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048546\Downloads\"/>
    </mc:Choice>
  </mc:AlternateContent>
  <xr:revisionPtr revIDLastSave="0" documentId="8_{2D122C00-DFB4-44CB-9B72-8119A57C8038}" xr6:coauthVersionLast="47" xr6:coauthVersionMax="47" xr10:uidLastSave="{00000000-0000-0000-0000-000000000000}"/>
  <bookViews>
    <workbookView xWindow="-110" yWindow="-110" windowWidth="19420" windowHeight="10300" activeTab="1" xr2:uid="{91D1D63B-5836-4358-97E2-435A9AB89097}"/>
  </bookViews>
  <sheets>
    <sheet name="Abs" sheetId="1" r:id="rId1"/>
    <sheet name="Detallado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639" i="2" l="1"/>
  <c r="T2638" i="2"/>
  <c r="T2637" i="2"/>
  <c r="Q2633" i="2"/>
  <c r="T2633" i="2" s="1"/>
  <c r="P2633" i="2"/>
  <c r="P2632" i="2"/>
  <c r="M2632" i="2"/>
  <c r="P2631" i="2"/>
  <c r="M2631" i="2"/>
  <c r="P2630" i="2"/>
  <c r="M2630" i="2"/>
  <c r="P2629" i="2"/>
  <c r="M2629" i="2"/>
  <c r="P2628" i="2"/>
  <c r="M2628" i="2"/>
  <c r="P2627" i="2"/>
  <c r="M2627" i="2"/>
  <c r="P2626" i="2"/>
  <c r="M2626" i="2"/>
  <c r="P2625" i="2"/>
  <c r="M2625" i="2"/>
  <c r="P2624" i="2"/>
  <c r="M2624" i="2"/>
  <c r="P2623" i="2"/>
  <c r="M2623" i="2"/>
  <c r="P2622" i="2"/>
  <c r="M2622" i="2"/>
  <c r="P2621" i="2"/>
  <c r="M2621" i="2"/>
  <c r="P2620" i="2"/>
  <c r="M2620" i="2"/>
  <c r="P2619" i="2"/>
  <c r="M2619" i="2"/>
  <c r="P2618" i="2"/>
  <c r="M2618" i="2"/>
  <c r="P2617" i="2"/>
  <c r="M2617" i="2"/>
  <c r="P2616" i="2"/>
  <c r="M2616" i="2"/>
  <c r="P2615" i="2"/>
  <c r="M2615" i="2"/>
  <c r="P2614" i="2"/>
  <c r="M2614" i="2"/>
  <c r="P2613" i="2"/>
  <c r="M2613" i="2"/>
  <c r="P2612" i="2"/>
  <c r="M2612" i="2"/>
  <c r="P2611" i="2"/>
  <c r="M2611" i="2"/>
  <c r="P2610" i="2"/>
  <c r="M2610" i="2"/>
  <c r="P2609" i="2"/>
  <c r="M2609" i="2"/>
  <c r="P2608" i="2"/>
  <c r="M2608" i="2"/>
  <c r="P2607" i="2"/>
  <c r="M2607" i="2"/>
  <c r="P2606" i="2"/>
  <c r="M2606" i="2"/>
  <c r="P2605" i="2"/>
  <c r="M2605" i="2"/>
  <c r="P2604" i="2"/>
  <c r="M2604" i="2"/>
  <c r="P2603" i="2"/>
  <c r="M2603" i="2"/>
  <c r="P2602" i="2"/>
  <c r="M2602" i="2"/>
  <c r="P2601" i="2"/>
  <c r="M2601" i="2"/>
  <c r="P2600" i="2"/>
  <c r="M2600" i="2"/>
  <c r="P2599" i="2"/>
  <c r="M2599" i="2"/>
  <c r="P2598" i="2"/>
  <c r="M2598" i="2"/>
  <c r="P2597" i="2"/>
  <c r="M2597" i="2"/>
  <c r="P2596" i="2"/>
  <c r="M2596" i="2"/>
  <c r="P2595" i="2"/>
  <c r="M2595" i="2"/>
  <c r="P2594" i="2"/>
  <c r="M2594" i="2"/>
  <c r="P2593" i="2"/>
  <c r="M2593" i="2"/>
  <c r="P2592" i="2"/>
  <c r="M2592" i="2"/>
  <c r="P2591" i="2"/>
  <c r="M2591" i="2"/>
  <c r="P2590" i="2"/>
  <c r="M2590" i="2"/>
  <c r="P2589" i="2"/>
  <c r="M2589" i="2"/>
  <c r="P2588" i="2"/>
  <c r="M2588" i="2"/>
  <c r="P2587" i="2"/>
  <c r="M2587" i="2"/>
  <c r="P2586" i="2"/>
  <c r="M2586" i="2"/>
  <c r="P2585" i="2"/>
  <c r="M2585" i="2"/>
  <c r="P2584" i="2"/>
  <c r="M2584" i="2"/>
  <c r="P2583" i="2"/>
  <c r="M2583" i="2"/>
  <c r="P2582" i="2"/>
  <c r="M2582" i="2"/>
  <c r="V2580" i="2"/>
  <c r="T2580" i="2"/>
  <c r="Q2580" i="2"/>
  <c r="M2580" i="2"/>
  <c r="P2580" i="2" s="1"/>
  <c r="E2580" i="2"/>
  <c r="T2579" i="2"/>
  <c r="M2579" i="2"/>
  <c r="Q2579" i="2" s="1"/>
  <c r="E2579" i="2"/>
  <c r="V2578" i="2"/>
  <c r="T2578" i="2"/>
  <c r="Q2578" i="2"/>
  <c r="P2578" i="2"/>
  <c r="M2578" i="2"/>
  <c r="E2578" i="2"/>
  <c r="M2577" i="2"/>
  <c r="E2577" i="2"/>
  <c r="Q2576" i="2"/>
  <c r="M2576" i="2"/>
  <c r="P2576" i="2" s="1"/>
  <c r="E2576" i="2"/>
  <c r="T2575" i="2"/>
  <c r="M2575" i="2"/>
  <c r="V2575" i="2" s="1"/>
  <c r="E2575" i="2"/>
  <c r="T2574" i="2"/>
  <c r="M2574" i="2"/>
  <c r="E2574" i="2"/>
  <c r="T2573" i="2"/>
  <c r="P2573" i="2"/>
  <c r="M2573" i="2"/>
  <c r="V2573" i="2" s="1"/>
  <c r="E2573" i="2"/>
  <c r="M2572" i="2"/>
  <c r="E2572" i="2"/>
  <c r="V2571" i="2"/>
  <c r="T2571" i="2"/>
  <c r="P2571" i="2"/>
  <c r="M2571" i="2"/>
  <c r="Q2571" i="2" s="1"/>
  <c r="E2571" i="2"/>
  <c r="V2570" i="2"/>
  <c r="Q2570" i="2"/>
  <c r="P2570" i="2"/>
  <c r="M2570" i="2"/>
  <c r="T2570" i="2" s="1"/>
  <c r="E2570" i="2"/>
  <c r="V2569" i="2"/>
  <c r="T2569" i="2"/>
  <c r="Q2569" i="2"/>
  <c r="P2569" i="2"/>
  <c r="M2569" i="2"/>
  <c r="E2569" i="2"/>
  <c r="V2568" i="2"/>
  <c r="Q2568" i="2"/>
  <c r="M2568" i="2"/>
  <c r="T2568" i="2" s="1"/>
  <c r="E2568" i="2"/>
  <c r="V2567" i="2"/>
  <c r="T2567" i="2"/>
  <c r="Q2567" i="2"/>
  <c r="P2567" i="2"/>
  <c r="M2567" i="2"/>
  <c r="E2567" i="2"/>
  <c r="V2566" i="2"/>
  <c r="Q2566" i="2"/>
  <c r="M2566" i="2"/>
  <c r="E2566" i="2"/>
  <c r="M2565" i="2"/>
  <c r="V2565" i="2" s="1"/>
  <c r="E2565" i="2"/>
  <c r="Q2564" i="2"/>
  <c r="M2564" i="2"/>
  <c r="E2564" i="2"/>
  <c r="M2563" i="2"/>
  <c r="E2563" i="2"/>
  <c r="V2562" i="2"/>
  <c r="T2562" i="2"/>
  <c r="Q2562" i="2"/>
  <c r="M2562" i="2"/>
  <c r="E2562" i="2"/>
  <c r="T2561" i="2"/>
  <c r="P2561" i="2"/>
  <c r="M2561" i="2"/>
  <c r="E2561" i="2"/>
  <c r="V2560" i="2"/>
  <c r="T2560" i="2"/>
  <c r="M2560" i="2"/>
  <c r="E2560" i="2"/>
  <c r="V2559" i="2"/>
  <c r="T2559" i="2"/>
  <c r="P2559" i="2"/>
  <c r="M2559" i="2"/>
  <c r="Q2559" i="2" s="1"/>
  <c r="E2559" i="2"/>
  <c r="T2558" i="2"/>
  <c r="Q2558" i="2"/>
  <c r="P2558" i="2"/>
  <c r="M2558" i="2"/>
  <c r="V2558" i="2" s="1"/>
  <c r="E2558" i="2"/>
  <c r="M2557" i="2"/>
  <c r="E2557" i="2"/>
  <c r="Q2556" i="2"/>
  <c r="P2556" i="2"/>
  <c r="M2556" i="2"/>
  <c r="V2556" i="2" s="1"/>
  <c r="E2556" i="2"/>
  <c r="V2555" i="2"/>
  <c r="T2555" i="2"/>
  <c r="Q2555" i="2"/>
  <c r="P2555" i="2"/>
  <c r="M2555" i="2"/>
  <c r="E2555" i="2"/>
  <c r="V2554" i="2"/>
  <c r="T2554" i="2"/>
  <c r="M2554" i="2"/>
  <c r="Q2554" i="2" s="1"/>
  <c r="E2554" i="2"/>
  <c r="M2553" i="2"/>
  <c r="V2553" i="2" s="1"/>
  <c r="E2553" i="2"/>
  <c r="V2552" i="2"/>
  <c r="T2552" i="2"/>
  <c r="Q2552" i="2"/>
  <c r="P2552" i="2"/>
  <c r="M2552" i="2"/>
  <c r="E2552" i="2"/>
  <c r="P2551" i="2"/>
  <c r="M2551" i="2"/>
  <c r="E2551" i="2"/>
  <c r="V2550" i="2"/>
  <c r="T2550" i="2"/>
  <c r="Q2550" i="2"/>
  <c r="P2550" i="2"/>
  <c r="M2550" i="2"/>
  <c r="E2550" i="2"/>
  <c r="M2549" i="2"/>
  <c r="E2549" i="2"/>
  <c r="T2548" i="2"/>
  <c r="M2548" i="2"/>
  <c r="Q2548" i="2" s="1"/>
  <c r="E2548" i="2"/>
  <c r="V2547" i="2"/>
  <c r="T2547" i="2"/>
  <c r="Q2547" i="2"/>
  <c r="M2547" i="2"/>
  <c r="P2547" i="2" s="1"/>
  <c r="E2547" i="2"/>
  <c r="Q2546" i="2"/>
  <c r="M2546" i="2"/>
  <c r="V2546" i="2" s="1"/>
  <c r="E2546" i="2"/>
  <c r="V2545" i="2"/>
  <c r="T2545" i="2"/>
  <c r="Q2545" i="2"/>
  <c r="P2545" i="2"/>
  <c r="M2545" i="2"/>
  <c r="E2545" i="2"/>
  <c r="M2544" i="2"/>
  <c r="E2544" i="2"/>
  <c r="V2543" i="2"/>
  <c r="T2543" i="2"/>
  <c r="Q2543" i="2"/>
  <c r="P2543" i="2"/>
  <c r="M2543" i="2"/>
  <c r="E2543" i="2"/>
  <c r="V2542" i="2"/>
  <c r="T2542" i="2"/>
  <c r="P2542" i="2"/>
  <c r="M2542" i="2"/>
  <c r="Q2542" i="2" s="1"/>
  <c r="E2542" i="2"/>
  <c r="Q2541" i="2"/>
  <c r="M2541" i="2"/>
  <c r="P2541" i="2" s="1"/>
  <c r="E2541" i="2"/>
  <c r="T2540" i="2"/>
  <c r="P2540" i="2"/>
  <c r="M2540" i="2"/>
  <c r="V2540" i="2" s="1"/>
  <c r="E2540" i="2"/>
  <c r="V2539" i="2"/>
  <c r="T2539" i="2"/>
  <c r="Q2539" i="2"/>
  <c r="P2539" i="2"/>
  <c r="M2539" i="2"/>
  <c r="E2539" i="2"/>
  <c r="P2538" i="2"/>
  <c r="M2538" i="2"/>
  <c r="V2538" i="2" s="1"/>
  <c r="E2538" i="2"/>
  <c r="M2537" i="2"/>
  <c r="E2537" i="2"/>
  <c r="V2536" i="2"/>
  <c r="T2536" i="2"/>
  <c r="M2536" i="2"/>
  <c r="Q2536" i="2" s="1"/>
  <c r="E2536" i="2"/>
  <c r="V2535" i="2"/>
  <c r="Q2535" i="2"/>
  <c r="P2535" i="2"/>
  <c r="M2535" i="2"/>
  <c r="T2535" i="2" s="1"/>
  <c r="E2535" i="2"/>
  <c r="V2534" i="2"/>
  <c r="T2534" i="2"/>
  <c r="Q2534" i="2"/>
  <c r="P2534" i="2"/>
  <c r="M2534" i="2"/>
  <c r="E2534" i="2"/>
  <c r="M2533" i="2"/>
  <c r="E2533" i="2"/>
  <c r="V2532" i="2"/>
  <c r="T2532" i="2"/>
  <c r="Q2532" i="2"/>
  <c r="P2532" i="2"/>
  <c r="M2532" i="2"/>
  <c r="E2532" i="2"/>
  <c r="V2531" i="2"/>
  <c r="M2531" i="2"/>
  <c r="E2531" i="2"/>
  <c r="V2530" i="2"/>
  <c r="M2530" i="2"/>
  <c r="T2530" i="2" s="1"/>
  <c r="E2530" i="2"/>
  <c r="M2529" i="2"/>
  <c r="E2529" i="2"/>
  <c r="M2528" i="2"/>
  <c r="V2528" i="2" s="1"/>
  <c r="E2528" i="2"/>
  <c r="V2527" i="2"/>
  <c r="T2527" i="2"/>
  <c r="Q2527" i="2"/>
  <c r="P2527" i="2"/>
  <c r="M2527" i="2"/>
  <c r="E2527" i="2"/>
  <c r="T2526" i="2"/>
  <c r="P2526" i="2"/>
  <c r="M2526" i="2"/>
  <c r="E2526" i="2"/>
  <c r="V2525" i="2"/>
  <c r="P2525" i="2"/>
  <c r="M2525" i="2"/>
  <c r="E2525" i="2"/>
  <c r="M2524" i="2"/>
  <c r="E2524" i="2"/>
  <c r="V2523" i="2"/>
  <c r="T2523" i="2"/>
  <c r="M2523" i="2"/>
  <c r="Q2523" i="2" s="1"/>
  <c r="E2523" i="2"/>
  <c r="V2522" i="2"/>
  <c r="T2522" i="2"/>
  <c r="Q2522" i="2"/>
  <c r="P2522" i="2"/>
  <c r="M2522" i="2"/>
  <c r="E2522" i="2"/>
  <c r="V2521" i="2"/>
  <c r="T2521" i="2"/>
  <c r="Q2521" i="2"/>
  <c r="P2521" i="2"/>
  <c r="M2521" i="2"/>
  <c r="E2521" i="2"/>
  <c r="V2520" i="2"/>
  <c r="T2520" i="2"/>
  <c r="Q2520" i="2"/>
  <c r="P2520" i="2"/>
  <c r="M2520" i="2"/>
  <c r="M2519" i="2"/>
  <c r="V2519" i="2" s="1"/>
  <c r="V2518" i="2"/>
  <c r="T2518" i="2"/>
  <c r="Q2518" i="2"/>
  <c r="P2518" i="2"/>
  <c r="M2518" i="2"/>
  <c r="M2517" i="2"/>
  <c r="Q2517" i="2" s="1"/>
  <c r="T2516" i="2"/>
  <c r="M2516" i="2"/>
  <c r="V2516" i="2" s="1"/>
  <c r="V2515" i="2"/>
  <c r="T2515" i="2"/>
  <c r="Q2515" i="2"/>
  <c r="P2515" i="2"/>
  <c r="M2515" i="2"/>
  <c r="T2514" i="2"/>
  <c r="Q2514" i="2"/>
  <c r="P2514" i="2"/>
  <c r="M2514" i="2"/>
  <c r="T2513" i="2"/>
  <c r="Q2513" i="2"/>
  <c r="P2513" i="2"/>
  <c r="M2513" i="2"/>
  <c r="V2513" i="2" s="1"/>
  <c r="E2513" i="2"/>
  <c r="V2512" i="2"/>
  <c r="T2512" i="2"/>
  <c r="Q2512" i="2"/>
  <c r="M2512" i="2"/>
  <c r="P2512" i="2" s="1"/>
  <c r="E2512" i="2"/>
  <c r="M2511" i="2"/>
  <c r="E2511" i="2"/>
  <c r="V2510" i="2"/>
  <c r="Q2510" i="2"/>
  <c r="M2510" i="2"/>
  <c r="T2510" i="2" s="1"/>
  <c r="E2510" i="2"/>
  <c r="T2509" i="2"/>
  <c r="Q2509" i="2"/>
  <c r="P2509" i="2"/>
  <c r="M2509" i="2"/>
  <c r="V2509" i="2" s="1"/>
  <c r="E2509" i="2"/>
  <c r="T2508" i="2"/>
  <c r="Q2508" i="2"/>
  <c r="P2508" i="2"/>
  <c r="M2508" i="2"/>
  <c r="E2508" i="2"/>
  <c r="P2507" i="2"/>
  <c r="M2507" i="2"/>
  <c r="E2507" i="2"/>
  <c r="M2506" i="2"/>
  <c r="E2506" i="2"/>
  <c r="V2505" i="2"/>
  <c r="T2505" i="2"/>
  <c r="M2505" i="2"/>
  <c r="E2505" i="2"/>
  <c r="P2504" i="2"/>
  <c r="M2504" i="2"/>
  <c r="T2504" i="2" s="1"/>
  <c r="E2504" i="2"/>
  <c r="V2503" i="2"/>
  <c r="T2503" i="2"/>
  <c r="Q2503" i="2"/>
  <c r="P2503" i="2"/>
  <c r="M2503" i="2"/>
  <c r="E2503" i="2"/>
  <c r="V2502" i="2"/>
  <c r="Q2502" i="2"/>
  <c r="P2502" i="2"/>
  <c r="M2502" i="2"/>
  <c r="T2502" i="2" s="1"/>
  <c r="E2502" i="2"/>
  <c r="V2501" i="2"/>
  <c r="Q2501" i="2"/>
  <c r="P2501" i="2"/>
  <c r="M2501" i="2"/>
  <c r="T2501" i="2" s="1"/>
  <c r="E2501" i="2"/>
  <c r="V2500" i="2"/>
  <c r="T2500" i="2"/>
  <c r="Q2500" i="2"/>
  <c r="M2500" i="2"/>
  <c r="P2500" i="2" s="1"/>
  <c r="E2500" i="2"/>
  <c r="Q2499" i="2"/>
  <c r="M2499" i="2"/>
  <c r="P2499" i="2" s="1"/>
  <c r="E2499" i="2"/>
  <c r="M2498" i="2"/>
  <c r="V2498" i="2" s="1"/>
  <c r="E2498" i="2"/>
  <c r="M2497" i="2"/>
  <c r="V2497" i="2" s="1"/>
  <c r="M2496" i="2"/>
  <c r="T2496" i="2" s="1"/>
  <c r="M2495" i="2"/>
  <c r="V2495" i="2" s="1"/>
  <c r="T2494" i="2"/>
  <c r="Q2494" i="2"/>
  <c r="P2494" i="2"/>
  <c r="M2494" i="2"/>
  <c r="V2494" i="2" s="1"/>
  <c r="P2493" i="2"/>
  <c r="M2493" i="2"/>
  <c r="V2493" i="2" s="1"/>
  <c r="Q2492" i="2"/>
  <c r="M2492" i="2"/>
  <c r="V2492" i="2" s="1"/>
  <c r="T2491" i="2"/>
  <c r="Q2491" i="2"/>
  <c r="P2491" i="2"/>
  <c r="M2491" i="2"/>
  <c r="V2491" i="2" s="1"/>
  <c r="V2490" i="2"/>
  <c r="Q2490" i="2"/>
  <c r="P2490" i="2"/>
  <c r="M2490" i="2"/>
  <c r="E2490" i="2"/>
  <c r="M2489" i="2"/>
  <c r="E2489" i="2"/>
  <c r="T2488" i="2"/>
  <c r="Q2488" i="2"/>
  <c r="M2488" i="2"/>
  <c r="V2488" i="2" s="1"/>
  <c r="E2488" i="2"/>
  <c r="T2487" i="2"/>
  <c r="Q2487" i="2"/>
  <c r="M2487" i="2"/>
  <c r="E2487" i="2"/>
  <c r="M2486" i="2"/>
  <c r="E2486" i="2"/>
  <c r="T2485" i="2"/>
  <c r="Q2485" i="2"/>
  <c r="P2485" i="2"/>
  <c r="M2485" i="2"/>
  <c r="V2485" i="2" s="1"/>
  <c r="E2485" i="2"/>
  <c r="M2484" i="2"/>
  <c r="E2484" i="2"/>
  <c r="M2483" i="2"/>
  <c r="E2483" i="2"/>
  <c r="V2482" i="2"/>
  <c r="T2482" i="2"/>
  <c r="M2482" i="2"/>
  <c r="P2482" i="2" s="1"/>
  <c r="E2482" i="2"/>
  <c r="Q2481" i="2"/>
  <c r="P2481" i="2"/>
  <c r="M2481" i="2"/>
  <c r="V2481" i="2" s="1"/>
  <c r="E2481" i="2"/>
  <c r="V2480" i="2"/>
  <c r="T2480" i="2"/>
  <c r="Q2480" i="2"/>
  <c r="P2480" i="2"/>
  <c r="M2480" i="2"/>
  <c r="E2480" i="2"/>
  <c r="T2479" i="2"/>
  <c r="Q2479" i="2"/>
  <c r="P2479" i="2"/>
  <c r="M2479" i="2"/>
  <c r="V2479" i="2" s="1"/>
  <c r="E2479" i="2"/>
  <c r="V2478" i="2"/>
  <c r="Q2478" i="2"/>
  <c r="P2478" i="2"/>
  <c r="M2478" i="2"/>
  <c r="E2478" i="2"/>
  <c r="V2477" i="2"/>
  <c r="M2477" i="2"/>
  <c r="E2477" i="2"/>
  <c r="V2476" i="2"/>
  <c r="T2476" i="2"/>
  <c r="M2476" i="2"/>
  <c r="P2476" i="2" s="1"/>
  <c r="E2476" i="2"/>
  <c r="M2475" i="2"/>
  <c r="P2475" i="2" s="1"/>
  <c r="E2475" i="2"/>
  <c r="M2474" i="2"/>
  <c r="V2474" i="2" s="1"/>
  <c r="E2474" i="2"/>
  <c r="T2473" i="2"/>
  <c r="Q2473" i="2"/>
  <c r="P2473" i="2"/>
  <c r="M2473" i="2"/>
  <c r="V2473" i="2" s="1"/>
  <c r="E2473" i="2"/>
  <c r="M2472" i="2"/>
  <c r="E2472" i="2"/>
  <c r="M2471" i="2"/>
  <c r="E2471" i="2"/>
  <c r="V2470" i="2"/>
  <c r="M2470" i="2"/>
  <c r="E2470" i="2"/>
  <c r="T2469" i="2"/>
  <c r="Q2469" i="2"/>
  <c r="P2469" i="2"/>
  <c r="M2469" i="2"/>
  <c r="V2469" i="2" s="1"/>
  <c r="E2469" i="2"/>
  <c r="V2468" i="2"/>
  <c r="T2468" i="2"/>
  <c r="Q2468" i="2"/>
  <c r="P2468" i="2"/>
  <c r="M2468" i="2"/>
  <c r="E2468" i="2"/>
  <c r="T2467" i="2"/>
  <c r="Q2467" i="2"/>
  <c r="P2467" i="2"/>
  <c r="M2467" i="2"/>
  <c r="V2467" i="2" s="1"/>
  <c r="E2467" i="2"/>
  <c r="V2466" i="2"/>
  <c r="T2466" i="2"/>
  <c r="Q2466" i="2"/>
  <c r="P2466" i="2"/>
  <c r="M2466" i="2"/>
  <c r="E2466" i="2"/>
  <c r="M2465" i="2"/>
  <c r="V2465" i="2" s="1"/>
  <c r="E2465" i="2"/>
  <c r="M2464" i="2"/>
  <c r="E2464" i="2"/>
  <c r="T2463" i="2"/>
  <c r="Q2463" i="2"/>
  <c r="M2463" i="2"/>
  <c r="P2463" i="2" s="1"/>
  <c r="E2463" i="2"/>
  <c r="V2462" i="2"/>
  <c r="T2462" i="2"/>
  <c r="P2462" i="2"/>
  <c r="M2462" i="2"/>
  <c r="Q2462" i="2" s="1"/>
  <c r="E2462" i="2"/>
  <c r="Q2461" i="2"/>
  <c r="M2461" i="2"/>
  <c r="E2461" i="2"/>
  <c r="M2460" i="2"/>
  <c r="E2460" i="2"/>
  <c r="M2459" i="2"/>
  <c r="T2459" i="2" s="1"/>
  <c r="E2459" i="2"/>
  <c r="V2458" i="2"/>
  <c r="T2458" i="2"/>
  <c r="P2458" i="2"/>
  <c r="M2458" i="2"/>
  <c r="E2458" i="2"/>
  <c r="M2457" i="2"/>
  <c r="Q2457" i="2" s="1"/>
  <c r="E2457" i="2"/>
  <c r="T2456" i="2"/>
  <c r="Q2456" i="2"/>
  <c r="P2456" i="2"/>
  <c r="M2456" i="2"/>
  <c r="V2456" i="2" s="1"/>
  <c r="E2456" i="2"/>
  <c r="T2455" i="2"/>
  <c r="M2455" i="2"/>
  <c r="E2455" i="2"/>
  <c r="V2454" i="2"/>
  <c r="T2454" i="2"/>
  <c r="P2454" i="2"/>
  <c r="M2454" i="2"/>
  <c r="Q2454" i="2" s="1"/>
  <c r="E2454" i="2"/>
  <c r="V2453" i="2"/>
  <c r="Q2453" i="2"/>
  <c r="P2453" i="2"/>
  <c r="M2453" i="2"/>
  <c r="T2453" i="2" s="1"/>
  <c r="E2453" i="2"/>
  <c r="M2452" i="2"/>
  <c r="V2452" i="2" s="1"/>
  <c r="E2452" i="2"/>
  <c r="T2451" i="2"/>
  <c r="P2451" i="2"/>
  <c r="M2451" i="2"/>
  <c r="E2451" i="2"/>
  <c r="V2450" i="2"/>
  <c r="T2450" i="2"/>
  <c r="Q2450" i="2"/>
  <c r="P2450" i="2"/>
  <c r="M2450" i="2"/>
  <c r="E2450" i="2"/>
  <c r="M2449" i="2"/>
  <c r="T2449" i="2" s="1"/>
  <c r="E2449" i="2"/>
  <c r="V2448" i="2"/>
  <c r="Q2448" i="2"/>
  <c r="P2448" i="2"/>
  <c r="M2448" i="2"/>
  <c r="T2448" i="2" s="1"/>
  <c r="E2448" i="2"/>
  <c r="V2447" i="2"/>
  <c r="T2447" i="2"/>
  <c r="M2447" i="2"/>
  <c r="P2447" i="2" s="1"/>
  <c r="E2447" i="2"/>
  <c r="M2446" i="2"/>
  <c r="E2446" i="2"/>
  <c r="T2445" i="2"/>
  <c r="P2445" i="2"/>
  <c r="M2445" i="2"/>
  <c r="V2445" i="2" s="1"/>
  <c r="E2445" i="2"/>
  <c r="T2444" i="2"/>
  <c r="Q2444" i="2"/>
  <c r="P2444" i="2"/>
  <c r="M2444" i="2"/>
  <c r="V2444" i="2" s="1"/>
  <c r="E2444" i="2"/>
  <c r="T2443" i="2"/>
  <c r="M2443" i="2"/>
  <c r="V2443" i="2" s="1"/>
  <c r="E2443" i="2"/>
  <c r="M2442" i="2"/>
  <c r="E2442" i="2"/>
  <c r="M2441" i="2"/>
  <c r="E2441" i="2"/>
  <c r="T2440" i="2"/>
  <c r="Q2440" i="2"/>
  <c r="P2440" i="2"/>
  <c r="M2440" i="2"/>
  <c r="E2440" i="2"/>
  <c r="V2439" i="2"/>
  <c r="T2439" i="2"/>
  <c r="P2439" i="2"/>
  <c r="M2439" i="2"/>
  <c r="Q2439" i="2" s="1"/>
  <c r="E2439" i="2"/>
  <c r="V2438" i="2"/>
  <c r="M2438" i="2"/>
  <c r="E2438" i="2"/>
  <c r="V2437" i="2"/>
  <c r="M2437" i="2"/>
  <c r="Q2437" i="2" s="1"/>
  <c r="E2437" i="2"/>
  <c r="M2436" i="2"/>
  <c r="V2436" i="2" s="1"/>
  <c r="E2436" i="2"/>
  <c r="V2435" i="2"/>
  <c r="T2435" i="2"/>
  <c r="Q2435" i="2"/>
  <c r="P2435" i="2"/>
  <c r="M2435" i="2"/>
  <c r="E2435" i="2"/>
  <c r="V2434" i="2"/>
  <c r="T2434" i="2"/>
  <c r="Q2434" i="2"/>
  <c r="P2434" i="2"/>
  <c r="M2434" i="2"/>
  <c r="E2434" i="2"/>
  <c r="M2433" i="2"/>
  <c r="T2433" i="2" s="1"/>
  <c r="E2433" i="2"/>
  <c r="Q2432" i="2"/>
  <c r="M2432" i="2"/>
  <c r="V2432" i="2" s="1"/>
  <c r="E2432" i="2"/>
  <c r="T2431" i="2"/>
  <c r="Q2431" i="2"/>
  <c r="M2431" i="2"/>
  <c r="P2431" i="2" s="1"/>
  <c r="E2431" i="2"/>
  <c r="V2430" i="2"/>
  <c r="T2430" i="2"/>
  <c r="P2430" i="2"/>
  <c r="M2430" i="2"/>
  <c r="E2430" i="2"/>
  <c r="V2429" i="2"/>
  <c r="T2429" i="2"/>
  <c r="P2429" i="2"/>
  <c r="M2429" i="2"/>
  <c r="E2429" i="2"/>
  <c r="Q2428" i="2"/>
  <c r="P2428" i="2"/>
  <c r="M2428" i="2"/>
  <c r="V2428" i="2" s="1"/>
  <c r="E2428" i="2"/>
  <c r="V2427" i="2"/>
  <c r="T2427" i="2"/>
  <c r="Q2427" i="2"/>
  <c r="M2427" i="2"/>
  <c r="E2427" i="2"/>
  <c r="M2426" i="2"/>
  <c r="Q2426" i="2" s="1"/>
  <c r="E2426" i="2"/>
  <c r="M2425" i="2"/>
  <c r="V2425" i="2" s="1"/>
  <c r="E2425" i="2"/>
  <c r="M2424" i="2"/>
  <c r="E2424" i="2"/>
  <c r="M2423" i="2"/>
  <c r="E2423" i="2"/>
  <c r="V2422" i="2"/>
  <c r="T2422" i="2"/>
  <c r="Q2422" i="2"/>
  <c r="P2422" i="2"/>
  <c r="M2422" i="2"/>
  <c r="E2422" i="2"/>
  <c r="M2421" i="2"/>
  <c r="E2421" i="2"/>
  <c r="M2420" i="2"/>
  <c r="T2420" i="2" s="1"/>
  <c r="E2420" i="2"/>
  <c r="T2419" i="2"/>
  <c r="Q2419" i="2"/>
  <c r="M2419" i="2"/>
  <c r="P2419" i="2" s="1"/>
  <c r="E2419" i="2"/>
  <c r="M2418" i="2"/>
  <c r="E2418" i="2"/>
  <c r="V2417" i="2"/>
  <c r="T2417" i="2"/>
  <c r="P2417" i="2"/>
  <c r="M2417" i="2"/>
  <c r="Q2417" i="2" s="1"/>
  <c r="E2417" i="2"/>
  <c r="Q2416" i="2"/>
  <c r="M2416" i="2"/>
  <c r="V2416" i="2" s="1"/>
  <c r="E2416" i="2"/>
  <c r="V2415" i="2"/>
  <c r="T2415" i="2"/>
  <c r="P2415" i="2"/>
  <c r="M2415" i="2"/>
  <c r="E2415" i="2"/>
  <c r="V2414" i="2"/>
  <c r="T2414" i="2"/>
  <c r="P2414" i="2"/>
  <c r="M2414" i="2"/>
  <c r="Q2414" i="2" s="1"/>
  <c r="E2414" i="2"/>
  <c r="V2413" i="2"/>
  <c r="Q2413" i="2"/>
  <c r="P2413" i="2"/>
  <c r="M2413" i="2"/>
  <c r="T2413" i="2" s="1"/>
  <c r="E2413" i="2"/>
  <c r="P2412" i="2"/>
  <c r="M2412" i="2"/>
  <c r="E2412" i="2"/>
  <c r="T2411" i="2"/>
  <c r="M2411" i="2"/>
  <c r="E2411" i="2"/>
  <c r="V2410" i="2"/>
  <c r="T2410" i="2"/>
  <c r="Q2410" i="2"/>
  <c r="M2410" i="2"/>
  <c r="E2410" i="2"/>
  <c r="V2409" i="2"/>
  <c r="T2409" i="2"/>
  <c r="M2409" i="2"/>
  <c r="Q2409" i="2" s="1"/>
  <c r="E2409" i="2"/>
  <c r="M2408" i="2"/>
  <c r="V2408" i="2" s="1"/>
  <c r="E2408" i="2"/>
  <c r="T2407" i="2"/>
  <c r="Q2407" i="2"/>
  <c r="P2407" i="2"/>
  <c r="M2407" i="2"/>
  <c r="E2407" i="2"/>
  <c r="M2406" i="2"/>
  <c r="E2406" i="2"/>
  <c r="V2405" i="2"/>
  <c r="T2405" i="2"/>
  <c r="P2405" i="2"/>
  <c r="M2405" i="2"/>
  <c r="Q2405" i="2" s="1"/>
  <c r="E2405" i="2"/>
  <c r="M2404" i="2"/>
  <c r="T2404" i="2" s="1"/>
  <c r="E2404" i="2"/>
  <c r="V2403" i="2"/>
  <c r="M2403" i="2"/>
  <c r="P2403" i="2" s="1"/>
  <c r="E2403" i="2"/>
  <c r="V2402" i="2"/>
  <c r="T2402" i="2"/>
  <c r="Q2402" i="2"/>
  <c r="P2402" i="2"/>
  <c r="M2402" i="2"/>
  <c r="E2402" i="2"/>
  <c r="V2401" i="2"/>
  <c r="Q2401" i="2"/>
  <c r="P2401" i="2"/>
  <c r="M2401" i="2"/>
  <c r="T2401" i="2" s="1"/>
  <c r="E2401" i="2"/>
  <c r="M2400" i="2"/>
  <c r="T2400" i="2" s="1"/>
  <c r="E2400" i="2"/>
  <c r="T2399" i="2"/>
  <c r="Q2399" i="2"/>
  <c r="M2399" i="2"/>
  <c r="E2399" i="2"/>
  <c r="M2398" i="2"/>
  <c r="P2398" i="2" s="1"/>
  <c r="E2398" i="2"/>
  <c r="M2397" i="2"/>
  <c r="E2397" i="2"/>
  <c r="Q2396" i="2"/>
  <c r="M2396" i="2"/>
  <c r="V2396" i="2" s="1"/>
  <c r="E2396" i="2"/>
  <c r="M2395" i="2"/>
  <c r="T2395" i="2" s="1"/>
  <c r="E2395" i="2"/>
  <c r="M2394" i="2"/>
  <c r="E2394" i="2"/>
  <c r="V2393" i="2"/>
  <c r="T2393" i="2"/>
  <c r="P2393" i="2"/>
  <c r="M2393" i="2"/>
  <c r="Q2393" i="2" s="1"/>
  <c r="E2393" i="2"/>
  <c r="T2392" i="2"/>
  <c r="Q2392" i="2"/>
  <c r="P2392" i="2"/>
  <c r="M2392" i="2"/>
  <c r="V2392" i="2" s="1"/>
  <c r="E2392" i="2"/>
  <c r="M2391" i="2"/>
  <c r="E2391" i="2"/>
  <c r="V2390" i="2"/>
  <c r="T2390" i="2"/>
  <c r="Q2390" i="2"/>
  <c r="P2390" i="2"/>
  <c r="M2390" i="2"/>
  <c r="E2390" i="2"/>
  <c r="V2389" i="2"/>
  <c r="Q2389" i="2"/>
  <c r="P2389" i="2"/>
  <c r="M2389" i="2"/>
  <c r="T2389" i="2" s="1"/>
  <c r="E2389" i="2"/>
  <c r="M2388" i="2"/>
  <c r="E2388" i="2"/>
  <c r="Q2387" i="2"/>
  <c r="M2387" i="2"/>
  <c r="P2387" i="2" s="1"/>
  <c r="E2387" i="2"/>
  <c r="V2386" i="2"/>
  <c r="T2386" i="2"/>
  <c r="M2386" i="2"/>
  <c r="P2386" i="2" s="1"/>
  <c r="E2386" i="2"/>
  <c r="M2385" i="2"/>
  <c r="E2385" i="2"/>
  <c r="V2384" i="2"/>
  <c r="T2384" i="2"/>
  <c r="Q2384" i="2"/>
  <c r="P2384" i="2"/>
  <c r="M2384" i="2"/>
  <c r="E2384" i="2"/>
  <c r="Q2383" i="2"/>
  <c r="M2383" i="2"/>
  <c r="V2383" i="2" s="1"/>
  <c r="E2383" i="2"/>
  <c r="T2382" i="2"/>
  <c r="Q2382" i="2"/>
  <c r="P2382" i="2"/>
  <c r="M2382" i="2"/>
  <c r="V2382" i="2" s="1"/>
  <c r="E2382" i="2"/>
  <c r="V2381" i="2"/>
  <c r="M2381" i="2"/>
  <c r="Q2381" i="2" s="1"/>
  <c r="E2381" i="2"/>
  <c r="M2380" i="2"/>
  <c r="E2380" i="2"/>
  <c r="V2379" i="2"/>
  <c r="Q2379" i="2"/>
  <c r="M2379" i="2"/>
  <c r="E2379" i="2"/>
  <c r="M2378" i="2"/>
  <c r="E2378" i="2"/>
  <c r="V2377" i="2"/>
  <c r="T2377" i="2"/>
  <c r="Q2377" i="2"/>
  <c r="P2377" i="2"/>
  <c r="M2377" i="2"/>
  <c r="E2377" i="2"/>
  <c r="P2376" i="2"/>
  <c r="M2376" i="2"/>
  <c r="T2376" i="2" s="1"/>
  <c r="E2376" i="2"/>
  <c r="P2375" i="2"/>
  <c r="M2375" i="2"/>
  <c r="E2375" i="2"/>
  <c r="V2374" i="2"/>
  <c r="T2374" i="2"/>
  <c r="M2374" i="2"/>
  <c r="P2374" i="2" s="1"/>
  <c r="E2374" i="2"/>
  <c r="V2373" i="2"/>
  <c r="T2373" i="2"/>
  <c r="M2373" i="2"/>
  <c r="E2373" i="2"/>
  <c r="V2372" i="2"/>
  <c r="T2372" i="2"/>
  <c r="Q2372" i="2"/>
  <c r="P2372" i="2"/>
  <c r="M2372" i="2"/>
  <c r="E2372" i="2"/>
  <c r="P2371" i="2"/>
  <c r="M2371" i="2"/>
  <c r="E2371" i="2"/>
  <c r="V2370" i="2"/>
  <c r="T2370" i="2"/>
  <c r="Q2370" i="2"/>
  <c r="P2370" i="2"/>
  <c r="M2370" i="2"/>
  <c r="E2370" i="2"/>
  <c r="V2369" i="2"/>
  <c r="M2369" i="2"/>
  <c r="Q2369" i="2" s="1"/>
  <c r="E2369" i="2"/>
  <c r="M2368" i="2"/>
  <c r="V2368" i="2" s="1"/>
  <c r="E2368" i="2"/>
  <c r="M2367" i="2"/>
  <c r="P2367" i="2" s="1"/>
  <c r="E2367" i="2"/>
  <c r="T2366" i="2"/>
  <c r="P2366" i="2"/>
  <c r="M2366" i="2"/>
  <c r="V2366" i="2" s="1"/>
  <c r="E2366" i="2"/>
  <c r="V2365" i="2"/>
  <c r="T2365" i="2"/>
  <c r="Q2365" i="2"/>
  <c r="P2365" i="2"/>
  <c r="M2365" i="2"/>
  <c r="E2365" i="2"/>
  <c r="T2364" i="2"/>
  <c r="M2364" i="2"/>
  <c r="E2364" i="2"/>
  <c r="M2363" i="2"/>
  <c r="E2363" i="2"/>
  <c r="M2362" i="2"/>
  <c r="E2362" i="2"/>
  <c r="T2361" i="2"/>
  <c r="Q2361" i="2"/>
  <c r="P2361" i="2"/>
  <c r="M2361" i="2"/>
  <c r="V2361" i="2" s="1"/>
  <c r="E2361" i="2"/>
  <c r="P2360" i="2"/>
  <c r="M2360" i="2"/>
  <c r="E2360" i="2"/>
  <c r="M2359" i="2"/>
  <c r="E2359" i="2"/>
  <c r="V2358" i="2"/>
  <c r="T2358" i="2"/>
  <c r="Q2358" i="2"/>
  <c r="M2358" i="2"/>
  <c r="P2358" i="2" s="1"/>
  <c r="E2358" i="2"/>
  <c r="M2357" i="2"/>
  <c r="E2357" i="2"/>
  <c r="T2356" i="2"/>
  <c r="P2356" i="2"/>
  <c r="M2356" i="2"/>
  <c r="V2356" i="2" s="1"/>
  <c r="E2356" i="2"/>
  <c r="T2355" i="2"/>
  <c r="Q2355" i="2"/>
  <c r="P2355" i="2"/>
  <c r="M2355" i="2"/>
  <c r="V2355" i="2" s="1"/>
  <c r="E2355" i="2"/>
  <c r="V2354" i="2"/>
  <c r="Q2354" i="2"/>
  <c r="P2354" i="2"/>
  <c r="M2354" i="2"/>
  <c r="T2354" i="2" s="1"/>
  <c r="E2354" i="2"/>
  <c r="V2353" i="2"/>
  <c r="T2353" i="2"/>
  <c r="P2353" i="2"/>
  <c r="M2353" i="2"/>
  <c r="Q2353" i="2" s="1"/>
  <c r="E2353" i="2"/>
  <c r="Q2352" i="2"/>
  <c r="M2352" i="2"/>
  <c r="P2352" i="2" s="1"/>
  <c r="E2352" i="2"/>
  <c r="M2351" i="2"/>
  <c r="E2351" i="2"/>
  <c r="V2350" i="2"/>
  <c r="T2350" i="2"/>
  <c r="M2350" i="2"/>
  <c r="Q2350" i="2" s="1"/>
  <c r="E2350" i="2"/>
  <c r="T2349" i="2"/>
  <c r="Q2349" i="2"/>
  <c r="P2349" i="2"/>
  <c r="M2349" i="2"/>
  <c r="V2349" i="2" s="1"/>
  <c r="E2349" i="2"/>
  <c r="Q2348" i="2"/>
  <c r="P2348" i="2"/>
  <c r="M2348" i="2"/>
  <c r="E2348" i="2"/>
  <c r="M2347" i="2"/>
  <c r="E2347" i="2"/>
  <c r="T2346" i="2"/>
  <c r="M2346" i="2"/>
  <c r="V2346" i="2" s="1"/>
  <c r="E2346" i="2"/>
  <c r="M2345" i="2"/>
  <c r="E2345" i="2"/>
  <c r="M2344" i="2"/>
  <c r="Q2344" i="2" s="1"/>
  <c r="E2344" i="2"/>
  <c r="T2343" i="2"/>
  <c r="Q2343" i="2"/>
  <c r="P2343" i="2"/>
  <c r="M2343" i="2"/>
  <c r="V2343" i="2" s="1"/>
  <c r="E2343" i="2"/>
  <c r="V2342" i="2"/>
  <c r="Q2342" i="2"/>
  <c r="P2342" i="2"/>
  <c r="M2342" i="2"/>
  <c r="T2342" i="2" s="1"/>
  <c r="E2342" i="2"/>
  <c r="V2341" i="2"/>
  <c r="T2341" i="2"/>
  <c r="P2341" i="2"/>
  <c r="M2341" i="2"/>
  <c r="Q2341" i="2" s="1"/>
  <c r="E2341" i="2"/>
  <c r="V2340" i="2"/>
  <c r="T2340" i="2"/>
  <c r="Q2340" i="2"/>
  <c r="M2340" i="2"/>
  <c r="P2340" i="2" s="1"/>
  <c r="E2340" i="2"/>
  <c r="M2339" i="2"/>
  <c r="V2339" i="2" s="1"/>
  <c r="E2339" i="2"/>
  <c r="M2338" i="2"/>
  <c r="V2338" i="2" s="1"/>
  <c r="E2338" i="2"/>
  <c r="V2337" i="2"/>
  <c r="T2337" i="2"/>
  <c r="Q2337" i="2"/>
  <c r="P2337" i="2"/>
  <c r="M2337" i="2"/>
  <c r="E2337" i="2"/>
  <c r="M2336" i="2"/>
  <c r="V2336" i="2" s="1"/>
  <c r="E2336" i="2"/>
  <c r="V2335" i="2"/>
  <c r="T2335" i="2"/>
  <c r="M2335" i="2"/>
  <c r="P2335" i="2" s="1"/>
  <c r="E2335" i="2"/>
  <c r="M2334" i="2"/>
  <c r="V2334" i="2" s="1"/>
  <c r="E2334" i="2"/>
  <c r="V2333" i="2"/>
  <c r="T2333" i="2"/>
  <c r="Q2333" i="2"/>
  <c r="P2333" i="2"/>
  <c r="M2333" i="2"/>
  <c r="E2333" i="2"/>
  <c r="M2332" i="2"/>
  <c r="V2332" i="2" s="1"/>
  <c r="E2332" i="2"/>
  <c r="V2331" i="2"/>
  <c r="T2331" i="2"/>
  <c r="Q2331" i="2"/>
  <c r="P2331" i="2"/>
  <c r="M2331" i="2"/>
  <c r="E2331" i="2"/>
  <c r="V2330" i="2"/>
  <c r="M2330" i="2"/>
  <c r="Q2330" i="2" s="1"/>
  <c r="E2330" i="2"/>
  <c r="M2329" i="2"/>
  <c r="V2329" i="2" s="1"/>
  <c r="E2329" i="2"/>
  <c r="V2328" i="2"/>
  <c r="T2328" i="2"/>
  <c r="Q2328" i="2"/>
  <c r="P2328" i="2"/>
  <c r="M2328" i="2"/>
  <c r="E2328" i="2"/>
  <c r="M2327" i="2"/>
  <c r="E2327" i="2"/>
  <c r="V2326" i="2"/>
  <c r="T2326" i="2"/>
  <c r="Q2326" i="2"/>
  <c r="P2326" i="2"/>
  <c r="M2326" i="2"/>
  <c r="E2326" i="2"/>
  <c r="M2325" i="2"/>
  <c r="T2325" i="2" s="1"/>
  <c r="E2325" i="2"/>
  <c r="M2324" i="2"/>
  <c r="E2324" i="2"/>
  <c r="V2323" i="2"/>
  <c r="T2323" i="2"/>
  <c r="M2323" i="2"/>
  <c r="P2323" i="2" s="1"/>
  <c r="E2323" i="2"/>
  <c r="M2322" i="2"/>
  <c r="E2322" i="2"/>
  <c r="V2321" i="2"/>
  <c r="T2321" i="2"/>
  <c r="Q2321" i="2"/>
  <c r="P2321" i="2"/>
  <c r="M2321" i="2"/>
  <c r="E2321" i="2"/>
  <c r="M2320" i="2"/>
  <c r="V2320" i="2" s="1"/>
  <c r="E2320" i="2"/>
  <c r="V2319" i="2"/>
  <c r="Q2319" i="2"/>
  <c r="P2319" i="2"/>
  <c r="M2319" i="2"/>
  <c r="E2319" i="2"/>
  <c r="V2318" i="2"/>
  <c r="M2318" i="2"/>
  <c r="Q2318" i="2" s="1"/>
  <c r="E2318" i="2"/>
  <c r="M2317" i="2"/>
  <c r="E2317" i="2"/>
  <c r="V2316" i="2"/>
  <c r="T2316" i="2"/>
  <c r="Q2316" i="2"/>
  <c r="P2316" i="2"/>
  <c r="M2316" i="2"/>
  <c r="E2316" i="2"/>
  <c r="M2315" i="2"/>
  <c r="E2315" i="2"/>
  <c r="V2314" i="2"/>
  <c r="T2314" i="2"/>
  <c r="Q2314" i="2"/>
  <c r="P2314" i="2"/>
  <c r="M2314" i="2"/>
  <c r="E2314" i="2"/>
  <c r="M2313" i="2"/>
  <c r="E2313" i="2"/>
  <c r="M2312" i="2"/>
  <c r="E2312" i="2"/>
  <c r="V2311" i="2"/>
  <c r="T2311" i="2"/>
  <c r="M2311" i="2"/>
  <c r="P2311" i="2" s="1"/>
  <c r="E2311" i="2"/>
  <c r="M2310" i="2"/>
  <c r="E2310" i="2"/>
  <c r="V2309" i="2"/>
  <c r="T2309" i="2"/>
  <c r="Q2309" i="2"/>
  <c r="P2309" i="2"/>
  <c r="M2309" i="2"/>
  <c r="E2309" i="2"/>
  <c r="T2308" i="2"/>
  <c r="M2308" i="2"/>
  <c r="V2308" i="2" s="1"/>
  <c r="E2308" i="2"/>
  <c r="V2307" i="2"/>
  <c r="T2307" i="2"/>
  <c r="Q2307" i="2"/>
  <c r="P2307" i="2"/>
  <c r="M2307" i="2"/>
  <c r="E2307" i="2"/>
  <c r="V2306" i="2"/>
  <c r="M2306" i="2"/>
  <c r="Q2306" i="2" s="1"/>
  <c r="E2306" i="2"/>
  <c r="Q2305" i="2"/>
  <c r="M2305" i="2"/>
  <c r="V2305" i="2" s="1"/>
  <c r="E2305" i="2"/>
  <c r="V2304" i="2"/>
  <c r="T2304" i="2"/>
  <c r="Q2304" i="2"/>
  <c r="P2304" i="2"/>
  <c r="M2304" i="2"/>
  <c r="E2304" i="2"/>
  <c r="T2303" i="2"/>
  <c r="P2303" i="2"/>
  <c r="M2303" i="2"/>
  <c r="V2303" i="2" s="1"/>
  <c r="E2303" i="2"/>
  <c r="V2302" i="2"/>
  <c r="T2302" i="2"/>
  <c r="Q2302" i="2"/>
  <c r="P2302" i="2"/>
  <c r="M2302" i="2"/>
  <c r="E2302" i="2"/>
  <c r="M2301" i="2"/>
  <c r="T2301" i="2" s="1"/>
  <c r="E2301" i="2"/>
  <c r="T2300" i="2"/>
  <c r="Q2300" i="2"/>
  <c r="M2300" i="2"/>
  <c r="E2300" i="2"/>
  <c r="T2299" i="2"/>
  <c r="Q2299" i="2"/>
  <c r="M2299" i="2"/>
  <c r="P2299" i="2" s="1"/>
  <c r="E2299" i="2"/>
  <c r="V2298" i="2"/>
  <c r="T2298" i="2"/>
  <c r="Q2298" i="2"/>
  <c r="P2298" i="2"/>
  <c r="M2298" i="2"/>
  <c r="E2298" i="2"/>
  <c r="V2297" i="2"/>
  <c r="T2297" i="2"/>
  <c r="Q2297" i="2"/>
  <c r="P2297" i="2"/>
  <c r="M2297" i="2"/>
  <c r="E2297" i="2"/>
  <c r="M2296" i="2"/>
  <c r="E2296" i="2"/>
  <c r="T2295" i="2"/>
  <c r="M2295" i="2"/>
  <c r="Q2295" i="2" s="1"/>
  <c r="E2295" i="2"/>
  <c r="M2294" i="2"/>
  <c r="V2294" i="2" s="1"/>
  <c r="E2294" i="2"/>
  <c r="T2293" i="2"/>
  <c r="P2293" i="2"/>
  <c r="M2293" i="2"/>
  <c r="E2293" i="2"/>
  <c r="T2292" i="2"/>
  <c r="P2292" i="2"/>
  <c r="M2292" i="2"/>
  <c r="V2292" i="2" s="1"/>
  <c r="E2292" i="2"/>
  <c r="P2291" i="2"/>
  <c r="M2291" i="2"/>
  <c r="E2291" i="2"/>
  <c r="V2290" i="2"/>
  <c r="T2290" i="2"/>
  <c r="Q2290" i="2"/>
  <c r="P2290" i="2"/>
  <c r="M2290" i="2"/>
  <c r="E2290" i="2"/>
  <c r="V2289" i="2"/>
  <c r="M2289" i="2"/>
  <c r="T2289" i="2" s="1"/>
  <c r="E2289" i="2"/>
  <c r="V2288" i="2"/>
  <c r="Q2288" i="2"/>
  <c r="P2288" i="2"/>
  <c r="M2288" i="2"/>
  <c r="T2288" i="2" s="1"/>
  <c r="E2288" i="2"/>
  <c r="Q2287" i="2"/>
  <c r="M2287" i="2"/>
  <c r="V2287" i="2" s="1"/>
  <c r="E2287" i="2"/>
  <c r="Q2286" i="2"/>
  <c r="M2286" i="2"/>
  <c r="E2286" i="2"/>
  <c r="V2285" i="2"/>
  <c r="T2285" i="2"/>
  <c r="Q2285" i="2"/>
  <c r="P2285" i="2"/>
  <c r="M2285" i="2"/>
  <c r="E2285" i="2"/>
  <c r="M2284" i="2"/>
  <c r="E2284" i="2"/>
  <c r="M2283" i="2"/>
  <c r="E2283" i="2"/>
  <c r="M2282" i="2"/>
  <c r="E2282" i="2"/>
  <c r="T2281" i="2"/>
  <c r="P2281" i="2"/>
  <c r="M2281" i="2"/>
  <c r="E2281" i="2"/>
  <c r="V2280" i="2"/>
  <c r="T2280" i="2"/>
  <c r="P2280" i="2"/>
  <c r="M2280" i="2"/>
  <c r="Q2280" i="2" s="1"/>
  <c r="E2280" i="2"/>
  <c r="M2279" i="2"/>
  <c r="E2279" i="2"/>
  <c r="V2278" i="2"/>
  <c r="T2278" i="2"/>
  <c r="Q2278" i="2"/>
  <c r="P2278" i="2"/>
  <c r="M2278" i="2"/>
  <c r="E2278" i="2"/>
  <c r="V2277" i="2"/>
  <c r="P2277" i="2"/>
  <c r="M2277" i="2"/>
  <c r="T2277" i="2" s="1"/>
  <c r="E2277" i="2"/>
  <c r="V2276" i="2"/>
  <c r="Q2276" i="2"/>
  <c r="P2276" i="2"/>
  <c r="M2276" i="2"/>
  <c r="T2276" i="2" s="1"/>
  <c r="E2276" i="2"/>
  <c r="V2275" i="2"/>
  <c r="T2275" i="2"/>
  <c r="Q2275" i="2"/>
  <c r="M2275" i="2"/>
  <c r="P2275" i="2" s="1"/>
  <c r="E2275" i="2"/>
  <c r="M2274" i="2"/>
  <c r="E2274" i="2"/>
  <c r="V2273" i="2"/>
  <c r="T2273" i="2"/>
  <c r="Q2273" i="2"/>
  <c r="P2273" i="2"/>
  <c r="M2273" i="2"/>
  <c r="E2273" i="2"/>
  <c r="M2272" i="2"/>
  <c r="V2272" i="2" s="1"/>
  <c r="E2272" i="2"/>
  <c r="M2271" i="2"/>
  <c r="E2271" i="2"/>
  <c r="M2270" i="2"/>
  <c r="V2270" i="2" s="1"/>
  <c r="E2270" i="2"/>
  <c r="T2269" i="2"/>
  <c r="M2269" i="2"/>
  <c r="Q2269" i="2" s="1"/>
  <c r="E2269" i="2"/>
  <c r="V2268" i="2"/>
  <c r="M2268" i="2"/>
  <c r="E2268" i="2"/>
  <c r="M2267" i="2"/>
  <c r="V2267" i="2" s="1"/>
  <c r="E2267" i="2"/>
  <c r="V2266" i="2"/>
  <c r="T2266" i="2"/>
  <c r="Q2266" i="2"/>
  <c r="P2266" i="2"/>
  <c r="M2266" i="2"/>
  <c r="E2266" i="2"/>
  <c r="Q2265" i="2"/>
  <c r="M2265" i="2"/>
  <c r="E2265" i="2"/>
  <c r="M2264" i="2"/>
  <c r="V2264" i="2" s="1"/>
  <c r="E2264" i="2"/>
  <c r="T2263" i="2"/>
  <c r="M2263" i="2"/>
  <c r="E2263" i="2"/>
  <c r="T2262" i="2"/>
  <c r="P2262" i="2"/>
  <c r="M2262" i="2"/>
  <c r="Q2262" i="2" s="1"/>
  <c r="E2262" i="2"/>
  <c r="M2261" i="2"/>
  <c r="V2261" i="2" s="1"/>
  <c r="E2261" i="2"/>
  <c r="T2260" i="2"/>
  <c r="Q2260" i="2"/>
  <c r="P2260" i="2"/>
  <c r="M2260" i="2"/>
  <c r="V2260" i="2" s="1"/>
  <c r="E2260" i="2"/>
  <c r="V2259" i="2"/>
  <c r="Q2259" i="2"/>
  <c r="P2259" i="2"/>
  <c r="M2259" i="2"/>
  <c r="T2259" i="2" s="1"/>
  <c r="E2259" i="2"/>
  <c r="V2258" i="2"/>
  <c r="T2258" i="2"/>
  <c r="P2258" i="2"/>
  <c r="M2258" i="2"/>
  <c r="Q2258" i="2" s="1"/>
  <c r="E2258" i="2"/>
  <c r="M2257" i="2"/>
  <c r="T2257" i="2" s="1"/>
  <c r="E2257" i="2"/>
  <c r="T2256" i="2"/>
  <c r="Q2256" i="2"/>
  <c r="M2256" i="2"/>
  <c r="V2256" i="2" s="1"/>
  <c r="E2256" i="2"/>
  <c r="V2255" i="2"/>
  <c r="Q2255" i="2"/>
  <c r="M2255" i="2"/>
  <c r="P2255" i="2" s="1"/>
  <c r="E2255" i="2"/>
  <c r="T2254" i="2"/>
  <c r="Q2254" i="2"/>
  <c r="P2254" i="2"/>
  <c r="M2254" i="2"/>
  <c r="V2254" i="2" s="1"/>
  <c r="E2254" i="2"/>
  <c r="Q2253" i="2"/>
  <c r="M2253" i="2"/>
  <c r="E2253" i="2"/>
  <c r="T2252" i="2"/>
  <c r="M2252" i="2"/>
  <c r="V2252" i="2" s="1"/>
  <c r="E2252" i="2"/>
  <c r="T2251" i="2"/>
  <c r="M2251" i="2"/>
  <c r="E2251" i="2"/>
  <c r="T2250" i="2"/>
  <c r="P2250" i="2"/>
  <c r="M2250" i="2"/>
  <c r="Q2250" i="2" s="1"/>
  <c r="E2250" i="2"/>
  <c r="M2249" i="2"/>
  <c r="E2249" i="2"/>
  <c r="T2248" i="2"/>
  <c r="Q2248" i="2"/>
  <c r="P2248" i="2"/>
  <c r="M2248" i="2"/>
  <c r="V2248" i="2" s="1"/>
  <c r="E2248" i="2"/>
  <c r="V2247" i="2"/>
  <c r="Q2247" i="2"/>
  <c r="P2247" i="2"/>
  <c r="M2247" i="2"/>
  <c r="T2247" i="2" s="1"/>
  <c r="E2247" i="2"/>
  <c r="V2246" i="2"/>
  <c r="T2246" i="2"/>
  <c r="P2246" i="2"/>
  <c r="M2246" i="2"/>
  <c r="Q2246" i="2" s="1"/>
  <c r="E2246" i="2"/>
  <c r="M2245" i="2"/>
  <c r="E2245" i="2"/>
  <c r="T2244" i="2"/>
  <c r="Q2244" i="2"/>
  <c r="M2244" i="2"/>
  <c r="V2244" i="2" s="1"/>
  <c r="E2244" i="2"/>
  <c r="V2243" i="2"/>
  <c r="T2243" i="2"/>
  <c r="Q2243" i="2"/>
  <c r="M2243" i="2"/>
  <c r="P2243" i="2" s="1"/>
  <c r="E2243" i="2"/>
  <c r="T2242" i="2"/>
  <c r="Q2242" i="2"/>
  <c r="P2242" i="2"/>
  <c r="M2242" i="2"/>
  <c r="V2242" i="2" s="1"/>
  <c r="E2242" i="2"/>
  <c r="M2241" i="2"/>
  <c r="E2241" i="2"/>
  <c r="M2240" i="2"/>
  <c r="T2240" i="2" s="1"/>
  <c r="E2240" i="2"/>
  <c r="V2239" i="2"/>
  <c r="M2239" i="2"/>
  <c r="E2239" i="2"/>
  <c r="M2238" i="2"/>
  <c r="Q2238" i="2" s="1"/>
  <c r="E2238" i="2"/>
  <c r="M2237" i="2"/>
  <c r="E2237" i="2"/>
  <c r="T2236" i="2"/>
  <c r="Q2236" i="2"/>
  <c r="P2236" i="2"/>
  <c r="M2236" i="2"/>
  <c r="V2236" i="2" s="1"/>
  <c r="E2236" i="2"/>
  <c r="V2235" i="2"/>
  <c r="Q2235" i="2"/>
  <c r="P2235" i="2"/>
  <c r="M2235" i="2"/>
  <c r="T2235" i="2" s="1"/>
  <c r="E2235" i="2"/>
  <c r="V2234" i="2"/>
  <c r="T2234" i="2"/>
  <c r="P2234" i="2"/>
  <c r="M2234" i="2"/>
  <c r="Q2234" i="2" s="1"/>
  <c r="E2234" i="2"/>
  <c r="M2233" i="2"/>
  <c r="E2233" i="2"/>
  <c r="V2232" i="2"/>
  <c r="Q2232" i="2"/>
  <c r="M2232" i="2"/>
  <c r="T2232" i="2" s="1"/>
  <c r="E2232" i="2"/>
  <c r="M2231" i="2"/>
  <c r="P2231" i="2" s="1"/>
  <c r="E2231" i="2"/>
  <c r="T2230" i="2"/>
  <c r="Q2230" i="2"/>
  <c r="P2230" i="2"/>
  <c r="M2230" i="2"/>
  <c r="V2230" i="2" s="1"/>
  <c r="E2230" i="2"/>
  <c r="T2229" i="2"/>
  <c r="Q2229" i="2"/>
  <c r="P2229" i="2"/>
  <c r="M2229" i="2"/>
  <c r="E2229" i="2"/>
  <c r="T2228" i="2"/>
  <c r="M2228" i="2"/>
  <c r="E2228" i="2"/>
  <c r="V2227" i="2"/>
  <c r="Q2227" i="2"/>
  <c r="M2227" i="2"/>
  <c r="E2227" i="2"/>
  <c r="V2226" i="2"/>
  <c r="M2226" i="2"/>
  <c r="Q2226" i="2" s="1"/>
  <c r="E2226" i="2"/>
  <c r="T2225" i="2"/>
  <c r="M2225" i="2"/>
  <c r="V2225" i="2" s="1"/>
  <c r="E2225" i="2"/>
  <c r="M2224" i="2"/>
  <c r="E2224" i="2"/>
  <c r="M2223" i="2"/>
  <c r="E2223" i="2"/>
  <c r="V2222" i="2"/>
  <c r="T2222" i="2"/>
  <c r="Q2222" i="2"/>
  <c r="P2222" i="2"/>
  <c r="M2222" i="2"/>
  <c r="E2222" i="2"/>
  <c r="M2221" i="2"/>
  <c r="V2221" i="2" s="1"/>
  <c r="E2221" i="2"/>
  <c r="M2220" i="2"/>
  <c r="E2220" i="2"/>
  <c r="T2219" i="2"/>
  <c r="P2219" i="2"/>
  <c r="M2219" i="2"/>
  <c r="V2219" i="2" s="1"/>
  <c r="E2219" i="2"/>
  <c r="M2218" i="2"/>
  <c r="E2218" i="2"/>
  <c r="T2217" i="2"/>
  <c r="P2217" i="2"/>
  <c r="M2217" i="2"/>
  <c r="Q2217" i="2" s="1"/>
  <c r="E2217" i="2"/>
  <c r="V2216" i="2"/>
  <c r="M2216" i="2"/>
  <c r="T2216" i="2" s="1"/>
  <c r="E2216" i="2"/>
  <c r="V2215" i="2"/>
  <c r="T2215" i="2"/>
  <c r="Q2215" i="2"/>
  <c r="P2215" i="2"/>
  <c r="M2215" i="2"/>
  <c r="E2215" i="2"/>
  <c r="V2214" i="2"/>
  <c r="Q2214" i="2"/>
  <c r="P2214" i="2"/>
  <c r="M2214" i="2"/>
  <c r="T2214" i="2" s="1"/>
  <c r="E2214" i="2"/>
  <c r="V2213" i="2"/>
  <c r="T2213" i="2"/>
  <c r="Q2213" i="2"/>
  <c r="P2213" i="2"/>
  <c r="M2213" i="2"/>
  <c r="E2213" i="2"/>
  <c r="V2212" i="2"/>
  <c r="Q2212" i="2"/>
  <c r="M2212" i="2"/>
  <c r="T2212" i="2" s="1"/>
  <c r="E2212" i="2"/>
  <c r="T2211" i="2"/>
  <c r="M2211" i="2"/>
  <c r="V2211" i="2" s="1"/>
  <c r="E2211" i="2"/>
  <c r="Q2210" i="2"/>
  <c r="M2210" i="2"/>
  <c r="P2210" i="2" s="1"/>
  <c r="E2210" i="2"/>
  <c r="M2209" i="2"/>
  <c r="V2209" i="2" s="1"/>
  <c r="E2209" i="2"/>
  <c r="M2208" i="2"/>
  <c r="E2208" i="2"/>
  <c r="T2207" i="2"/>
  <c r="P2207" i="2"/>
  <c r="M2207" i="2"/>
  <c r="V2207" i="2" s="1"/>
  <c r="E2207" i="2"/>
  <c r="M2206" i="2"/>
  <c r="E2206" i="2"/>
  <c r="V2205" i="2"/>
  <c r="T2205" i="2"/>
  <c r="P2205" i="2"/>
  <c r="M2205" i="2"/>
  <c r="Q2205" i="2" s="1"/>
  <c r="E2205" i="2"/>
  <c r="V2204" i="2"/>
  <c r="P2204" i="2"/>
  <c r="M2204" i="2"/>
  <c r="T2204" i="2" s="1"/>
  <c r="E2204" i="2"/>
  <c r="V2203" i="2"/>
  <c r="T2203" i="2"/>
  <c r="Q2203" i="2"/>
  <c r="P2203" i="2"/>
  <c r="M2203" i="2"/>
  <c r="E2203" i="2"/>
  <c r="V2202" i="2"/>
  <c r="Q2202" i="2"/>
  <c r="M2202" i="2"/>
  <c r="T2202" i="2" s="1"/>
  <c r="E2202" i="2"/>
  <c r="V2201" i="2"/>
  <c r="T2201" i="2"/>
  <c r="Q2201" i="2"/>
  <c r="P2201" i="2"/>
  <c r="M2201" i="2"/>
  <c r="E2201" i="2"/>
  <c r="V2200" i="2"/>
  <c r="Q2200" i="2"/>
  <c r="M2200" i="2"/>
  <c r="T2200" i="2" s="1"/>
  <c r="E2200" i="2"/>
  <c r="M2199" i="2"/>
  <c r="V2199" i="2" s="1"/>
  <c r="E2199" i="2"/>
  <c r="M2198" i="2"/>
  <c r="E2198" i="2"/>
  <c r="M2197" i="2"/>
  <c r="E2197" i="2"/>
  <c r="M2196" i="2"/>
  <c r="T2196" i="2" s="1"/>
  <c r="E2196" i="2"/>
  <c r="T2195" i="2"/>
  <c r="P2195" i="2"/>
  <c r="M2195" i="2"/>
  <c r="V2195" i="2" s="1"/>
  <c r="E2195" i="2"/>
  <c r="M2194" i="2"/>
  <c r="E2194" i="2"/>
  <c r="V2193" i="2"/>
  <c r="T2193" i="2"/>
  <c r="P2193" i="2"/>
  <c r="M2193" i="2"/>
  <c r="Q2193" i="2" s="1"/>
  <c r="E2193" i="2"/>
  <c r="V2192" i="2"/>
  <c r="P2192" i="2"/>
  <c r="M2192" i="2"/>
  <c r="T2192" i="2" s="1"/>
  <c r="E2192" i="2"/>
  <c r="V2191" i="2"/>
  <c r="T2191" i="2"/>
  <c r="Q2191" i="2"/>
  <c r="P2191" i="2"/>
  <c r="M2191" i="2"/>
  <c r="E2191" i="2"/>
  <c r="V2190" i="2"/>
  <c r="Q2190" i="2"/>
  <c r="M2190" i="2"/>
  <c r="T2190" i="2" s="1"/>
  <c r="E2190" i="2"/>
  <c r="V2189" i="2"/>
  <c r="T2189" i="2"/>
  <c r="Q2189" i="2"/>
  <c r="P2189" i="2"/>
  <c r="M2189" i="2"/>
  <c r="E2189" i="2"/>
  <c r="V2188" i="2"/>
  <c r="Q2188" i="2"/>
  <c r="M2188" i="2"/>
  <c r="T2188" i="2" s="1"/>
  <c r="E2188" i="2"/>
  <c r="Q2187" i="2"/>
  <c r="M2187" i="2"/>
  <c r="E2187" i="2"/>
  <c r="Q2186" i="2"/>
  <c r="M2186" i="2"/>
  <c r="P2186" i="2" s="1"/>
  <c r="E2186" i="2"/>
  <c r="T2185" i="2"/>
  <c r="M2185" i="2"/>
  <c r="V2185" i="2" s="1"/>
  <c r="E2185" i="2"/>
  <c r="V2184" i="2"/>
  <c r="Q2184" i="2"/>
  <c r="M2184" i="2"/>
  <c r="E2184" i="2"/>
  <c r="M2183" i="2"/>
  <c r="E2183" i="2"/>
  <c r="M2182" i="2"/>
  <c r="V2182" i="2" s="1"/>
  <c r="E2182" i="2"/>
  <c r="T2181" i="2"/>
  <c r="M2181" i="2"/>
  <c r="Q2181" i="2" s="1"/>
  <c r="E2181" i="2"/>
  <c r="Q2180" i="2"/>
  <c r="M2180" i="2"/>
  <c r="E2180" i="2"/>
  <c r="V2179" i="2"/>
  <c r="T2179" i="2"/>
  <c r="Q2179" i="2"/>
  <c r="P2179" i="2"/>
  <c r="M2179" i="2"/>
  <c r="E2179" i="2"/>
  <c r="Q2178" i="2"/>
  <c r="M2178" i="2"/>
  <c r="E2178" i="2"/>
  <c r="V2177" i="2"/>
  <c r="T2177" i="2"/>
  <c r="Q2177" i="2"/>
  <c r="P2177" i="2"/>
  <c r="M2177" i="2"/>
  <c r="E2177" i="2"/>
  <c r="M2176" i="2"/>
  <c r="T2176" i="2" s="1"/>
  <c r="E2176" i="2"/>
  <c r="V2175" i="2"/>
  <c r="M2175" i="2"/>
  <c r="T2175" i="2" s="1"/>
  <c r="E2175" i="2"/>
  <c r="M2174" i="2"/>
  <c r="E2174" i="2"/>
  <c r="V2173" i="2"/>
  <c r="M2173" i="2"/>
  <c r="T2173" i="2" s="1"/>
  <c r="E2173" i="2"/>
  <c r="Q2172" i="2"/>
  <c r="M2172" i="2"/>
  <c r="V2172" i="2" s="1"/>
  <c r="E2172" i="2"/>
  <c r="T2171" i="2"/>
  <c r="P2171" i="2"/>
  <c r="M2171" i="2"/>
  <c r="V2171" i="2" s="1"/>
  <c r="E2171" i="2"/>
  <c r="V2170" i="2"/>
  <c r="T2170" i="2"/>
  <c r="Q2170" i="2"/>
  <c r="P2170" i="2"/>
  <c r="M2170" i="2"/>
  <c r="E2170" i="2"/>
  <c r="M2169" i="2"/>
  <c r="Q2169" i="2" s="1"/>
  <c r="E2169" i="2"/>
  <c r="V2168" i="2"/>
  <c r="T2168" i="2"/>
  <c r="M2168" i="2"/>
  <c r="Q2168" i="2" s="1"/>
  <c r="E2168" i="2"/>
  <c r="Q2167" i="2"/>
  <c r="P2167" i="2"/>
  <c r="M2167" i="2"/>
  <c r="V2167" i="2" s="1"/>
  <c r="E2167" i="2"/>
  <c r="T2166" i="2"/>
  <c r="M2166" i="2"/>
  <c r="V2166" i="2" s="1"/>
  <c r="E2166" i="2"/>
  <c r="V2165" i="2"/>
  <c r="T2165" i="2"/>
  <c r="Q2165" i="2"/>
  <c r="P2165" i="2"/>
  <c r="M2165" i="2"/>
  <c r="E2165" i="2"/>
  <c r="V2164" i="2"/>
  <c r="P2164" i="2"/>
  <c r="M2164" i="2"/>
  <c r="T2164" i="2" s="1"/>
  <c r="E2164" i="2"/>
  <c r="V2163" i="2"/>
  <c r="T2163" i="2"/>
  <c r="P2163" i="2"/>
  <c r="M2163" i="2"/>
  <c r="Q2163" i="2" s="1"/>
  <c r="E2163" i="2"/>
  <c r="V2162" i="2"/>
  <c r="T2162" i="2"/>
  <c r="M2162" i="2"/>
  <c r="P2162" i="2" s="1"/>
  <c r="E2162" i="2"/>
  <c r="V2161" i="2"/>
  <c r="P2161" i="2"/>
  <c r="M2161" i="2"/>
  <c r="T2161" i="2" s="1"/>
  <c r="E2161" i="2"/>
  <c r="V2160" i="2"/>
  <c r="P2160" i="2"/>
  <c r="M2160" i="2"/>
  <c r="T2160" i="2" s="1"/>
  <c r="E2160" i="2"/>
  <c r="M2159" i="2"/>
  <c r="E2159" i="2"/>
  <c r="T2158" i="2"/>
  <c r="M2158" i="2"/>
  <c r="V2158" i="2" s="1"/>
  <c r="E2158" i="2"/>
  <c r="V2157" i="2"/>
  <c r="T2157" i="2"/>
  <c r="Q2157" i="2"/>
  <c r="P2157" i="2"/>
  <c r="M2157" i="2"/>
  <c r="E2157" i="2"/>
  <c r="V2156" i="2"/>
  <c r="P2156" i="2"/>
  <c r="M2156" i="2"/>
  <c r="T2156" i="2" s="1"/>
  <c r="E2156" i="2"/>
  <c r="Q2155" i="2"/>
  <c r="M2155" i="2"/>
  <c r="V2155" i="2" s="1"/>
  <c r="E2155" i="2"/>
  <c r="T2154" i="2"/>
  <c r="Q2154" i="2"/>
  <c r="M2154" i="2"/>
  <c r="P2154" i="2" s="1"/>
  <c r="E2154" i="2"/>
  <c r="M2153" i="2"/>
  <c r="V2153" i="2" s="1"/>
  <c r="E2153" i="2"/>
  <c r="V2152" i="2"/>
  <c r="T2152" i="2"/>
  <c r="P2152" i="2"/>
  <c r="M2152" i="2"/>
  <c r="Q2152" i="2" s="1"/>
  <c r="E2152" i="2"/>
  <c r="M2151" i="2"/>
  <c r="M2150" i="2"/>
  <c r="Q2149" i="2"/>
  <c r="P2149" i="2"/>
  <c r="M2149" i="2"/>
  <c r="T2149" i="2" s="1"/>
  <c r="E2149" i="2"/>
  <c r="M2148" i="2"/>
  <c r="E2148" i="2"/>
  <c r="V2147" i="2"/>
  <c r="T2147" i="2"/>
  <c r="Q2147" i="2"/>
  <c r="P2147" i="2"/>
  <c r="M2147" i="2"/>
  <c r="E2147" i="2"/>
  <c r="V2146" i="2"/>
  <c r="P2146" i="2"/>
  <c r="M2146" i="2"/>
  <c r="T2146" i="2" s="1"/>
  <c r="E2146" i="2"/>
  <c r="M2145" i="2"/>
  <c r="Q2145" i="2" s="1"/>
  <c r="E2145" i="2"/>
  <c r="M2144" i="2"/>
  <c r="E2144" i="2"/>
  <c r="M2143" i="2"/>
  <c r="V2143" i="2" s="1"/>
  <c r="E2143" i="2"/>
  <c r="V2142" i="2"/>
  <c r="T2142" i="2"/>
  <c r="Q2142" i="2"/>
  <c r="P2142" i="2"/>
  <c r="M2142" i="2"/>
  <c r="E2142" i="2"/>
  <c r="P2141" i="2"/>
  <c r="M2141" i="2"/>
  <c r="E2141" i="2"/>
  <c r="V2140" i="2"/>
  <c r="Q2140" i="2"/>
  <c r="P2140" i="2"/>
  <c r="M2140" i="2"/>
  <c r="T2140" i="2" s="1"/>
  <c r="E2140" i="2"/>
  <c r="V2139" i="2"/>
  <c r="T2139" i="2"/>
  <c r="P2139" i="2"/>
  <c r="M2139" i="2"/>
  <c r="Q2139" i="2" s="1"/>
  <c r="E2139" i="2"/>
  <c r="P2138" i="2"/>
  <c r="M2138" i="2"/>
  <c r="T2138" i="2" s="1"/>
  <c r="E2138" i="2"/>
  <c r="M2137" i="2"/>
  <c r="V2137" i="2" s="1"/>
  <c r="E2137" i="2"/>
  <c r="M2136" i="2"/>
  <c r="P2136" i="2" s="1"/>
  <c r="E2136" i="2"/>
  <c r="V2135" i="2"/>
  <c r="T2135" i="2"/>
  <c r="Q2135" i="2"/>
  <c r="P2135" i="2"/>
  <c r="M2135" i="2"/>
  <c r="E2135" i="2"/>
  <c r="V2134" i="2"/>
  <c r="Q2134" i="2"/>
  <c r="M2134" i="2"/>
  <c r="T2134" i="2" s="1"/>
  <c r="E2134" i="2"/>
  <c r="T2133" i="2"/>
  <c r="Q2133" i="2"/>
  <c r="P2133" i="2"/>
  <c r="M2133" i="2"/>
  <c r="V2133" i="2" s="1"/>
  <c r="E2133" i="2"/>
  <c r="V2132" i="2"/>
  <c r="T2132" i="2"/>
  <c r="Q2132" i="2"/>
  <c r="M2132" i="2"/>
  <c r="E2132" i="2"/>
  <c r="M2131" i="2"/>
  <c r="E2131" i="2"/>
  <c r="Q2130" i="2"/>
  <c r="M2130" i="2"/>
  <c r="V2130" i="2" s="1"/>
  <c r="E2130" i="2"/>
  <c r="M2129" i="2"/>
  <c r="V2129" i="2" s="1"/>
  <c r="E2129" i="2"/>
  <c r="M2128" i="2"/>
  <c r="E2128" i="2"/>
  <c r="V2127" i="2"/>
  <c r="T2127" i="2"/>
  <c r="P2127" i="2"/>
  <c r="M2127" i="2"/>
  <c r="Q2127" i="2" s="1"/>
  <c r="E2127" i="2"/>
  <c r="M2126" i="2"/>
  <c r="E2126" i="2"/>
  <c r="M2125" i="2"/>
  <c r="V2125" i="2" s="1"/>
  <c r="E2125" i="2"/>
  <c r="P2124" i="2"/>
  <c r="M2124" i="2"/>
  <c r="V2124" i="2" s="1"/>
  <c r="E2124" i="2"/>
  <c r="V2123" i="2"/>
  <c r="T2123" i="2"/>
  <c r="Q2123" i="2"/>
  <c r="P2123" i="2"/>
  <c r="M2123" i="2"/>
  <c r="E2123" i="2"/>
  <c r="V2122" i="2"/>
  <c r="T2122" i="2"/>
  <c r="Q2122" i="2"/>
  <c r="P2122" i="2"/>
  <c r="M2122" i="2"/>
  <c r="E2122" i="2"/>
  <c r="P2121" i="2"/>
  <c r="M2121" i="2"/>
  <c r="V2121" i="2" s="1"/>
  <c r="E2121" i="2"/>
  <c r="V2120" i="2"/>
  <c r="T2120" i="2"/>
  <c r="Q2120" i="2"/>
  <c r="P2120" i="2"/>
  <c r="M2120" i="2"/>
  <c r="E2120" i="2"/>
  <c r="M2119" i="2"/>
  <c r="E2119" i="2"/>
  <c r="V2118" i="2"/>
  <c r="T2118" i="2"/>
  <c r="Q2118" i="2"/>
  <c r="P2118" i="2"/>
  <c r="M2118" i="2"/>
  <c r="E2118" i="2"/>
  <c r="V2117" i="2"/>
  <c r="T2117" i="2"/>
  <c r="Q2117" i="2"/>
  <c r="M2117" i="2"/>
  <c r="P2117" i="2" s="1"/>
  <c r="E2117" i="2"/>
  <c r="M2116" i="2"/>
  <c r="E2116" i="2"/>
  <c r="V2115" i="2"/>
  <c r="T2115" i="2"/>
  <c r="Q2115" i="2"/>
  <c r="P2115" i="2"/>
  <c r="M2115" i="2"/>
  <c r="E2115" i="2"/>
  <c r="M2114" i="2"/>
  <c r="E2114" i="2"/>
  <c r="M2113" i="2"/>
  <c r="V2113" i="2" s="1"/>
  <c r="E2113" i="2"/>
  <c r="T2112" i="2"/>
  <c r="M2112" i="2"/>
  <c r="E2112" i="2"/>
  <c r="T2111" i="2"/>
  <c r="Q2111" i="2"/>
  <c r="M2111" i="2"/>
  <c r="V2111" i="2" s="1"/>
  <c r="E2111" i="2"/>
  <c r="V2110" i="2"/>
  <c r="T2110" i="2"/>
  <c r="Q2110" i="2"/>
  <c r="P2110" i="2"/>
  <c r="M2110" i="2"/>
  <c r="E2110" i="2"/>
  <c r="M2109" i="2"/>
  <c r="E2109" i="2"/>
  <c r="V2108" i="2"/>
  <c r="T2108" i="2"/>
  <c r="Q2108" i="2"/>
  <c r="P2108" i="2"/>
  <c r="M2108" i="2"/>
  <c r="E2108" i="2"/>
  <c r="M2107" i="2"/>
  <c r="E2107" i="2"/>
  <c r="M2106" i="2"/>
  <c r="V2106" i="2" s="1"/>
  <c r="E2106" i="2"/>
  <c r="V2105" i="2"/>
  <c r="T2105" i="2"/>
  <c r="Q2105" i="2"/>
  <c r="M2105" i="2"/>
  <c r="P2105" i="2" s="1"/>
  <c r="E2105" i="2"/>
  <c r="M2104" i="2"/>
  <c r="E2104" i="2"/>
  <c r="V2103" i="2"/>
  <c r="T2103" i="2"/>
  <c r="Q2103" i="2"/>
  <c r="P2103" i="2"/>
  <c r="M2103" i="2"/>
  <c r="E2103" i="2"/>
  <c r="M2102" i="2"/>
  <c r="E2102" i="2"/>
  <c r="M2101" i="2"/>
  <c r="V2101" i="2" s="1"/>
  <c r="E2101" i="2"/>
  <c r="V2100" i="2"/>
  <c r="M2100" i="2"/>
  <c r="Q2100" i="2" s="1"/>
  <c r="E2100" i="2"/>
  <c r="V2099" i="2"/>
  <c r="T2099" i="2"/>
  <c r="Q2099" i="2"/>
  <c r="P2099" i="2"/>
  <c r="M2099" i="2"/>
  <c r="E2099" i="2"/>
  <c r="Q2098" i="2"/>
  <c r="M2098" i="2"/>
  <c r="V2098" i="2" s="1"/>
  <c r="E2098" i="2"/>
  <c r="V2097" i="2"/>
  <c r="T2097" i="2"/>
  <c r="P2097" i="2"/>
  <c r="M2097" i="2"/>
  <c r="Q2097" i="2" s="1"/>
  <c r="E2097" i="2"/>
  <c r="V2096" i="2"/>
  <c r="T2096" i="2"/>
  <c r="Q2096" i="2"/>
  <c r="P2096" i="2"/>
  <c r="M2096" i="2"/>
  <c r="E2096" i="2"/>
  <c r="P2095" i="2"/>
  <c r="M2095" i="2"/>
  <c r="T2095" i="2" s="1"/>
  <c r="E2095" i="2"/>
  <c r="T2094" i="2"/>
  <c r="M2094" i="2"/>
  <c r="Q2094" i="2" s="1"/>
  <c r="E2094" i="2"/>
  <c r="T2093" i="2"/>
  <c r="M2093" i="2"/>
  <c r="P2093" i="2" s="1"/>
  <c r="E2093" i="2"/>
  <c r="M2092" i="2"/>
  <c r="V2092" i="2" s="1"/>
  <c r="E2092" i="2"/>
  <c r="V2091" i="2"/>
  <c r="T2091" i="2"/>
  <c r="Q2091" i="2"/>
  <c r="P2091" i="2"/>
  <c r="M2091" i="2"/>
  <c r="E2091" i="2"/>
  <c r="Q2090" i="2"/>
  <c r="M2090" i="2"/>
  <c r="V2090" i="2" s="1"/>
  <c r="E2090" i="2"/>
  <c r="V2089" i="2"/>
  <c r="P2089" i="2"/>
  <c r="M2089" i="2"/>
  <c r="E2089" i="2"/>
  <c r="V2088" i="2"/>
  <c r="M2088" i="2"/>
  <c r="E2088" i="2"/>
  <c r="V2087" i="2"/>
  <c r="T2087" i="2"/>
  <c r="Q2087" i="2"/>
  <c r="M2087" i="2"/>
  <c r="P2087" i="2" s="1"/>
  <c r="E2087" i="2"/>
  <c r="V2086" i="2"/>
  <c r="Q2086" i="2"/>
  <c r="M2086" i="2"/>
  <c r="T2086" i="2" s="1"/>
  <c r="E2086" i="2"/>
  <c r="V2085" i="2"/>
  <c r="T2085" i="2"/>
  <c r="Q2085" i="2"/>
  <c r="P2085" i="2"/>
  <c r="M2085" i="2"/>
  <c r="E2085" i="2"/>
  <c r="Q2084" i="2"/>
  <c r="M2084" i="2"/>
  <c r="P2084" i="2" s="1"/>
  <c r="E2084" i="2"/>
  <c r="M2083" i="2"/>
  <c r="V2083" i="2" s="1"/>
  <c r="E2083" i="2"/>
  <c r="M2082" i="2"/>
  <c r="E2082" i="2"/>
  <c r="T2081" i="2"/>
  <c r="M2081" i="2"/>
  <c r="V2081" i="2" s="1"/>
  <c r="E2081" i="2"/>
  <c r="M2080" i="2"/>
  <c r="E2080" i="2"/>
  <c r="T2079" i="2"/>
  <c r="P2079" i="2"/>
  <c r="M2079" i="2"/>
  <c r="Q2079" i="2" s="1"/>
  <c r="E2079" i="2"/>
  <c r="V2078" i="2"/>
  <c r="T2078" i="2"/>
  <c r="Q2078" i="2"/>
  <c r="P2078" i="2"/>
  <c r="M2078" i="2"/>
  <c r="E2078" i="2"/>
  <c r="V2077" i="2"/>
  <c r="P2077" i="2"/>
  <c r="M2077" i="2"/>
  <c r="E2077" i="2"/>
  <c r="V2076" i="2"/>
  <c r="M2076" i="2"/>
  <c r="E2076" i="2"/>
  <c r="V2075" i="2"/>
  <c r="T2075" i="2"/>
  <c r="Q2075" i="2"/>
  <c r="M2075" i="2"/>
  <c r="P2075" i="2" s="1"/>
  <c r="E2075" i="2"/>
  <c r="V2074" i="2"/>
  <c r="Q2074" i="2"/>
  <c r="P2074" i="2"/>
  <c r="M2074" i="2"/>
  <c r="T2074" i="2" s="1"/>
  <c r="E2074" i="2"/>
  <c r="V2073" i="2"/>
  <c r="T2073" i="2"/>
  <c r="Q2073" i="2"/>
  <c r="P2073" i="2"/>
  <c r="M2073" i="2"/>
  <c r="E2073" i="2"/>
  <c r="Q2072" i="2"/>
  <c r="M2072" i="2"/>
  <c r="P2072" i="2" s="1"/>
  <c r="E2072" i="2"/>
  <c r="V2071" i="2"/>
  <c r="P2071" i="2"/>
  <c r="M2071" i="2"/>
  <c r="E2071" i="2"/>
  <c r="V2070" i="2"/>
  <c r="M2070" i="2"/>
  <c r="E2070" i="2"/>
  <c r="M2069" i="2"/>
  <c r="E2069" i="2"/>
  <c r="V2068" i="2"/>
  <c r="T2068" i="2"/>
  <c r="Q2068" i="2"/>
  <c r="M2068" i="2"/>
  <c r="E2068" i="2"/>
  <c r="T2067" i="2"/>
  <c r="P2067" i="2"/>
  <c r="M2067" i="2"/>
  <c r="Q2067" i="2" s="1"/>
  <c r="E2067" i="2"/>
  <c r="V2066" i="2"/>
  <c r="T2066" i="2"/>
  <c r="Q2066" i="2"/>
  <c r="P2066" i="2"/>
  <c r="M2066" i="2"/>
  <c r="E2066" i="2"/>
  <c r="M2065" i="2"/>
  <c r="E2065" i="2"/>
  <c r="M2064" i="2"/>
  <c r="P2064" i="2" s="1"/>
  <c r="E2064" i="2"/>
  <c r="V2063" i="2"/>
  <c r="T2063" i="2"/>
  <c r="Q2063" i="2"/>
  <c r="P2063" i="2"/>
  <c r="M2063" i="2"/>
  <c r="E2063" i="2"/>
  <c r="M2062" i="2"/>
  <c r="V2062" i="2" s="1"/>
  <c r="E2062" i="2"/>
  <c r="V2061" i="2"/>
  <c r="T2061" i="2"/>
  <c r="Q2061" i="2"/>
  <c r="P2061" i="2"/>
  <c r="M2061" i="2"/>
  <c r="E2061" i="2"/>
  <c r="V2060" i="2"/>
  <c r="M2060" i="2"/>
  <c r="T2060" i="2" s="1"/>
  <c r="E2060" i="2"/>
  <c r="M2059" i="2"/>
  <c r="V2059" i="2" s="1"/>
  <c r="E2059" i="2"/>
  <c r="T2058" i="2"/>
  <c r="Q2058" i="2"/>
  <c r="M2058" i="2"/>
  <c r="V2058" i="2" s="1"/>
  <c r="E2058" i="2"/>
  <c r="T2057" i="2"/>
  <c r="P2057" i="2"/>
  <c r="M2057" i="2"/>
  <c r="V2057" i="2" s="1"/>
  <c r="E2057" i="2"/>
  <c r="V2056" i="2"/>
  <c r="P2056" i="2"/>
  <c r="M2056" i="2"/>
  <c r="T2056" i="2" s="1"/>
  <c r="E2056" i="2"/>
  <c r="P2055" i="2"/>
  <c r="M2055" i="2"/>
  <c r="V2055" i="2" s="1"/>
  <c r="E2055" i="2"/>
  <c r="M2054" i="2"/>
  <c r="E2054" i="2"/>
  <c r="V2053" i="2"/>
  <c r="T2053" i="2"/>
  <c r="Q2053" i="2"/>
  <c r="P2053" i="2"/>
  <c r="M2053" i="2"/>
  <c r="E2053" i="2"/>
  <c r="V2052" i="2"/>
  <c r="Q2052" i="2"/>
  <c r="P2052" i="2"/>
  <c r="M2052" i="2"/>
  <c r="T2052" i="2" s="1"/>
  <c r="E2052" i="2"/>
  <c r="T2051" i="2"/>
  <c r="Q2051" i="2"/>
  <c r="P2051" i="2"/>
  <c r="M2051" i="2"/>
  <c r="V2051" i="2" s="1"/>
  <c r="E2051" i="2"/>
  <c r="V2050" i="2"/>
  <c r="Q2050" i="2"/>
  <c r="M2050" i="2"/>
  <c r="E2050" i="2"/>
  <c r="M2049" i="2"/>
  <c r="Q2049" i="2" s="1"/>
  <c r="E2049" i="2"/>
  <c r="M2048" i="2"/>
  <c r="V2048" i="2" s="1"/>
  <c r="E2048" i="2"/>
  <c r="M2047" i="2"/>
  <c r="E2047" i="2"/>
  <c r="M2046" i="2"/>
  <c r="E2046" i="2"/>
  <c r="T2045" i="2"/>
  <c r="P2045" i="2"/>
  <c r="M2045" i="2"/>
  <c r="V2045" i="2" s="1"/>
  <c r="E2045" i="2"/>
  <c r="P2044" i="2"/>
  <c r="M2044" i="2"/>
  <c r="T2044" i="2" s="1"/>
  <c r="E2044" i="2"/>
  <c r="M2043" i="2"/>
  <c r="E2043" i="2"/>
  <c r="T2042" i="2"/>
  <c r="M2042" i="2"/>
  <c r="E2042" i="2"/>
  <c r="V2041" i="2"/>
  <c r="T2041" i="2"/>
  <c r="Q2041" i="2"/>
  <c r="P2041" i="2"/>
  <c r="M2041" i="2"/>
  <c r="E2041" i="2"/>
  <c r="V2040" i="2"/>
  <c r="Q2040" i="2"/>
  <c r="P2040" i="2"/>
  <c r="M2040" i="2"/>
  <c r="T2040" i="2" s="1"/>
  <c r="E2040" i="2"/>
  <c r="T2039" i="2"/>
  <c r="Q2039" i="2"/>
  <c r="P2039" i="2"/>
  <c r="M2039" i="2"/>
  <c r="V2039" i="2" s="1"/>
  <c r="E2039" i="2"/>
  <c r="V2038" i="2"/>
  <c r="Q2038" i="2"/>
  <c r="M2038" i="2"/>
  <c r="E2038" i="2"/>
  <c r="M2037" i="2"/>
  <c r="E2037" i="2"/>
  <c r="V2036" i="2"/>
  <c r="Q2036" i="2"/>
  <c r="M2036" i="2"/>
  <c r="P2036" i="2" s="1"/>
  <c r="E2036" i="2"/>
  <c r="M2035" i="2"/>
  <c r="E2035" i="2"/>
  <c r="M2034" i="2"/>
  <c r="V2034" i="2" s="1"/>
  <c r="E2034" i="2"/>
  <c r="T2033" i="2"/>
  <c r="P2033" i="2"/>
  <c r="M2033" i="2"/>
  <c r="V2033" i="2" s="1"/>
  <c r="E2033" i="2"/>
  <c r="M2032" i="2"/>
  <c r="E2032" i="2"/>
  <c r="V2031" i="2"/>
  <c r="T2031" i="2"/>
  <c r="P2031" i="2"/>
  <c r="M2031" i="2"/>
  <c r="E2031" i="2"/>
  <c r="M2030" i="2"/>
  <c r="E2030" i="2"/>
  <c r="V2029" i="2"/>
  <c r="T2029" i="2"/>
  <c r="Q2029" i="2"/>
  <c r="P2029" i="2"/>
  <c r="M2029" i="2"/>
  <c r="E2029" i="2"/>
  <c r="V2028" i="2"/>
  <c r="P2028" i="2"/>
  <c r="M2028" i="2"/>
  <c r="T2028" i="2" s="1"/>
  <c r="E2028" i="2"/>
  <c r="V2027" i="2"/>
  <c r="T2027" i="2"/>
  <c r="Q2027" i="2"/>
  <c r="P2027" i="2"/>
  <c r="M2027" i="2"/>
  <c r="E2027" i="2"/>
  <c r="M2026" i="2"/>
  <c r="P2026" i="2" s="1"/>
  <c r="E2026" i="2"/>
  <c r="T2025" i="2"/>
  <c r="P2025" i="2"/>
  <c r="M2025" i="2"/>
  <c r="V2025" i="2" s="1"/>
  <c r="E2025" i="2"/>
  <c r="T2024" i="2"/>
  <c r="Q2024" i="2"/>
  <c r="M2024" i="2"/>
  <c r="V2024" i="2" s="1"/>
  <c r="E2024" i="2"/>
  <c r="M2023" i="2"/>
  <c r="E2023" i="2"/>
  <c r="T2022" i="2"/>
  <c r="P2022" i="2"/>
  <c r="M2022" i="2"/>
  <c r="V2022" i="2" s="1"/>
  <c r="E2022" i="2"/>
  <c r="T2021" i="2"/>
  <c r="P2021" i="2"/>
  <c r="M2021" i="2"/>
  <c r="E2021" i="2"/>
  <c r="M2020" i="2"/>
  <c r="Q2020" i="2" s="1"/>
  <c r="E2020" i="2"/>
  <c r="V2019" i="2"/>
  <c r="T2019" i="2"/>
  <c r="M2019" i="2"/>
  <c r="Q2019" i="2" s="1"/>
  <c r="E2019" i="2"/>
  <c r="V2018" i="2"/>
  <c r="T2018" i="2"/>
  <c r="Q2018" i="2"/>
  <c r="P2018" i="2"/>
  <c r="M2018" i="2"/>
  <c r="E2018" i="2"/>
  <c r="V2017" i="2"/>
  <c r="T2017" i="2"/>
  <c r="Q2017" i="2"/>
  <c r="P2017" i="2"/>
  <c r="M2017" i="2"/>
  <c r="E2017" i="2"/>
  <c r="V2016" i="2"/>
  <c r="T2016" i="2"/>
  <c r="Q2016" i="2"/>
  <c r="P2016" i="2"/>
  <c r="M2016" i="2"/>
  <c r="E2016" i="2"/>
  <c r="V2015" i="2"/>
  <c r="Q2015" i="2"/>
  <c r="P2015" i="2"/>
  <c r="M2015" i="2"/>
  <c r="T2015" i="2" s="1"/>
  <c r="E2015" i="2"/>
  <c r="V2014" i="2"/>
  <c r="M2014" i="2"/>
  <c r="T2014" i="2" s="1"/>
  <c r="E2014" i="2"/>
  <c r="M2013" i="2"/>
  <c r="P2013" i="2" s="1"/>
  <c r="E2013" i="2"/>
  <c r="T2012" i="2"/>
  <c r="Q2012" i="2"/>
  <c r="M2012" i="2"/>
  <c r="V2012" i="2" s="1"/>
  <c r="E2012" i="2"/>
  <c r="T2011" i="2"/>
  <c r="M2011" i="2"/>
  <c r="E2011" i="2"/>
  <c r="T2010" i="2"/>
  <c r="P2010" i="2"/>
  <c r="M2010" i="2"/>
  <c r="V2010" i="2" s="1"/>
  <c r="E2010" i="2"/>
  <c r="P2009" i="2"/>
  <c r="M2009" i="2"/>
  <c r="E2009" i="2"/>
  <c r="M2008" i="2"/>
  <c r="Q2008" i="2" s="1"/>
  <c r="E2008" i="2"/>
  <c r="V2007" i="2"/>
  <c r="T2007" i="2"/>
  <c r="M2007" i="2"/>
  <c r="Q2007" i="2" s="1"/>
  <c r="E2007" i="2"/>
  <c r="V2006" i="2"/>
  <c r="T2006" i="2"/>
  <c r="Q2006" i="2"/>
  <c r="P2006" i="2"/>
  <c r="M2006" i="2"/>
  <c r="E2006" i="2"/>
  <c r="V2005" i="2"/>
  <c r="T2005" i="2"/>
  <c r="Q2005" i="2"/>
  <c r="P2005" i="2"/>
  <c r="M2005" i="2"/>
  <c r="E2005" i="2"/>
  <c r="V2004" i="2"/>
  <c r="T2004" i="2"/>
  <c r="Q2004" i="2"/>
  <c r="P2004" i="2"/>
  <c r="M2004" i="2"/>
  <c r="E2004" i="2"/>
  <c r="V2003" i="2"/>
  <c r="Q2003" i="2"/>
  <c r="P2003" i="2"/>
  <c r="M2003" i="2"/>
  <c r="T2003" i="2" s="1"/>
  <c r="E2003" i="2"/>
  <c r="V2002" i="2"/>
  <c r="M2002" i="2"/>
  <c r="T2002" i="2" s="1"/>
  <c r="E2002" i="2"/>
  <c r="M2001" i="2"/>
  <c r="E2001" i="2"/>
  <c r="T2000" i="2"/>
  <c r="Q2000" i="2"/>
  <c r="M2000" i="2"/>
  <c r="V2000" i="2" s="1"/>
  <c r="E2000" i="2"/>
  <c r="T1999" i="2"/>
  <c r="M1999" i="2"/>
  <c r="E1999" i="2"/>
  <c r="T1998" i="2"/>
  <c r="P1998" i="2"/>
  <c r="M1998" i="2"/>
  <c r="V1998" i="2" s="1"/>
  <c r="E1998" i="2"/>
  <c r="P1997" i="2"/>
  <c r="M1997" i="2"/>
  <c r="E1997" i="2"/>
  <c r="M1996" i="2"/>
  <c r="E1996" i="2"/>
  <c r="V1995" i="2"/>
  <c r="T1995" i="2"/>
  <c r="M1995" i="2"/>
  <c r="Q1995" i="2" s="1"/>
  <c r="E1995" i="2"/>
  <c r="V1994" i="2"/>
  <c r="T1994" i="2"/>
  <c r="Q1994" i="2"/>
  <c r="P1994" i="2"/>
  <c r="M1994" i="2"/>
  <c r="E1994" i="2"/>
  <c r="V1993" i="2"/>
  <c r="T1993" i="2"/>
  <c r="Q1993" i="2"/>
  <c r="P1993" i="2"/>
  <c r="M1993" i="2"/>
  <c r="E1993" i="2"/>
  <c r="V1992" i="2"/>
  <c r="T1992" i="2"/>
  <c r="Q1992" i="2"/>
  <c r="P1992" i="2"/>
  <c r="M1992" i="2"/>
  <c r="E1992" i="2"/>
  <c r="V1991" i="2"/>
  <c r="Q1991" i="2"/>
  <c r="P1991" i="2"/>
  <c r="M1991" i="2"/>
  <c r="T1991" i="2" s="1"/>
  <c r="E1991" i="2"/>
  <c r="V1990" i="2"/>
  <c r="M1990" i="2"/>
  <c r="T1990" i="2" s="1"/>
  <c r="E1990" i="2"/>
  <c r="M1989" i="2"/>
  <c r="E1989" i="2"/>
  <c r="M1988" i="2"/>
  <c r="E1988" i="2"/>
  <c r="M1987" i="2"/>
  <c r="T1987" i="2" s="1"/>
  <c r="E1987" i="2"/>
  <c r="T1986" i="2"/>
  <c r="P1986" i="2"/>
  <c r="M1986" i="2"/>
  <c r="V1986" i="2" s="1"/>
  <c r="E1986" i="2"/>
  <c r="T1985" i="2"/>
  <c r="P1985" i="2"/>
  <c r="M1985" i="2"/>
  <c r="E1985" i="2"/>
  <c r="M1984" i="2"/>
  <c r="V1984" i="2" s="1"/>
  <c r="E1984" i="2"/>
  <c r="V1983" i="2"/>
  <c r="T1983" i="2"/>
  <c r="M1983" i="2"/>
  <c r="Q1983" i="2" s="1"/>
  <c r="E1983" i="2"/>
  <c r="V1982" i="2"/>
  <c r="T1982" i="2"/>
  <c r="Q1982" i="2"/>
  <c r="P1982" i="2"/>
  <c r="M1982" i="2"/>
  <c r="E1982" i="2"/>
  <c r="V1981" i="2"/>
  <c r="T1981" i="2"/>
  <c r="Q1981" i="2"/>
  <c r="P1981" i="2"/>
  <c r="M1981" i="2"/>
  <c r="E1981" i="2"/>
  <c r="V1980" i="2"/>
  <c r="T1980" i="2"/>
  <c r="Q1980" i="2"/>
  <c r="P1980" i="2"/>
  <c r="M1980" i="2"/>
  <c r="E1980" i="2"/>
  <c r="V1979" i="2"/>
  <c r="Q1979" i="2"/>
  <c r="P1979" i="2"/>
  <c r="M1979" i="2"/>
  <c r="T1979" i="2" s="1"/>
  <c r="E1979" i="2"/>
  <c r="V1978" i="2"/>
  <c r="M1978" i="2"/>
  <c r="E1978" i="2"/>
  <c r="M1977" i="2"/>
  <c r="P1977" i="2" s="1"/>
  <c r="E1977" i="2"/>
  <c r="T1976" i="2"/>
  <c r="M1976" i="2"/>
  <c r="P1976" i="2" s="1"/>
  <c r="E1976" i="2"/>
  <c r="P1975" i="2"/>
  <c r="M1975" i="2"/>
  <c r="V1975" i="2" s="1"/>
  <c r="E1975" i="2"/>
  <c r="M1974" i="2"/>
  <c r="E1974" i="2"/>
  <c r="T1973" i="2"/>
  <c r="M1973" i="2"/>
  <c r="E1973" i="2"/>
  <c r="V1972" i="2"/>
  <c r="T1972" i="2"/>
  <c r="P1972" i="2"/>
  <c r="M1972" i="2"/>
  <c r="E1972" i="2"/>
  <c r="V1971" i="2"/>
  <c r="T1971" i="2"/>
  <c r="M1971" i="2"/>
  <c r="Q1971" i="2" s="1"/>
  <c r="E1971" i="2"/>
  <c r="M1970" i="2"/>
  <c r="E1970" i="2"/>
  <c r="V1969" i="2"/>
  <c r="T1969" i="2"/>
  <c r="Q1969" i="2"/>
  <c r="P1969" i="2"/>
  <c r="M1969" i="2"/>
  <c r="E1969" i="2"/>
  <c r="V1968" i="2"/>
  <c r="T1968" i="2"/>
  <c r="Q1968" i="2"/>
  <c r="P1968" i="2"/>
  <c r="M1968" i="2"/>
  <c r="E1968" i="2"/>
  <c r="V1967" i="2"/>
  <c r="Q1967" i="2"/>
  <c r="P1967" i="2"/>
  <c r="M1967" i="2"/>
  <c r="T1967" i="2" s="1"/>
  <c r="E1967" i="2"/>
  <c r="P1966" i="2"/>
  <c r="M1966" i="2"/>
  <c r="V1966" i="2" s="1"/>
  <c r="E1966" i="2"/>
  <c r="V1965" i="2"/>
  <c r="M1965" i="2"/>
  <c r="P1965" i="2" s="1"/>
  <c r="E1965" i="2"/>
  <c r="T1964" i="2"/>
  <c r="Q1964" i="2"/>
  <c r="M1964" i="2"/>
  <c r="V1964" i="2" s="1"/>
  <c r="E1964" i="2"/>
  <c r="V1963" i="2"/>
  <c r="Q1963" i="2"/>
  <c r="P1963" i="2"/>
  <c r="M1963" i="2"/>
  <c r="T1963" i="2" s="1"/>
  <c r="E1963" i="2"/>
  <c r="Q1962" i="2"/>
  <c r="M1962" i="2"/>
  <c r="V1962" i="2" s="1"/>
  <c r="E1962" i="2"/>
  <c r="Q1961" i="2"/>
  <c r="M1961" i="2"/>
  <c r="E1961" i="2"/>
  <c r="V1960" i="2"/>
  <c r="T1960" i="2"/>
  <c r="M1960" i="2"/>
  <c r="Q1960" i="2" s="1"/>
  <c r="E1960" i="2"/>
  <c r="T1959" i="2"/>
  <c r="Q1959" i="2"/>
  <c r="M1959" i="2"/>
  <c r="V1959" i="2" s="1"/>
  <c r="E1959" i="2"/>
  <c r="Q1958" i="2"/>
  <c r="M1958" i="2"/>
  <c r="T1958" i="2" s="1"/>
  <c r="E1958" i="2"/>
  <c r="T1957" i="2"/>
  <c r="M1957" i="2"/>
  <c r="V1957" i="2" s="1"/>
  <c r="E1957" i="2"/>
  <c r="T1956" i="2"/>
  <c r="P1956" i="2"/>
  <c r="M1956" i="2"/>
  <c r="E1956" i="2"/>
  <c r="P1955" i="2"/>
  <c r="M1955" i="2"/>
  <c r="V1955" i="2" s="1"/>
  <c r="E1955" i="2"/>
  <c r="M1954" i="2"/>
  <c r="E1954" i="2"/>
  <c r="V1953" i="2"/>
  <c r="T1953" i="2"/>
  <c r="Q1953" i="2"/>
  <c r="P1953" i="2"/>
  <c r="M1953" i="2"/>
  <c r="E1953" i="2"/>
  <c r="V1952" i="2"/>
  <c r="T1952" i="2"/>
  <c r="Q1952" i="2"/>
  <c r="P1952" i="2"/>
  <c r="M1952" i="2"/>
  <c r="E1952" i="2"/>
  <c r="V1951" i="2"/>
  <c r="Q1951" i="2"/>
  <c r="P1951" i="2"/>
  <c r="M1951" i="2"/>
  <c r="T1951" i="2" s="1"/>
  <c r="E1951" i="2"/>
  <c r="Q1950" i="2"/>
  <c r="M1950" i="2"/>
  <c r="V1950" i="2" s="1"/>
  <c r="E1950" i="2"/>
  <c r="Q1949" i="2"/>
  <c r="M1949" i="2"/>
  <c r="E1949" i="2"/>
  <c r="V1948" i="2"/>
  <c r="T1948" i="2"/>
  <c r="M1948" i="2"/>
  <c r="Q1948" i="2" s="1"/>
  <c r="E1948" i="2"/>
  <c r="Q1947" i="2"/>
  <c r="M1947" i="2"/>
  <c r="V1947" i="2" s="1"/>
  <c r="E1947" i="2"/>
  <c r="M1946" i="2"/>
  <c r="E1946" i="2"/>
  <c r="M1945" i="2"/>
  <c r="E1945" i="2"/>
  <c r="T1944" i="2"/>
  <c r="P1944" i="2"/>
  <c r="M1944" i="2"/>
  <c r="E1944" i="2"/>
  <c r="M1943" i="2"/>
  <c r="V1943" i="2" s="1"/>
  <c r="E1943" i="2"/>
  <c r="M1942" i="2"/>
  <c r="E1942" i="2"/>
  <c r="V1941" i="2"/>
  <c r="T1941" i="2"/>
  <c r="Q1941" i="2"/>
  <c r="P1941" i="2"/>
  <c r="M1941" i="2"/>
  <c r="E1941" i="2"/>
  <c r="V1940" i="2"/>
  <c r="T1940" i="2"/>
  <c r="Q1940" i="2"/>
  <c r="P1940" i="2"/>
  <c r="M1940" i="2"/>
  <c r="E1940" i="2"/>
  <c r="V1939" i="2"/>
  <c r="Q1939" i="2"/>
  <c r="P1939" i="2"/>
  <c r="M1939" i="2"/>
  <c r="T1939" i="2" s="1"/>
  <c r="E1939" i="2"/>
  <c r="Q1938" i="2"/>
  <c r="M1938" i="2"/>
  <c r="V1938" i="2" s="1"/>
  <c r="E1938" i="2"/>
  <c r="M1937" i="2"/>
  <c r="V1937" i="2" s="1"/>
  <c r="E1937" i="2"/>
  <c r="V1936" i="2"/>
  <c r="M1936" i="2"/>
  <c r="E1936" i="2"/>
  <c r="P1935" i="2"/>
  <c r="M1935" i="2"/>
  <c r="V1935" i="2" s="1"/>
  <c r="E1935" i="2"/>
  <c r="M1934" i="2"/>
  <c r="T1934" i="2" s="1"/>
  <c r="E1934" i="2"/>
  <c r="M1933" i="2"/>
  <c r="E1933" i="2"/>
  <c r="M1932" i="2"/>
  <c r="E1932" i="2"/>
  <c r="P1931" i="2"/>
  <c r="M1931" i="2"/>
  <c r="Q1931" i="2" s="1"/>
  <c r="E1931" i="2"/>
  <c r="Q1930" i="2"/>
  <c r="P1930" i="2"/>
  <c r="M1930" i="2"/>
  <c r="V1930" i="2" s="1"/>
  <c r="E1930" i="2"/>
  <c r="V1929" i="2"/>
  <c r="T1929" i="2"/>
  <c r="Q1929" i="2"/>
  <c r="P1929" i="2"/>
  <c r="M1929" i="2"/>
  <c r="E1929" i="2"/>
  <c r="V1928" i="2"/>
  <c r="T1928" i="2"/>
  <c r="Q1928" i="2"/>
  <c r="P1928" i="2"/>
  <c r="M1928" i="2"/>
  <c r="E1928" i="2"/>
  <c r="V1927" i="2"/>
  <c r="Q1927" i="2"/>
  <c r="P1927" i="2"/>
  <c r="M1927" i="2"/>
  <c r="T1927" i="2" s="1"/>
  <c r="E1927" i="2"/>
  <c r="Q1926" i="2"/>
  <c r="P1926" i="2"/>
  <c r="M1926" i="2"/>
  <c r="E1926" i="2"/>
  <c r="M1925" i="2"/>
  <c r="P1925" i="2" s="1"/>
  <c r="E1925" i="2"/>
  <c r="V1924" i="2"/>
  <c r="M1924" i="2"/>
  <c r="T1924" i="2" s="1"/>
  <c r="E1924" i="2"/>
  <c r="M1923" i="2"/>
  <c r="V1923" i="2" s="1"/>
  <c r="E1923" i="2"/>
  <c r="T1922" i="2"/>
  <c r="Q1922" i="2"/>
  <c r="P1922" i="2"/>
  <c r="M1922" i="2"/>
  <c r="V1922" i="2" s="1"/>
  <c r="E1922" i="2"/>
  <c r="Q1921" i="2"/>
  <c r="M1921" i="2"/>
  <c r="V1921" i="2" s="1"/>
  <c r="E1921" i="2"/>
  <c r="V1920" i="2"/>
  <c r="T1920" i="2"/>
  <c r="Q1920" i="2"/>
  <c r="P1920" i="2"/>
  <c r="M1920" i="2"/>
  <c r="E1920" i="2"/>
  <c r="M1919" i="2"/>
  <c r="T1919" i="2" s="1"/>
  <c r="E1919" i="2"/>
  <c r="M1918" i="2"/>
  <c r="V1918" i="2" s="1"/>
  <c r="E1918" i="2"/>
  <c r="M1917" i="2"/>
  <c r="P1917" i="2" s="1"/>
  <c r="E1917" i="2"/>
  <c r="T1916" i="2"/>
  <c r="Q1916" i="2"/>
  <c r="P1916" i="2"/>
  <c r="M1916" i="2"/>
  <c r="V1916" i="2" s="1"/>
  <c r="E1916" i="2"/>
  <c r="Q1915" i="2"/>
  <c r="P1915" i="2"/>
  <c r="M1915" i="2"/>
  <c r="E1915" i="2"/>
  <c r="P1914" i="2"/>
  <c r="M1914" i="2"/>
  <c r="V1914" i="2" s="1"/>
  <c r="E1914" i="2"/>
  <c r="M1913" i="2"/>
  <c r="E1913" i="2"/>
  <c r="V1912" i="2"/>
  <c r="T1912" i="2"/>
  <c r="M1912" i="2"/>
  <c r="Q1912" i="2" s="1"/>
  <c r="E1912" i="2"/>
  <c r="M1911" i="2"/>
  <c r="V1911" i="2" s="1"/>
  <c r="E1911" i="2"/>
  <c r="T1910" i="2"/>
  <c r="Q1910" i="2"/>
  <c r="P1910" i="2"/>
  <c r="M1910" i="2"/>
  <c r="V1910" i="2" s="1"/>
  <c r="E1910" i="2"/>
  <c r="Q1909" i="2"/>
  <c r="M1909" i="2"/>
  <c r="V1909" i="2" s="1"/>
  <c r="E1909" i="2"/>
  <c r="V1908" i="2"/>
  <c r="T1908" i="2"/>
  <c r="Q1908" i="2"/>
  <c r="P1908" i="2"/>
  <c r="M1908" i="2"/>
  <c r="E1908" i="2"/>
  <c r="V1907" i="2"/>
  <c r="M1907" i="2"/>
  <c r="T1907" i="2" s="1"/>
  <c r="E1907" i="2"/>
  <c r="M1906" i="2"/>
  <c r="V1906" i="2" s="1"/>
  <c r="E1906" i="2"/>
  <c r="M1905" i="2"/>
  <c r="P1905" i="2" s="1"/>
  <c r="E1905" i="2"/>
  <c r="T1904" i="2"/>
  <c r="Q1904" i="2"/>
  <c r="P1904" i="2"/>
  <c r="M1904" i="2"/>
  <c r="V1904" i="2" s="1"/>
  <c r="E1904" i="2"/>
  <c r="Q1903" i="2"/>
  <c r="P1903" i="2"/>
  <c r="M1903" i="2"/>
  <c r="E1903" i="2"/>
  <c r="P1902" i="2"/>
  <c r="M1902" i="2"/>
  <c r="V1902" i="2" s="1"/>
  <c r="E1902" i="2"/>
  <c r="M1901" i="2"/>
  <c r="E1901" i="2"/>
  <c r="V1900" i="2"/>
  <c r="T1900" i="2"/>
  <c r="M1900" i="2"/>
  <c r="Q1900" i="2" s="1"/>
  <c r="E1900" i="2"/>
  <c r="M1899" i="2"/>
  <c r="V1899" i="2" s="1"/>
  <c r="E1899" i="2"/>
  <c r="T1898" i="2"/>
  <c r="Q1898" i="2"/>
  <c r="P1898" i="2"/>
  <c r="M1898" i="2"/>
  <c r="V1898" i="2" s="1"/>
  <c r="E1898" i="2"/>
  <c r="Q1897" i="2"/>
  <c r="M1897" i="2"/>
  <c r="V1897" i="2" s="1"/>
  <c r="E1897" i="2"/>
  <c r="V1896" i="2"/>
  <c r="T1896" i="2"/>
  <c r="Q1896" i="2"/>
  <c r="P1896" i="2"/>
  <c r="M1896" i="2"/>
  <c r="E1896" i="2"/>
  <c r="V1895" i="2"/>
  <c r="M1895" i="2"/>
  <c r="T1895" i="2" s="1"/>
  <c r="E1895" i="2"/>
  <c r="M1894" i="2"/>
  <c r="V1894" i="2" s="1"/>
  <c r="E1894" i="2"/>
  <c r="M1893" i="2"/>
  <c r="P1893" i="2" s="1"/>
  <c r="E1893" i="2"/>
  <c r="T1892" i="2"/>
  <c r="Q1892" i="2"/>
  <c r="P1892" i="2"/>
  <c r="M1892" i="2"/>
  <c r="V1892" i="2" s="1"/>
  <c r="E1892" i="2"/>
  <c r="Q1891" i="2"/>
  <c r="P1891" i="2"/>
  <c r="M1891" i="2"/>
  <c r="E1891" i="2"/>
  <c r="P1890" i="2"/>
  <c r="M1890" i="2"/>
  <c r="V1890" i="2" s="1"/>
  <c r="E1890" i="2"/>
  <c r="M1889" i="2"/>
  <c r="E1889" i="2"/>
  <c r="V1888" i="2"/>
  <c r="T1888" i="2"/>
  <c r="M1888" i="2"/>
  <c r="Q1888" i="2" s="1"/>
  <c r="E1888" i="2"/>
  <c r="V1887" i="2"/>
  <c r="M1887" i="2"/>
  <c r="T1887" i="2" s="1"/>
  <c r="E1887" i="2"/>
  <c r="T1886" i="2"/>
  <c r="Q1886" i="2"/>
  <c r="P1886" i="2"/>
  <c r="M1886" i="2"/>
  <c r="V1886" i="2" s="1"/>
  <c r="E1886" i="2"/>
  <c r="Q1885" i="2"/>
  <c r="M1885" i="2"/>
  <c r="V1885" i="2" s="1"/>
  <c r="E1885" i="2"/>
  <c r="V1884" i="2"/>
  <c r="T1884" i="2"/>
  <c r="Q1884" i="2"/>
  <c r="P1884" i="2"/>
  <c r="M1884" i="2"/>
  <c r="E1884" i="2"/>
  <c r="V1883" i="2"/>
  <c r="M1883" i="2"/>
  <c r="T1883" i="2" s="1"/>
  <c r="E1883" i="2"/>
  <c r="M1882" i="2"/>
  <c r="V1882" i="2" s="1"/>
  <c r="E1882" i="2"/>
  <c r="M1881" i="2"/>
  <c r="V1881" i="2" s="1"/>
  <c r="E1881" i="2"/>
  <c r="T1880" i="2"/>
  <c r="Q1880" i="2"/>
  <c r="P1880" i="2"/>
  <c r="M1880" i="2"/>
  <c r="V1880" i="2" s="1"/>
  <c r="E1880" i="2"/>
  <c r="V1879" i="2"/>
  <c r="Q1879" i="2"/>
  <c r="P1879" i="2"/>
  <c r="M1879" i="2"/>
  <c r="E1879" i="2"/>
  <c r="P1878" i="2"/>
  <c r="M1878" i="2"/>
  <c r="V1878" i="2" s="1"/>
  <c r="E1878" i="2"/>
  <c r="M1877" i="2"/>
  <c r="E1877" i="2"/>
  <c r="V1876" i="2"/>
  <c r="T1876" i="2"/>
  <c r="M1876" i="2"/>
  <c r="Q1876" i="2" s="1"/>
  <c r="E1876" i="2"/>
  <c r="M1875" i="2"/>
  <c r="E1875" i="2"/>
  <c r="T1874" i="2"/>
  <c r="Q1874" i="2"/>
  <c r="P1874" i="2"/>
  <c r="M1874" i="2"/>
  <c r="V1874" i="2" s="1"/>
  <c r="E1874" i="2"/>
  <c r="Q1873" i="2"/>
  <c r="M1873" i="2"/>
  <c r="V1873" i="2" s="1"/>
  <c r="E1873" i="2"/>
  <c r="V1872" i="2"/>
  <c r="T1872" i="2"/>
  <c r="Q1872" i="2"/>
  <c r="P1872" i="2"/>
  <c r="M1872" i="2"/>
  <c r="E1872" i="2"/>
  <c r="V1871" i="2"/>
  <c r="M1871" i="2"/>
  <c r="T1871" i="2" s="1"/>
  <c r="E1871" i="2"/>
  <c r="M1870" i="2"/>
  <c r="E1870" i="2"/>
  <c r="T1869" i="2"/>
  <c r="M1869" i="2"/>
  <c r="V1869" i="2" s="1"/>
  <c r="E1869" i="2"/>
  <c r="T1868" i="2"/>
  <c r="Q1868" i="2"/>
  <c r="P1868" i="2"/>
  <c r="M1868" i="2"/>
  <c r="V1868" i="2" s="1"/>
  <c r="E1868" i="2"/>
  <c r="V1867" i="2"/>
  <c r="Q1867" i="2"/>
  <c r="P1867" i="2"/>
  <c r="M1867" i="2"/>
  <c r="E1867" i="2"/>
  <c r="P1866" i="2"/>
  <c r="M1866" i="2"/>
  <c r="V1866" i="2" s="1"/>
  <c r="E1866" i="2"/>
  <c r="V1865" i="2"/>
  <c r="Q1865" i="2"/>
  <c r="M1865" i="2"/>
  <c r="E1865" i="2"/>
  <c r="V1864" i="2"/>
  <c r="T1864" i="2"/>
  <c r="M1864" i="2"/>
  <c r="Q1864" i="2" s="1"/>
  <c r="E1864" i="2"/>
  <c r="V1863" i="2"/>
  <c r="M1863" i="2"/>
  <c r="E1863" i="2"/>
  <c r="T1862" i="2"/>
  <c r="Q1862" i="2"/>
  <c r="P1862" i="2"/>
  <c r="M1862" i="2"/>
  <c r="V1862" i="2" s="1"/>
  <c r="E1862" i="2"/>
  <c r="P1861" i="2"/>
  <c r="M1861" i="2"/>
  <c r="E1861" i="2"/>
  <c r="V1860" i="2"/>
  <c r="T1860" i="2"/>
  <c r="Q1860" i="2"/>
  <c r="P1860" i="2"/>
  <c r="M1860" i="2"/>
  <c r="E1860" i="2"/>
  <c r="M1859" i="2"/>
  <c r="E1859" i="2"/>
  <c r="V1858" i="2"/>
  <c r="T1858" i="2"/>
  <c r="Q1858" i="2"/>
  <c r="M1858" i="2"/>
  <c r="P1858" i="2" s="1"/>
  <c r="E1858" i="2"/>
  <c r="T1857" i="2"/>
  <c r="M1857" i="2"/>
  <c r="P1857" i="2" s="1"/>
  <c r="E1857" i="2"/>
  <c r="T1856" i="2"/>
  <c r="Q1856" i="2"/>
  <c r="P1856" i="2"/>
  <c r="M1856" i="2"/>
  <c r="V1856" i="2" s="1"/>
  <c r="E1856" i="2"/>
  <c r="V1855" i="2"/>
  <c r="Q1855" i="2"/>
  <c r="P1855" i="2"/>
  <c r="M1855" i="2"/>
  <c r="E1855" i="2"/>
  <c r="T1854" i="2"/>
  <c r="M1854" i="2"/>
  <c r="P1854" i="2" s="1"/>
  <c r="E1854" i="2"/>
  <c r="M1853" i="2"/>
  <c r="E1853" i="2"/>
  <c r="V1852" i="2"/>
  <c r="T1852" i="2"/>
  <c r="P1852" i="2"/>
  <c r="M1852" i="2"/>
  <c r="Q1852" i="2" s="1"/>
  <c r="E1852" i="2"/>
  <c r="M1851" i="2"/>
  <c r="V1851" i="2" s="1"/>
  <c r="E1851" i="2"/>
  <c r="V1850" i="2"/>
  <c r="T1850" i="2"/>
  <c r="Q1850" i="2"/>
  <c r="P1850" i="2"/>
  <c r="M1850" i="2"/>
  <c r="E1850" i="2"/>
  <c r="M1849" i="2"/>
  <c r="V1849" i="2" s="1"/>
  <c r="E1849" i="2"/>
  <c r="V1848" i="2"/>
  <c r="T1848" i="2"/>
  <c r="Q1848" i="2"/>
  <c r="P1848" i="2"/>
  <c r="M1848" i="2"/>
  <c r="E1848" i="2"/>
  <c r="Q1847" i="2"/>
  <c r="M1847" i="2"/>
  <c r="T1847" i="2" s="1"/>
  <c r="E1847" i="2"/>
  <c r="V1846" i="2"/>
  <c r="Q1846" i="2"/>
  <c r="M1846" i="2"/>
  <c r="T1846" i="2" s="1"/>
  <c r="E1846" i="2"/>
  <c r="T1845" i="2"/>
  <c r="M1845" i="2"/>
  <c r="P1845" i="2" s="1"/>
  <c r="E1845" i="2"/>
  <c r="V1844" i="2"/>
  <c r="Q1844" i="2"/>
  <c r="P1844" i="2"/>
  <c r="M1844" i="2"/>
  <c r="E1844" i="2"/>
  <c r="V1843" i="2"/>
  <c r="T1843" i="2"/>
  <c r="Q1843" i="2"/>
  <c r="M1843" i="2"/>
  <c r="P1843" i="2" s="1"/>
  <c r="E1843" i="2"/>
  <c r="T1842" i="2"/>
  <c r="Q1842" i="2"/>
  <c r="P1842" i="2"/>
  <c r="M1842" i="2"/>
  <c r="V1842" i="2" s="1"/>
  <c r="E1842" i="2"/>
  <c r="V1841" i="2"/>
  <c r="T1841" i="2"/>
  <c r="Q1841" i="2"/>
  <c r="P1841" i="2"/>
  <c r="M1841" i="2"/>
  <c r="E1841" i="2"/>
  <c r="M1840" i="2"/>
  <c r="Q1840" i="2" s="1"/>
  <c r="E1840" i="2"/>
  <c r="V1839" i="2"/>
  <c r="M1839" i="2"/>
  <c r="T1839" i="2" s="1"/>
  <c r="E1839" i="2"/>
  <c r="T1838" i="2"/>
  <c r="P1838" i="2"/>
  <c r="M1838" i="2"/>
  <c r="V1838" i="2" s="1"/>
  <c r="E1838" i="2"/>
  <c r="M1837" i="2"/>
  <c r="V1837" i="2" s="1"/>
  <c r="E1837" i="2"/>
  <c r="P1836" i="2"/>
  <c r="M1836" i="2"/>
  <c r="E1836" i="2"/>
  <c r="M1835" i="2"/>
  <c r="V1835" i="2" s="1"/>
  <c r="E1835" i="2"/>
  <c r="V1834" i="2"/>
  <c r="T1834" i="2"/>
  <c r="P1834" i="2"/>
  <c r="M1834" i="2"/>
  <c r="Q1834" i="2" s="1"/>
  <c r="E1834" i="2"/>
  <c r="V1833" i="2"/>
  <c r="Q1833" i="2"/>
  <c r="P1833" i="2"/>
  <c r="M1833" i="2"/>
  <c r="E1833" i="2"/>
  <c r="V1832" i="2"/>
  <c r="T1832" i="2"/>
  <c r="Q1832" i="2"/>
  <c r="P1832" i="2"/>
  <c r="M1832" i="2"/>
  <c r="E1832" i="2"/>
  <c r="V1831" i="2"/>
  <c r="Q1831" i="2"/>
  <c r="M1831" i="2"/>
  <c r="E1831" i="2"/>
  <c r="V1830" i="2"/>
  <c r="T1830" i="2"/>
  <c r="Q1830" i="2"/>
  <c r="P1830" i="2"/>
  <c r="M1830" i="2"/>
  <c r="E1830" i="2"/>
  <c r="V1829" i="2"/>
  <c r="M1829" i="2"/>
  <c r="E1829" i="2"/>
  <c r="T1828" i="2"/>
  <c r="Q1828" i="2"/>
  <c r="P1828" i="2"/>
  <c r="M1828" i="2"/>
  <c r="V1828" i="2" s="1"/>
  <c r="E1828" i="2"/>
  <c r="M1827" i="2"/>
  <c r="V1827" i="2" s="1"/>
  <c r="E1827" i="2"/>
  <c r="T1826" i="2"/>
  <c r="P1826" i="2"/>
  <c r="M1826" i="2"/>
  <c r="V1826" i="2" s="1"/>
  <c r="E1826" i="2"/>
  <c r="M1825" i="2"/>
  <c r="V1825" i="2" s="1"/>
  <c r="E1825" i="2"/>
  <c r="P1824" i="2"/>
  <c r="M1824" i="2"/>
  <c r="E1824" i="2"/>
  <c r="M1823" i="2"/>
  <c r="V1823" i="2" s="1"/>
  <c r="E1823" i="2"/>
  <c r="V1822" i="2"/>
  <c r="T1822" i="2"/>
  <c r="P1822" i="2"/>
  <c r="M1822" i="2"/>
  <c r="Q1822" i="2" s="1"/>
  <c r="E1822" i="2"/>
  <c r="V1821" i="2"/>
  <c r="Q1821" i="2"/>
  <c r="P1821" i="2"/>
  <c r="M1821" i="2"/>
  <c r="E1821" i="2"/>
  <c r="V1820" i="2"/>
  <c r="T1820" i="2"/>
  <c r="Q1820" i="2"/>
  <c r="P1820" i="2"/>
  <c r="M1820" i="2"/>
  <c r="E1820" i="2"/>
  <c r="V1819" i="2"/>
  <c r="Q1819" i="2"/>
  <c r="M1819" i="2"/>
  <c r="E1819" i="2"/>
  <c r="V1818" i="2"/>
  <c r="T1818" i="2"/>
  <c r="Q1818" i="2"/>
  <c r="P1818" i="2"/>
  <c r="M1818" i="2"/>
  <c r="E1818" i="2"/>
  <c r="V1817" i="2"/>
  <c r="M1817" i="2"/>
  <c r="E1817" i="2"/>
  <c r="T1816" i="2"/>
  <c r="Q1816" i="2"/>
  <c r="P1816" i="2"/>
  <c r="M1816" i="2"/>
  <c r="V1816" i="2" s="1"/>
  <c r="E1816" i="2"/>
  <c r="M1815" i="2"/>
  <c r="V1815" i="2" s="1"/>
  <c r="E1815" i="2"/>
  <c r="T1814" i="2"/>
  <c r="P1814" i="2"/>
  <c r="M1814" i="2"/>
  <c r="V1814" i="2" s="1"/>
  <c r="E1814" i="2"/>
  <c r="M1813" i="2"/>
  <c r="V1813" i="2" s="1"/>
  <c r="E1813" i="2"/>
  <c r="P1812" i="2"/>
  <c r="M1812" i="2"/>
  <c r="E1812" i="2"/>
  <c r="M1811" i="2"/>
  <c r="V1811" i="2" s="1"/>
  <c r="E1811" i="2"/>
  <c r="V1810" i="2"/>
  <c r="T1810" i="2"/>
  <c r="P1810" i="2"/>
  <c r="M1810" i="2"/>
  <c r="Q1810" i="2" s="1"/>
  <c r="E1810" i="2"/>
  <c r="V1809" i="2"/>
  <c r="Q1809" i="2"/>
  <c r="P1809" i="2"/>
  <c r="M1809" i="2"/>
  <c r="E1809" i="2"/>
  <c r="V1808" i="2"/>
  <c r="T1808" i="2"/>
  <c r="Q1808" i="2"/>
  <c r="P1808" i="2"/>
  <c r="M1808" i="2"/>
  <c r="E1808" i="2"/>
  <c r="V1807" i="2"/>
  <c r="Q1807" i="2"/>
  <c r="M1807" i="2"/>
  <c r="E1807" i="2"/>
  <c r="V1806" i="2"/>
  <c r="T1806" i="2"/>
  <c r="Q1806" i="2"/>
  <c r="P1806" i="2"/>
  <c r="M1806" i="2"/>
  <c r="E1806" i="2"/>
  <c r="M1805" i="2"/>
  <c r="E1805" i="2"/>
  <c r="T1804" i="2"/>
  <c r="Q1804" i="2"/>
  <c r="P1804" i="2"/>
  <c r="M1804" i="2"/>
  <c r="V1804" i="2" s="1"/>
  <c r="E1804" i="2"/>
  <c r="Q1803" i="2"/>
  <c r="M1803" i="2"/>
  <c r="E1803" i="2"/>
  <c r="T1802" i="2"/>
  <c r="P1802" i="2"/>
  <c r="M1802" i="2"/>
  <c r="V1802" i="2" s="1"/>
  <c r="E1802" i="2"/>
  <c r="M1801" i="2"/>
  <c r="V1801" i="2" s="1"/>
  <c r="E1801" i="2"/>
  <c r="M1800" i="2"/>
  <c r="E1800" i="2"/>
  <c r="M1799" i="2"/>
  <c r="E1799" i="2"/>
  <c r="V1798" i="2"/>
  <c r="T1798" i="2"/>
  <c r="P1798" i="2"/>
  <c r="M1798" i="2"/>
  <c r="Q1798" i="2" s="1"/>
  <c r="E1798" i="2"/>
  <c r="V1797" i="2"/>
  <c r="Q1797" i="2"/>
  <c r="P1797" i="2"/>
  <c r="M1797" i="2"/>
  <c r="E1797" i="2"/>
  <c r="V1796" i="2"/>
  <c r="T1796" i="2"/>
  <c r="Q1796" i="2"/>
  <c r="P1796" i="2"/>
  <c r="M1796" i="2"/>
  <c r="E1796" i="2"/>
  <c r="V1795" i="2"/>
  <c r="Q1795" i="2"/>
  <c r="M1795" i="2"/>
  <c r="E1795" i="2"/>
  <c r="V1794" i="2"/>
  <c r="T1794" i="2"/>
  <c r="Q1794" i="2"/>
  <c r="P1794" i="2"/>
  <c r="M1794" i="2"/>
  <c r="E1794" i="2"/>
  <c r="M1793" i="2"/>
  <c r="E1793" i="2"/>
  <c r="T1792" i="2"/>
  <c r="Q1792" i="2"/>
  <c r="P1792" i="2"/>
  <c r="M1792" i="2"/>
  <c r="V1792" i="2" s="1"/>
  <c r="E1792" i="2"/>
  <c r="V1791" i="2"/>
  <c r="Q1791" i="2"/>
  <c r="M1791" i="2"/>
  <c r="E1791" i="2"/>
  <c r="T1790" i="2"/>
  <c r="P1790" i="2"/>
  <c r="M1790" i="2"/>
  <c r="V1790" i="2" s="1"/>
  <c r="E1790" i="2"/>
  <c r="M1789" i="2"/>
  <c r="E1789" i="2"/>
  <c r="T1788" i="2"/>
  <c r="M1788" i="2"/>
  <c r="E1788" i="2"/>
  <c r="Q1787" i="2"/>
  <c r="P1787" i="2"/>
  <c r="M1787" i="2"/>
  <c r="E1787" i="2"/>
  <c r="V1786" i="2"/>
  <c r="T1786" i="2"/>
  <c r="P1786" i="2"/>
  <c r="M1786" i="2"/>
  <c r="Q1786" i="2" s="1"/>
  <c r="E1786" i="2"/>
  <c r="P1785" i="2"/>
  <c r="M1785" i="2"/>
  <c r="T1785" i="2" s="1"/>
  <c r="E1785" i="2"/>
  <c r="V1784" i="2"/>
  <c r="T1784" i="2"/>
  <c r="Q1784" i="2"/>
  <c r="P1784" i="2"/>
  <c r="M1784" i="2"/>
  <c r="E1784" i="2"/>
  <c r="Q1783" i="2"/>
  <c r="M1783" i="2"/>
  <c r="E1783" i="2"/>
  <c r="V1782" i="2"/>
  <c r="T1782" i="2"/>
  <c r="Q1782" i="2"/>
  <c r="P1782" i="2"/>
  <c r="M1782" i="2"/>
  <c r="E1782" i="2"/>
  <c r="V1781" i="2"/>
  <c r="Q1781" i="2"/>
  <c r="M1781" i="2"/>
  <c r="E1781" i="2"/>
  <c r="T1780" i="2"/>
  <c r="Q1780" i="2"/>
  <c r="M1780" i="2"/>
  <c r="V1780" i="2" s="1"/>
  <c r="E1780" i="2"/>
  <c r="M1779" i="2"/>
  <c r="V1779" i="2" s="1"/>
  <c r="E1779" i="2"/>
  <c r="M1778" i="2"/>
  <c r="E1778" i="2"/>
  <c r="P1777" i="2"/>
  <c r="M1777" i="2"/>
  <c r="E1777" i="2"/>
  <c r="M1776" i="2"/>
  <c r="E1776" i="2"/>
  <c r="Q1775" i="2"/>
  <c r="P1775" i="2"/>
  <c r="M1775" i="2"/>
  <c r="E1775" i="2"/>
  <c r="V1774" i="2"/>
  <c r="T1774" i="2"/>
  <c r="P1774" i="2"/>
  <c r="M1774" i="2"/>
  <c r="Q1774" i="2" s="1"/>
  <c r="E1774" i="2"/>
  <c r="P1773" i="2"/>
  <c r="M1773" i="2"/>
  <c r="T1773" i="2" s="1"/>
  <c r="E1773" i="2"/>
  <c r="V1772" i="2"/>
  <c r="T1772" i="2"/>
  <c r="Q1772" i="2"/>
  <c r="P1772" i="2"/>
  <c r="M1772" i="2"/>
  <c r="E1772" i="2"/>
  <c r="Q1771" i="2"/>
  <c r="M1771" i="2"/>
  <c r="V1771" i="2" s="1"/>
  <c r="E1771" i="2"/>
  <c r="V1770" i="2"/>
  <c r="T1770" i="2"/>
  <c r="Q1770" i="2"/>
  <c r="P1770" i="2"/>
  <c r="M1770" i="2"/>
  <c r="E1770" i="2"/>
  <c r="M1769" i="2"/>
  <c r="E1769" i="2"/>
  <c r="M1768" i="2"/>
  <c r="V1768" i="2" s="1"/>
  <c r="E1768" i="2"/>
  <c r="T1767" i="2"/>
  <c r="M1767" i="2"/>
  <c r="E1767" i="2"/>
  <c r="M1766" i="2"/>
  <c r="Q1766" i="2" s="1"/>
  <c r="E1766" i="2"/>
  <c r="T1765" i="2"/>
  <c r="Q1765" i="2"/>
  <c r="P1765" i="2"/>
  <c r="M1765" i="2"/>
  <c r="E1765" i="2"/>
  <c r="M1764" i="2"/>
  <c r="V1764" i="2" s="1"/>
  <c r="E1764" i="2"/>
  <c r="M1763" i="2"/>
  <c r="E1763" i="2"/>
  <c r="T1762" i="2"/>
  <c r="Q1762" i="2"/>
  <c r="P1762" i="2"/>
  <c r="M1762" i="2"/>
  <c r="V1762" i="2" s="1"/>
  <c r="E1762" i="2"/>
  <c r="V1761" i="2"/>
  <c r="T1761" i="2"/>
  <c r="Q1761" i="2"/>
  <c r="P1761" i="2"/>
  <c r="M1761" i="2"/>
  <c r="E1761" i="2"/>
  <c r="V1760" i="2"/>
  <c r="P1760" i="2"/>
  <c r="M1760" i="2"/>
  <c r="T1760" i="2" s="1"/>
  <c r="E1760" i="2"/>
  <c r="V1759" i="2"/>
  <c r="T1759" i="2"/>
  <c r="Q1759" i="2"/>
  <c r="P1759" i="2"/>
  <c r="M1759" i="2"/>
  <c r="E1759" i="2"/>
  <c r="M1758" i="2"/>
  <c r="V1758" i="2" s="1"/>
  <c r="E1758" i="2"/>
  <c r="M1757" i="2"/>
  <c r="P1757" i="2" s="1"/>
  <c r="E1757" i="2"/>
  <c r="V1756" i="2"/>
  <c r="T1756" i="2"/>
  <c r="Q1756" i="2"/>
  <c r="P1756" i="2"/>
  <c r="M1756" i="2"/>
  <c r="E1756" i="2"/>
  <c r="Q1755" i="2"/>
  <c r="P1755" i="2"/>
  <c r="M1755" i="2"/>
  <c r="E1755" i="2"/>
  <c r="P1754" i="2"/>
  <c r="M1754" i="2"/>
  <c r="V1754" i="2" s="1"/>
  <c r="E1754" i="2"/>
  <c r="M1753" i="2"/>
  <c r="E1753" i="2"/>
  <c r="V1752" i="2"/>
  <c r="T1752" i="2"/>
  <c r="P1752" i="2"/>
  <c r="M1752" i="2"/>
  <c r="Q1752" i="2" s="1"/>
  <c r="E1752" i="2"/>
  <c r="V1751" i="2"/>
  <c r="M1751" i="2"/>
  <c r="T1751" i="2" s="1"/>
  <c r="E1751" i="2"/>
  <c r="T1750" i="2"/>
  <c r="Q1750" i="2"/>
  <c r="P1750" i="2"/>
  <c r="M1750" i="2"/>
  <c r="V1750" i="2" s="1"/>
  <c r="E1750" i="2"/>
  <c r="V1749" i="2"/>
  <c r="T1749" i="2"/>
  <c r="Q1749" i="2"/>
  <c r="P1749" i="2"/>
  <c r="M1749" i="2"/>
  <c r="E1749" i="2"/>
  <c r="V1748" i="2"/>
  <c r="P1748" i="2"/>
  <c r="M1748" i="2"/>
  <c r="T1748" i="2" s="1"/>
  <c r="E1748" i="2"/>
  <c r="V1747" i="2"/>
  <c r="T1747" i="2"/>
  <c r="Q1747" i="2"/>
  <c r="P1747" i="2"/>
  <c r="M1747" i="2"/>
  <c r="E1747" i="2"/>
  <c r="M1746" i="2"/>
  <c r="V1746" i="2" s="1"/>
  <c r="E1746" i="2"/>
  <c r="M1745" i="2"/>
  <c r="P1745" i="2" s="1"/>
  <c r="E1745" i="2"/>
  <c r="V1744" i="2"/>
  <c r="T1744" i="2"/>
  <c r="Q1744" i="2"/>
  <c r="P1744" i="2"/>
  <c r="M1744" i="2"/>
  <c r="E1744" i="2"/>
  <c r="Q1743" i="2"/>
  <c r="P1743" i="2"/>
  <c r="M1743" i="2"/>
  <c r="E1743" i="2"/>
  <c r="P1742" i="2"/>
  <c r="M1742" i="2"/>
  <c r="V1742" i="2" s="1"/>
  <c r="E1742" i="2"/>
  <c r="M1741" i="2"/>
  <c r="E1741" i="2"/>
  <c r="V1740" i="2"/>
  <c r="T1740" i="2"/>
  <c r="P1740" i="2"/>
  <c r="M1740" i="2"/>
  <c r="Q1740" i="2" s="1"/>
  <c r="E1740" i="2"/>
  <c r="V1739" i="2"/>
  <c r="M1739" i="2"/>
  <c r="T1739" i="2" s="1"/>
  <c r="E1739" i="2"/>
  <c r="T1738" i="2"/>
  <c r="Q1738" i="2"/>
  <c r="P1738" i="2"/>
  <c r="M1738" i="2"/>
  <c r="V1738" i="2" s="1"/>
  <c r="E1738" i="2"/>
  <c r="V1737" i="2"/>
  <c r="T1737" i="2"/>
  <c r="Q1737" i="2"/>
  <c r="P1737" i="2"/>
  <c r="M1737" i="2"/>
  <c r="E1737" i="2"/>
  <c r="V1736" i="2"/>
  <c r="P1736" i="2"/>
  <c r="M1736" i="2"/>
  <c r="T1736" i="2" s="1"/>
  <c r="E1736" i="2"/>
  <c r="V1735" i="2"/>
  <c r="T1735" i="2"/>
  <c r="Q1735" i="2"/>
  <c r="P1735" i="2"/>
  <c r="M1735" i="2"/>
  <c r="E1735" i="2"/>
  <c r="M1734" i="2"/>
  <c r="V1734" i="2" s="1"/>
  <c r="E1734" i="2"/>
  <c r="M1733" i="2"/>
  <c r="E1733" i="2"/>
  <c r="V1732" i="2"/>
  <c r="T1732" i="2"/>
  <c r="Q1732" i="2"/>
  <c r="P1732" i="2"/>
  <c r="M1732" i="2"/>
  <c r="E1732" i="2"/>
  <c r="M1731" i="2"/>
  <c r="E1731" i="2"/>
  <c r="T1730" i="2"/>
  <c r="Q1730" i="2"/>
  <c r="P1730" i="2"/>
  <c r="M1730" i="2"/>
  <c r="V1730" i="2" s="1"/>
  <c r="E1730" i="2"/>
  <c r="M1729" i="2"/>
  <c r="E1729" i="2"/>
  <c r="V1728" i="2"/>
  <c r="T1728" i="2"/>
  <c r="P1728" i="2"/>
  <c r="M1728" i="2"/>
  <c r="Q1728" i="2" s="1"/>
  <c r="E1728" i="2"/>
  <c r="V1727" i="2"/>
  <c r="M1727" i="2"/>
  <c r="T1727" i="2" s="1"/>
  <c r="E1727" i="2"/>
  <c r="Q1726" i="2"/>
  <c r="P1726" i="2"/>
  <c r="M1726" i="2"/>
  <c r="V1726" i="2" s="1"/>
  <c r="E1726" i="2"/>
  <c r="V1725" i="2"/>
  <c r="T1725" i="2"/>
  <c r="Q1725" i="2"/>
  <c r="P1725" i="2"/>
  <c r="M1725" i="2"/>
  <c r="E1725" i="2"/>
  <c r="V1724" i="2"/>
  <c r="P1724" i="2"/>
  <c r="M1724" i="2"/>
  <c r="T1724" i="2" s="1"/>
  <c r="E1724" i="2"/>
  <c r="V1723" i="2"/>
  <c r="T1723" i="2"/>
  <c r="Q1723" i="2"/>
  <c r="P1723" i="2"/>
  <c r="M1723" i="2"/>
  <c r="E1723" i="2"/>
  <c r="M1722" i="2"/>
  <c r="V1722" i="2" s="1"/>
  <c r="E1722" i="2"/>
  <c r="M1721" i="2"/>
  <c r="T1721" i="2" s="1"/>
  <c r="E1721" i="2"/>
  <c r="V1720" i="2"/>
  <c r="T1720" i="2"/>
  <c r="Q1720" i="2"/>
  <c r="P1720" i="2"/>
  <c r="M1720" i="2"/>
  <c r="E1720" i="2"/>
  <c r="P1719" i="2"/>
  <c r="M1719" i="2"/>
  <c r="E1719" i="2"/>
  <c r="T1718" i="2"/>
  <c r="Q1718" i="2"/>
  <c r="P1718" i="2"/>
  <c r="M1718" i="2"/>
  <c r="V1718" i="2" s="1"/>
  <c r="E1718" i="2"/>
  <c r="M1717" i="2"/>
  <c r="E1717" i="2"/>
  <c r="V1716" i="2"/>
  <c r="T1716" i="2"/>
  <c r="P1716" i="2"/>
  <c r="M1716" i="2"/>
  <c r="Q1716" i="2" s="1"/>
  <c r="E1716" i="2"/>
  <c r="V1715" i="2"/>
  <c r="M1715" i="2"/>
  <c r="T1715" i="2" s="1"/>
  <c r="E1715" i="2"/>
  <c r="M1714" i="2"/>
  <c r="V1714" i="2" s="1"/>
  <c r="E1714" i="2"/>
  <c r="V1713" i="2"/>
  <c r="T1713" i="2"/>
  <c r="Q1713" i="2"/>
  <c r="P1713" i="2"/>
  <c r="M1713" i="2"/>
  <c r="E1713" i="2"/>
  <c r="V1712" i="2"/>
  <c r="P1712" i="2"/>
  <c r="M1712" i="2"/>
  <c r="T1712" i="2" s="1"/>
  <c r="E1712" i="2"/>
  <c r="V1711" i="2"/>
  <c r="T1711" i="2"/>
  <c r="Q1711" i="2"/>
  <c r="P1711" i="2"/>
  <c r="M1711" i="2"/>
  <c r="E1711" i="2"/>
  <c r="M1710" i="2"/>
  <c r="E1710" i="2"/>
  <c r="M1709" i="2"/>
  <c r="E1709" i="2"/>
  <c r="V1708" i="2"/>
  <c r="T1708" i="2"/>
  <c r="Q1708" i="2"/>
  <c r="P1708" i="2"/>
  <c r="M1708" i="2"/>
  <c r="E1708" i="2"/>
  <c r="M1707" i="2"/>
  <c r="E1707" i="2"/>
  <c r="M1706" i="2"/>
  <c r="E1706" i="2"/>
  <c r="M1705" i="2"/>
  <c r="E1705" i="2"/>
  <c r="V1704" i="2"/>
  <c r="T1704" i="2"/>
  <c r="P1704" i="2"/>
  <c r="M1704" i="2"/>
  <c r="Q1704" i="2" s="1"/>
  <c r="E1704" i="2"/>
  <c r="V1703" i="2"/>
  <c r="M1703" i="2"/>
  <c r="Q1703" i="2" s="1"/>
  <c r="E1703" i="2"/>
  <c r="T1702" i="2"/>
  <c r="P1702" i="2"/>
  <c r="M1702" i="2"/>
  <c r="V1702" i="2" s="1"/>
  <c r="E1702" i="2"/>
  <c r="V1701" i="2"/>
  <c r="T1701" i="2"/>
  <c r="Q1701" i="2"/>
  <c r="P1701" i="2"/>
  <c r="M1701" i="2"/>
  <c r="E1701" i="2"/>
  <c r="V1700" i="2"/>
  <c r="P1700" i="2"/>
  <c r="M1700" i="2"/>
  <c r="T1700" i="2" s="1"/>
  <c r="E1700" i="2"/>
  <c r="V1699" i="2"/>
  <c r="T1699" i="2"/>
  <c r="Q1699" i="2"/>
  <c r="P1699" i="2"/>
  <c r="M1699" i="2"/>
  <c r="E1699" i="2"/>
  <c r="M1698" i="2"/>
  <c r="E1698" i="2"/>
  <c r="V1697" i="2"/>
  <c r="P1697" i="2"/>
  <c r="M1697" i="2"/>
  <c r="T1697" i="2" s="1"/>
  <c r="E1697" i="2"/>
  <c r="V1696" i="2"/>
  <c r="T1696" i="2"/>
  <c r="Q1696" i="2"/>
  <c r="P1696" i="2"/>
  <c r="M1696" i="2"/>
  <c r="E1696" i="2"/>
  <c r="P1695" i="2"/>
  <c r="M1695" i="2"/>
  <c r="E1695" i="2"/>
  <c r="M1694" i="2"/>
  <c r="V1694" i="2" s="1"/>
  <c r="E1694" i="2"/>
  <c r="M1693" i="2"/>
  <c r="E1693" i="2"/>
  <c r="V1692" i="2"/>
  <c r="M1692" i="2"/>
  <c r="T1692" i="2" s="1"/>
  <c r="E1692" i="2"/>
  <c r="T1691" i="2"/>
  <c r="M1691" i="2"/>
  <c r="E1691" i="2"/>
  <c r="T1690" i="2"/>
  <c r="Q1690" i="2"/>
  <c r="M1690" i="2"/>
  <c r="V1690" i="2" s="1"/>
  <c r="E1690" i="2"/>
  <c r="V1689" i="2"/>
  <c r="T1689" i="2"/>
  <c r="Q1689" i="2"/>
  <c r="P1689" i="2"/>
  <c r="M1689" i="2"/>
  <c r="E1689" i="2"/>
  <c r="V1688" i="2"/>
  <c r="T1688" i="2"/>
  <c r="M1688" i="2"/>
  <c r="Q1688" i="2" s="1"/>
  <c r="E1688" i="2"/>
  <c r="M1687" i="2"/>
  <c r="P1687" i="2" s="1"/>
  <c r="E1687" i="2"/>
  <c r="T1686" i="2"/>
  <c r="M1686" i="2"/>
  <c r="V1686" i="2" s="1"/>
  <c r="E1686" i="2"/>
  <c r="T1685" i="2"/>
  <c r="Q1685" i="2"/>
  <c r="P1685" i="2"/>
  <c r="M1685" i="2"/>
  <c r="V1685" i="2" s="1"/>
  <c r="E1685" i="2"/>
  <c r="P1684" i="2"/>
  <c r="M1684" i="2"/>
  <c r="V1684" i="2" s="1"/>
  <c r="E1684" i="2"/>
  <c r="V1683" i="2"/>
  <c r="T1683" i="2"/>
  <c r="P1683" i="2"/>
  <c r="M1683" i="2"/>
  <c r="E1683" i="2"/>
  <c r="V1682" i="2"/>
  <c r="T1682" i="2"/>
  <c r="Q1682" i="2"/>
  <c r="M1682" i="2"/>
  <c r="P1682" i="2" s="1"/>
  <c r="E1682" i="2"/>
  <c r="V1681" i="2"/>
  <c r="Q1681" i="2"/>
  <c r="P1681" i="2"/>
  <c r="M1681" i="2"/>
  <c r="T1681" i="2" s="1"/>
  <c r="E1681" i="2"/>
  <c r="V1680" i="2"/>
  <c r="M1680" i="2"/>
  <c r="T1680" i="2" s="1"/>
  <c r="E1680" i="2"/>
  <c r="V1679" i="2"/>
  <c r="T1679" i="2"/>
  <c r="Q1679" i="2"/>
  <c r="P1679" i="2"/>
  <c r="M1679" i="2"/>
  <c r="E1679" i="2"/>
  <c r="V1678" i="2"/>
  <c r="Q1678" i="2"/>
  <c r="M1678" i="2"/>
  <c r="E1678" i="2"/>
  <c r="M1677" i="2"/>
  <c r="T1677" i="2" s="1"/>
  <c r="E1677" i="2"/>
  <c r="T1676" i="2"/>
  <c r="Q1676" i="2"/>
  <c r="M1676" i="2"/>
  <c r="V1676" i="2" s="1"/>
  <c r="E1676" i="2"/>
  <c r="M1675" i="2"/>
  <c r="P1675" i="2" s="1"/>
  <c r="E1675" i="2"/>
  <c r="T1674" i="2"/>
  <c r="M1674" i="2"/>
  <c r="V1674" i="2" s="1"/>
  <c r="E1674" i="2"/>
  <c r="T1673" i="2"/>
  <c r="Q1673" i="2"/>
  <c r="P1673" i="2"/>
  <c r="M1673" i="2"/>
  <c r="V1673" i="2" s="1"/>
  <c r="E1673" i="2"/>
  <c r="P1672" i="2"/>
  <c r="M1672" i="2"/>
  <c r="V1672" i="2" s="1"/>
  <c r="E1672" i="2"/>
  <c r="V1671" i="2"/>
  <c r="T1671" i="2"/>
  <c r="P1671" i="2"/>
  <c r="M1671" i="2"/>
  <c r="E1671" i="2"/>
  <c r="V1670" i="2"/>
  <c r="T1670" i="2"/>
  <c r="Q1670" i="2"/>
  <c r="M1670" i="2"/>
  <c r="P1670" i="2" s="1"/>
  <c r="E1670" i="2"/>
  <c r="V1669" i="2"/>
  <c r="Q1669" i="2"/>
  <c r="P1669" i="2"/>
  <c r="M1669" i="2"/>
  <c r="T1669" i="2" s="1"/>
  <c r="E1669" i="2"/>
  <c r="V1668" i="2"/>
  <c r="M1668" i="2"/>
  <c r="T1668" i="2" s="1"/>
  <c r="E1668" i="2"/>
  <c r="V1667" i="2"/>
  <c r="T1667" i="2"/>
  <c r="Q1667" i="2"/>
  <c r="P1667" i="2"/>
  <c r="M1667" i="2"/>
  <c r="E1667" i="2"/>
  <c r="V1666" i="2"/>
  <c r="Q1666" i="2"/>
  <c r="M1666" i="2"/>
  <c r="E1666" i="2"/>
  <c r="M1665" i="2"/>
  <c r="T1665" i="2" s="1"/>
  <c r="E1665" i="2"/>
  <c r="T1664" i="2"/>
  <c r="Q1664" i="2"/>
  <c r="M1664" i="2"/>
  <c r="V1664" i="2" s="1"/>
  <c r="E1664" i="2"/>
  <c r="M1663" i="2"/>
  <c r="P1663" i="2" s="1"/>
  <c r="E1663" i="2"/>
  <c r="T1662" i="2"/>
  <c r="M1662" i="2"/>
  <c r="V1662" i="2" s="1"/>
  <c r="E1662" i="2"/>
  <c r="T1661" i="2"/>
  <c r="Q1661" i="2"/>
  <c r="P1661" i="2"/>
  <c r="M1661" i="2"/>
  <c r="V1661" i="2" s="1"/>
  <c r="E1661" i="2"/>
  <c r="P1660" i="2"/>
  <c r="M1660" i="2"/>
  <c r="V1660" i="2" s="1"/>
  <c r="E1660" i="2"/>
  <c r="V1659" i="2"/>
  <c r="T1659" i="2"/>
  <c r="P1659" i="2"/>
  <c r="M1659" i="2"/>
  <c r="E1659" i="2"/>
  <c r="V1658" i="2"/>
  <c r="T1658" i="2"/>
  <c r="Q1658" i="2"/>
  <c r="M1658" i="2"/>
  <c r="P1658" i="2" s="1"/>
  <c r="E1658" i="2"/>
  <c r="V1657" i="2"/>
  <c r="Q1657" i="2"/>
  <c r="P1657" i="2"/>
  <c r="M1657" i="2"/>
  <c r="T1657" i="2" s="1"/>
  <c r="E1657" i="2"/>
  <c r="V1656" i="2"/>
  <c r="M1656" i="2"/>
  <c r="T1656" i="2" s="1"/>
  <c r="E1656" i="2"/>
  <c r="V1655" i="2"/>
  <c r="T1655" i="2"/>
  <c r="Q1655" i="2"/>
  <c r="P1655" i="2"/>
  <c r="M1655" i="2"/>
  <c r="E1655" i="2"/>
  <c r="V1654" i="2"/>
  <c r="Q1654" i="2"/>
  <c r="M1654" i="2"/>
  <c r="E1654" i="2"/>
  <c r="M1653" i="2"/>
  <c r="T1653" i="2" s="1"/>
  <c r="E1653" i="2"/>
  <c r="T1652" i="2"/>
  <c r="Q1652" i="2"/>
  <c r="M1652" i="2"/>
  <c r="V1652" i="2" s="1"/>
  <c r="E1652" i="2"/>
  <c r="M1651" i="2"/>
  <c r="E1651" i="2"/>
  <c r="M1650" i="2"/>
  <c r="E1650" i="2"/>
  <c r="T1649" i="2"/>
  <c r="Q1649" i="2"/>
  <c r="P1649" i="2"/>
  <c r="M1649" i="2"/>
  <c r="V1649" i="2" s="1"/>
  <c r="E1649" i="2"/>
  <c r="P1648" i="2"/>
  <c r="M1648" i="2"/>
  <c r="V1648" i="2" s="1"/>
  <c r="E1648" i="2"/>
  <c r="V1647" i="2"/>
  <c r="T1647" i="2"/>
  <c r="P1647" i="2"/>
  <c r="M1647" i="2"/>
  <c r="E1647" i="2"/>
  <c r="V1646" i="2"/>
  <c r="T1646" i="2"/>
  <c r="Q1646" i="2"/>
  <c r="M1646" i="2"/>
  <c r="P1646" i="2" s="1"/>
  <c r="E1646" i="2"/>
  <c r="V1645" i="2"/>
  <c r="Q1645" i="2"/>
  <c r="P1645" i="2"/>
  <c r="M1645" i="2"/>
  <c r="T1645" i="2" s="1"/>
  <c r="E1645" i="2"/>
  <c r="V1644" i="2"/>
  <c r="M1644" i="2"/>
  <c r="T1644" i="2" s="1"/>
  <c r="E1644" i="2"/>
  <c r="V1643" i="2"/>
  <c r="T1643" i="2"/>
  <c r="Q1643" i="2"/>
  <c r="P1643" i="2"/>
  <c r="M1643" i="2"/>
  <c r="E1643" i="2"/>
  <c r="V1642" i="2"/>
  <c r="Q1642" i="2"/>
  <c r="M1642" i="2"/>
  <c r="E1642" i="2"/>
  <c r="M1641" i="2"/>
  <c r="E1641" i="2"/>
  <c r="T1640" i="2"/>
  <c r="Q1640" i="2"/>
  <c r="M1640" i="2"/>
  <c r="V1640" i="2" s="1"/>
  <c r="E1640" i="2"/>
  <c r="M1639" i="2"/>
  <c r="E1639" i="2"/>
  <c r="M1638" i="2"/>
  <c r="E1638" i="2"/>
  <c r="T1637" i="2"/>
  <c r="Q1637" i="2"/>
  <c r="P1637" i="2"/>
  <c r="M1637" i="2"/>
  <c r="V1637" i="2" s="1"/>
  <c r="E1637" i="2"/>
  <c r="V1636" i="2"/>
  <c r="Q1636" i="2"/>
  <c r="M1636" i="2"/>
  <c r="E1636" i="2"/>
  <c r="V1635" i="2"/>
  <c r="T1635" i="2"/>
  <c r="P1635" i="2"/>
  <c r="M1635" i="2"/>
  <c r="Q1635" i="2" s="1"/>
  <c r="E1635" i="2"/>
  <c r="V1634" i="2"/>
  <c r="T1634" i="2"/>
  <c r="Q1634" i="2"/>
  <c r="M1634" i="2"/>
  <c r="P1634" i="2" s="1"/>
  <c r="E1634" i="2"/>
  <c r="V1633" i="2"/>
  <c r="Q1633" i="2"/>
  <c r="P1633" i="2"/>
  <c r="M1633" i="2"/>
  <c r="T1633" i="2" s="1"/>
  <c r="E1633" i="2"/>
  <c r="V1632" i="2"/>
  <c r="P1632" i="2"/>
  <c r="M1632" i="2"/>
  <c r="T1632" i="2" s="1"/>
  <c r="E1632" i="2"/>
  <c r="V1631" i="2"/>
  <c r="T1631" i="2"/>
  <c r="Q1631" i="2"/>
  <c r="P1631" i="2"/>
  <c r="M1631" i="2"/>
  <c r="E1631" i="2"/>
  <c r="M1630" i="2"/>
  <c r="V1630" i="2" s="1"/>
  <c r="E1630" i="2"/>
  <c r="M1629" i="2"/>
  <c r="Q1629" i="2" s="1"/>
  <c r="E1629" i="2"/>
  <c r="M1628" i="2"/>
  <c r="E1628" i="2"/>
  <c r="V1627" i="2"/>
  <c r="Q1627" i="2"/>
  <c r="P1627" i="2"/>
  <c r="M1627" i="2"/>
  <c r="T1627" i="2" s="1"/>
  <c r="E1627" i="2"/>
  <c r="V1626" i="2"/>
  <c r="T1626" i="2"/>
  <c r="P1626" i="2"/>
  <c r="M1626" i="2"/>
  <c r="Q1626" i="2" s="1"/>
  <c r="E1626" i="2"/>
  <c r="T1625" i="2"/>
  <c r="Q1625" i="2"/>
  <c r="P1625" i="2"/>
  <c r="M1625" i="2"/>
  <c r="V1625" i="2" s="1"/>
  <c r="E1625" i="2"/>
  <c r="Q1624" i="2"/>
  <c r="M1624" i="2"/>
  <c r="V1624" i="2" s="1"/>
  <c r="E1624" i="2"/>
  <c r="M1623" i="2"/>
  <c r="Q1623" i="2" s="1"/>
  <c r="E1623" i="2"/>
  <c r="V1622" i="2"/>
  <c r="T1622" i="2"/>
  <c r="Q1622" i="2"/>
  <c r="P1622" i="2"/>
  <c r="M1622" i="2"/>
  <c r="E1622" i="2"/>
  <c r="M1621" i="2"/>
  <c r="E1621" i="2"/>
  <c r="M1620" i="2"/>
  <c r="E1620" i="2"/>
  <c r="V1619" i="2"/>
  <c r="T1619" i="2"/>
  <c r="Q1619" i="2"/>
  <c r="P1619" i="2"/>
  <c r="M1619" i="2"/>
  <c r="E1619" i="2"/>
  <c r="M1618" i="2"/>
  <c r="T1618" i="2" s="1"/>
  <c r="E1618" i="2"/>
  <c r="V1617" i="2"/>
  <c r="P1617" i="2"/>
  <c r="M1617" i="2"/>
  <c r="T1617" i="2" s="1"/>
  <c r="E1617" i="2"/>
  <c r="V1616" i="2"/>
  <c r="T1616" i="2"/>
  <c r="Q1616" i="2"/>
  <c r="M1616" i="2"/>
  <c r="P1616" i="2" s="1"/>
  <c r="E1616" i="2"/>
  <c r="M1615" i="2"/>
  <c r="E1615" i="2"/>
  <c r="V1614" i="2"/>
  <c r="T1614" i="2"/>
  <c r="Q1614" i="2"/>
  <c r="P1614" i="2"/>
  <c r="M1614" i="2"/>
  <c r="E1614" i="2"/>
  <c r="T1613" i="2"/>
  <c r="Q1613" i="2"/>
  <c r="P1613" i="2"/>
  <c r="M1613" i="2"/>
  <c r="V1613" i="2" s="1"/>
  <c r="E1613" i="2"/>
  <c r="T1612" i="2"/>
  <c r="M1612" i="2"/>
  <c r="V1612" i="2" s="1"/>
  <c r="E1612" i="2"/>
  <c r="M1611" i="2"/>
  <c r="Q1611" i="2" s="1"/>
  <c r="E1611" i="2"/>
  <c r="Q1610" i="2"/>
  <c r="P1610" i="2"/>
  <c r="M1610" i="2"/>
  <c r="V1610" i="2" s="1"/>
  <c r="E1610" i="2"/>
  <c r="M1609" i="2"/>
  <c r="E1609" i="2"/>
  <c r="T1608" i="2"/>
  <c r="M1608" i="2"/>
  <c r="V1608" i="2" s="1"/>
  <c r="E1608" i="2"/>
  <c r="M1607" i="2"/>
  <c r="E1607" i="2"/>
  <c r="T1606" i="2"/>
  <c r="M1606" i="2"/>
  <c r="Q1606" i="2" s="1"/>
  <c r="E1606" i="2"/>
  <c r="T1605" i="2"/>
  <c r="Q1605" i="2"/>
  <c r="P1605" i="2"/>
  <c r="M1605" i="2"/>
  <c r="V1605" i="2" s="1"/>
  <c r="E1605" i="2"/>
  <c r="V1604" i="2"/>
  <c r="T1604" i="2"/>
  <c r="Q1604" i="2"/>
  <c r="P1604" i="2"/>
  <c r="M1604" i="2"/>
  <c r="E1604" i="2"/>
  <c r="V1603" i="2"/>
  <c r="P1603" i="2"/>
  <c r="M1603" i="2"/>
  <c r="T1603" i="2" s="1"/>
  <c r="E1603" i="2"/>
  <c r="V1602" i="2"/>
  <c r="T1602" i="2"/>
  <c r="Q1602" i="2"/>
  <c r="P1602" i="2"/>
  <c r="M1602" i="2"/>
  <c r="E1602" i="2"/>
  <c r="V1601" i="2"/>
  <c r="M1601" i="2"/>
  <c r="T1601" i="2" s="1"/>
  <c r="E1601" i="2"/>
  <c r="V1600" i="2"/>
  <c r="T1600" i="2"/>
  <c r="M1600" i="2"/>
  <c r="Q1600" i="2" s="1"/>
  <c r="E1600" i="2"/>
  <c r="V1599" i="2"/>
  <c r="T1599" i="2"/>
  <c r="Q1599" i="2"/>
  <c r="M1599" i="2"/>
  <c r="P1599" i="2" s="1"/>
  <c r="E1599" i="2"/>
  <c r="Q1598" i="2"/>
  <c r="P1598" i="2"/>
  <c r="M1598" i="2"/>
  <c r="V1598" i="2" s="1"/>
  <c r="E1598" i="2"/>
  <c r="M1597" i="2"/>
  <c r="E1597" i="2"/>
  <c r="T1596" i="2"/>
  <c r="M1596" i="2"/>
  <c r="V1596" i="2" s="1"/>
  <c r="E1596" i="2"/>
  <c r="M1595" i="2"/>
  <c r="E1595" i="2"/>
  <c r="T1594" i="2"/>
  <c r="M1594" i="2"/>
  <c r="Q1594" i="2" s="1"/>
  <c r="E1594" i="2"/>
  <c r="T1593" i="2"/>
  <c r="Q1593" i="2"/>
  <c r="P1593" i="2"/>
  <c r="M1593" i="2"/>
  <c r="V1593" i="2" s="1"/>
  <c r="E1593" i="2"/>
  <c r="V1592" i="2"/>
  <c r="T1592" i="2"/>
  <c r="Q1592" i="2"/>
  <c r="P1592" i="2"/>
  <c r="M1592" i="2"/>
  <c r="E1592" i="2"/>
  <c r="V1591" i="2"/>
  <c r="P1591" i="2"/>
  <c r="M1591" i="2"/>
  <c r="T1591" i="2" s="1"/>
  <c r="E1591" i="2"/>
  <c r="V1590" i="2"/>
  <c r="T1590" i="2"/>
  <c r="Q1590" i="2"/>
  <c r="P1590" i="2"/>
  <c r="M1590" i="2"/>
  <c r="E1590" i="2"/>
  <c r="V1589" i="2"/>
  <c r="M1589" i="2"/>
  <c r="T1589" i="2" s="1"/>
  <c r="E1589" i="2"/>
  <c r="V1588" i="2"/>
  <c r="T1588" i="2"/>
  <c r="M1588" i="2"/>
  <c r="Q1588" i="2" s="1"/>
  <c r="E1588" i="2"/>
  <c r="V1587" i="2"/>
  <c r="T1587" i="2"/>
  <c r="Q1587" i="2"/>
  <c r="M1587" i="2"/>
  <c r="P1587" i="2" s="1"/>
  <c r="E1587" i="2"/>
  <c r="Q1586" i="2"/>
  <c r="P1586" i="2"/>
  <c r="M1586" i="2"/>
  <c r="V1586" i="2" s="1"/>
  <c r="E1586" i="2"/>
  <c r="M1585" i="2"/>
  <c r="E1585" i="2"/>
  <c r="T1584" i="2"/>
  <c r="M1584" i="2"/>
  <c r="V1584" i="2" s="1"/>
  <c r="E1584" i="2"/>
  <c r="M1583" i="2"/>
  <c r="E1583" i="2"/>
  <c r="T1582" i="2"/>
  <c r="M1582" i="2"/>
  <c r="Q1582" i="2" s="1"/>
  <c r="E1582" i="2"/>
  <c r="T1581" i="2"/>
  <c r="Q1581" i="2"/>
  <c r="P1581" i="2"/>
  <c r="M1581" i="2"/>
  <c r="V1581" i="2" s="1"/>
  <c r="E1581" i="2"/>
  <c r="V1580" i="2"/>
  <c r="T1580" i="2"/>
  <c r="Q1580" i="2"/>
  <c r="P1580" i="2"/>
  <c r="M1580" i="2"/>
  <c r="E1580" i="2"/>
  <c r="V1579" i="2"/>
  <c r="P1579" i="2"/>
  <c r="M1579" i="2"/>
  <c r="T1579" i="2" s="1"/>
  <c r="E1579" i="2"/>
  <c r="V1578" i="2"/>
  <c r="T1578" i="2"/>
  <c r="Q1578" i="2"/>
  <c r="P1578" i="2"/>
  <c r="M1578" i="2"/>
  <c r="E1578" i="2"/>
  <c r="V1577" i="2"/>
  <c r="M1577" i="2"/>
  <c r="T1577" i="2" s="1"/>
  <c r="E1577" i="2"/>
  <c r="V1576" i="2"/>
  <c r="T1576" i="2"/>
  <c r="M1576" i="2"/>
  <c r="Q1576" i="2" s="1"/>
  <c r="E1576" i="2"/>
  <c r="V1575" i="2"/>
  <c r="T1575" i="2"/>
  <c r="Q1575" i="2"/>
  <c r="M1575" i="2"/>
  <c r="P1575" i="2" s="1"/>
  <c r="E1575" i="2"/>
  <c r="Q1574" i="2"/>
  <c r="P1574" i="2"/>
  <c r="M1574" i="2"/>
  <c r="V1574" i="2" s="1"/>
  <c r="E1574" i="2"/>
  <c r="M1573" i="2"/>
  <c r="E1573" i="2"/>
  <c r="T1572" i="2"/>
  <c r="M1572" i="2"/>
  <c r="V1572" i="2" s="1"/>
  <c r="E1572" i="2"/>
  <c r="M1571" i="2"/>
  <c r="E1571" i="2"/>
  <c r="M1570" i="2"/>
  <c r="E1570" i="2"/>
  <c r="T1569" i="2"/>
  <c r="Q1569" i="2"/>
  <c r="M1569" i="2"/>
  <c r="V1569" i="2" s="1"/>
  <c r="E1569" i="2"/>
  <c r="V1568" i="2"/>
  <c r="T1568" i="2"/>
  <c r="Q1568" i="2"/>
  <c r="P1568" i="2"/>
  <c r="M1568" i="2"/>
  <c r="E1568" i="2"/>
  <c r="V1567" i="2"/>
  <c r="P1567" i="2"/>
  <c r="M1567" i="2"/>
  <c r="T1567" i="2" s="1"/>
  <c r="E1567" i="2"/>
  <c r="V1566" i="2"/>
  <c r="T1566" i="2"/>
  <c r="Q1566" i="2"/>
  <c r="P1566" i="2"/>
  <c r="M1566" i="2"/>
  <c r="E1566" i="2"/>
  <c r="M1565" i="2"/>
  <c r="E1565" i="2"/>
  <c r="V1564" i="2"/>
  <c r="T1564" i="2"/>
  <c r="M1564" i="2"/>
  <c r="Q1564" i="2" s="1"/>
  <c r="E1564" i="2"/>
  <c r="V1563" i="2"/>
  <c r="T1563" i="2"/>
  <c r="Q1563" i="2"/>
  <c r="M1563" i="2"/>
  <c r="P1563" i="2" s="1"/>
  <c r="E1563" i="2"/>
  <c r="Q1562" i="2"/>
  <c r="P1562" i="2"/>
  <c r="M1562" i="2"/>
  <c r="V1562" i="2" s="1"/>
  <c r="E1562" i="2"/>
  <c r="M1561" i="2"/>
  <c r="E1561" i="2"/>
  <c r="T1560" i="2"/>
  <c r="M1560" i="2"/>
  <c r="V1560" i="2" s="1"/>
  <c r="E1560" i="2"/>
  <c r="M1559" i="2"/>
  <c r="E1559" i="2"/>
  <c r="M1558" i="2"/>
  <c r="E1558" i="2"/>
  <c r="T1557" i="2"/>
  <c r="Q1557" i="2"/>
  <c r="M1557" i="2"/>
  <c r="V1557" i="2" s="1"/>
  <c r="E1557" i="2"/>
  <c r="V1556" i="2"/>
  <c r="T1556" i="2"/>
  <c r="Q1556" i="2"/>
  <c r="P1556" i="2"/>
  <c r="M1556" i="2"/>
  <c r="E1556" i="2"/>
  <c r="V1555" i="2"/>
  <c r="P1555" i="2"/>
  <c r="M1555" i="2"/>
  <c r="T1555" i="2" s="1"/>
  <c r="E1555" i="2"/>
  <c r="V1554" i="2"/>
  <c r="T1554" i="2"/>
  <c r="Q1554" i="2"/>
  <c r="P1554" i="2"/>
  <c r="M1554" i="2"/>
  <c r="E1554" i="2"/>
  <c r="M1553" i="2"/>
  <c r="V1553" i="2" s="1"/>
  <c r="E1553" i="2"/>
  <c r="V1552" i="2"/>
  <c r="T1552" i="2"/>
  <c r="M1552" i="2"/>
  <c r="E1552" i="2"/>
  <c r="V1551" i="2"/>
  <c r="T1551" i="2"/>
  <c r="Q1551" i="2"/>
  <c r="M1551" i="2"/>
  <c r="P1551" i="2" s="1"/>
  <c r="E1551" i="2"/>
  <c r="Q1550" i="2"/>
  <c r="P1550" i="2"/>
  <c r="M1550" i="2"/>
  <c r="V1550" i="2" s="1"/>
  <c r="E1550" i="2"/>
  <c r="T1549" i="2"/>
  <c r="Q1549" i="2"/>
  <c r="M1549" i="2"/>
  <c r="E1549" i="2"/>
  <c r="T1548" i="2"/>
  <c r="M1548" i="2"/>
  <c r="V1548" i="2" s="1"/>
  <c r="E1548" i="2"/>
  <c r="T1547" i="2"/>
  <c r="P1547" i="2"/>
  <c r="M1547" i="2"/>
  <c r="E1547" i="2"/>
  <c r="V1546" i="2"/>
  <c r="M1546" i="2"/>
  <c r="Q1546" i="2" s="1"/>
  <c r="E1546" i="2"/>
  <c r="T1545" i="2"/>
  <c r="Q1545" i="2"/>
  <c r="P1545" i="2"/>
  <c r="M1545" i="2"/>
  <c r="V1545" i="2" s="1"/>
  <c r="E1545" i="2"/>
  <c r="V1544" i="2"/>
  <c r="T1544" i="2"/>
  <c r="Q1544" i="2"/>
  <c r="P1544" i="2"/>
  <c r="M1544" i="2"/>
  <c r="E1544" i="2"/>
  <c r="V1543" i="2"/>
  <c r="P1543" i="2"/>
  <c r="M1543" i="2"/>
  <c r="T1543" i="2" s="1"/>
  <c r="E1543" i="2"/>
  <c r="V1542" i="2"/>
  <c r="T1542" i="2"/>
  <c r="Q1542" i="2"/>
  <c r="P1542" i="2"/>
  <c r="M1542" i="2"/>
  <c r="E1542" i="2"/>
  <c r="M1541" i="2"/>
  <c r="E1541" i="2"/>
  <c r="V1540" i="2"/>
  <c r="T1540" i="2"/>
  <c r="Q1540" i="2"/>
  <c r="P1540" i="2"/>
  <c r="M1540" i="2"/>
  <c r="E1540" i="2"/>
  <c r="V1539" i="2"/>
  <c r="T1539" i="2"/>
  <c r="Q1539" i="2"/>
  <c r="M1539" i="2"/>
  <c r="P1539" i="2" s="1"/>
  <c r="E1539" i="2"/>
  <c r="M1538" i="2"/>
  <c r="E1538" i="2"/>
  <c r="M1537" i="2"/>
  <c r="E1537" i="2"/>
  <c r="M1536" i="2"/>
  <c r="E1536" i="2"/>
  <c r="P1535" i="2"/>
  <c r="M1535" i="2"/>
  <c r="V1535" i="2" s="1"/>
  <c r="E1535" i="2"/>
  <c r="M1534" i="2"/>
  <c r="Q1534" i="2" s="1"/>
  <c r="E1534" i="2"/>
  <c r="V1533" i="2"/>
  <c r="Q1533" i="2"/>
  <c r="P1533" i="2"/>
  <c r="M1533" i="2"/>
  <c r="E1533" i="2"/>
  <c r="V1532" i="2"/>
  <c r="T1532" i="2"/>
  <c r="Q1532" i="2"/>
  <c r="P1532" i="2"/>
  <c r="M1532" i="2"/>
  <c r="E1532" i="2"/>
  <c r="Q1531" i="2"/>
  <c r="M1531" i="2"/>
  <c r="V1531" i="2" s="1"/>
  <c r="E1531" i="2"/>
  <c r="V1530" i="2"/>
  <c r="T1530" i="2"/>
  <c r="Q1530" i="2"/>
  <c r="P1530" i="2"/>
  <c r="M1530" i="2"/>
  <c r="E1530" i="2"/>
  <c r="V1529" i="2"/>
  <c r="Q1529" i="2"/>
  <c r="M1529" i="2"/>
  <c r="T1529" i="2" s="1"/>
  <c r="E1529" i="2"/>
  <c r="Q1528" i="2"/>
  <c r="M1528" i="2"/>
  <c r="V1528" i="2" s="1"/>
  <c r="E1528" i="2"/>
  <c r="T1527" i="2"/>
  <c r="Q1527" i="2"/>
  <c r="M1527" i="2"/>
  <c r="V1527" i="2" s="1"/>
  <c r="E1527" i="2"/>
  <c r="T1526" i="2"/>
  <c r="Q1526" i="2"/>
  <c r="P1526" i="2"/>
  <c r="M1526" i="2"/>
  <c r="V1526" i="2" s="1"/>
  <c r="E1526" i="2"/>
  <c r="P1525" i="2"/>
  <c r="M1525" i="2"/>
  <c r="T1525" i="2" s="1"/>
  <c r="E1525" i="2"/>
  <c r="M1524" i="2"/>
  <c r="V1524" i="2" s="1"/>
  <c r="E1524" i="2"/>
  <c r="T1523" i="2"/>
  <c r="M1523" i="2"/>
  <c r="P1523" i="2" s="1"/>
  <c r="E1523" i="2"/>
  <c r="V1522" i="2"/>
  <c r="T1522" i="2"/>
  <c r="P1522" i="2"/>
  <c r="M1522" i="2"/>
  <c r="Q1522" i="2" s="1"/>
  <c r="E1522" i="2"/>
  <c r="V1521" i="2"/>
  <c r="P1521" i="2"/>
  <c r="M1521" i="2"/>
  <c r="T1521" i="2" s="1"/>
  <c r="E1521" i="2"/>
  <c r="V1520" i="2"/>
  <c r="T1520" i="2"/>
  <c r="Q1520" i="2"/>
  <c r="P1520" i="2"/>
  <c r="M1520" i="2"/>
  <c r="E1520" i="2"/>
  <c r="V1519" i="2"/>
  <c r="Q1519" i="2"/>
  <c r="P1519" i="2"/>
  <c r="M1519" i="2"/>
  <c r="E1519" i="2"/>
  <c r="V1518" i="2"/>
  <c r="P1518" i="2"/>
  <c r="M1518" i="2"/>
  <c r="Q1518" i="2" s="1"/>
  <c r="E1518" i="2"/>
  <c r="V1517" i="2"/>
  <c r="Q1517" i="2"/>
  <c r="M1517" i="2"/>
  <c r="T1517" i="2" s="1"/>
  <c r="E1517" i="2"/>
  <c r="Q1516" i="2"/>
  <c r="M1516" i="2"/>
  <c r="V1516" i="2" s="1"/>
  <c r="E1516" i="2"/>
  <c r="T1515" i="2"/>
  <c r="Q1515" i="2"/>
  <c r="M1515" i="2"/>
  <c r="V1515" i="2" s="1"/>
  <c r="E1515" i="2"/>
  <c r="T1514" i="2"/>
  <c r="Q1514" i="2"/>
  <c r="P1514" i="2"/>
  <c r="M1514" i="2"/>
  <c r="V1514" i="2" s="1"/>
  <c r="E1514" i="2"/>
  <c r="P1513" i="2"/>
  <c r="M1513" i="2"/>
  <c r="T1513" i="2" s="1"/>
  <c r="E1513" i="2"/>
  <c r="M1512" i="2"/>
  <c r="V1512" i="2" s="1"/>
  <c r="E1512" i="2"/>
  <c r="T1511" i="2"/>
  <c r="M1511" i="2"/>
  <c r="P1511" i="2" s="1"/>
  <c r="E1511" i="2"/>
  <c r="V1510" i="2"/>
  <c r="T1510" i="2"/>
  <c r="P1510" i="2"/>
  <c r="M1510" i="2"/>
  <c r="Q1510" i="2" s="1"/>
  <c r="E1510" i="2"/>
  <c r="V1509" i="2"/>
  <c r="P1509" i="2"/>
  <c r="M1509" i="2"/>
  <c r="T1509" i="2" s="1"/>
  <c r="E1509" i="2"/>
  <c r="V1508" i="2"/>
  <c r="T1508" i="2"/>
  <c r="Q1508" i="2"/>
  <c r="P1508" i="2"/>
  <c r="M1508" i="2"/>
  <c r="E1508" i="2"/>
  <c r="V1507" i="2"/>
  <c r="Q1507" i="2"/>
  <c r="P1507" i="2"/>
  <c r="M1507" i="2"/>
  <c r="E1507" i="2"/>
  <c r="V1506" i="2"/>
  <c r="P1506" i="2"/>
  <c r="M1506" i="2"/>
  <c r="Q1506" i="2" s="1"/>
  <c r="E1506" i="2"/>
  <c r="V1505" i="2"/>
  <c r="Q1505" i="2"/>
  <c r="M1505" i="2"/>
  <c r="T1505" i="2" s="1"/>
  <c r="E1505" i="2"/>
  <c r="Q1504" i="2"/>
  <c r="M1504" i="2"/>
  <c r="V1504" i="2" s="1"/>
  <c r="E1504" i="2"/>
  <c r="T1503" i="2"/>
  <c r="Q1503" i="2"/>
  <c r="M1503" i="2"/>
  <c r="V1503" i="2" s="1"/>
  <c r="E1503" i="2"/>
  <c r="T1502" i="2"/>
  <c r="Q1502" i="2"/>
  <c r="P1502" i="2"/>
  <c r="M1502" i="2"/>
  <c r="V1502" i="2" s="1"/>
  <c r="E1502" i="2"/>
  <c r="P1501" i="2"/>
  <c r="M1501" i="2"/>
  <c r="T1501" i="2" s="1"/>
  <c r="E1501" i="2"/>
  <c r="M1500" i="2"/>
  <c r="V1500" i="2" s="1"/>
  <c r="E1500" i="2"/>
  <c r="T1499" i="2"/>
  <c r="M1499" i="2"/>
  <c r="P1499" i="2" s="1"/>
  <c r="E1499" i="2"/>
  <c r="V1498" i="2"/>
  <c r="T1498" i="2"/>
  <c r="P1498" i="2"/>
  <c r="M1498" i="2"/>
  <c r="Q1498" i="2" s="1"/>
  <c r="E1498" i="2"/>
  <c r="V1497" i="2"/>
  <c r="P1497" i="2"/>
  <c r="M1497" i="2"/>
  <c r="T1497" i="2" s="1"/>
  <c r="E1497" i="2"/>
  <c r="V1496" i="2"/>
  <c r="T1496" i="2"/>
  <c r="Q1496" i="2"/>
  <c r="P1496" i="2"/>
  <c r="M1496" i="2"/>
  <c r="E1496" i="2"/>
  <c r="V1495" i="2"/>
  <c r="Q1495" i="2"/>
  <c r="P1495" i="2"/>
  <c r="M1495" i="2"/>
  <c r="E1495" i="2"/>
  <c r="V1494" i="2"/>
  <c r="P1494" i="2"/>
  <c r="M1494" i="2"/>
  <c r="Q1494" i="2" s="1"/>
  <c r="E1494" i="2"/>
  <c r="V1493" i="2"/>
  <c r="Q1493" i="2"/>
  <c r="M1493" i="2"/>
  <c r="T1493" i="2" s="1"/>
  <c r="E1493" i="2"/>
  <c r="Q1492" i="2"/>
  <c r="M1492" i="2"/>
  <c r="V1492" i="2" s="1"/>
  <c r="E1492" i="2"/>
  <c r="T1491" i="2"/>
  <c r="Q1491" i="2"/>
  <c r="M1491" i="2"/>
  <c r="V1491" i="2" s="1"/>
  <c r="E1491" i="2"/>
  <c r="T1490" i="2"/>
  <c r="Q1490" i="2"/>
  <c r="P1490" i="2"/>
  <c r="M1490" i="2"/>
  <c r="V1490" i="2" s="1"/>
  <c r="E1490" i="2"/>
  <c r="P1489" i="2"/>
  <c r="M1489" i="2"/>
  <c r="T1489" i="2" s="1"/>
  <c r="E1489" i="2"/>
  <c r="M1488" i="2"/>
  <c r="E1488" i="2"/>
  <c r="M1487" i="2"/>
  <c r="E1487" i="2"/>
  <c r="V1486" i="2"/>
  <c r="T1486" i="2"/>
  <c r="P1486" i="2"/>
  <c r="M1486" i="2"/>
  <c r="Q1486" i="2" s="1"/>
  <c r="E1486" i="2"/>
  <c r="V1485" i="2"/>
  <c r="P1485" i="2"/>
  <c r="M1485" i="2"/>
  <c r="T1485" i="2" s="1"/>
  <c r="E1485" i="2"/>
  <c r="V1484" i="2"/>
  <c r="T1484" i="2"/>
  <c r="Q1484" i="2"/>
  <c r="P1484" i="2"/>
  <c r="M1484" i="2"/>
  <c r="E1484" i="2"/>
  <c r="V1483" i="2"/>
  <c r="Q1483" i="2"/>
  <c r="P1483" i="2"/>
  <c r="M1483" i="2"/>
  <c r="T1483" i="2" s="1"/>
  <c r="E1483" i="2"/>
  <c r="V1482" i="2"/>
  <c r="P1482" i="2"/>
  <c r="M1482" i="2"/>
  <c r="Q1482" i="2" s="1"/>
  <c r="E1482" i="2"/>
  <c r="V1481" i="2"/>
  <c r="Q1481" i="2"/>
  <c r="M1481" i="2"/>
  <c r="T1481" i="2" s="1"/>
  <c r="E1481" i="2"/>
  <c r="M1480" i="2"/>
  <c r="E1480" i="2"/>
  <c r="T1479" i="2"/>
  <c r="Q1479" i="2"/>
  <c r="M1479" i="2"/>
  <c r="V1479" i="2" s="1"/>
  <c r="E1479" i="2"/>
  <c r="T1478" i="2"/>
  <c r="Q1478" i="2"/>
  <c r="P1478" i="2"/>
  <c r="M1478" i="2"/>
  <c r="V1478" i="2" s="1"/>
  <c r="E1478" i="2"/>
  <c r="M1477" i="2"/>
  <c r="E1477" i="2"/>
  <c r="P1476" i="2"/>
  <c r="M1476" i="2"/>
  <c r="E1476" i="2"/>
  <c r="M1475" i="2"/>
  <c r="E1475" i="2"/>
  <c r="V1474" i="2"/>
  <c r="T1474" i="2"/>
  <c r="P1474" i="2"/>
  <c r="M1474" i="2"/>
  <c r="Q1474" i="2" s="1"/>
  <c r="E1474" i="2"/>
  <c r="V1473" i="2"/>
  <c r="T1473" i="2"/>
  <c r="Q1473" i="2"/>
  <c r="P1473" i="2"/>
  <c r="M1473" i="2"/>
  <c r="E1473" i="2"/>
  <c r="V1472" i="2"/>
  <c r="T1472" i="2"/>
  <c r="Q1472" i="2"/>
  <c r="P1472" i="2"/>
  <c r="M1472" i="2"/>
  <c r="E1472" i="2"/>
  <c r="V1471" i="2"/>
  <c r="Q1471" i="2"/>
  <c r="P1471" i="2"/>
  <c r="M1471" i="2"/>
  <c r="T1471" i="2" s="1"/>
  <c r="E1471" i="2"/>
  <c r="V1470" i="2"/>
  <c r="P1470" i="2"/>
  <c r="M1470" i="2"/>
  <c r="Q1470" i="2" s="1"/>
  <c r="E1470" i="2"/>
  <c r="M1469" i="2"/>
  <c r="P1469" i="2" s="1"/>
  <c r="E1469" i="2"/>
  <c r="T1468" i="2"/>
  <c r="M1468" i="2"/>
  <c r="P1468" i="2" s="1"/>
  <c r="E1468" i="2"/>
  <c r="Q1467" i="2"/>
  <c r="P1467" i="2"/>
  <c r="M1467" i="2"/>
  <c r="V1467" i="2" s="1"/>
  <c r="E1467" i="2"/>
  <c r="T1466" i="2"/>
  <c r="Q1466" i="2"/>
  <c r="P1466" i="2"/>
  <c r="M1466" i="2"/>
  <c r="V1466" i="2" s="1"/>
  <c r="E1466" i="2"/>
  <c r="M1465" i="2"/>
  <c r="E1465" i="2"/>
  <c r="M1464" i="2"/>
  <c r="V1464" i="2" s="1"/>
  <c r="E1464" i="2"/>
  <c r="M1463" i="2"/>
  <c r="E1463" i="2"/>
  <c r="Q1462" i="2"/>
  <c r="P1462" i="2"/>
  <c r="M1462" i="2"/>
  <c r="V1462" i="2" s="1"/>
  <c r="E1462" i="2"/>
  <c r="V1461" i="2"/>
  <c r="P1461" i="2"/>
  <c r="M1461" i="2"/>
  <c r="E1461" i="2"/>
  <c r="V1460" i="2"/>
  <c r="T1460" i="2"/>
  <c r="Q1460" i="2"/>
  <c r="P1460" i="2"/>
  <c r="M1460" i="2"/>
  <c r="E1460" i="2"/>
  <c r="V1459" i="2"/>
  <c r="Q1459" i="2"/>
  <c r="P1459" i="2"/>
  <c r="M1459" i="2"/>
  <c r="T1459" i="2" s="1"/>
  <c r="E1459" i="2"/>
  <c r="Q1458" i="2"/>
  <c r="P1458" i="2"/>
  <c r="M1458" i="2"/>
  <c r="T1458" i="2" s="1"/>
  <c r="E1458" i="2"/>
  <c r="V1457" i="2"/>
  <c r="M1457" i="2"/>
  <c r="P1457" i="2" s="1"/>
  <c r="E1457" i="2"/>
  <c r="M1456" i="2"/>
  <c r="V1456" i="2" s="1"/>
  <c r="E1456" i="2"/>
  <c r="M1455" i="2"/>
  <c r="E1455" i="2"/>
  <c r="T1454" i="2"/>
  <c r="P1454" i="2"/>
  <c r="M1454" i="2"/>
  <c r="V1454" i="2" s="1"/>
  <c r="E1454" i="2"/>
  <c r="M1453" i="2"/>
  <c r="V1453" i="2" s="1"/>
  <c r="E1453" i="2"/>
  <c r="V1452" i="2"/>
  <c r="M1452" i="2"/>
  <c r="Q1452" i="2" s="1"/>
  <c r="E1452" i="2"/>
  <c r="Q1451" i="2"/>
  <c r="P1451" i="2"/>
  <c r="M1451" i="2"/>
  <c r="V1451" i="2" s="1"/>
  <c r="E1451" i="2"/>
  <c r="V1450" i="2"/>
  <c r="T1450" i="2"/>
  <c r="M1450" i="2"/>
  <c r="Q1450" i="2" s="1"/>
  <c r="E1450" i="2"/>
  <c r="V1449" i="2"/>
  <c r="T1449" i="2"/>
  <c r="Q1449" i="2"/>
  <c r="P1449" i="2"/>
  <c r="M1449" i="2"/>
  <c r="E1449" i="2"/>
  <c r="M1448" i="2"/>
  <c r="E1448" i="2"/>
  <c r="T1447" i="2"/>
  <c r="Q1447" i="2"/>
  <c r="M1447" i="2"/>
  <c r="V1447" i="2" s="1"/>
  <c r="E1447" i="2"/>
  <c r="V1446" i="2"/>
  <c r="T1446" i="2"/>
  <c r="Q1446" i="2"/>
  <c r="M1446" i="2"/>
  <c r="E1446" i="2"/>
  <c r="V1445" i="2"/>
  <c r="P1445" i="2"/>
  <c r="M1445" i="2"/>
  <c r="T1445" i="2" s="1"/>
  <c r="E1445" i="2"/>
  <c r="P1444" i="2"/>
  <c r="M1444" i="2"/>
  <c r="V1444" i="2" s="1"/>
  <c r="E1444" i="2"/>
  <c r="M1443" i="2"/>
  <c r="P1443" i="2" s="1"/>
  <c r="E1443" i="2"/>
  <c r="V1442" i="2"/>
  <c r="T1442" i="2"/>
  <c r="M1442" i="2"/>
  <c r="Q1442" i="2" s="1"/>
  <c r="E1442" i="2"/>
  <c r="V1441" i="2"/>
  <c r="T1441" i="2"/>
  <c r="P1441" i="2"/>
  <c r="M1441" i="2"/>
  <c r="Q1441" i="2" s="1"/>
  <c r="E1441" i="2"/>
  <c r="Q1440" i="2"/>
  <c r="P1440" i="2"/>
  <c r="M1440" i="2"/>
  <c r="V1440" i="2" s="1"/>
  <c r="E1440" i="2"/>
  <c r="Q1439" i="2"/>
  <c r="M1439" i="2"/>
  <c r="E1439" i="2"/>
  <c r="V1438" i="2"/>
  <c r="T1438" i="2"/>
  <c r="M1438" i="2"/>
  <c r="Q1438" i="2" s="1"/>
  <c r="E1438" i="2"/>
  <c r="V1437" i="2"/>
  <c r="T1437" i="2"/>
  <c r="Q1437" i="2"/>
  <c r="P1437" i="2"/>
  <c r="M1437" i="2"/>
  <c r="E1437" i="2"/>
  <c r="M1436" i="2"/>
  <c r="E1436" i="2"/>
  <c r="T1435" i="2"/>
  <c r="Q1435" i="2"/>
  <c r="M1435" i="2"/>
  <c r="V1435" i="2" s="1"/>
  <c r="E1435" i="2"/>
  <c r="V1434" i="2"/>
  <c r="T1434" i="2"/>
  <c r="Q1434" i="2"/>
  <c r="M1434" i="2"/>
  <c r="E1434" i="2"/>
  <c r="V1433" i="2"/>
  <c r="P1433" i="2"/>
  <c r="M1433" i="2"/>
  <c r="T1433" i="2" s="1"/>
  <c r="E1433" i="2"/>
  <c r="P1432" i="2"/>
  <c r="M1432" i="2"/>
  <c r="V1432" i="2" s="1"/>
  <c r="E1432" i="2"/>
  <c r="M1431" i="2"/>
  <c r="P1431" i="2" s="1"/>
  <c r="E1431" i="2"/>
  <c r="V1430" i="2"/>
  <c r="T1430" i="2"/>
  <c r="M1430" i="2"/>
  <c r="Q1430" i="2" s="1"/>
  <c r="E1430" i="2"/>
  <c r="V1429" i="2"/>
  <c r="T1429" i="2"/>
  <c r="P1429" i="2"/>
  <c r="M1429" i="2"/>
  <c r="Q1429" i="2" s="1"/>
  <c r="E1429" i="2"/>
  <c r="Q1428" i="2"/>
  <c r="P1428" i="2"/>
  <c r="M1428" i="2"/>
  <c r="V1428" i="2" s="1"/>
  <c r="E1428" i="2"/>
  <c r="Q1427" i="2"/>
  <c r="M1427" i="2"/>
  <c r="E1427" i="2"/>
  <c r="V1426" i="2"/>
  <c r="T1426" i="2"/>
  <c r="M1426" i="2"/>
  <c r="Q1426" i="2" s="1"/>
  <c r="E1426" i="2"/>
  <c r="V1425" i="2"/>
  <c r="T1425" i="2"/>
  <c r="Q1425" i="2"/>
  <c r="P1425" i="2"/>
  <c r="M1425" i="2"/>
  <c r="E1425" i="2"/>
  <c r="M1424" i="2"/>
  <c r="E1424" i="2"/>
  <c r="T1423" i="2"/>
  <c r="Q1423" i="2"/>
  <c r="M1423" i="2"/>
  <c r="V1423" i="2" s="1"/>
  <c r="E1423" i="2"/>
  <c r="V1422" i="2"/>
  <c r="T1422" i="2"/>
  <c r="Q1422" i="2"/>
  <c r="M1422" i="2"/>
  <c r="E1422" i="2"/>
  <c r="V1421" i="2"/>
  <c r="P1421" i="2"/>
  <c r="M1421" i="2"/>
  <c r="T1421" i="2" s="1"/>
  <c r="E1421" i="2"/>
  <c r="P1420" i="2"/>
  <c r="M1420" i="2"/>
  <c r="V1420" i="2" s="1"/>
  <c r="E1420" i="2"/>
  <c r="M1419" i="2"/>
  <c r="P1419" i="2" s="1"/>
  <c r="E1419" i="2"/>
  <c r="V1418" i="2"/>
  <c r="T1418" i="2"/>
  <c r="M1418" i="2"/>
  <c r="Q1418" i="2" s="1"/>
  <c r="E1418" i="2"/>
  <c r="V1417" i="2"/>
  <c r="T1417" i="2"/>
  <c r="P1417" i="2"/>
  <c r="M1417" i="2"/>
  <c r="Q1417" i="2" s="1"/>
  <c r="E1417" i="2"/>
  <c r="Q1416" i="2"/>
  <c r="P1416" i="2"/>
  <c r="M1416" i="2"/>
  <c r="V1416" i="2" s="1"/>
  <c r="E1416" i="2"/>
  <c r="Q1415" i="2"/>
  <c r="M1415" i="2"/>
  <c r="E1415" i="2"/>
  <c r="V1414" i="2"/>
  <c r="T1414" i="2"/>
  <c r="M1414" i="2"/>
  <c r="Q1414" i="2" s="1"/>
  <c r="E1414" i="2"/>
  <c r="V1413" i="2"/>
  <c r="T1413" i="2"/>
  <c r="Q1413" i="2"/>
  <c r="P1413" i="2"/>
  <c r="M1413" i="2"/>
  <c r="E1413" i="2"/>
  <c r="M1412" i="2"/>
  <c r="E1412" i="2"/>
  <c r="T1411" i="2"/>
  <c r="Q1411" i="2"/>
  <c r="M1411" i="2"/>
  <c r="V1411" i="2" s="1"/>
  <c r="E1411" i="2"/>
  <c r="V1410" i="2"/>
  <c r="T1410" i="2"/>
  <c r="Q1410" i="2"/>
  <c r="M1410" i="2"/>
  <c r="E1410" i="2"/>
  <c r="V1409" i="2"/>
  <c r="P1409" i="2"/>
  <c r="M1409" i="2"/>
  <c r="T1409" i="2" s="1"/>
  <c r="E1409" i="2"/>
  <c r="P1408" i="2"/>
  <c r="M1408" i="2"/>
  <c r="V1408" i="2" s="1"/>
  <c r="E1408" i="2"/>
  <c r="M1407" i="2"/>
  <c r="E1407" i="2"/>
  <c r="V1406" i="2"/>
  <c r="T1406" i="2"/>
  <c r="M1406" i="2"/>
  <c r="Q1406" i="2" s="1"/>
  <c r="E1406" i="2"/>
  <c r="V1405" i="2"/>
  <c r="T1405" i="2"/>
  <c r="P1405" i="2"/>
  <c r="M1405" i="2"/>
  <c r="Q1405" i="2" s="1"/>
  <c r="E1405" i="2"/>
  <c r="Q1404" i="2"/>
  <c r="P1404" i="2"/>
  <c r="M1404" i="2"/>
  <c r="V1404" i="2" s="1"/>
  <c r="E1404" i="2"/>
  <c r="Q1403" i="2"/>
  <c r="M1403" i="2"/>
  <c r="E1403" i="2"/>
  <c r="V1402" i="2"/>
  <c r="T1402" i="2"/>
  <c r="M1402" i="2"/>
  <c r="Q1402" i="2" s="1"/>
  <c r="E1402" i="2"/>
  <c r="V1401" i="2"/>
  <c r="T1401" i="2"/>
  <c r="Q1401" i="2"/>
  <c r="P1401" i="2"/>
  <c r="M1401" i="2"/>
  <c r="E1401" i="2"/>
  <c r="M1400" i="2"/>
  <c r="T1400" i="2" s="1"/>
  <c r="E1400" i="2"/>
  <c r="Q1399" i="2"/>
  <c r="M1399" i="2"/>
  <c r="T1399" i="2" s="1"/>
  <c r="E1399" i="2"/>
  <c r="V1398" i="2"/>
  <c r="T1398" i="2"/>
  <c r="Q1398" i="2"/>
  <c r="P1398" i="2"/>
  <c r="M1398" i="2"/>
  <c r="E1398" i="2"/>
  <c r="V1397" i="2"/>
  <c r="P1397" i="2"/>
  <c r="M1397" i="2"/>
  <c r="T1397" i="2" s="1"/>
  <c r="E1397" i="2"/>
  <c r="M1396" i="2"/>
  <c r="E1396" i="2"/>
  <c r="Q1395" i="2"/>
  <c r="M1395" i="2"/>
  <c r="E1395" i="2"/>
  <c r="V1394" i="2"/>
  <c r="M1394" i="2"/>
  <c r="E1394" i="2"/>
  <c r="V1393" i="2"/>
  <c r="T1393" i="2"/>
  <c r="P1393" i="2"/>
  <c r="M1393" i="2"/>
  <c r="Q1393" i="2" s="1"/>
  <c r="E1393" i="2"/>
  <c r="Q1392" i="2"/>
  <c r="P1392" i="2"/>
  <c r="M1392" i="2"/>
  <c r="V1392" i="2" s="1"/>
  <c r="E1392" i="2"/>
  <c r="V1391" i="2"/>
  <c r="Q1391" i="2"/>
  <c r="M1391" i="2"/>
  <c r="E1391" i="2"/>
  <c r="M1390" i="2"/>
  <c r="E1390" i="2"/>
  <c r="V1389" i="2"/>
  <c r="T1389" i="2"/>
  <c r="Q1389" i="2"/>
  <c r="P1389" i="2"/>
  <c r="M1389" i="2"/>
  <c r="E1389" i="2"/>
  <c r="M1388" i="2"/>
  <c r="T1388" i="2" s="1"/>
  <c r="E1388" i="2"/>
  <c r="T1387" i="2"/>
  <c r="M1387" i="2"/>
  <c r="V1387" i="2" s="1"/>
  <c r="E1387" i="2"/>
  <c r="V1386" i="2"/>
  <c r="T1386" i="2"/>
  <c r="Q1386" i="2"/>
  <c r="P1386" i="2"/>
  <c r="M1386" i="2"/>
  <c r="E1386" i="2"/>
  <c r="M1385" i="2"/>
  <c r="E1385" i="2"/>
  <c r="T1384" i="2"/>
  <c r="M1384" i="2"/>
  <c r="V1384" i="2" s="1"/>
  <c r="E1384" i="2"/>
  <c r="Q1383" i="2"/>
  <c r="M1383" i="2"/>
  <c r="E1383" i="2"/>
  <c r="M1382" i="2"/>
  <c r="V1382" i="2" s="1"/>
  <c r="E1382" i="2"/>
  <c r="V1381" i="2"/>
  <c r="T1381" i="2"/>
  <c r="P1381" i="2"/>
  <c r="M1381" i="2"/>
  <c r="Q1381" i="2" s="1"/>
  <c r="E1381" i="2"/>
  <c r="M1380" i="2"/>
  <c r="E1380" i="2"/>
  <c r="M1379" i="2"/>
  <c r="E1379" i="2"/>
  <c r="M1378" i="2"/>
  <c r="E1378" i="2"/>
  <c r="V1377" i="2"/>
  <c r="T1377" i="2"/>
  <c r="Q1377" i="2"/>
  <c r="P1377" i="2"/>
  <c r="M1377" i="2"/>
  <c r="E1377" i="2"/>
  <c r="V1376" i="2"/>
  <c r="Q1376" i="2"/>
  <c r="M1376" i="2"/>
  <c r="T1376" i="2" s="1"/>
  <c r="E1376" i="2"/>
  <c r="M1375" i="2"/>
  <c r="V1375" i="2" s="1"/>
  <c r="E1375" i="2"/>
  <c r="V1374" i="2"/>
  <c r="T1374" i="2"/>
  <c r="Q1374" i="2"/>
  <c r="P1374" i="2"/>
  <c r="M1374" i="2"/>
  <c r="E1374" i="2"/>
  <c r="M1373" i="2"/>
  <c r="E1373" i="2"/>
  <c r="V1372" i="2"/>
  <c r="T1372" i="2"/>
  <c r="Q1372" i="2"/>
  <c r="P1372" i="2"/>
  <c r="M1372" i="2"/>
  <c r="E1372" i="2"/>
  <c r="M1371" i="2"/>
  <c r="V1371" i="2" s="1"/>
  <c r="E1371" i="2"/>
  <c r="Q1370" i="2"/>
  <c r="M1370" i="2"/>
  <c r="V1370" i="2" s="1"/>
  <c r="E1370" i="2"/>
  <c r="Q1369" i="2"/>
  <c r="M1369" i="2"/>
  <c r="V1369" i="2" s="1"/>
  <c r="E1369" i="2"/>
  <c r="T1368" i="2"/>
  <c r="M1368" i="2"/>
  <c r="E1368" i="2"/>
  <c r="M1367" i="2"/>
  <c r="Q1367" i="2" s="1"/>
  <c r="E1367" i="2"/>
  <c r="M1366" i="2"/>
  <c r="V1366" i="2" s="1"/>
  <c r="E1366" i="2"/>
  <c r="M1365" i="2"/>
  <c r="E1365" i="2"/>
  <c r="T1364" i="2"/>
  <c r="Q1364" i="2"/>
  <c r="P1364" i="2"/>
  <c r="M1364" i="2"/>
  <c r="V1364" i="2" s="1"/>
  <c r="E1364" i="2"/>
  <c r="V1363" i="2"/>
  <c r="P1363" i="2"/>
  <c r="M1363" i="2"/>
  <c r="E1363" i="2"/>
  <c r="V1362" i="2"/>
  <c r="T1362" i="2"/>
  <c r="P1362" i="2"/>
  <c r="M1362" i="2"/>
  <c r="Q1362" i="2" s="1"/>
  <c r="E1362" i="2"/>
  <c r="V1361" i="2"/>
  <c r="T1361" i="2"/>
  <c r="Q1361" i="2"/>
  <c r="P1361" i="2"/>
  <c r="M1361" i="2"/>
  <c r="E1361" i="2"/>
  <c r="V1360" i="2"/>
  <c r="M1360" i="2"/>
  <c r="P1360" i="2" s="1"/>
  <c r="E1360" i="2"/>
  <c r="V1359" i="2"/>
  <c r="T1359" i="2"/>
  <c r="Q1359" i="2"/>
  <c r="P1359" i="2"/>
  <c r="M1359" i="2"/>
  <c r="E1359" i="2"/>
  <c r="Q1358" i="2"/>
  <c r="M1358" i="2"/>
  <c r="V1358" i="2" s="1"/>
  <c r="E1358" i="2"/>
  <c r="Q1357" i="2"/>
  <c r="M1357" i="2"/>
  <c r="V1357" i="2" s="1"/>
  <c r="E1357" i="2"/>
  <c r="T1356" i="2"/>
  <c r="M1356" i="2"/>
  <c r="E1356" i="2"/>
  <c r="M1355" i="2"/>
  <c r="Q1355" i="2" s="1"/>
  <c r="E1355" i="2"/>
  <c r="M1354" i="2"/>
  <c r="V1354" i="2" s="1"/>
  <c r="E1354" i="2"/>
  <c r="M1353" i="2"/>
  <c r="E1353" i="2"/>
  <c r="T1352" i="2"/>
  <c r="Q1352" i="2"/>
  <c r="P1352" i="2"/>
  <c r="M1352" i="2"/>
  <c r="V1352" i="2" s="1"/>
  <c r="E1352" i="2"/>
  <c r="V1351" i="2"/>
  <c r="P1351" i="2"/>
  <c r="M1351" i="2"/>
  <c r="E1351" i="2"/>
  <c r="V1350" i="2"/>
  <c r="T1350" i="2"/>
  <c r="P1350" i="2"/>
  <c r="M1350" i="2"/>
  <c r="Q1350" i="2" s="1"/>
  <c r="E1350" i="2"/>
  <c r="V1349" i="2"/>
  <c r="T1349" i="2"/>
  <c r="Q1349" i="2"/>
  <c r="P1349" i="2"/>
  <c r="M1349" i="2"/>
  <c r="E1349" i="2"/>
  <c r="V1348" i="2"/>
  <c r="M1348" i="2"/>
  <c r="P1348" i="2" s="1"/>
  <c r="E1348" i="2"/>
  <c r="V1347" i="2"/>
  <c r="T1347" i="2"/>
  <c r="Q1347" i="2"/>
  <c r="P1347" i="2"/>
  <c r="M1347" i="2"/>
  <c r="E1347" i="2"/>
  <c r="Q1346" i="2"/>
  <c r="M1346" i="2"/>
  <c r="V1346" i="2" s="1"/>
  <c r="E1346" i="2"/>
  <c r="Q1345" i="2"/>
  <c r="M1345" i="2"/>
  <c r="V1345" i="2" s="1"/>
  <c r="E1345" i="2"/>
  <c r="T1344" i="2"/>
  <c r="M1344" i="2"/>
  <c r="E1344" i="2"/>
  <c r="M1343" i="2"/>
  <c r="Q1343" i="2" s="1"/>
  <c r="E1343" i="2"/>
  <c r="M1342" i="2"/>
  <c r="V1342" i="2" s="1"/>
  <c r="E1342" i="2"/>
  <c r="M1341" i="2"/>
  <c r="E1341" i="2"/>
  <c r="T1340" i="2"/>
  <c r="Q1340" i="2"/>
  <c r="P1340" i="2"/>
  <c r="M1340" i="2"/>
  <c r="V1340" i="2" s="1"/>
  <c r="E1340" i="2"/>
  <c r="V1339" i="2"/>
  <c r="P1339" i="2"/>
  <c r="M1339" i="2"/>
  <c r="E1339" i="2"/>
  <c r="V1338" i="2"/>
  <c r="T1338" i="2"/>
  <c r="P1338" i="2"/>
  <c r="M1338" i="2"/>
  <c r="Q1338" i="2" s="1"/>
  <c r="E1338" i="2"/>
  <c r="V1337" i="2"/>
  <c r="T1337" i="2"/>
  <c r="Q1337" i="2"/>
  <c r="P1337" i="2"/>
  <c r="M1337" i="2"/>
  <c r="E1337" i="2"/>
  <c r="V1336" i="2"/>
  <c r="M1336" i="2"/>
  <c r="P1336" i="2" s="1"/>
  <c r="E1336" i="2"/>
  <c r="V1335" i="2"/>
  <c r="T1335" i="2"/>
  <c r="Q1335" i="2"/>
  <c r="P1335" i="2"/>
  <c r="M1335" i="2"/>
  <c r="E1335" i="2"/>
  <c r="Q1334" i="2"/>
  <c r="M1334" i="2"/>
  <c r="V1334" i="2" s="1"/>
  <c r="E1334" i="2"/>
  <c r="Q1333" i="2"/>
  <c r="M1333" i="2"/>
  <c r="V1333" i="2" s="1"/>
  <c r="E1333" i="2"/>
  <c r="T1332" i="2"/>
  <c r="M1332" i="2"/>
  <c r="E1332" i="2"/>
  <c r="M1331" i="2"/>
  <c r="Q1331" i="2" s="1"/>
  <c r="E1331" i="2"/>
  <c r="M1330" i="2"/>
  <c r="V1330" i="2" s="1"/>
  <c r="E1330" i="2"/>
  <c r="M1329" i="2"/>
  <c r="E1329" i="2"/>
  <c r="T1328" i="2"/>
  <c r="Q1328" i="2"/>
  <c r="P1328" i="2"/>
  <c r="M1328" i="2"/>
  <c r="V1328" i="2" s="1"/>
  <c r="E1328" i="2"/>
  <c r="V1327" i="2"/>
  <c r="P1327" i="2"/>
  <c r="M1327" i="2"/>
  <c r="E1327" i="2"/>
  <c r="V1326" i="2"/>
  <c r="T1326" i="2"/>
  <c r="P1326" i="2"/>
  <c r="M1326" i="2"/>
  <c r="Q1326" i="2" s="1"/>
  <c r="E1326" i="2"/>
  <c r="V1325" i="2"/>
  <c r="T1325" i="2"/>
  <c r="Q1325" i="2"/>
  <c r="P1325" i="2"/>
  <c r="M1325" i="2"/>
  <c r="E1325" i="2"/>
  <c r="V1324" i="2"/>
  <c r="M1324" i="2"/>
  <c r="P1324" i="2" s="1"/>
  <c r="E1324" i="2"/>
  <c r="V1323" i="2"/>
  <c r="T1323" i="2"/>
  <c r="Q1323" i="2"/>
  <c r="P1323" i="2"/>
  <c r="M1323" i="2"/>
  <c r="E1323" i="2"/>
  <c r="Q1322" i="2"/>
  <c r="M1322" i="2"/>
  <c r="V1322" i="2" s="1"/>
  <c r="E1322" i="2"/>
  <c r="Q1321" i="2"/>
  <c r="M1321" i="2"/>
  <c r="V1321" i="2" s="1"/>
  <c r="E1321" i="2"/>
  <c r="T1320" i="2"/>
  <c r="M1320" i="2"/>
  <c r="E1320" i="2"/>
  <c r="M1319" i="2"/>
  <c r="Q1319" i="2" s="1"/>
  <c r="E1319" i="2"/>
  <c r="M1318" i="2"/>
  <c r="E1318" i="2"/>
  <c r="M1317" i="2"/>
  <c r="E1317" i="2"/>
  <c r="T1316" i="2"/>
  <c r="Q1316" i="2"/>
  <c r="P1316" i="2"/>
  <c r="M1316" i="2"/>
  <c r="V1316" i="2" s="1"/>
  <c r="E1316" i="2"/>
  <c r="V1315" i="2"/>
  <c r="P1315" i="2"/>
  <c r="M1315" i="2"/>
  <c r="E1315" i="2"/>
  <c r="T1314" i="2"/>
  <c r="P1314" i="2"/>
  <c r="M1314" i="2"/>
  <c r="Q1314" i="2" s="1"/>
  <c r="E1314" i="2"/>
  <c r="V1313" i="2"/>
  <c r="T1313" i="2"/>
  <c r="Q1313" i="2"/>
  <c r="P1313" i="2"/>
  <c r="M1313" i="2"/>
  <c r="E1313" i="2"/>
  <c r="M1312" i="2"/>
  <c r="E1312" i="2"/>
  <c r="V1311" i="2"/>
  <c r="T1311" i="2"/>
  <c r="Q1311" i="2"/>
  <c r="P1311" i="2"/>
  <c r="M1311" i="2"/>
  <c r="E1311" i="2"/>
  <c r="Q1310" i="2"/>
  <c r="M1310" i="2"/>
  <c r="V1310" i="2" s="1"/>
  <c r="E1310" i="2"/>
  <c r="M1309" i="2"/>
  <c r="Q1309" i="2" s="1"/>
  <c r="E1309" i="2"/>
  <c r="T1308" i="2"/>
  <c r="M1308" i="2"/>
  <c r="E1308" i="2"/>
  <c r="M1307" i="2"/>
  <c r="E1307" i="2"/>
  <c r="M1306" i="2"/>
  <c r="V1306" i="2" s="1"/>
  <c r="E1306" i="2"/>
  <c r="M1305" i="2"/>
  <c r="E1305" i="2"/>
  <c r="T1304" i="2"/>
  <c r="Q1304" i="2"/>
  <c r="P1304" i="2"/>
  <c r="M1304" i="2"/>
  <c r="V1304" i="2" s="1"/>
  <c r="E1304" i="2"/>
  <c r="V1303" i="2"/>
  <c r="P1303" i="2"/>
  <c r="M1303" i="2"/>
  <c r="E1303" i="2"/>
  <c r="V1302" i="2"/>
  <c r="T1302" i="2"/>
  <c r="P1302" i="2"/>
  <c r="M1302" i="2"/>
  <c r="Q1302" i="2" s="1"/>
  <c r="E1302" i="2"/>
  <c r="V1301" i="2"/>
  <c r="T1301" i="2"/>
  <c r="Q1301" i="2"/>
  <c r="P1301" i="2"/>
  <c r="M1301" i="2"/>
  <c r="E1301" i="2"/>
  <c r="M1300" i="2"/>
  <c r="T1300" i="2" s="1"/>
  <c r="E1300" i="2"/>
  <c r="V1299" i="2"/>
  <c r="T1299" i="2"/>
  <c r="Q1299" i="2"/>
  <c r="P1299" i="2"/>
  <c r="M1299" i="2"/>
  <c r="E1299" i="2"/>
  <c r="Q1298" i="2"/>
  <c r="M1298" i="2"/>
  <c r="V1298" i="2" s="1"/>
  <c r="E1298" i="2"/>
  <c r="M1297" i="2"/>
  <c r="V1297" i="2" s="1"/>
  <c r="E1297" i="2"/>
  <c r="V1296" i="2"/>
  <c r="T1296" i="2"/>
  <c r="M1296" i="2"/>
  <c r="E1296" i="2"/>
  <c r="M1295" i="2"/>
  <c r="V1295" i="2" s="1"/>
  <c r="E1295" i="2"/>
  <c r="M1294" i="2"/>
  <c r="E1294" i="2"/>
  <c r="M1293" i="2"/>
  <c r="E1293" i="2"/>
  <c r="V1292" i="2"/>
  <c r="T1292" i="2"/>
  <c r="Q1292" i="2"/>
  <c r="P1292" i="2"/>
  <c r="M1292" i="2"/>
  <c r="E1292" i="2"/>
  <c r="P1291" i="2"/>
  <c r="M1291" i="2"/>
  <c r="E1291" i="2"/>
  <c r="M1290" i="2"/>
  <c r="Q1290" i="2" s="1"/>
  <c r="E1290" i="2"/>
  <c r="T1289" i="2"/>
  <c r="M1289" i="2"/>
  <c r="V1289" i="2" s="1"/>
  <c r="E1289" i="2"/>
  <c r="T1288" i="2"/>
  <c r="M1288" i="2"/>
  <c r="E1288" i="2"/>
  <c r="V1287" i="2"/>
  <c r="T1287" i="2"/>
  <c r="P1287" i="2"/>
  <c r="M1287" i="2"/>
  <c r="Q1287" i="2" s="1"/>
  <c r="E1287" i="2"/>
  <c r="T1286" i="2"/>
  <c r="P1286" i="2"/>
  <c r="M1286" i="2"/>
  <c r="V1286" i="2" s="1"/>
  <c r="E1286" i="2"/>
  <c r="P1285" i="2"/>
  <c r="M1285" i="2"/>
  <c r="T1285" i="2" s="1"/>
  <c r="E1285" i="2"/>
  <c r="V1284" i="2"/>
  <c r="T1284" i="2"/>
  <c r="P1284" i="2"/>
  <c r="M1284" i="2"/>
  <c r="Q1284" i="2" s="1"/>
  <c r="E1284" i="2"/>
  <c r="V1283" i="2"/>
  <c r="M1283" i="2"/>
  <c r="P1283" i="2" s="1"/>
  <c r="E1283" i="2"/>
  <c r="V1282" i="2"/>
  <c r="T1282" i="2"/>
  <c r="Q1282" i="2"/>
  <c r="P1282" i="2"/>
  <c r="M1282" i="2"/>
  <c r="E1282" i="2"/>
  <c r="Q1281" i="2"/>
  <c r="M1281" i="2"/>
  <c r="V1281" i="2" s="1"/>
  <c r="E1281" i="2"/>
  <c r="T1280" i="2"/>
  <c r="Q1280" i="2"/>
  <c r="P1280" i="2"/>
  <c r="M1280" i="2"/>
  <c r="V1280" i="2" s="1"/>
  <c r="E1280" i="2"/>
  <c r="V1279" i="2"/>
  <c r="M1279" i="2"/>
  <c r="E1279" i="2"/>
  <c r="M1278" i="2"/>
  <c r="Q1278" i="2" s="1"/>
  <c r="E1278" i="2"/>
  <c r="T1277" i="2"/>
  <c r="M1277" i="2"/>
  <c r="V1277" i="2" s="1"/>
  <c r="E1277" i="2"/>
  <c r="T1276" i="2"/>
  <c r="M1276" i="2"/>
  <c r="E1276" i="2"/>
  <c r="V1275" i="2"/>
  <c r="T1275" i="2"/>
  <c r="P1275" i="2"/>
  <c r="M1275" i="2"/>
  <c r="Q1275" i="2" s="1"/>
  <c r="E1275" i="2"/>
  <c r="T1274" i="2"/>
  <c r="P1274" i="2"/>
  <c r="M1274" i="2"/>
  <c r="V1274" i="2" s="1"/>
  <c r="E1274" i="2"/>
  <c r="P1273" i="2"/>
  <c r="M1273" i="2"/>
  <c r="T1273" i="2" s="1"/>
  <c r="E1273" i="2"/>
  <c r="V1272" i="2"/>
  <c r="T1272" i="2"/>
  <c r="P1272" i="2"/>
  <c r="M1272" i="2"/>
  <c r="Q1272" i="2" s="1"/>
  <c r="E1272" i="2"/>
  <c r="V1271" i="2"/>
  <c r="M1271" i="2"/>
  <c r="P1271" i="2" s="1"/>
  <c r="E1271" i="2"/>
  <c r="V1270" i="2"/>
  <c r="T1270" i="2"/>
  <c r="Q1270" i="2"/>
  <c r="P1270" i="2"/>
  <c r="M1270" i="2"/>
  <c r="E1270" i="2"/>
  <c r="Q1269" i="2"/>
  <c r="M1269" i="2"/>
  <c r="V1269" i="2" s="1"/>
  <c r="E1269" i="2"/>
  <c r="T1268" i="2"/>
  <c r="Q1268" i="2"/>
  <c r="P1268" i="2"/>
  <c r="M1268" i="2"/>
  <c r="V1268" i="2" s="1"/>
  <c r="E1268" i="2"/>
  <c r="V1267" i="2"/>
  <c r="Q1267" i="2"/>
  <c r="M1267" i="2"/>
  <c r="E1267" i="2"/>
  <c r="M1266" i="2"/>
  <c r="Q1266" i="2" s="1"/>
  <c r="E1266" i="2"/>
  <c r="T1265" i="2"/>
  <c r="M1265" i="2"/>
  <c r="V1265" i="2" s="1"/>
  <c r="E1265" i="2"/>
  <c r="T1264" i="2"/>
  <c r="M1264" i="2"/>
  <c r="E1264" i="2"/>
  <c r="V1263" i="2"/>
  <c r="T1263" i="2"/>
  <c r="P1263" i="2"/>
  <c r="M1263" i="2"/>
  <c r="Q1263" i="2" s="1"/>
  <c r="E1263" i="2"/>
  <c r="T1262" i="2"/>
  <c r="P1262" i="2"/>
  <c r="M1262" i="2"/>
  <c r="V1262" i="2" s="1"/>
  <c r="E1262" i="2"/>
  <c r="P1261" i="2"/>
  <c r="M1261" i="2"/>
  <c r="T1261" i="2" s="1"/>
  <c r="E1261" i="2"/>
  <c r="V1260" i="2"/>
  <c r="T1260" i="2"/>
  <c r="P1260" i="2"/>
  <c r="M1260" i="2"/>
  <c r="Q1260" i="2" s="1"/>
  <c r="E1260" i="2"/>
  <c r="V1259" i="2"/>
  <c r="M1259" i="2"/>
  <c r="P1259" i="2" s="1"/>
  <c r="E1259" i="2"/>
  <c r="V1258" i="2"/>
  <c r="T1258" i="2"/>
  <c r="Q1258" i="2"/>
  <c r="P1258" i="2"/>
  <c r="M1258" i="2"/>
  <c r="E1258" i="2"/>
  <c r="Q1257" i="2"/>
  <c r="M1257" i="2"/>
  <c r="V1257" i="2" s="1"/>
  <c r="E1257" i="2"/>
  <c r="T1256" i="2"/>
  <c r="Q1256" i="2"/>
  <c r="P1256" i="2"/>
  <c r="M1256" i="2"/>
  <c r="V1256" i="2" s="1"/>
  <c r="E1256" i="2"/>
  <c r="V1255" i="2"/>
  <c r="Q1255" i="2"/>
  <c r="M1255" i="2"/>
  <c r="E1255" i="2"/>
  <c r="M1254" i="2"/>
  <c r="Q1254" i="2" s="1"/>
  <c r="E1254" i="2"/>
  <c r="T1253" i="2"/>
  <c r="M1253" i="2"/>
  <c r="V1253" i="2" s="1"/>
  <c r="E1253" i="2"/>
  <c r="T1252" i="2"/>
  <c r="M1252" i="2"/>
  <c r="E1252" i="2"/>
  <c r="V1251" i="2"/>
  <c r="T1251" i="2"/>
  <c r="Q1251" i="2"/>
  <c r="P1251" i="2"/>
  <c r="M1251" i="2"/>
  <c r="E1251" i="2"/>
  <c r="T1250" i="2"/>
  <c r="P1250" i="2"/>
  <c r="M1250" i="2"/>
  <c r="V1250" i="2" s="1"/>
  <c r="E1250" i="2"/>
  <c r="P1249" i="2"/>
  <c r="M1249" i="2"/>
  <c r="T1249" i="2" s="1"/>
  <c r="E1249" i="2"/>
  <c r="V1248" i="2"/>
  <c r="T1248" i="2"/>
  <c r="P1248" i="2"/>
  <c r="M1248" i="2"/>
  <c r="Q1248" i="2" s="1"/>
  <c r="E1248" i="2"/>
  <c r="V1247" i="2"/>
  <c r="M1247" i="2"/>
  <c r="P1247" i="2" s="1"/>
  <c r="E1247" i="2"/>
  <c r="V1246" i="2"/>
  <c r="T1246" i="2"/>
  <c r="Q1246" i="2"/>
  <c r="P1246" i="2"/>
  <c r="M1246" i="2"/>
  <c r="E1246" i="2"/>
  <c r="Q1245" i="2"/>
  <c r="M1245" i="2"/>
  <c r="V1245" i="2" s="1"/>
  <c r="E1245" i="2"/>
  <c r="T1244" i="2"/>
  <c r="Q1244" i="2"/>
  <c r="P1244" i="2"/>
  <c r="M1244" i="2"/>
  <c r="V1244" i="2" s="1"/>
  <c r="E1244" i="2"/>
  <c r="V1243" i="2"/>
  <c r="Q1243" i="2"/>
  <c r="M1243" i="2"/>
  <c r="E1243" i="2"/>
  <c r="M1242" i="2"/>
  <c r="Q1242" i="2" s="1"/>
  <c r="E1242" i="2"/>
  <c r="T1241" i="2"/>
  <c r="M1241" i="2"/>
  <c r="V1241" i="2" s="1"/>
  <c r="E1241" i="2"/>
  <c r="T1240" i="2"/>
  <c r="M1240" i="2"/>
  <c r="E1240" i="2"/>
  <c r="V1239" i="2"/>
  <c r="T1239" i="2"/>
  <c r="Q1239" i="2"/>
  <c r="P1239" i="2"/>
  <c r="M1239" i="2"/>
  <c r="E1239" i="2"/>
  <c r="T1238" i="2"/>
  <c r="P1238" i="2"/>
  <c r="M1238" i="2"/>
  <c r="V1238" i="2" s="1"/>
  <c r="E1238" i="2"/>
  <c r="V1237" i="2"/>
  <c r="P1237" i="2"/>
  <c r="M1237" i="2"/>
  <c r="T1237" i="2" s="1"/>
  <c r="E1237" i="2"/>
  <c r="V1236" i="2"/>
  <c r="T1236" i="2"/>
  <c r="P1236" i="2"/>
  <c r="M1236" i="2"/>
  <c r="Q1236" i="2" s="1"/>
  <c r="E1236" i="2"/>
  <c r="V1235" i="2"/>
  <c r="Q1235" i="2"/>
  <c r="M1235" i="2"/>
  <c r="P1235" i="2" s="1"/>
  <c r="E1235" i="2"/>
  <c r="V1234" i="2"/>
  <c r="T1234" i="2"/>
  <c r="Q1234" i="2"/>
  <c r="P1234" i="2"/>
  <c r="M1234" i="2"/>
  <c r="E1234" i="2"/>
  <c r="Q1233" i="2"/>
  <c r="M1233" i="2"/>
  <c r="V1233" i="2" s="1"/>
  <c r="E1233" i="2"/>
  <c r="T1232" i="2"/>
  <c r="Q1232" i="2"/>
  <c r="P1232" i="2"/>
  <c r="M1232" i="2"/>
  <c r="V1232" i="2" s="1"/>
  <c r="E1232" i="2"/>
  <c r="M1231" i="2"/>
  <c r="E1231" i="2"/>
  <c r="T1230" i="2"/>
  <c r="M1230" i="2"/>
  <c r="Q1230" i="2" s="1"/>
  <c r="E1230" i="2"/>
  <c r="T1229" i="2"/>
  <c r="M1229" i="2"/>
  <c r="V1229" i="2" s="1"/>
  <c r="E1229" i="2"/>
  <c r="T1228" i="2"/>
  <c r="P1228" i="2"/>
  <c r="M1228" i="2"/>
  <c r="E1228" i="2"/>
  <c r="V1227" i="2"/>
  <c r="T1227" i="2"/>
  <c r="Q1227" i="2"/>
  <c r="P1227" i="2"/>
  <c r="M1227" i="2"/>
  <c r="E1227" i="2"/>
  <c r="T1226" i="2"/>
  <c r="P1226" i="2"/>
  <c r="M1226" i="2"/>
  <c r="V1226" i="2" s="1"/>
  <c r="E1226" i="2"/>
  <c r="V1225" i="2"/>
  <c r="P1225" i="2"/>
  <c r="M1225" i="2"/>
  <c r="T1225" i="2" s="1"/>
  <c r="E1225" i="2"/>
  <c r="V1224" i="2"/>
  <c r="T1224" i="2"/>
  <c r="P1224" i="2"/>
  <c r="M1224" i="2"/>
  <c r="Q1224" i="2" s="1"/>
  <c r="E1224" i="2"/>
  <c r="V1223" i="2"/>
  <c r="Q1223" i="2"/>
  <c r="M1223" i="2"/>
  <c r="P1223" i="2" s="1"/>
  <c r="E1223" i="2"/>
  <c r="V1222" i="2"/>
  <c r="T1222" i="2"/>
  <c r="Q1222" i="2"/>
  <c r="P1222" i="2"/>
  <c r="M1222" i="2"/>
  <c r="E1222" i="2"/>
  <c r="Q1221" i="2"/>
  <c r="M1221" i="2"/>
  <c r="V1221" i="2" s="1"/>
  <c r="E1221" i="2"/>
  <c r="T1220" i="2"/>
  <c r="Q1220" i="2"/>
  <c r="P1220" i="2"/>
  <c r="M1220" i="2"/>
  <c r="V1220" i="2" s="1"/>
  <c r="E1220" i="2"/>
  <c r="M1219" i="2"/>
  <c r="E1219" i="2"/>
  <c r="T1218" i="2"/>
  <c r="M1218" i="2"/>
  <c r="Q1218" i="2" s="1"/>
  <c r="E1218" i="2"/>
  <c r="T1217" i="2"/>
  <c r="M1217" i="2"/>
  <c r="V1217" i="2" s="1"/>
  <c r="E1217" i="2"/>
  <c r="T1216" i="2"/>
  <c r="P1216" i="2"/>
  <c r="M1216" i="2"/>
  <c r="E1216" i="2"/>
  <c r="V1215" i="2"/>
  <c r="T1215" i="2"/>
  <c r="Q1215" i="2"/>
  <c r="P1215" i="2"/>
  <c r="M1215" i="2"/>
  <c r="E1215" i="2"/>
  <c r="T1214" i="2"/>
  <c r="P1214" i="2"/>
  <c r="M1214" i="2"/>
  <c r="V1214" i="2" s="1"/>
  <c r="E1214" i="2"/>
  <c r="V1213" i="2"/>
  <c r="P1213" i="2"/>
  <c r="M1213" i="2"/>
  <c r="T1213" i="2" s="1"/>
  <c r="E1213" i="2"/>
  <c r="V1212" i="2"/>
  <c r="T1212" i="2"/>
  <c r="P1212" i="2"/>
  <c r="M1212" i="2"/>
  <c r="Q1212" i="2" s="1"/>
  <c r="E1212" i="2"/>
  <c r="V1211" i="2"/>
  <c r="Q1211" i="2"/>
  <c r="M1211" i="2"/>
  <c r="P1211" i="2" s="1"/>
  <c r="E1211" i="2"/>
  <c r="V1210" i="2"/>
  <c r="T1210" i="2"/>
  <c r="Q1210" i="2"/>
  <c r="P1210" i="2"/>
  <c r="M1210" i="2"/>
  <c r="E1210" i="2"/>
  <c r="Q1209" i="2"/>
  <c r="M1209" i="2"/>
  <c r="V1209" i="2" s="1"/>
  <c r="E1209" i="2"/>
  <c r="T1208" i="2"/>
  <c r="Q1208" i="2"/>
  <c r="P1208" i="2"/>
  <c r="M1208" i="2"/>
  <c r="V1208" i="2" s="1"/>
  <c r="E1208" i="2"/>
  <c r="M1207" i="2"/>
  <c r="E1207" i="2"/>
  <c r="T1206" i="2"/>
  <c r="M1206" i="2"/>
  <c r="E1206" i="2"/>
  <c r="M1205" i="2"/>
  <c r="E1205" i="2"/>
  <c r="M1204" i="2"/>
  <c r="E1204" i="2"/>
  <c r="V1203" i="2"/>
  <c r="T1203" i="2"/>
  <c r="Q1203" i="2"/>
  <c r="P1203" i="2"/>
  <c r="M1203" i="2"/>
  <c r="E1203" i="2"/>
  <c r="T1202" i="2"/>
  <c r="P1202" i="2"/>
  <c r="M1202" i="2"/>
  <c r="V1202" i="2" s="1"/>
  <c r="E1202" i="2"/>
  <c r="V1201" i="2"/>
  <c r="P1201" i="2"/>
  <c r="M1201" i="2"/>
  <c r="T1201" i="2" s="1"/>
  <c r="E1201" i="2"/>
  <c r="V1200" i="2"/>
  <c r="T1200" i="2"/>
  <c r="P1200" i="2"/>
  <c r="M1200" i="2"/>
  <c r="Q1200" i="2" s="1"/>
  <c r="E1200" i="2"/>
  <c r="V1199" i="2"/>
  <c r="Q1199" i="2"/>
  <c r="M1199" i="2"/>
  <c r="P1199" i="2" s="1"/>
  <c r="E1199" i="2"/>
  <c r="V1198" i="2"/>
  <c r="T1198" i="2"/>
  <c r="Q1198" i="2"/>
  <c r="P1198" i="2"/>
  <c r="M1198" i="2"/>
  <c r="E1198" i="2"/>
  <c r="Q1197" i="2"/>
  <c r="M1197" i="2"/>
  <c r="V1197" i="2" s="1"/>
  <c r="E1197" i="2"/>
  <c r="T1196" i="2"/>
  <c r="Q1196" i="2"/>
  <c r="P1196" i="2"/>
  <c r="M1196" i="2"/>
  <c r="V1196" i="2" s="1"/>
  <c r="E1196" i="2"/>
  <c r="M1195" i="2"/>
  <c r="E1195" i="2"/>
  <c r="M1194" i="2"/>
  <c r="E1194" i="2"/>
  <c r="M1193" i="2"/>
  <c r="E1193" i="2"/>
  <c r="M1192" i="2"/>
  <c r="E1192" i="2"/>
  <c r="V1191" i="2"/>
  <c r="T1191" i="2"/>
  <c r="Q1191" i="2"/>
  <c r="P1191" i="2"/>
  <c r="M1191" i="2"/>
  <c r="E1191" i="2"/>
  <c r="T1190" i="2"/>
  <c r="P1190" i="2"/>
  <c r="M1190" i="2"/>
  <c r="V1190" i="2" s="1"/>
  <c r="E1190" i="2"/>
  <c r="V1189" i="2"/>
  <c r="P1189" i="2"/>
  <c r="M1189" i="2"/>
  <c r="E1189" i="2"/>
  <c r="V1188" i="2"/>
  <c r="T1188" i="2"/>
  <c r="P1188" i="2"/>
  <c r="M1188" i="2"/>
  <c r="Q1188" i="2" s="1"/>
  <c r="E1188" i="2"/>
  <c r="V1187" i="2"/>
  <c r="Q1187" i="2"/>
  <c r="M1187" i="2"/>
  <c r="E1187" i="2"/>
  <c r="V1186" i="2"/>
  <c r="T1186" i="2"/>
  <c r="Q1186" i="2"/>
  <c r="P1186" i="2"/>
  <c r="M1186" i="2"/>
  <c r="E1186" i="2"/>
  <c r="V1185" i="2"/>
  <c r="M1185" i="2"/>
  <c r="E1185" i="2"/>
  <c r="T1184" i="2"/>
  <c r="Q1184" i="2"/>
  <c r="P1184" i="2"/>
  <c r="M1184" i="2"/>
  <c r="V1184" i="2" s="1"/>
  <c r="E1184" i="2"/>
  <c r="M1183" i="2"/>
  <c r="E1183" i="2"/>
  <c r="M1182" i="2"/>
  <c r="E1182" i="2"/>
  <c r="V1181" i="2"/>
  <c r="Q1181" i="2"/>
  <c r="M1181" i="2"/>
  <c r="T1181" i="2" s="1"/>
  <c r="E1181" i="2"/>
  <c r="T1180" i="2"/>
  <c r="M1180" i="2"/>
  <c r="E1180" i="2"/>
  <c r="T1179" i="2"/>
  <c r="Q1179" i="2"/>
  <c r="M1179" i="2"/>
  <c r="E1179" i="2"/>
  <c r="T1178" i="2"/>
  <c r="P1178" i="2"/>
  <c r="M1178" i="2"/>
  <c r="V1178" i="2" s="1"/>
  <c r="E1178" i="2"/>
  <c r="V1177" i="2"/>
  <c r="M1177" i="2"/>
  <c r="E1177" i="2"/>
  <c r="V1176" i="2"/>
  <c r="T1176" i="2"/>
  <c r="P1176" i="2"/>
  <c r="M1176" i="2"/>
  <c r="Q1176" i="2" s="1"/>
  <c r="E1176" i="2"/>
  <c r="V1175" i="2"/>
  <c r="Q1175" i="2"/>
  <c r="M1175" i="2"/>
  <c r="E1175" i="2"/>
  <c r="V1174" i="2"/>
  <c r="T1174" i="2"/>
  <c r="Q1174" i="2"/>
  <c r="P1174" i="2"/>
  <c r="M1174" i="2"/>
  <c r="E1174" i="2"/>
  <c r="M1173" i="2"/>
  <c r="E1173" i="2"/>
  <c r="T1172" i="2"/>
  <c r="Q1172" i="2"/>
  <c r="P1172" i="2"/>
  <c r="M1172" i="2"/>
  <c r="V1172" i="2" s="1"/>
  <c r="E1172" i="2"/>
  <c r="M1171" i="2"/>
  <c r="E1171" i="2"/>
  <c r="M1170" i="2"/>
  <c r="E1170" i="2"/>
  <c r="V1169" i="2"/>
  <c r="Q1169" i="2"/>
  <c r="M1169" i="2"/>
  <c r="T1169" i="2" s="1"/>
  <c r="E1169" i="2"/>
  <c r="M1168" i="2"/>
  <c r="E1168" i="2"/>
  <c r="T1167" i="2"/>
  <c r="M1167" i="2"/>
  <c r="E1167" i="2"/>
  <c r="T1166" i="2"/>
  <c r="P1166" i="2"/>
  <c r="M1166" i="2"/>
  <c r="V1166" i="2" s="1"/>
  <c r="E1166" i="2"/>
  <c r="V1165" i="2"/>
  <c r="Q1165" i="2"/>
  <c r="P1165" i="2"/>
  <c r="M1165" i="2"/>
  <c r="E1165" i="2"/>
  <c r="V1164" i="2"/>
  <c r="T1164" i="2"/>
  <c r="P1164" i="2"/>
  <c r="M1164" i="2"/>
  <c r="Q1164" i="2" s="1"/>
  <c r="E1164" i="2"/>
  <c r="Q1163" i="2"/>
  <c r="P1163" i="2"/>
  <c r="M1163" i="2"/>
  <c r="V1163" i="2" s="1"/>
  <c r="E1163" i="2"/>
  <c r="V1162" i="2"/>
  <c r="T1162" i="2"/>
  <c r="Q1162" i="2"/>
  <c r="P1162" i="2"/>
  <c r="M1162" i="2"/>
  <c r="E1162" i="2"/>
  <c r="Q1161" i="2"/>
  <c r="P1161" i="2"/>
  <c r="M1161" i="2"/>
  <c r="V1161" i="2" s="1"/>
  <c r="E1161" i="2"/>
  <c r="V1160" i="2"/>
  <c r="T1160" i="2"/>
  <c r="Q1160" i="2"/>
  <c r="P1160" i="2"/>
  <c r="M1160" i="2"/>
  <c r="E1160" i="2"/>
  <c r="V1159" i="2"/>
  <c r="Q1159" i="2"/>
  <c r="P1159" i="2"/>
  <c r="M1159" i="2"/>
  <c r="T1159" i="2" s="1"/>
  <c r="E1159" i="2"/>
  <c r="Q1158" i="2"/>
  <c r="P1158" i="2"/>
  <c r="M1158" i="2"/>
  <c r="V1158" i="2" s="1"/>
  <c r="E1158" i="2"/>
  <c r="V1157" i="2"/>
  <c r="Q1157" i="2"/>
  <c r="M1157" i="2"/>
  <c r="T1157" i="2" s="1"/>
  <c r="E1157" i="2"/>
  <c r="V1156" i="2"/>
  <c r="T1156" i="2"/>
  <c r="M1156" i="2"/>
  <c r="Q1156" i="2" s="1"/>
  <c r="E1156" i="2"/>
  <c r="V1155" i="2"/>
  <c r="T1155" i="2"/>
  <c r="Q1155" i="2"/>
  <c r="P1155" i="2"/>
  <c r="M1155" i="2"/>
  <c r="E1155" i="2"/>
  <c r="M1154" i="2"/>
  <c r="V1154" i="2" s="1"/>
  <c r="E1154" i="2"/>
  <c r="T1153" i="2"/>
  <c r="Q1153" i="2"/>
  <c r="M1153" i="2"/>
  <c r="E1153" i="2"/>
  <c r="V1152" i="2"/>
  <c r="T1152" i="2"/>
  <c r="P1152" i="2"/>
  <c r="M1152" i="2"/>
  <c r="Q1152" i="2" s="1"/>
  <c r="E1152" i="2"/>
  <c r="M1151" i="2"/>
  <c r="E1151" i="2"/>
  <c r="T1150" i="2"/>
  <c r="P1150" i="2"/>
  <c r="M1150" i="2"/>
  <c r="Q1150" i="2" s="1"/>
  <c r="E1150" i="2"/>
  <c r="M1149" i="2"/>
  <c r="V1149" i="2" s="1"/>
  <c r="E1149" i="2"/>
  <c r="V1148" i="2"/>
  <c r="T1148" i="2"/>
  <c r="Q1148" i="2"/>
  <c r="P1148" i="2"/>
  <c r="M1148" i="2"/>
  <c r="E1148" i="2"/>
  <c r="V1147" i="2"/>
  <c r="Q1147" i="2"/>
  <c r="P1147" i="2"/>
  <c r="M1147" i="2"/>
  <c r="T1147" i="2" s="1"/>
  <c r="E1147" i="2"/>
  <c r="Q1146" i="2"/>
  <c r="P1146" i="2"/>
  <c r="M1146" i="2"/>
  <c r="V1146" i="2" s="1"/>
  <c r="E1146" i="2"/>
  <c r="V1145" i="2"/>
  <c r="Q1145" i="2"/>
  <c r="M1145" i="2"/>
  <c r="T1145" i="2" s="1"/>
  <c r="E1145" i="2"/>
  <c r="V1144" i="2"/>
  <c r="T1144" i="2"/>
  <c r="M1144" i="2"/>
  <c r="Q1144" i="2" s="1"/>
  <c r="E1144" i="2"/>
  <c r="V1143" i="2"/>
  <c r="T1143" i="2"/>
  <c r="Q1143" i="2"/>
  <c r="P1143" i="2"/>
  <c r="M1143" i="2"/>
  <c r="E1143" i="2"/>
  <c r="M1142" i="2"/>
  <c r="V1142" i="2" s="1"/>
  <c r="E1142" i="2"/>
  <c r="Q1141" i="2"/>
  <c r="M1141" i="2"/>
  <c r="E1141" i="2"/>
  <c r="V1140" i="2"/>
  <c r="T1140" i="2"/>
  <c r="P1140" i="2"/>
  <c r="M1140" i="2"/>
  <c r="Q1140" i="2" s="1"/>
  <c r="E1140" i="2"/>
  <c r="M1139" i="2"/>
  <c r="E1139" i="2"/>
  <c r="T1138" i="2"/>
  <c r="P1138" i="2"/>
  <c r="M1138" i="2"/>
  <c r="Q1138" i="2" s="1"/>
  <c r="E1138" i="2"/>
  <c r="M1137" i="2"/>
  <c r="E1137" i="2"/>
  <c r="V1136" i="2"/>
  <c r="T1136" i="2"/>
  <c r="Q1136" i="2"/>
  <c r="P1136" i="2"/>
  <c r="M1136" i="2"/>
  <c r="E1136" i="2"/>
  <c r="V1135" i="2"/>
  <c r="Q1135" i="2"/>
  <c r="P1135" i="2"/>
  <c r="M1135" i="2"/>
  <c r="T1135" i="2" s="1"/>
  <c r="E1135" i="2"/>
  <c r="Q1134" i="2"/>
  <c r="P1134" i="2"/>
  <c r="M1134" i="2"/>
  <c r="V1134" i="2" s="1"/>
  <c r="E1134" i="2"/>
  <c r="V1133" i="2"/>
  <c r="Q1133" i="2"/>
  <c r="M1133" i="2"/>
  <c r="T1133" i="2" s="1"/>
  <c r="E1133" i="2"/>
  <c r="V1132" i="2"/>
  <c r="T1132" i="2"/>
  <c r="M1132" i="2"/>
  <c r="Q1132" i="2" s="1"/>
  <c r="E1132" i="2"/>
  <c r="V1131" i="2"/>
  <c r="T1131" i="2"/>
  <c r="Q1131" i="2"/>
  <c r="P1131" i="2"/>
  <c r="M1131" i="2"/>
  <c r="E1131" i="2"/>
  <c r="M1130" i="2"/>
  <c r="V1130" i="2" s="1"/>
  <c r="E1130" i="2"/>
  <c r="T1129" i="2"/>
  <c r="Q1129" i="2"/>
  <c r="M1129" i="2"/>
  <c r="E1129" i="2"/>
  <c r="V1128" i="2"/>
  <c r="T1128" i="2"/>
  <c r="P1128" i="2"/>
  <c r="M1128" i="2"/>
  <c r="Q1128" i="2" s="1"/>
  <c r="E1128" i="2"/>
  <c r="P1127" i="2"/>
  <c r="M1127" i="2"/>
  <c r="E1127" i="2"/>
  <c r="T1126" i="2"/>
  <c r="P1126" i="2"/>
  <c r="M1126" i="2"/>
  <c r="Q1126" i="2" s="1"/>
  <c r="E1126" i="2"/>
  <c r="M1125" i="2"/>
  <c r="E1125" i="2"/>
  <c r="V1124" i="2"/>
  <c r="T1124" i="2"/>
  <c r="Q1124" i="2"/>
  <c r="P1124" i="2"/>
  <c r="M1124" i="2"/>
  <c r="E1124" i="2"/>
  <c r="V1123" i="2"/>
  <c r="Q1123" i="2"/>
  <c r="P1123" i="2"/>
  <c r="M1123" i="2"/>
  <c r="T1123" i="2" s="1"/>
  <c r="E1123" i="2"/>
  <c r="Q1122" i="2"/>
  <c r="P1122" i="2"/>
  <c r="M1122" i="2"/>
  <c r="V1122" i="2" s="1"/>
  <c r="E1122" i="2"/>
  <c r="V1121" i="2"/>
  <c r="Q1121" i="2"/>
  <c r="M1121" i="2"/>
  <c r="T1121" i="2" s="1"/>
  <c r="E1121" i="2"/>
  <c r="V1120" i="2"/>
  <c r="T1120" i="2"/>
  <c r="M1120" i="2"/>
  <c r="Q1120" i="2" s="1"/>
  <c r="E1120" i="2"/>
  <c r="V1119" i="2"/>
  <c r="T1119" i="2"/>
  <c r="Q1119" i="2"/>
  <c r="P1119" i="2"/>
  <c r="M1119" i="2"/>
  <c r="E1119" i="2"/>
  <c r="M1118" i="2"/>
  <c r="E1118" i="2"/>
  <c r="Q1117" i="2"/>
  <c r="M1117" i="2"/>
  <c r="T1117" i="2" s="1"/>
  <c r="E1117" i="2"/>
  <c r="V1116" i="2"/>
  <c r="T1116" i="2"/>
  <c r="P1116" i="2"/>
  <c r="M1116" i="2"/>
  <c r="Q1116" i="2" s="1"/>
  <c r="E1116" i="2"/>
  <c r="M1115" i="2"/>
  <c r="E1115" i="2"/>
  <c r="P1114" i="2"/>
  <c r="M1114" i="2"/>
  <c r="E1114" i="2"/>
  <c r="T1113" i="2"/>
  <c r="M1113" i="2"/>
  <c r="E1113" i="2"/>
  <c r="V1112" i="2"/>
  <c r="T1112" i="2"/>
  <c r="Q1112" i="2"/>
  <c r="P1112" i="2"/>
  <c r="M1112" i="2"/>
  <c r="E1112" i="2"/>
  <c r="V1111" i="2"/>
  <c r="Q1111" i="2"/>
  <c r="P1111" i="2"/>
  <c r="M1111" i="2"/>
  <c r="T1111" i="2" s="1"/>
  <c r="E1111" i="2"/>
  <c r="M1110" i="2"/>
  <c r="E1110" i="2"/>
  <c r="Q1109" i="2"/>
  <c r="M1109" i="2"/>
  <c r="V1109" i="2" s="1"/>
  <c r="E1109" i="2"/>
  <c r="T1108" i="2"/>
  <c r="M1108" i="2"/>
  <c r="E1108" i="2"/>
  <c r="V1107" i="2"/>
  <c r="T1107" i="2"/>
  <c r="Q1107" i="2"/>
  <c r="P1107" i="2"/>
  <c r="M1107" i="2"/>
  <c r="E1107" i="2"/>
  <c r="T1106" i="2"/>
  <c r="Q1106" i="2"/>
  <c r="P1106" i="2"/>
  <c r="M1106" i="2"/>
  <c r="V1106" i="2" s="1"/>
  <c r="E1106" i="2"/>
  <c r="M1105" i="2"/>
  <c r="E1105" i="2"/>
  <c r="V1104" i="2"/>
  <c r="T1104" i="2"/>
  <c r="P1104" i="2"/>
  <c r="M1104" i="2"/>
  <c r="Q1104" i="2" s="1"/>
  <c r="E1104" i="2"/>
  <c r="M1103" i="2"/>
  <c r="V1103" i="2" s="1"/>
  <c r="E1103" i="2"/>
  <c r="V1102" i="2"/>
  <c r="M1102" i="2"/>
  <c r="T1102" i="2" s="1"/>
  <c r="E1102" i="2"/>
  <c r="T1101" i="2"/>
  <c r="M1101" i="2"/>
  <c r="P1101" i="2" s="1"/>
  <c r="E1101" i="2"/>
  <c r="V1100" i="2"/>
  <c r="T1100" i="2"/>
  <c r="Q1100" i="2"/>
  <c r="P1100" i="2"/>
  <c r="M1100" i="2"/>
  <c r="E1100" i="2"/>
  <c r="V1099" i="2"/>
  <c r="Q1099" i="2"/>
  <c r="P1099" i="2"/>
  <c r="M1099" i="2"/>
  <c r="T1099" i="2" s="1"/>
  <c r="E1099" i="2"/>
  <c r="M1098" i="2"/>
  <c r="Q1098" i="2" s="1"/>
  <c r="E1098" i="2"/>
  <c r="V1097" i="2"/>
  <c r="T1097" i="2"/>
  <c r="Q1097" i="2"/>
  <c r="M1097" i="2"/>
  <c r="E1097" i="2"/>
  <c r="T1096" i="2"/>
  <c r="M1096" i="2"/>
  <c r="E1096" i="2"/>
  <c r="M1095" i="2"/>
  <c r="E1095" i="2"/>
  <c r="T1094" i="2"/>
  <c r="M1094" i="2"/>
  <c r="V1094" i="2" s="1"/>
  <c r="E1094" i="2"/>
  <c r="M1093" i="2"/>
  <c r="T1093" i="2" s="1"/>
  <c r="E1093" i="2"/>
  <c r="V1092" i="2"/>
  <c r="T1092" i="2"/>
  <c r="P1092" i="2"/>
  <c r="M1092" i="2"/>
  <c r="Q1092" i="2" s="1"/>
  <c r="E1092" i="2"/>
  <c r="V1091" i="2"/>
  <c r="M1091" i="2"/>
  <c r="E1091" i="2"/>
  <c r="V1090" i="2"/>
  <c r="M1090" i="2"/>
  <c r="T1090" i="2" s="1"/>
  <c r="E1090" i="2"/>
  <c r="M1089" i="2"/>
  <c r="P1089" i="2" s="1"/>
  <c r="E1089" i="2"/>
  <c r="V1088" i="2"/>
  <c r="T1088" i="2"/>
  <c r="Q1088" i="2"/>
  <c r="P1088" i="2"/>
  <c r="M1088" i="2"/>
  <c r="E1088" i="2"/>
  <c r="V1087" i="2"/>
  <c r="Q1087" i="2"/>
  <c r="P1087" i="2"/>
  <c r="M1087" i="2"/>
  <c r="T1087" i="2" s="1"/>
  <c r="E1087" i="2"/>
  <c r="M1086" i="2"/>
  <c r="E1086" i="2"/>
  <c r="V1085" i="2"/>
  <c r="M1085" i="2"/>
  <c r="T1085" i="2" s="1"/>
  <c r="E1085" i="2"/>
  <c r="T1084" i="2"/>
  <c r="M1084" i="2"/>
  <c r="V1084" i="2" s="1"/>
  <c r="E1084" i="2"/>
  <c r="T1083" i="2"/>
  <c r="Q1083" i="2"/>
  <c r="P1083" i="2"/>
  <c r="M1083" i="2"/>
  <c r="E1083" i="2"/>
  <c r="V1082" i="2"/>
  <c r="T1082" i="2"/>
  <c r="Q1082" i="2"/>
  <c r="P1082" i="2"/>
  <c r="M1082" i="2"/>
  <c r="E1082" i="2"/>
  <c r="M1081" i="2"/>
  <c r="E1081" i="2"/>
  <c r="V1080" i="2"/>
  <c r="T1080" i="2"/>
  <c r="Q1080" i="2"/>
  <c r="P1080" i="2"/>
  <c r="M1080" i="2"/>
  <c r="E1080" i="2"/>
  <c r="M1079" i="2"/>
  <c r="E1079" i="2"/>
  <c r="V1078" i="2"/>
  <c r="T1078" i="2"/>
  <c r="Q1078" i="2"/>
  <c r="P1078" i="2"/>
  <c r="M1078" i="2"/>
  <c r="E1078" i="2"/>
  <c r="V1077" i="2"/>
  <c r="T1077" i="2"/>
  <c r="Q1077" i="2"/>
  <c r="P1077" i="2"/>
  <c r="M1077" i="2"/>
  <c r="E1077" i="2"/>
  <c r="P1076" i="2"/>
  <c r="M1076" i="2"/>
  <c r="E1076" i="2"/>
  <c r="V1075" i="2"/>
  <c r="T1075" i="2"/>
  <c r="Q1075" i="2"/>
  <c r="P1075" i="2"/>
  <c r="M1075" i="2"/>
  <c r="E1075" i="2"/>
  <c r="M1074" i="2"/>
  <c r="E1074" i="2"/>
  <c r="V1073" i="2"/>
  <c r="M1073" i="2"/>
  <c r="T1073" i="2" s="1"/>
  <c r="E1073" i="2"/>
  <c r="T1072" i="2"/>
  <c r="M1072" i="2"/>
  <c r="V1072" i="2" s="1"/>
  <c r="E1072" i="2"/>
  <c r="T1071" i="2"/>
  <c r="Q1071" i="2"/>
  <c r="P1071" i="2"/>
  <c r="M1071" i="2"/>
  <c r="E1071" i="2"/>
  <c r="V1070" i="2"/>
  <c r="T1070" i="2"/>
  <c r="P1070" i="2"/>
  <c r="M1070" i="2"/>
  <c r="Q1070" i="2" s="1"/>
  <c r="E1070" i="2"/>
  <c r="M1069" i="2"/>
  <c r="E1069" i="2"/>
  <c r="V1068" i="2"/>
  <c r="T1068" i="2"/>
  <c r="Q1068" i="2"/>
  <c r="P1068" i="2"/>
  <c r="M1068" i="2"/>
  <c r="E1068" i="2"/>
  <c r="M1067" i="2"/>
  <c r="E1067" i="2"/>
  <c r="V1066" i="2"/>
  <c r="T1066" i="2"/>
  <c r="Q1066" i="2"/>
  <c r="P1066" i="2"/>
  <c r="M1066" i="2"/>
  <c r="E1066" i="2"/>
  <c r="V1065" i="2"/>
  <c r="T1065" i="2"/>
  <c r="Q1065" i="2"/>
  <c r="P1065" i="2"/>
  <c r="M1065" i="2"/>
  <c r="E1065" i="2"/>
  <c r="P1064" i="2"/>
  <c r="M1064" i="2"/>
  <c r="E1064" i="2"/>
  <c r="V1063" i="2"/>
  <c r="T1063" i="2"/>
  <c r="Q1063" i="2"/>
  <c r="P1063" i="2"/>
  <c r="M1063" i="2"/>
  <c r="E1063" i="2"/>
  <c r="M1062" i="2"/>
  <c r="E1062" i="2"/>
  <c r="M1061" i="2"/>
  <c r="E1061" i="2"/>
  <c r="T1060" i="2"/>
  <c r="M1060" i="2"/>
  <c r="V1060" i="2" s="1"/>
  <c r="E1060" i="2"/>
  <c r="T1059" i="2"/>
  <c r="Q1059" i="2"/>
  <c r="P1059" i="2"/>
  <c r="M1059" i="2"/>
  <c r="E1059" i="2"/>
  <c r="V1058" i="2"/>
  <c r="T1058" i="2"/>
  <c r="Q1058" i="2"/>
  <c r="P1058" i="2"/>
  <c r="M1058" i="2"/>
  <c r="E1058" i="2"/>
  <c r="M1057" i="2"/>
  <c r="V1057" i="2" s="1"/>
  <c r="E1057" i="2"/>
  <c r="V1056" i="2"/>
  <c r="T1056" i="2"/>
  <c r="Q1056" i="2"/>
  <c r="P1056" i="2"/>
  <c r="M1056" i="2"/>
  <c r="E1056" i="2"/>
  <c r="V1055" i="2"/>
  <c r="M1055" i="2"/>
  <c r="E1055" i="2"/>
  <c r="V1054" i="2"/>
  <c r="T1054" i="2"/>
  <c r="Q1054" i="2"/>
  <c r="P1054" i="2"/>
  <c r="M1054" i="2"/>
  <c r="E1054" i="2"/>
  <c r="V1053" i="2"/>
  <c r="T1053" i="2"/>
  <c r="Q1053" i="2"/>
  <c r="P1053" i="2"/>
  <c r="M1053" i="2"/>
  <c r="E1053" i="2"/>
  <c r="M1052" i="2"/>
  <c r="P1052" i="2" s="1"/>
  <c r="E1052" i="2"/>
  <c r="V1051" i="2"/>
  <c r="T1051" i="2"/>
  <c r="Q1051" i="2"/>
  <c r="P1051" i="2"/>
  <c r="M1051" i="2"/>
  <c r="E1051" i="2"/>
  <c r="M1050" i="2"/>
  <c r="E1050" i="2"/>
  <c r="M1049" i="2"/>
  <c r="E1049" i="2"/>
  <c r="T1048" i="2"/>
  <c r="M1048" i="2"/>
  <c r="V1048" i="2" s="1"/>
  <c r="E1048" i="2"/>
  <c r="T1047" i="2"/>
  <c r="Q1047" i="2"/>
  <c r="P1047" i="2"/>
  <c r="M1047" i="2"/>
  <c r="E1047" i="2"/>
  <c r="V1046" i="2"/>
  <c r="T1046" i="2"/>
  <c r="Q1046" i="2"/>
  <c r="P1046" i="2"/>
  <c r="M1046" i="2"/>
  <c r="E1046" i="2"/>
  <c r="M1045" i="2"/>
  <c r="E1045" i="2"/>
  <c r="V1044" i="2"/>
  <c r="T1044" i="2"/>
  <c r="Q1044" i="2"/>
  <c r="P1044" i="2"/>
  <c r="M1044" i="2"/>
  <c r="E1044" i="2"/>
  <c r="V1043" i="2"/>
  <c r="M1043" i="2"/>
  <c r="E1043" i="2"/>
  <c r="V1042" i="2"/>
  <c r="T1042" i="2"/>
  <c r="Q1042" i="2"/>
  <c r="P1042" i="2"/>
  <c r="M1042" i="2"/>
  <c r="E1042" i="2"/>
  <c r="V1041" i="2"/>
  <c r="T1041" i="2"/>
  <c r="Q1041" i="2"/>
  <c r="P1041" i="2"/>
  <c r="M1041" i="2"/>
  <c r="E1041" i="2"/>
  <c r="M1040" i="2"/>
  <c r="E1040" i="2"/>
  <c r="V1039" i="2"/>
  <c r="T1039" i="2"/>
  <c r="Q1039" i="2"/>
  <c r="P1039" i="2"/>
  <c r="M1039" i="2"/>
  <c r="E1039" i="2"/>
  <c r="M1038" i="2"/>
  <c r="E1038" i="2"/>
  <c r="V1037" i="2"/>
  <c r="P1037" i="2"/>
  <c r="M1037" i="2"/>
  <c r="T1037" i="2" s="1"/>
  <c r="E1037" i="2"/>
  <c r="M1036" i="2"/>
  <c r="E1036" i="2"/>
  <c r="T1035" i="2"/>
  <c r="P1035" i="2"/>
  <c r="M1035" i="2"/>
  <c r="V1035" i="2" s="1"/>
  <c r="E1035" i="2"/>
  <c r="V1034" i="2"/>
  <c r="T1034" i="2"/>
  <c r="Q1034" i="2"/>
  <c r="P1034" i="2"/>
  <c r="M1034" i="2"/>
  <c r="E1034" i="2"/>
  <c r="M1033" i="2"/>
  <c r="E1033" i="2"/>
  <c r="V1032" i="2"/>
  <c r="T1032" i="2"/>
  <c r="Q1032" i="2"/>
  <c r="P1032" i="2"/>
  <c r="M1032" i="2"/>
  <c r="E1032" i="2"/>
  <c r="M1031" i="2"/>
  <c r="E1031" i="2"/>
  <c r="V1030" i="2"/>
  <c r="T1030" i="2"/>
  <c r="Q1030" i="2"/>
  <c r="P1030" i="2"/>
  <c r="M1030" i="2"/>
  <c r="E1030" i="2"/>
  <c r="V1029" i="2"/>
  <c r="T1029" i="2"/>
  <c r="Q1029" i="2"/>
  <c r="P1029" i="2"/>
  <c r="M1029" i="2"/>
  <c r="E1029" i="2"/>
  <c r="P1028" i="2"/>
  <c r="M1028" i="2"/>
  <c r="E1028" i="2"/>
  <c r="V1027" i="2"/>
  <c r="T1027" i="2"/>
  <c r="Q1027" i="2"/>
  <c r="P1027" i="2"/>
  <c r="M1027" i="2"/>
  <c r="E1027" i="2"/>
  <c r="M1026" i="2"/>
  <c r="E1026" i="2"/>
  <c r="T1025" i="2"/>
  <c r="M1025" i="2"/>
  <c r="V1025" i="2" s="1"/>
  <c r="E1025" i="2"/>
  <c r="V1024" i="2"/>
  <c r="P1024" i="2"/>
  <c r="M1024" i="2"/>
  <c r="Q1024" i="2" s="1"/>
  <c r="E1024" i="2"/>
  <c r="T1023" i="2"/>
  <c r="M1023" i="2"/>
  <c r="V1023" i="2" s="1"/>
  <c r="E1023" i="2"/>
  <c r="V1022" i="2"/>
  <c r="T1022" i="2"/>
  <c r="Q1022" i="2"/>
  <c r="P1022" i="2"/>
  <c r="M1022" i="2"/>
  <c r="E1022" i="2"/>
  <c r="V1021" i="2"/>
  <c r="T1021" i="2"/>
  <c r="P1021" i="2"/>
  <c r="M1021" i="2"/>
  <c r="Q1021" i="2" s="1"/>
  <c r="E1021" i="2"/>
  <c r="V1020" i="2"/>
  <c r="T1020" i="2"/>
  <c r="Q1020" i="2"/>
  <c r="P1020" i="2"/>
  <c r="M1020" i="2"/>
  <c r="E1020" i="2"/>
  <c r="Q1019" i="2"/>
  <c r="M1019" i="2"/>
  <c r="V1019" i="2" s="1"/>
  <c r="E1019" i="2"/>
  <c r="V1018" i="2"/>
  <c r="T1018" i="2"/>
  <c r="Q1018" i="2"/>
  <c r="P1018" i="2"/>
  <c r="M1018" i="2"/>
  <c r="E1018" i="2"/>
  <c r="V1017" i="2"/>
  <c r="T1017" i="2"/>
  <c r="Q1017" i="2"/>
  <c r="P1017" i="2"/>
  <c r="M1017" i="2"/>
  <c r="E1017" i="2"/>
  <c r="P1016" i="2"/>
  <c r="M1016" i="2"/>
  <c r="T1016" i="2" s="1"/>
  <c r="E1016" i="2"/>
  <c r="T1015" i="2"/>
  <c r="M1015" i="2"/>
  <c r="Q1015" i="2" s="1"/>
  <c r="E1015" i="2"/>
  <c r="T1014" i="2"/>
  <c r="M1014" i="2"/>
  <c r="V1014" i="2" s="1"/>
  <c r="E1014" i="2"/>
  <c r="V1013" i="2"/>
  <c r="P1013" i="2"/>
  <c r="M1013" i="2"/>
  <c r="E1013" i="2"/>
  <c r="V1012" i="2"/>
  <c r="T1012" i="2"/>
  <c r="Q1012" i="2"/>
  <c r="P1012" i="2"/>
  <c r="M1012" i="2"/>
  <c r="E1012" i="2"/>
  <c r="Q1011" i="2"/>
  <c r="M1011" i="2"/>
  <c r="E1011" i="2"/>
  <c r="V1010" i="2"/>
  <c r="P1010" i="2"/>
  <c r="M1010" i="2"/>
  <c r="T1010" i="2" s="1"/>
  <c r="E1010" i="2"/>
  <c r="V1009" i="2"/>
  <c r="T1009" i="2"/>
  <c r="Q1009" i="2"/>
  <c r="P1009" i="2"/>
  <c r="M1009" i="2"/>
  <c r="E1009" i="2"/>
  <c r="Q1008" i="2"/>
  <c r="P1008" i="2"/>
  <c r="M1008" i="2"/>
  <c r="V1008" i="2" s="1"/>
  <c r="E1008" i="2"/>
  <c r="M1007" i="2"/>
  <c r="V1007" i="2" s="1"/>
  <c r="E1007" i="2"/>
  <c r="T1006" i="2"/>
  <c r="M1006" i="2"/>
  <c r="V1006" i="2" s="1"/>
  <c r="E1006" i="2"/>
  <c r="V1005" i="2"/>
  <c r="T1005" i="2"/>
  <c r="Q1005" i="2"/>
  <c r="P1005" i="2"/>
  <c r="M1005" i="2"/>
  <c r="E1005" i="2"/>
  <c r="P1004" i="2"/>
  <c r="M1004" i="2"/>
  <c r="E1004" i="2"/>
  <c r="T1003" i="2"/>
  <c r="M1003" i="2"/>
  <c r="Q1003" i="2" s="1"/>
  <c r="E1003" i="2"/>
  <c r="T1002" i="2"/>
  <c r="M1002" i="2"/>
  <c r="V1002" i="2" s="1"/>
  <c r="E1002" i="2"/>
  <c r="V1001" i="2"/>
  <c r="P1001" i="2"/>
  <c r="M1001" i="2"/>
  <c r="E1001" i="2"/>
  <c r="V1000" i="2"/>
  <c r="T1000" i="2"/>
  <c r="Q1000" i="2"/>
  <c r="P1000" i="2"/>
  <c r="M1000" i="2"/>
  <c r="E1000" i="2"/>
  <c r="Q999" i="2"/>
  <c r="M999" i="2"/>
  <c r="E999" i="2"/>
  <c r="V998" i="2"/>
  <c r="P998" i="2"/>
  <c r="M998" i="2"/>
  <c r="T998" i="2" s="1"/>
  <c r="E998" i="2"/>
  <c r="V997" i="2"/>
  <c r="T997" i="2"/>
  <c r="Q997" i="2"/>
  <c r="P997" i="2"/>
  <c r="M997" i="2"/>
  <c r="E997" i="2"/>
  <c r="Q996" i="2"/>
  <c r="P996" i="2"/>
  <c r="M996" i="2"/>
  <c r="V996" i="2" s="1"/>
  <c r="E996" i="2"/>
  <c r="M995" i="2"/>
  <c r="V995" i="2" s="1"/>
  <c r="E995" i="2"/>
  <c r="T994" i="2"/>
  <c r="M994" i="2"/>
  <c r="V994" i="2" s="1"/>
  <c r="E994" i="2"/>
  <c r="V993" i="2"/>
  <c r="T993" i="2"/>
  <c r="Q993" i="2"/>
  <c r="P993" i="2"/>
  <c r="M993" i="2"/>
  <c r="E993" i="2"/>
  <c r="P992" i="2"/>
  <c r="M992" i="2"/>
  <c r="E992" i="2"/>
  <c r="T991" i="2"/>
  <c r="M991" i="2"/>
  <c r="Q991" i="2" s="1"/>
  <c r="E991" i="2"/>
  <c r="V990" i="2"/>
  <c r="T990" i="2"/>
  <c r="Q990" i="2"/>
  <c r="M990" i="2"/>
  <c r="P990" i="2" s="1"/>
  <c r="E990" i="2"/>
  <c r="V989" i="2"/>
  <c r="P989" i="2"/>
  <c r="M989" i="2"/>
  <c r="E989" i="2"/>
  <c r="V988" i="2"/>
  <c r="T988" i="2"/>
  <c r="Q988" i="2"/>
  <c r="P988" i="2"/>
  <c r="M988" i="2"/>
  <c r="E988" i="2"/>
  <c r="Q987" i="2"/>
  <c r="M987" i="2"/>
  <c r="E987" i="2"/>
  <c r="V986" i="2"/>
  <c r="P986" i="2"/>
  <c r="M986" i="2"/>
  <c r="T986" i="2" s="1"/>
  <c r="E986" i="2"/>
  <c r="V985" i="2"/>
  <c r="T985" i="2"/>
  <c r="Q985" i="2"/>
  <c r="P985" i="2"/>
  <c r="M985" i="2"/>
  <c r="E985" i="2"/>
  <c r="Q984" i="2"/>
  <c r="P984" i="2"/>
  <c r="M984" i="2"/>
  <c r="V984" i="2" s="1"/>
  <c r="E984" i="2"/>
  <c r="M983" i="2"/>
  <c r="V983" i="2" s="1"/>
  <c r="E983" i="2"/>
  <c r="T982" i="2"/>
  <c r="M982" i="2"/>
  <c r="V982" i="2" s="1"/>
  <c r="E982" i="2"/>
  <c r="V981" i="2"/>
  <c r="T981" i="2"/>
  <c r="Q981" i="2"/>
  <c r="P981" i="2"/>
  <c r="M981" i="2"/>
  <c r="E981" i="2"/>
  <c r="M980" i="2"/>
  <c r="E980" i="2"/>
  <c r="T979" i="2"/>
  <c r="M979" i="2"/>
  <c r="Q979" i="2" s="1"/>
  <c r="E979" i="2"/>
  <c r="V978" i="2"/>
  <c r="T978" i="2"/>
  <c r="Q978" i="2"/>
  <c r="M978" i="2"/>
  <c r="P978" i="2" s="1"/>
  <c r="E978" i="2"/>
  <c r="V977" i="2"/>
  <c r="P977" i="2"/>
  <c r="M977" i="2"/>
  <c r="E977" i="2"/>
  <c r="V976" i="2"/>
  <c r="T976" i="2"/>
  <c r="Q976" i="2"/>
  <c r="P976" i="2"/>
  <c r="M976" i="2"/>
  <c r="E976" i="2"/>
  <c r="Q975" i="2"/>
  <c r="M975" i="2"/>
  <c r="E975" i="2"/>
  <c r="V974" i="2"/>
  <c r="P974" i="2"/>
  <c r="M974" i="2"/>
  <c r="T974" i="2" s="1"/>
  <c r="E974" i="2"/>
  <c r="V973" i="2"/>
  <c r="T973" i="2"/>
  <c r="Q973" i="2"/>
  <c r="P973" i="2"/>
  <c r="M973" i="2"/>
  <c r="E973" i="2"/>
  <c r="Q972" i="2"/>
  <c r="P972" i="2"/>
  <c r="M972" i="2"/>
  <c r="V972" i="2" s="1"/>
  <c r="E972" i="2"/>
  <c r="M971" i="2"/>
  <c r="E971" i="2"/>
  <c r="T970" i="2"/>
  <c r="M970" i="2"/>
  <c r="V970" i="2" s="1"/>
  <c r="E970" i="2"/>
  <c r="V969" i="2"/>
  <c r="T969" i="2"/>
  <c r="Q969" i="2"/>
  <c r="P969" i="2"/>
  <c r="M969" i="2"/>
  <c r="E969" i="2"/>
  <c r="M968" i="2"/>
  <c r="E968" i="2"/>
  <c r="T967" i="2"/>
  <c r="M967" i="2"/>
  <c r="Q967" i="2" s="1"/>
  <c r="E967" i="2"/>
  <c r="V966" i="2"/>
  <c r="T966" i="2"/>
  <c r="Q966" i="2"/>
  <c r="M966" i="2"/>
  <c r="P966" i="2" s="1"/>
  <c r="E966" i="2"/>
  <c r="V965" i="2"/>
  <c r="P965" i="2"/>
  <c r="M965" i="2"/>
  <c r="E965" i="2"/>
  <c r="V964" i="2"/>
  <c r="T964" i="2"/>
  <c r="Q964" i="2"/>
  <c r="P964" i="2"/>
  <c r="M964" i="2"/>
  <c r="E964" i="2"/>
  <c r="Q963" i="2"/>
  <c r="M963" i="2"/>
  <c r="E963" i="2"/>
  <c r="V962" i="2"/>
  <c r="P962" i="2"/>
  <c r="M962" i="2"/>
  <c r="T962" i="2" s="1"/>
  <c r="E962" i="2"/>
  <c r="V961" i="2"/>
  <c r="T961" i="2"/>
  <c r="Q961" i="2"/>
  <c r="P961" i="2"/>
  <c r="M961" i="2"/>
  <c r="E961" i="2"/>
  <c r="Q960" i="2"/>
  <c r="M960" i="2"/>
  <c r="P960" i="2" s="1"/>
  <c r="E960" i="2"/>
  <c r="M959" i="2"/>
  <c r="E959" i="2"/>
  <c r="T958" i="2"/>
  <c r="M958" i="2"/>
  <c r="V958" i="2" s="1"/>
  <c r="E958" i="2"/>
  <c r="V957" i="2"/>
  <c r="T957" i="2"/>
  <c r="Q957" i="2"/>
  <c r="P957" i="2"/>
  <c r="M957" i="2"/>
  <c r="E957" i="2"/>
  <c r="M956" i="2"/>
  <c r="E956" i="2"/>
  <c r="T955" i="2"/>
  <c r="M955" i="2"/>
  <c r="Q955" i="2" s="1"/>
  <c r="E955" i="2"/>
  <c r="V954" i="2"/>
  <c r="T954" i="2"/>
  <c r="Q954" i="2"/>
  <c r="M954" i="2"/>
  <c r="P954" i="2" s="1"/>
  <c r="E954" i="2"/>
  <c r="V953" i="2"/>
  <c r="P953" i="2"/>
  <c r="M953" i="2"/>
  <c r="E953" i="2"/>
  <c r="V952" i="2"/>
  <c r="T952" i="2"/>
  <c r="Q952" i="2"/>
  <c r="P952" i="2"/>
  <c r="M952" i="2"/>
  <c r="E952" i="2"/>
  <c r="Q951" i="2"/>
  <c r="M951" i="2"/>
  <c r="V951" i="2" s="1"/>
  <c r="E951" i="2"/>
  <c r="V950" i="2"/>
  <c r="P950" i="2"/>
  <c r="M950" i="2"/>
  <c r="T950" i="2" s="1"/>
  <c r="E950" i="2"/>
  <c r="V949" i="2"/>
  <c r="T949" i="2"/>
  <c r="Q949" i="2"/>
  <c r="P949" i="2"/>
  <c r="M949" i="2"/>
  <c r="E949" i="2"/>
  <c r="Q948" i="2"/>
  <c r="M948" i="2"/>
  <c r="P948" i="2" s="1"/>
  <c r="E948" i="2"/>
  <c r="M947" i="2"/>
  <c r="E947" i="2"/>
  <c r="T946" i="2"/>
  <c r="M946" i="2"/>
  <c r="V946" i="2" s="1"/>
  <c r="E946" i="2"/>
  <c r="V945" i="2"/>
  <c r="T945" i="2"/>
  <c r="Q945" i="2"/>
  <c r="P945" i="2"/>
  <c r="M945" i="2"/>
  <c r="E945" i="2"/>
  <c r="M944" i="2"/>
  <c r="E944" i="2"/>
  <c r="T943" i="2"/>
  <c r="M943" i="2"/>
  <c r="Q943" i="2" s="1"/>
  <c r="E943" i="2"/>
  <c r="V942" i="2"/>
  <c r="T942" i="2"/>
  <c r="Q942" i="2"/>
  <c r="M942" i="2"/>
  <c r="P942" i="2" s="1"/>
  <c r="E942" i="2"/>
  <c r="V941" i="2"/>
  <c r="P941" i="2"/>
  <c r="M941" i="2"/>
  <c r="E941" i="2"/>
  <c r="V940" i="2"/>
  <c r="T940" i="2"/>
  <c r="Q940" i="2"/>
  <c r="P940" i="2"/>
  <c r="M940" i="2"/>
  <c r="E940" i="2"/>
  <c r="Q939" i="2"/>
  <c r="M939" i="2"/>
  <c r="V939" i="2" s="1"/>
  <c r="E939" i="2"/>
  <c r="V938" i="2"/>
  <c r="P938" i="2"/>
  <c r="M938" i="2"/>
  <c r="T938" i="2" s="1"/>
  <c r="E938" i="2"/>
  <c r="V937" i="2"/>
  <c r="T937" i="2"/>
  <c r="Q937" i="2"/>
  <c r="P937" i="2"/>
  <c r="M937" i="2"/>
  <c r="E937" i="2"/>
  <c r="Q936" i="2"/>
  <c r="M936" i="2"/>
  <c r="P936" i="2" s="1"/>
  <c r="E936" i="2"/>
  <c r="M935" i="2"/>
  <c r="E935" i="2"/>
  <c r="T934" i="2"/>
  <c r="M934" i="2"/>
  <c r="V934" i="2" s="1"/>
  <c r="E934" i="2"/>
  <c r="V933" i="2"/>
  <c r="T933" i="2"/>
  <c r="Q933" i="2"/>
  <c r="P933" i="2"/>
  <c r="M933" i="2"/>
  <c r="E933" i="2"/>
  <c r="M932" i="2"/>
  <c r="E932" i="2"/>
  <c r="M931" i="2"/>
  <c r="E931" i="2"/>
  <c r="V930" i="2"/>
  <c r="T930" i="2"/>
  <c r="Q930" i="2"/>
  <c r="M930" i="2"/>
  <c r="P930" i="2" s="1"/>
  <c r="E930" i="2"/>
  <c r="M929" i="2"/>
  <c r="E929" i="2"/>
  <c r="V928" i="2"/>
  <c r="T928" i="2"/>
  <c r="Q928" i="2"/>
  <c r="P928" i="2"/>
  <c r="M928" i="2"/>
  <c r="E928" i="2"/>
  <c r="Q927" i="2"/>
  <c r="M927" i="2"/>
  <c r="V927" i="2" s="1"/>
  <c r="E927" i="2"/>
  <c r="V926" i="2"/>
  <c r="Q926" i="2"/>
  <c r="P926" i="2"/>
  <c r="M926" i="2"/>
  <c r="T926" i="2" s="1"/>
  <c r="E926" i="2"/>
  <c r="V925" i="2"/>
  <c r="T925" i="2"/>
  <c r="Q925" i="2"/>
  <c r="P925" i="2"/>
  <c r="M925" i="2"/>
  <c r="E925" i="2"/>
  <c r="M924" i="2"/>
  <c r="E924" i="2"/>
  <c r="M923" i="2"/>
  <c r="V923" i="2" s="1"/>
  <c r="E923" i="2"/>
  <c r="T922" i="2"/>
  <c r="M922" i="2"/>
  <c r="E922" i="2"/>
  <c r="V921" i="2"/>
  <c r="T921" i="2"/>
  <c r="Q921" i="2"/>
  <c r="P921" i="2"/>
  <c r="M921" i="2"/>
  <c r="E921" i="2"/>
  <c r="P920" i="2"/>
  <c r="M920" i="2"/>
  <c r="E920" i="2"/>
  <c r="T919" i="2"/>
  <c r="Q919" i="2"/>
  <c r="M919" i="2"/>
  <c r="V919" i="2" s="1"/>
  <c r="E919" i="2"/>
  <c r="V918" i="2"/>
  <c r="T918" i="2"/>
  <c r="Q918" i="2"/>
  <c r="P918" i="2"/>
  <c r="M918" i="2"/>
  <c r="E918" i="2"/>
  <c r="P917" i="2"/>
  <c r="M917" i="2"/>
  <c r="E917" i="2"/>
  <c r="V916" i="2"/>
  <c r="T916" i="2"/>
  <c r="Q916" i="2"/>
  <c r="P916" i="2"/>
  <c r="M916" i="2"/>
  <c r="E916" i="2"/>
  <c r="M915" i="2"/>
  <c r="Q915" i="2" s="1"/>
  <c r="E915" i="2"/>
  <c r="M914" i="2"/>
  <c r="V914" i="2" s="1"/>
  <c r="E914" i="2"/>
  <c r="V913" i="2"/>
  <c r="T913" i="2"/>
  <c r="Q913" i="2"/>
  <c r="P913" i="2"/>
  <c r="M913" i="2"/>
  <c r="E913" i="2"/>
  <c r="M912" i="2"/>
  <c r="E912" i="2"/>
  <c r="T911" i="2"/>
  <c r="P911" i="2"/>
  <c r="M911" i="2"/>
  <c r="E911" i="2"/>
  <c r="M910" i="2"/>
  <c r="E910" i="2"/>
  <c r="V909" i="2"/>
  <c r="T909" i="2"/>
  <c r="Q909" i="2"/>
  <c r="P909" i="2"/>
  <c r="M909" i="2"/>
  <c r="E909" i="2"/>
  <c r="M908" i="2"/>
  <c r="Q908" i="2" s="1"/>
  <c r="E908" i="2"/>
  <c r="M907" i="2"/>
  <c r="V907" i="2" s="1"/>
  <c r="E907" i="2"/>
  <c r="V906" i="2"/>
  <c r="T906" i="2"/>
  <c r="Q906" i="2"/>
  <c r="P906" i="2"/>
  <c r="M906" i="2"/>
  <c r="E906" i="2"/>
  <c r="V905" i="2"/>
  <c r="T905" i="2"/>
  <c r="P905" i="2"/>
  <c r="M905" i="2"/>
  <c r="Q905" i="2" s="1"/>
  <c r="E905" i="2"/>
  <c r="T904" i="2"/>
  <c r="M904" i="2"/>
  <c r="V904" i="2" s="1"/>
  <c r="E904" i="2"/>
  <c r="V903" i="2"/>
  <c r="Q903" i="2"/>
  <c r="P903" i="2"/>
  <c r="M903" i="2"/>
  <c r="T903" i="2" s="1"/>
  <c r="E903" i="2"/>
  <c r="T902" i="2"/>
  <c r="P902" i="2"/>
  <c r="M902" i="2"/>
  <c r="E902" i="2"/>
  <c r="V901" i="2"/>
  <c r="T901" i="2"/>
  <c r="Q901" i="2"/>
  <c r="P901" i="2"/>
  <c r="M901" i="2"/>
  <c r="E901" i="2"/>
  <c r="M900" i="2"/>
  <c r="V900" i="2" s="1"/>
  <c r="E900" i="2"/>
  <c r="T899" i="2"/>
  <c r="M899" i="2"/>
  <c r="E899" i="2"/>
  <c r="T898" i="2"/>
  <c r="P898" i="2"/>
  <c r="M898" i="2"/>
  <c r="V898" i="2" s="1"/>
  <c r="E898" i="2"/>
  <c r="V897" i="2"/>
  <c r="T897" i="2"/>
  <c r="P897" i="2"/>
  <c r="M897" i="2"/>
  <c r="E897" i="2"/>
  <c r="P896" i="2"/>
  <c r="M896" i="2"/>
  <c r="Q896" i="2" s="1"/>
  <c r="E896" i="2"/>
  <c r="V895" i="2"/>
  <c r="T895" i="2"/>
  <c r="Q895" i="2"/>
  <c r="P895" i="2"/>
  <c r="M895" i="2"/>
  <c r="E895" i="2"/>
  <c r="V894" i="2"/>
  <c r="Q894" i="2"/>
  <c r="M894" i="2"/>
  <c r="T894" i="2" s="1"/>
  <c r="E894" i="2"/>
  <c r="V893" i="2"/>
  <c r="T893" i="2"/>
  <c r="Q893" i="2"/>
  <c r="P893" i="2"/>
  <c r="M893" i="2"/>
  <c r="E893" i="2"/>
  <c r="V892" i="2"/>
  <c r="Q892" i="2"/>
  <c r="P892" i="2"/>
  <c r="M892" i="2"/>
  <c r="T892" i="2" s="1"/>
  <c r="E892" i="2"/>
  <c r="M891" i="2"/>
  <c r="T891" i="2" s="1"/>
  <c r="E891" i="2"/>
  <c r="T890" i="2"/>
  <c r="M890" i="2"/>
  <c r="V890" i="2" s="1"/>
  <c r="E890" i="2"/>
  <c r="M889" i="2"/>
  <c r="P889" i="2" s="1"/>
  <c r="E889" i="2"/>
  <c r="M888" i="2"/>
  <c r="V888" i="2" s="1"/>
  <c r="E888" i="2"/>
  <c r="T887" i="2"/>
  <c r="M887" i="2"/>
  <c r="E887" i="2"/>
  <c r="T886" i="2"/>
  <c r="P886" i="2"/>
  <c r="M886" i="2"/>
  <c r="V886" i="2" s="1"/>
  <c r="E886" i="2"/>
  <c r="V885" i="2"/>
  <c r="T885" i="2"/>
  <c r="P885" i="2"/>
  <c r="M885" i="2"/>
  <c r="E885" i="2"/>
  <c r="P884" i="2"/>
  <c r="M884" i="2"/>
  <c r="Q884" i="2" s="1"/>
  <c r="E884" i="2"/>
  <c r="V883" i="2"/>
  <c r="T883" i="2"/>
  <c r="Q883" i="2"/>
  <c r="P883" i="2"/>
  <c r="M883" i="2"/>
  <c r="E883" i="2"/>
  <c r="V882" i="2"/>
  <c r="Q882" i="2"/>
  <c r="M882" i="2"/>
  <c r="T882" i="2" s="1"/>
  <c r="E882" i="2"/>
  <c r="V881" i="2"/>
  <c r="T881" i="2"/>
  <c r="Q881" i="2"/>
  <c r="P881" i="2"/>
  <c r="M881" i="2"/>
  <c r="E881" i="2"/>
  <c r="V880" i="2"/>
  <c r="Q880" i="2"/>
  <c r="P880" i="2"/>
  <c r="M880" i="2"/>
  <c r="T880" i="2" s="1"/>
  <c r="E880" i="2"/>
  <c r="M879" i="2"/>
  <c r="T879" i="2" s="1"/>
  <c r="E879" i="2"/>
  <c r="T878" i="2"/>
  <c r="M878" i="2"/>
  <c r="V878" i="2" s="1"/>
  <c r="E878" i="2"/>
  <c r="M877" i="2"/>
  <c r="P877" i="2" s="1"/>
  <c r="E877" i="2"/>
  <c r="M876" i="2"/>
  <c r="V876" i="2" s="1"/>
  <c r="E876" i="2"/>
  <c r="T875" i="2"/>
  <c r="M875" i="2"/>
  <c r="E875" i="2"/>
  <c r="T874" i="2"/>
  <c r="M874" i="2"/>
  <c r="V874" i="2" s="1"/>
  <c r="E874" i="2"/>
  <c r="V873" i="2"/>
  <c r="T873" i="2"/>
  <c r="P873" i="2"/>
  <c r="M873" i="2"/>
  <c r="E873" i="2"/>
  <c r="P872" i="2"/>
  <c r="M872" i="2"/>
  <c r="Q872" i="2" s="1"/>
  <c r="E872" i="2"/>
  <c r="V871" i="2"/>
  <c r="T871" i="2"/>
  <c r="Q871" i="2"/>
  <c r="P871" i="2"/>
  <c r="M871" i="2"/>
  <c r="E871" i="2"/>
  <c r="V870" i="2"/>
  <c r="M870" i="2"/>
  <c r="T870" i="2" s="1"/>
  <c r="E870" i="2"/>
  <c r="V869" i="2"/>
  <c r="T869" i="2"/>
  <c r="Q869" i="2"/>
  <c r="P869" i="2"/>
  <c r="M869" i="2"/>
  <c r="E869" i="2"/>
  <c r="V868" i="2"/>
  <c r="Q868" i="2"/>
  <c r="P868" i="2"/>
  <c r="M868" i="2"/>
  <c r="T868" i="2" s="1"/>
  <c r="E868" i="2"/>
  <c r="M867" i="2"/>
  <c r="T867" i="2" s="1"/>
  <c r="E867" i="2"/>
  <c r="T866" i="2"/>
  <c r="M866" i="2"/>
  <c r="V866" i="2" s="1"/>
  <c r="E866" i="2"/>
  <c r="M865" i="2"/>
  <c r="P865" i="2" s="1"/>
  <c r="E865" i="2"/>
  <c r="M864" i="2"/>
  <c r="V864" i="2" s="1"/>
  <c r="E864" i="2"/>
  <c r="T863" i="2"/>
  <c r="M863" i="2"/>
  <c r="E863" i="2"/>
  <c r="T862" i="2"/>
  <c r="M862" i="2"/>
  <c r="V862" i="2" s="1"/>
  <c r="E862" i="2"/>
  <c r="V861" i="2"/>
  <c r="T861" i="2"/>
  <c r="P861" i="2"/>
  <c r="M861" i="2"/>
  <c r="E861" i="2"/>
  <c r="P860" i="2"/>
  <c r="M860" i="2"/>
  <c r="Q860" i="2" s="1"/>
  <c r="E860" i="2"/>
  <c r="V859" i="2"/>
  <c r="T859" i="2"/>
  <c r="Q859" i="2"/>
  <c r="P859" i="2"/>
  <c r="M859" i="2"/>
  <c r="E859" i="2"/>
  <c r="V858" i="2"/>
  <c r="M858" i="2"/>
  <c r="E858" i="2"/>
  <c r="V857" i="2"/>
  <c r="T857" i="2"/>
  <c r="Q857" i="2"/>
  <c r="P857" i="2"/>
  <c r="M857" i="2"/>
  <c r="E857" i="2"/>
  <c r="V856" i="2"/>
  <c r="Q856" i="2"/>
  <c r="P856" i="2"/>
  <c r="M856" i="2"/>
  <c r="T856" i="2" s="1"/>
  <c r="E856" i="2"/>
  <c r="M855" i="2"/>
  <c r="T855" i="2" s="1"/>
  <c r="E855" i="2"/>
  <c r="T854" i="2"/>
  <c r="Q854" i="2"/>
  <c r="M854" i="2"/>
  <c r="V854" i="2" s="1"/>
  <c r="E854" i="2"/>
  <c r="M853" i="2"/>
  <c r="P853" i="2" s="1"/>
  <c r="E853" i="2"/>
  <c r="M852" i="2"/>
  <c r="V852" i="2" s="1"/>
  <c r="E852" i="2"/>
  <c r="T851" i="2"/>
  <c r="M851" i="2"/>
  <c r="E851" i="2"/>
  <c r="T850" i="2"/>
  <c r="M850" i="2"/>
  <c r="V850" i="2" s="1"/>
  <c r="E850" i="2"/>
  <c r="V849" i="2"/>
  <c r="T849" i="2"/>
  <c r="P849" i="2"/>
  <c r="M849" i="2"/>
  <c r="E849" i="2"/>
  <c r="P848" i="2"/>
  <c r="M848" i="2"/>
  <c r="Q848" i="2" s="1"/>
  <c r="E848" i="2"/>
  <c r="V847" i="2"/>
  <c r="T847" i="2"/>
  <c r="Q847" i="2"/>
  <c r="P847" i="2"/>
  <c r="M847" i="2"/>
  <c r="E847" i="2"/>
  <c r="V846" i="2"/>
  <c r="M846" i="2"/>
  <c r="E846" i="2"/>
  <c r="V845" i="2"/>
  <c r="T845" i="2"/>
  <c r="Q845" i="2"/>
  <c r="P845" i="2"/>
  <c r="M845" i="2"/>
  <c r="E845" i="2"/>
  <c r="V844" i="2"/>
  <c r="Q844" i="2"/>
  <c r="P844" i="2"/>
  <c r="M844" i="2"/>
  <c r="T844" i="2" s="1"/>
  <c r="E844" i="2"/>
  <c r="M843" i="2"/>
  <c r="T843" i="2" s="1"/>
  <c r="E843" i="2"/>
  <c r="T842" i="2"/>
  <c r="Q842" i="2"/>
  <c r="M842" i="2"/>
  <c r="V842" i="2" s="1"/>
  <c r="E842" i="2"/>
  <c r="M841" i="2"/>
  <c r="P841" i="2" s="1"/>
  <c r="E841" i="2"/>
  <c r="M840" i="2"/>
  <c r="V840" i="2" s="1"/>
  <c r="E840" i="2"/>
  <c r="T839" i="2"/>
  <c r="M839" i="2"/>
  <c r="E839" i="2"/>
  <c r="T838" i="2"/>
  <c r="M838" i="2"/>
  <c r="V838" i="2" s="1"/>
  <c r="E838" i="2"/>
  <c r="V837" i="2"/>
  <c r="T837" i="2"/>
  <c r="P837" i="2"/>
  <c r="M837" i="2"/>
  <c r="E837" i="2"/>
  <c r="P836" i="2"/>
  <c r="M836" i="2"/>
  <c r="Q836" i="2" s="1"/>
  <c r="E836" i="2"/>
  <c r="V835" i="2"/>
  <c r="T835" i="2"/>
  <c r="Q835" i="2"/>
  <c r="P835" i="2"/>
  <c r="M835" i="2"/>
  <c r="E835" i="2"/>
  <c r="V834" i="2"/>
  <c r="M834" i="2"/>
  <c r="E834" i="2"/>
  <c r="V833" i="2"/>
  <c r="T833" i="2"/>
  <c r="Q833" i="2"/>
  <c r="P833" i="2"/>
  <c r="M833" i="2"/>
  <c r="E833" i="2"/>
  <c r="V832" i="2"/>
  <c r="T832" i="2"/>
  <c r="Q832" i="2"/>
  <c r="P832" i="2"/>
  <c r="M832" i="2"/>
  <c r="E832" i="2"/>
  <c r="M831" i="2"/>
  <c r="T831" i="2" s="1"/>
  <c r="E831" i="2"/>
  <c r="T830" i="2"/>
  <c r="Q830" i="2"/>
  <c r="M830" i="2"/>
  <c r="V830" i="2" s="1"/>
  <c r="E830" i="2"/>
  <c r="M829" i="2"/>
  <c r="P829" i="2" s="1"/>
  <c r="E829" i="2"/>
  <c r="M828" i="2"/>
  <c r="V828" i="2" s="1"/>
  <c r="E828" i="2"/>
  <c r="T827" i="2"/>
  <c r="M827" i="2"/>
  <c r="E827" i="2"/>
  <c r="T826" i="2"/>
  <c r="M826" i="2"/>
  <c r="V826" i="2" s="1"/>
  <c r="E826" i="2"/>
  <c r="V825" i="2"/>
  <c r="T825" i="2"/>
  <c r="P825" i="2"/>
  <c r="M825" i="2"/>
  <c r="E825" i="2"/>
  <c r="P824" i="2"/>
  <c r="M824" i="2"/>
  <c r="Q824" i="2" s="1"/>
  <c r="E824" i="2"/>
  <c r="V823" i="2"/>
  <c r="T823" i="2"/>
  <c r="Q823" i="2"/>
  <c r="P823" i="2"/>
  <c r="M823" i="2"/>
  <c r="E823" i="2"/>
  <c r="V822" i="2"/>
  <c r="M822" i="2"/>
  <c r="E822" i="2"/>
  <c r="V821" i="2"/>
  <c r="T821" i="2"/>
  <c r="Q821" i="2"/>
  <c r="P821" i="2"/>
  <c r="M821" i="2"/>
  <c r="E821" i="2"/>
  <c r="V820" i="2"/>
  <c r="T820" i="2"/>
  <c r="Q820" i="2"/>
  <c r="P820" i="2"/>
  <c r="M820" i="2"/>
  <c r="E820" i="2"/>
  <c r="M819" i="2"/>
  <c r="T819" i="2" s="1"/>
  <c r="E819" i="2"/>
  <c r="V818" i="2"/>
  <c r="T818" i="2"/>
  <c r="Q818" i="2"/>
  <c r="M818" i="2"/>
  <c r="P818" i="2" s="1"/>
  <c r="E818" i="2"/>
  <c r="M817" i="2"/>
  <c r="P817" i="2" s="1"/>
  <c r="E817" i="2"/>
  <c r="M816" i="2"/>
  <c r="V816" i="2" s="1"/>
  <c r="E816" i="2"/>
  <c r="T815" i="2"/>
  <c r="M815" i="2"/>
  <c r="E815" i="2"/>
  <c r="T814" i="2"/>
  <c r="M814" i="2"/>
  <c r="V814" i="2" s="1"/>
  <c r="E814" i="2"/>
  <c r="V813" i="2"/>
  <c r="T813" i="2"/>
  <c r="P813" i="2"/>
  <c r="M813" i="2"/>
  <c r="E813" i="2"/>
  <c r="P812" i="2"/>
  <c r="M812" i="2"/>
  <c r="Q812" i="2" s="1"/>
  <c r="E812" i="2"/>
  <c r="V811" i="2"/>
  <c r="T811" i="2"/>
  <c r="Q811" i="2"/>
  <c r="P811" i="2"/>
  <c r="M811" i="2"/>
  <c r="E811" i="2"/>
  <c r="V810" i="2"/>
  <c r="M810" i="2"/>
  <c r="E810" i="2"/>
  <c r="V809" i="2"/>
  <c r="T809" i="2"/>
  <c r="Q809" i="2"/>
  <c r="P809" i="2"/>
  <c r="M809" i="2"/>
  <c r="E809" i="2"/>
  <c r="V808" i="2"/>
  <c r="T808" i="2"/>
  <c r="Q808" i="2"/>
  <c r="P808" i="2"/>
  <c r="M808" i="2"/>
  <c r="E808" i="2"/>
  <c r="M807" i="2"/>
  <c r="T807" i="2" s="1"/>
  <c r="E807" i="2"/>
  <c r="V806" i="2"/>
  <c r="T806" i="2"/>
  <c r="Q806" i="2"/>
  <c r="M806" i="2"/>
  <c r="P806" i="2" s="1"/>
  <c r="E806" i="2"/>
  <c r="M805" i="2"/>
  <c r="P805" i="2" s="1"/>
  <c r="E805" i="2"/>
  <c r="M804" i="2"/>
  <c r="V804" i="2" s="1"/>
  <c r="E804" i="2"/>
  <c r="T803" i="2"/>
  <c r="M803" i="2"/>
  <c r="E803" i="2"/>
  <c r="M802" i="2"/>
  <c r="V802" i="2" s="1"/>
  <c r="E802" i="2"/>
  <c r="V801" i="2"/>
  <c r="T801" i="2"/>
  <c r="P801" i="2"/>
  <c r="M801" i="2"/>
  <c r="E801" i="2"/>
  <c r="P800" i="2"/>
  <c r="M800" i="2"/>
  <c r="Q800" i="2" s="1"/>
  <c r="E800" i="2"/>
  <c r="V799" i="2"/>
  <c r="T799" i="2"/>
  <c r="Q799" i="2"/>
  <c r="P799" i="2"/>
  <c r="M799" i="2"/>
  <c r="E799" i="2"/>
  <c r="V798" i="2"/>
  <c r="M798" i="2"/>
  <c r="E798" i="2"/>
  <c r="V797" i="2"/>
  <c r="T797" i="2"/>
  <c r="Q797" i="2"/>
  <c r="P797" i="2"/>
  <c r="M797" i="2"/>
  <c r="E797" i="2"/>
  <c r="V796" i="2"/>
  <c r="T796" i="2"/>
  <c r="Q796" i="2"/>
  <c r="P796" i="2"/>
  <c r="M796" i="2"/>
  <c r="E796" i="2"/>
  <c r="M795" i="2"/>
  <c r="T795" i="2" s="1"/>
  <c r="E795" i="2"/>
  <c r="V794" i="2"/>
  <c r="T794" i="2"/>
  <c r="Q794" i="2"/>
  <c r="M794" i="2"/>
  <c r="P794" i="2" s="1"/>
  <c r="E794" i="2"/>
  <c r="M793" i="2"/>
  <c r="P793" i="2" s="1"/>
  <c r="E793" i="2"/>
  <c r="M792" i="2"/>
  <c r="E792" i="2"/>
  <c r="T791" i="2"/>
  <c r="M791" i="2"/>
  <c r="E791" i="2"/>
  <c r="M790" i="2"/>
  <c r="V790" i="2" s="1"/>
  <c r="E790" i="2"/>
  <c r="V789" i="2"/>
  <c r="T789" i="2"/>
  <c r="P789" i="2"/>
  <c r="M789" i="2"/>
  <c r="E789" i="2"/>
  <c r="P788" i="2"/>
  <c r="M788" i="2"/>
  <c r="Q788" i="2" s="1"/>
  <c r="E788" i="2"/>
  <c r="V787" i="2"/>
  <c r="T787" i="2"/>
  <c r="Q787" i="2"/>
  <c r="P787" i="2"/>
  <c r="M787" i="2"/>
  <c r="E787" i="2"/>
  <c r="V786" i="2"/>
  <c r="M786" i="2"/>
  <c r="E786" i="2"/>
  <c r="V785" i="2"/>
  <c r="T785" i="2"/>
  <c r="Q785" i="2"/>
  <c r="P785" i="2"/>
  <c r="M785" i="2"/>
  <c r="E785" i="2"/>
  <c r="V784" i="2"/>
  <c r="T784" i="2"/>
  <c r="Q784" i="2"/>
  <c r="P784" i="2"/>
  <c r="M784" i="2"/>
  <c r="E784" i="2"/>
  <c r="M783" i="2"/>
  <c r="T783" i="2" s="1"/>
  <c r="E783" i="2"/>
  <c r="V782" i="2"/>
  <c r="T782" i="2"/>
  <c r="Q782" i="2"/>
  <c r="M782" i="2"/>
  <c r="P782" i="2" s="1"/>
  <c r="E782" i="2"/>
  <c r="M781" i="2"/>
  <c r="P781" i="2" s="1"/>
  <c r="E781" i="2"/>
  <c r="M780" i="2"/>
  <c r="E780" i="2"/>
  <c r="T779" i="2"/>
  <c r="M779" i="2"/>
  <c r="E779" i="2"/>
  <c r="M778" i="2"/>
  <c r="V778" i="2" s="1"/>
  <c r="E778" i="2"/>
  <c r="V777" i="2"/>
  <c r="T777" i="2"/>
  <c r="Q777" i="2"/>
  <c r="P777" i="2"/>
  <c r="M777" i="2"/>
  <c r="E777" i="2"/>
  <c r="P776" i="2"/>
  <c r="M776" i="2"/>
  <c r="Q776" i="2" s="1"/>
  <c r="E776" i="2"/>
  <c r="V775" i="2"/>
  <c r="T775" i="2"/>
  <c r="Q775" i="2"/>
  <c r="P775" i="2"/>
  <c r="M775" i="2"/>
  <c r="E775" i="2"/>
  <c r="V774" i="2"/>
  <c r="M774" i="2"/>
  <c r="E774" i="2"/>
  <c r="V773" i="2"/>
  <c r="T773" i="2"/>
  <c r="Q773" i="2"/>
  <c r="P773" i="2"/>
  <c r="M773" i="2"/>
  <c r="E773" i="2"/>
  <c r="V772" i="2"/>
  <c r="T772" i="2"/>
  <c r="Q772" i="2"/>
  <c r="P772" i="2"/>
  <c r="M772" i="2"/>
  <c r="E772" i="2"/>
  <c r="M771" i="2"/>
  <c r="E771" i="2"/>
  <c r="V770" i="2"/>
  <c r="T770" i="2"/>
  <c r="Q770" i="2"/>
  <c r="M770" i="2"/>
  <c r="P770" i="2" s="1"/>
  <c r="E770" i="2"/>
  <c r="M769" i="2"/>
  <c r="P769" i="2" s="1"/>
  <c r="E769" i="2"/>
  <c r="P768" i="2"/>
  <c r="M768" i="2"/>
  <c r="E768" i="2"/>
  <c r="T767" i="2"/>
  <c r="M767" i="2"/>
  <c r="E767" i="2"/>
  <c r="M766" i="2"/>
  <c r="E766" i="2"/>
  <c r="V765" i="2"/>
  <c r="T765" i="2"/>
  <c r="Q765" i="2"/>
  <c r="P765" i="2"/>
  <c r="M765" i="2"/>
  <c r="E765" i="2"/>
  <c r="P764" i="2"/>
  <c r="M764" i="2"/>
  <c r="Q764" i="2" s="1"/>
  <c r="E764" i="2"/>
  <c r="V763" i="2"/>
  <c r="T763" i="2"/>
  <c r="Q763" i="2"/>
  <c r="P763" i="2"/>
  <c r="M763" i="2"/>
  <c r="E763" i="2"/>
  <c r="V762" i="2"/>
  <c r="M762" i="2"/>
  <c r="T762" i="2" s="1"/>
  <c r="E762" i="2"/>
  <c r="V761" i="2"/>
  <c r="T761" i="2"/>
  <c r="Q761" i="2"/>
  <c r="P761" i="2"/>
  <c r="M761" i="2"/>
  <c r="E761" i="2"/>
  <c r="V760" i="2"/>
  <c r="T760" i="2"/>
  <c r="Q760" i="2"/>
  <c r="P760" i="2"/>
  <c r="M760" i="2"/>
  <c r="E760" i="2"/>
  <c r="M759" i="2"/>
  <c r="E759" i="2"/>
  <c r="V758" i="2"/>
  <c r="T758" i="2"/>
  <c r="Q758" i="2"/>
  <c r="M758" i="2"/>
  <c r="P758" i="2" s="1"/>
  <c r="E758" i="2"/>
  <c r="M757" i="2"/>
  <c r="E757" i="2"/>
  <c r="V756" i="2"/>
  <c r="Q756" i="2"/>
  <c r="M756" i="2"/>
  <c r="E756" i="2"/>
  <c r="T755" i="2"/>
  <c r="M755" i="2"/>
  <c r="E755" i="2"/>
  <c r="Q754" i="2"/>
  <c r="M754" i="2"/>
  <c r="E754" i="2"/>
  <c r="V753" i="2"/>
  <c r="T753" i="2"/>
  <c r="Q753" i="2"/>
  <c r="P753" i="2"/>
  <c r="M753" i="2"/>
  <c r="E753" i="2"/>
  <c r="M752" i="2"/>
  <c r="E752" i="2"/>
  <c r="V751" i="2"/>
  <c r="T751" i="2"/>
  <c r="Q751" i="2"/>
  <c r="P751" i="2"/>
  <c r="M751" i="2"/>
  <c r="E751" i="2"/>
  <c r="V750" i="2"/>
  <c r="M750" i="2"/>
  <c r="E750" i="2"/>
  <c r="V749" i="2"/>
  <c r="T749" i="2"/>
  <c r="Q749" i="2"/>
  <c r="P749" i="2"/>
  <c r="M749" i="2"/>
  <c r="E749" i="2"/>
  <c r="V748" i="2"/>
  <c r="T748" i="2"/>
  <c r="Q748" i="2"/>
  <c r="P748" i="2"/>
  <c r="M748" i="2"/>
  <c r="E748" i="2"/>
  <c r="M747" i="2"/>
  <c r="E747" i="2"/>
  <c r="V746" i="2"/>
  <c r="T746" i="2"/>
  <c r="Q746" i="2"/>
  <c r="P746" i="2"/>
  <c r="M746" i="2"/>
  <c r="E746" i="2"/>
  <c r="M745" i="2"/>
  <c r="E745" i="2"/>
  <c r="T744" i="2"/>
  <c r="M744" i="2"/>
  <c r="E744" i="2"/>
  <c r="M743" i="2"/>
  <c r="E743" i="2"/>
  <c r="T742" i="2"/>
  <c r="M742" i="2"/>
  <c r="E742" i="2"/>
  <c r="V741" i="2"/>
  <c r="T741" i="2"/>
  <c r="Q741" i="2"/>
  <c r="P741" i="2"/>
  <c r="M741" i="2"/>
  <c r="E741" i="2"/>
  <c r="P740" i="2"/>
  <c r="M740" i="2"/>
  <c r="E740" i="2"/>
  <c r="V739" i="2"/>
  <c r="T739" i="2"/>
  <c r="Q739" i="2"/>
  <c r="P739" i="2"/>
  <c r="M739" i="2"/>
  <c r="E739" i="2"/>
  <c r="V738" i="2"/>
  <c r="M738" i="2"/>
  <c r="E738" i="2"/>
  <c r="V737" i="2"/>
  <c r="T737" i="2"/>
  <c r="Q737" i="2"/>
  <c r="P737" i="2"/>
  <c r="M737" i="2"/>
  <c r="E737" i="2"/>
  <c r="V736" i="2"/>
  <c r="T736" i="2"/>
  <c r="Q736" i="2"/>
  <c r="P736" i="2"/>
  <c r="M736" i="2"/>
  <c r="E736" i="2"/>
  <c r="P735" i="2"/>
  <c r="M735" i="2"/>
  <c r="E735" i="2"/>
  <c r="V734" i="2"/>
  <c r="T734" i="2"/>
  <c r="Q734" i="2"/>
  <c r="P734" i="2"/>
  <c r="M734" i="2"/>
  <c r="E734" i="2"/>
  <c r="M733" i="2"/>
  <c r="E733" i="2"/>
  <c r="P732" i="2"/>
  <c r="M732" i="2"/>
  <c r="V732" i="2" s="1"/>
  <c r="E732" i="2"/>
  <c r="M731" i="2"/>
  <c r="Q731" i="2" s="1"/>
  <c r="E731" i="2"/>
  <c r="Q730" i="2"/>
  <c r="M730" i="2"/>
  <c r="V730" i="2" s="1"/>
  <c r="E730" i="2"/>
  <c r="V729" i="2"/>
  <c r="T729" i="2"/>
  <c r="Q729" i="2"/>
  <c r="P729" i="2"/>
  <c r="M729" i="2"/>
  <c r="E729" i="2"/>
  <c r="V728" i="2"/>
  <c r="M728" i="2"/>
  <c r="E728" i="2"/>
  <c r="V727" i="2"/>
  <c r="T727" i="2"/>
  <c r="Q727" i="2"/>
  <c r="P727" i="2"/>
  <c r="M727" i="2"/>
  <c r="E727" i="2"/>
  <c r="V726" i="2"/>
  <c r="M726" i="2"/>
  <c r="P726" i="2" s="1"/>
  <c r="E726" i="2"/>
  <c r="V725" i="2"/>
  <c r="T725" i="2"/>
  <c r="Q725" i="2"/>
  <c r="P725" i="2"/>
  <c r="M725" i="2"/>
  <c r="E725" i="2"/>
  <c r="V724" i="2"/>
  <c r="T724" i="2"/>
  <c r="Q724" i="2"/>
  <c r="P724" i="2"/>
  <c r="M724" i="2"/>
  <c r="E724" i="2"/>
  <c r="M723" i="2"/>
  <c r="E723" i="2"/>
  <c r="T722" i="2"/>
  <c r="M722" i="2"/>
  <c r="E722" i="2"/>
  <c r="Q721" i="2"/>
  <c r="P721" i="2"/>
  <c r="M721" i="2"/>
  <c r="V721" i="2" s="1"/>
  <c r="E721" i="2"/>
  <c r="M720" i="2"/>
  <c r="E720" i="2"/>
  <c r="T719" i="2"/>
  <c r="M719" i="2"/>
  <c r="V719" i="2" s="1"/>
  <c r="E719" i="2"/>
  <c r="V718" i="2"/>
  <c r="T718" i="2"/>
  <c r="Q718" i="2"/>
  <c r="M718" i="2"/>
  <c r="E718" i="2"/>
  <c r="P717" i="2"/>
  <c r="M717" i="2"/>
  <c r="T717" i="2" s="1"/>
  <c r="E717" i="2"/>
  <c r="V716" i="2"/>
  <c r="T716" i="2"/>
  <c r="Q716" i="2"/>
  <c r="P716" i="2"/>
  <c r="M716" i="2"/>
  <c r="E716" i="2"/>
  <c r="Q715" i="2"/>
  <c r="P715" i="2"/>
  <c r="M715" i="2"/>
  <c r="E715" i="2"/>
  <c r="V714" i="2"/>
  <c r="M714" i="2"/>
  <c r="T714" i="2" s="1"/>
  <c r="E714" i="2"/>
  <c r="V713" i="2"/>
  <c r="T713" i="2"/>
  <c r="Q713" i="2"/>
  <c r="P713" i="2"/>
  <c r="M713" i="2"/>
  <c r="E713" i="2"/>
  <c r="Q712" i="2"/>
  <c r="M712" i="2"/>
  <c r="V712" i="2" s="1"/>
  <c r="E712" i="2"/>
  <c r="V711" i="2"/>
  <c r="T711" i="2"/>
  <c r="Q711" i="2"/>
  <c r="P711" i="2"/>
  <c r="M711" i="2"/>
  <c r="E711" i="2"/>
  <c r="T710" i="2"/>
  <c r="Q710" i="2"/>
  <c r="M710" i="2"/>
  <c r="P710" i="2" s="1"/>
  <c r="E710" i="2"/>
  <c r="Q709" i="2"/>
  <c r="P709" i="2"/>
  <c r="M709" i="2"/>
  <c r="V709" i="2" s="1"/>
  <c r="E709" i="2"/>
  <c r="M708" i="2"/>
  <c r="E708" i="2"/>
  <c r="T707" i="2"/>
  <c r="M707" i="2"/>
  <c r="V707" i="2" s="1"/>
  <c r="E707" i="2"/>
  <c r="V706" i="2"/>
  <c r="T706" i="2"/>
  <c r="Q706" i="2"/>
  <c r="M706" i="2"/>
  <c r="E706" i="2"/>
  <c r="P705" i="2"/>
  <c r="M705" i="2"/>
  <c r="T705" i="2" s="1"/>
  <c r="E705" i="2"/>
  <c r="V704" i="2"/>
  <c r="T704" i="2"/>
  <c r="Q704" i="2"/>
  <c r="P704" i="2"/>
  <c r="M704" i="2"/>
  <c r="E704" i="2"/>
  <c r="V703" i="2"/>
  <c r="Q703" i="2"/>
  <c r="P703" i="2"/>
  <c r="M703" i="2"/>
  <c r="T703" i="2" s="1"/>
  <c r="E703" i="2"/>
  <c r="V702" i="2"/>
  <c r="M702" i="2"/>
  <c r="T702" i="2" s="1"/>
  <c r="E702" i="2"/>
  <c r="V701" i="2"/>
  <c r="T701" i="2"/>
  <c r="Q701" i="2"/>
  <c r="P701" i="2"/>
  <c r="M701" i="2"/>
  <c r="E701" i="2"/>
  <c r="Q700" i="2"/>
  <c r="M700" i="2"/>
  <c r="V700" i="2" s="1"/>
  <c r="E700" i="2"/>
  <c r="V699" i="2"/>
  <c r="T699" i="2"/>
  <c r="Q699" i="2"/>
  <c r="P699" i="2"/>
  <c r="M699" i="2"/>
  <c r="E699" i="2"/>
  <c r="T698" i="2"/>
  <c r="Q698" i="2"/>
  <c r="M698" i="2"/>
  <c r="P698" i="2" s="1"/>
  <c r="E698" i="2"/>
  <c r="Q697" i="2"/>
  <c r="P697" i="2"/>
  <c r="M697" i="2"/>
  <c r="V697" i="2" s="1"/>
  <c r="E697" i="2"/>
  <c r="M696" i="2"/>
  <c r="E696" i="2"/>
  <c r="T695" i="2"/>
  <c r="M695" i="2"/>
  <c r="V695" i="2" s="1"/>
  <c r="E695" i="2"/>
  <c r="V694" i="2"/>
  <c r="T694" i="2"/>
  <c r="Q694" i="2"/>
  <c r="M694" i="2"/>
  <c r="E694" i="2"/>
  <c r="P693" i="2"/>
  <c r="M693" i="2"/>
  <c r="T693" i="2" s="1"/>
  <c r="E693" i="2"/>
  <c r="V692" i="2"/>
  <c r="T692" i="2"/>
  <c r="Q692" i="2"/>
  <c r="P692" i="2"/>
  <c r="M692" i="2"/>
  <c r="E692" i="2"/>
  <c r="V691" i="2"/>
  <c r="Q691" i="2"/>
  <c r="P691" i="2"/>
  <c r="M691" i="2"/>
  <c r="T691" i="2" s="1"/>
  <c r="E691" i="2"/>
  <c r="V690" i="2"/>
  <c r="M690" i="2"/>
  <c r="T690" i="2" s="1"/>
  <c r="E690" i="2"/>
  <c r="V689" i="2"/>
  <c r="T689" i="2"/>
  <c r="Q689" i="2"/>
  <c r="P689" i="2"/>
  <c r="M689" i="2"/>
  <c r="E689" i="2"/>
  <c r="Q688" i="2"/>
  <c r="M688" i="2"/>
  <c r="V688" i="2" s="1"/>
  <c r="E688" i="2"/>
  <c r="V687" i="2"/>
  <c r="T687" i="2"/>
  <c r="Q687" i="2"/>
  <c r="P687" i="2"/>
  <c r="M687" i="2"/>
  <c r="E687" i="2"/>
  <c r="T686" i="2"/>
  <c r="Q686" i="2"/>
  <c r="M686" i="2"/>
  <c r="P686" i="2" s="1"/>
  <c r="E686" i="2"/>
  <c r="Q685" i="2"/>
  <c r="P685" i="2"/>
  <c r="M685" i="2"/>
  <c r="V685" i="2" s="1"/>
  <c r="E685" i="2"/>
  <c r="M684" i="2"/>
  <c r="E684" i="2"/>
  <c r="T683" i="2"/>
  <c r="M683" i="2"/>
  <c r="V683" i="2" s="1"/>
  <c r="E683" i="2"/>
  <c r="V682" i="2"/>
  <c r="T682" i="2"/>
  <c r="Q682" i="2"/>
  <c r="M682" i="2"/>
  <c r="E682" i="2"/>
  <c r="P681" i="2"/>
  <c r="M681" i="2"/>
  <c r="T681" i="2" s="1"/>
  <c r="E681" i="2"/>
  <c r="V680" i="2"/>
  <c r="T680" i="2"/>
  <c r="Q680" i="2"/>
  <c r="P680" i="2"/>
  <c r="M680" i="2"/>
  <c r="E680" i="2"/>
  <c r="V679" i="2"/>
  <c r="Q679" i="2"/>
  <c r="P679" i="2"/>
  <c r="M679" i="2"/>
  <c r="T679" i="2" s="1"/>
  <c r="E679" i="2"/>
  <c r="V678" i="2"/>
  <c r="M678" i="2"/>
  <c r="T678" i="2" s="1"/>
  <c r="E678" i="2"/>
  <c r="V677" i="2"/>
  <c r="T677" i="2"/>
  <c r="Q677" i="2"/>
  <c r="P677" i="2"/>
  <c r="M677" i="2"/>
  <c r="E677" i="2"/>
  <c r="Q676" i="2"/>
  <c r="M676" i="2"/>
  <c r="V676" i="2" s="1"/>
  <c r="E676" i="2"/>
  <c r="V675" i="2"/>
  <c r="T675" i="2"/>
  <c r="Q675" i="2"/>
  <c r="P675" i="2"/>
  <c r="M675" i="2"/>
  <c r="E675" i="2"/>
  <c r="T674" i="2"/>
  <c r="Q674" i="2"/>
  <c r="M674" i="2"/>
  <c r="P674" i="2" s="1"/>
  <c r="E674" i="2"/>
  <c r="Q673" i="2"/>
  <c r="P673" i="2"/>
  <c r="M673" i="2"/>
  <c r="V673" i="2" s="1"/>
  <c r="E673" i="2"/>
  <c r="M672" i="2"/>
  <c r="E672" i="2"/>
  <c r="T671" i="2"/>
  <c r="M671" i="2"/>
  <c r="V671" i="2" s="1"/>
  <c r="E671" i="2"/>
  <c r="V670" i="2"/>
  <c r="T670" i="2"/>
  <c r="Q670" i="2"/>
  <c r="M670" i="2"/>
  <c r="E670" i="2"/>
  <c r="P669" i="2"/>
  <c r="M669" i="2"/>
  <c r="T669" i="2" s="1"/>
  <c r="E669" i="2"/>
  <c r="V668" i="2"/>
  <c r="T668" i="2"/>
  <c r="Q668" i="2"/>
  <c r="P668" i="2"/>
  <c r="M668" i="2"/>
  <c r="E668" i="2"/>
  <c r="V667" i="2"/>
  <c r="Q667" i="2"/>
  <c r="P667" i="2"/>
  <c r="M667" i="2"/>
  <c r="T667" i="2" s="1"/>
  <c r="E667" i="2"/>
  <c r="V666" i="2"/>
  <c r="M666" i="2"/>
  <c r="T666" i="2" s="1"/>
  <c r="E666" i="2"/>
  <c r="V665" i="2"/>
  <c r="T665" i="2"/>
  <c r="Q665" i="2"/>
  <c r="P665" i="2"/>
  <c r="M665" i="2"/>
  <c r="E665" i="2"/>
  <c r="Q664" i="2"/>
  <c r="M664" i="2"/>
  <c r="V664" i="2" s="1"/>
  <c r="E664" i="2"/>
  <c r="V663" i="2"/>
  <c r="T663" i="2"/>
  <c r="Q663" i="2"/>
  <c r="P663" i="2"/>
  <c r="M663" i="2"/>
  <c r="E663" i="2"/>
  <c r="T662" i="2"/>
  <c r="Q662" i="2"/>
  <c r="M662" i="2"/>
  <c r="P662" i="2" s="1"/>
  <c r="E662" i="2"/>
  <c r="Q661" i="2"/>
  <c r="P661" i="2"/>
  <c r="M661" i="2"/>
  <c r="V661" i="2" s="1"/>
  <c r="E661" i="2"/>
  <c r="M660" i="2"/>
  <c r="E660" i="2"/>
  <c r="T659" i="2"/>
  <c r="M659" i="2"/>
  <c r="V659" i="2" s="1"/>
  <c r="E659" i="2"/>
  <c r="V658" i="2"/>
  <c r="T658" i="2"/>
  <c r="Q658" i="2"/>
  <c r="M658" i="2"/>
  <c r="E658" i="2"/>
  <c r="P657" i="2"/>
  <c r="M657" i="2"/>
  <c r="T657" i="2" s="1"/>
  <c r="E657" i="2"/>
  <c r="V656" i="2"/>
  <c r="T656" i="2"/>
  <c r="Q656" i="2"/>
  <c r="P656" i="2"/>
  <c r="M656" i="2"/>
  <c r="E656" i="2"/>
  <c r="V655" i="2"/>
  <c r="Q655" i="2"/>
  <c r="P655" i="2"/>
  <c r="M655" i="2"/>
  <c r="T655" i="2" s="1"/>
  <c r="E655" i="2"/>
  <c r="V654" i="2"/>
  <c r="M654" i="2"/>
  <c r="T654" i="2" s="1"/>
  <c r="E654" i="2"/>
  <c r="V653" i="2"/>
  <c r="T653" i="2"/>
  <c r="Q653" i="2"/>
  <c r="P653" i="2"/>
  <c r="M653" i="2"/>
  <c r="E653" i="2"/>
  <c r="Q652" i="2"/>
  <c r="M652" i="2"/>
  <c r="V652" i="2" s="1"/>
  <c r="E652" i="2"/>
  <c r="V651" i="2"/>
  <c r="T651" i="2"/>
  <c r="Q651" i="2"/>
  <c r="P651" i="2"/>
  <c r="M651" i="2"/>
  <c r="E651" i="2"/>
  <c r="T650" i="2"/>
  <c r="Q650" i="2"/>
  <c r="M650" i="2"/>
  <c r="P650" i="2" s="1"/>
  <c r="E650" i="2"/>
  <c r="Q649" i="2"/>
  <c r="P649" i="2"/>
  <c r="M649" i="2"/>
  <c r="V649" i="2" s="1"/>
  <c r="E649" i="2"/>
  <c r="M648" i="2"/>
  <c r="E648" i="2"/>
  <c r="T647" i="2"/>
  <c r="M647" i="2"/>
  <c r="V647" i="2" s="1"/>
  <c r="E647" i="2"/>
  <c r="V646" i="2"/>
  <c r="T646" i="2"/>
  <c r="Q646" i="2"/>
  <c r="M646" i="2"/>
  <c r="E646" i="2"/>
  <c r="P645" i="2"/>
  <c r="M645" i="2"/>
  <c r="T645" i="2" s="1"/>
  <c r="E645" i="2"/>
  <c r="V644" i="2"/>
  <c r="T644" i="2"/>
  <c r="Q644" i="2"/>
  <c r="P644" i="2"/>
  <c r="M644" i="2"/>
  <c r="E644" i="2"/>
  <c r="V643" i="2"/>
  <c r="Q643" i="2"/>
  <c r="P643" i="2"/>
  <c r="M643" i="2"/>
  <c r="T643" i="2" s="1"/>
  <c r="E643" i="2"/>
  <c r="V642" i="2"/>
  <c r="M642" i="2"/>
  <c r="T642" i="2" s="1"/>
  <c r="E642" i="2"/>
  <c r="V641" i="2"/>
  <c r="T641" i="2"/>
  <c r="Q641" i="2"/>
  <c r="P641" i="2"/>
  <c r="M641" i="2"/>
  <c r="E641" i="2"/>
  <c r="Q640" i="2"/>
  <c r="M640" i="2"/>
  <c r="V640" i="2" s="1"/>
  <c r="E640" i="2"/>
  <c r="V639" i="2"/>
  <c r="T639" i="2"/>
  <c r="Q639" i="2"/>
  <c r="P639" i="2"/>
  <c r="M639" i="2"/>
  <c r="E639" i="2"/>
  <c r="T638" i="2"/>
  <c r="Q638" i="2"/>
  <c r="M638" i="2"/>
  <c r="P638" i="2" s="1"/>
  <c r="E638" i="2"/>
  <c r="Q637" i="2"/>
  <c r="P637" i="2"/>
  <c r="M637" i="2"/>
  <c r="V637" i="2" s="1"/>
  <c r="E637" i="2"/>
  <c r="M636" i="2"/>
  <c r="E636" i="2"/>
  <c r="T635" i="2"/>
  <c r="M635" i="2"/>
  <c r="V635" i="2" s="1"/>
  <c r="E635" i="2"/>
  <c r="V634" i="2"/>
  <c r="T634" i="2"/>
  <c r="Q634" i="2"/>
  <c r="M634" i="2"/>
  <c r="E634" i="2"/>
  <c r="P633" i="2"/>
  <c r="M633" i="2"/>
  <c r="T633" i="2" s="1"/>
  <c r="E633" i="2"/>
  <c r="V632" i="2"/>
  <c r="T632" i="2"/>
  <c r="Q632" i="2"/>
  <c r="P632" i="2"/>
  <c r="M632" i="2"/>
  <c r="E632" i="2"/>
  <c r="V631" i="2"/>
  <c r="Q631" i="2"/>
  <c r="P631" i="2"/>
  <c r="M631" i="2"/>
  <c r="T631" i="2" s="1"/>
  <c r="E631" i="2"/>
  <c r="V630" i="2"/>
  <c r="M630" i="2"/>
  <c r="T630" i="2" s="1"/>
  <c r="E630" i="2"/>
  <c r="V629" i="2"/>
  <c r="T629" i="2"/>
  <c r="Q629" i="2"/>
  <c r="P629" i="2"/>
  <c r="M629" i="2"/>
  <c r="E629" i="2"/>
  <c r="Q628" i="2"/>
  <c r="M628" i="2"/>
  <c r="V628" i="2" s="1"/>
  <c r="E628" i="2"/>
  <c r="V627" i="2"/>
  <c r="T627" i="2"/>
  <c r="Q627" i="2"/>
  <c r="P627" i="2"/>
  <c r="M627" i="2"/>
  <c r="E627" i="2"/>
  <c r="T626" i="2"/>
  <c r="Q626" i="2"/>
  <c r="M626" i="2"/>
  <c r="P626" i="2" s="1"/>
  <c r="E626" i="2"/>
  <c r="Q625" i="2"/>
  <c r="P625" i="2"/>
  <c r="M625" i="2"/>
  <c r="V625" i="2" s="1"/>
  <c r="E625" i="2"/>
  <c r="M624" i="2"/>
  <c r="E624" i="2"/>
  <c r="T623" i="2"/>
  <c r="M623" i="2"/>
  <c r="V623" i="2" s="1"/>
  <c r="E623" i="2"/>
  <c r="V622" i="2"/>
  <c r="T622" i="2"/>
  <c r="Q622" i="2"/>
  <c r="M622" i="2"/>
  <c r="E622" i="2"/>
  <c r="P621" i="2"/>
  <c r="M621" i="2"/>
  <c r="T621" i="2" s="1"/>
  <c r="E621" i="2"/>
  <c r="V620" i="2"/>
  <c r="T620" i="2"/>
  <c r="Q620" i="2"/>
  <c r="P620" i="2"/>
  <c r="M620" i="2"/>
  <c r="E620" i="2"/>
  <c r="V619" i="2"/>
  <c r="Q619" i="2"/>
  <c r="P619" i="2"/>
  <c r="M619" i="2"/>
  <c r="T619" i="2" s="1"/>
  <c r="E619" i="2"/>
  <c r="V618" i="2"/>
  <c r="M618" i="2"/>
  <c r="T618" i="2" s="1"/>
  <c r="E618" i="2"/>
  <c r="V617" i="2"/>
  <c r="T617" i="2"/>
  <c r="Q617" i="2"/>
  <c r="P617" i="2"/>
  <c r="M617" i="2"/>
  <c r="E617" i="2"/>
  <c r="Q616" i="2"/>
  <c r="M616" i="2"/>
  <c r="V616" i="2" s="1"/>
  <c r="E616" i="2"/>
  <c r="V615" i="2"/>
  <c r="T615" i="2"/>
  <c r="Q615" i="2"/>
  <c r="P615" i="2"/>
  <c r="M615" i="2"/>
  <c r="E615" i="2"/>
  <c r="T614" i="2"/>
  <c r="Q614" i="2"/>
  <c r="M614" i="2"/>
  <c r="P614" i="2" s="1"/>
  <c r="E614" i="2"/>
  <c r="Q613" i="2"/>
  <c r="P613" i="2"/>
  <c r="M613" i="2"/>
  <c r="V613" i="2" s="1"/>
  <c r="E613" i="2"/>
  <c r="M612" i="2"/>
  <c r="E612" i="2"/>
  <c r="T611" i="2"/>
  <c r="M611" i="2"/>
  <c r="V611" i="2" s="1"/>
  <c r="E611" i="2"/>
  <c r="V610" i="2"/>
  <c r="T610" i="2"/>
  <c r="Q610" i="2"/>
  <c r="M610" i="2"/>
  <c r="E610" i="2"/>
  <c r="P609" i="2"/>
  <c r="M609" i="2"/>
  <c r="T609" i="2" s="1"/>
  <c r="E609" i="2"/>
  <c r="V608" i="2"/>
  <c r="T608" i="2"/>
  <c r="Q608" i="2"/>
  <c r="P608" i="2"/>
  <c r="M608" i="2"/>
  <c r="E608" i="2"/>
  <c r="V607" i="2"/>
  <c r="Q607" i="2"/>
  <c r="P607" i="2"/>
  <c r="M607" i="2"/>
  <c r="T607" i="2" s="1"/>
  <c r="E607" i="2"/>
  <c r="M606" i="2"/>
  <c r="E606" i="2"/>
  <c r="V605" i="2"/>
  <c r="T605" i="2"/>
  <c r="Q605" i="2"/>
  <c r="P605" i="2"/>
  <c r="M605" i="2"/>
  <c r="E605" i="2"/>
  <c r="M604" i="2"/>
  <c r="E604" i="2"/>
  <c r="V603" i="2"/>
  <c r="T603" i="2"/>
  <c r="Q603" i="2"/>
  <c r="P603" i="2"/>
  <c r="M603" i="2"/>
  <c r="E603" i="2"/>
  <c r="T602" i="2"/>
  <c r="Q602" i="2"/>
  <c r="M602" i="2"/>
  <c r="P602" i="2" s="1"/>
  <c r="E602" i="2"/>
  <c r="Q601" i="2"/>
  <c r="P601" i="2"/>
  <c r="M601" i="2"/>
  <c r="V601" i="2" s="1"/>
  <c r="E601" i="2"/>
  <c r="M600" i="2"/>
  <c r="V600" i="2" s="1"/>
  <c r="E600" i="2"/>
  <c r="M599" i="2"/>
  <c r="E599" i="2"/>
  <c r="V598" i="2"/>
  <c r="T598" i="2"/>
  <c r="Q598" i="2"/>
  <c r="M598" i="2"/>
  <c r="E598" i="2"/>
  <c r="M597" i="2"/>
  <c r="E597" i="2"/>
  <c r="V596" i="2"/>
  <c r="T596" i="2"/>
  <c r="Q596" i="2"/>
  <c r="P596" i="2"/>
  <c r="M596" i="2"/>
  <c r="E596" i="2"/>
  <c r="V595" i="2"/>
  <c r="Q595" i="2"/>
  <c r="P595" i="2"/>
  <c r="M595" i="2"/>
  <c r="T595" i="2" s="1"/>
  <c r="E595" i="2"/>
  <c r="M594" i="2"/>
  <c r="E594" i="2"/>
  <c r="V593" i="2"/>
  <c r="T593" i="2"/>
  <c r="Q593" i="2"/>
  <c r="P593" i="2"/>
  <c r="M593" i="2"/>
  <c r="E593" i="2"/>
  <c r="M592" i="2"/>
  <c r="E592" i="2"/>
  <c r="V591" i="2"/>
  <c r="T591" i="2"/>
  <c r="Q591" i="2"/>
  <c r="P591" i="2"/>
  <c r="M591" i="2"/>
  <c r="E591" i="2"/>
  <c r="T590" i="2"/>
  <c r="Q590" i="2"/>
  <c r="M590" i="2"/>
  <c r="P590" i="2" s="1"/>
  <c r="E590" i="2"/>
  <c r="Q589" i="2"/>
  <c r="P589" i="2"/>
  <c r="M589" i="2"/>
  <c r="V589" i="2" s="1"/>
  <c r="E589" i="2"/>
  <c r="M588" i="2"/>
  <c r="E588" i="2"/>
  <c r="M587" i="2"/>
  <c r="E587" i="2"/>
  <c r="V586" i="2"/>
  <c r="T586" i="2"/>
  <c r="Q586" i="2"/>
  <c r="M586" i="2"/>
  <c r="E586" i="2"/>
  <c r="M585" i="2"/>
  <c r="E585" i="2"/>
  <c r="V584" i="2"/>
  <c r="T584" i="2"/>
  <c r="Q584" i="2"/>
  <c r="P584" i="2"/>
  <c r="M584" i="2"/>
  <c r="E584" i="2"/>
  <c r="V583" i="2"/>
  <c r="Q583" i="2"/>
  <c r="P583" i="2"/>
  <c r="M583" i="2"/>
  <c r="T583" i="2" s="1"/>
  <c r="E583" i="2"/>
  <c r="V582" i="2"/>
  <c r="M582" i="2"/>
  <c r="E582" i="2"/>
  <c r="V581" i="2"/>
  <c r="T581" i="2"/>
  <c r="Q581" i="2"/>
  <c r="P581" i="2"/>
  <c r="M581" i="2"/>
  <c r="E581" i="2"/>
  <c r="M580" i="2"/>
  <c r="E580" i="2"/>
  <c r="M579" i="2"/>
  <c r="V579" i="2" s="1"/>
  <c r="E579" i="2"/>
  <c r="T578" i="2"/>
  <c r="Q578" i="2"/>
  <c r="M578" i="2"/>
  <c r="P578" i="2" s="1"/>
  <c r="E578" i="2"/>
  <c r="Q577" i="2"/>
  <c r="P577" i="2"/>
  <c r="M577" i="2"/>
  <c r="V577" i="2" s="1"/>
  <c r="E577" i="2"/>
  <c r="T576" i="2"/>
  <c r="P576" i="2"/>
  <c r="M576" i="2"/>
  <c r="V576" i="2" s="1"/>
  <c r="E576" i="2"/>
  <c r="M575" i="2"/>
  <c r="E575" i="2"/>
  <c r="V574" i="2"/>
  <c r="T574" i="2"/>
  <c r="Q574" i="2"/>
  <c r="P574" i="2"/>
  <c r="M574" i="2"/>
  <c r="E574" i="2"/>
  <c r="V573" i="2"/>
  <c r="M573" i="2"/>
  <c r="Q573" i="2" s="1"/>
  <c r="E573" i="2"/>
  <c r="V572" i="2"/>
  <c r="T572" i="2"/>
  <c r="Q572" i="2"/>
  <c r="P572" i="2"/>
  <c r="M572" i="2"/>
  <c r="E572" i="2"/>
  <c r="V571" i="2"/>
  <c r="T571" i="2"/>
  <c r="Q571" i="2"/>
  <c r="P571" i="2"/>
  <c r="M571" i="2"/>
  <c r="E571" i="2"/>
  <c r="V570" i="2"/>
  <c r="P570" i="2"/>
  <c r="M570" i="2"/>
  <c r="E570" i="2"/>
  <c r="V569" i="2"/>
  <c r="T569" i="2"/>
  <c r="Q569" i="2"/>
  <c r="P569" i="2"/>
  <c r="M569" i="2"/>
  <c r="E569" i="2"/>
  <c r="M568" i="2"/>
  <c r="E568" i="2"/>
  <c r="V567" i="2"/>
  <c r="T567" i="2"/>
  <c r="M567" i="2"/>
  <c r="Q567" i="2" s="1"/>
  <c r="E567" i="2"/>
  <c r="T566" i="2"/>
  <c r="Q566" i="2"/>
  <c r="M566" i="2"/>
  <c r="P566" i="2" s="1"/>
  <c r="E566" i="2"/>
  <c r="T565" i="2"/>
  <c r="Q565" i="2"/>
  <c r="M565" i="2"/>
  <c r="E565" i="2"/>
  <c r="V564" i="2"/>
  <c r="T564" i="2"/>
  <c r="P564" i="2"/>
  <c r="M564" i="2"/>
  <c r="E564" i="2"/>
  <c r="M563" i="2"/>
  <c r="E563" i="2"/>
  <c r="M562" i="2"/>
  <c r="V562" i="2" s="1"/>
  <c r="E562" i="2"/>
  <c r="M561" i="2"/>
  <c r="Q561" i="2" s="1"/>
  <c r="E561" i="2"/>
  <c r="V560" i="2"/>
  <c r="T560" i="2"/>
  <c r="Q560" i="2"/>
  <c r="P560" i="2"/>
  <c r="M560" i="2"/>
  <c r="E560" i="2"/>
  <c r="V559" i="2"/>
  <c r="T559" i="2"/>
  <c r="Q559" i="2"/>
  <c r="P559" i="2"/>
  <c r="M559" i="2"/>
  <c r="E559" i="2"/>
  <c r="M558" i="2"/>
  <c r="T558" i="2" s="1"/>
  <c r="E558" i="2"/>
  <c r="V557" i="2"/>
  <c r="T557" i="2"/>
  <c r="Q557" i="2"/>
  <c r="P557" i="2"/>
  <c r="M557" i="2"/>
  <c r="E557" i="2"/>
  <c r="M556" i="2"/>
  <c r="E556" i="2"/>
  <c r="M555" i="2"/>
  <c r="V555" i="2" s="1"/>
  <c r="E555" i="2"/>
  <c r="T554" i="2"/>
  <c r="Q554" i="2"/>
  <c r="M554" i="2"/>
  <c r="E554" i="2"/>
  <c r="T553" i="2"/>
  <c r="Q553" i="2"/>
  <c r="P553" i="2"/>
  <c r="M553" i="2"/>
  <c r="E553" i="2"/>
  <c r="V552" i="2"/>
  <c r="T552" i="2"/>
  <c r="P552" i="2"/>
  <c r="M552" i="2"/>
  <c r="E552" i="2"/>
  <c r="T551" i="2"/>
  <c r="M551" i="2"/>
  <c r="E551" i="2"/>
  <c r="V550" i="2"/>
  <c r="M550" i="2"/>
  <c r="E550" i="2"/>
  <c r="M549" i="2"/>
  <c r="Q549" i="2" s="1"/>
  <c r="E549" i="2"/>
  <c r="V548" i="2"/>
  <c r="T548" i="2"/>
  <c r="Q548" i="2"/>
  <c r="P548" i="2"/>
  <c r="M548" i="2"/>
  <c r="E548" i="2"/>
  <c r="V547" i="2"/>
  <c r="T547" i="2"/>
  <c r="Q547" i="2"/>
  <c r="P547" i="2"/>
  <c r="M547" i="2"/>
  <c r="E547" i="2"/>
  <c r="V546" i="2"/>
  <c r="Q546" i="2"/>
  <c r="M546" i="2"/>
  <c r="T546" i="2" s="1"/>
  <c r="E546" i="2"/>
  <c r="V545" i="2"/>
  <c r="T545" i="2"/>
  <c r="Q545" i="2"/>
  <c r="P545" i="2"/>
  <c r="M545" i="2"/>
  <c r="E545" i="2"/>
  <c r="M544" i="2"/>
  <c r="V544" i="2" s="1"/>
  <c r="E544" i="2"/>
  <c r="V543" i="2"/>
  <c r="M543" i="2"/>
  <c r="E543" i="2"/>
  <c r="V542" i="2"/>
  <c r="T542" i="2"/>
  <c r="M542" i="2"/>
  <c r="Q542" i="2" s="1"/>
  <c r="E542" i="2"/>
  <c r="Q541" i="2"/>
  <c r="M541" i="2"/>
  <c r="V541" i="2" s="1"/>
  <c r="E541" i="2"/>
  <c r="T540" i="2"/>
  <c r="Q540" i="2"/>
  <c r="P540" i="2"/>
  <c r="M540" i="2"/>
  <c r="V540" i="2" s="1"/>
  <c r="E540" i="2"/>
  <c r="M539" i="2"/>
  <c r="V539" i="2" s="1"/>
  <c r="E539" i="2"/>
  <c r="V538" i="2"/>
  <c r="T538" i="2"/>
  <c r="P538" i="2"/>
  <c r="M538" i="2"/>
  <c r="E538" i="2"/>
  <c r="M537" i="2"/>
  <c r="V537" i="2" s="1"/>
  <c r="E537" i="2"/>
  <c r="M536" i="2"/>
  <c r="E536" i="2"/>
  <c r="V535" i="2"/>
  <c r="T535" i="2"/>
  <c r="Q535" i="2"/>
  <c r="M535" i="2"/>
  <c r="P535" i="2" s="1"/>
  <c r="E535" i="2"/>
  <c r="V534" i="2"/>
  <c r="T534" i="2"/>
  <c r="Q534" i="2"/>
  <c r="P534" i="2"/>
  <c r="M534" i="2"/>
  <c r="E534" i="2"/>
  <c r="V533" i="2"/>
  <c r="T533" i="2"/>
  <c r="Q533" i="2"/>
  <c r="P533" i="2"/>
  <c r="M533" i="2"/>
  <c r="E533" i="2"/>
  <c r="M532" i="2"/>
  <c r="V532" i="2" s="1"/>
  <c r="E532" i="2"/>
  <c r="V531" i="2"/>
  <c r="M531" i="2"/>
  <c r="E531" i="2"/>
  <c r="V530" i="2"/>
  <c r="T530" i="2"/>
  <c r="M530" i="2"/>
  <c r="Q530" i="2" s="1"/>
  <c r="E530" i="2"/>
  <c r="Q529" i="2"/>
  <c r="M529" i="2"/>
  <c r="V529" i="2" s="1"/>
  <c r="E529" i="2"/>
  <c r="T528" i="2"/>
  <c r="Q528" i="2"/>
  <c r="P528" i="2"/>
  <c r="M528" i="2"/>
  <c r="V528" i="2" s="1"/>
  <c r="E528" i="2"/>
  <c r="M527" i="2"/>
  <c r="V527" i="2" s="1"/>
  <c r="E527" i="2"/>
  <c r="V526" i="2"/>
  <c r="T526" i="2"/>
  <c r="P526" i="2"/>
  <c r="M526" i="2"/>
  <c r="E526" i="2"/>
  <c r="M525" i="2"/>
  <c r="V525" i="2" s="1"/>
  <c r="E525" i="2"/>
  <c r="M524" i="2"/>
  <c r="E524" i="2"/>
  <c r="V523" i="2"/>
  <c r="T523" i="2"/>
  <c r="Q523" i="2"/>
  <c r="M523" i="2"/>
  <c r="P523" i="2" s="1"/>
  <c r="E523" i="2"/>
  <c r="V522" i="2"/>
  <c r="T522" i="2"/>
  <c r="Q522" i="2"/>
  <c r="P522" i="2"/>
  <c r="M522" i="2"/>
  <c r="E522" i="2"/>
  <c r="V521" i="2"/>
  <c r="T521" i="2"/>
  <c r="Q521" i="2"/>
  <c r="P521" i="2"/>
  <c r="M521" i="2"/>
  <c r="E521" i="2"/>
  <c r="M520" i="2"/>
  <c r="V520" i="2" s="1"/>
  <c r="E520" i="2"/>
  <c r="V519" i="2"/>
  <c r="M519" i="2"/>
  <c r="E519" i="2"/>
  <c r="V518" i="2"/>
  <c r="T518" i="2"/>
  <c r="M518" i="2"/>
  <c r="Q518" i="2" s="1"/>
  <c r="E518" i="2"/>
  <c r="Q517" i="2"/>
  <c r="M517" i="2"/>
  <c r="V517" i="2" s="1"/>
  <c r="E517" i="2"/>
  <c r="T516" i="2"/>
  <c r="Q516" i="2"/>
  <c r="P516" i="2"/>
  <c r="M516" i="2"/>
  <c r="V516" i="2" s="1"/>
  <c r="E516" i="2"/>
  <c r="M515" i="2"/>
  <c r="V515" i="2" s="1"/>
  <c r="E515" i="2"/>
  <c r="V514" i="2"/>
  <c r="T514" i="2"/>
  <c r="P514" i="2"/>
  <c r="M514" i="2"/>
  <c r="E514" i="2"/>
  <c r="M513" i="2"/>
  <c r="V513" i="2" s="1"/>
  <c r="E513" i="2"/>
  <c r="M512" i="2"/>
  <c r="E512" i="2"/>
  <c r="V511" i="2"/>
  <c r="T511" i="2"/>
  <c r="Q511" i="2"/>
  <c r="M511" i="2"/>
  <c r="P511" i="2" s="1"/>
  <c r="E511" i="2"/>
  <c r="V510" i="2"/>
  <c r="T510" i="2"/>
  <c r="Q510" i="2"/>
  <c r="P510" i="2"/>
  <c r="M510" i="2"/>
  <c r="E510" i="2"/>
  <c r="V509" i="2"/>
  <c r="T509" i="2"/>
  <c r="Q509" i="2"/>
  <c r="P509" i="2"/>
  <c r="M509" i="2"/>
  <c r="E509" i="2"/>
  <c r="M508" i="2"/>
  <c r="V508" i="2" s="1"/>
  <c r="E508" i="2"/>
  <c r="V507" i="2"/>
  <c r="M507" i="2"/>
  <c r="E507" i="2"/>
  <c r="V506" i="2"/>
  <c r="T506" i="2"/>
  <c r="M506" i="2"/>
  <c r="Q506" i="2" s="1"/>
  <c r="E506" i="2"/>
  <c r="Q505" i="2"/>
  <c r="M505" i="2"/>
  <c r="V505" i="2" s="1"/>
  <c r="E505" i="2"/>
  <c r="T504" i="2"/>
  <c r="Q504" i="2"/>
  <c r="P504" i="2"/>
  <c r="M504" i="2"/>
  <c r="V504" i="2" s="1"/>
  <c r="E504" i="2"/>
  <c r="M503" i="2"/>
  <c r="V503" i="2" s="1"/>
  <c r="E503" i="2"/>
  <c r="V502" i="2"/>
  <c r="T502" i="2"/>
  <c r="P502" i="2"/>
  <c r="M502" i="2"/>
  <c r="E502" i="2"/>
  <c r="M501" i="2"/>
  <c r="V501" i="2" s="1"/>
  <c r="E501" i="2"/>
  <c r="M500" i="2"/>
  <c r="E500" i="2"/>
  <c r="V499" i="2"/>
  <c r="T499" i="2"/>
  <c r="Q499" i="2"/>
  <c r="M499" i="2"/>
  <c r="P499" i="2" s="1"/>
  <c r="E499" i="2"/>
  <c r="V498" i="2"/>
  <c r="T498" i="2"/>
  <c r="Q498" i="2"/>
  <c r="P498" i="2"/>
  <c r="M498" i="2"/>
  <c r="E498" i="2"/>
  <c r="V497" i="2"/>
  <c r="T497" i="2"/>
  <c r="Q497" i="2"/>
  <c r="P497" i="2"/>
  <c r="M497" i="2"/>
  <c r="E497" i="2"/>
  <c r="M496" i="2"/>
  <c r="V496" i="2" s="1"/>
  <c r="E496" i="2"/>
  <c r="V495" i="2"/>
  <c r="M495" i="2"/>
  <c r="E495" i="2"/>
  <c r="V494" i="2"/>
  <c r="T494" i="2"/>
  <c r="M494" i="2"/>
  <c r="Q494" i="2" s="1"/>
  <c r="E494" i="2"/>
  <c r="Q493" i="2"/>
  <c r="M493" i="2"/>
  <c r="V493" i="2" s="1"/>
  <c r="E493" i="2"/>
  <c r="T492" i="2"/>
  <c r="Q492" i="2"/>
  <c r="P492" i="2"/>
  <c r="M492" i="2"/>
  <c r="V492" i="2" s="1"/>
  <c r="E492" i="2"/>
  <c r="M491" i="2"/>
  <c r="V491" i="2" s="1"/>
  <c r="E491" i="2"/>
  <c r="V490" i="2"/>
  <c r="T490" i="2"/>
  <c r="P490" i="2"/>
  <c r="M490" i="2"/>
  <c r="E490" i="2"/>
  <c r="M489" i="2"/>
  <c r="V489" i="2" s="1"/>
  <c r="E489" i="2"/>
  <c r="M488" i="2"/>
  <c r="E488" i="2"/>
  <c r="V487" i="2"/>
  <c r="T487" i="2"/>
  <c r="Q487" i="2"/>
  <c r="M487" i="2"/>
  <c r="P487" i="2" s="1"/>
  <c r="E487" i="2"/>
  <c r="V486" i="2"/>
  <c r="T486" i="2"/>
  <c r="Q486" i="2"/>
  <c r="P486" i="2"/>
  <c r="M486" i="2"/>
  <c r="E486" i="2"/>
  <c r="V485" i="2"/>
  <c r="T485" i="2"/>
  <c r="Q485" i="2"/>
  <c r="P485" i="2"/>
  <c r="M485" i="2"/>
  <c r="E485" i="2"/>
  <c r="M484" i="2"/>
  <c r="V484" i="2" s="1"/>
  <c r="E484" i="2"/>
  <c r="V483" i="2"/>
  <c r="M483" i="2"/>
  <c r="E483" i="2"/>
  <c r="V482" i="2"/>
  <c r="T482" i="2"/>
  <c r="M482" i="2"/>
  <c r="Q482" i="2" s="1"/>
  <c r="E482" i="2"/>
  <c r="Q481" i="2"/>
  <c r="M481" i="2"/>
  <c r="V481" i="2" s="1"/>
  <c r="E481" i="2"/>
  <c r="T480" i="2"/>
  <c r="Q480" i="2"/>
  <c r="P480" i="2"/>
  <c r="M480" i="2"/>
  <c r="V480" i="2" s="1"/>
  <c r="E480" i="2"/>
  <c r="M479" i="2"/>
  <c r="V479" i="2" s="1"/>
  <c r="E479" i="2"/>
  <c r="V478" i="2"/>
  <c r="T478" i="2"/>
  <c r="P478" i="2"/>
  <c r="M478" i="2"/>
  <c r="E478" i="2"/>
  <c r="M477" i="2"/>
  <c r="V477" i="2" s="1"/>
  <c r="E477" i="2"/>
  <c r="M476" i="2"/>
  <c r="E476" i="2"/>
  <c r="V475" i="2"/>
  <c r="T475" i="2"/>
  <c r="Q475" i="2"/>
  <c r="M475" i="2"/>
  <c r="P475" i="2" s="1"/>
  <c r="E475" i="2"/>
  <c r="V474" i="2"/>
  <c r="T474" i="2"/>
  <c r="Q474" i="2"/>
  <c r="P474" i="2"/>
  <c r="M474" i="2"/>
  <c r="E474" i="2"/>
  <c r="V473" i="2"/>
  <c r="T473" i="2"/>
  <c r="Q473" i="2"/>
  <c r="P473" i="2"/>
  <c r="M473" i="2"/>
  <c r="E473" i="2"/>
  <c r="M472" i="2"/>
  <c r="V472" i="2" s="1"/>
  <c r="E472" i="2"/>
  <c r="V471" i="2"/>
  <c r="M471" i="2"/>
  <c r="E471" i="2"/>
  <c r="V470" i="2"/>
  <c r="T470" i="2"/>
  <c r="M470" i="2"/>
  <c r="Q470" i="2" s="1"/>
  <c r="E470" i="2"/>
  <c r="Q469" i="2"/>
  <c r="M469" i="2"/>
  <c r="V469" i="2" s="1"/>
  <c r="E469" i="2"/>
  <c r="T468" i="2"/>
  <c r="Q468" i="2"/>
  <c r="P468" i="2"/>
  <c r="M468" i="2"/>
  <c r="V468" i="2" s="1"/>
  <c r="E468" i="2"/>
  <c r="M467" i="2"/>
  <c r="V467" i="2" s="1"/>
  <c r="E467" i="2"/>
  <c r="V466" i="2"/>
  <c r="T466" i="2"/>
  <c r="P466" i="2"/>
  <c r="M466" i="2"/>
  <c r="E466" i="2"/>
  <c r="M465" i="2"/>
  <c r="V465" i="2" s="1"/>
  <c r="E465" i="2"/>
  <c r="M464" i="2"/>
  <c r="E464" i="2"/>
  <c r="V463" i="2"/>
  <c r="T463" i="2"/>
  <c r="Q463" i="2"/>
  <c r="M463" i="2"/>
  <c r="P463" i="2" s="1"/>
  <c r="E463" i="2"/>
  <c r="V462" i="2"/>
  <c r="T462" i="2"/>
  <c r="Q462" i="2"/>
  <c r="P462" i="2"/>
  <c r="M462" i="2"/>
  <c r="E462" i="2"/>
  <c r="V461" i="2"/>
  <c r="T461" i="2"/>
  <c r="Q461" i="2"/>
  <c r="P461" i="2"/>
  <c r="M461" i="2"/>
  <c r="E461" i="2"/>
  <c r="P460" i="2"/>
  <c r="M460" i="2"/>
  <c r="V460" i="2" s="1"/>
  <c r="E460" i="2"/>
  <c r="V459" i="2"/>
  <c r="M459" i="2"/>
  <c r="E459" i="2"/>
  <c r="V458" i="2"/>
  <c r="T458" i="2"/>
  <c r="M458" i="2"/>
  <c r="Q458" i="2" s="1"/>
  <c r="E458" i="2"/>
  <c r="Q457" i="2"/>
  <c r="M457" i="2"/>
  <c r="V457" i="2" s="1"/>
  <c r="E457" i="2"/>
  <c r="T456" i="2"/>
  <c r="Q456" i="2"/>
  <c r="P456" i="2"/>
  <c r="M456" i="2"/>
  <c r="V456" i="2" s="1"/>
  <c r="E456" i="2"/>
  <c r="M455" i="2"/>
  <c r="V455" i="2" s="1"/>
  <c r="E455" i="2"/>
  <c r="V454" i="2"/>
  <c r="T454" i="2"/>
  <c r="P454" i="2"/>
  <c r="M454" i="2"/>
  <c r="E454" i="2"/>
  <c r="M453" i="2"/>
  <c r="V453" i="2" s="1"/>
  <c r="E453" i="2"/>
  <c r="M452" i="2"/>
  <c r="E452" i="2"/>
  <c r="V451" i="2"/>
  <c r="T451" i="2"/>
  <c r="Q451" i="2"/>
  <c r="M451" i="2"/>
  <c r="P451" i="2" s="1"/>
  <c r="E451" i="2"/>
  <c r="V450" i="2"/>
  <c r="T450" i="2"/>
  <c r="Q450" i="2"/>
  <c r="P450" i="2"/>
  <c r="M450" i="2"/>
  <c r="E450" i="2"/>
  <c r="V449" i="2"/>
  <c r="T449" i="2"/>
  <c r="Q449" i="2"/>
  <c r="P449" i="2"/>
  <c r="M449" i="2"/>
  <c r="E449" i="2"/>
  <c r="P448" i="2"/>
  <c r="M448" i="2"/>
  <c r="V448" i="2" s="1"/>
  <c r="E448" i="2"/>
  <c r="V447" i="2"/>
  <c r="M447" i="2"/>
  <c r="E447" i="2"/>
  <c r="V446" i="2"/>
  <c r="T446" i="2"/>
  <c r="M446" i="2"/>
  <c r="Q446" i="2" s="1"/>
  <c r="E446" i="2"/>
  <c r="Q445" i="2"/>
  <c r="M445" i="2"/>
  <c r="V445" i="2" s="1"/>
  <c r="E445" i="2"/>
  <c r="T444" i="2"/>
  <c r="Q444" i="2"/>
  <c r="P444" i="2"/>
  <c r="M444" i="2"/>
  <c r="V444" i="2" s="1"/>
  <c r="E444" i="2"/>
  <c r="M443" i="2"/>
  <c r="V443" i="2" s="1"/>
  <c r="E443" i="2"/>
  <c r="V442" i="2"/>
  <c r="T442" i="2"/>
  <c r="P442" i="2"/>
  <c r="M442" i="2"/>
  <c r="E442" i="2"/>
  <c r="M441" i="2"/>
  <c r="V441" i="2" s="1"/>
  <c r="E441" i="2"/>
  <c r="M440" i="2"/>
  <c r="E440" i="2"/>
  <c r="V439" i="2"/>
  <c r="T439" i="2"/>
  <c r="Q439" i="2"/>
  <c r="M439" i="2"/>
  <c r="P439" i="2" s="1"/>
  <c r="E439" i="2"/>
  <c r="V438" i="2"/>
  <c r="T438" i="2"/>
  <c r="Q438" i="2"/>
  <c r="P438" i="2"/>
  <c r="M438" i="2"/>
  <c r="E438" i="2"/>
  <c r="V437" i="2"/>
  <c r="T437" i="2"/>
  <c r="Q437" i="2"/>
  <c r="P437" i="2"/>
  <c r="M437" i="2"/>
  <c r="E437" i="2"/>
  <c r="P436" i="2"/>
  <c r="M436" i="2"/>
  <c r="V436" i="2" s="1"/>
  <c r="E436" i="2"/>
  <c r="V435" i="2"/>
  <c r="M435" i="2"/>
  <c r="E435" i="2"/>
  <c r="V434" i="2"/>
  <c r="T434" i="2"/>
  <c r="M434" i="2"/>
  <c r="Q434" i="2" s="1"/>
  <c r="E434" i="2"/>
  <c r="Q433" i="2"/>
  <c r="M433" i="2"/>
  <c r="V433" i="2" s="1"/>
  <c r="E433" i="2"/>
  <c r="T432" i="2"/>
  <c r="Q432" i="2"/>
  <c r="P432" i="2"/>
  <c r="M432" i="2"/>
  <c r="V432" i="2" s="1"/>
  <c r="E432" i="2"/>
  <c r="M431" i="2"/>
  <c r="V431" i="2" s="1"/>
  <c r="E431" i="2"/>
  <c r="V430" i="2"/>
  <c r="T430" i="2"/>
  <c r="P430" i="2"/>
  <c r="M430" i="2"/>
  <c r="E430" i="2"/>
  <c r="M429" i="2"/>
  <c r="E429" i="2"/>
  <c r="M428" i="2"/>
  <c r="E428" i="2"/>
  <c r="V427" i="2"/>
  <c r="T427" i="2"/>
  <c r="Q427" i="2"/>
  <c r="M427" i="2"/>
  <c r="P427" i="2" s="1"/>
  <c r="E427" i="2"/>
  <c r="V426" i="2"/>
  <c r="T426" i="2"/>
  <c r="Q426" i="2"/>
  <c r="P426" i="2"/>
  <c r="M426" i="2"/>
  <c r="E426" i="2"/>
  <c r="V425" i="2"/>
  <c r="T425" i="2"/>
  <c r="Q425" i="2"/>
  <c r="P425" i="2"/>
  <c r="M425" i="2"/>
  <c r="E425" i="2"/>
  <c r="P424" i="2"/>
  <c r="M424" i="2"/>
  <c r="V424" i="2" s="1"/>
  <c r="E424" i="2"/>
  <c r="M423" i="2"/>
  <c r="E423" i="2"/>
  <c r="V422" i="2"/>
  <c r="T422" i="2"/>
  <c r="M422" i="2"/>
  <c r="Q422" i="2" s="1"/>
  <c r="E422" i="2"/>
  <c r="M421" i="2"/>
  <c r="E421" i="2"/>
  <c r="T420" i="2"/>
  <c r="Q420" i="2"/>
  <c r="P420" i="2"/>
  <c r="M420" i="2"/>
  <c r="V420" i="2" s="1"/>
  <c r="E420" i="2"/>
  <c r="M419" i="2"/>
  <c r="E419" i="2"/>
  <c r="V418" i="2"/>
  <c r="T418" i="2"/>
  <c r="P418" i="2"/>
  <c r="M418" i="2"/>
  <c r="E418" i="2"/>
  <c r="V417" i="2"/>
  <c r="M417" i="2"/>
  <c r="E417" i="2"/>
  <c r="T416" i="2"/>
  <c r="P416" i="2"/>
  <c r="M416" i="2"/>
  <c r="E416" i="2"/>
  <c r="V415" i="2"/>
  <c r="T415" i="2"/>
  <c r="Q415" i="2"/>
  <c r="M415" i="2"/>
  <c r="P415" i="2" s="1"/>
  <c r="E415" i="2"/>
  <c r="V414" i="2"/>
  <c r="T414" i="2"/>
  <c r="Q414" i="2"/>
  <c r="P414" i="2"/>
  <c r="M414" i="2"/>
  <c r="E414" i="2"/>
  <c r="V413" i="2"/>
  <c r="T413" i="2"/>
  <c r="Q413" i="2"/>
  <c r="P413" i="2"/>
  <c r="M413" i="2"/>
  <c r="E413" i="2"/>
  <c r="P412" i="2"/>
  <c r="M412" i="2"/>
  <c r="V412" i="2" s="1"/>
  <c r="E412" i="2"/>
  <c r="M411" i="2"/>
  <c r="V411" i="2" s="1"/>
  <c r="E411" i="2"/>
  <c r="V410" i="2"/>
  <c r="T410" i="2"/>
  <c r="M410" i="2"/>
  <c r="Q410" i="2" s="1"/>
  <c r="E410" i="2"/>
  <c r="M409" i="2"/>
  <c r="E409" i="2"/>
  <c r="T408" i="2"/>
  <c r="Q408" i="2"/>
  <c r="P408" i="2"/>
  <c r="M408" i="2"/>
  <c r="V408" i="2" s="1"/>
  <c r="E408" i="2"/>
  <c r="M407" i="2"/>
  <c r="E407" i="2"/>
  <c r="V406" i="2"/>
  <c r="T406" i="2"/>
  <c r="P406" i="2"/>
  <c r="M406" i="2"/>
  <c r="E406" i="2"/>
  <c r="V405" i="2"/>
  <c r="M405" i="2"/>
  <c r="E405" i="2"/>
  <c r="T404" i="2"/>
  <c r="M404" i="2"/>
  <c r="E404" i="2"/>
  <c r="M403" i="2"/>
  <c r="E403" i="2"/>
  <c r="V402" i="2"/>
  <c r="T402" i="2"/>
  <c r="Q402" i="2"/>
  <c r="P402" i="2"/>
  <c r="M402" i="2"/>
  <c r="E402" i="2"/>
  <c r="V401" i="2"/>
  <c r="T401" i="2"/>
  <c r="Q401" i="2"/>
  <c r="P401" i="2"/>
  <c r="M401" i="2"/>
  <c r="E401" i="2"/>
  <c r="P400" i="2"/>
  <c r="M400" i="2"/>
  <c r="V400" i="2" s="1"/>
  <c r="E400" i="2"/>
  <c r="M399" i="2"/>
  <c r="V399" i="2" s="1"/>
  <c r="E399" i="2"/>
  <c r="V398" i="2"/>
  <c r="T398" i="2"/>
  <c r="M398" i="2"/>
  <c r="Q398" i="2" s="1"/>
  <c r="E398" i="2"/>
  <c r="M397" i="2"/>
  <c r="V397" i="2" s="1"/>
  <c r="E397" i="2"/>
  <c r="T396" i="2"/>
  <c r="Q396" i="2"/>
  <c r="P396" i="2"/>
  <c r="M396" i="2"/>
  <c r="V396" i="2" s="1"/>
  <c r="E396" i="2"/>
  <c r="M395" i="2"/>
  <c r="Q395" i="2" s="1"/>
  <c r="E395" i="2"/>
  <c r="V394" i="2"/>
  <c r="T394" i="2"/>
  <c r="P394" i="2"/>
  <c r="M394" i="2"/>
  <c r="E394" i="2"/>
  <c r="M393" i="2"/>
  <c r="E393" i="2"/>
  <c r="M392" i="2"/>
  <c r="Q392" i="2" s="1"/>
  <c r="E392" i="2"/>
  <c r="V391" i="2"/>
  <c r="M391" i="2"/>
  <c r="P391" i="2" s="1"/>
  <c r="E391" i="2"/>
  <c r="V390" i="2"/>
  <c r="T390" i="2"/>
  <c r="Q390" i="2"/>
  <c r="P390" i="2"/>
  <c r="M390" i="2"/>
  <c r="E390" i="2"/>
  <c r="V389" i="2"/>
  <c r="T389" i="2"/>
  <c r="Q389" i="2"/>
  <c r="P389" i="2"/>
  <c r="M389" i="2"/>
  <c r="E389" i="2"/>
  <c r="P388" i="2"/>
  <c r="M388" i="2"/>
  <c r="E388" i="2"/>
  <c r="T387" i="2"/>
  <c r="Q387" i="2"/>
  <c r="M387" i="2"/>
  <c r="E387" i="2"/>
  <c r="T386" i="2"/>
  <c r="M386" i="2"/>
  <c r="E386" i="2"/>
  <c r="M385" i="2"/>
  <c r="V385" i="2" s="1"/>
  <c r="E385" i="2"/>
  <c r="M384" i="2"/>
  <c r="V384" i="2" s="1"/>
  <c r="E384" i="2"/>
  <c r="P383" i="2"/>
  <c r="M383" i="2"/>
  <c r="E383" i="2"/>
  <c r="V382" i="2"/>
  <c r="T382" i="2"/>
  <c r="P382" i="2"/>
  <c r="M382" i="2"/>
  <c r="E382" i="2"/>
  <c r="M381" i="2"/>
  <c r="Q381" i="2" s="1"/>
  <c r="E381" i="2"/>
  <c r="V380" i="2"/>
  <c r="Q380" i="2"/>
  <c r="M380" i="2"/>
  <c r="T380" i="2" s="1"/>
  <c r="E380" i="2"/>
  <c r="T379" i="2"/>
  <c r="Q379" i="2"/>
  <c r="M379" i="2"/>
  <c r="V379" i="2" s="1"/>
  <c r="E379" i="2"/>
  <c r="Q378" i="2"/>
  <c r="P378" i="2"/>
  <c r="M378" i="2"/>
  <c r="V378" i="2" s="1"/>
  <c r="E378" i="2"/>
  <c r="V377" i="2"/>
  <c r="T377" i="2"/>
  <c r="Q377" i="2"/>
  <c r="P377" i="2"/>
  <c r="M377" i="2"/>
  <c r="E377" i="2"/>
  <c r="M376" i="2"/>
  <c r="T376" i="2" s="1"/>
  <c r="E376" i="2"/>
  <c r="M375" i="2"/>
  <c r="V375" i="2" s="1"/>
  <c r="E375" i="2"/>
  <c r="V374" i="2"/>
  <c r="T374" i="2"/>
  <c r="M374" i="2"/>
  <c r="E374" i="2"/>
  <c r="V373" i="2"/>
  <c r="T373" i="2"/>
  <c r="Q373" i="2"/>
  <c r="P373" i="2"/>
  <c r="M373" i="2"/>
  <c r="E373" i="2"/>
  <c r="Q372" i="2"/>
  <c r="P372" i="2"/>
  <c r="M372" i="2"/>
  <c r="V372" i="2" s="1"/>
  <c r="E372" i="2"/>
  <c r="M371" i="2"/>
  <c r="P371" i="2" s="1"/>
  <c r="E371" i="2"/>
  <c r="V370" i="2"/>
  <c r="T370" i="2"/>
  <c r="P370" i="2"/>
  <c r="M370" i="2"/>
  <c r="Q370" i="2" s="1"/>
  <c r="E370" i="2"/>
  <c r="V369" i="2"/>
  <c r="Q369" i="2"/>
  <c r="P369" i="2"/>
  <c r="M369" i="2"/>
  <c r="T369" i="2" s="1"/>
  <c r="E369" i="2"/>
  <c r="P368" i="2"/>
  <c r="M368" i="2"/>
  <c r="V368" i="2" s="1"/>
  <c r="E368" i="2"/>
  <c r="T367" i="2"/>
  <c r="Q367" i="2"/>
  <c r="M367" i="2"/>
  <c r="V367" i="2" s="1"/>
  <c r="E367" i="2"/>
  <c r="V366" i="2"/>
  <c r="T366" i="2"/>
  <c r="Q366" i="2"/>
  <c r="P366" i="2"/>
  <c r="M366" i="2"/>
  <c r="E366" i="2"/>
  <c r="V365" i="2"/>
  <c r="P365" i="2"/>
  <c r="M365" i="2"/>
  <c r="T365" i="2" s="1"/>
  <c r="E365" i="2"/>
  <c r="M364" i="2"/>
  <c r="V364" i="2" s="1"/>
  <c r="E364" i="2"/>
  <c r="M363" i="2"/>
  <c r="V363" i="2" s="1"/>
  <c r="E363" i="2"/>
  <c r="V362" i="2"/>
  <c r="T362" i="2"/>
  <c r="M362" i="2"/>
  <c r="E362" i="2"/>
  <c r="V361" i="2"/>
  <c r="T361" i="2"/>
  <c r="Q361" i="2"/>
  <c r="P361" i="2"/>
  <c r="M361" i="2"/>
  <c r="E361" i="2"/>
  <c r="Q360" i="2"/>
  <c r="P360" i="2"/>
  <c r="M360" i="2"/>
  <c r="V360" i="2" s="1"/>
  <c r="E360" i="2"/>
  <c r="M359" i="2"/>
  <c r="P359" i="2" s="1"/>
  <c r="E359" i="2"/>
  <c r="V358" i="2"/>
  <c r="T358" i="2"/>
  <c r="P358" i="2"/>
  <c r="M358" i="2"/>
  <c r="Q358" i="2" s="1"/>
  <c r="E358" i="2"/>
  <c r="V357" i="2"/>
  <c r="Q357" i="2"/>
  <c r="P357" i="2"/>
  <c r="M357" i="2"/>
  <c r="T357" i="2" s="1"/>
  <c r="E357" i="2"/>
  <c r="P356" i="2"/>
  <c r="M356" i="2"/>
  <c r="V356" i="2" s="1"/>
  <c r="E356" i="2"/>
  <c r="T355" i="2"/>
  <c r="Q355" i="2"/>
  <c r="M355" i="2"/>
  <c r="V355" i="2" s="1"/>
  <c r="E355" i="2"/>
  <c r="V354" i="2"/>
  <c r="T354" i="2"/>
  <c r="Q354" i="2"/>
  <c r="P354" i="2"/>
  <c r="M354" i="2"/>
  <c r="E354" i="2"/>
  <c r="V353" i="2"/>
  <c r="P353" i="2"/>
  <c r="M353" i="2"/>
  <c r="T353" i="2" s="1"/>
  <c r="E353" i="2"/>
  <c r="M352" i="2"/>
  <c r="E352" i="2"/>
  <c r="M351" i="2"/>
  <c r="V351" i="2" s="1"/>
  <c r="E351" i="2"/>
  <c r="V350" i="2"/>
  <c r="T350" i="2"/>
  <c r="M350" i="2"/>
  <c r="E350" i="2"/>
  <c r="V349" i="2"/>
  <c r="T349" i="2"/>
  <c r="Q349" i="2"/>
  <c r="P349" i="2"/>
  <c r="M349" i="2"/>
  <c r="E349" i="2"/>
  <c r="Q348" i="2"/>
  <c r="P348" i="2"/>
  <c r="M348" i="2"/>
  <c r="V348" i="2" s="1"/>
  <c r="E348" i="2"/>
  <c r="M347" i="2"/>
  <c r="P347" i="2" s="1"/>
  <c r="E347" i="2"/>
  <c r="V346" i="2"/>
  <c r="T346" i="2"/>
  <c r="P346" i="2"/>
  <c r="M346" i="2"/>
  <c r="Q346" i="2" s="1"/>
  <c r="E346" i="2"/>
  <c r="V345" i="2"/>
  <c r="P345" i="2"/>
  <c r="M345" i="2"/>
  <c r="T345" i="2" s="1"/>
  <c r="E345" i="2"/>
  <c r="M344" i="2"/>
  <c r="V344" i="2" s="1"/>
  <c r="E344" i="2"/>
  <c r="T343" i="2"/>
  <c r="Q343" i="2"/>
  <c r="M343" i="2"/>
  <c r="V343" i="2" s="1"/>
  <c r="E343" i="2"/>
  <c r="V342" i="2"/>
  <c r="T342" i="2"/>
  <c r="Q342" i="2"/>
  <c r="P342" i="2"/>
  <c r="M342" i="2"/>
  <c r="E342" i="2"/>
  <c r="V341" i="2"/>
  <c r="P341" i="2"/>
  <c r="M341" i="2"/>
  <c r="T341" i="2" s="1"/>
  <c r="E341" i="2"/>
  <c r="M340" i="2"/>
  <c r="E340" i="2"/>
  <c r="M339" i="2"/>
  <c r="V339" i="2" s="1"/>
  <c r="E339" i="2"/>
  <c r="V338" i="2"/>
  <c r="T338" i="2"/>
  <c r="M338" i="2"/>
  <c r="E338" i="2"/>
  <c r="V337" i="2"/>
  <c r="T337" i="2"/>
  <c r="Q337" i="2"/>
  <c r="P337" i="2"/>
  <c r="M337" i="2"/>
  <c r="E337" i="2"/>
  <c r="Q336" i="2"/>
  <c r="P336" i="2"/>
  <c r="M336" i="2"/>
  <c r="V336" i="2" s="1"/>
  <c r="E336" i="2"/>
  <c r="M335" i="2"/>
  <c r="P335" i="2" s="1"/>
  <c r="E335" i="2"/>
  <c r="V334" i="2"/>
  <c r="T334" i="2"/>
  <c r="P334" i="2"/>
  <c r="M334" i="2"/>
  <c r="Q334" i="2" s="1"/>
  <c r="E334" i="2"/>
  <c r="V333" i="2"/>
  <c r="P333" i="2"/>
  <c r="M333" i="2"/>
  <c r="T333" i="2" s="1"/>
  <c r="E333" i="2"/>
  <c r="M332" i="2"/>
  <c r="V332" i="2" s="1"/>
  <c r="E332" i="2"/>
  <c r="T331" i="2"/>
  <c r="Q331" i="2"/>
  <c r="M331" i="2"/>
  <c r="V331" i="2" s="1"/>
  <c r="E331" i="2"/>
  <c r="V330" i="2"/>
  <c r="T330" i="2"/>
  <c r="Q330" i="2"/>
  <c r="P330" i="2"/>
  <c r="M330" i="2"/>
  <c r="E330" i="2"/>
  <c r="V329" i="2"/>
  <c r="P329" i="2"/>
  <c r="M329" i="2"/>
  <c r="T329" i="2" s="1"/>
  <c r="E329" i="2"/>
  <c r="M328" i="2"/>
  <c r="E328" i="2"/>
  <c r="M327" i="2"/>
  <c r="V327" i="2" s="1"/>
  <c r="E327" i="2"/>
  <c r="V326" i="2"/>
  <c r="T326" i="2"/>
  <c r="M326" i="2"/>
  <c r="E326" i="2"/>
  <c r="V325" i="2"/>
  <c r="T325" i="2"/>
  <c r="Q325" i="2"/>
  <c r="P325" i="2"/>
  <c r="M325" i="2"/>
  <c r="E325" i="2"/>
  <c r="Q324" i="2"/>
  <c r="P324" i="2"/>
  <c r="M324" i="2"/>
  <c r="V324" i="2" s="1"/>
  <c r="E324" i="2"/>
  <c r="M323" i="2"/>
  <c r="P323" i="2" s="1"/>
  <c r="E323" i="2"/>
  <c r="V322" i="2"/>
  <c r="T322" i="2"/>
  <c r="P322" i="2"/>
  <c r="M322" i="2"/>
  <c r="Q322" i="2" s="1"/>
  <c r="E322" i="2"/>
  <c r="V321" i="2"/>
  <c r="P321" i="2"/>
  <c r="M321" i="2"/>
  <c r="T321" i="2" s="1"/>
  <c r="E321" i="2"/>
  <c r="M320" i="2"/>
  <c r="V320" i="2" s="1"/>
  <c r="E320" i="2"/>
  <c r="T319" i="2"/>
  <c r="Q319" i="2"/>
  <c r="M319" i="2"/>
  <c r="V319" i="2" s="1"/>
  <c r="E319" i="2"/>
  <c r="V318" i="2"/>
  <c r="T318" i="2"/>
  <c r="Q318" i="2"/>
  <c r="P318" i="2"/>
  <c r="M318" i="2"/>
  <c r="E318" i="2"/>
  <c r="V317" i="2"/>
  <c r="P317" i="2"/>
  <c r="M317" i="2"/>
  <c r="T317" i="2" s="1"/>
  <c r="E317" i="2"/>
  <c r="M316" i="2"/>
  <c r="E316" i="2"/>
  <c r="M315" i="2"/>
  <c r="E315" i="2"/>
  <c r="V314" i="2"/>
  <c r="T314" i="2"/>
  <c r="M314" i="2"/>
  <c r="E314" i="2"/>
  <c r="V313" i="2"/>
  <c r="T313" i="2"/>
  <c r="Q313" i="2"/>
  <c r="P313" i="2"/>
  <c r="M313" i="2"/>
  <c r="E313" i="2"/>
  <c r="Q312" i="2"/>
  <c r="P312" i="2"/>
  <c r="M312" i="2"/>
  <c r="V312" i="2" s="1"/>
  <c r="E312" i="2"/>
  <c r="M311" i="2"/>
  <c r="P311" i="2" s="1"/>
  <c r="E311" i="2"/>
  <c r="V310" i="2"/>
  <c r="T310" i="2"/>
  <c r="P310" i="2"/>
  <c r="M310" i="2"/>
  <c r="Q310" i="2" s="1"/>
  <c r="E310" i="2"/>
  <c r="V309" i="2"/>
  <c r="P309" i="2"/>
  <c r="M309" i="2"/>
  <c r="T309" i="2" s="1"/>
  <c r="E309" i="2"/>
  <c r="M308" i="2"/>
  <c r="V308" i="2" s="1"/>
  <c r="E308" i="2"/>
  <c r="T307" i="2"/>
  <c r="Q307" i="2"/>
  <c r="M307" i="2"/>
  <c r="V307" i="2" s="1"/>
  <c r="E307" i="2"/>
  <c r="V306" i="2"/>
  <c r="T306" i="2"/>
  <c r="Q306" i="2"/>
  <c r="P306" i="2"/>
  <c r="M306" i="2"/>
  <c r="E306" i="2"/>
  <c r="V305" i="2"/>
  <c r="P305" i="2"/>
  <c r="M305" i="2"/>
  <c r="T305" i="2" s="1"/>
  <c r="E305" i="2"/>
  <c r="M304" i="2"/>
  <c r="E304" i="2"/>
  <c r="M303" i="2"/>
  <c r="E303" i="2"/>
  <c r="V302" i="2"/>
  <c r="T302" i="2"/>
  <c r="M302" i="2"/>
  <c r="E302" i="2"/>
  <c r="V301" i="2"/>
  <c r="T301" i="2"/>
  <c r="Q301" i="2"/>
  <c r="P301" i="2"/>
  <c r="M301" i="2"/>
  <c r="E301" i="2"/>
  <c r="Q300" i="2"/>
  <c r="P300" i="2"/>
  <c r="M300" i="2"/>
  <c r="V300" i="2" s="1"/>
  <c r="E300" i="2"/>
  <c r="M299" i="2"/>
  <c r="P299" i="2" s="1"/>
  <c r="E299" i="2"/>
  <c r="V298" i="2"/>
  <c r="T298" i="2"/>
  <c r="P298" i="2"/>
  <c r="M298" i="2"/>
  <c r="Q298" i="2" s="1"/>
  <c r="E298" i="2"/>
  <c r="V297" i="2"/>
  <c r="P297" i="2"/>
  <c r="M297" i="2"/>
  <c r="T297" i="2" s="1"/>
  <c r="E297" i="2"/>
  <c r="M296" i="2"/>
  <c r="V296" i="2" s="1"/>
  <c r="E296" i="2"/>
  <c r="T295" i="2"/>
  <c r="Q295" i="2"/>
  <c r="M295" i="2"/>
  <c r="V295" i="2" s="1"/>
  <c r="E295" i="2"/>
  <c r="V294" i="2"/>
  <c r="T294" i="2"/>
  <c r="Q294" i="2"/>
  <c r="P294" i="2"/>
  <c r="M294" i="2"/>
  <c r="E294" i="2"/>
  <c r="V293" i="2"/>
  <c r="P293" i="2"/>
  <c r="M293" i="2"/>
  <c r="T293" i="2" s="1"/>
  <c r="E293" i="2"/>
  <c r="M292" i="2"/>
  <c r="E292" i="2"/>
  <c r="M291" i="2"/>
  <c r="E291" i="2"/>
  <c r="V290" i="2"/>
  <c r="T290" i="2"/>
  <c r="M290" i="2"/>
  <c r="E290" i="2"/>
  <c r="V289" i="2"/>
  <c r="T289" i="2"/>
  <c r="Q289" i="2"/>
  <c r="P289" i="2"/>
  <c r="M289" i="2"/>
  <c r="E289" i="2"/>
  <c r="Q288" i="2"/>
  <c r="P288" i="2"/>
  <c r="M288" i="2"/>
  <c r="V288" i="2" s="1"/>
  <c r="E288" i="2"/>
  <c r="M287" i="2"/>
  <c r="P287" i="2" s="1"/>
  <c r="E287" i="2"/>
  <c r="V286" i="2"/>
  <c r="T286" i="2"/>
  <c r="P286" i="2"/>
  <c r="M286" i="2"/>
  <c r="Q286" i="2" s="1"/>
  <c r="E286" i="2"/>
  <c r="V285" i="2"/>
  <c r="P285" i="2"/>
  <c r="M285" i="2"/>
  <c r="T285" i="2" s="1"/>
  <c r="E285" i="2"/>
  <c r="Q284" i="2"/>
  <c r="M284" i="2"/>
  <c r="E284" i="2"/>
  <c r="T283" i="2"/>
  <c r="Q283" i="2"/>
  <c r="M283" i="2"/>
  <c r="V283" i="2" s="1"/>
  <c r="E283" i="2"/>
  <c r="V282" i="2"/>
  <c r="T282" i="2"/>
  <c r="Q282" i="2"/>
  <c r="P282" i="2"/>
  <c r="M282" i="2"/>
  <c r="E282" i="2"/>
  <c r="V281" i="2"/>
  <c r="P281" i="2"/>
  <c r="M281" i="2"/>
  <c r="T281" i="2" s="1"/>
  <c r="E281" i="2"/>
  <c r="M280" i="2"/>
  <c r="E280" i="2"/>
  <c r="T279" i="2"/>
  <c r="M279" i="2"/>
  <c r="E279" i="2"/>
  <c r="V278" i="2"/>
  <c r="T278" i="2"/>
  <c r="M278" i="2"/>
  <c r="E278" i="2"/>
  <c r="V277" i="2"/>
  <c r="T277" i="2"/>
  <c r="Q277" i="2"/>
  <c r="P277" i="2"/>
  <c r="M277" i="2"/>
  <c r="E277" i="2"/>
  <c r="Q276" i="2"/>
  <c r="P276" i="2"/>
  <c r="M276" i="2"/>
  <c r="V276" i="2" s="1"/>
  <c r="E276" i="2"/>
  <c r="M275" i="2"/>
  <c r="P275" i="2" s="1"/>
  <c r="E275" i="2"/>
  <c r="V274" i="2"/>
  <c r="T274" i="2"/>
  <c r="P274" i="2"/>
  <c r="M274" i="2"/>
  <c r="Q274" i="2" s="1"/>
  <c r="E274" i="2"/>
  <c r="V273" i="2"/>
  <c r="P273" i="2"/>
  <c r="M273" i="2"/>
  <c r="T273" i="2" s="1"/>
  <c r="E273" i="2"/>
  <c r="Q272" i="2"/>
  <c r="M272" i="2"/>
  <c r="E272" i="2"/>
  <c r="T271" i="2"/>
  <c r="Q271" i="2"/>
  <c r="M271" i="2"/>
  <c r="V271" i="2" s="1"/>
  <c r="E271" i="2"/>
  <c r="V270" i="2"/>
  <c r="T270" i="2"/>
  <c r="Q270" i="2"/>
  <c r="P270" i="2"/>
  <c r="M270" i="2"/>
  <c r="E270" i="2"/>
  <c r="V269" i="2"/>
  <c r="Q269" i="2"/>
  <c r="P269" i="2"/>
  <c r="M269" i="2"/>
  <c r="T269" i="2" s="1"/>
  <c r="E269" i="2"/>
  <c r="M268" i="2"/>
  <c r="E268" i="2"/>
  <c r="Q267" i="2"/>
  <c r="M267" i="2"/>
  <c r="T267" i="2" s="1"/>
  <c r="E267" i="2"/>
  <c r="V266" i="2"/>
  <c r="T266" i="2"/>
  <c r="M266" i="2"/>
  <c r="E266" i="2"/>
  <c r="T265" i="2"/>
  <c r="Q265" i="2"/>
  <c r="P265" i="2"/>
  <c r="M265" i="2"/>
  <c r="V265" i="2" s="1"/>
  <c r="E265" i="2"/>
  <c r="Q264" i="2"/>
  <c r="P264" i="2"/>
  <c r="M264" i="2"/>
  <c r="V264" i="2" s="1"/>
  <c r="E264" i="2"/>
  <c r="P263" i="2"/>
  <c r="M263" i="2"/>
  <c r="E263" i="2"/>
  <c r="V262" i="2"/>
  <c r="T262" i="2"/>
  <c r="P262" i="2"/>
  <c r="M262" i="2"/>
  <c r="Q262" i="2" s="1"/>
  <c r="E262" i="2"/>
  <c r="V261" i="2"/>
  <c r="P261" i="2"/>
  <c r="M261" i="2"/>
  <c r="T261" i="2" s="1"/>
  <c r="E261" i="2"/>
  <c r="Q260" i="2"/>
  <c r="P260" i="2"/>
  <c r="M260" i="2"/>
  <c r="T260" i="2" s="1"/>
  <c r="E260" i="2"/>
  <c r="V259" i="2"/>
  <c r="T259" i="2"/>
  <c r="Q259" i="2"/>
  <c r="M259" i="2"/>
  <c r="P259" i="2" s="1"/>
  <c r="E259" i="2"/>
  <c r="V258" i="2"/>
  <c r="T258" i="2"/>
  <c r="Q258" i="2"/>
  <c r="P258" i="2"/>
  <c r="M258" i="2"/>
  <c r="E258" i="2"/>
  <c r="V257" i="2"/>
  <c r="Q257" i="2"/>
  <c r="P257" i="2"/>
  <c r="M257" i="2"/>
  <c r="T257" i="2" s="1"/>
  <c r="E257" i="2"/>
  <c r="Q256" i="2"/>
  <c r="M256" i="2"/>
  <c r="E256" i="2"/>
  <c r="T255" i="2"/>
  <c r="Q255" i="2"/>
  <c r="M255" i="2"/>
  <c r="E255" i="2"/>
  <c r="T254" i="2"/>
  <c r="M254" i="2"/>
  <c r="V254" i="2" s="1"/>
  <c r="E254" i="2"/>
  <c r="T253" i="2"/>
  <c r="Q253" i="2"/>
  <c r="P253" i="2"/>
  <c r="M253" i="2"/>
  <c r="V253" i="2" s="1"/>
  <c r="E253" i="2"/>
  <c r="M252" i="2"/>
  <c r="E252" i="2"/>
  <c r="P251" i="2"/>
  <c r="M251" i="2"/>
  <c r="E251" i="2"/>
  <c r="V250" i="2"/>
  <c r="T250" i="2"/>
  <c r="P250" i="2"/>
  <c r="M250" i="2"/>
  <c r="Q250" i="2" s="1"/>
  <c r="E250" i="2"/>
  <c r="V249" i="2"/>
  <c r="P249" i="2"/>
  <c r="M249" i="2"/>
  <c r="E249" i="2"/>
  <c r="V248" i="2"/>
  <c r="Q248" i="2"/>
  <c r="P248" i="2"/>
  <c r="M248" i="2"/>
  <c r="T248" i="2" s="1"/>
  <c r="E248" i="2"/>
  <c r="V247" i="2"/>
  <c r="T247" i="2"/>
  <c r="Q247" i="2"/>
  <c r="M247" i="2"/>
  <c r="P247" i="2" s="1"/>
  <c r="E247" i="2"/>
  <c r="V246" i="2"/>
  <c r="T246" i="2"/>
  <c r="Q246" i="2"/>
  <c r="P246" i="2"/>
  <c r="M246" i="2"/>
  <c r="E246" i="2"/>
  <c r="V245" i="2"/>
  <c r="Q245" i="2"/>
  <c r="P245" i="2"/>
  <c r="M245" i="2"/>
  <c r="T245" i="2" s="1"/>
  <c r="E245" i="2"/>
  <c r="M244" i="2"/>
  <c r="E244" i="2"/>
  <c r="V243" i="2"/>
  <c r="Q243" i="2"/>
  <c r="M243" i="2"/>
  <c r="E243" i="2"/>
  <c r="V242" i="2"/>
  <c r="T242" i="2"/>
  <c r="M242" i="2"/>
  <c r="E242" i="2"/>
  <c r="M241" i="2"/>
  <c r="E241" i="2"/>
  <c r="T240" i="2"/>
  <c r="P240" i="2"/>
  <c r="M240" i="2"/>
  <c r="E240" i="2"/>
  <c r="T239" i="2"/>
  <c r="P239" i="2"/>
  <c r="M239" i="2"/>
  <c r="E239" i="2"/>
  <c r="V238" i="2"/>
  <c r="T238" i="2"/>
  <c r="P238" i="2"/>
  <c r="M238" i="2"/>
  <c r="Q238" i="2" s="1"/>
  <c r="E238" i="2"/>
  <c r="P237" i="2"/>
  <c r="M237" i="2"/>
  <c r="E237" i="2"/>
  <c r="T236" i="2"/>
  <c r="Q236" i="2"/>
  <c r="M236" i="2"/>
  <c r="V236" i="2" s="1"/>
  <c r="E236" i="2"/>
  <c r="M235" i="2"/>
  <c r="E235" i="2"/>
  <c r="V234" i="2"/>
  <c r="T234" i="2"/>
  <c r="Q234" i="2"/>
  <c r="P234" i="2"/>
  <c r="M234" i="2"/>
  <c r="E234" i="2"/>
  <c r="V233" i="2"/>
  <c r="Q233" i="2"/>
  <c r="P233" i="2"/>
  <c r="M233" i="2"/>
  <c r="T233" i="2" s="1"/>
  <c r="E233" i="2"/>
  <c r="M232" i="2"/>
  <c r="E232" i="2"/>
  <c r="V231" i="2"/>
  <c r="Q231" i="2"/>
  <c r="M231" i="2"/>
  <c r="E231" i="2"/>
  <c r="M230" i="2"/>
  <c r="E230" i="2"/>
  <c r="V229" i="2"/>
  <c r="T229" i="2"/>
  <c r="Q229" i="2"/>
  <c r="P229" i="2"/>
  <c r="M229" i="2"/>
  <c r="E229" i="2"/>
  <c r="T228" i="2"/>
  <c r="Q228" i="2"/>
  <c r="P228" i="2"/>
  <c r="M228" i="2"/>
  <c r="V228" i="2" s="1"/>
  <c r="E228" i="2"/>
  <c r="M227" i="2"/>
  <c r="E227" i="2"/>
  <c r="V226" i="2"/>
  <c r="T226" i="2"/>
  <c r="P226" i="2"/>
  <c r="M226" i="2"/>
  <c r="Q226" i="2" s="1"/>
  <c r="E226" i="2"/>
  <c r="M225" i="2"/>
  <c r="E225" i="2"/>
  <c r="T224" i="2"/>
  <c r="Q224" i="2"/>
  <c r="M224" i="2"/>
  <c r="V224" i="2" s="1"/>
  <c r="E224" i="2"/>
  <c r="V223" i="2"/>
  <c r="T223" i="2"/>
  <c r="Q223" i="2"/>
  <c r="M223" i="2"/>
  <c r="P223" i="2" s="1"/>
  <c r="E223" i="2"/>
  <c r="V222" i="2"/>
  <c r="T222" i="2"/>
  <c r="Q222" i="2"/>
  <c r="P222" i="2"/>
  <c r="M222" i="2"/>
  <c r="E222" i="2"/>
  <c r="V221" i="2"/>
  <c r="Q221" i="2"/>
  <c r="P221" i="2"/>
  <c r="M221" i="2"/>
  <c r="T221" i="2" s="1"/>
  <c r="E221" i="2"/>
  <c r="M220" i="2"/>
  <c r="E220" i="2"/>
  <c r="V219" i="2"/>
  <c r="Q219" i="2"/>
  <c r="M219" i="2"/>
  <c r="E219" i="2"/>
  <c r="T218" i="2"/>
  <c r="P218" i="2"/>
  <c r="M218" i="2"/>
  <c r="Q218" i="2" s="1"/>
  <c r="E218" i="2"/>
  <c r="V217" i="2"/>
  <c r="T217" i="2"/>
  <c r="P217" i="2"/>
  <c r="M217" i="2"/>
  <c r="Q217" i="2" s="1"/>
  <c r="E217" i="2"/>
  <c r="T216" i="2"/>
  <c r="P216" i="2"/>
  <c r="M216" i="2"/>
  <c r="V216" i="2" s="1"/>
  <c r="E216" i="2"/>
  <c r="T215" i="2"/>
  <c r="Q215" i="2"/>
  <c r="P215" i="2"/>
  <c r="M215" i="2"/>
  <c r="V215" i="2" s="1"/>
  <c r="E215" i="2"/>
  <c r="V214" i="2"/>
  <c r="T214" i="2"/>
  <c r="P214" i="2"/>
  <c r="M214" i="2"/>
  <c r="Q214" i="2" s="1"/>
  <c r="E214" i="2"/>
  <c r="M213" i="2"/>
  <c r="E213" i="2"/>
  <c r="V212" i="2"/>
  <c r="Q212" i="2"/>
  <c r="P212" i="2"/>
  <c r="M212" i="2"/>
  <c r="T212" i="2" s="1"/>
  <c r="E212" i="2"/>
  <c r="V211" i="2"/>
  <c r="T211" i="2"/>
  <c r="Q211" i="2"/>
  <c r="M211" i="2"/>
  <c r="P211" i="2" s="1"/>
  <c r="E211" i="2"/>
  <c r="V210" i="2"/>
  <c r="T210" i="2"/>
  <c r="Q210" i="2"/>
  <c r="P210" i="2"/>
  <c r="M210" i="2"/>
  <c r="E210" i="2"/>
  <c r="V209" i="2"/>
  <c r="P209" i="2"/>
  <c r="M209" i="2"/>
  <c r="T209" i="2" s="1"/>
  <c r="E209" i="2"/>
  <c r="T208" i="2"/>
  <c r="P208" i="2"/>
  <c r="M208" i="2"/>
  <c r="V208" i="2" s="1"/>
  <c r="E208" i="2"/>
  <c r="V207" i="2"/>
  <c r="T207" i="2"/>
  <c r="M207" i="2"/>
  <c r="Q207" i="2" s="1"/>
  <c r="E207" i="2"/>
  <c r="M206" i="2"/>
  <c r="E206" i="2"/>
  <c r="M205" i="2"/>
  <c r="E205" i="2"/>
  <c r="Q204" i="2"/>
  <c r="P204" i="2"/>
  <c r="M204" i="2"/>
  <c r="V204" i="2" s="1"/>
  <c r="E204" i="2"/>
  <c r="T203" i="2"/>
  <c r="Q203" i="2"/>
  <c r="P203" i="2"/>
  <c r="M203" i="2"/>
  <c r="E203" i="2"/>
  <c r="V202" i="2"/>
  <c r="T202" i="2"/>
  <c r="P202" i="2"/>
  <c r="M202" i="2"/>
  <c r="Q202" i="2" s="1"/>
  <c r="E202" i="2"/>
  <c r="T201" i="2"/>
  <c r="Q201" i="2"/>
  <c r="P201" i="2"/>
  <c r="M201" i="2"/>
  <c r="V201" i="2" s="1"/>
  <c r="E201" i="2"/>
  <c r="V200" i="2"/>
  <c r="Q200" i="2"/>
  <c r="P200" i="2"/>
  <c r="M200" i="2"/>
  <c r="T200" i="2" s="1"/>
  <c r="E200" i="2"/>
  <c r="M199" i="2"/>
  <c r="E199" i="2"/>
  <c r="V198" i="2"/>
  <c r="T198" i="2"/>
  <c r="Q198" i="2"/>
  <c r="P198" i="2"/>
  <c r="M198" i="2"/>
  <c r="E198" i="2"/>
  <c r="V197" i="2"/>
  <c r="Q197" i="2"/>
  <c r="P197" i="2"/>
  <c r="M197" i="2"/>
  <c r="T197" i="2" s="1"/>
  <c r="E197" i="2"/>
  <c r="V196" i="2"/>
  <c r="T196" i="2"/>
  <c r="M196" i="2"/>
  <c r="Q196" i="2" s="1"/>
  <c r="E196" i="2"/>
  <c r="V195" i="2"/>
  <c r="T195" i="2"/>
  <c r="Q195" i="2"/>
  <c r="M195" i="2"/>
  <c r="P195" i="2" s="1"/>
  <c r="E195" i="2"/>
  <c r="M194" i="2"/>
  <c r="E194" i="2"/>
  <c r="T193" i="2"/>
  <c r="Q193" i="2"/>
  <c r="M193" i="2"/>
  <c r="E193" i="2"/>
  <c r="T192" i="2"/>
  <c r="Q192" i="2"/>
  <c r="P192" i="2"/>
  <c r="M192" i="2"/>
  <c r="V192" i="2" s="1"/>
  <c r="E192" i="2"/>
  <c r="M191" i="2"/>
  <c r="E191" i="2"/>
  <c r="T190" i="2"/>
  <c r="P190" i="2"/>
  <c r="M190" i="2"/>
  <c r="Q190" i="2" s="1"/>
  <c r="E190" i="2"/>
  <c r="M189" i="2"/>
  <c r="E189" i="2"/>
  <c r="V188" i="2"/>
  <c r="T188" i="2"/>
  <c r="P188" i="2"/>
  <c r="M188" i="2"/>
  <c r="E188" i="2"/>
  <c r="V187" i="2"/>
  <c r="T187" i="2"/>
  <c r="P187" i="2"/>
  <c r="M187" i="2"/>
  <c r="Q187" i="2" s="1"/>
  <c r="E187" i="2"/>
  <c r="V186" i="2"/>
  <c r="T186" i="2"/>
  <c r="Q186" i="2"/>
  <c r="P186" i="2"/>
  <c r="M186" i="2"/>
  <c r="E186" i="2"/>
  <c r="V185" i="2"/>
  <c r="Q185" i="2"/>
  <c r="P185" i="2"/>
  <c r="M185" i="2"/>
  <c r="T185" i="2" s="1"/>
  <c r="E185" i="2"/>
  <c r="V184" i="2"/>
  <c r="M184" i="2"/>
  <c r="T184" i="2" s="1"/>
  <c r="E184" i="2"/>
  <c r="V183" i="2"/>
  <c r="T183" i="2"/>
  <c r="Q183" i="2"/>
  <c r="M183" i="2"/>
  <c r="P183" i="2" s="1"/>
  <c r="E183" i="2"/>
  <c r="M182" i="2"/>
  <c r="L182" i="2" s="1"/>
  <c r="E182" i="2"/>
  <c r="M181" i="2"/>
  <c r="E181" i="2"/>
  <c r="T180" i="2"/>
  <c r="Q180" i="2"/>
  <c r="P180" i="2"/>
  <c r="M180" i="2"/>
  <c r="V180" i="2" s="1"/>
  <c r="E180" i="2"/>
  <c r="M179" i="2"/>
  <c r="E179" i="2"/>
  <c r="T178" i="2"/>
  <c r="P178" i="2"/>
  <c r="M178" i="2"/>
  <c r="Q178" i="2" s="1"/>
  <c r="E178" i="2"/>
  <c r="M177" i="2"/>
  <c r="E177" i="2"/>
  <c r="V176" i="2"/>
  <c r="T176" i="2"/>
  <c r="P176" i="2"/>
  <c r="M176" i="2"/>
  <c r="E176" i="2"/>
  <c r="V175" i="2"/>
  <c r="T175" i="2"/>
  <c r="P175" i="2"/>
  <c r="M175" i="2"/>
  <c r="Q175" i="2" s="1"/>
  <c r="E175" i="2"/>
  <c r="V174" i="2"/>
  <c r="T174" i="2"/>
  <c r="Q174" i="2"/>
  <c r="P174" i="2"/>
  <c r="M174" i="2"/>
  <c r="E174" i="2"/>
  <c r="V173" i="2"/>
  <c r="Q173" i="2"/>
  <c r="P173" i="2"/>
  <c r="M173" i="2"/>
  <c r="T173" i="2" s="1"/>
  <c r="E173" i="2"/>
  <c r="V172" i="2"/>
  <c r="M172" i="2"/>
  <c r="T172" i="2" s="1"/>
  <c r="E172" i="2"/>
  <c r="V171" i="2"/>
  <c r="T171" i="2"/>
  <c r="Q171" i="2"/>
  <c r="M171" i="2"/>
  <c r="P171" i="2" s="1"/>
  <c r="E171" i="2"/>
  <c r="M170" i="2"/>
  <c r="L170" i="2" s="1"/>
  <c r="E170" i="2"/>
  <c r="Q169" i="2"/>
  <c r="M169" i="2"/>
  <c r="T169" i="2" s="1"/>
  <c r="E169" i="2"/>
  <c r="T168" i="2"/>
  <c r="Q168" i="2"/>
  <c r="P168" i="2"/>
  <c r="M168" i="2"/>
  <c r="V168" i="2" s="1"/>
  <c r="E168" i="2"/>
  <c r="M167" i="2"/>
  <c r="E167" i="2"/>
  <c r="T166" i="2"/>
  <c r="P166" i="2"/>
  <c r="M166" i="2"/>
  <c r="Q166" i="2" s="1"/>
  <c r="E166" i="2"/>
  <c r="M165" i="2"/>
  <c r="E165" i="2"/>
  <c r="V164" i="2"/>
  <c r="T164" i="2"/>
  <c r="P164" i="2"/>
  <c r="M164" i="2"/>
  <c r="E164" i="2"/>
  <c r="V163" i="2"/>
  <c r="T163" i="2"/>
  <c r="P163" i="2"/>
  <c r="M163" i="2"/>
  <c r="Q163" i="2" s="1"/>
  <c r="E163" i="2"/>
  <c r="V162" i="2"/>
  <c r="T162" i="2"/>
  <c r="Q162" i="2"/>
  <c r="P162" i="2"/>
  <c r="M162" i="2"/>
  <c r="E162" i="2"/>
  <c r="V161" i="2"/>
  <c r="Q161" i="2"/>
  <c r="P161" i="2"/>
  <c r="M161" i="2"/>
  <c r="T161" i="2" s="1"/>
  <c r="E161" i="2"/>
  <c r="V160" i="2"/>
  <c r="M160" i="2"/>
  <c r="T160" i="2" s="1"/>
  <c r="E160" i="2"/>
  <c r="V159" i="2"/>
  <c r="T159" i="2"/>
  <c r="Q159" i="2"/>
  <c r="M159" i="2"/>
  <c r="P159" i="2" s="1"/>
  <c r="E159" i="2"/>
  <c r="M158" i="2"/>
  <c r="L158" i="2" s="1"/>
  <c r="E158" i="2"/>
  <c r="Q157" i="2"/>
  <c r="M157" i="2"/>
  <c r="E157" i="2"/>
  <c r="T156" i="2"/>
  <c r="Q156" i="2"/>
  <c r="P156" i="2"/>
  <c r="M156" i="2"/>
  <c r="V156" i="2" s="1"/>
  <c r="E156" i="2"/>
  <c r="P155" i="2"/>
  <c r="M155" i="2"/>
  <c r="E155" i="2"/>
  <c r="T154" i="2"/>
  <c r="P154" i="2"/>
  <c r="M154" i="2"/>
  <c r="Q154" i="2" s="1"/>
  <c r="E154" i="2"/>
  <c r="M153" i="2"/>
  <c r="E153" i="2"/>
  <c r="V152" i="2"/>
  <c r="T152" i="2"/>
  <c r="P152" i="2"/>
  <c r="M152" i="2"/>
  <c r="E152" i="2"/>
  <c r="V151" i="2"/>
  <c r="T151" i="2"/>
  <c r="P151" i="2"/>
  <c r="M151" i="2"/>
  <c r="Q151" i="2" s="1"/>
  <c r="E151" i="2"/>
  <c r="V150" i="2"/>
  <c r="T150" i="2"/>
  <c r="Q150" i="2"/>
  <c r="P150" i="2"/>
  <c r="M150" i="2"/>
  <c r="E150" i="2"/>
  <c r="V149" i="2"/>
  <c r="Q149" i="2"/>
  <c r="P149" i="2"/>
  <c r="M149" i="2"/>
  <c r="T149" i="2" s="1"/>
  <c r="E149" i="2"/>
  <c r="V148" i="2"/>
  <c r="P148" i="2"/>
  <c r="M148" i="2"/>
  <c r="T148" i="2" s="1"/>
  <c r="E148" i="2"/>
  <c r="V147" i="2"/>
  <c r="T147" i="2"/>
  <c r="Q147" i="2"/>
  <c r="M147" i="2"/>
  <c r="P147" i="2" s="1"/>
  <c r="E147" i="2"/>
  <c r="M146" i="2"/>
  <c r="L146" i="2" s="1"/>
  <c r="E146" i="2"/>
  <c r="Q145" i="2"/>
  <c r="M145" i="2"/>
  <c r="E145" i="2"/>
  <c r="T144" i="2"/>
  <c r="Q144" i="2"/>
  <c r="P144" i="2"/>
  <c r="M144" i="2"/>
  <c r="V144" i="2" s="1"/>
  <c r="E144" i="2"/>
  <c r="P143" i="2"/>
  <c r="M143" i="2"/>
  <c r="E143" i="2"/>
  <c r="T142" i="2"/>
  <c r="P142" i="2"/>
  <c r="M142" i="2"/>
  <c r="Q142" i="2" s="1"/>
  <c r="E142" i="2"/>
  <c r="M141" i="2"/>
  <c r="E141" i="2"/>
  <c r="V140" i="2"/>
  <c r="T140" i="2"/>
  <c r="P140" i="2"/>
  <c r="M140" i="2"/>
  <c r="E140" i="2"/>
  <c r="V139" i="2"/>
  <c r="T139" i="2"/>
  <c r="P139" i="2"/>
  <c r="M139" i="2"/>
  <c r="Q139" i="2" s="1"/>
  <c r="E139" i="2"/>
  <c r="V138" i="2"/>
  <c r="T138" i="2"/>
  <c r="Q138" i="2"/>
  <c r="P138" i="2"/>
  <c r="M138" i="2"/>
  <c r="E138" i="2"/>
  <c r="V137" i="2"/>
  <c r="Q137" i="2"/>
  <c r="P137" i="2"/>
  <c r="M137" i="2"/>
  <c r="T137" i="2" s="1"/>
  <c r="E137" i="2"/>
  <c r="V136" i="2"/>
  <c r="P136" i="2"/>
  <c r="M136" i="2"/>
  <c r="T136" i="2" s="1"/>
  <c r="E136" i="2"/>
  <c r="V135" i="2"/>
  <c r="T135" i="2"/>
  <c r="Q135" i="2"/>
  <c r="M135" i="2"/>
  <c r="P135" i="2" s="1"/>
  <c r="E135" i="2"/>
  <c r="V134" i="2"/>
  <c r="M134" i="2"/>
  <c r="E134" i="2"/>
  <c r="M133" i="2"/>
  <c r="T133" i="2" s="1"/>
  <c r="E133" i="2"/>
  <c r="T132" i="2"/>
  <c r="Q132" i="2"/>
  <c r="P132" i="2"/>
  <c r="M132" i="2"/>
  <c r="V132" i="2" s="1"/>
  <c r="E132" i="2"/>
  <c r="P131" i="2"/>
  <c r="M131" i="2"/>
  <c r="E131" i="2"/>
  <c r="T130" i="2"/>
  <c r="P130" i="2"/>
  <c r="M130" i="2"/>
  <c r="Q130" i="2" s="1"/>
  <c r="E130" i="2"/>
  <c r="M129" i="2"/>
  <c r="E129" i="2"/>
  <c r="P128" i="2"/>
  <c r="M128" i="2"/>
  <c r="V128" i="2" s="1"/>
  <c r="E128" i="2"/>
  <c r="V127" i="2"/>
  <c r="T127" i="2"/>
  <c r="P127" i="2"/>
  <c r="M127" i="2"/>
  <c r="Q127" i="2" s="1"/>
  <c r="E127" i="2"/>
  <c r="T126" i="2"/>
  <c r="Q126" i="2"/>
  <c r="P126" i="2"/>
  <c r="M126" i="2"/>
  <c r="V126" i="2" s="1"/>
  <c r="E126" i="2"/>
  <c r="V125" i="2"/>
  <c r="Q125" i="2"/>
  <c r="P125" i="2"/>
  <c r="M125" i="2"/>
  <c r="T125" i="2" s="1"/>
  <c r="E125" i="2"/>
  <c r="V124" i="2"/>
  <c r="P124" i="2"/>
  <c r="M124" i="2"/>
  <c r="T124" i="2" s="1"/>
  <c r="E124" i="2"/>
  <c r="V123" i="2"/>
  <c r="T123" i="2"/>
  <c r="Q123" i="2"/>
  <c r="M123" i="2"/>
  <c r="P123" i="2" s="1"/>
  <c r="E123" i="2"/>
  <c r="V122" i="2"/>
  <c r="Q122" i="2"/>
  <c r="M122" i="2"/>
  <c r="L122" i="2" s="1"/>
  <c r="E122" i="2"/>
  <c r="M121" i="2"/>
  <c r="E121" i="2"/>
  <c r="T120" i="2"/>
  <c r="Q120" i="2"/>
  <c r="P120" i="2"/>
  <c r="M120" i="2"/>
  <c r="V120" i="2" s="1"/>
  <c r="E120" i="2"/>
  <c r="M119" i="2"/>
  <c r="E119" i="2"/>
  <c r="T118" i="2"/>
  <c r="P118" i="2"/>
  <c r="M118" i="2"/>
  <c r="E118" i="2"/>
  <c r="T117" i="2"/>
  <c r="M117" i="2"/>
  <c r="E117" i="2"/>
  <c r="M116" i="2"/>
  <c r="P116" i="2" s="1"/>
  <c r="E116" i="2"/>
  <c r="V115" i="2"/>
  <c r="T115" i="2"/>
  <c r="P115" i="2"/>
  <c r="M115" i="2"/>
  <c r="Q115" i="2" s="1"/>
  <c r="E115" i="2"/>
  <c r="T114" i="2"/>
  <c r="Q114" i="2"/>
  <c r="P114" i="2"/>
  <c r="M114" i="2"/>
  <c r="V114" i="2" s="1"/>
  <c r="E114" i="2"/>
  <c r="V113" i="2"/>
  <c r="Q113" i="2"/>
  <c r="P113" i="2"/>
  <c r="M113" i="2"/>
  <c r="T113" i="2" s="1"/>
  <c r="E113" i="2"/>
  <c r="V112" i="2"/>
  <c r="P112" i="2"/>
  <c r="M112" i="2"/>
  <c r="T112" i="2" s="1"/>
  <c r="E112" i="2"/>
  <c r="V111" i="2"/>
  <c r="T111" i="2"/>
  <c r="Q111" i="2"/>
  <c r="M111" i="2"/>
  <c r="P111" i="2" s="1"/>
  <c r="E111" i="2"/>
  <c r="V110" i="2"/>
  <c r="Q110" i="2"/>
  <c r="M110" i="2"/>
  <c r="L110" i="2" s="1"/>
  <c r="E110" i="2"/>
  <c r="V109" i="2"/>
  <c r="T109" i="2"/>
  <c r="M109" i="2"/>
  <c r="P109" i="2" s="1"/>
  <c r="E109" i="2"/>
  <c r="T108" i="2"/>
  <c r="Q108" i="2"/>
  <c r="P108" i="2"/>
  <c r="M108" i="2"/>
  <c r="V108" i="2" s="1"/>
  <c r="E108" i="2"/>
  <c r="M107" i="2"/>
  <c r="E107" i="2"/>
  <c r="M106" i="2"/>
  <c r="E106" i="2"/>
  <c r="M105" i="2"/>
  <c r="L105" i="2" s="1"/>
  <c r="E105" i="2"/>
  <c r="M104" i="2"/>
  <c r="T104" i="2" s="1"/>
  <c r="E104" i="2"/>
  <c r="Q103" i="2"/>
  <c r="P103" i="2"/>
  <c r="M103" i="2"/>
  <c r="T103" i="2" s="1"/>
  <c r="E103" i="2"/>
  <c r="V102" i="2"/>
  <c r="P102" i="2"/>
  <c r="M102" i="2"/>
  <c r="E102" i="2"/>
  <c r="V101" i="2"/>
  <c r="T101" i="2"/>
  <c r="Q101" i="2"/>
  <c r="M101" i="2"/>
  <c r="P101" i="2" s="1"/>
  <c r="E101" i="2"/>
  <c r="V100" i="2"/>
  <c r="T100" i="2"/>
  <c r="M100" i="2"/>
  <c r="P100" i="2" s="1"/>
  <c r="E100" i="2"/>
  <c r="Q99" i="2"/>
  <c r="P99" i="2"/>
  <c r="M99" i="2"/>
  <c r="L99" i="2" s="1"/>
  <c r="E99" i="2"/>
  <c r="T98" i="2"/>
  <c r="Q98" i="2"/>
  <c r="P98" i="2"/>
  <c r="M98" i="2"/>
  <c r="V98" i="2" s="1"/>
  <c r="E98" i="2"/>
  <c r="Q97" i="2"/>
  <c r="P97" i="2"/>
  <c r="M97" i="2"/>
  <c r="E97" i="2"/>
  <c r="M96" i="2"/>
  <c r="T96" i="2" s="1"/>
  <c r="E96" i="2"/>
  <c r="V95" i="2"/>
  <c r="T95" i="2"/>
  <c r="M95" i="2"/>
  <c r="E95" i="2"/>
  <c r="Q94" i="2"/>
  <c r="P94" i="2"/>
  <c r="M94" i="2"/>
  <c r="L94" i="2" s="1"/>
  <c r="E94" i="2"/>
  <c r="V93" i="2"/>
  <c r="Q93" i="2"/>
  <c r="M93" i="2"/>
  <c r="T93" i="2" s="1"/>
  <c r="E93" i="2"/>
  <c r="V92" i="2"/>
  <c r="T92" i="2"/>
  <c r="Q92" i="2"/>
  <c r="P92" i="2"/>
  <c r="M92" i="2"/>
  <c r="E92" i="2"/>
  <c r="V91" i="2"/>
  <c r="Q91" i="2"/>
  <c r="P91" i="2"/>
  <c r="M91" i="2"/>
  <c r="T91" i="2" s="1"/>
  <c r="E91" i="2"/>
  <c r="M90" i="2"/>
  <c r="Q90" i="2" s="1"/>
  <c r="E90" i="2"/>
  <c r="T89" i="2"/>
  <c r="Q89" i="2"/>
  <c r="M89" i="2"/>
  <c r="P89" i="2" s="1"/>
  <c r="E89" i="2"/>
  <c r="T88" i="2"/>
  <c r="P88" i="2"/>
  <c r="M88" i="2"/>
  <c r="V88" i="2" s="1"/>
  <c r="E88" i="2"/>
  <c r="M87" i="2"/>
  <c r="V87" i="2" s="1"/>
  <c r="E87" i="2"/>
  <c r="T86" i="2"/>
  <c r="Q86" i="2"/>
  <c r="P86" i="2"/>
  <c r="M86" i="2"/>
  <c r="V86" i="2" s="1"/>
  <c r="E86" i="2"/>
  <c r="V85" i="2"/>
  <c r="Q85" i="2"/>
  <c r="P85" i="2"/>
  <c r="M85" i="2"/>
  <c r="E85" i="2"/>
  <c r="P84" i="2"/>
  <c r="M84" i="2"/>
  <c r="Q84" i="2" s="1"/>
  <c r="E84" i="2"/>
  <c r="M83" i="2"/>
  <c r="P83" i="2" s="1"/>
  <c r="E83" i="2"/>
  <c r="M82" i="2"/>
  <c r="V82" i="2" s="1"/>
  <c r="E82" i="2"/>
  <c r="V81" i="2"/>
  <c r="Q81" i="2"/>
  <c r="M81" i="2"/>
  <c r="T81" i="2" s="1"/>
  <c r="E81" i="2"/>
  <c r="V80" i="2"/>
  <c r="T80" i="2"/>
  <c r="Q80" i="2"/>
  <c r="P80" i="2"/>
  <c r="M80" i="2"/>
  <c r="E80" i="2"/>
  <c r="Q79" i="2"/>
  <c r="M79" i="2"/>
  <c r="E79" i="2"/>
  <c r="M78" i="2"/>
  <c r="Q78" i="2" s="1"/>
  <c r="E78" i="2"/>
  <c r="V77" i="2"/>
  <c r="T77" i="2"/>
  <c r="Q77" i="2"/>
  <c r="M77" i="2"/>
  <c r="P77" i="2" s="1"/>
  <c r="E77" i="2"/>
  <c r="T76" i="2"/>
  <c r="Q76" i="2"/>
  <c r="P76" i="2"/>
  <c r="M76" i="2"/>
  <c r="V76" i="2" s="1"/>
  <c r="E76" i="2"/>
  <c r="P75" i="2"/>
  <c r="M75" i="2"/>
  <c r="L75" i="2" s="1"/>
  <c r="E75" i="2"/>
  <c r="T74" i="2"/>
  <c r="Q74" i="2"/>
  <c r="P74" i="2"/>
  <c r="M74" i="2"/>
  <c r="V74" i="2" s="1"/>
  <c r="E74" i="2"/>
  <c r="M73" i="2"/>
  <c r="V73" i="2" s="1"/>
  <c r="E73" i="2"/>
  <c r="P72" i="2"/>
  <c r="M72" i="2"/>
  <c r="Q72" i="2" s="1"/>
  <c r="E72" i="2"/>
  <c r="M71" i="2"/>
  <c r="P71" i="2" s="1"/>
  <c r="E71" i="2"/>
  <c r="M70" i="2"/>
  <c r="V70" i="2" s="1"/>
  <c r="E70" i="2"/>
  <c r="V69" i="2"/>
  <c r="T69" i="2"/>
  <c r="Q69" i="2"/>
  <c r="P69" i="2"/>
  <c r="M69" i="2"/>
  <c r="L69" i="2" s="1"/>
  <c r="E69" i="2"/>
  <c r="V68" i="2"/>
  <c r="T68" i="2"/>
  <c r="Q68" i="2"/>
  <c r="P68" i="2"/>
  <c r="M68" i="2"/>
  <c r="E68" i="2"/>
  <c r="Q67" i="2"/>
  <c r="P67" i="2"/>
  <c r="M67" i="2"/>
  <c r="V67" i="2" s="1"/>
  <c r="E67" i="2"/>
  <c r="M66" i="2"/>
  <c r="Q66" i="2" s="1"/>
  <c r="E66" i="2"/>
  <c r="M65" i="2"/>
  <c r="P65" i="2" s="1"/>
  <c r="E65" i="2"/>
  <c r="T64" i="2"/>
  <c r="Q64" i="2"/>
  <c r="P64" i="2"/>
  <c r="M64" i="2"/>
  <c r="V64" i="2" s="1"/>
  <c r="E64" i="2"/>
  <c r="P63" i="2"/>
  <c r="M63" i="2"/>
  <c r="V63" i="2" s="1"/>
  <c r="E63" i="2"/>
  <c r="T62" i="2"/>
  <c r="Q62" i="2"/>
  <c r="P62" i="2"/>
  <c r="M62" i="2"/>
  <c r="V62" i="2" s="1"/>
  <c r="E62" i="2"/>
  <c r="M61" i="2"/>
  <c r="E61" i="2"/>
  <c r="V60" i="2"/>
  <c r="T60" i="2"/>
  <c r="P60" i="2"/>
  <c r="M60" i="2"/>
  <c r="Q60" i="2" s="1"/>
  <c r="E60" i="2"/>
  <c r="T59" i="2"/>
  <c r="Q59" i="2"/>
  <c r="M59" i="2"/>
  <c r="P59" i="2" s="1"/>
  <c r="E59" i="2"/>
  <c r="P58" i="2"/>
  <c r="M58" i="2"/>
  <c r="L58" i="2" s="1"/>
  <c r="E58" i="2"/>
  <c r="M57" i="2"/>
  <c r="V57" i="2" s="1"/>
  <c r="E57" i="2"/>
  <c r="V56" i="2"/>
  <c r="T56" i="2"/>
  <c r="Q56" i="2"/>
  <c r="P56" i="2"/>
  <c r="M56" i="2"/>
  <c r="E56" i="2"/>
  <c r="Q55" i="2"/>
  <c r="P55" i="2"/>
  <c r="M55" i="2"/>
  <c r="E55" i="2"/>
  <c r="M54" i="2"/>
  <c r="Q54" i="2" s="1"/>
  <c r="E54" i="2"/>
  <c r="V53" i="2"/>
  <c r="T53" i="2"/>
  <c r="Q53" i="2"/>
  <c r="M53" i="2"/>
  <c r="P53" i="2" s="1"/>
  <c r="E53" i="2"/>
  <c r="V52" i="2"/>
  <c r="T52" i="2"/>
  <c r="Q52" i="2"/>
  <c r="P52" i="2"/>
  <c r="M52" i="2"/>
  <c r="E52" i="2"/>
  <c r="T51" i="2"/>
  <c r="Q51" i="2"/>
  <c r="P51" i="2"/>
  <c r="M51" i="2"/>
  <c r="L51" i="2" s="1"/>
  <c r="E51" i="2"/>
  <c r="T50" i="2"/>
  <c r="Q50" i="2"/>
  <c r="P50" i="2"/>
  <c r="M50" i="2"/>
  <c r="V50" i="2" s="1"/>
  <c r="E50" i="2"/>
  <c r="M49" i="2"/>
  <c r="V49" i="2" s="1"/>
  <c r="E49" i="2"/>
  <c r="M48" i="2"/>
  <c r="Q48" i="2" s="1"/>
  <c r="E48" i="2"/>
  <c r="M47" i="2"/>
  <c r="L47" i="2" s="1"/>
  <c r="E47" i="2"/>
  <c r="Q46" i="2"/>
  <c r="P46" i="2"/>
  <c r="M46" i="2"/>
  <c r="L46" i="2" s="1"/>
  <c r="E46" i="2"/>
  <c r="T45" i="2"/>
  <c r="Q45" i="2"/>
  <c r="P45" i="2"/>
  <c r="M45" i="2"/>
  <c r="L45" i="2" s="1"/>
  <c r="E45" i="2"/>
  <c r="V44" i="2"/>
  <c r="T44" i="2"/>
  <c r="M44" i="2"/>
  <c r="Q44" i="2" s="1"/>
  <c r="E44" i="2"/>
  <c r="M43" i="2"/>
  <c r="L43" i="2" s="1"/>
  <c r="E43" i="2"/>
  <c r="V42" i="2"/>
  <c r="T42" i="2"/>
  <c r="M42" i="2"/>
  <c r="Q42" i="2" s="1"/>
  <c r="E42" i="2"/>
  <c r="M41" i="2"/>
  <c r="V41" i="2" s="1"/>
  <c r="E41" i="2"/>
  <c r="T40" i="2"/>
  <c r="Q40" i="2"/>
  <c r="P40" i="2"/>
  <c r="M40" i="2"/>
  <c r="L40" i="2" s="1"/>
  <c r="E40" i="2"/>
  <c r="V39" i="2"/>
  <c r="T39" i="2"/>
  <c r="P39" i="2"/>
  <c r="M39" i="2"/>
  <c r="Q39" i="2" s="1"/>
  <c r="E39" i="2"/>
  <c r="P38" i="2"/>
  <c r="M38" i="2"/>
  <c r="L38" i="2" s="1"/>
  <c r="E38" i="2"/>
  <c r="V37" i="2"/>
  <c r="T37" i="2"/>
  <c r="Q37" i="2"/>
  <c r="P37" i="2"/>
  <c r="M37" i="2"/>
  <c r="E37" i="2"/>
  <c r="M36" i="2"/>
  <c r="L36" i="2" s="1"/>
  <c r="E36" i="2"/>
  <c r="V35" i="2"/>
  <c r="T35" i="2"/>
  <c r="Q35" i="2"/>
  <c r="P35" i="2"/>
  <c r="M35" i="2"/>
  <c r="E35" i="2"/>
  <c r="V34" i="2"/>
  <c r="Q34" i="2"/>
  <c r="P34" i="2"/>
  <c r="M34" i="2"/>
  <c r="T34" i="2" s="1"/>
  <c r="E34" i="2"/>
  <c r="Q33" i="2"/>
  <c r="P33" i="2"/>
  <c r="M33" i="2"/>
  <c r="L33" i="2" s="1"/>
  <c r="E33" i="2"/>
  <c r="V32" i="2"/>
  <c r="T32" i="2"/>
  <c r="M32" i="2"/>
  <c r="Q32" i="2" s="1"/>
  <c r="E32" i="2"/>
  <c r="M31" i="2"/>
  <c r="L31" i="2" s="1"/>
  <c r="E31" i="2"/>
  <c r="V30" i="2"/>
  <c r="T30" i="2"/>
  <c r="M30" i="2"/>
  <c r="Q30" i="2" s="1"/>
  <c r="E30" i="2"/>
  <c r="M29" i="2"/>
  <c r="T29" i="2" s="1"/>
  <c r="E29" i="2"/>
  <c r="T28" i="2"/>
  <c r="Q28" i="2"/>
  <c r="P28" i="2"/>
  <c r="M28" i="2"/>
  <c r="L28" i="2" s="1"/>
  <c r="E28" i="2"/>
  <c r="V27" i="2"/>
  <c r="T27" i="2"/>
  <c r="P27" i="2"/>
  <c r="M27" i="2"/>
  <c r="Q27" i="2" s="1"/>
  <c r="E27" i="2"/>
  <c r="P26" i="2"/>
  <c r="M26" i="2"/>
  <c r="L26" i="2" s="1"/>
  <c r="E26" i="2"/>
  <c r="V25" i="2"/>
  <c r="T25" i="2"/>
  <c r="Q25" i="2"/>
  <c r="P25" i="2"/>
  <c r="M25" i="2"/>
  <c r="E25" i="2"/>
  <c r="M24" i="2"/>
  <c r="L24" i="2" s="1"/>
  <c r="E24" i="2"/>
  <c r="V23" i="2"/>
  <c r="T23" i="2"/>
  <c r="Q23" i="2"/>
  <c r="P23" i="2"/>
  <c r="M23" i="2"/>
  <c r="E23" i="2"/>
  <c r="V22" i="2"/>
  <c r="Q22" i="2"/>
  <c r="P22" i="2"/>
  <c r="M22" i="2"/>
  <c r="T22" i="2" s="1"/>
  <c r="E22" i="2"/>
  <c r="Q21" i="2"/>
  <c r="P21" i="2"/>
  <c r="M21" i="2"/>
  <c r="L21" i="2" s="1"/>
  <c r="E21" i="2"/>
  <c r="V20" i="2"/>
  <c r="T20" i="2"/>
  <c r="M20" i="2"/>
  <c r="Q20" i="2" s="1"/>
  <c r="E20" i="2"/>
  <c r="M19" i="2"/>
  <c r="L19" i="2" s="1"/>
  <c r="E19" i="2"/>
  <c r="V18" i="2"/>
  <c r="T18" i="2"/>
  <c r="Q18" i="2"/>
  <c r="M18" i="2"/>
  <c r="P18" i="2" s="1"/>
  <c r="E18" i="2"/>
  <c r="M17" i="2"/>
  <c r="V17" i="2" s="1"/>
  <c r="E17" i="2"/>
  <c r="T16" i="2"/>
  <c r="Q16" i="2"/>
  <c r="P16" i="2"/>
  <c r="M16" i="2"/>
  <c r="L16" i="2" s="1"/>
  <c r="E16" i="2"/>
  <c r="V15" i="2"/>
  <c r="T15" i="2"/>
  <c r="P15" i="2"/>
  <c r="M15" i="2"/>
  <c r="Q15" i="2" s="1"/>
  <c r="E15" i="2"/>
  <c r="P14" i="2"/>
  <c r="M14" i="2"/>
  <c r="L14" i="2" s="1"/>
  <c r="E14" i="2"/>
  <c r="V13" i="2"/>
  <c r="T13" i="2"/>
  <c r="Q13" i="2"/>
  <c r="P13" i="2"/>
  <c r="M13" i="2"/>
  <c r="E13" i="2"/>
  <c r="M12" i="2"/>
  <c r="L41" i="2" s="1"/>
  <c r="E12" i="2"/>
  <c r="V11" i="2"/>
  <c r="T11" i="2"/>
  <c r="Q11" i="2"/>
  <c r="P11" i="2"/>
  <c r="M11" i="2"/>
  <c r="L232" i="2" s="1"/>
  <c r="L11" i="2"/>
  <c r="E11" i="2"/>
  <c r="U9" i="2"/>
  <c r="C8" i="2"/>
  <c r="C6" i="2"/>
  <c r="BC5" i="2"/>
  <c r="BB5" i="2"/>
  <c r="BA5" i="2"/>
  <c r="AZ5" i="2"/>
  <c r="AY5" i="2"/>
  <c r="AX5" i="2"/>
  <c r="AW5" i="2"/>
  <c r="AU5" i="2"/>
  <c r="AT5" i="2"/>
  <c r="AR5" i="2"/>
  <c r="AQ5" i="2"/>
  <c r="AP5" i="2"/>
  <c r="AO5" i="2"/>
  <c r="AN5" i="2"/>
  <c r="AM5" i="2"/>
  <c r="AL5" i="2"/>
  <c r="AK5" i="2"/>
  <c r="AJ5" i="2"/>
  <c r="AG5" i="2"/>
  <c r="AF5" i="2"/>
  <c r="AE5" i="2"/>
  <c r="AD5" i="2"/>
  <c r="AC5" i="2"/>
  <c r="AB5" i="2"/>
  <c r="AA5" i="2"/>
  <c r="Z5" i="2"/>
  <c r="Y5" i="2"/>
  <c r="X5" i="2"/>
  <c r="C5" i="2"/>
  <c r="B3" i="2"/>
  <c r="AV5" i="2" s="1"/>
  <c r="M357" i="1"/>
  <c r="M360" i="1" s="1"/>
  <c r="J357" i="1"/>
  <c r="J360" i="1" s="1"/>
  <c r="G357" i="1"/>
  <c r="G360" i="1" s="1"/>
  <c r="W278" i="1"/>
  <c r="T278" i="1"/>
  <c r="Q278" i="1"/>
  <c r="N278" i="1"/>
  <c r="K278" i="1"/>
  <c r="H278" i="1"/>
  <c r="W272" i="1"/>
  <c r="W273" i="1" s="1"/>
  <c r="T272" i="1"/>
  <c r="T273" i="1" s="1"/>
  <c r="Q272" i="1"/>
  <c r="Q273" i="1" s="1"/>
  <c r="N272" i="1"/>
  <c r="K272" i="1"/>
  <c r="H272" i="1"/>
  <c r="AI269" i="1"/>
  <c r="AJ269" i="1" s="1"/>
  <c r="AG269" i="1"/>
  <c r="AH269" i="1" s="1"/>
  <c r="AE269" i="1"/>
  <c r="AF269" i="1" s="1"/>
  <c r="AC269" i="1"/>
  <c r="AB269" i="1"/>
  <c r="AA269" i="1"/>
  <c r="W268" i="1"/>
  <c r="V268" i="1"/>
  <c r="T268" i="1"/>
  <c r="S268" i="1"/>
  <c r="Q268" i="1"/>
  <c r="P268" i="1"/>
  <c r="N268" i="1"/>
  <c r="AI268" i="1" s="1"/>
  <c r="AJ268" i="1" s="1"/>
  <c r="M268" i="1"/>
  <c r="K268" i="1"/>
  <c r="AG268" i="1" s="1"/>
  <c r="AH268" i="1" s="1"/>
  <c r="J268" i="1"/>
  <c r="H268" i="1"/>
  <c r="AE268" i="1" s="1"/>
  <c r="AF268" i="1" s="1"/>
  <c r="G268" i="1"/>
  <c r="G265" i="1" s="1"/>
  <c r="G263" i="1" s="1"/>
  <c r="AC267" i="1"/>
  <c r="W267" i="1"/>
  <c r="V267" i="1"/>
  <c r="T267" i="1"/>
  <c r="S267" i="1"/>
  <c r="Q267" i="1"/>
  <c r="P267" i="1"/>
  <c r="N267" i="1"/>
  <c r="AI267" i="1" s="1"/>
  <c r="AJ267" i="1" s="1"/>
  <c r="M267" i="1"/>
  <c r="K267" i="1"/>
  <c r="AG267" i="1" s="1"/>
  <c r="AH267" i="1" s="1"/>
  <c r="J267" i="1"/>
  <c r="J265" i="1" s="1"/>
  <c r="J263" i="1" s="1"/>
  <c r="H267" i="1"/>
  <c r="AE267" i="1" s="1"/>
  <c r="AF267" i="1" s="1"/>
  <c r="G267" i="1"/>
  <c r="AC266" i="1"/>
  <c r="W266" i="1"/>
  <c r="W265" i="1" s="1"/>
  <c r="AI265" i="1" s="1"/>
  <c r="AJ265" i="1" s="1"/>
  <c r="V266" i="1"/>
  <c r="T266" i="1"/>
  <c r="S266" i="1"/>
  <c r="Q266" i="1"/>
  <c r="Q265" i="1" s="1"/>
  <c r="Q263" i="1" s="1"/>
  <c r="Q258" i="1" s="1"/>
  <c r="P266" i="1"/>
  <c r="P265" i="1" s="1"/>
  <c r="N266" i="1"/>
  <c r="M266" i="1"/>
  <c r="K266" i="1"/>
  <c r="AG266" i="1" s="1"/>
  <c r="AH266" i="1" s="1"/>
  <c r="J266" i="1"/>
  <c r="AB266" i="1" s="1"/>
  <c r="H266" i="1"/>
  <c r="AE266" i="1" s="1"/>
  <c r="AF266" i="1" s="1"/>
  <c r="G266" i="1"/>
  <c r="V265" i="1"/>
  <c r="U265" i="1"/>
  <c r="T265" i="1"/>
  <c r="S265" i="1"/>
  <c r="R265" i="1"/>
  <c r="O265" i="1"/>
  <c r="O263" i="1" s="1"/>
  <c r="N265" i="1"/>
  <c r="AC265" i="1" s="1"/>
  <c r="M265" i="1"/>
  <c r="L265" i="1"/>
  <c r="K265" i="1"/>
  <c r="I265" i="1"/>
  <c r="H265" i="1"/>
  <c r="AA265" i="1" s="1"/>
  <c r="AG264" i="1"/>
  <c r="AH264" i="1" s="1"/>
  <c r="W264" i="1"/>
  <c r="V264" i="1"/>
  <c r="V263" i="1" s="1"/>
  <c r="T264" i="1"/>
  <c r="T263" i="1" s="1"/>
  <c r="S264" i="1"/>
  <c r="Q264" i="1"/>
  <c r="P264" i="1"/>
  <c r="P263" i="1" s="1"/>
  <c r="N264" i="1"/>
  <c r="AC264" i="1" s="1"/>
  <c r="M264" i="1"/>
  <c r="K264" i="1"/>
  <c r="K263" i="1" s="1"/>
  <c r="J264" i="1"/>
  <c r="H264" i="1"/>
  <c r="AE264" i="1" s="1"/>
  <c r="AF264" i="1" s="1"/>
  <c r="G264" i="1"/>
  <c r="U263" i="1"/>
  <c r="S263" i="1"/>
  <c r="R263" i="1"/>
  <c r="N263" i="1"/>
  <c r="AC263" i="1" s="1"/>
  <c r="M263" i="1"/>
  <c r="L263" i="1"/>
  <c r="I263" i="1"/>
  <c r="W262" i="1"/>
  <c r="AI262" i="1" s="1"/>
  <c r="AJ262" i="1" s="1"/>
  <c r="V262" i="1"/>
  <c r="T262" i="1"/>
  <c r="S262" i="1"/>
  <c r="Q262" i="1"/>
  <c r="P262" i="1"/>
  <c r="N262" i="1"/>
  <c r="AC262" i="1" s="1"/>
  <c r="M262" i="1"/>
  <c r="K262" i="1"/>
  <c r="AB262" i="1" s="1"/>
  <c r="J262" i="1"/>
  <c r="H262" i="1"/>
  <c r="AE262" i="1" s="1"/>
  <c r="AF262" i="1" s="1"/>
  <c r="G262" i="1"/>
  <c r="AB261" i="1"/>
  <c r="W261" i="1"/>
  <c r="V261" i="1"/>
  <c r="T261" i="1"/>
  <c r="T260" i="1" s="1"/>
  <c r="T258" i="1" s="1"/>
  <c r="S261" i="1"/>
  <c r="S260" i="1" s="1"/>
  <c r="S258" i="1" s="1"/>
  <c r="Q261" i="1"/>
  <c r="P261" i="1"/>
  <c r="P260" i="1" s="1"/>
  <c r="N261" i="1"/>
  <c r="AI261" i="1" s="1"/>
  <c r="AJ261" i="1" s="1"/>
  <c r="M261" i="1"/>
  <c r="M260" i="1" s="1"/>
  <c r="M258" i="1" s="1"/>
  <c r="K261" i="1"/>
  <c r="AG261" i="1" s="1"/>
  <c r="AH261" i="1" s="1"/>
  <c r="J261" i="1"/>
  <c r="J260" i="1" s="1"/>
  <c r="H261" i="1"/>
  <c r="AA261" i="1" s="1"/>
  <c r="G261" i="1"/>
  <c r="G260" i="1" s="1"/>
  <c r="G258" i="1" s="1"/>
  <c r="V260" i="1"/>
  <c r="V258" i="1" s="1"/>
  <c r="Q260" i="1"/>
  <c r="N260" i="1"/>
  <c r="K260" i="1"/>
  <c r="K258" i="1" s="1"/>
  <c r="AI259" i="1"/>
  <c r="AJ259" i="1" s="1"/>
  <c r="AH259" i="1"/>
  <c r="AG259" i="1"/>
  <c r="AE259" i="1"/>
  <c r="AF259" i="1" s="1"/>
  <c r="AC259" i="1"/>
  <c r="AB259" i="1"/>
  <c r="AA259" i="1"/>
  <c r="AJ257" i="1"/>
  <c r="AI257" i="1"/>
  <c r="AH257" i="1"/>
  <c r="AG257" i="1"/>
  <c r="AF257" i="1"/>
  <c r="AE257" i="1"/>
  <c r="AC257" i="1"/>
  <c r="AB257" i="1"/>
  <c r="AA257" i="1"/>
  <c r="AE256" i="1"/>
  <c r="AF256" i="1" s="1"/>
  <c r="W256" i="1"/>
  <c r="V256" i="1"/>
  <c r="T256" i="1"/>
  <c r="S256" i="1"/>
  <c r="Q256" i="1"/>
  <c r="P256" i="1"/>
  <c r="N256" i="1"/>
  <c r="AI256" i="1" s="1"/>
  <c r="AJ256" i="1" s="1"/>
  <c r="M256" i="1"/>
  <c r="K256" i="1"/>
  <c r="AG256" i="1" s="1"/>
  <c r="AH256" i="1" s="1"/>
  <c r="J256" i="1"/>
  <c r="H256" i="1"/>
  <c r="AA256" i="1" s="1"/>
  <c r="G256" i="1"/>
  <c r="AI255" i="1"/>
  <c r="AJ255" i="1" s="1"/>
  <c r="AC255" i="1"/>
  <c r="W255" i="1"/>
  <c r="V255" i="1"/>
  <c r="T255" i="1"/>
  <c r="S255" i="1"/>
  <c r="Q255" i="1"/>
  <c r="P255" i="1"/>
  <c r="N255" i="1"/>
  <c r="M255" i="1"/>
  <c r="K255" i="1"/>
  <c r="AG255" i="1" s="1"/>
  <c r="AH255" i="1" s="1"/>
  <c r="J255" i="1"/>
  <c r="H255" i="1"/>
  <c r="AE255" i="1" s="1"/>
  <c r="AF255" i="1" s="1"/>
  <c r="G255" i="1"/>
  <c r="AA255" i="1" s="1"/>
  <c r="W254" i="1"/>
  <c r="AI254" i="1" s="1"/>
  <c r="AJ254" i="1" s="1"/>
  <c r="V254" i="1"/>
  <c r="T254" i="1"/>
  <c r="S254" i="1"/>
  <c r="Q254" i="1"/>
  <c r="P254" i="1"/>
  <c r="N254" i="1"/>
  <c r="M254" i="1"/>
  <c r="AC254" i="1" s="1"/>
  <c r="K254" i="1"/>
  <c r="AB254" i="1" s="1"/>
  <c r="J254" i="1"/>
  <c r="H254" i="1"/>
  <c r="AE254" i="1" s="1"/>
  <c r="AF254" i="1" s="1"/>
  <c r="G254" i="1"/>
  <c r="AA254" i="1" s="1"/>
  <c r="AB253" i="1"/>
  <c r="W253" i="1"/>
  <c r="V253" i="1"/>
  <c r="T253" i="1"/>
  <c r="S253" i="1"/>
  <c r="Q253" i="1"/>
  <c r="P253" i="1"/>
  <c r="N253" i="1"/>
  <c r="AI253" i="1" s="1"/>
  <c r="AJ253" i="1" s="1"/>
  <c r="M253" i="1"/>
  <c r="K253" i="1"/>
  <c r="AG253" i="1" s="1"/>
  <c r="AH253" i="1" s="1"/>
  <c r="J253" i="1"/>
  <c r="H253" i="1"/>
  <c r="AA253" i="1" s="1"/>
  <c r="G253" i="1"/>
  <c r="AE252" i="1"/>
  <c r="AF252" i="1" s="1"/>
  <c r="W252" i="1"/>
  <c r="V252" i="1"/>
  <c r="T252" i="1"/>
  <c r="S252" i="1"/>
  <c r="Q252" i="1"/>
  <c r="P252" i="1"/>
  <c r="N252" i="1"/>
  <c r="AI252" i="1" s="1"/>
  <c r="AJ252" i="1" s="1"/>
  <c r="M252" i="1"/>
  <c r="K252" i="1"/>
  <c r="AG252" i="1" s="1"/>
  <c r="AH252" i="1" s="1"/>
  <c r="J252" i="1"/>
  <c r="H252" i="1"/>
  <c r="AA252" i="1" s="1"/>
  <c r="G252" i="1"/>
  <c r="AI251" i="1"/>
  <c r="AJ251" i="1" s="1"/>
  <c r="W251" i="1"/>
  <c r="V251" i="1"/>
  <c r="T251" i="1"/>
  <c r="S251" i="1"/>
  <c r="Q251" i="1"/>
  <c r="P251" i="1"/>
  <c r="N251" i="1"/>
  <c r="AC251" i="1" s="1"/>
  <c r="M251" i="1"/>
  <c r="K251" i="1"/>
  <c r="AG251" i="1" s="1"/>
  <c r="AH251" i="1" s="1"/>
  <c r="J251" i="1"/>
  <c r="H251" i="1"/>
  <c r="AE251" i="1" s="1"/>
  <c r="AF251" i="1" s="1"/>
  <c r="G251" i="1"/>
  <c r="AA251" i="1" s="1"/>
  <c r="W250" i="1"/>
  <c r="AI250" i="1" s="1"/>
  <c r="AJ250" i="1" s="1"/>
  <c r="V250" i="1"/>
  <c r="T250" i="1"/>
  <c r="T246" i="1" s="1"/>
  <c r="S250" i="1"/>
  <c r="Q250" i="1"/>
  <c r="P250" i="1"/>
  <c r="N250" i="1"/>
  <c r="M250" i="1"/>
  <c r="AC250" i="1" s="1"/>
  <c r="K250" i="1"/>
  <c r="AB250" i="1" s="1"/>
  <c r="J250" i="1"/>
  <c r="H250" i="1"/>
  <c r="AE250" i="1" s="1"/>
  <c r="AF250" i="1" s="1"/>
  <c r="G250" i="1"/>
  <c r="AA250" i="1" s="1"/>
  <c r="AH249" i="1"/>
  <c r="AB249" i="1"/>
  <c r="W249" i="1"/>
  <c r="V249" i="1"/>
  <c r="T249" i="1"/>
  <c r="S249" i="1"/>
  <c r="Q249" i="1"/>
  <c r="P249" i="1"/>
  <c r="N249" i="1"/>
  <c r="AI249" i="1" s="1"/>
  <c r="AJ249" i="1" s="1"/>
  <c r="M249" i="1"/>
  <c r="K249" i="1"/>
  <c r="AG249" i="1" s="1"/>
  <c r="J249" i="1"/>
  <c r="H249" i="1"/>
  <c r="AA249" i="1" s="1"/>
  <c r="G249" i="1"/>
  <c r="AE248" i="1"/>
  <c r="AF248" i="1" s="1"/>
  <c r="W248" i="1"/>
  <c r="V248" i="1"/>
  <c r="V246" i="1" s="1"/>
  <c r="V320" i="1" s="1"/>
  <c r="T248" i="1"/>
  <c r="S248" i="1"/>
  <c r="S246" i="1" s="1"/>
  <c r="S320" i="1" s="1"/>
  <c r="Q248" i="1"/>
  <c r="P248" i="1"/>
  <c r="N248" i="1"/>
  <c r="AI248" i="1" s="1"/>
  <c r="AJ248" i="1" s="1"/>
  <c r="M248" i="1"/>
  <c r="K248" i="1"/>
  <c r="J248" i="1"/>
  <c r="H248" i="1"/>
  <c r="AA248" i="1" s="1"/>
  <c r="G248" i="1"/>
  <c r="AI247" i="1"/>
  <c r="AJ247" i="1" s="1"/>
  <c r="W247" i="1"/>
  <c r="V247" i="1"/>
  <c r="T247" i="1"/>
  <c r="S247" i="1"/>
  <c r="Q247" i="1"/>
  <c r="Q246" i="1" s="1"/>
  <c r="P247" i="1"/>
  <c r="N247" i="1"/>
  <c r="AC247" i="1" s="1"/>
  <c r="M247" i="1"/>
  <c r="K247" i="1"/>
  <c r="K246" i="1" s="1"/>
  <c r="J247" i="1"/>
  <c r="J246" i="1" s="1"/>
  <c r="J320" i="1" s="1"/>
  <c r="K320" i="1" s="1"/>
  <c r="H247" i="1"/>
  <c r="H246" i="1" s="1"/>
  <c r="G247" i="1"/>
  <c r="G246" i="1" s="1"/>
  <c r="G320" i="1" s="1"/>
  <c r="W246" i="1"/>
  <c r="M246" i="1"/>
  <c r="M320" i="1" s="1"/>
  <c r="N320" i="1" s="1"/>
  <c r="AH245" i="1"/>
  <c r="AB245" i="1"/>
  <c r="W245" i="1"/>
  <c r="V245" i="1"/>
  <c r="T245" i="1"/>
  <c r="S245" i="1"/>
  <c r="Q245" i="1"/>
  <c r="P245" i="1"/>
  <c r="N245" i="1"/>
  <c r="AI245" i="1" s="1"/>
  <c r="AJ245" i="1" s="1"/>
  <c r="M245" i="1"/>
  <c r="K245" i="1"/>
  <c r="AG245" i="1" s="1"/>
  <c r="J245" i="1"/>
  <c r="H245" i="1"/>
  <c r="AA245" i="1" s="1"/>
  <c r="G245" i="1"/>
  <c r="AE244" i="1"/>
  <c r="AF244" i="1" s="1"/>
  <c r="W244" i="1"/>
  <c r="V244" i="1"/>
  <c r="T244" i="1"/>
  <c r="S244" i="1"/>
  <c r="Q244" i="1"/>
  <c r="P244" i="1"/>
  <c r="N244" i="1"/>
  <c r="AI244" i="1" s="1"/>
  <c r="M244" i="1"/>
  <c r="K244" i="1"/>
  <c r="J244" i="1"/>
  <c r="H244" i="1"/>
  <c r="AA244" i="1" s="1"/>
  <c r="G244" i="1"/>
  <c r="AI243" i="1"/>
  <c r="AJ243" i="1" s="1"/>
  <c r="W243" i="1"/>
  <c r="V243" i="1"/>
  <c r="T243" i="1"/>
  <c r="S243" i="1"/>
  <c r="Q243" i="1"/>
  <c r="P243" i="1"/>
  <c r="N243" i="1"/>
  <c r="AC243" i="1" s="1"/>
  <c r="M243" i="1"/>
  <c r="K243" i="1"/>
  <c r="AG243" i="1" s="1"/>
  <c r="AH243" i="1" s="1"/>
  <c r="J243" i="1"/>
  <c r="H243" i="1"/>
  <c r="AE243" i="1" s="1"/>
  <c r="AF243" i="1" s="1"/>
  <c r="G243" i="1"/>
  <c r="AA243" i="1" s="1"/>
  <c r="AF242" i="1"/>
  <c r="W242" i="1"/>
  <c r="AI242" i="1" s="1"/>
  <c r="V242" i="1"/>
  <c r="T242" i="1"/>
  <c r="S242" i="1"/>
  <c r="Q242" i="1"/>
  <c r="P242" i="1"/>
  <c r="N242" i="1"/>
  <c r="M242" i="1"/>
  <c r="AC242" i="1" s="1"/>
  <c r="K242" i="1"/>
  <c r="AB242" i="1" s="1"/>
  <c r="J242" i="1"/>
  <c r="H242" i="1"/>
  <c r="AE242" i="1" s="1"/>
  <c r="G242" i="1"/>
  <c r="AA242" i="1" s="1"/>
  <c r="AB241" i="1"/>
  <c r="W241" i="1"/>
  <c r="V241" i="1"/>
  <c r="T241" i="1"/>
  <c r="S241" i="1"/>
  <c r="Q241" i="1"/>
  <c r="P241" i="1"/>
  <c r="N241" i="1"/>
  <c r="AI241" i="1" s="1"/>
  <c r="AJ241" i="1" s="1"/>
  <c r="M241" i="1"/>
  <c r="K241" i="1"/>
  <c r="AG241" i="1" s="1"/>
  <c r="AH241" i="1" s="1"/>
  <c r="J241" i="1"/>
  <c r="H241" i="1"/>
  <c r="G241" i="1"/>
  <c r="AE240" i="1"/>
  <c r="AF240" i="1" s="1"/>
  <c r="W240" i="1"/>
  <c r="V240" i="1"/>
  <c r="T240" i="1"/>
  <c r="S240" i="1"/>
  <c r="Q240" i="1"/>
  <c r="P240" i="1"/>
  <c r="N240" i="1"/>
  <c r="AI240" i="1" s="1"/>
  <c r="AJ240" i="1" s="1"/>
  <c r="M240" i="1"/>
  <c r="K240" i="1"/>
  <c r="J240" i="1"/>
  <c r="H240" i="1"/>
  <c r="AA240" i="1" s="1"/>
  <c r="G240" i="1"/>
  <c r="AI239" i="1"/>
  <c r="AJ239" i="1" s="1"/>
  <c r="W239" i="1"/>
  <c r="V239" i="1"/>
  <c r="T239" i="1"/>
  <c r="S239" i="1"/>
  <c r="Q239" i="1"/>
  <c r="P239" i="1"/>
  <c r="N239" i="1"/>
  <c r="AC239" i="1" s="1"/>
  <c r="M239" i="1"/>
  <c r="K239" i="1"/>
  <c r="AG239" i="1" s="1"/>
  <c r="AH239" i="1" s="1"/>
  <c r="J239" i="1"/>
  <c r="H239" i="1"/>
  <c r="G239" i="1"/>
  <c r="AA239" i="1" s="1"/>
  <c r="AF238" i="1"/>
  <c r="W238" i="1"/>
  <c r="AI238" i="1" s="1"/>
  <c r="AJ238" i="1" s="1"/>
  <c r="V238" i="1"/>
  <c r="T238" i="1"/>
  <c r="S238" i="1"/>
  <c r="Q238" i="1"/>
  <c r="P238" i="1"/>
  <c r="N238" i="1"/>
  <c r="M238" i="1"/>
  <c r="AC238" i="1" s="1"/>
  <c r="K238" i="1"/>
  <c r="AB238" i="1" s="1"/>
  <c r="J238" i="1"/>
  <c r="H238" i="1"/>
  <c r="AE238" i="1" s="1"/>
  <c r="G238" i="1"/>
  <c r="AA238" i="1" s="1"/>
  <c r="AJ237" i="1"/>
  <c r="AH237" i="1"/>
  <c r="AB237" i="1"/>
  <c r="W237" i="1"/>
  <c r="V237" i="1"/>
  <c r="T237" i="1"/>
  <c r="S237" i="1"/>
  <c r="Q237" i="1"/>
  <c r="P237" i="1"/>
  <c r="N237" i="1"/>
  <c r="AI237" i="1" s="1"/>
  <c r="M237" i="1"/>
  <c r="K237" i="1"/>
  <c r="AG237" i="1" s="1"/>
  <c r="J237" i="1"/>
  <c r="H237" i="1"/>
  <c r="G237" i="1"/>
  <c r="AG236" i="1"/>
  <c r="AH236" i="1" s="1"/>
  <c r="AE236" i="1"/>
  <c r="AF236" i="1" s="1"/>
  <c r="W236" i="1"/>
  <c r="V236" i="1"/>
  <c r="T236" i="1"/>
  <c r="S236" i="1"/>
  <c r="Q236" i="1"/>
  <c r="P236" i="1"/>
  <c r="N236" i="1"/>
  <c r="M236" i="1"/>
  <c r="K236" i="1"/>
  <c r="AB236" i="1" s="1"/>
  <c r="J236" i="1"/>
  <c r="H236" i="1"/>
  <c r="AA236" i="1" s="1"/>
  <c r="G236" i="1"/>
  <c r="AI235" i="1"/>
  <c r="AJ235" i="1" s="1"/>
  <c r="AG235" i="1"/>
  <c r="AC235" i="1"/>
  <c r="W235" i="1"/>
  <c r="V235" i="1"/>
  <c r="T235" i="1"/>
  <c r="S235" i="1"/>
  <c r="Q235" i="1"/>
  <c r="P235" i="1"/>
  <c r="N235" i="1"/>
  <c r="M235" i="1"/>
  <c r="K235" i="1"/>
  <c r="AB235" i="1" s="1"/>
  <c r="J235" i="1"/>
  <c r="H235" i="1"/>
  <c r="G235" i="1"/>
  <c r="AA235" i="1" s="1"/>
  <c r="W234" i="1"/>
  <c r="AI234" i="1" s="1"/>
  <c r="V234" i="1"/>
  <c r="T234" i="1"/>
  <c r="S234" i="1"/>
  <c r="Q234" i="1"/>
  <c r="P234" i="1"/>
  <c r="N234" i="1"/>
  <c r="M234" i="1"/>
  <c r="AC234" i="1" s="1"/>
  <c r="K234" i="1"/>
  <c r="AB234" i="1" s="1"/>
  <c r="J234" i="1"/>
  <c r="H234" i="1"/>
  <c r="AE234" i="1" s="1"/>
  <c r="AF234" i="1" s="1"/>
  <c r="G234" i="1"/>
  <c r="AA234" i="1" s="1"/>
  <c r="AJ233" i="1"/>
  <c r="AB233" i="1"/>
  <c r="W233" i="1"/>
  <c r="V233" i="1"/>
  <c r="T233" i="1"/>
  <c r="S233" i="1"/>
  <c r="AH233" i="1" s="1"/>
  <c r="Q233" i="1"/>
  <c r="P233" i="1"/>
  <c r="N233" i="1"/>
  <c r="AI233" i="1" s="1"/>
  <c r="M233" i="1"/>
  <c r="K233" i="1"/>
  <c r="AG233" i="1" s="1"/>
  <c r="J233" i="1"/>
  <c r="H233" i="1"/>
  <c r="G233" i="1"/>
  <c r="AG232" i="1"/>
  <c r="AH232" i="1" s="1"/>
  <c r="AE232" i="1"/>
  <c r="AF232" i="1" s="1"/>
  <c r="W232" i="1"/>
  <c r="V232" i="1"/>
  <c r="T232" i="1"/>
  <c r="S232" i="1"/>
  <c r="Q232" i="1"/>
  <c r="P232" i="1"/>
  <c r="N232" i="1"/>
  <c r="M232" i="1"/>
  <c r="K232" i="1"/>
  <c r="AB232" i="1" s="1"/>
  <c r="J232" i="1"/>
  <c r="H232" i="1"/>
  <c r="AA232" i="1" s="1"/>
  <c r="G232" i="1"/>
  <c r="AI231" i="1"/>
  <c r="AJ231" i="1" s="1"/>
  <c r="AC231" i="1"/>
  <c r="W231" i="1"/>
  <c r="V231" i="1"/>
  <c r="T231" i="1"/>
  <c r="S231" i="1"/>
  <c r="Q231" i="1"/>
  <c r="P231" i="1"/>
  <c r="N231" i="1"/>
  <c r="M231" i="1"/>
  <c r="K231" i="1"/>
  <c r="AG231" i="1" s="1"/>
  <c r="J231" i="1"/>
  <c r="J227" i="1" s="1"/>
  <c r="J319" i="1" s="1"/>
  <c r="K319" i="1" s="1"/>
  <c r="H231" i="1"/>
  <c r="AE231" i="1" s="1"/>
  <c r="G231" i="1"/>
  <c r="G227" i="1" s="1"/>
  <c r="G319" i="1" s="1"/>
  <c r="W230" i="1"/>
  <c r="AI230" i="1" s="1"/>
  <c r="AJ230" i="1" s="1"/>
  <c r="V230" i="1"/>
  <c r="T230" i="1"/>
  <c r="S230" i="1"/>
  <c r="Q230" i="1"/>
  <c r="P230" i="1"/>
  <c r="N230" i="1"/>
  <c r="M230" i="1"/>
  <c r="AC230" i="1" s="1"/>
  <c r="K230" i="1"/>
  <c r="AB230" i="1" s="1"/>
  <c r="J230" i="1"/>
  <c r="H230" i="1"/>
  <c r="AE230" i="1" s="1"/>
  <c r="AF230" i="1" s="1"/>
  <c r="G230" i="1"/>
  <c r="AA230" i="1" s="1"/>
  <c r="AJ229" i="1"/>
  <c r="AI229" i="1"/>
  <c r="AH229" i="1"/>
  <c r="AB229" i="1"/>
  <c r="W229" i="1"/>
  <c r="V229" i="1"/>
  <c r="T229" i="1"/>
  <c r="S229" i="1"/>
  <c r="Q229" i="1"/>
  <c r="P229" i="1"/>
  <c r="N229" i="1"/>
  <c r="AC229" i="1" s="1"/>
  <c r="M229" i="1"/>
  <c r="K229" i="1"/>
  <c r="AG229" i="1" s="1"/>
  <c r="J229" i="1"/>
  <c r="H229" i="1"/>
  <c r="G229" i="1"/>
  <c r="AE228" i="1"/>
  <c r="AF228" i="1" s="1"/>
  <c r="W228" i="1"/>
  <c r="V228" i="1"/>
  <c r="T228" i="1"/>
  <c r="S228" i="1"/>
  <c r="S227" i="1" s="1"/>
  <c r="S319" i="1" s="1"/>
  <c r="Q228" i="1"/>
  <c r="P228" i="1"/>
  <c r="N228" i="1"/>
  <c r="M228" i="1"/>
  <c r="K228" i="1"/>
  <c r="AG228" i="1" s="1"/>
  <c r="AH228" i="1" s="1"/>
  <c r="J228" i="1"/>
  <c r="H228" i="1"/>
  <c r="AA228" i="1" s="1"/>
  <c r="G228" i="1"/>
  <c r="Q227" i="1"/>
  <c r="AF226" i="1"/>
  <c r="W226" i="1"/>
  <c r="AI226" i="1" s="1"/>
  <c r="V226" i="1"/>
  <c r="T226" i="1"/>
  <c r="S226" i="1"/>
  <c r="V318" i="1" s="1"/>
  <c r="Q226" i="1"/>
  <c r="AE226" i="1" s="1"/>
  <c r="P226" i="1"/>
  <c r="P318" i="1" s="1"/>
  <c r="N226" i="1"/>
  <c r="M226" i="1"/>
  <c r="K226" i="1"/>
  <c r="AB226" i="1" s="1"/>
  <c r="J226" i="1"/>
  <c r="J318" i="1" s="1"/>
  <c r="H226" i="1"/>
  <c r="G226" i="1"/>
  <c r="AA226" i="1" s="1"/>
  <c r="AI225" i="1"/>
  <c r="AJ225" i="1" s="1"/>
  <c r="AB225" i="1"/>
  <c r="W225" i="1"/>
  <c r="V225" i="1"/>
  <c r="V321" i="1" s="1"/>
  <c r="T225" i="1"/>
  <c r="S225" i="1"/>
  <c r="Q225" i="1"/>
  <c r="Q224" i="1" s="1"/>
  <c r="Q223" i="1" s="1"/>
  <c r="P225" i="1"/>
  <c r="P321" i="1" s="1"/>
  <c r="N225" i="1"/>
  <c r="AC225" i="1" s="1"/>
  <c r="M225" i="1"/>
  <c r="M321" i="1" s="1"/>
  <c r="K225" i="1"/>
  <c r="AG225" i="1" s="1"/>
  <c r="J225" i="1"/>
  <c r="J321" i="1" s="1"/>
  <c r="H225" i="1"/>
  <c r="G225" i="1"/>
  <c r="G321" i="1" s="1"/>
  <c r="H321" i="1" s="1"/>
  <c r="V224" i="1"/>
  <c r="U224" i="1"/>
  <c r="R224" i="1"/>
  <c r="O224" i="1"/>
  <c r="N224" i="1"/>
  <c r="L224" i="1"/>
  <c r="J224" i="1"/>
  <c r="I224" i="1"/>
  <c r="AJ222" i="1"/>
  <c r="AI222" i="1"/>
  <c r="AH222" i="1"/>
  <c r="AG222" i="1"/>
  <c r="AE222" i="1"/>
  <c r="AF222" i="1" s="1"/>
  <c r="AC222" i="1"/>
  <c r="AB222" i="1"/>
  <c r="AA222" i="1"/>
  <c r="AI221" i="1"/>
  <c r="AJ221" i="1" s="1"/>
  <c r="AE221" i="1"/>
  <c r="AF221" i="1" s="1"/>
  <c r="W221" i="1"/>
  <c r="V221" i="1"/>
  <c r="T221" i="1"/>
  <c r="S221" i="1"/>
  <c r="Q221" i="1"/>
  <c r="P221" i="1"/>
  <c r="N221" i="1"/>
  <c r="AC221" i="1" s="1"/>
  <c r="M221" i="1"/>
  <c r="K221" i="1"/>
  <c r="AB221" i="1" s="1"/>
  <c r="J221" i="1"/>
  <c r="H221" i="1"/>
  <c r="G221" i="1"/>
  <c r="AA221" i="1" s="1"/>
  <c r="AG220" i="1"/>
  <c r="W220" i="1"/>
  <c r="V220" i="1"/>
  <c r="T220" i="1"/>
  <c r="S220" i="1"/>
  <c r="S218" i="1" s="1"/>
  <c r="Q220" i="1"/>
  <c r="AE220" i="1" s="1"/>
  <c r="AF220" i="1" s="1"/>
  <c r="P220" i="1"/>
  <c r="N220" i="1"/>
  <c r="AI220" i="1" s="1"/>
  <c r="AJ220" i="1" s="1"/>
  <c r="M220" i="1"/>
  <c r="M218" i="1" s="1"/>
  <c r="K220" i="1"/>
  <c r="J220" i="1"/>
  <c r="H220" i="1"/>
  <c r="G220" i="1"/>
  <c r="AA220" i="1" s="1"/>
  <c r="AB219" i="1"/>
  <c r="W219" i="1"/>
  <c r="V219" i="1"/>
  <c r="T219" i="1"/>
  <c r="AG219" i="1" s="1"/>
  <c r="AH219" i="1" s="1"/>
  <c r="S219" i="1"/>
  <c r="Q219" i="1"/>
  <c r="P219" i="1"/>
  <c r="P218" i="1" s="1"/>
  <c r="N219" i="1"/>
  <c r="AI219" i="1" s="1"/>
  <c r="AJ219" i="1" s="1"/>
  <c r="M219" i="1"/>
  <c r="K219" i="1"/>
  <c r="J219" i="1"/>
  <c r="H219" i="1"/>
  <c r="AE219" i="1" s="1"/>
  <c r="AF219" i="1" s="1"/>
  <c r="G219" i="1"/>
  <c r="G218" i="1" s="1"/>
  <c r="W218" i="1"/>
  <c r="V218" i="1"/>
  <c r="T218" i="1"/>
  <c r="Q218" i="1"/>
  <c r="J218" i="1"/>
  <c r="AG217" i="1"/>
  <c r="AH217" i="1" s="1"/>
  <c r="W217" i="1"/>
  <c r="V217" i="1"/>
  <c r="T217" i="1"/>
  <c r="S217" i="1"/>
  <c r="Q217" i="1"/>
  <c r="AE217" i="1" s="1"/>
  <c r="AF217" i="1" s="1"/>
  <c r="P217" i="1"/>
  <c r="N217" i="1"/>
  <c r="M217" i="1"/>
  <c r="K217" i="1"/>
  <c r="AB217" i="1" s="1"/>
  <c r="J217" i="1"/>
  <c r="H217" i="1"/>
  <c r="AA217" i="1" s="1"/>
  <c r="G217" i="1"/>
  <c r="AB216" i="1"/>
  <c r="W216" i="1"/>
  <c r="V216" i="1"/>
  <c r="T216" i="1"/>
  <c r="S216" i="1"/>
  <c r="Q216" i="1"/>
  <c r="P216" i="1"/>
  <c r="N216" i="1"/>
  <c r="AI216" i="1" s="1"/>
  <c r="AJ216" i="1" s="1"/>
  <c r="M216" i="1"/>
  <c r="K216" i="1"/>
  <c r="AG216" i="1" s="1"/>
  <c r="AH216" i="1" s="1"/>
  <c r="J216" i="1"/>
  <c r="H216" i="1"/>
  <c r="G216" i="1"/>
  <c r="AE215" i="1"/>
  <c r="AF215" i="1" s="1"/>
  <c r="AC215" i="1"/>
  <c r="W215" i="1"/>
  <c r="AI215" i="1" s="1"/>
  <c r="V215" i="1"/>
  <c r="T215" i="1"/>
  <c r="S215" i="1"/>
  <c r="Q215" i="1"/>
  <c r="P215" i="1"/>
  <c r="N215" i="1"/>
  <c r="M215" i="1"/>
  <c r="K215" i="1"/>
  <c r="AG215" i="1" s="1"/>
  <c r="AH215" i="1" s="1"/>
  <c r="J215" i="1"/>
  <c r="H215" i="1"/>
  <c r="G215" i="1"/>
  <c r="AA215" i="1" s="1"/>
  <c r="AI214" i="1"/>
  <c r="AJ214" i="1" s="1"/>
  <c r="W214" i="1"/>
  <c r="W212" i="1" s="1"/>
  <c r="W211" i="1" s="1"/>
  <c r="V214" i="1"/>
  <c r="T214" i="1"/>
  <c r="AG214" i="1" s="1"/>
  <c r="AH214" i="1" s="1"/>
  <c r="S214" i="1"/>
  <c r="Q214" i="1"/>
  <c r="Q212" i="1" s="1"/>
  <c r="Q211" i="1" s="1"/>
  <c r="P214" i="1"/>
  <c r="N214" i="1"/>
  <c r="AC214" i="1" s="1"/>
  <c r="M214" i="1"/>
  <c r="K214" i="1"/>
  <c r="AB214" i="1" s="1"/>
  <c r="J214" i="1"/>
  <c r="H214" i="1"/>
  <c r="G214" i="1"/>
  <c r="G212" i="1" s="1"/>
  <c r="AF213" i="1"/>
  <c r="AE213" i="1"/>
  <c r="W213" i="1"/>
  <c r="V213" i="1"/>
  <c r="T213" i="1"/>
  <c r="T212" i="1" s="1"/>
  <c r="S213" i="1"/>
  <c r="S212" i="1" s="1"/>
  <c r="S211" i="1" s="1"/>
  <c r="Q213" i="1"/>
  <c r="P213" i="1"/>
  <c r="P212" i="1" s="1"/>
  <c r="P211" i="1" s="1"/>
  <c r="N213" i="1"/>
  <c r="AI213" i="1" s="1"/>
  <c r="M213" i="1"/>
  <c r="K213" i="1"/>
  <c r="AB213" i="1" s="1"/>
  <c r="J213" i="1"/>
  <c r="J212" i="1" s="1"/>
  <c r="H213" i="1"/>
  <c r="AA213" i="1" s="1"/>
  <c r="G213" i="1"/>
  <c r="AB212" i="1"/>
  <c r="K212" i="1"/>
  <c r="H212" i="1"/>
  <c r="AI210" i="1"/>
  <c r="AJ210" i="1" s="1"/>
  <c r="W210" i="1"/>
  <c r="V210" i="1"/>
  <c r="T210" i="1"/>
  <c r="AG210" i="1" s="1"/>
  <c r="AH210" i="1" s="1"/>
  <c r="S210" i="1"/>
  <c r="Q210" i="1"/>
  <c r="P210" i="1"/>
  <c r="N210" i="1"/>
  <c r="AC210" i="1" s="1"/>
  <c r="M210" i="1"/>
  <c r="K210" i="1"/>
  <c r="AB210" i="1" s="1"/>
  <c r="J210" i="1"/>
  <c r="H210" i="1"/>
  <c r="AE210" i="1" s="1"/>
  <c r="AF210" i="1" s="1"/>
  <c r="G210" i="1"/>
  <c r="AA210" i="1" s="1"/>
  <c r="AF209" i="1"/>
  <c r="AE209" i="1"/>
  <c r="W209" i="1"/>
  <c r="V209" i="1"/>
  <c r="T209" i="1"/>
  <c r="S209" i="1"/>
  <c r="Q209" i="1"/>
  <c r="P209" i="1"/>
  <c r="N209" i="1"/>
  <c r="AI209" i="1" s="1"/>
  <c r="M209" i="1"/>
  <c r="AC209" i="1" s="1"/>
  <c r="K209" i="1"/>
  <c r="AB209" i="1" s="1"/>
  <c r="J209" i="1"/>
  <c r="H209" i="1"/>
  <c r="AA209" i="1" s="1"/>
  <c r="G209" i="1"/>
  <c r="AG208" i="1"/>
  <c r="AH208" i="1" s="1"/>
  <c r="AB208" i="1"/>
  <c r="W208" i="1"/>
  <c r="V208" i="1"/>
  <c r="T208" i="1"/>
  <c r="S208" i="1"/>
  <c r="Q208" i="1"/>
  <c r="P208" i="1"/>
  <c r="N208" i="1"/>
  <c r="AI208" i="1" s="1"/>
  <c r="AJ208" i="1" s="1"/>
  <c r="M208" i="1"/>
  <c r="K208" i="1"/>
  <c r="J208" i="1"/>
  <c r="H208" i="1"/>
  <c r="G208" i="1"/>
  <c r="AE207" i="1"/>
  <c r="AF207" i="1" s="1"/>
  <c r="AC207" i="1"/>
  <c r="W207" i="1"/>
  <c r="AI207" i="1" s="1"/>
  <c r="V207" i="1"/>
  <c r="V205" i="1" s="1"/>
  <c r="V311" i="1" s="1"/>
  <c r="T207" i="1"/>
  <c r="S207" i="1"/>
  <c r="Q207" i="1"/>
  <c r="P207" i="1"/>
  <c r="N207" i="1"/>
  <c r="M207" i="1"/>
  <c r="K207" i="1"/>
  <c r="K205" i="1" s="1"/>
  <c r="J207" i="1"/>
  <c r="H207" i="1"/>
  <c r="G207" i="1"/>
  <c r="AI206" i="1"/>
  <c r="AJ206" i="1" s="1"/>
  <c r="W206" i="1"/>
  <c r="W205" i="1" s="1"/>
  <c r="V206" i="1"/>
  <c r="T206" i="1"/>
  <c r="AG206" i="1" s="1"/>
  <c r="AH206" i="1" s="1"/>
  <c r="S206" i="1"/>
  <c r="Q206" i="1"/>
  <c r="P206" i="1"/>
  <c r="N206" i="1"/>
  <c r="AC206" i="1" s="1"/>
  <c r="M206" i="1"/>
  <c r="K206" i="1"/>
  <c r="AB206" i="1" s="1"/>
  <c r="J206" i="1"/>
  <c r="H206" i="1"/>
  <c r="G206" i="1"/>
  <c r="S205" i="1"/>
  <c r="S311" i="1" s="1"/>
  <c r="P205" i="1"/>
  <c r="P311" i="1" s="1"/>
  <c r="AG204" i="1"/>
  <c r="AH204" i="1" s="1"/>
  <c r="AB204" i="1"/>
  <c r="W204" i="1"/>
  <c r="V204" i="1"/>
  <c r="T204" i="1"/>
  <c r="S204" i="1"/>
  <c r="Q204" i="1"/>
  <c r="P204" i="1"/>
  <c r="N204" i="1"/>
  <c r="AI204" i="1" s="1"/>
  <c r="AJ204" i="1" s="1"/>
  <c r="M204" i="1"/>
  <c r="K204" i="1"/>
  <c r="J204" i="1"/>
  <c r="H204" i="1"/>
  <c r="G204" i="1"/>
  <c r="AE203" i="1"/>
  <c r="AF203" i="1" s="1"/>
  <c r="AC203" i="1"/>
  <c r="W203" i="1"/>
  <c r="AI203" i="1" s="1"/>
  <c r="V203" i="1"/>
  <c r="T203" i="1"/>
  <c r="S203" i="1"/>
  <c r="Q203" i="1"/>
  <c r="P203" i="1"/>
  <c r="N203" i="1"/>
  <c r="M203" i="1"/>
  <c r="K203" i="1"/>
  <c r="AG203" i="1" s="1"/>
  <c r="AH203" i="1" s="1"/>
  <c r="J203" i="1"/>
  <c r="H203" i="1"/>
  <c r="G203" i="1"/>
  <c r="AA203" i="1" s="1"/>
  <c r="W202" i="1"/>
  <c r="AI202" i="1" s="1"/>
  <c r="AJ202" i="1" s="1"/>
  <c r="V202" i="1"/>
  <c r="T202" i="1"/>
  <c r="AG202" i="1" s="1"/>
  <c r="AH202" i="1" s="1"/>
  <c r="S202" i="1"/>
  <c r="Q202" i="1"/>
  <c r="P202" i="1"/>
  <c r="N202" i="1"/>
  <c r="AC202" i="1" s="1"/>
  <c r="M202" i="1"/>
  <c r="K202" i="1"/>
  <c r="AB202" i="1" s="1"/>
  <c r="J202" i="1"/>
  <c r="H202" i="1"/>
  <c r="AE202" i="1" s="1"/>
  <c r="AF202" i="1" s="1"/>
  <c r="G202" i="1"/>
  <c r="AA202" i="1" s="1"/>
  <c r="AF201" i="1"/>
  <c r="AE201" i="1"/>
  <c r="W201" i="1"/>
  <c r="V201" i="1"/>
  <c r="T201" i="1"/>
  <c r="S201" i="1"/>
  <c r="Q201" i="1"/>
  <c r="P201" i="1"/>
  <c r="N201" i="1"/>
  <c r="AI201" i="1" s="1"/>
  <c r="M201" i="1"/>
  <c r="AC201" i="1" s="1"/>
  <c r="K201" i="1"/>
  <c r="AB201" i="1" s="1"/>
  <c r="J201" i="1"/>
  <c r="H201" i="1"/>
  <c r="AA201" i="1" s="1"/>
  <c r="G201" i="1"/>
  <c r="AG200" i="1"/>
  <c r="AH200" i="1" s="1"/>
  <c r="AB200" i="1"/>
  <c r="W200" i="1"/>
  <c r="V200" i="1"/>
  <c r="T200" i="1"/>
  <c r="S200" i="1"/>
  <c r="Q200" i="1"/>
  <c r="P200" i="1"/>
  <c r="P198" i="1" s="1"/>
  <c r="P310" i="1" s="1"/>
  <c r="P309" i="1" s="1"/>
  <c r="N200" i="1"/>
  <c r="M200" i="1"/>
  <c r="K200" i="1"/>
  <c r="J200" i="1"/>
  <c r="H200" i="1"/>
  <c r="G200" i="1"/>
  <c r="AE199" i="1"/>
  <c r="AF199" i="1" s="1"/>
  <c r="AC199" i="1"/>
  <c r="W199" i="1"/>
  <c r="AI199" i="1" s="1"/>
  <c r="V199" i="1"/>
  <c r="V198" i="1" s="1"/>
  <c r="T199" i="1"/>
  <c r="S199" i="1"/>
  <c r="S198" i="1" s="1"/>
  <c r="S310" i="1" s="1"/>
  <c r="S309" i="1" s="1"/>
  <c r="Q199" i="1"/>
  <c r="P199" i="1"/>
  <c r="N199" i="1"/>
  <c r="M199" i="1"/>
  <c r="K199" i="1"/>
  <c r="K198" i="1" s="1"/>
  <c r="J199" i="1"/>
  <c r="J198" i="1" s="1"/>
  <c r="H199" i="1"/>
  <c r="G199" i="1"/>
  <c r="G198" i="1" s="1"/>
  <c r="W198" i="1"/>
  <c r="W197" i="1" s="1"/>
  <c r="W196" i="1" s="1"/>
  <c r="T198" i="1"/>
  <c r="Q198" i="1"/>
  <c r="P197" i="1"/>
  <c r="P196" i="1" s="1"/>
  <c r="AG195" i="1"/>
  <c r="AE195" i="1"/>
  <c r="AC195" i="1"/>
  <c r="W195" i="1"/>
  <c r="V195" i="1"/>
  <c r="T195" i="1"/>
  <c r="S195" i="1"/>
  <c r="Q195" i="1"/>
  <c r="P195" i="1"/>
  <c r="N195" i="1"/>
  <c r="AI195" i="1" s="1"/>
  <c r="M195" i="1"/>
  <c r="K195" i="1"/>
  <c r="J195" i="1"/>
  <c r="H195" i="1"/>
  <c r="G195" i="1"/>
  <c r="AA195" i="1" s="1"/>
  <c r="AI194" i="1"/>
  <c r="AJ194" i="1" s="1"/>
  <c r="AC194" i="1"/>
  <c r="W194" i="1"/>
  <c r="V194" i="1"/>
  <c r="T194" i="1"/>
  <c r="AG194" i="1" s="1"/>
  <c r="AH194" i="1" s="1"/>
  <c r="S194" i="1"/>
  <c r="Q194" i="1"/>
  <c r="Q192" i="1" s="1"/>
  <c r="P194" i="1"/>
  <c r="N194" i="1"/>
  <c r="M194" i="1"/>
  <c r="K194" i="1"/>
  <c r="AB194" i="1" s="1"/>
  <c r="J194" i="1"/>
  <c r="H194" i="1"/>
  <c r="G194" i="1"/>
  <c r="G192" i="1" s="1"/>
  <c r="AE193" i="1"/>
  <c r="W193" i="1"/>
  <c r="W192" i="1" s="1"/>
  <c r="V193" i="1"/>
  <c r="T193" i="1"/>
  <c r="T192" i="1" s="1"/>
  <c r="S193" i="1"/>
  <c r="S192" i="1" s="1"/>
  <c r="Q193" i="1"/>
  <c r="P193" i="1"/>
  <c r="P192" i="1" s="1"/>
  <c r="P190" i="1" s="1"/>
  <c r="P189" i="1" s="1"/>
  <c r="N193" i="1"/>
  <c r="AI193" i="1" s="1"/>
  <c r="AJ193" i="1" s="1"/>
  <c r="M193" i="1"/>
  <c r="K193" i="1"/>
  <c r="AB193" i="1" s="1"/>
  <c r="J193" i="1"/>
  <c r="H193" i="1"/>
  <c r="AA193" i="1" s="1"/>
  <c r="G193" i="1"/>
  <c r="AG192" i="1"/>
  <c r="N192" i="1"/>
  <c r="K192" i="1"/>
  <c r="H192" i="1"/>
  <c r="AG191" i="1"/>
  <c r="AE191" i="1"/>
  <c r="AF191" i="1" s="1"/>
  <c r="AC191" i="1"/>
  <c r="W191" i="1"/>
  <c r="V191" i="1"/>
  <c r="T191" i="1"/>
  <c r="S191" i="1"/>
  <c r="S190" i="1" s="1"/>
  <c r="Q191" i="1"/>
  <c r="P191" i="1"/>
  <c r="N191" i="1"/>
  <c r="M191" i="1"/>
  <c r="K191" i="1"/>
  <c r="K190" i="1" s="1"/>
  <c r="J191" i="1"/>
  <c r="H191" i="1"/>
  <c r="G191" i="1"/>
  <c r="W190" i="1"/>
  <c r="W189" i="1" s="1"/>
  <c r="T190" i="1"/>
  <c r="Q190" i="1"/>
  <c r="AJ188" i="1"/>
  <c r="AI188" i="1"/>
  <c r="AG188" i="1"/>
  <c r="AH188" i="1" s="1"/>
  <c r="AE188" i="1"/>
  <c r="AF188" i="1" s="1"/>
  <c r="AC188" i="1"/>
  <c r="AB188" i="1"/>
  <c r="AA188" i="1"/>
  <c r="AG187" i="1"/>
  <c r="AH187" i="1" s="1"/>
  <c r="AE187" i="1"/>
  <c r="AC187" i="1"/>
  <c r="W187" i="1"/>
  <c r="V187" i="1"/>
  <c r="T187" i="1"/>
  <c r="S187" i="1"/>
  <c r="Q187" i="1"/>
  <c r="P187" i="1"/>
  <c r="N187" i="1"/>
  <c r="AI187" i="1" s="1"/>
  <c r="AJ187" i="1" s="1"/>
  <c r="M187" i="1"/>
  <c r="K187" i="1"/>
  <c r="AB187" i="1" s="1"/>
  <c r="J187" i="1"/>
  <c r="H187" i="1"/>
  <c r="G187" i="1"/>
  <c r="AA187" i="1" s="1"/>
  <c r="AI186" i="1"/>
  <c r="AJ186" i="1" s="1"/>
  <c r="AC186" i="1"/>
  <c r="W186" i="1"/>
  <c r="V186" i="1"/>
  <c r="T186" i="1"/>
  <c r="AG186" i="1" s="1"/>
  <c r="AH186" i="1" s="1"/>
  <c r="S186" i="1"/>
  <c r="Q186" i="1"/>
  <c r="P186" i="1"/>
  <c r="N186" i="1"/>
  <c r="M186" i="1"/>
  <c r="K186" i="1"/>
  <c r="J186" i="1"/>
  <c r="AB186" i="1" s="1"/>
  <c r="H186" i="1"/>
  <c r="AE186" i="1" s="1"/>
  <c r="AF186" i="1" s="1"/>
  <c r="G186" i="1"/>
  <c r="AF185" i="1"/>
  <c r="W185" i="1"/>
  <c r="V185" i="1"/>
  <c r="V184" i="1" s="1"/>
  <c r="T185" i="1"/>
  <c r="S185" i="1"/>
  <c r="S184" i="1" s="1"/>
  <c r="Q185" i="1"/>
  <c r="AE185" i="1" s="1"/>
  <c r="P185" i="1"/>
  <c r="P184" i="1" s="1"/>
  <c r="N185" i="1"/>
  <c r="M185" i="1"/>
  <c r="K185" i="1"/>
  <c r="AB185" i="1" s="1"/>
  <c r="J185" i="1"/>
  <c r="J184" i="1" s="1"/>
  <c r="H185" i="1"/>
  <c r="AA185" i="1" s="1"/>
  <c r="G185" i="1"/>
  <c r="N184" i="1"/>
  <c r="K184" i="1"/>
  <c r="H184" i="1"/>
  <c r="AE183" i="1"/>
  <c r="AC183" i="1"/>
  <c r="W183" i="1"/>
  <c r="V183" i="1"/>
  <c r="T183" i="1"/>
  <c r="S183" i="1"/>
  <c r="Q183" i="1"/>
  <c r="P183" i="1"/>
  <c r="N183" i="1"/>
  <c r="AI183" i="1" s="1"/>
  <c r="AJ183" i="1" s="1"/>
  <c r="M183" i="1"/>
  <c r="K183" i="1"/>
  <c r="AG183" i="1" s="1"/>
  <c r="AH183" i="1" s="1"/>
  <c r="J183" i="1"/>
  <c r="H183" i="1"/>
  <c r="G183" i="1"/>
  <c r="AA183" i="1" s="1"/>
  <c r="AC182" i="1"/>
  <c r="W182" i="1"/>
  <c r="AI182" i="1" s="1"/>
  <c r="AJ182" i="1" s="1"/>
  <c r="V182" i="1"/>
  <c r="T182" i="1"/>
  <c r="AG182" i="1" s="1"/>
  <c r="AH182" i="1" s="1"/>
  <c r="S182" i="1"/>
  <c r="Q182" i="1"/>
  <c r="P182" i="1"/>
  <c r="N182" i="1"/>
  <c r="M182" i="1"/>
  <c r="K182" i="1"/>
  <c r="J182" i="1"/>
  <c r="AB182" i="1" s="1"/>
  <c r="H182" i="1"/>
  <c r="G182" i="1"/>
  <c r="AA182" i="1" s="1"/>
  <c r="AJ181" i="1"/>
  <c r="W181" i="1"/>
  <c r="AI181" i="1" s="1"/>
  <c r="V181" i="1"/>
  <c r="T181" i="1"/>
  <c r="S181" i="1"/>
  <c r="S177" i="1" s="1"/>
  <c r="S176" i="1" s="1"/>
  <c r="S306" i="1" s="1"/>
  <c r="Q181" i="1"/>
  <c r="AE181" i="1" s="1"/>
  <c r="P181" i="1"/>
  <c r="AF181" i="1" s="1"/>
  <c r="N181" i="1"/>
  <c r="M181" i="1"/>
  <c r="AC181" i="1" s="1"/>
  <c r="K181" i="1"/>
  <c r="AB181" i="1" s="1"/>
  <c r="J181" i="1"/>
  <c r="H181" i="1"/>
  <c r="AA181" i="1" s="1"/>
  <c r="G181" i="1"/>
  <c r="W180" i="1"/>
  <c r="V180" i="1"/>
  <c r="T180" i="1"/>
  <c r="S180" i="1"/>
  <c r="Q180" i="1"/>
  <c r="P180" i="1"/>
  <c r="N180" i="1"/>
  <c r="M180" i="1"/>
  <c r="K180" i="1"/>
  <c r="AG180" i="1" s="1"/>
  <c r="AH180" i="1" s="1"/>
  <c r="J180" i="1"/>
  <c r="H180" i="1"/>
  <c r="AA180" i="1" s="1"/>
  <c r="G180" i="1"/>
  <c r="AE179" i="1"/>
  <c r="AC179" i="1"/>
  <c r="W179" i="1"/>
  <c r="V179" i="1"/>
  <c r="T179" i="1"/>
  <c r="S179" i="1"/>
  <c r="Q179" i="1"/>
  <c r="P179" i="1"/>
  <c r="N179" i="1"/>
  <c r="AI179" i="1" s="1"/>
  <c r="M179" i="1"/>
  <c r="K179" i="1"/>
  <c r="J179" i="1"/>
  <c r="J177" i="1" s="1"/>
  <c r="J176" i="1" s="1"/>
  <c r="J306" i="1" s="1"/>
  <c r="H179" i="1"/>
  <c r="G179" i="1"/>
  <c r="AA179" i="1" s="1"/>
  <c r="W178" i="1"/>
  <c r="W177" i="1" s="1"/>
  <c r="V178" i="1"/>
  <c r="T178" i="1"/>
  <c r="S178" i="1"/>
  <c r="Q178" i="1"/>
  <c r="Q177" i="1" s="1"/>
  <c r="P178" i="1"/>
  <c r="N178" i="1"/>
  <c r="AC178" i="1" s="1"/>
  <c r="M178" i="1"/>
  <c r="K178" i="1"/>
  <c r="J178" i="1"/>
  <c r="AB178" i="1" s="1"/>
  <c r="H178" i="1"/>
  <c r="H177" i="1" s="1"/>
  <c r="G178" i="1"/>
  <c r="AJ175" i="1"/>
  <c r="AI175" i="1"/>
  <c r="AG175" i="1"/>
  <c r="AH175" i="1" s="1"/>
  <c r="AE175" i="1"/>
  <c r="AF175" i="1" s="1"/>
  <c r="W174" i="1"/>
  <c r="AI174" i="1" s="1"/>
  <c r="V174" i="1"/>
  <c r="T174" i="1"/>
  <c r="T172" i="1" s="1"/>
  <c r="S174" i="1"/>
  <c r="S172" i="1" s="1"/>
  <c r="Q174" i="1"/>
  <c r="AE174" i="1" s="1"/>
  <c r="P174" i="1"/>
  <c r="AF174" i="1" s="1"/>
  <c r="N174" i="1"/>
  <c r="M174" i="1"/>
  <c r="AC174" i="1" s="1"/>
  <c r="K174" i="1"/>
  <c r="AB174" i="1" s="1"/>
  <c r="J174" i="1"/>
  <c r="H174" i="1"/>
  <c r="AA174" i="1" s="1"/>
  <c r="G174" i="1"/>
  <c r="W173" i="1"/>
  <c r="W172" i="1" s="1"/>
  <c r="V173" i="1"/>
  <c r="T173" i="1"/>
  <c r="S173" i="1"/>
  <c r="Q173" i="1"/>
  <c r="Q172" i="1" s="1"/>
  <c r="P173" i="1"/>
  <c r="N173" i="1"/>
  <c r="M173" i="1"/>
  <c r="K173" i="1"/>
  <c r="K172" i="1" s="1"/>
  <c r="J173" i="1"/>
  <c r="H173" i="1"/>
  <c r="G173" i="1"/>
  <c r="V172" i="1"/>
  <c r="J172" i="1"/>
  <c r="G172" i="1"/>
  <c r="W171" i="1"/>
  <c r="AI171" i="1" s="1"/>
  <c r="AJ171" i="1" s="1"/>
  <c r="V171" i="1"/>
  <c r="T171" i="1"/>
  <c r="AG171" i="1" s="1"/>
  <c r="AH171" i="1" s="1"/>
  <c r="S171" i="1"/>
  <c r="Q171" i="1"/>
  <c r="P171" i="1"/>
  <c r="N171" i="1"/>
  <c r="AC171" i="1" s="1"/>
  <c r="M171" i="1"/>
  <c r="K171" i="1"/>
  <c r="J171" i="1"/>
  <c r="AB171" i="1" s="1"/>
  <c r="H171" i="1"/>
  <c r="AE171" i="1" s="1"/>
  <c r="AF171" i="1" s="1"/>
  <c r="G171" i="1"/>
  <c r="AA171" i="1" s="1"/>
  <c r="W170" i="1"/>
  <c r="AI170" i="1" s="1"/>
  <c r="V170" i="1"/>
  <c r="T170" i="1"/>
  <c r="S170" i="1"/>
  <c r="S168" i="1" s="1"/>
  <c r="S164" i="1" s="1"/>
  <c r="S163" i="1" s="1"/>
  <c r="Q170" i="1"/>
  <c r="AE170" i="1" s="1"/>
  <c r="P170" i="1"/>
  <c r="AF170" i="1" s="1"/>
  <c r="N170" i="1"/>
  <c r="M170" i="1"/>
  <c r="AC170" i="1" s="1"/>
  <c r="K170" i="1"/>
  <c r="AB170" i="1" s="1"/>
  <c r="J170" i="1"/>
  <c r="H170" i="1"/>
  <c r="AA170" i="1" s="1"/>
  <c r="G170" i="1"/>
  <c r="W169" i="1"/>
  <c r="W168" i="1" s="1"/>
  <c r="V169" i="1"/>
  <c r="T169" i="1"/>
  <c r="S169" i="1"/>
  <c r="Q169" i="1"/>
  <c r="Q168" i="1" s="1"/>
  <c r="P169" i="1"/>
  <c r="N169" i="1"/>
  <c r="M169" i="1"/>
  <c r="K169" i="1"/>
  <c r="K168" i="1" s="1"/>
  <c r="J169" i="1"/>
  <c r="H169" i="1"/>
  <c r="G169" i="1"/>
  <c r="V168" i="1"/>
  <c r="J168" i="1"/>
  <c r="J334" i="1" s="1"/>
  <c r="G168" i="1"/>
  <c r="G334" i="1" s="1"/>
  <c r="AG167" i="1"/>
  <c r="AH167" i="1" s="1"/>
  <c r="W167" i="1"/>
  <c r="V167" i="1"/>
  <c r="T167" i="1"/>
  <c r="S167" i="1"/>
  <c r="Q167" i="1"/>
  <c r="P167" i="1"/>
  <c r="N167" i="1"/>
  <c r="AC167" i="1" s="1"/>
  <c r="M167" i="1"/>
  <c r="K167" i="1"/>
  <c r="J167" i="1"/>
  <c r="AB167" i="1" s="1"/>
  <c r="H167" i="1"/>
  <c r="G167" i="1"/>
  <c r="G165" i="1" s="1"/>
  <c r="G333" i="1" s="1"/>
  <c r="AC166" i="1"/>
  <c r="W166" i="1"/>
  <c r="AI166" i="1" s="1"/>
  <c r="AJ166" i="1" s="1"/>
  <c r="V166" i="1"/>
  <c r="V165" i="1" s="1"/>
  <c r="V164" i="1" s="1"/>
  <c r="V163" i="1" s="1"/>
  <c r="T166" i="1"/>
  <c r="S166" i="1"/>
  <c r="S165" i="1" s="1"/>
  <c r="Q166" i="1"/>
  <c r="AE166" i="1" s="1"/>
  <c r="P166" i="1"/>
  <c r="P165" i="1" s="1"/>
  <c r="N166" i="1"/>
  <c r="M166" i="1"/>
  <c r="M165" i="1" s="1"/>
  <c r="K166" i="1"/>
  <c r="J166" i="1"/>
  <c r="J165" i="1" s="1"/>
  <c r="J333" i="1" s="1"/>
  <c r="K333" i="1" s="1"/>
  <c r="H166" i="1"/>
  <c r="AA166" i="1" s="1"/>
  <c r="G166" i="1"/>
  <c r="W165" i="1"/>
  <c r="K165" i="1"/>
  <c r="K164" i="1" s="1"/>
  <c r="H165" i="1"/>
  <c r="AJ160" i="1"/>
  <c r="AI160" i="1"/>
  <c r="AG160" i="1"/>
  <c r="AH160" i="1" s="1"/>
  <c r="AE160" i="1"/>
  <c r="AF160" i="1" s="1"/>
  <c r="AG159" i="1"/>
  <c r="AH159" i="1" s="1"/>
  <c r="W159" i="1"/>
  <c r="AI159" i="1" s="1"/>
  <c r="AJ159" i="1" s="1"/>
  <c r="V159" i="1"/>
  <c r="T159" i="1"/>
  <c r="S159" i="1"/>
  <c r="Q159" i="1"/>
  <c r="P159" i="1"/>
  <c r="N159" i="1"/>
  <c r="AC159" i="1" s="1"/>
  <c r="M159" i="1"/>
  <c r="K159" i="1"/>
  <c r="J159" i="1"/>
  <c r="AB159" i="1" s="1"/>
  <c r="H159" i="1"/>
  <c r="G159" i="1"/>
  <c r="AA159" i="1" s="1"/>
  <c r="W158" i="1"/>
  <c r="AI158" i="1" s="1"/>
  <c r="V158" i="1"/>
  <c r="T158" i="1"/>
  <c r="S158" i="1"/>
  <c r="Q158" i="1"/>
  <c r="AE158" i="1" s="1"/>
  <c r="P158" i="1"/>
  <c r="AF158" i="1" s="1"/>
  <c r="N158" i="1"/>
  <c r="M158" i="1"/>
  <c r="AC158" i="1" s="1"/>
  <c r="K158" i="1"/>
  <c r="J158" i="1"/>
  <c r="H158" i="1"/>
  <c r="AA158" i="1" s="1"/>
  <c r="G158" i="1"/>
  <c r="W157" i="1"/>
  <c r="V157" i="1"/>
  <c r="T157" i="1"/>
  <c r="S157" i="1"/>
  <c r="Q157" i="1"/>
  <c r="P157" i="1"/>
  <c r="N157" i="1"/>
  <c r="M157" i="1"/>
  <c r="K157" i="1"/>
  <c r="AG157" i="1" s="1"/>
  <c r="AH157" i="1" s="1"/>
  <c r="J157" i="1"/>
  <c r="H157" i="1"/>
  <c r="AA157" i="1" s="1"/>
  <c r="G157" i="1"/>
  <c r="W156" i="1"/>
  <c r="V156" i="1"/>
  <c r="T156" i="1"/>
  <c r="S156" i="1"/>
  <c r="Q156" i="1"/>
  <c r="P156" i="1"/>
  <c r="N156" i="1"/>
  <c r="AI156" i="1" s="1"/>
  <c r="AJ156" i="1" s="1"/>
  <c r="M156" i="1"/>
  <c r="K156" i="1"/>
  <c r="AG156" i="1" s="1"/>
  <c r="AH156" i="1" s="1"/>
  <c r="J156" i="1"/>
  <c r="H156" i="1"/>
  <c r="AA156" i="1" s="1"/>
  <c r="G156" i="1"/>
  <c r="W155" i="1"/>
  <c r="V155" i="1"/>
  <c r="T155" i="1"/>
  <c r="AG155" i="1" s="1"/>
  <c r="AH155" i="1" s="1"/>
  <c r="S155" i="1"/>
  <c r="Q155" i="1"/>
  <c r="P155" i="1"/>
  <c r="N155" i="1"/>
  <c r="AI155" i="1" s="1"/>
  <c r="AJ155" i="1" s="1"/>
  <c r="M155" i="1"/>
  <c r="K155" i="1"/>
  <c r="J155" i="1"/>
  <c r="AB155" i="1" s="1"/>
  <c r="H155" i="1"/>
  <c r="G155" i="1"/>
  <c r="AA155" i="1" s="1"/>
  <c r="W154" i="1"/>
  <c r="AI154" i="1" s="1"/>
  <c r="AJ154" i="1" s="1"/>
  <c r="V154" i="1"/>
  <c r="T154" i="1"/>
  <c r="S154" i="1"/>
  <c r="Q154" i="1"/>
  <c r="AE154" i="1" s="1"/>
  <c r="AF154" i="1" s="1"/>
  <c r="P154" i="1"/>
  <c r="N154" i="1"/>
  <c r="M154" i="1"/>
  <c r="AC154" i="1" s="1"/>
  <c r="K154" i="1"/>
  <c r="J154" i="1"/>
  <c r="J152" i="1" s="1"/>
  <c r="J151" i="1" s="1"/>
  <c r="H154" i="1"/>
  <c r="AA154" i="1" s="1"/>
  <c r="G154" i="1"/>
  <c r="AB153" i="1"/>
  <c r="W153" i="1"/>
  <c r="V153" i="1"/>
  <c r="T153" i="1"/>
  <c r="S153" i="1"/>
  <c r="S152" i="1" s="1"/>
  <c r="S151" i="1" s="1"/>
  <c r="Q153" i="1"/>
  <c r="P153" i="1"/>
  <c r="P152" i="1" s="1"/>
  <c r="P151" i="1" s="1"/>
  <c r="N153" i="1"/>
  <c r="M153" i="1"/>
  <c r="M152" i="1" s="1"/>
  <c r="M151" i="1" s="1"/>
  <c r="K153" i="1"/>
  <c r="AG153" i="1" s="1"/>
  <c r="AH153" i="1" s="1"/>
  <c r="J153" i="1"/>
  <c r="H153" i="1"/>
  <c r="AA153" i="1" s="1"/>
  <c r="G153" i="1"/>
  <c r="V152" i="1"/>
  <c r="V151" i="1" s="1"/>
  <c r="T152" i="1"/>
  <c r="T151" i="1" s="1"/>
  <c r="G152" i="1"/>
  <c r="G151" i="1" s="1"/>
  <c r="AC149" i="1"/>
  <c r="W149" i="1"/>
  <c r="AI149" i="1" s="1"/>
  <c r="AJ149" i="1" s="1"/>
  <c r="V149" i="1"/>
  <c r="V300" i="1" s="1"/>
  <c r="T149" i="1"/>
  <c r="S149" i="1"/>
  <c r="Q149" i="1"/>
  <c r="AE149" i="1" s="1"/>
  <c r="AF149" i="1" s="1"/>
  <c r="P149" i="1"/>
  <c r="P300" i="1" s="1"/>
  <c r="N149" i="1"/>
  <c r="M149" i="1"/>
  <c r="K149" i="1"/>
  <c r="J149" i="1"/>
  <c r="H149" i="1"/>
  <c r="G149" i="1"/>
  <c r="W148" i="1"/>
  <c r="V148" i="1"/>
  <c r="V299" i="1" s="1"/>
  <c r="T148" i="1"/>
  <c r="S148" i="1"/>
  <c r="S299" i="1" s="1"/>
  <c r="Q148" i="1"/>
  <c r="P148" i="1"/>
  <c r="P299" i="1" s="1"/>
  <c r="N148" i="1"/>
  <c r="AC148" i="1" s="1"/>
  <c r="M148" i="1"/>
  <c r="M299" i="1" s="1"/>
  <c r="N299" i="1" s="1"/>
  <c r="K148" i="1"/>
  <c r="AG148" i="1" s="1"/>
  <c r="AH148" i="1" s="1"/>
  <c r="J148" i="1"/>
  <c r="J299" i="1" s="1"/>
  <c r="H148" i="1"/>
  <c r="AE148" i="1" s="1"/>
  <c r="AF148" i="1" s="1"/>
  <c r="G148" i="1"/>
  <c r="G299" i="1" s="1"/>
  <c r="AG147" i="1"/>
  <c r="W147" i="1"/>
  <c r="V147" i="1"/>
  <c r="V298" i="1" s="1"/>
  <c r="T147" i="1"/>
  <c r="S147" i="1"/>
  <c r="S298" i="1" s="1"/>
  <c r="Q147" i="1"/>
  <c r="P147" i="1"/>
  <c r="P298" i="1" s="1"/>
  <c r="N147" i="1"/>
  <c r="AI147" i="1" s="1"/>
  <c r="M147" i="1"/>
  <c r="M298" i="1" s="1"/>
  <c r="K147" i="1"/>
  <c r="AB147" i="1" s="1"/>
  <c r="J147" i="1"/>
  <c r="J298" i="1" s="1"/>
  <c r="H147" i="1"/>
  <c r="AE147" i="1" s="1"/>
  <c r="AF147" i="1" s="1"/>
  <c r="G147" i="1"/>
  <c r="G298" i="1" s="1"/>
  <c r="H298" i="1" s="1"/>
  <c r="AG146" i="1"/>
  <c r="AH146" i="1" s="1"/>
  <c r="AB146" i="1"/>
  <c r="W146" i="1"/>
  <c r="V146" i="1"/>
  <c r="T146" i="1"/>
  <c r="S146" i="1"/>
  <c r="Q146" i="1"/>
  <c r="P146" i="1"/>
  <c r="N146" i="1"/>
  <c r="AI146" i="1" s="1"/>
  <c r="AJ146" i="1" s="1"/>
  <c r="M146" i="1"/>
  <c r="K146" i="1"/>
  <c r="J146" i="1"/>
  <c r="H146" i="1"/>
  <c r="AE146" i="1" s="1"/>
  <c r="AF146" i="1" s="1"/>
  <c r="G146" i="1"/>
  <c r="AC145" i="1"/>
  <c r="W145" i="1"/>
  <c r="V145" i="1"/>
  <c r="V143" i="1" s="1"/>
  <c r="T145" i="1"/>
  <c r="S145" i="1"/>
  <c r="S143" i="1" s="1"/>
  <c r="Q145" i="1"/>
  <c r="AE145" i="1" s="1"/>
  <c r="AF145" i="1" s="1"/>
  <c r="P145" i="1"/>
  <c r="N145" i="1"/>
  <c r="AI145" i="1" s="1"/>
  <c r="AJ145" i="1" s="1"/>
  <c r="M145" i="1"/>
  <c r="K145" i="1"/>
  <c r="J145" i="1"/>
  <c r="H145" i="1"/>
  <c r="G145" i="1"/>
  <c r="AA145" i="1" s="1"/>
  <c r="W144" i="1"/>
  <c r="W143" i="1" s="1"/>
  <c r="W142" i="1" s="1"/>
  <c r="V144" i="1"/>
  <c r="T144" i="1"/>
  <c r="T143" i="1" s="1"/>
  <c r="T142" i="1" s="1"/>
  <c r="S144" i="1"/>
  <c r="Q144" i="1"/>
  <c r="Q143" i="1" s="1"/>
  <c r="Q142" i="1" s="1"/>
  <c r="P144" i="1"/>
  <c r="N144" i="1"/>
  <c r="AC144" i="1" s="1"/>
  <c r="M144" i="1"/>
  <c r="K144" i="1"/>
  <c r="AB144" i="1" s="1"/>
  <c r="J144" i="1"/>
  <c r="H144" i="1"/>
  <c r="AA144" i="1" s="1"/>
  <c r="G144" i="1"/>
  <c r="P143" i="1"/>
  <c r="P297" i="1" s="1"/>
  <c r="P296" i="1" s="1"/>
  <c r="M143" i="1"/>
  <c r="M297" i="1" s="1"/>
  <c r="J143" i="1"/>
  <c r="G143" i="1"/>
  <c r="G297" i="1" s="1"/>
  <c r="U139" i="1"/>
  <c r="U138" i="1"/>
  <c r="U136" i="1" s="1"/>
  <c r="R138" i="1"/>
  <c r="O138" i="1"/>
  <c r="O136" i="1" s="1"/>
  <c r="L138" i="1"/>
  <c r="I138" i="1"/>
  <c r="I136" i="1" s="1"/>
  <c r="U137" i="1"/>
  <c r="R137" i="1"/>
  <c r="R136" i="1" s="1"/>
  <c r="O137" i="1"/>
  <c r="L137" i="1"/>
  <c r="I137" i="1"/>
  <c r="L136" i="1"/>
  <c r="U134" i="1"/>
  <c r="R134" i="1"/>
  <c r="O134" i="1"/>
  <c r="L134" i="1"/>
  <c r="L132" i="1" s="1"/>
  <c r="I134" i="1"/>
  <c r="U132" i="1"/>
  <c r="R132" i="1"/>
  <c r="O132" i="1"/>
  <c r="I132" i="1"/>
  <c r="AG130" i="1"/>
  <c r="AH130" i="1" s="1"/>
  <c r="AE130" i="1"/>
  <c r="AF130" i="1" s="1"/>
  <c r="W130" i="1"/>
  <c r="AI130" i="1" s="1"/>
  <c r="AJ130" i="1" s="1"/>
  <c r="V130" i="1"/>
  <c r="U130" i="1"/>
  <c r="T130" i="1"/>
  <c r="S130" i="1"/>
  <c r="Q130" i="1"/>
  <c r="P130" i="1"/>
  <c r="N130" i="1"/>
  <c r="M130" i="1"/>
  <c r="AC130" i="1" s="1"/>
  <c r="K130" i="1"/>
  <c r="J130" i="1"/>
  <c r="AB130" i="1" s="1"/>
  <c r="H130" i="1"/>
  <c r="AA130" i="1" s="1"/>
  <c r="G130" i="1"/>
  <c r="W129" i="1"/>
  <c r="V129" i="1"/>
  <c r="T129" i="1"/>
  <c r="S129" i="1"/>
  <c r="Q129" i="1"/>
  <c r="P129" i="1"/>
  <c r="N129" i="1"/>
  <c r="AI129" i="1" s="1"/>
  <c r="AJ129" i="1" s="1"/>
  <c r="M129" i="1"/>
  <c r="K129" i="1"/>
  <c r="AG129" i="1" s="1"/>
  <c r="AH129" i="1" s="1"/>
  <c r="J129" i="1"/>
  <c r="H129" i="1"/>
  <c r="AE129" i="1" s="1"/>
  <c r="AF129" i="1" s="1"/>
  <c r="G129" i="1"/>
  <c r="AI128" i="1"/>
  <c r="AC128" i="1"/>
  <c r="W128" i="1"/>
  <c r="V128" i="1"/>
  <c r="V126" i="1" s="1"/>
  <c r="T128" i="1"/>
  <c r="S128" i="1"/>
  <c r="S126" i="1" s="1"/>
  <c r="Q128" i="1"/>
  <c r="AE128" i="1" s="1"/>
  <c r="AF128" i="1" s="1"/>
  <c r="P128" i="1"/>
  <c r="N128" i="1"/>
  <c r="M128" i="1"/>
  <c r="K128" i="1"/>
  <c r="AG128" i="1" s="1"/>
  <c r="AH128" i="1" s="1"/>
  <c r="J128" i="1"/>
  <c r="H128" i="1"/>
  <c r="G128" i="1"/>
  <c r="AA128" i="1" s="1"/>
  <c r="W127" i="1"/>
  <c r="W126" i="1" s="1"/>
  <c r="V127" i="1"/>
  <c r="T127" i="1"/>
  <c r="T126" i="1" s="1"/>
  <c r="S127" i="1"/>
  <c r="Q127" i="1"/>
  <c r="Q126" i="1" s="1"/>
  <c r="P127" i="1"/>
  <c r="N127" i="1"/>
  <c r="AC127" i="1" s="1"/>
  <c r="M127" i="1"/>
  <c r="K127" i="1"/>
  <c r="AB127" i="1" s="1"/>
  <c r="J127" i="1"/>
  <c r="H127" i="1"/>
  <c r="AA127" i="1" s="1"/>
  <c r="G127" i="1"/>
  <c r="P126" i="1"/>
  <c r="M126" i="1"/>
  <c r="J126" i="1"/>
  <c r="H126" i="1"/>
  <c r="G126" i="1"/>
  <c r="AA126" i="1" s="1"/>
  <c r="W125" i="1"/>
  <c r="V125" i="1"/>
  <c r="T125" i="1"/>
  <c r="S125" i="1"/>
  <c r="Q125" i="1"/>
  <c r="P125" i="1"/>
  <c r="N125" i="1"/>
  <c r="AI125" i="1" s="1"/>
  <c r="AJ125" i="1" s="1"/>
  <c r="M125" i="1"/>
  <c r="K125" i="1"/>
  <c r="AG125" i="1" s="1"/>
  <c r="AH125" i="1" s="1"/>
  <c r="J125" i="1"/>
  <c r="H125" i="1"/>
  <c r="AE125" i="1" s="1"/>
  <c r="AF125" i="1" s="1"/>
  <c r="G125" i="1"/>
  <c r="AI124" i="1"/>
  <c r="AC124" i="1"/>
  <c r="W124" i="1"/>
  <c r="V124" i="1"/>
  <c r="V122" i="1" s="1"/>
  <c r="T124" i="1"/>
  <c r="S124" i="1"/>
  <c r="S122" i="1" s="1"/>
  <c r="Q124" i="1"/>
  <c r="AE124" i="1" s="1"/>
  <c r="AF124" i="1" s="1"/>
  <c r="P124" i="1"/>
  <c r="N124" i="1"/>
  <c r="M124" i="1"/>
  <c r="K124" i="1"/>
  <c r="AG124" i="1" s="1"/>
  <c r="AH124" i="1" s="1"/>
  <c r="J124" i="1"/>
  <c r="H124" i="1"/>
  <c r="G124" i="1"/>
  <c r="AA124" i="1" s="1"/>
  <c r="W123" i="1"/>
  <c r="W122" i="1" s="1"/>
  <c r="V123" i="1"/>
  <c r="T123" i="1"/>
  <c r="T122" i="1" s="1"/>
  <c r="S123" i="1"/>
  <c r="Q123" i="1"/>
  <c r="Q122" i="1" s="1"/>
  <c r="P123" i="1"/>
  <c r="N123" i="1"/>
  <c r="AC123" i="1" s="1"/>
  <c r="M123" i="1"/>
  <c r="K123" i="1"/>
  <c r="AB123" i="1" s="1"/>
  <c r="J123" i="1"/>
  <c r="H123" i="1"/>
  <c r="AA123" i="1" s="1"/>
  <c r="G123" i="1"/>
  <c r="P122" i="1"/>
  <c r="P121" i="1" s="1"/>
  <c r="M122" i="1"/>
  <c r="M121" i="1" s="1"/>
  <c r="J122" i="1"/>
  <c r="J134" i="1" s="1"/>
  <c r="H122" i="1"/>
  <c r="H134" i="1" s="1"/>
  <c r="G122" i="1"/>
  <c r="G134" i="1" s="1"/>
  <c r="H121" i="1"/>
  <c r="AC119" i="1"/>
  <c r="W119" i="1"/>
  <c r="V119" i="1"/>
  <c r="T119" i="1"/>
  <c r="S119" i="1"/>
  <c r="Q119" i="1"/>
  <c r="AE119" i="1" s="1"/>
  <c r="AF119" i="1" s="1"/>
  <c r="P119" i="1"/>
  <c r="N119" i="1"/>
  <c r="AI119" i="1" s="1"/>
  <c r="AJ119" i="1" s="1"/>
  <c r="M119" i="1"/>
  <c r="K119" i="1"/>
  <c r="AG119" i="1" s="1"/>
  <c r="AH119" i="1" s="1"/>
  <c r="J119" i="1"/>
  <c r="H119" i="1"/>
  <c r="G119" i="1"/>
  <c r="W118" i="1"/>
  <c r="V118" i="1"/>
  <c r="T118" i="1"/>
  <c r="S118" i="1"/>
  <c r="Q118" i="1"/>
  <c r="Q116" i="1" s="1"/>
  <c r="AE116" i="1" s="1"/>
  <c r="AF116" i="1" s="1"/>
  <c r="P118" i="1"/>
  <c r="N118" i="1"/>
  <c r="AC118" i="1" s="1"/>
  <c r="M118" i="1"/>
  <c r="K118" i="1"/>
  <c r="AB118" i="1" s="1"/>
  <c r="J118" i="1"/>
  <c r="H118" i="1"/>
  <c r="AA118" i="1" s="1"/>
  <c r="G118" i="1"/>
  <c r="W117" i="1"/>
  <c r="AI117" i="1" s="1"/>
  <c r="AJ117" i="1" s="1"/>
  <c r="V117" i="1"/>
  <c r="T117" i="1"/>
  <c r="S117" i="1"/>
  <c r="S116" i="1" s="1"/>
  <c r="S293" i="1" s="1"/>
  <c r="Q117" i="1"/>
  <c r="P117" i="1"/>
  <c r="P116" i="1" s="1"/>
  <c r="P293" i="1" s="1"/>
  <c r="N117" i="1"/>
  <c r="M117" i="1"/>
  <c r="M116" i="1" s="1"/>
  <c r="M293" i="1" s="1"/>
  <c r="K117" i="1"/>
  <c r="AG117" i="1" s="1"/>
  <c r="AH117" i="1" s="1"/>
  <c r="J117" i="1"/>
  <c r="J116" i="1" s="1"/>
  <c r="J293" i="1" s="1"/>
  <c r="K293" i="1" s="1"/>
  <c r="H117" i="1"/>
  <c r="AE117" i="1" s="1"/>
  <c r="AF117" i="1" s="1"/>
  <c r="G117" i="1"/>
  <c r="G116" i="1" s="1"/>
  <c r="G293" i="1" s="1"/>
  <c r="W116" i="1"/>
  <c r="V116" i="1"/>
  <c r="T116" i="1"/>
  <c r="K116" i="1"/>
  <c r="AG116" i="1" s="1"/>
  <c r="H116" i="1"/>
  <c r="AA116" i="1" s="1"/>
  <c r="AC115" i="1"/>
  <c r="W115" i="1"/>
  <c r="V115" i="1"/>
  <c r="T115" i="1"/>
  <c r="S115" i="1"/>
  <c r="Q115" i="1"/>
  <c r="AE115" i="1" s="1"/>
  <c r="AF115" i="1" s="1"/>
  <c r="P115" i="1"/>
  <c r="N115" i="1"/>
  <c r="AI115" i="1" s="1"/>
  <c r="AJ115" i="1" s="1"/>
  <c r="M115" i="1"/>
  <c r="K115" i="1"/>
  <c r="AG115" i="1" s="1"/>
  <c r="AH115" i="1" s="1"/>
  <c r="J115" i="1"/>
  <c r="H115" i="1"/>
  <c r="G115" i="1"/>
  <c r="AA115" i="1" s="1"/>
  <c r="W114" i="1"/>
  <c r="V114" i="1"/>
  <c r="T114" i="1"/>
  <c r="S114" i="1"/>
  <c r="Q114" i="1"/>
  <c r="Q111" i="1" s="1"/>
  <c r="P114" i="1"/>
  <c r="N114" i="1"/>
  <c r="AC114" i="1" s="1"/>
  <c r="M114" i="1"/>
  <c r="K114" i="1"/>
  <c r="AB114" i="1" s="1"/>
  <c r="J114" i="1"/>
  <c r="H114" i="1"/>
  <c r="AA114" i="1" s="1"/>
  <c r="G114" i="1"/>
  <c r="W113" i="1"/>
  <c r="AI113" i="1" s="1"/>
  <c r="AJ113" i="1" s="1"/>
  <c r="V113" i="1"/>
  <c r="T113" i="1"/>
  <c r="S113" i="1"/>
  <c r="Q113" i="1"/>
  <c r="P113" i="1"/>
  <c r="N113" i="1"/>
  <c r="M113" i="1"/>
  <c r="M111" i="1" s="1"/>
  <c r="M292" i="1" s="1"/>
  <c r="N292" i="1" s="1"/>
  <c r="K113" i="1"/>
  <c r="AG113" i="1" s="1"/>
  <c r="AH113" i="1" s="1"/>
  <c r="J113" i="1"/>
  <c r="J111" i="1" s="1"/>
  <c r="J292" i="1" s="1"/>
  <c r="K292" i="1" s="1"/>
  <c r="H113" i="1"/>
  <c r="AE113" i="1" s="1"/>
  <c r="AF113" i="1" s="1"/>
  <c r="G113" i="1"/>
  <c r="AA113" i="1" s="1"/>
  <c r="W112" i="1"/>
  <c r="W111" i="1" s="1"/>
  <c r="V112" i="1"/>
  <c r="T112" i="1"/>
  <c r="T111" i="1" s="1"/>
  <c r="T96" i="1" s="1"/>
  <c r="S112" i="1"/>
  <c r="Q112" i="1"/>
  <c r="P112" i="1"/>
  <c r="N112" i="1"/>
  <c r="N111" i="1" s="1"/>
  <c r="M112" i="1"/>
  <c r="K112" i="1"/>
  <c r="K111" i="1" s="1"/>
  <c r="J112" i="1"/>
  <c r="H112" i="1"/>
  <c r="H111" i="1" s="1"/>
  <c r="G112" i="1"/>
  <c r="V111" i="1"/>
  <c r="V292" i="1" s="1"/>
  <c r="S111" i="1"/>
  <c r="S292" i="1" s="1"/>
  <c r="P111" i="1"/>
  <c r="P292" i="1" s="1"/>
  <c r="G111" i="1"/>
  <c r="G292" i="1" s="1"/>
  <c r="W110" i="1"/>
  <c r="V110" i="1"/>
  <c r="T110" i="1"/>
  <c r="S110" i="1"/>
  <c r="Q110" i="1"/>
  <c r="AE110" i="1" s="1"/>
  <c r="AF110" i="1" s="1"/>
  <c r="P110" i="1"/>
  <c r="N110" i="1"/>
  <c r="AC110" i="1" s="1"/>
  <c r="M110" i="1"/>
  <c r="K110" i="1"/>
  <c r="AB110" i="1" s="1"/>
  <c r="J110" i="1"/>
  <c r="H110" i="1"/>
  <c r="AA110" i="1" s="1"/>
  <c r="G110" i="1"/>
  <c r="W109" i="1"/>
  <c r="AI109" i="1" s="1"/>
  <c r="AJ109" i="1" s="1"/>
  <c r="V109" i="1"/>
  <c r="T109" i="1"/>
  <c r="S109" i="1"/>
  <c r="Q109" i="1"/>
  <c r="P109" i="1"/>
  <c r="N109" i="1"/>
  <c r="M109" i="1"/>
  <c r="AC109" i="1" s="1"/>
  <c r="K109" i="1"/>
  <c r="AG109" i="1" s="1"/>
  <c r="AH109" i="1" s="1"/>
  <c r="J109" i="1"/>
  <c r="AB109" i="1" s="1"/>
  <c r="H109" i="1"/>
  <c r="AE109" i="1" s="1"/>
  <c r="AF109" i="1" s="1"/>
  <c r="G109" i="1"/>
  <c r="AA109" i="1" s="1"/>
  <c r="W108" i="1"/>
  <c r="V108" i="1"/>
  <c r="T108" i="1"/>
  <c r="S108" i="1"/>
  <c r="Q108" i="1"/>
  <c r="P108" i="1"/>
  <c r="N108" i="1"/>
  <c r="AI108" i="1" s="1"/>
  <c r="AJ108" i="1" s="1"/>
  <c r="M108" i="1"/>
  <c r="K108" i="1"/>
  <c r="AG108" i="1" s="1"/>
  <c r="AH108" i="1" s="1"/>
  <c r="J108" i="1"/>
  <c r="H108" i="1"/>
  <c r="AE108" i="1" s="1"/>
  <c r="AF108" i="1" s="1"/>
  <c r="G108" i="1"/>
  <c r="AI107" i="1"/>
  <c r="AC107" i="1"/>
  <c r="W107" i="1"/>
  <c r="V107" i="1"/>
  <c r="AJ107" i="1" s="1"/>
  <c r="T107" i="1"/>
  <c r="S107" i="1"/>
  <c r="Q107" i="1"/>
  <c r="AE107" i="1" s="1"/>
  <c r="AF107" i="1" s="1"/>
  <c r="P107" i="1"/>
  <c r="N107" i="1"/>
  <c r="M107" i="1"/>
  <c r="K107" i="1"/>
  <c r="AG107" i="1" s="1"/>
  <c r="AH107" i="1" s="1"/>
  <c r="J107" i="1"/>
  <c r="H107" i="1"/>
  <c r="G107" i="1"/>
  <c r="AA107" i="1" s="1"/>
  <c r="W106" i="1"/>
  <c r="V106" i="1"/>
  <c r="T106" i="1"/>
  <c r="S106" i="1"/>
  <c r="Q106" i="1"/>
  <c r="Q103" i="1" s="1"/>
  <c r="P106" i="1"/>
  <c r="N106" i="1"/>
  <c r="AC106" i="1" s="1"/>
  <c r="M106" i="1"/>
  <c r="K106" i="1"/>
  <c r="AB106" i="1" s="1"/>
  <c r="J106" i="1"/>
  <c r="H106" i="1"/>
  <c r="AA106" i="1" s="1"/>
  <c r="G106" i="1"/>
  <c r="W105" i="1"/>
  <c r="AI105" i="1" s="1"/>
  <c r="V105" i="1"/>
  <c r="T105" i="1"/>
  <c r="S105" i="1"/>
  <c r="S103" i="1" s="1"/>
  <c r="Q105" i="1"/>
  <c r="P105" i="1"/>
  <c r="P103" i="1" s="1"/>
  <c r="N105" i="1"/>
  <c r="M105" i="1"/>
  <c r="K105" i="1"/>
  <c r="AG105" i="1" s="1"/>
  <c r="AH105" i="1" s="1"/>
  <c r="J105" i="1"/>
  <c r="AB105" i="1" s="1"/>
  <c r="H105" i="1"/>
  <c r="AE105" i="1" s="1"/>
  <c r="AF105" i="1" s="1"/>
  <c r="G105" i="1"/>
  <c r="G103" i="1" s="1"/>
  <c r="W104" i="1"/>
  <c r="W103" i="1" s="1"/>
  <c r="V104" i="1"/>
  <c r="T104" i="1"/>
  <c r="S104" i="1"/>
  <c r="Q104" i="1"/>
  <c r="P104" i="1"/>
  <c r="N104" i="1"/>
  <c r="M104" i="1"/>
  <c r="K104" i="1"/>
  <c r="AB104" i="1" s="1"/>
  <c r="J104" i="1"/>
  <c r="H104" i="1"/>
  <c r="AA104" i="1" s="1"/>
  <c r="G104" i="1"/>
  <c r="V103" i="1"/>
  <c r="U103" i="1"/>
  <c r="T103" i="1"/>
  <c r="T98" i="1" s="1"/>
  <c r="R103" i="1"/>
  <c r="R98" i="1" s="1"/>
  <c r="O103" i="1"/>
  <c r="L103" i="1"/>
  <c r="J103" i="1"/>
  <c r="I103" i="1"/>
  <c r="AC102" i="1"/>
  <c r="W102" i="1"/>
  <c r="V102" i="1"/>
  <c r="V98" i="1" s="1"/>
  <c r="T102" i="1"/>
  <c r="AG102" i="1" s="1"/>
  <c r="AH102" i="1" s="1"/>
  <c r="S102" i="1"/>
  <c r="Q102" i="1"/>
  <c r="AE102" i="1" s="1"/>
  <c r="P102" i="1"/>
  <c r="N102" i="1"/>
  <c r="AI102" i="1" s="1"/>
  <c r="M102" i="1"/>
  <c r="K102" i="1"/>
  <c r="J102" i="1"/>
  <c r="J98" i="1" s="1"/>
  <c r="H102" i="1"/>
  <c r="G102" i="1"/>
  <c r="AA102" i="1" s="1"/>
  <c r="AG101" i="1"/>
  <c r="AH101" i="1" s="1"/>
  <c r="AB101" i="1"/>
  <c r="W101" i="1"/>
  <c r="V101" i="1"/>
  <c r="T101" i="1"/>
  <c r="S101" i="1"/>
  <c r="Q101" i="1"/>
  <c r="P101" i="1"/>
  <c r="N101" i="1"/>
  <c r="AC101" i="1" s="1"/>
  <c r="M101" i="1"/>
  <c r="K101" i="1"/>
  <c r="J101" i="1"/>
  <c r="H101" i="1"/>
  <c r="AE101" i="1" s="1"/>
  <c r="AF101" i="1" s="1"/>
  <c r="G101" i="1"/>
  <c r="W100" i="1"/>
  <c r="V100" i="1"/>
  <c r="T100" i="1"/>
  <c r="S100" i="1"/>
  <c r="S98" i="1" s="1"/>
  <c r="S96" i="1" s="1"/>
  <c r="Q100" i="1"/>
  <c r="P100" i="1"/>
  <c r="P98" i="1" s="1"/>
  <c r="N100" i="1"/>
  <c r="AI100" i="1" s="1"/>
  <c r="AJ100" i="1" s="1"/>
  <c r="M100" i="1"/>
  <c r="K100" i="1"/>
  <c r="AB100" i="1" s="1"/>
  <c r="J100" i="1"/>
  <c r="H100" i="1"/>
  <c r="AA100" i="1" s="1"/>
  <c r="G100" i="1"/>
  <c r="W99" i="1"/>
  <c r="W98" i="1" s="1"/>
  <c r="W96" i="1" s="1"/>
  <c r="V99" i="1"/>
  <c r="T99" i="1"/>
  <c r="S99" i="1"/>
  <c r="Q99" i="1"/>
  <c r="P99" i="1"/>
  <c r="N99" i="1"/>
  <c r="AC99" i="1" s="1"/>
  <c r="M99" i="1"/>
  <c r="K99" i="1"/>
  <c r="AG99" i="1" s="1"/>
  <c r="AH99" i="1" s="1"/>
  <c r="J99" i="1"/>
  <c r="H99" i="1"/>
  <c r="AA99" i="1" s="1"/>
  <c r="G99" i="1"/>
  <c r="U98" i="1"/>
  <c r="O98" i="1"/>
  <c r="L98" i="1"/>
  <c r="I98" i="1"/>
  <c r="AF97" i="1"/>
  <c r="AC97" i="1"/>
  <c r="W97" i="1"/>
  <c r="AI97" i="1" s="1"/>
  <c r="AJ97" i="1" s="1"/>
  <c r="V97" i="1"/>
  <c r="T97" i="1"/>
  <c r="AG97" i="1" s="1"/>
  <c r="S97" i="1"/>
  <c r="Q97" i="1"/>
  <c r="P97" i="1"/>
  <c r="N97" i="1"/>
  <c r="M97" i="1"/>
  <c r="K97" i="1"/>
  <c r="J97" i="1"/>
  <c r="AH97" i="1" s="1"/>
  <c r="H97" i="1"/>
  <c r="AE97" i="1" s="1"/>
  <c r="G97" i="1"/>
  <c r="AH94" i="1"/>
  <c r="AG94" i="1"/>
  <c r="W94" i="1"/>
  <c r="V94" i="1"/>
  <c r="T94" i="1"/>
  <c r="S94" i="1"/>
  <c r="Q94" i="1"/>
  <c r="P94" i="1"/>
  <c r="N94" i="1"/>
  <c r="M94" i="1"/>
  <c r="K94" i="1"/>
  <c r="AB94" i="1" s="1"/>
  <c r="J94" i="1"/>
  <c r="H94" i="1"/>
  <c r="AE94" i="1" s="1"/>
  <c r="AF94" i="1" s="1"/>
  <c r="G94" i="1"/>
  <c r="AA94" i="1" s="1"/>
  <c r="W93" i="1"/>
  <c r="V93" i="1"/>
  <c r="T93" i="1"/>
  <c r="S93" i="1"/>
  <c r="Q93" i="1"/>
  <c r="P93" i="1"/>
  <c r="N93" i="1"/>
  <c r="AI93" i="1" s="1"/>
  <c r="AJ93" i="1" s="1"/>
  <c r="M93" i="1"/>
  <c r="K93" i="1"/>
  <c r="AG93" i="1" s="1"/>
  <c r="AH93" i="1" s="1"/>
  <c r="J93" i="1"/>
  <c r="H93" i="1"/>
  <c r="AA93" i="1" s="1"/>
  <c r="G93" i="1"/>
  <c r="W92" i="1"/>
  <c r="AI92" i="1" s="1"/>
  <c r="AJ92" i="1" s="1"/>
  <c r="V92" i="1"/>
  <c r="T92" i="1"/>
  <c r="AG92" i="1" s="1"/>
  <c r="S92" i="1"/>
  <c r="Q92" i="1"/>
  <c r="P92" i="1"/>
  <c r="N92" i="1"/>
  <c r="M92" i="1"/>
  <c r="AC92" i="1" s="1"/>
  <c r="K92" i="1"/>
  <c r="J92" i="1"/>
  <c r="AH92" i="1" s="1"/>
  <c r="H92" i="1"/>
  <c r="G92" i="1"/>
  <c r="AA92" i="1" s="1"/>
  <c r="AB91" i="1"/>
  <c r="W91" i="1"/>
  <c r="V91" i="1"/>
  <c r="T91" i="1"/>
  <c r="S91" i="1"/>
  <c r="Q91" i="1"/>
  <c r="P91" i="1"/>
  <c r="N91" i="1"/>
  <c r="M91" i="1"/>
  <c r="K91" i="1"/>
  <c r="AG91" i="1" s="1"/>
  <c r="AH91" i="1" s="1"/>
  <c r="J91" i="1"/>
  <c r="H91" i="1"/>
  <c r="AA91" i="1" s="1"/>
  <c r="G91" i="1"/>
  <c r="AG90" i="1"/>
  <c r="AH90" i="1" s="1"/>
  <c r="W90" i="1"/>
  <c r="V90" i="1"/>
  <c r="T90" i="1"/>
  <c r="S90" i="1"/>
  <c r="Q90" i="1"/>
  <c r="P90" i="1"/>
  <c r="N90" i="1"/>
  <c r="AI90" i="1" s="1"/>
  <c r="AJ90" i="1" s="1"/>
  <c r="M90" i="1"/>
  <c r="K90" i="1"/>
  <c r="AB90" i="1" s="1"/>
  <c r="J90" i="1"/>
  <c r="H90" i="1"/>
  <c r="AE90" i="1" s="1"/>
  <c r="AF90" i="1" s="1"/>
  <c r="G90" i="1"/>
  <c r="AA90" i="1" s="1"/>
  <c r="AB89" i="1"/>
  <c r="W89" i="1"/>
  <c r="W87" i="1" s="1"/>
  <c r="V89" i="1"/>
  <c r="T89" i="1"/>
  <c r="S89" i="1"/>
  <c r="Q89" i="1"/>
  <c r="P89" i="1"/>
  <c r="N89" i="1"/>
  <c r="AI89" i="1" s="1"/>
  <c r="AJ89" i="1" s="1"/>
  <c r="M89" i="1"/>
  <c r="K89" i="1"/>
  <c r="AG89" i="1" s="1"/>
  <c r="AH89" i="1" s="1"/>
  <c r="J89" i="1"/>
  <c r="H89" i="1"/>
  <c r="H87" i="1" s="1"/>
  <c r="G89" i="1"/>
  <c r="AA89" i="1" s="1"/>
  <c r="W88" i="1"/>
  <c r="V88" i="1"/>
  <c r="V87" i="1" s="1"/>
  <c r="T88" i="1"/>
  <c r="AG88" i="1" s="1"/>
  <c r="AH88" i="1" s="1"/>
  <c r="S88" i="1"/>
  <c r="S87" i="1" s="1"/>
  <c r="Q88" i="1"/>
  <c r="Q87" i="1" s="1"/>
  <c r="P88" i="1"/>
  <c r="P87" i="1" s="1"/>
  <c r="N88" i="1"/>
  <c r="AI88" i="1" s="1"/>
  <c r="AJ88" i="1" s="1"/>
  <c r="M88" i="1"/>
  <c r="K88" i="1"/>
  <c r="J88" i="1"/>
  <c r="H88" i="1"/>
  <c r="G88" i="1"/>
  <c r="M87" i="1"/>
  <c r="K87" i="1"/>
  <c r="AB87" i="1" s="1"/>
  <c r="J87" i="1"/>
  <c r="AG86" i="1"/>
  <c r="W86" i="1"/>
  <c r="V86" i="1"/>
  <c r="T86" i="1"/>
  <c r="S86" i="1"/>
  <c r="Q86" i="1"/>
  <c r="P86" i="1"/>
  <c r="N86" i="1"/>
  <c r="M86" i="1"/>
  <c r="AC86" i="1" s="1"/>
  <c r="K86" i="1"/>
  <c r="AB86" i="1" s="1"/>
  <c r="J86" i="1"/>
  <c r="AH86" i="1" s="1"/>
  <c r="H86" i="1"/>
  <c r="AE86" i="1" s="1"/>
  <c r="AF86" i="1" s="1"/>
  <c r="G86" i="1"/>
  <c r="AA86" i="1" s="1"/>
  <c r="AG85" i="1"/>
  <c r="AH85" i="1" s="1"/>
  <c r="W85" i="1"/>
  <c r="V85" i="1"/>
  <c r="T85" i="1"/>
  <c r="S85" i="1"/>
  <c r="Q85" i="1"/>
  <c r="Q84" i="1" s="1"/>
  <c r="P85" i="1"/>
  <c r="N85" i="1"/>
  <c r="AC85" i="1" s="1"/>
  <c r="M85" i="1"/>
  <c r="K85" i="1"/>
  <c r="K84" i="1" s="1"/>
  <c r="J85" i="1"/>
  <c r="H85" i="1"/>
  <c r="AE85" i="1" s="1"/>
  <c r="AF85" i="1" s="1"/>
  <c r="G85" i="1"/>
  <c r="AA85" i="1" s="1"/>
  <c r="AG84" i="1"/>
  <c r="AH84" i="1" s="1"/>
  <c r="AB84" i="1"/>
  <c r="W84" i="1"/>
  <c r="V84" i="1"/>
  <c r="T84" i="1"/>
  <c r="S84" i="1"/>
  <c r="P84" i="1"/>
  <c r="M84" i="1"/>
  <c r="J84" i="1"/>
  <c r="H84" i="1"/>
  <c r="G84" i="1"/>
  <c r="W83" i="1"/>
  <c r="W82" i="1" s="1"/>
  <c r="V83" i="1"/>
  <c r="V82" i="1" s="1"/>
  <c r="T83" i="1"/>
  <c r="T82" i="1" s="1"/>
  <c r="S83" i="1"/>
  <c r="S82" i="1" s="1"/>
  <c r="Q83" i="1"/>
  <c r="P83" i="1"/>
  <c r="N83" i="1"/>
  <c r="AI83" i="1" s="1"/>
  <c r="AJ83" i="1" s="1"/>
  <c r="M83" i="1"/>
  <c r="K83" i="1"/>
  <c r="K82" i="1" s="1"/>
  <c r="J83" i="1"/>
  <c r="H83" i="1"/>
  <c r="AA83" i="1" s="1"/>
  <c r="G83" i="1"/>
  <c r="Q82" i="1"/>
  <c r="P82" i="1"/>
  <c r="N82" i="1"/>
  <c r="AC82" i="1" s="1"/>
  <c r="M82" i="1"/>
  <c r="J82" i="1"/>
  <c r="G82" i="1"/>
  <c r="AE81" i="1"/>
  <c r="AF81" i="1" s="1"/>
  <c r="AC81" i="1"/>
  <c r="W81" i="1"/>
  <c r="V81" i="1"/>
  <c r="T81" i="1"/>
  <c r="S81" i="1"/>
  <c r="Q81" i="1"/>
  <c r="P81" i="1"/>
  <c r="N81" i="1"/>
  <c r="AI81" i="1" s="1"/>
  <c r="AJ81" i="1" s="1"/>
  <c r="M81" i="1"/>
  <c r="K81" i="1"/>
  <c r="AB81" i="1" s="1"/>
  <c r="J81" i="1"/>
  <c r="H81" i="1"/>
  <c r="AA81" i="1" s="1"/>
  <c r="G81" i="1"/>
  <c r="AB80" i="1"/>
  <c r="W80" i="1"/>
  <c r="AI80" i="1" s="1"/>
  <c r="AJ80" i="1" s="1"/>
  <c r="V80" i="1"/>
  <c r="T80" i="1"/>
  <c r="S80" i="1"/>
  <c r="Q80" i="1"/>
  <c r="P80" i="1"/>
  <c r="N80" i="1"/>
  <c r="M80" i="1"/>
  <c r="AC80" i="1" s="1"/>
  <c r="K80" i="1"/>
  <c r="AG80" i="1" s="1"/>
  <c r="AH80" i="1" s="1"/>
  <c r="J80" i="1"/>
  <c r="H80" i="1"/>
  <c r="AE80" i="1" s="1"/>
  <c r="AF80" i="1" s="1"/>
  <c r="G80" i="1"/>
  <c r="AA80" i="1" s="1"/>
  <c r="AE79" i="1"/>
  <c r="AF79" i="1" s="1"/>
  <c r="W79" i="1"/>
  <c r="V79" i="1"/>
  <c r="T79" i="1"/>
  <c r="S79" i="1"/>
  <c r="Q79" i="1"/>
  <c r="P79" i="1"/>
  <c r="N79" i="1"/>
  <c r="AI79" i="1" s="1"/>
  <c r="AJ79" i="1" s="1"/>
  <c r="M79" i="1"/>
  <c r="K79" i="1"/>
  <c r="AG79" i="1" s="1"/>
  <c r="AH79" i="1" s="1"/>
  <c r="J79" i="1"/>
  <c r="H79" i="1"/>
  <c r="AA79" i="1" s="1"/>
  <c r="G79" i="1"/>
  <c r="AG78" i="1"/>
  <c r="AH78" i="1" s="1"/>
  <c r="W78" i="1"/>
  <c r="V78" i="1"/>
  <c r="T78" i="1"/>
  <c r="S78" i="1"/>
  <c r="S138" i="1" s="1"/>
  <c r="Q78" i="1"/>
  <c r="P78" i="1"/>
  <c r="N78" i="1"/>
  <c r="AC78" i="1" s="1"/>
  <c r="M78" i="1"/>
  <c r="M138" i="1" s="1"/>
  <c r="K78" i="1"/>
  <c r="AB78" i="1" s="1"/>
  <c r="J78" i="1"/>
  <c r="H78" i="1"/>
  <c r="AE78" i="1" s="1"/>
  <c r="AF78" i="1" s="1"/>
  <c r="G78" i="1"/>
  <c r="G138" i="1" s="1"/>
  <c r="AE77" i="1"/>
  <c r="AF77" i="1" s="1"/>
  <c r="AC77" i="1"/>
  <c r="W77" i="1"/>
  <c r="V77" i="1"/>
  <c r="T77" i="1"/>
  <c r="S77" i="1"/>
  <c r="Q77" i="1"/>
  <c r="P77" i="1"/>
  <c r="N77" i="1"/>
  <c r="AI77" i="1" s="1"/>
  <c r="AJ77" i="1" s="1"/>
  <c r="M77" i="1"/>
  <c r="K77" i="1"/>
  <c r="AB77" i="1" s="1"/>
  <c r="J77" i="1"/>
  <c r="H77" i="1"/>
  <c r="AA77" i="1" s="1"/>
  <c r="G77" i="1"/>
  <c r="AB76" i="1"/>
  <c r="W76" i="1"/>
  <c r="AI76" i="1" s="1"/>
  <c r="AJ76" i="1" s="1"/>
  <c r="V76" i="1"/>
  <c r="T76" i="1"/>
  <c r="S76" i="1"/>
  <c r="Q76" i="1"/>
  <c r="P76" i="1"/>
  <c r="N76" i="1"/>
  <c r="M76" i="1"/>
  <c r="AC76" i="1" s="1"/>
  <c r="K76" i="1"/>
  <c r="AG76" i="1" s="1"/>
  <c r="AH76" i="1" s="1"/>
  <c r="J76" i="1"/>
  <c r="H76" i="1"/>
  <c r="AE76" i="1" s="1"/>
  <c r="AF76" i="1" s="1"/>
  <c r="G76" i="1"/>
  <c r="AA76" i="1" s="1"/>
  <c r="AE75" i="1"/>
  <c r="AF75" i="1" s="1"/>
  <c r="W75" i="1"/>
  <c r="V75" i="1"/>
  <c r="T75" i="1"/>
  <c r="S75" i="1"/>
  <c r="S72" i="1" s="1"/>
  <c r="Q75" i="1"/>
  <c r="P75" i="1"/>
  <c r="N75" i="1"/>
  <c r="AI75" i="1" s="1"/>
  <c r="AJ75" i="1" s="1"/>
  <c r="M75" i="1"/>
  <c r="K75" i="1"/>
  <c r="AG75" i="1" s="1"/>
  <c r="AH75" i="1" s="1"/>
  <c r="J75" i="1"/>
  <c r="H75" i="1"/>
  <c r="AA75" i="1" s="1"/>
  <c r="G75" i="1"/>
  <c r="AG74" i="1"/>
  <c r="AH74" i="1" s="1"/>
  <c r="W74" i="1"/>
  <c r="V74" i="1"/>
  <c r="V72" i="1" s="1"/>
  <c r="T74" i="1"/>
  <c r="S74" i="1"/>
  <c r="Q74" i="1"/>
  <c r="P74" i="1"/>
  <c r="P72" i="1" s="1"/>
  <c r="N74" i="1"/>
  <c r="AC74" i="1" s="1"/>
  <c r="M74" i="1"/>
  <c r="K74" i="1"/>
  <c r="AB74" i="1" s="1"/>
  <c r="J74" i="1"/>
  <c r="H74" i="1"/>
  <c r="AE74" i="1" s="1"/>
  <c r="AF74" i="1" s="1"/>
  <c r="G74" i="1"/>
  <c r="AA74" i="1" s="1"/>
  <c r="AE73" i="1"/>
  <c r="AF73" i="1" s="1"/>
  <c r="AC73" i="1"/>
  <c r="W73" i="1"/>
  <c r="V73" i="1"/>
  <c r="T73" i="1"/>
  <c r="T72" i="1" s="1"/>
  <c r="S73" i="1"/>
  <c r="Q73" i="1"/>
  <c r="Q72" i="1" s="1"/>
  <c r="P73" i="1"/>
  <c r="N73" i="1"/>
  <c r="N72" i="1" s="1"/>
  <c r="M73" i="1"/>
  <c r="M72" i="1" s="1"/>
  <c r="K73" i="1"/>
  <c r="AB73" i="1" s="1"/>
  <c r="J73" i="1"/>
  <c r="J72" i="1" s="1"/>
  <c r="H73" i="1"/>
  <c r="AA73" i="1" s="1"/>
  <c r="G73" i="1"/>
  <c r="W72" i="1"/>
  <c r="H72" i="1"/>
  <c r="AE72" i="1" s="1"/>
  <c r="AF72" i="1" s="1"/>
  <c r="G72" i="1"/>
  <c r="AA72" i="1" s="1"/>
  <c r="AE71" i="1"/>
  <c r="AF71" i="1" s="1"/>
  <c r="W71" i="1"/>
  <c r="V71" i="1"/>
  <c r="T71" i="1"/>
  <c r="S71" i="1"/>
  <c r="S68" i="1" s="1"/>
  <c r="Q71" i="1"/>
  <c r="P71" i="1"/>
  <c r="N71" i="1"/>
  <c r="AI71" i="1" s="1"/>
  <c r="AJ71" i="1" s="1"/>
  <c r="M71" i="1"/>
  <c r="K71" i="1"/>
  <c r="AG71" i="1" s="1"/>
  <c r="AH71" i="1" s="1"/>
  <c r="J71" i="1"/>
  <c r="H71" i="1"/>
  <c r="AA71" i="1" s="1"/>
  <c r="G71" i="1"/>
  <c r="AG70" i="1"/>
  <c r="AH70" i="1" s="1"/>
  <c r="W70" i="1"/>
  <c r="V70" i="1"/>
  <c r="V68" i="1" s="1"/>
  <c r="T70" i="1"/>
  <c r="S70" i="1"/>
  <c r="Q70" i="1"/>
  <c r="P70" i="1"/>
  <c r="P68" i="1" s="1"/>
  <c r="N70" i="1"/>
  <c r="AC70" i="1" s="1"/>
  <c r="M70" i="1"/>
  <c r="K70" i="1"/>
  <c r="AB70" i="1" s="1"/>
  <c r="J70" i="1"/>
  <c r="H70" i="1"/>
  <c r="AE70" i="1" s="1"/>
  <c r="AF70" i="1" s="1"/>
  <c r="G70" i="1"/>
  <c r="AA70" i="1" s="1"/>
  <c r="AE69" i="1"/>
  <c r="AF69" i="1" s="1"/>
  <c r="AC69" i="1"/>
  <c r="W69" i="1"/>
  <c r="V69" i="1"/>
  <c r="T69" i="1"/>
  <c r="T68" i="1" s="1"/>
  <c r="S69" i="1"/>
  <c r="Q69" i="1"/>
  <c r="Q68" i="1" s="1"/>
  <c r="P69" i="1"/>
  <c r="N69" i="1"/>
  <c r="N68" i="1" s="1"/>
  <c r="M69" i="1"/>
  <c r="M68" i="1" s="1"/>
  <c r="K69" i="1"/>
  <c r="AB69" i="1" s="1"/>
  <c r="J69" i="1"/>
  <c r="J68" i="1" s="1"/>
  <c r="H69" i="1"/>
  <c r="AA69" i="1" s="1"/>
  <c r="G69" i="1"/>
  <c r="W68" i="1"/>
  <c r="H68" i="1"/>
  <c r="AE68" i="1" s="1"/>
  <c r="G68" i="1"/>
  <c r="AA68" i="1" s="1"/>
  <c r="AE67" i="1"/>
  <c r="AF67" i="1" s="1"/>
  <c r="W67" i="1"/>
  <c r="V67" i="1"/>
  <c r="T67" i="1"/>
  <c r="S67" i="1"/>
  <c r="Q67" i="1"/>
  <c r="P67" i="1"/>
  <c r="N67" i="1"/>
  <c r="AI67" i="1" s="1"/>
  <c r="AJ67" i="1" s="1"/>
  <c r="M67" i="1"/>
  <c r="K67" i="1"/>
  <c r="AG67" i="1" s="1"/>
  <c r="AH67" i="1" s="1"/>
  <c r="J67" i="1"/>
  <c r="H67" i="1"/>
  <c r="AA67" i="1" s="1"/>
  <c r="G67" i="1"/>
  <c r="AG66" i="1"/>
  <c r="AH66" i="1" s="1"/>
  <c r="W66" i="1"/>
  <c r="V66" i="1"/>
  <c r="T66" i="1"/>
  <c r="S66" i="1"/>
  <c r="Q66" i="1"/>
  <c r="P66" i="1"/>
  <c r="N66" i="1"/>
  <c r="AC66" i="1" s="1"/>
  <c r="M66" i="1"/>
  <c r="K66" i="1"/>
  <c r="AB66" i="1" s="1"/>
  <c r="J66" i="1"/>
  <c r="H66" i="1"/>
  <c r="AE66" i="1" s="1"/>
  <c r="AF66" i="1" s="1"/>
  <c r="G66" i="1"/>
  <c r="AA66" i="1" s="1"/>
  <c r="AE65" i="1"/>
  <c r="AF65" i="1" s="1"/>
  <c r="AC65" i="1"/>
  <c r="W65" i="1"/>
  <c r="V65" i="1"/>
  <c r="T65" i="1"/>
  <c r="S65" i="1"/>
  <c r="Q65" i="1"/>
  <c r="P65" i="1"/>
  <c r="N65" i="1"/>
  <c r="AI65" i="1" s="1"/>
  <c r="AJ65" i="1" s="1"/>
  <c r="M65" i="1"/>
  <c r="K65" i="1"/>
  <c r="AB65" i="1" s="1"/>
  <c r="J65" i="1"/>
  <c r="J61" i="1" s="1"/>
  <c r="H65" i="1"/>
  <c r="AA65" i="1" s="1"/>
  <c r="G65" i="1"/>
  <c r="AB64" i="1"/>
  <c r="W64" i="1"/>
  <c r="W61" i="1" s="1"/>
  <c r="V64" i="1"/>
  <c r="T64" i="1"/>
  <c r="S64" i="1"/>
  <c r="Q64" i="1"/>
  <c r="P64" i="1"/>
  <c r="N64" i="1"/>
  <c r="M64" i="1"/>
  <c r="AC64" i="1" s="1"/>
  <c r="K64" i="1"/>
  <c r="AG64" i="1" s="1"/>
  <c r="AH64" i="1" s="1"/>
  <c r="J64" i="1"/>
  <c r="H64" i="1"/>
  <c r="H61" i="1" s="1"/>
  <c r="G64" i="1"/>
  <c r="AA64" i="1" s="1"/>
  <c r="AE63" i="1"/>
  <c r="AF63" i="1" s="1"/>
  <c r="W63" i="1"/>
  <c r="V63" i="1"/>
  <c r="T63" i="1"/>
  <c r="T61" i="1" s="1"/>
  <c r="S63" i="1"/>
  <c r="Q63" i="1"/>
  <c r="P63" i="1"/>
  <c r="N63" i="1"/>
  <c r="AI63" i="1" s="1"/>
  <c r="AJ63" i="1" s="1"/>
  <c r="M63" i="1"/>
  <c r="K63" i="1"/>
  <c r="AG63" i="1" s="1"/>
  <c r="AH63" i="1" s="1"/>
  <c r="J63" i="1"/>
  <c r="H63" i="1"/>
  <c r="AA63" i="1" s="1"/>
  <c r="G63" i="1"/>
  <c r="AG62" i="1"/>
  <c r="AH62" i="1" s="1"/>
  <c r="W62" i="1"/>
  <c r="V62" i="1"/>
  <c r="V61" i="1" s="1"/>
  <c r="T62" i="1"/>
  <c r="S62" i="1"/>
  <c r="S61" i="1" s="1"/>
  <c r="Q62" i="1"/>
  <c r="Q61" i="1" s="1"/>
  <c r="P62" i="1"/>
  <c r="P61" i="1" s="1"/>
  <c r="N62" i="1"/>
  <c r="AC62" i="1" s="1"/>
  <c r="M62" i="1"/>
  <c r="K62" i="1"/>
  <c r="AB62" i="1" s="1"/>
  <c r="J62" i="1"/>
  <c r="H62" i="1"/>
  <c r="AE62" i="1" s="1"/>
  <c r="AF62" i="1" s="1"/>
  <c r="G62" i="1"/>
  <c r="G61" i="1" s="1"/>
  <c r="M61" i="1"/>
  <c r="K61" i="1"/>
  <c r="AB60" i="1"/>
  <c r="W60" i="1"/>
  <c r="AI60" i="1" s="1"/>
  <c r="AJ60" i="1" s="1"/>
  <c r="V60" i="1"/>
  <c r="T60" i="1"/>
  <c r="S60" i="1"/>
  <c r="Q60" i="1"/>
  <c r="P60" i="1"/>
  <c r="N60" i="1"/>
  <c r="M60" i="1"/>
  <c r="AC60" i="1" s="1"/>
  <c r="K60" i="1"/>
  <c r="AG60" i="1" s="1"/>
  <c r="AH60" i="1" s="1"/>
  <c r="J60" i="1"/>
  <c r="H60" i="1"/>
  <c r="AE60" i="1" s="1"/>
  <c r="AF60" i="1" s="1"/>
  <c r="G60" i="1"/>
  <c r="AA60" i="1" s="1"/>
  <c r="AE59" i="1"/>
  <c r="AF59" i="1" s="1"/>
  <c r="W59" i="1"/>
  <c r="V59" i="1"/>
  <c r="T59" i="1"/>
  <c r="S59" i="1"/>
  <c r="Q59" i="1"/>
  <c r="P59" i="1"/>
  <c r="N59" i="1"/>
  <c r="AI59" i="1" s="1"/>
  <c r="AJ59" i="1" s="1"/>
  <c r="M59" i="1"/>
  <c r="K59" i="1"/>
  <c r="AG59" i="1" s="1"/>
  <c r="AH59" i="1" s="1"/>
  <c r="J59" i="1"/>
  <c r="H59" i="1"/>
  <c r="AA59" i="1" s="1"/>
  <c r="G59" i="1"/>
  <c r="AG58" i="1"/>
  <c r="AH58" i="1" s="1"/>
  <c r="W58" i="1"/>
  <c r="V58" i="1"/>
  <c r="T58" i="1"/>
  <c r="S58" i="1"/>
  <c r="Q58" i="1"/>
  <c r="P58" i="1"/>
  <c r="N58" i="1"/>
  <c r="AC58" i="1" s="1"/>
  <c r="M58" i="1"/>
  <c r="K58" i="1"/>
  <c r="AB58" i="1" s="1"/>
  <c r="J58" i="1"/>
  <c r="H58" i="1"/>
  <c r="AE58" i="1" s="1"/>
  <c r="AF58" i="1" s="1"/>
  <c r="G58" i="1"/>
  <c r="AA58" i="1" s="1"/>
  <c r="AE57" i="1"/>
  <c r="AF57" i="1" s="1"/>
  <c r="AC57" i="1"/>
  <c r="W57" i="1"/>
  <c r="V57" i="1"/>
  <c r="T57" i="1"/>
  <c r="S57" i="1"/>
  <c r="Q57" i="1"/>
  <c r="P57" i="1"/>
  <c r="N57" i="1"/>
  <c r="AI57" i="1" s="1"/>
  <c r="AJ57" i="1" s="1"/>
  <c r="M57" i="1"/>
  <c r="K57" i="1"/>
  <c r="AB57" i="1" s="1"/>
  <c r="J57" i="1"/>
  <c r="H57" i="1"/>
  <c r="AA57" i="1" s="1"/>
  <c r="G57" i="1"/>
  <c r="AB56" i="1"/>
  <c r="W56" i="1"/>
  <c r="AI56" i="1" s="1"/>
  <c r="AJ56" i="1" s="1"/>
  <c r="V56" i="1"/>
  <c r="T56" i="1"/>
  <c r="S56" i="1"/>
  <c r="Q56" i="1"/>
  <c r="P56" i="1"/>
  <c r="N56" i="1"/>
  <c r="M56" i="1"/>
  <c r="AC56" i="1" s="1"/>
  <c r="K56" i="1"/>
  <c r="AG56" i="1" s="1"/>
  <c r="AH56" i="1" s="1"/>
  <c r="J56" i="1"/>
  <c r="H56" i="1"/>
  <c r="AE56" i="1" s="1"/>
  <c r="AF56" i="1" s="1"/>
  <c r="G56" i="1"/>
  <c r="AA56" i="1" s="1"/>
  <c r="AE55" i="1"/>
  <c r="AF55" i="1" s="1"/>
  <c r="W55" i="1"/>
  <c r="V55" i="1"/>
  <c r="V52" i="1" s="1"/>
  <c r="T55" i="1"/>
  <c r="S55" i="1"/>
  <c r="S52" i="1" s="1"/>
  <c r="Q55" i="1"/>
  <c r="P55" i="1"/>
  <c r="N55" i="1"/>
  <c r="AI55" i="1" s="1"/>
  <c r="AJ55" i="1" s="1"/>
  <c r="M55" i="1"/>
  <c r="K55" i="1"/>
  <c r="AG55" i="1" s="1"/>
  <c r="AH55" i="1" s="1"/>
  <c r="J55" i="1"/>
  <c r="H55" i="1"/>
  <c r="AA55" i="1" s="1"/>
  <c r="G55" i="1"/>
  <c r="AG54" i="1"/>
  <c r="AH54" i="1" s="1"/>
  <c r="W54" i="1"/>
  <c r="V54" i="1"/>
  <c r="T54" i="1"/>
  <c r="S54" i="1"/>
  <c r="Q54" i="1"/>
  <c r="P54" i="1"/>
  <c r="P52" i="1" s="1"/>
  <c r="N54" i="1"/>
  <c r="AC54" i="1" s="1"/>
  <c r="M54" i="1"/>
  <c r="K54" i="1"/>
  <c r="AB54" i="1" s="1"/>
  <c r="J54" i="1"/>
  <c r="H54" i="1"/>
  <c r="AE54" i="1" s="1"/>
  <c r="AF54" i="1" s="1"/>
  <c r="G54" i="1"/>
  <c r="AA54" i="1" s="1"/>
  <c r="AE53" i="1"/>
  <c r="AF53" i="1" s="1"/>
  <c r="AC53" i="1"/>
  <c r="W53" i="1"/>
  <c r="V53" i="1"/>
  <c r="T53" i="1"/>
  <c r="T52" i="1" s="1"/>
  <c r="S53" i="1"/>
  <c r="Q53" i="1"/>
  <c r="Q52" i="1" s="1"/>
  <c r="Q51" i="1" s="1"/>
  <c r="Q50" i="1" s="1"/>
  <c r="P53" i="1"/>
  <c r="N53" i="1"/>
  <c r="N52" i="1" s="1"/>
  <c r="M53" i="1"/>
  <c r="M52" i="1" s="1"/>
  <c r="M51" i="1" s="1"/>
  <c r="M50" i="1" s="1"/>
  <c r="K53" i="1"/>
  <c r="AB53" i="1" s="1"/>
  <c r="J53" i="1"/>
  <c r="J52" i="1" s="1"/>
  <c r="H53" i="1"/>
  <c r="AA53" i="1" s="1"/>
  <c r="G53" i="1"/>
  <c r="H52" i="1"/>
  <c r="G52" i="1"/>
  <c r="G51" i="1" s="1"/>
  <c r="AI49" i="1"/>
  <c r="AJ49" i="1" s="1"/>
  <c r="AG49" i="1"/>
  <c r="AH49" i="1" s="1"/>
  <c r="AE49" i="1"/>
  <c r="AF49" i="1" s="1"/>
  <c r="AE48" i="1"/>
  <c r="AF48" i="1" s="1"/>
  <c r="W48" i="1"/>
  <c r="V48" i="1"/>
  <c r="T48" i="1"/>
  <c r="T46" i="1" s="1"/>
  <c r="S48" i="1"/>
  <c r="S46" i="1" s="1"/>
  <c r="Q48" i="1"/>
  <c r="P48" i="1"/>
  <c r="N48" i="1"/>
  <c r="AI48" i="1" s="1"/>
  <c r="AJ48" i="1" s="1"/>
  <c r="M48" i="1"/>
  <c r="K48" i="1"/>
  <c r="AG48" i="1" s="1"/>
  <c r="AH48" i="1" s="1"/>
  <c r="J48" i="1"/>
  <c r="H48" i="1"/>
  <c r="AA48" i="1" s="1"/>
  <c r="G48" i="1"/>
  <c r="AG47" i="1"/>
  <c r="AH47" i="1" s="1"/>
  <c r="W47" i="1"/>
  <c r="V47" i="1"/>
  <c r="V46" i="1" s="1"/>
  <c r="T47" i="1"/>
  <c r="S47" i="1"/>
  <c r="Q47" i="1"/>
  <c r="Q46" i="1" s="1"/>
  <c r="P47" i="1"/>
  <c r="P46" i="1" s="1"/>
  <c r="N47" i="1"/>
  <c r="AC47" i="1" s="1"/>
  <c r="M47" i="1"/>
  <c r="K47" i="1"/>
  <c r="AB47" i="1" s="1"/>
  <c r="J47" i="1"/>
  <c r="J46" i="1" s="1"/>
  <c r="H47" i="1"/>
  <c r="AE47" i="1" s="1"/>
  <c r="AF47" i="1" s="1"/>
  <c r="G47" i="1"/>
  <c r="AA47" i="1" s="1"/>
  <c r="W46" i="1"/>
  <c r="U46" i="1"/>
  <c r="R46" i="1"/>
  <c r="O46" i="1"/>
  <c r="M46" i="1"/>
  <c r="L46" i="1"/>
  <c r="I46" i="1"/>
  <c r="AG45" i="1"/>
  <c r="AH45" i="1" s="1"/>
  <c r="AB45" i="1"/>
  <c r="W45" i="1"/>
  <c r="V45" i="1"/>
  <c r="T45" i="1"/>
  <c r="S45" i="1"/>
  <c r="Q45" i="1"/>
  <c r="P45" i="1"/>
  <c r="N45" i="1"/>
  <c r="AC45" i="1" s="1"/>
  <c r="M45" i="1"/>
  <c r="K45" i="1"/>
  <c r="J45" i="1"/>
  <c r="H45" i="1"/>
  <c r="AE45" i="1" s="1"/>
  <c r="AF45" i="1" s="1"/>
  <c r="G45" i="1"/>
  <c r="AC44" i="1"/>
  <c r="AB44" i="1"/>
  <c r="W44" i="1"/>
  <c r="V44" i="1"/>
  <c r="T44" i="1"/>
  <c r="S44" i="1"/>
  <c r="Q44" i="1"/>
  <c r="P44" i="1"/>
  <c r="N44" i="1"/>
  <c r="AI44" i="1" s="1"/>
  <c r="AJ44" i="1" s="1"/>
  <c r="M44" i="1"/>
  <c r="K44" i="1"/>
  <c r="AG44" i="1" s="1"/>
  <c r="AH44" i="1" s="1"/>
  <c r="J44" i="1"/>
  <c r="H44" i="1"/>
  <c r="AA44" i="1" s="1"/>
  <c r="G44" i="1"/>
  <c r="AG43" i="1"/>
  <c r="AH43" i="1" s="1"/>
  <c r="W43" i="1"/>
  <c r="V43" i="1"/>
  <c r="T43" i="1"/>
  <c r="S43" i="1"/>
  <c r="Q43" i="1"/>
  <c r="P43" i="1"/>
  <c r="N43" i="1"/>
  <c r="AI43" i="1" s="1"/>
  <c r="AJ43" i="1" s="1"/>
  <c r="M43" i="1"/>
  <c r="K43" i="1"/>
  <c r="AB43" i="1" s="1"/>
  <c r="J43" i="1"/>
  <c r="H43" i="1"/>
  <c r="AE43" i="1" s="1"/>
  <c r="AF43" i="1" s="1"/>
  <c r="G43" i="1"/>
  <c r="AA43" i="1" s="1"/>
  <c r="AI42" i="1"/>
  <c r="AJ42" i="1" s="1"/>
  <c r="AC42" i="1"/>
  <c r="W42" i="1"/>
  <c r="V42" i="1"/>
  <c r="T42" i="1"/>
  <c r="S42" i="1"/>
  <c r="Q42" i="1"/>
  <c r="AE42" i="1" s="1"/>
  <c r="AF42" i="1" s="1"/>
  <c r="P42" i="1"/>
  <c r="N42" i="1"/>
  <c r="M42" i="1"/>
  <c r="K42" i="1"/>
  <c r="AG42" i="1" s="1"/>
  <c r="AH42" i="1" s="1"/>
  <c r="J42" i="1"/>
  <c r="H42" i="1"/>
  <c r="G42" i="1"/>
  <c r="AA42" i="1" s="1"/>
  <c r="AG41" i="1"/>
  <c r="AH41" i="1" s="1"/>
  <c r="W41" i="1"/>
  <c r="V41" i="1"/>
  <c r="T41" i="1"/>
  <c r="S41" i="1"/>
  <c r="Q41" i="1"/>
  <c r="P41" i="1"/>
  <c r="N41" i="1"/>
  <c r="AC41" i="1" s="1"/>
  <c r="M41" i="1"/>
  <c r="K41" i="1"/>
  <c r="AB41" i="1" s="1"/>
  <c r="J41" i="1"/>
  <c r="H41" i="1"/>
  <c r="AE41" i="1" s="1"/>
  <c r="AF41" i="1" s="1"/>
  <c r="G41" i="1"/>
  <c r="AC40" i="1"/>
  <c r="AB40" i="1"/>
  <c r="W40" i="1"/>
  <c r="V40" i="1"/>
  <c r="T40" i="1"/>
  <c r="S40" i="1"/>
  <c r="Q40" i="1"/>
  <c r="P40" i="1"/>
  <c r="N40" i="1"/>
  <c r="AI40" i="1" s="1"/>
  <c r="AJ40" i="1" s="1"/>
  <c r="M40" i="1"/>
  <c r="K40" i="1"/>
  <c r="AG40" i="1" s="1"/>
  <c r="AH40" i="1" s="1"/>
  <c r="J40" i="1"/>
  <c r="J38" i="1" s="1"/>
  <c r="H40" i="1"/>
  <c r="AA40" i="1" s="1"/>
  <c r="G40" i="1"/>
  <c r="AG39" i="1"/>
  <c r="AH39" i="1" s="1"/>
  <c r="W39" i="1"/>
  <c r="W38" i="1" s="1"/>
  <c r="V39" i="1"/>
  <c r="V38" i="1" s="1"/>
  <c r="T39" i="1"/>
  <c r="S39" i="1"/>
  <c r="Q39" i="1"/>
  <c r="P39" i="1"/>
  <c r="N39" i="1"/>
  <c r="N38" i="1" s="1"/>
  <c r="M39" i="1"/>
  <c r="K39" i="1"/>
  <c r="K38" i="1" s="1"/>
  <c r="J39" i="1"/>
  <c r="H39" i="1"/>
  <c r="H38" i="1" s="1"/>
  <c r="G39" i="1"/>
  <c r="G38" i="1" s="1"/>
  <c r="T38" i="1"/>
  <c r="S38" i="1"/>
  <c r="Q38" i="1"/>
  <c r="P38" i="1"/>
  <c r="M38" i="1"/>
  <c r="AG37" i="1"/>
  <c r="AH37" i="1" s="1"/>
  <c r="W37" i="1"/>
  <c r="W137" i="1" s="1"/>
  <c r="V37" i="1"/>
  <c r="V137" i="1" s="1"/>
  <c r="T37" i="1"/>
  <c r="T137" i="1" s="1"/>
  <c r="S37" i="1"/>
  <c r="S137" i="1" s="1"/>
  <c r="S136" i="1" s="1"/>
  <c r="Q37" i="1"/>
  <c r="Q137" i="1" s="1"/>
  <c r="P37" i="1"/>
  <c r="P137" i="1" s="1"/>
  <c r="N37" i="1"/>
  <c r="M37" i="1"/>
  <c r="M137" i="1" s="1"/>
  <c r="M136" i="1" s="1"/>
  <c r="K37" i="1"/>
  <c r="K137" i="1" s="1"/>
  <c r="J37" i="1"/>
  <c r="J137" i="1" s="1"/>
  <c r="H37" i="1"/>
  <c r="H137" i="1" s="1"/>
  <c r="G37" i="1"/>
  <c r="G137" i="1" s="1"/>
  <c r="G136" i="1" s="1"/>
  <c r="AC36" i="1"/>
  <c r="AB36" i="1"/>
  <c r="W36" i="1"/>
  <c r="W133" i="1" s="1"/>
  <c r="V36" i="1"/>
  <c r="V133" i="1" s="1"/>
  <c r="T36" i="1"/>
  <c r="T133" i="1" s="1"/>
  <c r="S36" i="1"/>
  <c r="S133" i="1" s="1"/>
  <c r="Q36" i="1"/>
  <c r="Q133" i="1" s="1"/>
  <c r="P36" i="1"/>
  <c r="P133" i="1" s="1"/>
  <c r="N36" i="1"/>
  <c r="N133" i="1" s="1"/>
  <c r="M36" i="1"/>
  <c r="M133" i="1" s="1"/>
  <c r="K36" i="1"/>
  <c r="K133" i="1" s="1"/>
  <c r="J36" i="1"/>
  <c r="J133" i="1" s="1"/>
  <c r="J132" i="1" s="1"/>
  <c r="H36" i="1"/>
  <c r="H133" i="1" s="1"/>
  <c r="H132" i="1" s="1"/>
  <c r="G36" i="1"/>
  <c r="G133" i="1" s="1"/>
  <c r="W35" i="1"/>
  <c r="V35" i="1"/>
  <c r="T35" i="1"/>
  <c r="Q35" i="1"/>
  <c r="G35" i="1"/>
  <c r="AI34" i="1"/>
  <c r="AJ34" i="1" s="1"/>
  <c r="AC34" i="1"/>
  <c r="W34" i="1"/>
  <c r="V34" i="1"/>
  <c r="T34" i="1"/>
  <c r="S34" i="1"/>
  <c r="Q34" i="1"/>
  <c r="AE34" i="1" s="1"/>
  <c r="AF34" i="1" s="1"/>
  <c r="P34" i="1"/>
  <c r="N34" i="1"/>
  <c r="M34" i="1"/>
  <c r="K34" i="1"/>
  <c r="AG34" i="1" s="1"/>
  <c r="AH34" i="1" s="1"/>
  <c r="J34" i="1"/>
  <c r="H34" i="1"/>
  <c r="G34" i="1"/>
  <c r="AA34" i="1" s="1"/>
  <c r="AG33" i="1"/>
  <c r="AH33" i="1" s="1"/>
  <c r="W33" i="1"/>
  <c r="W32" i="1" s="1"/>
  <c r="V33" i="1"/>
  <c r="T33" i="1"/>
  <c r="S33" i="1"/>
  <c r="Q33" i="1"/>
  <c r="P33" i="1"/>
  <c r="N33" i="1"/>
  <c r="AC33" i="1" s="1"/>
  <c r="M33" i="1"/>
  <c r="K33" i="1"/>
  <c r="J33" i="1"/>
  <c r="H33" i="1"/>
  <c r="AE33" i="1" s="1"/>
  <c r="AF33" i="1" s="1"/>
  <c r="G33" i="1"/>
  <c r="U32" i="1"/>
  <c r="R32" i="1"/>
  <c r="O32" i="1"/>
  <c r="L32" i="1"/>
  <c r="I32" i="1"/>
  <c r="V28" i="1"/>
  <c r="S28" i="1"/>
  <c r="P28" i="1"/>
  <c r="M28" i="1"/>
  <c r="J28" i="1"/>
  <c r="G28" i="1"/>
  <c r="V27" i="1"/>
  <c r="S27" i="1"/>
  <c r="P27" i="1"/>
  <c r="M27" i="1"/>
  <c r="J27" i="1"/>
  <c r="G27" i="1"/>
  <c r="V26" i="1"/>
  <c r="S26" i="1"/>
  <c r="P26" i="1"/>
  <c r="M26" i="1"/>
  <c r="J26" i="1"/>
  <c r="G26" i="1"/>
  <c r="V25" i="1"/>
  <c r="S25" i="1"/>
  <c r="P25" i="1"/>
  <c r="M25" i="1"/>
  <c r="J25" i="1"/>
  <c r="G25" i="1"/>
  <c r="V24" i="1"/>
  <c r="S24" i="1"/>
  <c r="P24" i="1"/>
  <c r="M24" i="1"/>
  <c r="J24" i="1"/>
  <c r="G24" i="1"/>
  <c r="V23" i="1"/>
  <c r="S23" i="1"/>
  <c r="P23" i="1"/>
  <c r="M23" i="1"/>
  <c r="J23" i="1"/>
  <c r="G23" i="1"/>
  <c r="N18" i="1"/>
  <c r="K18" i="1"/>
  <c r="H18" i="1"/>
  <c r="N17" i="1"/>
  <c r="K17" i="1"/>
  <c r="H17" i="1"/>
  <c r="N16" i="1"/>
  <c r="K16" i="1"/>
  <c r="H16" i="1"/>
  <c r="N15" i="1"/>
  <c r="K15" i="1"/>
  <c r="H15" i="1"/>
  <c r="N14" i="1"/>
  <c r="K14" i="1"/>
  <c r="H14" i="1"/>
  <c r="N13" i="1"/>
  <c r="K13" i="1"/>
  <c r="H13" i="1"/>
  <c r="N12" i="1"/>
  <c r="N10" i="1" s="1"/>
  <c r="K12" i="1"/>
  <c r="K10" i="1" s="1"/>
  <c r="H12" i="1"/>
  <c r="H10" i="1" s="1"/>
  <c r="E8" i="1"/>
  <c r="E7" i="1"/>
  <c r="H4" i="1"/>
  <c r="N2" i="1"/>
  <c r="L17" i="2" l="1"/>
  <c r="V121" i="2"/>
  <c r="P121" i="2"/>
  <c r="L89" i="2"/>
  <c r="V241" i="2"/>
  <c r="L241" i="2"/>
  <c r="T241" i="2"/>
  <c r="V252" i="2"/>
  <c r="T252" i="2"/>
  <c r="L252" i="2"/>
  <c r="Q252" i="2"/>
  <c r="P252" i="2"/>
  <c r="AI5" i="2"/>
  <c r="Q14" i="2"/>
  <c r="L15" i="2"/>
  <c r="V16" i="2"/>
  <c r="P19" i="2"/>
  <c r="T21" i="2"/>
  <c r="Q26" i="2"/>
  <c r="L27" i="2"/>
  <c r="V28" i="2"/>
  <c r="P31" i="2"/>
  <c r="T33" i="2"/>
  <c r="Q38" i="2"/>
  <c r="L39" i="2"/>
  <c r="V40" i="2"/>
  <c r="P43" i="2"/>
  <c r="V45" i="2"/>
  <c r="T46" i="2"/>
  <c r="P47" i="2"/>
  <c r="P49" i="2"/>
  <c r="V51" i="2"/>
  <c r="T55" i="2"/>
  <c r="L55" i="2"/>
  <c r="Q58" i="2"/>
  <c r="V59" i="2"/>
  <c r="P66" i="2"/>
  <c r="L72" i="2"/>
  <c r="Q75" i="2"/>
  <c r="L80" i="2"/>
  <c r="L81" i="2"/>
  <c r="Q83" i="2"/>
  <c r="T84" i="2"/>
  <c r="T94" i="2"/>
  <c r="L98" i="2"/>
  <c r="T99" i="2"/>
  <c r="Q121" i="2"/>
  <c r="L127" i="2"/>
  <c r="T128" i="2"/>
  <c r="Q133" i="2"/>
  <c r="L148" i="2"/>
  <c r="V153" i="2"/>
  <c r="T153" i="2"/>
  <c r="Q153" i="2"/>
  <c r="P153" i="2"/>
  <c r="L153" i="2"/>
  <c r="L157" i="2"/>
  <c r="V157" i="2"/>
  <c r="P157" i="2"/>
  <c r="L188" i="2"/>
  <c r="L200" i="2"/>
  <c r="P235" i="2"/>
  <c r="V235" i="2"/>
  <c r="T235" i="2"/>
  <c r="Q235" i="2"/>
  <c r="L235" i="2"/>
  <c r="P241" i="2"/>
  <c r="L257" i="2"/>
  <c r="L362" i="2"/>
  <c r="L56" i="2"/>
  <c r="L57" i="2"/>
  <c r="L179" i="2"/>
  <c r="V179" i="2"/>
  <c r="T179" i="2"/>
  <c r="Q179" i="2"/>
  <c r="P12" i="2"/>
  <c r="T14" i="2"/>
  <c r="Q19" i="2"/>
  <c r="L20" i="2"/>
  <c r="V21" i="2"/>
  <c r="P24" i="2"/>
  <c r="T26" i="2"/>
  <c r="Q31" i="2"/>
  <c r="L32" i="2"/>
  <c r="V33" i="2"/>
  <c r="P36" i="2"/>
  <c r="T38" i="2"/>
  <c r="Q43" i="2"/>
  <c r="L44" i="2"/>
  <c r="V46" i="2"/>
  <c r="Q47" i="2"/>
  <c r="Q49" i="2"/>
  <c r="L54" i="2"/>
  <c r="P57" i="2"/>
  <c r="T58" i="2"/>
  <c r="L63" i="2"/>
  <c r="Q65" i="2"/>
  <c r="T66" i="2"/>
  <c r="L71" i="2"/>
  <c r="T75" i="2"/>
  <c r="P82" i="2"/>
  <c r="T83" i="2"/>
  <c r="V84" i="2"/>
  <c r="L88" i="2"/>
  <c r="L93" i="2"/>
  <c r="V94" i="2"/>
  <c r="P96" i="2"/>
  <c r="V99" i="2"/>
  <c r="P104" i="2"/>
  <c r="L114" i="2"/>
  <c r="T121" i="2"/>
  <c r="L126" i="2"/>
  <c r="L163" i="2"/>
  <c r="V170" i="2"/>
  <c r="T170" i="2"/>
  <c r="Q170" i="2"/>
  <c r="P170" i="2"/>
  <c r="P179" i="2"/>
  <c r="L186" i="2"/>
  <c r="Q206" i="2"/>
  <c r="L206" i="2"/>
  <c r="V206" i="2"/>
  <c r="T206" i="2"/>
  <c r="L227" i="2"/>
  <c r="V227" i="2"/>
  <c r="T227" i="2"/>
  <c r="Q227" i="2"/>
  <c r="P227" i="2"/>
  <c r="Q241" i="2"/>
  <c r="L48" i="2"/>
  <c r="L116" i="2"/>
  <c r="Q116" i="2"/>
  <c r="L140" i="2"/>
  <c r="L13" i="2"/>
  <c r="V14" i="2"/>
  <c r="P17" i="2"/>
  <c r="T19" i="2"/>
  <c r="Q24" i="2"/>
  <c r="L25" i="2"/>
  <c r="V26" i="2"/>
  <c r="P29" i="2"/>
  <c r="T31" i="2"/>
  <c r="Q36" i="2"/>
  <c r="L37" i="2"/>
  <c r="V38" i="2"/>
  <c r="P41" i="2"/>
  <c r="T43" i="2"/>
  <c r="T47" i="2"/>
  <c r="P48" i="2"/>
  <c r="L53" i="2"/>
  <c r="Q57" i="2"/>
  <c r="V58" i="2"/>
  <c r="L62" i="2"/>
  <c r="T65" i="2"/>
  <c r="V66" i="2"/>
  <c r="P73" i="2"/>
  <c r="V75" i="2"/>
  <c r="T79" i="2"/>
  <c r="L79" i="2"/>
  <c r="Q82" i="2"/>
  <c r="V83" i="2"/>
  <c r="P90" i="2"/>
  <c r="L95" i="2"/>
  <c r="L100" i="2"/>
  <c r="L102" i="2"/>
  <c r="Q104" i="2"/>
  <c r="V105" i="2"/>
  <c r="Q105" i="2"/>
  <c r="P105" i="2"/>
  <c r="L115" i="2"/>
  <c r="T116" i="2"/>
  <c r="L119" i="2"/>
  <c r="V119" i="2"/>
  <c r="T119" i="2"/>
  <c r="Q119" i="2"/>
  <c r="V141" i="2"/>
  <c r="T141" i="2"/>
  <c r="Q141" i="2"/>
  <c r="P141" i="2"/>
  <c r="L141" i="2"/>
  <c r="L145" i="2"/>
  <c r="V145" i="2"/>
  <c r="P145" i="2"/>
  <c r="L167" i="2"/>
  <c r="V167" i="2"/>
  <c r="T167" i="2"/>
  <c r="Q167" i="2"/>
  <c r="V199" i="2"/>
  <c r="T199" i="2"/>
  <c r="Q199" i="2"/>
  <c r="P199" i="2"/>
  <c r="L199" i="2"/>
  <c r="Q96" i="2"/>
  <c r="L96" i="2"/>
  <c r="L112" i="2"/>
  <c r="Q12" i="2"/>
  <c r="T12" i="2"/>
  <c r="Q17" i="2"/>
  <c r="L18" i="2"/>
  <c r="V19" i="2"/>
  <c r="T24" i="2"/>
  <c r="Q29" i="2"/>
  <c r="L30" i="2"/>
  <c r="V31" i="2"/>
  <c r="T36" i="2"/>
  <c r="Q41" i="2"/>
  <c r="L42" i="2"/>
  <c r="V43" i="2"/>
  <c r="V47" i="2"/>
  <c r="T48" i="2"/>
  <c r="T57" i="2"/>
  <c r="V65" i="2"/>
  <c r="L70" i="2"/>
  <c r="Q73" i="2"/>
  <c r="L78" i="2"/>
  <c r="P81" i="2"/>
  <c r="T82" i="2"/>
  <c r="L87" i="2"/>
  <c r="T90" i="2"/>
  <c r="P93" i="2"/>
  <c r="Q95" i="2"/>
  <c r="P95" i="2"/>
  <c r="V96" i="2"/>
  <c r="T102" i="2"/>
  <c r="Q102" i="2"/>
  <c r="V116" i="2"/>
  <c r="T157" i="2"/>
  <c r="L176" i="2"/>
  <c r="V189" i="2"/>
  <c r="T189" i="2"/>
  <c r="Q189" i="2"/>
  <c r="P189" i="2"/>
  <c r="L189" i="2"/>
  <c r="P206" i="2"/>
  <c r="L225" i="2"/>
  <c r="V244" i="2"/>
  <c r="T244" i="2"/>
  <c r="P244" i="2"/>
  <c r="L244" i="2"/>
  <c r="L64" i="2"/>
  <c r="V12" i="2"/>
  <c r="T17" i="2"/>
  <c r="L23" i="2"/>
  <c r="L35" i="2"/>
  <c r="V36" i="2"/>
  <c r="T41" i="2"/>
  <c r="V48" i="2"/>
  <c r="L52" i="2"/>
  <c r="L61" i="2"/>
  <c r="T61" i="2"/>
  <c r="L77" i="2"/>
  <c r="L86" i="2"/>
  <c r="V90" i="2"/>
  <c r="L92" i="2"/>
  <c r="Q106" i="2"/>
  <c r="L106" i="2"/>
  <c r="V106" i="2"/>
  <c r="L107" i="2"/>
  <c r="V107" i="2"/>
  <c r="T107" i="2"/>
  <c r="L108" i="2"/>
  <c r="P119" i="2"/>
  <c r="L123" i="2"/>
  <c r="L124" i="2"/>
  <c r="L134" i="2"/>
  <c r="L151" i="2"/>
  <c r="V158" i="2"/>
  <c r="T158" i="2"/>
  <c r="Q158" i="2"/>
  <c r="P158" i="2"/>
  <c r="P167" i="2"/>
  <c r="L174" i="2"/>
  <c r="L184" i="2"/>
  <c r="V205" i="2"/>
  <c r="T205" i="2"/>
  <c r="Q205" i="2"/>
  <c r="P205" i="2"/>
  <c r="L205" i="2"/>
  <c r="L222" i="2"/>
  <c r="L104" i="2"/>
  <c r="L22" i="2"/>
  <c r="L34" i="2"/>
  <c r="L73" i="2"/>
  <c r="T73" i="2"/>
  <c r="V24" i="2"/>
  <c r="L2571" i="2"/>
  <c r="L2573" i="2"/>
  <c r="L2570" i="2"/>
  <c r="L2568" i="2"/>
  <c r="L2561" i="2"/>
  <c r="L2569" i="2"/>
  <c r="L2566" i="2"/>
  <c r="L2555" i="2"/>
  <c r="L2545" i="2"/>
  <c r="L2567" i="2"/>
  <c r="L2552" i="2"/>
  <c r="L2565" i="2"/>
  <c r="L2559" i="2"/>
  <c r="L2532" i="2"/>
  <c r="L2558" i="2"/>
  <c r="L2554" i="2"/>
  <c r="L2553" i="2"/>
  <c r="L2547" i="2"/>
  <c r="L2538" i="2"/>
  <c r="L2534" i="2"/>
  <c r="L2535" i="2"/>
  <c r="L2542" i="2"/>
  <c r="L2536" i="2"/>
  <c r="L2522" i="2"/>
  <c r="L2556" i="2"/>
  <c r="L2515" i="2"/>
  <c r="L2528" i="2"/>
  <c r="L2513" i="2"/>
  <c r="L2521" i="2"/>
  <c r="L2530" i="2"/>
  <c r="L2523" i="2"/>
  <c r="L2526" i="2"/>
  <c r="L2518" i="2"/>
  <c r="L2520" i="2"/>
  <c r="L2505" i="2"/>
  <c r="L2485" i="2"/>
  <c r="L2473" i="2"/>
  <c r="L2509" i="2"/>
  <c r="L2502" i="2"/>
  <c r="L2480" i="2"/>
  <c r="L2510" i="2"/>
  <c r="L2494" i="2"/>
  <c r="L2503" i="2"/>
  <c r="L2500" i="2"/>
  <c r="L2491" i="2"/>
  <c r="L2501" i="2"/>
  <c r="L2467" i="2"/>
  <c r="L2482" i="2"/>
  <c r="L2468" i="2"/>
  <c r="L2477" i="2"/>
  <c r="L2481" i="2"/>
  <c r="L2479" i="2"/>
  <c r="L2456" i="2"/>
  <c r="L2444" i="2"/>
  <c r="L2462" i="2"/>
  <c r="L2448" i="2"/>
  <c r="L2469" i="2"/>
  <c r="L2453" i="2"/>
  <c r="L2422" i="2"/>
  <c r="L2450" i="2"/>
  <c r="L2437" i="2"/>
  <c r="L2428" i="2"/>
  <c r="L2454" i="2"/>
  <c r="L2433" i="2"/>
  <c r="L2434" i="2"/>
  <c r="L2447" i="2"/>
  <c r="L2432" i="2"/>
  <c r="L2402" i="2"/>
  <c r="L2382" i="2"/>
  <c r="L2405" i="2"/>
  <c r="L2396" i="2"/>
  <c r="L2414" i="2"/>
  <c r="L2425" i="2"/>
  <c r="L2417" i="2"/>
  <c r="L2413" i="2"/>
  <c r="L2431" i="2"/>
  <c r="L2411" i="2"/>
  <c r="L2399" i="2"/>
  <c r="L2366" i="2"/>
  <c r="L2353" i="2"/>
  <c r="L2369" i="2"/>
  <c r="L2355" i="2"/>
  <c r="L2383" i="2"/>
  <c r="L2364" i="2"/>
  <c r="L2372" i="2"/>
  <c r="L2361" i="2"/>
  <c r="L2401" i="2"/>
  <c r="L2390" i="2"/>
  <c r="L2404" i="2"/>
  <c r="L2384" i="2"/>
  <c r="L2376" i="2"/>
  <c r="L2389" i="2"/>
  <c r="L2350" i="2"/>
  <c r="L2326" i="2"/>
  <c r="L2314" i="2"/>
  <c r="L2341" i="2"/>
  <c r="L2335" i="2"/>
  <c r="L2323" i="2"/>
  <c r="L2330" i="2"/>
  <c r="L2352" i="2"/>
  <c r="L2337" i="2"/>
  <c r="L2332" i="2"/>
  <c r="L2356" i="2"/>
  <c r="L2349" i="2"/>
  <c r="L2344" i="2"/>
  <c r="L2343" i="2"/>
  <c r="L2318" i="2"/>
  <c r="L2340" i="2"/>
  <c r="L2308" i="2"/>
  <c r="L2299" i="2"/>
  <c r="L2329" i="2"/>
  <c r="L2304" i="2"/>
  <c r="L2311" i="2"/>
  <c r="L2303" i="2"/>
  <c r="L2292" i="2"/>
  <c r="L2280" i="2"/>
  <c r="L2305" i="2"/>
  <c r="L2320" i="2"/>
  <c r="L2302" i="2"/>
  <c r="L2289" i="2"/>
  <c r="L2276" i="2"/>
  <c r="L2275" i="2"/>
  <c r="L2258" i="2"/>
  <c r="L2288" i="2"/>
  <c r="L2277" i="2"/>
  <c r="L2260" i="2"/>
  <c r="L2248" i="2"/>
  <c r="L2287" i="2"/>
  <c r="L2262" i="2"/>
  <c r="L2250" i="2"/>
  <c r="L2279" i="2"/>
  <c r="L2266" i="2"/>
  <c r="L2256" i="2"/>
  <c r="L2254" i="2"/>
  <c r="L2215" i="2"/>
  <c r="L2236" i="2"/>
  <c r="L2234" i="2"/>
  <c r="L2222" i="2"/>
  <c r="L2217" i="2"/>
  <c r="L2205" i="2"/>
  <c r="L2242" i="2"/>
  <c r="L2244" i="2"/>
  <c r="L2246" i="2"/>
  <c r="L2214" i="2"/>
  <c r="L2238" i="2"/>
  <c r="L2230" i="2"/>
  <c r="L2225" i="2"/>
  <c r="L2211" i="2"/>
  <c r="L2192" i="2"/>
  <c r="L2191" i="2"/>
  <c r="L2188" i="2"/>
  <c r="L2202" i="2"/>
  <c r="L2190" i="2"/>
  <c r="L2177" i="2"/>
  <c r="L2157" i="2"/>
  <c r="L2147" i="2"/>
  <c r="L2199" i="2"/>
  <c r="L2213" i="2"/>
  <c r="L2189" i="2"/>
  <c r="L2201" i="2"/>
  <c r="L2185" i="2"/>
  <c r="L2166" i="2"/>
  <c r="L2179" i="2"/>
  <c r="L2203" i="2"/>
  <c r="L2172" i="2"/>
  <c r="L2165" i="2"/>
  <c r="L2160" i="2"/>
  <c r="L2161" i="2"/>
  <c r="L2146" i="2"/>
  <c r="L2138" i="2"/>
  <c r="L2130" i="2"/>
  <c r="L2124" i="2"/>
  <c r="L2156" i="2"/>
  <c r="L2123" i="2"/>
  <c r="L2167" i="2"/>
  <c r="L2142" i="2"/>
  <c r="L2133" i="2"/>
  <c r="L2120" i="2"/>
  <c r="L2108" i="2"/>
  <c r="L2158" i="2"/>
  <c r="L2155" i="2"/>
  <c r="L2127" i="2"/>
  <c r="L2149" i="2"/>
  <c r="L2141" i="2"/>
  <c r="L2135" i="2"/>
  <c r="L2163" i="2"/>
  <c r="L2152" i="2"/>
  <c r="L2117" i="2"/>
  <c r="L2105" i="2"/>
  <c r="L2099" i="2"/>
  <c r="L2097" i="2"/>
  <c r="L2119" i="2"/>
  <c r="L2114" i="2"/>
  <c r="L2096" i="2"/>
  <c r="L2139" i="2"/>
  <c r="L2125" i="2"/>
  <c r="L2084" i="2"/>
  <c r="L2072" i="2"/>
  <c r="L2145" i="2"/>
  <c r="L2094" i="2"/>
  <c r="L2079" i="2"/>
  <c r="L2121" i="2"/>
  <c r="L2112" i="2"/>
  <c r="L2109" i="2"/>
  <c r="L2093" i="2"/>
  <c r="L2129" i="2"/>
  <c r="L2091" i="2"/>
  <c r="L2078" i="2"/>
  <c r="L2081" i="2"/>
  <c r="L2063" i="2"/>
  <c r="L2057" i="2"/>
  <c r="L2045" i="2"/>
  <c r="L2062" i="2"/>
  <c r="L2059" i="2"/>
  <c r="L2087" i="2"/>
  <c r="L2061" i="2"/>
  <c r="L2085" i="2"/>
  <c r="L2075" i="2"/>
  <c r="L2067" i="2"/>
  <c r="L2073" i="2"/>
  <c r="L2053" i="2"/>
  <c r="L2016" i="2"/>
  <c r="L2004" i="2"/>
  <c r="L2027" i="2"/>
  <c r="L2018" i="2"/>
  <c r="L2041" i="2"/>
  <c r="L2040" i="2"/>
  <c r="L2033" i="2"/>
  <c r="L2042" i="2"/>
  <c r="L2036" i="2"/>
  <c r="L2028" i="2"/>
  <c r="L2015" i="2"/>
  <c r="L2003" i="2"/>
  <c r="L1991" i="2"/>
  <c r="L2052" i="2"/>
  <c r="L2047" i="2"/>
  <c r="L2039" i="2"/>
  <c r="L2017" i="2"/>
  <c r="L2005" i="2"/>
  <c r="L2051" i="2"/>
  <c r="L2029" i="2"/>
  <c r="L2002" i="2"/>
  <c r="L1952" i="2"/>
  <c r="L1994" i="2"/>
  <c r="L1980" i="2"/>
  <c r="L1993" i="2"/>
  <c r="L1981" i="2"/>
  <c r="L1963" i="2"/>
  <c r="L1971" i="2"/>
  <c r="L1967" i="2"/>
  <c r="L1953" i="2"/>
  <c r="L1941" i="2"/>
  <c r="L1968" i="2"/>
  <c r="L1960" i="2"/>
  <c r="L1948" i="2"/>
  <c r="L1976" i="2"/>
  <c r="L1969" i="2"/>
  <c r="L1992" i="2"/>
  <c r="L1982" i="2"/>
  <c r="L1979" i="2"/>
  <c r="L1962" i="2"/>
  <c r="L2006" i="2"/>
  <c r="L1947" i="2"/>
  <c r="L1938" i="2"/>
  <c r="L1927" i="2"/>
  <c r="L1928" i="2"/>
  <c r="L1920" i="2"/>
  <c r="L1908" i="2"/>
  <c r="L1896" i="2"/>
  <c r="L1884" i="2"/>
  <c r="L1872" i="2"/>
  <c r="L1860" i="2"/>
  <c r="L1959" i="2"/>
  <c r="L1929" i="2"/>
  <c r="L1922" i="2"/>
  <c r="L1910" i="2"/>
  <c r="L1898" i="2"/>
  <c r="L1964" i="2"/>
  <c r="L1951" i="2"/>
  <c r="L1950" i="2"/>
  <c r="L1912" i="2"/>
  <c r="L1900" i="2"/>
  <c r="L1888" i="2"/>
  <c r="L1876" i="2"/>
  <c r="L1866" i="2"/>
  <c r="L1940" i="2"/>
  <c r="L1916" i="2"/>
  <c r="L1904" i="2"/>
  <c r="L1892" i="2"/>
  <c r="L1939" i="2"/>
  <c r="L1886" i="2"/>
  <c r="L1874" i="2"/>
  <c r="L1863" i="2"/>
  <c r="L1862" i="2"/>
  <c r="L1834" i="2"/>
  <c r="L1822" i="2"/>
  <c r="L1810" i="2"/>
  <c r="L1854" i="2"/>
  <c r="L1846" i="2"/>
  <c r="L1839" i="2"/>
  <c r="L1864" i="2"/>
  <c r="L1856" i="2"/>
  <c r="L1880" i="2"/>
  <c r="L1838" i="2"/>
  <c r="L1826" i="2"/>
  <c r="L1814" i="2"/>
  <c r="L1802" i="2"/>
  <c r="L1850" i="2"/>
  <c r="L1858" i="2"/>
  <c r="L1843" i="2"/>
  <c r="L1828" i="2"/>
  <c r="L1816" i="2"/>
  <c r="L1868" i="2"/>
  <c r="L1852" i="2"/>
  <c r="L1842" i="2"/>
  <c r="L1830" i="2"/>
  <c r="L1818" i="2"/>
  <c r="L1806" i="2"/>
  <c r="L1848" i="2"/>
  <c r="L1832" i="2"/>
  <c r="L1820" i="2"/>
  <c r="L1781" i="2"/>
  <c r="L1771" i="2"/>
  <c r="L1760" i="2"/>
  <c r="L1748" i="2"/>
  <c r="L1736" i="2"/>
  <c r="L1784" i="2"/>
  <c r="L1774" i="2"/>
  <c r="L1808" i="2"/>
  <c r="L1788" i="2"/>
  <c r="L1762" i="2"/>
  <c r="L1750" i="2"/>
  <c r="L1796" i="2"/>
  <c r="L1794" i="2"/>
  <c r="L1772" i="2"/>
  <c r="L1792" i="2"/>
  <c r="L1782" i="2"/>
  <c r="L1759" i="2"/>
  <c r="L1747" i="2"/>
  <c r="L1735" i="2"/>
  <c r="L1723" i="2"/>
  <c r="L1804" i="2"/>
  <c r="L1790" i="2"/>
  <c r="L1780" i="2"/>
  <c r="L1770" i="2"/>
  <c r="L1756" i="2"/>
  <c r="L1744" i="2"/>
  <c r="L1732" i="2"/>
  <c r="L1720" i="2"/>
  <c r="L1783" i="2"/>
  <c r="L1773" i="2"/>
  <c r="L1751" i="2"/>
  <c r="L1739" i="2"/>
  <c r="L1727" i="2"/>
  <c r="L1798" i="2"/>
  <c r="L1786" i="2"/>
  <c r="L1758" i="2"/>
  <c r="L1746" i="2"/>
  <c r="L1697" i="2"/>
  <c r="L1712" i="2"/>
  <c r="L1700" i="2"/>
  <c r="L1685" i="2"/>
  <c r="L1673" i="2"/>
  <c r="L1661" i="2"/>
  <c r="L1649" i="2"/>
  <c r="L1726" i="2"/>
  <c r="L1711" i="2"/>
  <c r="L1692" i="2"/>
  <c r="L1680" i="2"/>
  <c r="L1668" i="2"/>
  <c r="L1702" i="2"/>
  <c r="L1682" i="2"/>
  <c r="L1670" i="2"/>
  <c r="L1658" i="2"/>
  <c r="L1715" i="2"/>
  <c r="L1738" i="2"/>
  <c r="L1724" i="2"/>
  <c r="L1708" i="2"/>
  <c r="L1696" i="2"/>
  <c r="L1679" i="2"/>
  <c r="L1667" i="2"/>
  <c r="L1722" i="2"/>
  <c r="L1699" i="2"/>
  <c r="L1734" i="2"/>
  <c r="L1690" i="2"/>
  <c r="L1688" i="2"/>
  <c r="L1676" i="2"/>
  <c r="L1664" i="2"/>
  <c r="L1640" i="2"/>
  <c r="L1656" i="2"/>
  <c r="L1655" i="2"/>
  <c r="L1634" i="2"/>
  <c r="L1646" i="2"/>
  <c r="L1614" i="2"/>
  <c r="L1602" i="2"/>
  <c r="L1590" i="2"/>
  <c r="L1578" i="2"/>
  <c r="L1566" i="2"/>
  <c r="L1613" i="2"/>
  <c r="L1633" i="2"/>
  <c r="L1625" i="2"/>
  <c r="L1619" i="2"/>
  <c r="L1599" i="2"/>
  <c r="L1587" i="2"/>
  <c r="L1643" i="2"/>
  <c r="L1644" i="2"/>
  <c r="L1635" i="2"/>
  <c r="L1626" i="2"/>
  <c r="L1591" i="2"/>
  <c r="L1579" i="2"/>
  <c r="L1567" i="2"/>
  <c r="L1555" i="2"/>
  <c r="L1631" i="2"/>
  <c r="L1616" i="2"/>
  <c r="L1605" i="2"/>
  <c r="L1593" i="2"/>
  <c r="L1581" i="2"/>
  <c r="L1569" i="2"/>
  <c r="L1557" i="2"/>
  <c r="L1637" i="2"/>
  <c r="L1632" i="2"/>
  <c r="L1622" i="2"/>
  <c r="L1600" i="2"/>
  <c r="L1588" i="2"/>
  <c r="L1483" i="2"/>
  <c r="L1471" i="2"/>
  <c r="L1540" i="2"/>
  <c r="L1532" i="2"/>
  <c r="L1526" i="2"/>
  <c r="L1514" i="2"/>
  <c r="L1502" i="2"/>
  <c r="L1490" i="2"/>
  <c r="L1478" i="2"/>
  <c r="L1564" i="2"/>
  <c r="L1546" i="2"/>
  <c r="L1543" i="2"/>
  <c r="L1521" i="2"/>
  <c r="L1509" i="2"/>
  <c r="L1497" i="2"/>
  <c r="L1531" i="2"/>
  <c r="L1528" i="2"/>
  <c r="L1516" i="2"/>
  <c r="L1504" i="2"/>
  <c r="L1563" i="2"/>
  <c r="L1530" i="2"/>
  <c r="L1518" i="2"/>
  <c r="L1506" i="2"/>
  <c r="L1494" i="2"/>
  <c r="L1482" i="2"/>
  <c r="L1550" i="2"/>
  <c r="L1520" i="2"/>
  <c r="L1508" i="2"/>
  <c r="L1496" i="2"/>
  <c r="L1484" i="2"/>
  <c r="L1570" i="2"/>
  <c r="L1539" i="2"/>
  <c r="L1551" i="2"/>
  <c r="L1474" i="2"/>
  <c r="L1575" i="2"/>
  <c r="L1542" i="2"/>
  <c r="L1529" i="2"/>
  <c r="L1517" i="2"/>
  <c r="L1505" i="2"/>
  <c r="L1576" i="2"/>
  <c r="L1554" i="2"/>
  <c r="L1466" i="2"/>
  <c r="L1454" i="2"/>
  <c r="L1441" i="2"/>
  <c r="L1429" i="2"/>
  <c r="L1481" i="2"/>
  <c r="L1473" i="2"/>
  <c r="L1458" i="2"/>
  <c r="L1451" i="2"/>
  <c r="L1440" i="2"/>
  <c r="L1428" i="2"/>
  <c r="L1416" i="2"/>
  <c r="L1492" i="2"/>
  <c r="L1485" i="2"/>
  <c r="L1470" i="2"/>
  <c r="L1459" i="2"/>
  <c r="L1460" i="2"/>
  <c r="L1449" i="2"/>
  <c r="L1437" i="2"/>
  <c r="L1425" i="2"/>
  <c r="L1413" i="2"/>
  <c r="L1493" i="2"/>
  <c r="L1472" i="2"/>
  <c r="L1468" i="2"/>
  <c r="L1399" i="2"/>
  <c r="L1393" i="2"/>
  <c r="L1377" i="2"/>
  <c r="L1370" i="2"/>
  <c r="L1358" i="2"/>
  <c r="L1346" i="2"/>
  <c r="L1392" i="2"/>
  <c r="L1417" i="2"/>
  <c r="L1405" i="2"/>
  <c r="L1404" i="2"/>
  <c r="L1383" i="2"/>
  <c r="L1362" i="2"/>
  <c r="L1350" i="2"/>
  <c r="L1338" i="2"/>
  <c r="L1326" i="2"/>
  <c r="L1401" i="2"/>
  <c r="L1381" i="2"/>
  <c r="L1389" i="2"/>
  <c r="L1372" i="2"/>
  <c r="L1359" i="2"/>
  <c r="L1347" i="2"/>
  <c r="L1335" i="2"/>
  <c r="L1384" i="2"/>
  <c r="L1387" i="2"/>
  <c r="L1361" i="2"/>
  <c r="L1349" i="2"/>
  <c r="L1337" i="2"/>
  <c r="L1325" i="2"/>
  <c r="L1313" i="2"/>
  <c r="L1298" i="2"/>
  <c r="L1311" i="2"/>
  <c r="L1286" i="2"/>
  <c r="L1274" i="2"/>
  <c r="L1262" i="2"/>
  <c r="L1250" i="2"/>
  <c r="L1238" i="2"/>
  <c r="L1226" i="2"/>
  <c r="L1214" i="2"/>
  <c r="L1202" i="2"/>
  <c r="L1281" i="2"/>
  <c r="L1269" i="2"/>
  <c r="L1257" i="2"/>
  <c r="L1245" i="2"/>
  <c r="L1233" i="2"/>
  <c r="L1221" i="2"/>
  <c r="L1314" i="2"/>
  <c r="L1322" i="2"/>
  <c r="L1295" i="2"/>
  <c r="L1283" i="2"/>
  <c r="L1271" i="2"/>
  <c r="L1259" i="2"/>
  <c r="L1247" i="2"/>
  <c r="L1235" i="2"/>
  <c r="L1223" i="2"/>
  <c r="L1334" i="2"/>
  <c r="L1302" i="2"/>
  <c r="L1323" i="2"/>
  <c r="L1310" i="2"/>
  <c r="L1299" i="2"/>
  <c r="L1280" i="2"/>
  <c r="L1268" i="2"/>
  <c r="L1256" i="2"/>
  <c r="L1244" i="2"/>
  <c r="L1232" i="2"/>
  <c r="L1220" i="2"/>
  <c r="L1208" i="2"/>
  <c r="L1196" i="2"/>
  <c r="L1282" i="2"/>
  <c r="L1270" i="2"/>
  <c r="L1258" i="2"/>
  <c r="L1246" i="2"/>
  <c r="L1234" i="2"/>
  <c r="L1222" i="2"/>
  <c r="L1301" i="2"/>
  <c r="L1284" i="2"/>
  <c r="L1272" i="2"/>
  <c r="L1260" i="2"/>
  <c r="L1248" i="2"/>
  <c r="L1210" i="2"/>
  <c r="L1190" i="2"/>
  <c r="L1178" i="2"/>
  <c r="L1166" i="2"/>
  <c r="L1187" i="2"/>
  <c r="L1175" i="2"/>
  <c r="L1163" i="2"/>
  <c r="L1161" i="2"/>
  <c r="L1158" i="2"/>
  <c r="L1146" i="2"/>
  <c r="L1134" i="2"/>
  <c r="L1209" i="2"/>
  <c r="L1199" i="2"/>
  <c r="L1184" i="2"/>
  <c r="L1172" i="2"/>
  <c r="L1164" i="2"/>
  <c r="L1160" i="2"/>
  <c r="L1148" i="2"/>
  <c r="L1136" i="2"/>
  <c r="L1124" i="2"/>
  <c r="L1112" i="2"/>
  <c r="L1197" i="2"/>
  <c r="L1155" i="2"/>
  <c r="L1143" i="2"/>
  <c r="L1131" i="2"/>
  <c r="L1186" i="2"/>
  <c r="L1180" i="2"/>
  <c r="L1174" i="2"/>
  <c r="L1188" i="2"/>
  <c r="L1176" i="2"/>
  <c r="L1159" i="2"/>
  <c r="L1147" i="2"/>
  <c r="L1135" i="2"/>
  <c r="L1212" i="2"/>
  <c r="L1211" i="2"/>
  <c r="L1198" i="2"/>
  <c r="L1185" i="2"/>
  <c r="L1173" i="2"/>
  <c r="L1154" i="2"/>
  <c r="L1236" i="2"/>
  <c r="L1224" i="2"/>
  <c r="L1200" i="2"/>
  <c r="L1162" i="2"/>
  <c r="L1087" i="2"/>
  <c r="L1111" i="2"/>
  <c r="L1103" i="2"/>
  <c r="L1130" i="2"/>
  <c r="L1122" i="2"/>
  <c r="L1098" i="2"/>
  <c r="L1088" i="2"/>
  <c r="L1106" i="2"/>
  <c r="L1091" i="2"/>
  <c r="L1142" i="2"/>
  <c r="L1096" i="2"/>
  <c r="L1078" i="2"/>
  <c r="L1066" i="2"/>
  <c r="L1099" i="2"/>
  <c r="L1132" i="2"/>
  <c r="L1123" i="2"/>
  <c r="L1120" i="2"/>
  <c r="L1119" i="2"/>
  <c r="L1114" i="2"/>
  <c r="L1080" i="2"/>
  <c r="L1068" i="2"/>
  <c r="L1056" i="2"/>
  <c r="L1044" i="2"/>
  <c r="L1032" i="2"/>
  <c r="L1075" i="2"/>
  <c r="L1063" i="2"/>
  <c r="L1051" i="2"/>
  <c r="L1039" i="2"/>
  <c r="L1156" i="2"/>
  <c r="L1107" i="2"/>
  <c r="L1082" i="2"/>
  <c r="L1144" i="2"/>
  <c r="L1077" i="2"/>
  <c r="L1065" i="2"/>
  <c r="L1053" i="2"/>
  <c r="L1084" i="2"/>
  <c r="L1024" i="2"/>
  <c r="L1009" i="2"/>
  <c r="L997" i="2"/>
  <c r="L985" i="2"/>
  <c r="L1072" i="2"/>
  <c r="L1057" i="2"/>
  <c r="L1100" i="2"/>
  <c r="L951" i="2"/>
  <c r="L939" i="2"/>
  <c r="L1048" i="2"/>
  <c r="L1006" i="2"/>
  <c r="L994" i="2"/>
  <c r="L982" i="2"/>
  <c r="L970" i="2"/>
  <c r="L958" i="2"/>
  <c r="L946" i="2"/>
  <c r="L1050" i="2"/>
  <c r="L1043" i="2"/>
  <c r="L1026" i="2"/>
  <c r="L1008" i="2"/>
  <c r="L996" i="2"/>
  <c r="L984" i="2"/>
  <c r="L972" i="2"/>
  <c r="L960" i="2"/>
  <c r="L948" i="2"/>
  <c r="L1060" i="2"/>
  <c r="L1042" i="2"/>
  <c r="L1020" i="2"/>
  <c r="L1030" i="2"/>
  <c r="L1021" i="2"/>
  <c r="L1027" i="2"/>
  <c r="L1018" i="2"/>
  <c r="L1012" i="2"/>
  <c r="L1000" i="2"/>
  <c r="L988" i="2"/>
  <c r="L1054" i="2"/>
  <c r="L1041" i="2"/>
  <c r="L1090" i="2"/>
  <c r="L1029" i="2"/>
  <c r="L1017" i="2"/>
  <c r="L925" i="2"/>
  <c r="L903" i="2"/>
  <c r="L940" i="2"/>
  <c r="L928" i="2"/>
  <c r="L915" i="2"/>
  <c r="L892" i="2"/>
  <c r="L880" i="2"/>
  <c r="L868" i="2"/>
  <c r="L856" i="2"/>
  <c r="L844" i="2"/>
  <c r="L832" i="2"/>
  <c r="L820" i="2"/>
  <c r="L808" i="2"/>
  <c r="L796" i="2"/>
  <c r="L784" i="2"/>
  <c r="L772" i="2"/>
  <c r="L936" i="2"/>
  <c r="L920" i="2"/>
  <c r="L894" i="2"/>
  <c r="L882" i="2"/>
  <c r="L870" i="2"/>
  <c r="L762" i="2"/>
  <c r="L949" i="2"/>
  <c r="L901" i="2"/>
  <c r="L917" i="2"/>
  <c r="L907" i="2"/>
  <c r="L896" i="2"/>
  <c r="L884" i="2"/>
  <c r="L872" i="2"/>
  <c r="L860" i="2"/>
  <c r="L848" i="2"/>
  <c r="L836" i="2"/>
  <c r="L824" i="2"/>
  <c r="L812" i="2"/>
  <c r="L800" i="2"/>
  <c r="L788" i="2"/>
  <c r="L776" i="2"/>
  <c r="L961" i="2"/>
  <c r="L973" i="2"/>
  <c r="L952" i="2"/>
  <c r="L922" i="2"/>
  <c r="L919" i="2"/>
  <c r="L893" i="2"/>
  <c r="L881" i="2"/>
  <c r="L869" i="2"/>
  <c r="L857" i="2"/>
  <c r="L845" i="2"/>
  <c r="L833" i="2"/>
  <c r="L821" i="2"/>
  <c r="L809" i="2"/>
  <c r="L934" i="2"/>
  <c r="L916" i="2"/>
  <c r="L964" i="2"/>
  <c r="L905" i="2"/>
  <c r="L895" i="2"/>
  <c r="L883" i="2"/>
  <c r="L871" i="2"/>
  <c r="L859" i="2"/>
  <c r="L847" i="2"/>
  <c r="L835" i="2"/>
  <c r="L823" i="2"/>
  <c r="L811" i="2"/>
  <c r="L799" i="2"/>
  <c r="L787" i="2"/>
  <c r="L775" i="2"/>
  <c r="L763" i="2"/>
  <c r="L751" i="2"/>
  <c r="L739" i="2"/>
  <c r="L976" i="2"/>
  <c r="L937" i="2"/>
  <c r="L927" i="2"/>
  <c r="L913" i="2"/>
  <c r="L773" i="2"/>
  <c r="L760" i="2"/>
  <c r="L737" i="2"/>
  <c r="L725" i="2"/>
  <c r="L711" i="2"/>
  <c r="L699" i="2"/>
  <c r="L687" i="2"/>
  <c r="L675" i="2"/>
  <c r="L663" i="2"/>
  <c r="L651" i="2"/>
  <c r="L761" i="2"/>
  <c r="L748" i="2"/>
  <c r="L713" i="2"/>
  <c r="L701" i="2"/>
  <c r="L689" i="2"/>
  <c r="L677" i="2"/>
  <c r="L665" i="2"/>
  <c r="L653" i="2"/>
  <c r="L797" i="2"/>
  <c r="L727" i="2"/>
  <c r="L736" i="2"/>
  <c r="L703" i="2"/>
  <c r="L691" i="2"/>
  <c r="L679" i="2"/>
  <c r="L667" i="2"/>
  <c r="L655" i="2"/>
  <c r="L643" i="2"/>
  <c r="L631" i="2"/>
  <c r="L619" i="2"/>
  <c r="L607" i="2"/>
  <c r="L595" i="2"/>
  <c r="L583" i="2"/>
  <c r="L571" i="2"/>
  <c r="L755" i="2"/>
  <c r="L730" i="2"/>
  <c r="L710" i="2"/>
  <c r="L698" i="2"/>
  <c r="L686" i="2"/>
  <c r="L674" i="2"/>
  <c r="L662" i="2"/>
  <c r="L650" i="2"/>
  <c r="L638" i="2"/>
  <c r="L626" i="2"/>
  <c r="L614" i="2"/>
  <c r="L602" i="2"/>
  <c r="L669" i="2"/>
  <c r="L657" i="2"/>
  <c r="L645" i="2"/>
  <c r="L633" i="2"/>
  <c r="L621" i="2"/>
  <c r="L712" i="2"/>
  <c r="L700" i="2"/>
  <c r="L688" i="2"/>
  <c r="L676" i="2"/>
  <c r="L764" i="2"/>
  <c r="L724" i="2"/>
  <c r="L785" i="2"/>
  <c r="L749" i="2"/>
  <c r="L716" i="2"/>
  <c r="L704" i="2"/>
  <c r="L692" i="2"/>
  <c r="L680" i="2"/>
  <c r="L668" i="2"/>
  <c r="L656" i="2"/>
  <c r="L644" i="2"/>
  <c r="L632" i="2"/>
  <c r="L620" i="2"/>
  <c r="L608" i="2"/>
  <c r="L596" i="2"/>
  <c r="L584" i="2"/>
  <c r="L605" i="2"/>
  <c r="L593" i="2"/>
  <c r="L560" i="2"/>
  <c r="L533" i="2"/>
  <c r="L521" i="2"/>
  <c r="L509" i="2"/>
  <c r="L497" i="2"/>
  <c r="L485" i="2"/>
  <c r="L473" i="2"/>
  <c r="L461" i="2"/>
  <c r="L449" i="2"/>
  <c r="L437" i="2"/>
  <c r="L425" i="2"/>
  <c r="L413" i="2"/>
  <c r="L401" i="2"/>
  <c r="L389" i="2"/>
  <c r="L557" i="2"/>
  <c r="L545" i="2"/>
  <c r="L540" i="2"/>
  <c r="L528" i="2"/>
  <c r="L516" i="2"/>
  <c r="L504" i="2"/>
  <c r="L492" i="2"/>
  <c r="L480" i="2"/>
  <c r="L468" i="2"/>
  <c r="L456" i="2"/>
  <c r="L444" i="2"/>
  <c r="L432" i="2"/>
  <c r="L420" i="2"/>
  <c r="L408" i="2"/>
  <c r="L609" i="2"/>
  <c r="L575" i="2"/>
  <c r="L572" i="2"/>
  <c r="L563" i="2"/>
  <c r="L547" i="2"/>
  <c r="L542" i="2"/>
  <c r="L530" i="2"/>
  <c r="L518" i="2"/>
  <c r="L506" i="2"/>
  <c r="L494" i="2"/>
  <c r="L482" i="2"/>
  <c r="L470" i="2"/>
  <c r="L458" i="2"/>
  <c r="L446" i="2"/>
  <c r="L597" i="2"/>
  <c r="L581" i="2"/>
  <c r="L599" i="2"/>
  <c r="L580" i="2"/>
  <c r="L579" i="2"/>
  <c r="L548" i="2"/>
  <c r="L544" i="2"/>
  <c r="L532" i="2"/>
  <c r="L520" i="2"/>
  <c r="L508" i="2"/>
  <c r="L496" i="2"/>
  <c r="L484" i="2"/>
  <c r="L472" i="2"/>
  <c r="L460" i="2"/>
  <c r="L448" i="2"/>
  <c r="L436" i="2"/>
  <c r="L641" i="2"/>
  <c r="L578" i="2"/>
  <c r="L569" i="2"/>
  <c r="L566" i="2"/>
  <c r="L629" i="2"/>
  <c r="L534" i="2"/>
  <c r="L522" i="2"/>
  <c r="L510" i="2"/>
  <c r="L498" i="2"/>
  <c r="L486" i="2"/>
  <c r="L474" i="2"/>
  <c r="L462" i="2"/>
  <c r="L450" i="2"/>
  <c r="L438" i="2"/>
  <c r="L617" i="2"/>
  <c r="L590" i="2"/>
  <c r="L559" i="2"/>
  <c r="L551" i="2"/>
  <c r="L541" i="2"/>
  <c r="L529" i="2"/>
  <c r="L517" i="2"/>
  <c r="L505" i="2"/>
  <c r="L493" i="2"/>
  <c r="L481" i="2"/>
  <c r="L469" i="2"/>
  <c r="L457" i="2"/>
  <c r="L422" i="2"/>
  <c r="L367" i="2"/>
  <c r="L355" i="2"/>
  <c r="L343" i="2"/>
  <c r="L331" i="2"/>
  <c r="L319" i="2"/>
  <c r="L307" i="2"/>
  <c r="L295" i="2"/>
  <c r="L283" i="2"/>
  <c r="L271" i="2"/>
  <c r="L390" i="2"/>
  <c r="L380" i="2"/>
  <c r="L377" i="2"/>
  <c r="L416" i="2"/>
  <c r="L400" i="2"/>
  <c r="L384" i="2"/>
  <c r="L369" i="2"/>
  <c r="L357" i="2"/>
  <c r="L345" i="2"/>
  <c r="L333" i="2"/>
  <c r="L321" i="2"/>
  <c r="L309" i="2"/>
  <c r="L297" i="2"/>
  <c r="L381" i="2"/>
  <c r="L376" i="2"/>
  <c r="L364" i="2"/>
  <c r="L398" i="2"/>
  <c r="L414" i="2"/>
  <c r="L366" i="2"/>
  <c r="L354" i="2"/>
  <c r="L342" i="2"/>
  <c r="L330" i="2"/>
  <c r="L318" i="2"/>
  <c r="L306" i="2"/>
  <c r="L294" i="2"/>
  <c r="L282" i="2"/>
  <c r="L270" i="2"/>
  <c r="L258" i="2"/>
  <c r="L402" i="2"/>
  <c r="L373" i="2"/>
  <c r="L361" i="2"/>
  <c r="L349" i="2"/>
  <c r="L337" i="2"/>
  <c r="L325" i="2"/>
  <c r="L313" i="2"/>
  <c r="L301" i="2"/>
  <c r="L391" i="2"/>
  <c r="L368" i="2"/>
  <c r="L356" i="2"/>
  <c r="L344" i="2"/>
  <c r="L332" i="2"/>
  <c r="L412" i="2"/>
  <c r="L445" i="2"/>
  <c r="L410" i="2"/>
  <c r="L370" i="2"/>
  <c r="L358" i="2"/>
  <c r="L346" i="2"/>
  <c r="L334" i="2"/>
  <c r="L322" i="2"/>
  <c r="L310" i="2"/>
  <c r="L298" i="2"/>
  <c r="L286" i="2"/>
  <c r="L274" i="2"/>
  <c r="L262" i="2"/>
  <c r="L250" i="2"/>
  <c r="L238" i="2"/>
  <c r="L226" i="2"/>
  <c r="L434" i="2"/>
  <c r="L433" i="2"/>
  <c r="L353" i="2"/>
  <c r="L341" i="2"/>
  <c r="L329" i="2"/>
  <c r="L317" i="2"/>
  <c r="L305" i="2"/>
  <c r="L293" i="2"/>
  <c r="L281" i="2"/>
  <c r="L269" i="2"/>
  <c r="L426" i="2"/>
  <c r="L424" i="2"/>
  <c r="L396" i="2"/>
  <c r="L308" i="2"/>
  <c r="L253" i="2"/>
  <c r="L285" i="2"/>
  <c r="L284" i="2"/>
  <c r="L249" i="2"/>
  <c r="L233" i="2"/>
  <c r="L228" i="2"/>
  <c r="L223" i="2"/>
  <c r="L198" i="2"/>
  <c r="L273" i="2"/>
  <c r="L261" i="2"/>
  <c r="L246" i="2"/>
  <c r="L320" i="2"/>
  <c r="L221" i="2"/>
  <c r="L217" i="2"/>
  <c r="L209" i="2"/>
  <c r="L195" i="2"/>
  <c r="L183" i="2"/>
  <c r="L171" i="2"/>
  <c r="L159" i="2"/>
  <c r="L147" i="2"/>
  <c r="L135" i="2"/>
  <c r="L202" i="2"/>
  <c r="L277" i="2"/>
  <c r="L234" i="2"/>
  <c r="L210" i="2"/>
  <c r="L256" i="2"/>
  <c r="L245" i="2"/>
  <c r="L229" i="2"/>
  <c r="L211" i="2"/>
  <c r="L201" i="2"/>
  <c r="L192" i="2"/>
  <c r="L180" i="2"/>
  <c r="L168" i="2"/>
  <c r="L156" i="2"/>
  <c r="L144" i="2"/>
  <c r="L132" i="2"/>
  <c r="L120" i="2"/>
  <c r="L296" i="2"/>
  <c r="L289" i="2"/>
  <c r="L259" i="2"/>
  <c r="P20" i="2"/>
  <c r="V29" i="2"/>
  <c r="P32" i="2"/>
  <c r="P44" i="2"/>
  <c r="P54" i="2"/>
  <c r="V55" i="2"/>
  <c r="L60" i="2"/>
  <c r="Q63" i="2"/>
  <c r="L68" i="2"/>
  <c r="Q71" i="2"/>
  <c r="T72" i="2"/>
  <c r="P79" i="2"/>
  <c r="Q88" i="2"/>
  <c r="V89" i="2"/>
  <c r="L97" i="2"/>
  <c r="V97" i="2"/>
  <c r="T97" i="2"/>
  <c r="Q100" i="2"/>
  <c r="T105" i="2"/>
  <c r="Q118" i="2"/>
  <c r="L118" i="2"/>
  <c r="V118" i="2"/>
  <c r="T134" i="2"/>
  <c r="Q134" i="2"/>
  <c r="P134" i="2"/>
  <c r="T145" i="2"/>
  <c r="L155" i="2"/>
  <c r="V155" i="2"/>
  <c r="T155" i="2"/>
  <c r="Q155" i="2"/>
  <c r="L204" i="2"/>
  <c r="V232" i="2"/>
  <c r="T232" i="2"/>
  <c r="Q232" i="2"/>
  <c r="P232" i="2"/>
  <c r="Q244" i="2"/>
  <c r="L260" i="2"/>
  <c r="V133" i="2"/>
  <c r="P133" i="2"/>
  <c r="T54" i="2"/>
  <c r="L59" i="2"/>
  <c r="T63" i="2"/>
  <c r="P70" i="2"/>
  <c r="T71" i="2"/>
  <c r="V72" i="2"/>
  <c r="L76" i="2"/>
  <c r="L85" i="2"/>
  <c r="T85" i="2"/>
  <c r="P87" i="2"/>
  <c r="P106" i="2"/>
  <c r="P107" i="2"/>
  <c r="L109" i="2"/>
  <c r="V129" i="2"/>
  <c r="Q129" i="2"/>
  <c r="P129" i="2"/>
  <c r="L129" i="2"/>
  <c r="L136" i="2"/>
  <c r="L139" i="2"/>
  <c r="V146" i="2"/>
  <c r="T146" i="2"/>
  <c r="Q146" i="2"/>
  <c r="P146" i="2"/>
  <c r="L164" i="2"/>
  <c r="V177" i="2"/>
  <c r="T177" i="2"/>
  <c r="Q177" i="2"/>
  <c r="P177" i="2"/>
  <c r="L177" i="2"/>
  <c r="L181" i="2"/>
  <c r="V181" i="2"/>
  <c r="P181" i="2"/>
  <c r="L191" i="2"/>
  <c r="V191" i="2"/>
  <c r="T191" i="2"/>
  <c r="Q191" i="2"/>
  <c r="V268" i="2"/>
  <c r="T268" i="2"/>
  <c r="Q268" i="2"/>
  <c r="P268" i="2"/>
  <c r="L268" i="2"/>
  <c r="L29" i="2"/>
  <c r="P30" i="2"/>
  <c r="P42" i="2"/>
  <c r="L50" i="2"/>
  <c r="V54" i="2"/>
  <c r="P61" i="2"/>
  <c r="T67" i="2"/>
  <c r="L67" i="2"/>
  <c r="Q70" i="2"/>
  <c r="V71" i="2"/>
  <c r="P78" i="2"/>
  <c r="V79" i="2"/>
  <c r="L84" i="2"/>
  <c r="Q87" i="2"/>
  <c r="T106" i="2"/>
  <c r="Q107" i="2"/>
  <c r="L143" i="2"/>
  <c r="V143" i="2"/>
  <c r="T143" i="2"/>
  <c r="Q143" i="2"/>
  <c r="L162" i="2"/>
  <c r="L172" i="2"/>
  <c r="L187" i="2"/>
  <c r="L214" i="2"/>
  <c r="V220" i="2"/>
  <c r="T220" i="2"/>
  <c r="L220" i="2"/>
  <c r="Q220" i="2"/>
  <c r="L237" i="2"/>
  <c r="L242" i="2"/>
  <c r="L90" i="2"/>
  <c r="Q61" i="2"/>
  <c r="L66" i="2"/>
  <c r="T70" i="2"/>
  <c r="T78" i="2"/>
  <c r="L83" i="2"/>
  <c r="T87" i="2"/>
  <c r="T110" i="2"/>
  <c r="P110" i="2"/>
  <c r="L111" i="2"/>
  <c r="V117" i="2"/>
  <c r="Q117" i="2"/>
  <c r="P117" i="2"/>
  <c r="L117" i="2"/>
  <c r="T122" i="2"/>
  <c r="P122" i="2"/>
  <c r="T129" i="2"/>
  <c r="Q181" i="2"/>
  <c r="P191" i="2"/>
  <c r="L193" i="2"/>
  <c r="L194" i="2"/>
  <c r="L196" i="2"/>
  <c r="Q230" i="2"/>
  <c r="P230" i="2"/>
  <c r="L230" i="2"/>
  <c r="V230" i="2"/>
  <c r="L265" i="2"/>
  <c r="L82" i="2"/>
  <c r="N119" i="2"/>
  <c r="L12" i="2"/>
  <c r="L49" i="2"/>
  <c r="T49" i="2"/>
  <c r="V61" i="2"/>
  <c r="L65" i="2"/>
  <c r="L74" i="2"/>
  <c r="V78" i="2"/>
  <c r="L101" i="2"/>
  <c r="Q109" i="2"/>
  <c r="L121" i="2"/>
  <c r="L128" i="2"/>
  <c r="Q128" i="2"/>
  <c r="L131" i="2"/>
  <c r="V131" i="2"/>
  <c r="T131" i="2"/>
  <c r="Q131" i="2"/>
  <c r="L133" i="2"/>
  <c r="L138" i="2"/>
  <c r="L152" i="2"/>
  <c r="V165" i="2"/>
  <c r="T165" i="2"/>
  <c r="Q165" i="2"/>
  <c r="P165" i="2"/>
  <c r="L165" i="2"/>
  <c r="L169" i="2"/>
  <c r="V169" i="2"/>
  <c r="P169" i="2"/>
  <c r="T181" i="2"/>
  <c r="V194" i="2"/>
  <c r="T194" i="2"/>
  <c r="Q194" i="2"/>
  <c r="P194" i="2"/>
  <c r="P220" i="2"/>
  <c r="L247" i="2"/>
  <c r="L150" i="2"/>
  <c r="L160" i="2"/>
  <c r="L175" i="2"/>
  <c r="V182" i="2"/>
  <c r="T182" i="2"/>
  <c r="Q182" i="2"/>
  <c r="P182" i="2"/>
  <c r="L212" i="2"/>
  <c r="T213" i="2"/>
  <c r="V213" i="2"/>
  <c r="Q213" i="2"/>
  <c r="P213" i="2"/>
  <c r="L213" i="2"/>
  <c r="T230" i="2"/>
  <c r="L272" i="2"/>
  <c r="V130" i="2"/>
  <c r="Q140" i="2"/>
  <c r="V142" i="2"/>
  <c r="Q152" i="2"/>
  <c r="V154" i="2"/>
  <c r="Q164" i="2"/>
  <c r="V166" i="2"/>
  <c r="Q176" i="2"/>
  <c r="V178" i="2"/>
  <c r="Q188" i="2"/>
  <c r="V190" i="2"/>
  <c r="P193" i="2"/>
  <c r="Q208" i="2"/>
  <c r="Q216" i="2"/>
  <c r="T225" i="2"/>
  <c r="Q225" i="2"/>
  <c r="V237" i="2"/>
  <c r="L263" i="2"/>
  <c r="V263" i="2"/>
  <c r="T263" i="2"/>
  <c r="Q263" i="2"/>
  <c r="L328" i="2"/>
  <c r="L350" i="2"/>
  <c r="L290" i="2"/>
  <c r="V303" i="2"/>
  <c r="T303" i="2"/>
  <c r="Q303" i="2"/>
  <c r="P303" i="2"/>
  <c r="L303" i="2"/>
  <c r="L421" i="2"/>
  <c r="L316" i="2"/>
  <c r="L386" i="2"/>
  <c r="L409" i="2"/>
  <c r="P160" i="2"/>
  <c r="P172" i="2"/>
  <c r="P184" i="2"/>
  <c r="V193" i="2"/>
  <c r="P196" i="2"/>
  <c r="P219" i="2"/>
  <c r="L219" i="2"/>
  <c r="P225" i="2"/>
  <c r="Q242" i="2"/>
  <c r="P242" i="2"/>
  <c r="L251" i="2"/>
  <c r="V251" i="2"/>
  <c r="Q251" i="2"/>
  <c r="V260" i="2"/>
  <c r="L314" i="2"/>
  <c r="L338" i="2"/>
  <c r="L91" i="2"/>
  <c r="L103" i="2"/>
  <c r="Q112" i="2"/>
  <c r="L113" i="2"/>
  <c r="Q124" i="2"/>
  <c r="L125" i="2"/>
  <c r="Q136" i="2"/>
  <c r="L137" i="2"/>
  <c r="Q148" i="2"/>
  <c r="L149" i="2"/>
  <c r="Q160" i="2"/>
  <c r="L161" i="2"/>
  <c r="Q172" i="2"/>
  <c r="L173" i="2"/>
  <c r="Q184" i="2"/>
  <c r="L185" i="2"/>
  <c r="L197" i="2"/>
  <c r="L203" i="2"/>
  <c r="L218" i="2"/>
  <c r="L224" i="2"/>
  <c r="V225" i="2"/>
  <c r="L236" i="2"/>
  <c r="L239" i="2"/>
  <c r="V239" i="2"/>
  <c r="Q239" i="2"/>
  <c r="V256" i="2"/>
  <c r="T256" i="2"/>
  <c r="P256" i="2"/>
  <c r="L130" i="2"/>
  <c r="L142" i="2"/>
  <c r="L154" i="2"/>
  <c r="L166" i="2"/>
  <c r="L178" i="2"/>
  <c r="L190" i="2"/>
  <c r="L248" i="2"/>
  <c r="L428" i="2"/>
  <c r="P231" i="2"/>
  <c r="L231" i="2"/>
  <c r="P243" i="2"/>
  <c r="L243" i="2"/>
  <c r="V255" i="2"/>
  <c r="P255" i="2"/>
  <c r="L255" i="2"/>
  <c r="V272" i="2"/>
  <c r="T272" i="2"/>
  <c r="V279" i="2"/>
  <c r="Q279" i="2"/>
  <c r="P279" i="2"/>
  <c r="L279" i="2"/>
  <c r="L280" i="2"/>
  <c r="V280" i="2"/>
  <c r="T280" i="2"/>
  <c r="Q280" i="2"/>
  <c r="P280" i="2"/>
  <c r="L292" i="2"/>
  <c r="L304" i="2"/>
  <c r="L326" i="2"/>
  <c r="L352" i="2"/>
  <c r="T204" i="2"/>
  <c r="L208" i="2"/>
  <c r="T219" i="2"/>
  <c r="P224" i="2"/>
  <c r="P236" i="2"/>
  <c r="T251" i="2"/>
  <c r="L266" i="2"/>
  <c r="P272" i="2"/>
  <c r="L278" i="2"/>
  <c r="L302" i="2"/>
  <c r="L216" i="2"/>
  <c r="V240" i="2"/>
  <c r="L240" i="2"/>
  <c r="L404" i="2"/>
  <c r="P207" i="2"/>
  <c r="L207" i="2"/>
  <c r="T237" i="2"/>
  <c r="Q237" i="2"/>
  <c r="L254" i="2"/>
  <c r="Q254" i="2"/>
  <c r="P254" i="2"/>
  <c r="V267" i="2"/>
  <c r="P267" i="2"/>
  <c r="L267" i="2"/>
  <c r="V291" i="2"/>
  <c r="T291" i="2"/>
  <c r="Q291" i="2"/>
  <c r="P291" i="2"/>
  <c r="L291" i="2"/>
  <c r="V315" i="2"/>
  <c r="T315" i="2"/>
  <c r="Q315" i="2"/>
  <c r="P315" i="2"/>
  <c r="L315" i="2"/>
  <c r="L340" i="2"/>
  <c r="L388" i="2"/>
  <c r="V203" i="2"/>
  <c r="Q209" i="2"/>
  <c r="L215" i="2"/>
  <c r="V218" i="2"/>
  <c r="T231" i="2"/>
  <c r="Q240" i="2"/>
  <c r="T243" i="2"/>
  <c r="T249" i="2"/>
  <c r="Q249" i="2"/>
  <c r="V284" i="2"/>
  <c r="T284" i="2"/>
  <c r="P284" i="2"/>
  <c r="L374" i="2"/>
  <c r="L264" i="2"/>
  <c r="Q275" i="2"/>
  <c r="L276" i="2"/>
  <c r="Q287" i="2"/>
  <c r="L288" i="2"/>
  <c r="P292" i="2"/>
  <c r="Q299" i="2"/>
  <c r="L300" i="2"/>
  <c r="P304" i="2"/>
  <c r="Q311" i="2"/>
  <c r="L312" i="2"/>
  <c r="P316" i="2"/>
  <c r="Q323" i="2"/>
  <c r="L324" i="2"/>
  <c r="P328" i="2"/>
  <c r="Q335" i="2"/>
  <c r="L336" i="2"/>
  <c r="P340" i="2"/>
  <c r="Q347" i="2"/>
  <c r="L348" i="2"/>
  <c r="P352" i="2"/>
  <c r="Q359" i="2"/>
  <c r="L360" i="2"/>
  <c r="P364" i="2"/>
  <c r="Q371" i="2"/>
  <c r="L372" i="2"/>
  <c r="P376" i="2"/>
  <c r="L378" i="2"/>
  <c r="L379" i="2"/>
  <c r="P381" i="2"/>
  <c r="Q384" i="2"/>
  <c r="T392" i="2"/>
  <c r="T393" i="2"/>
  <c r="Q393" i="2"/>
  <c r="P393" i="2"/>
  <c r="T399" i="2"/>
  <c r="L406" i="2"/>
  <c r="T429" i="2"/>
  <c r="Q429" i="2"/>
  <c r="P429" i="2"/>
  <c r="L429" i="2"/>
  <c r="L464" i="2"/>
  <c r="L512" i="2"/>
  <c r="T275" i="2"/>
  <c r="T287" i="2"/>
  <c r="Q292" i="2"/>
  <c r="T299" i="2"/>
  <c r="Q304" i="2"/>
  <c r="T311" i="2"/>
  <c r="Q316" i="2"/>
  <c r="T323" i="2"/>
  <c r="Q328" i="2"/>
  <c r="T335" i="2"/>
  <c r="Q340" i="2"/>
  <c r="T347" i="2"/>
  <c r="Q352" i="2"/>
  <c r="T359" i="2"/>
  <c r="Q364" i="2"/>
  <c r="L365" i="2"/>
  <c r="T371" i="2"/>
  <c r="Q376" i="2"/>
  <c r="P380" i="2"/>
  <c r="T381" i="2"/>
  <c r="T384" i="2"/>
  <c r="V392" i="2"/>
  <c r="V404" i="2"/>
  <c r="Q404" i="2"/>
  <c r="V429" i="2"/>
  <c r="L435" i="2"/>
  <c r="L459" i="2"/>
  <c r="L478" i="2"/>
  <c r="L526" i="2"/>
  <c r="L570" i="2"/>
  <c r="Q261" i="2"/>
  <c r="P266" i="2"/>
  <c r="Q273" i="2"/>
  <c r="V275" i="2"/>
  <c r="P278" i="2"/>
  <c r="Q285" i="2"/>
  <c r="V287" i="2"/>
  <c r="P290" i="2"/>
  <c r="T292" i="2"/>
  <c r="Q297" i="2"/>
  <c r="V299" i="2"/>
  <c r="P302" i="2"/>
  <c r="T304" i="2"/>
  <c r="Q309" i="2"/>
  <c r="V311" i="2"/>
  <c r="P314" i="2"/>
  <c r="T316" i="2"/>
  <c r="Q321" i="2"/>
  <c r="V323" i="2"/>
  <c r="P326" i="2"/>
  <c r="T328" i="2"/>
  <c r="Q333" i="2"/>
  <c r="V335" i="2"/>
  <c r="P338" i="2"/>
  <c r="T340" i="2"/>
  <c r="Q345" i="2"/>
  <c r="V347" i="2"/>
  <c r="P350" i="2"/>
  <c r="T352" i="2"/>
  <c r="V359" i="2"/>
  <c r="P362" i="2"/>
  <c r="T364" i="2"/>
  <c r="V371" i="2"/>
  <c r="P374" i="2"/>
  <c r="V376" i="2"/>
  <c r="V381" i="2"/>
  <c r="V383" i="2"/>
  <c r="L383" i="2"/>
  <c r="V388" i="2"/>
  <c r="T388" i="2"/>
  <c r="Q388" i="2"/>
  <c r="L430" i="2"/>
  <c r="L452" i="2"/>
  <c r="L507" i="2"/>
  <c r="L554" i="2"/>
  <c r="Q266" i="2"/>
  <c r="P271" i="2"/>
  <c r="Q278" i="2"/>
  <c r="P283" i="2"/>
  <c r="Q290" i="2"/>
  <c r="V292" i="2"/>
  <c r="P295" i="2"/>
  <c r="Q302" i="2"/>
  <c r="V304" i="2"/>
  <c r="P307" i="2"/>
  <c r="Q314" i="2"/>
  <c r="V316" i="2"/>
  <c r="P319" i="2"/>
  <c r="Q326" i="2"/>
  <c r="L327" i="2"/>
  <c r="V328" i="2"/>
  <c r="P331" i="2"/>
  <c r="Q338" i="2"/>
  <c r="L339" i="2"/>
  <c r="V340" i="2"/>
  <c r="P343" i="2"/>
  <c r="Q350" i="2"/>
  <c r="L351" i="2"/>
  <c r="V352" i="2"/>
  <c r="P355" i="2"/>
  <c r="Q362" i="2"/>
  <c r="L363" i="2"/>
  <c r="P367" i="2"/>
  <c r="Q374" i="2"/>
  <c r="L375" i="2"/>
  <c r="P379" i="2"/>
  <c r="L385" i="2"/>
  <c r="V386" i="2"/>
  <c r="V393" i="2"/>
  <c r="L397" i="2"/>
  <c r="P404" i="2"/>
  <c r="L447" i="2"/>
  <c r="L500" i="2"/>
  <c r="L604" i="2"/>
  <c r="L394" i="2"/>
  <c r="T417" i="2"/>
  <c r="Q417" i="2"/>
  <c r="P417" i="2"/>
  <c r="L417" i="2"/>
  <c r="L440" i="2"/>
  <c r="V440" i="2"/>
  <c r="Q440" i="2"/>
  <c r="P440" i="2"/>
  <c r="L466" i="2"/>
  <c r="L514" i="2"/>
  <c r="L585" i="2"/>
  <c r="P403" i="2"/>
  <c r="L403" i="2"/>
  <c r="V419" i="2"/>
  <c r="T419" i="2"/>
  <c r="Q419" i="2"/>
  <c r="P419" i="2"/>
  <c r="L419" i="2"/>
  <c r="V421" i="2"/>
  <c r="T421" i="2"/>
  <c r="P421" i="2"/>
  <c r="L423" i="2"/>
  <c r="T423" i="2"/>
  <c r="P423" i="2"/>
  <c r="T440" i="2"/>
  <c r="L442" i="2"/>
  <c r="L495" i="2"/>
  <c r="L543" i="2"/>
  <c r="L568" i="2"/>
  <c r="L592" i="2"/>
  <c r="T264" i="2"/>
  <c r="T276" i="2"/>
  <c r="Q281" i="2"/>
  <c r="T288" i="2"/>
  <c r="Q293" i="2"/>
  <c r="T300" i="2"/>
  <c r="Q305" i="2"/>
  <c r="T312" i="2"/>
  <c r="Q317" i="2"/>
  <c r="T324" i="2"/>
  <c r="Q329" i="2"/>
  <c r="T336" i="2"/>
  <c r="Q341" i="2"/>
  <c r="T348" i="2"/>
  <c r="Q353" i="2"/>
  <c r="T360" i="2"/>
  <c r="Q365" i="2"/>
  <c r="T372" i="2"/>
  <c r="T378" i="2"/>
  <c r="Q383" i="2"/>
  <c r="P385" i="2"/>
  <c r="L387" i="2"/>
  <c r="P387" i="2"/>
  <c r="Q391" i="2"/>
  <c r="P397" i="2"/>
  <c r="Q403" i="2"/>
  <c r="L454" i="2"/>
  <c r="L488" i="2"/>
  <c r="L536" i="2"/>
  <c r="L275" i="2"/>
  <c r="L287" i="2"/>
  <c r="L299" i="2"/>
  <c r="L311" i="2"/>
  <c r="L323" i="2"/>
  <c r="P327" i="2"/>
  <c r="L335" i="2"/>
  <c r="P339" i="2"/>
  <c r="L347" i="2"/>
  <c r="P351" i="2"/>
  <c r="L359" i="2"/>
  <c r="P363" i="2"/>
  <c r="L371" i="2"/>
  <c r="P375" i="2"/>
  <c r="L382" i="2"/>
  <c r="T383" i="2"/>
  <c r="Q385" i="2"/>
  <c r="T391" i="2"/>
  <c r="L392" i="2"/>
  <c r="Q397" i="2"/>
  <c r="T403" i="2"/>
  <c r="T405" i="2"/>
  <c r="Q405" i="2"/>
  <c r="P405" i="2"/>
  <c r="L405" i="2"/>
  <c r="Q421" i="2"/>
  <c r="L502" i="2"/>
  <c r="P296" i="2"/>
  <c r="P308" i="2"/>
  <c r="P320" i="2"/>
  <c r="Q327" i="2"/>
  <c r="P332" i="2"/>
  <c r="Q339" i="2"/>
  <c r="P344" i="2"/>
  <c r="Q351" i="2"/>
  <c r="Q363" i="2"/>
  <c r="Q375" i="2"/>
  <c r="T385" i="2"/>
  <c r="V395" i="2"/>
  <c r="T395" i="2"/>
  <c r="L395" i="2"/>
  <c r="T397" i="2"/>
  <c r="L399" i="2"/>
  <c r="P399" i="2"/>
  <c r="V403" i="2"/>
  <c r="V407" i="2"/>
  <c r="T407" i="2"/>
  <c r="Q407" i="2"/>
  <c r="P407" i="2"/>
  <c r="L407" i="2"/>
  <c r="V409" i="2"/>
  <c r="T409" i="2"/>
  <c r="P409" i="2"/>
  <c r="L411" i="2"/>
  <c r="T411" i="2"/>
  <c r="P411" i="2"/>
  <c r="Q423" i="2"/>
  <c r="L483" i="2"/>
  <c r="L531" i="2"/>
  <c r="Q296" i="2"/>
  <c r="Q308" i="2"/>
  <c r="Q320" i="2"/>
  <c r="T327" i="2"/>
  <c r="Q332" i="2"/>
  <c r="T339" i="2"/>
  <c r="Q344" i="2"/>
  <c r="T351" i="2"/>
  <c r="Q356" i="2"/>
  <c r="T363" i="2"/>
  <c r="Q368" i="2"/>
  <c r="T375" i="2"/>
  <c r="L418" i="2"/>
  <c r="V423" i="2"/>
  <c r="V428" i="2"/>
  <c r="Q428" i="2"/>
  <c r="P428" i="2"/>
  <c r="L476" i="2"/>
  <c r="L524" i="2"/>
  <c r="T296" i="2"/>
  <c r="T308" i="2"/>
  <c r="T320" i="2"/>
  <c r="T332" i="2"/>
  <c r="T344" i="2"/>
  <c r="T356" i="2"/>
  <c r="T368" i="2"/>
  <c r="P392" i="2"/>
  <c r="Q409" i="2"/>
  <c r="V416" i="2"/>
  <c r="Q416" i="2"/>
  <c r="L490" i="2"/>
  <c r="L538" i="2"/>
  <c r="P384" i="2"/>
  <c r="Q386" i="2"/>
  <c r="P386" i="2"/>
  <c r="V387" i="2"/>
  <c r="L393" i="2"/>
  <c r="P395" i="2"/>
  <c r="Q399" i="2"/>
  <c r="Q411" i="2"/>
  <c r="T428" i="2"/>
  <c r="L471" i="2"/>
  <c r="L519" i="2"/>
  <c r="L587" i="2"/>
  <c r="T556" i="2"/>
  <c r="P556" i="2"/>
  <c r="L588" i="2"/>
  <c r="T588" i="2"/>
  <c r="Q588" i="2"/>
  <c r="P588" i="2"/>
  <c r="L639" i="2"/>
  <c r="L728" i="2"/>
  <c r="V551" i="2"/>
  <c r="Q551" i="2"/>
  <c r="P562" i="2"/>
  <c r="L564" i="2"/>
  <c r="Q564" i="2"/>
  <c r="Q568" i="2"/>
  <c r="P573" i="2"/>
  <c r="V588" i="2"/>
  <c r="L670" i="2"/>
  <c r="L696" i="2"/>
  <c r="L723" i="2"/>
  <c r="L735" i="2"/>
  <c r="L740" i="2"/>
  <c r="L743" i="2"/>
  <c r="L752" i="2"/>
  <c r="L771" i="2"/>
  <c r="Q382" i="2"/>
  <c r="Q394" i="2"/>
  <c r="Q406" i="2"/>
  <c r="Q418" i="2"/>
  <c r="Q430" i="2"/>
  <c r="L431" i="2"/>
  <c r="P435" i="2"/>
  <c r="Q442" i="2"/>
  <c r="L443" i="2"/>
  <c r="P447" i="2"/>
  <c r="Q454" i="2"/>
  <c r="L455" i="2"/>
  <c r="P459" i="2"/>
  <c r="Q466" i="2"/>
  <c r="L467" i="2"/>
  <c r="P471" i="2"/>
  <c r="Q478" i="2"/>
  <c r="L479" i="2"/>
  <c r="P483" i="2"/>
  <c r="Q490" i="2"/>
  <c r="L491" i="2"/>
  <c r="P495" i="2"/>
  <c r="Q502" i="2"/>
  <c r="L503" i="2"/>
  <c r="P507" i="2"/>
  <c r="Q514" i="2"/>
  <c r="L515" i="2"/>
  <c r="P519" i="2"/>
  <c r="Q526" i="2"/>
  <c r="L527" i="2"/>
  <c r="P531" i="2"/>
  <c r="Q538" i="2"/>
  <c r="L539" i="2"/>
  <c r="P543" i="2"/>
  <c r="P549" i="2"/>
  <c r="V553" i="2"/>
  <c r="L553" i="2"/>
  <c r="Q562" i="2"/>
  <c r="V568" i="2"/>
  <c r="T573" i="2"/>
  <c r="L574" i="2"/>
  <c r="L622" i="2"/>
  <c r="L747" i="2"/>
  <c r="L759" i="2"/>
  <c r="Q435" i="2"/>
  <c r="Q447" i="2"/>
  <c r="P452" i="2"/>
  <c r="Q459" i="2"/>
  <c r="P464" i="2"/>
  <c r="Q471" i="2"/>
  <c r="P476" i="2"/>
  <c r="Q483" i="2"/>
  <c r="P488" i="2"/>
  <c r="Q495" i="2"/>
  <c r="P500" i="2"/>
  <c r="Q507" i="2"/>
  <c r="P512" i="2"/>
  <c r="Q519" i="2"/>
  <c r="P524" i="2"/>
  <c r="Q531" i="2"/>
  <c r="P536" i="2"/>
  <c r="Q543" i="2"/>
  <c r="T549" i="2"/>
  <c r="Q556" i="2"/>
  <c r="T562" i="2"/>
  <c r="Q585" i="2"/>
  <c r="V585" i="2"/>
  <c r="V592" i="2"/>
  <c r="T592" i="2"/>
  <c r="P592" i="2"/>
  <c r="T606" i="2"/>
  <c r="Q606" i="2"/>
  <c r="P606" i="2"/>
  <c r="L606" i="2"/>
  <c r="L624" i="2"/>
  <c r="V624" i="2"/>
  <c r="T624" i="2"/>
  <c r="Q624" i="2"/>
  <c r="P624" i="2"/>
  <c r="L634" i="2"/>
  <c r="L682" i="2"/>
  <c r="L708" i="2"/>
  <c r="P433" i="2"/>
  <c r="T435" i="2"/>
  <c r="L441" i="2"/>
  <c r="P445" i="2"/>
  <c r="T447" i="2"/>
  <c r="Q452" i="2"/>
  <c r="L453" i="2"/>
  <c r="P457" i="2"/>
  <c r="T459" i="2"/>
  <c r="Q464" i="2"/>
  <c r="L465" i="2"/>
  <c r="P469" i="2"/>
  <c r="T471" i="2"/>
  <c r="Q476" i="2"/>
  <c r="L477" i="2"/>
  <c r="P481" i="2"/>
  <c r="T483" i="2"/>
  <c r="Q488" i="2"/>
  <c r="L489" i="2"/>
  <c r="P493" i="2"/>
  <c r="T495" i="2"/>
  <c r="Q500" i="2"/>
  <c r="L501" i="2"/>
  <c r="P505" i="2"/>
  <c r="T507" i="2"/>
  <c r="Q512" i="2"/>
  <c r="L513" i="2"/>
  <c r="P517" i="2"/>
  <c r="T519" i="2"/>
  <c r="Q524" i="2"/>
  <c r="L525" i="2"/>
  <c r="P529" i="2"/>
  <c r="T531" i="2"/>
  <c r="Q536" i="2"/>
  <c r="L537" i="2"/>
  <c r="P541" i="2"/>
  <c r="T543" i="2"/>
  <c r="V549" i="2"/>
  <c r="P551" i="2"/>
  <c r="L555" i="2"/>
  <c r="V556" i="2"/>
  <c r="L558" i="2"/>
  <c r="L561" i="2"/>
  <c r="T580" i="2"/>
  <c r="P580" i="2"/>
  <c r="P585" i="2"/>
  <c r="V599" i="2"/>
  <c r="Q599" i="2"/>
  <c r="P599" i="2"/>
  <c r="L603" i="2"/>
  <c r="L636" i="2"/>
  <c r="V636" i="2"/>
  <c r="T636" i="2"/>
  <c r="Q636" i="2"/>
  <c r="P636" i="2"/>
  <c r="L646" i="2"/>
  <c r="L720" i="2"/>
  <c r="L738" i="2"/>
  <c r="L750" i="2"/>
  <c r="T452" i="2"/>
  <c r="T464" i="2"/>
  <c r="T476" i="2"/>
  <c r="T488" i="2"/>
  <c r="T500" i="2"/>
  <c r="T512" i="2"/>
  <c r="T524" i="2"/>
  <c r="T536" i="2"/>
  <c r="P579" i="2"/>
  <c r="T585" i="2"/>
  <c r="V587" i="2"/>
  <c r="Q587" i="2"/>
  <c r="P587" i="2"/>
  <c r="Q592" i="2"/>
  <c r="T594" i="2"/>
  <c r="Q594" i="2"/>
  <c r="L594" i="2"/>
  <c r="T597" i="2"/>
  <c r="Q597" i="2"/>
  <c r="V597" i="2"/>
  <c r="L648" i="2"/>
  <c r="L694" i="2"/>
  <c r="L733" i="2"/>
  <c r="L415" i="2"/>
  <c r="L427" i="2"/>
  <c r="P431" i="2"/>
  <c r="T433" i="2"/>
  <c r="L439" i="2"/>
  <c r="P443" i="2"/>
  <c r="T445" i="2"/>
  <c r="L451" i="2"/>
  <c r="V452" i="2"/>
  <c r="P455" i="2"/>
  <c r="T457" i="2"/>
  <c r="L463" i="2"/>
  <c r="V464" i="2"/>
  <c r="P467" i="2"/>
  <c r="T469" i="2"/>
  <c r="L475" i="2"/>
  <c r="V476" i="2"/>
  <c r="P479" i="2"/>
  <c r="T481" i="2"/>
  <c r="L487" i="2"/>
  <c r="V488" i="2"/>
  <c r="P491" i="2"/>
  <c r="T493" i="2"/>
  <c r="L499" i="2"/>
  <c r="V500" i="2"/>
  <c r="P503" i="2"/>
  <c r="T505" i="2"/>
  <c r="L511" i="2"/>
  <c r="V512" i="2"/>
  <c r="P515" i="2"/>
  <c r="T517" i="2"/>
  <c r="L523" i="2"/>
  <c r="V524" i="2"/>
  <c r="P527" i="2"/>
  <c r="T529" i="2"/>
  <c r="L535" i="2"/>
  <c r="V536" i="2"/>
  <c r="P539" i="2"/>
  <c r="T541" i="2"/>
  <c r="L546" i="2"/>
  <c r="L550" i="2"/>
  <c r="V563" i="2"/>
  <c r="Q563" i="2"/>
  <c r="L567" i="2"/>
  <c r="V575" i="2"/>
  <c r="Q575" i="2"/>
  <c r="P575" i="2"/>
  <c r="Q579" i="2"/>
  <c r="Q580" i="2"/>
  <c r="P597" i="2"/>
  <c r="V606" i="2"/>
  <c r="L612" i="2"/>
  <c r="V612" i="2"/>
  <c r="T612" i="2"/>
  <c r="Q612" i="2"/>
  <c r="P612" i="2"/>
  <c r="L745" i="2"/>
  <c r="Q431" i="2"/>
  <c r="Q443" i="2"/>
  <c r="Q455" i="2"/>
  <c r="Q467" i="2"/>
  <c r="P472" i="2"/>
  <c r="Q479" i="2"/>
  <c r="P484" i="2"/>
  <c r="Q491" i="2"/>
  <c r="P496" i="2"/>
  <c r="Q503" i="2"/>
  <c r="P508" i="2"/>
  <c r="Q515" i="2"/>
  <c r="P520" i="2"/>
  <c r="Q527" i="2"/>
  <c r="P532" i="2"/>
  <c r="Q539" i="2"/>
  <c r="P544" i="2"/>
  <c r="P555" i="2"/>
  <c r="P561" i="2"/>
  <c r="V565" i="2"/>
  <c r="L565" i="2"/>
  <c r="T579" i="2"/>
  <c r="V580" i="2"/>
  <c r="T582" i="2"/>
  <c r="Q582" i="2"/>
  <c r="L582" i="2"/>
  <c r="T599" i="2"/>
  <c r="L660" i="2"/>
  <c r="L706" i="2"/>
  <c r="L715" i="2"/>
  <c r="Q400" i="2"/>
  <c r="Q412" i="2"/>
  <c r="Q424" i="2"/>
  <c r="T431" i="2"/>
  <c r="Q436" i="2"/>
  <c r="P441" i="2"/>
  <c r="T443" i="2"/>
  <c r="Q448" i="2"/>
  <c r="P453" i="2"/>
  <c r="T455" i="2"/>
  <c r="Q460" i="2"/>
  <c r="P465" i="2"/>
  <c r="T467" i="2"/>
  <c r="Q472" i="2"/>
  <c r="P477" i="2"/>
  <c r="T479" i="2"/>
  <c r="Q484" i="2"/>
  <c r="P489" i="2"/>
  <c r="T491" i="2"/>
  <c r="Q496" i="2"/>
  <c r="P501" i="2"/>
  <c r="T503" i="2"/>
  <c r="Q508" i="2"/>
  <c r="P513" i="2"/>
  <c r="T515" i="2"/>
  <c r="Q520" i="2"/>
  <c r="P525" i="2"/>
  <c r="T527" i="2"/>
  <c r="Q532" i="2"/>
  <c r="P537" i="2"/>
  <c r="T539" i="2"/>
  <c r="Q544" i="2"/>
  <c r="P550" i="2"/>
  <c r="L552" i="2"/>
  <c r="Q552" i="2"/>
  <c r="Q555" i="2"/>
  <c r="P558" i="2"/>
  <c r="T561" i="2"/>
  <c r="T587" i="2"/>
  <c r="P594" i="2"/>
  <c r="V604" i="2"/>
  <c r="T604" i="2"/>
  <c r="P604" i="2"/>
  <c r="L718" i="2"/>
  <c r="P398" i="2"/>
  <c r="T400" i="2"/>
  <c r="P410" i="2"/>
  <c r="T412" i="2"/>
  <c r="P422" i="2"/>
  <c r="T424" i="2"/>
  <c r="P434" i="2"/>
  <c r="T436" i="2"/>
  <c r="Q441" i="2"/>
  <c r="P446" i="2"/>
  <c r="T448" i="2"/>
  <c r="Q453" i="2"/>
  <c r="P458" i="2"/>
  <c r="T460" i="2"/>
  <c r="Q465" i="2"/>
  <c r="P470" i="2"/>
  <c r="T472" i="2"/>
  <c r="Q477" i="2"/>
  <c r="P482" i="2"/>
  <c r="T484" i="2"/>
  <c r="Q489" i="2"/>
  <c r="P494" i="2"/>
  <c r="T496" i="2"/>
  <c r="Q501" i="2"/>
  <c r="P506" i="2"/>
  <c r="T508" i="2"/>
  <c r="Q513" i="2"/>
  <c r="P518" i="2"/>
  <c r="T520" i="2"/>
  <c r="Q525" i="2"/>
  <c r="P530" i="2"/>
  <c r="T532" i="2"/>
  <c r="Q537" i="2"/>
  <c r="P542" i="2"/>
  <c r="T544" i="2"/>
  <c r="Q550" i="2"/>
  <c r="T555" i="2"/>
  <c r="Q558" i="2"/>
  <c r="V561" i="2"/>
  <c r="P563" i="2"/>
  <c r="P567" i="2"/>
  <c r="T570" i="2"/>
  <c r="Q570" i="2"/>
  <c r="T575" i="2"/>
  <c r="L591" i="2"/>
  <c r="V594" i="2"/>
  <c r="Q604" i="2"/>
  <c r="L610" i="2"/>
  <c r="L672" i="2"/>
  <c r="T441" i="2"/>
  <c r="T453" i="2"/>
  <c r="T465" i="2"/>
  <c r="T477" i="2"/>
  <c r="T489" i="2"/>
  <c r="T501" i="2"/>
  <c r="T513" i="2"/>
  <c r="T525" i="2"/>
  <c r="T537" i="2"/>
  <c r="P546" i="2"/>
  <c r="T550" i="2"/>
  <c r="P554" i="2"/>
  <c r="V554" i="2"/>
  <c r="V558" i="2"/>
  <c r="T563" i="2"/>
  <c r="P565" i="2"/>
  <c r="L576" i="2"/>
  <c r="Q576" i="2"/>
  <c r="P582" i="2"/>
  <c r="L598" i="2"/>
  <c r="L615" i="2"/>
  <c r="L549" i="2"/>
  <c r="L556" i="2"/>
  <c r="L562" i="2"/>
  <c r="T568" i="2"/>
  <c r="P568" i="2"/>
  <c r="L573" i="2"/>
  <c r="L586" i="2"/>
  <c r="L600" i="2"/>
  <c r="T600" i="2"/>
  <c r="Q600" i="2"/>
  <c r="P600" i="2"/>
  <c r="L627" i="2"/>
  <c r="L658" i="2"/>
  <c r="L684" i="2"/>
  <c r="V609" i="2"/>
  <c r="V621" i="2"/>
  <c r="V633" i="2"/>
  <c r="V645" i="2"/>
  <c r="P648" i="2"/>
  <c r="V657" i="2"/>
  <c r="P660" i="2"/>
  <c r="V669" i="2"/>
  <c r="P672" i="2"/>
  <c r="V681" i="2"/>
  <c r="P684" i="2"/>
  <c r="V693" i="2"/>
  <c r="P696" i="2"/>
  <c r="V705" i="2"/>
  <c r="P708" i="2"/>
  <c r="V717" i="2"/>
  <c r="P720" i="2"/>
  <c r="L729" i="2"/>
  <c r="T730" i="2"/>
  <c r="Q732" i="2"/>
  <c r="P747" i="2"/>
  <c r="V792" i="2"/>
  <c r="T792" i="2"/>
  <c r="Q792" i="2"/>
  <c r="P792" i="2"/>
  <c r="L792" i="2"/>
  <c r="L929" i="2"/>
  <c r="V566" i="2"/>
  <c r="L577" i="2"/>
  <c r="V578" i="2"/>
  <c r="L589" i="2"/>
  <c r="V590" i="2"/>
  <c r="L601" i="2"/>
  <c r="V602" i="2"/>
  <c r="L613" i="2"/>
  <c r="V614" i="2"/>
  <c r="L625" i="2"/>
  <c r="V626" i="2"/>
  <c r="L637" i="2"/>
  <c r="V638" i="2"/>
  <c r="Q648" i="2"/>
  <c r="L649" i="2"/>
  <c r="V650" i="2"/>
  <c r="Q660" i="2"/>
  <c r="L661" i="2"/>
  <c r="V662" i="2"/>
  <c r="Q672" i="2"/>
  <c r="L673" i="2"/>
  <c r="V674" i="2"/>
  <c r="Q684" i="2"/>
  <c r="L685" i="2"/>
  <c r="V686" i="2"/>
  <c r="Q696" i="2"/>
  <c r="L697" i="2"/>
  <c r="V698" i="2"/>
  <c r="Q708" i="2"/>
  <c r="L709" i="2"/>
  <c r="V710" i="2"/>
  <c r="T715" i="2"/>
  <c r="Q720" i="2"/>
  <c r="L721" i="2"/>
  <c r="Q726" i="2"/>
  <c r="T732" i="2"/>
  <c r="Q747" i="2"/>
  <c r="L827" i="2"/>
  <c r="L873" i="2"/>
  <c r="P586" i="2"/>
  <c r="P598" i="2"/>
  <c r="P610" i="2"/>
  <c r="L618" i="2"/>
  <c r="P622" i="2"/>
  <c r="L630" i="2"/>
  <c r="P634" i="2"/>
  <c r="L642" i="2"/>
  <c r="P646" i="2"/>
  <c r="T648" i="2"/>
  <c r="L654" i="2"/>
  <c r="P658" i="2"/>
  <c r="T660" i="2"/>
  <c r="L666" i="2"/>
  <c r="P670" i="2"/>
  <c r="T672" i="2"/>
  <c r="L678" i="2"/>
  <c r="P682" i="2"/>
  <c r="T684" i="2"/>
  <c r="L690" i="2"/>
  <c r="P694" i="2"/>
  <c r="T696" i="2"/>
  <c r="L702" i="2"/>
  <c r="P706" i="2"/>
  <c r="T708" i="2"/>
  <c r="L714" i="2"/>
  <c r="V715" i="2"/>
  <c r="P718" i="2"/>
  <c r="T720" i="2"/>
  <c r="T726" i="2"/>
  <c r="L731" i="2"/>
  <c r="T738" i="2"/>
  <c r="Q738" i="2"/>
  <c r="P738" i="2"/>
  <c r="T759" i="2"/>
  <c r="V759" i="2"/>
  <c r="L834" i="2"/>
  <c r="L837" i="2"/>
  <c r="L863" i="2"/>
  <c r="L902" i="2"/>
  <c r="L924" i="2"/>
  <c r="L611" i="2"/>
  <c r="L623" i="2"/>
  <c r="L635" i="2"/>
  <c r="L647" i="2"/>
  <c r="V648" i="2"/>
  <c r="L659" i="2"/>
  <c r="V660" i="2"/>
  <c r="L671" i="2"/>
  <c r="V672" i="2"/>
  <c r="L683" i="2"/>
  <c r="V684" i="2"/>
  <c r="L695" i="2"/>
  <c r="V696" i="2"/>
  <c r="L707" i="2"/>
  <c r="V708" i="2"/>
  <c r="L719" i="2"/>
  <c r="V720" i="2"/>
  <c r="T723" i="2"/>
  <c r="V723" i="2"/>
  <c r="T735" i="2"/>
  <c r="V735" i="2"/>
  <c r="Q740" i="2"/>
  <c r="V740" i="2"/>
  <c r="T740" i="2"/>
  <c r="T750" i="2"/>
  <c r="Q750" i="2"/>
  <c r="P750" i="2"/>
  <c r="L801" i="2"/>
  <c r="L803" i="2"/>
  <c r="L815" i="2"/>
  <c r="L899" i="2"/>
  <c r="L616" i="2"/>
  <c r="L628" i="2"/>
  <c r="L640" i="2"/>
  <c r="L652" i="2"/>
  <c r="L664" i="2"/>
  <c r="L722" i="2"/>
  <c r="P731" i="2"/>
  <c r="P733" i="2"/>
  <c r="V733" i="2"/>
  <c r="Q733" i="2"/>
  <c r="L741" i="2"/>
  <c r="V742" i="2"/>
  <c r="L742" i="2"/>
  <c r="Q752" i="2"/>
  <c r="V752" i="2"/>
  <c r="T752" i="2"/>
  <c r="P759" i="2"/>
  <c r="V780" i="2"/>
  <c r="T780" i="2"/>
  <c r="Q780" i="2"/>
  <c r="P780" i="2"/>
  <c r="L780" i="2"/>
  <c r="L681" i="2"/>
  <c r="L693" i="2"/>
  <c r="L705" i="2"/>
  <c r="L717" i="2"/>
  <c r="Q728" i="2"/>
  <c r="T728" i="2"/>
  <c r="T731" i="2"/>
  <c r="L744" i="2"/>
  <c r="L753" i="2"/>
  <c r="V754" i="2"/>
  <c r="L754" i="2"/>
  <c r="P757" i="2"/>
  <c r="L757" i="2"/>
  <c r="V757" i="2"/>
  <c r="T757" i="2"/>
  <c r="Q757" i="2"/>
  <c r="Q759" i="2"/>
  <c r="L765" i="2"/>
  <c r="L774" i="2"/>
  <c r="L822" i="2"/>
  <c r="L825" i="2"/>
  <c r="L912" i="2"/>
  <c r="P618" i="2"/>
  <c r="P630" i="2"/>
  <c r="P642" i="2"/>
  <c r="P654" i="2"/>
  <c r="P666" i="2"/>
  <c r="P678" i="2"/>
  <c r="P690" i="2"/>
  <c r="P702" i="2"/>
  <c r="P714" i="2"/>
  <c r="P723" i="2"/>
  <c r="V731" i="2"/>
  <c r="V743" i="2"/>
  <c r="Q743" i="2"/>
  <c r="P743" i="2"/>
  <c r="P745" i="2"/>
  <c r="V745" i="2"/>
  <c r="T745" i="2"/>
  <c r="Q745" i="2"/>
  <c r="L756" i="2"/>
  <c r="L798" i="2"/>
  <c r="L851" i="2"/>
  <c r="L858" i="2"/>
  <c r="L861" i="2"/>
  <c r="L887" i="2"/>
  <c r="L897" i="2"/>
  <c r="T577" i="2"/>
  <c r="T589" i="2"/>
  <c r="T601" i="2"/>
  <c r="P611" i="2"/>
  <c r="T613" i="2"/>
  <c r="Q618" i="2"/>
  <c r="P623" i="2"/>
  <c r="T625" i="2"/>
  <c r="Q630" i="2"/>
  <c r="P635" i="2"/>
  <c r="T637" i="2"/>
  <c r="Q642" i="2"/>
  <c r="P647" i="2"/>
  <c r="T649" i="2"/>
  <c r="Q654" i="2"/>
  <c r="P659" i="2"/>
  <c r="T661" i="2"/>
  <c r="Q666" i="2"/>
  <c r="P671" i="2"/>
  <c r="T673" i="2"/>
  <c r="Q678" i="2"/>
  <c r="P683" i="2"/>
  <c r="T685" i="2"/>
  <c r="Q690" i="2"/>
  <c r="P695" i="2"/>
  <c r="T697" i="2"/>
  <c r="Q702" i="2"/>
  <c r="P707" i="2"/>
  <c r="T709" i="2"/>
  <c r="Q714" i="2"/>
  <c r="P719" i="2"/>
  <c r="T721" i="2"/>
  <c r="P722" i="2"/>
  <c r="Q723" i="2"/>
  <c r="T733" i="2"/>
  <c r="Q735" i="2"/>
  <c r="P742" i="2"/>
  <c r="T743" i="2"/>
  <c r="P744" i="2"/>
  <c r="L746" i="2"/>
  <c r="P752" i="2"/>
  <c r="V755" i="2"/>
  <c r="Q755" i="2"/>
  <c r="P755" i="2"/>
  <c r="L789" i="2"/>
  <c r="L791" i="2"/>
  <c r="L810" i="2"/>
  <c r="L813" i="2"/>
  <c r="Q611" i="2"/>
  <c r="P616" i="2"/>
  <c r="Q623" i="2"/>
  <c r="P628" i="2"/>
  <c r="Q635" i="2"/>
  <c r="P640" i="2"/>
  <c r="Q647" i="2"/>
  <c r="P652" i="2"/>
  <c r="Q659" i="2"/>
  <c r="P664" i="2"/>
  <c r="Q671" i="2"/>
  <c r="P676" i="2"/>
  <c r="Q683" i="2"/>
  <c r="P688" i="2"/>
  <c r="Q695" i="2"/>
  <c r="P700" i="2"/>
  <c r="Q707" i="2"/>
  <c r="P712" i="2"/>
  <c r="Q719" i="2"/>
  <c r="Q722" i="2"/>
  <c r="P728" i="2"/>
  <c r="L732" i="2"/>
  <c r="Q742" i="2"/>
  <c r="Q744" i="2"/>
  <c r="P754" i="2"/>
  <c r="P756" i="2"/>
  <c r="V766" i="2"/>
  <c r="Q766" i="2"/>
  <c r="P766" i="2"/>
  <c r="L766" i="2"/>
  <c r="T747" i="2"/>
  <c r="V747" i="2"/>
  <c r="L875" i="2"/>
  <c r="L885" i="2"/>
  <c r="Q609" i="2"/>
  <c r="T616" i="2"/>
  <c r="Q621" i="2"/>
  <c r="T628" i="2"/>
  <c r="Q633" i="2"/>
  <c r="T640" i="2"/>
  <c r="Q645" i="2"/>
  <c r="T652" i="2"/>
  <c r="Q657" i="2"/>
  <c r="T664" i="2"/>
  <c r="Q669" i="2"/>
  <c r="T676" i="2"/>
  <c r="Q681" i="2"/>
  <c r="T688" i="2"/>
  <c r="Q693" i="2"/>
  <c r="T700" i="2"/>
  <c r="Q705" i="2"/>
  <c r="T712" i="2"/>
  <c r="Q717" i="2"/>
  <c r="V722" i="2"/>
  <c r="L726" i="2"/>
  <c r="P730" i="2"/>
  <c r="V744" i="2"/>
  <c r="T754" i="2"/>
  <c r="T756" i="2"/>
  <c r="T766" i="2"/>
  <c r="V768" i="2"/>
  <c r="T768" i="2"/>
  <c r="Q768" i="2"/>
  <c r="L768" i="2"/>
  <c r="L777" i="2"/>
  <c r="L786" i="2"/>
  <c r="L839" i="2"/>
  <c r="L846" i="2"/>
  <c r="L849" i="2"/>
  <c r="L734" i="2"/>
  <c r="L767" i="2"/>
  <c r="T771" i="2"/>
  <c r="Q771" i="2"/>
  <c r="P771" i="2"/>
  <c r="V771" i="2"/>
  <c r="L779" i="2"/>
  <c r="L910" i="2"/>
  <c r="L758" i="2"/>
  <c r="P762" i="2"/>
  <c r="T764" i="2"/>
  <c r="Q769" i="2"/>
  <c r="L770" i="2"/>
  <c r="P774" i="2"/>
  <c r="T776" i="2"/>
  <c r="Q781" i="2"/>
  <c r="L782" i="2"/>
  <c r="V783" i="2"/>
  <c r="P786" i="2"/>
  <c r="T788" i="2"/>
  <c r="Q793" i="2"/>
  <c r="L794" i="2"/>
  <c r="V795" i="2"/>
  <c r="P798" i="2"/>
  <c r="T800" i="2"/>
  <c r="Q805" i="2"/>
  <c r="L806" i="2"/>
  <c r="V807" i="2"/>
  <c r="P810" i="2"/>
  <c r="T812" i="2"/>
  <c r="Q817" i="2"/>
  <c r="L818" i="2"/>
  <c r="V819" i="2"/>
  <c r="P822" i="2"/>
  <c r="T824" i="2"/>
  <c r="Q829" i="2"/>
  <c r="L830" i="2"/>
  <c r="V831" i="2"/>
  <c r="P834" i="2"/>
  <c r="T836" i="2"/>
  <c r="Q841" i="2"/>
  <c r="L842" i="2"/>
  <c r="V843" i="2"/>
  <c r="P846" i="2"/>
  <c r="T848" i="2"/>
  <c r="Q853" i="2"/>
  <c r="L854" i="2"/>
  <c r="V855" i="2"/>
  <c r="P858" i="2"/>
  <c r="T860" i="2"/>
  <c r="Q865" i="2"/>
  <c r="L866" i="2"/>
  <c r="V867" i="2"/>
  <c r="P870" i="2"/>
  <c r="T872" i="2"/>
  <c r="Q877" i="2"/>
  <c r="L878" i="2"/>
  <c r="V879" i="2"/>
  <c r="P882" i="2"/>
  <c r="T884" i="2"/>
  <c r="Q889" i="2"/>
  <c r="L890" i="2"/>
  <c r="V891" i="2"/>
  <c r="P894" i="2"/>
  <c r="T896" i="2"/>
  <c r="L904" i="2"/>
  <c r="L906" i="2"/>
  <c r="T907" i="2"/>
  <c r="Q912" i="2"/>
  <c r="L1031" i="2"/>
  <c r="Q762" i="2"/>
  <c r="V764" i="2"/>
  <c r="P767" i="2"/>
  <c r="T769" i="2"/>
  <c r="Q774" i="2"/>
  <c r="V776" i="2"/>
  <c r="P779" i="2"/>
  <c r="T781" i="2"/>
  <c r="Q786" i="2"/>
  <c r="V788" i="2"/>
  <c r="P791" i="2"/>
  <c r="T793" i="2"/>
  <c r="Q798" i="2"/>
  <c r="V800" i="2"/>
  <c r="P803" i="2"/>
  <c r="T805" i="2"/>
  <c r="Q810" i="2"/>
  <c r="V812" i="2"/>
  <c r="P815" i="2"/>
  <c r="T817" i="2"/>
  <c r="Q822" i="2"/>
  <c r="V824" i="2"/>
  <c r="P827" i="2"/>
  <c r="T829" i="2"/>
  <c r="Q834" i="2"/>
  <c r="V836" i="2"/>
  <c r="P839" i="2"/>
  <c r="T841" i="2"/>
  <c r="Q846" i="2"/>
  <c r="V848" i="2"/>
  <c r="P851" i="2"/>
  <c r="T853" i="2"/>
  <c r="Q858" i="2"/>
  <c r="V860" i="2"/>
  <c r="P863" i="2"/>
  <c r="T865" i="2"/>
  <c r="Q870" i="2"/>
  <c r="V872" i="2"/>
  <c r="P875" i="2"/>
  <c r="T877" i="2"/>
  <c r="V884" i="2"/>
  <c r="P887" i="2"/>
  <c r="T889" i="2"/>
  <c r="V896" i="2"/>
  <c r="P899" i="2"/>
  <c r="V910" i="2"/>
  <c r="Q910" i="2"/>
  <c r="P910" i="2"/>
  <c r="Q924" i="2"/>
  <c r="L932" i="2"/>
  <c r="V932" i="2"/>
  <c r="T932" i="2"/>
  <c r="Q932" i="2"/>
  <c r="L941" i="2"/>
  <c r="V959" i="2"/>
  <c r="T959" i="2"/>
  <c r="Q959" i="2"/>
  <c r="P959" i="2"/>
  <c r="L959" i="2"/>
  <c r="L977" i="2"/>
  <c r="L1055" i="2"/>
  <c r="Q767" i="2"/>
  <c r="V769" i="2"/>
  <c r="T774" i="2"/>
  <c r="Q779" i="2"/>
  <c r="V781" i="2"/>
  <c r="T786" i="2"/>
  <c r="Q791" i="2"/>
  <c r="V793" i="2"/>
  <c r="T798" i="2"/>
  <c r="Q803" i="2"/>
  <c r="L804" i="2"/>
  <c r="V805" i="2"/>
  <c r="T810" i="2"/>
  <c r="Q815" i="2"/>
  <c r="L816" i="2"/>
  <c r="V817" i="2"/>
  <c r="T822" i="2"/>
  <c r="Q827" i="2"/>
  <c r="L828" i="2"/>
  <c r="V829" i="2"/>
  <c r="T834" i="2"/>
  <c r="Q839" i="2"/>
  <c r="L840" i="2"/>
  <c r="V841" i="2"/>
  <c r="T846" i="2"/>
  <c r="Q851" i="2"/>
  <c r="L852" i="2"/>
  <c r="V853" i="2"/>
  <c r="T858" i="2"/>
  <c r="Q863" i="2"/>
  <c r="L864" i="2"/>
  <c r="V865" i="2"/>
  <c r="Q875" i="2"/>
  <c r="L876" i="2"/>
  <c r="V877" i="2"/>
  <c r="Q887" i="2"/>
  <c r="L888" i="2"/>
  <c r="V889" i="2"/>
  <c r="Q899" i="2"/>
  <c r="L900" i="2"/>
  <c r="Q902" i="2"/>
  <c r="L908" i="2"/>
  <c r="P932" i="2"/>
  <c r="L965" i="2"/>
  <c r="L969" i="2"/>
  <c r="L1038" i="2"/>
  <c r="Q931" i="2"/>
  <c r="L931" i="2"/>
  <c r="V931" i="2"/>
  <c r="V947" i="2"/>
  <c r="T947" i="2"/>
  <c r="Q947" i="2"/>
  <c r="P947" i="2"/>
  <c r="L947" i="2"/>
  <c r="L975" i="2"/>
  <c r="V767" i="2"/>
  <c r="L778" i="2"/>
  <c r="V779" i="2"/>
  <c r="Q789" i="2"/>
  <c r="L790" i="2"/>
  <c r="V791" i="2"/>
  <c r="Q801" i="2"/>
  <c r="L802" i="2"/>
  <c r="V803" i="2"/>
  <c r="Q813" i="2"/>
  <c r="L814" i="2"/>
  <c r="V815" i="2"/>
  <c r="Q825" i="2"/>
  <c r="L826" i="2"/>
  <c r="V827" i="2"/>
  <c r="P830" i="2"/>
  <c r="Q837" i="2"/>
  <c r="L838" i="2"/>
  <c r="V839" i="2"/>
  <c r="P842" i="2"/>
  <c r="Q849" i="2"/>
  <c r="L850" i="2"/>
  <c r="V851" i="2"/>
  <c r="P854" i="2"/>
  <c r="Q861" i="2"/>
  <c r="L862" i="2"/>
  <c r="V863" i="2"/>
  <c r="P866" i="2"/>
  <c r="Q873" i="2"/>
  <c r="L874" i="2"/>
  <c r="V875" i="2"/>
  <c r="P878" i="2"/>
  <c r="Q885" i="2"/>
  <c r="L886" i="2"/>
  <c r="V887" i="2"/>
  <c r="P890" i="2"/>
  <c r="Q897" i="2"/>
  <c r="L898" i="2"/>
  <c r="V899" i="2"/>
  <c r="V902" i="2"/>
  <c r="P904" i="2"/>
  <c r="P908" i="2"/>
  <c r="T910" i="2"/>
  <c r="V922" i="2"/>
  <c r="Q922" i="2"/>
  <c r="P922" i="2"/>
  <c r="L953" i="2"/>
  <c r="L957" i="2"/>
  <c r="L963" i="2"/>
  <c r="L783" i="2"/>
  <c r="L795" i="2"/>
  <c r="L807" i="2"/>
  <c r="L819" i="2"/>
  <c r="L831" i="2"/>
  <c r="L843" i="2"/>
  <c r="L855" i="2"/>
  <c r="Q866" i="2"/>
  <c r="L867" i="2"/>
  <c r="Q878" i="2"/>
  <c r="L879" i="2"/>
  <c r="Q890" i="2"/>
  <c r="L891" i="2"/>
  <c r="Q904" i="2"/>
  <c r="T908" i="2"/>
  <c r="L911" i="2"/>
  <c r="L1004" i="2"/>
  <c r="P804" i="2"/>
  <c r="P816" i="2"/>
  <c r="P828" i="2"/>
  <c r="P840" i="2"/>
  <c r="P852" i="2"/>
  <c r="P864" i="2"/>
  <c r="P876" i="2"/>
  <c r="P888" i="2"/>
  <c r="P900" i="2"/>
  <c r="V908" i="2"/>
  <c r="L914" i="2"/>
  <c r="P931" i="2"/>
  <c r="T935" i="2"/>
  <c r="P935" i="2"/>
  <c r="L935" i="2"/>
  <c r="L945" i="2"/>
  <c r="L968" i="2"/>
  <c r="V968" i="2"/>
  <c r="T968" i="2"/>
  <c r="Q968" i="2"/>
  <c r="L980" i="2"/>
  <c r="L989" i="2"/>
  <c r="L992" i="2"/>
  <c r="L1013" i="2"/>
  <c r="L769" i="2"/>
  <c r="L781" i="2"/>
  <c r="L793" i="2"/>
  <c r="Q804" i="2"/>
  <c r="L805" i="2"/>
  <c r="Q816" i="2"/>
  <c r="L817" i="2"/>
  <c r="Q828" i="2"/>
  <c r="L829" i="2"/>
  <c r="Q840" i="2"/>
  <c r="L841" i="2"/>
  <c r="Q852" i="2"/>
  <c r="L853" i="2"/>
  <c r="Q864" i="2"/>
  <c r="L865" i="2"/>
  <c r="Q876" i="2"/>
  <c r="L877" i="2"/>
  <c r="Q888" i="2"/>
  <c r="L889" i="2"/>
  <c r="Q900" i="2"/>
  <c r="Q911" i="2"/>
  <c r="T917" i="2"/>
  <c r="Q917" i="2"/>
  <c r="P919" i="2"/>
  <c r="T931" i="2"/>
  <c r="Q935" i="2"/>
  <c r="P968" i="2"/>
  <c r="L1001" i="2"/>
  <c r="P778" i="2"/>
  <c r="P790" i="2"/>
  <c r="P802" i="2"/>
  <c r="T804" i="2"/>
  <c r="P814" i="2"/>
  <c r="T816" i="2"/>
  <c r="P826" i="2"/>
  <c r="T828" i="2"/>
  <c r="P838" i="2"/>
  <c r="T840" i="2"/>
  <c r="P850" i="2"/>
  <c r="T852" i="2"/>
  <c r="P862" i="2"/>
  <c r="T864" i="2"/>
  <c r="P874" i="2"/>
  <c r="T876" i="2"/>
  <c r="T888" i="2"/>
  <c r="T900" i="2"/>
  <c r="L909" i="2"/>
  <c r="V912" i="2"/>
  <c r="T912" i="2"/>
  <c r="L923" i="2"/>
  <c r="T929" i="2"/>
  <c r="Q929" i="2"/>
  <c r="L933" i="2"/>
  <c r="V935" i="2"/>
  <c r="L956" i="2"/>
  <c r="V956" i="2"/>
  <c r="T956" i="2"/>
  <c r="Q956" i="2"/>
  <c r="L981" i="2"/>
  <c r="L1005" i="2"/>
  <c r="L1033" i="2"/>
  <c r="L1036" i="2"/>
  <c r="Q778" i="2"/>
  <c r="P783" i="2"/>
  <c r="Q790" i="2"/>
  <c r="P795" i="2"/>
  <c r="Q802" i="2"/>
  <c r="P807" i="2"/>
  <c r="Q814" i="2"/>
  <c r="P819" i="2"/>
  <c r="Q826" i="2"/>
  <c r="P831" i="2"/>
  <c r="Q838" i="2"/>
  <c r="P843" i="2"/>
  <c r="Q850" i="2"/>
  <c r="P855" i="2"/>
  <c r="Q862" i="2"/>
  <c r="P867" i="2"/>
  <c r="Q874" i="2"/>
  <c r="P879" i="2"/>
  <c r="Q886" i="2"/>
  <c r="P891" i="2"/>
  <c r="Q898" i="2"/>
  <c r="V911" i="2"/>
  <c r="P914" i="2"/>
  <c r="T920" i="2"/>
  <c r="Q920" i="2"/>
  <c r="P923" i="2"/>
  <c r="P956" i="2"/>
  <c r="L987" i="2"/>
  <c r="L993" i="2"/>
  <c r="L1011" i="2"/>
  <c r="L1028" i="2"/>
  <c r="L1045" i="2"/>
  <c r="T778" i="2"/>
  <c r="Q783" i="2"/>
  <c r="T790" i="2"/>
  <c r="Q795" i="2"/>
  <c r="T802" i="2"/>
  <c r="Q807" i="2"/>
  <c r="Q819" i="2"/>
  <c r="Q831" i="2"/>
  <c r="Q843" i="2"/>
  <c r="Q855" i="2"/>
  <c r="Q867" i="2"/>
  <c r="Q879" i="2"/>
  <c r="Q891" i="2"/>
  <c r="P907" i="2"/>
  <c r="Q914" i="2"/>
  <c r="Q923" i="2"/>
  <c r="P924" i="2"/>
  <c r="V924" i="2"/>
  <c r="T924" i="2"/>
  <c r="P929" i="2"/>
  <c r="L944" i="2"/>
  <c r="V944" i="2"/>
  <c r="T944" i="2"/>
  <c r="Q944" i="2"/>
  <c r="L999" i="2"/>
  <c r="L1040" i="2"/>
  <c r="Q907" i="2"/>
  <c r="P912" i="2"/>
  <c r="T914" i="2"/>
  <c r="V915" i="2"/>
  <c r="T915" i="2"/>
  <c r="P915" i="2"/>
  <c r="V917" i="2"/>
  <c r="L918" i="2"/>
  <c r="V920" i="2"/>
  <c r="L921" i="2"/>
  <c r="T923" i="2"/>
  <c r="V929" i="2"/>
  <c r="P944" i="2"/>
  <c r="V971" i="2"/>
  <c r="T971" i="2"/>
  <c r="Q971" i="2"/>
  <c r="P971" i="2"/>
  <c r="L971" i="2"/>
  <c r="L930" i="2"/>
  <c r="P934" i="2"/>
  <c r="T936" i="2"/>
  <c r="Q941" i="2"/>
  <c r="L942" i="2"/>
  <c r="V943" i="2"/>
  <c r="P946" i="2"/>
  <c r="T948" i="2"/>
  <c r="Q953" i="2"/>
  <c r="L954" i="2"/>
  <c r="V955" i="2"/>
  <c r="P958" i="2"/>
  <c r="T960" i="2"/>
  <c r="Q965" i="2"/>
  <c r="L966" i="2"/>
  <c r="V967" i="2"/>
  <c r="P970" i="2"/>
  <c r="T972" i="2"/>
  <c r="Q977" i="2"/>
  <c r="L978" i="2"/>
  <c r="V979" i="2"/>
  <c r="P982" i="2"/>
  <c r="T984" i="2"/>
  <c r="Q989" i="2"/>
  <c r="L990" i="2"/>
  <c r="V991" i="2"/>
  <c r="P994" i="2"/>
  <c r="T996" i="2"/>
  <c r="Q1001" i="2"/>
  <c r="L1002" i="2"/>
  <c r="V1003" i="2"/>
  <c r="P1006" i="2"/>
  <c r="T1008" i="2"/>
  <c r="Q1013" i="2"/>
  <c r="L1014" i="2"/>
  <c r="V1015" i="2"/>
  <c r="L1023" i="2"/>
  <c r="P1025" i="2"/>
  <c r="Q1028" i="2"/>
  <c r="V1031" i="2"/>
  <c r="L1035" i="2"/>
  <c r="Q1037" i="2"/>
  <c r="P1040" i="2"/>
  <c r="P1045" i="2"/>
  <c r="L1062" i="2"/>
  <c r="P927" i="2"/>
  <c r="Q934" i="2"/>
  <c r="V936" i="2"/>
  <c r="P939" i="2"/>
  <c r="T941" i="2"/>
  <c r="Q946" i="2"/>
  <c r="V948" i="2"/>
  <c r="P951" i="2"/>
  <c r="T953" i="2"/>
  <c r="Q958" i="2"/>
  <c r="V960" i="2"/>
  <c r="P963" i="2"/>
  <c r="T965" i="2"/>
  <c r="Q970" i="2"/>
  <c r="P975" i="2"/>
  <c r="T977" i="2"/>
  <c r="Q982" i="2"/>
  <c r="L983" i="2"/>
  <c r="P987" i="2"/>
  <c r="T989" i="2"/>
  <c r="Q994" i="2"/>
  <c r="L995" i="2"/>
  <c r="P999" i="2"/>
  <c r="T1001" i="2"/>
  <c r="Q1006" i="2"/>
  <c r="L1007" i="2"/>
  <c r="P1011" i="2"/>
  <c r="T1013" i="2"/>
  <c r="Q1025" i="2"/>
  <c r="V1038" i="2"/>
  <c r="T1038" i="2"/>
  <c r="Q1038" i="2"/>
  <c r="P1038" i="2"/>
  <c r="Q1040" i="2"/>
  <c r="L1069" i="2"/>
  <c r="L1076" i="2"/>
  <c r="L1081" i="2"/>
  <c r="P980" i="2"/>
  <c r="L1049" i="2"/>
  <c r="L1118" i="2"/>
  <c r="T927" i="2"/>
  <c r="T939" i="2"/>
  <c r="T951" i="2"/>
  <c r="T963" i="2"/>
  <c r="T975" i="2"/>
  <c r="Q980" i="2"/>
  <c r="T987" i="2"/>
  <c r="Q992" i="2"/>
  <c r="T999" i="2"/>
  <c r="Q1004" i="2"/>
  <c r="T1011" i="2"/>
  <c r="Q1016" i="2"/>
  <c r="L1022" i="2"/>
  <c r="T1024" i="2"/>
  <c r="P1049" i="2"/>
  <c r="L1058" i="2"/>
  <c r="L1071" i="2"/>
  <c r="L926" i="2"/>
  <c r="L938" i="2"/>
  <c r="L950" i="2"/>
  <c r="L962" i="2"/>
  <c r="V963" i="2"/>
  <c r="L974" i="2"/>
  <c r="V975" i="2"/>
  <c r="T980" i="2"/>
  <c r="L986" i="2"/>
  <c r="V987" i="2"/>
  <c r="T992" i="2"/>
  <c r="L998" i="2"/>
  <c r="V999" i="2"/>
  <c r="P1002" i="2"/>
  <c r="T1004" i="2"/>
  <c r="L1010" i="2"/>
  <c r="V1011" i="2"/>
  <c r="P1014" i="2"/>
  <c r="V1016" i="2"/>
  <c r="L1019" i="2"/>
  <c r="P1023" i="2"/>
  <c r="Q1049" i="2"/>
  <c r="T1061" i="2"/>
  <c r="Q1061" i="2"/>
  <c r="P1061" i="2"/>
  <c r="L1061" i="2"/>
  <c r="L1083" i="2"/>
  <c r="L1095" i="2"/>
  <c r="V1095" i="2"/>
  <c r="T1095" i="2"/>
  <c r="Q1095" i="2"/>
  <c r="P1095" i="2"/>
  <c r="L943" i="2"/>
  <c r="L955" i="2"/>
  <c r="L967" i="2"/>
  <c r="L979" i="2"/>
  <c r="V980" i="2"/>
  <c r="P983" i="2"/>
  <c r="L991" i="2"/>
  <c r="V992" i="2"/>
  <c r="P995" i="2"/>
  <c r="Q1002" i="2"/>
  <c r="L1003" i="2"/>
  <c r="V1004" i="2"/>
  <c r="P1007" i="2"/>
  <c r="Q1014" i="2"/>
  <c r="L1015" i="2"/>
  <c r="Q1023" i="2"/>
  <c r="Q1035" i="2"/>
  <c r="T1049" i="2"/>
  <c r="L1059" i="2"/>
  <c r="V1061" i="2"/>
  <c r="Q983" i="2"/>
  <c r="Q995" i="2"/>
  <c r="Q1007" i="2"/>
  <c r="V1033" i="2"/>
  <c r="T1033" i="2"/>
  <c r="Q1033" i="2"/>
  <c r="Q1036" i="2"/>
  <c r="P1036" i="2"/>
  <c r="V1049" i="2"/>
  <c r="T983" i="2"/>
  <c r="T995" i="2"/>
  <c r="T1007" i="2"/>
  <c r="P1019" i="2"/>
  <c r="V1026" i="2"/>
  <c r="T1026" i="2"/>
  <c r="P1026" i="2"/>
  <c r="T1036" i="2"/>
  <c r="V1028" i="2"/>
  <c r="T1028" i="2"/>
  <c r="V1036" i="2"/>
  <c r="L1037" i="2"/>
  <c r="T1043" i="2"/>
  <c r="Q1043" i="2"/>
  <c r="P1043" i="2"/>
  <c r="V1050" i="2"/>
  <c r="T1050" i="2"/>
  <c r="Q1050" i="2"/>
  <c r="P1050" i="2"/>
  <c r="Q938" i="2"/>
  <c r="P943" i="2"/>
  <c r="Q950" i="2"/>
  <c r="P955" i="2"/>
  <c r="Q962" i="2"/>
  <c r="P967" i="2"/>
  <c r="Q974" i="2"/>
  <c r="P979" i="2"/>
  <c r="Q986" i="2"/>
  <c r="P991" i="2"/>
  <c r="Q998" i="2"/>
  <c r="P1003" i="2"/>
  <c r="Q1010" i="2"/>
  <c r="P1015" i="2"/>
  <c r="T1019" i="2"/>
  <c r="L1025" i="2"/>
  <c r="P1033" i="2"/>
  <c r="V1040" i="2"/>
  <c r="T1040" i="2"/>
  <c r="V1045" i="2"/>
  <c r="T1045" i="2"/>
  <c r="Q1045" i="2"/>
  <c r="L1016" i="2"/>
  <c r="Q1026" i="2"/>
  <c r="T1031" i="2"/>
  <c r="Q1031" i="2"/>
  <c r="P1031" i="2"/>
  <c r="L1034" i="2"/>
  <c r="L1046" i="2"/>
  <c r="L1047" i="2"/>
  <c r="L1052" i="2"/>
  <c r="V1052" i="2"/>
  <c r="T1052" i="2"/>
  <c r="Q1052" i="2"/>
  <c r="T1055" i="2"/>
  <c r="Q1055" i="2"/>
  <c r="P1055" i="2"/>
  <c r="L1064" i="2"/>
  <c r="L1074" i="2"/>
  <c r="L1067" i="2"/>
  <c r="V1067" i="2"/>
  <c r="T1067" i="2"/>
  <c r="Q1067" i="2"/>
  <c r="P1067" i="2"/>
  <c r="L1079" i="2"/>
  <c r="V1079" i="2"/>
  <c r="T1079" i="2"/>
  <c r="Q1079" i="2"/>
  <c r="P1079" i="2"/>
  <c r="L1086" i="2"/>
  <c r="L1108" i="2"/>
  <c r="V1110" i="2"/>
  <c r="T1110" i="2"/>
  <c r="L1288" i="2"/>
  <c r="L1305" i="2"/>
  <c r="P1057" i="2"/>
  <c r="Q1064" i="2"/>
  <c r="P1069" i="2"/>
  <c r="Q1076" i="2"/>
  <c r="P1081" i="2"/>
  <c r="P1086" i="2"/>
  <c r="P1093" i="2"/>
  <c r="P1098" i="2"/>
  <c r="V1101" i="2"/>
  <c r="L1105" i="2"/>
  <c r="V1105" i="2"/>
  <c r="L1115" i="2"/>
  <c r="T1115" i="2"/>
  <c r="Q1115" i="2"/>
  <c r="L1139" i="2"/>
  <c r="V1139" i="2"/>
  <c r="T1139" i="2"/>
  <c r="Q1139" i="2"/>
  <c r="P1139" i="2"/>
  <c r="L1170" i="2"/>
  <c r="V1047" i="2"/>
  <c r="Q1057" i="2"/>
  <c r="V1059" i="2"/>
  <c r="P1062" i="2"/>
  <c r="T1064" i="2"/>
  <c r="Q1069" i="2"/>
  <c r="L1070" i="2"/>
  <c r="V1071" i="2"/>
  <c r="P1074" i="2"/>
  <c r="T1076" i="2"/>
  <c r="Q1081" i="2"/>
  <c r="V1083" i="2"/>
  <c r="Q1086" i="2"/>
  <c r="Q1093" i="2"/>
  <c r="P1097" i="2"/>
  <c r="L1097" i="2"/>
  <c r="P1103" i="2"/>
  <c r="T1109" i="2"/>
  <c r="P1110" i="2"/>
  <c r="L1127" i="2"/>
  <c r="V1127" i="2"/>
  <c r="T1127" i="2"/>
  <c r="Q1127" i="2"/>
  <c r="L1194" i="2"/>
  <c r="L1239" i="2"/>
  <c r="T1057" i="2"/>
  <c r="Q1062" i="2"/>
  <c r="V1064" i="2"/>
  <c r="T1069" i="2"/>
  <c r="Q1074" i="2"/>
  <c r="V1076" i="2"/>
  <c r="T1081" i="2"/>
  <c r="T1086" i="2"/>
  <c r="P1090" i="2"/>
  <c r="L1102" i="2"/>
  <c r="Q1110" i="2"/>
  <c r="P1115" i="2"/>
  <c r="P1048" i="2"/>
  <c r="P1060" i="2"/>
  <c r="T1062" i="2"/>
  <c r="V1069" i="2"/>
  <c r="P1072" i="2"/>
  <c r="T1074" i="2"/>
  <c r="V1081" i="2"/>
  <c r="P1084" i="2"/>
  <c r="V1086" i="2"/>
  <c r="Q1090" i="2"/>
  <c r="P1105" i="2"/>
  <c r="V1115" i="2"/>
  <c r="L1151" i="2"/>
  <c r="V1151" i="2"/>
  <c r="T1151" i="2"/>
  <c r="Q1151" i="2"/>
  <c r="P1151" i="2"/>
  <c r="L1168" i="2"/>
  <c r="Q1048" i="2"/>
  <c r="Q1060" i="2"/>
  <c r="V1062" i="2"/>
  <c r="Q1072" i="2"/>
  <c r="L1073" i="2"/>
  <c r="V1074" i="2"/>
  <c r="Q1084" i="2"/>
  <c r="L1085" i="2"/>
  <c r="L1089" i="2"/>
  <c r="L1094" i="2"/>
  <c r="Q1105" i="2"/>
  <c r="Q1114" i="2"/>
  <c r="V1114" i="2"/>
  <c r="L1153" i="2"/>
  <c r="P1102" i="2"/>
  <c r="T1105" i="2"/>
  <c r="V1125" i="2"/>
  <c r="Q1125" i="2"/>
  <c r="P1125" i="2"/>
  <c r="L1125" i="2"/>
  <c r="P1094" i="2"/>
  <c r="Q1096" i="2"/>
  <c r="P1096" i="2"/>
  <c r="Q1102" i="2"/>
  <c r="Q1108" i="2"/>
  <c r="P1108" i="2"/>
  <c r="V1113" i="2"/>
  <c r="P1113" i="2"/>
  <c r="L1113" i="2"/>
  <c r="T1114" i="2"/>
  <c r="L1192" i="2"/>
  <c r="Q1089" i="2"/>
  <c r="T1091" i="2"/>
  <c r="Q1091" i="2"/>
  <c r="Q1094" i="2"/>
  <c r="L1101" i="2"/>
  <c r="V1118" i="2"/>
  <c r="T1118" i="2"/>
  <c r="T1125" i="2"/>
  <c r="V1137" i="2"/>
  <c r="T1137" i="2"/>
  <c r="Q1137" i="2"/>
  <c r="P1137" i="2"/>
  <c r="L1137" i="2"/>
  <c r="L1182" i="2"/>
  <c r="P1073" i="2"/>
  <c r="P1085" i="2"/>
  <c r="T1089" i="2"/>
  <c r="Q1113" i="2"/>
  <c r="P1118" i="2"/>
  <c r="L1129" i="2"/>
  <c r="L1141" i="2"/>
  <c r="Q1073" i="2"/>
  <c r="Q1085" i="2"/>
  <c r="V1089" i="2"/>
  <c r="L1093" i="2"/>
  <c r="V1093" i="2"/>
  <c r="V1098" i="2"/>
  <c r="T1098" i="2"/>
  <c r="L1117" i="2"/>
  <c r="V1117" i="2"/>
  <c r="P1117" i="2"/>
  <c r="Q1118" i="2"/>
  <c r="L1227" i="2"/>
  <c r="P1091" i="2"/>
  <c r="V1096" i="2"/>
  <c r="Q1101" i="2"/>
  <c r="T1103" i="2"/>
  <c r="Q1103" i="2"/>
  <c r="V1108" i="2"/>
  <c r="P1109" i="2"/>
  <c r="L1109" i="2"/>
  <c r="L1110" i="2"/>
  <c r="V1126" i="2"/>
  <c r="P1129" i="2"/>
  <c r="V1138" i="2"/>
  <c r="P1141" i="2"/>
  <c r="L1149" i="2"/>
  <c r="V1150" i="2"/>
  <c r="P1153" i="2"/>
  <c r="L1191" i="2"/>
  <c r="L1195" i="2"/>
  <c r="V1195" i="2"/>
  <c r="T1195" i="2"/>
  <c r="Q1195" i="2"/>
  <c r="P1195" i="2"/>
  <c r="L1207" i="2"/>
  <c r="V1207" i="2"/>
  <c r="T1207" i="2"/>
  <c r="Q1207" i="2"/>
  <c r="P1207" i="2"/>
  <c r="L1251" i="2"/>
  <c r="L1267" i="2"/>
  <c r="Q1170" i="2"/>
  <c r="V1170" i="2"/>
  <c r="Q1182" i="2"/>
  <c r="V1182" i="2"/>
  <c r="V1192" i="2"/>
  <c r="Q1192" i="2"/>
  <c r="P1193" i="2"/>
  <c r="L1193" i="2"/>
  <c r="Q1194" i="2"/>
  <c r="V1194" i="2"/>
  <c r="L1203" i="2"/>
  <c r="L1219" i="2"/>
  <c r="V1219" i="2"/>
  <c r="T1219" i="2"/>
  <c r="Q1219" i="2"/>
  <c r="P1219" i="2"/>
  <c r="L1231" i="2"/>
  <c r="V1231" i="2"/>
  <c r="T1231" i="2"/>
  <c r="Q1231" i="2"/>
  <c r="P1231" i="2"/>
  <c r="T1141" i="2"/>
  <c r="L1167" i="2"/>
  <c r="T1173" i="2"/>
  <c r="P1173" i="2"/>
  <c r="L1179" i="2"/>
  <c r="T1185" i="2"/>
  <c r="P1185" i="2"/>
  <c r="Q1193" i="2"/>
  <c r="L1255" i="2"/>
  <c r="L1276" i="2"/>
  <c r="L1092" i="2"/>
  <c r="L1104" i="2"/>
  <c r="L1116" i="2"/>
  <c r="P1120" i="2"/>
  <c r="T1122" i="2"/>
  <c r="L1128" i="2"/>
  <c r="V1129" i="2"/>
  <c r="P1132" i="2"/>
  <c r="T1134" i="2"/>
  <c r="L1140" i="2"/>
  <c r="V1141" i="2"/>
  <c r="P1144" i="2"/>
  <c r="T1146" i="2"/>
  <c r="L1152" i="2"/>
  <c r="V1153" i="2"/>
  <c r="P1156" i="2"/>
  <c r="T1158" i="2"/>
  <c r="T1161" i="2"/>
  <c r="T1163" i="2"/>
  <c r="L1165" i="2"/>
  <c r="P1192" i="2"/>
  <c r="T1193" i="2"/>
  <c r="L1216" i="2"/>
  <c r="L1243" i="2"/>
  <c r="L1121" i="2"/>
  <c r="L1133" i="2"/>
  <c r="L1145" i="2"/>
  <c r="P1149" i="2"/>
  <c r="L1157" i="2"/>
  <c r="P1167" i="2"/>
  <c r="P1170" i="2"/>
  <c r="Q1173" i="2"/>
  <c r="P1179" i="2"/>
  <c r="P1182" i="2"/>
  <c r="Q1185" i="2"/>
  <c r="T1192" i="2"/>
  <c r="V1193" i="2"/>
  <c r="P1194" i="2"/>
  <c r="L1215" i="2"/>
  <c r="L1264" i="2"/>
  <c r="L1293" i="2"/>
  <c r="L1126" i="2"/>
  <c r="P1130" i="2"/>
  <c r="L1138" i="2"/>
  <c r="P1142" i="2"/>
  <c r="Q1149" i="2"/>
  <c r="L1150" i="2"/>
  <c r="P1154" i="2"/>
  <c r="Q1167" i="2"/>
  <c r="T1170" i="2"/>
  <c r="L1171" i="2"/>
  <c r="T1171" i="2"/>
  <c r="P1171" i="2"/>
  <c r="V1173" i="2"/>
  <c r="T1182" i="2"/>
  <c r="L1183" i="2"/>
  <c r="T1183" i="2"/>
  <c r="P1183" i="2"/>
  <c r="T1194" i="2"/>
  <c r="L1204" i="2"/>
  <c r="V1204" i="2"/>
  <c r="Q1204" i="2"/>
  <c r="Q1130" i="2"/>
  <c r="Q1142" i="2"/>
  <c r="T1149" i="2"/>
  <c r="Q1154" i="2"/>
  <c r="V1168" i="2"/>
  <c r="Q1168" i="2"/>
  <c r="T1177" i="2"/>
  <c r="L1177" i="2"/>
  <c r="V1180" i="2"/>
  <c r="Q1180" i="2"/>
  <c r="T1189" i="2"/>
  <c r="L1189" i="2"/>
  <c r="P1204" i="2"/>
  <c r="L1252" i="2"/>
  <c r="T1130" i="2"/>
  <c r="T1142" i="2"/>
  <c r="T1154" i="2"/>
  <c r="V1167" i="2"/>
  <c r="Q1171" i="2"/>
  <c r="V1179" i="2"/>
  <c r="Q1183" i="2"/>
  <c r="T1204" i="2"/>
  <c r="V1205" i="2"/>
  <c r="Q1205" i="2"/>
  <c r="P1205" i="2"/>
  <c r="L1205" i="2"/>
  <c r="L1240" i="2"/>
  <c r="L1291" i="2"/>
  <c r="L1312" i="2"/>
  <c r="P1121" i="2"/>
  <c r="P1133" i="2"/>
  <c r="P1145" i="2"/>
  <c r="P1157" i="2"/>
  <c r="T1165" i="2"/>
  <c r="P1168" i="2"/>
  <c r="V1171" i="2"/>
  <c r="P1180" i="2"/>
  <c r="V1183" i="2"/>
  <c r="T1205" i="2"/>
  <c r="L1228" i="2"/>
  <c r="T1168" i="2"/>
  <c r="P1169" i="2"/>
  <c r="L1169" i="2"/>
  <c r="P1177" i="2"/>
  <c r="P1181" i="2"/>
  <c r="L1181" i="2"/>
  <c r="Q1206" i="2"/>
  <c r="P1206" i="2"/>
  <c r="L1206" i="2"/>
  <c r="V1206" i="2"/>
  <c r="P1175" i="2"/>
  <c r="T1175" i="2"/>
  <c r="Q1177" i="2"/>
  <c r="P1187" i="2"/>
  <c r="T1187" i="2"/>
  <c r="Q1189" i="2"/>
  <c r="L1279" i="2"/>
  <c r="L1296" i="2"/>
  <c r="P1240" i="2"/>
  <c r="T1242" i="2"/>
  <c r="Q1247" i="2"/>
  <c r="V1249" i="2"/>
  <c r="P1252" i="2"/>
  <c r="T1254" i="2"/>
  <c r="Q1259" i="2"/>
  <c r="V1261" i="2"/>
  <c r="P1264" i="2"/>
  <c r="T1266" i="2"/>
  <c r="Q1271" i="2"/>
  <c r="V1273" i="2"/>
  <c r="P1276" i="2"/>
  <c r="T1278" i="2"/>
  <c r="Q1283" i="2"/>
  <c r="V1285" i="2"/>
  <c r="P1288" i="2"/>
  <c r="T1290" i="2"/>
  <c r="Q1295" i="2"/>
  <c r="Q1300" i="2"/>
  <c r="T1306" i="2"/>
  <c r="P1309" i="2"/>
  <c r="L1327" i="2"/>
  <c r="L1373" i="2"/>
  <c r="L1380" i="2"/>
  <c r="P1197" i="2"/>
  <c r="T1199" i="2"/>
  <c r="P1209" i="2"/>
  <c r="T1211" i="2"/>
  <c r="Q1216" i="2"/>
  <c r="L1217" i="2"/>
  <c r="V1218" i="2"/>
  <c r="P1221" i="2"/>
  <c r="T1223" i="2"/>
  <c r="Q1228" i="2"/>
  <c r="L1229" i="2"/>
  <c r="V1230" i="2"/>
  <c r="P1233" i="2"/>
  <c r="T1235" i="2"/>
  <c r="Q1240" i="2"/>
  <c r="L1241" i="2"/>
  <c r="V1242" i="2"/>
  <c r="P1245" i="2"/>
  <c r="T1247" i="2"/>
  <c r="Q1252" i="2"/>
  <c r="L1253" i="2"/>
  <c r="V1254" i="2"/>
  <c r="P1257" i="2"/>
  <c r="T1259" i="2"/>
  <c r="Q1264" i="2"/>
  <c r="L1265" i="2"/>
  <c r="V1266" i="2"/>
  <c r="P1269" i="2"/>
  <c r="T1271" i="2"/>
  <c r="Q1276" i="2"/>
  <c r="L1277" i="2"/>
  <c r="V1278" i="2"/>
  <c r="P1281" i="2"/>
  <c r="T1283" i="2"/>
  <c r="Q1288" i="2"/>
  <c r="L1289" i="2"/>
  <c r="V1290" i="2"/>
  <c r="T1295" i="2"/>
  <c r="V1300" i="2"/>
  <c r="L1315" i="2"/>
  <c r="L1365" i="2"/>
  <c r="L1294" i="2"/>
  <c r="V1305" i="2"/>
  <c r="Q1305" i="2"/>
  <c r="L1329" i="2"/>
  <c r="V1329" i="2"/>
  <c r="T1329" i="2"/>
  <c r="Q1329" i="2"/>
  <c r="P1329" i="2"/>
  <c r="Q1166" i="2"/>
  <c r="Q1178" i="2"/>
  <c r="Q1190" i="2"/>
  <c r="T1197" i="2"/>
  <c r="Q1202" i="2"/>
  <c r="T1209" i="2"/>
  <c r="Q1214" i="2"/>
  <c r="V1216" i="2"/>
  <c r="T1221" i="2"/>
  <c r="Q1226" i="2"/>
  <c r="V1228" i="2"/>
  <c r="T1233" i="2"/>
  <c r="Q1238" i="2"/>
  <c r="V1240" i="2"/>
  <c r="P1243" i="2"/>
  <c r="T1245" i="2"/>
  <c r="Q1250" i="2"/>
  <c r="V1252" i="2"/>
  <c r="P1255" i="2"/>
  <c r="T1257" i="2"/>
  <c r="Q1262" i="2"/>
  <c r="L1263" i="2"/>
  <c r="V1264" i="2"/>
  <c r="P1267" i="2"/>
  <c r="T1269" i="2"/>
  <c r="Q1274" i="2"/>
  <c r="L1275" i="2"/>
  <c r="V1276" i="2"/>
  <c r="P1279" i="2"/>
  <c r="T1281" i="2"/>
  <c r="Q1286" i="2"/>
  <c r="L1287" i="2"/>
  <c r="V1288" i="2"/>
  <c r="Q1291" i="2"/>
  <c r="P1294" i="2"/>
  <c r="P1305" i="2"/>
  <c r="L1344" i="2"/>
  <c r="L1385" i="2"/>
  <c r="Q1279" i="2"/>
  <c r="T1291" i="2"/>
  <c r="Q1294" i="2"/>
  <c r="Q1296" i="2"/>
  <c r="P1296" i="2"/>
  <c r="T1305" i="2"/>
  <c r="L1308" i="2"/>
  <c r="L1363" i="2"/>
  <c r="L1201" i="2"/>
  <c r="L1213" i="2"/>
  <c r="P1217" i="2"/>
  <c r="L1225" i="2"/>
  <c r="P1229" i="2"/>
  <c r="L1237" i="2"/>
  <c r="P1241" i="2"/>
  <c r="T1243" i="2"/>
  <c r="L1249" i="2"/>
  <c r="P1253" i="2"/>
  <c r="T1255" i="2"/>
  <c r="L1261" i="2"/>
  <c r="P1265" i="2"/>
  <c r="T1267" i="2"/>
  <c r="L1273" i="2"/>
  <c r="P1277" i="2"/>
  <c r="T1279" i="2"/>
  <c r="L1285" i="2"/>
  <c r="P1289" i="2"/>
  <c r="V1291" i="2"/>
  <c r="T1294" i="2"/>
  <c r="L1353" i="2"/>
  <c r="Q1217" i="2"/>
  <c r="L1218" i="2"/>
  <c r="Q1229" i="2"/>
  <c r="L1230" i="2"/>
  <c r="Q1241" i="2"/>
  <c r="L1242" i="2"/>
  <c r="Q1253" i="2"/>
  <c r="L1254" i="2"/>
  <c r="Q1265" i="2"/>
  <c r="L1266" i="2"/>
  <c r="Q1277" i="2"/>
  <c r="L1278" i="2"/>
  <c r="Q1289" i="2"/>
  <c r="L1290" i="2"/>
  <c r="V1294" i="2"/>
  <c r="Q1307" i="2"/>
  <c r="P1307" i="2"/>
  <c r="L1307" i="2"/>
  <c r="V1307" i="2"/>
  <c r="L1332" i="2"/>
  <c r="V1293" i="2"/>
  <c r="Q1293" i="2"/>
  <c r="T1297" i="2"/>
  <c r="L1297" i="2"/>
  <c r="L1303" i="2"/>
  <c r="P1312" i="2"/>
  <c r="T1312" i="2"/>
  <c r="Q1312" i="2"/>
  <c r="L1317" i="2"/>
  <c r="V1317" i="2"/>
  <c r="Q1317" i="2"/>
  <c r="P1317" i="2"/>
  <c r="L1339" i="2"/>
  <c r="L1368" i="2"/>
  <c r="L1396" i="2"/>
  <c r="L1300" i="2"/>
  <c r="T1317" i="2"/>
  <c r="L1351" i="2"/>
  <c r="L1378" i="2"/>
  <c r="L1412" i="2"/>
  <c r="T1307" i="2"/>
  <c r="V1312" i="2"/>
  <c r="V1318" i="2"/>
  <c r="Q1318" i="2"/>
  <c r="L1318" i="2"/>
  <c r="L1341" i="2"/>
  <c r="Q1201" i="2"/>
  <c r="Q1213" i="2"/>
  <c r="P1218" i="2"/>
  <c r="Q1225" i="2"/>
  <c r="P1230" i="2"/>
  <c r="Q1237" i="2"/>
  <c r="P1242" i="2"/>
  <c r="Q1249" i="2"/>
  <c r="P1254" i="2"/>
  <c r="Q1261" i="2"/>
  <c r="P1266" i="2"/>
  <c r="Q1273" i="2"/>
  <c r="P1278" i="2"/>
  <c r="Q1285" i="2"/>
  <c r="P1290" i="2"/>
  <c r="P1293" i="2"/>
  <c r="P1297" i="2"/>
  <c r="Q1306" i="2"/>
  <c r="L1306" i="2"/>
  <c r="V1309" i="2"/>
  <c r="T1309" i="2"/>
  <c r="L1309" i="2"/>
  <c r="P1318" i="2"/>
  <c r="L1390" i="2"/>
  <c r="L1292" i="2"/>
  <c r="T1293" i="2"/>
  <c r="P1295" i="2"/>
  <c r="Q1297" i="2"/>
  <c r="P1300" i="2"/>
  <c r="P1306" i="2"/>
  <c r="T1318" i="2"/>
  <c r="L1320" i="2"/>
  <c r="L1356" i="2"/>
  <c r="V1314" i="2"/>
  <c r="T1319" i="2"/>
  <c r="Q1324" i="2"/>
  <c r="T1331" i="2"/>
  <c r="Q1336" i="2"/>
  <c r="P1341" i="2"/>
  <c r="T1343" i="2"/>
  <c r="Q1348" i="2"/>
  <c r="P1353" i="2"/>
  <c r="T1355" i="2"/>
  <c r="Q1360" i="2"/>
  <c r="P1365" i="2"/>
  <c r="T1367" i="2"/>
  <c r="L1374" i="2"/>
  <c r="P1375" i="2"/>
  <c r="P1380" i="2"/>
  <c r="P1385" i="2"/>
  <c r="V1388" i="2"/>
  <c r="P1298" i="2"/>
  <c r="P1310" i="2"/>
  <c r="V1319" i="2"/>
  <c r="P1322" i="2"/>
  <c r="T1324" i="2"/>
  <c r="L1330" i="2"/>
  <c r="V1331" i="2"/>
  <c r="P1334" i="2"/>
  <c r="T1336" i="2"/>
  <c r="Q1341" i="2"/>
  <c r="L1342" i="2"/>
  <c r="V1343" i="2"/>
  <c r="P1346" i="2"/>
  <c r="T1348" i="2"/>
  <c r="Q1353" i="2"/>
  <c r="L1354" i="2"/>
  <c r="V1355" i="2"/>
  <c r="P1358" i="2"/>
  <c r="T1360" i="2"/>
  <c r="Q1365" i="2"/>
  <c r="L1366" i="2"/>
  <c r="V1367" i="2"/>
  <c r="P1370" i="2"/>
  <c r="L1371" i="2"/>
  <c r="Q1375" i="2"/>
  <c r="Q1380" i="2"/>
  <c r="V1385" i="2"/>
  <c r="L1415" i="2"/>
  <c r="L1461" i="2"/>
  <c r="T1341" i="2"/>
  <c r="T1353" i="2"/>
  <c r="T1365" i="2"/>
  <c r="T1373" i="2"/>
  <c r="Q1373" i="2"/>
  <c r="T1375" i="2"/>
  <c r="L1379" i="2"/>
  <c r="P1382" i="2"/>
  <c r="T1390" i="2"/>
  <c r="L1448" i="2"/>
  <c r="T1298" i="2"/>
  <c r="Q1303" i="2"/>
  <c r="L1304" i="2"/>
  <c r="P1308" i="2"/>
  <c r="T1310" i="2"/>
  <c r="Q1315" i="2"/>
  <c r="L1316" i="2"/>
  <c r="P1320" i="2"/>
  <c r="T1322" i="2"/>
  <c r="Q1327" i="2"/>
  <c r="L1328" i="2"/>
  <c r="P1332" i="2"/>
  <c r="T1334" i="2"/>
  <c r="Q1339" i="2"/>
  <c r="L1340" i="2"/>
  <c r="V1341" i="2"/>
  <c r="P1344" i="2"/>
  <c r="T1346" i="2"/>
  <c r="Q1351" i="2"/>
  <c r="L1352" i="2"/>
  <c r="V1353" i="2"/>
  <c r="P1356" i="2"/>
  <c r="T1358" i="2"/>
  <c r="Q1363" i="2"/>
  <c r="L1364" i="2"/>
  <c r="V1365" i="2"/>
  <c r="P1368" i="2"/>
  <c r="T1370" i="2"/>
  <c r="Q1382" i="2"/>
  <c r="V1390" i="2"/>
  <c r="L1455" i="2"/>
  <c r="T1303" i="2"/>
  <c r="Q1308" i="2"/>
  <c r="T1315" i="2"/>
  <c r="Q1320" i="2"/>
  <c r="L1321" i="2"/>
  <c r="T1327" i="2"/>
  <c r="Q1332" i="2"/>
  <c r="L1333" i="2"/>
  <c r="T1339" i="2"/>
  <c r="Q1344" i="2"/>
  <c r="L1345" i="2"/>
  <c r="T1351" i="2"/>
  <c r="Q1356" i="2"/>
  <c r="L1357" i="2"/>
  <c r="T1363" i="2"/>
  <c r="Q1368" i="2"/>
  <c r="L1369" i="2"/>
  <c r="P1371" i="2"/>
  <c r="L1376" i="2"/>
  <c r="P1379" i="2"/>
  <c r="T1382" i="2"/>
  <c r="P1384" i="2"/>
  <c r="L1386" i="2"/>
  <c r="P1387" i="2"/>
  <c r="V1396" i="2"/>
  <c r="T1396" i="2"/>
  <c r="Q1396" i="2"/>
  <c r="L1436" i="2"/>
  <c r="L1439" i="2"/>
  <c r="P1330" i="2"/>
  <c r="P1342" i="2"/>
  <c r="P1354" i="2"/>
  <c r="P1366" i="2"/>
  <c r="Q1371" i="2"/>
  <c r="P1373" i="2"/>
  <c r="Q1379" i="2"/>
  <c r="Q1384" i="2"/>
  <c r="Q1387" i="2"/>
  <c r="L1391" i="2"/>
  <c r="T1391" i="2"/>
  <c r="L1446" i="2"/>
  <c r="V1308" i="2"/>
  <c r="L1319" i="2"/>
  <c r="V1320" i="2"/>
  <c r="Q1330" i="2"/>
  <c r="L1331" i="2"/>
  <c r="V1332" i="2"/>
  <c r="Q1342" i="2"/>
  <c r="L1343" i="2"/>
  <c r="V1344" i="2"/>
  <c r="Q1354" i="2"/>
  <c r="L1355" i="2"/>
  <c r="V1356" i="2"/>
  <c r="Q1366" i="2"/>
  <c r="L1367" i="2"/>
  <c r="V1368" i="2"/>
  <c r="T1371" i="2"/>
  <c r="V1373" i="2"/>
  <c r="P1376" i="2"/>
  <c r="T1379" i="2"/>
  <c r="P1395" i="2"/>
  <c r="L1395" i="2"/>
  <c r="V1395" i="2"/>
  <c r="P1396" i="2"/>
  <c r="V1412" i="2"/>
  <c r="T1412" i="2"/>
  <c r="Q1412" i="2"/>
  <c r="P1412" i="2"/>
  <c r="L1424" i="2"/>
  <c r="L1427" i="2"/>
  <c r="L1324" i="2"/>
  <c r="T1330" i="2"/>
  <c r="L1336" i="2"/>
  <c r="T1342" i="2"/>
  <c r="L1348" i="2"/>
  <c r="T1354" i="2"/>
  <c r="L1360" i="2"/>
  <c r="T1366" i="2"/>
  <c r="Q1378" i="2"/>
  <c r="P1378" i="2"/>
  <c r="V1379" i="2"/>
  <c r="P1383" i="2"/>
  <c r="V1383" i="2"/>
  <c r="P1391" i="2"/>
  <c r="L1400" i="2"/>
  <c r="L1403" i="2"/>
  <c r="L1434" i="2"/>
  <c r="P1321" i="2"/>
  <c r="P1333" i="2"/>
  <c r="P1345" i="2"/>
  <c r="P1357" i="2"/>
  <c r="P1369" i="2"/>
  <c r="L1375" i="2"/>
  <c r="L1388" i="2"/>
  <c r="P1407" i="2"/>
  <c r="L1407" i="2"/>
  <c r="V1407" i="2"/>
  <c r="T1407" i="2"/>
  <c r="Q1407" i="2"/>
  <c r="L1410" i="2"/>
  <c r="V1380" i="2"/>
  <c r="T1380" i="2"/>
  <c r="T1385" i="2"/>
  <c r="Q1385" i="2"/>
  <c r="Q1394" i="2"/>
  <c r="P1394" i="2"/>
  <c r="L1394" i="2"/>
  <c r="T1395" i="2"/>
  <c r="P1400" i="2"/>
  <c r="L1422" i="2"/>
  <c r="L1463" i="2"/>
  <c r="P1319" i="2"/>
  <c r="T1321" i="2"/>
  <c r="P1331" i="2"/>
  <c r="T1333" i="2"/>
  <c r="P1343" i="2"/>
  <c r="T1345" i="2"/>
  <c r="P1355" i="2"/>
  <c r="T1357" i="2"/>
  <c r="P1367" i="2"/>
  <c r="T1369" i="2"/>
  <c r="T1378" i="2"/>
  <c r="T1383" i="2"/>
  <c r="P1388" i="2"/>
  <c r="L1398" i="2"/>
  <c r="Q1400" i="2"/>
  <c r="V1378" i="2"/>
  <c r="L1382" i="2"/>
  <c r="Q1388" i="2"/>
  <c r="Q1390" i="2"/>
  <c r="P1390" i="2"/>
  <c r="T1394" i="2"/>
  <c r="V1399" i="2"/>
  <c r="P1399" i="2"/>
  <c r="V1400" i="2"/>
  <c r="L1480" i="2"/>
  <c r="L1408" i="2"/>
  <c r="Q1419" i="2"/>
  <c r="L1420" i="2"/>
  <c r="P1424" i="2"/>
  <c r="Q1431" i="2"/>
  <c r="L1432" i="2"/>
  <c r="P1436" i="2"/>
  <c r="Q1443" i="2"/>
  <c r="L1444" i="2"/>
  <c r="P1448" i="2"/>
  <c r="Q1453" i="2"/>
  <c r="L1456" i="2"/>
  <c r="T1464" i="2"/>
  <c r="T1469" i="2"/>
  <c r="V1488" i="2"/>
  <c r="T1488" i="2"/>
  <c r="Q1488" i="2"/>
  <c r="P1488" i="2"/>
  <c r="L1488" i="2"/>
  <c r="T1419" i="2"/>
  <c r="Q1424" i="2"/>
  <c r="T1431" i="2"/>
  <c r="Q1436" i="2"/>
  <c r="T1443" i="2"/>
  <c r="Q1448" i="2"/>
  <c r="T1453" i="2"/>
  <c r="P1463" i="2"/>
  <c r="Q1463" i="2"/>
  <c r="V1469" i="2"/>
  <c r="L1406" i="2"/>
  <c r="P1410" i="2"/>
  <c r="L1418" i="2"/>
  <c r="V1419" i="2"/>
  <c r="P1422" i="2"/>
  <c r="T1424" i="2"/>
  <c r="L1430" i="2"/>
  <c r="V1431" i="2"/>
  <c r="P1434" i="2"/>
  <c r="T1436" i="2"/>
  <c r="L1442" i="2"/>
  <c r="V1443" i="2"/>
  <c r="P1446" i="2"/>
  <c r="T1448" i="2"/>
  <c r="Q1454" i="2"/>
  <c r="P1455" i="2"/>
  <c r="L1457" i="2"/>
  <c r="Q1461" i="2"/>
  <c r="P1403" i="2"/>
  <c r="L1411" i="2"/>
  <c r="P1415" i="2"/>
  <c r="L1423" i="2"/>
  <c r="V1424" i="2"/>
  <c r="P1427" i="2"/>
  <c r="L1435" i="2"/>
  <c r="V1436" i="2"/>
  <c r="P1439" i="2"/>
  <c r="L1447" i="2"/>
  <c r="V1448" i="2"/>
  <c r="L1450" i="2"/>
  <c r="Q1455" i="2"/>
  <c r="T1461" i="2"/>
  <c r="T1465" i="2"/>
  <c r="L1465" i="2"/>
  <c r="V1465" i="2"/>
  <c r="Q1468" i="2"/>
  <c r="V1476" i="2"/>
  <c r="Q1476" i="2"/>
  <c r="L1476" i="2"/>
  <c r="T1455" i="2"/>
  <c r="P1456" i="2"/>
  <c r="T1463" i="2"/>
  <c r="P1487" i="2"/>
  <c r="L1487" i="2"/>
  <c r="V1487" i="2"/>
  <c r="Q1487" i="2"/>
  <c r="L1397" i="2"/>
  <c r="T1403" i="2"/>
  <c r="Q1408" i="2"/>
  <c r="L1409" i="2"/>
  <c r="T1415" i="2"/>
  <c r="Q1420" i="2"/>
  <c r="L1421" i="2"/>
  <c r="T1427" i="2"/>
  <c r="Q1432" i="2"/>
  <c r="L1433" i="2"/>
  <c r="T1439" i="2"/>
  <c r="Q1444" i="2"/>
  <c r="L1445" i="2"/>
  <c r="V1455" i="2"/>
  <c r="Q1456" i="2"/>
  <c r="L1462" i="2"/>
  <c r="V1463" i="2"/>
  <c r="L1467" i="2"/>
  <c r="V1468" i="2"/>
  <c r="T1476" i="2"/>
  <c r="T1487" i="2"/>
  <c r="L1536" i="2"/>
  <c r="L1402" i="2"/>
  <c r="V1403" i="2"/>
  <c r="P1406" i="2"/>
  <c r="T1408" i="2"/>
  <c r="L1414" i="2"/>
  <c r="V1415" i="2"/>
  <c r="P1418" i="2"/>
  <c r="T1420" i="2"/>
  <c r="L1426" i="2"/>
  <c r="V1427" i="2"/>
  <c r="P1430" i="2"/>
  <c r="T1432" i="2"/>
  <c r="L1438" i="2"/>
  <c r="V1439" i="2"/>
  <c r="P1442" i="2"/>
  <c r="T1444" i="2"/>
  <c r="P1450" i="2"/>
  <c r="L1452" i="2"/>
  <c r="T1456" i="2"/>
  <c r="Q1457" i="2"/>
  <c r="P1465" i="2"/>
  <c r="P1411" i="2"/>
  <c r="L1419" i="2"/>
  <c r="P1423" i="2"/>
  <c r="L1431" i="2"/>
  <c r="P1435" i="2"/>
  <c r="L1443" i="2"/>
  <c r="P1447" i="2"/>
  <c r="T1457" i="2"/>
  <c r="Q1465" i="2"/>
  <c r="L1469" i="2"/>
  <c r="L1533" i="2"/>
  <c r="L1453" i="2"/>
  <c r="Q1464" i="2"/>
  <c r="L1464" i="2"/>
  <c r="T1477" i="2"/>
  <c r="Q1477" i="2"/>
  <c r="L1477" i="2"/>
  <c r="V1477" i="2"/>
  <c r="L1495" i="2"/>
  <c r="L1507" i="2"/>
  <c r="L1519" i="2"/>
  <c r="L1552" i="2"/>
  <c r="P1475" i="2"/>
  <c r="L1475" i="2"/>
  <c r="V1475" i="2"/>
  <c r="Q1475" i="2"/>
  <c r="V1480" i="2"/>
  <c r="T1480" i="2"/>
  <c r="P1480" i="2"/>
  <c r="L1538" i="2"/>
  <c r="T1392" i="2"/>
  <c r="Q1397" i="2"/>
  <c r="P1402" i="2"/>
  <c r="T1404" i="2"/>
  <c r="Q1409" i="2"/>
  <c r="P1414" i="2"/>
  <c r="T1416" i="2"/>
  <c r="Q1421" i="2"/>
  <c r="P1426" i="2"/>
  <c r="T1428" i="2"/>
  <c r="Q1433" i="2"/>
  <c r="P1438" i="2"/>
  <c r="T1440" i="2"/>
  <c r="Q1445" i="2"/>
  <c r="T1451" i="2"/>
  <c r="P1452" i="2"/>
  <c r="V1458" i="2"/>
  <c r="T1462" i="2"/>
  <c r="T1467" i="2"/>
  <c r="P1477" i="2"/>
  <c r="Q1480" i="2"/>
  <c r="L1541" i="2"/>
  <c r="L1558" i="2"/>
  <c r="T1452" i="2"/>
  <c r="P1453" i="2"/>
  <c r="P1464" i="2"/>
  <c r="Q1469" i="2"/>
  <c r="T1475" i="2"/>
  <c r="T1470" i="2"/>
  <c r="T1482" i="2"/>
  <c r="V1489" i="2"/>
  <c r="P1492" i="2"/>
  <c r="T1494" i="2"/>
  <c r="Q1499" i="2"/>
  <c r="L1500" i="2"/>
  <c r="V1501" i="2"/>
  <c r="P1504" i="2"/>
  <c r="T1506" i="2"/>
  <c r="Q1511" i="2"/>
  <c r="L1512" i="2"/>
  <c r="V1513" i="2"/>
  <c r="P1516" i="2"/>
  <c r="T1518" i="2"/>
  <c r="Q1523" i="2"/>
  <c r="L1524" i="2"/>
  <c r="V1525" i="2"/>
  <c r="P1528" i="2"/>
  <c r="P1531" i="2"/>
  <c r="L1534" i="2"/>
  <c r="Q1538" i="2"/>
  <c r="T1546" i="2"/>
  <c r="L1547" i="2"/>
  <c r="Q1547" i="2"/>
  <c r="L1585" i="2"/>
  <c r="L1537" i="2"/>
  <c r="Q1552" i="2"/>
  <c r="P1552" i="2"/>
  <c r="Q1485" i="2"/>
  <c r="L1486" i="2"/>
  <c r="T1492" i="2"/>
  <c r="Q1497" i="2"/>
  <c r="L1498" i="2"/>
  <c r="V1499" i="2"/>
  <c r="T1504" i="2"/>
  <c r="Q1509" i="2"/>
  <c r="L1510" i="2"/>
  <c r="V1511" i="2"/>
  <c r="T1516" i="2"/>
  <c r="Q1521" i="2"/>
  <c r="L1522" i="2"/>
  <c r="V1523" i="2"/>
  <c r="T1528" i="2"/>
  <c r="T1531" i="2"/>
  <c r="Q1535" i="2"/>
  <c r="L1544" i="2"/>
  <c r="L1568" i="2"/>
  <c r="L1479" i="2"/>
  <c r="L1491" i="2"/>
  <c r="L1503" i="2"/>
  <c r="L1515" i="2"/>
  <c r="L1527" i="2"/>
  <c r="P1534" i="2"/>
  <c r="T1535" i="2"/>
  <c r="P1537" i="2"/>
  <c r="L1571" i="2"/>
  <c r="T1571" i="2"/>
  <c r="Q1571" i="2"/>
  <c r="P1571" i="2"/>
  <c r="L1604" i="2"/>
  <c r="L1620" i="2"/>
  <c r="P1500" i="2"/>
  <c r="P1512" i="2"/>
  <c r="P1524" i="2"/>
  <c r="T1534" i="2"/>
  <c r="Q1537" i="2"/>
  <c r="L1561" i="2"/>
  <c r="V1561" i="2"/>
  <c r="T1561" i="2"/>
  <c r="Q1561" i="2"/>
  <c r="P1561" i="2"/>
  <c r="Q1570" i="2"/>
  <c r="P1570" i="2"/>
  <c r="V1570" i="2"/>
  <c r="V1571" i="2"/>
  <c r="L1573" i="2"/>
  <c r="L1592" i="2"/>
  <c r="P1481" i="2"/>
  <c r="L1489" i="2"/>
  <c r="P1493" i="2"/>
  <c r="T1495" i="2"/>
  <c r="Q1500" i="2"/>
  <c r="L1501" i="2"/>
  <c r="P1505" i="2"/>
  <c r="T1507" i="2"/>
  <c r="Q1512" i="2"/>
  <c r="L1513" i="2"/>
  <c r="P1517" i="2"/>
  <c r="T1519" i="2"/>
  <c r="Q1524" i="2"/>
  <c r="L1525" i="2"/>
  <c r="P1529" i="2"/>
  <c r="T1533" i="2"/>
  <c r="V1534" i="2"/>
  <c r="T1537" i="2"/>
  <c r="L1545" i="2"/>
  <c r="V1547" i="2"/>
  <c r="L1549" i="2"/>
  <c r="V1549" i="2"/>
  <c r="T1570" i="2"/>
  <c r="L1580" i="2"/>
  <c r="L1607" i="2"/>
  <c r="L1621" i="2"/>
  <c r="T1500" i="2"/>
  <c r="T1512" i="2"/>
  <c r="T1524" i="2"/>
  <c r="V1536" i="2"/>
  <c r="Q1536" i="2"/>
  <c r="P1536" i="2"/>
  <c r="V1537" i="2"/>
  <c r="L1595" i="2"/>
  <c r="P1479" i="2"/>
  <c r="P1491" i="2"/>
  <c r="L1499" i="2"/>
  <c r="P1503" i="2"/>
  <c r="L1511" i="2"/>
  <c r="P1515" i="2"/>
  <c r="L1523" i="2"/>
  <c r="P1527" i="2"/>
  <c r="T1541" i="2"/>
  <c r="P1541" i="2"/>
  <c r="P1549" i="2"/>
  <c r="L1583" i="2"/>
  <c r="V1538" i="2"/>
  <c r="T1538" i="2"/>
  <c r="Q1558" i="2"/>
  <c r="V1558" i="2"/>
  <c r="L1615" i="2"/>
  <c r="T1536" i="2"/>
  <c r="Q1541" i="2"/>
  <c r="T1553" i="2"/>
  <c r="P1553" i="2"/>
  <c r="L1553" i="2"/>
  <c r="P1558" i="2"/>
  <c r="T1565" i="2"/>
  <c r="Q1565" i="2"/>
  <c r="P1565" i="2"/>
  <c r="L1565" i="2"/>
  <c r="L1628" i="2"/>
  <c r="L1641" i="2"/>
  <c r="Q1489" i="2"/>
  <c r="Q1501" i="2"/>
  <c r="Q1513" i="2"/>
  <c r="Q1525" i="2"/>
  <c r="L1535" i="2"/>
  <c r="V1541" i="2"/>
  <c r="T1558" i="2"/>
  <c r="L1559" i="2"/>
  <c r="T1559" i="2"/>
  <c r="Q1559" i="2"/>
  <c r="P1559" i="2"/>
  <c r="L1609" i="2"/>
  <c r="P1538" i="2"/>
  <c r="P1546" i="2"/>
  <c r="Q1553" i="2"/>
  <c r="L1556" i="2"/>
  <c r="V1559" i="2"/>
  <c r="V1565" i="2"/>
  <c r="L1597" i="2"/>
  <c r="P1624" i="2"/>
  <c r="L1629" i="2"/>
  <c r="Q1638" i="2"/>
  <c r="L1638" i="2"/>
  <c r="L1695" i="2"/>
  <c r="P1573" i="2"/>
  <c r="V1582" i="2"/>
  <c r="P1585" i="2"/>
  <c r="V1594" i="2"/>
  <c r="P1597" i="2"/>
  <c r="V1606" i="2"/>
  <c r="P1609" i="2"/>
  <c r="P1620" i="2"/>
  <c r="L1642" i="2"/>
  <c r="L1698" i="2"/>
  <c r="L1562" i="2"/>
  <c r="Q1573" i="2"/>
  <c r="L1574" i="2"/>
  <c r="Q1585" i="2"/>
  <c r="L1586" i="2"/>
  <c r="Q1597" i="2"/>
  <c r="L1598" i="2"/>
  <c r="Q1609" i="2"/>
  <c r="L1610" i="2"/>
  <c r="Q1620" i="2"/>
  <c r="P1621" i="2"/>
  <c r="T1624" i="2"/>
  <c r="P1638" i="2"/>
  <c r="L1654" i="2"/>
  <c r="L1691" i="2"/>
  <c r="T1573" i="2"/>
  <c r="P1583" i="2"/>
  <c r="T1585" i="2"/>
  <c r="P1595" i="2"/>
  <c r="T1597" i="2"/>
  <c r="L1603" i="2"/>
  <c r="P1607" i="2"/>
  <c r="T1609" i="2"/>
  <c r="P1615" i="2"/>
  <c r="L1617" i="2"/>
  <c r="T1620" i="2"/>
  <c r="Q1621" i="2"/>
  <c r="P1623" i="2"/>
  <c r="P1629" i="2"/>
  <c r="T1636" i="2"/>
  <c r="L1636" i="2"/>
  <c r="T1638" i="2"/>
  <c r="L1548" i="2"/>
  <c r="L1560" i="2"/>
  <c r="P1564" i="2"/>
  <c r="L1572" i="2"/>
  <c r="V1573" i="2"/>
  <c r="P1576" i="2"/>
  <c r="Q1583" i="2"/>
  <c r="L1584" i="2"/>
  <c r="V1585" i="2"/>
  <c r="P1588" i="2"/>
  <c r="Q1595" i="2"/>
  <c r="L1596" i="2"/>
  <c r="V1597" i="2"/>
  <c r="P1600" i="2"/>
  <c r="Q1607" i="2"/>
  <c r="L1608" i="2"/>
  <c r="V1609" i="2"/>
  <c r="Q1615" i="2"/>
  <c r="V1620" i="2"/>
  <c r="T1621" i="2"/>
  <c r="T1623" i="2"/>
  <c r="T1629" i="2"/>
  <c r="Q1632" i="2"/>
  <c r="V1638" i="2"/>
  <c r="P1557" i="2"/>
  <c r="P1569" i="2"/>
  <c r="L1577" i="2"/>
  <c r="T1583" i="2"/>
  <c r="L1589" i="2"/>
  <c r="T1595" i="2"/>
  <c r="L1601" i="2"/>
  <c r="T1607" i="2"/>
  <c r="L1611" i="2"/>
  <c r="T1615" i="2"/>
  <c r="L1618" i="2"/>
  <c r="V1621" i="2"/>
  <c r="V1623" i="2"/>
  <c r="V1628" i="2"/>
  <c r="P1628" i="2"/>
  <c r="V1629" i="2"/>
  <c r="P1636" i="2"/>
  <c r="L1647" i="2"/>
  <c r="L1582" i="2"/>
  <c r="V1583" i="2"/>
  <c r="L1594" i="2"/>
  <c r="V1595" i="2"/>
  <c r="L1606" i="2"/>
  <c r="V1607" i="2"/>
  <c r="V1615" i="2"/>
  <c r="P1639" i="2"/>
  <c r="L1639" i="2"/>
  <c r="V1639" i="2"/>
  <c r="T1639" i="2"/>
  <c r="Q1639" i="2"/>
  <c r="L1683" i="2"/>
  <c r="L1612" i="2"/>
  <c r="L1630" i="2"/>
  <c r="T1630" i="2"/>
  <c r="T1641" i="2"/>
  <c r="Q1641" i="2"/>
  <c r="V1641" i="2"/>
  <c r="P1651" i="2"/>
  <c r="L1651" i="2"/>
  <c r="V1651" i="2"/>
  <c r="T1651" i="2"/>
  <c r="Q1651" i="2"/>
  <c r="L1671" i="2"/>
  <c r="L1678" i="2"/>
  <c r="Q1543" i="2"/>
  <c r="P1548" i="2"/>
  <c r="T1550" i="2"/>
  <c r="Q1555" i="2"/>
  <c r="P1560" i="2"/>
  <c r="T1562" i="2"/>
  <c r="Q1567" i="2"/>
  <c r="P1572" i="2"/>
  <c r="T1574" i="2"/>
  <c r="Q1579" i="2"/>
  <c r="P1584" i="2"/>
  <c r="T1586" i="2"/>
  <c r="Q1591" i="2"/>
  <c r="P1596" i="2"/>
  <c r="T1598" i="2"/>
  <c r="Q1603" i="2"/>
  <c r="P1608" i="2"/>
  <c r="T1610" i="2"/>
  <c r="Q1617" i="2"/>
  <c r="Q1628" i="2"/>
  <c r="V1650" i="2"/>
  <c r="Q1650" i="2"/>
  <c r="L1650" i="2"/>
  <c r="L1666" i="2"/>
  <c r="L1693" i="2"/>
  <c r="Q1548" i="2"/>
  <c r="Q1560" i="2"/>
  <c r="Q1572" i="2"/>
  <c r="P1577" i="2"/>
  <c r="Q1584" i="2"/>
  <c r="P1589" i="2"/>
  <c r="Q1596" i="2"/>
  <c r="P1601" i="2"/>
  <c r="Q1608" i="2"/>
  <c r="P1611" i="2"/>
  <c r="P1618" i="2"/>
  <c r="T1628" i="2"/>
  <c r="P1641" i="2"/>
  <c r="P1650" i="2"/>
  <c r="L1710" i="2"/>
  <c r="Q1577" i="2"/>
  <c r="P1582" i="2"/>
  <c r="Q1589" i="2"/>
  <c r="P1594" i="2"/>
  <c r="Q1601" i="2"/>
  <c r="P1606" i="2"/>
  <c r="T1611" i="2"/>
  <c r="P1612" i="2"/>
  <c r="Q1618" i="2"/>
  <c r="L1624" i="2"/>
  <c r="L1627" i="2"/>
  <c r="P1630" i="2"/>
  <c r="T1650" i="2"/>
  <c r="L1659" i="2"/>
  <c r="V1611" i="2"/>
  <c r="Q1612" i="2"/>
  <c r="V1618" i="2"/>
  <c r="L1623" i="2"/>
  <c r="Q1630" i="2"/>
  <c r="L1707" i="2"/>
  <c r="P1644" i="2"/>
  <c r="L1652" i="2"/>
  <c r="V1653" i="2"/>
  <c r="P1656" i="2"/>
  <c r="Q1663" i="2"/>
  <c r="V1665" i="2"/>
  <c r="P1668" i="2"/>
  <c r="Q1675" i="2"/>
  <c r="V1677" i="2"/>
  <c r="P1680" i="2"/>
  <c r="Q1687" i="2"/>
  <c r="P1692" i="2"/>
  <c r="V1693" i="2"/>
  <c r="P1703" i="2"/>
  <c r="T1714" i="2"/>
  <c r="Q1644" i="2"/>
  <c r="L1645" i="2"/>
  <c r="Q1656" i="2"/>
  <c r="L1657" i="2"/>
  <c r="T1663" i="2"/>
  <c r="Q1668" i="2"/>
  <c r="L1669" i="2"/>
  <c r="T1675" i="2"/>
  <c r="Q1680" i="2"/>
  <c r="L1681" i="2"/>
  <c r="T1687" i="2"/>
  <c r="P1691" i="2"/>
  <c r="Q1692" i="2"/>
  <c r="T1703" i="2"/>
  <c r="Q1721" i="2"/>
  <c r="L1743" i="2"/>
  <c r="L1753" i="2"/>
  <c r="P1642" i="2"/>
  <c r="P1654" i="2"/>
  <c r="L1662" i="2"/>
  <c r="V1663" i="2"/>
  <c r="P1666" i="2"/>
  <c r="L1674" i="2"/>
  <c r="V1675" i="2"/>
  <c r="P1678" i="2"/>
  <c r="L1686" i="2"/>
  <c r="V1687" i="2"/>
  <c r="L1689" i="2"/>
  <c r="Q1691" i="2"/>
  <c r="L1705" i="2"/>
  <c r="V1705" i="2"/>
  <c r="Q1705" i="2"/>
  <c r="P1705" i="2"/>
  <c r="L1805" i="2"/>
  <c r="L1701" i="2"/>
  <c r="V1706" i="2"/>
  <c r="L1706" i="2"/>
  <c r="V1707" i="2"/>
  <c r="T1707" i="2"/>
  <c r="L1719" i="2"/>
  <c r="V1719" i="2"/>
  <c r="T1719" i="2"/>
  <c r="Q1719" i="2"/>
  <c r="L1741" i="2"/>
  <c r="P1640" i="2"/>
  <c r="T1642" i="2"/>
  <c r="Q1647" i="2"/>
  <c r="L1648" i="2"/>
  <c r="P1652" i="2"/>
  <c r="T1654" i="2"/>
  <c r="Q1659" i="2"/>
  <c r="L1660" i="2"/>
  <c r="P1664" i="2"/>
  <c r="T1666" i="2"/>
  <c r="Q1671" i="2"/>
  <c r="L1672" i="2"/>
  <c r="P1676" i="2"/>
  <c r="T1678" i="2"/>
  <c r="Q1683" i="2"/>
  <c r="L1684" i="2"/>
  <c r="P1688" i="2"/>
  <c r="P1690" i="2"/>
  <c r="V1691" i="2"/>
  <c r="Q1697" i="2"/>
  <c r="P1706" i="2"/>
  <c r="L1793" i="2"/>
  <c r="L1653" i="2"/>
  <c r="L1665" i="2"/>
  <c r="L1677" i="2"/>
  <c r="V1695" i="2"/>
  <c r="T1695" i="2"/>
  <c r="T1705" i="2"/>
  <c r="Q1706" i="2"/>
  <c r="P1707" i="2"/>
  <c r="P1733" i="2"/>
  <c r="L1733" i="2"/>
  <c r="V1733" i="2"/>
  <c r="T1733" i="2"/>
  <c r="L1763" i="2"/>
  <c r="P1662" i="2"/>
  <c r="P1674" i="2"/>
  <c r="P1686" i="2"/>
  <c r="L1694" i="2"/>
  <c r="T1706" i="2"/>
  <c r="Q1707" i="2"/>
  <c r="P1709" i="2"/>
  <c r="L1709" i="2"/>
  <c r="L1717" i="2"/>
  <c r="V1717" i="2"/>
  <c r="T1717" i="2"/>
  <c r="Q1717" i="2"/>
  <c r="P1717" i="2"/>
  <c r="Q1733" i="2"/>
  <c r="L1749" i="2"/>
  <c r="L1755" i="2"/>
  <c r="L1761" i="2"/>
  <c r="Q1662" i="2"/>
  <c r="L1663" i="2"/>
  <c r="Q1674" i="2"/>
  <c r="L1675" i="2"/>
  <c r="Q1686" i="2"/>
  <c r="L1687" i="2"/>
  <c r="L1714" i="2"/>
  <c r="L1725" i="2"/>
  <c r="L1778" i="2"/>
  <c r="Q1693" i="2"/>
  <c r="P1693" i="2"/>
  <c r="T1698" i="2"/>
  <c r="P1698" i="2"/>
  <c r="V1710" i="2"/>
  <c r="T1710" i="2"/>
  <c r="P1710" i="2"/>
  <c r="L1737" i="2"/>
  <c r="Q1648" i="2"/>
  <c r="P1653" i="2"/>
  <c r="Q1660" i="2"/>
  <c r="P1665" i="2"/>
  <c r="Q1672" i="2"/>
  <c r="P1677" i="2"/>
  <c r="Q1684" i="2"/>
  <c r="P1694" i="2"/>
  <c r="Q1695" i="2"/>
  <c r="Q1709" i="2"/>
  <c r="L1731" i="2"/>
  <c r="L1765" i="2"/>
  <c r="L1769" i="2"/>
  <c r="T1648" i="2"/>
  <c r="Q1653" i="2"/>
  <c r="T1660" i="2"/>
  <c r="Q1665" i="2"/>
  <c r="T1672" i="2"/>
  <c r="Q1677" i="2"/>
  <c r="T1684" i="2"/>
  <c r="Q1694" i="2"/>
  <c r="Q1698" i="2"/>
  <c r="Q1702" i="2"/>
  <c r="L1703" i="2"/>
  <c r="T1709" i="2"/>
  <c r="Q1710" i="2"/>
  <c r="L1713" i="2"/>
  <c r="P1714" i="2"/>
  <c r="L1729" i="2"/>
  <c r="V1729" i="2"/>
  <c r="T1729" i="2"/>
  <c r="Q1729" i="2"/>
  <c r="P1729" i="2"/>
  <c r="T1693" i="2"/>
  <c r="T1694" i="2"/>
  <c r="V1698" i="2"/>
  <c r="V1709" i="2"/>
  <c r="Q1714" i="2"/>
  <c r="P1721" i="2"/>
  <c r="L1721" i="2"/>
  <c r="V1721" i="2"/>
  <c r="Q1745" i="2"/>
  <c r="Q1757" i="2"/>
  <c r="T1766" i="2"/>
  <c r="V1776" i="2"/>
  <c r="Q1776" i="2"/>
  <c r="P1789" i="2"/>
  <c r="L1789" i="2"/>
  <c r="L1817" i="2"/>
  <c r="L1844" i="2"/>
  <c r="P1731" i="2"/>
  <c r="T1745" i="2"/>
  <c r="T1757" i="2"/>
  <c r="V1766" i="2"/>
  <c r="V1778" i="2"/>
  <c r="Q1778" i="2"/>
  <c r="L1800" i="2"/>
  <c r="V1800" i="2"/>
  <c r="Q1800" i="2"/>
  <c r="V1803" i="2"/>
  <c r="T1803" i="2"/>
  <c r="P1803" i="2"/>
  <c r="L1803" i="2"/>
  <c r="L1812" i="2"/>
  <c r="L1875" i="2"/>
  <c r="T1726" i="2"/>
  <c r="Q1731" i="2"/>
  <c r="V1745" i="2"/>
  <c r="V1757" i="2"/>
  <c r="P1764" i="2"/>
  <c r="P1776" i="2"/>
  <c r="T1783" i="2"/>
  <c r="P1783" i="2"/>
  <c r="Q1789" i="2"/>
  <c r="Q1700" i="2"/>
  <c r="Q1712" i="2"/>
  <c r="Q1724" i="2"/>
  <c r="T1731" i="2"/>
  <c r="Q1736" i="2"/>
  <c r="P1741" i="2"/>
  <c r="T1743" i="2"/>
  <c r="Q1748" i="2"/>
  <c r="P1753" i="2"/>
  <c r="T1755" i="2"/>
  <c r="Q1760" i="2"/>
  <c r="P1763" i="2"/>
  <c r="Q1764" i="2"/>
  <c r="V1765" i="2"/>
  <c r="P1768" i="2"/>
  <c r="T1776" i="2"/>
  <c r="T1789" i="2"/>
  <c r="P1800" i="2"/>
  <c r="L1718" i="2"/>
  <c r="P1722" i="2"/>
  <c r="L1730" i="2"/>
  <c r="V1731" i="2"/>
  <c r="P1734" i="2"/>
  <c r="Q1741" i="2"/>
  <c r="L1742" i="2"/>
  <c r="V1743" i="2"/>
  <c r="P1746" i="2"/>
  <c r="Q1753" i="2"/>
  <c r="L1754" i="2"/>
  <c r="V1755" i="2"/>
  <c r="P1758" i="2"/>
  <c r="Q1763" i="2"/>
  <c r="T1764" i="2"/>
  <c r="Q1768" i="2"/>
  <c r="L1775" i="2"/>
  <c r="P1778" i="2"/>
  <c r="L1785" i="2"/>
  <c r="V1789" i="2"/>
  <c r="T1800" i="2"/>
  <c r="P1715" i="2"/>
  <c r="Q1722" i="2"/>
  <c r="P1727" i="2"/>
  <c r="Q1734" i="2"/>
  <c r="P1739" i="2"/>
  <c r="T1741" i="2"/>
  <c r="Q1746" i="2"/>
  <c r="P1751" i="2"/>
  <c r="T1753" i="2"/>
  <c r="Q1758" i="2"/>
  <c r="T1763" i="2"/>
  <c r="P1767" i="2"/>
  <c r="L1767" i="2"/>
  <c r="T1768" i="2"/>
  <c r="T1778" i="2"/>
  <c r="L1787" i="2"/>
  <c r="T1791" i="2"/>
  <c r="P1791" i="2"/>
  <c r="L1791" i="2"/>
  <c r="L1807" i="2"/>
  <c r="L1704" i="2"/>
  <c r="Q1715" i="2"/>
  <c r="L1716" i="2"/>
  <c r="T1722" i="2"/>
  <c r="Q1727" i="2"/>
  <c r="L1728" i="2"/>
  <c r="T1734" i="2"/>
  <c r="Q1739" i="2"/>
  <c r="L1740" i="2"/>
  <c r="V1741" i="2"/>
  <c r="T1746" i="2"/>
  <c r="Q1751" i="2"/>
  <c r="L1752" i="2"/>
  <c r="V1753" i="2"/>
  <c r="T1758" i="2"/>
  <c r="V1763" i="2"/>
  <c r="Q1773" i="2"/>
  <c r="L1777" i="2"/>
  <c r="P1780" i="2"/>
  <c r="V1783" i="2"/>
  <c r="L1833" i="2"/>
  <c r="L1836" i="2"/>
  <c r="L1870" i="2"/>
  <c r="L1745" i="2"/>
  <c r="L1757" i="2"/>
  <c r="L1766" i="2"/>
  <c r="Q1767" i="2"/>
  <c r="V1773" i="2"/>
  <c r="T1793" i="2"/>
  <c r="P1793" i="2"/>
  <c r="L1797" i="2"/>
  <c r="L1821" i="2"/>
  <c r="L1824" i="2"/>
  <c r="T1769" i="2"/>
  <c r="P1769" i="2"/>
  <c r="P1779" i="2"/>
  <c r="L1779" i="2"/>
  <c r="Q1799" i="2"/>
  <c r="P1799" i="2"/>
  <c r="L1799" i="2"/>
  <c r="T1805" i="2"/>
  <c r="Q1805" i="2"/>
  <c r="P1805" i="2"/>
  <c r="L1831" i="2"/>
  <c r="Q1742" i="2"/>
  <c r="Q1754" i="2"/>
  <c r="V1767" i="2"/>
  <c r="T1775" i="2"/>
  <c r="Q1777" i="2"/>
  <c r="Q1785" i="2"/>
  <c r="T1787" i="2"/>
  <c r="V1788" i="2"/>
  <c r="Q1788" i="2"/>
  <c r="Q1793" i="2"/>
  <c r="L1795" i="2"/>
  <c r="T1799" i="2"/>
  <c r="L1819" i="2"/>
  <c r="T1742" i="2"/>
  <c r="T1754" i="2"/>
  <c r="Q1769" i="2"/>
  <c r="V1775" i="2"/>
  <c r="T1777" i="2"/>
  <c r="Q1779" i="2"/>
  <c r="V1785" i="2"/>
  <c r="V1787" i="2"/>
  <c r="V1793" i="2"/>
  <c r="V1799" i="2"/>
  <c r="V1805" i="2"/>
  <c r="L1764" i="2"/>
  <c r="P1766" i="2"/>
  <c r="L1768" i="2"/>
  <c r="V1769" i="2"/>
  <c r="T1771" i="2"/>
  <c r="P1771" i="2"/>
  <c r="L1776" i="2"/>
  <c r="V1777" i="2"/>
  <c r="T1779" i="2"/>
  <c r="T1781" i="2"/>
  <c r="P1781" i="2"/>
  <c r="P1788" i="2"/>
  <c r="L1809" i="2"/>
  <c r="L1829" i="2"/>
  <c r="L1859" i="2"/>
  <c r="Q1790" i="2"/>
  <c r="P1795" i="2"/>
  <c r="T1797" i="2"/>
  <c r="Q1802" i="2"/>
  <c r="P1807" i="2"/>
  <c r="T1809" i="2"/>
  <c r="Q1814" i="2"/>
  <c r="L1815" i="2"/>
  <c r="P1819" i="2"/>
  <c r="T1821" i="2"/>
  <c r="Q1826" i="2"/>
  <c r="L1827" i="2"/>
  <c r="P1831" i="2"/>
  <c r="T1833" i="2"/>
  <c r="Q1838" i="2"/>
  <c r="L1840" i="2"/>
  <c r="T1844" i="2"/>
  <c r="Q1845" i="2"/>
  <c r="L1847" i="2"/>
  <c r="T1863" i="2"/>
  <c r="P1863" i="2"/>
  <c r="Q1869" i="2"/>
  <c r="L1903" i="2"/>
  <c r="L1913" i="2"/>
  <c r="L1853" i="2"/>
  <c r="V1859" i="2"/>
  <c r="T1795" i="2"/>
  <c r="L1801" i="2"/>
  <c r="T1807" i="2"/>
  <c r="Q1812" i="2"/>
  <c r="L1813" i="2"/>
  <c r="P1817" i="2"/>
  <c r="T1819" i="2"/>
  <c r="Q1824" i="2"/>
  <c r="L1825" i="2"/>
  <c r="P1829" i="2"/>
  <c r="T1831" i="2"/>
  <c r="Q1836" i="2"/>
  <c r="L1837" i="2"/>
  <c r="P1839" i="2"/>
  <c r="L1841" i="2"/>
  <c r="V1845" i="2"/>
  <c r="P1846" i="2"/>
  <c r="L1857" i="2"/>
  <c r="Q1863" i="2"/>
  <c r="T1812" i="2"/>
  <c r="Q1817" i="2"/>
  <c r="T1824" i="2"/>
  <c r="Q1829" i="2"/>
  <c r="T1836" i="2"/>
  <c r="Q1839" i="2"/>
  <c r="T1875" i="2"/>
  <c r="Q1875" i="2"/>
  <c r="P1875" i="2"/>
  <c r="L1811" i="2"/>
  <c r="V1812" i="2"/>
  <c r="P1815" i="2"/>
  <c r="T1817" i="2"/>
  <c r="L1823" i="2"/>
  <c r="V1824" i="2"/>
  <c r="P1827" i="2"/>
  <c r="T1829" i="2"/>
  <c r="L1835" i="2"/>
  <c r="V1836" i="2"/>
  <c r="P1840" i="2"/>
  <c r="P1847" i="2"/>
  <c r="L1849" i="2"/>
  <c r="L1851" i="2"/>
  <c r="P1853" i="2"/>
  <c r="Q1857" i="2"/>
  <c r="V1875" i="2"/>
  <c r="Q1815" i="2"/>
  <c r="Q1827" i="2"/>
  <c r="T1840" i="2"/>
  <c r="Q1853" i="2"/>
  <c r="V1870" i="2"/>
  <c r="Q1870" i="2"/>
  <c r="P1870" i="2"/>
  <c r="L1915" i="2"/>
  <c r="L1926" i="2"/>
  <c r="P1801" i="2"/>
  <c r="P1813" i="2"/>
  <c r="T1815" i="2"/>
  <c r="P1825" i="2"/>
  <c r="T1827" i="2"/>
  <c r="P1837" i="2"/>
  <c r="V1840" i="2"/>
  <c r="V1847" i="2"/>
  <c r="T1853" i="2"/>
  <c r="L1855" i="2"/>
  <c r="V1857" i="2"/>
  <c r="L1936" i="2"/>
  <c r="Q1801" i="2"/>
  <c r="Q1813" i="2"/>
  <c r="Q1825" i="2"/>
  <c r="Q1837" i="2"/>
  <c r="V1853" i="2"/>
  <c r="V1861" i="2"/>
  <c r="T1861" i="2"/>
  <c r="L1861" i="2"/>
  <c r="L1865" i="2"/>
  <c r="T1865" i="2"/>
  <c r="P1865" i="2"/>
  <c r="T1870" i="2"/>
  <c r="L1891" i="2"/>
  <c r="L1901" i="2"/>
  <c r="L1942" i="2"/>
  <c r="T1801" i="2"/>
  <c r="P1811" i="2"/>
  <c r="T1813" i="2"/>
  <c r="P1823" i="2"/>
  <c r="T1825" i="2"/>
  <c r="P1835" i="2"/>
  <c r="T1837" i="2"/>
  <c r="L1845" i="2"/>
  <c r="P1849" i="2"/>
  <c r="P1851" i="2"/>
  <c r="L1877" i="2"/>
  <c r="L1879" i="2"/>
  <c r="Q1811" i="2"/>
  <c r="Q1823" i="2"/>
  <c r="Q1835" i="2"/>
  <c r="Q1849" i="2"/>
  <c r="Q1851" i="2"/>
  <c r="L1867" i="2"/>
  <c r="T1811" i="2"/>
  <c r="T1823" i="2"/>
  <c r="T1835" i="2"/>
  <c r="T1849" i="2"/>
  <c r="T1851" i="2"/>
  <c r="T1859" i="2"/>
  <c r="Q1859" i="2"/>
  <c r="P1859" i="2"/>
  <c r="P1881" i="2"/>
  <c r="L1881" i="2"/>
  <c r="Q1881" i="2"/>
  <c r="V1854" i="2"/>
  <c r="Q1854" i="2"/>
  <c r="Q1861" i="2"/>
  <c r="P1869" i="2"/>
  <c r="L1869" i="2"/>
  <c r="T1881" i="2"/>
  <c r="L1889" i="2"/>
  <c r="L1882" i="2"/>
  <c r="Q1893" i="2"/>
  <c r="L1894" i="2"/>
  <c r="Q1905" i="2"/>
  <c r="L1906" i="2"/>
  <c r="Q1917" i="2"/>
  <c r="L1918" i="2"/>
  <c r="V1919" i="2"/>
  <c r="T1925" i="2"/>
  <c r="L1887" i="2"/>
  <c r="T1893" i="2"/>
  <c r="L1899" i="2"/>
  <c r="T1905" i="2"/>
  <c r="L1911" i="2"/>
  <c r="T1917" i="2"/>
  <c r="L1923" i="2"/>
  <c r="V1925" i="2"/>
  <c r="V1933" i="2"/>
  <c r="Q1933" i="2"/>
  <c r="L1933" i="2"/>
  <c r="V1942" i="2"/>
  <c r="Q1942" i="2"/>
  <c r="V1893" i="2"/>
  <c r="V1905" i="2"/>
  <c r="V1917" i="2"/>
  <c r="V1945" i="2"/>
  <c r="Q1945" i="2"/>
  <c r="P1945" i="2"/>
  <c r="L1945" i="2"/>
  <c r="L1954" i="2"/>
  <c r="V1954" i="2"/>
  <c r="T1954" i="2"/>
  <c r="Q1954" i="2"/>
  <c r="L1970" i="2"/>
  <c r="L1978" i="2"/>
  <c r="T1855" i="2"/>
  <c r="T1867" i="2"/>
  <c r="L1873" i="2"/>
  <c r="P1877" i="2"/>
  <c r="T1879" i="2"/>
  <c r="L1885" i="2"/>
  <c r="P1889" i="2"/>
  <c r="T1891" i="2"/>
  <c r="L1897" i="2"/>
  <c r="P1901" i="2"/>
  <c r="T1903" i="2"/>
  <c r="L1909" i="2"/>
  <c r="P1913" i="2"/>
  <c r="T1915" i="2"/>
  <c r="L1921" i="2"/>
  <c r="T1926" i="2"/>
  <c r="T1931" i="2"/>
  <c r="Q1935" i="2"/>
  <c r="P1942" i="2"/>
  <c r="P1954" i="2"/>
  <c r="Q1877" i="2"/>
  <c r="L1878" i="2"/>
  <c r="P1882" i="2"/>
  <c r="Q1889" i="2"/>
  <c r="L1890" i="2"/>
  <c r="V1891" i="2"/>
  <c r="P1894" i="2"/>
  <c r="Q1901" i="2"/>
  <c r="L1902" i="2"/>
  <c r="V1903" i="2"/>
  <c r="P1906" i="2"/>
  <c r="Q1913" i="2"/>
  <c r="L1914" i="2"/>
  <c r="V1915" i="2"/>
  <c r="P1918" i="2"/>
  <c r="V1926" i="2"/>
  <c r="L1930" i="2"/>
  <c r="V1931" i="2"/>
  <c r="P1933" i="2"/>
  <c r="T1935" i="2"/>
  <c r="Q1936" i="2"/>
  <c r="P1936" i="2"/>
  <c r="T1942" i="2"/>
  <c r="T1945" i="2"/>
  <c r="L1871" i="2"/>
  <c r="T1877" i="2"/>
  <c r="Q1882" i="2"/>
  <c r="L1883" i="2"/>
  <c r="P1887" i="2"/>
  <c r="T1889" i="2"/>
  <c r="Q1894" i="2"/>
  <c r="L1895" i="2"/>
  <c r="P1899" i="2"/>
  <c r="T1901" i="2"/>
  <c r="Q1906" i="2"/>
  <c r="L1907" i="2"/>
  <c r="P1911" i="2"/>
  <c r="T1913" i="2"/>
  <c r="Q1918" i="2"/>
  <c r="L1919" i="2"/>
  <c r="P1923" i="2"/>
  <c r="L1924" i="2"/>
  <c r="T1933" i="2"/>
  <c r="V1877" i="2"/>
  <c r="T1882" i="2"/>
  <c r="Q1887" i="2"/>
  <c r="V1889" i="2"/>
  <c r="T1894" i="2"/>
  <c r="Q1899" i="2"/>
  <c r="V1901" i="2"/>
  <c r="T1906" i="2"/>
  <c r="Q1911" i="2"/>
  <c r="V1913" i="2"/>
  <c r="T1918" i="2"/>
  <c r="Q1923" i="2"/>
  <c r="L1932" i="2"/>
  <c r="Q1932" i="2"/>
  <c r="T1936" i="2"/>
  <c r="L1944" i="2"/>
  <c r="P1873" i="2"/>
  <c r="P1885" i="2"/>
  <c r="L1893" i="2"/>
  <c r="P1897" i="2"/>
  <c r="T1899" i="2"/>
  <c r="L1905" i="2"/>
  <c r="P1909" i="2"/>
  <c r="T1911" i="2"/>
  <c r="L1917" i="2"/>
  <c r="P1921" i="2"/>
  <c r="T1923" i="2"/>
  <c r="L1925" i="2"/>
  <c r="L1937" i="2"/>
  <c r="P1937" i="2"/>
  <c r="L1949" i="2"/>
  <c r="L1934" i="2"/>
  <c r="V1934" i="2"/>
  <c r="T1946" i="2"/>
  <c r="L1946" i="2"/>
  <c r="V1946" i="2"/>
  <c r="Q1866" i="2"/>
  <c r="P1871" i="2"/>
  <c r="T1873" i="2"/>
  <c r="Q1878" i="2"/>
  <c r="P1883" i="2"/>
  <c r="T1885" i="2"/>
  <c r="Q1890" i="2"/>
  <c r="P1895" i="2"/>
  <c r="T1897" i="2"/>
  <c r="Q1902" i="2"/>
  <c r="P1907" i="2"/>
  <c r="T1909" i="2"/>
  <c r="Q1914" i="2"/>
  <c r="P1919" i="2"/>
  <c r="T1921" i="2"/>
  <c r="P1924" i="2"/>
  <c r="T1930" i="2"/>
  <c r="P1932" i="2"/>
  <c r="P1946" i="2"/>
  <c r="L1956" i="2"/>
  <c r="P1864" i="2"/>
  <c r="T1866" i="2"/>
  <c r="Q1871" i="2"/>
  <c r="P1876" i="2"/>
  <c r="T1878" i="2"/>
  <c r="Q1883" i="2"/>
  <c r="P1888" i="2"/>
  <c r="T1890" i="2"/>
  <c r="Q1895" i="2"/>
  <c r="P1900" i="2"/>
  <c r="T1902" i="2"/>
  <c r="Q1907" i="2"/>
  <c r="P1912" i="2"/>
  <c r="T1914" i="2"/>
  <c r="Q1919" i="2"/>
  <c r="Q1924" i="2"/>
  <c r="T1932" i="2"/>
  <c r="P1934" i="2"/>
  <c r="Q1937" i="2"/>
  <c r="T1943" i="2"/>
  <c r="Q1943" i="2"/>
  <c r="L1943" i="2"/>
  <c r="Q1946" i="2"/>
  <c r="L1989" i="2"/>
  <c r="L2001" i="2"/>
  <c r="Q1925" i="2"/>
  <c r="L1931" i="2"/>
  <c r="V1932" i="2"/>
  <c r="Q1934" i="2"/>
  <c r="L1935" i="2"/>
  <c r="T1937" i="2"/>
  <c r="P1943" i="2"/>
  <c r="L1961" i="2"/>
  <c r="Q1944" i="2"/>
  <c r="P1949" i="2"/>
  <c r="Q1956" i="2"/>
  <c r="L1957" i="2"/>
  <c r="V1958" i="2"/>
  <c r="P1961" i="2"/>
  <c r="L1965" i="2"/>
  <c r="P1970" i="2"/>
  <c r="T1975" i="2"/>
  <c r="T1984" i="2"/>
  <c r="L1985" i="2"/>
  <c r="Q1987" i="2"/>
  <c r="T1989" i="2"/>
  <c r="Q1970" i="2"/>
  <c r="V1974" i="2"/>
  <c r="L1974" i="2"/>
  <c r="Q1977" i="2"/>
  <c r="Q1996" i="2"/>
  <c r="P1996" i="2"/>
  <c r="L1996" i="2"/>
  <c r="V1996" i="2"/>
  <c r="T1996" i="2"/>
  <c r="L1997" i="2"/>
  <c r="L1999" i="2"/>
  <c r="V1944" i="2"/>
  <c r="P1947" i="2"/>
  <c r="T1949" i="2"/>
  <c r="L1955" i="2"/>
  <c r="V1956" i="2"/>
  <c r="P1959" i="2"/>
  <c r="T1961" i="2"/>
  <c r="P1964" i="2"/>
  <c r="L1966" i="2"/>
  <c r="T1970" i="2"/>
  <c r="T1977" i="2"/>
  <c r="V1949" i="2"/>
  <c r="V1961" i="2"/>
  <c r="V1970" i="2"/>
  <c r="P1974" i="2"/>
  <c r="V1977" i="2"/>
  <c r="L2011" i="2"/>
  <c r="T1947" i="2"/>
  <c r="P1957" i="2"/>
  <c r="Q1965" i="2"/>
  <c r="Q1974" i="2"/>
  <c r="V1988" i="2"/>
  <c r="P1988" i="2"/>
  <c r="L1988" i="2"/>
  <c r="L2023" i="2"/>
  <c r="P1938" i="2"/>
  <c r="P1950" i="2"/>
  <c r="Q1957" i="2"/>
  <c r="L1958" i="2"/>
  <c r="P1962" i="2"/>
  <c r="T1965" i="2"/>
  <c r="T1974" i="2"/>
  <c r="Q1976" i="2"/>
  <c r="L1983" i="2"/>
  <c r="Q1988" i="2"/>
  <c r="L2037" i="2"/>
  <c r="L1973" i="2"/>
  <c r="V1973" i="2"/>
  <c r="Q1973" i="2"/>
  <c r="T1978" i="2"/>
  <c r="P1978" i="2"/>
  <c r="T1988" i="2"/>
  <c r="T1938" i="2"/>
  <c r="P1948" i="2"/>
  <c r="T1950" i="2"/>
  <c r="Q1955" i="2"/>
  <c r="P1960" i="2"/>
  <c r="T1962" i="2"/>
  <c r="Q1966" i="2"/>
  <c r="P1971" i="2"/>
  <c r="L1975" i="2"/>
  <c r="V1976" i="2"/>
  <c r="T1955" i="2"/>
  <c r="T1966" i="2"/>
  <c r="P1983" i="2"/>
  <c r="L2009" i="2"/>
  <c r="L2021" i="2"/>
  <c r="L2030" i="2"/>
  <c r="P1958" i="2"/>
  <c r="P1973" i="2"/>
  <c r="L1977" i="2"/>
  <c r="Q1978" i="2"/>
  <c r="Q1984" i="2"/>
  <c r="L1984" i="2"/>
  <c r="P2001" i="2"/>
  <c r="V2001" i="2"/>
  <c r="T2001" i="2"/>
  <c r="Q2001" i="2"/>
  <c r="L1987" i="2"/>
  <c r="V1987" i="2"/>
  <c r="P1989" i="2"/>
  <c r="V1989" i="2"/>
  <c r="Q1989" i="2"/>
  <c r="Q1972" i="2"/>
  <c r="L1972" i="2"/>
  <c r="Q1975" i="2"/>
  <c r="P1984" i="2"/>
  <c r="P1987" i="2"/>
  <c r="L2035" i="2"/>
  <c r="L1990" i="2"/>
  <c r="T2008" i="2"/>
  <c r="Q2013" i="2"/>
  <c r="L2014" i="2"/>
  <c r="T2020" i="2"/>
  <c r="V2026" i="2"/>
  <c r="P2034" i="2"/>
  <c r="T2048" i="2"/>
  <c r="L1995" i="2"/>
  <c r="P1999" i="2"/>
  <c r="L2007" i="2"/>
  <c r="V2008" i="2"/>
  <c r="P2011" i="2"/>
  <c r="T2013" i="2"/>
  <c r="L2019" i="2"/>
  <c r="V2020" i="2"/>
  <c r="P2023" i="2"/>
  <c r="Q2034" i="2"/>
  <c r="P2037" i="2"/>
  <c r="Q1999" i="2"/>
  <c r="L2000" i="2"/>
  <c r="Q2011" i="2"/>
  <c r="L2012" i="2"/>
  <c r="V2013" i="2"/>
  <c r="Q2023" i="2"/>
  <c r="L2024" i="2"/>
  <c r="T2032" i="2"/>
  <c r="L2032" i="2"/>
  <c r="V2032" i="2"/>
  <c r="T2034" i="2"/>
  <c r="V2035" i="2"/>
  <c r="P2035" i="2"/>
  <c r="V2037" i="2"/>
  <c r="L2038" i="2"/>
  <c r="T2023" i="2"/>
  <c r="T2043" i="2"/>
  <c r="Q2043" i="2"/>
  <c r="L2043" i="2"/>
  <c r="Q1985" i="2"/>
  <c r="L1986" i="2"/>
  <c r="P1990" i="2"/>
  <c r="Q1997" i="2"/>
  <c r="L1998" i="2"/>
  <c r="V1999" i="2"/>
  <c r="P2002" i="2"/>
  <c r="Q2009" i="2"/>
  <c r="L2010" i="2"/>
  <c r="V2011" i="2"/>
  <c r="P2014" i="2"/>
  <c r="Q2021" i="2"/>
  <c r="L2022" i="2"/>
  <c r="V2023" i="2"/>
  <c r="L2025" i="2"/>
  <c r="Q2035" i="2"/>
  <c r="V2047" i="2"/>
  <c r="P2047" i="2"/>
  <c r="L2070" i="2"/>
  <c r="Q1990" i="2"/>
  <c r="P1995" i="2"/>
  <c r="T1997" i="2"/>
  <c r="Q2002" i="2"/>
  <c r="P2007" i="2"/>
  <c r="T2009" i="2"/>
  <c r="Q2014" i="2"/>
  <c r="P2019" i="2"/>
  <c r="P2032" i="2"/>
  <c r="T2035" i="2"/>
  <c r="P2043" i="2"/>
  <c r="Q2047" i="2"/>
  <c r="V1985" i="2"/>
  <c r="V1997" i="2"/>
  <c r="P2000" i="2"/>
  <c r="L2008" i="2"/>
  <c r="V2009" i="2"/>
  <c r="P2012" i="2"/>
  <c r="L2020" i="2"/>
  <c r="V2021" i="2"/>
  <c r="P2024" i="2"/>
  <c r="L2026" i="2"/>
  <c r="Q2032" i="2"/>
  <c r="P2042" i="2"/>
  <c r="Q2042" i="2"/>
  <c r="V2043" i="2"/>
  <c r="T2047" i="2"/>
  <c r="L2076" i="2"/>
  <c r="L2013" i="2"/>
  <c r="P2030" i="2"/>
  <c r="Q2030" i="2"/>
  <c r="V2046" i="2"/>
  <c r="L2046" i="2"/>
  <c r="P2046" i="2"/>
  <c r="L2050" i="2"/>
  <c r="P2054" i="2"/>
  <c r="L2054" i="2"/>
  <c r="V2054" i="2"/>
  <c r="T2054" i="2"/>
  <c r="Q2054" i="2"/>
  <c r="Q1986" i="2"/>
  <c r="Q1998" i="2"/>
  <c r="Q2010" i="2"/>
  <c r="Q2022" i="2"/>
  <c r="Q2025" i="2"/>
  <c r="Q2028" i="2"/>
  <c r="T2036" i="2"/>
  <c r="V2042" i="2"/>
  <c r="Q2046" i="2"/>
  <c r="L2065" i="2"/>
  <c r="P2008" i="2"/>
  <c r="P2020" i="2"/>
  <c r="Q2026" i="2"/>
  <c r="T2030" i="2"/>
  <c r="L2034" i="2"/>
  <c r="Q2037" i="2"/>
  <c r="T2037" i="2"/>
  <c r="T2046" i="2"/>
  <c r="Q2048" i="2"/>
  <c r="P2048" i="2"/>
  <c r="L2048" i="2"/>
  <c r="T2026" i="2"/>
  <c r="V2030" i="2"/>
  <c r="Q2031" i="2"/>
  <c r="L2031" i="2"/>
  <c r="V2044" i="2"/>
  <c r="T2049" i="2"/>
  <c r="L2055" i="2"/>
  <c r="P2059" i="2"/>
  <c r="P2062" i="2"/>
  <c r="Q2064" i="2"/>
  <c r="V2069" i="2"/>
  <c r="P2069" i="2"/>
  <c r="V2049" i="2"/>
  <c r="Q2059" i="2"/>
  <c r="L2060" i="2"/>
  <c r="Q2062" i="2"/>
  <c r="T2064" i="2"/>
  <c r="Q2070" i="2"/>
  <c r="P2070" i="2"/>
  <c r="T2071" i="2"/>
  <c r="Q2071" i="2"/>
  <c r="L2071" i="2"/>
  <c r="T2059" i="2"/>
  <c r="T2062" i="2"/>
  <c r="V2064" i="2"/>
  <c r="Q2069" i="2"/>
  <c r="L2077" i="2"/>
  <c r="L2082" i="2"/>
  <c r="Q2082" i="2"/>
  <c r="P2082" i="2"/>
  <c r="L2104" i="2"/>
  <c r="Q2033" i="2"/>
  <c r="P2038" i="2"/>
  <c r="Q2045" i="2"/>
  <c r="P2050" i="2"/>
  <c r="Q2057" i="2"/>
  <c r="L2058" i="2"/>
  <c r="T2069" i="2"/>
  <c r="T2070" i="2"/>
  <c r="T2065" i="2"/>
  <c r="Q2065" i="2"/>
  <c r="T2076" i="2"/>
  <c r="Q2076" i="2"/>
  <c r="P2076" i="2"/>
  <c r="T2082" i="2"/>
  <c r="T2038" i="2"/>
  <c r="L2044" i="2"/>
  <c r="T2050" i="2"/>
  <c r="Q2055" i="2"/>
  <c r="L2056" i="2"/>
  <c r="P2060" i="2"/>
  <c r="L2074" i="2"/>
  <c r="V2082" i="2"/>
  <c r="L2049" i="2"/>
  <c r="T2055" i="2"/>
  <c r="Q2060" i="2"/>
  <c r="P2065" i="2"/>
  <c r="L2102" i="2"/>
  <c r="P2058" i="2"/>
  <c r="L2064" i="2"/>
  <c r="V2065" i="2"/>
  <c r="L2116" i="2"/>
  <c r="L2080" i="2"/>
  <c r="V2080" i="2"/>
  <c r="T2080" i="2"/>
  <c r="L2089" i="2"/>
  <c r="Q2044" i="2"/>
  <c r="P2049" i="2"/>
  <c r="Q2056" i="2"/>
  <c r="L2066" i="2"/>
  <c r="L2068" i="2"/>
  <c r="P2080" i="2"/>
  <c r="T2088" i="2"/>
  <c r="Q2088" i="2"/>
  <c r="P2088" i="2"/>
  <c r="L2088" i="2"/>
  <c r="P2068" i="2"/>
  <c r="L2069" i="2"/>
  <c r="Q2080" i="2"/>
  <c r="L2107" i="2"/>
  <c r="V2067" i="2"/>
  <c r="T2072" i="2"/>
  <c r="Q2077" i="2"/>
  <c r="V2079" i="2"/>
  <c r="T2084" i="2"/>
  <c r="Q2089" i="2"/>
  <c r="V2094" i="2"/>
  <c r="Q2095" i="2"/>
  <c r="L2118" i="2"/>
  <c r="L2150" i="2"/>
  <c r="V2072" i="2"/>
  <c r="T2077" i="2"/>
  <c r="L2083" i="2"/>
  <c r="V2084" i="2"/>
  <c r="T2089" i="2"/>
  <c r="L2092" i="2"/>
  <c r="V2095" i="2"/>
  <c r="L2098" i="2"/>
  <c r="P2100" i="2"/>
  <c r="L2151" i="2"/>
  <c r="P2090" i="2"/>
  <c r="T2100" i="2"/>
  <c r="L2106" i="2"/>
  <c r="P2111" i="2"/>
  <c r="P2144" i="2"/>
  <c r="L2144" i="2"/>
  <c r="V2144" i="2"/>
  <c r="Q2144" i="2"/>
  <c r="T2144" i="2"/>
  <c r="L2103" i="2"/>
  <c r="L2115" i="2"/>
  <c r="L2128" i="2"/>
  <c r="V2128" i="2"/>
  <c r="T2128" i="2"/>
  <c r="Q2128" i="2"/>
  <c r="P2128" i="2"/>
  <c r="L2086" i="2"/>
  <c r="T2090" i="2"/>
  <c r="P2098" i="2"/>
  <c r="V2109" i="2"/>
  <c r="T2109" i="2"/>
  <c r="Q2109" i="2"/>
  <c r="Q2112" i="2"/>
  <c r="P2112" i="2"/>
  <c r="P2083" i="2"/>
  <c r="P2092" i="2"/>
  <c r="V2126" i="2"/>
  <c r="T2126" i="2"/>
  <c r="Q2126" i="2"/>
  <c r="P2126" i="2"/>
  <c r="L2126" i="2"/>
  <c r="Q2083" i="2"/>
  <c r="Q2092" i="2"/>
  <c r="T2098" i="2"/>
  <c r="L2101" i="2"/>
  <c r="P2106" i="2"/>
  <c r="V2112" i="2"/>
  <c r="L2113" i="2"/>
  <c r="Q2131" i="2"/>
  <c r="L2131" i="2"/>
  <c r="V2131" i="2"/>
  <c r="T2131" i="2"/>
  <c r="P2081" i="2"/>
  <c r="T2083" i="2"/>
  <c r="T2092" i="2"/>
  <c r="Q2093" i="2"/>
  <c r="L2095" i="2"/>
  <c r="V2104" i="2"/>
  <c r="T2104" i="2"/>
  <c r="Q2106" i="2"/>
  <c r="P2109" i="2"/>
  <c r="V2116" i="2"/>
  <c r="T2116" i="2"/>
  <c r="P2131" i="2"/>
  <c r="L2148" i="2"/>
  <c r="Q2081" i="2"/>
  <c r="P2086" i="2"/>
  <c r="T2106" i="2"/>
  <c r="T2107" i="2"/>
  <c r="Q2107" i="2"/>
  <c r="P2107" i="2"/>
  <c r="L2110" i="2"/>
  <c r="V2093" i="2"/>
  <c r="P2094" i="2"/>
  <c r="P2101" i="2"/>
  <c r="P2113" i="2"/>
  <c r="L2122" i="2"/>
  <c r="L2090" i="2"/>
  <c r="L2100" i="2"/>
  <c r="Q2101" i="2"/>
  <c r="P2104" i="2"/>
  <c r="V2107" i="2"/>
  <c r="L2111" i="2"/>
  <c r="Q2113" i="2"/>
  <c r="P2116" i="2"/>
  <c r="T2101" i="2"/>
  <c r="V2102" i="2"/>
  <c r="T2102" i="2"/>
  <c r="Q2102" i="2"/>
  <c r="P2102" i="2"/>
  <c r="Q2104" i="2"/>
  <c r="T2113" i="2"/>
  <c r="V2114" i="2"/>
  <c r="T2114" i="2"/>
  <c r="Q2114" i="2"/>
  <c r="P2114" i="2"/>
  <c r="Q2116" i="2"/>
  <c r="V2119" i="2"/>
  <c r="T2119" i="2"/>
  <c r="Q2119" i="2"/>
  <c r="P2119" i="2"/>
  <c r="L2137" i="2"/>
  <c r="P2145" i="2"/>
  <c r="P2130" i="2"/>
  <c r="L2136" i="2"/>
  <c r="L2183" i="2"/>
  <c r="V2148" i="2"/>
  <c r="P2148" i="2"/>
  <c r="V2150" i="2"/>
  <c r="T2150" i="2"/>
  <c r="V2151" i="2"/>
  <c r="T2151" i="2"/>
  <c r="Q2121" i="2"/>
  <c r="Q2124" i="2"/>
  <c r="P2125" i="2"/>
  <c r="P2129" i="2"/>
  <c r="T2130" i="2"/>
  <c r="P2137" i="2"/>
  <c r="Q2138" i="2"/>
  <c r="V2141" i="2"/>
  <c r="T2141" i="2"/>
  <c r="P2151" i="2"/>
  <c r="T2121" i="2"/>
  <c r="T2124" i="2"/>
  <c r="Q2125" i="2"/>
  <c r="Q2129" i="2"/>
  <c r="L2134" i="2"/>
  <c r="Q2137" i="2"/>
  <c r="V2138" i="2"/>
  <c r="Q2148" i="2"/>
  <c r="P2150" i="2"/>
  <c r="Q2151" i="2"/>
  <c r="T2125" i="2"/>
  <c r="T2129" i="2"/>
  <c r="Q2136" i="2"/>
  <c r="T2137" i="2"/>
  <c r="T2148" i="2"/>
  <c r="Q2150" i="2"/>
  <c r="T2136" i="2"/>
  <c r="Q2141" i="2"/>
  <c r="V2149" i="2"/>
  <c r="P2132" i="2"/>
  <c r="L2132" i="2"/>
  <c r="P2134" i="2"/>
  <c r="V2136" i="2"/>
  <c r="L2140" i="2"/>
  <c r="Q2143" i="2"/>
  <c r="P2143" i="2"/>
  <c r="L2143" i="2"/>
  <c r="L2159" i="2"/>
  <c r="T2159" i="2"/>
  <c r="Q2159" i="2"/>
  <c r="L2178" i="2"/>
  <c r="P2159" i="2"/>
  <c r="P2174" i="2"/>
  <c r="V2174" i="2"/>
  <c r="T2174" i="2"/>
  <c r="Q2174" i="2"/>
  <c r="L2174" i="2"/>
  <c r="L2180" i="2"/>
  <c r="V2145" i="2"/>
  <c r="T2145" i="2"/>
  <c r="V2159" i="2"/>
  <c r="L2187" i="2"/>
  <c r="T2143" i="2"/>
  <c r="T2153" i="2"/>
  <c r="Q2153" i="2"/>
  <c r="P2153" i="2"/>
  <c r="L2153" i="2"/>
  <c r="T2169" i="2"/>
  <c r="Q2176" i="2"/>
  <c r="Q2182" i="2"/>
  <c r="V2154" i="2"/>
  <c r="V2169" i="2"/>
  <c r="L2173" i="2"/>
  <c r="V2176" i="2"/>
  <c r="P2181" i="2"/>
  <c r="T2182" i="2"/>
  <c r="L2186" i="2"/>
  <c r="L2223" i="2"/>
  <c r="V2197" i="2"/>
  <c r="Q2197" i="2"/>
  <c r="P2197" i="2"/>
  <c r="L2197" i="2"/>
  <c r="P2155" i="2"/>
  <c r="Q2164" i="2"/>
  <c r="Q2171" i="2"/>
  <c r="P2172" i="2"/>
  <c r="P2178" i="2"/>
  <c r="P2180" i="2"/>
  <c r="V2181" i="2"/>
  <c r="P2187" i="2"/>
  <c r="T2197" i="2"/>
  <c r="L2224" i="2"/>
  <c r="L2228" i="2"/>
  <c r="L2237" i="2"/>
  <c r="L2194" i="2"/>
  <c r="V2194" i="2"/>
  <c r="Q2194" i="2"/>
  <c r="P2198" i="2"/>
  <c r="L2198" i="2"/>
  <c r="V2198" i="2"/>
  <c r="T2198" i="2"/>
  <c r="L2208" i="2"/>
  <c r="V2208" i="2"/>
  <c r="T2208" i="2"/>
  <c r="Q2208" i="2"/>
  <c r="P2208" i="2"/>
  <c r="T2155" i="2"/>
  <c r="Q2160" i="2"/>
  <c r="L2168" i="2"/>
  <c r="T2172" i="2"/>
  <c r="P2173" i="2"/>
  <c r="L2175" i="2"/>
  <c r="T2178" i="2"/>
  <c r="T2180" i="2"/>
  <c r="L2184" i="2"/>
  <c r="T2186" i="2"/>
  <c r="T2187" i="2"/>
  <c r="P2194" i="2"/>
  <c r="L2154" i="2"/>
  <c r="P2158" i="2"/>
  <c r="L2162" i="2"/>
  <c r="P2166" i="2"/>
  <c r="Q2173" i="2"/>
  <c r="V2178" i="2"/>
  <c r="V2180" i="2"/>
  <c r="P2185" i="2"/>
  <c r="V2186" i="2"/>
  <c r="V2187" i="2"/>
  <c r="T2194" i="2"/>
  <c r="Q2198" i="2"/>
  <c r="L2220" i="2"/>
  <c r="V2220" i="2"/>
  <c r="T2220" i="2"/>
  <c r="Q2220" i="2"/>
  <c r="P2220" i="2"/>
  <c r="Q2158" i="2"/>
  <c r="Q2166" i="2"/>
  <c r="L2169" i="2"/>
  <c r="L2176" i="2"/>
  <c r="V2183" i="2"/>
  <c r="Q2183" i="2"/>
  <c r="P2184" i="2"/>
  <c r="Q2185" i="2"/>
  <c r="L2218" i="2"/>
  <c r="L2182" i="2"/>
  <c r="L2206" i="2"/>
  <c r="V2206" i="2"/>
  <c r="T2206" i="2"/>
  <c r="Q2206" i="2"/>
  <c r="Q2146" i="2"/>
  <c r="Q2156" i="2"/>
  <c r="Q2161" i="2"/>
  <c r="T2167" i="2"/>
  <c r="P2168" i="2"/>
  <c r="L2170" i="2"/>
  <c r="P2175" i="2"/>
  <c r="T2184" i="2"/>
  <c r="P2206" i="2"/>
  <c r="Q2162" i="2"/>
  <c r="L2164" i="2"/>
  <c r="L2171" i="2"/>
  <c r="Q2175" i="2"/>
  <c r="L2181" i="2"/>
  <c r="P2183" i="2"/>
  <c r="P2169" i="2"/>
  <c r="P2176" i="2"/>
  <c r="P2182" i="2"/>
  <c r="T2183" i="2"/>
  <c r="L2196" i="2"/>
  <c r="V2196" i="2"/>
  <c r="Q2196" i="2"/>
  <c r="P2196" i="2"/>
  <c r="Q2231" i="2"/>
  <c r="T2233" i="2"/>
  <c r="P2233" i="2"/>
  <c r="T2245" i="2"/>
  <c r="P2245" i="2"/>
  <c r="L2263" i="2"/>
  <c r="L2204" i="2"/>
  <c r="T2210" i="2"/>
  <c r="L2216" i="2"/>
  <c r="V2217" i="2"/>
  <c r="P2223" i="2"/>
  <c r="T2231" i="2"/>
  <c r="P2237" i="2"/>
  <c r="P2240" i="2"/>
  <c r="Q2245" i="2"/>
  <c r="L2209" i="2"/>
  <c r="V2210" i="2"/>
  <c r="L2221" i="2"/>
  <c r="Q2223" i="2"/>
  <c r="P2224" i="2"/>
  <c r="L2226" i="2"/>
  <c r="V2231" i="2"/>
  <c r="Q2237" i="2"/>
  <c r="L2241" i="2"/>
  <c r="V2241" i="2"/>
  <c r="T2241" i="2"/>
  <c r="V2245" i="2"/>
  <c r="P2218" i="2"/>
  <c r="T2223" i="2"/>
  <c r="Q2224" i="2"/>
  <c r="Q2233" i="2"/>
  <c r="T2237" i="2"/>
  <c r="L2195" i="2"/>
  <c r="P2199" i="2"/>
  <c r="L2207" i="2"/>
  <c r="P2211" i="2"/>
  <c r="Q2218" i="2"/>
  <c r="L2219" i="2"/>
  <c r="V2223" i="2"/>
  <c r="T2224" i="2"/>
  <c r="P2225" i="2"/>
  <c r="L2227" i="2"/>
  <c r="L2229" i="2"/>
  <c r="L2232" i="2"/>
  <c r="V2233" i="2"/>
  <c r="V2237" i="2"/>
  <c r="P2241" i="2"/>
  <c r="L2268" i="2"/>
  <c r="Q2199" i="2"/>
  <c r="L2200" i="2"/>
  <c r="Q2211" i="2"/>
  <c r="L2212" i="2"/>
  <c r="P2216" i="2"/>
  <c r="T2218" i="2"/>
  <c r="V2224" i="2"/>
  <c r="Q2225" i="2"/>
  <c r="P2238" i="2"/>
  <c r="Q2241" i="2"/>
  <c r="V2249" i="2"/>
  <c r="T2249" i="2"/>
  <c r="Q2249" i="2"/>
  <c r="L2249" i="2"/>
  <c r="L2253" i="2"/>
  <c r="L2265" i="2"/>
  <c r="Q2192" i="2"/>
  <c r="L2193" i="2"/>
  <c r="T2199" i="2"/>
  <c r="Q2204" i="2"/>
  <c r="P2209" i="2"/>
  <c r="Q2216" i="2"/>
  <c r="V2218" i="2"/>
  <c r="P2221" i="2"/>
  <c r="P2226" i="2"/>
  <c r="V2228" i="2"/>
  <c r="Q2228" i="2"/>
  <c r="T2238" i="2"/>
  <c r="L2239" i="2"/>
  <c r="Q2239" i="2"/>
  <c r="P2239" i="2"/>
  <c r="P2249" i="2"/>
  <c r="P2190" i="2"/>
  <c r="P2202" i="2"/>
  <c r="Q2209" i="2"/>
  <c r="L2210" i="2"/>
  <c r="Q2221" i="2"/>
  <c r="T2226" i="2"/>
  <c r="P2227" i="2"/>
  <c r="P2232" i="2"/>
  <c r="V2238" i="2"/>
  <c r="T2209" i="2"/>
  <c r="T2221" i="2"/>
  <c r="P2188" i="2"/>
  <c r="Q2195" i="2"/>
  <c r="P2200" i="2"/>
  <c r="Q2207" i="2"/>
  <c r="P2212" i="2"/>
  <c r="Q2219" i="2"/>
  <c r="T2227" i="2"/>
  <c r="P2228" i="2"/>
  <c r="V2229" i="2"/>
  <c r="L2231" i="2"/>
  <c r="T2239" i="2"/>
  <c r="L2251" i="2"/>
  <c r="V2240" i="2"/>
  <c r="Q2240" i="2"/>
  <c r="L2240" i="2"/>
  <c r="L2274" i="2"/>
  <c r="L2233" i="2"/>
  <c r="L2245" i="2"/>
  <c r="L2284" i="2"/>
  <c r="V2257" i="2"/>
  <c r="T2270" i="2"/>
  <c r="V2282" i="2"/>
  <c r="Q2282" i="2"/>
  <c r="P2282" i="2"/>
  <c r="L2282" i="2"/>
  <c r="L2315" i="2"/>
  <c r="V2250" i="2"/>
  <c r="P2253" i="2"/>
  <c r="T2255" i="2"/>
  <c r="L2261" i="2"/>
  <c r="V2262" i="2"/>
  <c r="P2265" i="2"/>
  <c r="L2267" i="2"/>
  <c r="P2269" i="2"/>
  <c r="T2282" i="2"/>
  <c r="L2291" i="2"/>
  <c r="L2300" i="2"/>
  <c r="P2268" i="2"/>
  <c r="L2273" i="2"/>
  <c r="P2283" i="2"/>
  <c r="L2283" i="2"/>
  <c r="V2283" i="2"/>
  <c r="L2286" i="2"/>
  <c r="L2322" i="2"/>
  <c r="L2235" i="2"/>
  <c r="L2247" i="2"/>
  <c r="P2251" i="2"/>
  <c r="T2253" i="2"/>
  <c r="L2259" i="2"/>
  <c r="P2263" i="2"/>
  <c r="T2265" i="2"/>
  <c r="Q2268" i="2"/>
  <c r="V2269" i="2"/>
  <c r="Q2283" i="2"/>
  <c r="L2298" i="2"/>
  <c r="P2244" i="2"/>
  <c r="Q2251" i="2"/>
  <c r="L2252" i="2"/>
  <c r="V2253" i="2"/>
  <c r="P2256" i="2"/>
  <c r="Q2263" i="2"/>
  <c r="L2264" i="2"/>
  <c r="V2265" i="2"/>
  <c r="P2267" i="2"/>
  <c r="T2268" i="2"/>
  <c r="L2272" i="2"/>
  <c r="T2283" i="2"/>
  <c r="L2257" i="2"/>
  <c r="P2261" i="2"/>
  <c r="Q2267" i="2"/>
  <c r="V2284" i="2"/>
  <c r="T2284" i="2"/>
  <c r="Q2284" i="2"/>
  <c r="P2284" i="2"/>
  <c r="L2293" i="2"/>
  <c r="V2251" i="2"/>
  <c r="Q2261" i="2"/>
  <c r="V2263" i="2"/>
  <c r="T2267" i="2"/>
  <c r="L2271" i="2"/>
  <c r="V2271" i="2"/>
  <c r="V2274" i="2"/>
  <c r="P2274" i="2"/>
  <c r="V2279" i="2"/>
  <c r="T2279" i="2"/>
  <c r="Q2279" i="2"/>
  <c r="L2327" i="2"/>
  <c r="L2243" i="2"/>
  <c r="L2255" i="2"/>
  <c r="T2261" i="2"/>
  <c r="P2272" i="2"/>
  <c r="L2296" i="2"/>
  <c r="P2252" i="2"/>
  <c r="P2264" i="2"/>
  <c r="Q2270" i="2"/>
  <c r="L2270" i="2"/>
  <c r="Q2272" i="2"/>
  <c r="L2278" i="2"/>
  <c r="P2279" i="2"/>
  <c r="L2285" i="2"/>
  <c r="L2310" i="2"/>
  <c r="L2317" i="2"/>
  <c r="Q2252" i="2"/>
  <c r="P2257" i="2"/>
  <c r="Q2264" i="2"/>
  <c r="L2269" i="2"/>
  <c r="P2271" i="2"/>
  <c r="T2272" i="2"/>
  <c r="Q2274" i="2"/>
  <c r="L2281" i="2"/>
  <c r="L2297" i="2"/>
  <c r="Q2257" i="2"/>
  <c r="T2264" i="2"/>
  <c r="Q2271" i="2"/>
  <c r="T2274" i="2"/>
  <c r="P2270" i="2"/>
  <c r="T2271" i="2"/>
  <c r="L2290" i="2"/>
  <c r="Q2281" i="2"/>
  <c r="P2286" i="2"/>
  <c r="Q2293" i="2"/>
  <c r="L2294" i="2"/>
  <c r="V2295" i="2"/>
  <c r="V2299" i="2"/>
  <c r="P2300" i="2"/>
  <c r="T2306" i="2"/>
  <c r="Q2312" i="2"/>
  <c r="L2312" i="2"/>
  <c r="V2324" i="2"/>
  <c r="Q2324" i="2"/>
  <c r="L2324" i="2"/>
  <c r="V2317" i="2"/>
  <c r="P2317" i="2"/>
  <c r="V2322" i="2"/>
  <c r="T2322" i="2"/>
  <c r="Q2322" i="2"/>
  <c r="V2281" i="2"/>
  <c r="T2286" i="2"/>
  <c r="Q2291" i="2"/>
  <c r="V2293" i="2"/>
  <c r="P2296" i="2"/>
  <c r="P2301" i="2"/>
  <c r="V2327" i="2"/>
  <c r="T2327" i="2"/>
  <c r="Q2327" i="2"/>
  <c r="P2327" i="2"/>
  <c r="L2333" i="2"/>
  <c r="V2286" i="2"/>
  <c r="P2289" i="2"/>
  <c r="T2291" i="2"/>
  <c r="Q2296" i="2"/>
  <c r="V2300" i="2"/>
  <c r="Q2301" i="2"/>
  <c r="L2307" i="2"/>
  <c r="P2312" i="2"/>
  <c r="L2316" i="2"/>
  <c r="P2322" i="2"/>
  <c r="P2324" i="2"/>
  <c r="Q2277" i="2"/>
  <c r="Q2289" i="2"/>
  <c r="V2291" i="2"/>
  <c r="P2294" i="2"/>
  <c r="T2296" i="2"/>
  <c r="V2301" i="2"/>
  <c r="T2312" i="2"/>
  <c r="Q2317" i="2"/>
  <c r="T2324" i="2"/>
  <c r="L2328" i="2"/>
  <c r="P2287" i="2"/>
  <c r="Q2294" i="2"/>
  <c r="L2295" i="2"/>
  <c r="V2296" i="2"/>
  <c r="P2305" i="2"/>
  <c r="V2312" i="2"/>
  <c r="T2317" i="2"/>
  <c r="L2319" i="2"/>
  <c r="T2294" i="2"/>
  <c r="V2310" i="2"/>
  <c r="T2310" i="2"/>
  <c r="V2315" i="2"/>
  <c r="T2315" i="2"/>
  <c r="Q2315" i="2"/>
  <c r="L2331" i="2"/>
  <c r="T2287" i="2"/>
  <c r="Q2292" i="2"/>
  <c r="Q2303" i="2"/>
  <c r="T2305" i="2"/>
  <c r="L2321" i="2"/>
  <c r="P2310" i="2"/>
  <c r="P2315" i="2"/>
  <c r="P2295" i="2"/>
  <c r="L2306" i="2"/>
  <c r="L2309" i="2"/>
  <c r="Q2310" i="2"/>
  <c r="L2301" i="2"/>
  <c r="T2313" i="2"/>
  <c r="Q2313" i="2"/>
  <c r="P2313" i="2"/>
  <c r="L2313" i="2"/>
  <c r="V2313" i="2"/>
  <c r="P2306" i="2"/>
  <c r="Q2347" i="2"/>
  <c r="L2347" i="2"/>
  <c r="V2347" i="2"/>
  <c r="T2347" i="2"/>
  <c r="P2347" i="2"/>
  <c r="Q2311" i="2"/>
  <c r="T2318" i="2"/>
  <c r="Q2323" i="2"/>
  <c r="V2325" i="2"/>
  <c r="T2330" i="2"/>
  <c r="Q2335" i="2"/>
  <c r="L2391" i="2"/>
  <c r="L2378" i="2"/>
  <c r="L2334" i="2"/>
  <c r="T2351" i="2"/>
  <c r="P2351" i="2"/>
  <c r="L2351" i="2"/>
  <c r="L2385" i="2"/>
  <c r="L2339" i="2"/>
  <c r="L2345" i="2"/>
  <c r="Q2345" i="2"/>
  <c r="P2357" i="2"/>
  <c r="L2357" i="2"/>
  <c r="T2357" i="2"/>
  <c r="Q2357" i="2"/>
  <c r="Q2351" i="2"/>
  <c r="V2357" i="2"/>
  <c r="T2359" i="2"/>
  <c r="Q2359" i="2"/>
  <c r="P2359" i="2"/>
  <c r="L2359" i="2"/>
  <c r="V2359" i="2"/>
  <c r="L2360" i="2"/>
  <c r="T2319" i="2"/>
  <c r="L2325" i="2"/>
  <c r="P2329" i="2"/>
  <c r="L2338" i="2"/>
  <c r="P2344" i="2"/>
  <c r="P2345" i="2"/>
  <c r="V2351" i="2"/>
  <c r="L2373" i="2"/>
  <c r="Q2329" i="2"/>
  <c r="P2334" i="2"/>
  <c r="P2339" i="2"/>
  <c r="T2344" i="2"/>
  <c r="T2345" i="2"/>
  <c r="L2363" i="2"/>
  <c r="P2363" i="2"/>
  <c r="T2363" i="2"/>
  <c r="Q2363" i="2"/>
  <c r="T2329" i="2"/>
  <c r="Q2334" i="2"/>
  <c r="L2336" i="2"/>
  <c r="T2336" i="2"/>
  <c r="Q2339" i="2"/>
  <c r="V2344" i="2"/>
  <c r="V2345" i="2"/>
  <c r="V2363" i="2"/>
  <c r="L2380" i="2"/>
  <c r="L2397" i="2"/>
  <c r="P2308" i="2"/>
  <c r="P2320" i="2"/>
  <c r="P2332" i="2"/>
  <c r="T2334" i="2"/>
  <c r="P2338" i="2"/>
  <c r="T2339" i="2"/>
  <c r="L2371" i="2"/>
  <c r="Q2308" i="2"/>
  <c r="Q2320" i="2"/>
  <c r="P2325" i="2"/>
  <c r="Q2332" i="2"/>
  <c r="Q2338" i="2"/>
  <c r="P2318" i="2"/>
  <c r="T2320" i="2"/>
  <c r="Q2325" i="2"/>
  <c r="P2330" i="2"/>
  <c r="T2332" i="2"/>
  <c r="P2336" i="2"/>
  <c r="T2338" i="2"/>
  <c r="L2348" i="2"/>
  <c r="Q2336" i="2"/>
  <c r="Q2362" i="2"/>
  <c r="P2362" i="2"/>
  <c r="L2362" i="2"/>
  <c r="V2362" i="2"/>
  <c r="T2362" i="2"/>
  <c r="L2388" i="2"/>
  <c r="L2346" i="2"/>
  <c r="P2350" i="2"/>
  <c r="T2352" i="2"/>
  <c r="L2358" i="2"/>
  <c r="V2397" i="2"/>
  <c r="V2352" i="2"/>
  <c r="L2368" i="2"/>
  <c r="V2388" i="2"/>
  <c r="L2370" i="2"/>
  <c r="V2380" i="2"/>
  <c r="T2380" i="2"/>
  <c r="Q2380" i="2"/>
  <c r="Q2360" i="2"/>
  <c r="V2375" i="2"/>
  <c r="T2375" i="2"/>
  <c r="L2375" i="2"/>
  <c r="L2342" i="2"/>
  <c r="P2346" i="2"/>
  <c r="T2348" i="2"/>
  <c r="L2354" i="2"/>
  <c r="T2360" i="2"/>
  <c r="Q2366" i="2"/>
  <c r="Q2346" i="2"/>
  <c r="V2348" i="2"/>
  <c r="V2360" i="2"/>
  <c r="L2365" i="2"/>
  <c r="P2368" i="2"/>
  <c r="V2371" i="2"/>
  <c r="T2371" i="2"/>
  <c r="Q2373" i="2"/>
  <c r="P2373" i="2"/>
  <c r="L2379" i="2"/>
  <c r="P2379" i="2"/>
  <c r="P2380" i="2"/>
  <c r="Q2368" i="2"/>
  <c r="V2391" i="2"/>
  <c r="T2391" i="2"/>
  <c r="Q2391" i="2"/>
  <c r="P2391" i="2"/>
  <c r="Q2356" i="2"/>
  <c r="Q2364" i="2"/>
  <c r="V2364" i="2"/>
  <c r="L2367" i="2"/>
  <c r="T2368" i="2"/>
  <c r="Q2371" i="2"/>
  <c r="Q2375" i="2"/>
  <c r="T2379" i="2"/>
  <c r="V2378" i="2"/>
  <c r="Q2378" i="2"/>
  <c r="P2378" i="2"/>
  <c r="T2385" i="2"/>
  <c r="Q2385" i="2"/>
  <c r="P2385" i="2"/>
  <c r="Q2367" i="2"/>
  <c r="Q2394" i="2"/>
  <c r="L2394" i="2"/>
  <c r="T2394" i="2"/>
  <c r="P2394" i="2"/>
  <c r="P2364" i="2"/>
  <c r="T2367" i="2"/>
  <c r="L2377" i="2"/>
  <c r="T2378" i="2"/>
  <c r="V2385" i="2"/>
  <c r="V2394" i="2"/>
  <c r="V2367" i="2"/>
  <c r="T2388" i="2"/>
  <c r="Q2388" i="2"/>
  <c r="P2388" i="2"/>
  <c r="T2397" i="2"/>
  <c r="Q2397" i="2"/>
  <c r="P2397" i="2"/>
  <c r="T2369" i="2"/>
  <c r="Q2374" i="2"/>
  <c r="V2376" i="2"/>
  <c r="T2381" i="2"/>
  <c r="Q2386" i="2"/>
  <c r="L2387" i="2"/>
  <c r="L2392" i="2"/>
  <c r="Q2400" i="2"/>
  <c r="Q2403" i="2"/>
  <c r="V2441" i="2"/>
  <c r="T2441" i="2"/>
  <c r="L2441" i="2"/>
  <c r="Q2441" i="2"/>
  <c r="P2441" i="2"/>
  <c r="L2398" i="2"/>
  <c r="V2399" i="2"/>
  <c r="P2399" i="2"/>
  <c r="V2400" i="2"/>
  <c r="T2403" i="2"/>
  <c r="L2407" i="2"/>
  <c r="V2411" i="2"/>
  <c r="Q2411" i="2"/>
  <c r="P2411" i="2"/>
  <c r="L2412" i="2"/>
  <c r="T2412" i="2"/>
  <c r="V2421" i="2"/>
  <c r="T2421" i="2"/>
  <c r="Q2421" i="2"/>
  <c r="L2421" i="2"/>
  <c r="L2430" i="2"/>
  <c r="L2435" i="2"/>
  <c r="P2421" i="2"/>
  <c r="L2408" i="2"/>
  <c r="Q2412" i="2"/>
  <c r="L2415" i="2"/>
  <c r="V2424" i="2"/>
  <c r="T2424" i="2"/>
  <c r="P2424" i="2"/>
  <c r="L2424" i="2"/>
  <c r="T2387" i="2"/>
  <c r="Q2398" i="2"/>
  <c r="V2412" i="2"/>
  <c r="T2418" i="2"/>
  <c r="Q2418" i="2"/>
  <c r="L2418" i="2"/>
  <c r="Q2424" i="2"/>
  <c r="L2429" i="2"/>
  <c r="L2381" i="2"/>
  <c r="V2387" i="2"/>
  <c r="T2398" i="2"/>
  <c r="P2404" i="2"/>
  <c r="Q2406" i="2"/>
  <c r="L2406" i="2"/>
  <c r="P2418" i="2"/>
  <c r="L2423" i="2"/>
  <c r="V2423" i="2"/>
  <c r="Q2423" i="2"/>
  <c r="P2423" i="2"/>
  <c r="L2374" i="2"/>
  <c r="L2386" i="2"/>
  <c r="L2395" i="2"/>
  <c r="V2395" i="2"/>
  <c r="V2398" i="2"/>
  <c r="Q2404" i="2"/>
  <c r="P2408" i="2"/>
  <c r="V2418" i="2"/>
  <c r="P2383" i="2"/>
  <c r="P2396" i="2"/>
  <c r="L2400" i="2"/>
  <c r="L2403" i="2"/>
  <c r="V2404" i="2"/>
  <c r="Q2408" i="2"/>
  <c r="L2409" i="2"/>
  <c r="T2423" i="2"/>
  <c r="P2406" i="2"/>
  <c r="T2408" i="2"/>
  <c r="P2369" i="2"/>
  <c r="Q2376" i="2"/>
  <c r="P2381" i="2"/>
  <c r="T2383" i="2"/>
  <c r="L2393" i="2"/>
  <c r="P2395" i="2"/>
  <c r="T2396" i="2"/>
  <c r="T2406" i="2"/>
  <c r="P2409" i="2"/>
  <c r="Q2395" i="2"/>
  <c r="P2400" i="2"/>
  <c r="V2406" i="2"/>
  <c r="L2410" i="2"/>
  <c r="L2420" i="2"/>
  <c r="V2420" i="2"/>
  <c r="Q2420" i="2"/>
  <c r="P2420" i="2"/>
  <c r="T2446" i="2"/>
  <c r="Q2446" i="2"/>
  <c r="P2446" i="2"/>
  <c r="L2446" i="2"/>
  <c r="V2446" i="2"/>
  <c r="V2407" i="2"/>
  <c r="P2410" i="2"/>
  <c r="V2419" i="2"/>
  <c r="T2428" i="2"/>
  <c r="Q2429" i="2"/>
  <c r="Q2415" i="2"/>
  <c r="L2416" i="2"/>
  <c r="Q2430" i="2"/>
  <c r="L2436" i="2"/>
  <c r="L2426" i="2"/>
  <c r="L2419" i="2"/>
  <c r="P2425" i="2"/>
  <c r="L2427" i="2"/>
  <c r="V2431" i="2"/>
  <c r="P2432" i="2"/>
  <c r="P2436" i="2"/>
  <c r="P2416" i="2"/>
  <c r="Q2425" i="2"/>
  <c r="Q2436" i="2"/>
  <c r="T2438" i="2"/>
  <c r="Q2438" i="2"/>
  <c r="L2438" i="2"/>
  <c r="L2440" i="2"/>
  <c r="Q2442" i="2"/>
  <c r="P2442" i="2"/>
  <c r="L2442" i="2"/>
  <c r="V2442" i="2"/>
  <c r="T2442" i="2"/>
  <c r="L2451" i="2"/>
  <c r="L2460" i="2"/>
  <c r="T2425" i="2"/>
  <c r="P2426" i="2"/>
  <c r="T2432" i="2"/>
  <c r="P2433" i="2"/>
  <c r="T2436" i="2"/>
  <c r="T2416" i="2"/>
  <c r="T2426" i="2"/>
  <c r="P2427" i="2"/>
  <c r="Q2433" i="2"/>
  <c r="P2437" i="2"/>
  <c r="V2426" i="2"/>
  <c r="V2433" i="2"/>
  <c r="T2437" i="2"/>
  <c r="P2438" i="2"/>
  <c r="L2443" i="2"/>
  <c r="Q2443" i="2"/>
  <c r="P2443" i="2"/>
  <c r="L2445" i="2"/>
  <c r="Q2449" i="2"/>
  <c r="Q2459" i="2"/>
  <c r="P2465" i="2"/>
  <c r="V2449" i="2"/>
  <c r="L2452" i="2"/>
  <c r="L2470" i="2"/>
  <c r="L2457" i="2"/>
  <c r="V2460" i="2"/>
  <c r="Q2460" i="2"/>
  <c r="L2464" i="2"/>
  <c r="V2464" i="2"/>
  <c r="Q2464" i="2"/>
  <c r="Q2445" i="2"/>
  <c r="Q2451" i="2"/>
  <c r="P2452" i="2"/>
  <c r="P2460" i="2"/>
  <c r="Q2452" i="2"/>
  <c r="L2455" i="2"/>
  <c r="P2457" i="2"/>
  <c r="T2460" i="2"/>
  <c r="T2461" i="2"/>
  <c r="L2461" i="2"/>
  <c r="P2464" i="2"/>
  <c r="L2466" i="2"/>
  <c r="L2439" i="2"/>
  <c r="V2440" i="2"/>
  <c r="V2451" i="2"/>
  <c r="T2452" i="2"/>
  <c r="T2457" i="2"/>
  <c r="L2458" i="2"/>
  <c r="Q2458" i="2"/>
  <c r="T2464" i="2"/>
  <c r="Q2447" i="2"/>
  <c r="L2449" i="2"/>
  <c r="P2455" i="2"/>
  <c r="V2457" i="2"/>
  <c r="P2461" i="2"/>
  <c r="Q2471" i="2"/>
  <c r="L2471" i="2"/>
  <c r="V2471" i="2"/>
  <c r="P2471" i="2"/>
  <c r="Q2455" i="2"/>
  <c r="T2471" i="2"/>
  <c r="V2459" i="2"/>
  <c r="P2459" i="2"/>
  <c r="L2459" i="2"/>
  <c r="V2461" i="2"/>
  <c r="V2455" i="2"/>
  <c r="Q2465" i="2"/>
  <c r="L2465" i="2"/>
  <c r="T2465" i="2"/>
  <c r="P2449" i="2"/>
  <c r="V2463" i="2"/>
  <c r="P2470" i="2"/>
  <c r="Q2470" i="2"/>
  <c r="Q2483" i="2"/>
  <c r="L2483" i="2"/>
  <c r="L2490" i="2"/>
  <c r="Q2476" i="2"/>
  <c r="L2487" i="2"/>
  <c r="T2470" i="2"/>
  <c r="L2474" i="2"/>
  <c r="P2483" i="2"/>
  <c r="Q2477" i="2"/>
  <c r="P2477" i="2"/>
  <c r="T2477" i="2"/>
  <c r="T2483" i="2"/>
  <c r="V2483" i="2"/>
  <c r="Q2489" i="2"/>
  <c r="P2489" i="2"/>
  <c r="L2489" i="2"/>
  <c r="V2489" i="2"/>
  <c r="T2489" i="2"/>
  <c r="L2463" i="2"/>
  <c r="P2474" i="2"/>
  <c r="Q2474" i="2"/>
  <c r="L2475" i="2"/>
  <c r="T2484" i="2"/>
  <c r="Q2484" i="2"/>
  <c r="P2484" i="2"/>
  <c r="L2484" i="2"/>
  <c r="V2484" i="2"/>
  <c r="T2472" i="2"/>
  <c r="Q2472" i="2"/>
  <c r="L2472" i="2"/>
  <c r="V2472" i="2"/>
  <c r="T2474" i="2"/>
  <c r="L2478" i="2"/>
  <c r="V2486" i="2"/>
  <c r="T2486" i="2"/>
  <c r="Q2486" i="2"/>
  <c r="L2486" i="2"/>
  <c r="Q2475" i="2"/>
  <c r="T2475" i="2"/>
  <c r="L2476" i="2"/>
  <c r="P2486" i="2"/>
  <c r="P2472" i="2"/>
  <c r="V2475" i="2"/>
  <c r="Q2482" i="2"/>
  <c r="P2487" i="2"/>
  <c r="V2496" i="2"/>
  <c r="T2497" i="2"/>
  <c r="V2504" i="2"/>
  <c r="L2488" i="2"/>
  <c r="Q2511" i="2"/>
  <c r="P2511" i="2"/>
  <c r="L2511" i="2"/>
  <c r="T2511" i="2"/>
  <c r="L2506" i="2"/>
  <c r="Q2506" i="2"/>
  <c r="V2487" i="2"/>
  <c r="L2492" i="2"/>
  <c r="L2493" i="2"/>
  <c r="L2499" i="2"/>
  <c r="V2511" i="2"/>
  <c r="T2478" i="2"/>
  <c r="P2488" i="2"/>
  <c r="T2490" i="2"/>
  <c r="L2495" i="2"/>
  <c r="L2496" i="2"/>
  <c r="L2498" i="2"/>
  <c r="P2506" i="2"/>
  <c r="P2492" i="2"/>
  <c r="L2497" i="2"/>
  <c r="L2504" i="2"/>
  <c r="T2506" i="2"/>
  <c r="V2507" i="2"/>
  <c r="T2507" i="2"/>
  <c r="Q2507" i="2"/>
  <c r="L2507" i="2"/>
  <c r="V2506" i="2"/>
  <c r="T2481" i="2"/>
  <c r="T2492" i="2"/>
  <c r="Q2493" i="2"/>
  <c r="P2495" i="2"/>
  <c r="P2498" i="2"/>
  <c r="T2499" i="2"/>
  <c r="T2493" i="2"/>
  <c r="Q2495" i="2"/>
  <c r="P2496" i="2"/>
  <c r="Q2498" i="2"/>
  <c r="V2499" i="2"/>
  <c r="T2495" i="2"/>
  <c r="Q2496" i="2"/>
  <c r="P2497" i="2"/>
  <c r="T2498" i="2"/>
  <c r="Q2504" i="2"/>
  <c r="L2508" i="2"/>
  <c r="L2524" i="2"/>
  <c r="Q2497" i="2"/>
  <c r="Q2505" i="2"/>
  <c r="P2505" i="2"/>
  <c r="L2514" i="2"/>
  <c r="V2508" i="2"/>
  <c r="V2517" i="2"/>
  <c r="P2516" i="2"/>
  <c r="Q2516" i="2"/>
  <c r="L2519" i="2"/>
  <c r="L2531" i="2"/>
  <c r="Q2524" i="2"/>
  <c r="V2524" i="2"/>
  <c r="P2524" i="2"/>
  <c r="V2533" i="2"/>
  <c r="T2533" i="2"/>
  <c r="P2533" i="2"/>
  <c r="L2533" i="2"/>
  <c r="Q2533" i="2"/>
  <c r="T2524" i="2"/>
  <c r="V2514" i="2"/>
  <c r="P2519" i="2"/>
  <c r="P2510" i="2"/>
  <c r="L2517" i="2"/>
  <c r="Q2519" i="2"/>
  <c r="T2519" i="2"/>
  <c r="P2529" i="2"/>
  <c r="T2529" i="2"/>
  <c r="Q2529" i="2"/>
  <c r="L2529" i="2"/>
  <c r="L2512" i="2"/>
  <c r="L2516" i="2"/>
  <c r="V2529" i="2"/>
  <c r="P2517" i="2"/>
  <c r="L2525" i="2"/>
  <c r="T2517" i="2"/>
  <c r="L2544" i="2"/>
  <c r="Q2525" i="2"/>
  <c r="L2539" i="2"/>
  <c r="T2525" i="2"/>
  <c r="P2528" i="2"/>
  <c r="Q2528" i="2"/>
  <c r="P2523" i="2"/>
  <c r="L2527" i="2"/>
  <c r="T2528" i="2"/>
  <c r="P2530" i="2"/>
  <c r="T2549" i="2"/>
  <c r="Q2549" i="2"/>
  <c r="P2549" i="2"/>
  <c r="L2549" i="2"/>
  <c r="V2549" i="2"/>
  <c r="Q2530" i="2"/>
  <c r="L2537" i="2"/>
  <c r="T2537" i="2"/>
  <c r="P2537" i="2"/>
  <c r="V2526" i="2"/>
  <c r="Q2526" i="2"/>
  <c r="Q2537" i="2"/>
  <c r="T2531" i="2"/>
  <c r="Q2531" i="2"/>
  <c r="P2531" i="2"/>
  <c r="V2537" i="2"/>
  <c r="T2541" i="2"/>
  <c r="T2546" i="2"/>
  <c r="V2548" i="2"/>
  <c r="L2540" i="2"/>
  <c r="V2541" i="2"/>
  <c r="L2578" i="2"/>
  <c r="L2550" i="2"/>
  <c r="V2563" i="2"/>
  <c r="Q2563" i="2"/>
  <c r="L2563" i="2"/>
  <c r="T2563" i="2"/>
  <c r="P2563" i="2"/>
  <c r="L2551" i="2"/>
  <c r="V2551" i="2"/>
  <c r="T2551" i="2"/>
  <c r="Q2551" i="2"/>
  <c r="V2544" i="2"/>
  <c r="T2544" i="2"/>
  <c r="Q2544" i="2"/>
  <c r="L2548" i="2"/>
  <c r="L2557" i="2"/>
  <c r="V2557" i="2"/>
  <c r="T2557" i="2"/>
  <c r="Q2557" i="2"/>
  <c r="Q2540" i="2"/>
  <c r="L2541" i="2"/>
  <c r="L2546" i="2"/>
  <c r="P2557" i="2"/>
  <c r="Q2538" i="2"/>
  <c r="P2544" i="2"/>
  <c r="P2553" i="2"/>
  <c r="P2536" i="2"/>
  <c r="T2538" i="2"/>
  <c r="L2543" i="2"/>
  <c r="P2548" i="2"/>
  <c r="Q2553" i="2"/>
  <c r="P2546" i="2"/>
  <c r="T2553" i="2"/>
  <c r="L2572" i="2"/>
  <c r="V2572" i="2"/>
  <c r="T2572" i="2"/>
  <c r="Q2572" i="2"/>
  <c r="P2572" i="2"/>
  <c r="T2556" i="2"/>
  <c r="L2560" i="2"/>
  <c r="L2562" i="2"/>
  <c r="P2565" i="2"/>
  <c r="P2554" i="2"/>
  <c r="P2560" i="2"/>
  <c r="Q2565" i="2"/>
  <c r="Q2560" i="2"/>
  <c r="P2562" i="2"/>
  <c r="P2564" i="2"/>
  <c r="L2564" i="2"/>
  <c r="T2565" i="2"/>
  <c r="V2577" i="2"/>
  <c r="L2577" i="2"/>
  <c r="T2577" i="2"/>
  <c r="Q2577" i="2"/>
  <c r="P2577" i="2"/>
  <c r="L2574" i="2"/>
  <c r="T2564" i="2"/>
  <c r="T2566" i="2"/>
  <c r="P2566" i="2"/>
  <c r="V2561" i="2"/>
  <c r="Q2561" i="2"/>
  <c r="V2564" i="2"/>
  <c r="P2574" i="2"/>
  <c r="T2576" i="2"/>
  <c r="V2579" i="2"/>
  <c r="Q2574" i="2"/>
  <c r="L2575" i="2"/>
  <c r="V2576" i="2"/>
  <c r="V2574" i="2"/>
  <c r="P2575" i="2"/>
  <c r="P2568" i="2"/>
  <c r="Q2575" i="2"/>
  <c r="L2576" i="2"/>
  <c r="L2579" i="2"/>
  <c r="Q2573" i="2"/>
  <c r="P2579" i="2"/>
  <c r="L2580" i="2"/>
  <c r="M2633" i="2"/>
  <c r="AC38" i="1"/>
  <c r="AI38" i="1"/>
  <c r="AJ38" i="1" s="1"/>
  <c r="AE87" i="1"/>
  <c r="T32" i="1"/>
  <c r="AC52" i="1"/>
  <c r="P51" i="1"/>
  <c r="P50" i="1" s="1"/>
  <c r="AF68" i="1"/>
  <c r="T51" i="1"/>
  <c r="S32" i="1"/>
  <c r="AB61" i="1"/>
  <c r="AI72" i="1"/>
  <c r="AJ72" i="1" s="1"/>
  <c r="AC72" i="1"/>
  <c r="AA61" i="1"/>
  <c r="AE61" i="1"/>
  <c r="AF61" i="1" s="1"/>
  <c r="H51" i="1"/>
  <c r="S51" i="1"/>
  <c r="S50" i="1" s="1"/>
  <c r="S294" i="1" s="1"/>
  <c r="AE38" i="1"/>
  <c r="AF38" i="1" s="1"/>
  <c r="AA38" i="1"/>
  <c r="AI68" i="1"/>
  <c r="AJ68" i="1" s="1"/>
  <c r="AC68" i="1"/>
  <c r="V32" i="1"/>
  <c r="V51" i="1"/>
  <c r="V50" i="1" s="1"/>
  <c r="Q32" i="1"/>
  <c r="Q30" i="1" s="1"/>
  <c r="AG38" i="1"/>
  <c r="AH38" i="1" s="1"/>
  <c r="AB38" i="1"/>
  <c r="J51" i="1"/>
  <c r="J50" i="1" s="1"/>
  <c r="J294" i="1" s="1"/>
  <c r="AB82" i="1"/>
  <c r="AG82" i="1"/>
  <c r="AH82" i="1" s="1"/>
  <c r="N137" i="1"/>
  <c r="AA52" i="1"/>
  <c r="AE84" i="1"/>
  <c r="AF84" i="1" s="1"/>
  <c r="AI85" i="1"/>
  <c r="AJ85" i="1" s="1"/>
  <c r="AB92" i="1"/>
  <c r="AB97" i="1"/>
  <c r="S121" i="1"/>
  <c r="S134" i="1"/>
  <c r="P138" i="1"/>
  <c r="AE36" i="1"/>
  <c r="AF36" i="1" s="1"/>
  <c r="P136" i="1"/>
  <c r="AA39" i="1"/>
  <c r="AE40" i="1"/>
  <c r="AF40" i="1" s="1"/>
  <c r="AE44" i="1"/>
  <c r="AF44" i="1" s="1"/>
  <c r="AI47" i="1"/>
  <c r="AJ47" i="1" s="1"/>
  <c r="AI54" i="1"/>
  <c r="AJ54" i="1" s="1"/>
  <c r="AI58" i="1"/>
  <c r="AJ58" i="1" s="1"/>
  <c r="AI62" i="1"/>
  <c r="AJ62" i="1" s="1"/>
  <c r="AI66" i="1"/>
  <c r="AJ66" i="1" s="1"/>
  <c r="AI70" i="1"/>
  <c r="AJ70" i="1" s="1"/>
  <c r="AI74" i="1"/>
  <c r="AJ74" i="1" s="1"/>
  <c r="AI78" i="1"/>
  <c r="AJ78" i="1" s="1"/>
  <c r="AI82" i="1"/>
  <c r="AJ82" i="1" s="1"/>
  <c r="AC89" i="1"/>
  <c r="AC94" i="1"/>
  <c r="H98" i="1"/>
  <c r="AI101" i="1"/>
  <c r="AJ101" i="1" s="1"/>
  <c r="N293" i="1"/>
  <c r="T134" i="1"/>
  <c r="T121" i="1"/>
  <c r="Q138" i="1"/>
  <c r="S297" i="1"/>
  <c r="S142" i="1"/>
  <c r="S140" i="1" s="1"/>
  <c r="AI33" i="1"/>
  <c r="AJ33" i="1" s="1"/>
  <c r="H35" i="1"/>
  <c r="Q136" i="1"/>
  <c r="AI37" i="1"/>
  <c r="AJ37" i="1" s="1"/>
  <c r="AB39" i="1"/>
  <c r="AI41" i="1"/>
  <c r="AJ41" i="1" s="1"/>
  <c r="AI45" i="1"/>
  <c r="AJ45" i="1" s="1"/>
  <c r="AG53" i="1"/>
  <c r="AH53" i="1" s="1"/>
  <c r="AG57" i="1"/>
  <c r="AH57" i="1" s="1"/>
  <c r="N61" i="1"/>
  <c r="N51" i="1" s="1"/>
  <c r="AG61" i="1"/>
  <c r="AH61" i="1" s="1"/>
  <c r="AG65" i="1"/>
  <c r="AH65" i="1" s="1"/>
  <c r="AG69" i="1"/>
  <c r="AH69" i="1" s="1"/>
  <c r="AG73" i="1"/>
  <c r="AH73" i="1" s="1"/>
  <c r="AG77" i="1"/>
  <c r="AH77" i="1" s="1"/>
  <c r="AG81" i="1"/>
  <c r="AH81" i="1" s="1"/>
  <c r="N87" i="1"/>
  <c r="AE89" i="1"/>
  <c r="AF89" i="1" s="1"/>
  <c r="V134" i="1"/>
  <c r="V121" i="1"/>
  <c r="T140" i="1"/>
  <c r="J35" i="1"/>
  <c r="J32" i="1" s="1"/>
  <c r="AG36" i="1"/>
  <c r="AH36" i="1" s="1"/>
  <c r="AC39" i="1"/>
  <c r="AC43" i="1"/>
  <c r="K52" i="1"/>
  <c r="AE52" i="1"/>
  <c r="AF52" i="1" s="1"/>
  <c r="AE64" i="1"/>
  <c r="AF64" i="1" s="1"/>
  <c r="K68" i="1"/>
  <c r="K72" i="1"/>
  <c r="AB83" i="1"/>
  <c r="N84" i="1"/>
  <c r="AE91" i="1"/>
  <c r="AF91" i="1" s="1"/>
  <c r="AB93" i="1"/>
  <c r="P96" i="1"/>
  <c r="G98" i="1"/>
  <c r="AB99" i="1"/>
  <c r="W134" i="1"/>
  <c r="W132" i="1" s="1"/>
  <c r="W121" i="1"/>
  <c r="T138" i="1"/>
  <c r="V297" i="1"/>
  <c r="V296" i="1" s="1"/>
  <c r="V142" i="1"/>
  <c r="V140" i="1" s="1"/>
  <c r="M103" i="1"/>
  <c r="M98" i="1" s="1"/>
  <c r="AC105" i="1"/>
  <c r="Q121" i="1"/>
  <c r="AE121" i="1" s="1"/>
  <c r="Q134" i="1"/>
  <c r="S304" i="1"/>
  <c r="K35" i="1"/>
  <c r="T136" i="1"/>
  <c r="AE39" i="1"/>
  <c r="AF39" i="1" s="1"/>
  <c r="G46" i="1"/>
  <c r="G32" i="1" s="1"/>
  <c r="AB48" i="1"/>
  <c r="AI53" i="1"/>
  <c r="AJ53" i="1" s="1"/>
  <c r="AB55" i="1"/>
  <c r="AB59" i="1"/>
  <c r="AB63" i="1"/>
  <c r="AB67" i="1"/>
  <c r="AI69" i="1"/>
  <c r="AJ69" i="1" s="1"/>
  <c r="AB71" i="1"/>
  <c r="AI73" i="1"/>
  <c r="AJ73" i="1" s="1"/>
  <c r="AB75" i="1"/>
  <c r="AB79" i="1"/>
  <c r="AC83" i="1"/>
  <c r="G87" i="1"/>
  <c r="AA87" i="1" s="1"/>
  <c r="AA88" i="1"/>
  <c r="AC93" i="1"/>
  <c r="AE99" i="1"/>
  <c r="AF99" i="1" s="1"/>
  <c r="AJ102" i="1"/>
  <c r="AE111" i="1"/>
  <c r="AF111" i="1" s="1"/>
  <c r="AA111" i="1"/>
  <c r="V138" i="1"/>
  <c r="V136" i="1" s="1"/>
  <c r="K342" i="1"/>
  <c r="J342" i="1"/>
  <c r="S342" i="1" s="1"/>
  <c r="T342" i="1"/>
  <c r="W52" i="1"/>
  <c r="W51" i="1" s="1"/>
  <c r="W50" i="1" s="1"/>
  <c r="W30" i="1" s="1"/>
  <c r="J96" i="1"/>
  <c r="AB34" i="1"/>
  <c r="M35" i="1"/>
  <c r="M32" i="1" s="1"/>
  <c r="Q132" i="1"/>
  <c r="AI36" i="1"/>
  <c r="AJ36" i="1" s="1"/>
  <c r="AB42" i="1"/>
  <c r="H46" i="1"/>
  <c r="AC48" i="1"/>
  <c r="AC55" i="1"/>
  <c r="AC59" i="1"/>
  <c r="AC63" i="1"/>
  <c r="AC67" i="1"/>
  <c r="AC71" i="1"/>
  <c r="AC75" i="1"/>
  <c r="AC79" i="1"/>
  <c r="AE83" i="1"/>
  <c r="AF83" i="1" s="1"/>
  <c r="AE88" i="1"/>
  <c r="AF88" i="1" s="1"/>
  <c r="AC88" i="1"/>
  <c r="AE93" i="1"/>
  <c r="AF93" i="1" s="1"/>
  <c r="AB102" i="1"/>
  <c r="H103" i="1"/>
  <c r="AH116" i="1"/>
  <c r="W138" i="1"/>
  <c r="N35" i="1"/>
  <c r="S132" i="1"/>
  <c r="W136" i="1"/>
  <c r="AA62" i="1"/>
  <c r="AA78" i="1"/>
  <c r="T87" i="1"/>
  <c r="AG87" i="1" s="1"/>
  <c r="AH87" i="1" s="1"/>
  <c r="K98" i="1"/>
  <c r="AI99" i="1"/>
  <c r="AJ99" i="1" s="1"/>
  <c r="AE104" i="1"/>
  <c r="AF104" i="1" s="1"/>
  <c r="AJ105" i="1"/>
  <c r="AG111" i="1"/>
  <c r="AH111" i="1" s="1"/>
  <c r="AB111" i="1"/>
  <c r="N46" i="1"/>
  <c r="AA33" i="1"/>
  <c r="P35" i="1"/>
  <c r="P32" i="1" s="1"/>
  <c r="T132" i="1"/>
  <c r="AA37" i="1"/>
  <c r="AA41" i="1"/>
  <c r="AA45" i="1"/>
  <c r="AI64" i="1"/>
  <c r="AJ64" i="1" s="1"/>
  <c r="H82" i="1"/>
  <c r="AG83" i="1"/>
  <c r="AH83" i="1" s="1"/>
  <c r="AB85" i="1"/>
  <c r="AI86" i="1"/>
  <c r="AJ86" i="1" s="1"/>
  <c r="AB88" i="1"/>
  <c r="AC91" i="1"/>
  <c r="AI91" i="1"/>
  <c r="AJ91" i="1" s="1"/>
  <c r="AC100" i="1"/>
  <c r="AA105" i="1"/>
  <c r="AE126" i="1"/>
  <c r="AF126" i="1" s="1"/>
  <c r="AB33" i="1"/>
  <c r="V132" i="1"/>
  <c r="AB37" i="1"/>
  <c r="AI39" i="1"/>
  <c r="AJ39" i="1" s="1"/>
  <c r="K46" i="1"/>
  <c r="AC90" i="1"/>
  <c r="AG104" i="1"/>
  <c r="AH104" i="1" s="1"/>
  <c r="K103" i="1"/>
  <c r="AC111" i="1"/>
  <c r="AI111" i="1"/>
  <c r="AJ111" i="1" s="1"/>
  <c r="J138" i="1"/>
  <c r="J136" i="1" s="1"/>
  <c r="V304" i="1"/>
  <c r="S35" i="1"/>
  <c r="AC37" i="1"/>
  <c r="G96" i="1"/>
  <c r="AA97" i="1"/>
  <c r="AF102" i="1"/>
  <c r="H293" i="1"/>
  <c r="G132" i="1"/>
  <c r="AA132" i="1" s="1"/>
  <c r="AA36" i="1"/>
  <c r="AE37" i="1"/>
  <c r="AF37" i="1" s="1"/>
  <c r="AA84" i="1"/>
  <c r="AE92" i="1"/>
  <c r="AF92" i="1" s="1"/>
  <c r="Q98" i="1"/>
  <c r="Q96" i="1" s="1"/>
  <c r="AI104" i="1"/>
  <c r="AJ104" i="1" s="1"/>
  <c r="Q342" i="1"/>
  <c r="H342" i="1"/>
  <c r="G342" i="1"/>
  <c r="AE106" i="1"/>
  <c r="AF106" i="1" s="1"/>
  <c r="AE114" i="1"/>
  <c r="AF114" i="1" s="1"/>
  <c r="AA117" i="1"/>
  <c r="AE118" i="1"/>
  <c r="AF118" i="1" s="1"/>
  <c r="P291" i="1"/>
  <c r="P294" i="1"/>
  <c r="AA122" i="1"/>
  <c r="AE123" i="1"/>
  <c r="AF123" i="1" s="1"/>
  <c r="AE127" i="1"/>
  <c r="AF127" i="1" s="1"/>
  <c r="M134" i="1"/>
  <c r="M132" i="1" s="1"/>
  <c r="H297" i="1"/>
  <c r="AE144" i="1"/>
  <c r="AF144" i="1" s="1"/>
  <c r="N298" i="1"/>
  <c r="N342" i="1"/>
  <c r="M342" i="1"/>
  <c r="V342" i="1" s="1"/>
  <c r="W342" i="1"/>
  <c r="AB156" i="1"/>
  <c r="AE177" i="1"/>
  <c r="AC185" i="1"/>
  <c r="M184" i="1"/>
  <c r="AC193" i="1"/>
  <c r="M192" i="1"/>
  <c r="M190" i="1" s="1"/>
  <c r="J310" i="1"/>
  <c r="M205" i="1"/>
  <c r="M311" i="1" s="1"/>
  <c r="N311" i="1" s="1"/>
  <c r="S312" i="1"/>
  <c r="AE100" i="1"/>
  <c r="AF100" i="1" s="1"/>
  <c r="AB113" i="1"/>
  <c r="V293" i="1"/>
  <c r="AB117" i="1"/>
  <c r="H138" i="1"/>
  <c r="H136" i="1" s="1"/>
  <c r="AA136" i="1" s="1"/>
  <c r="H143" i="1"/>
  <c r="AA146" i="1"/>
  <c r="AH147" i="1"/>
  <c r="J300" i="1"/>
  <c r="K300" i="1" s="1"/>
  <c r="AI153" i="1"/>
  <c r="AJ153" i="1" s="1"/>
  <c r="AC153" i="1"/>
  <c r="AC156" i="1"/>
  <c r="AB158" i="1"/>
  <c r="AJ158" i="1"/>
  <c r="AF166" i="1"/>
  <c r="AB169" i="1"/>
  <c r="T168" i="1"/>
  <c r="AG168" i="1" s="1"/>
  <c r="AH168" i="1" s="1"/>
  <c r="AB173" i="1"/>
  <c r="AF183" i="1"/>
  <c r="AG190" i="1"/>
  <c r="AH191" i="1"/>
  <c r="AE194" i="1"/>
  <c r="AF194" i="1" s="1"/>
  <c r="K197" i="1"/>
  <c r="AG198" i="1"/>
  <c r="AH198" i="1" s="1"/>
  <c r="AB198" i="1"/>
  <c r="AA212" i="1"/>
  <c r="AE212" i="1"/>
  <c r="AF212" i="1" s="1"/>
  <c r="T211" i="1"/>
  <c r="AG212" i="1"/>
  <c r="AH212" i="1" s="1"/>
  <c r="AG106" i="1"/>
  <c r="AH106" i="1" s="1"/>
  <c r="AG110" i="1"/>
  <c r="AH110" i="1" s="1"/>
  <c r="AC113" i="1"/>
  <c r="AG114" i="1"/>
  <c r="AH114" i="1" s="1"/>
  <c r="AC117" i="1"/>
  <c r="AG118" i="1"/>
  <c r="AH118" i="1" s="1"/>
  <c r="S291" i="1"/>
  <c r="AG123" i="1"/>
  <c r="AH123" i="1" s="1"/>
  <c r="AJ124" i="1"/>
  <c r="AG127" i="1"/>
  <c r="AH127" i="1" s="1"/>
  <c r="AJ128" i="1"/>
  <c r="J297" i="1"/>
  <c r="AG144" i="1"/>
  <c r="AH144" i="1" s="1"/>
  <c r="AJ147" i="1"/>
  <c r="AB149" i="1"/>
  <c r="AG149" i="1"/>
  <c r="AH149" i="1" s="1"/>
  <c r="AE156" i="1"/>
  <c r="AF156" i="1" s="1"/>
  <c r="AA169" i="1"/>
  <c r="H168" i="1"/>
  <c r="AE169" i="1"/>
  <c r="AF169" i="1" s="1"/>
  <c r="AA173" i="1"/>
  <c r="H172" i="1"/>
  <c r="AE173" i="1"/>
  <c r="AF173" i="1" s="1"/>
  <c r="J339" i="1"/>
  <c r="K306" i="1"/>
  <c r="AF179" i="1"/>
  <c r="AA192" i="1"/>
  <c r="H190" i="1"/>
  <c r="S197" i="1"/>
  <c r="S196" i="1" s="1"/>
  <c r="S189" i="1" s="1"/>
  <c r="S161" i="1" s="1"/>
  <c r="M198" i="1"/>
  <c r="AA200" i="1"/>
  <c r="H198" i="1"/>
  <c r="AE200" i="1"/>
  <c r="AF200" i="1" s="1"/>
  <c r="AJ209" i="1"/>
  <c r="V212" i="1"/>
  <c r="V211" i="1" s="1"/>
  <c r="V312" i="1" s="1"/>
  <c r="AI94" i="1"/>
  <c r="AJ94" i="1" s="1"/>
  <c r="V96" i="1"/>
  <c r="AG100" i="1"/>
  <c r="AH100" i="1" s="1"/>
  <c r="AA108" i="1"/>
  <c r="AA112" i="1"/>
  <c r="G121" i="1"/>
  <c r="AA121" i="1" s="1"/>
  <c r="K122" i="1"/>
  <c r="AE122" i="1"/>
  <c r="AF122" i="1" s="1"/>
  <c r="AA125" i="1"/>
  <c r="K126" i="1"/>
  <c r="AA129" i="1"/>
  <c r="P134" i="1"/>
  <c r="P132" i="1" s="1"/>
  <c r="G142" i="1"/>
  <c r="K143" i="1"/>
  <c r="AC146" i="1"/>
  <c r="H299" i="1"/>
  <c r="AA148" i="1"/>
  <c r="M300" i="1"/>
  <c r="N300" i="1" s="1"/>
  <c r="Q152" i="1"/>
  <c r="Q151" i="1" s="1"/>
  <c r="Q140" i="1" s="1"/>
  <c r="AE159" i="1"/>
  <c r="AF159" i="1" s="1"/>
  <c r="AB166" i="1"/>
  <c r="AG169" i="1"/>
  <c r="AH169" i="1" s="1"/>
  <c r="AG173" i="1"/>
  <c r="AH173" i="1" s="1"/>
  <c r="K177" i="1"/>
  <c r="AB180" i="1"/>
  <c r="AF187" i="1"/>
  <c r="N190" i="1"/>
  <c r="AC217" i="1"/>
  <c r="N212" i="1"/>
  <c r="AI217" i="1"/>
  <c r="AJ217" i="1" s="1"/>
  <c r="AI106" i="1"/>
  <c r="AJ106" i="1" s="1"/>
  <c r="AB108" i="1"/>
  <c r="AI110" i="1"/>
  <c r="AJ110" i="1" s="1"/>
  <c r="AB112" i="1"/>
  <c r="AI114" i="1"/>
  <c r="AJ114" i="1" s="1"/>
  <c r="AB116" i="1"/>
  <c r="AI118" i="1"/>
  <c r="AJ118" i="1" s="1"/>
  <c r="V291" i="1"/>
  <c r="V290" i="1" s="1"/>
  <c r="V294" i="1"/>
  <c r="AI123" i="1"/>
  <c r="AJ123" i="1" s="1"/>
  <c r="AB125" i="1"/>
  <c r="AI127" i="1"/>
  <c r="AJ127" i="1" s="1"/>
  <c r="AB129" i="1"/>
  <c r="K138" i="1"/>
  <c r="K136" i="1" s="1"/>
  <c r="M296" i="1"/>
  <c r="AI144" i="1"/>
  <c r="AJ144" i="1" s="1"/>
  <c r="AB148" i="1"/>
  <c r="M333" i="1"/>
  <c r="N333" i="1" s="1"/>
  <c r="H333" i="1"/>
  <c r="AB168" i="1"/>
  <c r="AG172" i="1"/>
  <c r="AH172" i="1" s="1"/>
  <c r="AB172" i="1"/>
  <c r="AE180" i="1"/>
  <c r="AF180" i="1" s="1"/>
  <c r="AI184" i="1"/>
  <c r="AJ184" i="1" s="1"/>
  <c r="AC184" i="1"/>
  <c r="AI192" i="1"/>
  <c r="AJ192" i="1" s="1"/>
  <c r="AC192" i="1"/>
  <c r="AF195" i="1"/>
  <c r="AJ207" i="1"/>
  <c r="AC104" i="1"/>
  <c r="AC108" i="1"/>
  <c r="AC112" i="1"/>
  <c r="J121" i="1"/>
  <c r="N122" i="1"/>
  <c r="AC125" i="1"/>
  <c r="N126" i="1"/>
  <c r="AC129" i="1"/>
  <c r="J142" i="1"/>
  <c r="N143" i="1"/>
  <c r="K299" i="1"/>
  <c r="AB154" i="1"/>
  <c r="AB157" i="1"/>
  <c r="AA165" i="1"/>
  <c r="H164" i="1"/>
  <c r="AE167" i="1"/>
  <c r="AF167" i="1" s="1"/>
  <c r="AI167" i="1"/>
  <c r="AJ167" i="1" s="1"/>
  <c r="M168" i="1"/>
  <c r="M334" i="1" s="1"/>
  <c r="N334" i="1" s="1"/>
  <c r="M172" i="1"/>
  <c r="M177" i="1"/>
  <c r="M176" i="1" s="1"/>
  <c r="M306" i="1" s="1"/>
  <c r="AJ179" i="1"/>
  <c r="AB184" i="1"/>
  <c r="T184" i="1"/>
  <c r="AG184" i="1" s="1"/>
  <c r="AH184" i="1" s="1"/>
  <c r="AB195" i="1"/>
  <c r="AH195" i="1"/>
  <c r="H205" i="1"/>
  <c r="H292" i="1"/>
  <c r="AE112" i="1"/>
  <c r="AF112" i="1" s="1"/>
  <c r="G291" i="1"/>
  <c r="AA119" i="1"/>
  <c r="AE157" i="1"/>
  <c r="AF157" i="1" s="1"/>
  <c r="K163" i="1"/>
  <c r="AG164" i="1"/>
  <c r="N168" i="1"/>
  <c r="AI169" i="1"/>
  <c r="AJ169" i="1" s="1"/>
  <c r="AC169" i="1"/>
  <c r="AJ170" i="1"/>
  <c r="N172" i="1"/>
  <c r="AI173" i="1"/>
  <c r="AJ173" i="1" s="1"/>
  <c r="AC173" i="1"/>
  <c r="AJ174" i="1"/>
  <c r="P177" i="1"/>
  <c r="P176" i="1" s="1"/>
  <c r="P306" i="1" s="1"/>
  <c r="AE192" i="1"/>
  <c r="AF192" i="1" s="1"/>
  <c r="V192" i="1"/>
  <c r="S308" i="1"/>
  <c r="N198" i="1"/>
  <c r="AI200" i="1"/>
  <c r="AJ200" i="1" s="1"/>
  <c r="AC200" i="1"/>
  <c r="AJ201" i="1"/>
  <c r="J338" i="1"/>
  <c r="K338" i="1" s="1"/>
  <c r="J211" i="1"/>
  <c r="G338" i="1"/>
  <c r="H338" i="1" s="1"/>
  <c r="G211" i="1"/>
  <c r="AJ215" i="1"/>
  <c r="AA101" i="1"/>
  <c r="AB107" i="1"/>
  <c r="AB115" i="1"/>
  <c r="AB119" i="1"/>
  <c r="AB124" i="1"/>
  <c r="AB128" i="1"/>
  <c r="N138" i="1"/>
  <c r="M142" i="1"/>
  <c r="S300" i="1"/>
  <c r="H152" i="1"/>
  <c r="W152" i="1"/>
  <c r="W151" i="1" s="1"/>
  <c r="W140" i="1" s="1"/>
  <c r="N165" i="1"/>
  <c r="K334" i="1"/>
  <c r="P168" i="1"/>
  <c r="P164" i="1" s="1"/>
  <c r="P163" i="1" s="1"/>
  <c r="P172" i="1"/>
  <c r="W184" i="1"/>
  <c r="W176" i="1" s="1"/>
  <c r="AH192" i="1"/>
  <c r="AJ195" i="1"/>
  <c r="T197" i="1"/>
  <c r="T196" i="1" s="1"/>
  <c r="T189" i="1" s="1"/>
  <c r="AJ203" i="1"/>
  <c r="AE214" i="1"/>
  <c r="AF214" i="1" s="1"/>
  <c r="N103" i="1"/>
  <c r="N98" i="1" s="1"/>
  <c r="AG112" i="1"/>
  <c r="AH112" i="1" s="1"/>
  <c r="N116" i="1"/>
  <c r="J291" i="1"/>
  <c r="AA147" i="1"/>
  <c r="AI148" i="1"/>
  <c r="AJ148" i="1" s="1"/>
  <c r="AE155" i="1"/>
  <c r="AF155" i="1" s="1"/>
  <c r="AC155" i="1"/>
  <c r="W164" i="1"/>
  <c r="W163" i="1" s="1"/>
  <c r="AG178" i="1"/>
  <c r="AH178" i="1" s="1"/>
  <c r="T177" i="1"/>
  <c r="T176" i="1" s="1"/>
  <c r="AI180" i="1"/>
  <c r="AJ180" i="1" s="1"/>
  <c r="AC180" i="1"/>
  <c r="V190" i="1"/>
  <c r="V310" i="1"/>
  <c r="V309" i="1" s="1"/>
  <c r="V197" i="1"/>
  <c r="AB205" i="1"/>
  <c r="AG205" i="1"/>
  <c r="AH205" i="1" s="1"/>
  <c r="AA208" i="1"/>
  <c r="AE208" i="1"/>
  <c r="AF208" i="1" s="1"/>
  <c r="AC213" i="1"/>
  <c r="M212" i="1"/>
  <c r="P142" i="1"/>
  <c r="P140" i="1" s="1"/>
  <c r="AB145" i="1"/>
  <c r="AG145" i="1"/>
  <c r="AH145" i="1" s="1"/>
  <c r="K152" i="1"/>
  <c r="AE153" i="1"/>
  <c r="AF153" i="1" s="1"/>
  <c r="AB165" i="1"/>
  <c r="T165" i="1"/>
  <c r="T164" i="1" s="1"/>
  <c r="T163" i="1" s="1"/>
  <c r="V177" i="1"/>
  <c r="V176" i="1" s="1"/>
  <c r="V306" i="1" s="1"/>
  <c r="AF193" i="1"/>
  <c r="AJ199" i="1"/>
  <c r="AJ213" i="1"/>
  <c r="M340" i="1"/>
  <c r="N340" i="1" s="1"/>
  <c r="AI112" i="1"/>
  <c r="AJ112" i="1" s="1"/>
  <c r="M294" i="1"/>
  <c r="K298" i="1"/>
  <c r="AC147" i="1"/>
  <c r="N152" i="1"/>
  <c r="AI157" i="1"/>
  <c r="AJ157" i="1" s="1"/>
  <c r="AC157" i="1"/>
  <c r="G164" i="1"/>
  <c r="G163" i="1" s="1"/>
  <c r="AE182" i="1"/>
  <c r="AF182" i="1" s="1"/>
  <c r="G190" i="1"/>
  <c r="AA191" i="1"/>
  <c r="J192" i="1"/>
  <c r="AB192" i="1" s="1"/>
  <c r="G310" i="1"/>
  <c r="AA199" i="1"/>
  <c r="P312" i="1"/>
  <c r="P308" i="1" s="1"/>
  <c r="AA216" i="1"/>
  <c r="AE216" i="1"/>
  <c r="AF216" i="1" s="1"/>
  <c r="J164" i="1"/>
  <c r="J163" i="1" s="1"/>
  <c r="H176" i="1"/>
  <c r="G177" i="1"/>
  <c r="G176" i="1" s="1"/>
  <c r="G306" i="1" s="1"/>
  <c r="AI178" i="1"/>
  <c r="AJ178" i="1" s="1"/>
  <c r="G184" i="1"/>
  <c r="AA184" i="1" s="1"/>
  <c r="AA204" i="1"/>
  <c r="AE204" i="1"/>
  <c r="AF204" i="1" s="1"/>
  <c r="Q205" i="1"/>
  <c r="Q197" i="1" s="1"/>
  <c r="Q196" i="1" s="1"/>
  <c r="Q189" i="1" s="1"/>
  <c r="S224" i="1"/>
  <c r="S321" i="1"/>
  <c r="M318" i="1"/>
  <c r="AC226" i="1"/>
  <c r="AA231" i="1"/>
  <c r="AG240" i="1"/>
  <c r="AH240" i="1" s="1"/>
  <c r="AB240" i="1"/>
  <c r="AB246" i="1"/>
  <c r="AG246" i="1"/>
  <c r="AH246" i="1" s="1"/>
  <c r="AG258" i="1"/>
  <c r="AH258" i="1" s="1"/>
  <c r="AG154" i="1"/>
  <c r="AH154" i="1" s="1"/>
  <c r="AG158" i="1"/>
  <c r="AH158" i="1" s="1"/>
  <c r="AG166" i="1"/>
  <c r="AH166" i="1" s="1"/>
  <c r="AG170" i="1"/>
  <c r="AH170" i="1" s="1"/>
  <c r="AG174" i="1"/>
  <c r="AH174" i="1" s="1"/>
  <c r="N177" i="1"/>
  <c r="AG181" i="1"/>
  <c r="AH181" i="1" s="1"/>
  <c r="AG185" i="1"/>
  <c r="AH185" i="1" s="1"/>
  <c r="AG193" i="1"/>
  <c r="AH193" i="1" s="1"/>
  <c r="AG201" i="1"/>
  <c r="AH201" i="1" s="1"/>
  <c r="AC204" i="1"/>
  <c r="N205" i="1"/>
  <c r="AC208" i="1"/>
  <c r="AG209" i="1"/>
  <c r="AH209" i="1" s="1"/>
  <c r="AG213" i="1"/>
  <c r="AH213" i="1" s="1"/>
  <c r="AC216" i="1"/>
  <c r="AC219" i="1"/>
  <c r="T224" i="1"/>
  <c r="AF231" i="1"/>
  <c r="Q337" i="1"/>
  <c r="H337" i="1"/>
  <c r="G337" i="1"/>
  <c r="AA207" i="1"/>
  <c r="AG248" i="1"/>
  <c r="AH248" i="1" s="1"/>
  <c r="AB248" i="1"/>
  <c r="AB179" i="1"/>
  <c r="AB183" i="1"/>
  <c r="AI185" i="1"/>
  <c r="AJ185" i="1" s="1"/>
  <c r="AB191" i="1"/>
  <c r="AB199" i="1"/>
  <c r="AB203" i="1"/>
  <c r="AB207" i="1"/>
  <c r="AB215" i="1"/>
  <c r="AG221" i="1"/>
  <c r="AH221" i="1" s="1"/>
  <c r="M224" i="1"/>
  <c r="W224" i="1"/>
  <c r="W223" i="1" s="1"/>
  <c r="V227" i="1"/>
  <c r="V319" i="1" s="1"/>
  <c r="AH231" i="1"/>
  <c r="P246" i="1"/>
  <c r="P320" i="1" s="1"/>
  <c r="H320" i="1" s="1"/>
  <c r="AB263" i="1"/>
  <c r="AG263" i="1"/>
  <c r="AH263" i="1" s="1"/>
  <c r="AB265" i="1"/>
  <c r="K337" i="1"/>
  <c r="J337" i="1"/>
  <c r="T337" i="1"/>
  <c r="H218" i="1"/>
  <c r="V316" i="1"/>
  <c r="AA237" i="1"/>
  <c r="AE237" i="1"/>
  <c r="AF237" i="1" s="1"/>
  <c r="AA167" i="1"/>
  <c r="AA178" i="1"/>
  <c r="AA186" i="1"/>
  <c r="AA194" i="1"/>
  <c r="T205" i="1"/>
  <c r="Q336" i="1"/>
  <c r="H336" i="1"/>
  <c r="G336" i="1"/>
  <c r="P336" i="1" s="1"/>
  <c r="AA206" i="1"/>
  <c r="AA214" i="1"/>
  <c r="J340" i="1"/>
  <c r="K340" i="1" s="1"/>
  <c r="AA225" i="1"/>
  <c r="H224" i="1"/>
  <c r="AE225" i="1"/>
  <c r="AF225" i="1" s="1"/>
  <c r="AH225" i="1"/>
  <c r="Q165" i="1"/>
  <c r="Q184" i="1"/>
  <c r="Q176" i="1" s="1"/>
  <c r="N337" i="1"/>
  <c r="M337" i="1"/>
  <c r="W337" i="1"/>
  <c r="K218" i="1"/>
  <c r="K211" i="1" s="1"/>
  <c r="P224" i="1"/>
  <c r="K321" i="1"/>
  <c r="W227" i="1"/>
  <c r="AA233" i="1"/>
  <c r="AE233" i="1"/>
  <c r="AF233" i="1" s="1"/>
  <c r="AI236" i="1"/>
  <c r="AJ236" i="1" s="1"/>
  <c r="AC236" i="1"/>
  <c r="AG244" i="1"/>
  <c r="AH244" i="1" s="1"/>
  <c r="AB244" i="1"/>
  <c r="J258" i="1"/>
  <c r="AB258" i="1" s="1"/>
  <c r="AG179" i="1"/>
  <c r="AH179" i="1" s="1"/>
  <c r="AG199" i="1"/>
  <c r="AH199" i="1" s="1"/>
  <c r="K336" i="1"/>
  <c r="J336" i="1"/>
  <c r="T336" i="1"/>
  <c r="S336" i="1" s="1"/>
  <c r="AG207" i="1"/>
  <c r="AH207" i="1" s="1"/>
  <c r="AC220" i="1"/>
  <c r="AJ226" i="1"/>
  <c r="AJ234" i="1"/>
  <c r="G300" i="1"/>
  <c r="H300" i="1" s="1"/>
  <c r="AA149" i="1"/>
  <c r="AE178" i="1"/>
  <c r="AF178" i="1" s="1"/>
  <c r="G205" i="1"/>
  <c r="G311" i="1" s="1"/>
  <c r="H311" i="1" s="1"/>
  <c r="AE206" i="1"/>
  <c r="AF206" i="1" s="1"/>
  <c r="N218" i="1"/>
  <c r="N321" i="1"/>
  <c r="K227" i="1"/>
  <c r="AB228" i="1"/>
  <c r="AA229" i="1"/>
  <c r="AE229" i="1"/>
  <c r="AF229" i="1" s="1"/>
  <c r="T227" i="1"/>
  <c r="AI232" i="1"/>
  <c r="AJ232" i="1" s="1"/>
  <c r="AC232" i="1"/>
  <c r="AE239" i="1"/>
  <c r="AF239" i="1" s="1"/>
  <c r="AJ244" i="1"/>
  <c r="AI191" i="1"/>
  <c r="AJ191" i="1" s="1"/>
  <c r="N336" i="1"/>
  <c r="M336" i="1"/>
  <c r="W336" i="1"/>
  <c r="V336" i="1" s="1"/>
  <c r="AB220" i="1"/>
  <c r="M227" i="1"/>
  <c r="M319" i="1" s="1"/>
  <c r="AA247" i="1"/>
  <c r="P342" i="1"/>
  <c r="P337" i="1"/>
  <c r="J205" i="1"/>
  <c r="J311" i="1" s="1"/>
  <c r="K311" i="1" s="1"/>
  <c r="AH220" i="1"/>
  <c r="J316" i="1"/>
  <c r="H227" i="1"/>
  <c r="N227" i="1"/>
  <c r="AI228" i="1"/>
  <c r="AJ228" i="1" s="1"/>
  <c r="AC228" i="1"/>
  <c r="AE235" i="1"/>
  <c r="AF235" i="1" s="1"/>
  <c r="AE246" i="1"/>
  <c r="AA246" i="1"/>
  <c r="P258" i="1"/>
  <c r="S337" i="1"/>
  <c r="G340" i="1"/>
  <c r="H340" i="1" s="1"/>
  <c r="AA219" i="1"/>
  <c r="P227" i="1"/>
  <c r="P319" i="1" s="1"/>
  <c r="H319" i="1" s="1"/>
  <c r="AH235" i="1"/>
  <c r="AA241" i="1"/>
  <c r="AE241" i="1"/>
  <c r="AF241" i="1" s="1"/>
  <c r="AJ242" i="1"/>
  <c r="W263" i="1"/>
  <c r="AI263" i="1" s="1"/>
  <c r="AJ263" i="1" s="1"/>
  <c r="V337" i="1"/>
  <c r="AE265" i="1"/>
  <c r="AF265" i="1" s="1"/>
  <c r="AA268" i="1"/>
  <c r="K224" i="1"/>
  <c r="AG226" i="1"/>
  <c r="AH226" i="1" s="1"/>
  <c r="AG230" i="1"/>
  <c r="AH230" i="1" s="1"/>
  <c r="AC233" i="1"/>
  <c r="AG234" i="1"/>
  <c r="AH234" i="1" s="1"/>
  <c r="AC237" i="1"/>
  <c r="AG238" i="1"/>
  <c r="AH238" i="1" s="1"/>
  <c r="AC241" i="1"/>
  <c r="AG242" i="1"/>
  <c r="AH242" i="1" s="1"/>
  <c r="AC245" i="1"/>
  <c r="N246" i="1"/>
  <c r="AC249" i="1"/>
  <c r="AG250" i="1"/>
  <c r="AH250" i="1" s="1"/>
  <c r="AC253" i="1"/>
  <c r="AG254" i="1"/>
  <c r="AH254" i="1" s="1"/>
  <c r="N258" i="1"/>
  <c r="W260" i="1"/>
  <c r="AC261" i="1"/>
  <c r="AG262" i="1"/>
  <c r="AH262" i="1" s="1"/>
  <c r="AI266" i="1"/>
  <c r="AJ266" i="1" s="1"/>
  <c r="AB268" i="1"/>
  <c r="S318" i="1"/>
  <c r="S316" i="1" s="1"/>
  <c r="AE245" i="1"/>
  <c r="AF245" i="1" s="1"/>
  <c r="AE249" i="1"/>
  <c r="AF249" i="1" s="1"/>
  <c r="AE253" i="1"/>
  <c r="AF253" i="1" s="1"/>
  <c r="AE261" i="1"/>
  <c r="AF261" i="1" s="1"/>
  <c r="AI264" i="1"/>
  <c r="AJ264" i="1" s="1"/>
  <c r="AG265" i="1"/>
  <c r="AH265" i="1" s="1"/>
  <c r="AC268" i="1"/>
  <c r="AB252" i="1"/>
  <c r="AB256" i="1"/>
  <c r="H260" i="1"/>
  <c r="AB260" i="1"/>
  <c r="AA267" i="1"/>
  <c r="AC224" i="1"/>
  <c r="AC240" i="1"/>
  <c r="AC244" i="1"/>
  <c r="AC248" i="1"/>
  <c r="AC252" i="1"/>
  <c r="AC256" i="1"/>
  <c r="AC260" i="1"/>
  <c r="AB267" i="1"/>
  <c r="AB231" i="1"/>
  <c r="AB239" i="1"/>
  <c r="AB243" i="1"/>
  <c r="AB247" i="1"/>
  <c r="AB251" i="1"/>
  <c r="AB255" i="1"/>
  <c r="H263" i="1"/>
  <c r="AA266" i="1"/>
  <c r="G318" i="1"/>
  <c r="G358" i="1"/>
  <c r="AG260" i="1"/>
  <c r="AH260" i="1" s="1"/>
  <c r="AA264" i="1"/>
  <c r="J358" i="1"/>
  <c r="AE247" i="1"/>
  <c r="AF247" i="1" s="1"/>
  <c r="AA262" i="1"/>
  <c r="AB264" i="1"/>
  <c r="M358" i="1"/>
  <c r="G224" i="1"/>
  <c r="AG247" i="1"/>
  <c r="AH247" i="1" s="1"/>
  <c r="N253" i="2" l="1"/>
  <c r="O253" i="2"/>
  <c r="A253" i="2" s="1" a="1"/>
  <c r="A253" i="2" s="1"/>
  <c r="N401" i="2"/>
  <c r="O401" i="2"/>
  <c r="A401" i="2" s="1" a="1"/>
  <c r="A401" i="2" s="1"/>
  <c r="O219" i="2"/>
  <c r="A219" i="2" s="1" a="1"/>
  <c r="A219" i="2" s="1"/>
  <c r="N219" i="2"/>
  <c r="O291" i="2"/>
  <c r="A291" i="2" s="1" a="1"/>
  <c r="A291" i="2" s="1"/>
  <c r="N291" i="2"/>
  <c r="O445" i="2"/>
  <c r="A445" i="2" s="1" a="1"/>
  <c r="A445" i="2" s="1"/>
  <c r="N445" i="2"/>
  <c r="O517" i="2"/>
  <c r="A517" i="2" s="1" a="1"/>
  <c r="A517" i="2" s="1"/>
  <c r="N517" i="2"/>
  <c r="O95" i="2"/>
  <c r="A95" i="2" s="1" a="1"/>
  <c r="A95" i="2" s="1"/>
  <c r="N95" i="2"/>
  <c r="N109" i="2"/>
  <c r="O109" i="2"/>
  <c r="A109" i="2" s="1" a="1"/>
  <c r="A109" i="2" s="1"/>
  <c r="O184" i="2"/>
  <c r="A184" i="2" s="1" a="1"/>
  <c r="A184" i="2" s="1"/>
  <c r="N184" i="2"/>
  <c r="O105" i="2"/>
  <c r="A105" i="2" s="1" a="1"/>
  <c r="A105" i="2" s="1"/>
  <c r="N105" i="2"/>
  <c r="O142" i="2"/>
  <c r="A142" i="2" s="1" a="1"/>
  <c r="A142" i="2" s="1"/>
  <c r="N142" i="2"/>
  <c r="O199" i="2"/>
  <c r="A199" i="2" s="1" a="1"/>
  <c r="A199" i="2" s="1"/>
  <c r="N199" i="2"/>
  <c r="O201" i="2"/>
  <c r="A201" i="2" s="1" a="1"/>
  <c r="A201" i="2" s="1"/>
  <c r="N201" i="2"/>
  <c r="N293" i="2"/>
  <c r="O293" i="2"/>
  <c r="A293" i="2" s="1" a="1"/>
  <c r="A293" i="2" s="1"/>
  <c r="O437" i="2"/>
  <c r="A437" i="2" s="1" a="1"/>
  <c r="A437" i="2" s="1"/>
  <c r="N437" i="2"/>
  <c r="O250" i="2"/>
  <c r="A250" i="2" s="1" a="1"/>
  <c r="A250" i="2" s="1"/>
  <c r="N250" i="2"/>
  <c r="O274" i="2"/>
  <c r="A274" i="2" s="1" a="1"/>
  <c r="A274" i="2" s="1"/>
  <c r="N274" i="2"/>
  <c r="O298" i="2"/>
  <c r="A298" i="2" s="1" a="1"/>
  <c r="A298" i="2" s="1"/>
  <c r="N298" i="2"/>
  <c r="O322" i="2"/>
  <c r="A322" i="2" s="1" a="1"/>
  <c r="A322" i="2" s="1"/>
  <c r="N322" i="2"/>
  <c r="O346" i="2"/>
  <c r="A346" i="2" s="1" a="1"/>
  <c r="A346" i="2" s="1"/>
  <c r="N346" i="2"/>
  <c r="O370" i="2"/>
  <c r="A370" i="2" s="1" a="1"/>
  <c r="A370" i="2" s="1"/>
  <c r="N370" i="2"/>
  <c r="O384" i="2"/>
  <c r="A384" i="2" s="1" a="1"/>
  <c r="A384" i="2" s="1"/>
  <c r="N384" i="2"/>
  <c r="N258" i="2"/>
  <c r="O258" i="2"/>
  <c r="A258" i="2" s="1" a="1"/>
  <c r="A258" i="2" s="1"/>
  <c r="N282" i="2"/>
  <c r="O282" i="2"/>
  <c r="A282" i="2" s="1" a="1"/>
  <c r="A282" i="2" s="1"/>
  <c r="O306" i="2"/>
  <c r="A306" i="2" s="1" a="1"/>
  <c r="A306" i="2" s="1"/>
  <c r="N306" i="2"/>
  <c r="O330" i="2"/>
  <c r="A330" i="2" s="1" a="1"/>
  <c r="A330" i="2" s="1"/>
  <c r="N330" i="2"/>
  <c r="O354" i="2"/>
  <c r="A354" i="2" s="1" a="1"/>
  <c r="A354" i="2" s="1"/>
  <c r="N354" i="2"/>
  <c r="O574" i="2"/>
  <c r="A574" i="2" s="1" a="1"/>
  <c r="A574" i="2" s="1"/>
  <c r="N574" i="2"/>
  <c r="O440" i="2"/>
  <c r="A440" i="2" s="1" a="1"/>
  <c r="A440" i="2" s="1"/>
  <c r="N440" i="2"/>
  <c r="O464" i="2"/>
  <c r="A464" i="2" s="1" a="1"/>
  <c r="A464" i="2" s="1"/>
  <c r="N464" i="2"/>
  <c r="O488" i="2"/>
  <c r="A488" i="2" s="1" a="1"/>
  <c r="A488" i="2" s="1"/>
  <c r="N488" i="2"/>
  <c r="O512" i="2"/>
  <c r="A512" i="2" s="1" a="1"/>
  <c r="A512" i="2" s="1"/>
  <c r="N512" i="2"/>
  <c r="O536" i="2"/>
  <c r="A536" i="2" s="1" a="1"/>
  <c r="A536" i="2" s="1"/>
  <c r="N536" i="2"/>
  <c r="N555" i="2"/>
  <c r="O555" i="2"/>
  <c r="A555" i="2" s="1" a="1"/>
  <c r="A555" i="2" s="1"/>
  <c r="O545" i="2"/>
  <c r="A545" i="2" s="1" a="1"/>
  <c r="A545" i="2" s="1"/>
  <c r="N545" i="2"/>
  <c r="O562" i="2"/>
  <c r="A562" i="2" s="1" a="1"/>
  <c r="A562" i="2" s="1"/>
  <c r="N562" i="2"/>
  <c r="O621" i="2"/>
  <c r="A621" i="2" s="1" a="1"/>
  <c r="A621" i="2" s="1"/>
  <c r="N621" i="2"/>
  <c r="O741" i="2"/>
  <c r="A741" i="2" s="1" a="1"/>
  <c r="A741" i="2" s="1"/>
  <c r="N741" i="2"/>
  <c r="O586" i="2"/>
  <c r="A586" i="2" s="1" a="1"/>
  <c r="A586" i="2" s="1"/>
  <c r="N586" i="2"/>
  <c r="O610" i="2"/>
  <c r="A610" i="2" s="1" a="1"/>
  <c r="A610" i="2" s="1"/>
  <c r="N610" i="2"/>
  <c r="O634" i="2"/>
  <c r="A634" i="2" s="1" a="1"/>
  <c r="A634" i="2" s="1"/>
  <c r="N634" i="2"/>
  <c r="O658" i="2"/>
  <c r="A658" i="2" s="1" a="1"/>
  <c r="A658" i="2" s="1"/>
  <c r="N658" i="2"/>
  <c r="O682" i="2"/>
  <c r="A682" i="2" s="1" a="1"/>
  <c r="A682" i="2" s="1"/>
  <c r="N682" i="2"/>
  <c r="O706" i="2"/>
  <c r="A706" i="2" s="1" a="1"/>
  <c r="A706" i="2" s="1"/>
  <c r="N706" i="2"/>
  <c r="O742" i="2"/>
  <c r="A742" i="2" s="1" a="1"/>
  <c r="A742" i="2" s="1"/>
  <c r="N742" i="2"/>
  <c r="O754" i="2"/>
  <c r="A754" i="2" s="1" a="1"/>
  <c r="A754" i="2" s="1"/>
  <c r="N754" i="2"/>
  <c r="O620" i="2"/>
  <c r="A620" i="2" s="1" a="1"/>
  <c r="A620" i="2" s="1"/>
  <c r="N620" i="2"/>
  <c r="O644" i="2"/>
  <c r="A644" i="2" s="1" a="1"/>
  <c r="A644" i="2" s="1"/>
  <c r="N644" i="2"/>
  <c r="O668" i="2"/>
  <c r="A668" i="2" s="1" a="1"/>
  <c r="A668" i="2" s="1"/>
  <c r="N668" i="2"/>
  <c r="O692" i="2"/>
  <c r="A692" i="2" s="1" a="1"/>
  <c r="A692" i="2" s="1"/>
  <c r="N692" i="2"/>
  <c r="O716" i="2"/>
  <c r="A716" i="2" s="1" a="1"/>
  <c r="A716" i="2" s="1"/>
  <c r="N716" i="2"/>
  <c r="O618" i="2"/>
  <c r="A618" i="2" s="1" a="1"/>
  <c r="A618" i="2" s="1"/>
  <c r="N618" i="2"/>
  <c r="O642" i="2"/>
  <c r="A642" i="2" s="1" a="1"/>
  <c r="A642" i="2" s="1"/>
  <c r="N642" i="2"/>
  <c r="O666" i="2"/>
  <c r="A666" i="2" s="1" a="1"/>
  <c r="A666" i="2" s="1"/>
  <c r="N666" i="2"/>
  <c r="O690" i="2"/>
  <c r="A690" i="2" s="1" a="1"/>
  <c r="A690" i="2" s="1"/>
  <c r="N690" i="2"/>
  <c r="O714" i="2"/>
  <c r="A714" i="2" s="1" a="1"/>
  <c r="A714" i="2" s="1"/>
  <c r="N714" i="2"/>
  <c r="O730" i="2"/>
  <c r="A730" i="2" s="1" a="1"/>
  <c r="A730" i="2" s="1"/>
  <c r="N730" i="2"/>
  <c r="O732" i="2"/>
  <c r="A732" i="2" s="1" a="1"/>
  <c r="A732" i="2" s="1"/>
  <c r="N732" i="2"/>
  <c r="O904" i="2"/>
  <c r="A904" i="2" s="1" a="1"/>
  <c r="A904" i="2" s="1"/>
  <c r="N904" i="2"/>
  <c r="O799" i="2"/>
  <c r="A799" i="2" s="1" a="1"/>
  <c r="A799" i="2" s="1"/>
  <c r="N799" i="2"/>
  <c r="O823" i="2"/>
  <c r="A823" i="2" s="1" a="1"/>
  <c r="A823" i="2" s="1"/>
  <c r="N823" i="2"/>
  <c r="O847" i="2"/>
  <c r="A847" i="2" s="1" a="1"/>
  <c r="A847" i="2" s="1"/>
  <c r="N847" i="2"/>
  <c r="O871" i="2"/>
  <c r="A871" i="2" s="1" a="1"/>
  <c r="A871" i="2" s="1"/>
  <c r="N871" i="2"/>
  <c r="O895" i="2"/>
  <c r="A895" i="2" s="1" a="1"/>
  <c r="A895" i="2" s="1"/>
  <c r="N895" i="2"/>
  <c r="O792" i="2"/>
  <c r="A792" i="2" s="1" a="1"/>
  <c r="A792" i="2" s="1"/>
  <c r="N792" i="2"/>
  <c r="O816" i="2"/>
  <c r="A816" i="2" s="1" a="1"/>
  <c r="A816" i="2" s="1"/>
  <c r="N816" i="2"/>
  <c r="O840" i="2"/>
  <c r="A840" i="2" s="1" a="1"/>
  <c r="A840" i="2" s="1"/>
  <c r="N840" i="2"/>
  <c r="O864" i="2"/>
  <c r="A864" i="2" s="1" a="1"/>
  <c r="A864" i="2" s="1"/>
  <c r="N864" i="2"/>
  <c r="O888" i="2"/>
  <c r="A888" i="2" s="1" a="1"/>
  <c r="A888" i="2" s="1"/>
  <c r="N888" i="2"/>
  <c r="O912" i="2"/>
  <c r="A912" i="2" s="1" a="1"/>
  <c r="A912" i="2" s="1"/>
  <c r="N912" i="2"/>
  <c r="O771" i="2"/>
  <c r="A771" i="2" s="1" a="1"/>
  <c r="A771" i="2" s="1"/>
  <c r="N771" i="2"/>
  <c r="O795" i="2"/>
  <c r="A795" i="2" s="1" a="1"/>
  <c r="A795" i="2" s="1"/>
  <c r="N795" i="2"/>
  <c r="O819" i="2"/>
  <c r="A819" i="2" s="1" a="1"/>
  <c r="A819" i="2" s="1"/>
  <c r="N819" i="2"/>
  <c r="O843" i="2"/>
  <c r="A843" i="2" s="1" a="1"/>
  <c r="A843" i="2" s="1"/>
  <c r="N843" i="2"/>
  <c r="O867" i="2"/>
  <c r="A867" i="2" s="1" a="1"/>
  <c r="A867" i="2" s="1"/>
  <c r="N867" i="2"/>
  <c r="O891" i="2"/>
  <c r="A891" i="2" s="1" a="1"/>
  <c r="A891" i="2" s="1"/>
  <c r="N891" i="2"/>
  <c r="N925" i="2"/>
  <c r="O925" i="2"/>
  <c r="A925" i="2" s="1" a="1"/>
  <c r="A925" i="2" s="1"/>
  <c r="N949" i="2"/>
  <c r="O949" i="2"/>
  <c r="A949" i="2" s="1" a="1"/>
  <c r="A949" i="2" s="1"/>
  <c r="N973" i="2"/>
  <c r="O973" i="2"/>
  <c r="A973" i="2" s="1" a="1"/>
  <c r="A973" i="2" s="1"/>
  <c r="O997" i="2"/>
  <c r="A997" i="2" s="1" a="1"/>
  <c r="A997" i="2" s="1"/>
  <c r="N997" i="2"/>
  <c r="O1022" i="2"/>
  <c r="A1022" i="2" s="1" a="1"/>
  <c r="A1022" i="2" s="1"/>
  <c r="N1022" i="2"/>
  <c r="O1025" i="2"/>
  <c r="A1025" i="2" s="1" a="1"/>
  <c r="A1025" i="2" s="1"/>
  <c r="N1025" i="2"/>
  <c r="O1059" i="2"/>
  <c r="A1059" i="2" s="1" a="1"/>
  <c r="A1059" i="2" s="1"/>
  <c r="N1059" i="2"/>
  <c r="O1194" i="2"/>
  <c r="A1194" i="2" s="1" a="1"/>
  <c r="A1194" i="2" s="1"/>
  <c r="N1194" i="2"/>
  <c r="O1048" i="2"/>
  <c r="A1048" i="2" s="1" a="1"/>
  <c r="A1048" i="2" s="1"/>
  <c r="N1048" i="2"/>
  <c r="O1072" i="2"/>
  <c r="A1072" i="2" s="1" a="1"/>
  <c r="A1072" i="2" s="1"/>
  <c r="N1072" i="2"/>
  <c r="N1051" i="2"/>
  <c r="O1051" i="2"/>
  <c r="A1051" i="2" s="1" a="1"/>
  <c r="A1051" i="2" s="1"/>
  <c r="O1075" i="2"/>
  <c r="A1075" i="2" s="1" a="1"/>
  <c r="A1075" i="2" s="1"/>
  <c r="N1075" i="2"/>
  <c r="N1095" i="2"/>
  <c r="O1095" i="2"/>
  <c r="A1095" i="2" s="1" a="1"/>
  <c r="A1095" i="2" s="1"/>
  <c r="N1167" i="2"/>
  <c r="O1167" i="2"/>
  <c r="A1167" i="2" s="1" a="1"/>
  <c r="A1167" i="2" s="1"/>
  <c r="O1177" i="2"/>
  <c r="A1177" i="2" s="1" a="1"/>
  <c r="A1177" i="2" s="1"/>
  <c r="N1177" i="2"/>
  <c r="N1116" i="2"/>
  <c r="O1116" i="2"/>
  <c r="A1116" i="2" s="1" a="1"/>
  <c r="A1116" i="2" s="1"/>
  <c r="O1140" i="2"/>
  <c r="A1140" i="2" s="1" a="1"/>
  <c r="A1140" i="2" s="1"/>
  <c r="N1140" i="2"/>
  <c r="O1178" i="2"/>
  <c r="A1178" i="2" s="1" a="1"/>
  <c r="A1178" i="2" s="1"/>
  <c r="N1178" i="2"/>
  <c r="O1294" i="2"/>
  <c r="A1294" i="2" s="1" a="1"/>
  <c r="A1294" i="2" s="1"/>
  <c r="N1294" i="2"/>
  <c r="N1173" i="2"/>
  <c r="O1173" i="2"/>
  <c r="A1173" i="2" s="1" a="1"/>
  <c r="A1173" i="2" s="1"/>
  <c r="N1197" i="2"/>
  <c r="O1197" i="2"/>
  <c r="A1197" i="2" s="1" a="1"/>
  <c r="A1197" i="2" s="1"/>
  <c r="N1221" i="2"/>
  <c r="O1221" i="2"/>
  <c r="A1221" i="2" s="1" a="1"/>
  <c r="A1221" i="2" s="1"/>
  <c r="N1245" i="2"/>
  <c r="O1245" i="2"/>
  <c r="A1245" i="2" s="1" a="1"/>
  <c r="A1245" i="2" s="1"/>
  <c r="N1269" i="2"/>
  <c r="O1269" i="2"/>
  <c r="A1269" i="2" s="1" a="1"/>
  <c r="A1269" i="2" s="1"/>
  <c r="O1315" i="2"/>
  <c r="A1315" i="2" s="1" a="1"/>
  <c r="A1315" i="2" s="1"/>
  <c r="N1315" i="2"/>
  <c r="O1408" i="2"/>
  <c r="A1408" i="2" s="1" a="1"/>
  <c r="A1408" i="2" s="1"/>
  <c r="N1408" i="2"/>
  <c r="N1381" i="2"/>
  <c r="O1381" i="2"/>
  <c r="A1381" i="2" s="1" a="1"/>
  <c r="A1381" i="2" s="1"/>
  <c r="O1333" i="2"/>
  <c r="A1333" i="2" s="1" a="1"/>
  <c r="A1333" i="2" s="1"/>
  <c r="N1333" i="2"/>
  <c r="O1357" i="2"/>
  <c r="A1357" i="2" s="1" a="1"/>
  <c r="A1357" i="2" s="1"/>
  <c r="N1357" i="2"/>
  <c r="N1467" i="2"/>
  <c r="O1467" i="2"/>
  <c r="A1467" i="2" s="1" a="1"/>
  <c r="A1467" i="2" s="1"/>
  <c r="O1428" i="2"/>
  <c r="A1428" i="2" s="1" a="1"/>
  <c r="A1428" i="2" s="1"/>
  <c r="N1428" i="2"/>
  <c r="O1464" i="2"/>
  <c r="A1464" i="2" s="1" a="1"/>
  <c r="A1464" i="2" s="1"/>
  <c r="N1464" i="2"/>
  <c r="O1484" i="2"/>
  <c r="A1484" i="2" s="1" a="1"/>
  <c r="A1484" i="2" s="1"/>
  <c r="N1484" i="2"/>
  <c r="N1461" i="2"/>
  <c r="O1461" i="2"/>
  <c r="A1461" i="2" s="1" a="1"/>
  <c r="A1461" i="2" s="1"/>
  <c r="O1532" i="2"/>
  <c r="A1532" i="2" s="1" a="1"/>
  <c r="A1532" i="2" s="1"/>
  <c r="N1532" i="2"/>
  <c r="O1622" i="2"/>
  <c r="A1622" i="2" s="1" a="1"/>
  <c r="A1622" i="2" s="1"/>
  <c r="N1622" i="2"/>
  <c r="O1635" i="2"/>
  <c r="A1635" i="2" s="1" a="1"/>
  <c r="A1635" i="2" s="1"/>
  <c r="N1635" i="2"/>
  <c r="O1574" i="2"/>
  <c r="A1574" i="2" s="1" a="1"/>
  <c r="A1574" i="2" s="1"/>
  <c r="N1574" i="2"/>
  <c r="O1598" i="2"/>
  <c r="A1598" i="2" s="1" a="1"/>
  <c r="A1598" i="2" s="1"/>
  <c r="N1598" i="2"/>
  <c r="O1660" i="2"/>
  <c r="A1660" i="2" s="1" a="1"/>
  <c r="A1660" i="2" s="1"/>
  <c r="N1660" i="2"/>
  <c r="O1644" i="2"/>
  <c r="A1644" i="2" s="1" a="1"/>
  <c r="A1644" i="2" s="1"/>
  <c r="N1644" i="2"/>
  <c r="O1668" i="2"/>
  <c r="A1668" i="2" s="1" a="1"/>
  <c r="A1668" i="2" s="1"/>
  <c r="N1668" i="2"/>
  <c r="N1707" i="2"/>
  <c r="O1707" i="2"/>
  <c r="A1707" i="2" s="1" a="1"/>
  <c r="A1707" i="2" s="1"/>
  <c r="O1689" i="2"/>
  <c r="A1689" i="2" s="1" a="1"/>
  <c r="A1689" i="2" s="1"/>
  <c r="N1689" i="2"/>
  <c r="O1714" i="2"/>
  <c r="A1714" i="2" s="1" a="1"/>
  <c r="A1714" i="2" s="1"/>
  <c r="N1714" i="2"/>
  <c r="O1674" i="2"/>
  <c r="A1674" i="2" s="1" a="1"/>
  <c r="A1674" i="2" s="1"/>
  <c r="N1674" i="2"/>
  <c r="O1703" i="2"/>
  <c r="A1703" i="2" s="1" a="1"/>
  <c r="A1703" i="2" s="1"/>
  <c r="N1703" i="2"/>
  <c r="O1646" i="2"/>
  <c r="A1646" i="2" s="1" a="1"/>
  <c r="A1646" i="2" s="1"/>
  <c r="N1646" i="2"/>
  <c r="O1670" i="2"/>
  <c r="A1670" i="2" s="1" a="1"/>
  <c r="A1670" i="2" s="1"/>
  <c r="N1670" i="2"/>
  <c r="O1790" i="2"/>
  <c r="A1790" i="2" s="1" a="1"/>
  <c r="A1790" i="2" s="1"/>
  <c r="N1790" i="2"/>
  <c r="N1812" i="2"/>
  <c r="O1812" i="2"/>
  <c r="A1812" i="2" s="1" a="1"/>
  <c r="A1812" i="2" s="1"/>
  <c r="O1766" i="2"/>
  <c r="A1766" i="2" s="1" a="1"/>
  <c r="A1766" i="2" s="1"/>
  <c r="N1766" i="2"/>
  <c r="N1879" i="2"/>
  <c r="O1879" i="2"/>
  <c r="A1879" i="2" s="1" a="1"/>
  <c r="A1879" i="2" s="1"/>
  <c r="O1822" i="2"/>
  <c r="A1822" i="2" s="1" a="1"/>
  <c r="A1822" i="2" s="1"/>
  <c r="N1822" i="2"/>
  <c r="N1767" i="2"/>
  <c r="O1767" i="2"/>
  <c r="A1767" i="2" s="1" a="1"/>
  <c r="A1767" i="2" s="1"/>
  <c r="N1791" i="2"/>
  <c r="O1791" i="2"/>
  <c r="A1791" i="2" s="1" a="1"/>
  <c r="A1791" i="2" s="1"/>
  <c r="O1815" i="2"/>
  <c r="A1815" i="2" s="1" a="1"/>
  <c r="A1815" i="2" s="1"/>
  <c r="N1815" i="2"/>
  <c r="N1867" i="2"/>
  <c r="O1867" i="2"/>
  <c r="A1867" i="2" s="1" a="1"/>
  <c r="A1867" i="2" s="1"/>
  <c r="N1789" i="2"/>
  <c r="O1789" i="2"/>
  <c r="A1789" i="2" s="1" a="1"/>
  <c r="A1789" i="2" s="1"/>
  <c r="O1813" i="2"/>
  <c r="A1813" i="2" s="1" a="1"/>
  <c r="A1813" i="2" s="1"/>
  <c r="N1813" i="2"/>
  <c r="O1837" i="2"/>
  <c r="A1837" i="2" s="1" a="1"/>
  <c r="A1837" i="2" s="1"/>
  <c r="N1837" i="2"/>
  <c r="O1842" i="2"/>
  <c r="A1842" i="2" s="1" a="1"/>
  <c r="A1842" i="2" s="1"/>
  <c r="N1842" i="2"/>
  <c r="O1849" i="2"/>
  <c r="A1849" i="2" s="1" a="1"/>
  <c r="A1849" i="2" s="1"/>
  <c r="N1849" i="2"/>
  <c r="O1908" i="2"/>
  <c r="A1908" i="2" s="1" a="1"/>
  <c r="A1908" i="2" s="1"/>
  <c r="N1908" i="2"/>
  <c r="O1870" i="2"/>
  <c r="A1870" i="2" s="1" a="1"/>
  <c r="A1870" i="2" s="1"/>
  <c r="N1870" i="2"/>
  <c r="O1894" i="2"/>
  <c r="A1894" i="2" s="1" a="1"/>
  <c r="A1894" i="2" s="1"/>
  <c r="N1894" i="2"/>
  <c r="O1918" i="2"/>
  <c r="A1918" i="2" s="1" a="1"/>
  <c r="A1918" i="2" s="1"/>
  <c r="N1918" i="2"/>
  <c r="O1955" i="2"/>
  <c r="A1955" i="2" s="1" a="1"/>
  <c r="A1955" i="2" s="1"/>
  <c r="N1955" i="2"/>
  <c r="O1957" i="2"/>
  <c r="A1957" i="2" s="1" a="1"/>
  <c r="A1957" i="2" s="1"/>
  <c r="N1957" i="2"/>
  <c r="O1968" i="2"/>
  <c r="A1968" i="2" s="1" a="1"/>
  <c r="A1968" i="2" s="1"/>
  <c r="N1968" i="2"/>
  <c r="N1987" i="2"/>
  <c r="O1987" i="2"/>
  <c r="A1987" i="2" s="1" a="1"/>
  <c r="A1987" i="2" s="1"/>
  <c r="O1967" i="2"/>
  <c r="A1967" i="2" s="1" a="1"/>
  <c r="A1967" i="2" s="1"/>
  <c r="N1967" i="2"/>
  <c r="O1973" i="2"/>
  <c r="A1973" i="2" s="1" a="1"/>
  <c r="A1973" i="2" s="1"/>
  <c r="N1973" i="2"/>
  <c r="N1975" i="2"/>
  <c r="O1975" i="2"/>
  <c r="A1975" i="2" s="1" a="1"/>
  <c r="A1975" i="2" s="1"/>
  <c r="O1985" i="2"/>
  <c r="A1985" i="2" s="1" a="1"/>
  <c r="A1985" i="2" s="1"/>
  <c r="N1985" i="2"/>
  <c r="N1956" i="2"/>
  <c r="O1956" i="2"/>
  <c r="A1956" i="2" s="1" a="1"/>
  <c r="A1956" i="2" s="1"/>
  <c r="O1994" i="2"/>
  <c r="A1994" i="2" s="1" a="1"/>
  <c r="A1994" i="2" s="1"/>
  <c r="N1994" i="2"/>
  <c r="O2018" i="2"/>
  <c r="A2018" i="2" s="1" a="1"/>
  <c r="A2018" i="2" s="1"/>
  <c r="N2018" i="2"/>
  <c r="O2025" i="2"/>
  <c r="A2025" i="2" s="1" a="1"/>
  <c r="A2025" i="2" s="1"/>
  <c r="N2025" i="2"/>
  <c r="N2037" i="2"/>
  <c r="O2037" i="2"/>
  <c r="A2037" i="2" s="1" a="1"/>
  <c r="A2037" i="2" s="1"/>
  <c r="O1965" i="2"/>
  <c r="A1965" i="2" s="1" a="1"/>
  <c r="A1965" i="2" s="1"/>
  <c r="N1965" i="2"/>
  <c r="N1989" i="2"/>
  <c r="O1989" i="2"/>
  <c r="A1989" i="2" s="1" a="1"/>
  <c r="A1989" i="2" s="1"/>
  <c r="O2013" i="2"/>
  <c r="A2013" i="2" s="1" a="1"/>
  <c r="A2013" i="2" s="1"/>
  <c r="N2013" i="2"/>
  <c r="O2061" i="2"/>
  <c r="A2061" i="2" s="1" a="1"/>
  <c r="A2061" i="2" s="1"/>
  <c r="N2061" i="2"/>
  <c r="N2084" i="2"/>
  <c r="O2084" i="2"/>
  <c r="A2084" i="2" s="1" a="1"/>
  <c r="A2084" i="2" s="1"/>
  <c r="O2128" i="2"/>
  <c r="A2128" i="2" s="1" a="1"/>
  <c r="A2128" i="2" s="1"/>
  <c r="N2128" i="2"/>
  <c r="N2140" i="2"/>
  <c r="O2140" i="2"/>
  <c r="A2140" i="2" s="1" a="1"/>
  <c r="A2140" i="2" s="1"/>
  <c r="N2146" i="2"/>
  <c r="O2146" i="2"/>
  <c r="A2146" i="2" s="1" a="1"/>
  <c r="A2146" i="2" s="1"/>
  <c r="N2152" i="2"/>
  <c r="O2152" i="2"/>
  <c r="A2152" i="2" s="1" a="1"/>
  <c r="A2152" i="2" s="1"/>
  <c r="O2217" i="2"/>
  <c r="A2217" i="2" s="1" a="1"/>
  <c r="A2217" i="2" s="1"/>
  <c r="N2217" i="2"/>
  <c r="N2196" i="2"/>
  <c r="O2196" i="2"/>
  <c r="A2196" i="2" s="1" a="1"/>
  <c r="A2196" i="2" s="1"/>
  <c r="N2220" i="2"/>
  <c r="O2220" i="2"/>
  <c r="A2220" i="2" s="1" a="1"/>
  <c r="A2220" i="2" s="1"/>
  <c r="O2238" i="2"/>
  <c r="A2238" i="2" s="1" a="1"/>
  <c r="A2238" i="2" s="1"/>
  <c r="N2238" i="2"/>
  <c r="O2219" i="2"/>
  <c r="A2219" i="2" s="1" a="1"/>
  <c r="A2219" i="2" s="1"/>
  <c r="N2219" i="2"/>
  <c r="N2200" i="2"/>
  <c r="O2200" i="2"/>
  <c r="A2200" i="2" s="1" a="1"/>
  <c r="A2200" i="2" s="1"/>
  <c r="N2251" i="2"/>
  <c r="O2251" i="2"/>
  <c r="A2251" i="2" s="1" a="1"/>
  <c r="A2251" i="2" s="1"/>
  <c r="O2254" i="2"/>
  <c r="A2254" i="2" s="1" a="1"/>
  <c r="A2254" i="2" s="1"/>
  <c r="N2254" i="2"/>
  <c r="O2293" i="2"/>
  <c r="A2293" i="2" s="1" a="1"/>
  <c r="A2293" i="2" s="1"/>
  <c r="N2293" i="2"/>
  <c r="N2284" i="2"/>
  <c r="O2284" i="2"/>
  <c r="A2284" i="2" s="1" a="1"/>
  <c r="A2284" i="2" s="1"/>
  <c r="O2310" i="2"/>
  <c r="A2310" i="2" s="1" a="1"/>
  <c r="A2310" i="2" s="1"/>
  <c r="N2310" i="2"/>
  <c r="O2277" i="2"/>
  <c r="A2277" i="2" s="1" a="1"/>
  <c r="A2277" i="2" s="1"/>
  <c r="N2277" i="2"/>
  <c r="O2287" i="2"/>
  <c r="A2287" i="2" s="1" a="1"/>
  <c r="A2287" i="2" s="1"/>
  <c r="N2287" i="2"/>
  <c r="O2343" i="2"/>
  <c r="A2343" i="2" s="1" a="1"/>
  <c r="A2343" i="2" s="1"/>
  <c r="N2343" i="2"/>
  <c r="O2329" i="2"/>
  <c r="A2329" i="2" s="1" a="1"/>
  <c r="A2329" i="2" s="1"/>
  <c r="N2329" i="2"/>
  <c r="O2336" i="2"/>
  <c r="A2336" i="2" s="1" a="1"/>
  <c r="A2336" i="2" s="1"/>
  <c r="N2336" i="2"/>
  <c r="O2313" i="2"/>
  <c r="A2313" i="2" s="1" a="1"/>
  <c r="A2313" i="2" s="1"/>
  <c r="N2313" i="2"/>
  <c r="O2299" i="2"/>
  <c r="A2299" i="2" s="1" a="1"/>
  <c r="A2299" i="2" s="1"/>
  <c r="N2299" i="2"/>
  <c r="O2323" i="2"/>
  <c r="A2323" i="2" s="1" a="1"/>
  <c r="A2323" i="2" s="1"/>
  <c r="N2323" i="2"/>
  <c r="N2372" i="2"/>
  <c r="O2372" i="2"/>
  <c r="A2372" i="2" s="1" a="1"/>
  <c r="A2372" i="2" s="1"/>
  <c r="N2365" i="2"/>
  <c r="O2365" i="2"/>
  <c r="A2365" i="2" s="1" a="1"/>
  <c r="A2365" i="2" s="1"/>
  <c r="O2412" i="2"/>
  <c r="A2412" i="2" s="1" a="1"/>
  <c r="A2412" i="2" s="1"/>
  <c r="N2412" i="2"/>
  <c r="O2407" i="2"/>
  <c r="A2407" i="2" s="1" a="1"/>
  <c r="A2407" i="2" s="1"/>
  <c r="N2407" i="2"/>
  <c r="N2399" i="2"/>
  <c r="O2399" i="2"/>
  <c r="A2399" i="2" s="1" a="1"/>
  <c r="A2399" i="2" s="1"/>
  <c r="O2434" i="2"/>
  <c r="A2434" i="2" s="1" a="1"/>
  <c r="A2434" i="2" s="1"/>
  <c r="N2434" i="2"/>
  <c r="N2450" i="2"/>
  <c r="O2450" i="2"/>
  <c r="A2450" i="2" s="1" a="1"/>
  <c r="A2450" i="2" s="1"/>
  <c r="N2473" i="2"/>
  <c r="O2473" i="2"/>
  <c r="A2473" i="2" s="1" a="1"/>
  <c r="A2473" i="2" s="1"/>
  <c r="O2484" i="2"/>
  <c r="A2484" i="2" s="1" a="1"/>
  <c r="A2484" i="2" s="1"/>
  <c r="N2484" i="2"/>
  <c r="O2514" i="2"/>
  <c r="A2514" i="2" s="1" a="1"/>
  <c r="A2514" i="2" s="1"/>
  <c r="N2514" i="2"/>
  <c r="O2537" i="2"/>
  <c r="A2537" i="2" s="1" a="1"/>
  <c r="A2537" i="2" s="1"/>
  <c r="N2537" i="2"/>
  <c r="O2563" i="2"/>
  <c r="A2563" i="2" s="1" a="1"/>
  <c r="A2563" i="2" s="1"/>
  <c r="N2563" i="2"/>
  <c r="N2543" i="2"/>
  <c r="O2543" i="2"/>
  <c r="A2543" i="2" s="1" a="1"/>
  <c r="A2543" i="2" s="1"/>
  <c r="O2529" i="2"/>
  <c r="A2529" i="2" s="1" a="1"/>
  <c r="A2529" i="2" s="1"/>
  <c r="N2529" i="2"/>
  <c r="N104" i="2"/>
  <c r="O104" i="2"/>
  <c r="A104" i="2" s="1" a="1"/>
  <c r="A104" i="2" s="1"/>
  <c r="N205" i="2"/>
  <c r="O205" i="2"/>
  <c r="A205" i="2" s="1" a="1"/>
  <c r="A205" i="2" s="1"/>
  <c r="O94" i="2"/>
  <c r="A94" i="2" s="1" a="1"/>
  <c r="A94" i="2" s="1"/>
  <c r="N94" i="2"/>
  <c r="O18" i="2"/>
  <c r="A18" i="2" s="1" a="1"/>
  <c r="A18" i="2" s="1"/>
  <c r="N18" i="2"/>
  <c r="O188" i="2"/>
  <c r="A188" i="2" s="1" a="1"/>
  <c r="A188" i="2" s="1"/>
  <c r="N188" i="2"/>
  <c r="O86" i="2"/>
  <c r="A86" i="2" s="1" a="1"/>
  <c r="A86" i="2" s="1"/>
  <c r="N86" i="2"/>
  <c r="N131" i="2"/>
  <c r="O131" i="2"/>
  <c r="A131" i="2" s="1" a="1"/>
  <c r="A131" i="2" s="1"/>
  <c r="O152" i="2"/>
  <c r="A152" i="2" s="1" a="1"/>
  <c r="A152" i="2" s="1"/>
  <c r="N152" i="2"/>
  <c r="N26" i="2"/>
  <c r="O26" i="2"/>
  <c r="A26" i="2" s="1" a="1"/>
  <c r="A26" i="2" s="1"/>
  <c r="O55" i="2"/>
  <c r="A55" i="2" s="1" a="1"/>
  <c r="A55" i="2" s="1"/>
  <c r="N55" i="2"/>
  <c r="O571" i="2"/>
  <c r="A571" i="2" s="1" a="1"/>
  <c r="A571" i="2" s="1"/>
  <c r="N571" i="2"/>
  <c r="O609" i="2"/>
  <c r="A609" i="2" s="1" a="1"/>
  <c r="A609" i="2" s="1"/>
  <c r="N609" i="2"/>
  <c r="O459" i="2"/>
  <c r="A459" i="2" s="1" a="1"/>
  <c r="A459" i="2" s="1"/>
  <c r="N459" i="2"/>
  <c r="O507" i="2"/>
  <c r="A507" i="2" s="1" a="1"/>
  <c r="A507" i="2" s="1"/>
  <c r="N507" i="2"/>
  <c r="N596" i="2"/>
  <c r="O596" i="2"/>
  <c r="A596" i="2" s="1" a="1"/>
  <c r="A596" i="2" s="1"/>
  <c r="O149" i="2"/>
  <c r="A149" i="2" s="1" a="1"/>
  <c r="A149" i="2" s="1"/>
  <c r="N149" i="2"/>
  <c r="O267" i="2"/>
  <c r="A267" i="2" s="1" a="1"/>
  <c r="A267" i="2" s="1"/>
  <c r="N267" i="2"/>
  <c r="O315" i="2"/>
  <c r="A315" i="2" s="1" a="1"/>
  <c r="A315" i="2" s="1"/>
  <c r="N315" i="2"/>
  <c r="N84" i="2"/>
  <c r="O84" i="2"/>
  <c r="A84" i="2" s="1" a="1"/>
  <c r="A84" i="2" s="1"/>
  <c r="O153" i="2"/>
  <c r="A153" i="2" s="1" a="1"/>
  <c r="A153" i="2" s="1"/>
  <c r="N153" i="2"/>
  <c r="O40" i="2"/>
  <c r="A40" i="2" s="1" a="1"/>
  <c r="A40" i="2" s="1"/>
  <c r="N40" i="2"/>
  <c r="O416" i="2"/>
  <c r="A416" i="2" s="1" a="1"/>
  <c r="A416" i="2" s="1"/>
  <c r="N416" i="2"/>
  <c r="O380" i="2"/>
  <c r="A380" i="2" s="1" a="1"/>
  <c r="A380" i="2" s="1"/>
  <c r="N380" i="2"/>
  <c r="O461" i="2"/>
  <c r="A461" i="2" s="1" a="1"/>
  <c r="A461" i="2" s="1"/>
  <c r="N461" i="2"/>
  <c r="O485" i="2"/>
  <c r="A485" i="2" s="1" a="1"/>
  <c r="A485" i="2" s="1"/>
  <c r="N485" i="2"/>
  <c r="O509" i="2"/>
  <c r="A509" i="2" s="1" a="1"/>
  <c r="A509" i="2" s="1"/>
  <c r="N509" i="2"/>
  <c r="O533" i="2"/>
  <c r="A533" i="2" s="1" a="1"/>
  <c r="A533" i="2" s="1"/>
  <c r="N533" i="2"/>
  <c r="O399" i="2"/>
  <c r="A399" i="2" s="1" a="1"/>
  <c r="A399" i="2" s="1"/>
  <c r="N399" i="2"/>
  <c r="O423" i="2"/>
  <c r="A423" i="2" s="1" a="1"/>
  <c r="A423" i="2" s="1"/>
  <c r="N423" i="2"/>
  <c r="O447" i="2"/>
  <c r="A447" i="2" s="1" a="1"/>
  <c r="A447" i="2" s="1"/>
  <c r="N447" i="2"/>
  <c r="O471" i="2"/>
  <c r="A471" i="2" s="1" a="1"/>
  <c r="A471" i="2" s="1"/>
  <c r="N471" i="2"/>
  <c r="O495" i="2"/>
  <c r="A495" i="2" s="1" a="1"/>
  <c r="A495" i="2" s="1"/>
  <c r="N495" i="2"/>
  <c r="O519" i="2"/>
  <c r="A519" i="2" s="1" a="1"/>
  <c r="A519" i="2" s="1"/>
  <c r="N519" i="2"/>
  <c r="O543" i="2"/>
  <c r="A543" i="2" s="1" a="1"/>
  <c r="A543" i="2" s="1"/>
  <c r="N543" i="2"/>
  <c r="O558" i="2"/>
  <c r="A558" i="2" s="1" a="1"/>
  <c r="A558" i="2" s="1"/>
  <c r="N558" i="2"/>
  <c r="O572" i="2"/>
  <c r="A572" i="2" s="1" a="1"/>
  <c r="A572" i="2" s="1"/>
  <c r="N572" i="2"/>
  <c r="O546" i="2"/>
  <c r="A546" i="2" s="1" a="1"/>
  <c r="A546" i="2" s="1"/>
  <c r="N546" i="2"/>
  <c r="O573" i="2"/>
  <c r="A573" i="2" s="1" a="1"/>
  <c r="A573" i="2" s="1"/>
  <c r="N573" i="2"/>
  <c r="O557" i="2"/>
  <c r="A557" i="2" s="1" a="1"/>
  <c r="A557" i="2" s="1"/>
  <c r="N557" i="2"/>
  <c r="O581" i="2"/>
  <c r="A581" i="2" s="1" a="1"/>
  <c r="A581" i="2" s="1"/>
  <c r="N581" i="2"/>
  <c r="N605" i="2"/>
  <c r="O605" i="2"/>
  <c r="A605" i="2" s="1" a="1"/>
  <c r="A605" i="2" s="1"/>
  <c r="N629" i="2"/>
  <c r="O629" i="2"/>
  <c r="A629" i="2" s="1" a="1"/>
  <c r="A629" i="2" s="1"/>
  <c r="N653" i="2"/>
  <c r="O653" i="2"/>
  <c r="A653" i="2" s="1" a="1"/>
  <c r="A653" i="2" s="1"/>
  <c r="N677" i="2"/>
  <c r="O677" i="2"/>
  <c r="A677" i="2" s="1" a="1"/>
  <c r="A677" i="2" s="1"/>
  <c r="N701" i="2"/>
  <c r="O701" i="2"/>
  <c r="A701" i="2" s="1" a="1"/>
  <c r="A701" i="2" s="1"/>
  <c r="O627" i="2"/>
  <c r="A627" i="2" s="1" a="1"/>
  <c r="A627" i="2" s="1"/>
  <c r="N627" i="2"/>
  <c r="O651" i="2"/>
  <c r="A651" i="2" s="1" a="1"/>
  <c r="A651" i="2" s="1"/>
  <c r="N651" i="2"/>
  <c r="O675" i="2"/>
  <c r="A675" i="2" s="1" a="1"/>
  <c r="A675" i="2" s="1"/>
  <c r="N675" i="2"/>
  <c r="O699" i="2"/>
  <c r="A699" i="2" s="1" a="1"/>
  <c r="A699" i="2" s="1"/>
  <c r="N699" i="2"/>
  <c r="O575" i="2"/>
  <c r="A575" i="2" s="1" a="1"/>
  <c r="A575" i="2" s="1"/>
  <c r="N575" i="2"/>
  <c r="O599" i="2"/>
  <c r="A599" i="2" s="1" a="1"/>
  <c r="A599" i="2" s="1"/>
  <c r="N599" i="2"/>
  <c r="O623" i="2"/>
  <c r="A623" i="2" s="1" a="1"/>
  <c r="A623" i="2" s="1"/>
  <c r="N623" i="2"/>
  <c r="O647" i="2"/>
  <c r="A647" i="2" s="1" a="1"/>
  <c r="A647" i="2" s="1"/>
  <c r="N647" i="2"/>
  <c r="O671" i="2"/>
  <c r="A671" i="2" s="1" a="1"/>
  <c r="A671" i="2" s="1"/>
  <c r="N671" i="2"/>
  <c r="O695" i="2"/>
  <c r="A695" i="2" s="1" a="1"/>
  <c r="A695" i="2" s="1"/>
  <c r="N695" i="2"/>
  <c r="O719" i="2"/>
  <c r="A719" i="2" s="1" a="1"/>
  <c r="A719" i="2" s="1"/>
  <c r="N719" i="2"/>
  <c r="O568" i="2"/>
  <c r="A568" i="2" s="1" a="1"/>
  <c r="A568" i="2" s="1"/>
  <c r="N568" i="2"/>
  <c r="O592" i="2"/>
  <c r="A592" i="2" s="1" a="1"/>
  <c r="A592" i="2" s="1"/>
  <c r="N592" i="2"/>
  <c r="O616" i="2"/>
  <c r="A616" i="2" s="1" a="1"/>
  <c r="A616" i="2" s="1"/>
  <c r="N616" i="2"/>
  <c r="O640" i="2"/>
  <c r="A640" i="2" s="1" a="1"/>
  <c r="A640" i="2" s="1"/>
  <c r="N640" i="2"/>
  <c r="O664" i="2"/>
  <c r="A664" i="2" s="1" a="1"/>
  <c r="A664" i="2" s="1"/>
  <c r="N664" i="2"/>
  <c r="O688" i="2"/>
  <c r="A688" i="2" s="1" a="1"/>
  <c r="A688" i="2" s="1"/>
  <c r="N688" i="2"/>
  <c r="O712" i="2"/>
  <c r="A712" i="2" s="1" a="1"/>
  <c r="A712" i="2" s="1"/>
  <c r="N712" i="2"/>
  <c r="O764" i="2"/>
  <c r="A764" i="2" s="1" a="1"/>
  <c r="A764" i="2" s="1"/>
  <c r="N764" i="2"/>
  <c r="O737" i="2"/>
  <c r="A737" i="2" s="1" a="1"/>
  <c r="A737" i="2" s="1"/>
  <c r="N737" i="2"/>
  <c r="O729" i="2"/>
  <c r="A729" i="2" s="1" a="1"/>
  <c r="A729" i="2" s="1"/>
  <c r="N729" i="2"/>
  <c r="O944" i="2"/>
  <c r="A944" i="2" s="1" a="1"/>
  <c r="A944" i="2" s="1"/>
  <c r="N944" i="2"/>
  <c r="O813" i="2"/>
  <c r="A813" i="2" s="1" a="1"/>
  <c r="A813" i="2" s="1"/>
  <c r="N813" i="2"/>
  <c r="O837" i="2"/>
  <c r="A837" i="2" s="1" a="1"/>
  <c r="A837" i="2" s="1"/>
  <c r="N837" i="2"/>
  <c r="O861" i="2"/>
  <c r="A861" i="2" s="1" a="1"/>
  <c r="A861" i="2" s="1"/>
  <c r="N861" i="2"/>
  <c r="O885" i="2"/>
  <c r="A885" i="2" s="1" a="1"/>
  <c r="A885" i="2" s="1"/>
  <c r="N885" i="2"/>
  <c r="N758" i="2"/>
  <c r="O758" i="2"/>
  <c r="A758" i="2" s="1" a="1"/>
  <c r="A758" i="2" s="1"/>
  <c r="N782" i="2"/>
  <c r="O782" i="2"/>
  <c r="A782" i="2" s="1" a="1"/>
  <c r="A782" i="2" s="1"/>
  <c r="O806" i="2"/>
  <c r="A806" i="2" s="1" a="1"/>
  <c r="A806" i="2" s="1"/>
  <c r="N806" i="2"/>
  <c r="O830" i="2"/>
  <c r="A830" i="2" s="1" a="1"/>
  <c r="A830" i="2" s="1"/>
  <c r="N830" i="2"/>
  <c r="O854" i="2"/>
  <c r="A854" i="2" s="1" a="1"/>
  <c r="A854" i="2" s="1"/>
  <c r="N854" i="2"/>
  <c r="O878" i="2"/>
  <c r="A878" i="2" s="1" a="1"/>
  <c r="A878" i="2" s="1"/>
  <c r="N878" i="2"/>
  <c r="O977" i="2"/>
  <c r="A977" i="2" s="1" a="1"/>
  <c r="A977" i="2" s="1"/>
  <c r="N977" i="2"/>
  <c r="O965" i="2"/>
  <c r="A965" i="2" s="1" a="1"/>
  <c r="A965" i="2" s="1"/>
  <c r="N965" i="2"/>
  <c r="O778" i="2"/>
  <c r="A778" i="2" s="1" a="1"/>
  <c r="A778" i="2" s="1"/>
  <c r="N778" i="2"/>
  <c r="O802" i="2"/>
  <c r="A802" i="2" s="1" a="1"/>
  <c r="A802" i="2" s="1"/>
  <c r="N802" i="2"/>
  <c r="O826" i="2"/>
  <c r="A826" i="2" s="1" a="1"/>
  <c r="A826" i="2" s="1"/>
  <c r="N826" i="2"/>
  <c r="O850" i="2"/>
  <c r="A850" i="2" s="1" a="1"/>
  <c r="A850" i="2" s="1"/>
  <c r="N850" i="2"/>
  <c r="O874" i="2"/>
  <c r="A874" i="2" s="1" a="1"/>
  <c r="A874" i="2" s="1"/>
  <c r="N874" i="2"/>
  <c r="O898" i="2"/>
  <c r="A898" i="2" s="1" a="1"/>
  <c r="A898" i="2" s="1"/>
  <c r="N898" i="2"/>
  <c r="O1023" i="2"/>
  <c r="A1023" i="2" s="1" a="1"/>
  <c r="A1023" i="2" s="1"/>
  <c r="N1023" i="2"/>
  <c r="O1042" i="2"/>
  <c r="A1042" i="2" s="1" a="1"/>
  <c r="A1042" i="2" s="1"/>
  <c r="N1042" i="2"/>
  <c r="O947" i="2"/>
  <c r="A947" i="2" s="1" a="1"/>
  <c r="A947" i="2" s="1"/>
  <c r="N947" i="2"/>
  <c r="O971" i="2"/>
  <c r="A971" i="2" s="1" a="1"/>
  <c r="A971" i="2" s="1"/>
  <c r="N971" i="2"/>
  <c r="O995" i="2"/>
  <c r="A995" i="2" s="1" a="1"/>
  <c r="A995" i="2" s="1"/>
  <c r="N995" i="2"/>
  <c r="O964" i="2"/>
  <c r="A964" i="2" s="1" a="1"/>
  <c r="A964" i="2" s="1"/>
  <c r="N964" i="2"/>
  <c r="O988" i="2"/>
  <c r="A988" i="2" s="1" a="1"/>
  <c r="A988" i="2" s="1"/>
  <c r="N988" i="2"/>
  <c r="O1012" i="2"/>
  <c r="A1012" i="2" s="1" a="1"/>
  <c r="A1012" i="2" s="1"/>
  <c r="N1012" i="2"/>
  <c r="O1057" i="2"/>
  <c r="A1057" i="2" s="1" a="1"/>
  <c r="A1057" i="2" s="1"/>
  <c r="N1057" i="2"/>
  <c r="N1081" i="2"/>
  <c r="O1081" i="2"/>
  <c r="A1081" i="2" s="1" a="1"/>
  <c r="A1081" i="2" s="1"/>
  <c r="O1228" i="2"/>
  <c r="A1228" i="2" s="1" a="1"/>
  <c r="A1228" i="2" s="1"/>
  <c r="N1228" i="2"/>
  <c r="O1056" i="2"/>
  <c r="A1056" i="2" s="1" a="1"/>
  <c r="A1056" i="2" s="1"/>
  <c r="N1056" i="2"/>
  <c r="O1080" i="2"/>
  <c r="A1080" i="2" s="1" a="1"/>
  <c r="A1080" i="2" s="1"/>
  <c r="N1080" i="2"/>
  <c r="N1111" i="2"/>
  <c r="O1111" i="2"/>
  <c r="A1111" i="2" s="1" a="1"/>
  <c r="A1111" i="2" s="1"/>
  <c r="N1115" i="2"/>
  <c r="O1115" i="2"/>
  <c r="A1115" i="2" s="1" a="1"/>
  <c r="A1115" i="2" s="1"/>
  <c r="O1078" i="2"/>
  <c r="A1078" i="2" s="1" a="1"/>
  <c r="A1078" i="2" s="1"/>
  <c r="N1078" i="2"/>
  <c r="N1088" i="2"/>
  <c r="O1088" i="2"/>
  <c r="A1088" i="2" s="1" a="1"/>
  <c r="A1088" i="2" s="1"/>
  <c r="O1161" i="2"/>
  <c r="A1161" i="2" s="1" a="1"/>
  <c r="A1161" i="2" s="1"/>
  <c r="N1161" i="2"/>
  <c r="O1182" i="2"/>
  <c r="A1182" i="2" s="1" a="1"/>
  <c r="A1182" i="2" s="1"/>
  <c r="N1182" i="2"/>
  <c r="O1201" i="2"/>
  <c r="A1201" i="2" s="1" a="1"/>
  <c r="A1201" i="2" s="1"/>
  <c r="N1201" i="2"/>
  <c r="O1176" i="2"/>
  <c r="A1176" i="2" s="1" a="1"/>
  <c r="A1176" i="2" s="1"/>
  <c r="N1176" i="2"/>
  <c r="N1139" i="2"/>
  <c r="O1139" i="2"/>
  <c r="A1139" i="2" s="1" a="1"/>
  <c r="A1139" i="2" s="1"/>
  <c r="O1096" i="2"/>
  <c r="A1096" i="2" s="1" a="1"/>
  <c r="A1096" i="2" s="1"/>
  <c r="N1096" i="2"/>
  <c r="O1120" i="2"/>
  <c r="A1120" i="2" s="1" a="1"/>
  <c r="A1120" i="2" s="1"/>
  <c r="N1120" i="2"/>
  <c r="O1144" i="2"/>
  <c r="A1144" i="2" s="1" a="1"/>
  <c r="A1144" i="2" s="1"/>
  <c r="N1144" i="2"/>
  <c r="O1101" i="2"/>
  <c r="A1101" i="2" s="1" a="1"/>
  <c r="A1101" i="2" s="1"/>
  <c r="N1101" i="2"/>
  <c r="O1125" i="2"/>
  <c r="A1125" i="2" s="1" a="1"/>
  <c r="A1125" i="2" s="1"/>
  <c r="N1125" i="2"/>
  <c r="O1149" i="2"/>
  <c r="A1149" i="2" s="1" a="1"/>
  <c r="A1149" i="2" s="1"/>
  <c r="N1149" i="2"/>
  <c r="O1130" i="2"/>
  <c r="A1130" i="2" s="1" a="1"/>
  <c r="A1130" i="2" s="1"/>
  <c r="N1130" i="2"/>
  <c r="O1154" i="2"/>
  <c r="A1154" i="2" s="1" a="1"/>
  <c r="A1154" i="2" s="1"/>
  <c r="N1154" i="2"/>
  <c r="O1097" i="2"/>
  <c r="A1097" i="2" s="1" a="1"/>
  <c r="A1097" i="2" s="1"/>
  <c r="N1097" i="2"/>
  <c r="O1121" i="2"/>
  <c r="A1121" i="2" s="1" a="1"/>
  <c r="A1121" i="2" s="1"/>
  <c r="N1121" i="2"/>
  <c r="O1145" i="2"/>
  <c r="A1145" i="2" s="1" a="1"/>
  <c r="A1145" i="2" s="1"/>
  <c r="N1145" i="2"/>
  <c r="O1214" i="2"/>
  <c r="A1214" i="2" s="1" a="1"/>
  <c r="A1214" i="2" s="1"/>
  <c r="N1214" i="2"/>
  <c r="O1238" i="2"/>
  <c r="A1238" i="2" s="1" a="1"/>
  <c r="A1238" i="2" s="1"/>
  <c r="N1238" i="2"/>
  <c r="O1262" i="2"/>
  <c r="A1262" i="2" s="1" a="1"/>
  <c r="A1262" i="2" s="1"/>
  <c r="N1262" i="2"/>
  <c r="O1286" i="2"/>
  <c r="A1286" i="2" s="1" a="1"/>
  <c r="A1286" i="2" s="1"/>
  <c r="N1286" i="2"/>
  <c r="N1299" i="2"/>
  <c r="O1299" i="2"/>
  <c r="A1299" i="2" s="1" a="1"/>
  <c r="A1299" i="2" s="1"/>
  <c r="O1239" i="2"/>
  <c r="A1239" i="2" s="1" a="1"/>
  <c r="A1239" i="2" s="1"/>
  <c r="N1239" i="2"/>
  <c r="O1263" i="2"/>
  <c r="A1263" i="2" s="1" a="1"/>
  <c r="A1263" i="2" s="1"/>
  <c r="N1263" i="2"/>
  <c r="O1287" i="2"/>
  <c r="A1287" i="2" s="1" a="1"/>
  <c r="A1287" i="2" s="1"/>
  <c r="N1287" i="2"/>
  <c r="O1218" i="2"/>
  <c r="A1218" i="2" s="1" a="1"/>
  <c r="A1218" i="2" s="1"/>
  <c r="N1218" i="2"/>
  <c r="O1242" i="2"/>
  <c r="A1242" i="2" s="1" a="1"/>
  <c r="A1242" i="2" s="1"/>
  <c r="N1242" i="2"/>
  <c r="O1266" i="2"/>
  <c r="A1266" i="2" s="1" a="1"/>
  <c r="A1266" i="2" s="1"/>
  <c r="N1266" i="2"/>
  <c r="O1290" i="2"/>
  <c r="A1290" i="2" s="1" a="1"/>
  <c r="A1290" i="2" s="1"/>
  <c r="N1290" i="2"/>
  <c r="N1384" i="2"/>
  <c r="O1384" i="2"/>
  <c r="A1384" i="2" s="1" a="1"/>
  <c r="A1384" i="2" s="1"/>
  <c r="O1307" i="2"/>
  <c r="A1307" i="2" s="1" a="1"/>
  <c r="A1307" i="2" s="1"/>
  <c r="N1307" i="2"/>
  <c r="N1331" i="2"/>
  <c r="O1331" i="2"/>
  <c r="A1331" i="2" s="1" a="1"/>
  <c r="A1331" i="2" s="1"/>
  <c r="O1355" i="2"/>
  <c r="A1355" i="2" s="1" a="1"/>
  <c r="A1355" i="2" s="1"/>
  <c r="N1355" i="2"/>
  <c r="O1386" i="2"/>
  <c r="A1386" i="2" s="1" a="1"/>
  <c r="A1386" i="2" s="1"/>
  <c r="N1386" i="2"/>
  <c r="O1410" i="2"/>
  <c r="A1410" i="2" s="1" a="1"/>
  <c r="A1410" i="2" s="1"/>
  <c r="N1410" i="2"/>
  <c r="O1434" i="2"/>
  <c r="A1434" i="2" s="1" a="1"/>
  <c r="A1434" i="2" s="1"/>
  <c r="N1434" i="2"/>
  <c r="O1450" i="2"/>
  <c r="A1450" i="2" s="1" a="1"/>
  <c r="A1450" i="2" s="1"/>
  <c r="N1450" i="2"/>
  <c r="O1411" i="2"/>
  <c r="A1411" i="2" s="1" a="1"/>
  <c r="A1411" i="2" s="1"/>
  <c r="N1411" i="2"/>
  <c r="O1435" i="2"/>
  <c r="A1435" i="2" s="1" a="1"/>
  <c r="A1435" i="2" s="1"/>
  <c r="N1435" i="2"/>
  <c r="O1495" i="2"/>
  <c r="A1495" i="2" s="1" a="1"/>
  <c r="A1495" i="2" s="1"/>
  <c r="N1495" i="2"/>
  <c r="O1519" i="2"/>
  <c r="A1519" i="2" s="1" a="1"/>
  <c r="A1519" i="2" s="1"/>
  <c r="N1519" i="2"/>
  <c r="O1508" i="2"/>
  <c r="A1508" i="2" s="1" a="1"/>
  <c r="A1508" i="2" s="1"/>
  <c r="N1508" i="2"/>
  <c r="N1543" i="2"/>
  <c r="O1543" i="2"/>
  <c r="A1543" i="2" s="1" a="1"/>
  <c r="A1543" i="2" s="1"/>
  <c r="O1604" i="2"/>
  <c r="A1604" i="2" s="1" a="1"/>
  <c r="A1604" i="2" s="1"/>
  <c r="N1604" i="2"/>
  <c r="O1554" i="2"/>
  <c r="A1554" i="2" s="1" a="1"/>
  <c r="A1554" i="2" s="1"/>
  <c r="N1554" i="2"/>
  <c r="O1578" i="2"/>
  <c r="A1578" i="2" s="1" a="1"/>
  <c r="A1578" i="2" s="1"/>
  <c r="N1578" i="2"/>
  <c r="O1602" i="2"/>
  <c r="A1602" i="2" s="1" a="1"/>
  <c r="A1602" i="2" s="1"/>
  <c r="N1602" i="2"/>
  <c r="O1571" i="2"/>
  <c r="A1571" i="2" s="1" a="1"/>
  <c r="A1571" i="2" s="1"/>
  <c r="N1571" i="2"/>
  <c r="O1595" i="2"/>
  <c r="A1595" i="2" s="1" a="1"/>
  <c r="A1595" i="2" s="1"/>
  <c r="N1595" i="2"/>
  <c r="O1552" i="2"/>
  <c r="A1552" i="2" s="1" a="1"/>
  <c r="A1552" i="2" s="1"/>
  <c r="N1552" i="2"/>
  <c r="O1576" i="2"/>
  <c r="A1576" i="2" s="1" a="1"/>
  <c r="A1576" i="2" s="1"/>
  <c r="N1576" i="2"/>
  <c r="O1600" i="2"/>
  <c r="A1600" i="2" s="1" a="1"/>
  <c r="A1600" i="2" s="1"/>
  <c r="N1600" i="2"/>
  <c r="N1638" i="2"/>
  <c r="O1638" i="2"/>
  <c r="A1638" i="2" s="1" a="1"/>
  <c r="A1638" i="2" s="1"/>
  <c r="O1612" i="2"/>
  <c r="A1612" i="2" s="1" a="1"/>
  <c r="A1612" i="2" s="1"/>
  <c r="N1612" i="2"/>
  <c r="O1624" i="2"/>
  <c r="A1624" i="2" s="1" a="1"/>
  <c r="A1624" i="2" s="1"/>
  <c r="N1624" i="2"/>
  <c r="N1649" i="2"/>
  <c r="O1649" i="2"/>
  <c r="A1649" i="2" s="1" a="1"/>
  <c r="A1649" i="2" s="1"/>
  <c r="N1673" i="2"/>
  <c r="O1673" i="2"/>
  <c r="A1673" i="2" s="1" a="1"/>
  <c r="A1673" i="2" s="1"/>
  <c r="O1669" i="2"/>
  <c r="A1669" i="2" s="1" a="1"/>
  <c r="A1669" i="2" s="1"/>
  <c r="N1669" i="2"/>
  <c r="O1639" i="2"/>
  <c r="A1639" i="2" s="1" a="1"/>
  <c r="A1639" i="2" s="1"/>
  <c r="N1639" i="2"/>
  <c r="O1663" i="2"/>
  <c r="A1663" i="2" s="1" a="1"/>
  <c r="A1663" i="2" s="1"/>
  <c r="N1663" i="2"/>
  <c r="O1687" i="2"/>
  <c r="A1687" i="2" s="1" a="1"/>
  <c r="A1687" i="2" s="1"/>
  <c r="N1687" i="2"/>
  <c r="O1778" i="2"/>
  <c r="A1778" i="2" s="1" a="1"/>
  <c r="A1778" i="2" s="1"/>
  <c r="N1778" i="2"/>
  <c r="O1792" i="2"/>
  <c r="A1792" i="2" s="1" a="1"/>
  <c r="A1792" i="2" s="1"/>
  <c r="N1792" i="2"/>
  <c r="O1698" i="2"/>
  <c r="A1698" i="2" s="1" a="1"/>
  <c r="A1698" i="2" s="1"/>
  <c r="N1698" i="2"/>
  <c r="O1722" i="2"/>
  <c r="A1722" i="2" s="1" a="1"/>
  <c r="A1722" i="2" s="1"/>
  <c r="N1722" i="2"/>
  <c r="O1746" i="2"/>
  <c r="A1746" i="2" s="1" a="1"/>
  <c r="A1746" i="2" s="1"/>
  <c r="N1746" i="2"/>
  <c r="O1727" i="2"/>
  <c r="A1727" i="2" s="1" a="1"/>
  <c r="A1727" i="2" s="1"/>
  <c r="N1727" i="2"/>
  <c r="O1751" i="2"/>
  <c r="A1751" i="2" s="1" a="1"/>
  <c r="A1751" i="2" s="1"/>
  <c r="N1751" i="2"/>
  <c r="O1725" i="2"/>
  <c r="A1725" i="2" s="1" a="1"/>
  <c r="A1725" i="2" s="1"/>
  <c r="N1725" i="2"/>
  <c r="O1749" i="2"/>
  <c r="A1749" i="2" s="1" a="1"/>
  <c r="A1749" i="2" s="1"/>
  <c r="N1749" i="2"/>
  <c r="N1721" i="2"/>
  <c r="O1721" i="2"/>
  <c r="A1721" i="2" s="1" a="1"/>
  <c r="A1721" i="2" s="1"/>
  <c r="O1745" i="2"/>
  <c r="A1745" i="2" s="1" a="1"/>
  <c r="A1745" i="2" s="1"/>
  <c r="N1745" i="2"/>
  <c r="O1846" i="2"/>
  <c r="A1846" i="2" s="1" a="1"/>
  <c r="A1846" i="2" s="1"/>
  <c r="N1846" i="2"/>
  <c r="O1806" i="2"/>
  <c r="A1806" i="2" s="1" a="1"/>
  <c r="A1806" i="2" s="1"/>
  <c r="N1806" i="2"/>
  <c r="O1830" i="2"/>
  <c r="A1830" i="2" s="1" a="1"/>
  <c r="A1830" i="2" s="1"/>
  <c r="N1830" i="2"/>
  <c r="O1880" i="2"/>
  <c r="A1880" i="2" s="1" a="1"/>
  <c r="A1880" i="2" s="1"/>
  <c r="N1880" i="2"/>
  <c r="O1904" i="2"/>
  <c r="A1904" i="2" s="1" a="1"/>
  <c r="A1904" i="2" s="1"/>
  <c r="N1904" i="2"/>
  <c r="N1934" i="2"/>
  <c r="O1934" i="2"/>
  <c r="A1934" i="2" s="1" a="1"/>
  <c r="A1934" i="2" s="1"/>
  <c r="O1885" i="2"/>
  <c r="A1885" i="2" s="1" a="1"/>
  <c r="A1885" i="2" s="1"/>
  <c r="N1885" i="2"/>
  <c r="O1909" i="2"/>
  <c r="A1909" i="2" s="1" a="1"/>
  <c r="A1909" i="2" s="1"/>
  <c r="N1909" i="2"/>
  <c r="N1859" i="2"/>
  <c r="O1859" i="2"/>
  <c r="A1859" i="2" s="1" a="1"/>
  <c r="A1859" i="2" s="1"/>
  <c r="N1883" i="2"/>
  <c r="O1883" i="2"/>
  <c r="A1883" i="2" s="1" a="1"/>
  <c r="A1883" i="2" s="1"/>
  <c r="O1907" i="2"/>
  <c r="A1907" i="2" s="1" a="1"/>
  <c r="A1907" i="2" s="1"/>
  <c r="N1907" i="2"/>
  <c r="N1974" i="2"/>
  <c r="O1974" i="2"/>
  <c r="A1974" i="2" s="1" a="1"/>
  <c r="A1974" i="2" s="1"/>
  <c r="O1969" i="2"/>
  <c r="A1969" i="2" s="1" a="1"/>
  <c r="A1969" i="2" s="1"/>
  <c r="N1969" i="2"/>
  <c r="O2005" i="2"/>
  <c r="A2005" i="2" s="1" a="1"/>
  <c r="A2005" i="2" s="1"/>
  <c r="N2005" i="2"/>
  <c r="O2004" i="2"/>
  <c r="A2004" i="2" s="1" a="1"/>
  <c r="A2004" i="2" s="1"/>
  <c r="N2004" i="2"/>
  <c r="O1995" i="2"/>
  <c r="A1995" i="2" s="1" a="1"/>
  <c r="A1995" i="2" s="1"/>
  <c r="N1995" i="2"/>
  <c r="O2019" i="2"/>
  <c r="A2019" i="2" s="1" a="1"/>
  <c r="A2019" i="2" s="1"/>
  <c r="N2019" i="2"/>
  <c r="O1988" i="2"/>
  <c r="A1988" i="2" s="1" a="1"/>
  <c r="A1988" i="2" s="1"/>
  <c r="N1988" i="2"/>
  <c r="O2012" i="2"/>
  <c r="A2012" i="2" s="1" a="1"/>
  <c r="A2012" i="2" s="1"/>
  <c r="N2012" i="2"/>
  <c r="O2074" i="2"/>
  <c r="A2074" i="2" s="1" a="1"/>
  <c r="A2074" i="2" s="1"/>
  <c r="N2074" i="2"/>
  <c r="O2055" i="2"/>
  <c r="A2055" i="2" s="1" a="1"/>
  <c r="A2055" i="2" s="1"/>
  <c r="N2055" i="2"/>
  <c r="O2062" i="2"/>
  <c r="A2062" i="2" s="1" a="1"/>
  <c r="A2062" i="2" s="1"/>
  <c r="N2062" i="2"/>
  <c r="N2096" i="2"/>
  <c r="O2096" i="2"/>
  <c r="A2096" i="2" s="1" a="1"/>
  <c r="A2096" i="2" s="1"/>
  <c r="N2103" i="2"/>
  <c r="O2103" i="2"/>
  <c r="A2103" i="2" s="1" a="1"/>
  <c r="A2103" i="2" s="1"/>
  <c r="O2097" i="2"/>
  <c r="A2097" i="2" s="1" a="1"/>
  <c r="A2097" i="2" s="1"/>
  <c r="N2097" i="2"/>
  <c r="O2081" i="2"/>
  <c r="A2081" i="2" s="1" a="1"/>
  <c r="A2081" i="2" s="1"/>
  <c r="N2081" i="2"/>
  <c r="O2187" i="2"/>
  <c r="A2187" i="2" s="1" a="1"/>
  <c r="A2187" i="2" s="1"/>
  <c r="N2187" i="2"/>
  <c r="O2179" i="2"/>
  <c r="A2179" i="2" s="1" a="1"/>
  <c r="A2179" i="2" s="1"/>
  <c r="N2179" i="2"/>
  <c r="O2144" i="2"/>
  <c r="A2144" i="2" s="1" a="1"/>
  <c r="A2144" i="2" s="1"/>
  <c r="N2144" i="2"/>
  <c r="O2250" i="2"/>
  <c r="A2250" i="2" s="1" a="1"/>
  <c r="A2250" i="2" s="1"/>
  <c r="N2250" i="2"/>
  <c r="O2213" i="2"/>
  <c r="A2213" i="2" s="1" a="1"/>
  <c r="A2213" i="2" s="1"/>
  <c r="N2213" i="2"/>
  <c r="O2235" i="2"/>
  <c r="A2235" i="2" s="1" a="1"/>
  <c r="A2235" i="2" s="1"/>
  <c r="N2235" i="2"/>
  <c r="N2242" i="2"/>
  <c r="O2242" i="2"/>
  <c r="A2242" i="2" s="1" a="1"/>
  <c r="A2242" i="2" s="1"/>
  <c r="N2265" i="2"/>
  <c r="O2265" i="2"/>
  <c r="A2265" i="2" s="1" a="1"/>
  <c r="A2265" i="2" s="1"/>
  <c r="O2261" i="2"/>
  <c r="A2261" i="2" s="1" a="1"/>
  <c r="A2261" i="2" s="1"/>
  <c r="N2261" i="2"/>
  <c r="O2291" i="2"/>
  <c r="A2291" i="2" s="1" a="1"/>
  <c r="A2291" i="2" s="1"/>
  <c r="N2291" i="2"/>
  <c r="O2233" i="2"/>
  <c r="A2233" i="2" s="1" a="1"/>
  <c r="A2233" i="2" s="1"/>
  <c r="N2233" i="2"/>
  <c r="O2257" i="2"/>
  <c r="A2257" i="2" s="1" a="1"/>
  <c r="A2257" i="2" s="1"/>
  <c r="N2257" i="2"/>
  <c r="N2231" i="2"/>
  <c r="O2231" i="2"/>
  <c r="A2231" i="2" s="1" a="1"/>
  <c r="A2231" i="2" s="1"/>
  <c r="O2255" i="2"/>
  <c r="A2255" i="2" s="1" a="1"/>
  <c r="A2255" i="2" s="1"/>
  <c r="N2255" i="2"/>
  <c r="O2302" i="2"/>
  <c r="A2302" i="2" s="1" a="1"/>
  <c r="A2302" i="2" s="1"/>
  <c r="N2302" i="2"/>
  <c r="N2314" i="2"/>
  <c r="O2314" i="2"/>
  <c r="A2314" i="2" s="1" a="1"/>
  <c r="A2314" i="2" s="1"/>
  <c r="N2297" i="2"/>
  <c r="O2297" i="2"/>
  <c r="A2297" i="2" s="1" a="1"/>
  <c r="A2297" i="2" s="1"/>
  <c r="O2375" i="2"/>
  <c r="A2375" i="2" s="1" a="1"/>
  <c r="A2375" i="2" s="1"/>
  <c r="N2375" i="2"/>
  <c r="N2384" i="2"/>
  <c r="O2384" i="2"/>
  <c r="A2384" i="2" s="1" a="1"/>
  <c r="A2384" i="2" s="1"/>
  <c r="O2340" i="2"/>
  <c r="A2340" i="2" s="1" a="1"/>
  <c r="A2340" i="2" s="1"/>
  <c r="N2340" i="2"/>
  <c r="O2391" i="2"/>
  <c r="A2391" i="2" s="1" a="1"/>
  <c r="A2391" i="2" s="1"/>
  <c r="N2391" i="2"/>
  <c r="O2392" i="2"/>
  <c r="A2392" i="2" s="1" a="1"/>
  <c r="A2392" i="2" s="1"/>
  <c r="N2392" i="2"/>
  <c r="O2388" i="2"/>
  <c r="A2388" i="2" s="1" a="1"/>
  <c r="A2388" i="2" s="1"/>
  <c r="N2388" i="2"/>
  <c r="O2421" i="2"/>
  <c r="A2421" i="2" s="1" a="1"/>
  <c r="A2421" i="2" s="1"/>
  <c r="N2421" i="2"/>
  <c r="O2417" i="2"/>
  <c r="A2417" i="2" s="1" a="1"/>
  <c r="A2417" i="2" s="1"/>
  <c r="N2417" i="2"/>
  <c r="N2369" i="2"/>
  <c r="O2369" i="2"/>
  <c r="A2369" i="2" s="1" a="1"/>
  <c r="A2369" i="2" s="1"/>
  <c r="N2423" i="2"/>
  <c r="O2423" i="2"/>
  <c r="A2423" i="2" s="1" a="1"/>
  <c r="A2423" i="2" s="1"/>
  <c r="O2415" i="2"/>
  <c r="A2415" i="2" s="1" a="1"/>
  <c r="A2415" i="2" s="1"/>
  <c r="N2415" i="2"/>
  <c r="N2429" i="2"/>
  <c r="O2429" i="2"/>
  <c r="A2429" i="2" s="1" a="1"/>
  <c r="A2429" i="2" s="1"/>
  <c r="O2431" i="2"/>
  <c r="A2431" i="2" s="1" a="1"/>
  <c r="A2431" i="2" s="1"/>
  <c r="N2431" i="2"/>
  <c r="N2454" i="2"/>
  <c r="O2454" i="2"/>
  <c r="A2454" i="2" s="1" a="1"/>
  <c r="A2454" i="2" s="1"/>
  <c r="O2479" i="2"/>
  <c r="A2479" i="2" s="1" a="1"/>
  <c r="A2479" i="2" s="1"/>
  <c r="N2479" i="2"/>
  <c r="O2478" i="2"/>
  <c r="A2478" i="2" s="1" a="1"/>
  <c r="A2478" i="2" s="1"/>
  <c r="N2478" i="2"/>
  <c r="N2509" i="2"/>
  <c r="O2509" i="2"/>
  <c r="A2509" i="2" s="1" a="1"/>
  <c r="A2509" i="2" s="1"/>
  <c r="N2525" i="2"/>
  <c r="O2525" i="2"/>
  <c r="A2525" i="2" s="1" a="1"/>
  <c r="A2525" i="2" s="1"/>
  <c r="O2510" i="2"/>
  <c r="A2510" i="2" s="1" a="1"/>
  <c r="A2510" i="2" s="1"/>
  <c r="N2510" i="2"/>
  <c r="O2520" i="2"/>
  <c r="A2520" i="2" s="1" a="1"/>
  <c r="A2520" i="2" s="1"/>
  <c r="N2520" i="2"/>
  <c r="N2545" i="2"/>
  <c r="O2545" i="2"/>
  <c r="A2545" i="2" s="1" a="1"/>
  <c r="A2545" i="2" s="1"/>
  <c r="O2570" i="2"/>
  <c r="A2570" i="2" s="1" a="1"/>
  <c r="A2570" i="2" s="1"/>
  <c r="N2570" i="2"/>
  <c r="O2580" i="2"/>
  <c r="A2580" i="2" s="1" a="1"/>
  <c r="A2580" i="2" s="1"/>
  <c r="N2580" i="2"/>
  <c r="O25" i="2"/>
  <c r="A25" i="2" s="1" a="1"/>
  <c r="A25" i="2" s="1"/>
  <c r="N25" i="2"/>
  <c r="O140" i="2"/>
  <c r="A140" i="2" s="1" a="1"/>
  <c r="A140" i="2" s="1"/>
  <c r="N140" i="2"/>
  <c r="O79" i="2"/>
  <c r="A79" i="2" s="1" a="1"/>
  <c r="A79" i="2" s="1"/>
  <c r="N79" i="2"/>
  <c r="O213" i="2"/>
  <c r="A213" i="2" s="1" a="1"/>
  <c r="A213" i="2" s="1"/>
  <c r="N213" i="2"/>
  <c r="O174" i="2"/>
  <c r="A174" i="2" s="1" a="1"/>
  <c r="A174" i="2" s="1"/>
  <c r="N174" i="2"/>
  <c r="O186" i="2"/>
  <c r="A186" i="2" s="1" a="1"/>
  <c r="A186" i="2" s="1"/>
  <c r="N186" i="2"/>
  <c r="O394" i="2"/>
  <c r="A394" i="2" s="1" a="1"/>
  <c r="A394" i="2" s="1"/>
  <c r="N394" i="2"/>
  <c r="O418" i="2"/>
  <c r="A418" i="2" s="1" a="1"/>
  <c r="A418" i="2" s="1"/>
  <c r="N418" i="2"/>
  <c r="O449" i="2"/>
  <c r="A449" i="2" s="1" a="1"/>
  <c r="A449" i="2" s="1"/>
  <c r="N449" i="2"/>
  <c r="O200" i="2"/>
  <c r="A200" i="2" s="1" a="1"/>
  <c r="A200" i="2" s="1"/>
  <c r="N200" i="2"/>
  <c r="O197" i="2"/>
  <c r="A197" i="2" s="1" a="1"/>
  <c r="A197" i="2" s="1"/>
  <c r="N197" i="2"/>
  <c r="O238" i="2"/>
  <c r="A238" i="2" s="1" a="1"/>
  <c r="A238" i="2" s="1"/>
  <c r="N238" i="2"/>
  <c r="O16" i="2"/>
  <c r="A16" i="2" s="1" a="1"/>
  <c r="A16" i="2" s="1"/>
  <c r="N16" i="2"/>
  <c r="O236" i="2"/>
  <c r="A236" i="2" s="1" a="1"/>
  <c r="A236" i="2" s="1"/>
  <c r="N236" i="2"/>
  <c r="O168" i="2"/>
  <c r="A168" i="2" s="1" a="1"/>
  <c r="A168" i="2" s="1"/>
  <c r="N168" i="2"/>
  <c r="O190" i="2"/>
  <c r="A190" i="2" s="1" a="1"/>
  <c r="A190" i="2" s="1"/>
  <c r="N190" i="2"/>
  <c r="O216" i="2"/>
  <c r="A216" i="2" s="1" a="1"/>
  <c r="A216" i="2" s="1"/>
  <c r="N216" i="2"/>
  <c r="O139" i="2"/>
  <c r="A139" i="2" s="1" a="1"/>
  <c r="A139" i="2" s="1"/>
  <c r="N139" i="2"/>
  <c r="O300" i="2"/>
  <c r="A300" i="2" s="1" a="1"/>
  <c r="A300" i="2" s="1"/>
  <c r="N300" i="2"/>
  <c r="N207" i="2"/>
  <c r="O207" i="2"/>
  <c r="A207" i="2" s="1" a="1"/>
  <c r="A207" i="2" s="1"/>
  <c r="O231" i="2"/>
  <c r="A231" i="2" s="1" a="1"/>
  <c r="A231" i="2" s="1"/>
  <c r="N231" i="2"/>
  <c r="O279" i="2"/>
  <c r="A279" i="2" s="1" a="1"/>
  <c r="A279" i="2" s="1"/>
  <c r="N279" i="2"/>
  <c r="O327" i="2"/>
  <c r="A327" i="2" s="1" a="1"/>
  <c r="A327" i="2" s="1"/>
  <c r="N327" i="2"/>
  <c r="O351" i="2"/>
  <c r="A351" i="2" s="1" a="1"/>
  <c r="A351" i="2" s="1"/>
  <c r="N351" i="2"/>
  <c r="O375" i="2"/>
  <c r="A375" i="2" s="1" a="1"/>
  <c r="A375" i="2" s="1"/>
  <c r="N375" i="2"/>
  <c r="O589" i="2"/>
  <c r="A589" i="2" s="1" a="1"/>
  <c r="A589" i="2" s="1"/>
  <c r="N589" i="2"/>
  <c r="O591" i="2"/>
  <c r="A591" i="2" s="1" a="1"/>
  <c r="A591" i="2" s="1"/>
  <c r="N591" i="2"/>
  <c r="N409" i="2"/>
  <c r="O409" i="2"/>
  <c r="A409" i="2" s="1" a="1"/>
  <c r="A409" i="2" s="1"/>
  <c r="O433" i="2"/>
  <c r="A433" i="2" s="1" a="1"/>
  <c r="A433" i="2" s="1"/>
  <c r="N433" i="2"/>
  <c r="O457" i="2"/>
  <c r="A457" i="2" s="1" a="1"/>
  <c r="A457" i="2" s="1"/>
  <c r="N457" i="2"/>
  <c r="O481" i="2"/>
  <c r="A481" i="2" s="1" a="1"/>
  <c r="A481" i="2" s="1"/>
  <c r="N481" i="2"/>
  <c r="O505" i="2"/>
  <c r="A505" i="2" s="1" a="1"/>
  <c r="A505" i="2" s="1"/>
  <c r="N505" i="2"/>
  <c r="O529" i="2"/>
  <c r="A529" i="2" s="1" a="1"/>
  <c r="A529" i="2" s="1"/>
  <c r="N529" i="2"/>
  <c r="O600" i="2"/>
  <c r="A600" i="2" s="1" a="1"/>
  <c r="A600" i="2" s="1"/>
  <c r="N600" i="2"/>
  <c r="O624" i="2"/>
  <c r="A624" i="2" s="1" a="1"/>
  <c r="A624" i="2" s="1"/>
  <c r="N624" i="2"/>
  <c r="O648" i="2"/>
  <c r="A648" i="2" s="1" a="1"/>
  <c r="A648" i="2" s="1"/>
  <c r="N648" i="2"/>
  <c r="O672" i="2"/>
  <c r="A672" i="2" s="1" a="1"/>
  <c r="A672" i="2" s="1"/>
  <c r="N672" i="2"/>
  <c r="O696" i="2"/>
  <c r="A696" i="2" s="1" a="1"/>
  <c r="A696" i="2" s="1"/>
  <c r="N696" i="2"/>
  <c r="O720" i="2"/>
  <c r="A720" i="2" s="1" a="1"/>
  <c r="A720" i="2" s="1"/>
  <c r="N720" i="2"/>
  <c r="O735" i="2"/>
  <c r="A735" i="2" s="1" a="1"/>
  <c r="A735" i="2" s="1"/>
  <c r="N735" i="2"/>
  <c r="N768" i="2"/>
  <c r="O768" i="2"/>
  <c r="A768" i="2" s="1" a="1"/>
  <c r="A768" i="2" s="1"/>
  <c r="O747" i="2"/>
  <c r="A747" i="2" s="1" a="1"/>
  <c r="A747" i="2" s="1"/>
  <c r="N747" i="2"/>
  <c r="O801" i="2"/>
  <c r="A801" i="2" s="1" a="1"/>
  <c r="A801" i="2" s="1"/>
  <c r="N801" i="2"/>
  <c r="N566" i="2"/>
  <c r="O566" i="2"/>
  <c r="A566" i="2" s="1" a="1"/>
  <c r="A566" i="2" s="1"/>
  <c r="N590" i="2"/>
  <c r="O590" i="2"/>
  <c r="A590" i="2" s="1" a="1"/>
  <c r="A590" i="2" s="1"/>
  <c r="N614" i="2"/>
  <c r="O614" i="2"/>
  <c r="A614" i="2" s="1" a="1"/>
  <c r="A614" i="2" s="1"/>
  <c r="N638" i="2"/>
  <c r="O638" i="2"/>
  <c r="A638" i="2" s="1" a="1"/>
  <c r="A638" i="2" s="1"/>
  <c r="O662" i="2"/>
  <c r="A662" i="2" s="1" a="1"/>
  <c r="A662" i="2" s="1"/>
  <c r="N662" i="2"/>
  <c r="O686" i="2"/>
  <c r="A686" i="2" s="1" a="1"/>
  <c r="A686" i="2" s="1"/>
  <c r="N686" i="2"/>
  <c r="O710" i="2"/>
  <c r="A710" i="2" s="1" a="1"/>
  <c r="A710" i="2" s="1"/>
  <c r="N710" i="2"/>
  <c r="O738" i="2"/>
  <c r="A738" i="2" s="1" a="1"/>
  <c r="A738" i="2" s="1"/>
  <c r="N738" i="2"/>
  <c r="O762" i="2"/>
  <c r="A762" i="2" s="1" a="1"/>
  <c r="A762" i="2" s="1"/>
  <c r="N762" i="2"/>
  <c r="O786" i="2"/>
  <c r="A786" i="2" s="1" a="1"/>
  <c r="A786" i="2" s="1"/>
  <c r="N786" i="2"/>
  <c r="O810" i="2"/>
  <c r="A810" i="2" s="1" a="1"/>
  <c r="A810" i="2" s="1"/>
  <c r="N810" i="2"/>
  <c r="O834" i="2"/>
  <c r="A834" i="2" s="1" a="1"/>
  <c r="A834" i="2" s="1"/>
  <c r="N834" i="2"/>
  <c r="O858" i="2"/>
  <c r="A858" i="2" s="1" a="1"/>
  <c r="A858" i="2" s="1"/>
  <c r="N858" i="2"/>
  <c r="O882" i="2"/>
  <c r="A882" i="2" s="1" a="1"/>
  <c r="A882" i="2" s="1"/>
  <c r="N882" i="2"/>
  <c r="O931" i="2"/>
  <c r="A931" i="2" s="1" a="1"/>
  <c r="A931" i="2" s="1"/>
  <c r="N931" i="2"/>
  <c r="O905" i="2"/>
  <c r="A905" i="2" s="1" a="1"/>
  <c r="A905" i="2" s="1"/>
  <c r="N905" i="2"/>
  <c r="O932" i="2"/>
  <c r="A932" i="2" s="1" a="1"/>
  <c r="A932" i="2" s="1"/>
  <c r="N932" i="2"/>
  <c r="O1017" i="2"/>
  <c r="A1017" i="2" s="1" a="1"/>
  <c r="A1017" i="2" s="1"/>
  <c r="N1017" i="2"/>
  <c r="O930" i="2"/>
  <c r="A930" i="2" s="1" a="1"/>
  <c r="A930" i="2" s="1"/>
  <c r="N930" i="2"/>
  <c r="O954" i="2"/>
  <c r="A954" i="2" s="1" a="1"/>
  <c r="A954" i="2" s="1"/>
  <c r="N954" i="2"/>
  <c r="O978" i="2"/>
  <c r="A978" i="2" s="1" a="1"/>
  <c r="A978" i="2" s="1"/>
  <c r="N978" i="2"/>
  <c r="O1002" i="2"/>
  <c r="A1002" i="2" s="1" a="1"/>
  <c r="A1002" i="2" s="1"/>
  <c r="N1002" i="2"/>
  <c r="N933" i="2"/>
  <c r="O933" i="2"/>
  <c r="A933" i="2" s="1" a="1"/>
  <c r="A933" i="2" s="1"/>
  <c r="O957" i="2"/>
  <c r="A957" i="2" s="1" a="1"/>
  <c r="A957" i="2" s="1"/>
  <c r="N957" i="2"/>
  <c r="O981" i="2"/>
  <c r="A981" i="2" s="1" a="1"/>
  <c r="A981" i="2" s="1"/>
  <c r="N981" i="2"/>
  <c r="O1005" i="2"/>
  <c r="A1005" i="2" s="1" a="1"/>
  <c r="A1005" i="2" s="1"/>
  <c r="N1005" i="2"/>
  <c r="O1020" i="2"/>
  <c r="A1020" i="2" s="1" a="1"/>
  <c r="A1020" i="2" s="1"/>
  <c r="N1020" i="2"/>
  <c r="O943" i="2"/>
  <c r="A943" i="2" s="1" a="1"/>
  <c r="A943" i="2" s="1"/>
  <c r="N943" i="2"/>
  <c r="O967" i="2"/>
  <c r="A967" i="2" s="1" a="1"/>
  <c r="A967" i="2" s="1"/>
  <c r="N967" i="2"/>
  <c r="O991" i="2"/>
  <c r="A991" i="2" s="1" a="1"/>
  <c r="A991" i="2" s="1"/>
  <c r="N991" i="2"/>
  <c r="O1015" i="2"/>
  <c r="A1015" i="2" s="1" a="1"/>
  <c r="A1015" i="2" s="1"/>
  <c r="N1015" i="2"/>
  <c r="N924" i="2"/>
  <c r="O924" i="2"/>
  <c r="A924" i="2" s="1" a="1"/>
  <c r="A924" i="2" s="1"/>
  <c r="O948" i="2"/>
  <c r="A948" i="2" s="1" a="1"/>
  <c r="A948" i="2" s="1"/>
  <c r="N948" i="2"/>
  <c r="O972" i="2"/>
  <c r="A972" i="2" s="1" a="1"/>
  <c r="A972" i="2" s="1"/>
  <c r="N972" i="2"/>
  <c r="O996" i="2"/>
  <c r="A996" i="2" s="1" a="1"/>
  <c r="A996" i="2" s="1"/>
  <c r="N996" i="2"/>
  <c r="O1094" i="2"/>
  <c r="A1094" i="2" s="1" a="1"/>
  <c r="A1094" i="2" s="1"/>
  <c r="N1094" i="2"/>
  <c r="O1041" i="2"/>
  <c r="A1041" i="2" s="1" a="1"/>
  <c r="A1041" i="2" s="1"/>
  <c r="N1041" i="2"/>
  <c r="O1065" i="2"/>
  <c r="A1065" i="2" s="1" a="1"/>
  <c r="A1065" i="2" s="1"/>
  <c r="N1065" i="2"/>
  <c r="O1091" i="2"/>
  <c r="A1091" i="2" s="1" a="1"/>
  <c r="A1091" i="2" s="1"/>
  <c r="N1091" i="2"/>
  <c r="O1073" i="2"/>
  <c r="A1073" i="2" s="1" a="1"/>
  <c r="A1073" i="2" s="1"/>
  <c r="N1073" i="2"/>
  <c r="O1186" i="2"/>
  <c r="A1186" i="2" s="1" a="1"/>
  <c r="A1186" i="2" s="1"/>
  <c r="N1186" i="2"/>
  <c r="N1119" i="2"/>
  <c r="O1119" i="2"/>
  <c r="A1119" i="2" s="1" a="1"/>
  <c r="A1119" i="2" s="1"/>
  <c r="O1143" i="2"/>
  <c r="A1143" i="2" s="1" a="1"/>
  <c r="A1143" i="2" s="1"/>
  <c r="N1143" i="2"/>
  <c r="O1215" i="2"/>
  <c r="A1215" i="2" s="1" a="1"/>
  <c r="A1215" i="2" s="1"/>
  <c r="N1215" i="2"/>
  <c r="O1212" i="2"/>
  <c r="A1212" i="2" s="1" a="1"/>
  <c r="A1212" i="2" s="1"/>
  <c r="N1212" i="2"/>
  <c r="O1236" i="2"/>
  <c r="A1236" i="2" s="1" a="1"/>
  <c r="A1236" i="2" s="1"/>
  <c r="N1236" i="2"/>
  <c r="O1260" i="2"/>
  <c r="A1260" i="2" s="1" a="1"/>
  <c r="A1260" i="2" s="1"/>
  <c r="N1260" i="2"/>
  <c r="O1284" i="2"/>
  <c r="A1284" i="2" s="1" a="1"/>
  <c r="A1284" i="2" s="1"/>
  <c r="N1284" i="2"/>
  <c r="O1338" i="2"/>
  <c r="A1338" i="2" s="1" a="1"/>
  <c r="A1338" i="2" s="1"/>
  <c r="N1338" i="2"/>
  <c r="N1169" i="2"/>
  <c r="O1169" i="2"/>
  <c r="A1169" i="2" s="1" a="1"/>
  <c r="A1169" i="2" s="1"/>
  <c r="O1193" i="2"/>
  <c r="A1193" i="2" s="1" a="1"/>
  <c r="A1193" i="2" s="1"/>
  <c r="N1193" i="2"/>
  <c r="O1217" i="2"/>
  <c r="A1217" i="2" s="1" a="1"/>
  <c r="A1217" i="2" s="1"/>
  <c r="N1217" i="2"/>
  <c r="O1241" i="2"/>
  <c r="A1241" i="2" s="1" a="1"/>
  <c r="A1241" i="2" s="1"/>
  <c r="N1241" i="2"/>
  <c r="O1265" i="2"/>
  <c r="A1265" i="2" s="1" a="1"/>
  <c r="A1265" i="2" s="1"/>
  <c r="N1265" i="2"/>
  <c r="O1289" i="2"/>
  <c r="A1289" i="2" s="1" a="1"/>
  <c r="A1289" i="2" s="1"/>
  <c r="N1289" i="2"/>
  <c r="O1220" i="2"/>
  <c r="A1220" i="2" s="1" a="1"/>
  <c r="A1220" i="2" s="1"/>
  <c r="N1220" i="2"/>
  <c r="O1244" i="2"/>
  <c r="A1244" i="2" s="1" a="1"/>
  <c r="A1244" i="2" s="1"/>
  <c r="N1244" i="2"/>
  <c r="O1268" i="2"/>
  <c r="A1268" i="2" s="1" a="1"/>
  <c r="A1268" i="2" s="1"/>
  <c r="N1268" i="2"/>
  <c r="O1225" i="2"/>
  <c r="A1225" i="2" s="1" a="1"/>
  <c r="A1225" i="2" s="1"/>
  <c r="N1225" i="2"/>
  <c r="O1249" i="2"/>
  <c r="A1249" i="2" s="1" a="1"/>
  <c r="A1249" i="2" s="1"/>
  <c r="N1249" i="2"/>
  <c r="O1273" i="2"/>
  <c r="A1273" i="2" s="1" a="1"/>
  <c r="A1273" i="2" s="1"/>
  <c r="N1273" i="2"/>
  <c r="O1175" i="2"/>
  <c r="A1175" i="2" s="1" a="1"/>
  <c r="A1175" i="2" s="1"/>
  <c r="N1175" i="2"/>
  <c r="O1199" i="2"/>
  <c r="A1199" i="2" s="1" a="1"/>
  <c r="A1199" i="2" s="1"/>
  <c r="N1199" i="2"/>
  <c r="O1223" i="2"/>
  <c r="A1223" i="2" s="1" a="1"/>
  <c r="A1223" i="2" s="1"/>
  <c r="N1223" i="2"/>
  <c r="O1247" i="2"/>
  <c r="A1247" i="2" s="1" a="1"/>
  <c r="A1247" i="2" s="1"/>
  <c r="N1247" i="2"/>
  <c r="O1271" i="2"/>
  <c r="A1271" i="2" s="1" a="1"/>
  <c r="A1271" i="2" s="1"/>
  <c r="N1271" i="2"/>
  <c r="O1416" i="2"/>
  <c r="A1416" i="2" s="1" a="1"/>
  <c r="A1416" i="2" s="1"/>
  <c r="N1416" i="2"/>
  <c r="O1342" i="2"/>
  <c r="A1342" i="2" s="1" a="1"/>
  <c r="A1342" i="2" s="1"/>
  <c r="N1342" i="2"/>
  <c r="O1366" i="2"/>
  <c r="A1366" i="2" s="1" a="1"/>
  <c r="A1366" i="2" s="1"/>
  <c r="N1366" i="2"/>
  <c r="N1311" i="2"/>
  <c r="O1311" i="2"/>
  <c r="A1311" i="2" s="1" a="1"/>
  <c r="A1311" i="2" s="1"/>
  <c r="O1335" i="2"/>
  <c r="A1335" i="2" s="1" a="1"/>
  <c r="A1335" i="2" s="1"/>
  <c r="N1335" i="2"/>
  <c r="O1359" i="2"/>
  <c r="A1359" i="2" s="1" a="1"/>
  <c r="A1359" i="2" s="1"/>
  <c r="N1359" i="2"/>
  <c r="O1328" i="2"/>
  <c r="A1328" i="2" s="1" a="1"/>
  <c r="A1328" i="2" s="1"/>
  <c r="N1328" i="2"/>
  <c r="O1352" i="2"/>
  <c r="A1352" i="2" s="1" a="1"/>
  <c r="A1352" i="2" s="1"/>
  <c r="N1352" i="2"/>
  <c r="O1362" i="2"/>
  <c r="A1362" i="2" s="1" a="1"/>
  <c r="A1362" i="2" s="1"/>
  <c r="N1362" i="2"/>
  <c r="N1455" i="2"/>
  <c r="O1455" i="2"/>
  <c r="A1455" i="2" s="1" a="1"/>
  <c r="A1455" i="2" s="1"/>
  <c r="O1420" i="2"/>
  <c r="A1420" i="2" s="1" a="1"/>
  <c r="A1420" i="2" s="1"/>
  <c r="N1420" i="2"/>
  <c r="O1444" i="2"/>
  <c r="A1444" i="2" s="1" a="1"/>
  <c r="A1444" i="2" s="1"/>
  <c r="N1444" i="2"/>
  <c r="O1421" i="2"/>
  <c r="A1421" i="2" s="1" a="1"/>
  <c r="A1421" i="2" s="1"/>
  <c r="N1421" i="2"/>
  <c r="O1445" i="2"/>
  <c r="A1445" i="2" s="1" a="1"/>
  <c r="A1445" i="2" s="1"/>
  <c r="N1445" i="2"/>
  <c r="N1521" i="2"/>
  <c r="O1521" i="2"/>
  <c r="A1521" i="2" s="1" a="1"/>
  <c r="A1521" i="2" s="1"/>
  <c r="O1550" i="2"/>
  <c r="A1550" i="2" s="1" a="1"/>
  <c r="A1550" i="2" s="1"/>
  <c r="N1550" i="2"/>
  <c r="O1500" i="2"/>
  <c r="A1500" i="2" s="1" a="1"/>
  <c r="A1500" i="2" s="1"/>
  <c r="N1500" i="2"/>
  <c r="O1524" i="2"/>
  <c r="A1524" i="2" s="1" a="1"/>
  <c r="A1524" i="2" s="1"/>
  <c r="N1524" i="2"/>
  <c r="O1538" i="2"/>
  <c r="A1538" i="2" s="1" a="1"/>
  <c r="A1538" i="2" s="1"/>
  <c r="N1538" i="2"/>
  <c r="O1475" i="2"/>
  <c r="A1475" i="2" s="1" a="1"/>
  <c r="A1475" i="2" s="1"/>
  <c r="N1475" i="2"/>
  <c r="O1499" i="2"/>
  <c r="A1499" i="2" s="1" a="1"/>
  <c r="A1499" i="2" s="1"/>
  <c r="N1499" i="2"/>
  <c r="O1523" i="2"/>
  <c r="A1523" i="2" s="1" a="1"/>
  <c r="A1523" i="2" s="1"/>
  <c r="N1523" i="2"/>
  <c r="N1614" i="2"/>
  <c r="O1614" i="2"/>
  <c r="A1614" i="2" s="1" a="1"/>
  <c r="A1614" i="2" s="1"/>
  <c r="N1632" i="2"/>
  <c r="O1632" i="2"/>
  <c r="A1632" i="2" s="1" a="1"/>
  <c r="A1632" i="2" s="1"/>
  <c r="O1621" i="2"/>
  <c r="A1621" i="2" s="1" a="1"/>
  <c r="A1621" i="2" s="1"/>
  <c r="N1621" i="2"/>
  <c r="O1645" i="2"/>
  <c r="A1645" i="2" s="1" a="1"/>
  <c r="A1645" i="2" s="1"/>
  <c r="N1645" i="2"/>
  <c r="O1557" i="2"/>
  <c r="A1557" i="2" s="1" a="1"/>
  <c r="A1557" i="2" s="1"/>
  <c r="N1557" i="2"/>
  <c r="O1581" i="2"/>
  <c r="A1581" i="2" s="1" a="1"/>
  <c r="A1581" i="2" s="1"/>
  <c r="N1581" i="2"/>
  <c r="O1605" i="2"/>
  <c r="A1605" i="2" s="1" a="1"/>
  <c r="A1605" i="2" s="1"/>
  <c r="N1605" i="2"/>
  <c r="O1548" i="2"/>
  <c r="A1548" i="2" s="1" a="1"/>
  <c r="A1548" i="2" s="1"/>
  <c r="N1548" i="2"/>
  <c r="O1572" i="2"/>
  <c r="A1572" i="2" s="1" a="1"/>
  <c r="A1572" i="2" s="1"/>
  <c r="N1572" i="2"/>
  <c r="O1596" i="2"/>
  <c r="A1596" i="2" s="1" a="1"/>
  <c r="A1596" i="2" s="1"/>
  <c r="N1596" i="2"/>
  <c r="O1695" i="2"/>
  <c r="A1695" i="2" s="1" a="1"/>
  <c r="A1695" i="2" s="1"/>
  <c r="N1695" i="2"/>
  <c r="O1631" i="2"/>
  <c r="A1631" i="2" s="1" a="1"/>
  <c r="A1631" i="2" s="1"/>
  <c r="N1631" i="2"/>
  <c r="O1655" i="2"/>
  <c r="A1655" i="2" s="1" a="1"/>
  <c r="A1655" i="2" s="1"/>
  <c r="N1655" i="2"/>
  <c r="O1679" i="2"/>
  <c r="A1679" i="2" s="1" a="1"/>
  <c r="A1679" i="2" s="1"/>
  <c r="N1679" i="2"/>
  <c r="O1716" i="2"/>
  <c r="A1716" i="2" s="1" a="1"/>
  <c r="A1716" i="2" s="1"/>
  <c r="N1716" i="2"/>
  <c r="O1712" i="2"/>
  <c r="A1712" i="2" s="1" a="1"/>
  <c r="A1712" i="2" s="1"/>
  <c r="N1712" i="2"/>
  <c r="O1706" i="2"/>
  <c r="A1706" i="2" s="1" a="1"/>
  <c r="A1706" i="2" s="1"/>
  <c r="N1706" i="2"/>
  <c r="O1736" i="2"/>
  <c r="A1736" i="2" s="1" a="1"/>
  <c r="A1736" i="2" s="1"/>
  <c r="N1736" i="2"/>
  <c r="O1760" i="2"/>
  <c r="A1760" i="2" s="1" a="1"/>
  <c r="A1760" i="2" s="1"/>
  <c r="N1760" i="2"/>
  <c r="O1693" i="2"/>
  <c r="A1693" i="2" s="1" a="1"/>
  <c r="A1693" i="2" s="1"/>
  <c r="N1693" i="2"/>
  <c r="O1717" i="2"/>
  <c r="A1717" i="2" s="1" a="1"/>
  <c r="A1717" i="2" s="1"/>
  <c r="N1717" i="2"/>
  <c r="O1741" i="2"/>
  <c r="A1741" i="2" s="1" a="1"/>
  <c r="A1741" i="2" s="1"/>
  <c r="N1741" i="2"/>
  <c r="O1785" i="2"/>
  <c r="A1785" i="2" s="1" a="1"/>
  <c r="A1785" i="2" s="1"/>
  <c r="N1785" i="2"/>
  <c r="O1774" i="2"/>
  <c r="A1774" i="2" s="1" a="1"/>
  <c r="A1774" i="2" s="1"/>
  <c r="N1774" i="2"/>
  <c r="N1836" i="2"/>
  <c r="O1836" i="2"/>
  <c r="A1836" i="2" s="1" a="1"/>
  <c r="A1836" i="2" s="1"/>
  <c r="N1769" i="2"/>
  <c r="O1769" i="2"/>
  <c r="A1769" i="2" s="1" a="1"/>
  <c r="A1769" i="2" s="1"/>
  <c r="N1793" i="2"/>
  <c r="O1793" i="2"/>
  <c r="A1793" i="2" s="1" a="1"/>
  <c r="A1793" i="2" s="1"/>
  <c r="O1817" i="2"/>
  <c r="A1817" i="2" s="1" a="1"/>
  <c r="A1817" i="2" s="1"/>
  <c r="N1817" i="2"/>
  <c r="O1847" i="2"/>
  <c r="A1847" i="2" s="1" a="1"/>
  <c r="A1847" i="2" s="1"/>
  <c r="N1847" i="2"/>
  <c r="O1832" i="2"/>
  <c r="A1832" i="2" s="1" a="1"/>
  <c r="A1832" i="2" s="1"/>
  <c r="N1832" i="2"/>
  <c r="O1861" i="2"/>
  <c r="A1861" i="2" s="1" a="1"/>
  <c r="A1861" i="2" s="1"/>
  <c r="N1861" i="2"/>
  <c r="O1850" i="2"/>
  <c r="A1850" i="2" s="1" a="1"/>
  <c r="A1850" i="2" s="1"/>
  <c r="N1850" i="2"/>
  <c r="O1844" i="2"/>
  <c r="A1844" i="2" s="1" a="1"/>
  <c r="A1844" i="2" s="1"/>
  <c r="N1844" i="2"/>
  <c r="O1940" i="2"/>
  <c r="A1940" i="2" s="1" a="1"/>
  <c r="A1940" i="2" s="1"/>
  <c r="N1940" i="2"/>
  <c r="O1951" i="2"/>
  <c r="A1951" i="2" s="1" a="1"/>
  <c r="A1951" i="2" s="1"/>
  <c r="N1951" i="2"/>
  <c r="O1877" i="2"/>
  <c r="A1877" i="2" s="1" a="1"/>
  <c r="A1877" i="2" s="1"/>
  <c r="N1877" i="2"/>
  <c r="O1901" i="2"/>
  <c r="A1901" i="2" s="1" a="1"/>
  <c r="A1901" i="2" s="1"/>
  <c r="N1901" i="2"/>
  <c r="O1963" i="2"/>
  <c r="A1963" i="2" s="1" a="1"/>
  <c r="A1963" i="2" s="1"/>
  <c r="N1963" i="2"/>
  <c r="O1890" i="2"/>
  <c r="A1890" i="2" s="1" a="1"/>
  <c r="A1890" i="2" s="1"/>
  <c r="N1890" i="2"/>
  <c r="O1914" i="2"/>
  <c r="A1914" i="2" s="1" a="1"/>
  <c r="A1914" i="2" s="1"/>
  <c r="N1914" i="2"/>
  <c r="O1857" i="2"/>
  <c r="A1857" i="2" s="1" a="1"/>
  <c r="A1857" i="2" s="1"/>
  <c r="N1857" i="2"/>
  <c r="O1881" i="2"/>
  <c r="A1881" i="2" s="1" a="1"/>
  <c r="A1881" i="2" s="1"/>
  <c r="N1881" i="2"/>
  <c r="O1905" i="2"/>
  <c r="A1905" i="2" s="1" a="1"/>
  <c r="A1905" i="2" s="1"/>
  <c r="N1905" i="2"/>
  <c r="O1959" i="2"/>
  <c r="A1959" i="2" s="1" a="1"/>
  <c r="A1959" i="2" s="1"/>
  <c r="N1959" i="2"/>
  <c r="O1984" i="2"/>
  <c r="A1984" i="2" s="1" a="1"/>
  <c r="A1984" i="2" s="1"/>
  <c r="N1984" i="2"/>
  <c r="O1953" i="2"/>
  <c r="A1953" i="2" s="1" a="1"/>
  <c r="A1953" i="2" s="1"/>
  <c r="N1953" i="2"/>
  <c r="O1972" i="2"/>
  <c r="A1972" i="2" s="1" a="1"/>
  <c r="A1972" i="2" s="1"/>
  <c r="N1972" i="2"/>
  <c r="O2009" i="2"/>
  <c r="A2009" i="2" s="1" a="1"/>
  <c r="A2009" i="2" s="1"/>
  <c r="N2009" i="2"/>
  <c r="O2024" i="2"/>
  <c r="A2024" i="2" s="1" a="1"/>
  <c r="A2024" i="2" s="1"/>
  <c r="N2024" i="2"/>
  <c r="O1991" i="2"/>
  <c r="A1991" i="2" s="1" a="1"/>
  <c r="A1991" i="2" s="1"/>
  <c r="N1991" i="2"/>
  <c r="O2015" i="2"/>
  <c r="A2015" i="2" s="1" a="1"/>
  <c r="A2015" i="2" s="1"/>
  <c r="N2015" i="2"/>
  <c r="O2031" i="2"/>
  <c r="A2031" i="2" s="1" a="1"/>
  <c r="A2031" i="2" s="1"/>
  <c r="N2031" i="2"/>
  <c r="O1996" i="2"/>
  <c r="A1996" i="2" s="1" a="1"/>
  <c r="A1996" i="2" s="1"/>
  <c r="N1996" i="2"/>
  <c r="O2020" i="2"/>
  <c r="A2020" i="2" s="1" a="1"/>
  <c r="A2020" i="2" s="1"/>
  <c r="N2020" i="2"/>
  <c r="O2043" i="2"/>
  <c r="A2043" i="2" s="1" a="1"/>
  <c r="A2043" i="2" s="1"/>
  <c r="N2043" i="2"/>
  <c r="O2085" i="2"/>
  <c r="A2085" i="2" s="1" a="1"/>
  <c r="A2085" i="2" s="1"/>
  <c r="N2085" i="2"/>
  <c r="N2036" i="2"/>
  <c r="O2036" i="2"/>
  <c r="A2036" i="2" s="1" a="1"/>
  <c r="A2036" i="2" s="1"/>
  <c r="O2060" i="2"/>
  <c r="A2060" i="2" s="1" a="1"/>
  <c r="A2060" i="2" s="1"/>
  <c r="N2060" i="2"/>
  <c r="O2077" i="2"/>
  <c r="A2077" i="2" s="1" a="1"/>
  <c r="A2077" i="2" s="1"/>
  <c r="N2077" i="2"/>
  <c r="O2124" i="2"/>
  <c r="A2124" i="2" s="1" a="1"/>
  <c r="A2124" i="2" s="1"/>
  <c r="N2124" i="2"/>
  <c r="O2171" i="2"/>
  <c r="A2171" i="2" s="1" a="1"/>
  <c r="A2171" i="2" s="1"/>
  <c r="N2171" i="2"/>
  <c r="O2189" i="2"/>
  <c r="A2189" i="2" s="1" a="1"/>
  <c r="A2189" i="2" s="1"/>
  <c r="N2189" i="2"/>
  <c r="O2191" i="2"/>
  <c r="A2191" i="2" s="1" a="1"/>
  <c r="A2191" i="2" s="1"/>
  <c r="N2191" i="2"/>
  <c r="O2154" i="2"/>
  <c r="A2154" i="2" s="1" a="1"/>
  <c r="A2154" i="2" s="1"/>
  <c r="N2154" i="2"/>
  <c r="O2169" i="2"/>
  <c r="A2169" i="2" s="1" a="1"/>
  <c r="A2169" i="2" s="1"/>
  <c r="N2169" i="2"/>
  <c r="O2194" i="2"/>
  <c r="A2194" i="2" s="1" a="1"/>
  <c r="A2194" i="2" s="1"/>
  <c r="N2194" i="2"/>
  <c r="O2163" i="2"/>
  <c r="A2163" i="2" s="1" a="1"/>
  <c r="A2163" i="2" s="1"/>
  <c r="N2163" i="2"/>
  <c r="N2223" i="2"/>
  <c r="O2223" i="2"/>
  <c r="A2223" i="2" s="1" a="1"/>
  <c r="A2223" i="2" s="1"/>
  <c r="N2241" i="2"/>
  <c r="O2241" i="2"/>
  <c r="A2241" i="2" s="1" a="1"/>
  <c r="A2241" i="2" s="1"/>
  <c r="O2228" i="2"/>
  <c r="A2228" i="2" s="1" a="1"/>
  <c r="A2228" i="2" s="1"/>
  <c r="N2228" i="2"/>
  <c r="O2237" i="2"/>
  <c r="A2237" i="2" s="1" a="1"/>
  <c r="A2237" i="2" s="1"/>
  <c r="N2237" i="2"/>
  <c r="N2281" i="2"/>
  <c r="O2281" i="2"/>
  <c r="A2281" i="2" s="1" a="1"/>
  <c r="A2281" i="2" s="1"/>
  <c r="N2272" i="2"/>
  <c r="O2272" i="2"/>
  <c r="A2272" i="2" s="1" a="1"/>
  <c r="A2272" i="2" s="1"/>
  <c r="O2305" i="2"/>
  <c r="A2305" i="2" s="1" a="1"/>
  <c r="A2305" i="2" s="1"/>
  <c r="N2305" i="2"/>
  <c r="N2326" i="2"/>
  <c r="O2326" i="2"/>
  <c r="A2326" i="2" s="1" a="1"/>
  <c r="A2326" i="2" s="1"/>
  <c r="N2285" i="2"/>
  <c r="O2285" i="2"/>
  <c r="A2285" i="2" s="1" a="1"/>
  <c r="A2285" i="2" s="1"/>
  <c r="O2295" i="2"/>
  <c r="A2295" i="2" s="1" a="1"/>
  <c r="A2295" i="2" s="1"/>
  <c r="N2295" i="2"/>
  <c r="O2300" i="2"/>
  <c r="A2300" i="2" s="1" a="1"/>
  <c r="A2300" i="2" s="1"/>
  <c r="N2300" i="2"/>
  <c r="O2344" i="2"/>
  <c r="A2344" i="2" s="1" a="1"/>
  <c r="A2344" i="2" s="1"/>
  <c r="N2344" i="2"/>
  <c r="O2337" i="2"/>
  <c r="A2337" i="2" s="1" a="1"/>
  <c r="A2337" i="2" s="1"/>
  <c r="N2337" i="2"/>
  <c r="O2346" i="2"/>
  <c r="A2346" i="2" s="1" a="1"/>
  <c r="A2346" i="2" s="1"/>
  <c r="N2346" i="2"/>
  <c r="N2451" i="2"/>
  <c r="O2451" i="2"/>
  <c r="A2451" i="2" s="1" a="1"/>
  <c r="A2451" i="2" s="1"/>
  <c r="O2389" i="2"/>
  <c r="A2389" i="2" s="1" a="1"/>
  <c r="A2389" i="2" s="1"/>
  <c r="N2389" i="2"/>
  <c r="O2378" i="2"/>
  <c r="A2378" i="2" s="1" a="1"/>
  <c r="A2378" i="2" s="1"/>
  <c r="N2378" i="2"/>
  <c r="O2394" i="2"/>
  <c r="A2394" i="2" s="1" a="1"/>
  <c r="A2394" i="2" s="1"/>
  <c r="N2394" i="2"/>
  <c r="O2444" i="2"/>
  <c r="A2444" i="2" s="1" a="1"/>
  <c r="A2444" i="2" s="1"/>
  <c r="N2444" i="2"/>
  <c r="O2455" i="2"/>
  <c r="A2455" i="2" s="1" a="1"/>
  <c r="A2455" i="2" s="1"/>
  <c r="N2455" i="2"/>
  <c r="N2462" i="2"/>
  <c r="O2462" i="2"/>
  <c r="A2462" i="2" s="1" a="1"/>
  <c r="A2462" i="2" s="1"/>
  <c r="O2439" i="2"/>
  <c r="A2439" i="2" s="1" a="1"/>
  <c r="A2439" i="2" s="1"/>
  <c r="N2439" i="2"/>
  <c r="O2449" i="2"/>
  <c r="A2449" i="2" s="1" a="1"/>
  <c r="A2449" i="2" s="1"/>
  <c r="N2449" i="2"/>
  <c r="O2447" i="2"/>
  <c r="A2447" i="2" s="1" a="1"/>
  <c r="A2447" i="2" s="1"/>
  <c r="N2447" i="2"/>
  <c r="O2501" i="2"/>
  <c r="A2501" i="2" s="1" a="1"/>
  <c r="A2501" i="2" s="1"/>
  <c r="N2501" i="2"/>
  <c r="N2488" i="2"/>
  <c r="O2488" i="2"/>
  <c r="A2488" i="2" s="1" a="1"/>
  <c r="A2488" i="2" s="1"/>
  <c r="O2515" i="2"/>
  <c r="A2515" i="2" s="1" a="1"/>
  <c r="A2515" i="2" s="1"/>
  <c r="N2515" i="2"/>
  <c r="O2505" i="2"/>
  <c r="A2505" i="2" s="1" a="1"/>
  <c r="A2505" i="2" s="1"/>
  <c r="N2505" i="2"/>
  <c r="N2508" i="2"/>
  <c r="O2508" i="2"/>
  <c r="A2508" i="2" s="1" a="1"/>
  <c r="A2508" i="2" s="1"/>
  <c r="O2559" i="2"/>
  <c r="A2559" i="2" s="1" a="1"/>
  <c r="A2559" i="2" s="1"/>
  <c r="N2559" i="2"/>
  <c r="O2531" i="2"/>
  <c r="A2531" i="2" s="1" a="1"/>
  <c r="A2531" i="2" s="1"/>
  <c r="N2531" i="2"/>
  <c r="O2577" i="2"/>
  <c r="A2577" i="2" s="1" a="1"/>
  <c r="A2577" i="2" s="1"/>
  <c r="N2577" i="2"/>
  <c r="O2561" i="2"/>
  <c r="A2561" i="2" s="1" a="1"/>
  <c r="A2561" i="2" s="1"/>
  <c r="N2561" i="2"/>
  <c r="O2579" i="2"/>
  <c r="A2579" i="2" s="1" a="1"/>
  <c r="A2579" i="2" s="1"/>
  <c r="N2579" i="2"/>
  <c r="O198" i="2"/>
  <c r="A198" i="2" s="1" a="1"/>
  <c r="A198" i="2" s="1"/>
  <c r="N198" i="2"/>
  <c r="N51" i="2"/>
  <c r="O51" i="2"/>
  <c r="A51" i="2" s="1" a="1"/>
  <c r="A51" i="2" s="1"/>
  <c r="O20" i="2"/>
  <c r="A20" i="2" s="1" a="1"/>
  <c r="A20" i="2" s="1"/>
  <c r="N20" i="2"/>
  <c r="N63" i="2"/>
  <c r="O63" i="2"/>
  <c r="A63" i="2" s="1" a="1"/>
  <c r="A63" i="2" s="1"/>
  <c r="N107" i="2"/>
  <c r="O107" i="2"/>
  <c r="A107" i="2" s="1" a="1"/>
  <c r="A107" i="2" s="1"/>
  <c r="N12" i="2"/>
  <c r="O12" i="2"/>
  <c r="A12" i="2" s="1" a="1"/>
  <c r="A12" i="2" s="1"/>
  <c r="O164" i="2"/>
  <c r="A164" i="2" s="1" a="1"/>
  <c r="A164" i="2" s="1"/>
  <c r="N164" i="2"/>
  <c r="O203" i="2"/>
  <c r="A203" i="2" s="1" a="1"/>
  <c r="A203" i="2" s="1"/>
  <c r="N203" i="2"/>
  <c r="N108" i="2"/>
  <c r="O108" i="2"/>
  <c r="A108" i="2" s="1" a="1"/>
  <c r="A108" i="2" s="1"/>
  <c r="O180" i="2"/>
  <c r="A180" i="2" s="1" a="1"/>
  <c r="A180" i="2" s="1"/>
  <c r="N180" i="2"/>
  <c r="O276" i="2"/>
  <c r="A276" i="2" s="1" a="1"/>
  <c r="A276" i="2" s="1"/>
  <c r="N276" i="2"/>
  <c r="O377" i="2"/>
  <c r="A377" i="2" s="1" a="1"/>
  <c r="A377" i="2" s="1"/>
  <c r="N377" i="2"/>
  <c r="O173" i="2"/>
  <c r="A173" i="2" s="1" a="1"/>
  <c r="A173" i="2" s="1"/>
  <c r="N173" i="2"/>
  <c r="O243" i="2"/>
  <c r="A243" i="2" s="1" a="1"/>
  <c r="A243" i="2" s="1"/>
  <c r="N243" i="2"/>
  <c r="N421" i="2"/>
  <c r="O421" i="2"/>
  <c r="A421" i="2" s="1" a="1"/>
  <c r="A421" i="2" s="1"/>
  <c r="N50" i="2"/>
  <c r="O50" i="2"/>
  <c r="A50" i="2" s="1" a="1"/>
  <c r="A50" i="2" s="1"/>
  <c r="O136" i="2"/>
  <c r="A136" i="2" s="1" a="1"/>
  <c r="A136" i="2" s="1"/>
  <c r="N136" i="2"/>
  <c r="O202" i="2"/>
  <c r="A202" i="2" s="1" a="1"/>
  <c r="A202" i="2" s="1"/>
  <c r="N202" i="2"/>
  <c r="O263" i="2"/>
  <c r="A263" i="2" s="1" a="1"/>
  <c r="A263" i="2" s="1"/>
  <c r="N263" i="2"/>
  <c r="O161" i="2"/>
  <c r="A161" i="2" s="1" a="1"/>
  <c r="A161" i="2" s="1"/>
  <c r="N161" i="2"/>
  <c r="O438" i="2"/>
  <c r="A438" i="2" s="1" a="1"/>
  <c r="A438" i="2" s="1"/>
  <c r="N438" i="2"/>
  <c r="O378" i="2"/>
  <c r="A378" i="2" s="1" a="1"/>
  <c r="A378" i="2" s="1"/>
  <c r="N378" i="2"/>
  <c r="O559" i="2"/>
  <c r="A559" i="2" s="1" a="1"/>
  <c r="A559" i="2" s="1"/>
  <c r="N559" i="2"/>
  <c r="O83" i="2"/>
  <c r="A83" i="2" s="1" a="1"/>
  <c r="A83" i="2" s="1"/>
  <c r="N83" i="2"/>
  <c r="N244" i="2"/>
  <c r="O244" i="2"/>
  <c r="A244" i="2" s="1" a="1"/>
  <c r="A244" i="2" s="1"/>
  <c r="O268" i="2"/>
  <c r="A268" i="2" s="1" a="1"/>
  <c r="A268" i="2" s="1"/>
  <c r="N268" i="2"/>
  <c r="O292" i="2"/>
  <c r="A292" i="2" s="1" a="1"/>
  <c r="A292" i="2" s="1"/>
  <c r="N292" i="2"/>
  <c r="O316" i="2"/>
  <c r="A316" i="2" s="1" a="1"/>
  <c r="A316" i="2" s="1"/>
  <c r="N316" i="2"/>
  <c r="O340" i="2"/>
  <c r="A340" i="2" s="1" a="1"/>
  <c r="A340" i="2" s="1"/>
  <c r="N340" i="2"/>
  <c r="O364" i="2"/>
  <c r="A364" i="2" s="1" a="1"/>
  <c r="A364" i="2" s="1"/>
  <c r="N364" i="2"/>
  <c r="O432" i="2"/>
  <c r="A432" i="2" s="1" a="1"/>
  <c r="A432" i="2" s="1"/>
  <c r="N432" i="2"/>
  <c r="O329" i="2"/>
  <c r="A329" i="2" s="1" a="1"/>
  <c r="A329" i="2" s="1"/>
  <c r="N329" i="2"/>
  <c r="O450" i="2"/>
  <c r="A450" i="2" s="1" a="1"/>
  <c r="A450" i="2" s="1"/>
  <c r="N450" i="2"/>
  <c r="O474" i="2"/>
  <c r="A474" i="2" s="1" a="1"/>
  <c r="A474" i="2" s="1"/>
  <c r="N474" i="2"/>
  <c r="O498" i="2"/>
  <c r="A498" i="2" s="1" a="1"/>
  <c r="A498" i="2" s="1"/>
  <c r="N498" i="2"/>
  <c r="O522" i="2"/>
  <c r="A522" i="2" s="1" a="1"/>
  <c r="A522" i="2" s="1"/>
  <c r="N522" i="2"/>
  <c r="N407" i="2"/>
  <c r="O407" i="2"/>
  <c r="A407" i="2" s="1" a="1"/>
  <c r="A407" i="2" s="1"/>
  <c r="O479" i="2"/>
  <c r="A479" i="2" s="1" a="1"/>
  <c r="A479" i="2" s="1"/>
  <c r="N479" i="2"/>
  <c r="O503" i="2"/>
  <c r="A503" i="2" s="1" a="1"/>
  <c r="A503" i="2" s="1"/>
  <c r="N503" i="2"/>
  <c r="O527" i="2"/>
  <c r="A527" i="2" s="1" a="1"/>
  <c r="A527" i="2" s="1"/>
  <c r="N527" i="2"/>
  <c r="N552" i="2"/>
  <c r="O552" i="2"/>
  <c r="A552" i="2" s="1" a="1"/>
  <c r="A552" i="2" s="1"/>
  <c r="O393" i="2"/>
  <c r="A393" i="2" s="1" a="1"/>
  <c r="A393" i="2" s="1"/>
  <c r="N393" i="2"/>
  <c r="O417" i="2"/>
  <c r="A417" i="2" s="1" a="1"/>
  <c r="A417" i="2" s="1"/>
  <c r="N417" i="2"/>
  <c r="O441" i="2"/>
  <c r="A441" i="2" s="1" a="1"/>
  <c r="A441" i="2" s="1"/>
  <c r="N441" i="2"/>
  <c r="O465" i="2"/>
  <c r="A465" i="2" s="1" a="1"/>
  <c r="A465" i="2" s="1"/>
  <c r="N465" i="2"/>
  <c r="O489" i="2"/>
  <c r="A489" i="2" s="1" a="1"/>
  <c r="A489" i="2" s="1"/>
  <c r="N489" i="2"/>
  <c r="O513" i="2"/>
  <c r="A513" i="2" s="1" a="1"/>
  <c r="A513" i="2" s="1"/>
  <c r="N513" i="2"/>
  <c r="O537" i="2"/>
  <c r="A537" i="2" s="1" a="1"/>
  <c r="A537" i="2" s="1"/>
  <c r="N537" i="2"/>
  <c r="O560" i="2"/>
  <c r="A560" i="2" s="1" a="1"/>
  <c r="A560" i="2" s="1"/>
  <c r="N560" i="2"/>
  <c r="N744" i="2"/>
  <c r="O744" i="2"/>
  <c r="A744" i="2" s="1" a="1"/>
  <c r="A744" i="2" s="1"/>
  <c r="O752" i="2"/>
  <c r="A752" i="2" s="1" a="1"/>
  <c r="A752" i="2" s="1"/>
  <c r="N752" i="2"/>
  <c r="N756" i="2"/>
  <c r="O756" i="2"/>
  <c r="A756" i="2" s="1" a="1"/>
  <c r="A756" i="2" s="1"/>
  <c r="O625" i="2"/>
  <c r="A625" i="2" s="1" a="1"/>
  <c r="A625" i="2" s="1"/>
  <c r="N625" i="2"/>
  <c r="O649" i="2"/>
  <c r="A649" i="2" s="1" a="1"/>
  <c r="A649" i="2" s="1"/>
  <c r="N649" i="2"/>
  <c r="O673" i="2"/>
  <c r="A673" i="2" s="1" a="1"/>
  <c r="A673" i="2" s="1"/>
  <c r="N673" i="2"/>
  <c r="O697" i="2"/>
  <c r="A697" i="2" s="1" a="1"/>
  <c r="A697" i="2" s="1"/>
  <c r="N697" i="2"/>
  <c r="O721" i="2"/>
  <c r="A721" i="2" s="1" a="1"/>
  <c r="A721" i="2" s="1"/>
  <c r="N721" i="2"/>
  <c r="O657" i="2"/>
  <c r="A657" i="2" s="1" a="1"/>
  <c r="A657" i="2" s="1"/>
  <c r="N657" i="2"/>
  <c r="O681" i="2"/>
  <c r="A681" i="2" s="1" a="1"/>
  <c r="A681" i="2" s="1"/>
  <c r="N681" i="2"/>
  <c r="O705" i="2"/>
  <c r="A705" i="2" s="1" a="1"/>
  <c r="A705" i="2" s="1"/>
  <c r="N705" i="2"/>
  <c r="N759" i="2"/>
  <c r="O759" i="2"/>
  <c r="A759" i="2" s="1" a="1"/>
  <c r="A759" i="2" s="1"/>
  <c r="O775" i="2"/>
  <c r="A775" i="2" s="1" a="1"/>
  <c r="A775" i="2" s="1"/>
  <c r="N775" i="2"/>
  <c r="O911" i="2"/>
  <c r="A911" i="2" s="1" a="1"/>
  <c r="A911" i="2" s="1"/>
  <c r="N911" i="2"/>
  <c r="O917" i="2"/>
  <c r="A917" i="2" s="1" a="1"/>
  <c r="A917" i="2" s="1"/>
  <c r="N917" i="2"/>
  <c r="O907" i="2"/>
  <c r="A907" i="2" s="1" a="1"/>
  <c r="A907" i="2" s="1"/>
  <c r="N907" i="2"/>
  <c r="O776" i="2"/>
  <c r="A776" i="2" s="1" a="1"/>
  <c r="A776" i="2" s="1"/>
  <c r="N776" i="2"/>
  <c r="O800" i="2"/>
  <c r="A800" i="2" s="1" a="1"/>
  <c r="A800" i="2" s="1"/>
  <c r="N800" i="2"/>
  <c r="O824" i="2"/>
  <c r="A824" i="2" s="1" a="1"/>
  <c r="A824" i="2" s="1"/>
  <c r="N824" i="2"/>
  <c r="O848" i="2"/>
  <c r="A848" i="2" s="1" a="1"/>
  <c r="A848" i="2" s="1"/>
  <c r="N848" i="2"/>
  <c r="O872" i="2"/>
  <c r="A872" i="2" s="1" a="1"/>
  <c r="A872" i="2" s="1"/>
  <c r="N872" i="2"/>
  <c r="O896" i="2"/>
  <c r="A896" i="2" s="1" a="1"/>
  <c r="A896" i="2" s="1"/>
  <c r="N896" i="2"/>
  <c r="O921" i="2"/>
  <c r="A921" i="2" s="1" a="1"/>
  <c r="A921" i="2" s="1"/>
  <c r="N921" i="2"/>
  <c r="O745" i="2"/>
  <c r="A745" i="2" s="1" a="1"/>
  <c r="A745" i="2" s="1"/>
  <c r="N745" i="2"/>
  <c r="O769" i="2"/>
  <c r="A769" i="2" s="1" a="1"/>
  <c r="A769" i="2" s="1"/>
  <c r="N769" i="2"/>
  <c r="O793" i="2"/>
  <c r="A793" i="2" s="1" a="1"/>
  <c r="A793" i="2" s="1"/>
  <c r="N793" i="2"/>
  <c r="O817" i="2"/>
  <c r="A817" i="2" s="1" a="1"/>
  <c r="A817" i="2" s="1"/>
  <c r="N817" i="2"/>
  <c r="O841" i="2"/>
  <c r="A841" i="2" s="1" a="1"/>
  <c r="A841" i="2" s="1"/>
  <c r="N841" i="2"/>
  <c r="O865" i="2"/>
  <c r="A865" i="2" s="1" a="1"/>
  <c r="A865" i="2" s="1"/>
  <c r="N865" i="2"/>
  <c r="O889" i="2"/>
  <c r="A889" i="2" s="1" a="1"/>
  <c r="A889" i="2" s="1"/>
  <c r="N889" i="2"/>
  <c r="O926" i="2"/>
  <c r="A926" i="2" s="1" a="1"/>
  <c r="A926" i="2" s="1"/>
  <c r="N926" i="2"/>
  <c r="O922" i="2"/>
  <c r="A922" i="2" s="1" a="1"/>
  <c r="A922" i="2" s="1"/>
  <c r="N922" i="2"/>
  <c r="N946" i="2"/>
  <c r="O946" i="2"/>
  <c r="A946" i="2" s="1" a="1"/>
  <c r="A946" i="2" s="1"/>
  <c r="N970" i="2"/>
  <c r="O970" i="2"/>
  <c r="A970" i="2" s="1" a="1"/>
  <c r="A970" i="2" s="1"/>
  <c r="O994" i="2"/>
  <c r="A994" i="2" s="1" a="1"/>
  <c r="A994" i="2" s="1"/>
  <c r="N994" i="2"/>
  <c r="N1086" i="2"/>
  <c r="O1086" i="2"/>
  <c r="A1086" i="2" s="1" a="1"/>
  <c r="A1086" i="2" s="1"/>
  <c r="O1076" i="2"/>
  <c r="A1076" i="2" s="1" a="1"/>
  <c r="A1076" i="2" s="1"/>
  <c r="N1076" i="2"/>
  <c r="O1033" i="2"/>
  <c r="A1033" i="2" s="1" a="1"/>
  <c r="A1033" i="2" s="1"/>
  <c r="N1033" i="2"/>
  <c r="O1034" i="2"/>
  <c r="A1034" i="2" s="1" a="1"/>
  <c r="A1034" i="2" s="1"/>
  <c r="N1034" i="2"/>
  <c r="O962" i="2"/>
  <c r="A962" i="2" s="1" a="1"/>
  <c r="A962" i="2" s="1"/>
  <c r="N962" i="2"/>
  <c r="O986" i="2"/>
  <c r="A986" i="2" s="1" a="1"/>
  <c r="A986" i="2" s="1"/>
  <c r="N986" i="2"/>
  <c r="O1010" i="2"/>
  <c r="A1010" i="2" s="1" a="1"/>
  <c r="A1010" i="2" s="1"/>
  <c r="N1010" i="2"/>
  <c r="O1040" i="2"/>
  <c r="A1040" i="2" s="1" a="1"/>
  <c r="A1040" i="2" s="1"/>
  <c r="N1040" i="2"/>
  <c r="O1049" i="2"/>
  <c r="A1049" i="2" s="1" a="1"/>
  <c r="A1049" i="2" s="1"/>
  <c r="N1049" i="2"/>
  <c r="O1001" i="2"/>
  <c r="A1001" i="2" s="1" a="1"/>
  <c r="A1001" i="2" s="1"/>
  <c r="N1001" i="2"/>
  <c r="O1105" i="2"/>
  <c r="A1105" i="2" s="1" a="1"/>
  <c r="A1105" i="2" s="1"/>
  <c r="N1105" i="2"/>
  <c r="O1092" i="2"/>
  <c r="A1092" i="2" s="1" a="1"/>
  <c r="A1092" i="2" s="1"/>
  <c r="N1092" i="2"/>
  <c r="O1146" i="2"/>
  <c r="A1146" i="2" s="1" a="1"/>
  <c r="A1146" i="2" s="1"/>
  <c r="N1146" i="2"/>
  <c r="O1103" i="2"/>
  <c r="A1103" i="2" s="1" a="1"/>
  <c r="A1103" i="2" s="1"/>
  <c r="N1103" i="2"/>
  <c r="O1162" i="2"/>
  <c r="A1162" i="2" s="1" a="1"/>
  <c r="A1162" i="2" s="1"/>
  <c r="N1162" i="2"/>
  <c r="O1216" i="2"/>
  <c r="A1216" i="2" s="1" a="1"/>
  <c r="A1216" i="2" s="1"/>
  <c r="N1216" i="2"/>
  <c r="O1150" i="2"/>
  <c r="A1150" i="2" s="1" a="1"/>
  <c r="A1150" i="2" s="1"/>
  <c r="N1150" i="2"/>
  <c r="O1166" i="2"/>
  <c r="A1166" i="2" s="1" a="1"/>
  <c r="A1166" i="2" s="1"/>
  <c r="N1166" i="2"/>
  <c r="O1192" i="2"/>
  <c r="A1192" i="2" s="1" a="1"/>
  <c r="A1192" i="2" s="1"/>
  <c r="N1192" i="2"/>
  <c r="O1297" i="2"/>
  <c r="A1297" i="2" s="1" a="1"/>
  <c r="A1297" i="2" s="1"/>
  <c r="N1297" i="2"/>
  <c r="O1316" i="2"/>
  <c r="A1316" i="2" s="1" a="1"/>
  <c r="A1316" i="2" s="1"/>
  <c r="N1316" i="2"/>
  <c r="O1329" i="2"/>
  <c r="A1329" i="2" s="1" a="1"/>
  <c r="A1329" i="2" s="1"/>
  <c r="N1329" i="2"/>
  <c r="O1353" i="2"/>
  <c r="A1353" i="2" s="1" a="1"/>
  <c r="A1353" i="2" s="1"/>
  <c r="N1353" i="2"/>
  <c r="N1417" i="2"/>
  <c r="O1417" i="2"/>
  <c r="A1417" i="2" s="1" a="1"/>
  <c r="A1417" i="2" s="1"/>
  <c r="N1441" i="2"/>
  <c r="O1441" i="2"/>
  <c r="A1441" i="2" s="1" a="1"/>
  <c r="A1441" i="2" s="1"/>
  <c r="O1456" i="2"/>
  <c r="A1456" i="2" s="1" a="1"/>
  <c r="A1456" i="2" s="1"/>
  <c r="N1456" i="2"/>
  <c r="N1477" i="2"/>
  <c r="O1477" i="2"/>
  <c r="A1477" i="2" s="1" a="1"/>
  <c r="A1477" i="2" s="1"/>
  <c r="O1449" i="2"/>
  <c r="A1449" i="2" s="1" a="1"/>
  <c r="A1449" i="2" s="1"/>
  <c r="N1449" i="2"/>
  <c r="O1462" i="2"/>
  <c r="A1462" i="2" s="1" a="1"/>
  <c r="A1462" i="2" s="1"/>
  <c r="N1462" i="2"/>
  <c r="O1480" i="2"/>
  <c r="A1480" i="2" s="1" a="1"/>
  <c r="A1480" i="2" s="1"/>
  <c r="N1480" i="2"/>
  <c r="O1504" i="2"/>
  <c r="A1504" i="2" s="1" a="1"/>
  <c r="A1504" i="2" s="1"/>
  <c r="N1504" i="2"/>
  <c r="O1528" i="2"/>
  <c r="A1528" i="2" s="1" a="1"/>
  <c r="A1528" i="2" s="1"/>
  <c r="N1528" i="2"/>
  <c r="N1555" i="2"/>
  <c r="O1555" i="2"/>
  <c r="A1555" i="2" s="1" a="1"/>
  <c r="A1555" i="2" s="1"/>
  <c r="O1469" i="2"/>
  <c r="A1469" i="2" s="1" a="1"/>
  <c r="A1469" i="2" s="1"/>
  <c r="N1469" i="2"/>
  <c r="O1493" i="2"/>
  <c r="A1493" i="2" s="1" a="1"/>
  <c r="A1493" i="2" s="1"/>
  <c r="N1493" i="2"/>
  <c r="O1517" i="2"/>
  <c r="A1517" i="2" s="1" a="1"/>
  <c r="A1517" i="2" s="1"/>
  <c r="N1517" i="2"/>
  <c r="O1486" i="2"/>
  <c r="A1486" i="2" s="1" a="1"/>
  <c r="A1486" i="2" s="1"/>
  <c r="N1486" i="2"/>
  <c r="O1510" i="2"/>
  <c r="A1510" i="2" s="1" a="1"/>
  <c r="A1510" i="2" s="1"/>
  <c r="N1510" i="2"/>
  <c r="O1568" i="2"/>
  <c r="A1568" i="2" s="1" a="1"/>
  <c r="A1568" i="2" s="1"/>
  <c r="N1568" i="2"/>
  <c r="N1626" i="2"/>
  <c r="O1626" i="2"/>
  <c r="A1626" i="2" s="1" a="1"/>
  <c r="A1626" i="2" s="1"/>
  <c r="O1591" i="2"/>
  <c r="A1591" i="2" s="1" a="1"/>
  <c r="A1591" i="2" s="1"/>
  <c r="N1591" i="2"/>
  <c r="O1611" i="2"/>
  <c r="A1611" i="2" s="1" a="1"/>
  <c r="A1611" i="2" s="1"/>
  <c r="N1611" i="2"/>
  <c r="O1570" i="2"/>
  <c r="A1570" i="2" s="1" a="1"/>
  <c r="A1570" i="2" s="1"/>
  <c r="N1570" i="2"/>
  <c r="O1594" i="2"/>
  <c r="A1594" i="2" s="1" a="1"/>
  <c r="A1594" i="2" s="1"/>
  <c r="N1594" i="2"/>
  <c r="O1619" i="2"/>
  <c r="A1619" i="2" s="1" a="1"/>
  <c r="A1619" i="2" s="1"/>
  <c r="N1619" i="2"/>
  <c r="O1690" i="2"/>
  <c r="A1690" i="2" s="1" a="1"/>
  <c r="A1690" i="2" s="1"/>
  <c r="N1690" i="2"/>
  <c r="O1671" i="2"/>
  <c r="A1671" i="2" s="1" a="1"/>
  <c r="A1671" i="2" s="1"/>
  <c r="N1671" i="2"/>
  <c r="O1694" i="2"/>
  <c r="A1694" i="2" s="1" a="1"/>
  <c r="A1694" i="2" s="1"/>
  <c r="N1694" i="2"/>
  <c r="O1764" i="2"/>
  <c r="A1764" i="2" s="1" a="1"/>
  <c r="A1764" i="2" s="1"/>
  <c r="N1764" i="2"/>
  <c r="N1802" i="2"/>
  <c r="O1802" i="2"/>
  <c r="A1802" i="2" s="1" a="1"/>
  <c r="A1802" i="2" s="1"/>
  <c r="N1708" i="2"/>
  <c r="O1708" i="2"/>
  <c r="A1708" i="2" s="1" a="1"/>
  <c r="A1708" i="2" s="1"/>
  <c r="O1732" i="2"/>
  <c r="A1732" i="2" s="1" a="1"/>
  <c r="A1732" i="2" s="1"/>
  <c r="N1732" i="2"/>
  <c r="O1756" i="2"/>
  <c r="A1756" i="2" s="1" a="1"/>
  <c r="A1756" i="2" s="1"/>
  <c r="N1756" i="2"/>
  <c r="N1723" i="2"/>
  <c r="O1723" i="2"/>
  <c r="A1723" i="2" s="1" a="1"/>
  <c r="A1723" i="2" s="1"/>
  <c r="O1747" i="2"/>
  <c r="A1747" i="2" s="1" a="1"/>
  <c r="A1747" i="2" s="1"/>
  <c r="N1747" i="2"/>
  <c r="O1740" i="2"/>
  <c r="A1740" i="2" s="1" a="1"/>
  <c r="A1740" i="2" s="1"/>
  <c r="N1740" i="2"/>
  <c r="O1783" i="2"/>
  <c r="A1783" i="2" s="1" a="1"/>
  <c r="A1783" i="2" s="1"/>
  <c r="N1783" i="2"/>
  <c r="O1807" i="2"/>
  <c r="A1807" i="2" s="1" a="1"/>
  <c r="A1807" i="2" s="1"/>
  <c r="N1807" i="2"/>
  <c r="O1831" i="2"/>
  <c r="A1831" i="2" s="1" a="1"/>
  <c r="A1831" i="2" s="1"/>
  <c r="N1831" i="2"/>
  <c r="O1858" i="2"/>
  <c r="A1858" i="2" s="1" a="1"/>
  <c r="A1858" i="2" s="1"/>
  <c r="N1858" i="2"/>
  <c r="O1848" i="2"/>
  <c r="A1848" i="2" s="1" a="1"/>
  <c r="A1848" i="2" s="1"/>
  <c r="N1848" i="2"/>
  <c r="N1856" i="2"/>
  <c r="O1856" i="2"/>
  <c r="A1856" i="2" s="1" a="1"/>
  <c r="A1856" i="2" s="1"/>
  <c r="O1821" i="2"/>
  <c r="A1821" i="2" s="1" a="1"/>
  <c r="A1821" i="2" s="1"/>
  <c r="N1821" i="2"/>
  <c r="O1826" i="2"/>
  <c r="A1826" i="2" s="1" a="1"/>
  <c r="A1826" i="2" s="1"/>
  <c r="N1826" i="2"/>
  <c r="O1886" i="2"/>
  <c r="A1886" i="2" s="1" a="1"/>
  <c r="A1886" i="2" s="1"/>
  <c r="N1886" i="2"/>
  <c r="O1910" i="2"/>
  <c r="A1910" i="2" s="1" a="1"/>
  <c r="A1910" i="2" s="1"/>
  <c r="N1910" i="2"/>
  <c r="N1903" i="2"/>
  <c r="O1903" i="2"/>
  <c r="A1903" i="2" s="1" a="1"/>
  <c r="A1903" i="2" s="1"/>
  <c r="O1927" i="2"/>
  <c r="A1927" i="2" s="1" a="1"/>
  <c r="A1927" i="2" s="1"/>
  <c r="N1927" i="2"/>
  <c r="O1933" i="2"/>
  <c r="A1933" i="2" s="1" a="1"/>
  <c r="A1933" i="2" s="1"/>
  <c r="N1933" i="2"/>
  <c r="O1924" i="2"/>
  <c r="A1924" i="2" s="1" a="1"/>
  <c r="A1924" i="2" s="1"/>
  <c r="N1924" i="2"/>
  <c r="O1925" i="2"/>
  <c r="A1925" i="2" s="1" a="1"/>
  <c r="A1925" i="2" s="1"/>
  <c r="N1925" i="2"/>
  <c r="O1949" i="2"/>
  <c r="A1949" i="2" s="1" a="1"/>
  <c r="A1949" i="2" s="1"/>
  <c r="N1949" i="2"/>
  <c r="O1982" i="2"/>
  <c r="A1982" i="2" s="1" a="1"/>
  <c r="A1982" i="2" s="1"/>
  <c r="N1982" i="2"/>
  <c r="O1981" i="2"/>
  <c r="A1981" i="2" s="1" a="1"/>
  <c r="A1981" i="2" s="1"/>
  <c r="N1981" i="2"/>
  <c r="N1936" i="2"/>
  <c r="O1936" i="2"/>
  <c r="A1936" i="2" s="1" a="1"/>
  <c r="A1936" i="2" s="1"/>
  <c r="O1960" i="2"/>
  <c r="A1960" i="2" s="1" a="1"/>
  <c r="A1960" i="2" s="1"/>
  <c r="N1960" i="2"/>
  <c r="O2029" i="2"/>
  <c r="A2029" i="2" s="1" a="1"/>
  <c r="A2029" i="2" s="1"/>
  <c r="N2029" i="2"/>
  <c r="N1999" i="2"/>
  <c r="O1999" i="2"/>
  <c r="A1999" i="2" s="1" a="1"/>
  <c r="A1999" i="2" s="1"/>
  <c r="N2023" i="2"/>
  <c r="O2023" i="2"/>
  <c r="A2023" i="2" s="1" a="1"/>
  <c r="A2023" i="2" s="1"/>
  <c r="N1990" i="2"/>
  <c r="O1990" i="2"/>
  <c r="A1990" i="2" s="1" a="1"/>
  <c r="A1990" i="2" s="1"/>
  <c r="O2014" i="2"/>
  <c r="A2014" i="2" s="1" a="1"/>
  <c r="A2014" i="2" s="1"/>
  <c r="N2014" i="2"/>
  <c r="N2034" i="2"/>
  <c r="O2034" i="2"/>
  <c r="A2034" i="2" s="1" a="1"/>
  <c r="A2034" i="2" s="1"/>
  <c r="O2035" i="2"/>
  <c r="A2035" i="2" s="1" a="1"/>
  <c r="A2035" i="2" s="1"/>
  <c r="N2035" i="2"/>
  <c r="O2059" i="2"/>
  <c r="A2059" i="2" s="1" a="1"/>
  <c r="A2059" i="2" s="1"/>
  <c r="N2059" i="2"/>
  <c r="O2063" i="2"/>
  <c r="A2063" i="2" s="1" a="1"/>
  <c r="A2063" i="2" s="1"/>
  <c r="N2063" i="2"/>
  <c r="O2087" i="2"/>
  <c r="A2087" i="2" s="1" a="1"/>
  <c r="A2087" i="2" s="1"/>
  <c r="N2087" i="2"/>
  <c r="O2098" i="2"/>
  <c r="A2098" i="2" s="1" a="1"/>
  <c r="A2098" i="2" s="1"/>
  <c r="N2098" i="2"/>
  <c r="O2101" i="2"/>
  <c r="A2101" i="2" s="1" a="1"/>
  <c r="A2101" i="2" s="1"/>
  <c r="N2101" i="2"/>
  <c r="O2108" i="2"/>
  <c r="A2108" i="2" s="1" a="1"/>
  <c r="A2108" i="2" s="1"/>
  <c r="N2108" i="2"/>
  <c r="O2114" i="2"/>
  <c r="A2114" i="2" s="1" a="1"/>
  <c r="A2114" i="2" s="1"/>
  <c r="N2114" i="2"/>
  <c r="O2135" i="2"/>
  <c r="A2135" i="2" s="1" a="1"/>
  <c r="A2135" i="2" s="1"/>
  <c r="N2135" i="2"/>
  <c r="O2112" i="2"/>
  <c r="A2112" i="2" s="1" a="1"/>
  <c r="A2112" i="2" s="1"/>
  <c r="N2112" i="2"/>
  <c r="O2127" i="2"/>
  <c r="A2127" i="2" s="1" a="1"/>
  <c r="A2127" i="2" s="1"/>
  <c r="N2127" i="2"/>
  <c r="O2161" i="2"/>
  <c r="A2161" i="2" s="1" a="1"/>
  <c r="A2161" i="2" s="1"/>
  <c r="N2161" i="2"/>
  <c r="O2203" i="2"/>
  <c r="A2203" i="2" s="1" a="1"/>
  <c r="A2203" i="2" s="1"/>
  <c r="N2203" i="2"/>
  <c r="O2209" i="2"/>
  <c r="A2209" i="2" s="1" a="1"/>
  <c r="A2209" i="2" s="1"/>
  <c r="N2209" i="2"/>
  <c r="O2236" i="2"/>
  <c r="A2236" i="2" s="1" a="1"/>
  <c r="A2236" i="2" s="1"/>
  <c r="N2236" i="2"/>
  <c r="O2246" i="2"/>
  <c r="A2246" i="2" s="1" a="1"/>
  <c r="A2246" i="2" s="1"/>
  <c r="N2246" i="2"/>
  <c r="N2273" i="2"/>
  <c r="O2273" i="2"/>
  <c r="A2273" i="2" s="1" a="1"/>
  <c r="A2273" i="2" s="1"/>
  <c r="O2256" i="2"/>
  <c r="A2256" i="2" s="1" a="1"/>
  <c r="A2256" i="2" s="1"/>
  <c r="N2256" i="2"/>
  <c r="O2278" i="2"/>
  <c r="A2278" i="2" s="1" a="1"/>
  <c r="A2278" i="2" s="1"/>
  <c r="N2278" i="2"/>
  <c r="O2271" i="2"/>
  <c r="A2271" i="2" s="1" a="1"/>
  <c r="A2271" i="2" s="1"/>
  <c r="N2271" i="2"/>
  <c r="O2252" i="2"/>
  <c r="A2252" i="2" s="1" a="1"/>
  <c r="A2252" i="2" s="1"/>
  <c r="N2252" i="2"/>
  <c r="O2286" i="2"/>
  <c r="A2286" i="2" s="1" a="1"/>
  <c r="A2286" i="2" s="1"/>
  <c r="N2286" i="2"/>
  <c r="O2303" i="2"/>
  <c r="A2303" i="2" s="1" a="1"/>
  <c r="A2303" i="2" s="1"/>
  <c r="N2303" i="2"/>
  <c r="O2292" i="2"/>
  <c r="A2292" i="2" s="1" a="1"/>
  <c r="A2292" i="2" s="1"/>
  <c r="N2292" i="2"/>
  <c r="N2333" i="2"/>
  <c r="O2333" i="2"/>
  <c r="A2333" i="2" s="1" a="1"/>
  <c r="A2333" i="2" s="1"/>
  <c r="O2322" i="2"/>
  <c r="A2322" i="2" s="1" a="1"/>
  <c r="A2322" i="2" s="1"/>
  <c r="N2322" i="2"/>
  <c r="O2328" i="2"/>
  <c r="A2328" i="2" s="1" a="1"/>
  <c r="A2328" i="2" s="1"/>
  <c r="N2328" i="2"/>
  <c r="O2308" i="2"/>
  <c r="A2308" i="2" s="1" a="1"/>
  <c r="A2308" i="2" s="1"/>
  <c r="N2308" i="2"/>
  <c r="O2332" i="2"/>
  <c r="A2332" i="2" s="1" a="1"/>
  <c r="A2332" i="2" s="1"/>
  <c r="N2332" i="2"/>
  <c r="O2380" i="2"/>
  <c r="A2380" i="2" s="1" a="1"/>
  <c r="A2380" i="2" s="1"/>
  <c r="N2380" i="2"/>
  <c r="O2413" i="2"/>
  <c r="A2413" i="2" s="1" a="1"/>
  <c r="A2413" i="2" s="1"/>
  <c r="N2413" i="2"/>
  <c r="N2425" i="2"/>
  <c r="O2425" i="2"/>
  <c r="A2425" i="2" s="1" a="1"/>
  <c r="A2425" i="2" s="1"/>
  <c r="O2403" i="2"/>
  <c r="A2403" i="2" s="1" a="1"/>
  <c r="A2403" i="2" s="1"/>
  <c r="N2403" i="2"/>
  <c r="O2452" i="2"/>
  <c r="A2452" i="2" s="1" a="1"/>
  <c r="A2452" i="2" s="1"/>
  <c r="N2452" i="2"/>
  <c r="O2472" i="2"/>
  <c r="A2472" i="2" s="1" a="1"/>
  <c r="A2472" i="2" s="1"/>
  <c r="N2472" i="2"/>
  <c r="O2495" i="2"/>
  <c r="A2495" i="2" s="1" a="1"/>
  <c r="A2495" i="2" s="1"/>
  <c r="N2495" i="2"/>
  <c r="O2467" i="2"/>
  <c r="A2467" i="2" s="1" a="1"/>
  <c r="A2467" i="2" s="1"/>
  <c r="N2467" i="2"/>
  <c r="O2503" i="2"/>
  <c r="A2503" i="2" s="1" a="1"/>
  <c r="A2503" i="2" s="1"/>
  <c r="N2503" i="2"/>
  <c r="O2507" i="2"/>
  <c r="A2507" i="2" s="1" a="1"/>
  <c r="A2507" i="2" s="1"/>
  <c r="N2507" i="2"/>
  <c r="N2511" i="2"/>
  <c r="O2511" i="2"/>
  <c r="A2511" i="2" s="1" a="1"/>
  <c r="A2511" i="2" s="1"/>
  <c r="O2470" i="2"/>
  <c r="A2470" i="2" s="1" a="1"/>
  <c r="A2470" i="2" s="1"/>
  <c r="N2470" i="2"/>
  <c r="N2562" i="2"/>
  <c r="O2562" i="2"/>
  <c r="A2562" i="2" s="1" a="1"/>
  <c r="A2562" i="2" s="1"/>
  <c r="O2554" i="2"/>
  <c r="A2554" i="2" s="1" a="1"/>
  <c r="A2554" i="2" s="1"/>
  <c r="N2554" i="2"/>
  <c r="N2574" i="2"/>
  <c r="O2574" i="2"/>
  <c r="A2574" i="2" s="1" a="1"/>
  <c r="A2574" i="2" s="1"/>
  <c r="O2571" i="2"/>
  <c r="A2571" i="2" s="1" a="1"/>
  <c r="A2571" i="2" s="1"/>
  <c r="N2571" i="2"/>
  <c r="O154" i="2"/>
  <c r="A154" i="2" s="1" a="1"/>
  <c r="A154" i="2" s="1"/>
  <c r="N154" i="2"/>
  <c r="N99" i="2"/>
  <c r="O99" i="2"/>
  <c r="A99" i="2" s="1" a="1"/>
  <c r="A99" i="2" s="1"/>
  <c r="O33" i="2"/>
  <c r="A33" i="2" s="1" a="1"/>
  <c r="A33" i="2" s="1"/>
  <c r="N33" i="2"/>
  <c r="O78" i="2"/>
  <c r="A78" i="2" s="1" a="1"/>
  <c r="A78" i="2" s="1"/>
  <c r="N78" i="2"/>
  <c r="O162" i="2"/>
  <c r="A162" i="2" s="1" a="1"/>
  <c r="A162" i="2" s="1"/>
  <c r="N162" i="2"/>
  <c r="O39" i="2"/>
  <c r="A39" i="2" s="1" a="1"/>
  <c r="A39" i="2" s="1"/>
  <c r="N39" i="2"/>
  <c r="O22" i="2"/>
  <c r="A22" i="2" s="1" a="1"/>
  <c r="A22" i="2" s="1"/>
  <c r="N22" i="2"/>
  <c r="N57" i="2"/>
  <c r="O57" i="2"/>
  <c r="A57" i="2" s="1" a="1"/>
  <c r="A57" i="2" s="1"/>
  <c r="O88" i="2"/>
  <c r="A88" i="2" s="1" a="1"/>
  <c r="A88" i="2" s="1"/>
  <c r="N88" i="2"/>
  <c r="N24" i="2"/>
  <c r="O24" i="2"/>
  <c r="A24" i="2" s="1" a="1"/>
  <c r="A24" i="2" s="1"/>
  <c r="N220" i="2"/>
  <c r="O220" i="2"/>
  <c r="A220" i="2" s="1" a="1"/>
  <c r="A220" i="2" s="1"/>
  <c r="O71" i="2"/>
  <c r="A71" i="2" s="1" a="1"/>
  <c r="A71" i="2" s="1"/>
  <c r="N71" i="2"/>
  <c r="N157" i="2"/>
  <c r="O157" i="2"/>
  <c r="A157" i="2" s="1" a="1"/>
  <c r="A157" i="2" s="1"/>
  <c r="O129" i="2"/>
  <c r="A129" i="2" s="1" a="1"/>
  <c r="A129" i="2" s="1"/>
  <c r="N129" i="2"/>
  <c r="N206" i="2"/>
  <c r="O206" i="2"/>
  <c r="A206" i="2" s="1" a="1"/>
  <c r="A206" i="2" s="1"/>
  <c r="N229" i="2"/>
  <c r="O229" i="2"/>
  <c r="A229" i="2" s="1" a="1"/>
  <c r="A229" i="2" s="1"/>
  <c r="N120" i="2"/>
  <c r="O120" i="2"/>
  <c r="A120" i="2" s="1" a="1"/>
  <c r="A120" i="2" s="1"/>
  <c r="O144" i="2"/>
  <c r="A144" i="2" s="1" a="1"/>
  <c r="A144" i="2" s="1"/>
  <c r="N144" i="2"/>
  <c r="O192" i="2"/>
  <c r="A192" i="2" s="1" a="1"/>
  <c r="A192" i="2" s="1"/>
  <c r="N192" i="2"/>
  <c r="O226" i="2"/>
  <c r="A226" i="2" s="1" a="1"/>
  <c r="A226" i="2" s="1"/>
  <c r="N226" i="2"/>
  <c r="O277" i="2"/>
  <c r="A277" i="2" s="1" a="1"/>
  <c r="A277" i="2" s="1"/>
  <c r="N277" i="2"/>
  <c r="O163" i="2"/>
  <c r="A163" i="2" s="1" a="1"/>
  <c r="A163" i="2" s="1"/>
  <c r="N163" i="2"/>
  <c r="O187" i="2"/>
  <c r="A187" i="2" s="1" a="1"/>
  <c r="A187" i="2" s="1"/>
  <c r="N187" i="2"/>
  <c r="O185" i="2"/>
  <c r="A185" i="2" s="1" a="1"/>
  <c r="A185" i="2" s="1"/>
  <c r="N185" i="2"/>
  <c r="O255" i="2"/>
  <c r="A255" i="2" s="1" a="1"/>
  <c r="A255" i="2" s="1"/>
  <c r="N255" i="2"/>
  <c r="O303" i="2"/>
  <c r="A303" i="2" s="1" a="1"/>
  <c r="A303" i="2" s="1"/>
  <c r="N303" i="2"/>
  <c r="N413" i="2"/>
  <c r="O413" i="2"/>
  <c r="A413" i="2" s="1" a="1"/>
  <c r="A413" i="2" s="1"/>
  <c r="O633" i="2"/>
  <c r="A633" i="2" s="1" a="1"/>
  <c r="A633" i="2" s="1"/>
  <c r="N633" i="2"/>
  <c r="O264" i="2"/>
  <c r="A264" i="2" s="1" a="1"/>
  <c r="A264" i="2" s="1"/>
  <c r="N264" i="2"/>
  <c r="O212" i="2"/>
  <c r="A212" i="2" s="1" a="1"/>
  <c r="A212" i="2" s="1"/>
  <c r="N212" i="2"/>
  <c r="O59" i="2"/>
  <c r="A59" i="2" s="1" a="1"/>
  <c r="A59" i="2" s="1"/>
  <c r="N59" i="2"/>
  <c r="O248" i="2"/>
  <c r="A248" i="2" s="1" a="1"/>
  <c r="A248" i="2" s="1"/>
  <c r="N248" i="2"/>
  <c r="N305" i="2"/>
  <c r="O305" i="2"/>
  <c r="A305" i="2" s="1" a="1"/>
  <c r="A305" i="2" s="1"/>
  <c r="O353" i="2"/>
  <c r="A353" i="2" s="1" a="1"/>
  <c r="A353" i="2" s="1"/>
  <c r="N353" i="2"/>
  <c r="N389" i="2"/>
  <c r="O389" i="2"/>
  <c r="A389" i="2" s="1" a="1"/>
  <c r="A389" i="2" s="1"/>
  <c r="O289" i="2"/>
  <c r="A289" i="2" s="1" a="1"/>
  <c r="A289" i="2" s="1"/>
  <c r="N289" i="2"/>
  <c r="O313" i="2"/>
  <c r="A313" i="2" s="1" a="1"/>
  <c r="A313" i="2" s="1"/>
  <c r="N313" i="2"/>
  <c r="O337" i="2"/>
  <c r="A337" i="2" s="1" a="1"/>
  <c r="A337" i="2" s="1"/>
  <c r="N337" i="2"/>
  <c r="O361" i="2"/>
  <c r="A361" i="2" s="1" a="1"/>
  <c r="A361" i="2" s="1"/>
  <c r="N361" i="2"/>
  <c r="N431" i="2"/>
  <c r="O431" i="2"/>
  <c r="A431" i="2" s="1" a="1"/>
  <c r="A431" i="2" s="1"/>
  <c r="O455" i="2"/>
  <c r="A455" i="2" s="1" a="1"/>
  <c r="A455" i="2" s="1"/>
  <c r="N455" i="2"/>
  <c r="O137" i="2"/>
  <c r="A137" i="2" s="1" a="1"/>
  <c r="A137" i="2" s="1"/>
  <c r="N137" i="2"/>
  <c r="O176" i="2"/>
  <c r="A176" i="2" s="1" a="1"/>
  <c r="A176" i="2" s="1"/>
  <c r="N176" i="2"/>
  <c r="N75" i="2"/>
  <c r="O75" i="2"/>
  <c r="A75" i="2" s="1" a="1"/>
  <c r="A75" i="2" s="1"/>
  <c r="O225" i="2"/>
  <c r="A225" i="2" s="1" a="1"/>
  <c r="A225" i="2" s="1"/>
  <c r="N225" i="2"/>
  <c r="O100" i="2"/>
  <c r="A100" i="2" s="1" a="1"/>
  <c r="A100" i="2" s="1"/>
  <c r="N100" i="2"/>
  <c r="O110" i="2"/>
  <c r="A110" i="2" s="1" a="1"/>
  <c r="A110" i="2" s="1"/>
  <c r="N110" i="2"/>
  <c r="O134" i="2"/>
  <c r="A134" i="2" s="1" a="1"/>
  <c r="A134" i="2" s="1"/>
  <c r="N134" i="2"/>
  <c r="O158" i="2"/>
  <c r="A158" i="2" s="1" a="1"/>
  <c r="A158" i="2" s="1"/>
  <c r="N158" i="2"/>
  <c r="O182" i="2"/>
  <c r="A182" i="2" s="1" a="1"/>
  <c r="A182" i="2" s="1"/>
  <c r="N182" i="2"/>
  <c r="N209" i="2"/>
  <c r="O209" i="2"/>
  <c r="A209" i="2" s="1" a="1"/>
  <c r="A209" i="2" s="1"/>
  <c r="O211" i="2"/>
  <c r="A211" i="2" s="1" a="1"/>
  <c r="A211" i="2" s="1"/>
  <c r="N211" i="2"/>
  <c r="O235" i="2"/>
  <c r="A235" i="2" s="1" a="1"/>
  <c r="A235" i="2" s="1"/>
  <c r="N235" i="2"/>
  <c r="O259" i="2"/>
  <c r="A259" i="2" s="1" a="1"/>
  <c r="A259" i="2" s="1"/>
  <c r="N259" i="2"/>
  <c r="O283" i="2"/>
  <c r="A283" i="2" s="1" a="1"/>
  <c r="A283" i="2" s="1"/>
  <c r="N283" i="2"/>
  <c r="O307" i="2"/>
  <c r="A307" i="2" s="1" a="1"/>
  <c r="A307" i="2" s="1"/>
  <c r="N307" i="2"/>
  <c r="O331" i="2"/>
  <c r="A331" i="2" s="1" a="1"/>
  <c r="A331" i="2" s="1"/>
  <c r="N331" i="2"/>
  <c r="O355" i="2"/>
  <c r="A355" i="2" s="1" a="1"/>
  <c r="A355" i="2" s="1"/>
  <c r="N355" i="2"/>
  <c r="O336" i="2"/>
  <c r="A336" i="2" s="1" a="1"/>
  <c r="A336" i="2" s="1"/>
  <c r="N336" i="2"/>
  <c r="O360" i="2"/>
  <c r="A360" i="2" s="1" a="1"/>
  <c r="A360" i="2" s="1"/>
  <c r="N360" i="2"/>
  <c r="O284" i="2"/>
  <c r="A284" i="2" s="1" a="1"/>
  <c r="A284" i="2" s="1"/>
  <c r="N284" i="2"/>
  <c r="O308" i="2"/>
  <c r="A308" i="2" s="1" a="1"/>
  <c r="A308" i="2" s="1"/>
  <c r="N308" i="2"/>
  <c r="O332" i="2"/>
  <c r="A332" i="2" s="1" a="1"/>
  <c r="A332" i="2" s="1"/>
  <c r="N332" i="2"/>
  <c r="O356" i="2"/>
  <c r="A356" i="2" s="1" a="1"/>
  <c r="A356" i="2" s="1"/>
  <c r="N356" i="2"/>
  <c r="O406" i="2"/>
  <c r="A406" i="2" s="1" a="1"/>
  <c r="A406" i="2" s="1"/>
  <c r="N406" i="2"/>
  <c r="O275" i="2"/>
  <c r="A275" i="2" s="1" a="1"/>
  <c r="A275" i="2" s="1"/>
  <c r="N275" i="2"/>
  <c r="O299" i="2"/>
  <c r="A299" i="2" s="1" a="1"/>
  <c r="A299" i="2" s="1"/>
  <c r="N299" i="2"/>
  <c r="O323" i="2"/>
  <c r="A323" i="2" s="1" a="1"/>
  <c r="A323" i="2" s="1"/>
  <c r="N323" i="2"/>
  <c r="O347" i="2"/>
  <c r="A347" i="2" s="1" a="1"/>
  <c r="A347" i="2" s="1"/>
  <c r="N347" i="2"/>
  <c r="O371" i="2"/>
  <c r="A371" i="2" s="1" a="1"/>
  <c r="A371" i="2" s="1"/>
  <c r="N371" i="2"/>
  <c r="O430" i="2"/>
  <c r="A430" i="2" s="1" a="1"/>
  <c r="A430" i="2" s="1"/>
  <c r="N430" i="2"/>
  <c r="N442" i="2"/>
  <c r="O442" i="2"/>
  <c r="A442" i="2" s="1" a="1"/>
  <c r="A442" i="2" s="1"/>
  <c r="N466" i="2"/>
  <c r="O466" i="2"/>
  <c r="A466" i="2" s="1" a="1"/>
  <c r="A466" i="2" s="1"/>
  <c r="N490" i="2"/>
  <c r="O490" i="2"/>
  <c r="A490" i="2" s="1" a="1"/>
  <c r="A490" i="2" s="1"/>
  <c r="N514" i="2"/>
  <c r="O514" i="2"/>
  <c r="A514" i="2" s="1" a="1"/>
  <c r="A514" i="2" s="1"/>
  <c r="N538" i="2"/>
  <c r="O538" i="2"/>
  <c r="A538" i="2" s="1" a="1"/>
  <c r="A538" i="2" s="1"/>
  <c r="O547" i="2"/>
  <c r="A547" i="2" s="1" a="1"/>
  <c r="A547" i="2" s="1"/>
  <c r="N547" i="2"/>
  <c r="O565" i="2"/>
  <c r="A565" i="2" s="1" a="1"/>
  <c r="A565" i="2" s="1"/>
  <c r="N565" i="2"/>
  <c r="O585" i="2"/>
  <c r="A585" i="2" s="1" a="1"/>
  <c r="A585" i="2" s="1"/>
  <c r="N585" i="2"/>
  <c r="O753" i="2"/>
  <c r="A753" i="2" s="1" a="1"/>
  <c r="A753" i="2" s="1"/>
  <c r="N753" i="2"/>
  <c r="O763" i="2"/>
  <c r="A763" i="2" s="1" a="1"/>
  <c r="A763" i="2" s="1"/>
  <c r="N763" i="2"/>
  <c r="N902" i="2"/>
  <c r="O902" i="2"/>
  <c r="A902" i="2" s="1" a="1"/>
  <c r="A902" i="2" s="1"/>
  <c r="N743" i="2"/>
  <c r="O743" i="2"/>
  <c r="A743" i="2" s="1" a="1"/>
  <c r="A743" i="2" s="1"/>
  <c r="N767" i="2"/>
  <c r="O767" i="2"/>
  <c r="A767" i="2" s="1" a="1"/>
  <c r="A767" i="2" s="1"/>
  <c r="N791" i="2"/>
  <c r="O791" i="2"/>
  <c r="A791" i="2" s="1" a="1"/>
  <c r="A791" i="2" s="1"/>
  <c r="N815" i="2"/>
  <c r="O815" i="2"/>
  <c r="A815" i="2" s="1" a="1"/>
  <c r="A815" i="2" s="1"/>
  <c r="N839" i="2"/>
  <c r="O839" i="2"/>
  <c r="A839" i="2" s="1" a="1"/>
  <c r="A839" i="2" s="1"/>
  <c r="N863" i="2"/>
  <c r="O863" i="2"/>
  <c r="A863" i="2" s="1" a="1"/>
  <c r="A863" i="2" s="1"/>
  <c r="N887" i="2"/>
  <c r="O887" i="2"/>
  <c r="A887" i="2" s="1" a="1"/>
  <c r="A887" i="2" s="1"/>
  <c r="O736" i="2"/>
  <c r="A736" i="2" s="1" a="1"/>
  <c r="A736" i="2" s="1"/>
  <c r="N736" i="2"/>
  <c r="O760" i="2"/>
  <c r="A760" i="2" s="1" a="1"/>
  <c r="A760" i="2" s="1"/>
  <c r="N760" i="2"/>
  <c r="O784" i="2"/>
  <c r="A784" i="2" s="1" a="1"/>
  <c r="A784" i="2" s="1"/>
  <c r="N784" i="2"/>
  <c r="O808" i="2"/>
  <c r="A808" i="2" s="1" a="1"/>
  <c r="A808" i="2" s="1"/>
  <c r="N808" i="2"/>
  <c r="O832" i="2"/>
  <c r="A832" i="2" s="1" a="1"/>
  <c r="A832" i="2" s="1"/>
  <c r="N832" i="2"/>
  <c r="O856" i="2"/>
  <c r="A856" i="2" s="1" a="1"/>
  <c r="A856" i="2" s="1"/>
  <c r="N856" i="2"/>
  <c r="O880" i="2"/>
  <c r="A880" i="2" s="1" a="1"/>
  <c r="A880" i="2" s="1"/>
  <c r="N880" i="2"/>
  <c r="O919" i="2"/>
  <c r="A919" i="2" s="1" a="1"/>
  <c r="A919" i="2" s="1"/>
  <c r="N919" i="2"/>
  <c r="O941" i="2"/>
  <c r="A941" i="2" s="1" a="1"/>
  <c r="A941" i="2" s="1"/>
  <c r="N941" i="2"/>
  <c r="O901" i="2"/>
  <c r="A901" i="2" s="1" a="1"/>
  <c r="A901" i="2" s="1"/>
  <c r="N901" i="2"/>
  <c r="N1024" i="2"/>
  <c r="O1024" i="2"/>
  <c r="A1024" i="2" s="1" a="1"/>
  <c r="A1024" i="2" s="1"/>
  <c r="O980" i="2"/>
  <c r="A980" i="2" s="1" a="1"/>
  <c r="A980" i="2" s="1"/>
  <c r="N980" i="2"/>
  <c r="O1004" i="2"/>
  <c r="A1004" i="2" s="1" a="1"/>
  <c r="A1004" i="2" s="1"/>
  <c r="N1004" i="2"/>
  <c r="O1030" i="2"/>
  <c r="A1030" i="2" s="1" a="1"/>
  <c r="A1030" i="2" s="1"/>
  <c r="N1030" i="2"/>
  <c r="O1123" i="2"/>
  <c r="A1123" i="2" s="1" a="1"/>
  <c r="A1123" i="2" s="1"/>
  <c r="N1123" i="2"/>
  <c r="O1087" i="2"/>
  <c r="A1087" i="2" s="1" a="1"/>
  <c r="A1087" i="2" s="1"/>
  <c r="N1087" i="2"/>
  <c r="O1026" i="2"/>
  <c r="A1026" i="2" s="1" a="1"/>
  <c r="A1026" i="2" s="1"/>
  <c r="N1026" i="2"/>
  <c r="O1050" i="2"/>
  <c r="A1050" i="2" s="1" a="1"/>
  <c r="A1050" i="2" s="1"/>
  <c r="N1050" i="2"/>
  <c r="O1074" i="2"/>
  <c r="A1074" i="2" s="1" a="1"/>
  <c r="A1074" i="2" s="1"/>
  <c r="N1074" i="2"/>
  <c r="O1043" i="2"/>
  <c r="A1043" i="2" s="1" a="1"/>
  <c r="A1043" i="2" s="1"/>
  <c r="N1043" i="2"/>
  <c r="O1067" i="2"/>
  <c r="A1067" i="2" s="1" a="1"/>
  <c r="A1067" i="2" s="1"/>
  <c r="N1067" i="2"/>
  <c r="O1124" i="2"/>
  <c r="A1124" i="2" s="1" a="1"/>
  <c r="A1124" i="2" s="1"/>
  <c r="N1124" i="2"/>
  <c r="O1165" i="2"/>
  <c r="A1165" i="2" s="1" a="1"/>
  <c r="A1165" i="2" s="1"/>
  <c r="N1165" i="2"/>
  <c r="O1180" i="2"/>
  <c r="A1180" i="2" s="1" a="1"/>
  <c r="A1180" i="2" s="1"/>
  <c r="N1180" i="2"/>
  <c r="O1318" i="2"/>
  <c r="A1318" i="2" s="1" a="1"/>
  <c r="A1318" i="2" s="1"/>
  <c r="N1318" i="2"/>
  <c r="O1302" i="2"/>
  <c r="A1302" i="2" s="1" a="1"/>
  <c r="A1302" i="2" s="1"/>
  <c r="N1302" i="2"/>
  <c r="O1314" i="2"/>
  <c r="A1314" i="2" s="1" a="1"/>
  <c r="A1314" i="2" s="1"/>
  <c r="N1314" i="2"/>
  <c r="O1293" i="2"/>
  <c r="A1293" i="2" s="1" a="1"/>
  <c r="A1293" i="2" s="1"/>
  <c r="N1293" i="2"/>
  <c r="O1300" i="2"/>
  <c r="A1300" i="2" s="1" a="1"/>
  <c r="A1300" i="2" s="1"/>
  <c r="N1300" i="2"/>
  <c r="O1379" i="2"/>
  <c r="A1379" i="2" s="1" a="1"/>
  <c r="A1379" i="2" s="1"/>
  <c r="N1379" i="2"/>
  <c r="O1327" i="2"/>
  <c r="A1327" i="2" s="1" a="1"/>
  <c r="A1327" i="2" s="1"/>
  <c r="N1327" i="2"/>
  <c r="O1351" i="2"/>
  <c r="A1351" i="2" s="1" a="1"/>
  <c r="A1351" i="2" s="1"/>
  <c r="N1351" i="2"/>
  <c r="O1376" i="2"/>
  <c r="A1376" i="2" s="1" a="1"/>
  <c r="A1376" i="2" s="1"/>
  <c r="N1376" i="2"/>
  <c r="O1389" i="2"/>
  <c r="A1389" i="2" s="1" a="1"/>
  <c r="A1389" i="2" s="1"/>
  <c r="N1389" i="2"/>
  <c r="O1313" i="2"/>
  <c r="A1313" i="2" s="1" a="1"/>
  <c r="A1313" i="2" s="1"/>
  <c r="N1313" i="2"/>
  <c r="O1337" i="2"/>
  <c r="A1337" i="2" s="1" a="1"/>
  <c r="A1337" i="2" s="1"/>
  <c r="N1337" i="2"/>
  <c r="O1361" i="2"/>
  <c r="A1361" i="2" s="1" a="1"/>
  <c r="A1361" i="2" s="1"/>
  <c r="N1361" i="2"/>
  <c r="O1404" i="2"/>
  <c r="A1404" i="2" s="1" a="1"/>
  <c r="A1404" i="2" s="1"/>
  <c r="N1404" i="2"/>
  <c r="N1473" i="2"/>
  <c r="O1473" i="2"/>
  <c r="A1473" i="2" s="1" a="1"/>
  <c r="A1473" i="2" s="1"/>
  <c r="O1403" i="2"/>
  <c r="A1403" i="2" s="1" a="1"/>
  <c r="A1403" i="2" s="1"/>
  <c r="N1403" i="2"/>
  <c r="O1427" i="2"/>
  <c r="A1427" i="2" s="1" a="1"/>
  <c r="A1427" i="2" s="1"/>
  <c r="N1427" i="2"/>
  <c r="O1460" i="2"/>
  <c r="A1460" i="2" s="1" a="1"/>
  <c r="A1460" i="2" s="1"/>
  <c r="N1460" i="2"/>
  <c r="O1394" i="2"/>
  <c r="A1394" i="2" s="1" a="1"/>
  <c r="A1394" i="2" s="1"/>
  <c r="N1394" i="2"/>
  <c r="O1418" i="2"/>
  <c r="A1418" i="2" s="1" a="1"/>
  <c r="A1418" i="2" s="1"/>
  <c r="N1418" i="2"/>
  <c r="O1442" i="2"/>
  <c r="A1442" i="2" s="1" a="1"/>
  <c r="A1442" i="2" s="1"/>
  <c r="N1442" i="2"/>
  <c r="O1451" i="2"/>
  <c r="A1451" i="2" s="1" a="1"/>
  <c r="A1451" i="2" s="1"/>
  <c r="N1451" i="2"/>
  <c r="O1390" i="2"/>
  <c r="A1390" i="2" s="1" a="1"/>
  <c r="A1390" i="2" s="1"/>
  <c r="N1390" i="2"/>
  <c r="O1414" i="2"/>
  <c r="A1414" i="2" s="1" a="1"/>
  <c r="A1414" i="2" s="1"/>
  <c r="N1414" i="2"/>
  <c r="O1438" i="2"/>
  <c r="A1438" i="2" s="1" a="1"/>
  <c r="A1438" i="2" s="1"/>
  <c r="N1438" i="2"/>
  <c r="O1383" i="2"/>
  <c r="A1383" i="2" s="1" a="1"/>
  <c r="A1383" i="2" s="1"/>
  <c r="N1383" i="2"/>
  <c r="O1407" i="2"/>
  <c r="A1407" i="2" s="1" a="1"/>
  <c r="A1407" i="2" s="1"/>
  <c r="N1407" i="2"/>
  <c r="O1431" i="2"/>
  <c r="A1431" i="2" s="1" a="1"/>
  <c r="A1431" i="2" s="1"/>
  <c r="N1431" i="2"/>
  <c r="O1533" i="2"/>
  <c r="A1533" i="2" s="1" a="1"/>
  <c r="A1533" i="2" s="1"/>
  <c r="N1533" i="2"/>
  <c r="O1479" i="2"/>
  <c r="A1479" i="2" s="1" a="1"/>
  <c r="A1479" i="2" s="1"/>
  <c r="N1479" i="2"/>
  <c r="O1503" i="2"/>
  <c r="A1503" i="2" s="1" a="1"/>
  <c r="A1503" i="2" s="1"/>
  <c r="N1503" i="2"/>
  <c r="O1527" i="2"/>
  <c r="A1527" i="2" s="1" a="1"/>
  <c r="A1527" i="2" s="1"/>
  <c r="N1527" i="2"/>
  <c r="N1567" i="2"/>
  <c r="O1567" i="2"/>
  <c r="A1567" i="2" s="1" a="1"/>
  <c r="A1567" i="2" s="1"/>
  <c r="N1489" i="2"/>
  <c r="O1489" i="2"/>
  <c r="A1489" i="2" s="1" a="1"/>
  <c r="A1489" i="2" s="1"/>
  <c r="O1513" i="2"/>
  <c r="A1513" i="2" s="1" a="1"/>
  <c r="A1513" i="2" s="1"/>
  <c r="N1513" i="2"/>
  <c r="O1540" i="2"/>
  <c r="A1540" i="2" s="1" a="1"/>
  <c r="A1540" i="2" s="1"/>
  <c r="N1540" i="2"/>
  <c r="O1547" i="2"/>
  <c r="A1547" i="2" s="1" a="1"/>
  <c r="A1547" i="2" s="1"/>
  <c r="N1547" i="2"/>
  <c r="N1620" i="2"/>
  <c r="O1620" i="2"/>
  <c r="A1620" i="2" s="1" a="1"/>
  <c r="A1620" i="2" s="1"/>
  <c r="N1573" i="2"/>
  <c r="O1573" i="2"/>
  <c r="A1573" i="2" s="1" a="1"/>
  <c r="A1573" i="2" s="1"/>
  <c r="N1597" i="2"/>
  <c r="O1597" i="2"/>
  <c r="A1597" i="2" s="1" a="1"/>
  <c r="A1597" i="2" s="1"/>
  <c r="O1541" i="2"/>
  <c r="A1541" i="2" s="1" a="1"/>
  <c r="A1541" i="2" s="1"/>
  <c r="N1541" i="2"/>
  <c r="O1565" i="2"/>
  <c r="A1565" i="2" s="1" a="1"/>
  <c r="A1565" i="2" s="1"/>
  <c r="N1565" i="2"/>
  <c r="O1589" i="2"/>
  <c r="A1589" i="2" s="1" a="1"/>
  <c r="A1589" i="2" s="1"/>
  <c r="N1589" i="2"/>
  <c r="O1701" i="2"/>
  <c r="A1701" i="2" s="1" a="1"/>
  <c r="A1701" i="2" s="1"/>
  <c r="N1701" i="2"/>
  <c r="O1642" i="2"/>
  <c r="A1642" i="2" s="1" a="1"/>
  <c r="A1642" i="2" s="1"/>
  <c r="N1642" i="2"/>
  <c r="O1666" i="2"/>
  <c r="A1666" i="2" s="1" a="1"/>
  <c r="A1666" i="2" s="1"/>
  <c r="N1666" i="2"/>
  <c r="O1726" i="2"/>
  <c r="A1726" i="2" s="1" a="1"/>
  <c r="A1726" i="2" s="1"/>
  <c r="N1726" i="2"/>
  <c r="O1616" i="2"/>
  <c r="A1616" i="2" s="1" a="1"/>
  <c r="A1616" i="2" s="1"/>
  <c r="N1616" i="2"/>
  <c r="N1640" i="2"/>
  <c r="O1640" i="2"/>
  <c r="A1640" i="2" s="1" a="1"/>
  <c r="A1640" i="2" s="1"/>
  <c r="O1664" i="2"/>
  <c r="A1664" i="2" s="1" a="1"/>
  <c r="A1664" i="2" s="1"/>
  <c r="N1664" i="2"/>
  <c r="O1702" i="2"/>
  <c r="A1702" i="2" s="1" a="1"/>
  <c r="A1702" i="2" s="1"/>
  <c r="N1702" i="2"/>
  <c r="O1672" i="2"/>
  <c r="A1672" i="2" s="1" a="1"/>
  <c r="A1672" i="2" s="1"/>
  <c r="N1672" i="2"/>
  <c r="O1772" i="2"/>
  <c r="A1772" i="2" s="1" a="1"/>
  <c r="A1772" i="2" s="1"/>
  <c r="N1772" i="2"/>
  <c r="N1765" i="2"/>
  <c r="O1765" i="2"/>
  <c r="A1765" i="2" s="1" a="1"/>
  <c r="A1765" i="2" s="1"/>
  <c r="O1853" i="2"/>
  <c r="A1853" i="2" s="1" a="1"/>
  <c r="A1853" i="2" s="1"/>
  <c r="N1853" i="2"/>
  <c r="O1841" i="2"/>
  <c r="A1841" i="2" s="1" a="1"/>
  <c r="A1841" i="2" s="1"/>
  <c r="N1841" i="2"/>
  <c r="O1852" i="2"/>
  <c r="A1852" i="2" s="1" a="1"/>
  <c r="A1852" i="2" s="1"/>
  <c r="N1852" i="2"/>
  <c r="O1799" i="2"/>
  <c r="A1799" i="2" s="1" a="1"/>
  <c r="A1799" i="2" s="1"/>
  <c r="N1799" i="2"/>
  <c r="O1823" i="2"/>
  <c r="A1823" i="2" s="1" a="1"/>
  <c r="A1823" i="2" s="1"/>
  <c r="N1823" i="2"/>
  <c r="O1884" i="2"/>
  <c r="A1884" i="2" s="1" a="1"/>
  <c r="A1884" i="2" s="1"/>
  <c r="N1884" i="2"/>
  <c r="O1930" i="2"/>
  <c r="A1930" i="2" s="1" a="1"/>
  <c r="A1930" i="2" s="1"/>
  <c r="N1930" i="2"/>
  <c r="N1863" i="2"/>
  <c r="O1863" i="2"/>
  <c r="A1863" i="2" s="1" a="1"/>
  <c r="A1863" i="2" s="1"/>
  <c r="O1887" i="2"/>
  <c r="A1887" i="2" s="1" a="1"/>
  <c r="A1887" i="2" s="1"/>
  <c r="N1887" i="2"/>
  <c r="O1911" i="2"/>
  <c r="A1911" i="2" s="1" a="1"/>
  <c r="A1911" i="2" s="1"/>
  <c r="N1911" i="2"/>
  <c r="O1864" i="2"/>
  <c r="A1864" i="2" s="1" a="1"/>
  <c r="A1864" i="2" s="1"/>
  <c r="N1864" i="2"/>
  <c r="O1888" i="2"/>
  <c r="A1888" i="2" s="1" a="1"/>
  <c r="A1888" i="2" s="1"/>
  <c r="N1888" i="2"/>
  <c r="O1912" i="2"/>
  <c r="A1912" i="2" s="1" a="1"/>
  <c r="A1912" i="2" s="1"/>
  <c r="N1912" i="2"/>
  <c r="O1931" i="2"/>
  <c r="A1931" i="2" s="1" a="1"/>
  <c r="A1931" i="2" s="1"/>
  <c r="N1931" i="2"/>
  <c r="N1939" i="2"/>
  <c r="O1939" i="2"/>
  <c r="A1939" i="2" s="1" a="1"/>
  <c r="A1939" i="2" s="1"/>
  <c r="O1964" i="2"/>
  <c r="A1964" i="2" s="1" a="1"/>
  <c r="A1964" i="2" s="1"/>
  <c r="N1964" i="2"/>
  <c r="O1993" i="2"/>
  <c r="A1993" i="2" s="1" a="1"/>
  <c r="A1993" i="2" s="1"/>
  <c r="N1993" i="2"/>
  <c r="O2039" i="2"/>
  <c r="A2039" i="2" s="1" a="1"/>
  <c r="A2039" i="2" s="1"/>
  <c r="N2039" i="2"/>
  <c r="O2017" i="2"/>
  <c r="A2017" i="2" s="1" a="1"/>
  <c r="A2017" i="2" s="1"/>
  <c r="N2017" i="2"/>
  <c r="O2022" i="2"/>
  <c r="A2022" i="2" s="1" a="1"/>
  <c r="A2022" i="2" s="1"/>
  <c r="N2022" i="2"/>
  <c r="O2041" i="2"/>
  <c r="A2041" i="2" s="1" a="1"/>
  <c r="A2041" i="2" s="1"/>
  <c r="N2041" i="2"/>
  <c r="O2068" i="2"/>
  <c r="A2068" i="2" s="1" a="1"/>
  <c r="A2068" i="2" s="1"/>
  <c r="N2068" i="2"/>
  <c r="O2049" i="2"/>
  <c r="A2049" i="2" s="1" a="1"/>
  <c r="A2049" i="2" s="1"/>
  <c r="N2049" i="2"/>
  <c r="O2071" i="2"/>
  <c r="A2071" i="2" s="1" a="1"/>
  <c r="A2071" i="2" s="1"/>
  <c r="N2071" i="2"/>
  <c r="N2082" i="2"/>
  <c r="O2082" i="2"/>
  <c r="A2082" i="2" s="1" a="1"/>
  <c r="A2082" i="2" s="1"/>
  <c r="O2121" i="2"/>
  <c r="A2121" i="2" s="1" a="1"/>
  <c r="A2121" i="2" s="1"/>
  <c r="N2121" i="2"/>
  <c r="O2109" i="2"/>
  <c r="A2109" i="2" s="1" a="1"/>
  <c r="A2109" i="2" s="1"/>
  <c r="N2109" i="2"/>
  <c r="O2076" i="2"/>
  <c r="A2076" i="2" s="1" a="1"/>
  <c r="A2076" i="2" s="1"/>
  <c r="N2076" i="2"/>
  <c r="O2116" i="2"/>
  <c r="A2116" i="2" s="1" a="1"/>
  <c r="A2116" i="2" s="1"/>
  <c r="N2116" i="2"/>
  <c r="O2095" i="2"/>
  <c r="A2095" i="2" s="1" a="1"/>
  <c r="A2095" i="2" s="1"/>
  <c r="N2095" i="2"/>
  <c r="O2137" i="2"/>
  <c r="A2137" i="2" s="1" a="1"/>
  <c r="A2137" i="2" s="1"/>
  <c r="N2137" i="2"/>
  <c r="O2185" i="2"/>
  <c r="A2185" i="2" s="1" a="1"/>
  <c r="A2185" i="2" s="1"/>
  <c r="N2185" i="2"/>
  <c r="O2119" i="2"/>
  <c r="A2119" i="2" s="1" a="1"/>
  <c r="A2119" i="2" s="1"/>
  <c r="N2119" i="2"/>
  <c r="O2160" i="2"/>
  <c r="A2160" i="2" s="1" a="1"/>
  <c r="A2160" i="2" s="1"/>
  <c r="N2160" i="2"/>
  <c r="O2093" i="2"/>
  <c r="A2093" i="2" s="1" a="1"/>
  <c r="A2093" i="2" s="1"/>
  <c r="N2093" i="2"/>
  <c r="O2117" i="2"/>
  <c r="A2117" i="2" s="1" a="1"/>
  <c r="A2117" i="2" s="1"/>
  <c r="N2117" i="2"/>
  <c r="N2173" i="2"/>
  <c r="O2173" i="2"/>
  <c r="A2173" i="2" s="1" a="1"/>
  <c r="A2173" i="2" s="1"/>
  <c r="O2147" i="2"/>
  <c r="A2147" i="2" s="1" a="1"/>
  <c r="A2147" i="2" s="1"/>
  <c r="N2147" i="2"/>
  <c r="O2157" i="2"/>
  <c r="A2157" i="2" s="1" a="1"/>
  <c r="A2157" i="2" s="1"/>
  <c r="N2157" i="2"/>
  <c r="O2195" i="2"/>
  <c r="A2195" i="2" s="1" a="1"/>
  <c r="A2195" i="2" s="1"/>
  <c r="N2195" i="2"/>
  <c r="O2166" i="2"/>
  <c r="A2166" i="2" s="1" a="1"/>
  <c r="A2166" i="2" s="1"/>
  <c r="N2166" i="2"/>
  <c r="O2193" i="2"/>
  <c r="A2193" i="2" s="1" a="1"/>
  <c r="A2193" i="2" s="1"/>
  <c r="N2193" i="2"/>
  <c r="O2192" i="2"/>
  <c r="A2192" i="2" s="1" a="1"/>
  <c r="A2192" i="2" s="1"/>
  <c r="N2192" i="2"/>
  <c r="O2230" i="2"/>
  <c r="A2230" i="2" s="1" a="1"/>
  <c r="A2230" i="2" s="1"/>
  <c r="N2230" i="2"/>
  <c r="O2218" i="2"/>
  <c r="A2218" i="2" s="1" a="1"/>
  <c r="A2218" i="2" s="1"/>
  <c r="N2218" i="2"/>
  <c r="N2199" i="2"/>
  <c r="O2199" i="2"/>
  <c r="A2199" i="2" s="1" a="1"/>
  <c r="A2199" i="2" s="1"/>
  <c r="N2229" i="2"/>
  <c r="O2229" i="2"/>
  <c r="A2229" i="2" s="1" a="1"/>
  <c r="A2229" i="2" s="1"/>
  <c r="O2190" i="2"/>
  <c r="A2190" i="2" s="1" a="1"/>
  <c r="A2190" i="2" s="1"/>
  <c r="N2190" i="2"/>
  <c r="O2214" i="2"/>
  <c r="A2214" i="2" s="1" a="1"/>
  <c r="A2214" i="2" s="1"/>
  <c r="N2214" i="2"/>
  <c r="O2248" i="2"/>
  <c r="A2248" i="2" s="1" a="1"/>
  <c r="A2248" i="2" s="1"/>
  <c r="N2248" i="2"/>
  <c r="O2249" i="2"/>
  <c r="A2249" i="2" s="1" a="1"/>
  <c r="A2249" i="2" s="1"/>
  <c r="N2249" i="2"/>
  <c r="O2268" i="2"/>
  <c r="A2268" i="2" s="1" a="1"/>
  <c r="A2268" i="2" s="1"/>
  <c r="N2268" i="2"/>
  <c r="O2266" i="2"/>
  <c r="A2266" i="2" s="1" a="1"/>
  <c r="A2266" i="2" s="1"/>
  <c r="N2266" i="2"/>
  <c r="O2345" i="2"/>
  <c r="A2345" i="2" s="1" a="1"/>
  <c r="A2345" i="2" s="1"/>
  <c r="N2345" i="2"/>
  <c r="O2330" i="2"/>
  <c r="A2330" i="2" s="1" a="1"/>
  <c r="A2330" i="2" s="1"/>
  <c r="N2330" i="2"/>
  <c r="O2351" i="2"/>
  <c r="A2351" i="2" s="1" a="1"/>
  <c r="A2351" i="2" s="1"/>
  <c r="N2351" i="2"/>
  <c r="O2361" i="2"/>
  <c r="A2361" i="2" s="1" a="1"/>
  <c r="A2361" i="2" s="1"/>
  <c r="N2361" i="2"/>
  <c r="O2436" i="2"/>
  <c r="A2436" i="2" s="1" a="1"/>
  <c r="A2436" i="2" s="1"/>
  <c r="N2436" i="2"/>
  <c r="N2396" i="2"/>
  <c r="O2396" i="2"/>
  <c r="A2396" i="2" s="1" a="1"/>
  <c r="A2396" i="2" s="1"/>
  <c r="O2409" i="2"/>
  <c r="A2409" i="2" s="1" a="1"/>
  <c r="A2409" i="2" s="1"/>
  <c r="N2409" i="2"/>
  <c r="O2386" i="2"/>
  <c r="A2386" i="2" s="1" a="1"/>
  <c r="A2386" i="2" s="1"/>
  <c r="N2386" i="2"/>
  <c r="N2398" i="2"/>
  <c r="O2398" i="2"/>
  <c r="A2398" i="2" s="1" a="1"/>
  <c r="A2398" i="2" s="1"/>
  <c r="N2440" i="2"/>
  <c r="O2440" i="2"/>
  <c r="A2440" i="2" s="1" a="1"/>
  <c r="A2440" i="2" s="1"/>
  <c r="O2437" i="2"/>
  <c r="A2437" i="2" s="1" a="1"/>
  <c r="A2437" i="2" s="1"/>
  <c r="N2437" i="2"/>
  <c r="N2414" i="2"/>
  <c r="O2414" i="2"/>
  <c r="A2414" i="2" s="1" a="1"/>
  <c r="A2414" i="2" s="1"/>
  <c r="O2456" i="2"/>
  <c r="A2456" i="2" s="1" a="1"/>
  <c r="A2456" i="2" s="1"/>
  <c r="N2456" i="2"/>
  <c r="N2464" i="2"/>
  <c r="O2464" i="2"/>
  <c r="A2464" i="2" s="1" a="1"/>
  <c r="A2464" i="2" s="1"/>
  <c r="O2522" i="2"/>
  <c r="A2522" i="2" s="1" a="1"/>
  <c r="A2522" i="2" s="1"/>
  <c r="N2522" i="2"/>
  <c r="N2516" i="2"/>
  <c r="O2516" i="2"/>
  <c r="A2516" i="2" s="1" a="1"/>
  <c r="A2516" i="2" s="1"/>
  <c r="O2548" i="2"/>
  <c r="A2548" i="2" s="1" a="1"/>
  <c r="A2548" i="2" s="1"/>
  <c r="N2548" i="2"/>
  <c r="O2549" i="2"/>
  <c r="A2549" i="2" s="1" a="1"/>
  <c r="A2549" i="2" s="1"/>
  <c r="N2549" i="2"/>
  <c r="O2572" i="2"/>
  <c r="A2572" i="2" s="1" a="1"/>
  <c r="A2572" i="2" s="1"/>
  <c r="N2572" i="2"/>
  <c r="O2569" i="2"/>
  <c r="A2569" i="2" s="1" a="1"/>
  <c r="A2569" i="2" s="1"/>
  <c r="N2569" i="2"/>
  <c r="N2558" i="2"/>
  <c r="O2558" i="2"/>
  <c r="A2558" i="2" s="1" a="1"/>
  <c r="A2558" i="2" s="1"/>
  <c r="N167" i="2"/>
  <c r="O167" i="2"/>
  <c r="A167" i="2" s="1" a="1"/>
  <c r="A167" i="2" s="1"/>
  <c r="O23" i="2"/>
  <c r="A23" i="2" s="1" a="1"/>
  <c r="A23" i="2" s="1"/>
  <c r="N23" i="2"/>
  <c r="O150" i="2"/>
  <c r="A150" i="2" s="1" a="1"/>
  <c r="A150" i="2" s="1"/>
  <c r="N150" i="2"/>
  <c r="N69" i="2"/>
  <c r="O69" i="2"/>
  <c r="A69" i="2" s="1" a="1"/>
  <c r="A69" i="2" s="1"/>
  <c r="O128" i="2"/>
  <c r="A128" i="2" s="1" a="1"/>
  <c r="A128" i="2" s="1"/>
  <c r="N128" i="2"/>
  <c r="O52" i="2"/>
  <c r="A52" i="2" s="1" a="1"/>
  <c r="A52" i="2" s="1"/>
  <c r="N52" i="2"/>
  <c r="O27" i="2"/>
  <c r="A27" i="2" s="1" a="1"/>
  <c r="A27" i="2" s="1"/>
  <c r="N27" i="2"/>
  <c r="N14" i="2"/>
  <c r="O14" i="2"/>
  <c r="A14" i="2" s="1" a="1"/>
  <c r="A14" i="2" s="1"/>
  <c r="N106" i="2"/>
  <c r="O106" i="2"/>
  <c r="A106" i="2" s="1" a="1"/>
  <c r="A106" i="2" s="1"/>
  <c r="N36" i="2"/>
  <c r="O36" i="2"/>
  <c r="A36" i="2" s="1" a="1"/>
  <c r="A36" i="2" s="1"/>
  <c r="O125" i="2"/>
  <c r="A125" i="2" s="1" a="1"/>
  <c r="A125" i="2" s="1"/>
  <c r="N125" i="2"/>
  <c r="O90" i="2"/>
  <c r="A90" i="2" s="1" a="1"/>
  <c r="A90" i="2" s="1"/>
  <c r="N90" i="2"/>
  <c r="N121" i="2"/>
  <c r="O121" i="2"/>
  <c r="A121" i="2" s="1" a="1"/>
  <c r="A121" i="2" s="1"/>
  <c r="N145" i="2"/>
  <c r="O145" i="2"/>
  <c r="A145" i="2" s="1" a="1"/>
  <c r="A145" i="2" s="1"/>
  <c r="N169" i="2"/>
  <c r="O169" i="2"/>
  <c r="A169" i="2" s="1" a="1"/>
  <c r="A169" i="2" s="1"/>
  <c r="N193" i="2"/>
  <c r="O193" i="2"/>
  <c r="A193" i="2" s="1" a="1"/>
  <c r="A193" i="2" s="1"/>
  <c r="O124" i="2"/>
  <c r="A124" i="2" s="1" a="1"/>
  <c r="A124" i="2" s="1"/>
  <c r="N124" i="2"/>
  <c r="O148" i="2"/>
  <c r="A148" i="2" s="1" a="1"/>
  <c r="A148" i="2" s="1"/>
  <c r="N148" i="2"/>
  <c r="O172" i="2"/>
  <c r="A172" i="2" s="1" a="1"/>
  <c r="A172" i="2" s="1"/>
  <c r="N172" i="2"/>
  <c r="N196" i="2"/>
  <c r="O196" i="2"/>
  <c r="A196" i="2" s="1" a="1"/>
  <c r="A196" i="2" s="1"/>
  <c r="O117" i="2"/>
  <c r="A117" i="2" s="1" a="1"/>
  <c r="A117" i="2" s="1"/>
  <c r="N117" i="2"/>
  <c r="O141" i="2"/>
  <c r="A141" i="2" s="1" a="1"/>
  <c r="A141" i="2" s="1"/>
  <c r="N141" i="2"/>
  <c r="O165" i="2"/>
  <c r="A165" i="2" s="1" a="1"/>
  <c r="A165" i="2" s="1"/>
  <c r="N165" i="2"/>
  <c r="O189" i="2"/>
  <c r="A189" i="2" s="1" a="1"/>
  <c r="A189" i="2" s="1"/>
  <c r="N189" i="2"/>
  <c r="N221" i="2"/>
  <c r="O221" i="2"/>
  <c r="A221" i="2" s="1" a="1"/>
  <c r="A221" i="2" s="1"/>
  <c r="O53" i="2"/>
  <c r="A53" i="2" s="1" a="1"/>
  <c r="A53" i="2" s="1"/>
  <c r="N53" i="2"/>
  <c r="O77" i="2"/>
  <c r="A77" i="2" s="1" a="1"/>
  <c r="A77" i="2" s="1"/>
  <c r="N77" i="2"/>
  <c r="N101" i="2"/>
  <c r="O101" i="2"/>
  <c r="A101" i="2" s="1" a="1"/>
  <c r="A101" i="2" s="1"/>
  <c r="O111" i="2"/>
  <c r="A111" i="2" s="1" a="1"/>
  <c r="A111" i="2" s="1"/>
  <c r="N111" i="2"/>
  <c r="N135" i="2"/>
  <c r="O135" i="2"/>
  <c r="A135" i="2" s="1" a="1"/>
  <c r="A135" i="2" s="1"/>
  <c r="N159" i="2"/>
  <c r="O159" i="2"/>
  <c r="A159" i="2" s="1" a="1"/>
  <c r="A159" i="2" s="1"/>
  <c r="N183" i="2"/>
  <c r="O183" i="2"/>
  <c r="A183" i="2" s="1" a="1"/>
  <c r="A183" i="2" s="1"/>
  <c r="O261" i="2"/>
  <c r="A261" i="2" s="1" a="1"/>
  <c r="A261" i="2" s="1"/>
  <c r="N261" i="2"/>
  <c r="N285" i="2"/>
  <c r="O285" i="2"/>
  <c r="A285" i="2" s="1" a="1"/>
  <c r="A285" i="2" s="1"/>
  <c r="N309" i="2"/>
  <c r="O309" i="2"/>
  <c r="A309" i="2" s="1" a="1"/>
  <c r="A309" i="2" s="1"/>
  <c r="N333" i="2"/>
  <c r="O333" i="2"/>
  <c r="A333" i="2" s="1" a="1"/>
  <c r="A333" i="2" s="1"/>
  <c r="N357" i="2"/>
  <c r="O357" i="2"/>
  <c r="A357" i="2" s="1" a="1"/>
  <c r="A357" i="2" s="1"/>
  <c r="O388" i="2"/>
  <c r="A388" i="2" s="1" a="1"/>
  <c r="A388" i="2" s="1"/>
  <c r="N388" i="2"/>
  <c r="N242" i="2"/>
  <c r="O242" i="2"/>
  <c r="A242" i="2" s="1" a="1"/>
  <c r="A242" i="2" s="1"/>
  <c r="O266" i="2"/>
  <c r="A266" i="2" s="1" a="1"/>
  <c r="A266" i="2" s="1"/>
  <c r="N266" i="2"/>
  <c r="O290" i="2"/>
  <c r="A290" i="2" s="1" a="1"/>
  <c r="A290" i="2" s="1"/>
  <c r="N290" i="2"/>
  <c r="O314" i="2"/>
  <c r="A314" i="2" s="1" a="1"/>
  <c r="A314" i="2" s="1"/>
  <c r="N314" i="2"/>
  <c r="O338" i="2"/>
  <c r="A338" i="2" s="1" a="1"/>
  <c r="A338" i="2" s="1"/>
  <c r="N338" i="2"/>
  <c r="O362" i="2"/>
  <c r="A362" i="2" s="1" a="1"/>
  <c r="A362" i="2" s="1"/>
  <c r="N362" i="2"/>
  <c r="N385" i="2"/>
  <c r="O385" i="2"/>
  <c r="A385" i="2" s="1" a="1"/>
  <c r="A385" i="2" s="1"/>
  <c r="O420" i="2"/>
  <c r="A420" i="2" s="1" a="1"/>
  <c r="A420" i="2" s="1"/>
  <c r="N420" i="2"/>
  <c r="O395" i="2"/>
  <c r="A395" i="2" s="1" a="1"/>
  <c r="A395" i="2" s="1"/>
  <c r="N395" i="2"/>
  <c r="O404" i="2"/>
  <c r="A404" i="2" s="1" a="1"/>
  <c r="A404" i="2" s="1"/>
  <c r="N404" i="2"/>
  <c r="O381" i="2"/>
  <c r="A381" i="2" s="1" a="1"/>
  <c r="A381" i="2" s="1"/>
  <c r="N381" i="2"/>
  <c r="O376" i="2"/>
  <c r="A376" i="2" s="1" a="1"/>
  <c r="A376" i="2" s="1"/>
  <c r="N376" i="2"/>
  <c r="O583" i="2"/>
  <c r="A583" i="2" s="1" a="1"/>
  <c r="A583" i="2" s="1"/>
  <c r="N583" i="2"/>
  <c r="N567" i="2"/>
  <c r="O567" i="2"/>
  <c r="A567" i="2" s="1" a="1"/>
  <c r="A567" i="2" s="1"/>
  <c r="O412" i="2"/>
  <c r="A412" i="2" s="1" a="1"/>
  <c r="A412" i="2" s="1"/>
  <c r="N412" i="2"/>
  <c r="O436" i="2"/>
  <c r="A436" i="2" s="1" a="1"/>
  <c r="A436" i="2" s="1"/>
  <c r="N436" i="2"/>
  <c r="O460" i="2"/>
  <c r="A460" i="2" s="1" a="1"/>
  <c r="A460" i="2" s="1"/>
  <c r="N460" i="2"/>
  <c r="O484" i="2"/>
  <c r="A484" i="2" s="1" a="1"/>
  <c r="A484" i="2" s="1"/>
  <c r="N484" i="2"/>
  <c r="O508" i="2"/>
  <c r="A508" i="2" s="1" a="1"/>
  <c r="A508" i="2" s="1"/>
  <c r="N508" i="2"/>
  <c r="O532" i="2"/>
  <c r="A532" i="2" s="1" a="1"/>
  <c r="A532" i="2" s="1"/>
  <c r="N532" i="2"/>
  <c r="O398" i="2"/>
  <c r="A398" i="2" s="1" a="1"/>
  <c r="A398" i="2" s="1"/>
  <c r="N398" i="2"/>
  <c r="O422" i="2"/>
  <c r="A422" i="2" s="1" a="1"/>
  <c r="A422" i="2" s="1"/>
  <c r="N422" i="2"/>
  <c r="O446" i="2"/>
  <c r="A446" i="2" s="1" a="1"/>
  <c r="A446" i="2" s="1"/>
  <c r="N446" i="2"/>
  <c r="O470" i="2"/>
  <c r="A470" i="2" s="1" a="1"/>
  <c r="A470" i="2" s="1"/>
  <c r="N470" i="2"/>
  <c r="O494" i="2"/>
  <c r="A494" i="2" s="1" a="1"/>
  <c r="A494" i="2" s="1"/>
  <c r="N494" i="2"/>
  <c r="O518" i="2"/>
  <c r="A518" i="2" s="1" a="1"/>
  <c r="A518" i="2" s="1"/>
  <c r="N518" i="2"/>
  <c r="O542" i="2"/>
  <c r="A542" i="2" s="1" a="1"/>
  <c r="A542" i="2" s="1"/>
  <c r="N542" i="2"/>
  <c r="N608" i="2"/>
  <c r="O608" i="2"/>
  <c r="A608" i="2" s="1" a="1"/>
  <c r="A608" i="2" s="1"/>
  <c r="O391" i="2"/>
  <c r="A391" i="2" s="1" a="1"/>
  <c r="A391" i="2" s="1"/>
  <c r="N391" i="2"/>
  <c r="O415" i="2"/>
  <c r="A415" i="2" s="1" a="1"/>
  <c r="A415" i="2" s="1"/>
  <c r="N415" i="2"/>
  <c r="O439" i="2"/>
  <c r="A439" i="2" s="1" a="1"/>
  <c r="A439" i="2" s="1"/>
  <c r="N439" i="2"/>
  <c r="O463" i="2"/>
  <c r="A463" i="2" s="1" a="1"/>
  <c r="A463" i="2" s="1"/>
  <c r="N463" i="2"/>
  <c r="O487" i="2"/>
  <c r="A487" i="2" s="1" a="1"/>
  <c r="A487" i="2" s="1"/>
  <c r="N487" i="2"/>
  <c r="O511" i="2"/>
  <c r="A511" i="2" s="1" a="1"/>
  <c r="A511" i="2" s="1"/>
  <c r="N511" i="2"/>
  <c r="O535" i="2"/>
  <c r="A535" i="2" s="1" a="1"/>
  <c r="A535" i="2" s="1"/>
  <c r="N535" i="2"/>
  <c r="O456" i="2"/>
  <c r="A456" i="2" s="1" a="1"/>
  <c r="A456" i="2" s="1"/>
  <c r="N456" i="2"/>
  <c r="O480" i="2"/>
  <c r="A480" i="2" s="1" a="1"/>
  <c r="A480" i="2" s="1"/>
  <c r="N480" i="2"/>
  <c r="O504" i="2"/>
  <c r="A504" i="2" s="1" a="1"/>
  <c r="A504" i="2" s="1"/>
  <c r="N504" i="2"/>
  <c r="O528" i="2"/>
  <c r="A528" i="2" s="1" a="1"/>
  <c r="A528" i="2" s="1"/>
  <c r="N528" i="2"/>
  <c r="O723" i="2"/>
  <c r="A723" i="2" s="1" a="1"/>
  <c r="A723" i="2" s="1"/>
  <c r="N723" i="2"/>
  <c r="O722" i="2"/>
  <c r="A722" i="2" s="1" a="1"/>
  <c r="A722" i="2" s="1"/>
  <c r="N722" i="2"/>
  <c r="O595" i="2"/>
  <c r="A595" i="2" s="1" a="1"/>
  <c r="A595" i="2" s="1"/>
  <c r="N595" i="2"/>
  <c r="O619" i="2"/>
  <c r="A619" i="2" s="1" a="1"/>
  <c r="A619" i="2" s="1"/>
  <c r="N619" i="2"/>
  <c r="O643" i="2"/>
  <c r="A643" i="2" s="1" a="1"/>
  <c r="A643" i="2" s="1"/>
  <c r="N643" i="2"/>
  <c r="O667" i="2"/>
  <c r="A667" i="2" s="1" a="1"/>
  <c r="A667" i="2" s="1"/>
  <c r="N667" i="2"/>
  <c r="O691" i="2"/>
  <c r="A691" i="2" s="1" a="1"/>
  <c r="A691" i="2" s="1"/>
  <c r="N691" i="2"/>
  <c r="O715" i="2"/>
  <c r="A715" i="2" s="1" a="1"/>
  <c r="A715" i="2" s="1"/>
  <c r="N715" i="2"/>
  <c r="O789" i="2"/>
  <c r="A789" i="2" s="1" a="1"/>
  <c r="A789" i="2" s="1"/>
  <c r="N789" i="2"/>
  <c r="O908" i="2"/>
  <c r="A908" i="2" s="1" a="1"/>
  <c r="A908" i="2" s="1"/>
  <c r="N908" i="2"/>
  <c r="O914" i="2"/>
  <c r="A914" i="2" s="1" a="1"/>
  <c r="A914" i="2" s="1"/>
  <c r="N914" i="2"/>
  <c r="O773" i="2"/>
  <c r="A773" i="2" s="1" a="1"/>
  <c r="A773" i="2" s="1"/>
  <c r="N773" i="2"/>
  <c r="O797" i="2"/>
  <c r="A797" i="2" s="1" a="1"/>
  <c r="A797" i="2" s="1"/>
  <c r="N797" i="2"/>
  <c r="O821" i="2"/>
  <c r="A821" i="2" s="1" a="1"/>
  <c r="A821" i="2" s="1"/>
  <c r="N821" i="2"/>
  <c r="O845" i="2"/>
  <c r="A845" i="2" s="1" a="1"/>
  <c r="A845" i="2" s="1"/>
  <c r="N845" i="2"/>
  <c r="O869" i="2"/>
  <c r="A869" i="2" s="1" a="1"/>
  <c r="A869" i="2" s="1"/>
  <c r="N869" i="2"/>
  <c r="O893" i="2"/>
  <c r="A893" i="2" s="1" a="1"/>
  <c r="A893" i="2" s="1"/>
  <c r="N893" i="2"/>
  <c r="O915" i="2"/>
  <c r="A915" i="2" s="1" a="1"/>
  <c r="A915" i="2" s="1"/>
  <c r="N915" i="2"/>
  <c r="O939" i="2"/>
  <c r="A939" i="2" s="1" a="1"/>
  <c r="A939" i="2" s="1"/>
  <c r="N939" i="2"/>
  <c r="O963" i="2"/>
  <c r="A963" i="2" s="1" a="1"/>
  <c r="A963" i="2" s="1"/>
  <c r="N963" i="2"/>
  <c r="N987" i="2"/>
  <c r="O987" i="2"/>
  <c r="A987" i="2" s="1" a="1"/>
  <c r="A987" i="2" s="1"/>
  <c r="N1011" i="2"/>
  <c r="O1011" i="2"/>
  <c r="A1011" i="2" s="1" a="1"/>
  <c r="A1011" i="2" s="1"/>
  <c r="N1039" i="2"/>
  <c r="O1039" i="2"/>
  <c r="A1039" i="2" s="1" a="1"/>
  <c r="A1039" i="2" s="1"/>
  <c r="O1114" i="2"/>
  <c r="A1114" i="2" s="1" a="1"/>
  <c r="A1114" i="2" s="1"/>
  <c r="N1114" i="2"/>
  <c r="O1148" i="2"/>
  <c r="A1148" i="2" s="1" a="1"/>
  <c r="A1148" i="2" s="1"/>
  <c r="N1148" i="2"/>
  <c r="O1070" i="2"/>
  <c r="A1070" i="2" s="1" a="1"/>
  <c r="A1070" i="2" s="1"/>
  <c r="N1070" i="2"/>
  <c r="O1134" i="2"/>
  <c r="A1134" i="2" s="1" a="1"/>
  <c r="A1134" i="2" s="1"/>
  <c r="N1134" i="2"/>
  <c r="O1106" i="2"/>
  <c r="A1106" i="2" s="1" a="1"/>
  <c r="A1106" i="2" s="1"/>
  <c r="N1106" i="2"/>
  <c r="O1071" i="2"/>
  <c r="A1071" i="2" s="1" a="1"/>
  <c r="A1071" i="2" s="1"/>
  <c r="N1071" i="2"/>
  <c r="N1129" i="2"/>
  <c r="O1129" i="2"/>
  <c r="A1129" i="2" s="1" a="1"/>
  <c r="A1129" i="2" s="1"/>
  <c r="N1153" i="2"/>
  <c r="O1153" i="2"/>
  <c r="A1153" i="2" s="1" a="1"/>
  <c r="A1153" i="2" s="1"/>
  <c r="O1170" i="2"/>
  <c r="A1170" i="2" s="1" a="1"/>
  <c r="A1170" i="2" s="1"/>
  <c r="N1170" i="2"/>
  <c r="O1158" i="2"/>
  <c r="A1158" i="2" s="1" a="1"/>
  <c r="A1158" i="2" s="1"/>
  <c r="N1158" i="2"/>
  <c r="O1135" i="2"/>
  <c r="A1135" i="2" s="1" a="1"/>
  <c r="A1135" i="2" s="1"/>
  <c r="N1135" i="2"/>
  <c r="O1159" i="2"/>
  <c r="A1159" i="2" s="1" a="1"/>
  <c r="A1159" i="2" s="1"/>
  <c r="N1159" i="2"/>
  <c r="O1204" i="2"/>
  <c r="A1204" i="2" s="1" a="1"/>
  <c r="A1204" i="2" s="1"/>
  <c r="N1204" i="2"/>
  <c r="O1252" i="2"/>
  <c r="A1252" i="2" s="1" a="1"/>
  <c r="A1252" i="2" s="1"/>
  <c r="N1252" i="2"/>
  <c r="O1276" i="2"/>
  <c r="A1276" i="2" s="1" a="1"/>
  <c r="A1276" i="2" s="1"/>
  <c r="N1276" i="2"/>
  <c r="O1304" i="2"/>
  <c r="A1304" i="2" s="1" a="1"/>
  <c r="A1304" i="2" s="1"/>
  <c r="N1304" i="2"/>
  <c r="N1183" i="2"/>
  <c r="O1183" i="2"/>
  <c r="A1183" i="2" s="1" a="1"/>
  <c r="A1183" i="2" s="1"/>
  <c r="N1207" i="2"/>
  <c r="O1207" i="2"/>
  <c r="A1207" i="2" s="1" a="1"/>
  <c r="A1207" i="2" s="1"/>
  <c r="O1231" i="2"/>
  <c r="A1231" i="2" s="1" a="1"/>
  <c r="A1231" i="2" s="1"/>
  <c r="N1231" i="2"/>
  <c r="O1255" i="2"/>
  <c r="A1255" i="2" s="1" a="1"/>
  <c r="A1255" i="2" s="1"/>
  <c r="N1255" i="2"/>
  <c r="O1279" i="2"/>
  <c r="A1279" i="2" s="1" a="1"/>
  <c r="A1279" i="2" s="1"/>
  <c r="N1279" i="2"/>
  <c r="O1210" i="2"/>
  <c r="A1210" i="2" s="1" a="1"/>
  <c r="A1210" i="2" s="1"/>
  <c r="N1210" i="2"/>
  <c r="O1234" i="2"/>
  <c r="A1234" i="2" s="1" a="1"/>
  <c r="A1234" i="2" s="1"/>
  <c r="N1234" i="2"/>
  <c r="O1258" i="2"/>
  <c r="A1258" i="2" s="1" a="1"/>
  <c r="A1258" i="2" s="1"/>
  <c r="N1258" i="2"/>
  <c r="O1282" i="2"/>
  <c r="A1282" i="2" s="1" a="1"/>
  <c r="A1282" i="2" s="1"/>
  <c r="N1282" i="2"/>
  <c r="N1310" i="2"/>
  <c r="O1310" i="2"/>
  <c r="A1310" i="2" s="1" a="1"/>
  <c r="A1310" i="2" s="1"/>
  <c r="N1334" i="2"/>
  <c r="O1334" i="2"/>
  <c r="A1334" i="2" s="1" a="1"/>
  <c r="A1334" i="2" s="1"/>
  <c r="N1358" i="2"/>
  <c r="O1358" i="2"/>
  <c r="A1358" i="2" s="1" a="1"/>
  <c r="A1358" i="2" s="1"/>
  <c r="N1308" i="2"/>
  <c r="O1308" i="2"/>
  <c r="A1308" i="2" s="1" a="1"/>
  <c r="A1308" i="2" s="1"/>
  <c r="O1332" i="2"/>
  <c r="A1332" i="2" s="1" a="1"/>
  <c r="A1332" i="2" s="1"/>
  <c r="N1332" i="2"/>
  <c r="O1356" i="2"/>
  <c r="A1356" i="2" s="1" a="1"/>
  <c r="A1356" i="2" s="1"/>
  <c r="N1356" i="2"/>
  <c r="O1392" i="2"/>
  <c r="A1392" i="2" s="1" a="1"/>
  <c r="A1392" i="2" s="1"/>
  <c r="N1392" i="2"/>
  <c r="O1385" i="2"/>
  <c r="A1385" i="2" s="1" a="1"/>
  <c r="A1385" i="2" s="1"/>
  <c r="N1385" i="2"/>
  <c r="O1312" i="2"/>
  <c r="A1312" i="2" s="1" a="1"/>
  <c r="A1312" i="2" s="1"/>
  <c r="N1312" i="2"/>
  <c r="O1336" i="2"/>
  <c r="A1336" i="2" s="1" a="1"/>
  <c r="A1336" i="2" s="1"/>
  <c r="N1336" i="2"/>
  <c r="O1360" i="2"/>
  <c r="A1360" i="2" s="1" a="1"/>
  <c r="A1360" i="2" s="1"/>
  <c r="N1360" i="2"/>
  <c r="O1424" i="2"/>
  <c r="A1424" i="2" s="1" a="1"/>
  <c r="A1424" i="2" s="1"/>
  <c r="N1424" i="2"/>
  <c r="O1448" i="2"/>
  <c r="A1448" i="2" s="1" a="1"/>
  <c r="A1448" i="2" s="1"/>
  <c r="N1448" i="2"/>
  <c r="O1472" i="2"/>
  <c r="A1472" i="2" s="1" a="1"/>
  <c r="A1472" i="2" s="1"/>
  <c r="N1472" i="2"/>
  <c r="O1413" i="2"/>
  <c r="A1413" i="2" s="1" a="1"/>
  <c r="A1413" i="2" s="1"/>
  <c r="N1413" i="2"/>
  <c r="O1437" i="2"/>
  <c r="A1437" i="2" s="1" a="1"/>
  <c r="A1437" i="2" s="1"/>
  <c r="N1437" i="2"/>
  <c r="O1476" i="2"/>
  <c r="A1476" i="2" s="1" a="1"/>
  <c r="A1476" i="2" s="1"/>
  <c r="N1476" i="2"/>
  <c r="O1453" i="2"/>
  <c r="A1453" i="2" s="1" a="1"/>
  <c r="A1453" i="2" s="1"/>
  <c r="N1453" i="2"/>
  <c r="N1490" i="2"/>
  <c r="O1490" i="2"/>
  <c r="A1490" i="2" s="1" a="1"/>
  <c r="A1490" i="2" s="1"/>
  <c r="O1514" i="2"/>
  <c r="A1514" i="2" s="1" a="1"/>
  <c r="A1514" i="2" s="1"/>
  <c r="N1514" i="2"/>
  <c r="O1556" i="2"/>
  <c r="A1556" i="2" s="1" a="1"/>
  <c r="A1556" i="2" s="1"/>
  <c r="N1556" i="2"/>
  <c r="O1494" i="2"/>
  <c r="A1494" i="2" s="1" a="1"/>
  <c r="A1494" i="2" s="1"/>
  <c r="N1494" i="2"/>
  <c r="O1518" i="2"/>
  <c r="A1518" i="2" s="1" a="1"/>
  <c r="A1518" i="2" s="1"/>
  <c r="N1518" i="2"/>
  <c r="N1539" i="2"/>
  <c r="O1539" i="2"/>
  <c r="A1539" i="2" s="1" a="1"/>
  <c r="A1539" i="2" s="1"/>
  <c r="O1563" i="2"/>
  <c r="A1563" i="2" s="1" a="1"/>
  <c r="A1563" i="2" s="1"/>
  <c r="N1563" i="2"/>
  <c r="O1587" i="2"/>
  <c r="A1587" i="2" s="1" a="1"/>
  <c r="A1587" i="2" s="1"/>
  <c r="N1587" i="2"/>
  <c r="N1653" i="2"/>
  <c r="O1653" i="2"/>
  <c r="A1653" i="2" s="1" a="1"/>
  <c r="A1653" i="2" s="1"/>
  <c r="O1677" i="2"/>
  <c r="A1677" i="2" s="1" a="1"/>
  <c r="A1677" i="2" s="1"/>
  <c r="N1677" i="2"/>
  <c r="O1750" i="2"/>
  <c r="A1750" i="2" s="1" a="1"/>
  <c r="A1750" i="2" s="1"/>
  <c r="N1750" i="2"/>
  <c r="N1743" i="2"/>
  <c r="O1743" i="2"/>
  <c r="A1743" i="2" s="1" a="1"/>
  <c r="A1743" i="2" s="1"/>
  <c r="O1773" i="2"/>
  <c r="A1773" i="2" s="1" a="1"/>
  <c r="A1773" i="2" s="1"/>
  <c r="N1773" i="2"/>
  <c r="O1794" i="2"/>
  <c r="A1794" i="2" s="1" a="1"/>
  <c r="A1794" i="2" s="1"/>
  <c r="N1794" i="2"/>
  <c r="O1798" i="2"/>
  <c r="A1798" i="2" s="1" a="1"/>
  <c r="A1798" i="2" s="1"/>
  <c r="N1798" i="2"/>
  <c r="O1868" i="2"/>
  <c r="A1868" i="2" s="1" a="1"/>
  <c r="A1868" i="2" s="1"/>
  <c r="N1868" i="2"/>
  <c r="O1860" i="2"/>
  <c r="A1860" i="2" s="1" a="1"/>
  <c r="A1860" i="2" s="1"/>
  <c r="N1860" i="2"/>
  <c r="O1862" i="2"/>
  <c r="A1862" i="2" s="1" a="1"/>
  <c r="A1862" i="2" s="1"/>
  <c r="N1862" i="2"/>
  <c r="O1816" i="2"/>
  <c r="A1816" i="2" s="1" a="1"/>
  <c r="A1816" i="2" s="1"/>
  <c r="N1816" i="2"/>
  <c r="O1866" i="2"/>
  <c r="A1866" i="2" s="1" a="1"/>
  <c r="A1866" i="2" s="1"/>
  <c r="N1866" i="2"/>
  <c r="O1946" i="2"/>
  <c r="A1946" i="2" s="1" a="1"/>
  <c r="A1946" i="2" s="1"/>
  <c r="N1946" i="2"/>
  <c r="N1935" i="2"/>
  <c r="O1935" i="2"/>
  <c r="A1935" i="2" s="1" a="1"/>
  <c r="A1935" i="2" s="1"/>
  <c r="O1983" i="2"/>
  <c r="A1983" i="2" s="1" a="1"/>
  <c r="A1983" i="2" s="1"/>
  <c r="N1983" i="2"/>
  <c r="O1950" i="2"/>
  <c r="A1950" i="2" s="1" a="1"/>
  <c r="A1950" i="2" s="1"/>
  <c r="N1950" i="2"/>
  <c r="N1986" i="2"/>
  <c r="O1986" i="2"/>
  <c r="A1986" i="2" s="1" a="1"/>
  <c r="A1986" i="2" s="1"/>
  <c r="O2046" i="2"/>
  <c r="A2046" i="2" s="1" a="1"/>
  <c r="A2046" i="2" s="1"/>
  <c r="N2046" i="2"/>
  <c r="N2040" i="2"/>
  <c r="O2040" i="2"/>
  <c r="A2040" i="2" s="1" a="1"/>
  <c r="A2040" i="2" s="1"/>
  <c r="N2045" i="2"/>
  <c r="O2045" i="2"/>
  <c r="A2045" i="2" s="1" a="1"/>
  <c r="A2045" i="2" s="1"/>
  <c r="O2051" i="2"/>
  <c r="A2051" i="2" s="1" a="1"/>
  <c r="A2051" i="2" s="1"/>
  <c r="N2051" i="2"/>
  <c r="O2038" i="2"/>
  <c r="A2038" i="2" s="1" a="1"/>
  <c r="A2038" i="2" s="1"/>
  <c r="N2038" i="2"/>
  <c r="O2067" i="2"/>
  <c r="A2067" i="2" s="1" a="1"/>
  <c r="A2067" i="2" s="1"/>
  <c r="N2067" i="2"/>
  <c r="O2064" i="2"/>
  <c r="A2064" i="2" s="1" a="1"/>
  <c r="A2064" i="2" s="1"/>
  <c r="N2064" i="2"/>
  <c r="O2030" i="2"/>
  <c r="A2030" i="2" s="1" a="1"/>
  <c r="A2030" i="2" s="1"/>
  <c r="N2030" i="2"/>
  <c r="O2054" i="2"/>
  <c r="A2054" i="2" s="1" a="1"/>
  <c r="A2054" i="2" s="1"/>
  <c r="N2054" i="2"/>
  <c r="O2110" i="2"/>
  <c r="A2110" i="2" s="1" a="1"/>
  <c r="A2110" i="2" s="1"/>
  <c r="N2110" i="2"/>
  <c r="O2094" i="2"/>
  <c r="A2094" i="2" s="1" a="1"/>
  <c r="A2094" i="2" s="1"/>
  <c r="N2094" i="2"/>
  <c r="O2136" i="2"/>
  <c r="A2136" i="2" s="1" a="1"/>
  <c r="A2136" i="2" s="1"/>
  <c r="N2136" i="2"/>
  <c r="O2175" i="2"/>
  <c r="A2175" i="2" s="1" a="1"/>
  <c r="A2175" i="2" s="1"/>
  <c r="N2175" i="2"/>
  <c r="O2216" i="2"/>
  <c r="A2216" i="2" s="1" a="1"/>
  <c r="A2216" i="2" s="1"/>
  <c r="N2216" i="2"/>
  <c r="O2174" i="2"/>
  <c r="A2174" i="2" s="1" a="1"/>
  <c r="A2174" i="2" s="1"/>
  <c r="N2174" i="2"/>
  <c r="N2198" i="2"/>
  <c r="O2198" i="2"/>
  <c r="A2198" i="2" s="1" a="1"/>
  <c r="A2198" i="2" s="1"/>
  <c r="O2247" i="2"/>
  <c r="A2247" i="2" s="1" a="1"/>
  <c r="A2247" i="2" s="1"/>
  <c r="N2247" i="2"/>
  <c r="O2301" i="2"/>
  <c r="A2301" i="2" s="1" a="1"/>
  <c r="A2301" i="2" s="1"/>
  <c r="N2301" i="2"/>
  <c r="O2282" i="2"/>
  <c r="A2282" i="2" s="1" a="1"/>
  <c r="A2282" i="2" s="1"/>
  <c r="N2282" i="2"/>
  <c r="O2304" i="2"/>
  <c r="A2304" i="2" s="1" a="1"/>
  <c r="A2304" i="2" s="1"/>
  <c r="N2304" i="2"/>
  <c r="O2324" i="2"/>
  <c r="A2324" i="2" s="1" a="1"/>
  <c r="A2324" i="2" s="1"/>
  <c r="N2324" i="2"/>
  <c r="N2338" i="2"/>
  <c r="O2338" i="2"/>
  <c r="A2338" i="2" s="1" a="1"/>
  <c r="A2338" i="2" s="1"/>
  <c r="O2335" i="2"/>
  <c r="A2335" i="2" s="1" a="1"/>
  <c r="A2335" i="2" s="1"/>
  <c r="N2335" i="2"/>
  <c r="O2350" i="2"/>
  <c r="A2350" i="2" s="1" a="1"/>
  <c r="A2350" i="2" s="1"/>
  <c r="N2350" i="2"/>
  <c r="N2397" i="2"/>
  <c r="O2397" i="2"/>
  <c r="A2397" i="2" s="1" a="1"/>
  <c r="A2397" i="2" s="1"/>
  <c r="O2382" i="2"/>
  <c r="A2382" i="2" s="1" a="1"/>
  <c r="A2382" i="2" s="1"/>
  <c r="N2382" i="2"/>
  <c r="O2367" i="2"/>
  <c r="A2367" i="2" s="1" a="1"/>
  <c r="A2367" i="2" s="1"/>
  <c r="N2367" i="2"/>
  <c r="O2390" i="2"/>
  <c r="A2390" i="2" s="1" a="1"/>
  <c r="A2390" i="2" s="1"/>
  <c r="N2390" i="2"/>
  <c r="O2385" i="2"/>
  <c r="A2385" i="2" s="1" a="1"/>
  <c r="A2385" i="2" s="1"/>
  <c r="N2385" i="2"/>
  <c r="O2416" i="2"/>
  <c r="A2416" i="2" s="1" a="1"/>
  <c r="A2416" i="2" s="1"/>
  <c r="N2416" i="2"/>
  <c r="O2428" i="2"/>
  <c r="A2428" i="2" s="1" a="1"/>
  <c r="A2428" i="2" s="1"/>
  <c r="N2428" i="2"/>
  <c r="N2448" i="2"/>
  <c r="O2448" i="2"/>
  <c r="A2448" i="2" s="1" a="1"/>
  <c r="A2448" i="2" s="1"/>
  <c r="N2457" i="2"/>
  <c r="O2457" i="2"/>
  <c r="A2457" i="2" s="1" a="1"/>
  <c r="A2457" i="2" s="1"/>
  <c r="O2463" i="2"/>
  <c r="A2463" i="2" s="1" a="1"/>
  <c r="A2463" i="2" s="1"/>
  <c r="N2463" i="2"/>
  <c r="N2468" i="2"/>
  <c r="O2468" i="2"/>
  <c r="A2468" i="2" s="1" a="1"/>
  <c r="A2468" i="2" s="1"/>
  <c r="N2480" i="2"/>
  <c r="O2480" i="2"/>
  <c r="A2480" i="2" s="1" a="1"/>
  <c r="A2480" i="2" s="1"/>
  <c r="O2475" i="2"/>
  <c r="A2475" i="2" s="1" a="1"/>
  <c r="A2475" i="2" s="1"/>
  <c r="N2475" i="2"/>
  <c r="O2489" i="2"/>
  <c r="A2489" i="2" s="1" a="1"/>
  <c r="A2489" i="2" s="1"/>
  <c r="N2489" i="2"/>
  <c r="O2519" i="2"/>
  <c r="A2519" i="2" s="1" a="1"/>
  <c r="A2519" i="2" s="1"/>
  <c r="N2519" i="2"/>
  <c r="O2500" i="2"/>
  <c r="A2500" i="2" s="1" a="1"/>
  <c r="A2500" i="2" s="1"/>
  <c r="N2500" i="2"/>
  <c r="O2524" i="2"/>
  <c r="A2524" i="2" s="1" a="1"/>
  <c r="A2524" i="2" s="1"/>
  <c r="N2524" i="2"/>
  <c r="O2538" i="2"/>
  <c r="A2538" i="2" s="1" a="1"/>
  <c r="A2538" i="2" s="1"/>
  <c r="N2538" i="2"/>
  <c r="O2555" i="2"/>
  <c r="A2555" i="2" s="1" a="1"/>
  <c r="A2555" i="2" s="1"/>
  <c r="N2555" i="2"/>
  <c r="O2551" i="2"/>
  <c r="A2551" i="2" s="1" a="1"/>
  <c r="A2551" i="2" s="1"/>
  <c r="N2551" i="2"/>
  <c r="O2565" i="2"/>
  <c r="A2565" i="2" s="1" a="1"/>
  <c r="A2565" i="2" s="1"/>
  <c r="N2565" i="2"/>
  <c r="O2576" i="2"/>
  <c r="A2576" i="2" s="1" a="1"/>
  <c r="A2576" i="2" s="1"/>
  <c r="N2576" i="2"/>
  <c r="O76" i="2"/>
  <c r="A76" i="2" s="1" a="1"/>
  <c r="A76" i="2" s="1"/>
  <c r="N76" i="2"/>
  <c r="O30" i="2"/>
  <c r="A30" i="2" s="1" a="1"/>
  <c r="A30" i="2" s="1"/>
  <c r="N30" i="2"/>
  <c r="O21" i="2"/>
  <c r="A21" i="2" s="1" a="1"/>
  <c r="A21" i="2" s="1"/>
  <c r="N21" i="2"/>
  <c r="O97" i="2"/>
  <c r="A97" i="2" s="1" a="1"/>
  <c r="A97" i="2" s="1"/>
  <c r="N97" i="2"/>
  <c r="O214" i="2"/>
  <c r="A214" i="2" s="1" a="1"/>
  <c r="A214" i="2" s="1"/>
  <c r="N214" i="2"/>
  <c r="O34" i="2"/>
  <c r="A34" i="2" s="1" a="1"/>
  <c r="A34" i="2" s="1"/>
  <c r="N34" i="2"/>
  <c r="N155" i="2"/>
  <c r="O155" i="2"/>
  <c r="A155" i="2" s="1" a="1"/>
  <c r="A155" i="2" s="1"/>
  <c r="O178" i="2"/>
  <c r="A178" i="2" s="1" a="1"/>
  <c r="A178" i="2" s="1"/>
  <c r="N178" i="2"/>
  <c r="O66" i="2"/>
  <c r="A66" i="2" s="1" a="1"/>
  <c r="A66" i="2" s="1"/>
  <c r="N66" i="2"/>
  <c r="O64" i="2"/>
  <c r="A64" i="2" s="1" a="1"/>
  <c r="A64" i="2" s="1"/>
  <c r="N64" i="2"/>
  <c r="O58" i="2"/>
  <c r="A58" i="2" s="1" a="1"/>
  <c r="A58" i="2" s="1"/>
  <c r="N58" i="2"/>
  <c r="O28" i="2"/>
  <c r="A28" i="2" s="1" a="1"/>
  <c r="A28" i="2" s="1"/>
  <c r="N28" i="2"/>
  <c r="O239" i="2"/>
  <c r="A239" i="2" s="1" a="1"/>
  <c r="A239" i="2" s="1"/>
  <c r="N239" i="2"/>
  <c r="O210" i="2"/>
  <c r="A210" i="2" s="1" a="1"/>
  <c r="A210" i="2" s="1"/>
  <c r="N210" i="2"/>
  <c r="O246" i="2"/>
  <c r="A246" i="2" s="1" a="1"/>
  <c r="A246" i="2" s="1"/>
  <c r="N246" i="2"/>
  <c r="O252" i="2"/>
  <c r="A252" i="2" s="1" a="1"/>
  <c r="A252" i="2" s="1"/>
  <c r="N252" i="2"/>
  <c r="N269" i="2"/>
  <c r="O269" i="2"/>
  <c r="A269" i="2" s="1" a="1"/>
  <c r="A269" i="2" s="1"/>
  <c r="O383" i="2"/>
  <c r="A383" i="2" s="1" a="1"/>
  <c r="A383" i="2" s="1"/>
  <c r="N383" i="2"/>
  <c r="O262" i="2"/>
  <c r="A262" i="2" s="1" a="1"/>
  <c r="A262" i="2" s="1"/>
  <c r="N262" i="2"/>
  <c r="O286" i="2"/>
  <c r="A286" i="2" s="1" a="1"/>
  <c r="A286" i="2" s="1"/>
  <c r="N286" i="2"/>
  <c r="O310" i="2"/>
  <c r="A310" i="2" s="1" a="1"/>
  <c r="A310" i="2" s="1"/>
  <c r="N310" i="2"/>
  <c r="O334" i="2"/>
  <c r="A334" i="2" s="1" a="1"/>
  <c r="A334" i="2" s="1"/>
  <c r="N334" i="2"/>
  <c r="O358" i="2"/>
  <c r="A358" i="2" s="1" a="1"/>
  <c r="A358" i="2" s="1"/>
  <c r="N358" i="2"/>
  <c r="O382" i="2"/>
  <c r="A382" i="2" s="1" a="1"/>
  <c r="A382" i="2" s="1"/>
  <c r="N382" i="2"/>
  <c r="O270" i="2"/>
  <c r="A270" i="2" s="1" a="1"/>
  <c r="A270" i="2" s="1"/>
  <c r="N270" i="2"/>
  <c r="O294" i="2"/>
  <c r="A294" i="2" s="1" a="1"/>
  <c r="A294" i="2" s="1"/>
  <c r="N294" i="2"/>
  <c r="O318" i="2"/>
  <c r="A318" i="2" s="1" a="1"/>
  <c r="A318" i="2" s="1"/>
  <c r="N318" i="2"/>
  <c r="O342" i="2"/>
  <c r="A342" i="2" s="1" a="1"/>
  <c r="A342" i="2" s="1"/>
  <c r="N342" i="2"/>
  <c r="O366" i="2"/>
  <c r="A366" i="2" s="1" a="1"/>
  <c r="A366" i="2" s="1"/>
  <c r="N366" i="2"/>
  <c r="O390" i="2"/>
  <c r="A390" i="2" s="1" a="1"/>
  <c r="A390" i="2" s="1"/>
  <c r="N390" i="2"/>
  <c r="O594" i="2"/>
  <c r="A594" i="2" s="1" a="1"/>
  <c r="A594" i="2" s="1"/>
  <c r="N594" i="2"/>
  <c r="O428" i="2"/>
  <c r="A428" i="2" s="1" a="1"/>
  <c r="A428" i="2" s="1"/>
  <c r="N428" i="2"/>
  <c r="O452" i="2"/>
  <c r="A452" i="2" s="1" a="1"/>
  <c r="A452" i="2" s="1"/>
  <c r="N452" i="2"/>
  <c r="O476" i="2"/>
  <c r="A476" i="2" s="1" a="1"/>
  <c r="A476" i="2" s="1"/>
  <c r="N476" i="2"/>
  <c r="O500" i="2"/>
  <c r="A500" i="2" s="1" a="1"/>
  <c r="A500" i="2" s="1"/>
  <c r="N500" i="2"/>
  <c r="O524" i="2"/>
  <c r="A524" i="2" s="1" a="1"/>
  <c r="A524" i="2" s="1"/>
  <c r="N524" i="2"/>
  <c r="O751" i="2"/>
  <c r="A751" i="2" s="1" a="1"/>
  <c r="A751" i="2" s="1"/>
  <c r="N751" i="2"/>
  <c r="O598" i="2"/>
  <c r="A598" i="2" s="1" a="1"/>
  <c r="A598" i="2" s="1"/>
  <c r="N598" i="2"/>
  <c r="O622" i="2"/>
  <c r="A622" i="2" s="1" a="1"/>
  <c r="A622" i="2" s="1"/>
  <c r="N622" i="2"/>
  <c r="O646" i="2"/>
  <c r="A646" i="2" s="1" a="1"/>
  <c r="A646" i="2" s="1"/>
  <c r="N646" i="2"/>
  <c r="O670" i="2"/>
  <c r="A670" i="2" s="1" a="1"/>
  <c r="A670" i="2" s="1"/>
  <c r="N670" i="2"/>
  <c r="O694" i="2"/>
  <c r="A694" i="2" s="1" a="1"/>
  <c r="A694" i="2" s="1"/>
  <c r="N694" i="2"/>
  <c r="O718" i="2"/>
  <c r="A718" i="2" s="1" a="1"/>
  <c r="A718" i="2" s="1"/>
  <c r="N718" i="2"/>
  <c r="O632" i="2"/>
  <c r="A632" i="2" s="1" a="1"/>
  <c r="A632" i="2" s="1"/>
  <c r="N632" i="2"/>
  <c r="O656" i="2"/>
  <c r="A656" i="2" s="1" a="1"/>
  <c r="A656" i="2" s="1"/>
  <c r="N656" i="2"/>
  <c r="O680" i="2"/>
  <c r="A680" i="2" s="1" a="1"/>
  <c r="A680" i="2" s="1"/>
  <c r="N680" i="2"/>
  <c r="O704" i="2"/>
  <c r="A704" i="2" s="1" a="1"/>
  <c r="A704" i="2" s="1"/>
  <c r="N704" i="2"/>
  <c r="O728" i="2"/>
  <c r="A728" i="2" s="1" a="1"/>
  <c r="A728" i="2" s="1"/>
  <c r="N728" i="2"/>
  <c r="O606" i="2"/>
  <c r="A606" i="2" s="1" a="1"/>
  <c r="A606" i="2" s="1"/>
  <c r="N606" i="2"/>
  <c r="O630" i="2"/>
  <c r="A630" i="2" s="1" a="1"/>
  <c r="A630" i="2" s="1"/>
  <c r="N630" i="2"/>
  <c r="O654" i="2"/>
  <c r="A654" i="2" s="1" a="1"/>
  <c r="A654" i="2" s="1"/>
  <c r="N654" i="2"/>
  <c r="O678" i="2"/>
  <c r="A678" i="2" s="1" a="1"/>
  <c r="A678" i="2" s="1"/>
  <c r="N678" i="2"/>
  <c r="O702" i="2"/>
  <c r="A702" i="2" s="1" a="1"/>
  <c r="A702" i="2" s="1"/>
  <c r="N702" i="2"/>
  <c r="O739" i="2"/>
  <c r="A739" i="2" s="1" a="1"/>
  <c r="A739" i="2" s="1"/>
  <c r="N739" i="2"/>
  <c r="O787" i="2"/>
  <c r="A787" i="2" s="1" a="1"/>
  <c r="A787" i="2" s="1"/>
  <c r="N787" i="2"/>
  <c r="O811" i="2"/>
  <c r="A811" i="2" s="1" a="1"/>
  <c r="A811" i="2" s="1"/>
  <c r="N811" i="2"/>
  <c r="O835" i="2"/>
  <c r="A835" i="2" s="1" a="1"/>
  <c r="A835" i="2" s="1"/>
  <c r="N835" i="2"/>
  <c r="O859" i="2"/>
  <c r="A859" i="2" s="1" a="1"/>
  <c r="A859" i="2" s="1"/>
  <c r="N859" i="2"/>
  <c r="O883" i="2"/>
  <c r="A883" i="2" s="1" a="1"/>
  <c r="A883" i="2" s="1"/>
  <c r="N883" i="2"/>
  <c r="O780" i="2"/>
  <c r="A780" i="2" s="1" a="1"/>
  <c r="A780" i="2" s="1"/>
  <c r="N780" i="2"/>
  <c r="O804" i="2"/>
  <c r="A804" i="2" s="1" a="1"/>
  <c r="A804" i="2" s="1"/>
  <c r="N804" i="2"/>
  <c r="O828" i="2"/>
  <c r="A828" i="2" s="1" a="1"/>
  <c r="A828" i="2" s="1"/>
  <c r="N828" i="2"/>
  <c r="O852" i="2"/>
  <c r="A852" i="2" s="1" a="1"/>
  <c r="A852" i="2" s="1"/>
  <c r="N852" i="2"/>
  <c r="O876" i="2"/>
  <c r="A876" i="2" s="1" a="1"/>
  <c r="A876" i="2" s="1"/>
  <c r="N876" i="2"/>
  <c r="O900" i="2"/>
  <c r="A900" i="2" s="1" a="1"/>
  <c r="A900" i="2" s="1"/>
  <c r="N900" i="2"/>
  <c r="O783" i="2"/>
  <c r="A783" i="2" s="1" a="1"/>
  <c r="A783" i="2" s="1"/>
  <c r="N783" i="2"/>
  <c r="O807" i="2"/>
  <c r="A807" i="2" s="1" a="1"/>
  <c r="A807" i="2" s="1"/>
  <c r="N807" i="2"/>
  <c r="O831" i="2"/>
  <c r="A831" i="2" s="1" a="1"/>
  <c r="A831" i="2" s="1"/>
  <c r="N831" i="2"/>
  <c r="O855" i="2"/>
  <c r="A855" i="2" s="1" a="1"/>
  <c r="A855" i="2" s="1"/>
  <c r="N855" i="2"/>
  <c r="O879" i="2"/>
  <c r="A879" i="2" s="1" a="1"/>
  <c r="A879" i="2" s="1"/>
  <c r="N879" i="2"/>
  <c r="O1032" i="2"/>
  <c r="A1032" i="2" s="1" a="1"/>
  <c r="A1032" i="2" s="1"/>
  <c r="N1032" i="2"/>
  <c r="O1016" i="2"/>
  <c r="A1016" i="2" s="1" a="1"/>
  <c r="A1016" i="2" s="1"/>
  <c r="N1016" i="2"/>
  <c r="O1064" i="2"/>
  <c r="A1064" i="2" s="1" a="1"/>
  <c r="A1064" i="2" s="1"/>
  <c r="N1064" i="2"/>
  <c r="N913" i="2"/>
  <c r="O913" i="2"/>
  <c r="A913" i="2" s="1" a="1"/>
  <c r="A913" i="2" s="1"/>
  <c r="N937" i="2"/>
  <c r="O937" i="2"/>
  <c r="A937" i="2" s="1" a="1"/>
  <c r="A937" i="2" s="1"/>
  <c r="N961" i="2"/>
  <c r="O961" i="2"/>
  <c r="A961" i="2" s="1" a="1"/>
  <c r="A961" i="2" s="1"/>
  <c r="O985" i="2"/>
  <c r="A985" i="2" s="1" a="1"/>
  <c r="A985" i="2" s="1"/>
  <c r="N985" i="2"/>
  <c r="O1009" i="2"/>
  <c r="A1009" i="2" s="1" a="1"/>
  <c r="A1009" i="2" s="1"/>
  <c r="N1009" i="2"/>
  <c r="O1090" i="2"/>
  <c r="A1090" i="2" s="1" a="1"/>
  <c r="A1090" i="2" s="1"/>
  <c r="N1090" i="2"/>
  <c r="O1019" i="2"/>
  <c r="A1019" i="2" s="1" a="1"/>
  <c r="A1019" i="2" s="1"/>
  <c r="N1019" i="2"/>
  <c r="O1028" i="2"/>
  <c r="A1028" i="2" s="1" a="1"/>
  <c r="A1028" i="2" s="1"/>
  <c r="N1028" i="2"/>
  <c r="O1100" i="2"/>
  <c r="A1100" i="2" s="1" a="1"/>
  <c r="A1100" i="2" s="1"/>
  <c r="N1100" i="2"/>
  <c r="O1036" i="2"/>
  <c r="A1036" i="2" s="1" a="1"/>
  <c r="A1036" i="2" s="1"/>
  <c r="N1036" i="2"/>
  <c r="O1060" i="2"/>
  <c r="A1060" i="2" s="1" a="1"/>
  <c r="A1060" i="2" s="1"/>
  <c r="N1060" i="2"/>
  <c r="O1084" i="2"/>
  <c r="A1084" i="2" s="1" a="1"/>
  <c r="A1084" i="2" s="1"/>
  <c r="N1084" i="2"/>
  <c r="N1063" i="2"/>
  <c r="O1063" i="2"/>
  <c r="A1063" i="2" s="1" a="1"/>
  <c r="A1063" i="2" s="1"/>
  <c r="N1127" i="2"/>
  <c r="O1127" i="2"/>
  <c r="A1127" i="2" s="1" a="1"/>
  <c r="A1127" i="2" s="1"/>
  <c r="O1174" i="2"/>
  <c r="A1174" i="2" s="1" a="1"/>
  <c r="A1174" i="2" s="1"/>
  <c r="N1174" i="2"/>
  <c r="O1128" i="2"/>
  <c r="A1128" i="2" s="1" a="1"/>
  <c r="A1128" i="2" s="1"/>
  <c r="N1128" i="2"/>
  <c r="O1152" i="2"/>
  <c r="A1152" i="2" s="1" a="1"/>
  <c r="A1152" i="2" s="1"/>
  <c r="N1152" i="2"/>
  <c r="N1185" i="2"/>
  <c r="O1185" i="2"/>
  <c r="A1185" i="2" s="1" a="1"/>
  <c r="A1185" i="2" s="1"/>
  <c r="N1209" i="2"/>
  <c r="O1209" i="2"/>
  <c r="A1209" i="2" s="1" a="1"/>
  <c r="A1209" i="2" s="1"/>
  <c r="N1233" i="2"/>
  <c r="O1233" i="2"/>
  <c r="A1233" i="2" s="1" a="1"/>
  <c r="A1233" i="2" s="1"/>
  <c r="N1257" i="2"/>
  <c r="O1257" i="2"/>
  <c r="A1257" i="2" s="1" a="1"/>
  <c r="A1257" i="2" s="1"/>
  <c r="N1281" i="2"/>
  <c r="O1281" i="2"/>
  <c r="A1281" i="2" s="1" a="1"/>
  <c r="A1281" i="2" s="1"/>
  <c r="O1292" i="2"/>
  <c r="A1292" i="2" s="1" a="1"/>
  <c r="A1292" i="2" s="1"/>
  <c r="N1292" i="2"/>
  <c r="O1387" i="2"/>
  <c r="A1387" i="2" s="1" a="1"/>
  <c r="A1387" i="2" s="1"/>
  <c r="N1387" i="2"/>
  <c r="O1371" i="2"/>
  <c r="A1371" i="2" s="1" a="1"/>
  <c r="A1371" i="2" s="1"/>
  <c r="N1371" i="2"/>
  <c r="O1321" i="2"/>
  <c r="A1321" i="2" s="1" a="1"/>
  <c r="A1321" i="2" s="1"/>
  <c r="N1321" i="2"/>
  <c r="O1345" i="2"/>
  <c r="A1345" i="2" s="1" a="1"/>
  <c r="A1345" i="2" s="1"/>
  <c r="N1345" i="2"/>
  <c r="O1369" i="2"/>
  <c r="A1369" i="2" s="1" a="1"/>
  <c r="A1369" i="2" s="1"/>
  <c r="N1369" i="2"/>
  <c r="N1393" i="2"/>
  <c r="O1393" i="2"/>
  <c r="A1393" i="2" s="1" a="1"/>
  <c r="A1393" i="2" s="1"/>
  <c r="O1382" i="2"/>
  <c r="A1382" i="2" s="1" a="1"/>
  <c r="A1382" i="2" s="1"/>
  <c r="N1382" i="2"/>
  <c r="O1470" i="2"/>
  <c r="A1470" i="2" s="1" a="1"/>
  <c r="A1470" i="2" s="1"/>
  <c r="N1470" i="2"/>
  <c r="O1458" i="2"/>
  <c r="A1458" i="2" s="1" a="1"/>
  <c r="A1458" i="2" s="1"/>
  <c r="N1458" i="2"/>
  <c r="O1440" i="2"/>
  <c r="A1440" i="2" s="1" a="1"/>
  <c r="A1440" i="2" s="1"/>
  <c r="N1440" i="2"/>
  <c r="N1497" i="2"/>
  <c r="O1497" i="2"/>
  <c r="A1497" i="2" s="1" a="1"/>
  <c r="A1497" i="2" s="1"/>
  <c r="O1579" i="2"/>
  <c r="A1579" i="2" s="1" a="1"/>
  <c r="A1579" i="2" s="1"/>
  <c r="N1579" i="2"/>
  <c r="O1580" i="2"/>
  <c r="A1580" i="2" s="1" a="1"/>
  <c r="A1580" i="2" s="1"/>
  <c r="N1580" i="2"/>
  <c r="O1623" i="2"/>
  <c r="A1623" i="2" s="1" a="1"/>
  <c r="A1623" i="2" s="1"/>
  <c r="N1623" i="2"/>
  <c r="N1641" i="2"/>
  <c r="O1641" i="2"/>
  <c r="A1641" i="2" s="1" a="1"/>
  <c r="A1641" i="2" s="1"/>
  <c r="O1586" i="2"/>
  <c r="A1586" i="2" s="1" a="1"/>
  <c r="A1586" i="2" s="1"/>
  <c r="N1586" i="2"/>
  <c r="O1610" i="2"/>
  <c r="A1610" i="2" s="1" a="1"/>
  <c r="A1610" i="2" s="1"/>
  <c r="N1610" i="2"/>
  <c r="O1656" i="2"/>
  <c r="A1656" i="2" s="1" a="1"/>
  <c r="A1656" i="2" s="1"/>
  <c r="N1656" i="2"/>
  <c r="O1680" i="2"/>
  <c r="A1680" i="2" s="1" a="1"/>
  <c r="A1680" i="2" s="1"/>
  <c r="N1680" i="2"/>
  <c r="O1728" i="2"/>
  <c r="A1728" i="2" s="1" a="1"/>
  <c r="A1728" i="2" s="1"/>
  <c r="N1728" i="2"/>
  <c r="O1662" i="2"/>
  <c r="A1662" i="2" s="1" a="1"/>
  <c r="A1662" i="2" s="1"/>
  <c r="N1662" i="2"/>
  <c r="O1686" i="2"/>
  <c r="A1686" i="2" s="1" a="1"/>
  <c r="A1686" i="2" s="1"/>
  <c r="N1686" i="2"/>
  <c r="O1634" i="2"/>
  <c r="A1634" i="2" s="1" a="1"/>
  <c r="A1634" i="2" s="1"/>
  <c r="N1634" i="2"/>
  <c r="O1658" i="2"/>
  <c r="A1658" i="2" s="1" a="1"/>
  <c r="A1658" i="2" s="1"/>
  <c r="N1658" i="2"/>
  <c r="O1682" i="2"/>
  <c r="A1682" i="2" s="1" a="1"/>
  <c r="A1682" i="2" s="1"/>
  <c r="N1682" i="2"/>
  <c r="O1692" i="2"/>
  <c r="A1692" i="2" s="1" a="1"/>
  <c r="A1692" i="2" s="1"/>
  <c r="N1692" i="2"/>
  <c r="O1780" i="2"/>
  <c r="A1780" i="2" s="1" a="1"/>
  <c r="A1780" i="2" s="1"/>
  <c r="N1780" i="2"/>
  <c r="N1787" i="2"/>
  <c r="O1787" i="2"/>
  <c r="A1787" i="2" s="1" a="1"/>
  <c r="A1787" i="2" s="1"/>
  <c r="O1810" i="2"/>
  <c r="A1810" i="2" s="1" a="1"/>
  <c r="A1810" i="2" s="1"/>
  <c r="N1810" i="2"/>
  <c r="O1834" i="2"/>
  <c r="A1834" i="2" s="1" a="1"/>
  <c r="A1834" i="2" s="1"/>
  <c r="N1834" i="2"/>
  <c r="N1779" i="2"/>
  <c r="O1779" i="2"/>
  <c r="A1779" i="2" s="1" a="1"/>
  <c r="A1779" i="2" s="1"/>
  <c r="O1803" i="2"/>
  <c r="A1803" i="2" s="1" a="1"/>
  <c r="A1803" i="2" s="1"/>
  <c r="N1803" i="2"/>
  <c r="O1827" i="2"/>
  <c r="A1827" i="2" s="1" a="1"/>
  <c r="A1827" i="2" s="1"/>
  <c r="N1827" i="2"/>
  <c r="N1801" i="2"/>
  <c r="O1801" i="2"/>
  <c r="A1801" i="2" s="1" a="1"/>
  <c r="A1801" i="2" s="1"/>
  <c r="O1825" i="2"/>
  <c r="A1825" i="2" s="1" a="1"/>
  <c r="A1825" i="2" s="1"/>
  <c r="N1825" i="2"/>
  <c r="N1926" i="2"/>
  <c r="O1926" i="2"/>
  <c r="A1926" i="2" s="1" a="1"/>
  <c r="A1926" i="2" s="1"/>
  <c r="O1896" i="2"/>
  <c r="A1896" i="2" s="1" a="1"/>
  <c r="A1896" i="2" s="1"/>
  <c r="N1896" i="2"/>
  <c r="O1920" i="2"/>
  <c r="A1920" i="2" s="1" a="1"/>
  <c r="A1920" i="2" s="1"/>
  <c r="N1920" i="2"/>
  <c r="O1882" i="2"/>
  <c r="A1882" i="2" s="1" a="1"/>
  <c r="A1882" i="2" s="1"/>
  <c r="N1882" i="2"/>
  <c r="O1906" i="2"/>
  <c r="A1906" i="2" s="1" a="1"/>
  <c r="A1906" i="2" s="1"/>
  <c r="N1906" i="2"/>
  <c r="O1929" i="2"/>
  <c r="A1929" i="2" s="1" a="1"/>
  <c r="A1929" i="2" s="1"/>
  <c r="N1929" i="2"/>
  <c r="O1942" i="2"/>
  <c r="A1942" i="2" s="1" a="1"/>
  <c r="A1942" i="2" s="1"/>
  <c r="N1942" i="2"/>
  <c r="N1945" i="2"/>
  <c r="O1945" i="2"/>
  <c r="A1945" i="2" s="1" a="1"/>
  <c r="A1945" i="2" s="1"/>
  <c r="O1944" i="2"/>
  <c r="A1944" i="2" s="1" a="1"/>
  <c r="A1944" i="2" s="1"/>
  <c r="N1944" i="2"/>
  <c r="N1980" i="2"/>
  <c r="O1980" i="2"/>
  <c r="A1980" i="2" s="1" a="1"/>
  <c r="A1980" i="2" s="1"/>
  <c r="O2006" i="2"/>
  <c r="A2006" i="2" s="1" a="1"/>
  <c r="A2006" i="2" s="1"/>
  <c r="N2006" i="2"/>
  <c r="N2033" i="2"/>
  <c r="O2033" i="2"/>
  <c r="A2033" i="2" s="1" a="1"/>
  <c r="A2033" i="2" s="1"/>
  <c r="N1977" i="2"/>
  <c r="O1977" i="2"/>
  <c r="A1977" i="2" s="1" a="1"/>
  <c r="A1977" i="2" s="1"/>
  <c r="O2001" i="2"/>
  <c r="A2001" i="2" s="1" a="1"/>
  <c r="A2001" i="2" s="1"/>
  <c r="N2001" i="2"/>
  <c r="O2099" i="2"/>
  <c r="A2099" i="2" s="1" a="1"/>
  <c r="A2099" i="2" s="1"/>
  <c r="N2099" i="2"/>
  <c r="O2106" i="2"/>
  <c r="A2106" i="2" s="1" a="1"/>
  <c r="A2106" i="2" s="1"/>
  <c r="N2106" i="2"/>
  <c r="O2118" i="2"/>
  <c r="A2118" i="2" s="1" a="1"/>
  <c r="A2118" i="2" s="1"/>
  <c r="N2118" i="2"/>
  <c r="O2072" i="2"/>
  <c r="A2072" i="2" s="1" a="1"/>
  <c r="A2072" i="2" s="1"/>
  <c r="N2072" i="2"/>
  <c r="N2134" i="2"/>
  <c r="O2134" i="2"/>
  <c r="A2134" i="2" s="1" a="1"/>
  <c r="A2134" i="2" s="1"/>
  <c r="N2139" i="2"/>
  <c r="O2139" i="2"/>
  <c r="A2139" i="2" s="1" a="1"/>
  <c r="A2139" i="2" s="1"/>
  <c r="N2222" i="2"/>
  <c r="O2222" i="2"/>
  <c r="A2222" i="2" s="1" a="1"/>
  <c r="A2222" i="2" s="1"/>
  <c r="O2170" i="2"/>
  <c r="A2170" i="2" s="1" a="1"/>
  <c r="A2170" i="2" s="1"/>
  <c r="N2170" i="2"/>
  <c r="O2181" i="2"/>
  <c r="A2181" i="2" s="1" a="1"/>
  <c r="A2181" i="2" s="1"/>
  <c r="N2181" i="2"/>
  <c r="O2215" i="2"/>
  <c r="A2215" i="2" s="1" a="1"/>
  <c r="A2215" i="2" s="1"/>
  <c r="N2215" i="2"/>
  <c r="N2208" i="2"/>
  <c r="O2208" i="2"/>
  <c r="A2208" i="2" s="1" a="1"/>
  <c r="A2208" i="2" s="1"/>
  <c r="O2226" i="2"/>
  <c r="A2226" i="2" s="1" a="1"/>
  <c r="A2226" i="2" s="1"/>
  <c r="N2226" i="2"/>
  <c r="O2207" i="2"/>
  <c r="A2207" i="2" s="1" a="1"/>
  <c r="A2207" i="2" s="1"/>
  <c r="N2207" i="2"/>
  <c r="O2188" i="2"/>
  <c r="A2188" i="2" s="1" a="1"/>
  <c r="A2188" i="2" s="1"/>
  <c r="N2188" i="2"/>
  <c r="O2212" i="2"/>
  <c r="A2212" i="2" s="1" a="1"/>
  <c r="A2212" i="2" s="1"/>
  <c r="N2212" i="2"/>
  <c r="O2279" i="2"/>
  <c r="A2279" i="2" s="1" a="1"/>
  <c r="A2279" i="2" s="1"/>
  <c r="N2279" i="2"/>
  <c r="O2239" i="2"/>
  <c r="A2239" i="2" s="1" a="1"/>
  <c r="A2239" i="2" s="1"/>
  <c r="N2239" i="2"/>
  <c r="O2263" i="2"/>
  <c r="A2263" i="2" s="1" a="1"/>
  <c r="A2263" i="2" s="1"/>
  <c r="N2263" i="2"/>
  <c r="O2280" i="2"/>
  <c r="A2280" i="2" s="1" a="1"/>
  <c r="A2280" i="2" s="1"/>
  <c r="N2280" i="2"/>
  <c r="O2296" i="2"/>
  <c r="A2296" i="2" s="1" a="1"/>
  <c r="A2296" i="2" s="1"/>
  <c r="N2296" i="2"/>
  <c r="O2307" i="2"/>
  <c r="A2307" i="2" s="1" a="1"/>
  <c r="A2307" i="2" s="1"/>
  <c r="N2307" i="2"/>
  <c r="O2289" i="2"/>
  <c r="A2289" i="2" s="1" a="1"/>
  <c r="A2289" i="2" s="1"/>
  <c r="N2289" i="2"/>
  <c r="O2275" i="2"/>
  <c r="A2275" i="2" s="1" a="1"/>
  <c r="A2275" i="2" s="1"/>
  <c r="N2275" i="2"/>
  <c r="O2290" i="2"/>
  <c r="A2290" i="2" s="1" a="1"/>
  <c r="A2290" i="2" s="1"/>
  <c r="N2290" i="2"/>
  <c r="O2317" i="2"/>
  <c r="A2317" i="2" s="1" a="1"/>
  <c r="A2317" i="2" s="1"/>
  <c r="N2317" i="2"/>
  <c r="O2356" i="2"/>
  <c r="A2356" i="2" s="1" a="1"/>
  <c r="A2356" i="2" s="1"/>
  <c r="N2356" i="2"/>
  <c r="O2325" i="2"/>
  <c r="A2325" i="2" s="1" a="1"/>
  <c r="A2325" i="2" s="1"/>
  <c r="N2325" i="2"/>
  <c r="O2311" i="2"/>
  <c r="A2311" i="2" s="1" a="1"/>
  <c r="A2311" i="2" s="1"/>
  <c r="N2311" i="2"/>
  <c r="O2362" i="2"/>
  <c r="A2362" i="2" s="1" a="1"/>
  <c r="A2362" i="2" s="1"/>
  <c r="N2362" i="2"/>
  <c r="O2376" i="2"/>
  <c r="A2376" i="2" s="1" a="1"/>
  <c r="A2376" i="2" s="1"/>
  <c r="N2376" i="2"/>
  <c r="O2357" i="2"/>
  <c r="A2357" i="2" s="1" a="1"/>
  <c r="A2357" i="2" s="1"/>
  <c r="N2357" i="2"/>
  <c r="O2438" i="2"/>
  <c r="A2438" i="2" s="1" a="1"/>
  <c r="A2438" i="2" s="1"/>
  <c r="N2438" i="2"/>
  <c r="O2387" i="2"/>
  <c r="A2387" i="2" s="1" a="1"/>
  <c r="A2387" i="2" s="1"/>
  <c r="N2387" i="2"/>
  <c r="N2411" i="2"/>
  <c r="O2411" i="2"/>
  <c r="A2411" i="2" s="1" a="1"/>
  <c r="A2411" i="2" s="1"/>
  <c r="O2426" i="2"/>
  <c r="A2426" i="2" s="1" a="1"/>
  <c r="A2426" i="2" s="1"/>
  <c r="N2426" i="2"/>
  <c r="O2427" i="2"/>
  <c r="A2427" i="2" s="1" a="1"/>
  <c r="A2427" i="2" s="1"/>
  <c r="N2427" i="2"/>
  <c r="N2460" i="2"/>
  <c r="O2460" i="2"/>
  <c r="A2460" i="2" s="1" a="1"/>
  <c r="A2460" i="2" s="1"/>
  <c r="N2461" i="2"/>
  <c r="O2461" i="2"/>
  <c r="A2461" i="2" s="1" a="1"/>
  <c r="A2461" i="2" s="1"/>
  <c r="N2498" i="2"/>
  <c r="O2498" i="2"/>
  <c r="A2498" i="2" s="1" a="1"/>
  <c r="A2498" i="2" s="1"/>
  <c r="O2534" i="2"/>
  <c r="A2534" i="2" s="1" a="1"/>
  <c r="A2534" i="2" s="1"/>
  <c r="N2534" i="2"/>
  <c r="N2526" i="2"/>
  <c r="O2526" i="2"/>
  <c r="A2526" i="2" s="1" a="1"/>
  <c r="A2526" i="2" s="1"/>
  <c r="O2552" i="2"/>
  <c r="A2552" i="2" s="1" a="1"/>
  <c r="A2552" i="2" s="1"/>
  <c r="N2552" i="2"/>
  <c r="N2535" i="2"/>
  <c r="O2535" i="2"/>
  <c r="A2535" i="2" s="1" a="1"/>
  <c r="A2535" i="2" s="1"/>
  <c r="N2556" i="2"/>
  <c r="O2556" i="2"/>
  <c r="A2556" i="2" s="1" a="1"/>
  <c r="A2556" i="2" s="1"/>
  <c r="O2541" i="2"/>
  <c r="A2541" i="2" s="1" a="1"/>
  <c r="A2541" i="2" s="1"/>
  <c r="N2541" i="2"/>
  <c r="O2560" i="2"/>
  <c r="A2560" i="2" s="1" a="1"/>
  <c r="A2560" i="2" s="1"/>
  <c r="N2560" i="2"/>
  <c r="O2547" i="2"/>
  <c r="A2547" i="2" s="1" a="1"/>
  <c r="A2547" i="2" s="1"/>
  <c r="N2547" i="2"/>
  <c r="O127" i="2"/>
  <c r="A127" i="2" s="1" a="1"/>
  <c r="A127" i="2" s="1"/>
  <c r="N127" i="2"/>
  <c r="O61" i="2"/>
  <c r="A61" i="2" s="1" a="1"/>
  <c r="A61" i="2" s="1"/>
  <c r="N61" i="2"/>
  <c r="O32" i="2"/>
  <c r="A32" i="2" s="1" a="1"/>
  <c r="A32" i="2" s="1"/>
  <c r="N32" i="2"/>
  <c r="O72" i="2"/>
  <c r="A72" i="2" s="1" a="1"/>
  <c r="A72" i="2" s="1"/>
  <c r="N72" i="2"/>
  <c r="O17" i="2"/>
  <c r="A17" i="2" s="1" a="1"/>
  <c r="A17" i="2" s="1"/>
  <c r="N17" i="2"/>
  <c r="O49" i="2"/>
  <c r="A49" i="2" s="1" a="1"/>
  <c r="A49" i="2" s="1"/>
  <c r="N49" i="2"/>
  <c r="N143" i="2"/>
  <c r="O143" i="2"/>
  <c r="A143" i="2" s="1" a="1"/>
  <c r="A143" i="2" s="1"/>
  <c r="O222" i="2"/>
  <c r="A222" i="2" s="1" a="1"/>
  <c r="A222" i="2" s="1"/>
  <c r="N222" i="2"/>
  <c r="N191" i="2"/>
  <c r="O191" i="2"/>
  <c r="A191" i="2" s="1" a="1"/>
  <c r="A191" i="2" s="1"/>
  <c r="O91" i="2"/>
  <c r="A91" i="2" s="1" a="1"/>
  <c r="A91" i="2" s="1"/>
  <c r="N91" i="2"/>
  <c r="O312" i="2"/>
  <c r="A312" i="2" s="1" a="1"/>
  <c r="A312" i="2" s="1"/>
  <c r="N312" i="2"/>
  <c r="O103" i="2"/>
  <c r="A103" i="2" s="1" a="1"/>
  <c r="A103" i="2" s="1"/>
  <c r="N103" i="2"/>
  <c r="N397" i="2"/>
  <c r="O397" i="2"/>
  <c r="A397" i="2" s="1" a="1"/>
  <c r="A397" i="2" s="1"/>
  <c r="O396" i="2"/>
  <c r="A396" i="2" s="1" a="1"/>
  <c r="A396" i="2" s="1"/>
  <c r="N396" i="2"/>
  <c r="O531" i="2"/>
  <c r="A531" i="2" s="1" a="1"/>
  <c r="A531" i="2" s="1"/>
  <c r="N531" i="2"/>
  <c r="O569" i="2"/>
  <c r="A569" i="2" s="1" a="1"/>
  <c r="A569" i="2" s="1"/>
  <c r="N569" i="2"/>
  <c r="N593" i="2"/>
  <c r="O593" i="2"/>
  <c r="A593" i="2" s="1" a="1"/>
  <c r="A593" i="2" s="1"/>
  <c r="N617" i="2"/>
  <c r="O617" i="2"/>
  <c r="A617" i="2" s="1" a="1"/>
  <c r="A617" i="2" s="1"/>
  <c r="N641" i="2"/>
  <c r="O641" i="2"/>
  <c r="A641" i="2" s="1" a="1"/>
  <c r="A641" i="2" s="1"/>
  <c r="N665" i="2"/>
  <c r="O665" i="2"/>
  <c r="A665" i="2" s="1" a="1"/>
  <c r="A665" i="2" s="1"/>
  <c r="N689" i="2"/>
  <c r="O689" i="2"/>
  <c r="A689" i="2" s="1" a="1"/>
  <c r="A689" i="2" s="1"/>
  <c r="N713" i="2"/>
  <c r="O713" i="2"/>
  <c r="A713" i="2" s="1" a="1"/>
  <c r="A713" i="2" s="1"/>
  <c r="N724" i="2"/>
  <c r="O724" i="2"/>
  <c r="A724" i="2" s="1" a="1"/>
  <c r="A724" i="2" s="1"/>
  <c r="O615" i="2"/>
  <c r="A615" i="2" s="1" a="1"/>
  <c r="A615" i="2" s="1"/>
  <c r="N615" i="2"/>
  <c r="O639" i="2"/>
  <c r="A639" i="2" s="1" a="1"/>
  <c r="A639" i="2" s="1"/>
  <c r="N639" i="2"/>
  <c r="O663" i="2"/>
  <c r="A663" i="2" s="1" a="1"/>
  <c r="A663" i="2" s="1"/>
  <c r="N663" i="2"/>
  <c r="O687" i="2"/>
  <c r="A687" i="2" s="1" a="1"/>
  <c r="A687" i="2" s="1"/>
  <c r="N687" i="2"/>
  <c r="O711" i="2"/>
  <c r="A711" i="2" s="1" a="1"/>
  <c r="A711" i="2" s="1"/>
  <c r="N711" i="2"/>
  <c r="O777" i="2"/>
  <c r="A777" i="2" s="1" a="1"/>
  <c r="A777" i="2" s="1"/>
  <c r="N777" i="2"/>
  <c r="O587" i="2"/>
  <c r="A587" i="2" s="1" a="1"/>
  <c r="A587" i="2" s="1"/>
  <c r="N587" i="2"/>
  <c r="O611" i="2"/>
  <c r="A611" i="2" s="1" a="1"/>
  <c r="A611" i="2" s="1"/>
  <c r="N611" i="2"/>
  <c r="O635" i="2"/>
  <c r="A635" i="2" s="1" a="1"/>
  <c r="A635" i="2" s="1"/>
  <c r="N635" i="2"/>
  <c r="O659" i="2"/>
  <c r="A659" i="2" s="1" a="1"/>
  <c r="A659" i="2" s="1"/>
  <c r="N659" i="2"/>
  <c r="O683" i="2"/>
  <c r="A683" i="2" s="1" a="1"/>
  <c r="A683" i="2" s="1"/>
  <c r="N683" i="2"/>
  <c r="O707" i="2"/>
  <c r="A707" i="2" s="1" a="1"/>
  <c r="A707" i="2" s="1"/>
  <c r="N707" i="2"/>
  <c r="O556" i="2"/>
  <c r="A556" i="2" s="1" a="1"/>
  <c r="A556" i="2" s="1"/>
  <c r="N556" i="2"/>
  <c r="O580" i="2"/>
  <c r="A580" i="2" s="1" a="1"/>
  <c r="A580" i="2" s="1"/>
  <c r="N580" i="2"/>
  <c r="O604" i="2"/>
  <c r="A604" i="2" s="1" a="1"/>
  <c r="A604" i="2" s="1"/>
  <c r="N604" i="2"/>
  <c r="O628" i="2"/>
  <c r="A628" i="2" s="1" a="1"/>
  <c r="A628" i="2" s="1"/>
  <c r="N628" i="2"/>
  <c r="O652" i="2"/>
  <c r="A652" i="2" s="1" a="1"/>
  <c r="A652" i="2" s="1"/>
  <c r="N652" i="2"/>
  <c r="O676" i="2"/>
  <c r="A676" i="2" s="1" a="1"/>
  <c r="A676" i="2" s="1"/>
  <c r="N676" i="2"/>
  <c r="O700" i="2"/>
  <c r="A700" i="2" s="1" a="1"/>
  <c r="A700" i="2" s="1"/>
  <c r="N700" i="2"/>
  <c r="O903" i="2"/>
  <c r="A903" i="2" s="1" a="1"/>
  <c r="A903" i="2" s="1"/>
  <c r="N903" i="2"/>
  <c r="N916" i="2"/>
  <c r="O916" i="2"/>
  <c r="A916" i="2" s="1" a="1"/>
  <c r="A916" i="2" s="1"/>
  <c r="O825" i="2"/>
  <c r="A825" i="2" s="1" a="1"/>
  <c r="A825" i="2" s="1"/>
  <c r="N825" i="2"/>
  <c r="O849" i="2"/>
  <c r="A849" i="2" s="1" a="1"/>
  <c r="A849" i="2" s="1"/>
  <c r="N849" i="2"/>
  <c r="O873" i="2"/>
  <c r="A873" i="2" s="1" a="1"/>
  <c r="A873" i="2" s="1"/>
  <c r="N873" i="2"/>
  <c r="O897" i="2"/>
  <c r="A897" i="2" s="1" a="1"/>
  <c r="A897" i="2" s="1"/>
  <c r="N897" i="2"/>
  <c r="N746" i="2"/>
  <c r="O746" i="2"/>
  <c r="A746" i="2" s="1" a="1"/>
  <c r="A746" i="2" s="1"/>
  <c r="N770" i="2"/>
  <c r="O770" i="2"/>
  <c r="A770" i="2" s="1" a="1"/>
  <c r="A770" i="2" s="1"/>
  <c r="N794" i="2"/>
  <c r="O794" i="2"/>
  <c r="A794" i="2" s="1" a="1"/>
  <c r="A794" i="2" s="1"/>
  <c r="O818" i="2"/>
  <c r="A818" i="2" s="1" a="1"/>
  <c r="A818" i="2" s="1"/>
  <c r="N818" i="2"/>
  <c r="O842" i="2"/>
  <c r="A842" i="2" s="1" a="1"/>
  <c r="A842" i="2" s="1"/>
  <c r="N842" i="2"/>
  <c r="O866" i="2"/>
  <c r="A866" i="2" s="1" a="1"/>
  <c r="A866" i="2" s="1"/>
  <c r="N866" i="2"/>
  <c r="O890" i="2"/>
  <c r="A890" i="2" s="1" a="1"/>
  <c r="A890" i="2" s="1"/>
  <c r="N890" i="2"/>
  <c r="O923" i="2"/>
  <c r="A923" i="2" s="1" a="1"/>
  <c r="A923" i="2" s="1"/>
  <c r="N923" i="2"/>
  <c r="O909" i="2"/>
  <c r="A909" i="2" s="1" a="1"/>
  <c r="A909" i="2" s="1"/>
  <c r="N909" i="2"/>
  <c r="O953" i="2"/>
  <c r="A953" i="2" s="1" a="1"/>
  <c r="A953" i="2" s="1"/>
  <c r="N953" i="2"/>
  <c r="O766" i="2"/>
  <c r="A766" i="2" s="1" a="1"/>
  <c r="A766" i="2" s="1"/>
  <c r="N766" i="2"/>
  <c r="O790" i="2"/>
  <c r="A790" i="2" s="1" a="1"/>
  <c r="A790" i="2" s="1"/>
  <c r="N790" i="2"/>
  <c r="O814" i="2"/>
  <c r="A814" i="2" s="1" a="1"/>
  <c r="A814" i="2" s="1"/>
  <c r="N814" i="2"/>
  <c r="O838" i="2"/>
  <c r="A838" i="2" s="1" a="1"/>
  <c r="A838" i="2" s="1"/>
  <c r="N838" i="2"/>
  <c r="O862" i="2"/>
  <c r="A862" i="2" s="1" a="1"/>
  <c r="A862" i="2" s="1"/>
  <c r="N862" i="2"/>
  <c r="O886" i="2"/>
  <c r="A886" i="2" s="1" a="1"/>
  <c r="A886" i="2" s="1"/>
  <c r="N886" i="2"/>
  <c r="O906" i="2"/>
  <c r="A906" i="2" s="1" a="1"/>
  <c r="A906" i="2" s="1"/>
  <c r="N906" i="2"/>
  <c r="O935" i="2"/>
  <c r="A935" i="2" s="1" a="1"/>
  <c r="A935" i="2" s="1"/>
  <c r="N935" i="2"/>
  <c r="O959" i="2"/>
  <c r="A959" i="2" s="1" a="1"/>
  <c r="A959" i="2" s="1"/>
  <c r="N959" i="2"/>
  <c r="O983" i="2"/>
  <c r="A983" i="2" s="1" a="1"/>
  <c r="A983" i="2" s="1"/>
  <c r="N983" i="2"/>
  <c r="O1007" i="2"/>
  <c r="A1007" i="2" s="1" a="1"/>
  <c r="A1007" i="2" s="1"/>
  <c r="N1007" i="2"/>
  <c r="O952" i="2"/>
  <c r="A952" i="2" s="1" a="1"/>
  <c r="A952" i="2" s="1"/>
  <c r="N952" i="2"/>
  <c r="O976" i="2"/>
  <c r="A976" i="2" s="1" a="1"/>
  <c r="A976" i="2" s="1"/>
  <c r="N976" i="2"/>
  <c r="O1000" i="2"/>
  <c r="A1000" i="2" s="1" a="1"/>
  <c r="A1000" i="2" s="1"/>
  <c r="N1000" i="2"/>
  <c r="N1054" i="2"/>
  <c r="O1054" i="2"/>
  <c r="A1054" i="2" s="1" a="1"/>
  <c r="A1054" i="2" s="1"/>
  <c r="O1163" i="2"/>
  <c r="A1163" i="2" s="1" a="1"/>
  <c r="A1163" i="2" s="1"/>
  <c r="N1163" i="2"/>
  <c r="N1069" i="2"/>
  <c r="O1069" i="2"/>
  <c r="A1069" i="2" s="1" a="1"/>
  <c r="A1069" i="2" s="1"/>
  <c r="N1107" i="2"/>
  <c r="O1107" i="2"/>
  <c r="A1107" i="2" s="1" a="1"/>
  <c r="A1107" i="2" s="1"/>
  <c r="O1122" i="2"/>
  <c r="A1122" i="2" s="1" a="1"/>
  <c r="A1122" i="2" s="1"/>
  <c r="N1122" i="2"/>
  <c r="O1104" i="2"/>
  <c r="A1104" i="2" s="1" a="1"/>
  <c r="A1104" i="2" s="1"/>
  <c r="N1104" i="2"/>
  <c r="O1068" i="2"/>
  <c r="A1068" i="2" s="1" a="1"/>
  <c r="A1068" i="2" s="1"/>
  <c r="N1068" i="2"/>
  <c r="O1110" i="2"/>
  <c r="A1110" i="2" s="1" a="1"/>
  <c r="A1110" i="2" s="1"/>
  <c r="N1110" i="2"/>
  <c r="O1066" i="2"/>
  <c r="A1066" i="2" s="1" a="1"/>
  <c r="A1066" i="2" s="1"/>
  <c r="N1066" i="2"/>
  <c r="O1151" i="2"/>
  <c r="A1151" i="2" s="1" a="1"/>
  <c r="A1151" i="2" s="1"/>
  <c r="N1151" i="2"/>
  <c r="O1108" i="2"/>
  <c r="A1108" i="2" s="1" a="1"/>
  <c r="A1108" i="2" s="1"/>
  <c r="N1108" i="2"/>
  <c r="O1132" i="2"/>
  <c r="A1132" i="2" s="1" a="1"/>
  <c r="A1132" i="2" s="1"/>
  <c r="N1132" i="2"/>
  <c r="O1156" i="2"/>
  <c r="A1156" i="2" s="1" a="1"/>
  <c r="A1156" i="2" s="1"/>
  <c r="N1156" i="2"/>
  <c r="O1089" i="2"/>
  <c r="A1089" i="2" s="1" a="1"/>
  <c r="A1089" i="2" s="1"/>
  <c r="N1089" i="2"/>
  <c r="O1113" i="2"/>
  <c r="A1113" i="2" s="1" a="1"/>
  <c r="A1113" i="2" s="1"/>
  <c r="N1113" i="2"/>
  <c r="O1137" i="2"/>
  <c r="A1137" i="2" s="1" a="1"/>
  <c r="A1137" i="2" s="1"/>
  <c r="N1137" i="2"/>
  <c r="O1142" i="2"/>
  <c r="A1142" i="2" s="1" a="1"/>
  <c r="A1142" i="2" s="1"/>
  <c r="N1142" i="2"/>
  <c r="O1109" i="2"/>
  <c r="A1109" i="2" s="1" a="1"/>
  <c r="A1109" i="2" s="1"/>
  <c r="N1109" i="2"/>
  <c r="O1133" i="2"/>
  <c r="A1133" i="2" s="1" a="1"/>
  <c r="A1133" i="2" s="1"/>
  <c r="N1133" i="2"/>
  <c r="O1157" i="2"/>
  <c r="A1157" i="2" s="1" a="1"/>
  <c r="A1157" i="2" s="1"/>
  <c r="N1157" i="2"/>
  <c r="N1184" i="2"/>
  <c r="O1184" i="2"/>
  <c r="A1184" i="2" s="1" a="1"/>
  <c r="A1184" i="2" s="1"/>
  <c r="O1291" i="2"/>
  <c r="A1291" i="2" s="1" a="1"/>
  <c r="A1291" i="2" s="1"/>
  <c r="N1291" i="2"/>
  <c r="O1226" i="2"/>
  <c r="A1226" i="2" s="1" a="1"/>
  <c r="A1226" i="2" s="1"/>
  <c r="N1226" i="2"/>
  <c r="O1250" i="2"/>
  <c r="A1250" i="2" s="1" a="1"/>
  <c r="A1250" i="2" s="1"/>
  <c r="N1250" i="2"/>
  <c r="O1274" i="2"/>
  <c r="A1274" i="2" s="1" a="1"/>
  <c r="A1274" i="2" s="1"/>
  <c r="N1274" i="2"/>
  <c r="O1306" i="2"/>
  <c r="A1306" i="2" s="1" a="1"/>
  <c r="A1306" i="2" s="1"/>
  <c r="N1306" i="2"/>
  <c r="O1227" i="2"/>
  <c r="A1227" i="2" s="1" a="1"/>
  <c r="A1227" i="2" s="1"/>
  <c r="N1227" i="2"/>
  <c r="O1251" i="2"/>
  <c r="A1251" i="2" s="1" a="1"/>
  <c r="A1251" i="2" s="1"/>
  <c r="N1251" i="2"/>
  <c r="O1275" i="2"/>
  <c r="A1275" i="2" s="1" a="1"/>
  <c r="A1275" i="2" s="1"/>
  <c r="N1275" i="2"/>
  <c r="O1326" i="2"/>
  <c r="A1326" i="2" s="1" a="1"/>
  <c r="A1326" i="2" s="1"/>
  <c r="N1326" i="2"/>
  <c r="N1206" i="2"/>
  <c r="O1206" i="2"/>
  <c r="A1206" i="2" s="1" a="1"/>
  <c r="A1206" i="2" s="1"/>
  <c r="O1230" i="2"/>
  <c r="A1230" i="2" s="1" a="1"/>
  <c r="A1230" i="2" s="1"/>
  <c r="N1230" i="2"/>
  <c r="O1254" i="2"/>
  <c r="A1254" i="2" s="1" a="1"/>
  <c r="A1254" i="2" s="1"/>
  <c r="N1254" i="2"/>
  <c r="O1278" i="2"/>
  <c r="A1278" i="2" s="1" a="1"/>
  <c r="A1278" i="2" s="1"/>
  <c r="N1278" i="2"/>
  <c r="O1391" i="2"/>
  <c r="A1391" i="2" s="1" a="1"/>
  <c r="A1391" i="2" s="1"/>
  <c r="N1391" i="2"/>
  <c r="O1372" i="2"/>
  <c r="A1372" i="2" s="1" a="1"/>
  <c r="A1372" i="2" s="1"/>
  <c r="N1372" i="2"/>
  <c r="N1319" i="2"/>
  <c r="O1319" i="2"/>
  <c r="A1319" i="2" s="1" a="1"/>
  <c r="A1319" i="2" s="1"/>
  <c r="O1343" i="2"/>
  <c r="A1343" i="2" s="1" a="1"/>
  <c r="A1343" i="2" s="1"/>
  <c r="N1343" i="2"/>
  <c r="O1367" i="2"/>
  <c r="A1367" i="2" s="1" a="1"/>
  <c r="A1367" i="2" s="1"/>
  <c r="N1367" i="2"/>
  <c r="N1454" i="2"/>
  <c r="O1454" i="2"/>
  <c r="A1454" i="2" s="1" a="1"/>
  <c r="A1454" i="2" s="1"/>
  <c r="O1374" i="2"/>
  <c r="A1374" i="2" s="1" a="1"/>
  <c r="A1374" i="2" s="1"/>
  <c r="N1374" i="2"/>
  <c r="N1398" i="2"/>
  <c r="O1398" i="2"/>
  <c r="A1398" i="2" s="1" a="1"/>
  <c r="A1398" i="2" s="1"/>
  <c r="O1422" i="2"/>
  <c r="A1422" i="2" s="1" a="1"/>
  <c r="A1422" i="2" s="1"/>
  <c r="N1422" i="2"/>
  <c r="O1446" i="2"/>
  <c r="A1446" i="2" s="1" a="1"/>
  <c r="A1446" i="2" s="1"/>
  <c r="N1446" i="2"/>
  <c r="O1399" i="2"/>
  <c r="A1399" i="2" s="1" a="1"/>
  <c r="A1399" i="2" s="1"/>
  <c r="N1399" i="2"/>
  <c r="O1423" i="2"/>
  <c r="A1423" i="2" s="1" a="1"/>
  <c r="A1423" i="2" s="1"/>
  <c r="N1423" i="2"/>
  <c r="O1447" i="2"/>
  <c r="A1447" i="2" s="1" a="1"/>
  <c r="A1447" i="2" s="1"/>
  <c r="N1447" i="2"/>
  <c r="O1452" i="2"/>
  <c r="A1452" i="2" s="1" a="1"/>
  <c r="A1452" i="2" s="1"/>
  <c r="N1452" i="2"/>
  <c r="O1483" i="2"/>
  <c r="A1483" i="2" s="1" a="1"/>
  <c r="A1483" i="2" s="1"/>
  <c r="N1483" i="2"/>
  <c r="O1507" i="2"/>
  <c r="A1507" i="2" s="1" a="1"/>
  <c r="A1507" i="2" s="1"/>
  <c r="N1507" i="2"/>
  <c r="O1546" i="2"/>
  <c r="A1546" i="2" s="1" a="1"/>
  <c r="A1546" i="2" s="1"/>
  <c r="N1546" i="2"/>
  <c r="O1520" i="2"/>
  <c r="A1520" i="2" s="1" a="1"/>
  <c r="A1520" i="2" s="1"/>
  <c r="N1520" i="2"/>
  <c r="O1592" i="2"/>
  <c r="A1592" i="2" s="1" a="1"/>
  <c r="A1592" i="2" s="1"/>
  <c r="N1592" i="2"/>
  <c r="O1566" i="2"/>
  <c r="A1566" i="2" s="1" a="1"/>
  <c r="A1566" i="2" s="1"/>
  <c r="N1566" i="2"/>
  <c r="O1590" i="2"/>
  <c r="A1590" i="2" s="1" a="1"/>
  <c r="A1590" i="2" s="1"/>
  <c r="N1590" i="2"/>
  <c r="O1559" i="2"/>
  <c r="A1559" i="2" s="1" a="1"/>
  <c r="A1559" i="2" s="1"/>
  <c r="N1559" i="2"/>
  <c r="O1583" i="2"/>
  <c r="A1583" i="2" s="1" a="1"/>
  <c r="A1583" i="2" s="1"/>
  <c r="N1583" i="2"/>
  <c r="O1607" i="2"/>
  <c r="A1607" i="2" s="1" a="1"/>
  <c r="A1607" i="2" s="1"/>
  <c r="N1607" i="2"/>
  <c r="O1564" i="2"/>
  <c r="A1564" i="2" s="1" a="1"/>
  <c r="A1564" i="2" s="1"/>
  <c r="N1564" i="2"/>
  <c r="O1588" i="2"/>
  <c r="A1588" i="2" s="1" a="1"/>
  <c r="A1588" i="2" s="1"/>
  <c r="N1588" i="2"/>
  <c r="O1636" i="2"/>
  <c r="A1636" i="2" s="1" a="1"/>
  <c r="A1636" i="2" s="1"/>
  <c r="N1636" i="2"/>
  <c r="O1637" i="2"/>
  <c r="A1637" i="2" s="1" a="1"/>
  <c r="A1637" i="2" s="1"/>
  <c r="N1637" i="2"/>
  <c r="N1661" i="2"/>
  <c r="O1661" i="2"/>
  <c r="A1661" i="2" s="1" a="1"/>
  <c r="A1661" i="2" s="1"/>
  <c r="N1685" i="2"/>
  <c r="O1685" i="2"/>
  <c r="A1685" i="2" s="1" a="1"/>
  <c r="A1685" i="2" s="1"/>
  <c r="O1657" i="2"/>
  <c r="A1657" i="2" s="1" a="1"/>
  <c r="A1657" i="2" s="1"/>
  <c r="N1657" i="2"/>
  <c r="O1681" i="2"/>
  <c r="A1681" i="2" s="1" a="1"/>
  <c r="A1681" i="2" s="1"/>
  <c r="N1681" i="2"/>
  <c r="O1651" i="2"/>
  <c r="A1651" i="2" s="1" a="1"/>
  <c r="A1651" i="2" s="1"/>
  <c r="N1651" i="2"/>
  <c r="O1675" i="2"/>
  <c r="A1675" i="2" s="1" a="1"/>
  <c r="A1675" i="2" s="1"/>
  <c r="N1675" i="2"/>
  <c r="O1710" i="2"/>
  <c r="A1710" i="2" s="1" a="1"/>
  <c r="A1710" i="2" s="1"/>
  <c r="N1710" i="2"/>
  <c r="O1734" i="2"/>
  <c r="A1734" i="2" s="1" a="1"/>
  <c r="A1734" i="2" s="1"/>
  <c r="N1734" i="2"/>
  <c r="O1758" i="2"/>
  <c r="A1758" i="2" s="1" a="1"/>
  <c r="A1758" i="2" s="1"/>
  <c r="N1758" i="2"/>
  <c r="O1715" i="2"/>
  <c r="A1715" i="2" s="1" a="1"/>
  <c r="A1715" i="2" s="1"/>
  <c r="N1715" i="2"/>
  <c r="O1739" i="2"/>
  <c r="A1739" i="2" s="1" a="1"/>
  <c r="A1739" i="2" s="1"/>
  <c r="N1739" i="2"/>
  <c r="O1713" i="2"/>
  <c r="A1713" i="2" s="1" a="1"/>
  <c r="A1713" i="2" s="1"/>
  <c r="N1713" i="2"/>
  <c r="O1737" i="2"/>
  <c r="A1737" i="2" s="1" a="1"/>
  <c r="A1737" i="2" s="1"/>
  <c r="N1737" i="2"/>
  <c r="O1761" i="2"/>
  <c r="A1761" i="2" s="1" a="1"/>
  <c r="A1761" i="2" s="1"/>
  <c r="N1761" i="2"/>
  <c r="O1800" i="2"/>
  <c r="A1800" i="2" s="1" a="1"/>
  <c r="A1800" i="2" s="1"/>
  <c r="N1800" i="2"/>
  <c r="O1709" i="2"/>
  <c r="A1709" i="2" s="1" a="1"/>
  <c r="A1709" i="2" s="1"/>
  <c r="N1709" i="2"/>
  <c r="O1733" i="2"/>
  <c r="A1733" i="2" s="1" a="1"/>
  <c r="A1733" i="2" s="1"/>
  <c r="N1733" i="2"/>
  <c r="O1757" i="2"/>
  <c r="A1757" i="2" s="1" a="1"/>
  <c r="A1757" i="2" s="1"/>
  <c r="N1757" i="2"/>
  <c r="O1874" i="2"/>
  <c r="A1874" i="2" s="1" a="1"/>
  <c r="A1874" i="2" s="1"/>
  <c r="N1874" i="2"/>
  <c r="O1818" i="2"/>
  <c r="A1818" i="2" s="1" a="1"/>
  <c r="A1818" i="2" s="1"/>
  <c r="N1818" i="2"/>
  <c r="O1892" i="2"/>
  <c r="A1892" i="2" s="1" a="1"/>
  <c r="A1892" i="2" s="1"/>
  <c r="N1892" i="2"/>
  <c r="O1916" i="2"/>
  <c r="A1916" i="2" s="1" a="1"/>
  <c r="A1916" i="2" s="1"/>
  <c r="N1916" i="2"/>
  <c r="O1873" i="2"/>
  <c r="A1873" i="2" s="1" a="1"/>
  <c r="A1873" i="2" s="1"/>
  <c r="N1873" i="2"/>
  <c r="O1897" i="2"/>
  <c r="A1897" i="2" s="1" a="1"/>
  <c r="A1897" i="2" s="1"/>
  <c r="N1897" i="2"/>
  <c r="O1921" i="2"/>
  <c r="A1921" i="2" s="1" a="1"/>
  <c r="A1921" i="2" s="1"/>
  <c r="N1921" i="2"/>
  <c r="N1871" i="2"/>
  <c r="O1871" i="2"/>
  <c r="A1871" i="2" s="1" a="1"/>
  <c r="A1871" i="2" s="1"/>
  <c r="O1895" i="2"/>
  <c r="A1895" i="2" s="1" a="1"/>
  <c r="A1895" i="2" s="1"/>
  <c r="N1895" i="2"/>
  <c r="O1919" i="2"/>
  <c r="A1919" i="2" s="1" a="1"/>
  <c r="A1919" i="2" s="1"/>
  <c r="N1919" i="2"/>
  <c r="O1979" i="2"/>
  <c r="A1979" i="2" s="1" a="1"/>
  <c r="A1979" i="2" s="1"/>
  <c r="N1979" i="2"/>
  <c r="O1958" i="2"/>
  <c r="A1958" i="2" s="1" a="1"/>
  <c r="A1958" i="2" s="1"/>
  <c r="N1958" i="2"/>
  <c r="O1992" i="2"/>
  <c r="A1992" i="2" s="1" a="1"/>
  <c r="A1992" i="2" s="1"/>
  <c r="N1992" i="2"/>
  <c r="O2016" i="2"/>
  <c r="A2016" i="2" s="1" a="1"/>
  <c r="A2016" i="2" s="1"/>
  <c r="N2016" i="2"/>
  <c r="O2007" i="2"/>
  <c r="A2007" i="2" s="1" a="1"/>
  <c r="A2007" i="2" s="1"/>
  <c r="N2007" i="2"/>
  <c r="N1976" i="2"/>
  <c r="O1976" i="2"/>
  <c r="A1976" i="2" s="1" a="1"/>
  <c r="A1976" i="2" s="1"/>
  <c r="O2000" i="2"/>
  <c r="A2000" i="2" s="1" a="1"/>
  <c r="A2000" i="2" s="1"/>
  <c r="N2000" i="2"/>
  <c r="O2027" i="2"/>
  <c r="A2027" i="2" s="1" a="1"/>
  <c r="A2027" i="2" s="1"/>
  <c r="N2027" i="2"/>
  <c r="O2057" i="2"/>
  <c r="A2057" i="2" s="1" a="1"/>
  <c r="A2057" i="2" s="1"/>
  <c r="N2057" i="2"/>
  <c r="O2069" i="2"/>
  <c r="A2069" i="2" s="1" a="1"/>
  <c r="A2069" i="2" s="1"/>
  <c r="N2069" i="2"/>
  <c r="N2145" i="2"/>
  <c r="O2145" i="2"/>
  <c r="A2145" i="2" s="1" a="1"/>
  <c r="A2145" i="2" s="1"/>
  <c r="N2168" i="2"/>
  <c r="O2168" i="2"/>
  <c r="A2168" i="2" s="1" a="1"/>
  <c r="A2168" i="2" s="1"/>
  <c r="O2149" i="2"/>
  <c r="A2149" i="2" s="1" a="1"/>
  <c r="A2149" i="2" s="1"/>
  <c r="N2149" i="2"/>
  <c r="N2177" i="2"/>
  <c r="O2177" i="2"/>
  <c r="A2177" i="2" s="1" a="1"/>
  <c r="A2177" i="2" s="1"/>
  <c r="O2143" i="2"/>
  <c r="A2143" i="2" s="1" a="1"/>
  <c r="A2143" i="2" s="1"/>
  <c r="N2143" i="2"/>
  <c r="N2132" i="2"/>
  <c r="O2132" i="2"/>
  <c r="A2132" i="2" s="1" a="1"/>
  <c r="A2132" i="2" s="1"/>
  <c r="O2176" i="2"/>
  <c r="A2176" i="2" s="1" a="1"/>
  <c r="A2176" i="2" s="1"/>
  <c r="N2176" i="2"/>
  <c r="O2201" i="2"/>
  <c r="A2201" i="2" s="1" a="1"/>
  <c r="A2201" i="2" s="1"/>
  <c r="N2201" i="2"/>
  <c r="N2240" i="2"/>
  <c r="O2240" i="2"/>
  <c r="A2240" i="2" s="1" a="1"/>
  <c r="A2240" i="2" s="1"/>
  <c r="N2253" i="2"/>
  <c r="O2253" i="2"/>
  <c r="A2253" i="2" s="1" a="1"/>
  <c r="A2253" i="2" s="1"/>
  <c r="O2267" i="2"/>
  <c r="A2267" i="2" s="1" a="1"/>
  <c r="A2267" i="2" s="1"/>
  <c r="N2267" i="2"/>
  <c r="O2245" i="2"/>
  <c r="A2245" i="2" s="1" a="1"/>
  <c r="A2245" i="2" s="1"/>
  <c r="N2245" i="2"/>
  <c r="N2243" i="2"/>
  <c r="O2243" i="2"/>
  <c r="A2243" i="2" s="1" a="1"/>
  <c r="A2243" i="2" s="1"/>
  <c r="N2315" i="2"/>
  <c r="O2315" i="2"/>
  <c r="A2315" i="2" s="1" a="1"/>
  <c r="A2315" i="2" s="1"/>
  <c r="N2309" i="2"/>
  <c r="O2309" i="2"/>
  <c r="A2309" i="2" s="1" a="1"/>
  <c r="A2309" i="2" s="1"/>
  <c r="N2341" i="2"/>
  <c r="O2341" i="2"/>
  <c r="A2341" i="2" s="1" a="1"/>
  <c r="A2341" i="2" s="1"/>
  <c r="N2347" i="2"/>
  <c r="O2347" i="2"/>
  <c r="A2347" i="2" s="1" a="1"/>
  <c r="A2347" i="2" s="1"/>
  <c r="O2342" i="2"/>
  <c r="A2342" i="2" s="1" a="1"/>
  <c r="A2342" i="2" s="1"/>
  <c r="N2342" i="2"/>
  <c r="O2368" i="2"/>
  <c r="A2368" i="2" s="1" a="1"/>
  <c r="A2368" i="2" s="1"/>
  <c r="N2368" i="2"/>
  <c r="O2352" i="2"/>
  <c r="A2352" i="2" s="1" a="1"/>
  <c r="A2352" i="2" s="1"/>
  <c r="N2352" i="2"/>
  <c r="N2381" i="2"/>
  <c r="O2381" i="2"/>
  <c r="A2381" i="2" s="1" a="1"/>
  <c r="A2381" i="2" s="1"/>
  <c r="N2422" i="2"/>
  <c r="O2422" i="2"/>
  <c r="A2422" i="2" s="1" a="1"/>
  <c r="A2422" i="2" s="1"/>
  <c r="O2441" i="2"/>
  <c r="A2441" i="2" s="1" a="1"/>
  <c r="A2441" i="2" s="1"/>
  <c r="N2441" i="2"/>
  <c r="O2446" i="2"/>
  <c r="A2446" i="2" s="1" a="1"/>
  <c r="A2446" i="2" s="1"/>
  <c r="N2446" i="2"/>
  <c r="O2458" i="2"/>
  <c r="A2458" i="2" s="1" a="1"/>
  <c r="A2458" i="2" s="1"/>
  <c r="N2458" i="2"/>
  <c r="N2486" i="2"/>
  <c r="O2486" i="2"/>
  <c r="A2486" i="2" s="1" a="1"/>
  <c r="A2486" i="2" s="1"/>
  <c r="N2485" i="2"/>
  <c r="O2485" i="2"/>
  <c r="A2485" i="2" s="1" a="1"/>
  <c r="A2485" i="2" s="1"/>
  <c r="O2490" i="2"/>
  <c r="A2490" i="2" s="1" a="1"/>
  <c r="A2490" i="2" s="1"/>
  <c r="N2490" i="2"/>
  <c r="N2523" i="2"/>
  <c r="O2523" i="2"/>
  <c r="A2523" i="2" s="1" a="1"/>
  <c r="A2523" i="2" s="1"/>
  <c r="O2536" i="2"/>
  <c r="A2536" i="2" s="1" a="1"/>
  <c r="A2536" i="2" s="1"/>
  <c r="N2536" i="2"/>
  <c r="N2568" i="2"/>
  <c r="O2568" i="2"/>
  <c r="A2568" i="2" s="1" a="1"/>
  <c r="A2568" i="2" s="1"/>
  <c r="N2566" i="2"/>
  <c r="O2566" i="2"/>
  <c r="A2566" i="2" s="1" a="1"/>
  <c r="A2566" i="2" s="1"/>
  <c r="O68" i="2"/>
  <c r="A68" i="2" s="1" a="1"/>
  <c r="A68" i="2" s="1"/>
  <c r="N68" i="2"/>
  <c r="O138" i="2"/>
  <c r="A138" i="2" s="1" a="1"/>
  <c r="A138" i="2" s="1"/>
  <c r="N138" i="2"/>
  <c r="O85" i="2"/>
  <c r="A85" i="2" s="1" a="1"/>
  <c r="A85" i="2" s="1"/>
  <c r="N85" i="2"/>
  <c r="O60" i="2"/>
  <c r="A60" i="2" s="1" a="1"/>
  <c r="A60" i="2" s="1"/>
  <c r="N60" i="2"/>
  <c r="O37" i="2"/>
  <c r="A37" i="2" s="1" a="1"/>
  <c r="A37" i="2" s="1"/>
  <c r="N37" i="2"/>
  <c r="O13" i="2"/>
  <c r="A13" i="2" s="1" a="1"/>
  <c r="A13" i="2" s="1"/>
  <c r="N13" i="2"/>
  <c r="N87" i="2"/>
  <c r="O87" i="2"/>
  <c r="A87" i="2" s="1" a="1"/>
  <c r="A87" i="2" s="1"/>
  <c r="N74" i="2"/>
  <c r="O74" i="2"/>
  <c r="A74" i="2" s="1" a="1"/>
  <c r="A74" i="2" s="1"/>
  <c r="O115" i="2"/>
  <c r="A115" i="2" s="1" a="1"/>
  <c r="A115" i="2" s="1"/>
  <c r="N115" i="2"/>
  <c r="O156" i="2"/>
  <c r="A156" i="2" s="1" a="1"/>
  <c r="A156" i="2" s="1"/>
  <c r="N156" i="2"/>
  <c r="O473" i="2"/>
  <c r="A473" i="2" s="1" a="1"/>
  <c r="A473" i="2" s="1"/>
  <c r="N473" i="2"/>
  <c r="O387" i="2"/>
  <c r="A387" i="2" s="1" a="1"/>
  <c r="A387" i="2" s="1"/>
  <c r="N387" i="2"/>
  <c r="O483" i="2"/>
  <c r="A483" i="2" s="1" a="1"/>
  <c r="A483" i="2" s="1"/>
  <c r="N483" i="2"/>
  <c r="O151" i="2"/>
  <c r="A151" i="2" s="1" a="1"/>
  <c r="A151" i="2" s="1"/>
  <c r="N151" i="2"/>
  <c r="O175" i="2"/>
  <c r="A175" i="2" s="1" a="1"/>
  <c r="A175" i="2" s="1"/>
  <c r="N175" i="2"/>
  <c r="O469" i="2"/>
  <c r="A469" i="2" s="1" a="1"/>
  <c r="A469" i="2" s="1"/>
  <c r="N469" i="2"/>
  <c r="O588" i="2"/>
  <c r="A588" i="2" s="1" a="1"/>
  <c r="A588" i="2" s="1"/>
  <c r="N588" i="2"/>
  <c r="O612" i="2"/>
  <c r="A612" i="2" s="1" a="1"/>
  <c r="A612" i="2" s="1"/>
  <c r="N612" i="2"/>
  <c r="O636" i="2"/>
  <c r="A636" i="2" s="1" a="1"/>
  <c r="A636" i="2" s="1"/>
  <c r="N636" i="2"/>
  <c r="O660" i="2"/>
  <c r="A660" i="2" s="1" a="1"/>
  <c r="A660" i="2" s="1"/>
  <c r="N660" i="2"/>
  <c r="O684" i="2"/>
  <c r="A684" i="2" s="1" a="1"/>
  <c r="A684" i="2" s="1"/>
  <c r="N684" i="2"/>
  <c r="O708" i="2"/>
  <c r="A708" i="2" s="1" a="1"/>
  <c r="A708" i="2" s="1"/>
  <c r="N708" i="2"/>
  <c r="N554" i="2"/>
  <c r="O554" i="2"/>
  <c r="A554" i="2" s="1" a="1"/>
  <c r="A554" i="2" s="1"/>
  <c r="N578" i="2"/>
  <c r="O578" i="2"/>
  <c r="A578" i="2" s="1" a="1"/>
  <c r="A578" i="2" s="1"/>
  <c r="N602" i="2"/>
  <c r="O602" i="2"/>
  <c r="A602" i="2" s="1" a="1"/>
  <c r="A602" i="2" s="1"/>
  <c r="N626" i="2"/>
  <c r="O626" i="2"/>
  <c r="A626" i="2" s="1" a="1"/>
  <c r="A626" i="2" s="1"/>
  <c r="O650" i="2"/>
  <c r="A650" i="2" s="1" a="1"/>
  <c r="A650" i="2" s="1"/>
  <c r="N650" i="2"/>
  <c r="O674" i="2"/>
  <c r="A674" i="2" s="1" a="1"/>
  <c r="A674" i="2" s="1"/>
  <c r="N674" i="2"/>
  <c r="O698" i="2"/>
  <c r="A698" i="2" s="1" a="1"/>
  <c r="A698" i="2" s="1"/>
  <c r="N698" i="2"/>
  <c r="O726" i="2"/>
  <c r="A726" i="2" s="1" a="1"/>
  <c r="A726" i="2" s="1"/>
  <c r="N726" i="2"/>
  <c r="O750" i="2"/>
  <c r="A750" i="2" s="1" a="1"/>
  <c r="A750" i="2" s="1"/>
  <c r="N750" i="2"/>
  <c r="O774" i="2"/>
  <c r="A774" i="2" s="1" a="1"/>
  <c r="A774" i="2" s="1"/>
  <c r="N774" i="2"/>
  <c r="O798" i="2"/>
  <c r="A798" i="2" s="1" a="1"/>
  <c r="A798" i="2" s="1"/>
  <c r="N798" i="2"/>
  <c r="O822" i="2"/>
  <c r="A822" i="2" s="1" a="1"/>
  <c r="A822" i="2" s="1"/>
  <c r="N822" i="2"/>
  <c r="O846" i="2"/>
  <c r="A846" i="2" s="1" a="1"/>
  <c r="A846" i="2" s="1"/>
  <c r="N846" i="2"/>
  <c r="O870" i="2"/>
  <c r="A870" i="2" s="1" a="1"/>
  <c r="A870" i="2" s="1"/>
  <c r="N870" i="2"/>
  <c r="O894" i="2"/>
  <c r="A894" i="2" s="1" a="1"/>
  <c r="A894" i="2" s="1"/>
  <c r="N894" i="2"/>
  <c r="O920" i="2"/>
  <c r="A920" i="2" s="1" a="1"/>
  <c r="A920" i="2" s="1"/>
  <c r="N920" i="2"/>
  <c r="O918" i="2"/>
  <c r="A918" i="2" s="1" a="1"/>
  <c r="A918" i="2" s="1"/>
  <c r="N918" i="2"/>
  <c r="O942" i="2"/>
  <c r="A942" i="2" s="1" a="1"/>
  <c r="A942" i="2" s="1"/>
  <c r="N942" i="2"/>
  <c r="O966" i="2"/>
  <c r="A966" i="2" s="1" a="1"/>
  <c r="A966" i="2" s="1"/>
  <c r="N966" i="2"/>
  <c r="O990" i="2"/>
  <c r="A990" i="2" s="1" a="1"/>
  <c r="A990" i="2" s="1"/>
  <c r="N990" i="2"/>
  <c r="O1014" i="2"/>
  <c r="A1014" i="2" s="1" a="1"/>
  <c r="A1014" i="2" s="1"/>
  <c r="N1014" i="2"/>
  <c r="O945" i="2"/>
  <c r="A945" i="2" s="1" a="1"/>
  <c r="A945" i="2" s="1"/>
  <c r="N945" i="2"/>
  <c r="O969" i="2"/>
  <c r="A969" i="2" s="1" a="1"/>
  <c r="A969" i="2" s="1"/>
  <c r="N969" i="2"/>
  <c r="O993" i="2"/>
  <c r="A993" i="2" s="1" a="1"/>
  <c r="A993" i="2" s="1"/>
  <c r="N993" i="2"/>
  <c r="O1037" i="2"/>
  <c r="A1037" i="2" s="1" a="1"/>
  <c r="A1037" i="2" s="1"/>
  <c r="N1037" i="2"/>
  <c r="O1045" i="2"/>
  <c r="A1045" i="2" s="1" a="1"/>
  <c r="A1045" i="2" s="1"/>
  <c r="N1045" i="2"/>
  <c r="O955" i="2"/>
  <c r="A955" i="2" s="1" a="1"/>
  <c r="A955" i="2" s="1"/>
  <c r="N955" i="2"/>
  <c r="O979" i="2"/>
  <c r="A979" i="2" s="1" a="1"/>
  <c r="A979" i="2" s="1"/>
  <c r="N979" i="2"/>
  <c r="O1003" i="2"/>
  <c r="A1003" i="2" s="1" a="1"/>
  <c r="A1003" i="2" s="1"/>
  <c r="N1003" i="2"/>
  <c r="O936" i="2"/>
  <c r="A936" i="2" s="1" a="1"/>
  <c r="A936" i="2" s="1"/>
  <c r="N936" i="2"/>
  <c r="O960" i="2"/>
  <c r="A960" i="2" s="1" a="1"/>
  <c r="A960" i="2" s="1"/>
  <c r="N960" i="2"/>
  <c r="O984" i="2"/>
  <c r="A984" i="2" s="1" a="1"/>
  <c r="A984" i="2" s="1"/>
  <c r="N984" i="2"/>
  <c r="O1008" i="2"/>
  <c r="A1008" i="2" s="1" a="1"/>
  <c r="A1008" i="2" s="1"/>
  <c r="N1008" i="2"/>
  <c r="O1029" i="2"/>
  <c r="A1029" i="2" s="1" a="1"/>
  <c r="A1029" i="2" s="1"/>
  <c r="N1029" i="2"/>
  <c r="O1053" i="2"/>
  <c r="A1053" i="2" s="1" a="1"/>
  <c r="A1053" i="2" s="1"/>
  <c r="N1053" i="2"/>
  <c r="O1077" i="2"/>
  <c r="A1077" i="2" s="1" a="1"/>
  <c r="A1077" i="2" s="1"/>
  <c r="N1077" i="2"/>
  <c r="N1099" i="2"/>
  <c r="O1099" i="2"/>
  <c r="A1099" i="2" s="1" a="1"/>
  <c r="A1099" i="2" s="1"/>
  <c r="O1061" i="2"/>
  <c r="A1061" i="2" s="1" a="1"/>
  <c r="A1061" i="2" s="1"/>
  <c r="N1061" i="2"/>
  <c r="O1085" i="2"/>
  <c r="A1085" i="2" s="1" a="1"/>
  <c r="A1085" i="2" s="1"/>
  <c r="N1085" i="2"/>
  <c r="N1098" i="2"/>
  <c r="O1098" i="2"/>
  <c r="A1098" i="2" s="1" a="1"/>
  <c r="A1098" i="2" s="1"/>
  <c r="N1179" i="2"/>
  <c r="O1179" i="2"/>
  <c r="A1179" i="2" s="1" a="1"/>
  <c r="A1179" i="2" s="1"/>
  <c r="O1168" i="2"/>
  <c r="A1168" i="2" s="1" a="1"/>
  <c r="A1168" i="2" s="1"/>
  <c r="N1168" i="2"/>
  <c r="O1189" i="2"/>
  <c r="A1189" i="2" s="1" a="1"/>
  <c r="A1189" i="2" s="1"/>
  <c r="N1189" i="2"/>
  <c r="N1196" i="2"/>
  <c r="O1196" i="2"/>
  <c r="A1196" i="2" s="1" a="1"/>
  <c r="A1196" i="2" s="1"/>
  <c r="O1131" i="2"/>
  <c r="A1131" i="2" s="1" a="1"/>
  <c r="A1131" i="2" s="1"/>
  <c r="N1131" i="2"/>
  <c r="O1155" i="2"/>
  <c r="A1155" i="2" s="1" a="1"/>
  <c r="A1155" i="2" s="1"/>
  <c r="N1155" i="2"/>
  <c r="O1303" i="2"/>
  <c r="A1303" i="2" s="1" a="1"/>
  <c r="A1303" i="2" s="1"/>
  <c r="N1303" i="2"/>
  <c r="O1200" i="2"/>
  <c r="A1200" i="2" s="1" a="1"/>
  <c r="A1200" i="2" s="1"/>
  <c r="N1200" i="2"/>
  <c r="O1224" i="2"/>
  <c r="A1224" i="2" s="1" a="1"/>
  <c r="A1224" i="2" s="1"/>
  <c r="N1224" i="2"/>
  <c r="O1248" i="2"/>
  <c r="A1248" i="2" s="1" a="1"/>
  <c r="A1248" i="2" s="1"/>
  <c r="N1248" i="2"/>
  <c r="O1272" i="2"/>
  <c r="A1272" i="2" s="1" a="1"/>
  <c r="A1272" i="2" s="1"/>
  <c r="N1272" i="2"/>
  <c r="N1181" i="2"/>
  <c r="O1181" i="2"/>
  <c r="A1181" i="2" s="1" a="1"/>
  <c r="A1181" i="2" s="1"/>
  <c r="O1205" i="2"/>
  <c r="A1205" i="2" s="1" a="1"/>
  <c r="A1205" i="2" s="1"/>
  <c r="N1205" i="2"/>
  <c r="O1229" i="2"/>
  <c r="A1229" i="2" s="1" a="1"/>
  <c r="A1229" i="2" s="1"/>
  <c r="N1229" i="2"/>
  <c r="O1253" i="2"/>
  <c r="A1253" i="2" s="1" a="1"/>
  <c r="A1253" i="2" s="1"/>
  <c r="N1253" i="2"/>
  <c r="O1277" i="2"/>
  <c r="A1277" i="2" s="1" a="1"/>
  <c r="A1277" i="2" s="1"/>
  <c r="N1277" i="2"/>
  <c r="N1208" i="2"/>
  <c r="O1208" i="2"/>
  <c r="A1208" i="2" s="1" a="1"/>
  <c r="A1208" i="2" s="1"/>
  <c r="O1232" i="2"/>
  <c r="A1232" i="2" s="1" a="1"/>
  <c r="A1232" i="2" s="1"/>
  <c r="N1232" i="2"/>
  <c r="O1256" i="2"/>
  <c r="A1256" i="2" s="1" a="1"/>
  <c r="A1256" i="2" s="1"/>
  <c r="N1256" i="2"/>
  <c r="O1280" i="2"/>
  <c r="A1280" i="2" s="1" a="1"/>
  <c r="A1280" i="2" s="1"/>
  <c r="N1280" i="2"/>
  <c r="O1295" i="2"/>
  <c r="A1295" i="2" s="1" a="1"/>
  <c r="A1295" i="2" s="1"/>
  <c r="N1295" i="2"/>
  <c r="O1213" i="2"/>
  <c r="A1213" i="2" s="1" a="1"/>
  <c r="A1213" i="2" s="1"/>
  <c r="N1213" i="2"/>
  <c r="O1237" i="2"/>
  <c r="A1237" i="2" s="1" a="1"/>
  <c r="A1237" i="2" s="1"/>
  <c r="N1237" i="2"/>
  <c r="O1261" i="2"/>
  <c r="A1261" i="2" s="1" a="1"/>
  <c r="A1261" i="2" s="1"/>
  <c r="N1261" i="2"/>
  <c r="O1285" i="2"/>
  <c r="A1285" i="2" s="1" a="1"/>
  <c r="A1285" i="2" s="1"/>
  <c r="N1285" i="2"/>
  <c r="O1187" i="2"/>
  <c r="A1187" i="2" s="1" a="1"/>
  <c r="A1187" i="2" s="1"/>
  <c r="N1187" i="2"/>
  <c r="O1211" i="2"/>
  <c r="A1211" i="2" s="1" a="1"/>
  <c r="A1211" i="2" s="1"/>
  <c r="N1211" i="2"/>
  <c r="O1235" i="2"/>
  <c r="A1235" i="2" s="1" a="1"/>
  <c r="A1235" i="2" s="1"/>
  <c r="N1235" i="2"/>
  <c r="O1259" i="2"/>
  <c r="A1259" i="2" s="1" a="1"/>
  <c r="A1259" i="2" s="1"/>
  <c r="N1259" i="2"/>
  <c r="O1283" i="2"/>
  <c r="A1283" i="2" s="1" a="1"/>
  <c r="A1283" i="2" s="1"/>
  <c r="N1283" i="2"/>
  <c r="O1400" i="2"/>
  <c r="A1400" i="2" s="1" a="1"/>
  <c r="A1400" i="2" s="1"/>
  <c r="N1400" i="2"/>
  <c r="O1330" i="2"/>
  <c r="A1330" i="2" s="1" a="1"/>
  <c r="A1330" i="2" s="1"/>
  <c r="N1330" i="2"/>
  <c r="O1354" i="2"/>
  <c r="A1354" i="2" s="1" a="1"/>
  <c r="A1354" i="2" s="1"/>
  <c r="N1354" i="2"/>
  <c r="O1323" i="2"/>
  <c r="A1323" i="2" s="1" a="1"/>
  <c r="A1323" i="2" s="1"/>
  <c r="N1323" i="2"/>
  <c r="O1347" i="2"/>
  <c r="A1347" i="2" s="1" a="1"/>
  <c r="A1347" i="2" s="1"/>
  <c r="N1347" i="2"/>
  <c r="O1340" i="2"/>
  <c r="A1340" i="2" s="1" a="1"/>
  <c r="A1340" i="2" s="1"/>
  <c r="N1340" i="2"/>
  <c r="O1364" i="2"/>
  <c r="A1364" i="2" s="1" a="1"/>
  <c r="A1364" i="2" s="1"/>
  <c r="N1364" i="2"/>
  <c r="O1350" i="2"/>
  <c r="A1350" i="2" s="1" a="1"/>
  <c r="A1350" i="2" s="1"/>
  <c r="N1350" i="2"/>
  <c r="O1380" i="2"/>
  <c r="A1380" i="2" s="1" a="1"/>
  <c r="A1380" i="2" s="1"/>
  <c r="N1380" i="2"/>
  <c r="O1432" i="2"/>
  <c r="A1432" i="2" s="1" a="1"/>
  <c r="A1432" i="2" s="1"/>
  <c r="N1432" i="2"/>
  <c r="O1471" i="2"/>
  <c r="A1471" i="2" s="1" a="1"/>
  <c r="A1471" i="2" s="1"/>
  <c r="N1471" i="2"/>
  <c r="O1433" i="2"/>
  <c r="A1433" i="2" s="1" a="1"/>
  <c r="A1433" i="2" s="1"/>
  <c r="N1433" i="2"/>
  <c r="N1509" i="2"/>
  <c r="O1509" i="2"/>
  <c r="A1509" i="2" s="1" a="1"/>
  <c r="A1509" i="2" s="1"/>
  <c r="N1549" i="2"/>
  <c r="O1549" i="2"/>
  <c r="A1549" i="2" s="1" a="1"/>
  <c r="A1549" i="2" s="1"/>
  <c r="O1488" i="2"/>
  <c r="A1488" i="2" s="1" a="1"/>
  <c r="A1488" i="2" s="1"/>
  <c r="N1488" i="2"/>
  <c r="O1512" i="2"/>
  <c r="A1512" i="2" s="1" a="1"/>
  <c r="A1512" i="2" s="1"/>
  <c r="N1512" i="2"/>
  <c r="O1463" i="2"/>
  <c r="A1463" i="2" s="1" a="1"/>
  <c r="A1463" i="2" s="1"/>
  <c r="N1463" i="2"/>
  <c r="O1487" i="2"/>
  <c r="A1487" i="2" s="1" a="1"/>
  <c r="A1487" i="2" s="1"/>
  <c r="N1487" i="2"/>
  <c r="O1511" i="2"/>
  <c r="A1511" i="2" s="1" a="1"/>
  <c r="A1511" i="2" s="1"/>
  <c r="N1511" i="2"/>
  <c r="O1569" i="2"/>
  <c r="A1569" i="2" s="1" a="1"/>
  <c r="A1569" i="2" s="1"/>
  <c r="N1569" i="2"/>
  <c r="O1593" i="2"/>
  <c r="A1593" i="2" s="1" a="1"/>
  <c r="A1593" i="2" s="1"/>
  <c r="N1593" i="2"/>
  <c r="O1633" i="2"/>
  <c r="A1633" i="2" s="1" a="1"/>
  <c r="A1633" i="2" s="1"/>
  <c r="N1633" i="2"/>
  <c r="O1536" i="2"/>
  <c r="A1536" i="2" s="1" a="1"/>
  <c r="A1536" i="2" s="1"/>
  <c r="N1536" i="2"/>
  <c r="O1560" i="2"/>
  <c r="A1560" i="2" s="1" a="1"/>
  <c r="A1560" i="2" s="1"/>
  <c r="N1560" i="2"/>
  <c r="O1584" i="2"/>
  <c r="A1584" i="2" s="1" a="1"/>
  <c r="A1584" i="2" s="1"/>
  <c r="N1584" i="2"/>
  <c r="O1608" i="2"/>
  <c r="A1608" i="2" s="1" a="1"/>
  <c r="A1608" i="2" s="1"/>
  <c r="N1608" i="2"/>
  <c r="O1618" i="2"/>
  <c r="A1618" i="2" s="1" a="1"/>
  <c r="A1618" i="2" s="1"/>
  <c r="N1618" i="2"/>
  <c r="O1697" i="2"/>
  <c r="A1697" i="2" s="1" a="1"/>
  <c r="A1697" i="2" s="1"/>
  <c r="N1697" i="2"/>
  <c r="O1730" i="2"/>
  <c r="A1730" i="2" s="1" a="1"/>
  <c r="A1730" i="2" s="1"/>
  <c r="N1730" i="2"/>
  <c r="O1699" i="2"/>
  <c r="A1699" i="2" s="1" a="1"/>
  <c r="A1699" i="2" s="1"/>
  <c r="N1699" i="2"/>
  <c r="O1643" i="2"/>
  <c r="A1643" i="2" s="1" a="1"/>
  <c r="A1643" i="2" s="1"/>
  <c r="N1643" i="2"/>
  <c r="O1667" i="2"/>
  <c r="A1667" i="2" s="1" a="1"/>
  <c r="A1667" i="2" s="1"/>
  <c r="N1667" i="2"/>
  <c r="N1711" i="2"/>
  <c r="O1711" i="2"/>
  <c r="A1711" i="2" s="1" a="1"/>
  <c r="A1711" i="2" s="1"/>
  <c r="O1786" i="2"/>
  <c r="A1786" i="2" s="1" a="1"/>
  <c r="A1786" i="2" s="1"/>
  <c r="N1786" i="2"/>
  <c r="O1724" i="2"/>
  <c r="A1724" i="2" s="1" a="1"/>
  <c r="A1724" i="2" s="1"/>
  <c r="N1724" i="2"/>
  <c r="O1748" i="2"/>
  <c r="A1748" i="2" s="1" a="1"/>
  <c r="A1748" i="2" s="1"/>
  <c r="N1748" i="2"/>
  <c r="O1705" i="2"/>
  <c r="A1705" i="2" s="1" a="1"/>
  <c r="A1705" i="2" s="1"/>
  <c r="N1705" i="2"/>
  <c r="O1729" i="2"/>
  <c r="A1729" i="2" s="1" a="1"/>
  <c r="A1729" i="2" s="1"/>
  <c r="N1729" i="2"/>
  <c r="O1753" i="2"/>
  <c r="A1753" i="2" s="1" a="1"/>
  <c r="A1753" i="2" s="1"/>
  <c r="N1753" i="2"/>
  <c r="O1775" i="2"/>
  <c r="A1775" i="2" s="1" a="1"/>
  <c r="A1775" i="2" s="1"/>
  <c r="N1775" i="2"/>
  <c r="O1808" i="2"/>
  <c r="A1808" i="2" s="1" a="1"/>
  <c r="A1808" i="2" s="1"/>
  <c r="N1808" i="2"/>
  <c r="O1796" i="2"/>
  <c r="A1796" i="2" s="1" a="1"/>
  <c r="A1796" i="2" s="1"/>
  <c r="N1796" i="2"/>
  <c r="O1872" i="2"/>
  <c r="A1872" i="2" s="1" a="1"/>
  <c r="A1872" i="2" s="1"/>
  <c r="N1872" i="2"/>
  <c r="N1824" i="2"/>
  <c r="O1824" i="2"/>
  <c r="A1824" i="2" s="1" a="1"/>
  <c r="A1824" i="2" s="1"/>
  <c r="N1781" i="2"/>
  <c r="O1781" i="2"/>
  <c r="A1781" i="2" s="1" a="1"/>
  <c r="A1781" i="2" s="1"/>
  <c r="N1805" i="2"/>
  <c r="O1805" i="2"/>
  <c r="A1805" i="2" s="1" a="1"/>
  <c r="A1805" i="2" s="1"/>
  <c r="O1829" i="2"/>
  <c r="A1829" i="2" s="1" a="1"/>
  <c r="A1829" i="2" s="1"/>
  <c r="N1829" i="2"/>
  <c r="O1820" i="2"/>
  <c r="A1820" i="2" s="1" a="1"/>
  <c r="A1820" i="2" s="1"/>
  <c r="N1820" i="2"/>
  <c r="O1851" i="2"/>
  <c r="A1851" i="2" s="1" a="1"/>
  <c r="A1851" i="2" s="1"/>
  <c r="N1851" i="2"/>
  <c r="O1854" i="2"/>
  <c r="A1854" i="2" s="1" a="1"/>
  <c r="A1854" i="2" s="1"/>
  <c r="N1854" i="2"/>
  <c r="O1865" i="2"/>
  <c r="A1865" i="2" s="1" a="1"/>
  <c r="A1865" i="2" s="1"/>
  <c r="N1865" i="2"/>
  <c r="O1889" i="2"/>
  <c r="A1889" i="2" s="1" a="1"/>
  <c r="A1889" i="2" s="1"/>
  <c r="N1889" i="2"/>
  <c r="O1913" i="2"/>
  <c r="A1913" i="2" s="1" a="1"/>
  <c r="A1913" i="2" s="1"/>
  <c r="N1913" i="2"/>
  <c r="O1902" i="2"/>
  <c r="A1902" i="2" s="1" a="1"/>
  <c r="A1902" i="2" s="1"/>
  <c r="N1902" i="2"/>
  <c r="O1845" i="2"/>
  <c r="A1845" i="2" s="1" a="1"/>
  <c r="A1845" i="2" s="1"/>
  <c r="N1845" i="2"/>
  <c r="O1869" i="2"/>
  <c r="A1869" i="2" s="1" a="1"/>
  <c r="A1869" i="2" s="1"/>
  <c r="N1869" i="2"/>
  <c r="O1893" i="2"/>
  <c r="A1893" i="2" s="1" a="1"/>
  <c r="A1893" i="2" s="1"/>
  <c r="N1893" i="2"/>
  <c r="O1917" i="2"/>
  <c r="A1917" i="2" s="1" a="1"/>
  <c r="A1917" i="2" s="1"/>
  <c r="N1917" i="2"/>
  <c r="N1947" i="2"/>
  <c r="O1947" i="2"/>
  <c r="A1947" i="2" s="1" a="1"/>
  <c r="A1947" i="2" s="1"/>
  <c r="O1971" i="2"/>
  <c r="A1971" i="2" s="1" a="1"/>
  <c r="A1971" i="2" s="1"/>
  <c r="N1971" i="2"/>
  <c r="O1966" i="2"/>
  <c r="A1966" i="2" s="1" a="1"/>
  <c r="A1966" i="2" s="1"/>
  <c r="N1966" i="2"/>
  <c r="O1941" i="2"/>
  <c r="A1941" i="2" s="1" a="1"/>
  <c r="A1941" i="2" s="1"/>
  <c r="N1941" i="2"/>
  <c r="O2021" i="2"/>
  <c r="A2021" i="2" s="1" a="1"/>
  <c r="A2021" i="2" s="1"/>
  <c r="N2021" i="2"/>
  <c r="O2003" i="2"/>
  <c r="A2003" i="2" s="1" a="1"/>
  <c r="A2003" i="2" s="1"/>
  <c r="N2003" i="2"/>
  <c r="O2008" i="2"/>
  <c r="A2008" i="2" s="1" a="1"/>
  <c r="A2008" i="2" s="1"/>
  <c r="N2008" i="2"/>
  <c r="N2052" i="2"/>
  <c r="O2052" i="2"/>
  <c r="A2052" i="2" s="1" a="1"/>
  <c r="A2052" i="2" s="1"/>
  <c r="O2080" i="2"/>
  <c r="A2080" i="2" s="1" a="1"/>
  <c r="A2080" i="2" s="1"/>
  <c r="N2080" i="2"/>
  <c r="N2048" i="2"/>
  <c r="O2048" i="2"/>
  <c r="A2048" i="2" s="1" a="1"/>
  <c r="A2048" i="2" s="1"/>
  <c r="O2058" i="2"/>
  <c r="A2058" i="2" s="1" a="1"/>
  <c r="A2058" i="2" s="1"/>
  <c r="N2058" i="2"/>
  <c r="N2066" i="2"/>
  <c r="O2066" i="2"/>
  <c r="A2066" i="2" s="1" a="1"/>
  <c r="A2066" i="2" s="1"/>
  <c r="O2092" i="2"/>
  <c r="A2092" i="2" s="1" a="1"/>
  <c r="A2092" i="2" s="1"/>
  <c r="N2092" i="2"/>
  <c r="O2083" i="2"/>
  <c r="A2083" i="2" s="1" a="1"/>
  <c r="A2083" i="2" s="1"/>
  <c r="N2083" i="2"/>
  <c r="O2104" i="2"/>
  <c r="A2104" i="2" s="1" a="1"/>
  <c r="A2104" i="2" s="1"/>
  <c r="N2104" i="2"/>
  <c r="O2111" i="2"/>
  <c r="A2111" i="2" s="1" a="1"/>
  <c r="A2111" i="2" s="1"/>
  <c r="N2111" i="2"/>
  <c r="O2089" i="2"/>
  <c r="A2089" i="2" s="1" a="1"/>
  <c r="A2089" i="2" s="1"/>
  <c r="N2089" i="2"/>
  <c r="O2100" i="2"/>
  <c r="A2100" i="2" s="1" a="1"/>
  <c r="A2100" i="2" s="1"/>
  <c r="N2100" i="2"/>
  <c r="O2138" i="2"/>
  <c r="A2138" i="2" s="1" a="1"/>
  <c r="A2138" i="2" s="1"/>
  <c r="N2138" i="2"/>
  <c r="O2156" i="2"/>
  <c r="A2156" i="2" s="1" a="1"/>
  <c r="A2156" i="2" s="1"/>
  <c r="N2156" i="2"/>
  <c r="O2122" i="2"/>
  <c r="A2122" i="2" s="1" a="1"/>
  <c r="A2122" i="2" s="1"/>
  <c r="N2122" i="2"/>
  <c r="O2123" i="2"/>
  <c r="A2123" i="2" s="1" a="1"/>
  <c r="A2123" i="2" s="1"/>
  <c r="N2123" i="2"/>
  <c r="O2205" i="2"/>
  <c r="A2205" i="2" s="1" a="1"/>
  <c r="A2205" i="2" s="1"/>
  <c r="N2205" i="2"/>
  <c r="O2153" i="2"/>
  <c r="A2153" i="2" s="1" a="1"/>
  <c r="A2153" i="2" s="1"/>
  <c r="N2153" i="2"/>
  <c r="O2167" i="2"/>
  <c r="A2167" i="2" s="1" a="1"/>
  <c r="A2167" i="2" s="1"/>
  <c r="N2167" i="2"/>
  <c r="O2270" i="2"/>
  <c r="A2270" i="2" s="1" a="1"/>
  <c r="A2270" i="2" s="1"/>
  <c r="N2270" i="2"/>
  <c r="O2262" i="2"/>
  <c r="A2262" i="2" s="1" a="1"/>
  <c r="A2262" i="2" s="1"/>
  <c r="N2262" i="2"/>
  <c r="O2331" i="2"/>
  <c r="A2331" i="2" s="1" a="1"/>
  <c r="A2331" i="2" s="1"/>
  <c r="N2331" i="2"/>
  <c r="O2306" i="2"/>
  <c r="A2306" i="2" s="1" a="1"/>
  <c r="A2306" i="2" s="1"/>
  <c r="N2306" i="2"/>
  <c r="O2283" i="2"/>
  <c r="A2283" i="2" s="1" a="1"/>
  <c r="A2283" i="2" s="1"/>
  <c r="N2283" i="2"/>
  <c r="O2364" i="2"/>
  <c r="A2364" i="2" s="1" a="1"/>
  <c r="A2364" i="2" s="1"/>
  <c r="N2364" i="2"/>
  <c r="N2366" i="2"/>
  <c r="O2366" i="2"/>
  <c r="A2366" i="2" s="1" a="1"/>
  <c r="A2366" i="2" s="1"/>
  <c r="O2404" i="2"/>
  <c r="A2404" i="2" s="1" a="1"/>
  <c r="A2404" i="2" s="1"/>
  <c r="N2404" i="2"/>
  <c r="O2358" i="2"/>
  <c r="A2358" i="2" s="1" a="1"/>
  <c r="A2358" i="2" s="1"/>
  <c r="N2358" i="2"/>
  <c r="O2363" i="2"/>
  <c r="A2363" i="2" s="1" a="1"/>
  <c r="A2363" i="2" s="1"/>
  <c r="N2363" i="2"/>
  <c r="O2393" i="2"/>
  <c r="A2393" i="2" s="1" a="1"/>
  <c r="A2393" i="2" s="1"/>
  <c r="N2393" i="2"/>
  <c r="O2383" i="2"/>
  <c r="A2383" i="2" s="1" a="1"/>
  <c r="A2383" i="2" s="1"/>
  <c r="N2383" i="2"/>
  <c r="O2424" i="2"/>
  <c r="A2424" i="2" s="1" a="1"/>
  <c r="A2424" i="2" s="1"/>
  <c r="N2424" i="2"/>
  <c r="O2432" i="2"/>
  <c r="A2432" i="2" s="1" a="1"/>
  <c r="A2432" i="2" s="1"/>
  <c r="N2432" i="2"/>
  <c r="O2419" i="2"/>
  <c r="A2419" i="2" s="1" a="1"/>
  <c r="A2419" i="2" s="1"/>
  <c r="N2419" i="2"/>
  <c r="O2435" i="2"/>
  <c r="A2435" i="2" s="1" a="1"/>
  <c r="A2435" i="2" s="1"/>
  <c r="N2435" i="2"/>
  <c r="O2443" i="2"/>
  <c r="A2443" i="2" s="1" a="1"/>
  <c r="A2443" i="2" s="1"/>
  <c r="N2443" i="2"/>
  <c r="O2465" i="2"/>
  <c r="A2465" i="2" s="1" a="1"/>
  <c r="A2465" i="2" s="1"/>
  <c r="N2465" i="2"/>
  <c r="O2459" i="2"/>
  <c r="A2459" i="2" s="1" a="1"/>
  <c r="A2459" i="2" s="1"/>
  <c r="N2459" i="2"/>
  <c r="O2481" i="2"/>
  <c r="A2481" i="2" s="1" a="1"/>
  <c r="A2481" i="2" s="1"/>
  <c r="N2481" i="2"/>
  <c r="O2506" i="2"/>
  <c r="A2506" i="2" s="1" a="1"/>
  <c r="A2506" i="2" s="1"/>
  <c r="N2506" i="2"/>
  <c r="O2476" i="2"/>
  <c r="A2476" i="2" s="1" a="1"/>
  <c r="A2476" i="2" s="1"/>
  <c r="N2476" i="2"/>
  <c r="O2493" i="2"/>
  <c r="A2493" i="2" s="1" a="1"/>
  <c r="A2493" i="2" s="1"/>
  <c r="N2493" i="2"/>
  <c r="O2496" i="2"/>
  <c r="A2496" i="2" s="1" a="1"/>
  <c r="A2496" i="2" s="1"/>
  <c r="N2496" i="2"/>
  <c r="O2512" i="2"/>
  <c r="A2512" i="2" s="1" a="1"/>
  <c r="A2512" i="2" s="1"/>
  <c r="N2512" i="2"/>
  <c r="O2530" i="2"/>
  <c r="A2530" i="2" s="1" a="1"/>
  <c r="A2530" i="2" s="1"/>
  <c r="N2530" i="2"/>
  <c r="N2527" i="2"/>
  <c r="O2527" i="2"/>
  <c r="A2527" i="2" s="1" a="1"/>
  <c r="A2527" i="2" s="1"/>
  <c r="O2532" i="2"/>
  <c r="A2532" i="2" s="1" a="1"/>
  <c r="A2532" i="2" s="1"/>
  <c r="N2532" i="2"/>
  <c r="O2573" i="2"/>
  <c r="A2573" i="2" s="1" a="1"/>
  <c r="A2573" i="2" s="1"/>
  <c r="N2573" i="2"/>
  <c r="N2578" i="2"/>
  <c r="O2578" i="2"/>
  <c r="A2578" i="2" s="1" a="1"/>
  <c r="A2578" i="2" s="1"/>
  <c r="O70" i="2"/>
  <c r="A70" i="2" s="1" a="1"/>
  <c r="A70" i="2" s="1"/>
  <c r="N70" i="2"/>
  <c r="O62" i="2"/>
  <c r="A62" i="2" s="1" a="1"/>
  <c r="A62" i="2" s="1"/>
  <c r="N62" i="2"/>
  <c r="O113" i="2"/>
  <c r="A113" i="2" s="1" a="1"/>
  <c r="A113" i="2" s="1"/>
  <c r="N113" i="2"/>
  <c r="O114" i="2"/>
  <c r="A114" i="2" s="1" a="1"/>
  <c r="A114" i="2" s="1"/>
  <c r="N114" i="2"/>
  <c r="O29" i="2"/>
  <c r="A29" i="2" s="1" a="1"/>
  <c r="A29" i="2" s="1"/>
  <c r="N29" i="2"/>
  <c r="O112" i="2"/>
  <c r="A112" i="2" s="1" a="1"/>
  <c r="A112" i="2" s="1"/>
  <c r="N112" i="2"/>
  <c r="O73" i="2"/>
  <c r="A73" i="2" s="1" a="1"/>
  <c r="A73" i="2" s="1"/>
  <c r="N73" i="2"/>
  <c r="O48" i="2"/>
  <c r="A48" i="2" s="1" a="1"/>
  <c r="A48" i="2" s="1"/>
  <c r="N48" i="2"/>
  <c r="O19" i="2"/>
  <c r="A19" i="2" s="1" a="1"/>
  <c r="A19" i="2" s="1"/>
  <c r="N19" i="2"/>
  <c r="O411" i="2"/>
  <c r="A411" i="2" s="1" a="1"/>
  <c r="A411" i="2" s="1"/>
  <c r="N411" i="2"/>
  <c r="O208" i="2"/>
  <c r="A208" i="2" s="1" a="1"/>
  <c r="A208" i="2" s="1"/>
  <c r="N208" i="2"/>
  <c r="O339" i="2"/>
  <c r="A339" i="2" s="1" a="1"/>
  <c r="A339" i="2" s="1"/>
  <c r="N339" i="2"/>
  <c r="N576" i="2"/>
  <c r="O576" i="2"/>
  <c r="A576" i="2" s="1" a="1"/>
  <c r="A576" i="2" s="1"/>
  <c r="N217" i="2"/>
  <c r="O217" i="2"/>
  <c r="A217" i="2" s="1" a="1"/>
  <c r="A217" i="2" s="1"/>
  <c r="O237" i="2"/>
  <c r="A237" i="2" s="1" a="1"/>
  <c r="A237" i="2" s="1"/>
  <c r="N237" i="2"/>
  <c r="N233" i="2"/>
  <c r="O233" i="2"/>
  <c r="A233" i="2" s="1" a="1"/>
  <c r="A233" i="2" s="1"/>
  <c r="N256" i="2"/>
  <c r="O256" i="2"/>
  <c r="A256" i="2" s="1" a="1"/>
  <c r="A256" i="2" s="1"/>
  <c r="O280" i="2"/>
  <c r="A280" i="2" s="1" a="1"/>
  <c r="A280" i="2" s="1"/>
  <c r="N280" i="2"/>
  <c r="O304" i="2"/>
  <c r="A304" i="2" s="1" a="1"/>
  <c r="A304" i="2" s="1"/>
  <c r="N304" i="2"/>
  <c r="O328" i="2"/>
  <c r="A328" i="2" s="1" a="1"/>
  <c r="A328" i="2" s="1"/>
  <c r="N328" i="2"/>
  <c r="O352" i="2"/>
  <c r="A352" i="2" s="1" a="1"/>
  <c r="A352" i="2" s="1"/>
  <c r="N352" i="2"/>
  <c r="N425" i="2"/>
  <c r="O425" i="2"/>
  <c r="A425" i="2" s="1" a="1"/>
  <c r="A425" i="2" s="1"/>
  <c r="O402" i="2"/>
  <c r="A402" i="2" s="1" a="1"/>
  <c r="A402" i="2" s="1"/>
  <c r="N402" i="2"/>
  <c r="N317" i="2"/>
  <c r="O317" i="2"/>
  <c r="A317" i="2" s="1" a="1"/>
  <c r="A317" i="2" s="1"/>
  <c r="O341" i="2"/>
  <c r="A341" i="2" s="1" a="1"/>
  <c r="A341" i="2" s="1"/>
  <c r="N341" i="2"/>
  <c r="O365" i="2"/>
  <c r="A365" i="2" s="1" a="1"/>
  <c r="A365" i="2" s="1"/>
  <c r="N365" i="2"/>
  <c r="O408" i="2"/>
  <c r="A408" i="2" s="1" a="1"/>
  <c r="A408" i="2" s="1"/>
  <c r="N408" i="2"/>
  <c r="O301" i="2"/>
  <c r="A301" i="2" s="1" a="1"/>
  <c r="A301" i="2" s="1"/>
  <c r="N301" i="2"/>
  <c r="O325" i="2"/>
  <c r="A325" i="2" s="1" a="1"/>
  <c r="A325" i="2" s="1"/>
  <c r="N325" i="2"/>
  <c r="O349" i="2"/>
  <c r="A349" i="2" s="1" a="1"/>
  <c r="A349" i="2" s="1"/>
  <c r="N349" i="2"/>
  <c r="O373" i="2"/>
  <c r="A373" i="2" s="1" a="1"/>
  <c r="A373" i="2" s="1"/>
  <c r="N373" i="2"/>
  <c r="N564" i="2"/>
  <c r="O564" i="2"/>
  <c r="A564" i="2" s="1" a="1"/>
  <c r="A564" i="2" s="1"/>
  <c r="N584" i="2"/>
  <c r="O584" i="2"/>
  <c r="A584" i="2" s="1" a="1"/>
  <c r="A584" i="2" s="1"/>
  <c r="O582" i="2"/>
  <c r="A582" i="2" s="1" a="1"/>
  <c r="A582" i="2" s="1"/>
  <c r="N582" i="2"/>
  <c r="O462" i="2"/>
  <c r="A462" i="2" s="1" a="1"/>
  <c r="A462" i="2" s="1"/>
  <c r="N462" i="2"/>
  <c r="O486" i="2"/>
  <c r="A486" i="2" s="1" a="1"/>
  <c r="A486" i="2" s="1"/>
  <c r="N486" i="2"/>
  <c r="O510" i="2"/>
  <c r="A510" i="2" s="1" a="1"/>
  <c r="A510" i="2" s="1"/>
  <c r="N510" i="2"/>
  <c r="O534" i="2"/>
  <c r="A534" i="2" s="1" a="1"/>
  <c r="A534" i="2" s="1"/>
  <c r="N534" i="2"/>
  <c r="N419" i="2"/>
  <c r="O419" i="2"/>
  <c r="A419" i="2" s="1" a="1"/>
  <c r="A419" i="2" s="1"/>
  <c r="O443" i="2"/>
  <c r="A443" i="2" s="1" a="1"/>
  <c r="A443" i="2" s="1"/>
  <c r="N443" i="2"/>
  <c r="O467" i="2"/>
  <c r="A467" i="2" s="1" a="1"/>
  <c r="A467" i="2" s="1"/>
  <c r="N467" i="2"/>
  <c r="O491" i="2"/>
  <c r="A491" i="2" s="1" a="1"/>
  <c r="A491" i="2" s="1"/>
  <c r="N491" i="2"/>
  <c r="O515" i="2"/>
  <c r="A515" i="2" s="1" a="1"/>
  <c r="A515" i="2" s="1"/>
  <c r="N515" i="2"/>
  <c r="O539" i="2"/>
  <c r="A539" i="2" s="1" a="1"/>
  <c r="A539" i="2" s="1"/>
  <c r="N539" i="2"/>
  <c r="O405" i="2"/>
  <c r="A405" i="2" s="1" a="1"/>
  <c r="A405" i="2" s="1"/>
  <c r="N405" i="2"/>
  <c r="O429" i="2"/>
  <c r="A429" i="2" s="1" a="1"/>
  <c r="A429" i="2" s="1"/>
  <c r="N429" i="2"/>
  <c r="O453" i="2"/>
  <c r="A453" i="2" s="1" a="1"/>
  <c r="A453" i="2" s="1"/>
  <c r="N453" i="2"/>
  <c r="O477" i="2"/>
  <c r="A477" i="2" s="1" a="1"/>
  <c r="A477" i="2" s="1"/>
  <c r="N477" i="2"/>
  <c r="O501" i="2"/>
  <c r="A501" i="2" s="1" a="1"/>
  <c r="A501" i="2" s="1"/>
  <c r="N501" i="2"/>
  <c r="O525" i="2"/>
  <c r="A525" i="2" s="1" a="1"/>
  <c r="A525" i="2" s="1"/>
  <c r="N525" i="2"/>
  <c r="O637" i="2"/>
  <c r="A637" i="2" s="1" a="1"/>
  <c r="A637" i="2" s="1"/>
  <c r="N637" i="2"/>
  <c r="O661" i="2"/>
  <c r="A661" i="2" s="1" a="1"/>
  <c r="A661" i="2" s="1"/>
  <c r="N661" i="2"/>
  <c r="O685" i="2"/>
  <c r="A685" i="2" s="1" a="1"/>
  <c r="A685" i="2" s="1"/>
  <c r="N685" i="2"/>
  <c r="O709" i="2"/>
  <c r="A709" i="2" s="1" a="1"/>
  <c r="A709" i="2" s="1"/>
  <c r="N709" i="2"/>
  <c r="O669" i="2"/>
  <c r="A669" i="2" s="1" a="1"/>
  <c r="A669" i="2" s="1"/>
  <c r="N669" i="2"/>
  <c r="O693" i="2"/>
  <c r="A693" i="2" s="1" a="1"/>
  <c r="A693" i="2" s="1"/>
  <c r="N693" i="2"/>
  <c r="O717" i="2"/>
  <c r="A717" i="2" s="1" a="1"/>
  <c r="A717" i="2" s="1"/>
  <c r="N717" i="2"/>
  <c r="O727" i="2"/>
  <c r="A727" i="2" s="1" a="1"/>
  <c r="A727" i="2" s="1"/>
  <c r="N727" i="2"/>
  <c r="O788" i="2"/>
  <c r="A788" i="2" s="1" a="1"/>
  <c r="A788" i="2" s="1"/>
  <c r="N788" i="2"/>
  <c r="O812" i="2"/>
  <c r="A812" i="2" s="1" a="1"/>
  <c r="A812" i="2" s="1"/>
  <c r="N812" i="2"/>
  <c r="O836" i="2"/>
  <c r="A836" i="2" s="1" a="1"/>
  <c r="A836" i="2" s="1"/>
  <c r="N836" i="2"/>
  <c r="O860" i="2"/>
  <c r="A860" i="2" s="1" a="1"/>
  <c r="A860" i="2" s="1"/>
  <c r="N860" i="2"/>
  <c r="O884" i="2"/>
  <c r="A884" i="2" s="1" a="1"/>
  <c r="A884" i="2" s="1"/>
  <c r="N884" i="2"/>
  <c r="O733" i="2"/>
  <c r="A733" i="2" s="1" a="1"/>
  <c r="A733" i="2" s="1"/>
  <c r="N733" i="2"/>
  <c r="O757" i="2"/>
  <c r="A757" i="2" s="1" a="1"/>
  <c r="A757" i="2" s="1"/>
  <c r="N757" i="2"/>
  <c r="O781" i="2"/>
  <c r="A781" i="2" s="1" a="1"/>
  <c r="A781" i="2" s="1"/>
  <c r="N781" i="2"/>
  <c r="O805" i="2"/>
  <c r="A805" i="2" s="1" a="1"/>
  <c r="A805" i="2" s="1"/>
  <c r="N805" i="2"/>
  <c r="O829" i="2"/>
  <c r="A829" i="2" s="1" a="1"/>
  <c r="A829" i="2" s="1"/>
  <c r="N829" i="2"/>
  <c r="O853" i="2"/>
  <c r="A853" i="2" s="1" a="1"/>
  <c r="A853" i="2" s="1"/>
  <c r="N853" i="2"/>
  <c r="O877" i="2"/>
  <c r="A877" i="2" s="1" a="1"/>
  <c r="A877" i="2" s="1"/>
  <c r="N877" i="2"/>
  <c r="O910" i="2"/>
  <c r="A910" i="2" s="1" a="1"/>
  <c r="A910" i="2" s="1"/>
  <c r="N910" i="2"/>
  <c r="N934" i="2"/>
  <c r="O934" i="2"/>
  <c r="A934" i="2" s="1" a="1"/>
  <c r="A934" i="2" s="1"/>
  <c r="N958" i="2"/>
  <c r="O958" i="2"/>
  <c r="A958" i="2" s="1" a="1"/>
  <c r="A958" i="2" s="1"/>
  <c r="O982" i="2"/>
  <c r="A982" i="2" s="1" a="1"/>
  <c r="A982" i="2" s="1"/>
  <c r="N982" i="2"/>
  <c r="O1006" i="2"/>
  <c r="A1006" i="2" s="1" a="1"/>
  <c r="A1006" i="2" s="1"/>
  <c r="N1006" i="2"/>
  <c r="N1027" i="2"/>
  <c r="O1027" i="2"/>
  <c r="A1027" i="2" s="1" a="1"/>
  <c r="A1027" i="2" s="1"/>
  <c r="O1046" i="2"/>
  <c r="A1046" i="2" s="1" a="1"/>
  <c r="A1046" i="2" s="1"/>
  <c r="N1046" i="2"/>
  <c r="O950" i="2"/>
  <c r="A950" i="2" s="1" a="1"/>
  <c r="A950" i="2" s="1"/>
  <c r="N950" i="2"/>
  <c r="O974" i="2"/>
  <c r="A974" i="2" s="1" a="1"/>
  <c r="A974" i="2" s="1"/>
  <c r="N974" i="2"/>
  <c r="O998" i="2"/>
  <c r="A998" i="2" s="1" a="1"/>
  <c r="A998" i="2" s="1"/>
  <c r="N998" i="2"/>
  <c r="O989" i="2"/>
  <c r="A989" i="2" s="1" a="1"/>
  <c r="A989" i="2" s="1"/>
  <c r="N989" i="2"/>
  <c r="O1013" i="2"/>
  <c r="A1013" i="2" s="1" a="1"/>
  <c r="A1013" i="2" s="1"/>
  <c r="N1013" i="2"/>
  <c r="O1112" i="2"/>
  <c r="A1112" i="2" s="1" a="1"/>
  <c r="A1112" i="2" s="1"/>
  <c r="N1112" i="2"/>
  <c r="O1188" i="2"/>
  <c r="A1188" i="2" s="1" a="1"/>
  <c r="A1188" i="2" s="1"/>
  <c r="N1188" i="2"/>
  <c r="O1138" i="2"/>
  <c r="A1138" i="2" s="1" a="1"/>
  <c r="A1138" i="2" s="1"/>
  <c r="N1138" i="2"/>
  <c r="O1190" i="2"/>
  <c r="A1190" i="2" s="1" a="1"/>
  <c r="A1190" i="2" s="1"/>
  <c r="N1190" i="2"/>
  <c r="O1160" i="2"/>
  <c r="A1160" i="2" s="1" a="1"/>
  <c r="A1160" i="2" s="1"/>
  <c r="N1160" i="2"/>
  <c r="O1317" i="2"/>
  <c r="A1317" i="2" s="1" a="1"/>
  <c r="A1317" i="2" s="1"/>
  <c r="N1317" i="2"/>
  <c r="O1341" i="2"/>
  <c r="A1341" i="2" s="1" a="1"/>
  <c r="A1341" i="2" s="1"/>
  <c r="N1341" i="2"/>
  <c r="O1365" i="2"/>
  <c r="A1365" i="2" s="1" a="1"/>
  <c r="A1365" i="2" s="1"/>
  <c r="N1365" i="2"/>
  <c r="O1377" i="2"/>
  <c r="A1377" i="2" s="1" a="1"/>
  <c r="A1377" i="2" s="1"/>
  <c r="N1377" i="2"/>
  <c r="N1405" i="2"/>
  <c r="O1405" i="2"/>
  <c r="A1405" i="2" s="1" a="1"/>
  <c r="A1405" i="2" s="1"/>
  <c r="N1429" i="2"/>
  <c r="O1429" i="2"/>
  <c r="A1429" i="2" s="1" a="1"/>
  <c r="A1429" i="2" s="1"/>
  <c r="O1496" i="2"/>
  <c r="A1496" i="2" s="1" a="1"/>
  <c r="A1496" i="2" s="1"/>
  <c r="N1496" i="2"/>
  <c r="O1465" i="2"/>
  <c r="A1465" i="2" s="1" a="1"/>
  <c r="A1465" i="2" s="1"/>
  <c r="N1465" i="2"/>
  <c r="O1459" i="2"/>
  <c r="A1459" i="2" s="1" a="1"/>
  <c r="A1459" i="2" s="1"/>
  <c r="N1459" i="2"/>
  <c r="N1466" i="2"/>
  <c r="O1466" i="2"/>
  <c r="A1466" i="2" s="1" a="1"/>
  <c r="A1466" i="2" s="1"/>
  <c r="O1468" i="2"/>
  <c r="A1468" i="2" s="1" a="1"/>
  <c r="A1468" i="2" s="1"/>
  <c r="N1468" i="2"/>
  <c r="O1492" i="2"/>
  <c r="A1492" i="2" s="1" a="1"/>
  <c r="A1492" i="2" s="1"/>
  <c r="N1492" i="2"/>
  <c r="O1516" i="2"/>
  <c r="A1516" i="2" s="1" a="1"/>
  <c r="A1516" i="2" s="1"/>
  <c r="N1516" i="2"/>
  <c r="O1562" i="2"/>
  <c r="A1562" i="2" s="1" a="1"/>
  <c r="A1562" i="2" s="1"/>
  <c r="N1562" i="2"/>
  <c r="N1534" i="2"/>
  <c r="O1534" i="2"/>
  <c r="A1534" i="2" s="1" a="1"/>
  <c r="A1534" i="2" s="1"/>
  <c r="O1542" i="2"/>
  <c r="A1542" i="2" s="1" a="1"/>
  <c r="A1542" i="2" s="1"/>
  <c r="N1542" i="2"/>
  <c r="O1457" i="2"/>
  <c r="A1457" i="2" s="1" a="1"/>
  <c r="A1457" i="2" s="1"/>
  <c r="N1457" i="2"/>
  <c r="O1481" i="2"/>
  <c r="A1481" i="2" s="1" a="1"/>
  <c r="A1481" i="2" s="1"/>
  <c r="N1481" i="2"/>
  <c r="O1505" i="2"/>
  <c r="A1505" i="2" s="1" a="1"/>
  <c r="A1505" i="2" s="1"/>
  <c r="N1505" i="2"/>
  <c r="O1529" i="2"/>
  <c r="A1529" i="2" s="1" a="1"/>
  <c r="A1529" i="2" s="1"/>
  <c r="N1529" i="2"/>
  <c r="O1498" i="2"/>
  <c r="A1498" i="2" s="1" a="1"/>
  <c r="A1498" i="2" s="1"/>
  <c r="N1498" i="2"/>
  <c r="O1522" i="2"/>
  <c r="A1522" i="2" s="1" a="1"/>
  <c r="A1522" i="2" s="1"/>
  <c r="N1522" i="2"/>
  <c r="N1535" i="2"/>
  <c r="O1535" i="2"/>
  <c r="A1535" i="2" s="1" a="1"/>
  <c r="A1535" i="2" s="1"/>
  <c r="N1629" i="2"/>
  <c r="O1629" i="2"/>
  <c r="A1629" i="2" s="1" a="1"/>
  <c r="A1629" i="2" s="1"/>
  <c r="O1648" i="2"/>
  <c r="A1648" i="2" s="1" a="1"/>
  <c r="A1648" i="2" s="1"/>
  <c r="N1648" i="2"/>
  <c r="O1615" i="2"/>
  <c r="A1615" i="2" s="1" a="1"/>
  <c r="A1615" i="2" s="1"/>
  <c r="N1615" i="2"/>
  <c r="O1603" i="2"/>
  <c r="A1603" i="2" s="1" a="1"/>
  <c r="A1603" i="2" s="1"/>
  <c r="N1603" i="2"/>
  <c r="O1582" i="2"/>
  <c r="A1582" i="2" s="1" a="1"/>
  <c r="A1582" i="2" s="1"/>
  <c r="N1582" i="2"/>
  <c r="O1606" i="2"/>
  <c r="A1606" i="2" s="1" a="1"/>
  <c r="A1606" i="2" s="1"/>
  <c r="N1606" i="2"/>
  <c r="O1613" i="2"/>
  <c r="A1613" i="2" s="1" a="1"/>
  <c r="A1613" i="2" s="1"/>
  <c r="N1613" i="2"/>
  <c r="O1659" i="2"/>
  <c r="A1659" i="2" s="1" a="1"/>
  <c r="A1659" i="2" s="1"/>
  <c r="N1659" i="2"/>
  <c r="O1683" i="2"/>
  <c r="A1683" i="2" s="1" a="1"/>
  <c r="A1683" i="2" s="1"/>
  <c r="N1683" i="2"/>
  <c r="O1742" i="2"/>
  <c r="A1742" i="2" s="1" a="1"/>
  <c r="A1742" i="2" s="1"/>
  <c r="N1742" i="2"/>
  <c r="O1691" i="2"/>
  <c r="A1691" i="2" s="1" a="1"/>
  <c r="A1691" i="2" s="1"/>
  <c r="N1691" i="2"/>
  <c r="O1763" i="2"/>
  <c r="A1763" i="2" s="1" a="1"/>
  <c r="A1763" i="2" s="1"/>
  <c r="N1763" i="2"/>
  <c r="N1696" i="2"/>
  <c r="O1696" i="2"/>
  <c r="A1696" i="2" s="1" a="1"/>
  <c r="A1696" i="2" s="1"/>
  <c r="O1720" i="2"/>
  <c r="A1720" i="2" s="1" a="1"/>
  <c r="A1720" i="2" s="1"/>
  <c r="N1720" i="2"/>
  <c r="O1744" i="2"/>
  <c r="A1744" i="2" s="1" a="1"/>
  <c r="A1744" i="2" s="1"/>
  <c r="N1744" i="2"/>
  <c r="O1754" i="2"/>
  <c r="A1754" i="2" s="1" a="1"/>
  <c r="A1754" i="2" s="1"/>
  <c r="N1754" i="2"/>
  <c r="N1735" i="2"/>
  <c r="O1735" i="2"/>
  <c r="A1735" i="2" s="1" a="1"/>
  <c r="A1735" i="2" s="1"/>
  <c r="O1759" i="2"/>
  <c r="A1759" i="2" s="1" a="1"/>
  <c r="A1759" i="2" s="1"/>
  <c r="N1759" i="2"/>
  <c r="O1784" i="2"/>
  <c r="A1784" i="2" s="1" a="1"/>
  <c r="A1784" i="2" s="1"/>
  <c r="N1784" i="2"/>
  <c r="O1752" i="2"/>
  <c r="A1752" i="2" s="1" a="1"/>
  <c r="A1752" i="2" s="1"/>
  <c r="N1752" i="2"/>
  <c r="O1771" i="2"/>
  <c r="A1771" i="2" s="1" a="1"/>
  <c r="A1771" i="2" s="1"/>
  <c r="N1771" i="2"/>
  <c r="O1795" i="2"/>
  <c r="A1795" i="2" s="1" a="1"/>
  <c r="A1795" i="2" s="1"/>
  <c r="N1795" i="2"/>
  <c r="O1819" i="2"/>
  <c r="A1819" i="2" s="1" a="1"/>
  <c r="A1819" i="2" s="1"/>
  <c r="N1819" i="2"/>
  <c r="O1839" i="2"/>
  <c r="A1839" i="2" s="1" a="1"/>
  <c r="A1839" i="2" s="1"/>
  <c r="N1839" i="2"/>
  <c r="O1840" i="2"/>
  <c r="A1840" i="2" s="1" a="1"/>
  <c r="A1840" i="2" s="1"/>
  <c r="N1840" i="2"/>
  <c r="O1809" i="2"/>
  <c r="A1809" i="2" s="1" a="1"/>
  <c r="A1809" i="2" s="1"/>
  <c r="N1809" i="2"/>
  <c r="O1833" i="2"/>
  <c r="A1833" i="2" s="1" a="1"/>
  <c r="A1833" i="2" s="1"/>
  <c r="N1833" i="2"/>
  <c r="O1814" i="2"/>
  <c r="A1814" i="2" s="1" a="1"/>
  <c r="A1814" i="2" s="1"/>
  <c r="N1814" i="2"/>
  <c r="O1838" i="2"/>
  <c r="A1838" i="2" s="1" a="1"/>
  <c r="A1838" i="2" s="1"/>
  <c r="N1838" i="2"/>
  <c r="O1898" i="2"/>
  <c r="A1898" i="2" s="1" a="1"/>
  <c r="A1898" i="2" s="1"/>
  <c r="N1898" i="2"/>
  <c r="O1922" i="2"/>
  <c r="A1922" i="2" s="1" a="1"/>
  <c r="A1922" i="2" s="1"/>
  <c r="N1922" i="2"/>
  <c r="N1891" i="2"/>
  <c r="O1891" i="2"/>
  <c r="A1891" i="2" s="1" a="1"/>
  <c r="A1891" i="2" s="1"/>
  <c r="N1915" i="2"/>
  <c r="O1915" i="2"/>
  <c r="A1915" i="2" s="1" a="1"/>
  <c r="A1915" i="2" s="1"/>
  <c r="O1932" i="2"/>
  <c r="A1932" i="2" s="1" a="1"/>
  <c r="A1932" i="2" s="1"/>
  <c r="N1932" i="2"/>
  <c r="O1937" i="2"/>
  <c r="A1937" i="2" s="1" a="1"/>
  <c r="A1937" i="2" s="1"/>
  <c r="N1937" i="2"/>
  <c r="O1961" i="2"/>
  <c r="A1961" i="2" s="1" a="1"/>
  <c r="A1961" i="2" s="1"/>
  <c r="N1961" i="2"/>
  <c r="O1952" i="2"/>
  <c r="A1952" i="2" s="1" a="1"/>
  <c r="A1952" i="2" s="1"/>
  <c r="N1952" i="2"/>
  <c r="O1997" i="2"/>
  <c r="A1997" i="2" s="1" a="1"/>
  <c r="A1997" i="2" s="1"/>
  <c r="N1997" i="2"/>
  <c r="N1948" i="2"/>
  <c r="O1948" i="2"/>
  <c r="A1948" i="2" s="1" a="1"/>
  <c r="A1948" i="2" s="1"/>
  <c r="N2011" i="2"/>
  <c r="O2011" i="2"/>
  <c r="A2011" i="2" s="1" a="1"/>
  <c r="A2011" i="2" s="1"/>
  <c r="O1978" i="2"/>
  <c r="A1978" i="2" s="1" a="1"/>
  <c r="A1978" i="2" s="1"/>
  <c r="N1978" i="2"/>
  <c r="O2002" i="2"/>
  <c r="A2002" i="2" s="1" a="1"/>
  <c r="A2002" i="2" s="1"/>
  <c r="N2002" i="2"/>
  <c r="O2047" i="2"/>
  <c r="A2047" i="2" s="1" a="1"/>
  <c r="A2047" i="2" s="1"/>
  <c r="N2047" i="2"/>
  <c r="O2075" i="2"/>
  <c r="A2075" i="2" s="1" a="1"/>
  <c r="A2075" i="2" s="1"/>
  <c r="N2075" i="2"/>
  <c r="N2115" i="2"/>
  <c r="O2115" i="2"/>
  <c r="A2115" i="2" s="1" a="1"/>
  <c r="A2115" i="2" s="1"/>
  <c r="O2125" i="2"/>
  <c r="A2125" i="2" s="1" a="1"/>
  <c r="A2125" i="2" s="1"/>
  <c r="N2125" i="2"/>
  <c r="O2102" i="2"/>
  <c r="A2102" i="2" s="1" a="1"/>
  <c r="A2102" i="2" s="1"/>
  <c r="N2102" i="2"/>
  <c r="O2126" i="2"/>
  <c r="A2126" i="2" s="1" a="1"/>
  <c r="A2126" i="2" s="1"/>
  <c r="N2126" i="2"/>
  <c r="O2133" i="2"/>
  <c r="A2133" i="2" s="1" a="1"/>
  <c r="A2133" i="2" s="1"/>
  <c r="N2133" i="2"/>
  <c r="N2150" i="2"/>
  <c r="O2150" i="2"/>
  <c r="A2150" i="2" s="1" a="1"/>
  <c r="A2150" i="2" s="1"/>
  <c r="N2172" i="2"/>
  <c r="O2172" i="2"/>
  <c r="A2172" i="2" s="1" a="1"/>
  <c r="A2172" i="2" s="1"/>
  <c r="N2155" i="2"/>
  <c r="O2155" i="2"/>
  <c r="A2155" i="2" s="1" a="1"/>
  <c r="A2155" i="2" s="1"/>
  <c r="O2165" i="2"/>
  <c r="A2165" i="2" s="1" a="1"/>
  <c r="A2165" i="2" s="1"/>
  <c r="N2165" i="2"/>
  <c r="O2224" i="2"/>
  <c r="A2224" i="2" s="1" a="1"/>
  <c r="A2224" i="2" s="1"/>
  <c r="N2224" i="2"/>
  <c r="O2225" i="2"/>
  <c r="A2225" i="2" s="1" a="1"/>
  <c r="A2225" i="2" s="1"/>
  <c r="N2225" i="2"/>
  <c r="O2197" i="2"/>
  <c r="A2197" i="2" s="1" a="1"/>
  <c r="A2197" i="2" s="1"/>
  <c r="N2197" i="2"/>
  <c r="O2221" i="2"/>
  <c r="A2221" i="2" s="1" a="1"/>
  <c r="A2221" i="2" s="1"/>
  <c r="N2221" i="2"/>
  <c r="O2234" i="2"/>
  <c r="A2234" i="2" s="1" a="1"/>
  <c r="A2234" i="2" s="1"/>
  <c r="N2234" i="2"/>
  <c r="O2260" i="2"/>
  <c r="A2260" i="2" s="1" a="1"/>
  <c r="A2260" i="2" s="1"/>
  <c r="N2260" i="2"/>
  <c r="O2244" i="2"/>
  <c r="A2244" i="2" s="1" a="1"/>
  <c r="A2244" i="2" s="1"/>
  <c r="N2244" i="2"/>
  <c r="O2264" i="2"/>
  <c r="A2264" i="2" s="1" a="1"/>
  <c r="A2264" i="2" s="1"/>
  <c r="N2264" i="2"/>
  <c r="O2274" i="2"/>
  <c r="A2274" i="2" s="1" a="1"/>
  <c r="A2274" i="2" s="1"/>
  <c r="N2274" i="2"/>
  <c r="O2319" i="2"/>
  <c r="A2319" i="2" s="1" a="1"/>
  <c r="A2319" i="2" s="1"/>
  <c r="N2319" i="2"/>
  <c r="O2288" i="2"/>
  <c r="A2288" i="2" s="1" a="1"/>
  <c r="A2288" i="2" s="1"/>
  <c r="N2288" i="2"/>
  <c r="O2316" i="2"/>
  <c r="A2316" i="2" s="1" a="1"/>
  <c r="A2316" i="2" s="1"/>
  <c r="N2316" i="2"/>
  <c r="O2334" i="2"/>
  <c r="A2334" i="2" s="1" a="1"/>
  <c r="A2334" i="2" s="1"/>
  <c r="N2334" i="2"/>
  <c r="O2327" i="2"/>
  <c r="A2327" i="2" s="1" a="1"/>
  <c r="A2327" i="2" s="1"/>
  <c r="N2327" i="2"/>
  <c r="O2354" i="2"/>
  <c r="A2354" i="2" s="1" a="1"/>
  <c r="A2354" i="2" s="1"/>
  <c r="N2354" i="2"/>
  <c r="O2320" i="2"/>
  <c r="A2320" i="2" s="1" a="1"/>
  <c r="A2320" i="2" s="1"/>
  <c r="N2320" i="2"/>
  <c r="O2370" i="2"/>
  <c r="A2370" i="2" s="1" a="1"/>
  <c r="A2370" i="2" s="1"/>
  <c r="N2370" i="2"/>
  <c r="N2353" i="2"/>
  <c r="O2353" i="2"/>
  <c r="A2353" i="2" s="1" a="1"/>
  <c r="A2353" i="2" s="1"/>
  <c r="O2418" i="2"/>
  <c r="A2418" i="2" s="1" a="1"/>
  <c r="A2418" i="2" s="1"/>
  <c r="N2418" i="2"/>
  <c r="O2405" i="2"/>
  <c r="A2405" i="2" s="1" a="1"/>
  <c r="A2405" i="2" s="1"/>
  <c r="N2405" i="2"/>
  <c r="N2445" i="2"/>
  <c r="O2445" i="2"/>
  <c r="A2445" i="2" s="1" a="1"/>
  <c r="A2445" i="2" s="1"/>
  <c r="O2442" i="2"/>
  <c r="A2442" i="2" s="1" a="1"/>
  <c r="A2442" i="2" s="1"/>
  <c r="N2442" i="2"/>
  <c r="N2474" i="2"/>
  <c r="O2474" i="2"/>
  <c r="A2474" i="2" s="1" a="1"/>
  <c r="A2474" i="2" s="1"/>
  <c r="N2494" i="2"/>
  <c r="O2494" i="2"/>
  <c r="A2494" i="2" s="1" a="1"/>
  <c r="A2494" i="2" s="1"/>
  <c r="O2491" i="2"/>
  <c r="A2491" i="2" s="1" a="1"/>
  <c r="A2491" i="2" s="1"/>
  <c r="N2491" i="2"/>
  <c r="O2482" i="2"/>
  <c r="A2482" i="2" s="1" a="1"/>
  <c r="A2482" i="2" s="1"/>
  <c r="N2482" i="2"/>
  <c r="O2499" i="2"/>
  <c r="A2499" i="2" s="1" a="1"/>
  <c r="A2499" i="2" s="1"/>
  <c r="N2499" i="2"/>
  <c r="O2517" i="2"/>
  <c r="A2517" i="2" s="1" a="1"/>
  <c r="A2517" i="2" s="1"/>
  <c r="N2517" i="2"/>
  <c r="O2540" i="2"/>
  <c r="A2540" i="2" s="1" a="1"/>
  <c r="A2540" i="2" s="1"/>
  <c r="N2540" i="2"/>
  <c r="O2567" i="2"/>
  <c r="A2567" i="2" s="1" a="1"/>
  <c r="A2567" i="2" s="1"/>
  <c r="N2567" i="2"/>
  <c r="O2542" i="2"/>
  <c r="A2542" i="2" s="1" a="1"/>
  <c r="A2542" i="2" s="1"/>
  <c r="N2542" i="2"/>
  <c r="O67" i="2"/>
  <c r="A67" i="2" s="1" a="1"/>
  <c r="A67" i="2" s="1"/>
  <c r="N67" i="2"/>
  <c r="O45" i="2"/>
  <c r="A45" i="2" s="1" a="1"/>
  <c r="A45" i="2" s="1"/>
  <c r="N45" i="2"/>
  <c r="O251" i="2"/>
  <c r="A251" i="2" s="1" a="1"/>
  <c r="A251" i="2" s="1"/>
  <c r="N251" i="2"/>
  <c r="O15" i="2"/>
  <c r="A15" i="2" s="1" a="1"/>
  <c r="A15" i="2" s="1"/>
  <c r="N15" i="2"/>
  <c r="N281" i="2"/>
  <c r="O281" i="2"/>
  <c r="A281" i="2" s="1" a="1"/>
  <c r="A281" i="2" s="1"/>
  <c r="O41" i="2"/>
  <c r="A41" i="2" s="1" a="1"/>
  <c r="A41" i="2" s="1"/>
  <c r="N41" i="2"/>
  <c r="N118" i="2"/>
  <c r="O118" i="2"/>
  <c r="A118" i="2" s="1" a="1"/>
  <c r="A118" i="2" s="1"/>
  <c r="N81" i="2"/>
  <c r="O81" i="2"/>
  <c r="A81" i="2" s="1" a="1"/>
  <c r="A81" i="2" s="1"/>
  <c r="N96" i="2"/>
  <c r="O96" i="2"/>
  <c r="A96" i="2" s="1" a="1"/>
  <c r="A96" i="2" s="1"/>
  <c r="N31" i="2"/>
  <c r="O31" i="2"/>
  <c r="A31" i="2" s="1" a="1"/>
  <c r="A31" i="2" s="1"/>
  <c r="O132" i="2"/>
  <c r="A132" i="2" s="1" a="1"/>
  <c r="A132" i="2" s="1"/>
  <c r="N132" i="2"/>
  <c r="O521" i="2"/>
  <c r="A521" i="2" s="1" a="1"/>
  <c r="A521" i="2" s="1"/>
  <c r="N521" i="2"/>
  <c r="O224" i="2"/>
  <c r="A224" i="2" s="1" a="1"/>
  <c r="A224" i="2" s="1"/>
  <c r="N224" i="2"/>
  <c r="O288" i="2"/>
  <c r="A288" i="2" s="1" a="1"/>
  <c r="A288" i="2" s="1"/>
  <c r="N288" i="2"/>
  <c r="O363" i="2"/>
  <c r="A363" i="2" s="1" a="1"/>
  <c r="A363" i="2" s="1"/>
  <c r="N363" i="2"/>
  <c r="O579" i="2"/>
  <c r="A579" i="2" s="1" a="1"/>
  <c r="A579" i="2" s="1"/>
  <c r="N579" i="2"/>
  <c r="O645" i="2"/>
  <c r="A645" i="2" s="1" a="1"/>
  <c r="A645" i="2" s="1"/>
  <c r="N645" i="2"/>
  <c r="O541" i="2"/>
  <c r="A541" i="2" s="1" a="1"/>
  <c r="A541" i="2" s="1"/>
  <c r="N541" i="2"/>
  <c r="O549" i="2"/>
  <c r="A549" i="2" s="1" a="1"/>
  <c r="A549" i="2" s="1"/>
  <c r="N549" i="2"/>
  <c r="O204" i="2"/>
  <c r="A204" i="2" s="1" a="1"/>
  <c r="A204" i="2" s="1"/>
  <c r="N204" i="2"/>
  <c r="O122" i="2"/>
  <c r="A122" i="2" s="1" a="1"/>
  <c r="A122" i="2" s="1"/>
  <c r="N122" i="2"/>
  <c r="O146" i="2"/>
  <c r="A146" i="2" s="1" a="1"/>
  <c r="A146" i="2" s="1"/>
  <c r="N146" i="2"/>
  <c r="O170" i="2"/>
  <c r="A170" i="2" s="1" a="1"/>
  <c r="A170" i="2" s="1"/>
  <c r="N170" i="2"/>
  <c r="O194" i="2"/>
  <c r="A194" i="2" s="1" a="1"/>
  <c r="A194" i="2" s="1"/>
  <c r="N194" i="2"/>
  <c r="O234" i="2"/>
  <c r="A234" i="2" s="1" a="1"/>
  <c r="A234" i="2" s="1"/>
  <c r="N234" i="2"/>
  <c r="N241" i="2"/>
  <c r="O241" i="2"/>
  <c r="A241" i="2" s="1" a="1"/>
  <c r="A241" i="2" s="1"/>
  <c r="O223" i="2"/>
  <c r="A223" i="2" s="1" a="1"/>
  <c r="A223" i="2" s="1"/>
  <c r="N223" i="2"/>
  <c r="O247" i="2"/>
  <c r="A247" i="2" s="1" a="1"/>
  <c r="A247" i="2" s="1"/>
  <c r="N247" i="2"/>
  <c r="O271" i="2"/>
  <c r="A271" i="2" s="1" a="1"/>
  <c r="A271" i="2" s="1"/>
  <c r="N271" i="2"/>
  <c r="O295" i="2"/>
  <c r="A295" i="2" s="1" a="1"/>
  <c r="A295" i="2" s="1"/>
  <c r="N295" i="2"/>
  <c r="O319" i="2"/>
  <c r="A319" i="2" s="1" a="1"/>
  <c r="A319" i="2" s="1"/>
  <c r="N319" i="2"/>
  <c r="O343" i="2"/>
  <c r="A343" i="2" s="1" a="1"/>
  <c r="A343" i="2" s="1"/>
  <c r="N343" i="2"/>
  <c r="O367" i="2"/>
  <c r="A367" i="2" s="1" a="1"/>
  <c r="A367" i="2" s="1"/>
  <c r="N367" i="2"/>
  <c r="O324" i="2"/>
  <c r="A324" i="2" s="1" a="1"/>
  <c r="A324" i="2" s="1"/>
  <c r="N324" i="2"/>
  <c r="O348" i="2"/>
  <c r="A348" i="2" s="1" a="1"/>
  <c r="A348" i="2" s="1"/>
  <c r="N348" i="2"/>
  <c r="O372" i="2"/>
  <c r="A372" i="2" s="1" a="1"/>
  <c r="A372" i="2" s="1"/>
  <c r="N372" i="2"/>
  <c r="O296" i="2"/>
  <c r="A296" i="2" s="1" a="1"/>
  <c r="A296" i="2" s="1"/>
  <c r="N296" i="2"/>
  <c r="O320" i="2"/>
  <c r="A320" i="2" s="1" a="1"/>
  <c r="A320" i="2" s="1"/>
  <c r="N320" i="2"/>
  <c r="O344" i="2"/>
  <c r="A344" i="2" s="1" a="1"/>
  <c r="A344" i="2" s="1"/>
  <c r="N344" i="2"/>
  <c r="O368" i="2"/>
  <c r="A368" i="2" s="1" a="1"/>
  <c r="A368" i="2" s="1"/>
  <c r="N368" i="2"/>
  <c r="O287" i="2"/>
  <c r="A287" i="2" s="1" a="1"/>
  <c r="A287" i="2" s="1"/>
  <c r="N287" i="2"/>
  <c r="O311" i="2"/>
  <c r="A311" i="2" s="1" a="1"/>
  <c r="A311" i="2" s="1"/>
  <c r="N311" i="2"/>
  <c r="O335" i="2"/>
  <c r="A335" i="2" s="1" a="1"/>
  <c r="A335" i="2" s="1"/>
  <c r="N335" i="2"/>
  <c r="O359" i="2"/>
  <c r="A359" i="2" s="1" a="1"/>
  <c r="A359" i="2" s="1"/>
  <c r="N359" i="2"/>
  <c r="N454" i="2"/>
  <c r="O454" i="2"/>
  <c r="A454" i="2" s="1" a="1"/>
  <c r="A454" i="2" s="1"/>
  <c r="N478" i="2"/>
  <c r="O478" i="2"/>
  <c r="A478" i="2" s="1" a="1"/>
  <c r="A478" i="2" s="1"/>
  <c r="N502" i="2"/>
  <c r="O502" i="2"/>
  <c r="A502" i="2" s="1" a="1"/>
  <c r="A502" i="2" s="1"/>
  <c r="N526" i="2"/>
  <c r="O526" i="2"/>
  <c r="A526" i="2" s="1" a="1"/>
  <c r="A526" i="2" s="1"/>
  <c r="O553" i="2"/>
  <c r="A553" i="2" s="1" a="1"/>
  <c r="A553" i="2" s="1"/>
  <c r="N553" i="2"/>
  <c r="O550" i="2"/>
  <c r="A550" i="2" s="1" a="1"/>
  <c r="A550" i="2" s="1"/>
  <c r="N550" i="2"/>
  <c r="O563" i="2"/>
  <c r="A563" i="2" s="1" a="1"/>
  <c r="A563" i="2" s="1"/>
  <c r="N563" i="2"/>
  <c r="O613" i="2"/>
  <c r="A613" i="2" s="1" a="1"/>
  <c r="A613" i="2" s="1"/>
  <c r="N613" i="2"/>
  <c r="O570" i="2"/>
  <c r="A570" i="2" s="1" a="1"/>
  <c r="A570" i="2" s="1"/>
  <c r="N570" i="2"/>
  <c r="O603" i="2"/>
  <c r="A603" i="2" s="1" a="1"/>
  <c r="A603" i="2" s="1"/>
  <c r="N603" i="2"/>
  <c r="O577" i="2"/>
  <c r="A577" i="2" s="1" a="1"/>
  <c r="A577" i="2" s="1"/>
  <c r="N577" i="2"/>
  <c r="N731" i="2"/>
  <c r="O731" i="2"/>
  <c r="A731" i="2" s="1" a="1"/>
  <c r="A731" i="2" s="1"/>
  <c r="N734" i="2"/>
  <c r="O734" i="2"/>
  <c r="A734" i="2" s="1" a="1"/>
  <c r="A734" i="2" s="1"/>
  <c r="O765" i="2"/>
  <c r="A765" i="2" s="1" a="1"/>
  <c r="A765" i="2" s="1"/>
  <c r="N765" i="2"/>
  <c r="N755" i="2"/>
  <c r="O755" i="2"/>
  <c r="A755" i="2" s="1" a="1"/>
  <c r="A755" i="2" s="1"/>
  <c r="N779" i="2"/>
  <c r="O779" i="2"/>
  <c r="A779" i="2" s="1" a="1"/>
  <c r="A779" i="2" s="1"/>
  <c r="N803" i="2"/>
  <c r="O803" i="2"/>
  <c r="A803" i="2" s="1" a="1"/>
  <c r="A803" i="2" s="1"/>
  <c r="N827" i="2"/>
  <c r="O827" i="2"/>
  <c r="A827" i="2" s="1" a="1"/>
  <c r="A827" i="2" s="1"/>
  <c r="N851" i="2"/>
  <c r="O851" i="2"/>
  <c r="A851" i="2" s="1" a="1"/>
  <c r="A851" i="2" s="1"/>
  <c r="N875" i="2"/>
  <c r="O875" i="2"/>
  <c r="A875" i="2" s="1" a="1"/>
  <c r="A875" i="2" s="1"/>
  <c r="N899" i="2"/>
  <c r="O899" i="2"/>
  <c r="A899" i="2" s="1" a="1"/>
  <c r="A899" i="2" s="1"/>
  <c r="O748" i="2"/>
  <c r="A748" i="2" s="1" a="1"/>
  <c r="A748" i="2" s="1"/>
  <c r="N748" i="2"/>
  <c r="O772" i="2"/>
  <c r="A772" i="2" s="1" a="1"/>
  <c r="A772" i="2" s="1"/>
  <c r="N772" i="2"/>
  <c r="O796" i="2"/>
  <c r="A796" i="2" s="1" a="1"/>
  <c r="A796" i="2" s="1"/>
  <c r="N796" i="2"/>
  <c r="O820" i="2"/>
  <c r="A820" i="2" s="1" a="1"/>
  <c r="A820" i="2" s="1"/>
  <c r="N820" i="2"/>
  <c r="O844" i="2"/>
  <c r="A844" i="2" s="1" a="1"/>
  <c r="A844" i="2" s="1"/>
  <c r="N844" i="2"/>
  <c r="O868" i="2"/>
  <c r="A868" i="2" s="1" a="1"/>
  <c r="A868" i="2" s="1"/>
  <c r="N868" i="2"/>
  <c r="O892" i="2"/>
  <c r="A892" i="2" s="1" a="1"/>
  <c r="A892" i="2" s="1"/>
  <c r="N892" i="2"/>
  <c r="O928" i="2"/>
  <c r="A928" i="2" s="1" a="1"/>
  <c r="A928" i="2" s="1"/>
  <c r="N928" i="2"/>
  <c r="O940" i="2"/>
  <c r="A940" i="2" s="1" a="1"/>
  <c r="A940" i="2" s="1"/>
  <c r="N940" i="2"/>
  <c r="O956" i="2"/>
  <c r="A956" i="2" s="1" a="1"/>
  <c r="A956" i="2" s="1"/>
  <c r="N956" i="2"/>
  <c r="O992" i="2"/>
  <c r="A992" i="2" s="1" a="1"/>
  <c r="A992" i="2" s="1"/>
  <c r="N992" i="2"/>
  <c r="O1044" i="2"/>
  <c r="A1044" i="2" s="1" a="1"/>
  <c r="A1044" i="2" s="1"/>
  <c r="N1044" i="2"/>
  <c r="O1021" i="2"/>
  <c r="A1021" i="2" s="1" a="1"/>
  <c r="A1021" i="2" s="1"/>
  <c r="N1021" i="2"/>
  <c r="N1052" i="2"/>
  <c r="O1052" i="2"/>
  <c r="A1052" i="2" s="1" a="1"/>
  <c r="A1052" i="2" s="1"/>
  <c r="O1038" i="2"/>
  <c r="A1038" i="2" s="1" a="1"/>
  <c r="A1038" i="2" s="1"/>
  <c r="N1038" i="2"/>
  <c r="O1062" i="2"/>
  <c r="A1062" i="2" s="1" a="1"/>
  <c r="A1062" i="2" s="1"/>
  <c r="N1062" i="2"/>
  <c r="O1031" i="2"/>
  <c r="A1031" i="2" s="1" a="1"/>
  <c r="A1031" i="2" s="1"/>
  <c r="N1031" i="2"/>
  <c r="O1055" i="2"/>
  <c r="A1055" i="2" s="1" a="1"/>
  <c r="A1055" i="2" s="1"/>
  <c r="N1055" i="2"/>
  <c r="O1079" i="2"/>
  <c r="A1079" i="2" s="1" a="1"/>
  <c r="A1079" i="2" s="1"/>
  <c r="N1079" i="2"/>
  <c r="O1102" i="2"/>
  <c r="A1102" i="2" s="1" a="1"/>
  <c r="A1102" i="2" s="1"/>
  <c r="N1102" i="2"/>
  <c r="O1118" i="2"/>
  <c r="A1118" i="2" s="1" a="1"/>
  <c r="A1118" i="2" s="1"/>
  <c r="N1118" i="2"/>
  <c r="N1093" i="2"/>
  <c r="O1093" i="2"/>
  <c r="A1093" i="2" s="1" a="1"/>
  <c r="A1093" i="2" s="1"/>
  <c r="O1202" i="2"/>
  <c r="A1202" i="2" s="1" a="1"/>
  <c r="A1202" i="2" s="1"/>
  <c r="N1202" i="2"/>
  <c r="O1164" i="2"/>
  <c r="A1164" i="2" s="1" a="1"/>
  <c r="A1164" i="2" s="1"/>
  <c r="N1164" i="2"/>
  <c r="O1203" i="2"/>
  <c r="A1203" i="2" s="1" a="1"/>
  <c r="A1203" i="2" s="1"/>
  <c r="N1203" i="2"/>
  <c r="N1309" i="2"/>
  <c r="O1309" i="2"/>
  <c r="A1309" i="2" s="1" a="1"/>
  <c r="A1309" i="2" s="1"/>
  <c r="O1339" i="2"/>
  <c r="A1339" i="2" s="1" a="1"/>
  <c r="A1339" i="2" s="1"/>
  <c r="N1339" i="2"/>
  <c r="O1363" i="2"/>
  <c r="A1363" i="2" s="1" a="1"/>
  <c r="A1363" i="2" s="1"/>
  <c r="N1363" i="2"/>
  <c r="O1373" i="2"/>
  <c r="A1373" i="2" s="1" a="1"/>
  <c r="A1373" i="2" s="1"/>
  <c r="N1373" i="2"/>
  <c r="O1301" i="2"/>
  <c r="A1301" i="2" s="1" a="1"/>
  <c r="A1301" i="2" s="1"/>
  <c r="N1301" i="2"/>
  <c r="O1325" i="2"/>
  <c r="A1325" i="2" s="1" a="1"/>
  <c r="A1325" i="2" s="1"/>
  <c r="N1325" i="2"/>
  <c r="O1349" i="2"/>
  <c r="A1349" i="2" s="1" a="1"/>
  <c r="A1349" i="2" s="1"/>
  <c r="N1349" i="2"/>
  <c r="O1375" i="2"/>
  <c r="A1375" i="2" s="1" a="1"/>
  <c r="A1375" i="2" s="1"/>
  <c r="N1375" i="2"/>
  <c r="N1397" i="2"/>
  <c r="O1397" i="2"/>
  <c r="A1397" i="2" s="1" a="1"/>
  <c r="A1397" i="2" s="1"/>
  <c r="O1415" i="2"/>
  <c r="A1415" i="2" s="1" a="1"/>
  <c r="A1415" i="2" s="1"/>
  <c r="N1415" i="2"/>
  <c r="O1439" i="2"/>
  <c r="A1439" i="2" s="1" a="1"/>
  <c r="A1439" i="2" s="1"/>
  <c r="N1439" i="2"/>
  <c r="O1406" i="2"/>
  <c r="A1406" i="2" s="1" a="1"/>
  <c r="A1406" i="2" s="1"/>
  <c r="N1406" i="2"/>
  <c r="O1430" i="2"/>
  <c r="A1430" i="2" s="1" a="1"/>
  <c r="A1430" i="2" s="1"/>
  <c r="N1430" i="2"/>
  <c r="N1485" i="2"/>
  <c r="O1485" i="2"/>
  <c r="A1485" i="2" s="1" a="1"/>
  <c r="A1485" i="2" s="1"/>
  <c r="O1378" i="2"/>
  <c r="A1378" i="2" s="1" a="1"/>
  <c r="A1378" i="2" s="1"/>
  <c r="N1378" i="2"/>
  <c r="O1402" i="2"/>
  <c r="A1402" i="2" s="1" a="1"/>
  <c r="A1402" i="2" s="1"/>
  <c r="N1402" i="2"/>
  <c r="O1426" i="2"/>
  <c r="A1426" i="2" s="1" a="1"/>
  <c r="A1426" i="2" s="1"/>
  <c r="N1426" i="2"/>
  <c r="O1474" i="2"/>
  <c r="A1474" i="2" s="1" a="1"/>
  <c r="A1474" i="2" s="1"/>
  <c r="N1474" i="2"/>
  <c r="O1395" i="2"/>
  <c r="A1395" i="2" s="1" a="1"/>
  <c r="A1395" i="2" s="1"/>
  <c r="N1395" i="2"/>
  <c r="O1419" i="2"/>
  <c r="A1419" i="2" s="1" a="1"/>
  <c r="A1419" i="2" s="1"/>
  <c r="N1419" i="2"/>
  <c r="O1443" i="2"/>
  <c r="A1443" i="2" s="1" a="1"/>
  <c r="A1443" i="2" s="1"/>
  <c r="N1443" i="2"/>
  <c r="N1537" i="2"/>
  <c r="O1537" i="2"/>
  <c r="A1537" i="2" s="1" a="1"/>
  <c r="A1537" i="2" s="1"/>
  <c r="O1544" i="2"/>
  <c r="A1544" i="2" s="1" a="1"/>
  <c r="A1544" i="2" s="1"/>
  <c r="N1544" i="2"/>
  <c r="O1558" i="2"/>
  <c r="A1558" i="2" s="1" a="1"/>
  <c r="A1558" i="2" s="1"/>
  <c r="N1558" i="2"/>
  <c r="O1545" i="2"/>
  <c r="A1545" i="2" s="1" a="1"/>
  <c r="A1545" i="2" s="1"/>
  <c r="N1545" i="2"/>
  <c r="O1491" i="2"/>
  <c r="A1491" i="2" s="1" a="1"/>
  <c r="A1491" i="2" s="1"/>
  <c r="N1491" i="2"/>
  <c r="O1515" i="2"/>
  <c r="A1515" i="2" s="1" a="1"/>
  <c r="A1515" i="2" s="1"/>
  <c r="N1515" i="2"/>
  <c r="O1501" i="2"/>
  <c r="A1501" i="2" s="1" a="1"/>
  <c r="A1501" i="2" s="1"/>
  <c r="N1501" i="2"/>
  <c r="O1525" i="2"/>
  <c r="A1525" i="2" s="1" a="1"/>
  <c r="A1525" i="2" s="1"/>
  <c r="N1525" i="2"/>
  <c r="O1531" i="2"/>
  <c r="A1531" i="2" s="1" a="1"/>
  <c r="A1531" i="2" s="1"/>
  <c r="N1531" i="2"/>
  <c r="N1561" i="2"/>
  <c r="O1561" i="2"/>
  <c r="A1561" i="2" s="1" a="1"/>
  <c r="A1561" i="2" s="1"/>
  <c r="N1585" i="2"/>
  <c r="O1585" i="2"/>
  <c r="A1585" i="2" s="1" a="1"/>
  <c r="A1585" i="2" s="1"/>
  <c r="N1609" i="2"/>
  <c r="O1609" i="2"/>
  <c r="A1609" i="2" s="1" a="1"/>
  <c r="A1609" i="2" s="1"/>
  <c r="O1617" i="2"/>
  <c r="A1617" i="2" s="1" a="1"/>
  <c r="A1617" i="2" s="1"/>
  <c r="N1617" i="2"/>
  <c r="O1553" i="2"/>
  <c r="A1553" i="2" s="1" a="1"/>
  <c r="A1553" i="2" s="1"/>
  <c r="N1553" i="2"/>
  <c r="O1577" i="2"/>
  <c r="A1577" i="2" s="1" a="1"/>
  <c r="A1577" i="2" s="1"/>
  <c r="N1577" i="2"/>
  <c r="O1601" i="2"/>
  <c r="A1601" i="2" s="1" a="1"/>
  <c r="A1601" i="2" s="1"/>
  <c r="N1601" i="2"/>
  <c r="O1627" i="2"/>
  <c r="A1627" i="2" s="1" a="1"/>
  <c r="A1627" i="2" s="1"/>
  <c r="N1627" i="2"/>
  <c r="O1654" i="2"/>
  <c r="A1654" i="2" s="1" a="1"/>
  <c r="A1654" i="2" s="1"/>
  <c r="N1654" i="2"/>
  <c r="O1678" i="2"/>
  <c r="A1678" i="2" s="1" a="1"/>
  <c r="A1678" i="2" s="1"/>
  <c r="N1678" i="2"/>
  <c r="O1688" i="2"/>
  <c r="A1688" i="2" s="1" a="1"/>
  <c r="A1688" i="2" s="1"/>
  <c r="N1688" i="2"/>
  <c r="O1628" i="2"/>
  <c r="A1628" i="2" s="1" a="1"/>
  <c r="A1628" i="2" s="1"/>
  <c r="N1628" i="2"/>
  <c r="N1652" i="2"/>
  <c r="O1652" i="2"/>
  <c r="A1652" i="2" s="1" a="1"/>
  <c r="A1652" i="2" s="1"/>
  <c r="O1676" i="2"/>
  <c r="A1676" i="2" s="1" a="1"/>
  <c r="A1676" i="2" s="1"/>
  <c r="N1676" i="2"/>
  <c r="O1684" i="2"/>
  <c r="A1684" i="2" s="1" a="1"/>
  <c r="A1684" i="2" s="1"/>
  <c r="N1684" i="2"/>
  <c r="N1855" i="2"/>
  <c r="O1855" i="2"/>
  <c r="A1855" i="2" s="1" a="1"/>
  <c r="A1855" i="2" s="1"/>
  <c r="N1843" i="2"/>
  <c r="O1843" i="2"/>
  <c r="A1843" i="2" s="1" a="1"/>
  <c r="A1843" i="2" s="1"/>
  <c r="O1811" i="2"/>
  <c r="A1811" i="2" s="1" a="1"/>
  <c r="A1811" i="2" s="1"/>
  <c r="N1811" i="2"/>
  <c r="O1835" i="2"/>
  <c r="A1835" i="2" s="1" a="1"/>
  <c r="A1835" i="2" s="1"/>
  <c r="N1835" i="2"/>
  <c r="O1928" i="2"/>
  <c r="A1928" i="2" s="1" a="1"/>
  <c r="A1928" i="2" s="1"/>
  <c r="N1928" i="2"/>
  <c r="O1875" i="2"/>
  <c r="A1875" i="2" s="1" a="1"/>
  <c r="A1875" i="2" s="1"/>
  <c r="N1875" i="2"/>
  <c r="O1899" i="2"/>
  <c r="A1899" i="2" s="1" a="1"/>
  <c r="A1899" i="2" s="1"/>
  <c r="N1899" i="2"/>
  <c r="O1923" i="2"/>
  <c r="A1923" i="2" s="1" a="1"/>
  <c r="A1923" i="2" s="1"/>
  <c r="N1923" i="2"/>
  <c r="O1876" i="2"/>
  <c r="A1876" i="2" s="1" a="1"/>
  <c r="A1876" i="2" s="1"/>
  <c r="N1876" i="2"/>
  <c r="O1900" i="2"/>
  <c r="A1900" i="2" s="1" a="1"/>
  <c r="A1900" i="2" s="1"/>
  <c r="N1900" i="2"/>
  <c r="N2028" i="2"/>
  <c r="O2028" i="2"/>
  <c r="A2028" i="2" s="1" a="1"/>
  <c r="A2028" i="2" s="1"/>
  <c r="O2010" i="2"/>
  <c r="A2010" i="2" s="1" a="1"/>
  <c r="A2010" i="2" s="1"/>
  <c r="N2010" i="2"/>
  <c r="O2044" i="2"/>
  <c r="A2044" i="2" s="1" a="1"/>
  <c r="A2044" i="2" s="1"/>
  <c r="N2044" i="2"/>
  <c r="O2053" i="2"/>
  <c r="A2053" i="2" s="1" a="1"/>
  <c r="A2053" i="2" s="1"/>
  <c r="N2053" i="2"/>
  <c r="N2070" i="2"/>
  <c r="O2070" i="2"/>
  <c r="A2070" i="2" s="1" a="1"/>
  <c r="A2070" i="2" s="1"/>
  <c r="O2090" i="2"/>
  <c r="A2090" i="2" s="1" a="1"/>
  <c r="A2090" i="2" s="1"/>
  <c r="N2090" i="2"/>
  <c r="O2078" i="2"/>
  <c r="A2078" i="2" s="1" a="1"/>
  <c r="A2078" i="2" s="1"/>
  <c r="N2078" i="2"/>
  <c r="O2113" i="2"/>
  <c r="A2113" i="2" s="1" a="1"/>
  <c r="A2113" i="2" s="1"/>
  <c r="N2113" i="2"/>
  <c r="O2088" i="2"/>
  <c r="A2088" i="2" s="1" a="1"/>
  <c r="A2088" i="2" s="1"/>
  <c r="N2088" i="2"/>
  <c r="O2086" i="2"/>
  <c r="A2086" i="2" s="1" a="1"/>
  <c r="A2086" i="2" s="1"/>
  <c r="N2086" i="2"/>
  <c r="O2159" i="2"/>
  <c r="A2159" i="2" s="1" a="1"/>
  <c r="A2159" i="2" s="1"/>
  <c r="N2159" i="2"/>
  <c r="O2107" i="2"/>
  <c r="A2107" i="2" s="1" a="1"/>
  <c r="A2107" i="2" s="1"/>
  <c r="N2107" i="2"/>
  <c r="N2142" i="2"/>
  <c r="O2142" i="2"/>
  <c r="A2142" i="2" s="1" a="1"/>
  <c r="A2142" i="2" s="1"/>
  <c r="O2105" i="2"/>
  <c r="A2105" i="2" s="1" a="1"/>
  <c r="A2105" i="2" s="1"/>
  <c r="N2105" i="2"/>
  <c r="O2151" i="2"/>
  <c r="A2151" i="2" s="1" a="1"/>
  <c r="A2151" i="2" s="1"/>
  <c r="N2151" i="2"/>
  <c r="O2164" i="2"/>
  <c r="A2164" i="2" s="1" a="1"/>
  <c r="A2164" i="2" s="1"/>
  <c r="N2164" i="2"/>
  <c r="O2180" i="2"/>
  <c r="A2180" i="2" s="1" a="1"/>
  <c r="A2180" i="2" s="1"/>
  <c r="N2180" i="2"/>
  <c r="N2184" i="2"/>
  <c r="O2184" i="2"/>
  <c r="A2184" i="2" s="1" a="1"/>
  <c r="A2184" i="2" s="1"/>
  <c r="O2211" i="2"/>
  <c r="A2211" i="2" s="1" a="1"/>
  <c r="A2211" i="2" s="1"/>
  <c r="N2211" i="2"/>
  <c r="O2232" i="2"/>
  <c r="A2232" i="2" s="1" a="1"/>
  <c r="A2232" i="2" s="1"/>
  <c r="N2232" i="2"/>
  <c r="O2202" i="2"/>
  <c r="A2202" i="2" s="1" a="1"/>
  <c r="A2202" i="2" s="1"/>
  <c r="N2202" i="2"/>
  <c r="O2276" i="2"/>
  <c r="A2276" i="2" s="1" a="1"/>
  <c r="A2276" i="2" s="1"/>
  <c r="N2276" i="2"/>
  <c r="N2269" i="2"/>
  <c r="O2269" i="2"/>
  <c r="A2269" i="2" s="1" a="1"/>
  <c r="A2269" i="2" s="1"/>
  <c r="O2298" i="2"/>
  <c r="A2298" i="2" s="1" a="1"/>
  <c r="A2298" i="2" s="1"/>
  <c r="N2298" i="2"/>
  <c r="O2312" i="2"/>
  <c r="A2312" i="2" s="1" a="1"/>
  <c r="A2312" i="2" s="1"/>
  <c r="N2312" i="2"/>
  <c r="O2360" i="2"/>
  <c r="A2360" i="2" s="1" a="1"/>
  <c r="A2360" i="2" s="1"/>
  <c r="N2360" i="2"/>
  <c r="O2318" i="2"/>
  <c r="A2318" i="2" s="1" a="1"/>
  <c r="A2318" i="2" s="1"/>
  <c r="N2318" i="2"/>
  <c r="O2371" i="2"/>
  <c r="A2371" i="2" s="1" a="1"/>
  <c r="A2371" i="2" s="1"/>
  <c r="N2371" i="2"/>
  <c r="N2377" i="2"/>
  <c r="O2377" i="2"/>
  <c r="A2377" i="2" s="1" a="1"/>
  <c r="A2377" i="2" s="1"/>
  <c r="N2349" i="2"/>
  <c r="O2349" i="2"/>
  <c r="A2349" i="2" s="1" a="1"/>
  <c r="A2349" i="2" s="1"/>
  <c r="N2400" i="2"/>
  <c r="O2400" i="2"/>
  <c r="A2400" i="2" s="1" a="1"/>
  <c r="A2400" i="2" s="1"/>
  <c r="O2374" i="2"/>
  <c r="A2374" i="2" s="1" a="1"/>
  <c r="A2374" i="2" s="1"/>
  <c r="N2374" i="2"/>
  <c r="O2410" i="2"/>
  <c r="A2410" i="2" s="1" a="1"/>
  <c r="A2410" i="2" s="1"/>
  <c r="N2410" i="2"/>
  <c r="O2430" i="2"/>
  <c r="A2430" i="2" s="1" a="1"/>
  <c r="A2430" i="2" s="1"/>
  <c r="N2430" i="2"/>
  <c r="O2433" i="2"/>
  <c r="A2433" i="2" s="1" a="1"/>
  <c r="A2433" i="2" s="1"/>
  <c r="N2433" i="2"/>
  <c r="O2402" i="2"/>
  <c r="A2402" i="2" s="1" a="1"/>
  <c r="A2402" i="2" s="1"/>
  <c r="N2402" i="2"/>
  <c r="N2466" i="2"/>
  <c r="O2466" i="2"/>
  <c r="A2466" i="2" s="1" a="1"/>
  <c r="A2466" i="2" s="1"/>
  <c r="O2471" i="2"/>
  <c r="A2471" i="2" s="1" a="1"/>
  <c r="A2471" i="2" s="1"/>
  <c r="N2471" i="2"/>
  <c r="O2469" i="2"/>
  <c r="A2469" i="2" s="1" a="1"/>
  <c r="A2469" i="2" s="1"/>
  <c r="N2469" i="2"/>
  <c r="O2483" i="2"/>
  <c r="A2483" i="2" s="1" a="1"/>
  <c r="A2483" i="2" s="1"/>
  <c r="N2483" i="2"/>
  <c r="O2504" i="2"/>
  <c r="A2504" i="2" s="1" a="1"/>
  <c r="A2504" i="2" s="1"/>
  <c r="N2504" i="2"/>
  <c r="O2497" i="2"/>
  <c r="A2497" i="2" s="1" a="1"/>
  <c r="A2497" i="2" s="1"/>
  <c r="N2497" i="2"/>
  <c r="O2513" i="2"/>
  <c r="A2513" i="2" s="1" a="1"/>
  <c r="A2513" i="2" s="1"/>
  <c r="N2513" i="2"/>
  <c r="O2518" i="2"/>
  <c r="A2518" i="2" s="1" a="1"/>
  <c r="A2518" i="2" s="1"/>
  <c r="N2518" i="2"/>
  <c r="O2528" i="2"/>
  <c r="A2528" i="2" s="1" a="1"/>
  <c r="A2528" i="2" s="1"/>
  <c r="N2528" i="2"/>
  <c r="N2553" i="2"/>
  <c r="O2553" i="2"/>
  <c r="A2553" i="2" s="1" a="1"/>
  <c r="A2553" i="2" s="1"/>
  <c r="O2544" i="2"/>
  <c r="A2544" i="2" s="1" a="1"/>
  <c r="A2544" i="2" s="1"/>
  <c r="N2544" i="2"/>
  <c r="O2533" i="2"/>
  <c r="A2533" i="2" s="1" a="1"/>
  <c r="A2533" i="2" s="1"/>
  <c r="N2533" i="2"/>
  <c r="O2546" i="2"/>
  <c r="A2546" i="2" s="1" a="1"/>
  <c r="A2546" i="2" s="1"/>
  <c r="N2546" i="2"/>
  <c r="O2557" i="2"/>
  <c r="A2557" i="2" s="1" a="1"/>
  <c r="A2557" i="2" s="1"/>
  <c r="N2557" i="2"/>
  <c r="O232" i="2"/>
  <c r="A232" i="2" s="1" a="1"/>
  <c r="A232" i="2" s="1"/>
  <c r="N232" i="2"/>
  <c r="O35" i="2"/>
  <c r="A35" i="2" s="1" a="1"/>
  <c r="A35" i="2" s="1"/>
  <c r="N35" i="2"/>
  <c r="O11" i="2"/>
  <c r="A11" i="2" s="1" a="1"/>
  <c r="A11" i="2" s="1"/>
  <c r="N11" i="2"/>
  <c r="O116" i="2"/>
  <c r="A116" i="2" s="1" a="1"/>
  <c r="A116" i="2" s="1"/>
  <c r="N116" i="2"/>
  <c r="O42" i="2"/>
  <c r="A42" i="2" s="1" a="1"/>
  <c r="A42" i="2" s="1"/>
  <c r="N42" i="2"/>
  <c r="O38" i="2"/>
  <c r="A38" i="2" s="1" a="1"/>
  <c r="A38" i="2" s="1"/>
  <c r="N38" i="2"/>
  <c r="O92" i="2"/>
  <c r="A92" i="2" s="1" a="1"/>
  <c r="A92" i="2" s="1"/>
  <c r="N92" i="2"/>
  <c r="N257" i="2"/>
  <c r="O257" i="2"/>
  <c r="A257" i="2" s="1" a="1"/>
  <c r="A257" i="2" s="1"/>
  <c r="O166" i="2"/>
  <c r="A166" i="2" s="1" a="1"/>
  <c r="A166" i="2" s="1"/>
  <c r="N166" i="2"/>
  <c r="O227" i="2"/>
  <c r="A227" i="2" s="1" a="1"/>
  <c r="A227" i="2" s="1"/>
  <c r="N227" i="2"/>
  <c r="O102" i="2"/>
  <c r="A102" i="2" s="1" a="1"/>
  <c r="A102" i="2" s="1"/>
  <c r="N102" i="2"/>
  <c r="O126" i="2"/>
  <c r="A126" i="2" s="1" a="1"/>
  <c r="A126" i="2" s="1"/>
  <c r="N126" i="2"/>
  <c r="O56" i="2"/>
  <c r="A56" i="2" s="1" a="1"/>
  <c r="A56" i="2" s="1"/>
  <c r="N56" i="2"/>
  <c r="O93" i="2"/>
  <c r="A93" i="2" s="1" a="1"/>
  <c r="A93" i="2" s="1"/>
  <c r="N93" i="2"/>
  <c r="O43" i="2"/>
  <c r="A43" i="2" s="1" a="1"/>
  <c r="A43" i="2" s="1"/>
  <c r="N43" i="2"/>
  <c r="O119" i="2"/>
  <c r="A119" i="2" s="1" a="1"/>
  <c r="A119" i="2" s="1"/>
  <c r="O240" i="2"/>
  <c r="A240" i="2" s="1" a="1"/>
  <c r="A240" i="2" s="1"/>
  <c r="N240" i="2"/>
  <c r="O497" i="2"/>
  <c r="A497" i="2" s="1" a="1"/>
  <c r="A497" i="2" s="1"/>
  <c r="N497" i="2"/>
  <c r="O435" i="2"/>
  <c r="A435" i="2" s="1" a="1"/>
  <c r="A435" i="2" s="1"/>
  <c r="N435" i="2"/>
  <c r="O493" i="2"/>
  <c r="A493" i="2" s="1" a="1"/>
  <c r="A493" i="2" s="1"/>
  <c r="N493" i="2"/>
  <c r="O46" i="2"/>
  <c r="A46" i="2" s="1" a="1"/>
  <c r="A46" i="2" s="1"/>
  <c r="N46" i="2"/>
  <c r="N133" i="2"/>
  <c r="O133" i="2"/>
  <c r="A133" i="2" s="1" a="1"/>
  <c r="A133" i="2" s="1"/>
  <c r="N181" i="2"/>
  <c r="O181" i="2"/>
  <c r="A181" i="2" s="1" a="1"/>
  <c r="A181" i="2" s="1"/>
  <c r="O160" i="2"/>
  <c r="A160" i="2" s="1" a="1"/>
  <c r="A160" i="2" s="1"/>
  <c r="N160" i="2"/>
  <c r="O177" i="2"/>
  <c r="A177" i="2" s="1" a="1"/>
  <c r="A177" i="2" s="1"/>
  <c r="N177" i="2"/>
  <c r="O218" i="2"/>
  <c r="A218" i="2" s="1" a="1"/>
  <c r="A218" i="2" s="1"/>
  <c r="N218" i="2"/>
  <c r="O260" i="2"/>
  <c r="A260" i="2" s="1" a="1"/>
  <c r="A260" i="2" s="1"/>
  <c r="N260" i="2"/>
  <c r="O228" i="2"/>
  <c r="A228" i="2" s="1" a="1"/>
  <c r="A228" i="2" s="1"/>
  <c r="N228" i="2"/>
  <c r="O249" i="2"/>
  <c r="A249" i="2" s="1" a="1"/>
  <c r="A249" i="2" s="1"/>
  <c r="N249" i="2"/>
  <c r="N265" i="2"/>
  <c r="O265" i="2"/>
  <c r="A265" i="2" s="1" a="1"/>
  <c r="A265" i="2" s="1"/>
  <c r="N65" i="2"/>
  <c r="O65" i="2"/>
  <c r="A65" i="2" s="1" a="1"/>
  <c r="A65" i="2" s="1"/>
  <c r="O89" i="2"/>
  <c r="A89" i="2" s="1" a="1"/>
  <c r="A89" i="2" s="1"/>
  <c r="N89" i="2"/>
  <c r="O123" i="2"/>
  <c r="A123" i="2" s="1" a="1"/>
  <c r="A123" i="2" s="1"/>
  <c r="N123" i="2"/>
  <c r="N147" i="2"/>
  <c r="O147" i="2"/>
  <c r="A147" i="2" s="1" a="1"/>
  <c r="A147" i="2" s="1"/>
  <c r="N171" i="2"/>
  <c r="O171" i="2"/>
  <c r="A171" i="2" s="1" a="1"/>
  <c r="A171" i="2" s="1"/>
  <c r="O195" i="2"/>
  <c r="A195" i="2" s="1" a="1"/>
  <c r="A195" i="2" s="1"/>
  <c r="N195" i="2"/>
  <c r="N273" i="2"/>
  <c r="O273" i="2"/>
  <c r="A273" i="2" s="1" a="1"/>
  <c r="A273" i="2" s="1"/>
  <c r="N297" i="2"/>
  <c r="O297" i="2"/>
  <c r="A297" i="2" s="1" a="1"/>
  <c r="A297" i="2" s="1"/>
  <c r="N321" i="2"/>
  <c r="O321" i="2"/>
  <c r="A321" i="2" s="1" a="1"/>
  <c r="A321" i="2" s="1"/>
  <c r="N345" i="2"/>
  <c r="O345" i="2"/>
  <c r="A345" i="2" s="1" a="1"/>
  <c r="A345" i="2" s="1"/>
  <c r="N369" i="2"/>
  <c r="O369" i="2"/>
  <c r="A369" i="2" s="1" a="1"/>
  <c r="A369" i="2" s="1"/>
  <c r="O379" i="2"/>
  <c r="A379" i="2" s="1" a="1"/>
  <c r="A379" i="2" s="1"/>
  <c r="N379" i="2"/>
  <c r="N230" i="2"/>
  <c r="O230" i="2"/>
  <c r="A230" i="2" s="1" a="1"/>
  <c r="A230" i="2" s="1"/>
  <c r="N254" i="2"/>
  <c r="O254" i="2"/>
  <c r="A254" i="2" s="1" a="1"/>
  <c r="A254" i="2" s="1"/>
  <c r="O278" i="2"/>
  <c r="A278" i="2" s="1" a="1"/>
  <c r="A278" i="2" s="1"/>
  <c r="N278" i="2"/>
  <c r="O302" i="2"/>
  <c r="A302" i="2" s="1" a="1"/>
  <c r="A302" i="2" s="1"/>
  <c r="N302" i="2"/>
  <c r="O326" i="2"/>
  <c r="A326" i="2" s="1" a="1"/>
  <c r="A326" i="2" s="1"/>
  <c r="N326" i="2"/>
  <c r="O350" i="2"/>
  <c r="A350" i="2" s="1" a="1"/>
  <c r="A350" i="2" s="1"/>
  <c r="N350" i="2"/>
  <c r="O374" i="2"/>
  <c r="A374" i="2" s="1" a="1"/>
  <c r="A374" i="2" s="1"/>
  <c r="N374" i="2"/>
  <c r="O414" i="2"/>
  <c r="A414" i="2" s="1" a="1"/>
  <c r="A414" i="2" s="1"/>
  <c r="N414" i="2"/>
  <c r="O392" i="2"/>
  <c r="A392" i="2" s="1" a="1"/>
  <c r="A392" i="2" s="1"/>
  <c r="N392" i="2"/>
  <c r="O400" i="2"/>
  <c r="A400" i="2" s="1" a="1"/>
  <c r="A400" i="2" s="1"/>
  <c r="N400" i="2"/>
  <c r="O426" i="2"/>
  <c r="A426" i="2" s="1" a="1"/>
  <c r="A426" i="2" s="1"/>
  <c r="N426" i="2"/>
  <c r="O601" i="2"/>
  <c r="A601" i="2" s="1" a="1"/>
  <c r="A601" i="2" s="1"/>
  <c r="N601" i="2"/>
  <c r="O551" i="2"/>
  <c r="A551" i="2" s="1" a="1"/>
  <c r="A551" i="2" s="1"/>
  <c r="N551" i="2"/>
  <c r="O548" i="2"/>
  <c r="A548" i="2" s="1" a="1"/>
  <c r="A548" i="2" s="1"/>
  <c r="N548" i="2"/>
  <c r="O561" i="2"/>
  <c r="A561" i="2" s="1" a="1"/>
  <c r="A561" i="2" s="1"/>
  <c r="N561" i="2"/>
  <c r="O424" i="2"/>
  <c r="A424" i="2" s="1" a="1"/>
  <c r="A424" i="2" s="1"/>
  <c r="N424" i="2"/>
  <c r="O448" i="2"/>
  <c r="A448" i="2" s="1" a="1"/>
  <c r="A448" i="2" s="1"/>
  <c r="N448" i="2"/>
  <c r="O472" i="2"/>
  <c r="A472" i="2" s="1" a="1"/>
  <c r="A472" i="2" s="1"/>
  <c r="N472" i="2"/>
  <c r="O496" i="2"/>
  <c r="A496" i="2" s="1" a="1"/>
  <c r="A496" i="2" s="1"/>
  <c r="N496" i="2"/>
  <c r="O520" i="2"/>
  <c r="A520" i="2" s="1" a="1"/>
  <c r="A520" i="2" s="1"/>
  <c r="N520" i="2"/>
  <c r="O544" i="2"/>
  <c r="A544" i="2" s="1" a="1"/>
  <c r="A544" i="2" s="1"/>
  <c r="N544" i="2"/>
  <c r="O386" i="2"/>
  <c r="A386" i="2" s="1" a="1"/>
  <c r="A386" i="2" s="1"/>
  <c r="N386" i="2"/>
  <c r="O410" i="2"/>
  <c r="A410" i="2" s="1" a="1"/>
  <c r="A410" i="2" s="1"/>
  <c r="N410" i="2"/>
  <c r="O434" i="2"/>
  <c r="A434" i="2" s="1" a="1"/>
  <c r="A434" i="2" s="1"/>
  <c r="N434" i="2"/>
  <c r="O458" i="2"/>
  <c r="A458" i="2" s="1" a="1"/>
  <c r="A458" i="2" s="1"/>
  <c r="N458" i="2"/>
  <c r="O482" i="2"/>
  <c r="A482" i="2" s="1" a="1"/>
  <c r="A482" i="2" s="1"/>
  <c r="N482" i="2"/>
  <c r="O506" i="2"/>
  <c r="A506" i="2" s="1" a="1"/>
  <c r="A506" i="2" s="1"/>
  <c r="N506" i="2"/>
  <c r="O530" i="2"/>
  <c r="A530" i="2" s="1" a="1"/>
  <c r="A530" i="2" s="1"/>
  <c r="N530" i="2"/>
  <c r="O403" i="2"/>
  <c r="A403" i="2" s="1" a="1"/>
  <c r="A403" i="2" s="1"/>
  <c r="N403" i="2"/>
  <c r="O427" i="2"/>
  <c r="A427" i="2" s="1" a="1"/>
  <c r="A427" i="2" s="1"/>
  <c r="N427" i="2"/>
  <c r="O451" i="2"/>
  <c r="A451" i="2" s="1" a="1"/>
  <c r="A451" i="2" s="1"/>
  <c r="N451" i="2"/>
  <c r="O475" i="2"/>
  <c r="A475" i="2" s="1" a="1"/>
  <c r="A475" i="2" s="1"/>
  <c r="N475" i="2"/>
  <c r="O499" i="2"/>
  <c r="A499" i="2" s="1" a="1"/>
  <c r="A499" i="2" s="1"/>
  <c r="N499" i="2"/>
  <c r="O523" i="2"/>
  <c r="A523" i="2" s="1" a="1"/>
  <c r="A523" i="2" s="1"/>
  <c r="N523" i="2"/>
  <c r="O444" i="2"/>
  <c r="A444" i="2" s="1" a="1"/>
  <c r="A444" i="2" s="1"/>
  <c r="N444" i="2"/>
  <c r="O468" i="2"/>
  <c r="A468" i="2" s="1" a="1"/>
  <c r="A468" i="2" s="1"/>
  <c r="N468" i="2"/>
  <c r="O492" i="2"/>
  <c r="A492" i="2" s="1" a="1"/>
  <c r="A492" i="2" s="1"/>
  <c r="N492" i="2"/>
  <c r="O516" i="2"/>
  <c r="A516" i="2" s="1" a="1"/>
  <c r="A516" i="2" s="1"/>
  <c r="N516" i="2"/>
  <c r="O540" i="2"/>
  <c r="A540" i="2" s="1" a="1"/>
  <c r="A540" i="2" s="1"/>
  <c r="N540" i="2"/>
  <c r="O597" i="2"/>
  <c r="A597" i="2" s="1" a="1"/>
  <c r="A597" i="2" s="1"/>
  <c r="N597" i="2"/>
  <c r="O725" i="2"/>
  <c r="A725" i="2" s="1" a="1"/>
  <c r="A725" i="2" s="1"/>
  <c r="N725" i="2"/>
  <c r="O740" i="2"/>
  <c r="A740" i="2" s="1" a="1"/>
  <c r="A740" i="2" s="1"/>
  <c r="N740" i="2"/>
  <c r="O607" i="2"/>
  <c r="A607" i="2" s="1" a="1"/>
  <c r="A607" i="2" s="1"/>
  <c r="N607" i="2"/>
  <c r="O631" i="2"/>
  <c r="A631" i="2" s="1" a="1"/>
  <c r="A631" i="2" s="1"/>
  <c r="N631" i="2"/>
  <c r="O655" i="2"/>
  <c r="A655" i="2" s="1" a="1"/>
  <c r="A655" i="2" s="1"/>
  <c r="N655" i="2"/>
  <c r="O679" i="2"/>
  <c r="A679" i="2" s="1" a="1"/>
  <c r="A679" i="2" s="1"/>
  <c r="N679" i="2"/>
  <c r="O703" i="2"/>
  <c r="A703" i="2" s="1" a="1"/>
  <c r="A703" i="2" s="1"/>
  <c r="N703" i="2"/>
  <c r="O749" i="2"/>
  <c r="A749" i="2" s="1" a="1"/>
  <c r="A749" i="2" s="1"/>
  <c r="N749" i="2"/>
  <c r="O938" i="2"/>
  <c r="A938" i="2" s="1" a="1"/>
  <c r="A938" i="2" s="1"/>
  <c r="N938" i="2"/>
  <c r="O929" i="2"/>
  <c r="A929" i="2" s="1" a="1"/>
  <c r="A929" i="2" s="1"/>
  <c r="N929" i="2"/>
  <c r="O761" i="2"/>
  <c r="A761" i="2" s="1" a="1"/>
  <c r="A761" i="2" s="1"/>
  <c r="N761" i="2"/>
  <c r="O785" i="2"/>
  <c r="A785" i="2" s="1" a="1"/>
  <c r="A785" i="2" s="1"/>
  <c r="N785" i="2"/>
  <c r="O809" i="2"/>
  <c r="A809" i="2" s="1" a="1"/>
  <c r="A809" i="2" s="1"/>
  <c r="N809" i="2"/>
  <c r="O833" i="2"/>
  <c r="A833" i="2" s="1" a="1"/>
  <c r="A833" i="2" s="1"/>
  <c r="N833" i="2"/>
  <c r="O857" i="2"/>
  <c r="A857" i="2" s="1" a="1"/>
  <c r="A857" i="2" s="1"/>
  <c r="N857" i="2"/>
  <c r="O881" i="2"/>
  <c r="A881" i="2" s="1" a="1"/>
  <c r="A881" i="2" s="1"/>
  <c r="N881" i="2"/>
  <c r="O968" i="2"/>
  <c r="A968" i="2" s="1" a="1"/>
  <c r="A968" i="2" s="1"/>
  <c r="N968" i="2"/>
  <c r="O1035" i="2"/>
  <c r="A1035" i="2" s="1" a="1"/>
  <c r="A1035" i="2" s="1"/>
  <c r="N1035" i="2"/>
  <c r="O927" i="2"/>
  <c r="A927" i="2" s="1" a="1"/>
  <c r="A927" i="2" s="1"/>
  <c r="N927" i="2"/>
  <c r="O951" i="2"/>
  <c r="A951" i="2" s="1" a="1"/>
  <c r="A951" i="2" s="1"/>
  <c r="N951" i="2"/>
  <c r="O975" i="2"/>
  <c r="A975" i="2" s="1" a="1"/>
  <c r="A975" i="2" s="1"/>
  <c r="N975" i="2"/>
  <c r="N999" i="2"/>
  <c r="O999" i="2"/>
  <c r="A999" i="2" s="1" a="1"/>
  <c r="A999" i="2" s="1"/>
  <c r="O1018" i="2"/>
  <c r="A1018" i="2" s="1" a="1"/>
  <c r="A1018" i="2" s="1"/>
  <c r="N1018" i="2"/>
  <c r="N1047" i="2"/>
  <c r="O1047" i="2"/>
  <c r="A1047" i="2" s="1" a="1"/>
  <c r="A1047" i="2" s="1"/>
  <c r="O1058" i="2"/>
  <c r="A1058" i="2" s="1" a="1"/>
  <c r="A1058" i="2" s="1"/>
  <c r="N1058" i="2"/>
  <c r="O1136" i="2"/>
  <c r="A1136" i="2" s="1" a="1"/>
  <c r="A1136" i="2" s="1"/>
  <c r="N1136" i="2"/>
  <c r="O1126" i="2"/>
  <c r="A1126" i="2" s="1" a="1"/>
  <c r="A1126" i="2" s="1"/>
  <c r="N1126" i="2"/>
  <c r="O1082" i="2"/>
  <c r="A1082" i="2" s="1" a="1"/>
  <c r="A1082" i="2" s="1"/>
  <c r="N1082" i="2"/>
  <c r="O1083" i="2"/>
  <c r="A1083" i="2" s="1" a="1"/>
  <c r="A1083" i="2" s="1"/>
  <c r="N1083" i="2"/>
  <c r="N1117" i="2"/>
  <c r="O1117" i="2"/>
  <c r="A1117" i="2" s="1" a="1"/>
  <c r="A1117" i="2" s="1"/>
  <c r="N1141" i="2"/>
  <c r="O1141" i="2"/>
  <c r="A1141" i="2" s="1" a="1"/>
  <c r="A1141" i="2" s="1"/>
  <c r="O1147" i="2"/>
  <c r="A1147" i="2" s="1" a="1"/>
  <c r="A1147" i="2" s="1"/>
  <c r="N1147" i="2"/>
  <c r="N1172" i="2"/>
  <c r="O1172" i="2"/>
  <c r="A1172" i="2" s="1" a="1"/>
  <c r="A1172" i="2" s="1"/>
  <c r="N1191" i="2"/>
  <c r="O1191" i="2"/>
  <c r="A1191" i="2" s="1" a="1"/>
  <c r="A1191" i="2" s="1"/>
  <c r="O1240" i="2"/>
  <c r="A1240" i="2" s="1" a="1"/>
  <c r="A1240" i="2" s="1"/>
  <c r="N1240" i="2"/>
  <c r="O1264" i="2"/>
  <c r="A1264" i="2" s="1" a="1"/>
  <c r="A1264" i="2" s="1"/>
  <c r="N1264" i="2"/>
  <c r="O1288" i="2"/>
  <c r="A1288" i="2" s="1" a="1"/>
  <c r="A1288" i="2" s="1"/>
  <c r="N1288" i="2"/>
  <c r="N1171" i="2"/>
  <c r="O1171" i="2"/>
  <c r="A1171" i="2" s="1" a="1"/>
  <c r="A1171" i="2" s="1"/>
  <c r="N1195" i="2"/>
  <c r="O1195" i="2"/>
  <c r="A1195" i="2" s="1" a="1"/>
  <c r="A1195" i="2" s="1"/>
  <c r="O1219" i="2"/>
  <c r="A1219" i="2" s="1" a="1"/>
  <c r="A1219" i="2" s="1"/>
  <c r="N1219" i="2"/>
  <c r="O1243" i="2"/>
  <c r="A1243" i="2" s="1" a="1"/>
  <c r="A1243" i="2" s="1"/>
  <c r="N1243" i="2"/>
  <c r="O1267" i="2"/>
  <c r="A1267" i="2" s="1" a="1"/>
  <c r="A1267" i="2" s="1"/>
  <c r="N1267" i="2"/>
  <c r="O1198" i="2"/>
  <c r="A1198" i="2" s="1" a="1"/>
  <c r="A1198" i="2" s="1"/>
  <c r="N1198" i="2"/>
  <c r="O1222" i="2"/>
  <c r="A1222" i="2" s="1" a="1"/>
  <c r="A1222" i="2" s="1"/>
  <c r="N1222" i="2"/>
  <c r="O1246" i="2"/>
  <c r="A1246" i="2" s="1" a="1"/>
  <c r="A1246" i="2" s="1"/>
  <c r="N1246" i="2"/>
  <c r="O1270" i="2"/>
  <c r="A1270" i="2" s="1" a="1"/>
  <c r="A1270" i="2" s="1"/>
  <c r="N1270" i="2"/>
  <c r="O1305" i="2"/>
  <c r="A1305" i="2" s="1" a="1"/>
  <c r="A1305" i="2" s="1"/>
  <c r="N1305" i="2"/>
  <c r="N1396" i="2"/>
  <c r="O1396" i="2"/>
  <c r="A1396" i="2" s="1" a="1"/>
  <c r="A1396" i="2" s="1"/>
  <c r="O1298" i="2"/>
  <c r="A1298" i="2" s="1" a="1"/>
  <c r="A1298" i="2" s="1"/>
  <c r="N1298" i="2"/>
  <c r="N1322" i="2"/>
  <c r="O1322" i="2"/>
  <c r="A1322" i="2" s="1" a="1"/>
  <c r="A1322" i="2" s="1"/>
  <c r="N1346" i="2"/>
  <c r="O1346" i="2"/>
  <c r="A1346" i="2" s="1" a="1"/>
  <c r="A1346" i="2" s="1"/>
  <c r="N1370" i="2"/>
  <c r="O1370" i="2"/>
  <c r="A1370" i="2" s="1" a="1"/>
  <c r="A1370" i="2" s="1"/>
  <c r="N1409" i="2"/>
  <c r="O1409" i="2"/>
  <c r="A1409" i="2" s="1" a="1"/>
  <c r="A1409" i="2" s="1"/>
  <c r="N1296" i="2"/>
  <c r="O1296" i="2"/>
  <c r="A1296" i="2" s="1" a="1"/>
  <c r="A1296" i="2" s="1"/>
  <c r="N1320" i="2"/>
  <c r="O1320" i="2"/>
  <c r="A1320" i="2" s="1" a="1"/>
  <c r="A1320" i="2" s="1"/>
  <c r="O1344" i="2"/>
  <c r="A1344" i="2" s="1" a="1"/>
  <c r="A1344" i="2" s="1"/>
  <c r="N1344" i="2"/>
  <c r="O1368" i="2"/>
  <c r="A1368" i="2" s="1" a="1"/>
  <c r="A1368" i="2" s="1"/>
  <c r="N1368" i="2"/>
  <c r="O1388" i="2"/>
  <c r="A1388" i="2" s="1" a="1"/>
  <c r="A1388" i="2" s="1"/>
  <c r="N1388" i="2"/>
  <c r="O1324" i="2"/>
  <c r="A1324" i="2" s="1" a="1"/>
  <c r="A1324" i="2" s="1"/>
  <c r="N1324" i="2"/>
  <c r="O1348" i="2"/>
  <c r="A1348" i="2" s="1" a="1"/>
  <c r="A1348" i="2" s="1"/>
  <c r="N1348" i="2"/>
  <c r="O1412" i="2"/>
  <c r="A1412" i="2" s="1" a="1"/>
  <c r="A1412" i="2" s="1"/>
  <c r="N1412" i="2"/>
  <c r="O1436" i="2"/>
  <c r="A1436" i="2" s="1" a="1"/>
  <c r="A1436" i="2" s="1"/>
  <c r="N1436" i="2"/>
  <c r="N1401" i="2"/>
  <c r="O1401" i="2"/>
  <c r="A1401" i="2" s="1" a="1"/>
  <c r="A1401" i="2" s="1"/>
  <c r="O1425" i="2"/>
  <c r="A1425" i="2" s="1" a="1"/>
  <c r="A1425" i="2" s="1"/>
  <c r="N1425" i="2"/>
  <c r="N1478" i="2"/>
  <c r="O1478" i="2"/>
  <c r="A1478" i="2" s="1" a="1"/>
  <c r="A1478" i="2" s="1"/>
  <c r="O1502" i="2"/>
  <c r="A1502" i="2" s="1" a="1"/>
  <c r="A1502" i="2" s="1"/>
  <c r="N1502" i="2"/>
  <c r="O1526" i="2"/>
  <c r="A1526" i="2" s="1" a="1"/>
  <c r="A1526" i="2" s="1"/>
  <c r="N1526" i="2"/>
  <c r="O1530" i="2"/>
  <c r="A1530" i="2" s="1" a="1"/>
  <c r="A1530" i="2" s="1"/>
  <c r="N1530" i="2"/>
  <c r="O1482" i="2"/>
  <c r="A1482" i="2" s="1" a="1"/>
  <c r="A1482" i="2" s="1"/>
  <c r="N1482" i="2"/>
  <c r="O1506" i="2"/>
  <c r="A1506" i="2" s="1" a="1"/>
  <c r="A1506" i="2" s="1"/>
  <c r="N1506" i="2"/>
  <c r="O1650" i="2"/>
  <c r="A1650" i="2" s="1" a="1"/>
  <c r="A1650" i="2" s="1"/>
  <c r="N1650" i="2"/>
  <c r="O1630" i="2"/>
  <c r="A1630" i="2" s="1" a="1"/>
  <c r="A1630" i="2" s="1"/>
  <c r="N1630" i="2"/>
  <c r="O1625" i="2"/>
  <c r="A1625" i="2" s="1" a="1"/>
  <c r="A1625" i="2" s="1"/>
  <c r="N1625" i="2"/>
  <c r="O1647" i="2"/>
  <c r="A1647" i="2" s="1" a="1"/>
  <c r="A1647" i="2" s="1"/>
  <c r="N1647" i="2"/>
  <c r="N1551" i="2"/>
  <c r="O1551" i="2"/>
  <c r="A1551" i="2" s="1" a="1"/>
  <c r="A1551" i="2" s="1"/>
  <c r="O1575" i="2"/>
  <c r="A1575" i="2" s="1" a="1"/>
  <c r="A1575" i="2" s="1"/>
  <c r="N1575" i="2"/>
  <c r="O1599" i="2"/>
  <c r="A1599" i="2" s="1" a="1"/>
  <c r="A1599" i="2" s="1"/>
  <c r="N1599" i="2"/>
  <c r="O1718" i="2"/>
  <c r="A1718" i="2" s="1" a="1"/>
  <c r="A1718" i="2" s="1"/>
  <c r="N1718" i="2"/>
  <c r="O1665" i="2"/>
  <c r="A1665" i="2" s="1" a="1"/>
  <c r="A1665" i="2" s="1"/>
  <c r="N1665" i="2"/>
  <c r="N1719" i="2"/>
  <c r="O1719" i="2"/>
  <c r="A1719" i="2" s="1" a="1"/>
  <c r="A1719" i="2" s="1"/>
  <c r="O1700" i="2"/>
  <c r="A1700" i="2" s="1" a="1"/>
  <c r="A1700" i="2" s="1"/>
  <c r="N1700" i="2"/>
  <c r="O1704" i="2"/>
  <c r="A1704" i="2" s="1" a="1"/>
  <c r="A1704" i="2" s="1"/>
  <c r="N1704" i="2"/>
  <c r="O1738" i="2"/>
  <c r="A1738" i="2" s="1" a="1"/>
  <c r="A1738" i="2" s="1"/>
  <c r="N1738" i="2"/>
  <c r="O1762" i="2"/>
  <c r="A1762" i="2" s="1" a="1"/>
  <c r="A1762" i="2" s="1"/>
  <c r="N1762" i="2"/>
  <c r="O1768" i="2"/>
  <c r="A1768" i="2" s="1" a="1"/>
  <c r="A1768" i="2" s="1"/>
  <c r="N1768" i="2"/>
  <c r="N1731" i="2"/>
  <c r="O1731" i="2"/>
  <c r="A1731" i="2" s="1" a="1"/>
  <c r="A1731" i="2" s="1"/>
  <c r="N1755" i="2"/>
  <c r="O1755" i="2"/>
  <c r="A1755" i="2" s="1" a="1"/>
  <c r="A1755" i="2" s="1"/>
  <c r="O1797" i="2"/>
  <c r="A1797" i="2" s="1" a="1"/>
  <c r="A1797" i="2" s="1"/>
  <c r="N1797" i="2"/>
  <c r="O1770" i="2"/>
  <c r="A1770" i="2" s="1" a="1"/>
  <c r="A1770" i="2" s="1"/>
  <c r="N1770" i="2"/>
  <c r="N1777" i="2"/>
  <c r="O1777" i="2"/>
  <c r="A1777" i="2" s="1" a="1"/>
  <c r="A1777" i="2" s="1"/>
  <c r="O1782" i="2"/>
  <c r="A1782" i="2" s="1" a="1"/>
  <c r="A1782" i="2" s="1"/>
  <c r="N1782" i="2"/>
  <c r="O1788" i="2"/>
  <c r="A1788" i="2" s="1" a="1"/>
  <c r="A1788" i="2" s="1"/>
  <c r="N1788" i="2"/>
  <c r="O1776" i="2"/>
  <c r="A1776" i="2" s="1" a="1"/>
  <c r="A1776" i="2" s="1"/>
  <c r="N1776" i="2"/>
  <c r="O1878" i="2"/>
  <c r="A1878" i="2" s="1" a="1"/>
  <c r="A1878" i="2" s="1"/>
  <c r="N1878" i="2"/>
  <c r="O1804" i="2"/>
  <c r="A1804" i="2" s="1" a="1"/>
  <c r="A1804" i="2" s="1"/>
  <c r="N1804" i="2"/>
  <c r="O1828" i="2"/>
  <c r="A1828" i="2" s="1" a="1"/>
  <c r="A1828" i="2" s="1"/>
  <c r="N1828" i="2"/>
  <c r="O1943" i="2"/>
  <c r="A1943" i="2" s="1" a="1"/>
  <c r="A1943" i="2" s="1"/>
  <c r="N1943" i="2"/>
  <c r="N1954" i="2"/>
  <c r="O1954" i="2"/>
  <c r="A1954" i="2" s="1" a="1"/>
  <c r="A1954" i="2" s="1"/>
  <c r="O1938" i="2"/>
  <c r="A1938" i="2" s="1" a="1"/>
  <c r="A1938" i="2" s="1"/>
  <c r="N1938" i="2"/>
  <c r="O1962" i="2"/>
  <c r="A1962" i="2" s="1" a="1"/>
  <c r="A1962" i="2" s="1"/>
  <c r="N1962" i="2"/>
  <c r="N1998" i="2"/>
  <c r="O1998" i="2"/>
  <c r="A1998" i="2" s="1" a="1"/>
  <c r="A1998" i="2" s="1"/>
  <c r="O1970" i="2"/>
  <c r="A1970" i="2" s="1" a="1"/>
  <c r="A1970" i="2" s="1"/>
  <c r="N1970" i="2"/>
  <c r="O2032" i="2"/>
  <c r="A2032" i="2" s="1" a="1"/>
  <c r="A2032" i="2" s="1"/>
  <c r="N2032" i="2"/>
  <c r="O2079" i="2"/>
  <c r="A2079" i="2" s="1" a="1"/>
  <c r="A2079" i="2" s="1"/>
  <c r="N2079" i="2"/>
  <c r="N2073" i="2"/>
  <c r="O2073" i="2"/>
  <c r="A2073" i="2" s="1" a="1"/>
  <c r="A2073" i="2" s="1"/>
  <c r="O2026" i="2"/>
  <c r="A2026" i="2" s="1" a="1"/>
  <c r="A2026" i="2" s="1"/>
  <c r="N2026" i="2"/>
  <c r="N2050" i="2"/>
  <c r="O2050" i="2"/>
  <c r="A2050" i="2" s="1" a="1"/>
  <c r="A2050" i="2" s="1"/>
  <c r="O2065" i="2"/>
  <c r="A2065" i="2" s="1" a="1"/>
  <c r="A2065" i="2" s="1"/>
  <c r="N2065" i="2"/>
  <c r="N2056" i="2"/>
  <c r="O2056" i="2"/>
  <c r="A2056" i="2" s="1" a="1"/>
  <c r="A2056" i="2" s="1"/>
  <c r="O2042" i="2"/>
  <c r="A2042" i="2" s="1" a="1"/>
  <c r="A2042" i="2" s="1"/>
  <c r="N2042" i="2"/>
  <c r="N2091" i="2"/>
  <c r="O2091" i="2"/>
  <c r="A2091" i="2" s="1" a="1"/>
  <c r="A2091" i="2" s="1"/>
  <c r="O2120" i="2"/>
  <c r="A2120" i="2" s="1" a="1"/>
  <c r="A2120" i="2" s="1"/>
  <c r="N2120" i="2"/>
  <c r="O2129" i="2"/>
  <c r="A2129" i="2" s="1" a="1"/>
  <c r="A2129" i="2" s="1"/>
  <c r="N2129" i="2"/>
  <c r="O2141" i="2"/>
  <c r="A2141" i="2" s="1" a="1"/>
  <c r="A2141" i="2" s="1"/>
  <c r="N2141" i="2"/>
  <c r="O2131" i="2"/>
  <c r="A2131" i="2" s="1" a="1"/>
  <c r="A2131" i="2" s="1"/>
  <c r="N2131" i="2"/>
  <c r="N2130" i="2"/>
  <c r="O2130" i="2"/>
  <c r="A2130" i="2" s="1" a="1"/>
  <c r="A2130" i="2" s="1"/>
  <c r="O2206" i="2"/>
  <c r="A2206" i="2" s="1" a="1"/>
  <c r="A2206" i="2" s="1"/>
  <c r="N2206" i="2"/>
  <c r="O2178" i="2"/>
  <c r="A2178" i="2" s="1" a="1"/>
  <c r="A2178" i="2" s="1"/>
  <c r="N2178" i="2"/>
  <c r="O2148" i="2"/>
  <c r="A2148" i="2" s="1" a="1"/>
  <c r="A2148" i="2" s="1"/>
  <c r="N2148" i="2"/>
  <c r="O2158" i="2"/>
  <c r="A2158" i="2" s="1" a="1"/>
  <c r="A2158" i="2" s="1"/>
  <c r="N2158" i="2"/>
  <c r="O2183" i="2"/>
  <c r="A2183" i="2" s="1" a="1"/>
  <c r="A2183" i="2" s="1"/>
  <c r="N2183" i="2"/>
  <c r="O2182" i="2"/>
  <c r="A2182" i="2" s="1" a="1"/>
  <c r="A2182" i="2" s="1"/>
  <c r="N2182" i="2"/>
  <c r="O2204" i="2"/>
  <c r="A2204" i="2" s="1" a="1"/>
  <c r="A2204" i="2" s="1"/>
  <c r="N2204" i="2"/>
  <c r="O2227" i="2"/>
  <c r="A2227" i="2" s="1" a="1"/>
  <c r="A2227" i="2" s="1"/>
  <c r="N2227" i="2"/>
  <c r="O2258" i="2"/>
  <c r="A2258" i="2" s="1" a="1"/>
  <c r="A2258" i="2" s="1"/>
  <c r="N2258" i="2"/>
  <c r="O2162" i="2"/>
  <c r="A2162" i="2" s="1" a="1"/>
  <c r="A2162" i="2" s="1"/>
  <c r="N2162" i="2"/>
  <c r="N2186" i="2"/>
  <c r="O2186" i="2"/>
  <c r="A2186" i="2" s="1" a="1"/>
  <c r="A2186" i="2" s="1"/>
  <c r="N2210" i="2"/>
  <c r="O2210" i="2"/>
  <c r="A2210" i="2" s="1" a="1"/>
  <c r="A2210" i="2" s="1"/>
  <c r="O2259" i="2"/>
  <c r="A2259" i="2" s="1" a="1"/>
  <c r="A2259" i="2" s="1"/>
  <c r="N2259" i="2"/>
  <c r="N2321" i="2"/>
  <c r="O2321" i="2"/>
  <c r="A2321" i="2" s="1" a="1"/>
  <c r="A2321" i="2" s="1"/>
  <c r="O2294" i="2"/>
  <c r="A2294" i="2" s="1" a="1"/>
  <c r="A2294" i="2" s="1"/>
  <c r="N2294" i="2"/>
  <c r="O2339" i="2"/>
  <c r="A2339" i="2" s="1" a="1"/>
  <c r="A2339" i="2" s="1"/>
  <c r="N2339" i="2"/>
  <c r="O2348" i="2"/>
  <c r="A2348" i="2" s="1" a="1"/>
  <c r="A2348" i="2" s="1"/>
  <c r="N2348" i="2"/>
  <c r="N2408" i="2"/>
  <c r="O2408" i="2"/>
  <c r="A2408" i="2" s="1" a="1"/>
  <c r="A2408" i="2" s="1"/>
  <c r="N2355" i="2"/>
  <c r="O2355" i="2"/>
  <c r="A2355" i="2" s="1" a="1"/>
  <c r="A2355" i="2" s="1"/>
  <c r="O2401" i="2"/>
  <c r="A2401" i="2" s="1" a="1"/>
  <c r="A2401" i="2" s="1"/>
  <c r="N2401" i="2"/>
  <c r="N2359" i="2"/>
  <c r="O2359" i="2"/>
  <c r="A2359" i="2" s="1" a="1"/>
  <c r="A2359" i="2" s="1"/>
  <c r="O2379" i="2"/>
  <c r="A2379" i="2" s="1" a="1"/>
  <c r="A2379" i="2" s="1"/>
  <c r="N2379" i="2"/>
  <c r="O2373" i="2"/>
  <c r="A2373" i="2" s="1" a="1"/>
  <c r="A2373" i="2" s="1"/>
  <c r="N2373" i="2"/>
  <c r="O2406" i="2"/>
  <c r="A2406" i="2" s="1" a="1"/>
  <c r="A2406" i="2" s="1"/>
  <c r="N2406" i="2"/>
  <c r="N2395" i="2"/>
  <c r="O2395" i="2"/>
  <c r="A2395" i="2" s="1" a="1"/>
  <c r="A2395" i="2" s="1"/>
  <c r="N2420" i="2"/>
  <c r="O2420" i="2"/>
  <c r="A2420" i="2" s="1" a="1"/>
  <c r="A2420" i="2" s="1"/>
  <c r="O2453" i="2"/>
  <c r="A2453" i="2" s="1" a="1"/>
  <c r="A2453" i="2" s="1"/>
  <c r="N2453" i="2"/>
  <c r="O2487" i="2"/>
  <c r="A2487" i="2" s="1" a="1"/>
  <c r="A2487" i="2" s="1"/>
  <c r="N2487" i="2"/>
  <c r="O2492" i="2"/>
  <c r="A2492" i="2" s="1" a="1"/>
  <c r="A2492" i="2" s="1"/>
  <c r="N2492" i="2"/>
  <c r="O2477" i="2"/>
  <c r="A2477" i="2" s="1" a="1"/>
  <c r="A2477" i="2" s="1"/>
  <c r="N2477" i="2"/>
  <c r="N2502" i="2"/>
  <c r="O2502" i="2"/>
  <c r="A2502" i="2" s="1" a="1"/>
  <c r="A2502" i="2" s="1"/>
  <c r="O2521" i="2"/>
  <c r="A2521" i="2" s="1" a="1"/>
  <c r="A2521" i="2" s="1"/>
  <c r="N2521" i="2"/>
  <c r="N2539" i="2"/>
  <c r="O2539" i="2"/>
  <c r="A2539" i="2" s="1" a="1"/>
  <c r="A2539" i="2" s="1"/>
  <c r="O2550" i="2"/>
  <c r="A2550" i="2" s="1" a="1"/>
  <c r="A2550" i="2" s="1"/>
  <c r="N2550" i="2"/>
  <c r="O2575" i="2"/>
  <c r="A2575" i="2" s="1" a="1"/>
  <c r="A2575" i="2" s="1"/>
  <c r="N2575" i="2"/>
  <c r="N2564" i="2"/>
  <c r="O2564" i="2"/>
  <c r="A2564" i="2" s="1" a="1"/>
  <c r="A2564" i="2" s="1"/>
  <c r="N130" i="2"/>
  <c r="O130" i="2"/>
  <c r="A130" i="2" s="1" a="1"/>
  <c r="A130" i="2" s="1"/>
  <c r="N245" i="2"/>
  <c r="O245" i="2"/>
  <c r="A245" i="2" s="1" a="1"/>
  <c r="A245" i="2" s="1"/>
  <c r="O47" i="2"/>
  <c r="A47" i="2" s="1" a="1"/>
  <c r="A47" i="2" s="1"/>
  <c r="N47" i="2"/>
  <c r="N179" i="2"/>
  <c r="O179" i="2"/>
  <c r="A179" i="2" s="1" a="1"/>
  <c r="A179" i="2" s="1"/>
  <c r="O44" i="2"/>
  <c r="A44" i="2" s="1" a="1"/>
  <c r="A44" i="2" s="1"/>
  <c r="N44" i="2"/>
  <c r="O82" i="2"/>
  <c r="A82" i="2" s="1" a="1"/>
  <c r="A82" i="2" s="1"/>
  <c r="N82" i="2"/>
  <c r="O80" i="2"/>
  <c r="A80" i="2" s="1" a="1"/>
  <c r="A80" i="2" s="1"/>
  <c r="N80" i="2"/>
  <c r="O54" i="2"/>
  <c r="A54" i="2" s="1" a="1"/>
  <c r="A54" i="2" s="1"/>
  <c r="N54" i="2"/>
  <c r="O215" i="2"/>
  <c r="A215" i="2" s="1" a="1"/>
  <c r="A215" i="2" s="1"/>
  <c r="N215" i="2"/>
  <c r="O272" i="2"/>
  <c r="A272" i="2" s="1" a="1"/>
  <c r="A272" i="2" s="1"/>
  <c r="N272" i="2"/>
  <c r="N98" i="2"/>
  <c r="O98" i="2"/>
  <c r="A98" i="2" s="1" a="1"/>
  <c r="A98" i="2" s="1"/>
  <c r="J289" i="1"/>
  <c r="J30" i="1"/>
  <c r="AI51" i="1"/>
  <c r="AJ51" i="1" s="1"/>
  <c r="AC51" i="1"/>
  <c r="N50" i="1"/>
  <c r="AI98" i="1"/>
  <c r="AJ98" i="1" s="1"/>
  <c r="N96" i="1"/>
  <c r="AC98" i="1"/>
  <c r="M291" i="1"/>
  <c r="M96" i="1"/>
  <c r="M30" i="1" s="1"/>
  <c r="M289" i="1"/>
  <c r="P289" i="1"/>
  <c r="P30" i="1"/>
  <c r="W22" i="1"/>
  <c r="W20" i="1" s="1"/>
  <c r="G289" i="1"/>
  <c r="AG211" i="1"/>
  <c r="AH211" i="1" s="1"/>
  <c r="AB211" i="1"/>
  <c r="AB136" i="1"/>
  <c r="K294" i="1"/>
  <c r="J331" i="1"/>
  <c r="P304" i="1"/>
  <c r="P302" i="1" s="1"/>
  <c r="P161" i="1"/>
  <c r="AH164" i="1"/>
  <c r="S289" i="1"/>
  <c r="S30" i="1"/>
  <c r="AA263" i="1"/>
  <c r="AE263" i="1"/>
  <c r="AF263" i="1" s="1"/>
  <c r="AB224" i="1"/>
  <c r="K223" i="1"/>
  <c r="AG224" i="1"/>
  <c r="AH224" i="1" s="1"/>
  <c r="AI218" i="1"/>
  <c r="AJ218" i="1" s="1"/>
  <c r="AC218" i="1"/>
  <c r="N318" i="1"/>
  <c r="M316" i="1"/>
  <c r="AB163" i="1"/>
  <c r="AG163" i="1"/>
  <c r="AH163" i="1" s="1"/>
  <c r="K341" i="1"/>
  <c r="J341" i="1"/>
  <c r="T341" i="1"/>
  <c r="J140" i="1"/>
  <c r="T339" i="1"/>
  <c r="S339" i="1" s="1"/>
  <c r="K339" i="1"/>
  <c r="J197" i="1"/>
  <c r="J196" i="1" s="1"/>
  <c r="AG98" i="1"/>
  <c r="AH98" i="1" s="1"/>
  <c r="AB98" i="1"/>
  <c r="K96" i="1"/>
  <c r="AC87" i="1"/>
  <c r="AI87" i="1"/>
  <c r="AJ87" i="1" s="1"/>
  <c r="H50" i="1"/>
  <c r="AE51" i="1"/>
  <c r="AF51" i="1" s="1"/>
  <c r="AA51" i="1"/>
  <c r="T50" i="1"/>
  <c r="T30" i="1" s="1"/>
  <c r="AG68" i="1"/>
  <c r="AH68" i="1" s="1"/>
  <c r="AB68" i="1"/>
  <c r="N223" i="1"/>
  <c r="AI227" i="1"/>
  <c r="AJ227" i="1" s="1"/>
  <c r="AC227" i="1"/>
  <c r="N306" i="1"/>
  <c r="M339" i="1"/>
  <c r="N297" i="1"/>
  <c r="N296" i="1" s="1"/>
  <c r="AG126" i="1"/>
  <c r="AH126" i="1" s="1"/>
  <c r="AB126" i="1"/>
  <c r="J296" i="1"/>
  <c r="K297" i="1"/>
  <c r="K296" i="1" s="1"/>
  <c r="J335" i="1"/>
  <c r="J309" i="1"/>
  <c r="K310" i="1"/>
  <c r="AA46" i="1"/>
  <c r="AE46" i="1"/>
  <c r="AF46" i="1" s="1"/>
  <c r="AE98" i="1"/>
  <c r="AF98" i="1" s="1"/>
  <c r="AA98" i="1"/>
  <c r="H96" i="1"/>
  <c r="N341" i="1"/>
  <c r="M341" i="1"/>
  <c r="W341" i="1"/>
  <c r="M140" i="1"/>
  <c r="AC246" i="1"/>
  <c r="AI246" i="1"/>
  <c r="AJ246" i="1" s="1"/>
  <c r="AE227" i="1"/>
  <c r="AF227" i="1" s="1"/>
  <c r="AA227" i="1"/>
  <c r="AI152" i="1"/>
  <c r="AJ152" i="1" s="1"/>
  <c r="N151" i="1"/>
  <c r="AC152" i="1"/>
  <c r="T161" i="1"/>
  <c r="AI126" i="1"/>
  <c r="AJ126" i="1" s="1"/>
  <c r="AC126" i="1"/>
  <c r="AG35" i="1"/>
  <c r="AH35" i="1" s="1"/>
  <c r="AB35" i="1"/>
  <c r="K51" i="1"/>
  <c r="AG52" i="1"/>
  <c r="AH52" i="1" s="1"/>
  <c r="AB52" i="1"/>
  <c r="Q22" i="1"/>
  <c r="Q20" i="1" s="1"/>
  <c r="K318" i="1"/>
  <c r="K316" i="1" s="1"/>
  <c r="AG218" i="1"/>
  <c r="AH218" i="1" s="1"/>
  <c r="AB218" i="1"/>
  <c r="AI224" i="1"/>
  <c r="AJ224" i="1" s="1"/>
  <c r="P316" i="1"/>
  <c r="V196" i="1"/>
  <c r="V189" i="1" s="1"/>
  <c r="V161" i="1" s="1"/>
  <c r="J290" i="1"/>
  <c r="K291" i="1"/>
  <c r="J332" i="1"/>
  <c r="AC198" i="1"/>
  <c r="N197" i="1"/>
  <c r="AI198" i="1"/>
  <c r="AJ198" i="1" s="1"/>
  <c r="AI172" i="1"/>
  <c r="AJ172" i="1" s="1"/>
  <c r="AC172" i="1"/>
  <c r="G290" i="1"/>
  <c r="H291" i="1"/>
  <c r="G332" i="1"/>
  <c r="H197" i="1"/>
  <c r="AE198" i="1"/>
  <c r="AF198" i="1" s="1"/>
  <c r="AA198" i="1"/>
  <c r="AE172" i="1"/>
  <c r="AF172" i="1" s="1"/>
  <c r="AA172" i="1"/>
  <c r="H296" i="1"/>
  <c r="AA218" i="1"/>
  <c r="AE218" i="1"/>
  <c r="AF218" i="1" s="1"/>
  <c r="AC205" i="1"/>
  <c r="AI205" i="1"/>
  <c r="AJ205" i="1" s="1"/>
  <c r="G197" i="1"/>
  <c r="G196" i="1" s="1"/>
  <c r="V308" i="1"/>
  <c r="V302" i="1" s="1"/>
  <c r="N121" i="1"/>
  <c r="AI122" i="1"/>
  <c r="AJ122" i="1" s="1"/>
  <c r="AC122" i="1"/>
  <c r="N134" i="1"/>
  <c r="N132" i="1" s="1"/>
  <c r="AC132" i="1" s="1"/>
  <c r="K134" i="1"/>
  <c r="K132" i="1" s="1"/>
  <c r="AB132" i="1" s="1"/>
  <c r="K121" i="1"/>
  <c r="AG122" i="1"/>
  <c r="AH122" i="1" s="1"/>
  <c r="AB122" i="1"/>
  <c r="H142" i="1"/>
  <c r="AE143" i="1"/>
  <c r="AF143" i="1" s="1"/>
  <c r="AA143" i="1"/>
  <c r="J190" i="1"/>
  <c r="AH190" i="1" s="1"/>
  <c r="G296" i="1"/>
  <c r="AG103" i="1"/>
  <c r="AH103" i="1" s="1"/>
  <c r="AB103" i="1"/>
  <c r="S302" i="1"/>
  <c r="H32" i="1"/>
  <c r="AE35" i="1"/>
  <c r="AF35" i="1" s="1"/>
  <c r="AA35" i="1"/>
  <c r="V289" i="1"/>
  <c r="V287" i="1" s="1"/>
  <c r="V30" i="1"/>
  <c r="AI52" i="1"/>
  <c r="AJ52" i="1" s="1"/>
  <c r="AA224" i="1"/>
  <c r="H223" i="1"/>
  <c r="AE224" i="1"/>
  <c r="AF224" i="1" s="1"/>
  <c r="J304" i="1"/>
  <c r="N142" i="1"/>
  <c r="AI143" i="1"/>
  <c r="AJ143" i="1" s="1"/>
  <c r="AC143" i="1"/>
  <c r="AB177" i="1"/>
  <c r="AG177" i="1"/>
  <c r="AH177" i="1" s="1"/>
  <c r="K176" i="1"/>
  <c r="H258" i="1"/>
  <c r="AE260" i="1"/>
  <c r="AF260" i="1" s="1"/>
  <c r="AA260" i="1"/>
  <c r="H310" i="1"/>
  <c r="G335" i="1"/>
  <c r="G309" i="1"/>
  <c r="K151" i="1"/>
  <c r="AG152" i="1"/>
  <c r="AH152" i="1" s="1"/>
  <c r="AB152" i="1"/>
  <c r="AI116" i="1"/>
  <c r="AJ116" i="1" s="1"/>
  <c r="AC116" i="1"/>
  <c r="M310" i="1"/>
  <c r="M197" i="1"/>
  <c r="M196" i="1" s="1"/>
  <c r="M189" i="1" s="1"/>
  <c r="H211" i="1"/>
  <c r="N294" i="1"/>
  <c r="M331" i="1"/>
  <c r="H163" i="1"/>
  <c r="AA164" i="1"/>
  <c r="N211" i="1"/>
  <c r="AI212" i="1"/>
  <c r="AJ212" i="1" s="1"/>
  <c r="AC212" i="1"/>
  <c r="AE168" i="1"/>
  <c r="AF168" i="1" s="1"/>
  <c r="AA168" i="1"/>
  <c r="AC46" i="1"/>
  <c r="AI46" i="1"/>
  <c r="AJ46" i="1" s="1"/>
  <c r="AI35" i="1"/>
  <c r="AJ35" i="1" s="1"/>
  <c r="AC35" i="1"/>
  <c r="N32" i="1"/>
  <c r="AF121" i="1"/>
  <c r="N136" i="1"/>
  <c r="AC136" i="1" s="1"/>
  <c r="G304" i="1"/>
  <c r="N319" i="1"/>
  <c r="AC103" i="1"/>
  <c r="AI103" i="1"/>
  <c r="AJ103" i="1" s="1"/>
  <c r="N164" i="1"/>
  <c r="AI165" i="1"/>
  <c r="AJ165" i="1" s="1"/>
  <c r="AC165" i="1"/>
  <c r="AI168" i="1"/>
  <c r="AJ168" i="1" s="1"/>
  <c r="AC168" i="1"/>
  <c r="AE205" i="1"/>
  <c r="AF205" i="1" s="1"/>
  <c r="AA205" i="1"/>
  <c r="AE190" i="1"/>
  <c r="AF190" i="1" s="1"/>
  <c r="AA190" i="1"/>
  <c r="S290" i="1"/>
  <c r="AA177" i="1"/>
  <c r="AB46" i="1"/>
  <c r="AG46" i="1"/>
  <c r="AH46" i="1" s="1"/>
  <c r="AC61" i="1"/>
  <c r="AI61" i="1"/>
  <c r="AJ61" i="1" s="1"/>
  <c r="S296" i="1"/>
  <c r="G50" i="1"/>
  <c r="G294" i="1" s="1"/>
  <c r="AF87" i="1"/>
  <c r="W258" i="1"/>
  <c r="Q164" i="1"/>
  <c r="Q163" i="1" s="1"/>
  <c r="Q161" i="1" s="1"/>
  <c r="AE165" i="1"/>
  <c r="AF165" i="1" s="1"/>
  <c r="AI260" i="1"/>
  <c r="AJ260" i="1" s="1"/>
  <c r="G339" i="1"/>
  <c r="H306" i="1"/>
  <c r="G189" i="1"/>
  <c r="G161" i="1" s="1"/>
  <c r="G312" i="1"/>
  <c r="H312" i="1" s="1"/>
  <c r="H334" i="1"/>
  <c r="AC190" i="1"/>
  <c r="AI190" i="1"/>
  <c r="AJ190" i="1" s="1"/>
  <c r="AF177" i="1"/>
  <c r="AI84" i="1"/>
  <c r="AJ84" i="1" s="1"/>
  <c r="AC84" i="1"/>
  <c r="AC258" i="1"/>
  <c r="AI258" i="1"/>
  <c r="AJ258" i="1" s="1"/>
  <c r="AF246" i="1"/>
  <c r="AA176" i="1"/>
  <c r="AE176" i="1"/>
  <c r="AF176" i="1" s="1"/>
  <c r="M338" i="1"/>
  <c r="N338" i="1" s="1"/>
  <c r="M211" i="1"/>
  <c r="M312" i="1" s="1"/>
  <c r="N312" i="1" s="1"/>
  <c r="H151" i="1"/>
  <c r="AE152" i="1"/>
  <c r="AF152" i="1" s="1"/>
  <c r="AA152" i="1"/>
  <c r="AE184" i="1"/>
  <c r="AF184" i="1" s="1"/>
  <c r="M164" i="1"/>
  <c r="M163" i="1" s="1"/>
  <c r="K142" i="1"/>
  <c r="AG143" i="1"/>
  <c r="AH143" i="1" s="1"/>
  <c r="AB143" i="1"/>
  <c r="AB197" i="1"/>
  <c r="AG197" i="1"/>
  <c r="AH197" i="1" s="1"/>
  <c r="K196" i="1"/>
  <c r="G316" i="1"/>
  <c r="H318" i="1"/>
  <c r="H316" i="1" s="1"/>
  <c r="AG227" i="1"/>
  <c r="AH227" i="1" s="1"/>
  <c r="AB227" i="1"/>
  <c r="T223" i="1"/>
  <c r="AC177" i="1"/>
  <c r="AI177" i="1"/>
  <c r="AJ177" i="1" s="1"/>
  <c r="N176" i="1"/>
  <c r="AG165" i="1"/>
  <c r="AH165" i="1" s="1"/>
  <c r="W161" i="1"/>
  <c r="J312" i="1"/>
  <c r="K312" i="1" s="1"/>
  <c r="AB164" i="1"/>
  <c r="Q341" i="1"/>
  <c r="H341" i="1"/>
  <c r="G341" i="1"/>
  <c r="P341" i="1" s="1"/>
  <c r="G140" i="1"/>
  <c r="P290" i="1"/>
  <c r="AE82" i="1"/>
  <c r="AF82" i="1" s="1"/>
  <c r="AA82" i="1"/>
  <c r="AE103" i="1"/>
  <c r="AF103" i="1" s="1"/>
  <c r="AA103" i="1"/>
  <c r="AG72" i="1"/>
  <c r="AH72" i="1" s="1"/>
  <c r="AB72" i="1"/>
  <c r="K32" i="1"/>
  <c r="N9" i="2" l="1"/>
  <c r="A10" i="2"/>
  <c r="T22" i="1"/>
  <c r="T20" i="1" s="1"/>
  <c r="M22" i="1"/>
  <c r="M20" i="1" s="1"/>
  <c r="AI32" i="1"/>
  <c r="AJ32" i="1" s="1"/>
  <c r="N30" i="1"/>
  <c r="AC32" i="1"/>
  <c r="AE163" i="1"/>
  <c r="AF163" i="1" s="1"/>
  <c r="AA163" i="1"/>
  <c r="G308" i="1"/>
  <c r="K290" i="1"/>
  <c r="K332" i="1"/>
  <c r="T332" i="1"/>
  <c r="K50" i="1"/>
  <c r="AG51" i="1"/>
  <c r="AH51" i="1" s="1"/>
  <c r="AB51" i="1"/>
  <c r="S331" i="1"/>
  <c r="M330" i="1"/>
  <c r="N289" i="1"/>
  <c r="K331" i="1"/>
  <c r="T331" i="1"/>
  <c r="Q335" i="1"/>
  <c r="P335" i="1" s="1"/>
  <c r="H335" i="1"/>
  <c r="H309" i="1"/>
  <c r="H308" i="1" s="1"/>
  <c r="AI121" i="1"/>
  <c r="AJ121" i="1" s="1"/>
  <c r="AC121" i="1"/>
  <c r="AE197" i="1"/>
  <c r="AF197" i="1" s="1"/>
  <c r="AA197" i="1"/>
  <c r="H196" i="1"/>
  <c r="M290" i="1"/>
  <c r="M287" i="1" s="1"/>
  <c r="N291" i="1"/>
  <c r="M332" i="1"/>
  <c r="V341" i="1"/>
  <c r="AB223" i="1"/>
  <c r="AG223" i="1"/>
  <c r="AH223" i="1" s="1"/>
  <c r="AG196" i="1"/>
  <c r="AH196" i="1" s="1"/>
  <c r="AB196" i="1"/>
  <c r="K189" i="1"/>
  <c r="N331" i="1"/>
  <c r="W331" i="1"/>
  <c r="V331" i="1" s="1"/>
  <c r="Q332" i="1"/>
  <c r="P332" i="1" s="1"/>
  <c r="H332" i="1"/>
  <c r="AC96" i="1"/>
  <c r="AI96" i="1"/>
  <c r="AJ96" i="1" s="1"/>
  <c r="AB32" i="1"/>
  <c r="K30" i="1"/>
  <c r="AG32" i="1"/>
  <c r="AH32" i="1" s="1"/>
  <c r="AI164" i="1"/>
  <c r="AJ164" i="1" s="1"/>
  <c r="N163" i="1"/>
  <c r="AC164" i="1"/>
  <c r="K140" i="1"/>
  <c r="AG142" i="1"/>
  <c r="AH142" i="1" s="1"/>
  <c r="AB142" i="1"/>
  <c r="M335" i="1"/>
  <c r="M309" i="1"/>
  <c r="M308" i="1" s="1"/>
  <c r="N310" i="1"/>
  <c r="AE258" i="1"/>
  <c r="AF258" i="1" s="1"/>
  <c r="AA258" i="1"/>
  <c r="AA96" i="1"/>
  <c r="AE96" i="1"/>
  <c r="AF96" i="1" s="1"/>
  <c r="AE50" i="1"/>
  <c r="AF50" i="1" s="1"/>
  <c r="AA50" i="1"/>
  <c r="S341" i="1"/>
  <c r="G30" i="1"/>
  <c r="K304" i="1"/>
  <c r="AE223" i="1"/>
  <c r="AF223" i="1" s="1"/>
  <c r="AA223" i="1"/>
  <c r="AG176" i="1"/>
  <c r="AH176" i="1" s="1"/>
  <c r="AB176" i="1"/>
  <c r="V270" i="1"/>
  <c r="V314" i="1" s="1"/>
  <c r="V22" i="1"/>
  <c r="V20" i="1" s="1"/>
  <c r="H140" i="1"/>
  <c r="AE142" i="1"/>
  <c r="AF142" i="1" s="1"/>
  <c r="AA142" i="1"/>
  <c r="H289" i="1"/>
  <c r="G330" i="1"/>
  <c r="G287" i="1"/>
  <c r="AC50" i="1"/>
  <c r="AI50" i="1"/>
  <c r="AJ50" i="1" s="1"/>
  <c r="H339" i="1"/>
  <c r="Q339" i="1"/>
  <c r="J189" i="1"/>
  <c r="J161" i="1" s="1"/>
  <c r="J270" i="1" s="1"/>
  <c r="AB190" i="1"/>
  <c r="AI176" i="1"/>
  <c r="AJ176" i="1" s="1"/>
  <c r="AC176" i="1"/>
  <c r="V323" i="1"/>
  <c r="AI151" i="1"/>
  <c r="AJ151" i="1" s="1"/>
  <c r="AC151" i="1"/>
  <c r="S270" i="1"/>
  <c r="S314" i="1" s="1"/>
  <c r="S22" i="1"/>
  <c r="S20" i="1" s="1"/>
  <c r="AE211" i="1"/>
  <c r="AF211" i="1" s="1"/>
  <c r="AA211" i="1"/>
  <c r="P339" i="1"/>
  <c r="H304" i="1"/>
  <c r="H302" i="1" s="1"/>
  <c r="G302" i="1"/>
  <c r="W339" i="1"/>
  <c r="V339" i="1" s="1"/>
  <c r="N339" i="1"/>
  <c r="AG96" i="1"/>
  <c r="AH96" i="1" s="1"/>
  <c r="AB96" i="1"/>
  <c r="S287" i="1"/>
  <c r="M304" i="1"/>
  <c r="M161" i="1"/>
  <c r="M270" i="1" s="1"/>
  <c r="AI211" i="1"/>
  <c r="AJ211" i="1" s="1"/>
  <c r="AC211" i="1"/>
  <c r="AG121" i="1"/>
  <c r="AH121" i="1" s="1"/>
  <c r="AB121" i="1"/>
  <c r="AC197" i="1"/>
  <c r="AI197" i="1"/>
  <c r="AJ197" i="1" s="1"/>
  <c r="N196" i="1"/>
  <c r="K161" i="1"/>
  <c r="P270" i="1"/>
  <c r="P314" i="1" s="1"/>
  <c r="P22" i="1"/>
  <c r="P20" i="1" s="1"/>
  <c r="J22" i="1"/>
  <c r="J20" i="1" s="1"/>
  <c r="H294" i="1"/>
  <c r="G331" i="1"/>
  <c r="AA32" i="1"/>
  <c r="H30" i="1"/>
  <c r="AE32" i="1"/>
  <c r="AF32" i="1" s="1"/>
  <c r="K335" i="1"/>
  <c r="K309" i="1"/>
  <c r="K308" i="1" s="1"/>
  <c r="T335" i="1"/>
  <c r="S335" i="1" s="1"/>
  <c r="P287" i="1"/>
  <c r="P323" i="1" s="1"/>
  <c r="J330" i="1"/>
  <c r="J287" i="1"/>
  <c r="K289" i="1"/>
  <c r="AE151" i="1"/>
  <c r="AF151" i="1" s="1"/>
  <c r="AA151" i="1"/>
  <c r="AE164" i="1"/>
  <c r="AF164" i="1" s="1"/>
  <c r="AB151" i="1"/>
  <c r="AG151" i="1"/>
  <c r="AH151" i="1" s="1"/>
  <c r="N140" i="1"/>
  <c r="AI142" i="1"/>
  <c r="AJ142" i="1" s="1"/>
  <c r="AC142" i="1"/>
  <c r="S332" i="1"/>
  <c r="J308" i="1"/>
  <c r="J302" i="1" s="1"/>
  <c r="AC223" i="1"/>
  <c r="AI223" i="1"/>
  <c r="AJ223" i="1" s="1"/>
  <c r="N316" i="1"/>
  <c r="M314" i="1" l="1"/>
  <c r="M275" i="1"/>
  <c r="J314" i="1"/>
  <c r="J275" i="1"/>
  <c r="AC140" i="1"/>
  <c r="AI140" i="1"/>
  <c r="AJ140" i="1" s="1"/>
  <c r="AI196" i="1"/>
  <c r="AJ196" i="1" s="1"/>
  <c r="AC196" i="1"/>
  <c r="N189" i="1"/>
  <c r="AG140" i="1"/>
  <c r="AH140" i="1" s="1"/>
  <c r="AB140" i="1"/>
  <c r="AA196" i="1"/>
  <c r="AE196" i="1"/>
  <c r="AF196" i="1" s="1"/>
  <c r="H189" i="1"/>
  <c r="AE140" i="1"/>
  <c r="AF140" i="1" s="1"/>
  <c r="AA140" i="1"/>
  <c r="AC163" i="1"/>
  <c r="AI163" i="1"/>
  <c r="AJ163" i="1" s="1"/>
  <c r="AB189" i="1"/>
  <c r="AG189" i="1"/>
  <c r="AH189" i="1" s="1"/>
  <c r="G270" i="1"/>
  <c r="G22" i="1"/>
  <c r="G20" i="1" s="1"/>
  <c r="H22" i="1"/>
  <c r="H20" i="1" s="1"/>
  <c r="AA30" i="1"/>
  <c r="AE30" i="1"/>
  <c r="AF30" i="1" s="1"/>
  <c r="AC30" i="1"/>
  <c r="AI30" i="1"/>
  <c r="AJ30" i="1" s="1"/>
  <c r="N22" i="1"/>
  <c r="N20" i="1" s="1"/>
  <c r="Q330" i="1"/>
  <c r="H330" i="1"/>
  <c r="AB30" i="1"/>
  <c r="K22" i="1"/>
  <c r="K20" i="1" s="1"/>
  <c r="AG30" i="1"/>
  <c r="AH30" i="1" s="1"/>
  <c r="N330" i="1"/>
  <c r="W330" i="1"/>
  <c r="Q331" i="1"/>
  <c r="P331" i="1" s="1"/>
  <c r="H331" i="1"/>
  <c r="AB50" i="1"/>
  <c r="AG50" i="1"/>
  <c r="AH50" i="1" s="1"/>
  <c r="K330" i="1"/>
  <c r="K287" i="1"/>
  <c r="T330" i="1"/>
  <c r="N335" i="1"/>
  <c r="N309" i="1"/>
  <c r="N308" i="1" s="1"/>
  <c r="W335" i="1"/>
  <c r="V335" i="1" s="1"/>
  <c r="J323" i="1"/>
  <c r="M302" i="1"/>
  <c r="M323" i="1" s="1"/>
  <c r="N304" i="1"/>
  <c r="N302" i="1" s="1"/>
  <c r="S330" i="1"/>
  <c r="S323" i="1"/>
  <c r="K302" i="1"/>
  <c r="V332" i="1"/>
  <c r="AB161" i="1"/>
  <c r="AG161" i="1"/>
  <c r="AH161" i="1" s="1"/>
  <c r="P330" i="1"/>
  <c r="H290" i="1"/>
  <c r="H287" i="1" s="1"/>
  <c r="N290" i="1"/>
  <c r="N287" i="1" s="1"/>
  <c r="N332" i="1"/>
  <c r="W332" i="1"/>
  <c r="AC189" i="1" l="1"/>
  <c r="AI189" i="1"/>
  <c r="AJ189" i="1" s="1"/>
  <c r="N161" i="1"/>
  <c r="V330" i="1"/>
  <c r="J343" i="1"/>
  <c r="K314" i="1"/>
  <c r="K323" i="1"/>
  <c r="AE189" i="1"/>
  <c r="AF189" i="1" s="1"/>
  <c r="AA189" i="1"/>
  <c r="H161" i="1"/>
  <c r="M343" i="1"/>
  <c r="N314" i="1"/>
  <c r="G314" i="1"/>
  <c r="G275" i="1"/>
  <c r="N343" i="1" l="1"/>
  <c r="N345" i="1" s="1"/>
  <c r="W343" i="1"/>
  <c r="W345" i="1" s="1"/>
  <c r="G343" i="1"/>
  <c r="H314" i="1"/>
  <c r="G323" i="1"/>
  <c r="K343" i="1"/>
  <c r="K345" i="1" s="1"/>
  <c r="T343" i="1"/>
  <c r="T345" i="1" s="1"/>
  <c r="AI161" i="1"/>
  <c r="AJ161" i="1" s="1"/>
  <c r="AC161" i="1"/>
  <c r="S343" i="1"/>
  <c r="S345" i="1" s="1"/>
  <c r="J345" i="1"/>
  <c r="M345" i="1"/>
  <c r="AE161" i="1"/>
  <c r="AF161" i="1" s="1"/>
  <c r="AA161" i="1"/>
  <c r="N323" i="1"/>
  <c r="Q343" i="1" l="1"/>
  <c r="Q345" i="1" s="1"/>
  <c r="H343" i="1"/>
  <c r="H345" i="1" s="1"/>
  <c r="H323" i="1"/>
  <c r="P343" i="1"/>
  <c r="P345" i="1" s="1"/>
  <c r="G345" i="1"/>
  <c r="V343" i="1"/>
  <c r="V345" i="1" s="1"/>
  <c r="K270" i="1" l="1"/>
  <c r="N270" i="1"/>
  <c r="H270" i="1"/>
  <c r="T270" i="1"/>
  <c r="W270" i="1"/>
  <c r="Q270" i="1"/>
  <c r="AE270" i="1" l="1"/>
  <c r="AF270" i="1" s="1"/>
  <c r="AA270" i="1"/>
  <c r="H275" i="1"/>
  <c r="H277" i="1"/>
  <c r="AC270" i="1"/>
  <c r="N275" i="1"/>
  <c r="AI270" i="1"/>
  <c r="AJ270" i="1" s="1"/>
  <c r="N277" i="1"/>
  <c r="Q275" i="1"/>
  <c r="Q277" i="1"/>
  <c r="Q280" i="1" s="1"/>
  <c r="W275" i="1"/>
  <c r="W277" i="1"/>
  <c r="W280" i="1" s="1"/>
  <c r="T275" i="1"/>
  <c r="T277" i="1"/>
  <c r="T280" i="1" s="1"/>
  <c r="AG270" i="1"/>
  <c r="AH270" i="1" s="1"/>
  <c r="AB270" i="1"/>
  <c r="K275" i="1"/>
  <c r="K27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<sst xmlns="http://schemas.openxmlformats.org/spreadsheetml/2006/main" count="31130" uniqueCount="6846">
  <si>
    <t>Escenario</t>
  </si>
  <si>
    <t>Modelo</t>
  </si>
  <si>
    <t>LCC</t>
  </si>
  <si>
    <t>Validador</t>
  </si>
  <si>
    <t>T</t>
  </si>
  <si>
    <t>Absoluto</t>
  </si>
  <si>
    <t>Relativo</t>
  </si>
  <si>
    <t>Retornos</t>
  </si>
  <si>
    <t>SIS</t>
  </si>
  <si>
    <t>IN-FONDO1</t>
  </si>
  <si>
    <t>IN-FONDO2</t>
  </si>
  <si>
    <t>IN-FONDO3</t>
  </si>
  <si>
    <t>SIS-FONDO1</t>
  </si>
  <si>
    <t>SIS-FONDO2</t>
  </si>
  <si>
    <t>SIS-FONDO3</t>
  </si>
  <si>
    <t>INF1</t>
  </si>
  <si>
    <t>INF2</t>
  </si>
  <si>
    <t>INF3</t>
  </si>
  <si>
    <t>PBS</t>
  </si>
  <si>
    <t>SIF1</t>
  </si>
  <si>
    <t>SIF2</t>
  </si>
  <si>
    <t>SIF3</t>
  </si>
  <si>
    <t>%Fondo</t>
  </si>
  <si>
    <t>GAP</t>
  </si>
  <si>
    <t>P&amp;L TRADING</t>
  </si>
  <si>
    <t>FX</t>
  </si>
  <si>
    <t>Monedas</t>
  </si>
  <si>
    <t>RVL</t>
  </si>
  <si>
    <t>RV Local</t>
  </si>
  <si>
    <t>RVI</t>
  </si>
  <si>
    <t>RV Internacional</t>
  </si>
  <si>
    <t>RF_SOB</t>
  </si>
  <si>
    <t>Soberanos</t>
  </si>
  <si>
    <t>RFL_CORP</t>
  </si>
  <si>
    <t>Corps</t>
  </si>
  <si>
    <t>RFI</t>
  </si>
  <si>
    <t>RF Exterior</t>
  </si>
  <si>
    <t>RF_ETF</t>
  </si>
  <si>
    <t>RF ETFs</t>
  </si>
  <si>
    <t>CAT Det</t>
  </si>
  <si>
    <t>Dir</t>
  </si>
  <si>
    <t>RENTA VARIABLE ADJ.</t>
  </si>
  <si>
    <t>Rep 5</t>
  </si>
  <si>
    <t>Renta Variable</t>
  </si>
  <si>
    <t xml:space="preserve">Convertibles </t>
  </si>
  <si>
    <t>NA</t>
  </si>
  <si>
    <t>CONV</t>
  </si>
  <si>
    <t>Opciones</t>
  </si>
  <si>
    <t>US</t>
  </si>
  <si>
    <t>China</t>
  </si>
  <si>
    <t>EM aggregate</t>
  </si>
  <si>
    <t>Energy</t>
  </si>
  <si>
    <t>RV</t>
  </si>
  <si>
    <t>RENTA VARIABLE</t>
  </si>
  <si>
    <t>Perú</t>
  </si>
  <si>
    <t>RVL_FIN</t>
  </si>
  <si>
    <t>Sistema Financiero</t>
  </si>
  <si>
    <t>RVL_M&amp;C</t>
  </si>
  <si>
    <t>PEMAT</t>
  </si>
  <si>
    <t>Materiales y Construcción</t>
  </si>
  <si>
    <t>RentaVariablePeruMetalesyMineria</t>
  </si>
  <si>
    <t>PEMIN</t>
  </si>
  <si>
    <t>Metales y Minería</t>
  </si>
  <si>
    <t>RVL_MM_MP</t>
  </si>
  <si>
    <t>Metales Preciosos</t>
  </si>
  <si>
    <t>RVL_MM_M</t>
  </si>
  <si>
    <t>Metales Base</t>
  </si>
  <si>
    <t>RentaVariablePeruElectricas</t>
  </si>
  <si>
    <t>PEELE</t>
  </si>
  <si>
    <t>Eléctricas</t>
  </si>
  <si>
    <t>RVL_UT_GENE</t>
  </si>
  <si>
    <t>Generación</t>
  </si>
  <si>
    <t>RVL_UT_DIST</t>
  </si>
  <si>
    <t>Distribución</t>
  </si>
  <si>
    <t>RVL_CD</t>
  </si>
  <si>
    <t>Consumo Discrecional</t>
  </si>
  <si>
    <t>RVL_CB</t>
  </si>
  <si>
    <t>Consumo Básico</t>
  </si>
  <si>
    <t>RVL_SAL</t>
  </si>
  <si>
    <t>Salud</t>
  </si>
  <si>
    <t>RVL_ENE</t>
  </si>
  <si>
    <t>Energía</t>
  </si>
  <si>
    <t>RVL_OT</t>
  </si>
  <si>
    <t>Otros</t>
  </si>
  <si>
    <t>RentaVariablePeruFondosMutuos</t>
  </si>
  <si>
    <t>Fondos Mutuos Locales</t>
  </si>
  <si>
    <t>RVL_FM_ETF</t>
  </si>
  <si>
    <t>ETFs</t>
  </si>
  <si>
    <t>RVL_FM_FIB</t>
  </si>
  <si>
    <t>FIBRAs</t>
  </si>
  <si>
    <t>RVE</t>
  </si>
  <si>
    <t>Emerging Markets</t>
  </si>
  <si>
    <t>EM RV</t>
  </si>
  <si>
    <t>RentaVariableEMLATAM</t>
  </si>
  <si>
    <t>LATAM</t>
  </si>
  <si>
    <t xml:space="preserve">     </t>
  </si>
  <si>
    <t>RentaVariableEMLATAMBrasil</t>
  </si>
  <si>
    <t>Brasil</t>
  </si>
  <si>
    <t>RVI_EM_LATAM_BRA_SF</t>
  </si>
  <si>
    <t>RVI_EM_LATAM_BRA_CD</t>
  </si>
  <si>
    <t>RVI_EM_LATAM_BRA_CB</t>
  </si>
  <si>
    <t>RVI_EM_LATAM_BRA_MC</t>
  </si>
  <si>
    <t>RVI_EM_LATAM_BRA_ENE</t>
  </si>
  <si>
    <t>RVI_EM_LATAM_BRA_INM</t>
  </si>
  <si>
    <t>Inmobiliario</t>
  </si>
  <si>
    <t>RVI_EM_LATAM_BRA_MIN</t>
  </si>
  <si>
    <t>Minería</t>
  </si>
  <si>
    <t>RVI_EM_LATAM_BRA_FM</t>
  </si>
  <si>
    <t>Fondos Mutuos</t>
  </si>
  <si>
    <t>RentaVariableEMLATAMChile</t>
  </si>
  <si>
    <t>Chile</t>
  </si>
  <si>
    <t>RVI_EM_LATAM_CHI_SF</t>
  </si>
  <si>
    <t>RVI_EM_LATAM_CHI_CD</t>
  </si>
  <si>
    <t>RVI_EM_LATAM_CHI_ELE</t>
  </si>
  <si>
    <t>Utilities</t>
  </si>
  <si>
    <t>RVI_EM_LATAM_CHI_AER</t>
  </si>
  <si>
    <t>Aerolínias</t>
  </si>
  <si>
    <t>RVI_EM_LATAM_CHI_MIN</t>
  </si>
  <si>
    <t>RVI_EM_LATAM_CHI_FM</t>
  </si>
  <si>
    <t>RentaVariableEMLATAMColombia</t>
  </si>
  <si>
    <t>Colombia</t>
  </si>
  <si>
    <t>RVI_EM_LATAM_COL_SF</t>
  </si>
  <si>
    <t>RVI_EM_LATAM_COL_AER</t>
  </si>
  <si>
    <t>RVI_EM_LATAM_COL_ENE</t>
  </si>
  <si>
    <t>RentaVariableEMLATAMMexico</t>
  </si>
  <si>
    <t>México</t>
  </si>
  <si>
    <t>RVI_EM_LATAM_MEX_SF</t>
  </si>
  <si>
    <t>RVI_EM_LATAM_MEX_CD</t>
  </si>
  <si>
    <t>RVI_EM_LATAM_MEX_CB</t>
  </si>
  <si>
    <t>RVI_EM_LATAM_MEX_MC</t>
  </si>
  <si>
    <t>RVI_EM_LATAM_MEX_INM</t>
  </si>
  <si>
    <t>RVI_EM_LATAM_MEX_MIN</t>
  </si>
  <si>
    <t>RVI_EM_LATAM_MEX_INF</t>
  </si>
  <si>
    <t>Infraestructura</t>
  </si>
  <si>
    <t>RVI_EM_LATAM_MEX_PQ</t>
  </si>
  <si>
    <t>Petroquímica</t>
  </si>
  <si>
    <t>RVI_EM_LATAM_MEX_FM</t>
  </si>
  <si>
    <t>RentaVariableEMLATAMArgentina</t>
  </si>
  <si>
    <t>Argentina</t>
  </si>
  <si>
    <t>RVI_EM_LATAM_ARG_FM</t>
  </si>
  <si>
    <t>RentaVariableEMLATAMPanama</t>
  </si>
  <si>
    <t>Panamá</t>
  </si>
  <si>
    <t>RVI_EM_LATAM_PAN_AER</t>
  </si>
  <si>
    <t>Aerolíneas</t>
  </si>
  <si>
    <t>RVI_EM_LATAM_FM</t>
  </si>
  <si>
    <t>Aggregate</t>
  </si>
  <si>
    <t>RentaVariableEMAsia</t>
  </si>
  <si>
    <t>Asia</t>
  </si>
  <si>
    <t>RVI_EM_ASEU_CHI</t>
  </si>
  <si>
    <t>RVI_EM_ASEU_IND</t>
  </si>
  <si>
    <t>India</t>
  </si>
  <si>
    <t>RVI_EM_ASEU_KOR</t>
  </si>
  <si>
    <t>Korea</t>
  </si>
  <si>
    <t>RVI_EM_ASEU_TAI</t>
  </si>
  <si>
    <t>Taiwan</t>
  </si>
  <si>
    <t>RVI_EM_ASEU_EXJAP</t>
  </si>
  <si>
    <t>Asia Ex Japón</t>
  </si>
  <si>
    <t>RVI_EM_EUR</t>
  </si>
  <si>
    <t>Europa EM</t>
  </si>
  <si>
    <t>RVI_EM_AGG</t>
  </si>
  <si>
    <t>RentaVariableDM</t>
  </si>
  <si>
    <t>Developed Markets</t>
  </si>
  <si>
    <t>RVI_DM_CADAUS</t>
  </si>
  <si>
    <t>Canadá</t>
  </si>
  <si>
    <t>RentaVariableDMUS</t>
  </si>
  <si>
    <t>RVI_DM_US_FIN</t>
  </si>
  <si>
    <t>FIN</t>
  </si>
  <si>
    <t>Financieras</t>
  </si>
  <si>
    <t>RVI_DM_US_UT</t>
  </si>
  <si>
    <t>RVI_DM_US_IND</t>
  </si>
  <si>
    <t>IND</t>
  </si>
  <si>
    <t>Industriales</t>
  </si>
  <si>
    <t>RVI_DM_US_CON</t>
  </si>
  <si>
    <t>CON</t>
  </si>
  <si>
    <t>Consumo</t>
  </si>
  <si>
    <t>RVI_DM_US_TECH</t>
  </si>
  <si>
    <t>TEC</t>
  </si>
  <si>
    <t>Tecnología</t>
  </si>
  <si>
    <t>RVI_DM_US_TECH_SEMI</t>
  </si>
  <si>
    <t>Semiconductors</t>
  </si>
  <si>
    <t>RVI_DM_US_TECH_SFTW</t>
  </si>
  <si>
    <t>Software &amp; Internet</t>
  </si>
  <si>
    <t>RVI_DM_US_TECH_THEM</t>
  </si>
  <si>
    <t>Thematic</t>
  </si>
  <si>
    <t>RVI_DM_US_TECH_CORE</t>
  </si>
  <si>
    <t>Core</t>
  </si>
  <si>
    <t>RVI_DM_US_HC</t>
  </si>
  <si>
    <t>HLC</t>
  </si>
  <si>
    <t>HealthCare</t>
  </si>
  <si>
    <t>RVI_DM_US_CSERV</t>
  </si>
  <si>
    <t>CSV</t>
  </si>
  <si>
    <t>Communication Services</t>
  </si>
  <si>
    <t>RVI_DM_US_AGG</t>
  </si>
  <si>
    <t>US AGG</t>
  </si>
  <si>
    <t>RentaVariableDMEuropa</t>
  </si>
  <si>
    <t>EUR</t>
  </si>
  <si>
    <t>Europa</t>
  </si>
  <si>
    <t>RVI_DM_EU_CE</t>
  </si>
  <si>
    <t>Continental</t>
  </si>
  <si>
    <t>RVI_DM_EU_BE</t>
  </si>
  <si>
    <t>Broad</t>
  </si>
  <si>
    <t>RVI_DM_EU_SC</t>
  </si>
  <si>
    <t>Small Caps</t>
  </si>
  <si>
    <t>RVI_DM_EU_CF</t>
  </si>
  <si>
    <t>Países</t>
  </si>
  <si>
    <t>RentaVariableDMJapon</t>
  </si>
  <si>
    <t>JAP</t>
  </si>
  <si>
    <t>Japón</t>
  </si>
  <si>
    <t>RVI_DM_JAPAN_AGG</t>
  </si>
  <si>
    <t>RVI_DM_JAPAN_SC</t>
  </si>
  <si>
    <t>RVI_DM_AGG</t>
  </si>
  <si>
    <t>ACWI</t>
  </si>
  <si>
    <t>Commodities</t>
  </si>
  <si>
    <t>MET</t>
  </si>
  <si>
    <t>M RV</t>
  </si>
  <si>
    <t>COMM_MP_F</t>
  </si>
  <si>
    <t>Físico</t>
  </si>
  <si>
    <t>COMM_MP_EM</t>
  </si>
  <si>
    <t>Empresas Mineras</t>
  </si>
  <si>
    <t>COMM_MB</t>
  </si>
  <si>
    <t>COMM_EN_OG</t>
  </si>
  <si>
    <t>Oil &amp; Gas</t>
  </si>
  <si>
    <t>COMM_EN_NU</t>
  </si>
  <si>
    <t>Nuclear</t>
  </si>
  <si>
    <t>COMM_SC</t>
  </si>
  <si>
    <t>Soft Commodities</t>
  </si>
  <si>
    <t>COMM_AGG</t>
  </si>
  <si>
    <t>Metales Preciosos Total</t>
  </si>
  <si>
    <t>Local</t>
  </si>
  <si>
    <t>Internacional</t>
  </si>
  <si>
    <t>Metales Base Total</t>
  </si>
  <si>
    <t>PE</t>
  </si>
  <si>
    <t>ALT</t>
  </si>
  <si>
    <t>ALTERNATIVOS</t>
  </si>
  <si>
    <t>ALT_L</t>
  </si>
  <si>
    <t>ALT LOCAL</t>
  </si>
  <si>
    <t>ALT_L_PE</t>
  </si>
  <si>
    <t>Private Equity</t>
  </si>
  <si>
    <t>ALT_L_PE_PE</t>
  </si>
  <si>
    <t>ALT_L_PE_SPE</t>
  </si>
  <si>
    <t>Secondary PE</t>
  </si>
  <si>
    <t>ALT_L_PE_FF</t>
  </si>
  <si>
    <t>Funds of Funds</t>
  </si>
  <si>
    <t>ALT_L_PD</t>
  </si>
  <si>
    <t>Private Debt</t>
  </si>
  <si>
    <t>ALT_L_RE</t>
  </si>
  <si>
    <t>Real Estate</t>
  </si>
  <si>
    <t>ALT_L_INF</t>
  </si>
  <si>
    <t>ALT_I</t>
  </si>
  <si>
    <t>ALT INTER</t>
  </si>
  <si>
    <t>ALT_I_PE</t>
  </si>
  <si>
    <t>ALT_I_PE_PE</t>
  </si>
  <si>
    <t>ALT_I_PE_SPE</t>
  </si>
  <si>
    <t>ALT_I_PE_FF</t>
  </si>
  <si>
    <t>ALT_I_PD</t>
  </si>
  <si>
    <t>ALT_I_RE</t>
  </si>
  <si>
    <t>ALT_I_INF</t>
  </si>
  <si>
    <t>ALT_D</t>
  </si>
  <si>
    <t>Dummy</t>
  </si>
  <si>
    <t>RF</t>
  </si>
  <si>
    <t>RENTA FIJA</t>
  </si>
  <si>
    <t>RentaFijaPEN</t>
  </si>
  <si>
    <t>PEN Duration</t>
  </si>
  <si>
    <t>RentaFijaPENNominal</t>
  </si>
  <si>
    <t>Nominal</t>
  </si>
  <si>
    <t>RentaFijaPENNominalGobierno</t>
  </si>
  <si>
    <t>PEN SB</t>
  </si>
  <si>
    <t>Gobierno</t>
  </si>
  <si>
    <t>PEN GOB</t>
  </si>
  <si>
    <t>PEN_NOM_GOB_CD</t>
  </si>
  <si>
    <t>CDs</t>
  </si>
  <si>
    <t>PEN_NOM_GOB_LC</t>
  </si>
  <si>
    <t>RentaFijaPENNominalCorporativa</t>
  </si>
  <si>
    <t>PEN CR</t>
  </si>
  <si>
    <t>Corporativos</t>
  </si>
  <si>
    <t>PEN_NOM_CORP_NT</t>
  </si>
  <si>
    <t>Corp NT</t>
  </si>
  <si>
    <t>PEN_NOM_CORP_REG</t>
  </si>
  <si>
    <t>Corp REGS</t>
  </si>
  <si>
    <t>PEN_NOM_CORP_FM</t>
  </si>
  <si>
    <t>Fondo Local LC</t>
  </si>
  <si>
    <t>RentaFijaPENInflationLinked</t>
  </si>
  <si>
    <t>VAC</t>
  </si>
  <si>
    <t>PEN_VAC_GOB</t>
  </si>
  <si>
    <t>PEN_VAC_CORP</t>
  </si>
  <si>
    <t>RentaFijaLocalCurrency</t>
  </si>
  <si>
    <t>Local Rates Duration</t>
  </si>
  <si>
    <t>RentaFijaLocalCurrencyGobierno</t>
  </si>
  <si>
    <t>EMLC TR</t>
  </si>
  <si>
    <t>LCD_GOB_MEX</t>
  </si>
  <si>
    <t>Mexico</t>
  </si>
  <si>
    <t>LCD_GOB_COL</t>
  </si>
  <si>
    <t xml:space="preserve">Colombia </t>
  </si>
  <si>
    <t>LCD_GOB_BRA</t>
  </si>
  <si>
    <t>Brazil</t>
  </si>
  <si>
    <t>LCD_GOB_CHI</t>
  </si>
  <si>
    <t>LCD_GOB_SUD</t>
  </si>
  <si>
    <t>South Africa</t>
  </si>
  <si>
    <t>LCD_GOB_FM</t>
  </si>
  <si>
    <t>Fondos EM</t>
  </si>
  <si>
    <t>RentaFijaLocalCurrencyCorporativa</t>
  </si>
  <si>
    <t>EMLC CR</t>
  </si>
  <si>
    <t>Corporativo</t>
  </si>
  <si>
    <t>LC CORP</t>
  </si>
  <si>
    <t>LCD_CORP_IG</t>
  </si>
  <si>
    <t>High Grade</t>
  </si>
  <si>
    <t>LCD_CORP_HY</t>
  </si>
  <si>
    <t>High Yield</t>
  </si>
  <si>
    <t>LCD_CORP_FM</t>
  </si>
  <si>
    <t>RentaFijaHardCurrency</t>
  </si>
  <si>
    <t>Hard Currency Duration</t>
  </si>
  <si>
    <t>RentaFijaHardCurrencyLocal</t>
  </si>
  <si>
    <t>RF Local</t>
  </si>
  <si>
    <t>HCD_LOC_GOB_HC</t>
  </si>
  <si>
    <t>EMHC TR</t>
  </si>
  <si>
    <t>HC PERU</t>
  </si>
  <si>
    <t>RentaFijaHardCurrencyLocalCorporativa</t>
  </si>
  <si>
    <t>EMHC CR</t>
  </si>
  <si>
    <t>HC PERU CORP</t>
  </si>
  <si>
    <t>HCD_LOC_CORP_NT</t>
  </si>
  <si>
    <t>Perú NT</t>
  </si>
  <si>
    <t>HCD_LOC_CORP_REG</t>
  </si>
  <si>
    <t>Perú REGS</t>
  </si>
  <si>
    <t>HCD_LOC_CORP_FM</t>
  </si>
  <si>
    <t>Fondo Local HC</t>
  </si>
  <si>
    <t>RentaFijaHardCurrencyInternacional</t>
  </si>
  <si>
    <t>RF Internacional</t>
  </si>
  <si>
    <t>RentaFijaHardCurrencyInternacionalDM</t>
  </si>
  <si>
    <t>DM</t>
  </si>
  <si>
    <t>RentaFijaHardCurrencyInternacionalDMGobierno</t>
  </si>
  <si>
    <t>DM TR</t>
  </si>
  <si>
    <t>HC GOB</t>
  </si>
  <si>
    <t>HCD_INT_DM_GOB_US</t>
  </si>
  <si>
    <t>Estados Unidos</t>
  </si>
  <si>
    <t>HCD_INT_DM_GOB_CAN</t>
  </si>
  <si>
    <t>HCD_INT_DM_GOB_AUS</t>
  </si>
  <si>
    <t>Australia</t>
  </si>
  <si>
    <t>HCD_INT_DM_GOB_UK</t>
  </si>
  <si>
    <t>Reino Unido</t>
  </si>
  <si>
    <t>HCD_INT_DM_GOB_JPN</t>
  </si>
  <si>
    <t>Japon</t>
  </si>
  <si>
    <t>HCD_INT_DM_GOB_FM</t>
  </si>
  <si>
    <t>Fondos - GDM</t>
  </si>
  <si>
    <t>RentaFijaHardCurrencyInternacionalDMCorporativa</t>
  </si>
  <si>
    <t>HC CORP</t>
  </si>
  <si>
    <t>HCD_INT_DM_CORP_FMIG</t>
  </si>
  <si>
    <t>DM OC</t>
  </si>
  <si>
    <t>Fondos IG</t>
  </si>
  <si>
    <t>HCD_INT_DM_CORP_FMHY</t>
  </si>
  <si>
    <t>DM HY</t>
  </si>
  <si>
    <t>Fondos HY</t>
  </si>
  <si>
    <t>HCD_INT_DM_CORP_FMSL</t>
  </si>
  <si>
    <t>Fondos SL</t>
  </si>
  <si>
    <t>HCD_INT_DM_CORP_FMCB</t>
  </si>
  <si>
    <t>Fondos CB</t>
  </si>
  <si>
    <t>HCD_INT_DM_MM_FM</t>
  </si>
  <si>
    <t>Fondos MM</t>
  </si>
  <si>
    <t>RentaFijaHardCurrencyInternacionalEM</t>
  </si>
  <si>
    <t>EM</t>
  </si>
  <si>
    <t>RentaFijaHardCurrencyInternacionalEMGobierno</t>
  </si>
  <si>
    <t>HCD_INT_EM_GOB_MEX</t>
  </si>
  <si>
    <t>HCD_INT_EM_GOB_COL</t>
  </si>
  <si>
    <t>HCD_INT_EM_GOB_BRA</t>
  </si>
  <si>
    <t>HCD_INT_EM_GOB_CHI</t>
  </si>
  <si>
    <t>HCD_INT_EM_GOB_FM</t>
  </si>
  <si>
    <t>Fondos GEM</t>
  </si>
  <si>
    <t>RentaFijaHardCurrencyInternacionalEMCorporativa</t>
  </si>
  <si>
    <t>HCD_INT_EM_CORP_IG</t>
  </si>
  <si>
    <t>Emisiones - IG</t>
  </si>
  <si>
    <t>HCD_INT_EM_CORP_HY</t>
  </si>
  <si>
    <t>Emisiones - HY</t>
  </si>
  <si>
    <t>HCD_INT_EM_CORP_FM</t>
  </si>
  <si>
    <t>Fondos - CEM</t>
  </si>
  <si>
    <t>M</t>
  </si>
  <si>
    <t>MON</t>
  </si>
  <si>
    <t>MONEDAS</t>
  </si>
  <si>
    <t>n.a.</t>
  </si>
  <si>
    <t>M_USDPEN</t>
  </si>
  <si>
    <t>USDPEN</t>
  </si>
  <si>
    <t>EM FX</t>
  </si>
  <si>
    <t>M_DM_USD</t>
  </si>
  <si>
    <t>USD</t>
  </si>
  <si>
    <t>M_EM_PEN</t>
  </si>
  <si>
    <t>PEN</t>
  </si>
  <si>
    <t>M_EM</t>
  </si>
  <si>
    <t>M_EM_CLP</t>
  </si>
  <si>
    <t>CLP</t>
  </si>
  <si>
    <t>M_EM_COP</t>
  </si>
  <si>
    <t>COP</t>
  </si>
  <si>
    <t>M_EM_BRL</t>
  </si>
  <si>
    <t>BRL</t>
  </si>
  <si>
    <t>M_EM_MXN</t>
  </si>
  <si>
    <t>MXN</t>
  </si>
  <si>
    <t>M_EM_CNY</t>
  </si>
  <si>
    <t>CNY</t>
  </si>
  <si>
    <t>M_EM_CNH</t>
  </si>
  <si>
    <t>CNH</t>
  </si>
  <si>
    <t>M_EM_INR</t>
  </si>
  <si>
    <t>INR</t>
  </si>
  <si>
    <t>M_EM_KRW</t>
  </si>
  <si>
    <t>KRW</t>
  </si>
  <si>
    <t>M_EM_TWD</t>
  </si>
  <si>
    <t>TWD</t>
  </si>
  <si>
    <t>M_EM_IDR</t>
  </si>
  <si>
    <t>IDR</t>
  </si>
  <si>
    <t>M_EM_THB</t>
  </si>
  <si>
    <t>THB</t>
  </si>
  <si>
    <t>M_EM_MYR</t>
  </si>
  <si>
    <t>MYR</t>
  </si>
  <si>
    <t>M_EM_CZK</t>
  </si>
  <si>
    <t>CZK</t>
  </si>
  <si>
    <t>M_EM_HUF</t>
  </si>
  <si>
    <t>HUF</t>
  </si>
  <si>
    <t>M_EM_PLN</t>
  </si>
  <si>
    <t>PLN</t>
  </si>
  <si>
    <t>M_EM_ZAR</t>
  </si>
  <si>
    <t>ZAR</t>
  </si>
  <si>
    <t>M_EM_TRY</t>
  </si>
  <si>
    <t>TRY</t>
  </si>
  <si>
    <t>M_EM_OEM</t>
  </si>
  <si>
    <t>M_DM</t>
  </si>
  <si>
    <t>DM FX</t>
  </si>
  <si>
    <t>M_DM_EUR</t>
  </si>
  <si>
    <t>M_DM_JPY</t>
  </si>
  <si>
    <t>JPY</t>
  </si>
  <si>
    <t>M_DM_GBP</t>
  </si>
  <si>
    <t>GBP</t>
  </si>
  <si>
    <t>M_DM_CAD</t>
  </si>
  <si>
    <t>CAD</t>
  </si>
  <si>
    <t>M_DM_AUD</t>
  </si>
  <si>
    <t>AUD</t>
  </si>
  <si>
    <t>M_DM_SEK</t>
  </si>
  <si>
    <t>SEK</t>
  </si>
  <si>
    <t>M_DM_NOK</t>
  </si>
  <si>
    <t>NOK</t>
  </si>
  <si>
    <t>M_DM_HKD</t>
  </si>
  <si>
    <t>HKD</t>
  </si>
  <si>
    <t>M_DM_CHF</t>
  </si>
  <si>
    <t>CHF</t>
  </si>
  <si>
    <t>M_DM_ODM</t>
  </si>
  <si>
    <t>DERIVADOS</t>
  </si>
  <si>
    <t>DerivadosRentaFija</t>
  </si>
  <si>
    <t>Renta Fija</t>
  </si>
  <si>
    <t>DER_RF_FUT_US</t>
  </si>
  <si>
    <t>Futuros</t>
  </si>
  <si>
    <t>FUT RF</t>
  </si>
  <si>
    <t>DER_RF_OP_US</t>
  </si>
  <si>
    <t>FUT RV</t>
  </si>
  <si>
    <t>DerivadosRentaVariable</t>
  </si>
  <si>
    <t>OP</t>
  </si>
  <si>
    <t>DER_RV_FUT_US</t>
  </si>
  <si>
    <t>DER_RV_OP_US</t>
  </si>
  <si>
    <t>DER_RV_OP_EME_CH</t>
  </si>
  <si>
    <t>DER_RV_OP_EME_AGG</t>
  </si>
  <si>
    <t>EM Aggregate</t>
  </si>
  <si>
    <t>NDF</t>
  </si>
  <si>
    <t>CASH</t>
  </si>
  <si>
    <t>Caja Neta</t>
  </si>
  <si>
    <t>EEST</t>
  </si>
  <si>
    <t>Otros Factores No Estimados</t>
  </si>
  <si>
    <t>Error de Estimación</t>
  </si>
  <si>
    <t>Total</t>
  </si>
  <si>
    <t>EST</t>
  </si>
  <si>
    <t>Estimados</t>
  </si>
  <si>
    <t>VC</t>
  </si>
  <si>
    <t>Realizados</t>
  </si>
  <si>
    <t>SAA - INPUT</t>
  </si>
  <si>
    <t>IN-F1</t>
  </si>
  <si>
    <t>SIS-F1</t>
  </si>
  <si>
    <t>IN-F2</t>
  </si>
  <si>
    <t>SIS-F2</t>
  </si>
  <si>
    <t>IN-F3</t>
  </si>
  <si>
    <t>SIS-F3</t>
  </si>
  <si>
    <t>GAP-F1</t>
  </si>
  <si>
    <t>GAP-F2</t>
  </si>
  <si>
    <t>GAP-F3</t>
  </si>
  <si>
    <t>RVI_US</t>
  </si>
  <si>
    <t>RVI_EU</t>
  </si>
  <si>
    <t>RVI_JP</t>
  </si>
  <si>
    <t>RVI_EM</t>
  </si>
  <si>
    <t>REIT</t>
  </si>
  <si>
    <t>PEGDPEN</t>
  </si>
  <si>
    <t>EMGDLC</t>
  </si>
  <si>
    <t>USD Duration</t>
  </si>
  <si>
    <t>DMGD</t>
  </si>
  <si>
    <t>OEM</t>
  </si>
  <si>
    <t>EMFX</t>
  </si>
  <si>
    <t>ODM</t>
  </si>
  <si>
    <t>DMFX</t>
  </si>
  <si>
    <t>TOTAL</t>
  </si>
  <si>
    <t>SAA</t>
  </si>
  <si>
    <t>SIS-EX-F1</t>
  </si>
  <si>
    <t>SIS-EX-F2</t>
  </si>
  <si>
    <t>SIS-FX-F3</t>
  </si>
  <si>
    <t>RVEM</t>
  </si>
  <si>
    <t>RVDM</t>
  </si>
  <si>
    <t>PEG</t>
  </si>
  <si>
    <t>PEC</t>
  </si>
  <si>
    <t>DMG</t>
  </si>
  <si>
    <t>DMIG</t>
  </si>
  <si>
    <t>DMHY</t>
  </si>
  <si>
    <t>EMHC</t>
  </si>
  <si>
    <t>EMLC</t>
  </si>
  <si>
    <t>EMC</t>
  </si>
  <si>
    <t>ALTL</t>
  </si>
  <si>
    <t>ALTI</t>
  </si>
  <si>
    <t>F1</t>
  </si>
  <si>
    <t>F2</t>
  </si>
  <si>
    <t>F3</t>
  </si>
  <si>
    <t>IN</t>
  </si>
  <si>
    <t>HA</t>
  </si>
  <si>
    <t>PF</t>
  </si>
  <si>
    <t>RI</t>
  </si>
  <si>
    <t>SIS-EX</t>
  </si>
  <si>
    <t>Fecha Ini</t>
  </si>
  <si>
    <t>Fecha Fin</t>
  </si>
  <si>
    <t>IN_F1_GAP</t>
  </si>
  <si>
    <t>IN_F1_PBS</t>
  </si>
  <si>
    <t>HA_F1_GAP</t>
  </si>
  <si>
    <t>HA_F1_PBS</t>
  </si>
  <si>
    <t>RI_F1_GAP</t>
  </si>
  <si>
    <t>RI_F1_PBS</t>
  </si>
  <si>
    <t>PF_F1_GAP</t>
  </si>
  <si>
    <t>PF_F1_PBS</t>
  </si>
  <si>
    <t>SI_F1_GAP</t>
  </si>
  <si>
    <t>SI_F1_PBS</t>
  </si>
  <si>
    <t>IN_F2_GAP</t>
  </si>
  <si>
    <t>IN_F2_PBS</t>
  </si>
  <si>
    <t>HA_F2_GAP</t>
  </si>
  <si>
    <t>HA_F2_PBS</t>
  </si>
  <si>
    <t>RI_F2_GAP</t>
  </si>
  <si>
    <t>RI_F2_PBS</t>
  </si>
  <si>
    <t>PF_F2_GAP</t>
  </si>
  <si>
    <t>PF_F2_PBS</t>
  </si>
  <si>
    <t>SI_F2_GAP</t>
  </si>
  <si>
    <t>SI_F2_PBS</t>
  </si>
  <si>
    <t>IN_F3_GAP</t>
  </si>
  <si>
    <t>IN_F3_PBS</t>
  </si>
  <si>
    <t>HA_F3_GAP</t>
  </si>
  <si>
    <t>HA_F3_PBS</t>
  </si>
  <si>
    <t>RI_F3_GAP</t>
  </si>
  <si>
    <t>RI_F3_PBS</t>
  </si>
  <si>
    <t>PF_F3_GAP</t>
  </si>
  <si>
    <t>PF_F3_PBS</t>
  </si>
  <si>
    <t>SI_F3_GAP</t>
  </si>
  <si>
    <t>SI_F3_PBS</t>
  </si>
  <si>
    <t>GAPINF1</t>
  </si>
  <si>
    <t>PBSINF1</t>
  </si>
  <si>
    <t>GAPHAF1</t>
  </si>
  <si>
    <t>PBSHAF1</t>
  </si>
  <si>
    <t>GAPRIF1</t>
  </si>
  <si>
    <t>PBSRIF1</t>
  </si>
  <si>
    <t>GAPPFF1</t>
  </si>
  <si>
    <t>PBSPFF1</t>
  </si>
  <si>
    <t>GAPSIF1</t>
  </si>
  <si>
    <t>PBSSIF1</t>
  </si>
  <si>
    <t>GAPINF2</t>
  </si>
  <si>
    <t>PBSINF2</t>
  </si>
  <si>
    <t>GAPHAF2</t>
  </si>
  <si>
    <t>PBSHAF2</t>
  </si>
  <si>
    <t>GAPRIF2</t>
  </si>
  <si>
    <t>PBSRIF2</t>
  </si>
  <si>
    <t>GAPPFF2</t>
  </si>
  <si>
    <t>PBSPFF2</t>
  </si>
  <si>
    <t>GAPSIF2</t>
  </si>
  <si>
    <t>PBSSIF2</t>
  </si>
  <si>
    <t>GAPINF3</t>
  </si>
  <si>
    <t>PBSINF3</t>
  </si>
  <si>
    <t>GAPHAF3</t>
  </si>
  <si>
    <t>PBSHAF3</t>
  </si>
  <si>
    <t>GAPRIF3</t>
  </si>
  <si>
    <t>PBSRIF3</t>
  </si>
  <si>
    <t>GAPPFF3</t>
  </si>
  <si>
    <t>PBSPFF3</t>
  </si>
  <si>
    <t>GAPSIF3</t>
  </si>
  <si>
    <t>PBSSIF3</t>
  </si>
  <si>
    <t>SI</t>
  </si>
  <si>
    <t>SBS</t>
  </si>
  <si>
    <t>ID_Quest</t>
  </si>
  <si>
    <t>Nombre</t>
  </si>
  <si>
    <t>Moneda</t>
  </si>
  <si>
    <t>Asset Class</t>
  </si>
  <si>
    <t>Mercado</t>
  </si>
  <si>
    <t>Cat</t>
  </si>
  <si>
    <t>SubCat</t>
  </si>
  <si>
    <t>Sub Cat2</t>
  </si>
  <si>
    <t>Sub Cat3</t>
  </si>
  <si>
    <t>Lista sin repetir</t>
  </si>
  <si>
    <t>Categoría</t>
  </si>
  <si>
    <t>CHK_RF</t>
  </si>
  <si>
    <t>Posición</t>
  </si>
  <si>
    <t>AC Dir</t>
  </si>
  <si>
    <t>Rank Rt</t>
  </si>
  <si>
    <t>UCIT</t>
  </si>
  <si>
    <t>A/P</t>
  </si>
  <si>
    <t>SBS_TIPO</t>
  </si>
  <si>
    <t>PLTrading</t>
  </si>
  <si>
    <t>5276672F0093</t>
  </si>
  <si>
    <t>HSBFMUX LX</t>
  </si>
  <si>
    <t>HSBC - Frontier Markets Equity</t>
  </si>
  <si>
    <t>_</t>
  </si>
  <si>
    <t/>
  </si>
  <si>
    <t>Inter_AFO_FM</t>
  </si>
  <si>
    <t>5274862F9504</t>
  </si>
  <si>
    <t>EDRGDNU LX</t>
  </si>
  <si>
    <t>Edmond de Rothschild - Big Data</t>
  </si>
  <si>
    <t>Global</t>
  </si>
  <si>
    <t>15515123CH47</t>
  </si>
  <si>
    <t>BCICI 7 ½ PERP Corp</t>
  </si>
  <si>
    <t>Banco de Crédito e Inversiones</t>
  </si>
  <si>
    <t>Hard Currency</t>
  </si>
  <si>
    <t>Corporativa</t>
  </si>
  <si>
    <t>Inter_ESF_BSF</t>
  </si>
  <si>
    <t>1551512PAC05</t>
  </si>
  <si>
    <t>BCICI 8 ¾ PERP Corp</t>
  </si>
  <si>
    <t>5374914AIP4B</t>
  </si>
  <si>
    <t>ANTIN</t>
  </si>
  <si>
    <t>Antin Infrastructure Partners IV</t>
  </si>
  <si>
    <t>Alternativos</t>
  </si>
  <si>
    <t>Inter_AFO_FMA</t>
  </si>
  <si>
    <t>5374462SPIF3</t>
  </si>
  <si>
    <t>STONEPEAKINFIII</t>
  </si>
  <si>
    <t>Stonepeak Infrastructure Partners III</t>
  </si>
  <si>
    <t>5374792GIP4F</t>
  </si>
  <si>
    <t>Global Infrastructure GP IV, L.P.</t>
  </si>
  <si>
    <t>5374642EQTI4</t>
  </si>
  <si>
    <t>EQT Infrastructure IV (GP) SCS</t>
  </si>
  <si>
    <t>5375254EQTI5</t>
  </si>
  <si>
    <t>EQT Infrastructure V (General Partner) S.à.r.</t>
  </si>
  <si>
    <t>5375454IEF5S</t>
  </si>
  <si>
    <t>InfraVia European Fund V</t>
  </si>
  <si>
    <t>InfraVia European Fund V SCSp</t>
  </si>
  <si>
    <t>5377304IEF6S</t>
  </si>
  <si>
    <t>InfraVia European Fund VI</t>
  </si>
  <si>
    <t>InfraVia European Fund VI SCSp</t>
  </si>
  <si>
    <t>5375052PGD20</t>
  </si>
  <si>
    <t>Partners Group Direct Infrastructure 2020</t>
  </si>
  <si>
    <t>5375002NHIP3</t>
  </si>
  <si>
    <t>Morgan Stanley Infrastructure Fund I</t>
  </si>
  <si>
    <t>Morgan Stanley - Infrastructure Fund III</t>
  </si>
  <si>
    <t>5374702OSF6F</t>
  </si>
  <si>
    <t>Oaktree Special Situations Fund II GP, L.P.</t>
  </si>
  <si>
    <t>5374702OSF3F</t>
  </si>
  <si>
    <t>Oaktree Special Situations Fund III</t>
  </si>
  <si>
    <t>Local_AFO_FIV</t>
  </si>
  <si>
    <t>5374802BCDSS</t>
  </si>
  <si>
    <t>Bain Capital - Distr. &amp; Sp. Sits 2019</t>
  </si>
  <si>
    <t>5371072PBCR2</t>
  </si>
  <si>
    <t>COII</t>
  </si>
  <si>
    <t xml:space="preserve">PineBridge - Credit Opportunities II </t>
  </si>
  <si>
    <t>5373382ACOA3</t>
  </si>
  <si>
    <t>Apollo Credit Opportunity III</t>
  </si>
  <si>
    <t>5373592OPF6F</t>
  </si>
  <si>
    <t>Oaktree Principal Fund VI GP, L.P.</t>
  </si>
  <si>
    <t>5373852ASSIV</t>
  </si>
  <si>
    <t>ASSIV</t>
  </si>
  <si>
    <t>ASSF - Operating Manager IV, LP</t>
  </si>
  <si>
    <t>5377262VECIX</t>
  </si>
  <si>
    <t>Veritas Capital Partners IX</t>
  </si>
  <si>
    <t>Inter_AFO_FIT</t>
  </si>
  <si>
    <t>5373892AESS3</t>
  </si>
  <si>
    <t>Avenue Europe Capital Partners III, LLC</t>
  </si>
  <si>
    <t>Avenue - Europe Capital Partners III, LLC</t>
  </si>
  <si>
    <t>5374152CIP6F</t>
  </si>
  <si>
    <t>CIP VI Overseas Feeder</t>
  </si>
  <si>
    <t>CIP</t>
  </si>
  <si>
    <t>5374672SPOS8</t>
  </si>
  <si>
    <t>Strategic Partners - VIII</t>
  </si>
  <si>
    <t>5374232CSOF3</t>
  </si>
  <si>
    <t>GSO Capital Solutions Overseas Feeder Fund III LP</t>
  </si>
  <si>
    <t>5374602CVCII</t>
  </si>
  <si>
    <t>CVC Credit Partners Global Special Situations Feeder Fund II SCSp</t>
  </si>
  <si>
    <t>5374224AEPF3</t>
  </si>
  <si>
    <t>Apollo - European Fund</t>
  </si>
  <si>
    <t>Apollo European Principal Finance Fund III (EURO B), L.P</t>
  </si>
  <si>
    <t>5375072PDCO3</t>
  </si>
  <si>
    <t>Portfolio Advisors - Direct Credit Opportunities Fund III</t>
  </si>
  <si>
    <t>5373914ICGVI</t>
  </si>
  <si>
    <t>ICG Europe Fund VI GP Limited</t>
  </si>
  <si>
    <t>ICG - Europe Fund VI GP Limited</t>
  </si>
  <si>
    <t>5377544ICG9F</t>
  </si>
  <si>
    <t>ICG Europe Fund IX</t>
  </si>
  <si>
    <t>53CIP62FEEDE</t>
  </si>
  <si>
    <t>Cerberus - CIP VI Overseas Feeder</t>
  </si>
  <si>
    <t>53GSOC2GSOCS</t>
  </si>
  <si>
    <t>GSO Capital Solutions - Overseas Feeder Fund III</t>
  </si>
  <si>
    <t>5374442FREO3</t>
  </si>
  <si>
    <t>Fortress - Real Estate Opportunities Fund III</t>
  </si>
  <si>
    <t>5374592NBDF3</t>
  </si>
  <si>
    <t>Neuberger Bergman Private Debt III</t>
  </si>
  <si>
    <t>5370964ALT08</t>
  </si>
  <si>
    <t>Altamar Global Alternativos Program VIII, FCR</t>
  </si>
  <si>
    <t>Altamar - PE Program VIII</t>
  </si>
  <si>
    <t>5370964ALT10</t>
  </si>
  <si>
    <t>ALTAMARV</t>
  </si>
  <si>
    <t>Altamar - PE Program V</t>
  </si>
  <si>
    <t>5371042HIXCB</t>
  </si>
  <si>
    <t>HIXCB</t>
  </si>
  <si>
    <t>Harbourvest - Buyout Us IX FoF</t>
  </si>
  <si>
    <t>5371242PAVIL</t>
  </si>
  <si>
    <t>PASIA VI</t>
  </si>
  <si>
    <t>Pantheon - PASIA VI</t>
  </si>
  <si>
    <t>5371254HIPVI</t>
  </si>
  <si>
    <t>HIIPEPVI</t>
  </si>
  <si>
    <t>Harbourvest - HIPEP VI</t>
  </si>
  <si>
    <t>5373572HGPEF</t>
  </si>
  <si>
    <t>HarbourVest Partners L.P.</t>
  </si>
  <si>
    <t>5373652HIP7C</t>
  </si>
  <si>
    <t>HIPEP VII PARTNERSHIP FEEDER FUND L.P.</t>
  </si>
  <si>
    <t>Hipep - VII Partnership Feeder Fund L.P.</t>
  </si>
  <si>
    <t>5374682HLGII</t>
  </si>
  <si>
    <t>Hamilton Lane - Global SMID II</t>
  </si>
  <si>
    <t>53AAAA1AAAAA</t>
  </si>
  <si>
    <t>Venta Alts</t>
  </si>
  <si>
    <t>5375422SCPVO</t>
  </si>
  <si>
    <t>StepStone Capital Partners V Offshore,  L.P</t>
  </si>
  <si>
    <t>5377362IPC13</t>
  </si>
  <si>
    <t>Insight Partners (Cayman) XIII, L.P.</t>
  </si>
  <si>
    <t>5375272BSGLP</t>
  </si>
  <si>
    <t>BLACKSTONE GROWTH ASSOCIATES L.P</t>
  </si>
  <si>
    <t>Blackstone Growth Associates L.P.</t>
  </si>
  <si>
    <t>5375172CDRXI</t>
  </si>
  <si>
    <t>CD&amp;R - Fund XI</t>
  </si>
  <si>
    <t>5374212PGD16</t>
  </si>
  <si>
    <t>Partners Group Direct Equity 2016</t>
  </si>
  <si>
    <t>5374664CCM7F</t>
  </si>
  <si>
    <t>Cevine Capital Management VII Feeder L.P.</t>
  </si>
  <si>
    <t>5377214TF6SC</t>
  </si>
  <si>
    <t>Triton Fund 6 SCSP</t>
  </si>
  <si>
    <t>5370862TRGL1</t>
  </si>
  <si>
    <t>LAPEFI</t>
  </si>
  <si>
    <t>TRG Rohatyn - LAPEF I</t>
  </si>
  <si>
    <t>5375292IPC12</t>
  </si>
  <si>
    <t>Insight Partners  XII</t>
  </si>
  <si>
    <t>Insight Partners (Cayman) XII. L.P</t>
  </si>
  <si>
    <t>5374902IPCXI</t>
  </si>
  <si>
    <t>Insight Partners XI</t>
  </si>
  <si>
    <t>5370904PGD09</t>
  </si>
  <si>
    <t>PGD2009</t>
  </si>
  <si>
    <t>Partners - PGD 2009</t>
  </si>
  <si>
    <t>5374752PGD19</t>
  </si>
  <si>
    <t>Partners Group - PGD19</t>
  </si>
  <si>
    <t>5371082CSABF</t>
  </si>
  <si>
    <t>CSABF</t>
  </si>
  <si>
    <t>Calyle - CSABF</t>
  </si>
  <si>
    <t>5371484A8AFE</t>
  </si>
  <si>
    <t>APAX VIII</t>
  </si>
  <si>
    <t>Apax VIII</t>
  </si>
  <si>
    <t>5374782A10FE</t>
  </si>
  <si>
    <t>APAX X USD GP L.P.</t>
  </si>
  <si>
    <t>Apax X</t>
  </si>
  <si>
    <t>5371592CPSMF</t>
  </si>
  <si>
    <t>CPS Managers Fund L.P</t>
  </si>
  <si>
    <t>5372282ACTG4</t>
  </si>
  <si>
    <t>Actis</t>
  </si>
  <si>
    <t>5372462PGD12</t>
  </si>
  <si>
    <t>PARTNERS</t>
  </si>
  <si>
    <t>Partners Group Mngt.</t>
  </si>
  <si>
    <t>5377174V5FSC</t>
  </si>
  <si>
    <t>Vitruvian Investment Partners V</t>
  </si>
  <si>
    <t>5377114P8SCS</t>
  </si>
  <si>
    <t>PAI Partners VIII-1 SCSp</t>
  </si>
  <si>
    <t>5374112KKR12</t>
  </si>
  <si>
    <t>KKR</t>
  </si>
  <si>
    <t>5374414P7SLP</t>
  </si>
  <si>
    <t>PAI Europe VII</t>
  </si>
  <si>
    <t>5374404P7SCS</t>
  </si>
  <si>
    <t>5374062AIXFE</t>
  </si>
  <si>
    <t>Apax IX GP Co. Limited</t>
  </si>
  <si>
    <t xml:space="preserve">Apax IX </t>
  </si>
  <si>
    <t>5374204CVC7A</t>
  </si>
  <si>
    <t>CVC Capital Partners VII Limited</t>
  </si>
  <si>
    <t>CVC Capital Partners - VII Limited</t>
  </si>
  <si>
    <t>5373704BPEVD</t>
  </si>
  <si>
    <t>Bridgepoint Europe V D LP</t>
  </si>
  <si>
    <t>Bridgepoint - Europe V D LP</t>
  </si>
  <si>
    <t>5373704BPE6C</t>
  </si>
  <si>
    <t>Bridgepoint Europe VI - Private Equity Fund</t>
  </si>
  <si>
    <t>Bridgepoint - Europe VI Private Equity Fund</t>
  </si>
  <si>
    <t>5374954ABF7A</t>
  </si>
  <si>
    <t>Ardian Buyout Fund VII</t>
  </si>
  <si>
    <t>5374964IK9SC</t>
  </si>
  <si>
    <t>IK Investment Partners IX</t>
  </si>
  <si>
    <t>5374192HCI4A</t>
  </si>
  <si>
    <t>HarbourVest Co-Investment Fund IV</t>
  </si>
  <si>
    <t>5372784P6FPC</t>
  </si>
  <si>
    <t>PAI Europe VI -1 FPCI</t>
  </si>
  <si>
    <t>PAI Europa V1 - FPCI</t>
  </si>
  <si>
    <t>5376622KVCXC</t>
  </si>
  <si>
    <t>Knightsbridge Management X, LLC</t>
  </si>
  <si>
    <t>5375402GS5SC</t>
  </si>
  <si>
    <t>G Squared Equity GP V</t>
  </si>
  <si>
    <t>5375224EQT9S</t>
  </si>
  <si>
    <t>EQT IX (General Partner) S.à r.l.</t>
  </si>
  <si>
    <t>5372784P6SCS</t>
  </si>
  <si>
    <t>PAI Europe VI -1 SCSP</t>
  </si>
  <si>
    <t>PAI Europe VI - 1 SCSP</t>
  </si>
  <si>
    <t>5375042TB14A</t>
  </si>
  <si>
    <t>Thoma Bravo Fund XIV</t>
  </si>
  <si>
    <t>5374312VCIIF</t>
  </si>
  <si>
    <t>Vista Co-Investment</t>
  </si>
  <si>
    <t>Vista Co-Invest Program International Feeder, L.P.</t>
  </si>
  <si>
    <t>5374652VEP7A</t>
  </si>
  <si>
    <t>PRIVFAEVEP7A</t>
  </si>
  <si>
    <t>Vista Equity Partners Fund VII GP, L.P.</t>
  </si>
  <si>
    <t>5370904PGD16</t>
  </si>
  <si>
    <t>Partners Group Direct Equity 2016 (USD) C-G, L.P</t>
  </si>
  <si>
    <t>Partners Group - Direct Equty 2016 C-G</t>
  </si>
  <si>
    <t>5374712PECPV</t>
  </si>
  <si>
    <t>Platinum Equity Partners V</t>
  </si>
  <si>
    <t>5377052PLEP6</t>
  </si>
  <si>
    <t>Platinum Equity Capital Partners VI</t>
  </si>
  <si>
    <t>5374682HALII</t>
  </si>
  <si>
    <t>Hamilton Lane SMID</t>
  </si>
  <si>
    <t>5374434CEPVF</t>
  </si>
  <si>
    <t>PRIVFAECEPVF</t>
  </si>
  <si>
    <t>CEP V LUX</t>
  </si>
  <si>
    <t>5374342CPVII</t>
  </si>
  <si>
    <t>CP VII</t>
  </si>
  <si>
    <t>Carlyle Partners VII</t>
  </si>
  <si>
    <t>5374552HFCP9</t>
  </si>
  <si>
    <t>Hellman &amp; Friedman</t>
  </si>
  <si>
    <t>5374932OHCPV</t>
  </si>
  <si>
    <t>Oak Hill Capital Partners V</t>
  </si>
  <si>
    <t>5374832WPGGF</t>
  </si>
  <si>
    <t>Warburg Pincus - Global Growth Fund</t>
  </si>
  <si>
    <t>5375032FPVIA</t>
  </si>
  <si>
    <t>Francisco Partners VI</t>
  </si>
  <si>
    <t>5374902TB14A</t>
  </si>
  <si>
    <t>5375212CRSFV</t>
  </si>
  <si>
    <t>CROWN GLOBAL SECONDARIES V FEEDER SCSP</t>
  </si>
  <si>
    <t>Crown Global Secondaries V GP</t>
  </si>
  <si>
    <t>5375132DSFFX</t>
  </si>
  <si>
    <t>Dover Street X Feeder Fund L.P.</t>
  </si>
  <si>
    <t>5374482LCPIX</t>
  </si>
  <si>
    <t>PRIVFAELCPIX</t>
  </si>
  <si>
    <t>5370562DSVII</t>
  </si>
  <si>
    <t>DSVII</t>
  </si>
  <si>
    <t>Harbourvest - Dover Street VII</t>
  </si>
  <si>
    <t>5370904PGS08</t>
  </si>
  <si>
    <t>PG2ND08</t>
  </si>
  <si>
    <t>Partners - PG Secondary 2008</t>
  </si>
  <si>
    <t>5374582PGSF6</t>
  </si>
  <si>
    <t>PGSF VI Feeder GP, LLC</t>
  </si>
  <si>
    <t>5370992LCP7O</t>
  </si>
  <si>
    <t>LCPVII</t>
  </si>
  <si>
    <t>Lexington - LCP VII</t>
  </si>
  <si>
    <t>5371332COL6A</t>
  </si>
  <si>
    <t>COLLER VI</t>
  </si>
  <si>
    <t>Coller - Coller VI</t>
  </si>
  <si>
    <t>5374632COL8F</t>
  </si>
  <si>
    <t>Coller International General Partner VIII,L.P</t>
  </si>
  <si>
    <t>Coller - Coller VIII</t>
  </si>
  <si>
    <t>5371362PGS11</t>
  </si>
  <si>
    <t>PG2ND11</t>
  </si>
  <si>
    <t>Partners - PG Secondary 2011</t>
  </si>
  <si>
    <t>5372842LCP8F</t>
  </si>
  <si>
    <t>LCP8F</t>
  </si>
  <si>
    <t>Lexington Partners GP Holdings VIII LLC</t>
  </si>
  <si>
    <t>5373542PGS15</t>
  </si>
  <si>
    <t>PG2ND15</t>
  </si>
  <si>
    <t>Partners - PG Secondary 2015</t>
  </si>
  <si>
    <t>5373962COL7F</t>
  </si>
  <si>
    <t>COLLER VII</t>
  </si>
  <si>
    <t>Coller</t>
  </si>
  <si>
    <t>5374052ASF7G</t>
  </si>
  <si>
    <t>ASF VII LP</t>
  </si>
  <si>
    <t>Ardian - Secondary Fund VII LP</t>
  </si>
  <si>
    <t>5374872ASFCC</t>
  </si>
  <si>
    <t>ASF Cosmos Co-Invest L.P.</t>
  </si>
  <si>
    <t>5358472ASF8G</t>
  </si>
  <si>
    <t>PRIVFAEASF8G</t>
  </si>
  <si>
    <t>ASF VIII GP Limited</t>
  </si>
  <si>
    <t>5375182CEVFV</t>
  </si>
  <si>
    <t>Cortland Enhanced Value Fund V, L.P.</t>
  </si>
  <si>
    <t>5374524TSEV8</t>
  </si>
  <si>
    <t>Tishman Speyer European Real Estate Venture VIII SCSp</t>
  </si>
  <si>
    <t>TSE - Real Estate Venture VIII SCSp</t>
  </si>
  <si>
    <t>5371912TCRE1</t>
  </si>
  <si>
    <t>TCRE1</t>
  </si>
  <si>
    <t>Terranum - Real Estate Fund</t>
  </si>
  <si>
    <t>5373922TCRE2</t>
  </si>
  <si>
    <t>Terranum Latam RE Fund II</t>
  </si>
  <si>
    <t>Terranum Capital - Latin America Real Estate Fund II, L.P.</t>
  </si>
  <si>
    <t>5374732SPOR7</t>
  </si>
  <si>
    <t>Strategic Partners - Real Estate VII</t>
  </si>
  <si>
    <t>5374272CRF8B</t>
  </si>
  <si>
    <t>CARLYLE REALTY VIII</t>
  </si>
  <si>
    <t>Carlyle Realty Partners - VIII</t>
  </si>
  <si>
    <t>5374322SOIKP</t>
  </si>
  <si>
    <t>Starwood Opportunity Fund XI</t>
  </si>
  <si>
    <t>Starwood Opportunity Fund XI Investor KP, L.P.</t>
  </si>
  <si>
    <t>5374322SOMAR</t>
  </si>
  <si>
    <t>5374382MRES2</t>
  </si>
  <si>
    <t>Met RE Secondaries Fund EUI-II</t>
  </si>
  <si>
    <t>Metropolitan Real Estate Partners Secondaries Fund EUI-II L.P.</t>
  </si>
  <si>
    <t>5371372PRE17</t>
  </si>
  <si>
    <t>Partners Real Estate Secondary 2017</t>
  </si>
  <si>
    <t>Partners Group Real Estate Secondary 2017 (USD) D, L.P. Inc.</t>
  </si>
  <si>
    <t>5374842BREVI</t>
  </si>
  <si>
    <t>Blackstone Real Estate Associates Europe VI</t>
  </si>
  <si>
    <t>5376882CEVVI</t>
  </si>
  <si>
    <t>Cortland Enhanced Value Fund VI GP, LLC</t>
  </si>
  <si>
    <t>53CCCC1MRIF2</t>
  </si>
  <si>
    <t>Marca Prima F2</t>
  </si>
  <si>
    <t>53CCCC1MRIF3</t>
  </si>
  <si>
    <t>Marca Prima F3</t>
  </si>
  <si>
    <t>53CCCC1CCCCC</t>
  </si>
  <si>
    <t>Dummy Alts Int</t>
  </si>
  <si>
    <t>51CCCC1CCCCC</t>
  </si>
  <si>
    <t>Dummy Alts Loc</t>
  </si>
  <si>
    <t>49CCCC1CCCCC</t>
  </si>
  <si>
    <t>Dummy Trad Loc</t>
  </si>
  <si>
    <t>Local_AFO_FIT</t>
  </si>
  <si>
    <t>5111041FIDAF</t>
  </si>
  <si>
    <t>AC Capitales - Agroindustrial</t>
  </si>
  <si>
    <t>AC Capitales - Infraestructura</t>
  </si>
  <si>
    <t>5111042INF1U</t>
  </si>
  <si>
    <t>AC-INF</t>
  </si>
  <si>
    <t>5111042INF2A</t>
  </si>
  <si>
    <t>AC Capitales - Infraestructura II</t>
  </si>
  <si>
    <t>5111052INFS1</t>
  </si>
  <si>
    <t>SIGMAINF</t>
  </si>
  <si>
    <t>Sigma- Infraestructura</t>
  </si>
  <si>
    <t>5111302INFAM</t>
  </si>
  <si>
    <t>Sura Credicorp Infraestructura</t>
  </si>
  <si>
    <t>5111132INBRO</t>
  </si>
  <si>
    <t>BROOKFIELD</t>
  </si>
  <si>
    <t>Brookfield - Infraestructura</t>
  </si>
  <si>
    <t>5311082FIEAM</t>
  </si>
  <si>
    <t>LVENERI</t>
  </si>
  <si>
    <t>LarraínVial - Energía I</t>
  </si>
  <si>
    <t>5370552AARCF</t>
  </si>
  <si>
    <t>ARCF1</t>
  </si>
  <si>
    <t>ARCM - ARC Fund I</t>
  </si>
  <si>
    <t>5371262AGPII</t>
  </si>
  <si>
    <t>ARCF2</t>
  </si>
  <si>
    <t>ARCM - ARC Fund II</t>
  </si>
  <si>
    <t>5111092FMEZZ</t>
  </si>
  <si>
    <t>SUMMEZZ</t>
  </si>
  <si>
    <t>Summa - Mezzanine</t>
  </si>
  <si>
    <t>4871412CLPEF</t>
  </si>
  <si>
    <t>CARLYLEPERU</t>
  </si>
  <si>
    <t>Carlyle Peru</t>
  </si>
  <si>
    <t>Local_AFO_FMA</t>
  </si>
  <si>
    <t>5111322LATAM</t>
  </si>
  <si>
    <t>EFFIC LATAM</t>
  </si>
  <si>
    <t>Effic Partners - Latam</t>
  </si>
  <si>
    <t>Local_ENF_FIA</t>
  </si>
  <si>
    <t>5111032LATAM</t>
  </si>
  <si>
    <t>SEAF LATAM</t>
  </si>
  <si>
    <t>Access Seaf - Latam</t>
  </si>
  <si>
    <t>5111092TRANC</t>
  </si>
  <si>
    <t>SUMMA - ANDINO</t>
  </si>
  <si>
    <t>Summa - Trasandino</t>
  </si>
  <si>
    <t>5111032TRANC</t>
  </si>
  <si>
    <t>SEAF TRASANDINO</t>
  </si>
  <si>
    <t>Access Seaf - Trasandino</t>
  </si>
  <si>
    <t>5111071DESC1</t>
  </si>
  <si>
    <t>ENFOCADES1</t>
  </si>
  <si>
    <t>Enfoca - Descubridor I</t>
  </si>
  <si>
    <t>5111071DESC2</t>
  </si>
  <si>
    <t>ENFOCADES2</t>
  </si>
  <si>
    <t>Enfoca - Descubridor II</t>
  </si>
  <si>
    <t>5111072DCVY1</t>
  </si>
  <si>
    <t>ENFOCADIS1</t>
  </si>
  <si>
    <t>Enfoca - Discovery I</t>
  </si>
  <si>
    <t>5111141KFIIP</t>
  </si>
  <si>
    <t>KANDEOII</t>
  </si>
  <si>
    <t>Kandeo - II Private Equity</t>
  </si>
  <si>
    <t>5111142FFOR1</t>
  </si>
  <si>
    <t>FORTALEZA</t>
  </si>
  <si>
    <t>Macrocapitales - Fortaleza</t>
  </si>
  <si>
    <t>5111152FCRET</t>
  </si>
  <si>
    <t>Faro Capital</t>
  </si>
  <si>
    <t xml:space="preserve">Faro Capital - Fondo de Inversión Retail </t>
  </si>
  <si>
    <t>5111152FICP1</t>
  </si>
  <si>
    <t>FAROCP</t>
  </si>
  <si>
    <t>Faro - Capital Privado</t>
  </si>
  <si>
    <t>5111072DES1B</t>
  </si>
  <si>
    <t>Enfoca - Descubridor 1</t>
  </si>
  <si>
    <t>5111072DES2B</t>
  </si>
  <si>
    <t>Enfoca - Descubridor 2</t>
  </si>
  <si>
    <t>5111011CCINM</t>
  </si>
  <si>
    <t>Credifondo SA SAF</t>
  </si>
  <si>
    <t>BCP Fondo Inmobiliario</t>
  </si>
  <si>
    <t>5111022FINM1</t>
  </si>
  <si>
    <t>COMP-INMB1</t>
  </si>
  <si>
    <t>Compass - Inmobiliario A</t>
  </si>
  <si>
    <t>5111022FINR2</t>
  </si>
  <si>
    <t>COMP-INF</t>
  </si>
  <si>
    <t>Compass - Inmobiliario B</t>
  </si>
  <si>
    <t>5111042FIMRE</t>
  </si>
  <si>
    <t>AC-INMB1</t>
  </si>
  <si>
    <t>AC Capitales - Inmobiliario I</t>
  </si>
  <si>
    <t>5111042FINM2</t>
  </si>
  <si>
    <t>AC-INMB2</t>
  </si>
  <si>
    <t>AC Capitales - Inmobiliario II</t>
  </si>
  <si>
    <t>5111102FIBR2</t>
  </si>
  <si>
    <t>FIBRAII</t>
  </si>
  <si>
    <t>LarraínVial Colliers - Fibra II</t>
  </si>
  <si>
    <t>5111102FIBR3</t>
  </si>
  <si>
    <t>FIBRAIII</t>
  </si>
  <si>
    <t>LarraínVial Colliers - Fibra III</t>
  </si>
  <si>
    <t>5111102FIBRC</t>
  </si>
  <si>
    <t>FIBRAI</t>
  </si>
  <si>
    <t>LarraínVial Colliers - Fibra I</t>
  </si>
  <si>
    <t>5111151FCIN1</t>
  </si>
  <si>
    <t>FCIN1</t>
  </si>
  <si>
    <t>Faro - Inmobiliario I</t>
  </si>
  <si>
    <t>5111181FDVI1</t>
  </si>
  <si>
    <t>W Capital SAFI S.A.</t>
  </si>
  <si>
    <t>W Capital - Fondo Inmobiliario</t>
  </si>
  <si>
    <t>5270412CONVE</t>
  </si>
  <si>
    <t>DWSCNE2 LX</t>
  </si>
  <si>
    <t>DWS Invest - Convertibles</t>
  </si>
  <si>
    <t>FM Convertibles</t>
  </si>
  <si>
    <t>UCITS</t>
  </si>
  <si>
    <t>A</t>
  </si>
  <si>
    <t>5270772F2269</t>
  </si>
  <si>
    <t>FGCSIAU LX</t>
  </si>
  <si>
    <t>Franklin Templeton - Global Convertibles</t>
  </si>
  <si>
    <t>5271112EG102</t>
  </si>
  <si>
    <t>ICVT US</t>
  </si>
  <si>
    <t>BlackRock - iShares Convertible Bond ETF</t>
  </si>
  <si>
    <t>P</t>
  </si>
  <si>
    <t>5271112EB747</t>
  </si>
  <si>
    <t>STIP US</t>
  </si>
  <si>
    <t>BlackRock - iShares 0-5 Year TIPS Bond ETF</t>
  </si>
  <si>
    <t>5271112EG474</t>
  </si>
  <si>
    <t>FALN US</t>
  </si>
  <si>
    <t>BlackRock - iShares Fallen Angels USD Bond ETF</t>
  </si>
  <si>
    <t>FM High Yield</t>
  </si>
  <si>
    <t>52MOST2GCOND</t>
  </si>
  <si>
    <t>MORSCUI LX</t>
  </si>
  <si>
    <t>Morgan Stanley - Global Convertible Bond Fund</t>
  </si>
  <si>
    <t>5273932EA359</t>
  </si>
  <si>
    <t>CWB US</t>
  </si>
  <si>
    <t>SSGA - Bloomberg Barclays Convertible Securities</t>
  </si>
  <si>
    <t>5274494CONVE</t>
  </si>
  <si>
    <t>OBJCONJ FP</t>
  </si>
  <si>
    <t>Lazard - Convertible Europe Fund</t>
  </si>
  <si>
    <t>5274492F8555</t>
  </si>
  <si>
    <t>OBJCGAU FP</t>
  </si>
  <si>
    <t>Lazard - Convertible Global Fund</t>
  </si>
  <si>
    <t>5276632EPF32</t>
  </si>
  <si>
    <t>AT1 LN</t>
  </si>
  <si>
    <t>AT1 LN - Global Convertible</t>
  </si>
  <si>
    <t>5270604F1414</t>
  </si>
  <si>
    <t>AREIIBA LX</t>
  </si>
  <si>
    <t>Arcano Fund - European Income Fund - ESG Selection</t>
  </si>
  <si>
    <t>5270602F1457</t>
  </si>
  <si>
    <t>AREIDIA LX</t>
  </si>
  <si>
    <t>Arcano Fund - European Income Fund, ESG Selection</t>
  </si>
  <si>
    <t>5270604F1743</t>
  </si>
  <si>
    <t>ARIESQE LX</t>
  </si>
  <si>
    <t>52MSIM2MSUHY</t>
  </si>
  <si>
    <t>MSUDHYZ LX</t>
  </si>
  <si>
    <t>MSIM - High Yield</t>
  </si>
  <si>
    <t>5270164F3629</t>
  </si>
  <si>
    <t>WESABSA LX</t>
  </si>
  <si>
    <t>BNY Mellon Compass Fund - ABS Fund</t>
  </si>
  <si>
    <t>5270164F5125</t>
  </si>
  <si>
    <t>WESABSA2</t>
  </si>
  <si>
    <t>5270224F8317</t>
  </si>
  <si>
    <t>INGEHIH LX</t>
  </si>
  <si>
    <t>NN - European High Yield</t>
  </si>
  <si>
    <t>5277292FB118</t>
  </si>
  <si>
    <t>PEDIVHG KY</t>
  </si>
  <si>
    <t>Pearl Diver Capital LLC - Floating Rate Global Income</t>
  </si>
  <si>
    <t>5277292FB100</t>
  </si>
  <si>
    <t>PEDFGIS KY</t>
  </si>
  <si>
    <t>5270254F7343</t>
  </si>
  <si>
    <t>ABEEHIA LX</t>
  </si>
  <si>
    <t>Aberdeen - Select Euro High Yield</t>
  </si>
  <si>
    <t>5270254F7631</t>
  </si>
  <si>
    <t>ABEEHYA LX</t>
  </si>
  <si>
    <t>5270264F6942</t>
  </si>
  <si>
    <t>RGCGMNA</t>
  </si>
  <si>
    <t>Robeco - High Yield Bonds Fund</t>
  </si>
  <si>
    <t>5270282F3171</t>
  </si>
  <si>
    <t>JANHYII ID</t>
  </si>
  <si>
    <t>Janus Henderson - US High Yield Fund</t>
  </si>
  <si>
    <t>5274852V3A43</t>
  </si>
  <si>
    <t>LOLAIUA ID</t>
  </si>
  <si>
    <t>Lord Abbett - US Convertible Fund</t>
  </si>
  <si>
    <t>5274852WYS31</t>
  </si>
  <si>
    <t>LAHYUIA ID</t>
  </si>
  <si>
    <t>Lord Abbett - US High Yield Fund</t>
  </si>
  <si>
    <t>5270382F9940</t>
  </si>
  <si>
    <t>PIOUSUI LX</t>
  </si>
  <si>
    <t>Amundi / Pioneer - US High Yield</t>
  </si>
  <si>
    <t>5270384EUBON</t>
  </si>
  <si>
    <t>PIEUSIE LX</t>
  </si>
  <si>
    <t>Amundi / Pioneer - Euro Strategic Bond</t>
  </si>
  <si>
    <t>5270384F5073</t>
  </si>
  <si>
    <t>PIOGHYI LX</t>
  </si>
  <si>
    <t>Amundi / Pioneer - Global High Yield</t>
  </si>
  <si>
    <t>5273982F6385</t>
  </si>
  <si>
    <t>APUHI2U LX</t>
  </si>
  <si>
    <t>5273984AGSBI</t>
  </si>
  <si>
    <t>AGSBI2E LX</t>
  </si>
  <si>
    <t>Amundi / Pioneer - Global Subordinated</t>
  </si>
  <si>
    <t>5270404FEUHY</t>
  </si>
  <si>
    <t>FIDEUHG LX</t>
  </si>
  <si>
    <t>Fidelity - European High Yield</t>
  </si>
  <si>
    <t>5270432AX639</t>
  </si>
  <si>
    <t>AUDHYBI LX</t>
  </si>
  <si>
    <t>AUDHYBI LX - US Dynamic High Yield Bonds</t>
  </si>
  <si>
    <t>5270432F1588</t>
  </si>
  <si>
    <t>AXUHYIU LX</t>
  </si>
  <si>
    <t>AXA - US High Yield Bonds</t>
  </si>
  <si>
    <t>5270432F6750</t>
  </si>
  <si>
    <t>AXASDHY LX</t>
  </si>
  <si>
    <t>AXA - US Short Duration High Yield</t>
  </si>
  <si>
    <t>5270432USSHY</t>
  </si>
  <si>
    <t>AXAUSHB LX</t>
  </si>
  <si>
    <t>5270652US921</t>
  </si>
  <si>
    <t>ANGL US</t>
  </si>
  <si>
    <t>ANGL US - Fallen Angels</t>
  </si>
  <si>
    <t>5270854FK5G4</t>
  </si>
  <si>
    <t>TEHEIGA LX</t>
  </si>
  <si>
    <t>Threadneedle - European High Yield</t>
  </si>
  <si>
    <t>5270882JPGLB</t>
  </si>
  <si>
    <t>JPGLBDI LX</t>
  </si>
  <si>
    <t>JP Morgan - Global Bond Opportunities Fund</t>
  </si>
  <si>
    <t>5274542F8758</t>
  </si>
  <si>
    <t>OTGLCIU LX</t>
  </si>
  <si>
    <t>Oaktree Global Credit</t>
  </si>
  <si>
    <t>5270972F4784</t>
  </si>
  <si>
    <t>LARAMYA ID</t>
  </si>
  <si>
    <t>Muzinich - Americayield Fund</t>
  </si>
  <si>
    <t>5270972FXD05</t>
  </si>
  <si>
    <t>MUZSDUA ID</t>
  </si>
  <si>
    <t>Muzinich - Short Duration High Yield</t>
  </si>
  <si>
    <t>5260012ER622</t>
  </si>
  <si>
    <t>JNK US</t>
  </si>
  <si>
    <t>SPDR - Bloomberg High Yield ETF</t>
  </si>
  <si>
    <t>5271112E8513</t>
  </si>
  <si>
    <t>HYG US</t>
  </si>
  <si>
    <t>BlackRock - iShares iBoxx High Yield Corporate Bond</t>
  </si>
  <si>
    <t>5270734EF475</t>
  </si>
  <si>
    <t>IHYG LN</t>
  </si>
  <si>
    <t>iShares € High Yield Corp Bond UCITS ETF</t>
  </si>
  <si>
    <t>5270732E31M3</t>
  </si>
  <si>
    <t>WING LN</t>
  </si>
  <si>
    <t>BlackRock - Fallen Angels HY Corp Bonds UCITS</t>
  </si>
  <si>
    <t>5270732EY7Y7</t>
  </si>
  <si>
    <t>IHYU LN</t>
  </si>
  <si>
    <t>5273862FW849</t>
  </si>
  <si>
    <t>NUSHYIU ID</t>
  </si>
  <si>
    <t>Nomura - US High Yield Bond Fund</t>
  </si>
  <si>
    <t>5273974EURHY</t>
  </si>
  <si>
    <t>DEHYCFC LX</t>
  </si>
  <si>
    <t>DWS Invest - Euro High Yield</t>
  </si>
  <si>
    <t>5274002FB300</t>
  </si>
  <si>
    <t>FIHBX US</t>
  </si>
  <si>
    <t>Federated - High Yield Bond Fund</t>
  </si>
  <si>
    <t>52INVE2GLHIC</t>
  </si>
  <si>
    <t>INVSBCA ID</t>
  </si>
  <si>
    <t>Invesco - Global High Income Fund UCITS</t>
  </si>
  <si>
    <t>52MSIM4EURHY</t>
  </si>
  <si>
    <t>MORITBZ LX</t>
  </si>
  <si>
    <t>Morgan Stanley - European Currencies High Yield</t>
  </si>
  <si>
    <t>5273974EUHY2</t>
  </si>
  <si>
    <t>DEHYCRD LX</t>
  </si>
  <si>
    <t>DWS Invest - Euro High Yield Corporates</t>
  </si>
  <si>
    <t>5275114F0215</t>
  </si>
  <si>
    <t>BBFCBIE LX</t>
  </si>
  <si>
    <t>BlueBay - Financial Capital Bond - E</t>
  </si>
  <si>
    <t>5275112FCBIU</t>
  </si>
  <si>
    <t>BBFCBIU LX</t>
  </si>
  <si>
    <t>BlueBay - Financial Capital Bond - U</t>
  </si>
  <si>
    <t>52GAML2USCOF</t>
  </si>
  <si>
    <t>GAMCOIU ID</t>
  </si>
  <si>
    <t xml:space="preserve">Gam - Star Credit Opportunities </t>
  </si>
  <si>
    <t>5275504GM260</t>
  </si>
  <si>
    <t>GMBOPIE LX</t>
  </si>
  <si>
    <t>Universal Invest Lux - Berenberg Credit Opportunities</t>
  </si>
  <si>
    <t>4874174EURHY</t>
  </si>
  <si>
    <t>DEXEHYS LX</t>
  </si>
  <si>
    <t>Candriam - Bonds Euro High Yield</t>
  </si>
  <si>
    <t>5277022F0850</t>
  </si>
  <si>
    <t>JUPYHSC LX</t>
  </si>
  <si>
    <t>Jupiter - Bonds Global High Yield</t>
  </si>
  <si>
    <t>5277022F0892</t>
  </si>
  <si>
    <t>JUHYBIH LX</t>
  </si>
  <si>
    <t>5274172F5035</t>
  </si>
  <si>
    <t>CANGHYI LX</t>
  </si>
  <si>
    <t>Candriam - Bonds Global High Yield</t>
  </si>
  <si>
    <t>5274172F2843</t>
  </si>
  <si>
    <t>CAGLBYS LX</t>
  </si>
  <si>
    <t>5272184GLBHB</t>
  </si>
  <si>
    <t>AZHBAUA LX</t>
  </si>
  <si>
    <t>Azimut - Fund 1 Hybrid Bonds</t>
  </si>
  <si>
    <t>5272182GSEHB</t>
  </si>
  <si>
    <t>5273882HIGHY</t>
  </si>
  <si>
    <t>RHYBIUS LX</t>
  </si>
  <si>
    <t>Robeco - Capital Growth Funds High Yield Bonds</t>
  </si>
  <si>
    <t>5273882F4892</t>
  </si>
  <si>
    <t>RGHYBID LX</t>
  </si>
  <si>
    <t>Robeco Luxembourg S.A.</t>
  </si>
  <si>
    <t>5271112EMHYU</t>
  </si>
  <si>
    <t>EMHY US</t>
  </si>
  <si>
    <t>BlackRock - iShares EM High Yield Bond</t>
  </si>
  <si>
    <t>5274122GD0HY</t>
  </si>
  <si>
    <t>PGHYBFI ID</t>
  </si>
  <si>
    <t>Pimco - Global High Yield Bond Fund</t>
  </si>
  <si>
    <t>5274122USHYB</t>
  </si>
  <si>
    <t>PIMHYIA ID</t>
  </si>
  <si>
    <t>Pimco - US High Yield Bond</t>
  </si>
  <si>
    <t>5274122F6097</t>
  </si>
  <si>
    <t>PIMHYBA ID</t>
  </si>
  <si>
    <t>5274122FKCF7</t>
  </si>
  <si>
    <t xml:space="preserve">PIMINIA ID </t>
  </si>
  <si>
    <t>Pimco - GIS Income Fund</t>
  </si>
  <si>
    <t>FM Investment Grade</t>
  </si>
  <si>
    <t>5270582R1157</t>
  </si>
  <si>
    <t>MONCRSB KY</t>
  </si>
  <si>
    <t>Moneda - CLOs</t>
  </si>
  <si>
    <t>5277432FR115</t>
  </si>
  <si>
    <t>5277312FGRM4</t>
  </si>
  <si>
    <t>NBCUI2D ID</t>
  </si>
  <si>
    <t>Neuberger Berman - CLO Income Fund</t>
  </si>
  <si>
    <t>5277312FNG56</t>
  </si>
  <si>
    <t>NBCIUIA ID</t>
  </si>
  <si>
    <t>5270384GBOND</t>
  </si>
  <si>
    <t>PGSIEND LX</t>
  </si>
  <si>
    <t>Amundi / Pioneer - Global Subordinated Bond</t>
  </si>
  <si>
    <t>5274174FF284</t>
  </si>
  <si>
    <t>CAGHYSE LX</t>
  </si>
  <si>
    <t>Candriam Bonds - Global High Yield</t>
  </si>
  <si>
    <t>4874174EHY2</t>
  </si>
  <si>
    <t>CABHYSE LX</t>
  </si>
  <si>
    <t>Candriam - Euro High Yield</t>
  </si>
  <si>
    <t>5270192SCHHY</t>
  </si>
  <si>
    <t>SCHHYDC LX</t>
  </si>
  <si>
    <t>Schroders - Global High Yield</t>
  </si>
  <si>
    <t>5274494F1144</t>
  </si>
  <si>
    <t>LAZCAPS FP</t>
  </si>
  <si>
    <t>Lazard Capital Fi</t>
  </si>
  <si>
    <t>5274492F7273</t>
  </si>
  <si>
    <t>LAZOBDH FP</t>
  </si>
  <si>
    <t>5270382STRIN</t>
  </si>
  <si>
    <t>PISTINI LX</t>
  </si>
  <si>
    <t>Amundi / Pioneer - Strategic Income</t>
  </si>
  <si>
    <t>5270412DBDOL</t>
  </si>
  <si>
    <t>DEUMACC ID</t>
  </si>
  <si>
    <t>DWS Invest - Money Market</t>
  </si>
  <si>
    <t>5271112E7242</t>
  </si>
  <si>
    <t>LQD US</t>
  </si>
  <si>
    <t>BlackRock - iShares iBoxx $ Investment Grade Corporate Bond ETF</t>
  </si>
  <si>
    <t>5270732E9594</t>
  </si>
  <si>
    <t>LQDE LN</t>
  </si>
  <si>
    <t>BlackRock - iShares USD Corp Bond UCITS</t>
  </si>
  <si>
    <t>52GLDS2GIGUS</t>
  </si>
  <si>
    <t>GSUSFBA LX</t>
  </si>
  <si>
    <t>Goldman Sachs - US Fixed Income Portfolio</t>
  </si>
  <si>
    <t>52SANT4FIOCD</t>
  </si>
  <si>
    <t>SANSMOA LX</t>
  </si>
  <si>
    <t>Santander - Select Moderate</t>
  </si>
  <si>
    <t>5274124GBLIG</t>
  </si>
  <si>
    <t>PIMINGE ID</t>
  </si>
  <si>
    <t>Pimco - Global Investment Grade Credit Fund</t>
  </si>
  <si>
    <t>5274122F8JM6</t>
  </si>
  <si>
    <t>PIMMOIA ID</t>
  </si>
  <si>
    <t>Pimco - Mortgage Opportunities Fund</t>
  </si>
  <si>
    <t>5270222F3349</t>
  </si>
  <si>
    <t>INGSIUH LX</t>
  </si>
  <si>
    <t>NN - Flex Senior Loans</t>
  </si>
  <si>
    <t>FM Senior Loans</t>
  </si>
  <si>
    <t>52INVE2FLOAT</t>
  </si>
  <si>
    <t>ZODMUAA LX</t>
  </si>
  <si>
    <t>Invesco - US Senior Loans</t>
  </si>
  <si>
    <t>5274082F7928</t>
  </si>
  <si>
    <t>IUSSENG LX</t>
  </si>
  <si>
    <t>Invesco - US Senior Loan Fund G</t>
  </si>
  <si>
    <t>5274082F7936</t>
  </si>
  <si>
    <t>IUSSEGX LX</t>
  </si>
  <si>
    <t>Invesco - US Senior Loan Fund</t>
  </si>
  <si>
    <t>5260012EV608</t>
  </si>
  <si>
    <t>SRLN US</t>
  </si>
  <si>
    <t>State Street - Blackstone Senior Loans</t>
  </si>
  <si>
    <t>52CRSU2GLOAN</t>
  </si>
  <si>
    <t>CSNGSMU LX</t>
  </si>
  <si>
    <t>Credit Suisse - Global Senior Loans</t>
  </si>
  <si>
    <t>5277252EA854</t>
  </si>
  <si>
    <t>LONZ US</t>
  </si>
  <si>
    <t>Pimco - Senior Loan Active Exchange-Traded Fund</t>
  </si>
  <si>
    <t>0840016JD997</t>
  </si>
  <si>
    <t>UKT 3 ¾ 10/22/53 Corp</t>
  </si>
  <si>
    <t>Gobierno del Reino Unido</t>
  </si>
  <si>
    <t>UK</t>
  </si>
  <si>
    <t>Inter_GOB_TDGE</t>
  </si>
  <si>
    <t>084001682C90</t>
  </si>
  <si>
    <t>UKT 4 ¼ 07/31/34 Corp</t>
  </si>
  <si>
    <t>0840016R2809</t>
  </si>
  <si>
    <t>UKT 0 ¼ 07/31/31 Corp</t>
  </si>
  <si>
    <t>0840016L1D50</t>
  </si>
  <si>
    <t>UKT 0 ½ 10/22/61 Corp</t>
  </si>
  <si>
    <t>084009B97495</t>
  </si>
  <si>
    <t>ACGB 1 ¾ 06/21/51 Corp</t>
  </si>
  <si>
    <t>Gobierno de Australia</t>
  </si>
  <si>
    <t>AUS</t>
  </si>
  <si>
    <t>084009B49302</t>
  </si>
  <si>
    <t>ACGB 3 ¾ 05/21/34 Corp</t>
  </si>
  <si>
    <t>084009B00535</t>
  </si>
  <si>
    <t>ACGB 4 3/4 06/21/54</t>
  </si>
  <si>
    <t>084009BLWAG2</t>
  </si>
  <si>
    <t>ACGB 4 ½ 04/21/33 Corp</t>
  </si>
  <si>
    <t>084009B17101</t>
  </si>
  <si>
    <t>ACGB 3 11/21/33 Corp</t>
  </si>
  <si>
    <t>084009B75681</t>
  </si>
  <si>
    <t>ACGB 1 1/4  05/21/2032</t>
  </si>
  <si>
    <t>084009B83768</t>
  </si>
  <si>
    <t>ACGB 0 1/4 11/21/24</t>
  </si>
  <si>
    <t>08401377N837</t>
  </si>
  <si>
    <t>CAN 2 3/4 09/01/27 Corp</t>
  </si>
  <si>
    <t>Gobierno de Canada</t>
  </si>
  <si>
    <t>CAN</t>
  </si>
  <si>
    <t>08401377N266</t>
  </si>
  <si>
    <t>CAN 1 1/2 12/01/31 Corp</t>
  </si>
  <si>
    <t>5277252EG848</t>
  </si>
  <si>
    <t>ZROZ US</t>
  </si>
  <si>
    <t>Pimco - 25+ Zero coupon US Treasury ETF</t>
  </si>
  <si>
    <t>5271112E7457</t>
  </si>
  <si>
    <t>SHY US</t>
  </si>
  <si>
    <t>BlackRock - iShares - 1 - 3 Year Treasury Bond ETF</t>
  </si>
  <si>
    <t>5271112E7432</t>
  </si>
  <si>
    <t>TLT US</t>
  </si>
  <si>
    <t>BlackRock - iShares -20+ Year Treasury Bond ETF</t>
  </si>
  <si>
    <t>5271112E8661</t>
  </si>
  <si>
    <t>IEI US</t>
  </si>
  <si>
    <t>BlackRock - iShares -3 - 7 Year Treasury Bond ETF</t>
  </si>
  <si>
    <t>5271112E7440</t>
  </si>
  <si>
    <t>IEF US</t>
  </si>
  <si>
    <t>BlackRock - iShares -7 - 10 Year Treasury Bond ETF</t>
  </si>
  <si>
    <t>5271112E7176</t>
  </si>
  <si>
    <t>TIP US</t>
  </si>
  <si>
    <t>BlackRock - iShares - Tips ETF</t>
  </si>
  <si>
    <t>5271112E8679</t>
  </si>
  <si>
    <t>SHV US</t>
  </si>
  <si>
    <t>BlackRock - Ishares Short Treasury Bond</t>
  </si>
  <si>
    <t>5273932BILUS</t>
  </si>
  <si>
    <t>BIL US</t>
  </si>
  <si>
    <t>SSGA - Bloomberg Barclays 1-3 months Tbills</t>
  </si>
  <si>
    <t>5270172E0709</t>
  </si>
  <si>
    <t>EDV US</t>
  </si>
  <si>
    <t>Vanguard - Extended Duration Treasury ETF</t>
  </si>
  <si>
    <t>085905581R57</t>
  </si>
  <si>
    <t>JGB 3.1 03/20/65 #18</t>
  </si>
  <si>
    <t>Gobierno de Japon</t>
  </si>
  <si>
    <t>JPN</t>
  </si>
  <si>
    <t>085905591P70</t>
  </si>
  <si>
    <t>JGB 0.1 06/20/28 #159 Corp</t>
  </si>
  <si>
    <t>085905521PA1</t>
  </si>
  <si>
    <t xml:space="preserve"> JGB 0.8 09/20/33 #372 Corp </t>
  </si>
  <si>
    <t>085905551N57</t>
  </si>
  <si>
    <t>JGB 1 03/20/62 #15 Corp</t>
  </si>
  <si>
    <t>085905541NA0</t>
  </si>
  <si>
    <t>JGB 0.1 09/20/27 #154 Corp</t>
  </si>
  <si>
    <t>085905581NA2</t>
  </si>
  <si>
    <t>JGB 0.2 09/20/32</t>
  </si>
  <si>
    <t>0840002CJZ59</t>
  </si>
  <si>
    <t>T 4 02/15/34 Gov</t>
  </si>
  <si>
    <t>Gobierno de los Estados Unidos</t>
  </si>
  <si>
    <t>0840002CGM73</t>
  </si>
  <si>
    <t>T 3 ½ 02/15/33 Govt</t>
  </si>
  <si>
    <t>08400020TN81</t>
  </si>
  <si>
    <t>T 3 ⅝ 02/15/53 Govt</t>
  </si>
  <si>
    <t>08400020TQ13</t>
  </si>
  <si>
    <t>T 3.875 02/15/43 Govt</t>
  </si>
  <si>
    <t>0840002CNC19</t>
  </si>
  <si>
    <t>T 4.25 05/15/35 Govt</t>
  </si>
  <si>
    <t>0840002CHT18</t>
  </si>
  <si>
    <t>T 3 7/8 08/15/33 Govt</t>
  </si>
  <si>
    <t>0840002CJY84</t>
  </si>
  <si>
    <t>TII 1 ¾ 01/15/34 Govt</t>
  </si>
  <si>
    <t>0840002CJJ18</t>
  </si>
  <si>
    <t>T 4 ½ 11/15/33 Govt</t>
  </si>
  <si>
    <t>08400020TT51</t>
  </si>
  <si>
    <t>T 4 1/8 08/15/53 Govt</t>
  </si>
  <si>
    <t>08400020TV08</t>
  </si>
  <si>
    <t>T 4 3/4 11/15/53 Govt</t>
  </si>
  <si>
    <t>08400020TR95</t>
  </si>
  <si>
    <t>T 3 ⅝ 05/15/53 Govt</t>
  </si>
  <si>
    <t>08400020TP30</t>
  </si>
  <si>
    <t>TII 1 ½ 02/15/53 Govt</t>
  </si>
  <si>
    <t>08400020TY47</t>
  </si>
  <si>
    <t>TII 2 1/8 02/15/54 Govt</t>
  </si>
  <si>
    <t>08400020UG12</t>
  </si>
  <si>
    <t>T 4 ⅝ 02/15/55 Govt</t>
  </si>
  <si>
    <t>0840002CHP95</t>
  </si>
  <si>
    <t>TII 1 ⅜ 07/15/33 Govt</t>
  </si>
  <si>
    <t>08400020TD00</t>
  </si>
  <si>
    <t>T 2 ¼ 02/15/52 Govt</t>
  </si>
  <si>
    <t>08400020TX63</t>
  </si>
  <si>
    <t>T 4 ¼ 02/15/54 Govt</t>
  </si>
  <si>
    <t>08400020UE63</t>
  </si>
  <si>
    <t>T 4.5 11/15/54 Govt</t>
  </si>
  <si>
    <t>08400020TS78</t>
  </si>
  <si>
    <t>T 3 ⅞ 05/15/43 Govt</t>
  </si>
  <si>
    <t>08400020TF57</t>
  </si>
  <si>
    <t>T 2 ⅜ 02/15/42 Govt</t>
  </si>
  <si>
    <t>0840002CEP23</t>
  </si>
  <si>
    <t>T 2 ⅞ 05/15/32</t>
  </si>
  <si>
    <t>08400020TL26</t>
  </si>
  <si>
    <t>T 4 11/15/52 Govt</t>
  </si>
  <si>
    <t>08400020TJ79</t>
  </si>
  <si>
    <t>T 3 08/15/52 Govt</t>
  </si>
  <si>
    <t>08400028ZQ64</t>
  </si>
  <si>
    <t>T 0 5/8 05/15/30</t>
  </si>
  <si>
    <t>08400020TE82</t>
  </si>
  <si>
    <t>TII 0 1/8 02/15/52</t>
  </si>
  <si>
    <t>08400020RH32</t>
  </si>
  <si>
    <t>T 3 1/8 08/15/44</t>
  </si>
  <si>
    <t>08400020RJ97</t>
  </si>
  <si>
    <t>T 3 11/15/44</t>
  </si>
  <si>
    <t>08400020RK60</t>
  </si>
  <si>
    <t>UST 10/04/14</t>
  </si>
  <si>
    <t>08400020RM27</t>
  </si>
  <si>
    <t>T 3 05/15/45</t>
  </si>
  <si>
    <t>08400020RN00</t>
  </si>
  <si>
    <t>US TREASURY 08/15/45</t>
  </si>
  <si>
    <t>08400026AW97</t>
  </si>
  <si>
    <t>US T-BIL 06/03/2014</t>
  </si>
  <si>
    <t>08400026BA68</t>
  </si>
  <si>
    <t>UST 03/04/14</t>
  </si>
  <si>
    <t>08400026BE80</t>
  </si>
  <si>
    <t>B 05/01/14</t>
  </si>
  <si>
    <t>08400026BJ77</t>
  </si>
  <si>
    <t>T 1 3/8 09/30/18</t>
  </si>
  <si>
    <t>08400026BT59</t>
  </si>
  <si>
    <t>B 07/24/14</t>
  </si>
  <si>
    <t>08400026BU23</t>
  </si>
  <si>
    <t>UST 16/01/14</t>
  </si>
  <si>
    <t>08400026CA59</t>
  </si>
  <si>
    <t>UST 27/02/14</t>
  </si>
  <si>
    <t>08400026CG20</t>
  </si>
  <si>
    <t>08400026DR75</t>
  </si>
  <si>
    <t>B 0 08/28/14</t>
  </si>
  <si>
    <t>08400026EG02</t>
  </si>
  <si>
    <t>TB 12/04/14</t>
  </si>
  <si>
    <t>08400028D564</t>
  </si>
  <si>
    <t>T 2 3/8 08/15/24</t>
  </si>
  <si>
    <t>08400028G385</t>
  </si>
  <si>
    <t>T 2 1/4 11/15/24</t>
  </si>
  <si>
    <t>08400028H292</t>
  </si>
  <si>
    <t>T 0 5/8 12/31/16</t>
  </si>
  <si>
    <t>08400028J272</t>
  </si>
  <si>
    <t>T 2 02/15/25</t>
  </si>
  <si>
    <t>08400028K742</t>
  </si>
  <si>
    <t>T 2 15/08/2025</t>
  </si>
  <si>
    <t>08400028MW79</t>
  </si>
  <si>
    <t>T 2 1/2 03/31/15</t>
  </si>
  <si>
    <t>08400028RH57</t>
  </si>
  <si>
    <t>08400028WJ58</t>
  </si>
  <si>
    <t>T 2 1/2 05/15/24</t>
  </si>
  <si>
    <t>08400028XB14</t>
  </si>
  <si>
    <t>T 2 1/8 05/15/25</t>
  </si>
  <si>
    <t>08400028VA49</t>
  </si>
  <si>
    <t>T 0 05/07/19</t>
  </si>
  <si>
    <t>084000284N73</t>
  </si>
  <si>
    <t>T 2 7/8 05/15/28</t>
  </si>
  <si>
    <t>08400020SF66</t>
  </si>
  <si>
    <t>T 3 02/15/2049</t>
  </si>
  <si>
    <t>08400020RT79</t>
  </si>
  <si>
    <t>T 2 1/4 08/15/46</t>
  </si>
  <si>
    <t>08400028P469</t>
  </si>
  <si>
    <t>T 1 5/8 02/15/26</t>
  </si>
  <si>
    <t>08400028R366</t>
  </si>
  <si>
    <t>T 1 5/8 05/15/26</t>
  </si>
  <si>
    <t>084000283W81</t>
  </si>
  <si>
    <t>T 2 3/4 02/15/2028</t>
  </si>
  <si>
    <t>08400020H789</t>
  </si>
  <si>
    <t>T 0.5 01/31/17</t>
  </si>
  <si>
    <t>08400020RS96</t>
  </si>
  <si>
    <t>T 2 1/2 05/15/46</t>
  </si>
  <si>
    <t>08400020RU43</t>
  </si>
  <si>
    <t>T 2.875 11/15/46</t>
  </si>
  <si>
    <t>084000284V99</t>
  </si>
  <si>
    <t>T 2 7/8 08/15/2</t>
  </si>
  <si>
    <t>Gobierno de Estados Unidos</t>
  </si>
  <si>
    <t>5270882F1371</t>
  </si>
  <si>
    <t>JPMULCD LX</t>
  </si>
  <si>
    <t>JP Morgan - Liquidity Fund LVNAV</t>
  </si>
  <si>
    <t>Money Market</t>
  </si>
  <si>
    <t>5274692JHR67</t>
  </si>
  <si>
    <t>HSBUSHI ID</t>
  </si>
  <si>
    <t>HSBC - Global Liquidity Funds</t>
  </si>
  <si>
    <t>5274692JHW11</t>
  </si>
  <si>
    <t>HSBUSLI ID</t>
  </si>
  <si>
    <t>5211082FRFLU</t>
  </si>
  <si>
    <t>LV RF Latam</t>
  </si>
  <si>
    <t xml:space="preserve">Larrain Vial </t>
  </si>
  <si>
    <t>5274812F6472</t>
  </si>
  <si>
    <t>AEMINAU LX</t>
  </si>
  <si>
    <t>Northern Trust - EM Asian Corporate Debt Fund</t>
  </si>
  <si>
    <t>5273662CORP1</t>
  </si>
  <si>
    <t xml:space="preserve">CCLACDS LX </t>
  </si>
  <si>
    <t>Waystone Credicorp - Latam Corps HC</t>
  </si>
  <si>
    <t>52MDOM2PASEL</t>
  </si>
  <si>
    <t>PASELCI LX</t>
  </si>
  <si>
    <t>MDO - Renta Fija Latam Corps</t>
  </si>
  <si>
    <t>52MAIN209955</t>
  </si>
  <si>
    <t>MFEMBCO LX</t>
  </si>
  <si>
    <t>Lemanik - Corp EM Debt USD</t>
  </si>
  <si>
    <t>5274862F2445</t>
  </si>
  <si>
    <t>ERECKUA LX</t>
  </si>
  <si>
    <t>Edmond de Rothschild - Corp EM Debt USD</t>
  </si>
  <si>
    <t>5275262COMP2</t>
  </si>
  <si>
    <t>FIGLHYI CI</t>
  </si>
  <si>
    <t>FIGLHYI CI - Compass Latam HY</t>
  </si>
  <si>
    <t>5270252AB197</t>
  </si>
  <si>
    <t>ABEEMI2 LX</t>
  </si>
  <si>
    <t>Aberdeen - EM Corporate Bond</t>
  </si>
  <si>
    <t>5270272F0606</t>
  </si>
  <si>
    <t>GSEMCBI LX</t>
  </si>
  <si>
    <t>Goldman Sachs - Emerging Markets Corporate Debt</t>
  </si>
  <si>
    <t>5270292EMCOD</t>
  </si>
  <si>
    <t>INEMCBI LX</t>
  </si>
  <si>
    <t>Investec - Emerging Markets Corporate Debt</t>
  </si>
  <si>
    <t>5270292F4301</t>
  </si>
  <si>
    <t>INLACIA LX</t>
  </si>
  <si>
    <t>Investec - Latin American Corporate Debt</t>
  </si>
  <si>
    <t>5274742F1585</t>
  </si>
  <si>
    <t>LLAHYBI LX</t>
  </si>
  <si>
    <t>LarrainVial - Corp EM Debt USD</t>
  </si>
  <si>
    <t>5271112E6251</t>
  </si>
  <si>
    <t>CEMB US</t>
  </si>
  <si>
    <t>BlackRock - iShares JP Morgan EM Corporate Bond</t>
  </si>
  <si>
    <t>5270732E6TD5</t>
  </si>
  <si>
    <t>EMCA</t>
  </si>
  <si>
    <t>BlackRock - EM Corp Bond UCITS</t>
  </si>
  <si>
    <t>5274822F3551</t>
  </si>
  <si>
    <t>MDELAAE CI</t>
  </si>
  <si>
    <t>Moneda S.A. Administradora General de Fondos - Deuda Latam</t>
  </si>
  <si>
    <t>527474209955</t>
  </si>
  <si>
    <t>MFEMBC0 LX</t>
  </si>
  <si>
    <t>Lemanik Asset Management - Corp EM Debt USD</t>
  </si>
  <si>
    <t>5277012F9LZQ</t>
  </si>
  <si>
    <t>MLATHY1 ID</t>
  </si>
  <si>
    <t>Moneda - Latam High Yield</t>
  </si>
  <si>
    <t>52CRSU2EMCHC</t>
  </si>
  <si>
    <t>CLEBDMU LX</t>
  </si>
  <si>
    <t>Credit Suisse - Emerging Markets  Corporate Bonds</t>
  </si>
  <si>
    <t>5277192F9LZQ</t>
  </si>
  <si>
    <t>52MSIM2EMERG</t>
  </si>
  <si>
    <t>MSEMCBZ LX</t>
  </si>
  <si>
    <t>Morgan Stanley - Emerging Markets Corporate Debt Fund</t>
  </si>
  <si>
    <t>5273662PASEL</t>
  </si>
  <si>
    <t>Waystone Security - Latam Corps HC</t>
  </si>
  <si>
    <t>5274122FXQQ0</t>
  </si>
  <si>
    <t>PIAHYIA ID</t>
  </si>
  <si>
    <t>PIMCO - Asia High Yield Bond Fund</t>
  </si>
  <si>
    <t>52MDOM230822</t>
  </si>
  <si>
    <t>CCLACDI LX</t>
  </si>
  <si>
    <t>MDO - Latam Corp HY</t>
  </si>
  <si>
    <t>5270132MECIU</t>
  </si>
  <si>
    <t>JPMECIU LX</t>
  </si>
  <si>
    <t>JP Morgan - Emerging Markets Corporate Bond Fund</t>
  </si>
  <si>
    <t>5270582DEUDA</t>
  </si>
  <si>
    <t>CFIIMDL CI</t>
  </si>
  <si>
    <t>Moneda - Deuda Latinoamericana</t>
  </si>
  <si>
    <t>52SANT2LATAM</t>
  </si>
  <si>
    <t>SANHYDI LX</t>
  </si>
  <si>
    <t>Santander - Latin America Corporate Bond</t>
  </si>
  <si>
    <t>1251272LAD57</t>
  </si>
  <si>
    <t>AESGEN 6.35 10/07/79</t>
  </si>
  <si>
    <t>AES Gener SA</t>
  </si>
  <si>
    <t>Inter_ENF_BCE</t>
  </si>
  <si>
    <t>1251272LAC74</t>
  </si>
  <si>
    <t>AESGEN 7 1/8 03/26/79</t>
  </si>
  <si>
    <t>1259102NBK46</t>
  </si>
  <si>
    <t>PETBRA 6 ½ 07/03/33 Corp</t>
  </si>
  <si>
    <t>Petrobras International</t>
  </si>
  <si>
    <t>59509428AP43</t>
  </si>
  <si>
    <t>ECOPET 4 5/8 11/02/31</t>
  </si>
  <si>
    <t>Ecopetrol</t>
  </si>
  <si>
    <t>1551192KAA99</t>
  </si>
  <si>
    <t>BANORT 5 7/8 PERP</t>
  </si>
  <si>
    <t>Grupo Financiero Banorte</t>
  </si>
  <si>
    <t>1551192MAC21</t>
  </si>
  <si>
    <t>BANORT 8 ⅜ PERP</t>
  </si>
  <si>
    <t>1228462UAF30</t>
  </si>
  <si>
    <t>FIBRBZ 5 1/2 01/17/27</t>
  </si>
  <si>
    <t>Fibria Overseas Finance Ltd.</t>
  </si>
  <si>
    <t>1228462UAE64</t>
  </si>
  <si>
    <t>FIBRBZ 5 1/4 05/12/24</t>
  </si>
  <si>
    <t>1250242TAH68</t>
  </si>
  <si>
    <t>VALEBZ 6 7/8 11/21/36</t>
  </si>
  <si>
    <t>1551192KAB72</t>
  </si>
  <si>
    <t>BANORT 6 5/8 PERP</t>
  </si>
  <si>
    <t>1551192MAD04</t>
  </si>
  <si>
    <t>BANORT 8 3/8 PERP</t>
  </si>
  <si>
    <t>1250302CAA82</t>
  </si>
  <si>
    <t>BRFSBZ 5 7/8 06/06/22</t>
  </si>
  <si>
    <t>Brasil Foods</t>
  </si>
  <si>
    <t>1250302CAD22</t>
  </si>
  <si>
    <t>BRFSBZ 3.95 05/22/23</t>
  </si>
  <si>
    <t>1250302TAA72</t>
  </si>
  <si>
    <t>BRFSBZ 7 1/4 01/28/20</t>
  </si>
  <si>
    <t>1250842WAQ42</t>
  </si>
  <si>
    <t>PETBRA 6 7/8 01/20/40</t>
  </si>
  <si>
    <t>Petrobras International Finance Company</t>
  </si>
  <si>
    <t>1551192MAB48</t>
  </si>
  <si>
    <t>BANORT 7.50 PER</t>
  </si>
  <si>
    <t>12509428AB56</t>
  </si>
  <si>
    <t>ECOPET 7 5/8 07/23/19</t>
  </si>
  <si>
    <t>12509428AC30</t>
  </si>
  <si>
    <t>ECOPET 5 7/8 09/18/23</t>
  </si>
  <si>
    <t>1552782GAA15</t>
  </si>
  <si>
    <t xml:space="preserve"> BBVASM 7 ⅝ 02/11/35 Corp </t>
  </si>
  <si>
    <t>BBVA Bancomer</t>
  </si>
  <si>
    <t>15527829AM84</t>
  </si>
  <si>
    <t>BBVASM 5 1/8 01/18/2033</t>
  </si>
  <si>
    <t>59509428AN94</t>
  </si>
  <si>
    <t>ECOPET 6 7/8 04/29/30</t>
  </si>
  <si>
    <t>15527829AN67</t>
  </si>
  <si>
    <t>BBVASM 5 7/8 09/13/34</t>
  </si>
  <si>
    <t>12509428AE95</t>
  </si>
  <si>
    <t>ECOPET 7 3/8 09/18/43</t>
  </si>
  <si>
    <t>12509428AK55</t>
  </si>
  <si>
    <t>ECOPET 4 1/8 01/16/2025</t>
  </si>
  <si>
    <t>12509428AL39</t>
  </si>
  <si>
    <t>ECOPET 5 3/8 06/26/2026</t>
  </si>
  <si>
    <t>59509428AW93</t>
  </si>
  <si>
    <t>ECOPET 7 ¾ 02/01/32 Corp</t>
  </si>
  <si>
    <t>1250942PAA95</t>
  </si>
  <si>
    <t>1250942USP43</t>
  </si>
  <si>
    <t>1250942USQ26</t>
  </si>
  <si>
    <t>ECOPET 5 7/8 11/02/51</t>
  </si>
  <si>
    <t>12509921AA41</t>
  </si>
  <si>
    <t>CSANBZ 5 03/14/23</t>
  </si>
  <si>
    <t>Cosan S.A. Industria y Comercio</t>
  </si>
  <si>
    <t>12518120EAG5</t>
  </si>
  <si>
    <t>ODBR 6 04/05/23</t>
  </si>
  <si>
    <t>Constructora Norberto Odebretch S.A.</t>
  </si>
  <si>
    <t>12521725SUNA</t>
  </si>
  <si>
    <t>SCCO 6 3/8 07/27/15</t>
  </si>
  <si>
    <t>1552782BAB48</t>
  </si>
  <si>
    <t>BBVASM 8 1/8 01/08/39 Corp</t>
  </si>
  <si>
    <t>1552782BAA64</t>
  </si>
  <si>
    <t>BBVASM 8.45 06/29/38</t>
  </si>
  <si>
    <t>12525628AB42</t>
  </si>
  <si>
    <t>PRECN 7 1/4 12/12/21</t>
  </si>
  <si>
    <t>Pacific Rubiales Corp.</t>
  </si>
  <si>
    <t>12525628AC25</t>
  </si>
  <si>
    <t>PRECN 5 1/8 03/28/23</t>
  </si>
  <si>
    <t>12525628AD08</t>
  </si>
  <si>
    <t>PRECN 5 3/8 01/26/19</t>
  </si>
  <si>
    <t>1252802VAA82</t>
  </si>
  <si>
    <t>ISCORP 8 3/8 04/04/21</t>
  </si>
  <si>
    <t>Inkia Energy Limited</t>
  </si>
  <si>
    <t>12529728AA10</t>
  </si>
  <si>
    <t>TAM 8 3/8 06/03/21</t>
  </si>
  <si>
    <t>TAM Líneas Aéreas S.A.</t>
  </si>
  <si>
    <t>12535926AA73</t>
  </si>
  <si>
    <t>AJECBV 6 1/2 05/14/22</t>
  </si>
  <si>
    <t>Grupo Embotellador Atic, S.L.</t>
  </si>
  <si>
    <t>12537028AA04</t>
  </si>
  <si>
    <t>TELEFO 5 3/8 09/27/22</t>
  </si>
  <si>
    <t>Colombia Telecomunicaciones</t>
  </si>
  <si>
    <t>1253762AAF05</t>
  </si>
  <si>
    <t>HYPEBZ 6 1/2 04/20/21</t>
  </si>
  <si>
    <t>Hypermarcas</t>
  </si>
  <si>
    <t>1254212AAA53</t>
  </si>
  <si>
    <t>ALSEA 7 3/4 12/14/26 Corp</t>
  </si>
  <si>
    <t>Alsea S.A</t>
  </si>
  <si>
    <t>12582329AA30</t>
  </si>
  <si>
    <t>ELMTIA 5 1/2 01/15/25</t>
  </si>
  <si>
    <t>Elementia SAB de CV</t>
  </si>
  <si>
    <t>1258232LAA63</t>
  </si>
  <si>
    <t>1550162MAH51</t>
  </si>
  <si>
    <t>ITAU 5 1/2 08/06/22</t>
  </si>
  <si>
    <t>Itau</t>
  </si>
  <si>
    <t>1550162MAJ18</t>
  </si>
  <si>
    <t>ITAU 5 1/8 05/13/23</t>
  </si>
  <si>
    <t>15502322DN01</t>
  </si>
  <si>
    <t>BANBRA 5 7/8 01/26/22</t>
  </si>
  <si>
    <t>Banco do Brasil</t>
  </si>
  <si>
    <t>1550232WAA01</t>
  </si>
  <si>
    <t>BANBRA 8 1/2 10/29/49</t>
  </si>
  <si>
    <t>1550232WAC66</t>
  </si>
  <si>
    <t>BANBRA 9 1/4 10/29/2049</t>
  </si>
  <si>
    <t>15511928AE91</t>
  </si>
  <si>
    <t>BANORT 7 ⅝ PERP</t>
  </si>
  <si>
    <t>1551112LAL62</t>
  </si>
  <si>
    <t>BCOLO 4 5/8 12/18/29</t>
  </si>
  <si>
    <t>Banco de Colombia</t>
  </si>
  <si>
    <t>1551112LAN29</t>
  </si>
  <si>
    <t>BCOLO 8 5/8 12/2034</t>
  </si>
  <si>
    <t>1551192MAA64</t>
  </si>
  <si>
    <t>BANORT 6 3/4 PERP</t>
  </si>
  <si>
    <t>15511928AD19</t>
  </si>
  <si>
    <t>BANORT 6 7/8 PERP</t>
  </si>
  <si>
    <t>1551112LAK89</t>
  </si>
  <si>
    <t>BCOLO 4 7/8 10/18/27</t>
  </si>
  <si>
    <t>12502526AH53</t>
  </si>
  <si>
    <t>BRASKM 8 ½ 01/12/31</t>
  </si>
  <si>
    <t>Braskem</t>
  </si>
  <si>
    <t>1551112US059</t>
  </si>
  <si>
    <t>BCOLO 3 01/19/25</t>
  </si>
  <si>
    <t>15511128LAA0</t>
  </si>
  <si>
    <t>BCOLO 6 7/8 05/25/17</t>
  </si>
  <si>
    <t>15511128LAH50</t>
  </si>
  <si>
    <t>BCOLO 5 1/8 09/11/22</t>
  </si>
  <si>
    <t>59509428AJ82</t>
  </si>
  <si>
    <t>ECOPET 5 7/8 05/28/45</t>
  </si>
  <si>
    <t>59509428AQ26</t>
  </si>
  <si>
    <t>15511128LAG77</t>
  </si>
  <si>
    <t>BCOLO 5.95 06/03/2021</t>
  </si>
  <si>
    <t>15527829AJ55</t>
  </si>
  <si>
    <t>BBVASM 1 ⅞ 09/18/25</t>
  </si>
  <si>
    <t>59509428AE95</t>
  </si>
  <si>
    <t>59509428AS81</t>
  </si>
  <si>
    <t>ECOPET 8 ⅞ 01/13/33 Corp</t>
  </si>
  <si>
    <t>59509428AV11</t>
  </si>
  <si>
    <t>ECOPET 8 3/8 01/19/2036</t>
  </si>
  <si>
    <t>15527829AA47</t>
  </si>
  <si>
    <t>BBVASM 4 1/2 03/10/16</t>
  </si>
  <si>
    <t>15527829AH99</t>
  </si>
  <si>
    <t>BBVASM 6 3/4 09/30/22</t>
  </si>
  <si>
    <t>12509428AT64</t>
  </si>
  <si>
    <t>ECOPET 8 5/8 01/19/29</t>
  </si>
  <si>
    <t>15528725AC15</t>
  </si>
  <si>
    <t>AVALCB 4 ⅜ 02/04/30 Corp</t>
  </si>
  <si>
    <t>Grupo Aval Acciones y Valores</t>
  </si>
  <si>
    <t>15528725AA58</t>
  </si>
  <si>
    <t>AVALCB 5 1/4 02/01/17</t>
  </si>
  <si>
    <t>15528725AB32</t>
  </si>
  <si>
    <t>AVALCB 4 3/4 09/26/22</t>
  </si>
  <si>
    <t>15529926AB25</t>
  </si>
  <si>
    <t>GRUPOS 5 1/2 04/29/2026</t>
  </si>
  <si>
    <t>15532427PD99</t>
  </si>
  <si>
    <t>DAVIVI 8 ⅛ 07/02/35 Corp</t>
  </si>
  <si>
    <t>Banco Davivienda S.A.</t>
  </si>
  <si>
    <t>1553242ZAX44</t>
  </si>
  <si>
    <t>DAVIVI 5 7/8 07/09/22</t>
  </si>
  <si>
    <t>15532622AB63</t>
  </si>
  <si>
    <t>BANBOG 5 01/15/17</t>
  </si>
  <si>
    <t>Banco de Bogotá</t>
  </si>
  <si>
    <t>15532622AC47</t>
  </si>
  <si>
    <t>BANBOG 5 3/8 02/19/23</t>
  </si>
  <si>
    <t>15537120AD31</t>
  </si>
  <si>
    <t>BTGPBZ 5 3/4 09/28/22</t>
  </si>
  <si>
    <t>Banco BTG Pactual S.A.</t>
  </si>
  <si>
    <t>1253042VAB95</t>
  </si>
  <si>
    <t xml:space="preserve"> GEBCB 7.85 11/09/33 Corp </t>
  </si>
  <si>
    <t>Grupo Energia Bogota</t>
  </si>
  <si>
    <t>5953042VAC78</t>
  </si>
  <si>
    <t>GEBCB 5 ¾ 10/22/35</t>
  </si>
  <si>
    <t>Investment Grade</t>
  </si>
  <si>
    <t>15539325AD54</t>
  </si>
  <si>
    <t>BCGBK 6 3/4 03/15/23</t>
  </si>
  <si>
    <t>Corp Group Banking S.A.</t>
  </si>
  <si>
    <t>1558212TAN92</t>
  </si>
  <si>
    <t>BANGAN 4 7/8 04/21/25</t>
  </si>
  <si>
    <t>Banco Santander México</t>
  </si>
  <si>
    <t>1703042VAA82</t>
  </si>
  <si>
    <t>Local_ENF_TDENFE</t>
  </si>
  <si>
    <t>1703042VAB65</t>
  </si>
  <si>
    <t>5951322RBA43</t>
  </si>
  <si>
    <t>EEPPME 4 1/4 18/07/29</t>
  </si>
  <si>
    <t>Empresas Públicas Medellin</t>
  </si>
  <si>
    <t>5755442JAA19</t>
  </si>
  <si>
    <t>GUANFI 6 12/15/20</t>
  </si>
  <si>
    <t>Lan Airlines</t>
  </si>
  <si>
    <t>5951322RBC09</t>
  </si>
  <si>
    <t>EEPPME 4 3/8 02/15/31</t>
  </si>
  <si>
    <t>1252802VAC49</t>
  </si>
  <si>
    <t xml:space="preserve">INKENE 5  7/8 11/09/27 </t>
  </si>
  <si>
    <t>5951322EPM29</t>
  </si>
  <si>
    <t>EEPPME 4 1/4 07/18/29</t>
  </si>
  <si>
    <t>15532622AK62</t>
  </si>
  <si>
    <t>BANBOG 6 1/4 05/12/26</t>
  </si>
  <si>
    <t>1553782SAG23</t>
  </si>
  <si>
    <t>BSMXB 5.95 10/01/28 Corp</t>
  </si>
  <si>
    <t>1553782SAD91</t>
  </si>
  <si>
    <t>BSANTM 5.95 30/01/24</t>
  </si>
  <si>
    <t>1250302CAE05</t>
  </si>
  <si>
    <t>BRFSBZ 4 3/4 05/22/24</t>
  </si>
  <si>
    <t>15532622AM29</t>
  </si>
  <si>
    <t>BANBOG 4 3/8 08/03/27</t>
  </si>
  <si>
    <t>2B59412EAA48</t>
  </si>
  <si>
    <t>ATPTOW 7⅞ 02/03/2030 REGS Corp</t>
  </si>
  <si>
    <t>ATP Tower Holdings</t>
  </si>
  <si>
    <t>1250742LAA81</t>
  </si>
  <si>
    <t>BFALA 3 ⅜ 01/15/32 Corp</t>
  </si>
  <si>
    <t>SACI Falabella</t>
  </si>
  <si>
    <t>12535622BA92</t>
  </si>
  <si>
    <t>CMPCCI 6.7 12/09/57 Corp</t>
  </si>
  <si>
    <t>Inversiones CMPC</t>
  </si>
  <si>
    <t>1250922BAB39</t>
  </si>
  <si>
    <t>ANTOLN 6 ¼ 05/02/34 Corp</t>
  </si>
  <si>
    <t>Antofagasta Plc</t>
  </si>
  <si>
    <t>1250242TAM53</t>
  </si>
  <si>
    <t>VALEBZ 4 3/8 01/11/2022</t>
  </si>
  <si>
    <t>1253042VAA13</t>
  </si>
  <si>
    <t>GEBCB 4 7/8 05/15/2030</t>
  </si>
  <si>
    <t>GRUPO ENERGIA BOGOTA</t>
  </si>
  <si>
    <t>1250342JAE03</t>
  </si>
  <si>
    <t>CENSUD 5 1/2 01/20/21</t>
  </si>
  <si>
    <t>Cencosud</t>
  </si>
  <si>
    <t>1250342JAH34</t>
  </si>
  <si>
    <t>CENSUD 4 7/8 01/20/23</t>
  </si>
  <si>
    <t>1250342JAK62</t>
  </si>
  <si>
    <t>CENSUD 5.15 12/02/25</t>
  </si>
  <si>
    <t>1250342JAQ33</t>
  </si>
  <si>
    <t>CENSUD 4 3/8 07/17/27</t>
  </si>
  <si>
    <t>12503724WAP0</t>
  </si>
  <si>
    <t>AMXLMM 6 1/8 11/15/37</t>
  </si>
  <si>
    <t xml:space="preserve">America Movil </t>
  </si>
  <si>
    <t>59529429CR77</t>
  </si>
  <si>
    <t>CFELEC 6.45 01/24/35 Corp</t>
  </si>
  <si>
    <t>Comisión Federal de Electricidad</t>
  </si>
  <si>
    <t>59529429BR86</t>
  </si>
  <si>
    <t>CFELEC 6.264 02/15/52 Corp</t>
  </si>
  <si>
    <t>12507420AA81</t>
  </si>
  <si>
    <t>BFALA 3 3/4 04/30/23</t>
  </si>
  <si>
    <t>12507420AG51</t>
  </si>
  <si>
    <t>BFALA4 3/8 27/01/2025</t>
  </si>
  <si>
    <t>12507420AR17</t>
  </si>
  <si>
    <t xml:space="preserve">BFALA 3 3/4 10/30/27 </t>
  </si>
  <si>
    <t>1250822JAE58</t>
  </si>
  <si>
    <t>GGBRBZ 7 1/4 10/20/17</t>
  </si>
  <si>
    <t>1251202HAL70</t>
  </si>
  <si>
    <t>OIBRBZ 5 1/2 10/23/20</t>
  </si>
  <si>
    <t>Telemar</t>
  </si>
  <si>
    <t>12512927AS04</t>
  </si>
  <si>
    <t>AA 6 3/4 07/15/18</t>
  </si>
  <si>
    <t>1251812EAK67</t>
  </si>
  <si>
    <t>ODBR 5 1/8 06/26/22</t>
  </si>
  <si>
    <t>1251812EAL41</t>
  </si>
  <si>
    <t>ODBR 7 1/8 06/26/42</t>
  </si>
  <si>
    <t>1251812EAP54</t>
  </si>
  <si>
    <t>ODBR 4 3/8 04/25/25</t>
  </si>
  <si>
    <t>Odebretch</t>
  </si>
  <si>
    <t>12521725SUNB</t>
  </si>
  <si>
    <t>SCCO 7 1/2 07/27/35</t>
  </si>
  <si>
    <t>Southern Copper Corporation</t>
  </si>
  <si>
    <t>1252172VAD73</t>
  </si>
  <si>
    <t>SCCO 5 3/8 04/16/20</t>
  </si>
  <si>
    <t>12535622AL66</t>
  </si>
  <si>
    <t>CMPCCI 4 3/8 04/04/27</t>
  </si>
  <si>
    <t>1252172VAF22</t>
  </si>
  <si>
    <t>SCCO 3 1/2 11/08/22</t>
  </si>
  <si>
    <t>12586329AC34</t>
  </si>
  <si>
    <t>PENOMX 4 3/4 08/06/50</t>
  </si>
  <si>
    <t>Industrias Peñoles S.A.B. de C.V.</t>
  </si>
  <si>
    <t>12586329AB50</t>
  </si>
  <si>
    <t>PENOMX 5.65 09/12/2049</t>
  </si>
  <si>
    <t>1252172VAG05</t>
  </si>
  <si>
    <t>SCCO 5 1/4 11/08/42</t>
  </si>
  <si>
    <t>1252172VAJ44</t>
  </si>
  <si>
    <t>SCCO 5 7/8 04/23/45</t>
  </si>
  <si>
    <t>1252172VAE56</t>
  </si>
  <si>
    <t>SCCO 6 3/4 04/16/40</t>
  </si>
  <si>
    <t>12586329AA77</t>
  </si>
  <si>
    <t>PENOMX 4.15 09/12/2029</t>
  </si>
  <si>
    <t>12539028AA02</t>
  </si>
  <si>
    <t>MEXGEN 5 1/2 12/06/32</t>
  </si>
  <si>
    <t>México Generadora de Energía, S. de R.L.</t>
  </si>
  <si>
    <t>1254402NBF61</t>
  </si>
  <si>
    <t>LIVEPL 3 7/8 10/06/2026</t>
  </si>
  <si>
    <t>Empresa Publica de Liverpool</t>
  </si>
  <si>
    <t>1254402NBL30</t>
  </si>
  <si>
    <t>LIVEPL 6.255 01/22/32 Corp</t>
  </si>
  <si>
    <t>1255202KAA37</t>
  </si>
  <si>
    <t>ODEBRE 6 3/4 10/01/22</t>
  </si>
  <si>
    <t>15527829AB20</t>
  </si>
  <si>
    <t>BBVASM 6 1/2 03/10/21</t>
  </si>
  <si>
    <t>15527829AK29</t>
  </si>
  <si>
    <t>BBVASM 4 3/8 04/10/24</t>
  </si>
  <si>
    <t>1553242WAC49</t>
  </si>
  <si>
    <t>DAVIVI 2.95 01/29/18</t>
  </si>
  <si>
    <t>1553712BAB53</t>
  </si>
  <si>
    <t>BTGPBZ 4 01/16/20</t>
  </si>
  <si>
    <t>1553782US150</t>
  </si>
  <si>
    <t>BSXMB 5 3/8 04/17/25</t>
  </si>
  <si>
    <t>1553782SAL18</t>
  </si>
  <si>
    <t>BSMXB 5.621 12/10/29 Corp</t>
  </si>
  <si>
    <t>1553782SAC19</t>
  </si>
  <si>
    <t>BSANTM 4 1/8 11/09/22</t>
  </si>
  <si>
    <t>1258642MAA01</t>
  </si>
  <si>
    <t>SCCOMX 5 ⅝ 02/12/32 Corp</t>
  </si>
  <si>
    <t>Minera México, S.A. de C.V.</t>
  </si>
  <si>
    <t>1258642MAB83</t>
  </si>
  <si>
    <t>SCCOMX 4 1/2 01/26/2050</t>
  </si>
  <si>
    <t>59529429BQ04</t>
  </si>
  <si>
    <t>CFELEC 4.688 05/15/29</t>
  </si>
  <si>
    <t>1250932US358</t>
  </si>
  <si>
    <t>FRESLN 4 1/4 10/02/50</t>
  </si>
  <si>
    <t>Fresnillo PLC</t>
  </si>
  <si>
    <t>125093272B25</t>
  </si>
  <si>
    <t>FRESLN 4 ¼ 10/02/50 Corp</t>
  </si>
  <si>
    <t>1250932FRE23</t>
  </si>
  <si>
    <t>FRESLN 5 1/2 11/23/23</t>
  </si>
  <si>
    <t>1250242TAP84</t>
  </si>
  <si>
    <t>VALEBZ 6 1/4 08/10/2026</t>
  </si>
  <si>
    <t>Vale Overseas Limited Brazil</t>
  </si>
  <si>
    <t>1250242TAR41</t>
  </si>
  <si>
    <t>VALEBZ 6 1/8 06/12/2033</t>
  </si>
  <si>
    <t>12SUZA2SUZ32</t>
  </si>
  <si>
    <t>SUZANO 3 ⅛ 01/15/32 </t>
  </si>
  <si>
    <t>Suzano Austria</t>
  </si>
  <si>
    <t>15532622AL46</t>
  </si>
  <si>
    <t>BANBOG 6.25 05/12/26</t>
  </si>
  <si>
    <t>1258612WAJ18</t>
  </si>
  <si>
    <t>SUZANO 3 3/4 01/15/31</t>
  </si>
  <si>
    <t>12SUZA2WAF95</t>
  </si>
  <si>
    <t>SUZANO 6 01/15/29</t>
  </si>
  <si>
    <t>12SUZA2SUZ30</t>
  </si>
  <si>
    <t>SUZANO 5 01/15/2030</t>
  </si>
  <si>
    <t>1258612TAC20</t>
  </si>
  <si>
    <t>SUZANO 7 03/16/2047</t>
  </si>
  <si>
    <t>1250242TAK97</t>
  </si>
  <si>
    <t>VALEBZ 6 7/8 11/10/39</t>
  </si>
  <si>
    <t>1252172VAH87</t>
  </si>
  <si>
    <t>SCCO 3 7/8 04/23/25</t>
  </si>
  <si>
    <t>1557372LAA63</t>
  </si>
  <si>
    <t>SUAMSA 4 ⅜ 04/11/27 </t>
  </si>
  <si>
    <t>Sura Asset Management S.A.</t>
  </si>
  <si>
    <t>1250242EAA38</t>
  </si>
  <si>
    <t>VALEBZ 5 5/8 09/11/42</t>
  </si>
  <si>
    <t>08400326BZ27</t>
  </si>
  <si>
    <t>BRAZIL 4 5/8 01/13/2028</t>
  </si>
  <si>
    <t>Gobierno de Brasil</t>
  </si>
  <si>
    <t>08400326CH10</t>
  </si>
  <si>
    <t>BRAZIL 6 1/8 03/15/34</t>
  </si>
  <si>
    <t>08400326CA66</t>
  </si>
  <si>
    <t>BRAZIL 4 1/2 05/30/29</t>
  </si>
  <si>
    <t>0840032BRA26</t>
  </si>
  <si>
    <t>BRAZIL 6 04/07/2026</t>
  </si>
  <si>
    <t>08400326BR01</t>
  </si>
  <si>
    <t>BRAZIL 5 5/8 01/07/41</t>
  </si>
  <si>
    <t>08400326BK57</t>
  </si>
  <si>
    <t>BRAZIL 7 1/8 01/20/37</t>
  </si>
  <si>
    <t>08400326BB58</t>
  </si>
  <si>
    <t>BRAZIL 8 1/4 01/20/34</t>
  </si>
  <si>
    <t>08400326CB40</t>
  </si>
  <si>
    <t>BRAZIL 4 3/4 01/14/50</t>
  </si>
  <si>
    <t>0840032US105</t>
  </si>
  <si>
    <t>BRAZIL 3 7/8 06/12/30</t>
  </si>
  <si>
    <t>0840032USB40</t>
  </si>
  <si>
    <t>0840032BRA47</t>
  </si>
  <si>
    <t>BRAZIL 5 5/8 02/21/47</t>
  </si>
  <si>
    <t>0840032BRA25</t>
  </si>
  <si>
    <t>BRAZIL 4 1/4 01/07/25</t>
  </si>
  <si>
    <t>0840032BRA23</t>
  </si>
  <si>
    <t>BRAZIL 2 5/8 01/05/23</t>
  </si>
  <si>
    <t>0840032BRA45</t>
  </si>
  <si>
    <t>BRAZIL 5 01/27/45</t>
  </si>
  <si>
    <t>08400623AV04</t>
  </si>
  <si>
    <t>CHILE 3 7/8 08/05/2020</t>
  </si>
  <si>
    <t>Gobierno de Chile</t>
  </si>
  <si>
    <t>08400623AW86</t>
  </si>
  <si>
    <t>CHILE 3 1/4 09/14/21</t>
  </si>
  <si>
    <t>08400623BN78</t>
  </si>
  <si>
    <t>CHILE 2 1/4 10/30/22</t>
  </si>
  <si>
    <t>08400623BP27</t>
  </si>
  <si>
    <t>CHILE 3 5/8 10/30/42</t>
  </si>
  <si>
    <t>08400623BW77</t>
  </si>
  <si>
    <t>CHILE 3 1/8 03/27/25</t>
  </si>
  <si>
    <t>08400623EA21</t>
  </si>
  <si>
    <t>CHILE 5.33 01/05/2054</t>
  </si>
  <si>
    <t>08400623CE60</t>
  </si>
  <si>
    <t>CHILE 3.86 21/06/47</t>
  </si>
  <si>
    <t>08400425EP60</t>
  </si>
  <si>
    <t>COLOM 7 3/4 11/07/36</t>
  </si>
  <si>
    <t>Gobierno de Colombia</t>
  </si>
  <si>
    <t>08400425BM66</t>
  </si>
  <si>
    <t>COLOM 6 1/8 01/18/41</t>
  </si>
  <si>
    <t>08400425EF88</t>
  </si>
  <si>
    <t>COLOM 8 04/20/33 Corp</t>
  </si>
  <si>
    <t>08400425DS19</t>
  </si>
  <si>
    <t>COLOM 3 1/8 04/15/31</t>
  </si>
  <si>
    <t>08400425ES00</t>
  </si>
  <si>
    <t>COLOM 8 1/2 25/04/35 Corp</t>
  </si>
  <si>
    <t>08400425EA91</t>
  </si>
  <si>
    <t>COLOM 4 ⅛ 02/22/42 Corp</t>
  </si>
  <si>
    <t>08400425EM30</t>
  </si>
  <si>
    <t>COLOM 8 ¾ 11/14/53 Corp</t>
  </si>
  <si>
    <t>08400425EL56</t>
  </si>
  <si>
    <t>COLOM 8 11/14/35 Corp</t>
  </si>
  <si>
    <t>08400425DP79</t>
  </si>
  <si>
    <t>COLOM 4 1/2 03/15/29</t>
  </si>
  <si>
    <t>08400425DR36</t>
  </si>
  <si>
    <t>COLOM 3 01/30/30</t>
  </si>
  <si>
    <t>08400425EG61</t>
  </si>
  <si>
    <t>COLOM 7 ½ 02/02/34</t>
  </si>
  <si>
    <t>08400425AL92</t>
  </si>
  <si>
    <t>COLOM 8 3/8 02/15/27</t>
  </si>
  <si>
    <t>084004225BK0</t>
  </si>
  <si>
    <t>COLOM 7 3/8 09/18/37</t>
  </si>
  <si>
    <t>08400425AQ89</t>
  </si>
  <si>
    <t>COLOM 11.85 03/09/28</t>
  </si>
  <si>
    <t>08400425AU91</t>
  </si>
  <si>
    <t>COLOM 11 3/4 02/25/20</t>
  </si>
  <si>
    <t>08400425BB02</t>
  </si>
  <si>
    <t>COLOM 10 3/8 01/28/33</t>
  </si>
  <si>
    <t>08400425BJ38</t>
  </si>
  <si>
    <t>COLOM 7 3/8 01/27/17</t>
  </si>
  <si>
    <t>08400425BL83</t>
  </si>
  <si>
    <t>COLOM 7 3/8 03/18/19</t>
  </si>
  <si>
    <t>08400425BN40</t>
  </si>
  <si>
    <t>COLOM 4 3/8 07/12/21</t>
  </si>
  <si>
    <t>08400425BQ70</t>
  </si>
  <si>
    <t>COLOM 4 02/26/2024</t>
  </si>
  <si>
    <t>08400425BR53</t>
  </si>
  <si>
    <t>COLOM 5.625 02/26/2044</t>
  </si>
  <si>
    <t>084004460236</t>
  </si>
  <si>
    <t>COLOM 5 ⅝ 02/19/36 Corp</t>
  </si>
  <si>
    <t>08400425CU73</t>
  </si>
  <si>
    <t>COLOM 5 06/15/2045</t>
  </si>
  <si>
    <t>0840042NHK11</t>
  </si>
  <si>
    <t>COLOM 2 5/8 03/15/23</t>
  </si>
  <si>
    <t>08400425DL65</t>
  </si>
  <si>
    <t>COLOM 3 7/8 04/25/27</t>
  </si>
  <si>
    <t>08400425DQ52</t>
  </si>
  <si>
    <t>COLOM 5.2 05/15/49</t>
  </si>
  <si>
    <t>08400425DX04</t>
  </si>
  <si>
    <t>COLOM 3 ⅞ 02/15/61</t>
  </si>
  <si>
    <t>08400425DZ51</t>
  </si>
  <si>
    <t>COLOM 3 ¼ 04/22/32 Corp</t>
  </si>
  <si>
    <t>08400425DT91</t>
  </si>
  <si>
    <t>COLOM 4 1/8 05/15/51</t>
  </si>
  <si>
    <t>08400425CX13</t>
  </si>
  <si>
    <t>COLOM 4 1/2 01/28/26</t>
  </si>
  <si>
    <t>5275112F3161</t>
  </si>
  <si>
    <t>BBEARIU LX</t>
  </si>
  <si>
    <t>BlueBay - EM Debt Unconstrained</t>
  </si>
  <si>
    <t>Local Currency</t>
  </si>
  <si>
    <t>5275112F7441</t>
  </si>
  <si>
    <t>BBEMUSU LX</t>
  </si>
  <si>
    <t>5270062FCB08</t>
  </si>
  <si>
    <t>MEEMDUC ID</t>
  </si>
  <si>
    <t>BNY Mellon - Emerging Market Debt Fund</t>
  </si>
  <si>
    <t>52702222NNFMD</t>
  </si>
  <si>
    <t>IRFFMIA LX</t>
  </si>
  <si>
    <t>NN  - Frontier Markets Debt HC</t>
  </si>
  <si>
    <t>5270252F1414</t>
  </si>
  <si>
    <t>ABESOAA</t>
  </si>
  <si>
    <t>Aberdeen - Select Emerging Markets Bond</t>
  </si>
  <si>
    <t>5270252F8013</t>
  </si>
  <si>
    <t>ABESOIA</t>
  </si>
  <si>
    <t>5270252F7606</t>
  </si>
  <si>
    <t>AFMEI2A LX</t>
  </si>
  <si>
    <t>Aberdeen - Frontier Markets Bond Fund</t>
  </si>
  <si>
    <t>5270512FWZK5</t>
  </si>
  <si>
    <t>BAMSDTB ID</t>
  </si>
  <si>
    <t>Barings - Emerging Markets Sovereign Debt Fund</t>
  </si>
  <si>
    <t>5270272F7318</t>
  </si>
  <si>
    <t>GSGEMIA LX</t>
  </si>
  <si>
    <t>Goldman Sachs - Emerging Markets Debt</t>
  </si>
  <si>
    <t>5270392F5595</t>
  </si>
  <si>
    <t>MEMDIU1 LX</t>
  </si>
  <si>
    <t>MFS - Emerging Markets Debt Fund</t>
  </si>
  <si>
    <t>5270802F6924</t>
  </si>
  <si>
    <t>PFIFGEI LX</t>
  </si>
  <si>
    <t>Pictet - Global Emerging Debt</t>
  </si>
  <si>
    <t>5270882F2267</t>
  </si>
  <si>
    <t>JPEAHIU LX</t>
  </si>
  <si>
    <t>JP Morgan - Emerging Markets Debt Fund</t>
  </si>
  <si>
    <t>5271112E8281</t>
  </si>
  <si>
    <t>EMB US</t>
  </si>
  <si>
    <t>BlackRock - iShares JP Morgan USD EM Bond ETF</t>
  </si>
  <si>
    <t>5270732EPKV6</t>
  </si>
  <si>
    <t>IEMB LN</t>
  </si>
  <si>
    <t>Blackrock - iShares JPM USD BND USD D</t>
  </si>
  <si>
    <t>5277462F5710</t>
  </si>
  <si>
    <t>SGLBUSD LE</t>
  </si>
  <si>
    <t>Aquila - Solitaire Global Bond Fund</t>
  </si>
  <si>
    <t>5270172FWXM7</t>
  </si>
  <si>
    <t>VEMBIUA ID</t>
  </si>
  <si>
    <t>Vanguard - Emerging Markets Bond Fund - I Retail</t>
  </si>
  <si>
    <t>5270172FWXN8</t>
  </si>
  <si>
    <t>VEMBIPU ID</t>
  </si>
  <si>
    <t>Vanguard - Emerging Markets Bond Fund - II Institutional</t>
  </si>
  <si>
    <t>5270172E6885</t>
  </si>
  <si>
    <t>VWOB US</t>
  </si>
  <si>
    <t>Vanguard - Emerging Markets Government Bond ETF</t>
  </si>
  <si>
    <t>52AVIV2EMMHC</t>
  </si>
  <si>
    <t>AVEMMBP LX</t>
  </si>
  <si>
    <t>Aviva - Emerging Markets Bond Fund</t>
  </si>
  <si>
    <t>52BRAF2BEMRG</t>
  </si>
  <si>
    <t>MLEMUD2 LX</t>
  </si>
  <si>
    <t>BlackRock - Emerging Markets Bond Fund</t>
  </si>
  <si>
    <t>52GLDS2GEMDB</t>
  </si>
  <si>
    <t>GSEMKDI LX</t>
  </si>
  <si>
    <t>Goldman Sachs - Emerging Markets Debt Portfolio</t>
  </si>
  <si>
    <t>5276802F6309</t>
  </si>
  <si>
    <t>AZBMDAU LX</t>
  </si>
  <si>
    <t>Azimut Investments SA - AZ Fund 3, AZ Bond Frontier Markets Debt</t>
  </si>
  <si>
    <t>4874172EMBON</t>
  </si>
  <si>
    <t>CABEMV2 LX</t>
  </si>
  <si>
    <t>Candriam - Bonds Emerging Markets</t>
  </si>
  <si>
    <t>5270492F3972</t>
  </si>
  <si>
    <t>VEMIUSD LX</t>
  </si>
  <si>
    <t>Vontobel - Emerging Markets Debt</t>
  </si>
  <si>
    <t>5270492F2267</t>
  </si>
  <si>
    <t>VOVCOIU LX</t>
  </si>
  <si>
    <t>Vontobel - Credit Opportunities</t>
  </si>
  <si>
    <t>5275112F6681</t>
  </si>
  <si>
    <t>BBYEMSU LX</t>
  </si>
  <si>
    <t>Bluebay - EM debt Unconstrained</t>
  </si>
  <si>
    <t>5275112F0747</t>
  </si>
  <si>
    <t>BBYEIBU LX</t>
  </si>
  <si>
    <t>BlueBay - Emerging Market Bond Fund</t>
  </si>
  <si>
    <t>5274122EMBFU</t>
  </si>
  <si>
    <t>PIMEMBI ID</t>
  </si>
  <si>
    <t>Pimco - Emerging Markets Bond Fund</t>
  </si>
  <si>
    <t>5274812EMDBT</t>
  </si>
  <si>
    <t>ASHMDIU LX</t>
  </si>
  <si>
    <t>Northern Trust - EM Hard Currency</t>
  </si>
  <si>
    <t>5270952EMDHC</t>
  </si>
  <si>
    <t>NBEDUIA ID</t>
  </si>
  <si>
    <t>Neuberger Berman - Emerging Market Debt HC</t>
  </si>
  <si>
    <t>52NORD2EHBPU</t>
  </si>
  <si>
    <t>NOEHBPU LX</t>
  </si>
  <si>
    <t>Nordea - Emerging Hard Currency Bond Fund</t>
  </si>
  <si>
    <t>5270432F9263</t>
  </si>
  <si>
    <t>AXA World Funds - US Dynamic High Yield</t>
  </si>
  <si>
    <t>5274372L3385</t>
  </si>
  <si>
    <t>MGRUCIA LX</t>
  </si>
  <si>
    <t>M&amp;G - Global Floating Rate High Yield Fund</t>
  </si>
  <si>
    <t>5270492F8979</t>
  </si>
  <si>
    <t>VONEMCX LX</t>
  </si>
  <si>
    <t>Vontobel - Emerging Markets Corporate</t>
  </si>
  <si>
    <t>52NORD2EMBBI</t>
  </si>
  <si>
    <t>NEMBBIU LX</t>
  </si>
  <si>
    <t>Nordea - Emerging Bond Fund</t>
  </si>
  <si>
    <t>0840052BBA70</t>
  </si>
  <si>
    <t>MEX 6.4 05/07/54 Corp</t>
  </si>
  <si>
    <t>Gobierno de Mexico</t>
  </si>
  <si>
    <t>084005237039</t>
  </si>
  <si>
    <t>MEX 3 3/4 04/19/71</t>
  </si>
  <si>
    <t>0840052BAZ31</t>
  </si>
  <si>
    <t>MEX 6 05/07/36</t>
  </si>
  <si>
    <t>0840052BAR15</t>
  </si>
  <si>
    <t>MEX 3 ½ 02/12/34 Corp</t>
  </si>
  <si>
    <t>0840052BAS97</t>
  </si>
  <si>
    <t>MEX 4.4 02/12/52</t>
  </si>
  <si>
    <t>0840052BBK52</t>
  </si>
  <si>
    <t>MEX 5 ⅜ 03/22/33 Corp</t>
  </si>
  <si>
    <t>0840052BBL36</t>
  </si>
  <si>
    <t>MEX 5 ⅝ 09/22/35 Corp</t>
  </si>
  <si>
    <t>0840052BAX82</t>
  </si>
  <si>
    <t>MEX 6.338 05/04/53 Corp</t>
  </si>
  <si>
    <t>08400528AX90</t>
  </si>
  <si>
    <t>MEX 4 3/4 03/08/44</t>
  </si>
  <si>
    <t>Gobierno de México</t>
  </si>
  <si>
    <t>0840052BAF76</t>
  </si>
  <si>
    <t>MEX 4 1/2 04/22/29</t>
  </si>
  <si>
    <t>0840052BAH33</t>
  </si>
  <si>
    <t>MEX 3 1/4 04/16/30</t>
  </si>
  <si>
    <t>08400528AY44</t>
  </si>
  <si>
    <t>MEX 5 1/8 01/15/20</t>
  </si>
  <si>
    <t>08400528BA89</t>
  </si>
  <si>
    <t>MEX 3.6 01/30/25</t>
  </si>
  <si>
    <t>08400528BD97</t>
  </si>
  <si>
    <t>MEX 3 1/2 01/21/21</t>
  </si>
  <si>
    <t>08400528BN00</t>
  </si>
  <si>
    <t>MEX 8 1/8 12/30/19</t>
  </si>
  <si>
    <t>08400528BX15</t>
  </si>
  <si>
    <t>MEX 4 10/02/23</t>
  </si>
  <si>
    <t>0840052BAC46</t>
  </si>
  <si>
    <t>MEX 4.15 03/28/2027</t>
  </si>
  <si>
    <t>0840052QAG38</t>
  </si>
  <si>
    <t>MEX 8.3 08/15/31</t>
  </si>
  <si>
    <t>0840052QAJ76</t>
  </si>
  <si>
    <t>MEX 8 09/24/22</t>
  </si>
  <si>
    <t>0840052BBD10</t>
  </si>
  <si>
    <t>MEX 7 3/8 05/13/55</t>
  </si>
  <si>
    <t>0840052QAN88</t>
  </si>
  <si>
    <t>MEX 7 1/2 04/08/33</t>
  </si>
  <si>
    <t>0840052QAS75</t>
  </si>
  <si>
    <t>MEX 6 3/4 09/27/34</t>
  </si>
  <si>
    <t>0840052QAU22</t>
  </si>
  <si>
    <t>MEX 5 5/8 01/15/17</t>
  </si>
  <si>
    <t>0840052QAV05</t>
  </si>
  <si>
    <t>MEX 6.05 01/11/40</t>
  </si>
  <si>
    <t>0840052QAW87</t>
  </si>
  <si>
    <t>MEX 5.95 03/19/19</t>
  </si>
  <si>
    <t>0840052QAZ19</t>
  </si>
  <si>
    <t>MEX 5 3/4 10/12/10</t>
  </si>
  <si>
    <t>0840052QBA58</t>
  </si>
  <si>
    <t>MEX 3 5/8 03/15/22</t>
  </si>
  <si>
    <t>0840052QBB32</t>
  </si>
  <si>
    <t>0840052QBE70</t>
  </si>
  <si>
    <t>MEX 5.55 01/21/45</t>
  </si>
  <si>
    <t>0840052QBF46</t>
  </si>
  <si>
    <t>MEX 4.6 01/23/46</t>
  </si>
  <si>
    <t>0840052BAB62</t>
  </si>
  <si>
    <t>MEX 4.35 01/15/47</t>
  </si>
  <si>
    <t>0840052BAG59</t>
  </si>
  <si>
    <t>MEX 4 1/2 10/31/50</t>
  </si>
  <si>
    <t>0840052BAD29</t>
  </si>
  <si>
    <t>MEX 4.6 02/10/48</t>
  </si>
  <si>
    <t>0840052US910</t>
  </si>
  <si>
    <t>MEX 5 04/27/51 Corp</t>
  </si>
  <si>
    <t>0840052BAK61</t>
  </si>
  <si>
    <t>MEX 4 ¾ 04/27/32 Corp</t>
  </si>
  <si>
    <t>0840052BAV27</t>
  </si>
  <si>
    <t>MEX 6.35 02/09/35 Corp</t>
  </si>
  <si>
    <t>0840052QBG29</t>
  </si>
  <si>
    <t>MEX 4 1/8 01/20/2026</t>
  </si>
  <si>
    <t>0840052BAE02</t>
  </si>
  <si>
    <t>MEX 3 3/4 01/11/2028</t>
  </si>
  <si>
    <t>0840052BAN01</t>
  </si>
  <si>
    <t>MEX 3.771 05/04/61</t>
  </si>
  <si>
    <t>4974252S2BDC</t>
  </si>
  <si>
    <t>BD Capital - Senior Loans 2</t>
  </si>
  <si>
    <t>491105207SI3</t>
  </si>
  <si>
    <t>LEASOI2 PE</t>
  </si>
  <si>
    <t>Sigma - Leasing Operativo 2</t>
  </si>
  <si>
    <t>4911022COABR</t>
  </si>
  <si>
    <t>Compass - Fondo de Inversión Acreencias High Yield</t>
  </si>
  <si>
    <t>4974252SLBDC</t>
  </si>
  <si>
    <t>FIBDCA</t>
  </si>
  <si>
    <t>BD Capital - Senior Loans A</t>
  </si>
  <si>
    <t>4974252SVBDC</t>
  </si>
  <si>
    <t>FIBDCB</t>
  </si>
  <si>
    <t>BD Capital - Senior Loans B</t>
  </si>
  <si>
    <t>4974252SCBDC</t>
  </si>
  <si>
    <t>FIBDCC</t>
  </si>
  <si>
    <t>BD Capital - Senior Loans C</t>
  </si>
  <si>
    <t>4911102LINAE</t>
  </si>
  <si>
    <t>Fond. de Inversión Activa Financiamiento Estructurado Peru II</t>
  </si>
  <si>
    <t>4911021COMHY</t>
  </si>
  <si>
    <t>4975141HMCPS</t>
  </si>
  <si>
    <t>Fondo HMC Crédito Perú II (PEN) FI. Cuotas A y AX</t>
  </si>
  <si>
    <t>Fondo HMC  II (PEN)</t>
  </si>
  <si>
    <t>4975142HMPDX</t>
  </si>
  <si>
    <t>Fondo HMC Crédito Perú II (USD) FI, cuotas BX.</t>
  </si>
  <si>
    <t>Fondo HMC II (USD)</t>
  </si>
  <si>
    <t>4975141HM3SX</t>
  </si>
  <si>
    <t>Fondo HMC Crédito Perú III (PEN), FI - Clase AX</t>
  </si>
  <si>
    <t>Fondo HMC Crédito Perú III (PEN), FI</t>
  </si>
  <si>
    <t>4975142HM3DX</t>
  </si>
  <si>
    <t>Fondo HMC Crédito Perú III (USD), FI - Clase BX</t>
  </si>
  <si>
    <t>Fondo HMC Crédito Perú III (USD), FI</t>
  </si>
  <si>
    <t>491105206SI1</t>
  </si>
  <si>
    <t>LEASOP PE</t>
  </si>
  <si>
    <t>Sigma - Leasing Operativo</t>
  </si>
  <si>
    <t>4975142HMCHY</t>
  </si>
  <si>
    <t>HMC High Yield Perú USD</t>
  </si>
  <si>
    <t>Fondo HMC USD</t>
  </si>
  <si>
    <t>4911182HMCHY</t>
  </si>
  <si>
    <t>18208920902A</t>
  </si>
  <si>
    <t>PLNG1BC2A</t>
  </si>
  <si>
    <t xml:space="preserve">Perú LNG </t>
  </si>
  <si>
    <t>Non Tradable</t>
  </si>
  <si>
    <t>Local_ENF_BNP</t>
  </si>
  <si>
    <t>18208920903A</t>
  </si>
  <si>
    <t>PLNG1BC3A</t>
  </si>
  <si>
    <t>18208920904A</t>
  </si>
  <si>
    <t>PLNG1BC4A</t>
  </si>
  <si>
    <t>20001120901A</t>
  </si>
  <si>
    <t>CONTI1BA1A</t>
  </si>
  <si>
    <t>Banco Continental</t>
  </si>
  <si>
    <t>Local_ESF_BAF</t>
  </si>
  <si>
    <t>20002221503U</t>
  </si>
  <si>
    <t>SAN2BA3U</t>
  </si>
  <si>
    <t>Banco Santander</t>
  </si>
  <si>
    <t>20009821004A</t>
  </si>
  <si>
    <t>LTOTA2BA4A</t>
  </si>
  <si>
    <t>Leasing Total</t>
  </si>
  <si>
    <t>20009821205A</t>
  </si>
  <si>
    <t>LTOTA3BA5A</t>
  </si>
  <si>
    <t>20009821303A</t>
  </si>
  <si>
    <t>LTOTA4BA3A</t>
  </si>
  <si>
    <t>21000220301A</t>
  </si>
  <si>
    <t>CREDI2BS1A</t>
  </si>
  <si>
    <t>Banco de Crédito del Perú</t>
  </si>
  <si>
    <t>21000220301B</t>
  </si>
  <si>
    <t>CREDI2BS1B</t>
  </si>
  <si>
    <t>21000220904A</t>
  </si>
  <si>
    <t>CREDI1BS4A</t>
  </si>
  <si>
    <t>21000220904B</t>
  </si>
  <si>
    <t>CREDI1BS4B</t>
  </si>
  <si>
    <t>21000220904C</t>
  </si>
  <si>
    <t>CREDI1BS4C</t>
  </si>
  <si>
    <t>21000220904D</t>
  </si>
  <si>
    <t>CREDI1BS4D</t>
  </si>
  <si>
    <t>21000320802B</t>
  </si>
  <si>
    <t>INTER1BS2B</t>
  </si>
  <si>
    <t xml:space="preserve">Banco Internacional del Perú </t>
  </si>
  <si>
    <t>Local_ESF_BSUB</t>
  </si>
  <si>
    <t>21000320906A</t>
  </si>
  <si>
    <t>INTER1BS6A</t>
  </si>
  <si>
    <t>21000321303A</t>
  </si>
  <si>
    <t>INTER2BS3A</t>
  </si>
  <si>
    <t>21001120701A</t>
  </si>
  <si>
    <t>CONTI2BS1A</t>
  </si>
  <si>
    <t>21001120702A</t>
  </si>
  <si>
    <t>CONTI1BS2A</t>
  </si>
  <si>
    <t>21001120803A</t>
  </si>
  <si>
    <t>CONTI2BS3A</t>
  </si>
  <si>
    <t>21001121301U</t>
  </si>
  <si>
    <t>CONTI3BS1U</t>
  </si>
  <si>
    <t>21003521503U</t>
  </si>
  <si>
    <t>BFIN2PP3E</t>
  </si>
  <si>
    <t>Banco Financiero</t>
  </si>
  <si>
    <t>22583521701U</t>
  </si>
  <si>
    <t>BCIR1P1ESA</t>
  </si>
  <si>
    <t>Inca Rail</t>
  </si>
  <si>
    <t>Local_ENF_BENF</t>
  </si>
  <si>
    <t>21003820905A</t>
  </si>
  <si>
    <t>BIFSUB5A</t>
  </si>
  <si>
    <t>Banco Interamericano de Finanzas</t>
  </si>
  <si>
    <t>21003821703C</t>
  </si>
  <si>
    <t>BIF2BS3C</t>
  </si>
  <si>
    <t>21015121401U</t>
  </si>
  <si>
    <t>INTSE2BS1U</t>
  </si>
  <si>
    <t>Interseguro</t>
  </si>
  <si>
    <t>21015121402U</t>
  </si>
  <si>
    <t>INTSE2BS2U</t>
  </si>
  <si>
    <t>21015122401A</t>
  </si>
  <si>
    <t>INTSE4BS1A</t>
  </si>
  <si>
    <t>2702042CA11U</t>
  </si>
  <si>
    <t>CASAND11A</t>
  </si>
  <si>
    <t>Casa Andina (Scotia Sociedad Titulizadora)</t>
  </si>
  <si>
    <t>Local_STT_BTIT</t>
  </si>
  <si>
    <t>27020422001U</t>
  </si>
  <si>
    <t>COSTASOL</t>
  </si>
  <si>
    <t>Hoteles Costa del Sol (Scotia Sociedad Titulizadora)</t>
  </si>
  <si>
    <t>21015421101A</t>
  </si>
  <si>
    <t>PACIF1BS1A</t>
  </si>
  <si>
    <t>Pacífico Peruano Suiza</t>
  </si>
  <si>
    <t>2702022AT02A</t>
  </si>
  <si>
    <t>CRE1TATN2A</t>
  </si>
  <si>
    <t xml:space="preserve">Creditítulos Sociedad Titulizadora </t>
  </si>
  <si>
    <t>2702022ADP4U</t>
  </si>
  <si>
    <t>BTAD1P4EU</t>
  </si>
  <si>
    <t>22206121006A</t>
  </si>
  <si>
    <t>ENER1BC6A</t>
  </si>
  <si>
    <t xml:space="preserve">Energía del Sur </t>
  </si>
  <si>
    <t>22200221003A</t>
  </si>
  <si>
    <t>ANDIN1BC3A</t>
  </si>
  <si>
    <t>Cemento Andino</t>
  </si>
  <si>
    <t>22203220808A</t>
  </si>
  <si>
    <t>EDEGE3BC8A</t>
  </si>
  <si>
    <t xml:space="preserve">Edegel </t>
  </si>
  <si>
    <t>22203220810A</t>
  </si>
  <si>
    <t>EDEG3BC10A</t>
  </si>
  <si>
    <t>22203220911A</t>
  </si>
  <si>
    <t>EDEG3BC11A</t>
  </si>
  <si>
    <t>22203221004A</t>
  </si>
  <si>
    <t>EDEGE4BC4A</t>
  </si>
  <si>
    <t>22203221005A</t>
  </si>
  <si>
    <t>EDEGE4BC5A</t>
  </si>
  <si>
    <t>22204721101A</t>
  </si>
  <si>
    <t>DUKE2BC1A</t>
  </si>
  <si>
    <t xml:space="preserve">Duke Energy International Egenor </t>
  </si>
  <si>
    <t>22204721202A</t>
  </si>
  <si>
    <t>DUKE2BC2A</t>
  </si>
  <si>
    <t>22205420101B</t>
  </si>
  <si>
    <t>AZUL0BC1B</t>
  </si>
  <si>
    <t xml:space="preserve">Consorcio Agua Azul </t>
  </si>
  <si>
    <t>22205420201C</t>
  </si>
  <si>
    <t>AZUL0BC1C</t>
  </si>
  <si>
    <t>22205820405A</t>
  </si>
  <si>
    <t>REP1BC5A</t>
  </si>
  <si>
    <t xml:space="preserve">Red de Energía del Perú </t>
  </si>
  <si>
    <t>22205820704A</t>
  </si>
  <si>
    <t>REP2BC4A</t>
  </si>
  <si>
    <t>22205820915A</t>
  </si>
  <si>
    <t>REP2BC15A</t>
  </si>
  <si>
    <t>22205821017A</t>
  </si>
  <si>
    <t>REP2BC17A</t>
  </si>
  <si>
    <t>22205821020A</t>
  </si>
  <si>
    <t>REP2BC20A</t>
  </si>
  <si>
    <t>22584221801U</t>
  </si>
  <si>
    <t>INTBC1A</t>
  </si>
  <si>
    <t>Inversiones Nacionales de Turismo S.A.</t>
  </si>
  <si>
    <t>22205821303A</t>
  </si>
  <si>
    <t>REP3BC3A</t>
  </si>
  <si>
    <t>22205821407A</t>
  </si>
  <si>
    <t>REP3BC7A</t>
  </si>
  <si>
    <t>22206120803U</t>
  </si>
  <si>
    <t>ENER1BC3U</t>
  </si>
  <si>
    <t>21015121901U</t>
  </si>
  <si>
    <t>INTSE3BS1U</t>
  </si>
  <si>
    <t>22207120601A</t>
  </si>
  <si>
    <t>CTO1BC1U</t>
  </si>
  <si>
    <t xml:space="preserve">Concesionario Trasvase Olmos </t>
  </si>
  <si>
    <t>22207120702A</t>
  </si>
  <si>
    <t>CTO1BC2U</t>
  </si>
  <si>
    <t>22207620601A</t>
  </si>
  <si>
    <t>PLUSC1BC1A</t>
  </si>
  <si>
    <t xml:space="preserve">Pluspetrol Camisea </t>
  </si>
  <si>
    <t>22207620601B</t>
  </si>
  <si>
    <t>PLUSC1BC1B</t>
  </si>
  <si>
    <t>22208820901U</t>
  </si>
  <si>
    <t>AKALP1BC1U</t>
  </si>
  <si>
    <t>Kallpa Generación S.A</t>
  </si>
  <si>
    <t>22209321001A</t>
  </si>
  <si>
    <t>PLUSL1BC1A</t>
  </si>
  <si>
    <t>Pluspetrol Lote 56</t>
  </si>
  <si>
    <t>22209321002A</t>
  </si>
  <si>
    <t>PLUSL1BC2A</t>
  </si>
  <si>
    <t>22210821102A</t>
  </si>
  <si>
    <t>FRYS1DBC2A</t>
  </si>
  <si>
    <t>Ferreycorp S.A.A.</t>
  </si>
  <si>
    <t>22210821102B</t>
  </si>
  <si>
    <t>FRYS1DBC2B</t>
  </si>
  <si>
    <t>21015121902U</t>
  </si>
  <si>
    <t>INTSE3BS2U</t>
  </si>
  <si>
    <t>21015122003U</t>
  </si>
  <si>
    <t>INTSE3BS3U</t>
  </si>
  <si>
    <t>22230420945A</t>
  </si>
  <si>
    <t>TELE4BC45A</t>
  </si>
  <si>
    <t xml:space="preserve">Telefónica del Perú </t>
  </si>
  <si>
    <t>22212521501A</t>
  </si>
  <si>
    <t>JPLAZ1BC1A</t>
  </si>
  <si>
    <t>Jockey Plaza</t>
  </si>
  <si>
    <t>25001120704A</t>
  </si>
  <si>
    <t>CONTI3BC4A</t>
  </si>
  <si>
    <t>Local_ESF_OBSF</t>
  </si>
  <si>
    <t>25008721306A</t>
  </si>
  <si>
    <t>BFAL1BC6A</t>
  </si>
  <si>
    <t>Banco Falabella</t>
  </si>
  <si>
    <t>2702022AT01A</t>
  </si>
  <si>
    <t>CRE1TATN1A</t>
  </si>
  <si>
    <t>2702022H101A</t>
  </si>
  <si>
    <t>CRE2THOC1A</t>
  </si>
  <si>
    <t>2702022H102A</t>
  </si>
  <si>
    <t>CRE2THOC2A</t>
  </si>
  <si>
    <t>2702022H103A</t>
  </si>
  <si>
    <t>CRE2THOC3A</t>
  </si>
  <si>
    <t>2702022H307A</t>
  </si>
  <si>
    <t>CRE3THOC7A</t>
  </si>
  <si>
    <t>2702022H308A</t>
  </si>
  <si>
    <t>CRE3THOC8A</t>
  </si>
  <si>
    <t>2702022H310A</t>
  </si>
  <si>
    <t>CRE3THO10A</t>
  </si>
  <si>
    <t>27020321301A</t>
  </si>
  <si>
    <t>CON1TLP1A - Los Portales</t>
  </si>
  <si>
    <t>Continental Sociedad Titulizadora</t>
  </si>
  <si>
    <t>2702042LR01U</t>
  </si>
  <si>
    <t>SCOT1TLR1U</t>
  </si>
  <si>
    <t xml:space="preserve">Scotia Sociedad Titulizadora </t>
  </si>
  <si>
    <t>2702042TRSU1</t>
  </si>
  <si>
    <t>SCO1TRYT1A</t>
  </si>
  <si>
    <t>2702042TRSU2</t>
  </si>
  <si>
    <t>SCO1TRYT2A</t>
  </si>
  <si>
    <t>21015422002A</t>
  </si>
  <si>
    <t>PACIF2BS2A 4 13/32 12/18/30</t>
  </si>
  <si>
    <t>21015422302B</t>
  </si>
  <si>
    <t>PACIF2BS2B 8 05/31/2033</t>
  </si>
  <si>
    <t>2743342RDOR1</t>
  </si>
  <si>
    <t>REDOPE 5 7/8 10/12/31</t>
  </si>
  <si>
    <t>Red Dorsal</t>
  </si>
  <si>
    <t>28000320401A</t>
  </si>
  <si>
    <t>INTER1BH1A</t>
  </si>
  <si>
    <t>28000320502B</t>
  </si>
  <si>
    <t>INTER1BH2B</t>
  </si>
  <si>
    <t>28003820702B</t>
  </si>
  <si>
    <t>BIF0BH2B</t>
  </si>
  <si>
    <t>28003820702C</t>
  </si>
  <si>
    <t>BIF0BH2C</t>
  </si>
  <si>
    <t>3743332FINF2</t>
  </si>
  <si>
    <t>Scotia - PFINF2</t>
  </si>
  <si>
    <t>Scotia - Fideicomiso de Infraestructura</t>
  </si>
  <si>
    <t>Local_STT_TDPA</t>
  </si>
  <si>
    <t>47020221001J</t>
  </si>
  <si>
    <t>TP0THSUB1B</t>
  </si>
  <si>
    <t>47020221001P</t>
  </si>
  <si>
    <t>TP0THPRF1A</t>
  </si>
  <si>
    <t>47020320701J</t>
  </si>
  <si>
    <t>CON1THBC12</t>
  </si>
  <si>
    <t>47020320701P</t>
  </si>
  <si>
    <t>CON1THBC11</t>
  </si>
  <si>
    <t>21004921601A</t>
  </si>
  <si>
    <t>GNB1BS1A</t>
  </si>
  <si>
    <t>GNB</t>
  </si>
  <si>
    <t>22206120904A</t>
  </si>
  <si>
    <t>ENER1BC4A</t>
  </si>
  <si>
    <t>Energía del Sur</t>
  </si>
  <si>
    <t>22203220901A</t>
  </si>
  <si>
    <t>EDEGE4BC1A</t>
  </si>
  <si>
    <t>Edegel</t>
  </si>
  <si>
    <t>25001121206A</t>
  </si>
  <si>
    <t>CONTI5BC6A</t>
  </si>
  <si>
    <t>23204321701B</t>
  </si>
  <si>
    <t>VOLCA1CP1B</t>
  </si>
  <si>
    <t>Volcan Cia. Minera</t>
  </si>
  <si>
    <t>Local_ENF_PCOM</t>
  </si>
  <si>
    <t>25003520804A</t>
  </si>
  <si>
    <t>BFINA2BC4A</t>
  </si>
  <si>
    <t>05202922101U</t>
  </si>
  <si>
    <t>AENZA1BU</t>
  </si>
  <si>
    <t>AENZA S.A.A. (antes Graña &amp; Montero S.A.A.)</t>
  </si>
  <si>
    <t>22205821204A</t>
  </si>
  <si>
    <t>REP3BC4A</t>
  </si>
  <si>
    <t>1256692LAA47</t>
  </si>
  <si>
    <t>CEMPRO 7 1/8 11/06/23</t>
  </si>
  <si>
    <t>REGS</t>
  </si>
  <si>
    <t>1257382RAD81</t>
  </si>
  <si>
    <t>OCENSA 4 07/14/27 Corp</t>
  </si>
  <si>
    <t>Ocensa</t>
  </si>
  <si>
    <t>1257382RAC09</t>
  </si>
  <si>
    <t>OCENSA 4 05/07/2021</t>
  </si>
  <si>
    <t>165172231857</t>
  </si>
  <si>
    <t>IFHBH 8 5/8 06/30/19</t>
  </si>
  <si>
    <t>IFH Perú Ltd.</t>
  </si>
  <si>
    <t>182111238405</t>
  </si>
  <si>
    <t>ETENPE 7.65 12/30/33</t>
  </si>
  <si>
    <t>Reserva Fría Etén</t>
  </si>
  <si>
    <t>2100022V2D64</t>
  </si>
  <si>
    <t>BCP 3.25 09/30/2031</t>
  </si>
  <si>
    <t>2100022V2H78</t>
  </si>
  <si>
    <t>BCP 5.8 03/10/35 Corp</t>
  </si>
  <si>
    <t>2100022V2K08</t>
  </si>
  <si>
    <t>BCP 5.65 01/15/37 Corp</t>
  </si>
  <si>
    <t>2100022V2J35</t>
  </si>
  <si>
    <t>BCP 6.45 07/30/35 Corp</t>
  </si>
  <si>
    <t>21000224AB92</t>
  </si>
  <si>
    <t>BCP 9 3/4 11/06/69</t>
  </si>
  <si>
    <t>21000225AA37</t>
  </si>
  <si>
    <t>BCP 6.95 11/07/21</t>
  </si>
  <si>
    <t>21000226AD58</t>
  </si>
  <si>
    <t>BCP 6 7/8 09/16/26</t>
  </si>
  <si>
    <t>21000226AE32</t>
  </si>
  <si>
    <t>BCP 6 1/8 04/24/27</t>
  </si>
  <si>
    <t>21000226AG89</t>
  </si>
  <si>
    <t>BCP 6 1/8 04/24/27 A</t>
  </si>
  <si>
    <t>2100022TAA97</t>
  </si>
  <si>
    <t>2100022TAC53</t>
  </si>
  <si>
    <t>21001120AH74</t>
  </si>
  <si>
    <t>BCOCPE 6.2 06/07/34</t>
  </si>
  <si>
    <t>21000325AA33</t>
  </si>
  <si>
    <t>BINTPE 6 5/8 03/19/29</t>
  </si>
  <si>
    <t>2100022V2C81</t>
  </si>
  <si>
    <t>BCP 3.125 01/07/2030</t>
  </si>
  <si>
    <t>21000325AD71</t>
  </si>
  <si>
    <t>BINTPE 4 08/07/2030</t>
  </si>
  <si>
    <t>21000325AG03</t>
  </si>
  <si>
    <t>BINTPE 6.397 04/30/35</t>
  </si>
  <si>
    <t>210003271536</t>
  </si>
  <si>
    <t>BINTPE 8 1/2 04/23/70</t>
  </si>
  <si>
    <t>25000325AB16</t>
  </si>
  <si>
    <t>BINTPE 3 3/8 01/18/23</t>
  </si>
  <si>
    <t>25000325AC98</t>
  </si>
  <si>
    <t>BINTPE 3 1/4 10</t>
  </si>
  <si>
    <t>2100092TAP23</t>
  </si>
  <si>
    <t>BSCN 4 1/2 12/13/27</t>
  </si>
  <si>
    <t>Scotiabank Peru</t>
  </si>
  <si>
    <t>21001126AG98</t>
  </si>
  <si>
    <t>BCOCPE 5 1/4 09/22/2029</t>
  </si>
  <si>
    <t>21000325AF20</t>
  </si>
  <si>
    <t xml:space="preserve">BINTPE 7 5/8 01/16/2034 </t>
  </si>
  <si>
    <t>2100862GAA71</t>
  </si>
  <si>
    <t>COFIDE 5 1/4 15/07/2029</t>
  </si>
  <si>
    <t>COFIDE</t>
  </si>
  <si>
    <t>1254342KAB22</t>
  </si>
  <si>
    <t>NUTRESA 9 05/12/35</t>
  </si>
  <si>
    <t>Grupo Nutresa S.A.</t>
  </si>
  <si>
    <t>12583828AA38</t>
  </si>
  <si>
    <t>NEXA 5 3/8 05/04/2027</t>
  </si>
  <si>
    <t>Nexa Resources S.A.</t>
  </si>
  <si>
    <t>12583829AB21</t>
  </si>
  <si>
    <t>NEXA 6 ¾ 04/09/34 Corp</t>
  </si>
  <si>
    <t>1258742AAA18</t>
  </si>
  <si>
    <t xml:space="preserve">AUNASA 10 12/15/29 </t>
  </si>
  <si>
    <t>AUNA</t>
  </si>
  <si>
    <t>1258742VAA63</t>
  </si>
  <si>
    <t>AUNASA 6.5 11/20/25</t>
  </si>
  <si>
    <t>2258742VAA63</t>
  </si>
  <si>
    <t>2220082PAA95</t>
  </si>
  <si>
    <t>BUENAV 5 ½ 07/23/26</t>
  </si>
  <si>
    <t>Buenaventura</t>
  </si>
  <si>
    <t>2220082PAB78</t>
  </si>
  <si>
    <t>BUENAV 6.8 02/04/32 Corp</t>
  </si>
  <si>
    <t>2220022YAC77</t>
  </si>
  <si>
    <t>CLPE 5 7/8 10/30/21</t>
  </si>
  <si>
    <t>Unión Andina de Cementos</t>
  </si>
  <si>
    <t>2220112KDN02</t>
  </si>
  <si>
    <t>ALIPE 3 7/8 03/20/23</t>
  </si>
  <si>
    <t xml:space="preserve">Alicorp </t>
  </si>
  <si>
    <t>2259582AAA36</t>
  </si>
  <si>
    <t>MARSAC 5 ¾ 01/22/36 Corp</t>
  </si>
  <si>
    <t>Marcobre S.A.C.</t>
  </si>
  <si>
    <t>2220392TAA36</t>
  </si>
  <si>
    <t>MINSUR 6 1/4 02/07/24</t>
  </si>
  <si>
    <t>MINSUR</t>
  </si>
  <si>
    <t>22209729AE26</t>
  </si>
  <si>
    <t>CSOLNO 6 02/03/27</t>
  </si>
  <si>
    <t>Camposol S.A.</t>
  </si>
  <si>
    <t>2258402PAC79</t>
  </si>
  <si>
    <t>HNTOIL 8.55 09/18/33 Corp</t>
  </si>
  <si>
    <t>Hunt Oil</t>
  </si>
  <si>
    <t>2258402PAE36</t>
  </si>
  <si>
    <t>HNTOIL 7 ¾ 11/05/38 Corp</t>
  </si>
  <si>
    <t>22204327AA42</t>
  </si>
  <si>
    <t>VOLCAN 5 3/8 02/02/22</t>
  </si>
  <si>
    <t>27211826AB16</t>
  </si>
  <si>
    <t>INRCON 3 1/4 03/22/28</t>
  </si>
  <si>
    <t>InRetail Consumer</t>
  </si>
  <si>
    <t>22205124PAA7</t>
  </si>
  <si>
    <t>CPACPE 4 1/2 02/08/23</t>
  </si>
  <si>
    <t>Cementos Pacasmayo</t>
  </si>
  <si>
    <t>2220552SAF22</t>
  </si>
  <si>
    <t>TRANSM 5.2 04/11/38 Corp</t>
  </si>
  <si>
    <t>Consorcio Transmantaro</t>
  </si>
  <si>
    <t>2220552SAC90</t>
  </si>
  <si>
    <t>TRANSM 4 3/8 05/07/23</t>
  </si>
  <si>
    <t>2220552SAD73</t>
  </si>
  <si>
    <t>TRANSM 4.7 04/16/2034</t>
  </si>
  <si>
    <t>2220642RAG67</t>
  </si>
  <si>
    <t>TGPERU 4 1/4 04/30/28</t>
  </si>
  <si>
    <t xml:space="preserve">Transportadora de Gas del Perú </t>
  </si>
  <si>
    <t>2220682AAA45</t>
  </si>
  <si>
    <t>PESEXA 7 3/8 01/31/20</t>
  </si>
  <si>
    <t>Exalmar</t>
  </si>
  <si>
    <t>27211723AD31</t>
  </si>
  <si>
    <t>INRSHM 5 3/4 04/03/2028</t>
  </si>
  <si>
    <t>InRetail Shopping Malls</t>
  </si>
  <si>
    <t>2221292BAC11</t>
  </si>
  <si>
    <t>PETRPE 5 5/8 06/19/47 2</t>
  </si>
  <si>
    <t>Petroleos del Peru S.A.</t>
  </si>
  <si>
    <t>27430325AB80</t>
  </si>
  <si>
    <t>INTERF 0  11/30/25</t>
  </si>
  <si>
    <t>Interoceanica IV Finance Limited</t>
  </si>
  <si>
    <t>22208522AA77</t>
  </si>
  <si>
    <t>CORJRL 6 3/4 11/23/21</t>
  </si>
  <si>
    <t>Corporación J.R. Lindley</t>
  </si>
  <si>
    <t>22208522AC34</t>
  </si>
  <si>
    <t>CORJRL 4 5/8 04/12/2023</t>
  </si>
  <si>
    <t>22208727AA71</t>
  </si>
  <si>
    <t>FRAGR 6.88 06/15/22</t>
  </si>
  <si>
    <t>Lima Airport Partners</t>
  </si>
  <si>
    <t>2220872RAA51</t>
  </si>
  <si>
    <t>2220882KAB37</t>
  </si>
  <si>
    <t>KALLPA 4 7/8 05/24/26</t>
  </si>
  <si>
    <t>2220882PAA77</t>
  </si>
  <si>
    <t>KALLPA 27</t>
  </si>
  <si>
    <t>2220882KAC10</t>
  </si>
  <si>
    <t>KALLPA 5 ⅞ 01/30/32</t>
  </si>
  <si>
    <t>2220882KAD92</t>
  </si>
  <si>
    <t>KALLPA 5 ½ 09/11/35</t>
  </si>
  <si>
    <t>22300220AB35</t>
  </si>
  <si>
    <t>FENIPE 4.317 09/20/27</t>
  </si>
  <si>
    <t>Fenix Power Peru S.A.</t>
  </si>
  <si>
    <t>22209123AA96</t>
  </si>
  <si>
    <t>COPEIN 9 02/10/17</t>
  </si>
  <si>
    <t>Copeinca</t>
  </si>
  <si>
    <t>22209729AA04</t>
  </si>
  <si>
    <t>CSOLNO 9 7/8 02/02/17</t>
  </si>
  <si>
    <t>22209729AB86</t>
  </si>
  <si>
    <t>22209729AC69</t>
  </si>
  <si>
    <t>CSOLNO 10 1/2 07/15/21</t>
  </si>
  <si>
    <t>2743032NAB38</t>
  </si>
  <si>
    <t>22209828AA74</t>
  </si>
  <si>
    <t>TPESA 8 1/8 04/01/37</t>
  </si>
  <si>
    <t>Terminales Portuarios Euroandinos Paita S.A.</t>
  </si>
  <si>
    <t>22209923AA66</t>
  </si>
  <si>
    <t>COZCAR 6 3/8 08/02/22</t>
  </si>
  <si>
    <t>Corporación Azucarera del Perú S.A.</t>
  </si>
  <si>
    <t>2221002CAA73</t>
  </si>
  <si>
    <t>MAESPE 6 3/4 09/26/19</t>
  </si>
  <si>
    <t>Maestro Perú</t>
  </si>
  <si>
    <t>22210623AA63</t>
  </si>
  <si>
    <t>CALLAO 4 3/8 04/01/23</t>
  </si>
  <si>
    <t>Callao</t>
  </si>
  <si>
    <t>22210728AA11</t>
  </si>
  <si>
    <t>FERROS 4 7/8 04/26/20</t>
  </si>
  <si>
    <t>2221092NAC67</t>
  </si>
  <si>
    <t>ANDINV 11 11/13/20</t>
  </si>
  <si>
    <t>Andino Investment Holding</t>
  </si>
  <si>
    <t>22211023AA03</t>
  </si>
  <si>
    <t>SMIPET 7 3/4 11/06/20</t>
  </si>
  <si>
    <t>San Miguel Industrias Pet S.A.</t>
  </si>
  <si>
    <t>2221102PAB22</t>
  </si>
  <si>
    <t>SMIPET 2022</t>
  </si>
  <si>
    <t>2220392TAB19</t>
  </si>
  <si>
    <t>MINSUR 4 1/2 10</t>
  </si>
  <si>
    <t>2220292FAB50</t>
  </si>
  <si>
    <t>AENZAC 12 05/14/29 Corp</t>
  </si>
  <si>
    <t>22211023AB85</t>
  </si>
  <si>
    <t>SMIPETT 2022</t>
  </si>
  <si>
    <t>2221122GAA69</t>
  </si>
  <si>
    <t>HOCLN 7 3/4 01/23/21</t>
  </si>
  <si>
    <t>Cia. Minera Áres</t>
  </si>
  <si>
    <t>22211323AA51</t>
  </si>
  <si>
    <t>ABENGO 6 7/8 04/30/43</t>
  </si>
  <si>
    <t>Abengoa</t>
  </si>
  <si>
    <t>2221192QAA24</t>
  </si>
  <si>
    <t>CONGLO 6 08/30/34</t>
  </si>
  <si>
    <t>Energía Eólica</t>
  </si>
  <si>
    <t>22284528AA22</t>
  </si>
  <si>
    <t>MILPOC 4 5/8 03/28/23</t>
  </si>
  <si>
    <t>Milpo</t>
  </si>
  <si>
    <t>25000225AG07</t>
  </si>
  <si>
    <t>BCP 4 3/4 03/16/16</t>
  </si>
  <si>
    <t>25000226AC75</t>
  </si>
  <si>
    <t>BCP 5 3/8 09/16/20</t>
  </si>
  <si>
    <t>25000226AH62</t>
  </si>
  <si>
    <t>BCP 2 1/4 10/25/2019</t>
  </si>
  <si>
    <t>2500022JCG87</t>
  </si>
  <si>
    <t>BCP 4 1/4 04/01/23</t>
  </si>
  <si>
    <t>2500022JCJ27</t>
  </si>
  <si>
    <t>BCP 2 3/4 01/09/2018</t>
  </si>
  <si>
    <t>2500022V2A26</t>
  </si>
  <si>
    <t>BCP 2.7 01/11/25</t>
  </si>
  <si>
    <t>8102031ENE4U</t>
  </si>
  <si>
    <t>BBVACXC14</t>
  </si>
  <si>
    <t>Banco BBVA</t>
  </si>
  <si>
    <t>2500032SAC00</t>
  </si>
  <si>
    <t>BINTPE 5 3/4 10/07/20</t>
  </si>
  <si>
    <t>2100132IFSPE</t>
  </si>
  <si>
    <t>IFSPE 4 1/8 10/19/27</t>
  </si>
  <si>
    <t>Intercorp Financial Services</t>
  </si>
  <si>
    <t>2500132FAA05</t>
  </si>
  <si>
    <t>25001120AA28</t>
  </si>
  <si>
    <t>BCOCPE 5 08/26/22</t>
  </si>
  <si>
    <t>25001126AF16</t>
  </si>
  <si>
    <t>BCOCPE 3 1/4 04/08/18</t>
  </si>
  <si>
    <t>25008629AY82</t>
  </si>
  <si>
    <t>COFIDE 4 3/4 02/08/22</t>
  </si>
  <si>
    <t>CORPORACION FINANCIERA DE DESARROLLO</t>
  </si>
  <si>
    <t>2500862GAF68</t>
  </si>
  <si>
    <t>COFIDE 3 1/4  15/07/2019</t>
  </si>
  <si>
    <t>2500862GAK53</t>
  </si>
  <si>
    <t>COFIDE 4 3/4 15/07/2025</t>
  </si>
  <si>
    <t>2500862GAL37</t>
  </si>
  <si>
    <t>COFIDE 3 1/4 15/07/2019</t>
  </si>
  <si>
    <t>1254072TJW01</t>
  </si>
  <si>
    <t>CEMEX 7.2 PERP Corp</t>
  </si>
  <si>
    <t>Cemex S.A.B. de CV</t>
  </si>
  <si>
    <t>250153209291</t>
  </si>
  <si>
    <t>GRPACP 9 05/30/21</t>
  </si>
  <si>
    <t>Grupo ACP Inversiones y Desarrollo</t>
  </si>
  <si>
    <t>25210529AF09</t>
  </si>
  <si>
    <t>MIVIVI 5.4 03/31/31</t>
  </si>
  <si>
    <t>Fondo Mi Vivienda</t>
  </si>
  <si>
    <t>25210529AE34</t>
  </si>
  <si>
    <t>MIVIVI 4 5/8 4/12/2027</t>
  </si>
  <si>
    <t>25210529AA12</t>
  </si>
  <si>
    <t>MIVIVI 3 1/2 01/31/23</t>
  </si>
  <si>
    <t>25210529AB94</t>
  </si>
  <si>
    <t>MIVIVI 3 3/8 04/12/19</t>
  </si>
  <si>
    <t>25210529AC77</t>
  </si>
  <si>
    <t>2551722XAB03</t>
  </si>
  <si>
    <t>IFHBH 5 7/8 02/12/2025</t>
  </si>
  <si>
    <t>Intercorp Perú</t>
  </si>
  <si>
    <t>2551722XAC85</t>
  </si>
  <si>
    <t>IFHBH 3 7/8 08/15/2029</t>
  </si>
  <si>
    <t>27211723AA91</t>
  </si>
  <si>
    <t>INRSHM 6 1/2 07/09/21</t>
  </si>
  <si>
    <t>27211723AE14</t>
  </si>
  <si>
    <t>INRSHM 5.65 10/16/2032</t>
  </si>
  <si>
    <t>2220472BAA19</t>
  </si>
  <si>
    <t>ORAZEN 5 5/8 04/28/2027</t>
  </si>
  <si>
    <t>Orazen</t>
  </si>
  <si>
    <t>22204726AA03</t>
  </si>
  <si>
    <t>ORSAPE 6 ¼ 09/17/32 Corp</t>
  </si>
  <si>
    <t>2220892BAE13</t>
  </si>
  <si>
    <t>PERLNG 5 ⅜ 03/22/30 Corp</t>
  </si>
  <si>
    <t>Peru LNG</t>
  </si>
  <si>
    <t>27211826AA33</t>
  </si>
  <si>
    <t>INRCON 5 1/4 10/10/21</t>
  </si>
  <si>
    <t>2743022PTS11</t>
  </si>
  <si>
    <t>PERUEN 0 05/31/18</t>
  </si>
  <si>
    <t xml:space="preserve">Peru Enhanced Pass Trough SSCN </t>
  </si>
  <si>
    <t>2743022PTS22</t>
  </si>
  <si>
    <t>PERUEN 0 06/02/25</t>
  </si>
  <si>
    <t>2743022PTSA1</t>
  </si>
  <si>
    <t>2743022PTSA2</t>
  </si>
  <si>
    <t>27430325AA08</t>
  </si>
  <si>
    <t>INTERF 0 11/30/18</t>
  </si>
  <si>
    <t>2221292BAA54</t>
  </si>
  <si>
    <t>PETRPE 4 3/4 06/19/32</t>
  </si>
  <si>
    <t>2743032NAA54</t>
  </si>
  <si>
    <t>2221292BAB38</t>
  </si>
  <si>
    <t>PETRPE 5 5/8 06/19/47</t>
  </si>
  <si>
    <t>27430522AC59</t>
  </si>
  <si>
    <t>INTERG 0 05/15/30</t>
  </si>
  <si>
    <t>2743052JAC09</t>
  </si>
  <si>
    <t>INTERF 0 05/15/30</t>
  </si>
  <si>
    <t>Interoceanica V Finance Limited</t>
  </si>
  <si>
    <t>27430620AA82</t>
  </si>
  <si>
    <t>IIRSA 8 3/4 05/30/24</t>
  </si>
  <si>
    <t>IIRSA Norte Finance Limited</t>
  </si>
  <si>
    <t>27430628AA69</t>
  </si>
  <si>
    <t>274308284595</t>
  </si>
  <si>
    <t>IBKDPR 0 06/15/16</t>
  </si>
  <si>
    <t>IBK DPR Securitizadora</t>
  </si>
  <si>
    <t>2743242PAB16</t>
  </si>
  <si>
    <t>BNSCN 0 03/15/17</t>
  </si>
  <si>
    <t>Scotiabank Peru DPR Finance Co.</t>
  </si>
  <si>
    <t>18210231202U</t>
  </si>
  <si>
    <t>AH2OL1BC2U</t>
  </si>
  <si>
    <t>H2Olmos S.A.</t>
  </si>
  <si>
    <t>Inflation Linked</t>
  </si>
  <si>
    <t>274310115N24</t>
  </si>
  <si>
    <t>CRPAO 0 11/15/24</t>
  </si>
  <si>
    <t>CRPAO Vac Trust</t>
  </si>
  <si>
    <t>22207130603A</t>
  </si>
  <si>
    <t>CTO1BC3U</t>
  </si>
  <si>
    <t>27432729AA53</t>
  </si>
  <si>
    <t>BCOCPE 7 3/8 10/07/40</t>
  </si>
  <si>
    <t>Continental Trust</t>
  </si>
  <si>
    <t>2743282RAA52</t>
  </si>
  <si>
    <t>BCOCPE 5 1/2 11/18/20</t>
  </si>
  <si>
    <t>Continetal Senior Trust</t>
  </si>
  <si>
    <t>2743302GAA88</t>
  </si>
  <si>
    <t>BCOCPE 5 3/4 01/18/17</t>
  </si>
  <si>
    <t>Continetal Senior Trust II</t>
  </si>
  <si>
    <t>274331229698</t>
  </si>
  <si>
    <t>PPDFL 0 11/01/29</t>
  </si>
  <si>
    <t>Peru Payroll Deduction Finance Limited</t>
  </si>
  <si>
    <t>2743352L2ML1</t>
  </si>
  <si>
    <t>LIMAMT 5 7/8 07/05/2034</t>
  </si>
  <si>
    <t>Interproperties Finance Trust</t>
  </si>
  <si>
    <t>27532021AA72</t>
  </si>
  <si>
    <t>IFHBH 8 7/8 11/14/18</t>
  </si>
  <si>
    <t>Intercorp Retail Trust</t>
  </si>
  <si>
    <t>275321293727</t>
  </si>
  <si>
    <t>IFHBH 8 3/4 11/10/23</t>
  </si>
  <si>
    <t>275361279716</t>
  </si>
  <si>
    <t>CCRIN 2012-CX C</t>
  </si>
  <si>
    <t>CCR Inc. MT-100 Payment Rights Master Trust</t>
  </si>
  <si>
    <t>2753612YAP88</t>
  </si>
  <si>
    <t>CCRIN 2012-CA C</t>
  </si>
  <si>
    <t>25001126AE41</t>
  </si>
  <si>
    <t>BCOCPE 2 1/4 07/29/16</t>
  </si>
  <si>
    <t>22211027AA17</t>
  </si>
  <si>
    <t>SMIPET 3 1/2 08/02/28</t>
  </si>
  <si>
    <t>2220432UAB26</t>
  </si>
  <si>
    <t>VOLCAN 4 3/8 02/11/26</t>
  </si>
  <si>
    <t>22204327AE63</t>
  </si>
  <si>
    <t xml:space="preserve">VOLCAN 8 ½ 10/28/32 Corp </t>
  </si>
  <si>
    <t>22583927AA16</t>
  </si>
  <si>
    <t>RETAIL 5 ⅜ 05/02/23</t>
  </si>
  <si>
    <t>InRetail Pharma</t>
  </si>
  <si>
    <t>12583328AA38</t>
  </si>
  <si>
    <t>NEXA 5 3/8 05/04/27</t>
  </si>
  <si>
    <t>Nexa Resources</t>
  </si>
  <si>
    <t>12583329AA48</t>
  </si>
  <si>
    <t>NEXA 6 1/2 01/18/2028</t>
  </si>
  <si>
    <t>12583829AA48</t>
  </si>
  <si>
    <t>12583329AC04</t>
  </si>
  <si>
    <t>NEXA 6.6 04/08/37 Corp</t>
  </si>
  <si>
    <t>2258402PAB96</t>
  </si>
  <si>
    <t>HNTOIL 6 ⅜ 06/01/28 Corp</t>
  </si>
  <si>
    <t>22204327AC08</t>
  </si>
  <si>
    <t>2259312AAA18</t>
  </si>
  <si>
    <t>NIAENE 5.746 10/03/2034 REGS Corp</t>
  </si>
  <si>
    <t>Niagara Energy</t>
  </si>
  <si>
    <t>22207621020A</t>
  </si>
  <si>
    <t>PLUSCM 6.24 07/03/36</t>
  </si>
  <si>
    <t>01100028DF60</t>
  </si>
  <si>
    <t>PERU 2.783 01/23/2031 Govt</t>
  </si>
  <si>
    <t>Gobierno Central</t>
  </si>
  <si>
    <t>Local_GOB_BGC</t>
  </si>
  <si>
    <t>01100028DU38</t>
  </si>
  <si>
    <t>PERU 3 01/15/34 Corp</t>
  </si>
  <si>
    <t>01100028DW93</t>
  </si>
  <si>
    <t>PERU 3.6 01/15/72 Corp</t>
  </si>
  <si>
    <t>01100028DP43</t>
  </si>
  <si>
    <t>PERU 1.862 12/01/32</t>
  </si>
  <si>
    <t>01100028DQ26</t>
  </si>
  <si>
    <t>PERU 2.78 12/01/60</t>
  </si>
  <si>
    <t>01100028DR09</t>
  </si>
  <si>
    <t>PERU 3.23 07/28/2121</t>
  </si>
  <si>
    <t>011000238AS1</t>
  </si>
  <si>
    <t>PERU 7.35 07/21/25</t>
  </si>
  <si>
    <t>011000238AU6</t>
  </si>
  <si>
    <t>PERU 6.55 03/14/37</t>
  </si>
  <si>
    <t>01100028AN22</t>
  </si>
  <si>
    <t>PERU 9 7/8 02/06/15</t>
  </si>
  <si>
    <t>01100028DA73</t>
  </si>
  <si>
    <t>PERU 2 3/8 06/20/30</t>
  </si>
  <si>
    <t>01100028AP79</t>
  </si>
  <si>
    <t>PERU 8 3/4 11/21/33</t>
  </si>
  <si>
    <t>01100028AQ52</t>
  </si>
  <si>
    <t>PERU 8 3/8 05/03/16</t>
  </si>
  <si>
    <t>01100028AW21</t>
  </si>
  <si>
    <t>PERU 7 1/8 03/30/19</t>
  </si>
  <si>
    <t>01100028BM30</t>
  </si>
  <si>
    <t>PERU 5 5/8 11/18/50</t>
  </si>
  <si>
    <t>01100028DT64</t>
  </si>
  <si>
    <t>PERU 3.55 03/10/51</t>
  </si>
  <si>
    <t>01100028BU55</t>
  </si>
  <si>
    <t>PERU 5 5/8 11/18/27</t>
  </si>
  <si>
    <t>01100028FC12</t>
  </si>
  <si>
    <t>PERU 5.5 03/30/2036</t>
  </si>
  <si>
    <t>011000481182</t>
  </si>
  <si>
    <t>PERU 7 1/2 10/14/14</t>
  </si>
  <si>
    <t>011000481708</t>
  </si>
  <si>
    <t>PERU 2 3/4 01/30/26</t>
  </si>
  <si>
    <t>5211082FRFML</t>
  </si>
  <si>
    <t>LV RF Latam 1</t>
  </si>
  <si>
    <t>5277512F3236</t>
  </si>
  <si>
    <t>HWIUSDS LX</t>
  </si>
  <si>
    <t>DNCA - Alpha Bonds</t>
  </si>
  <si>
    <t>5274822F3552</t>
  </si>
  <si>
    <t>MLADLAE CI</t>
  </si>
  <si>
    <t>Moneda - Deuda Latam LCC</t>
  </si>
  <si>
    <t>5270582MDLOC</t>
  </si>
  <si>
    <t>CFIMLDL CI</t>
  </si>
  <si>
    <t>1250248VAL22</t>
  </si>
  <si>
    <t>VALEBZ 6.6252 08/15/22</t>
  </si>
  <si>
    <t>12509981AB24</t>
  </si>
  <si>
    <t>CSANBZ 9 1/2 03/14/18</t>
  </si>
  <si>
    <t>1251818EAN07</t>
  </si>
  <si>
    <t>ODBR 8 1/4 04/25/18</t>
  </si>
  <si>
    <t>125392FZAB50</t>
  </si>
  <si>
    <t>ETBCB 7 01/17/23</t>
  </si>
  <si>
    <t xml:space="preserve">Empresa de Telecomunicaciones de Bogotá S.A. </t>
  </si>
  <si>
    <t>15527890A0051</t>
  </si>
  <si>
    <t>BBVASM 7.83 08/24/20</t>
  </si>
  <si>
    <t>155800F0AA25</t>
  </si>
  <si>
    <t>FDT 7 7/8 08/12/2024</t>
  </si>
  <si>
    <t>Findeter</t>
  </si>
  <si>
    <t>595132FRAV98</t>
  </si>
  <si>
    <t>EEPPME 7 5/8 09/10/24</t>
  </si>
  <si>
    <t>595132FRBB26</t>
  </si>
  <si>
    <t>EEPPME 8 3/8 11/08/27</t>
  </si>
  <si>
    <t>1250248VAL21</t>
  </si>
  <si>
    <t>VALEBZ 6.6232 08/15/20</t>
  </si>
  <si>
    <t>595132FRAZ03</t>
  </si>
  <si>
    <t>595132FRBD81</t>
  </si>
  <si>
    <t>1250308CAC49</t>
  </si>
  <si>
    <t>BRFSBZ 7 3/4 05/22/18</t>
  </si>
  <si>
    <t>125037906935</t>
  </si>
  <si>
    <t>AMXLMM 6.45 12/05/22</t>
  </si>
  <si>
    <t>América Móvil</t>
  </si>
  <si>
    <t>125037959440</t>
  </si>
  <si>
    <t>AMXLMM 10.3 01/30/34 Corp</t>
  </si>
  <si>
    <t>125072963779</t>
  </si>
  <si>
    <t>TELVIS 7 1/4 05/14/43</t>
  </si>
  <si>
    <t>Televisa</t>
  </si>
  <si>
    <t>125074C0AB64</t>
  </si>
  <si>
    <t>BFALA 6 1/2 04/30/23</t>
  </si>
  <si>
    <t>125272FCAA82</t>
  </si>
  <si>
    <t>ELESM 8 3/4 01/25/21</t>
  </si>
  <si>
    <t>Emgesa S.A. E.S.P</t>
  </si>
  <si>
    <t>12530087AA09</t>
  </si>
  <si>
    <t>CEEB 11 3/4 04/27/16</t>
  </si>
  <si>
    <t>Compañía de Electricidad de Estado de Bahía</t>
  </si>
  <si>
    <t>15510182CAP8</t>
  </si>
  <si>
    <t>BAC 10.71 03/08/17</t>
  </si>
  <si>
    <t>Merry Lynch &amp; Co</t>
  </si>
  <si>
    <t>155104920379</t>
  </si>
  <si>
    <t>JPM 8.12 03/06/18</t>
  </si>
  <si>
    <t>JP Morgan Chase &amp; Co</t>
  </si>
  <si>
    <t>15510587YBA2</t>
  </si>
  <si>
    <t>MS 10.09 05/03/17</t>
  </si>
  <si>
    <t>Morgan Stanley</t>
  </si>
  <si>
    <t>155165C9AL46</t>
  </si>
  <si>
    <t>SANT 6 1/2 09/22/20</t>
  </si>
  <si>
    <t>Banco Santander de Chile</t>
  </si>
  <si>
    <t>15520186EU29</t>
  </si>
  <si>
    <t>SANBBZ8R3/18/16</t>
  </si>
  <si>
    <t>Santander Brasil</t>
  </si>
  <si>
    <t>1552018UAR59</t>
  </si>
  <si>
    <t>SANBBZ 8 03/18/16</t>
  </si>
  <si>
    <t>155310165785</t>
  </si>
  <si>
    <t>EIBKOR 6 7/8 09/07/22</t>
  </si>
  <si>
    <t>Export-Import Bank of Korea</t>
  </si>
  <si>
    <t>155324FWAF79</t>
  </si>
  <si>
    <t>DAVIVI 7 1/2 10/24/22</t>
  </si>
  <si>
    <t>155371F07087</t>
  </si>
  <si>
    <t>BTGPBZ 7 09/27/17</t>
  </si>
  <si>
    <t>1603001DBA17</t>
  </si>
  <si>
    <t>DB 5.74 04/18/17</t>
  </si>
  <si>
    <t xml:space="preserve">Deutsche Bank, London Branch - Perú </t>
  </si>
  <si>
    <t>Local_ESF_TDEEL</t>
  </si>
  <si>
    <t>160301123346</t>
  </si>
  <si>
    <t>JPM 6.46 11/02/17</t>
  </si>
  <si>
    <t>JP Morgan Chase &amp; Co - Perú</t>
  </si>
  <si>
    <t>270300887474</t>
  </si>
  <si>
    <t>DB 6 08/17/20</t>
  </si>
  <si>
    <t>294102106139</t>
  </si>
  <si>
    <t>IADB 6 5/8 04/15/17</t>
  </si>
  <si>
    <t>Banco Interamericano de Desarrollo</t>
  </si>
  <si>
    <t>Local_ESF_TDORINL</t>
  </si>
  <si>
    <t>595132FRAB35</t>
  </si>
  <si>
    <t>EEPPME 8 3/8 02/01/21</t>
  </si>
  <si>
    <t>0840038TF147</t>
  </si>
  <si>
    <t>BNTNF 10 01/01/23</t>
  </si>
  <si>
    <t>0840038BRA16</t>
  </si>
  <si>
    <t>BRAZIL 12 1/2 01/05/16</t>
  </si>
  <si>
    <t>0840038TF238</t>
  </si>
  <si>
    <t>BNTNF 10 01/01/35 Corp</t>
  </si>
  <si>
    <t>0840038TF2K7</t>
  </si>
  <si>
    <t>BNTNF 10 01/01/37 Corp</t>
  </si>
  <si>
    <t>08400386BT66</t>
  </si>
  <si>
    <t>BRAZIL 8 1/2 01/05/2024</t>
  </si>
  <si>
    <t>08400326CN87</t>
  </si>
  <si>
    <t>BRAZIL 7 ¼ 01/12/56 Corp</t>
  </si>
  <si>
    <t>08400326CL22</t>
  </si>
  <si>
    <t>BRAZIL 6 ⅝ 03/15/35 Corp</t>
  </si>
  <si>
    <t>0840038TF212</t>
  </si>
  <si>
    <t>BNTNF 10 01/01/33 Corp</t>
  </si>
  <si>
    <t>0840038TF1Q6</t>
  </si>
  <si>
    <t>BNTNF 10 01/01/29</t>
  </si>
  <si>
    <t>0840038TF0N5</t>
  </si>
  <si>
    <t>BNTNF 10 01/01/21</t>
  </si>
  <si>
    <t>0840038TF7J0</t>
  </si>
  <si>
    <t>BLTN 0 04/01/20</t>
  </si>
  <si>
    <t>0840038TF1P8</t>
  </si>
  <si>
    <t>BNTNF 10 01/01/27</t>
  </si>
  <si>
    <t>0840038TF170</t>
  </si>
  <si>
    <t>BNTNF 10 01/01/25</t>
  </si>
  <si>
    <t>0840038TN7S1</t>
  </si>
  <si>
    <t xml:space="preserve">BLTN 0 01/01/24 </t>
  </si>
  <si>
    <t>0840038BRAZ21</t>
  </si>
  <si>
    <t>0840038TF204</t>
  </si>
  <si>
    <t>BNTNF 10 01/01/31</t>
  </si>
  <si>
    <t>0840038BRALT</t>
  </si>
  <si>
    <t>BLTN 0 04/01/19</t>
  </si>
  <si>
    <t>0840038BRA22</t>
  </si>
  <si>
    <t>BRAZIL 12 1/2 01/05/22</t>
  </si>
  <si>
    <t>08400386BN96</t>
  </si>
  <si>
    <t>BRAZIL 10 1/4 01/10/28</t>
  </si>
  <si>
    <t>084006C40138</t>
  </si>
  <si>
    <t>CHILE 6 01/01/32</t>
  </si>
  <si>
    <t>084006C98016</t>
  </si>
  <si>
    <t>BTPCL 7 05/01/34 Corp</t>
  </si>
  <si>
    <t>084006C74774</t>
  </si>
  <si>
    <t>BTPCL 6 01/01/43 Corp</t>
  </si>
  <si>
    <t>084006C39505</t>
  </si>
  <si>
    <t>BTPCL 6 04/01/33</t>
  </si>
  <si>
    <t>084006C04540</t>
  </si>
  <si>
    <t>BTPCL 6 01/01/20</t>
  </si>
  <si>
    <t>084006C37767</t>
  </si>
  <si>
    <t>BCPCL 6 02/01/21</t>
  </si>
  <si>
    <t>084006C52621</t>
  </si>
  <si>
    <t>CHILE 6 01/01/20</t>
  </si>
  <si>
    <t>084006C55640</t>
  </si>
  <si>
    <t>CHILE 6 01/01/22</t>
  </si>
  <si>
    <t>084006C03013</t>
  </si>
  <si>
    <t>BTPCL 6 03/01/18</t>
  </si>
  <si>
    <t>084006C55668</t>
  </si>
  <si>
    <t>BTPCL 6 01/01/22</t>
  </si>
  <si>
    <t>084006C69331</t>
  </si>
  <si>
    <t>BTPCL 4.5 03/01/21</t>
  </si>
  <si>
    <t>084006C72501</t>
  </si>
  <si>
    <t>BTPCL 4.5 03/01/26</t>
  </si>
  <si>
    <t>084006C48207</t>
  </si>
  <si>
    <t>BTPCL 4.9 11/01/27 Corp</t>
  </si>
  <si>
    <t>084006C86989</t>
  </si>
  <si>
    <t>BTPCL 5 10/01/28 Corp</t>
  </si>
  <si>
    <t>084006C87822</t>
  </si>
  <si>
    <t>BTPCL 5 03/01/35 Corp</t>
  </si>
  <si>
    <t>084006C56457</t>
  </si>
  <si>
    <t>CHILE 3 01/01/17</t>
  </si>
  <si>
    <t>084006C57422</t>
  </si>
  <si>
    <t>CHILE 3 01/01/30</t>
  </si>
  <si>
    <t>084006C54230</t>
  </si>
  <si>
    <t>BTPCL 4 03/01/23</t>
  </si>
  <si>
    <t>084006C54248</t>
  </si>
  <si>
    <t>BTPCL 4.7 09/01/30</t>
  </si>
  <si>
    <t>084006C20275</t>
  </si>
  <si>
    <t>BTPCL 5.8 06/01/24</t>
  </si>
  <si>
    <t>084006C57349</t>
  </si>
  <si>
    <t>CHILE 3 01/01/22</t>
  </si>
  <si>
    <t>084006C58669</t>
  </si>
  <si>
    <t>CHILE 3 01/01/42</t>
  </si>
  <si>
    <t>084006C57778</t>
  </si>
  <si>
    <t>CHILE 3 01/01/32</t>
  </si>
  <si>
    <t>084006C99166</t>
  </si>
  <si>
    <t>BCPCL 2.5 03/01/25</t>
  </si>
  <si>
    <t>084004F72122</t>
  </si>
  <si>
    <t>COLOM 12 10/22/15</t>
  </si>
  <si>
    <t>084004F58444</t>
  </si>
  <si>
    <t>COLOM 7 3/4 04/14/21</t>
  </si>
  <si>
    <t>084004F04084</t>
  </si>
  <si>
    <t>COLTES 11 ¾ 01/24/35 Corp</t>
  </si>
  <si>
    <t>084004F03862</t>
  </si>
  <si>
    <t>COLTES 13 ¼ 02/09/33 Corp</t>
  </si>
  <si>
    <t>084004F04001</t>
  </si>
  <si>
    <t>COLTES 12 ¾ 11/28/40 Corp</t>
  </si>
  <si>
    <t>084004F03813</t>
  </si>
  <si>
    <t>COLTES 9 ¼ 05/28/42 Corp</t>
  </si>
  <si>
    <t>084004F03938</t>
  </si>
  <si>
    <t>COLTES 11 ½ 07/25/46 Corp</t>
  </si>
  <si>
    <t>084004F03771</t>
  </si>
  <si>
    <t>COLTES 7 03/26/31</t>
  </si>
  <si>
    <t>084004F03557</t>
  </si>
  <si>
    <t>COLTES 6 1/4 11/26/25</t>
  </si>
  <si>
    <t>084004F03722</t>
  </si>
  <si>
    <t>COLTES 7 1/4 10/26/50</t>
  </si>
  <si>
    <t>084004F03615</t>
  </si>
  <si>
    <t>COLTES 7 1/4 10/18/34</t>
  </si>
  <si>
    <t>084004F03490</t>
  </si>
  <si>
    <t>COLTES 7 06/30/32</t>
  </si>
  <si>
    <t>084004F03672</t>
  </si>
  <si>
    <t>COLTES 5.75 11/03/2027</t>
  </si>
  <si>
    <t>084004F02625</t>
  </si>
  <si>
    <t>COLTES 7 1/2 08/26/26</t>
  </si>
  <si>
    <t>084004F03011</t>
  </si>
  <si>
    <t>COLTES 7 09/11/19</t>
  </si>
  <si>
    <t>084004F22065</t>
  </si>
  <si>
    <t>COLOM 9.85 06/28/27</t>
  </si>
  <si>
    <t>084004F02302</t>
  </si>
  <si>
    <t>COLTES 11 07/24/20</t>
  </si>
  <si>
    <t>084004F02385</t>
  </si>
  <si>
    <t>COLTES 10 07/24/24</t>
  </si>
  <si>
    <t>084004F03342</t>
  </si>
  <si>
    <t>COLTES 7 3/4 09/18/2030</t>
  </si>
  <si>
    <t>084004F02864</t>
  </si>
  <si>
    <t>COLTES 7 05/04/22</t>
  </si>
  <si>
    <t>084004F02914</t>
  </si>
  <si>
    <t>COLTES 6 04/28/28</t>
  </si>
  <si>
    <t>084004FCOL28</t>
  </si>
  <si>
    <t>084004F03748</t>
  </si>
  <si>
    <t>COLTES 6 1/4 07/09/36</t>
  </si>
  <si>
    <t>084004F03581</t>
  </si>
  <si>
    <t>COLTC 0 06/11/1</t>
  </si>
  <si>
    <t>5276642FJ177</t>
  </si>
  <si>
    <t>CGIEMDA ID</t>
  </si>
  <si>
    <t>Colchester Local Markets Bond Fund USD Unhedged</t>
  </si>
  <si>
    <t>5270062FFN53</t>
  </si>
  <si>
    <t>MEDLCCU ID</t>
  </si>
  <si>
    <t>BNY Mellon - Emerging Market Debt LC Fund</t>
  </si>
  <si>
    <t>5270064EMDEB</t>
  </si>
  <si>
    <t>MEDLCCE ID</t>
  </si>
  <si>
    <t>5270182F5243</t>
  </si>
  <si>
    <t>JBLEMBC LX</t>
  </si>
  <si>
    <t>GAM - Local Emerging Bond Fund</t>
  </si>
  <si>
    <t>5270802F2756</t>
  </si>
  <si>
    <t>PFLATAI LX</t>
  </si>
  <si>
    <t>Pictet - Latin America Local Currency Debt</t>
  </si>
  <si>
    <t>5270804F2853</t>
  </si>
  <si>
    <t>PFLATIE LX</t>
  </si>
  <si>
    <t>5270512FGKM4</t>
  </si>
  <si>
    <t>BAEMBUA ID</t>
  </si>
  <si>
    <t>Barings - Emerging Markets Local Debt Fund</t>
  </si>
  <si>
    <t>5270296FDJP0</t>
  </si>
  <si>
    <t>INVEMDA LN</t>
  </si>
  <si>
    <t>Investec - Emerging Markets  LC Debt Fund</t>
  </si>
  <si>
    <t>5270462F0367</t>
  </si>
  <si>
    <t>FORBLIC LX</t>
  </si>
  <si>
    <t>Parvest - Bond World Emerging Local</t>
  </si>
  <si>
    <t>5270652EF494</t>
  </si>
  <si>
    <t>EMLC US</t>
  </si>
  <si>
    <t>VanEck - JPM EM LC Bond ETF</t>
  </si>
  <si>
    <t>5270772F5196</t>
  </si>
  <si>
    <t>TEMEFIA LX</t>
  </si>
  <si>
    <t>Franklin Templeton - Emerging Markets Bond Fund</t>
  </si>
  <si>
    <t>5270772F5315</t>
  </si>
  <si>
    <t>TGTRFIA LX</t>
  </si>
  <si>
    <t>Franklin Templeton - Global Total Return Fund</t>
  </si>
  <si>
    <t>5270772F9726</t>
  </si>
  <si>
    <t>TEMGBIA LX</t>
  </si>
  <si>
    <t>Franklin Templeton - Global Fund</t>
  </si>
  <si>
    <t>5270802F0077</t>
  </si>
  <si>
    <t>PCLCIUS LX</t>
  </si>
  <si>
    <t>Pictet Chinese LC Debt</t>
  </si>
  <si>
    <t>5270802F9801</t>
  </si>
  <si>
    <t>PFEMGDI LX</t>
  </si>
  <si>
    <t>Pictet - EM Local Currency</t>
  </si>
  <si>
    <t>5270734IE00B</t>
  </si>
  <si>
    <t>CNYB</t>
  </si>
  <si>
    <t>BlackRock - iShares China CNY Bond UCITS ETF</t>
  </si>
  <si>
    <t>5270732E4WH5</t>
  </si>
  <si>
    <t>IEML LN</t>
  </si>
  <si>
    <t>BlackRock - iShares JPM EM Local Government Bond</t>
  </si>
  <si>
    <t>5271112E6517</t>
  </si>
  <si>
    <t>LEMB US</t>
  </si>
  <si>
    <t>BlackRock - iShares JP Morgan EM Local Currency</t>
  </si>
  <si>
    <t>5274142F4590</t>
  </si>
  <si>
    <t>ASHIUSA LX</t>
  </si>
  <si>
    <t>Ashmore - Emerging Markets Local Currency Bond Fund</t>
  </si>
  <si>
    <t>52AVIV2EMLC</t>
  </si>
  <si>
    <t>ACMUSDI LX</t>
  </si>
  <si>
    <t>Aviva - Emerging Markets Local Currency Bond Fund</t>
  </si>
  <si>
    <t>4874174EMLCC</t>
  </si>
  <si>
    <t>DBEBLCE LX</t>
  </si>
  <si>
    <t>Candriam - Bonds EM Debt Local Currencies</t>
  </si>
  <si>
    <t>5275502U1193</t>
  </si>
  <si>
    <t>UIAEMIU LX</t>
  </si>
  <si>
    <t>Aktia EM Frontier Bond+ CapCap</t>
  </si>
  <si>
    <t>5274262F6624</t>
  </si>
  <si>
    <t>SXGFIUS LX</t>
  </si>
  <si>
    <t>Global Evolution Funds - Frontier Markets Fund</t>
  </si>
  <si>
    <t>5275152LU084</t>
  </si>
  <si>
    <t>SCHFACU LX</t>
  </si>
  <si>
    <t>Schroder - Selection Fund China Local Currency Bond</t>
  </si>
  <si>
    <t>5274082LU201</t>
  </si>
  <si>
    <t>IEMLDSA LX</t>
  </si>
  <si>
    <t>Invesco - EM Local Debt Fund</t>
  </si>
  <si>
    <t>5274122FK0P9</t>
  </si>
  <si>
    <t>PIMEMLC ID</t>
  </si>
  <si>
    <t>Pimco - Emerging Markets Local Bond Fund</t>
  </si>
  <si>
    <t>52WELI2NVR20</t>
  </si>
  <si>
    <t>WELESAU ID</t>
  </si>
  <si>
    <t>Wellington - Emerging Local Debt Fund</t>
  </si>
  <si>
    <t>5274472F3543</t>
  </si>
  <si>
    <t>PLBEMFU LX</t>
  </si>
  <si>
    <t>DPAM L - EM  Sustainable Debt</t>
  </si>
  <si>
    <t>52DTRG2EDMLC</t>
  </si>
  <si>
    <t>TRGEMA2 LX</t>
  </si>
  <si>
    <t>DMS - EM Local Currency</t>
  </si>
  <si>
    <t>5274742F8681</t>
  </si>
  <si>
    <t>LAGLCIU LX</t>
  </si>
  <si>
    <t>Lemaik - Local Bonds</t>
  </si>
  <si>
    <t>5274352INVDY</t>
  </si>
  <si>
    <t>INVDYIA LX</t>
  </si>
  <si>
    <t>Investec Luxembourg - EM Local Currency</t>
  </si>
  <si>
    <t>084005900015</t>
  </si>
  <si>
    <t>MUDI 4 1/2 12/04/25</t>
  </si>
  <si>
    <t>084005900056</t>
  </si>
  <si>
    <t>MUDI 3 1/2 12/14/17</t>
  </si>
  <si>
    <t>0840059000B2</t>
  </si>
  <si>
    <t>MBONO 10 11/20/36</t>
  </si>
  <si>
    <t>0840059000CO</t>
  </si>
  <si>
    <t>MBONO 7 1/4 12/15/16</t>
  </si>
  <si>
    <t>0840059000D8</t>
  </si>
  <si>
    <t>MBONO 7 1/2 06/03/27</t>
  </si>
  <si>
    <t>0840059000U2</t>
  </si>
  <si>
    <t>MBONO 7 3/4 11/23/34</t>
  </si>
  <si>
    <t>0840059000F3</t>
  </si>
  <si>
    <t>MBONO 7 3/4 12/14/17</t>
  </si>
  <si>
    <t>0840059000G1</t>
  </si>
  <si>
    <t>MBONO 8 1/2 12/13/18</t>
  </si>
  <si>
    <t>0840059000H9</t>
  </si>
  <si>
    <t>MBONO 8 1/2 05/31/29</t>
  </si>
  <si>
    <t>0840059001F1</t>
  </si>
  <si>
    <t>MBONO 8 ½ 03/01/29 Corp</t>
  </si>
  <si>
    <t>0840059000J5</t>
  </si>
  <si>
    <t>MBONO 8 1/2 11/18/38</t>
  </si>
  <si>
    <t>0840059000L1</t>
  </si>
  <si>
    <t>MBONO 8 06/11/20</t>
  </si>
  <si>
    <t>0840059000N7</t>
  </si>
  <si>
    <t>MBONO 6 1/2 06/10/21</t>
  </si>
  <si>
    <t>0840059000P2</t>
  </si>
  <si>
    <t>MBONO 7 3/4 05/29/31</t>
  </si>
  <si>
    <t>0840059000Q0</t>
  </si>
  <si>
    <t>MBONO 6 1/2 06/09/22</t>
  </si>
  <si>
    <t>0840059001D6</t>
  </si>
  <si>
    <t>MBONO 7 ½ 05/26/33 Corp</t>
  </si>
  <si>
    <t>0840059001E4</t>
  </si>
  <si>
    <t>MBONO 8 07/31/53 Corp</t>
  </si>
  <si>
    <t>0840059000R8</t>
  </si>
  <si>
    <t>MBONO 7 3/4 11/13/42</t>
  </si>
  <si>
    <t>084005900GF0</t>
  </si>
  <si>
    <t>MCET10/16/14</t>
  </si>
  <si>
    <t>084005900OA5</t>
  </si>
  <si>
    <t>MCET 0 02/27/2020</t>
  </si>
  <si>
    <t>084005900M95</t>
  </si>
  <si>
    <t>MCET 0 10/11/18</t>
  </si>
  <si>
    <t>084005900GL8</t>
  </si>
  <si>
    <t>MCET121114</t>
  </si>
  <si>
    <t>084005900GV7</t>
  </si>
  <si>
    <t>MCET 0 08/07/14</t>
  </si>
  <si>
    <t>084005900GW5</t>
  </si>
  <si>
    <t>MCET02/05/15</t>
  </si>
  <si>
    <t>084005900H43</t>
  </si>
  <si>
    <t>MCET 0 10/02/2014</t>
  </si>
  <si>
    <t>084005900H50</t>
  </si>
  <si>
    <t>MCET 0 07/17/14</t>
  </si>
  <si>
    <t>084005900HH4</t>
  </si>
  <si>
    <t>MCET 0072315</t>
  </si>
  <si>
    <t>084005900HR3</t>
  </si>
  <si>
    <t>MCET0 091715</t>
  </si>
  <si>
    <t>084005900JZ2</t>
  </si>
  <si>
    <t>MCET 0 03/03/17</t>
  </si>
  <si>
    <t>084005900K22</t>
  </si>
  <si>
    <t>MCET 0 03/30/17</t>
  </si>
  <si>
    <t>084005900KJ4</t>
  </si>
  <si>
    <t>MCET 0 07/20/17</t>
  </si>
  <si>
    <t>084005900KL0</t>
  </si>
  <si>
    <t>MCET 0 02/16/17</t>
  </si>
  <si>
    <t>084005900LR5</t>
  </si>
  <si>
    <t>MCET 0 05/24/18</t>
  </si>
  <si>
    <t>084005900LE3</t>
  </si>
  <si>
    <t>MCET 0 03/01/18</t>
  </si>
  <si>
    <t>084005900NA7</t>
  </si>
  <si>
    <t>MCET 0 12/20/18</t>
  </si>
  <si>
    <t>084005900NO8</t>
  </si>
  <si>
    <t xml:space="preserve">MCET 0 09/12/2019 </t>
  </si>
  <si>
    <t>084005900N52</t>
  </si>
  <si>
    <t>MCET 0 05/23/2019</t>
  </si>
  <si>
    <t>0840059MCET2</t>
  </si>
  <si>
    <t>MCET 0 01/02/20</t>
  </si>
  <si>
    <t>084005900OK4</t>
  </si>
  <si>
    <t>MCET 0 04/23/20 Corp</t>
  </si>
  <si>
    <t>08400590CO78</t>
  </si>
  <si>
    <t>MBONO 10 12/05/24</t>
  </si>
  <si>
    <t>084005900078</t>
  </si>
  <si>
    <t>0840059000Y4</t>
  </si>
  <si>
    <t>MBONO 5 3/4 03/05/26</t>
  </si>
  <si>
    <t>084005900M38</t>
  </si>
  <si>
    <t>MCET081618</t>
  </si>
  <si>
    <t>084005900MQ5</t>
  </si>
  <si>
    <t>MCET 01/31/19</t>
  </si>
  <si>
    <t>084005900MJ0</t>
  </si>
  <si>
    <t>MCET 0 12/06/2018 Govt</t>
  </si>
  <si>
    <t>084015T25972</t>
  </si>
  <si>
    <t xml:space="preserve"> SAGB 8 ⅞ 02/28/35 #2035 Corp </t>
  </si>
  <si>
    <t>Gobierno de Sudáfrica</t>
  </si>
  <si>
    <t>Sudáfrica</t>
  </si>
  <si>
    <t>084015T96173</t>
  </si>
  <si>
    <t>SAGB 8 ¾ 02/28/48 #2048 Corp</t>
  </si>
  <si>
    <t>084007XJTJL3</t>
  </si>
  <si>
    <t>RFLB 7 01/25/23</t>
  </si>
  <si>
    <t>Russia</t>
  </si>
  <si>
    <t>4975141HMPSX</t>
  </si>
  <si>
    <t>Fondo HMC Crédito Perú II (PEN) FI. Cuotas AX.</t>
  </si>
  <si>
    <t xml:space="preserve"> Fondo HMC II (PEN)</t>
  </si>
  <si>
    <t>4911021PYME1</t>
  </si>
  <si>
    <t>COMPYMES</t>
  </si>
  <si>
    <t>Compass - Pymes</t>
  </si>
  <si>
    <t>4911021PYMR2</t>
  </si>
  <si>
    <t>COMPYMES2</t>
  </si>
  <si>
    <t>Compass - Pymes 2</t>
  </si>
  <si>
    <t>4911021PYMR3</t>
  </si>
  <si>
    <t>COMPYMES3</t>
  </si>
  <si>
    <t>Compass - Pymes 3</t>
  </si>
  <si>
    <t>4911011FCDS1</t>
  </si>
  <si>
    <t>Fondo Credicorp Deuda Soles</t>
  </si>
  <si>
    <t>4911011FCDS2</t>
  </si>
  <si>
    <t>Fondo Credicorp Deuda Soles II</t>
  </si>
  <si>
    <t>4911011CCDTI</t>
  </si>
  <si>
    <t>Fondo Credicorp Deuda Titulizada Clase C</t>
  </si>
  <si>
    <t>4975142HMCPD</t>
  </si>
  <si>
    <t>Fondo HMC Crédito Perú II (USD) FI. Cuotas B y BX</t>
  </si>
  <si>
    <t>4911141MIND1</t>
  </si>
  <si>
    <t>Macrocapitales SAFI S.A.</t>
  </si>
  <si>
    <t>4975141HMCSY</t>
  </si>
  <si>
    <t>HMC High Yield Perú PEN</t>
  </si>
  <si>
    <t>Fondo HMC PEN</t>
  </si>
  <si>
    <t>4911181HMCSY</t>
  </si>
  <si>
    <t>2702021PAT1U</t>
  </si>
  <si>
    <t>BTGP1P1ESU</t>
  </si>
  <si>
    <t>Credicorp Capital Sociedad Titulizadora S.A.</t>
  </si>
  <si>
    <t>22201111801A</t>
  </si>
  <si>
    <t>ALIC1DBC1A</t>
  </si>
  <si>
    <t>2220111KEA71</t>
  </si>
  <si>
    <t>ALIPE 7.4 06/16/32 Corp</t>
  </si>
  <si>
    <t>22201112303A</t>
  </si>
  <si>
    <t>ALIC1DBC3A</t>
  </si>
  <si>
    <t>094104130111</t>
  </si>
  <si>
    <t>CABEI 5.5</t>
  </si>
  <si>
    <t>Central American Bank for Economic IntegratioN</t>
  </si>
  <si>
    <t>Inter_ESF_TORG</t>
  </si>
  <si>
    <t>1641031BLA72</t>
  </si>
  <si>
    <t>BLADEX 6.5 11/19/14</t>
  </si>
  <si>
    <t>Banco Latinoamericano de Exportaciones</t>
  </si>
  <si>
    <t>22201111502A</t>
  </si>
  <si>
    <t>ALICO3BC2A</t>
  </si>
  <si>
    <t>17030210802A</t>
  </si>
  <si>
    <t>CNCO PE 7.625 08/12/17</t>
  </si>
  <si>
    <t>Cencosud Perú</t>
  </si>
  <si>
    <t>1703021CEA08</t>
  </si>
  <si>
    <t>CNCO PE 7.188 05/05/18</t>
  </si>
  <si>
    <t>1703031CHO1A</t>
  </si>
  <si>
    <t>CNCH 8.656 07/03/18</t>
  </si>
  <si>
    <t>Compañía Nacional de Chocolates</t>
  </si>
  <si>
    <t>17030510801U</t>
  </si>
  <si>
    <t>RIPLEY PE 8.563 08/12/17</t>
  </si>
  <si>
    <t>Ripley Corp</t>
  </si>
  <si>
    <t>17030710M018</t>
  </si>
  <si>
    <t>SABLN 6 3/4 03/18/15</t>
  </si>
  <si>
    <t>Sab Miller PLC-Perú</t>
  </si>
  <si>
    <t>18210211201U</t>
  </si>
  <si>
    <t>AH2OL1BC1U</t>
  </si>
  <si>
    <t>20000210806A</t>
  </si>
  <si>
    <t>CREDI1BA6A</t>
  </si>
  <si>
    <t>20001110902A</t>
  </si>
  <si>
    <t>CONTI1BA2A</t>
  </si>
  <si>
    <t>20001110903A</t>
  </si>
  <si>
    <t>CONTI1BA3A</t>
  </si>
  <si>
    <t>20001111401A</t>
  </si>
  <si>
    <t>CONTI2BA1A</t>
  </si>
  <si>
    <t>20001111601B</t>
  </si>
  <si>
    <t>CONTI2BA1B</t>
  </si>
  <si>
    <t>20001111702A</t>
  </si>
  <si>
    <t>CONTI2BA2A</t>
  </si>
  <si>
    <t>20001111701C</t>
  </si>
  <si>
    <t>CONTI2BA1C</t>
  </si>
  <si>
    <t>25001111802A</t>
  </si>
  <si>
    <t>CONTI7BC2A</t>
  </si>
  <si>
    <t>20003811402B</t>
  </si>
  <si>
    <t>BIF1BA2B</t>
  </si>
  <si>
    <t>20003811402C</t>
  </si>
  <si>
    <t>BIF1BA2C</t>
  </si>
  <si>
    <t>21000210701A</t>
  </si>
  <si>
    <t>CREDI1BS1A</t>
  </si>
  <si>
    <t>21000310905A</t>
  </si>
  <si>
    <t>INTER1BS5A</t>
  </si>
  <si>
    <t>21000311208A</t>
  </si>
  <si>
    <t>INTER1BS8A</t>
  </si>
  <si>
    <t>21000311302A</t>
  </si>
  <si>
    <t>IVPRB 8.58 06/30/37</t>
  </si>
  <si>
    <t>21003811902A</t>
  </si>
  <si>
    <t>BIF3BS2A</t>
  </si>
  <si>
    <t>63000311901A</t>
  </si>
  <si>
    <t>INTER1CD1A</t>
  </si>
  <si>
    <t>21003811903A</t>
  </si>
  <si>
    <t>BIF3BS3A</t>
  </si>
  <si>
    <t>25001111902C</t>
  </si>
  <si>
    <t>BBVA7BC2C</t>
  </si>
  <si>
    <t>21001110701A</t>
  </si>
  <si>
    <t>CONTI1BS1A</t>
  </si>
  <si>
    <t>21001112601A</t>
  </si>
  <si>
    <t>BBVA6BS1A</t>
  </si>
  <si>
    <t>25001111901D</t>
  </si>
  <si>
    <t>BBVA7BC1D</t>
  </si>
  <si>
    <t>25001111901E</t>
  </si>
  <si>
    <t>BBVA7BC1E</t>
  </si>
  <si>
    <t>25001111901F</t>
  </si>
  <si>
    <t>BBVA7BC1F</t>
  </si>
  <si>
    <t>21001811601A</t>
  </si>
  <si>
    <t>BN1BS1A</t>
  </si>
  <si>
    <t>Banco de la Nación</t>
  </si>
  <si>
    <t>21003511301A</t>
  </si>
  <si>
    <t>BFINA1BS1A</t>
  </si>
  <si>
    <t>63003511902A</t>
  </si>
  <si>
    <t>BPICH1CD2A</t>
  </si>
  <si>
    <t>2702021ADP1A</t>
  </si>
  <si>
    <t>BTADP1EU</t>
  </si>
  <si>
    <t>ADP</t>
  </si>
  <si>
    <t>22210611802U</t>
  </si>
  <si>
    <t>CALID1BC2U</t>
  </si>
  <si>
    <t>Calidda</t>
  </si>
  <si>
    <t>22210611905U</t>
  </si>
  <si>
    <t>CALID1BC5U</t>
  </si>
  <si>
    <t>21004811601A</t>
  </si>
  <si>
    <t>MIBAN2BS1A</t>
  </si>
  <si>
    <t>Mibanco</t>
  </si>
  <si>
    <t>22211511901A</t>
  </si>
  <si>
    <t>CINEP2BC1A</t>
  </si>
  <si>
    <t>Cineplex</t>
  </si>
  <si>
    <t>22200210701U</t>
  </si>
  <si>
    <t>CEMLI1BC1U</t>
  </si>
  <si>
    <t>22200210702U</t>
  </si>
  <si>
    <t>CEMLI1BC2U</t>
  </si>
  <si>
    <t>22200210703U</t>
  </si>
  <si>
    <t>CEMLI1BC3U</t>
  </si>
  <si>
    <t>22200210906U</t>
  </si>
  <si>
    <t>CEMLI1BC6U</t>
  </si>
  <si>
    <t>22200210908U</t>
  </si>
  <si>
    <t>CEMLI1BC8U</t>
  </si>
  <si>
    <t>22200211301A</t>
  </si>
  <si>
    <t>UNAC2DBC1A</t>
  </si>
  <si>
    <t>22200211302A</t>
  </si>
  <si>
    <t>UNAC2DBC2A</t>
  </si>
  <si>
    <t>22200211303A</t>
  </si>
  <si>
    <t>UNAC2DBC3A</t>
  </si>
  <si>
    <t>22200910711A</t>
  </si>
  <si>
    <t>LUSUPBC11A</t>
  </si>
  <si>
    <t xml:space="preserve">Luz del Sur </t>
  </si>
  <si>
    <t>22200910711B</t>
  </si>
  <si>
    <t>LUSUPBC11B</t>
  </si>
  <si>
    <t>22200910712A</t>
  </si>
  <si>
    <t>LUSUPBC12A</t>
  </si>
  <si>
    <t>22200910813A</t>
  </si>
  <si>
    <t>LUSUPBC13A</t>
  </si>
  <si>
    <t>22200910915A</t>
  </si>
  <si>
    <t>LUSUPBC15A</t>
  </si>
  <si>
    <t>22200911016U</t>
  </si>
  <si>
    <t>LUSUPBC16U</t>
  </si>
  <si>
    <t>22200911101U</t>
  </si>
  <si>
    <t>LUSUR2BC1U</t>
  </si>
  <si>
    <t>22200911102U</t>
  </si>
  <si>
    <t>LUSUR2BC2U</t>
  </si>
  <si>
    <t>22200911203U</t>
  </si>
  <si>
    <t>LUSUR2BC3U</t>
  </si>
  <si>
    <t>22200911204U</t>
  </si>
  <si>
    <t>LUSUR2BC4U</t>
  </si>
  <si>
    <t>22200911205U</t>
  </si>
  <si>
    <t>LUSUR2BC5U</t>
  </si>
  <si>
    <t>22200911206U</t>
  </si>
  <si>
    <t>LUSUR2BC6U</t>
  </si>
  <si>
    <t>22200911207U</t>
  </si>
  <si>
    <t>LUSUR2BC7U</t>
  </si>
  <si>
    <t>22200911308U</t>
  </si>
  <si>
    <t>LUSUR2BC8U</t>
  </si>
  <si>
    <t>22200911309U</t>
  </si>
  <si>
    <t>LUSUR2BC9U</t>
  </si>
  <si>
    <t>22200911401A</t>
  </si>
  <si>
    <t>LUSUR3BC1A</t>
  </si>
  <si>
    <t>22200911403A</t>
  </si>
  <si>
    <t>LUSUR3BC3A</t>
  </si>
  <si>
    <t>22200911410U</t>
  </si>
  <si>
    <t>LUSU2BC10U</t>
  </si>
  <si>
    <t>22209911601A</t>
  </si>
  <si>
    <t>COAZ1BC1A</t>
  </si>
  <si>
    <t>22200911604A</t>
  </si>
  <si>
    <t>LUSUR3BC4A</t>
  </si>
  <si>
    <t>22200911705A</t>
  </si>
  <si>
    <t>LUSUR3BC5A</t>
  </si>
  <si>
    <t>25008611610A</t>
  </si>
  <si>
    <t>COF4DBC10A</t>
  </si>
  <si>
    <t>22200911908A</t>
  </si>
  <si>
    <t>LUSUR3BC8A</t>
  </si>
  <si>
    <t>22200911901A</t>
  </si>
  <si>
    <t>LUSUR4BC1A</t>
  </si>
  <si>
    <t>2220091VAC83</t>
  </si>
  <si>
    <t>LUZSUR 6 ¾ 10/09/32 Corp</t>
  </si>
  <si>
    <t>22201110702U</t>
  </si>
  <si>
    <t>ALICO2BC2U</t>
  </si>
  <si>
    <t>22201110903A</t>
  </si>
  <si>
    <t>ALICO2BC3A</t>
  </si>
  <si>
    <t>22201111401A</t>
  </si>
  <si>
    <t>ALICO3BC1A</t>
  </si>
  <si>
    <t>25008611209A</t>
  </si>
  <si>
    <t>COFI3DBC9A</t>
  </si>
  <si>
    <t>22201111603A</t>
  </si>
  <si>
    <t>ALICO3BC3A</t>
  </si>
  <si>
    <t>22201111604A</t>
  </si>
  <si>
    <t>ALICO3BC4A</t>
  </si>
  <si>
    <t>22201111705A</t>
  </si>
  <si>
    <t>ALICO3BC5A</t>
  </si>
  <si>
    <t>22202110605A</t>
  </si>
  <si>
    <t>GLOR2BC5A</t>
  </si>
  <si>
    <t>Gloria</t>
  </si>
  <si>
    <t>22202110706A</t>
  </si>
  <si>
    <t>GLOR2BC6A</t>
  </si>
  <si>
    <t>22202110707A</t>
  </si>
  <si>
    <t>GLOR2BC7A</t>
  </si>
  <si>
    <t>22202110708A</t>
  </si>
  <si>
    <t>GLOR2BC8A</t>
  </si>
  <si>
    <t>22202111402A</t>
  </si>
  <si>
    <t>GLOR1BC2A</t>
  </si>
  <si>
    <t>22202111503A</t>
  </si>
  <si>
    <t>GLOR1BC3A</t>
  </si>
  <si>
    <t>22202111504A</t>
  </si>
  <si>
    <t>GLOR1BC4A</t>
  </si>
  <si>
    <t>22202111505A</t>
  </si>
  <si>
    <t>GLOR1BC5A</t>
  </si>
  <si>
    <t>2702011INS3U</t>
  </si>
  <si>
    <t>COLPE1P3E</t>
  </si>
  <si>
    <t>Colegios Peruanos - Internacional de Titulos Soc. Titulizadora</t>
  </si>
  <si>
    <t>22212411501A</t>
  </si>
  <si>
    <t>COSAP1BC1A</t>
  </si>
  <si>
    <t>Cosapi S.A.</t>
  </si>
  <si>
    <t>22203010503A</t>
  </si>
  <si>
    <t>EDEL2BC3A</t>
  </si>
  <si>
    <t>Edelnor</t>
  </si>
  <si>
    <t>22203010514U</t>
  </si>
  <si>
    <t>EDEL1BC14U</t>
  </si>
  <si>
    <t>22203010603B</t>
  </si>
  <si>
    <t>EDEL2BC3B</t>
  </si>
  <si>
    <t>22203010605A</t>
  </si>
  <si>
    <t>EDEL2BC5A</t>
  </si>
  <si>
    <t>22203010610U</t>
  </si>
  <si>
    <t>EDEL2BC10U</t>
  </si>
  <si>
    <t>22203010701A</t>
  </si>
  <si>
    <t>EDEL3BC1A</t>
  </si>
  <si>
    <t>22203010718A</t>
  </si>
  <si>
    <t>EDEL2BC18A</t>
  </si>
  <si>
    <t>22203010806A</t>
  </si>
  <si>
    <t>EDEL3BC6A</t>
  </si>
  <si>
    <t>22203010807A</t>
  </si>
  <si>
    <t>EDEL3BC7A</t>
  </si>
  <si>
    <t>22203010913A</t>
  </si>
  <si>
    <t>EDEL3BC13A</t>
  </si>
  <si>
    <t>22203010917A</t>
  </si>
  <si>
    <t>EDEL3BC17A</t>
  </si>
  <si>
    <t>22203011001A</t>
  </si>
  <si>
    <t>EDEL4BC1A</t>
  </si>
  <si>
    <t>22203011001B</t>
  </si>
  <si>
    <t>EDEL4BC1B</t>
  </si>
  <si>
    <t>22203011003A</t>
  </si>
  <si>
    <t>EDEL4BC3A</t>
  </si>
  <si>
    <t>22203011005A</t>
  </si>
  <si>
    <t>EDEL4BC5A</t>
  </si>
  <si>
    <t>22203011104A</t>
  </si>
  <si>
    <t>EDEL4BC4A</t>
  </si>
  <si>
    <t>22203011213A</t>
  </si>
  <si>
    <t>EDEL4BC13A</t>
  </si>
  <si>
    <t>22203011215A</t>
  </si>
  <si>
    <t>EDEL4BC15A</t>
  </si>
  <si>
    <t>22203011301A</t>
  </si>
  <si>
    <t>EDEL5BC1A</t>
  </si>
  <si>
    <t>22203011301B</t>
  </si>
  <si>
    <t>EDEL5BC1B</t>
  </si>
  <si>
    <t>22205111901A</t>
  </si>
  <si>
    <t>CPACA2BC1A</t>
  </si>
  <si>
    <t>222030113A22</t>
  </si>
  <si>
    <t>EDEL4BC9A</t>
  </si>
  <si>
    <t>22203011402A</t>
  </si>
  <si>
    <t>EDEL5BC2A</t>
  </si>
  <si>
    <t>22203011409A</t>
  </si>
  <si>
    <t>EDEL5BC9A</t>
  </si>
  <si>
    <t>22203011410A</t>
  </si>
  <si>
    <t>EDEL5BC10A</t>
  </si>
  <si>
    <t>22203011411A</t>
  </si>
  <si>
    <t>EDEL5BC11A</t>
  </si>
  <si>
    <t>22203011412A</t>
  </si>
  <si>
    <t>EDEL5BC12A</t>
  </si>
  <si>
    <t>22203011517A</t>
  </si>
  <si>
    <t>EDEL5BC17A</t>
  </si>
  <si>
    <t>22203011619A</t>
  </si>
  <si>
    <t>EDEL5BC19A</t>
  </si>
  <si>
    <t>22203011620A</t>
  </si>
  <si>
    <t>EDEL5BC20A</t>
  </si>
  <si>
    <t>22203110701A</t>
  </si>
  <si>
    <t>YURA2BC1A</t>
  </si>
  <si>
    <t xml:space="preserve">Cementos Yura </t>
  </si>
  <si>
    <t>22203110801B</t>
  </si>
  <si>
    <t>YURA2BC1B</t>
  </si>
  <si>
    <t>22203111803A</t>
  </si>
  <si>
    <t>YURA4BC3A</t>
  </si>
  <si>
    <t>22203111501A</t>
  </si>
  <si>
    <t>YURA4BC1A</t>
  </si>
  <si>
    <t>22203111502A</t>
  </si>
  <si>
    <t>YURA4BC2A</t>
  </si>
  <si>
    <t>22584111801A</t>
  </si>
  <si>
    <t>VPTP1BC1A</t>
  </si>
  <si>
    <t>Productos Tissue del Perú</t>
  </si>
  <si>
    <t>22203210701A</t>
  </si>
  <si>
    <t>EDEGE3BC1A</t>
  </si>
  <si>
    <t>22203210703A</t>
  </si>
  <si>
    <t>EDEGE3BC3A</t>
  </si>
  <si>
    <t>22203210704A</t>
  </si>
  <si>
    <t>EDEGE3BC4A</t>
  </si>
  <si>
    <t>22203210809A</t>
  </si>
  <si>
    <t>EDEGE3BC9A</t>
  </si>
  <si>
    <t>21004211201A</t>
  </si>
  <si>
    <t>CSCOT1BS1A</t>
  </si>
  <si>
    <t>Crediscotia</t>
  </si>
  <si>
    <t>22205111902A</t>
  </si>
  <si>
    <t>CPACA2BC2A</t>
  </si>
  <si>
    <t>22203011211A</t>
  </si>
  <si>
    <t>EDEL4BC11A</t>
  </si>
  <si>
    <t>22205811201A</t>
  </si>
  <si>
    <t>REP3BC1A</t>
  </si>
  <si>
    <t>22205811301B</t>
  </si>
  <si>
    <t>REP3BC1B</t>
  </si>
  <si>
    <t>22206110701U</t>
  </si>
  <si>
    <t>ENER1BC1U</t>
  </si>
  <si>
    <t>22206110802U</t>
  </si>
  <si>
    <t>ENER1BC2U</t>
  </si>
  <si>
    <t>22206110905A</t>
  </si>
  <si>
    <t>ENER1BC5A</t>
  </si>
  <si>
    <t>22206111007A</t>
  </si>
  <si>
    <t>ENER1BC7A</t>
  </si>
  <si>
    <t>22206111601A</t>
  </si>
  <si>
    <t>ENGIE3BC1A</t>
  </si>
  <si>
    <t>22203011312A</t>
  </si>
  <si>
    <t>EDEL4BC12A</t>
  </si>
  <si>
    <t>22207410703U</t>
  </si>
  <si>
    <t>SUPER1BS3U</t>
  </si>
  <si>
    <t xml:space="preserve">Supermercados Peruanos </t>
  </si>
  <si>
    <t>22207410901U</t>
  </si>
  <si>
    <t>SUPER1BC1U</t>
  </si>
  <si>
    <t>22207410902U</t>
  </si>
  <si>
    <t>SUPER1BC2U</t>
  </si>
  <si>
    <t>22207511001A</t>
  </si>
  <si>
    <t>SAGA2BC1A</t>
  </si>
  <si>
    <t xml:space="preserve">Saga Falabella </t>
  </si>
  <si>
    <t>22207511101B</t>
  </si>
  <si>
    <t>SAGA2BC1B</t>
  </si>
  <si>
    <t>22207511102B</t>
  </si>
  <si>
    <t>SAGA2BC2A</t>
  </si>
  <si>
    <t>22207511201A</t>
  </si>
  <si>
    <t>SAGA3BC1A</t>
  </si>
  <si>
    <t>22207511201B</t>
  </si>
  <si>
    <t>SAGA3BC1B</t>
  </si>
  <si>
    <t>22207511302A</t>
  </si>
  <si>
    <t>SAGA3BC2A</t>
  </si>
  <si>
    <t>22207710702A</t>
  </si>
  <si>
    <t>PAESP1BC2A</t>
  </si>
  <si>
    <t xml:space="preserve">Palmas del Espino </t>
  </si>
  <si>
    <t>22203011903A</t>
  </si>
  <si>
    <t>EDP6BC3A</t>
  </si>
  <si>
    <t>Enel Distribución Peru</t>
  </si>
  <si>
    <t>22207711704A</t>
  </si>
  <si>
    <t>PAESP2BC4A</t>
  </si>
  <si>
    <t>22207711705A</t>
  </si>
  <si>
    <t>PAESP2BC5A</t>
  </si>
  <si>
    <t>22208511601A</t>
  </si>
  <si>
    <t>LIND1BC1U</t>
  </si>
  <si>
    <t>22209211001U</t>
  </si>
  <si>
    <t>INMUEB 8.5188 06/30/20</t>
  </si>
  <si>
    <t>Inmuebles</t>
  </si>
  <si>
    <t>22209410613A</t>
  </si>
  <si>
    <t>CHG1BC13A</t>
  </si>
  <si>
    <t>Chinango</t>
  </si>
  <si>
    <t>22209410713B</t>
  </si>
  <si>
    <t>CHG1BC13B</t>
  </si>
  <si>
    <t>22203011904A</t>
  </si>
  <si>
    <t>EDP6BC4A</t>
  </si>
  <si>
    <t>22211511401A</t>
  </si>
  <si>
    <t>CINEP1BC1A</t>
  </si>
  <si>
    <t>22203012105A</t>
  </si>
  <si>
    <t>EDP6BC5A</t>
  </si>
  <si>
    <t>22212011501A</t>
  </si>
  <si>
    <t>ICCIN1BC1A</t>
  </si>
  <si>
    <t>IICGSA</t>
  </si>
  <si>
    <t>22212211501U</t>
  </si>
  <si>
    <t>NORVI1BC1U</t>
  </si>
  <si>
    <t>Norvial</t>
  </si>
  <si>
    <t>22206111703A</t>
  </si>
  <si>
    <t>ENGIE3BC3A</t>
  </si>
  <si>
    <t>22212311501A</t>
  </si>
  <si>
    <t>FALAB1BC1A</t>
  </si>
  <si>
    <t>Falabella Perú</t>
  </si>
  <si>
    <t>22212311603A</t>
  </si>
  <si>
    <t>FALAB1BC3A</t>
  </si>
  <si>
    <t>22212311603B</t>
  </si>
  <si>
    <t>FALAB1BC3B</t>
  </si>
  <si>
    <t>22212311701A</t>
  </si>
  <si>
    <t>FALAB2BC1A</t>
  </si>
  <si>
    <t>22212311802A</t>
  </si>
  <si>
    <t>FALAB2BC2A</t>
  </si>
  <si>
    <t>22230411713A</t>
  </si>
  <si>
    <t>TDP6BC13A</t>
  </si>
  <si>
    <t>25210512503A</t>
  </si>
  <si>
    <t>SFMV2BC3A</t>
  </si>
  <si>
    <t>25210511701U</t>
  </si>
  <si>
    <t>FMV0BC1U</t>
  </si>
  <si>
    <t>25210511604A</t>
  </si>
  <si>
    <t>FMV1BC4A</t>
  </si>
  <si>
    <t>22230411812B</t>
  </si>
  <si>
    <t>TDP6BC12B</t>
  </si>
  <si>
    <t>22230411009A</t>
  </si>
  <si>
    <t>TELE2BC9A</t>
  </si>
  <si>
    <t>22230411009B</t>
  </si>
  <si>
    <t>TELE2BC9B</t>
  </si>
  <si>
    <t>22230411011A</t>
  </si>
  <si>
    <t>TELE2BC11A</t>
  </si>
  <si>
    <t>22230411033A</t>
  </si>
  <si>
    <t>ATEL5BC33A</t>
  </si>
  <si>
    <t>22230411111B</t>
  </si>
  <si>
    <t>TELE2BC11B</t>
  </si>
  <si>
    <t>22230411227A</t>
  </si>
  <si>
    <t>TELE2BC27A</t>
  </si>
  <si>
    <t>22230411611A</t>
  </si>
  <si>
    <t>TDP6BC11A</t>
  </si>
  <si>
    <t>22230510918A</t>
  </si>
  <si>
    <t>TELM1BC18A</t>
  </si>
  <si>
    <t xml:space="preserve">Telefónica Móviles </t>
  </si>
  <si>
    <t>22230510918B</t>
  </si>
  <si>
    <t>TELM1BC18B</t>
  </si>
  <si>
    <t>22230511009A</t>
  </si>
  <si>
    <t>ATEMO2BC9A</t>
  </si>
  <si>
    <t>22230511009B</t>
  </si>
  <si>
    <t>ATEMO2BC9B</t>
  </si>
  <si>
    <t>22230511011A</t>
  </si>
  <si>
    <t>ATMO2BC11A</t>
  </si>
  <si>
    <t>22230511111B</t>
  </si>
  <si>
    <t>ATMO2BC11B</t>
  </si>
  <si>
    <t>22230511227A</t>
  </si>
  <si>
    <t>ATMO2BC27A</t>
  </si>
  <si>
    <t>27020219AB41</t>
  </si>
  <si>
    <t>MUNMET</t>
  </si>
  <si>
    <t>Municipalidad de Lima</t>
  </si>
  <si>
    <t>25210511905A</t>
  </si>
  <si>
    <t>FMV1BC5A</t>
  </si>
  <si>
    <t>22582511601A</t>
  </si>
  <si>
    <t>PRIMX1BC1A</t>
  </si>
  <si>
    <t>Primax</t>
  </si>
  <si>
    <t>25210512006A</t>
  </si>
  <si>
    <t>FMV1BC6A</t>
  </si>
  <si>
    <t>25010512202A</t>
  </si>
  <si>
    <t>FOH1BC2A</t>
  </si>
  <si>
    <t>Financiera Oh! S.A.</t>
  </si>
  <si>
    <t>22582811701A</t>
  </si>
  <si>
    <t>HERME1BC1A</t>
  </si>
  <si>
    <t>Hermes</t>
  </si>
  <si>
    <t>25000310A109</t>
  </si>
  <si>
    <t>IBKSNO2026</t>
  </si>
  <si>
    <t>2702011INSC2</t>
  </si>
  <si>
    <t>INNSCH2E1U</t>
  </si>
  <si>
    <t>Internacional de Titulos Soc. Titulizadora</t>
  </si>
  <si>
    <t>22583911801U</t>
  </si>
  <si>
    <t>INRPHARMA1</t>
  </si>
  <si>
    <t>23230411603A</t>
  </si>
  <si>
    <t>TDP4PC3A</t>
  </si>
  <si>
    <t>25002211901U</t>
  </si>
  <si>
    <t>SAN1BC1U</t>
  </si>
  <si>
    <t>Banco Santander Perú</t>
  </si>
  <si>
    <t>25000210701A</t>
  </si>
  <si>
    <t>CREDI2BC1A</t>
  </si>
  <si>
    <t>25000210801B</t>
  </si>
  <si>
    <t>CREDI2BC1B</t>
  </si>
  <si>
    <t>25000210803A</t>
  </si>
  <si>
    <t>CREDI2BC3A</t>
  </si>
  <si>
    <t>25000210803B</t>
  </si>
  <si>
    <t>CREDI2BC3B</t>
  </si>
  <si>
    <t>25000210904A</t>
  </si>
  <si>
    <t>CREDI4BC4A</t>
  </si>
  <si>
    <t>25000210904B</t>
  </si>
  <si>
    <t>CREDI4BC4B</t>
  </si>
  <si>
    <t>25000210904C</t>
  </si>
  <si>
    <t>CREDI4BC4C</t>
  </si>
  <si>
    <t>25000210904D</t>
  </si>
  <si>
    <t>CREDI4BC4D</t>
  </si>
  <si>
    <t>25000211110A</t>
  </si>
  <si>
    <t>CRED4BC10A</t>
  </si>
  <si>
    <t>25000211210B</t>
  </si>
  <si>
    <t>CRED4BC10B</t>
  </si>
  <si>
    <t>25000211210C</t>
  </si>
  <si>
    <t>CRED4BC10C</t>
  </si>
  <si>
    <t>25000211601A</t>
  </si>
  <si>
    <t>CREDI5BC1A</t>
  </si>
  <si>
    <t>25000211601B</t>
  </si>
  <si>
    <t>CREDI5BC1B</t>
  </si>
  <si>
    <t>25000211601C</t>
  </si>
  <si>
    <t>CREDI5BC1C</t>
  </si>
  <si>
    <t>25000211701D</t>
  </si>
  <si>
    <t>CREDI5BC1D</t>
  </si>
  <si>
    <t>25000211903C</t>
  </si>
  <si>
    <t>CREDI5BC3C</t>
  </si>
  <si>
    <t>25000910905A</t>
  </si>
  <si>
    <t>SCOTI1BC5A</t>
  </si>
  <si>
    <t>25000910905B</t>
  </si>
  <si>
    <t>SCOTI1BC5B</t>
  </si>
  <si>
    <t>25000910905C</t>
  </si>
  <si>
    <t>SCOTI1BC5C</t>
  </si>
  <si>
    <t>25000911007A</t>
  </si>
  <si>
    <t>SCOTI1BC7A</t>
  </si>
  <si>
    <t>25000911008A</t>
  </si>
  <si>
    <t>SCOTI1BC8A</t>
  </si>
  <si>
    <t>25000911103A</t>
  </si>
  <si>
    <t>SCOTI2BC3A</t>
  </si>
  <si>
    <t>25000911201A</t>
  </si>
  <si>
    <t>SCOTI2BC1A</t>
  </si>
  <si>
    <t>25000911201B</t>
  </si>
  <si>
    <t>SCOTI2BC1B</t>
  </si>
  <si>
    <t>25000911201C</t>
  </si>
  <si>
    <t>SCOTI2BC1C</t>
  </si>
  <si>
    <t>25000911203B</t>
  </si>
  <si>
    <t>SCOTI2BC3B</t>
  </si>
  <si>
    <t>25000911205A</t>
  </si>
  <si>
    <t>SCOTI2BC5A</t>
  </si>
  <si>
    <t>25000911305B</t>
  </si>
  <si>
    <t>SCOTI2BC5B</t>
  </si>
  <si>
    <t>25000911409A</t>
  </si>
  <si>
    <t>SCOTI2BC9A</t>
  </si>
  <si>
    <t>25000911409B</t>
  </si>
  <si>
    <t>SCOTI2BC9B</t>
  </si>
  <si>
    <t>25000911509C</t>
  </si>
  <si>
    <t>SCOTI2BC9C</t>
  </si>
  <si>
    <t>25001110807U</t>
  </si>
  <si>
    <t>CONTI3BC7U</t>
  </si>
  <si>
    <t>25001111001U</t>
  </si>
  <si>
    <t>CONTI4BC1U</t>
  </si>
  <si>
    <t>25001111002A</t>
  </si>
  <si>
    <t>CONTI4BC2A</t>
  </si>
  <si>
    <t>25001111101A</t>
  </si>
  <si>
    <t>CONTI5BC1A</t>
  </si>
  <si>
    <t>25001111102A</t>
  </si>
  <si>
    <t>CONTI5BC2A</t>
  </si>
  <si>
    <t>25001111103A</t>
  </si>
  <si>
    <t>CONTI4BC3A</t>
  </si>
  <si>
    <t>25001111205U</t>
  </si>
  <si>
    <t>CONTI5BC5U</t>
  </si>
  <si>
    <t>25001111601A</t>
  </si>
  <si>
    <t>CONTI6BC1A</t>
  </si>
  <si>
    <t>25001111601B</t>
  </si>
  <si>
    <t>CONTI6BC1B</t>
  </si>
  <si>
    <t>25001111703A</t>
  </si>
  <si>
    <t>CONTI6BC3A</t>
  </si>
  <si>
    <t>25001111602A</t>
  </si>
  <si>
    <t>BCOCPE 6 9/32 06/30/21</t>
  </si>
  <si>
    <t>25003511301A</t>
  </si>
  <si>
    <t>BFIN1BC1A</t>
  </si>
  <si>
    <t>25003511503A</t>
  </si>
  <si>
    <t>BFIN3BC3A</t>
  </si>
  <si>
    <t>25004211102A</t>
  </si>
  <si>
    <t>CSCOT1BC2A</t>
  </si>
  <si>
    <t>25004211102B</t>
  </si>
  <si>
    <t>CSCOT1BC2B</t>
  </si>
  <si>
    <t>25004211202C</t>
  </si>
  <si>
    <t>CSCOT1BC2C</t>
  </si>
  <si>
    <t>25004211304A</t>
  </si>
  <si>
    <t>CSCOT1BC4A</t>
  </si>
  <si>
    <t>Crediscotia Financiera</t>
  </si>
  <si>
    <t>25004811201A</t>
  </si>
  <si>
    <t>MIBAN3BC1A</t>
  </si>
  <si>
    <t>25004811201B</t>
  </si>
  <si>
    <t>MIBAN3BC1B</t>
  </si>
  <si>
    <t>25004811202A</t>
  </si>
  <si>
    <t>MIBAN3BC2A</t>
  </si>
  <si>
    <t>25004811204A</t>
  </si>
  <si>
    <t>MIBAN3BC4A</t>
  </si>
  <si>
    <t>25004811305A</t>
  </si>
  <si>
    <t>MIBAN3BC5A</t>
  </si>
  <si>
    <t>25004811305B</t>
  </si>
  <si>
    <t>MIBAN3BC5B</t>
  </si>
  <si>
    <t>25004811501A</t>
  </si>
  <si>
    <t>MIBAN4BC1A</t>
  </si>
  <si>
    <t>25004811601B</t>
  </si>
  <si>
    <t>MIBAN4BC1B</t>
  </si>
  <si>
    <t>25517212A026</t>
  </si>
  <si>
    <t>INTER25L29</t>
  </si>
  <si>
    <t>25008610708A</t>
  </si>
  <si>
    <t>COFID2BC8A</t>
  </si>
  <si>
    <t>25008610808B</t>
  </si>
  <si>
    <t>COFID2BC8B</t>
  </si>
  <si>
    <t>25008610912A</t>
  </si>
  <si>
    <t>COFI2BC12A</t>
  </si>
  <si>
    <t>25008611001A</t>
  </si>
  <si>
    <t>COFID3BC1A</t>
  </si>
  <si>
    <t>25008611104A</t>
  </si>
  <si>
    <t>COFI3DBC4A</t>
  </si>
  <si>
    <t>25008611105A</t>
  </si>
  <si>
    <t>COFI3DBC5A</t>
  </si>
  <si>
    <t>25517212A018</t>
  </si>
  <si>
    <t>INTERCORP 7 3/4</t>
  </si>
  <si>
    <t>25008611210A</t>
  </si>
  <si>
    <t>COF3DBC10A</t>
  </si>
  <si>
    <t>25008611211A</t>
  </si>
  <si>
    <t>COF3DBC11A</t>
  </si>
  <si>
    <t>25008611505A</t>
  </si>
  <si>
    <t>COFI4DBC5A</t>
  </si>
  <si>
    <t>182096345816</t>
  </si>
  <si>
    <t>IVPRB 6.45 06/30/37</t>
  </si>
  <si>
    <t>Línea Amarilla S.A.C.</t>
  </si>
  <si>
    <t>25008611610B</t>
  </si>
  <si>
    <t>COF4DBC10B</t>
  </si>
  <si>
    <t>25008611611A</t>
  </si>
  <si>
    <t>COF4DBC11A</t>
  </si>
  <si>
    <t>23008611901C</t>
  </si>
  <si>
    <t>COFI3DCP1C</t>
  </si>
  <si>
    <t>23008611901B</t>
  </si>
  <si>
    <t>COFI3DCP1B </t>
  </si>
  <si>
    <t>23008611901A</t>
  </si>
  <si>
    <t>COFI3DCP1A</t>
  </si>
  <si>
    <t>25008611901A</t>
  </si>
  <si>
    <t>VCOF5DBC1A</t>
  </si>
  <si>
    <t>25008611903A</t>
  </si>
  <si>
    <t>XCOF5DBC3A</t>
  </si>
  <si>
    <t>25008711101B</t>
  </si>
  <si>
    <t>BFAL1BC1B</t>
  </si>
  <si>
    <t>25008711102A</t>
  </si>
  <si>
    <t>BFAL1BC2A</t>
  </si>
  <si>
    <t>25008711102B</t>
  </si>
  <si>
    <t>BFAL1BC2B</t>
  </si>
  <si>
    <t>25008711304A</t>
  </si>
  <si>
    <t>BFAL1BC4A</t>
  </si>
  <si>
    <t>25008711407A</t>
  </si>
  <si>
    <t>BFAL1BC7A</t>
  </si>
  <si>
    <t>25008811201U</t>
  </si>
  <si>
    <t>BRIPL3BC1U</t>
  </si>
  <si>
    <t>Banco Ripley</t>
  </si>
  <si>
    <t>25008811302U</t>
  </si>
  <si>
    <t>BRIPL3BC2U</t>
  </si>
  <si>
    <t>25008811303A</t>
  </si>
  <si>
    <t>BRIPL3BC3A</t>
  </si>
  <si>
    <t>25008811401A</t>
  </si>
  <si>
    <t>BRIPL4BC1A</t>
  </si>
  <si>
    <t>25008811501B</t>
  </si>
  <si>
    <t>BRIPL4BC1B</t>
  </si>
  <si>
    <t>25008811602A</t>
  </si>
  <si>
    <t>BRIPL4BC2A</t>
  </si>
  <si>
    <t>25008811702B</t>
  </si>
  <si>
    <t>BRIPL4BC2B</t>
  </si>
  <si>
    <t>25008811803B</t>
  </si>
  <si>
    <t>BRIPL4BC3B</t>
  </si>
  <si>
    <t>63008811901F</t>
  </si>
  <si>
    <t>BRIPL5CD1F</t>
  </si>
  <si>
    <t>Local_ESF_CDEP</t>
  </si>
  <si>
    <t>63008811801B</t>
  </si>
  <si>
    <t>BRIPL5CD1B</t>
  </si>
  <si>
    <t>63008811901D</t>
  </si>
  <si>
    <t>BRIPL5CD1D</t>
  </si>
  <si>
    <t>63008811901E</t>
  </si>
  <si>
    <t>BRIPL5CD1E</t>
  </si>
  <si>
    <t>63008811801L</t>
  </si>
  <si>
    <t>BRIPL4CD1L</t>
  </si>
  <si>
    <t>63008811902A</t>
  </si>
  <si>
    <t>BRIPL4CD2A</t>
  </si>
  <si>
    <t>25009911201A</t>
  </si>
  <si>
    <t>EDYFI2BC1A</t>
  </si>
  <si>
    <t>Edyficar</t>
  </si>
  <si>
    <t>25009911202A</t>
  </si>
  <si>
    <t>EDYFI2BC2A</t>
  </si>
  <si>
    <t>25010411301A</t>
  </si>
  <si>
    <t>EFECT1BC1A</t>
  </si>
  <si>
    <t>Financiera Efectiva</t>
  </si>
  <si>
    <t>25010511701A</t>
  </si>
  <si>
    <t>FINOH1BC1A</t>
  </si>
  <si>
    <t>Financiera OH</t>
  </si>
  <si>
    <t>63010512203A</t>
  </si>
  <si>
    <t>FINOH4CD3A</t>
  </si>
  <si>
    <t>63010511801E</t>
  </si>
  <si>
    <t>FINOH2CD1E</t>
  </si>
  <si>
    <t>63010511802C</t>
  </si>
  <si>
    <t>FINOH4CD2C</t>
  </si>
  <si>
    <t>63010511902E</t>
  </si>
  <si>
    <t>FINOH4CD2E</t>
  </si>
  <si>
    <t>63010511901C</t>
  </si>
  <si>
    <t>FINOH4CD1C</t>
  </si>
  <si>
    <t>63010511902A</t>
  </si>
  <si>
    <t>FINOH2CD2A</t>
  </si>
  <si>
    <t>25210511601A</t>
  </si>
  <si>
    <t>FMV1BC1A</t>
  </si>
  <si>
    <t>22212511502A</t>
  </si>
  <si>
    <t>JPLAZ1BC2A</t>
  </si>
  <si>
    <t>22212511603A</t>
  </si>
  <si>
    <t>JPLAZ1BC3A</t>
  </si>
  <si>
    <t>22200911502A</t>
  </si>
  <si>
    <t>LUSUR3BC2A</t>
  </si>
  <si>
    <t>22200911807A</t>
  </si>
  <si>
    <t>LUSUR3BC7A</t>
  </si>
  <si>
    <t>21004811701B</t>
  </si>
  <si>
    <t>MIBAN2BS1B</t>
  </si>
  <si>
    <t>22212211502U</t>
  </si>
  <si>
    <t>NORVI1BC2U</t>
  </si>
  <si>
    <t>22583211701A</t>
  </si>
  <si>
    <t>PAEPS1BC1A</t>
  </si>
  <si>
    <t>Pacifico S.A. Entidad Prestadora de Salud</t>
  </si>
  <si>
    <t>22585911901A</t>
  </si>
  <si>
    <t>PALTO1P1E</t>
  </si>
  <si>
    <t>Palo Alto</t>
  </si>
  <si>
    <t>2702011INSC3</t>
  </si>
  <si>
    <t>INNSCH3E1U</t>
  </si>
  <si>
    <t>22587612001A</t>
  </si>
  <si>
    <t>PEP70160M015</t>
  </si>
  <si>
    <t>Electro Dunas s.a.a</t>
  </si>
  <si>
    <t>2702011HCP1U</t>
  </si>
  <si>
    <t>INTEHC1E</t>
  </si>
  <si>
    <t>Internacional de Titulos Soc. Titulizadora (Promart)</t>
  </si>
  <si>
    <t>22582511602A</t>
  </si>
  <si>
    <t>PRIMX1BC2A</t>
  </si>
  <si>
    <t>22582511603A</t>
  </si>
  <si>
    <t>PRIMX1BC3A</t>
  </si>
  <si>
    <t>2702021CMR4A</t>
  </si>
  <si>
    <t>CRE1TCM4A</t>
  </si>
  <si>
    <t>2702021IP01U</t>
  </si>
  <si>
    <t>CRE2TIP1U</t>
  </si>
  <si>
    <t>2702021IP02U</t>
  </si>
  <si>
    <t>CRDTIT  8.438 01/20/32</t>
  </si>
  <si>
    <t>2702041AP01U</t>
  </si>
  <si>
    <t>SCOT1TMB1U</t>
  </si>
  <si>
    <t>2702041CM071</t>
  </si>
  <si>
    <t>SCOT1TLM1U - CC. La Marina</t>
  </si>
  <si>
    <t>2702041MA01U</t>
  </si>
  <si>
    <t>SCOT1MA1U - Mall Aventura Plaza</t>
  </si>
  <si>
    <t>22582511904A</t>
  </si>
  <si>
    <t>PRIMX1BC4A</t>
  </si>
  <si>
    <t>22582511801A</t>
  </si>
  <si>
    <t>PRIMX2BC1A</t>
  </si>
  <si>
    <t>2721181IRCO1</t>
  </si>
  <si>
    <t>TITINRCON1</t>
  </si>
  <si>
    <t>TITIRSM1 - InRetail</t>
  </si>
  <si>
    <t>22582511802A</t>
  </si>
  <si>
    <t>PRIMX2BC2A</t>
  </si>
  <si>
    <t>29410110601U</t>
  </si>
  <si>
    <t>CAF1BC1U</t>
  </si>
  <si>
    <t>Corporación Andina de Fomento</t>
  </si>
  <si>
    <t>29410110901A</t>
  </si>
  <si>
    <t>CAF2BC1A</t>
  </si>
  <si>
    <t>63000211403A</t>
  </si>
  <si>
    <t>CREDI3CD3A</t>
  </si>
  <si>
    <t>63000211403B</t>
  </si>
  <si>
    <t>CREDI3CD3B</t>
  </si>
  <si>
    <t>63000211403C</t>
  </si>
  <si>
    <t>CREDI3CD1C</t>
  </si>
  <si>
    <t>63001111903A</t>
  </si>
  <si>
    <t>BBVA3CD3A</t>
  </si>
  <si>
    <t>63001111601A</t>
  </si>
  <si>
    <t>CONTI3CD1A</t>
  </si>
  <si>
    <t>63003811401A</t>
  </si>
  <si>
    <t>BIF3CD1A</t>
  </si>
  <si>
    <t>63003811501C</t>
  </si>
  <si>
    <t>BIF3CD1C</t>
  </si>
  <si>
    <t>63003811501D</t>
  </si>
  <si>
    <t>BIF3CD1D</t>
  </si>
  <si>
    <t>63003811902A</t>
  </si>
  <si>
    <t>BIF4CD2A</t>
  </si>
  <si>
    <t>63004211401D</t>
  </si>
  <si>
    <t>CSCOT4CD1D</t>
  </si>
  <si>
    <t>63004211401E</t>
  </si>
  <si>
    <t>CSCOT4CD1E</t>
  </si>
  <si>
    <t>63004211901A</t>
  </si>
  <si>
    <t>CSCOT5CD1A</t>
  </si>
  <si>
    <t>63004911401A</t>
  </si>
  <si>
    <t>GNB1CD1A</t>
  </si>
  <si>
    <t>63004911402A</t>
  </si>
  <si>
    <t>GNB1CD2A</t>
  </si>
  <si>
    <t>63004911603A</t>
  </si>
  <si>
    <t>GNB1CD3A</t>
  </si>
  <si>
    <t>63004911901A</t>
  </si>
  <si>
    <t>GNB2CD1A</t>
  </si>
  <si>
    <t>25004911802A</t>
  </si>
  <si>
    <t>GNB1BC2A</t>
  </si>
  <si>
    <t>63008611503A</t>
  </si>
  <si>
    <t>COFI2DCD3A</t>
  </si>
  <si>
    <t>63008611504A</t>
  </si>
  <si>
    <t>COFI2DCP4A</t>
  </si>
  <si>
    <t>63008611504B</t>
  </si>
  <si>
    <t>COFI2DCP4B</t>
  </si>
  <si>
    <t>63008611805A</t>
  </si>
  <si>
    <t>COFI2DCP5A</t>
  </si>
  <si>
    <t>63008711302A</t>
  </si>
  <si>
    <t>BFAL5CD2A</t>
  </si>
  <si>
    <t>63008811801C</t>
  </si>
  <si>
    <t>BRIPL5CD1C</t>
  </si>
  <si>
    <t>63008811203A</t>
  </si>
  <si>
    <t>BRIPL3CD3A</t>
  </si>
  <si>
    <t>63008811401A</t>
  </si>
  <si>
    <t>BRIPL4CD1A</t>
  </si>
  <si>
    <t>63008811401B</t>
  </si>
  <si>
    <t>BRIPL4CD1B</t>
  </si>
  <si>
    <t>63008811501D</t>
  </si>
  <si>
    <t>BRIPL4CD1D</t>
  </si>
  <si>
    <t>63008811601F</t>
  </si>
  <si>
    <t>BRIPL4CD1F</t>
  </si>
  <si>
    <t>63008811601G</t>
  </si>
  <si>
    <t>BRIPL4CD1G</t>
  </si>
  <si>
    <t>63010011302A</t>
  </si>
  <si>
    <t>CMAQP1CD2A</t>
  </si>
  <si>
    <t>Caja Municipal de Ahorro y Crédito de Arequipa</t>
  </si>
  <si>
    <t>63010111201B</t>
  </si>
  <si>
    <t>CMSUL1CD1B</t>
  </si>
  <si>
    <t>Caja Municipal de Sullana</t>
  </si>
  <si>
    <t>63010211301U</t>
  </si>
  <si>
    <t>CMHU1CD1U</t>
  </si>
  <si>
    <t>Caja Municipal de Ahorro y Crédito de Huancayo</t>
  </si>
  <si>
    <t>63010312202D</t>
  </si>
  <si>
    <t>PEP16820Q160</t>
  </si>
  <si>
    <t>Compartamos Financiera S.A.</t>
  </si>
  <si>
    <t>63010311901D</t>
  </si>
  <si>
    <t>COMPF2CD1D</t>
  </si>
  <si>
    <t>63010311603A</t>
  </si>
  <si>
    <t>COMPF1CD3A</t>
  </si>
  <si>
    <t>63010311703B</t>
  </si>
  <si>
    <t>COMPF1CD3B</t>
  </si>
  <si>
    <t>63010311801B</t>
  </si>
  <si>
    <t>COMPF2CD1B</t>
  </si>
  <si>
    <t>63010311801C</t>
  </si>
  <si>
    <t>COMPF2CD1C</t>
  </si>
  <si>
    <t>25010311801A</t>
  </si>
  <si>
    <t>COMPF1BC1A</t>
  </si>
  <si>
    <t>25010311902A</t>
  </si>
  <si>
    <t>COMPF1BC2A</t>
  </si>
  <si>
    <t>63010511301U</t>
  </si>
  <si>
    <t>FINUN1CD1U</t>
  </si>
  <si>
    <t>Financiera Uno</t>
  </si>
  <si>
    <t>63010511401A</t>
  </si>
  <si>
    <t>FINUN3CD1A</t>
  </si>
  <si>
    <t>63010511402A</t>
  </si>
  <si>
    <t>FINUN1CD2A</t>
  </si>
  <si>
    <t>63010511403U</t>
  </si>
  <si>
    <t>FINUN1CD3U</t>
  </si>
  <si>
    <t>63010511501A</t>
  </si>
  <si>
    <t>FINUN2CD1A</t>
  </si>
  <si>
    <t>63010511504A</t>
  </si>
  <si>
    <t>FINUN1CD4A</t>
  </si>
  <si>
    <t>63010511601A</t>
  </si>
  <si>
    <t>FINOH4CD1A</t>
  </si>
  <si>
    <t>63010511601C</t>
  </si>
  <si>
    <t>FINOH2CD1C</t>
  </si>
  <si>
    <t>63010511602A</t>
  </si>
  <si>
    <t>FINUN3CD2A</t>
  </si>
  <si>
    <t>63010511801B</t>
  </si>
  <si>
    <t>FINOH4CD1B</t>
  </si>
  <si>
    <t>63010611806B</t>
  </si>
  <si>
    <t>FCONF1CD6B</t>
  </si>
  <si>
    <t>Financiera Confianza</t>
  </si>
  <si>
    <t>63010611401A</t>
  </si>
  <si>
    <t>FCONF1CD1A</t>
  </si>
  <si>
    <t>63010611402A</t>
  </si>
  <si>
    <t>FCONF1CD2A</t>
  </si>
  <si>
    <t>63010611404B</t>
  </si>
  <si>
    <t>FCONF1CD4B</t>
  </si>
  <si>
    <t>63010611503A</t>
  </si>
  <si>
    <t>FCONF1CD3A</t>
  </si>
  <si>
    <t>63010611906E</t>
  </si>
  <si>
    <t>FCONF1CD6E</t>
  </si>
  <si>
    <t>63010611906D</t>
  </si>
  <si>
    <t>FCONF1CD</t>
  </si>
  <si>
    <t>76230410602D</t>
  </si>
  <si>
    <t>TELF PAG 8.075 11/17/13</t>
  </si>
  <si>
    <t>Local_ENF_PAG</t>
  </si>
  <si>
    <t>76230410601N</t>
  </si>
  <si>
    <t>PRI410601N</t>
  </si>
  <si>
    <t>22230411031A</t>
  </si>
  <si>
    <t>ATEL5BC31A</t>
  </si>
  <si>
    <t>25009911403A</t>
  </si>
  <si>
    <t>EDYFI3BC3A</t>
  </si>
  <si>
    <t>63008811501C</t>
  </si>
  <si>
    <t>BRIPL4CD1C</t>
  </si>
  <si>
    <t>2702041OP01U</t>
  </si>
  <si>
    <t>SCO1TSCO1U</t>
  </si>
  <si>
    <t>21004811101A</t>
  </si>
  <si>
    <t>EDYFI1BS1A</t>
  </si>
  <si>
    <t>21004811102A</t>
  </si>
  <si>
    <t>EDYFI1BS2A</t>
  </si>
  <si>
    <t>21004811405A</t>
  </si>
  <si>
    <t>EDYFI1BS5A</t>
  </si>
  <si>
    <t>21004811405B</t>
  </si>
  <si>
    <t>EDYFI1BS5B</t>
  </si>
  <si>
    <t>22203011621A</t>
  </si>
  <si>
    <t>EDEL5BC21A</t>
  </si>
  <si>
    <t>22203011701A</t>
  </si>
  <si>
    <t>EDP6BC1A</t>
  </si>
  <si>
    <t>22203011802A</t>
  </si>
  <si>
    <t>EDP6BC2A</t>
  </si>
  <si>
    <t>22203012504A</t>
  </si>
  <si>
    <t>PLUZ7BC4A</t>
  </si>
  <si>
    <t>Pluz Energía Perú S.A.A</t>
  </si>
  <si>
    <t>22203012604B</t>
  </si>
  <si>
    <t>PLUZ7BC4B</t>
  </si>
  <si>
    <t>25008612104A</t>
  </si>
  <si>
    <t>SCOF5DBC4A</t>
  </si>
  <si>
    <t>21000911501A</t>
  </si>
  <si>
    <t>SCOTI1BS1A</t>
  </si>
  <si>
    <t>2721181IRC1U</t>
  </si>
  <si>
    <t>SINT1INR1U</t>
  </si>
  <si>
    <t>SINT1INR1U - InRetail</t>
  </si>
  <si>
    <t>22230411714A</t>
  </si>
  <si>
    <t>TDP6BC14A</t>
  </si>
  <si>
    <t>22230411712A</t>
  </si>
  <si>
    <t>TDP6BC12A</t>
  </si>
  <si>
    <t>63010511601B</t>
  </si>
  <si>
    <t>FINUN2CD1B</t>
  </si>
  <si>
    <t>2702041IPS1U</t>
  </si>
  <si>
    <t>SCOT1TIP1U</t>
  </si>
  <si>
    <t>22202110910A</t>
  </si>
  <si>
    <t>GLOR2BC10A</t>
  </si>
  <si>
    <t>22230411129A</t>
  </si>
  <si>
    <t>ATEL5BC29A</t>
  </si>
  <si>
    <t>25008711101A</t>
  </si>
  <si>
    <t>BFAL1BC1A</t>
  </si>
  <si>
    <t>25000211109A</t>
  </si>
  <si>
    <t>CREDI4BC9A</t>
  </si>
  <si>
    <t>63010611504A</t>
  </si>
  <si>
    <t>FCONF1CD4A</t>
  </si>
  <si>
    <t>63010611504B</t>
  </si>
  <si>
    <t>63010611706A</t>
  </si>
  <si>
    <t>FCONF1CD6A</t>
  </si>
  <si>
    <t>63010611704D</t>
  </si>
  <si>
    <t>FCONF1CD4D</t>
  </si>
  <si>
    <t>63010611906C</t>
  </si>
  <si>
    <t>FCONF1CD6C</t>
  </si>
  <si>
    <t>63010511531A</t>
  </si>
  <si>
    <t>25004811403A</t>
  </si>
  <si>
    <t>63008811601H</t>
  </si>
  <si>
    <t>BRIPL4CD1H</t>
  </si>
  <si>
    <t>63008811701A</t>
  </si>
  <si>
    <t>BRIPL5CD1A</t>
  </si>
  <si>
    <t>63008811701I</t>
  </si>
  <si>
    <t>BRIPL4CD11</t>
  </si>
  <si>
    <t>63008811701K</t>
  </si>
  <si>
    <t>BRIPL4CD1K</t>
  </si>
  <si>
    <t>63008811701J</t>
  </si>
  <si>
    <t>BRIPL4CD1J</t>
  </si>
  <si>
    <t>63003811401B</t>
  </si>
  <si>
    <t>BIF3CD1B</t>
  </si>
  <si>
    <t>63003811702A</t>
  </si>
  <si>
    <t>BIF3CD2A</t>
  </si>
  <si>
    <t>63010511703A</t>
  </si>
  <si>
    <t>FINOH3CD3A</t>
  </si>
  <si>
    <t>63010511702A</t>
  </si>
  <si>
    <t>FINOH4CD2A</t>
  </si>
  <si>
    <t>63010511802D</t>
  </si>
  <si>
    <t>FINOH4CD2D</t>
  </si>
  <si>
    <t>25010511701B</t>
  </si>
  <si>
    <t>FINOH1BC1B</t>
  </si>
  <si>
    <t>25010511702A</t>
  </si>
  <si>
    <t>FINOH1BC2A</t>
  </si>
  <si>
    <t>25010512102A</t>
  </si>
  <si>
    <t>FINOH2BC2A</t>
  </si>
  <si>
    <t>25010511903A</t>
  </si>
  <si>
    <t>FINOH1BC3A</t>
  </si>
  <si>
    <t>63010511702B</t>
  </si>
  <si>
    <t>FINOH4CD2B</t>
  </si>
  <si>
    <t>63010511801D</t>
  </si>
  <si>
    <t>FINOH2CD1D</t>
  </si>
  <si>
    <t>23583411902B</t>
  </si>
  <si>
    <t>EDSCP1CP2B</t>
  </si>
  <si>
    <t>Edpyme Santander Consumo Perú</t>
  </si>
  <si>
    <t>23583411701A</t>
  </si>
  <si>
    <t>EDSCP1CP1A</t>
  </si>
  <si>
    <t>23583411802A</t>
  </si>
  <si>
    <t>EDSCP1CP2A</t>
  </si>
  <si>
    <t>23583411803A</t>
  </si>
  <si>
    <t>EDSCP1CP3A</t>
  </si>
  <si>
    <t>23583411904A</t>
  </si>
  <si>
    <t>EDSCP1CP4A</t>
  </si>
  <si>
    <t>23583411901B</t>
  </si>
  <si>
    <t>EDSCP1CP1B</t>
  </si>
  <si>
    <t>21004812101A</t>
  </si>
  <si>
    <t>MIBAN4BS1A</t>
  </si>
  <si>
    <t>2702011IS11A</t>
  </si>
  <si>
    <t>SINT1TCP1A</t>
  </si>
  <si>
    <t>22206111702A</t>
  </si>
  <si>
    <t>ENGIE3BC2A</t>
  </si>
  <si>
    <t>22230411801A</t>
  </si>
  <si>
    <t>TDP1PP1A</t>
  </si>
  <si>
    <t>22230411711B</t>
  </si>
  <si>
    <t>TDP6BC11B</t>
  </si>
  <si>
    <t>2702041CCPN1</t>
  </si>
  <si>
    <t>SCOT1TPN1A</t>
  </si>
  <si>
    <t>25010511802B</t>
  </si>
  <si>
    <t>FINOH1BC2B</t>
  </si>
  <si>
    <t>25001111801A</t>
  </si>
  <si>
    <t>CONTI7BC1A</t>
  </si>
  <si>
    <t>25001111801B</t>
  </si>
  <si>
    <t>CONTI7BC1B</t>
  </si>
  <si>
    <t>22206111803B</t>
  </si>
  <si>
    <t>ENGIE3BC3B</t>
  </si>
  <si>
    <t>25001111801C</t>
  </si>
  <si>
    <t>CONTI7BC1C</t>
  </si>
  <si>
    <t>25001111802B</t>
  </si>
  <si>
    <t>CONTI7BC2B</t>
  </si>
  <si>
    <t>22230411715A</t>
  </si>
  <si>
    <t>TDP6BC15A</t>
  </si>
  <si>
    <t>22230411816A</t>
  </si>
  <si>
    <t>TDP6BC16A</t>
  </si>
  <si>
    <t>22586511901A</t>
  </si>
  <si>
    <t>TECSB1P1A</t>
  </si>
  <si>
    <t>Tecsup</t>
  </si>
  <si>
    <t>25010411801A</t>
  </si>
  <si>
    <t>EFECT2BC1A</t>
  </si>
  <si>
    <t>2721171IRSM1</t>
  </si>
  <si>
    <t>TITIRSM1</t>
  </si>
  <si>
    <t>23201111801A</t>
  </si>
  <si>
    <t>ALIC1DCP1A</t>
  </si>
  <si>
    <t>210002162267</t>
  </si>
  <si>
    <t>BCP 7.17 10/15/22</t>
  </si>
  <si>
    <t>210002162937</t>
  </si>
  <si>
    <t>2220111KDW01</t>
  </si>
  <si>
    <t>ALIPE 6 7/8 04/17/27</t>
  </si>
  <si>
    <t>2500021V2B09</t>
  </si>
  <si>
    <t>BCP 4.65 09/17/24</t>
  </si>
  <si>
    <t>2500021V2F13</t>
  </si>
  <si>
    <t>BCP110129</t>
  </si>
  <si>
    <t>222304105SUN</t>
  </si>
  <si>
    <t>TELEF 8 04/11/2016</t>
  </si>
  <si>
    <t>2721171IRSM3</t>
  </si>
  <si>
    <t>INROCT32</t>
  </si>
  <si>
    <t>2721171IRSM2</t>
  </si>
  <si>
    <t>INRSHM 6 9/16 04/03/2028</t>
  </si>
  <si>
    <t>13210519AD50</t>
  </si>
  <si>
    <t>MIVIVI 7 02/14/24</t>
  </si>
  <si>
    <t>22211619AA48</t>
  </si>
  <si>
    <t>RUTLI 8 3/8 06/30/2036</t>
  </si>
  <si>
    <t>Rutas de Lima</t>
  </si>
  <si>
    <t>2500021JCK99</t>
  </si>
  <si>
    <t xml:space="preserve">BCP 4.85 10/30/20 </t>
  </si>
  <si>
    <t>225917115156</t>
  </si>
  <si>
    <t>SILAPE 9 ⅛ 09/21/33 Corp</t>
  </si>
  <si>
    <t>Site del Perú</t>
  </si>
  <si>
    <t>2223041GAR67</t>
  </si>
  <si>
    <t>TELEFO 7 3/8 04/10/27</t>
  </si>
  <si>
    <t>274304115N22</t>
  </si>
  <si>
    <t>CRPAO 0 11/15/22</t>
  </si>
  <si>
    <t xml:space="preserve">CRPAO Pen Trust </t>
  </si>
  <si>
    <t>274307120991</t>
  </si>
  <si>
    <t>EMBLEM 0 10/14/14</t>
  </si>
  <si>
    <t>Emblem Finance</t>
  </si>
  <si>
    <t>560001115G16</t>
  </si>
  <si>
    <t>CDL15AGO16</t>
  </si>
  <si>
    <t>CD</t>
  </si>
  <si>
    <t>Local_GOB_CDBCRP</t>
  </si>
  <si>
    <t>560001120L16</t>
  </si>
  <si>
    <t>CDL20JUL16</t>
  </si>
  <si>
    <t>640001109M17</t>
  </si>
  <si>
    <t>CD09MAR17</t>
  </si>
  <si>
    <t>640001106F14</t>
  </si>
  <si>
    <t>CDBCRP</t>
  </si>
  <si>
    <t>640001106N14</t>
  </si>
  <si>
    <t>CD06NOV14</t>
  </si>
  <si>
    <t>640001107G14</t>
  </si>
  <si>
    <t>CD07AGO14</t>
  </si>
  <si>
    <t>640001107S17</t>
  </si>
  <si>
    <t>CD07SET17</t>
  </si>
  <si>
    <t>640001107Y15</t>
  </si>
  <si>
    <t>CD07MAY15</t>
  </si>
  <si>
    <t>640001108E15</t>
  </si>
  <si>
    <t>CD08ENE15</t>
  </si>
  <si>
    <t>640001108F18</t>
  </si>
  <si>
    <t>CD08FEB18</t>
  </si>
  <si>
    <t>640001108M18</t>
  </si>
  <si>
    <t>CD08MAR18</t>
  </si>
  <si>
    <t>640001108Y14</t>
  </si>
  <si>
    <t>CD08MAY14</t>
  </si>
  <si>
    <t>640001109A15</t>
  </si>
  <si>
    <t>CD09ABR15</t>
  </si>
  <si>
    <t>640001109F17</t>
  </si>
  <si>
    <t>CD09FEB17</t>
  </si>
  <si>
    <t>640001109L15</t>
  </si>
  <si>
    <t>CD09JUL15</t>
  </si>
  <si>
    <t>640001110A14</t>
  </si>
  <si>
    <t>640001110G17</t>
  </si>
  <si>
    <t>CD10AGO17</t>
  </si>
  <si>
    <t>640001111D14</t>
  </si>
  <si>
    <t>CD11DIC14</t>
  </si>
  <si>
    <t>640001111J15</t>
  </si>
  <si>
    <t>CD11JUN15</t>
  </si>
  <si>
    <t>640001111S14</t>
  </si>
  <si>
    <t>CD11SET14</t>
  </si>
  <si>
    <t>640001112F15</t>
  </si>
  <si>
    <t>CD12FEB15</t>
  </si>
  <si>
    <t>640001112J14</t>
  </si>
  <si>
    <t>CD12JUN14</t>
  </si>
  <si>
    <t>640001113D16</t>
  </si>
  <si>
    <t>CD13DIC16</t>
  </si>
  <si>
    <t>640001113M14</t>
  </si>
  <si>
    <t>640001115A14</t>
  </si>
  <si>
    <t>640001115E15</t>
  </si>
  <si>
    <t>CD15ENE15</t>
  </si>
  <si>
    <t>640001115O15</t>
  </si>
  <si>
    <t>CD15OCT15</t>
  </si>
  <si>
    <t>640001116F17</t>
  </si>
  <si>
    <t>CD16FEB17</t>
  </si>
  <si>
    <t>640001116O14</t>
  </si>
  <si>
    <t>CD16OCT14</t>
  </si>
  <si>
    <t>640001117G17</t>
  </si>
  <si>
    <t>CD17AGO17</t>
  </si>
  <si>
    <t>640001127D16</t>
  </si>
  <si>
    <t>CD27DIC16</t>
  </si>
  <si>
    <t>770001105M15</t>
  </si>
  <si>
    <t>CD05MAR15</t>
  </si>
  <si>
    <t>640001115D16</t>
  </si>
  <si>
    <t>CD15DIC16</t>
  </si>
  <si>
    <t>640001112Y16</t>
  </si>
  <si>
    <t>CD12MAY16</t>
  </si>
  <si>
    <t>640001110N16</t>
  </si>
  <si>
    <t>CD10NOV16</t>
  </si>
  <si>
    <t>640001106A17</t>
  </si>
  <si>
    <t>CD06ABR17</t>
  </si>
  <si>
    <t>640001113L17</t>
  </si>
  <si>
    <t>CD13JUL17</t>
  </si>
  <si>
    <t>640001108S16</t>
  </si>
  <si>
    <t>CD08SET16</t>
  </si>
  <si>
    <t>640001112O17</t>
  </si>
  <si>
    <t>CD12OCT17</t>
  </si>
  <si>
    <t>640001113O16</t>
  </si>
  <si>
    <t>CD13OCT16</t>
  </si>
  <si>
    <t>640001106L17</t>
  </si>
  <si>
    <t>CD06JUL17</t>
  </si>
  <si>
    <t>640001105E17</t>
  </si>
  <si>
    <t>CD05ENE17</t>
  </si>
  <si>
    <t>640001109E18</t>
  </si>
  <si>
    <t>CD09ENE18</t>
  </si>
  <si>
    <t>640001117N16</t>
  </si>
  <si>
    <t>CD17NOV16</t>
  </si>
  <si>
    <t>640001113F18</t>
  </si>
  <si>
    <t>CD13FEB18</t>
  </si>
  <si>
    <t>640001112A18</t>
  </si>
  <si>
    <t>CD12ABR18</t>
  </si>
  <si>
    <t>640001107M17</t>
  </si>
  <si>
    <t>CD07MAR17</t>
  </si>
  <si>
    <t>640001115M17</t>
  </si>
  <si>
    <t>CD15MAR17</t>
  </si>
  <si>
    <t>640001116Y17</t>
  </si>
  <si>
    <t>CD16MAY17</t>
  </si>
  <si>
    <t>640001106J17</t>
  </si>
  <si>
    <t>CD06JUN17</t>
  </si>
  <si>
    <t>640001110A17</t>
  </si>
  <si>
    <t>CD10ABR17</t>
  </si>
  <si>
    <t>640001117A17</t>
  </si>
  <si>
    <t>CD17ABR17</t>
  </si>
  <si>
    <t>640001124A17</t>
  </si>
  <si>
    <t>CD24ABR17</t>
  </si>
  <si>
    <t>640001102Y17</t>
  </si>
  <si>
    <t>CD02MAY17</t>
  </si>
  <si>
    <t>640001114S17</t>
  </si>
  <si>
    <t>CD14SET17</t>
  </si>
  <si>
    <t>640001112D17</t>
  </si>
  <si>
    <t>CD12DIC17</t>
  </si>
  <si>
    <t>640001106F18</t>
  </si>
  <si>
    <t>CD06FEB18</t>
  </si>
  <si>
    <t>640001106S18</t>
  </si>
  <si>
    <t>CD06SEP18</t>
  </si>
  <si>
    <t>640001108N18</t>
  </si>
  <si>
    <t>CD08NOV18</t>
  </si>
  <si>
    <t>011000112G33</t>
  </si>
  <si>
    <t>SB12AGO33</t>
  </si>
  <si>
    <t>011000105Y15</t>
  </si>
  <si>
    <t>SB05MAY15</t>
  </si>
  <si>
    <t>011000112B29</t>
  </si>
  <si>
    <t>SB12FEB29E</t>
  </si>
  <si>
    <t>011000112F29</t>
  </si>
  <si>
    <t>SB12FEB29</t>
  </si>
  <si>
    <t>011000112F42</t>
  </si>
  <si>
    <t>SB12FEB42</t>
  </si>
  <si>
    <t>011000112F55</t>
  </si>
  <si>
    <t>SB12FEB55</t>
  </si>
  <si>
    <t>011000112G17</t>
  </si>
  <si>
    <t>SB12AGO17</t>
  </si>
  <si>
    <t>011000112G20</t>
  </si>
  <si>
    <t>SB12AGO20</t>
  </si>
  <si>
    <t>011000112G24</t>
  </si>
  <si>
    <t>SB12AGO24</t>
  </si>
  <si>
    <t>011000112G26</t>
  </si>
  <si>
    <t>SB12AGO26</t>
  </si>
  <si>
    <t>011000112G28</t>
  </si>
  <si>
    <t>SB12AGO28</t>
  </si>
  <si>
    <t>011000112G31</t>
  </si>
  <si>
    <t>SB12AGO31</t>
  </si>
  <si>
    <t>011000112G34</t>
  </si>
  <si>
    <t>SB12AGO34</t>
  </si>
  <si>
    <t>011000112G35</t>
  </si>
  <si>
    <t>SB12AGO35</t>
  </si>
  <si>
    <t>011000112G37</t>
  </si>
  <si>
    <t>SB12AGO37</t>
  </si>
  <si>
    <t>011000112G39</t>
  </si>
  <si>
    <t>SB12AGO39</t>
  </si>
  <si>
    <t>011000112G40</t>
  </si>
  <si>
    <t>SB12AGO40</t>
  </si>
  <si>
    <t>011000112S23</t>
  </si>
  <si>
    <t>SB12SEP23</t>
  </si>
  <si>
    <t>041000101J14</t>
  </si>
  <si>
    <t>LTP01JUN14</t>
  </si>
  <si>
    <t>041000104Y14</t>
  </si>
  <si>
    <t>LTP04MAY14</t>
  </si>
  <si>
    <t>041000104Y16</t>
  </si>
  <si>
    <t>LTP04MAY16</t>
  </si>
  <si>
    <t>041000113J15</t>
  </si>
  <si>
    <t>LTP13JUN15</t>
  </si>
  <si>
    <t>041000114F15</t>
  </si>
  <si>
    <t>LTP14FEB15</t>
  </si>
  <si>
    <t>041000114M15</t>
  </si>
  <si>
    <t>LTP14MAR15</t>
  </si>
  <si>
    <t>041000114O15</t>
  </si>
  <si>
    <t>LTP14OCT15</t>
  </si>
  <si>
    <t>041000115N14</t>
  </si>
  <si>
    <t>LTP15NOV14</t>
  </si>
  <si>
    <t>041000118O14</t>
  </si>
  <si>
    <t>LTP18OCT14</t>
  </si>
  <si>
    <t>0110001PEB40</t>
  </si>
  <si>
    <t>PERU 5.35 08/12/40</t>
  </si>
  <si>
    <t>431000112G33</t>
  </si>
  <si>
    <t>PERU 7.3 08/12/33 Corp</t>
  </si>
  <si>
    <t>4310001PEB40</t>
  </si>
  <si>
    <t>431000112B29</t>
  </si>
  <si>
    <t>PERU 7.84 12/05/2029</t>
  </si>
  <si>
    <t>431000112G20</t>
  </si>
  <si>
    <t>PERU 7.84 08/12/20</t>
  </si>
  <si>
    <t>431000112G24</t>
  </si>
  <si>
    <t>PERU 5.7 08/12/24</t>
  </si>
  <si>
    <t>431000112G26</t>
  </si>
  <si>
    <t>PERU 8.2 08/12/26</t>
  </si>
  <si>
    <t>431000112G28</t>
  </si>
  <si>
    <t>PERU 6.35 08/12/28</t>
  </si>
  <si>
    <t>431000112G31</t>
  </si>
  <si>
    <t>PERU 6.95 08/12/31</t>
  </si>
  <si>
    <t>431000112G37</t>
  </si>
  <si>
    <t>PERU 6.9 08/12/37</t>
  </si>
  <si>
    <t>4911021COORF</t>
  </si>
  <si>
    <t>COMPASS - FONDO DE INVERSION OPORTUNIDADES RENTA FIJA</t>
  </si>
  <si>
    <t>4911021CORF2</t>
  </si>
  <si>
    <t>VINCI COMPASS- FONDO DE INVERSIÓN OPORTUNIDADES RENTA FIJA II (Serie C)</t>
  </si>
  <si>
    <t>4911021CORF1</t>
  </si>
  <si>
    <t>Compass RF - Local</t>
  </si>
  <si>
    <t>60%Sob + 40%TTR</t>
  </si>
  <si>
    <t>041000118A15</t>
  </si>
  <si>
    <t>LTP18ABR15</t>
  </si>
  <si>
    <t>041000127L15</t>
  </si>
  <si>
    <t>LTP27JUL15</t>
  </si>
  <si>
    <t>011000112G32</t>
  </si>
  <si>
    <t>SB12AGO32</t>
  </si>
  <si>
    <t>22207130704A</t>
  </si>
  <si>
    <t>CTO1BC4U</t>
  </si>
  <si>
    <t>25000331905A</t>
  </si>
  <si>
    <t>INTER2BC5A</t>
  </si>
  <si>
    <t>21000330803A</t>
  </si>
  <si>
    <t>INTER1BS3A</t>
  </si>
  <si>
    <t>21001130702A</t>
  </si>
  <si>
    <t>CONTI2BS2A</t>
  </si>
  <si>
    <t>21001130703A</t>
  </si>
  <si>
    <t>CONTI1BS3A</t>
  </si>
  <si>
    <t>21001130804U</t>
  </si>
  <si>
    <t>CONTI2BS4U</t>
  </si>
  <si>
    <t>21001130805U</t>
  </si>
  <si>
    <t>CONTI2BS5U</t>
  </si>
  <si>
    <t>21001130806A</t>
  </si>
  <si>
    <t>CONTI2BS6A</t>
  </si>
  <si>
    <t>21003830904A</t>
  </si>
  <si>
    <t>BIFSUB4A</t>
  </si>
  <si>
    <t>21003830904B</t>
  </si>
  <si>
    <t>BIFSUB4B</t>
  </si>
  <si>
    <t>21003831201B</t>
  </si>
  <si>
    <t>BIF1BS1B</t>
  </si>
  <si>
    <t>22203030411U</t>
  </si>
  <si>
    <t>EDEL1BC11U</t>
  </si>
  <si>
    <t>22203030412U</t>
  </si>
  <si>
    <t>EDEL1BC12U</t>
  </si>
  <si>
    <t>22206430404A</t>
  </si>
  <si>
    <t>TGP1BC4A</t>
  </si>
  <si>
    <t>22206430506A</t>
  </si>
  <si>
    <t>TGP1BC6A</t>
  </si>
  <si>
    <t>274325395894</t>
  </si>
  <si>
    <t>HUASC 5.2 04/01/28</t>
  </si>
  <si>
    <t>Huascacocha Finance Limited</t>
  </si>
  <si>
    <t>274325396355</t>
  </si>
  <si>
    <t>222116304874</t>
  </si>
  <si>
    <t>222121371023</t>
  </si>
  <si>
    <t>GYMFRS 4 3/4 11/25/39</t>
  </si>
  <si>
    <t>GYMFERROVIAS</t>
  </si>
  <si>
    <t>22230430704A</t>
  </si>
  <si>
    <t>TELE4BC36A</t>
  </si>
  <si>
    <t>22230430712A</t>
  </si>
  <si>
    <t>TELE4BC12A</t>
  </si>
  <si>
    <t>274329357609</t>
  </si>
  <si>
    <t>TABOA 5.965 01/01/29</t>
  </si>
  <si>
    <t>Taboada Finance Limited</t>
  </si>
  <si>
    <t>22230430719A</t>
  </si>
  <si>
    <t>TELE4BC19A</t>
  </si>
  <si>
    <t>22230430836B</t>
  </si>
  <si>
    <t>TELE4BC36B</t>
  </si>
  <si>
    <t>22230430922A</t>
  </si>
  <si>
    <t>ATEL5BC22A</t>
  </si>
  <si>
    <t>2702023IP01U</t>
  </si>
  <si>
    <t>CRDTIT  4.75 01/20/32</t>
  </si>
  <si>
    <t>2702033CCH1A</t>
  </si>
  <si>
    <t>CHIRA11U</t>
  </si>
  <si>
    <t>2702033CCH2A</t>
  </si>
  <si>
    <t>CHIRA12U</t>
  </si>
  <si>
    <t>22230430819C</t>
  </si>
  <si>
    <t>TELE4BC19C</t>
  </si>
  <si>
    <t>3743261FDINF</t>
  </si>
  <si>
    <t>CP Huascacocha</t>
  </si>
  <si>
    <t>BCP-PF Fideicomiso en Infraestructura</t>
  </si>
  <si>
    <t>2702043IPS2U</t>
  </si>
  <si>
    <t>SCOT1TIP2U</t>
  </si>
  <si>
    <t>27020230F042</t>
  </si>
  <si>
    <t>BTCRE2P4U</t>
  </si>
  <si>
    <t>IPSA - Bonos titulizados</t>
  </si>
  <si>
    <t>011000311D13</t>
  </si>
  <si>
    <t>SB11DIC13</t>
  </si>
  <si>
    <t>011000312F18</t>
  </si>
  <si>
    <t>SB12FEB18</t>
  </si>
  <si>
    <t>011000312F30</t>
  </si>
  <si>
    <t>SB12FEB30</t>
  </si>
  <si>
    <t>011000312F40</t>
  </si>
  <si>
    <t>SB12FEB40</t>
  </si>
  <si>
    <t>011000312F54</t>
  </si>
  <si>
    <t>SB12FEB54</t>
  </si>
  <si>
    <t>011000312G46</t>
  </si>
  <si>
    <t>SB12AGO46</t>
  </si>
  <si>
    <t>011000313J19</t>
  </si>
  <si>
    <t>SB13JUL19</t>
  </si>
  <si>
    <t>011000313O24</t>
  </si>
  <si>
    <t>SB13OCT24</t>
  </si>
  <si>
    <t>011000314A16</t>
  </si>
  <si>
    <t>SB14ABR16</t>
  </si>
  <si>
    <t>011000330E14</t>
  </si>
  <si>
    <t>SB30ENE14</t>
  </si>
  <si>
    <t>011000331E35</t>
  </si>
  <si>
    <t>SB31ENE35</t>
  </si>
  <si>
    <t>011000308J16</t>
  </si>
  <si>
    <t>SB08JUN16</t>
  </si>
  <si>
    <t>5260012EV107</t>
  </si>
  <si>
    <t>GLD US</t>
  </si>
  <si>
    <t>State Street - Gold Trust</t>
  </si>
  <si>
    <t>5271112E5105</t>
  </si>
  <si>
    <t>IAU US</t>
  </si>
  <si>
    <t>BlackRock - iShares Gold Trust</t>
  </si>
  <si>
    <t>5271112EQ109</t>
  </si>
  <si>
    <t>SLV US</t>
  </si>
  <si>
    <t>BlackRock - iShares Silver Trust</t>
  </si>
  <si>
    <t>345878734047</t>
  </si>
  <si>
    <t>LGO CN</t>
  </si>
  <si>
    <t>Largo Resources</t>
  </si>
  <si>
    <t>Inter_ENF_ACC</t>
  </si>
  <si>
    <t>345877731120</t>
  </si>
  <si>
    <t>ORA CN</t>
  </si>
  <si>
    <t>Aura Minerals Inc</t>
  </si>
  <si>
    <t>345960241062</t>
  </si>
  <si>
    <t>HL US</t>
  </si>
  <si>
    <t>Hecla Mining Company</t>
  </si>
  <si>
    <t>Peru</t>
  </si>
  <si>
    <t>Metales y Mineria</t>
  </si>
  <si>
    <t>5270652EF106</t>
  </si>
  <si>
    <t>GDX US</t>
  </si>
  <si>
    <t>VanEck - Gold Miners ETF</t>
  </si>
  <si>
    <t>5270652EU100</t>
  </si>
  <si>
    <t>GDX TQ</t>
  </si>
  <si>
    <t>5270652EU589</t>
  </si>
  <si>
    <t>GDXJ US</t>
  </si>
  <si>
    <t>VanEck - Junior Gold Miners</t>
  </si>
  <si>
    <t>5275282EY848</t>
  </si>
  <si>
    <t>SIL US</t>
  </si>
  <si>
    <t>Global X - Silvers Miners ETF</t>
  </si>
  <si>
    <t>5270172AWXUS</t>
  </si>
  <si>
    <t>VEU US</t>
  </si>
  <si>
    <t>Vanguard - ACWI ex - US</t>
  </si>
  <si>
    <t>5270172E2742</t>
  </si>
  <si>
    <t>VT US</t>
  </si>
  <si>
    <t>Vanguard - ACWI</t>
  </si>
  <si>
    <t>5270222GCONS</t>
  </si>
  <si>
    <t>INGCNGI LX</t>
  </si>
  <si>
    <t>NN - Consumer Goods</t>
  </si>
  <si>
    <t>5270242INTCO</t>
  </si>
  <si>
    <t>DFIEX US</t>
  </si>
  <si>
    <t>DFA - International Core Equity</t>
  </si>
  <si>
    <t>5270404GLOHC</t>
  </si>
  <si>
    <t>FIDHCFE LX</t>
  </si>
  <si>
    <t>Fidelity - Global Healthcare Fund</t>
  </si>
  <si>
    <t>5270414F4783</t>
  </si>
  <si>
    <t>DWIGAFC LX</t>
  </si>
  <si>
    <t xml:space="preserve">DWS - Global Agribusiness </t>
  </si>
  <si>
    <t>5270414F1120</t>
  </si>
  <si>
    <t>DWIGAIC LX</t>
  </si>
  <si>
    <t>DWS - Invest Global Agribusiness</t>
  </si>
  <si>
    <t>5270772FGV78</t>
  </si>
  <si>
    <t>LMRIPUA ID</t>
  </si>
  <si>
    <t>Franklin Templeton - FTGF ClearBridge Infrastructure Value Fund</t>
  </si>
  <si>
    <t>5270942F5733</t>
  </si>
  <si>
    <t>PBIBALI ID</t>
  </si>
  <si>
    <t>Pinebridge - Global Dynamic</t>
  </si>
  <si>
    <t>5270732F0NJ2</t>
  </si>
  <si>
    <t>BLGUEDU ID</t>
  </si>
  <si>
    <t>BlackRock - Global Unconstrained Equity Fund</t>
  </si>
  <si>
    <t>5270732E5Y98</t>
  </si>
  <si>
    <t>IWDA LN</t>
  </si>
  <si>
    <t>BlackRock - iShares Core MSCI World UCITS ETF</t>
  </si>
  <si>
    <t>5271112E7465</t>
  </si>
  <si>
    <t>EFA US</t>
  </si>
  <si>
    <t>BlackRock - iShares MSCI EAFE ETF</t>
  </si>
  <si>
    <t>5271112E8257</t>
  </si>
  <si>
    <t>ACWI US</t>
  </si>
  <si>
    <t>BlackRock - iShares MSCI ACWI</t>
  </si>
  <si>
    <t>5271112E8240</t>
  </si>
  <si>
    <t>ACWX US</t>
  </si>
  <si>
    <t>Blackrock - iShares MSCI ACWI ex U.S. ETF</t>
  </si>
  <si>
    <t>5271112EV464</t>
  </si>
  <si>
    <t>CRBN US</t>
  </si>
  <si>
    <t>BlackRock - iShares ACWI - Low Carbon</t>
  </si>
  <si>
    <t>5271112EC608</t>
  </si>
  <si>
    <t>LCTD US</t>
  </si>
  <si>
    <t>BlackRock - iShares World ex US Carbon Transition Readiness</t>
  </si>
  <si>
    <t>5275332JJ945</t>
  </si>
  <si>
    <t>BGWHUBA ID</t>
  </si>
  <si>
    <t>Baillie Gifford &amp; Co Ltd - Worldwide Health Innovation Fund</t>
  </si>
  <si>
    <t>5274082CONST</t>
  </si>
  <si>
    <t>INVGLSA LX</t>
  </si>
  <si>
    <t>Invesco - Global Consumer Trends Fund S</t>
  </si>
  <si>
    <t>5274082GLEIS</t>
  </si>
  <si>
    <t>INVPGLC LX</t>
  </si>
  <si>
    <t>Invesco - Global Consumer Trends</t>
  </si>
  <si>
    <t>5273884CONSU</t>
  </si>
  <si>
    <t>RGCCGED LX</t>
  </si>
  <si>
    <t>Robeco - Global Consumer Trends</t>
  </si>
  <si>
    <t>5275122EG706</t>
  </si>
  <si>
    <t>TAN US</t>
  </si>
  <si>
    <t>Invesco - Solar ETF</t>
  </si>
  <si>
    <t>5275562F4898</t>
  </si>
  <si>
    <t>DQICGAU LX</t>
  </si>
  <si>
    <t>NS Partners - Diversified Growth Company GCC Equity</t>
  </si>
  <si>
    <t>5276702F8117</t>
  </si>
  <si>
    <t>INGDRIA LX</t>
  </si>
  <si>
    <t>Ninety One - Global Natural Resources Fund I</t>
  </si>
  <si>
    <t>5276702INGDR</t>
  </si>
  <si>
    <t>INGDRAA LX</t>
  </si>
  <si>
    <t>Ninety One - Global Natural Resources Fund A</t>
  </si>
  <si>
    <t>5273882F5578</t>
  </si>
  <si>
    <t>RCEMEIU LX</t>
  </si>
  <si>
    <t>Robeco - QI Emerging Markets Active Equities</t>
  </si>
  <si>
    <t>5271112CANAD</t>
  </si>
  <si>
    <t>EWC US</t>
  </si>
  <si>
    <t>BlackRock - iShares MSCI Canada</t>
  </si>
  <si>
    <t>Canada / Australia</t>
  </si>
  <si>
    <t>5271112AUSTR</t>
  </si>
  <si>
    <t>EWA US</t>
  </si>
  <si>
    <t xml:space="preserve">BlackRock - iShares MSCI Australia </t>
  </si>
  <si>
    <t>5271112NEWZL</t>
  </si>
  <si>
    <t>ENZL US</t>
  </si>
  <si>
    <t>BlackRock - iShares MSCI New Zealand</t>
  </si>
  <si>
    <t>5270172E2874</t>
  </si>
  <si>
    <t>VGK US</t>
  </si>
  <si>
    <t>Vanguard - FTSE Europe</t>
  </si>
  <si>
    <t>Broad Europe</t>
  </si>
  <si>
    <t>5270194SCEUR</t>
  </si>
  <si>
    <t>SHEOCEA LX</t>
  </si>
  <si>
    <t>Schroders - European Opportunities</t>
  </si>
  <si>
    <t>52751942546L</t>
  </si>
  <si>
    <t>BEBEFIE LX</t>
  </si>
  <si>
    <t>Joh Berenberg - European Focus Fund</t>
  </si>
  <si>
    <t>5275194F2546</t>
  </si>
  <si>
    <t>5275504F2546</t>
  </si>
  <si>
    <t>52COMG4QNN83</t>
  </si>
  <si>
    <t>COMGEUI ID</t>
  </si>
  <si>
    <t>Comgest- Europe Opportunities Fund</t>
  </si>
  <si>
    <t>5270292F85G6</t>
  </si>
  <si>
    <t>GUIEURF LX</t>
  </si>
  <si>
    <t>Investec - European Equities</t>
  </si>
  <si>
    <t>5270474F8182</t>
  </si>
  <si>
    <t>DITWEUR GR</t>
  </si>
  <si>
    <t>Allianz - Wachstum Europa</t>
  </si>
  <si>
    <t>52COMG4N3467</t>
  </si>
  <si>
    <t xml:space="preserve">COMEEIA ID </t>
  </si>
  <si>
    <t>Comgest - European Dynamic Growth</t>
  </si>
  <si>
    <t>527049485137</t>
  </si>
  <si>
    <t>VONEUEU LX</t>
  </si>
  <si>
    <t>Vontobel - European Equity</t>
  </si>
  <si>
    <t>5271112E7861</t>
  </si>
  <si>
    <t>IEV US</t>
  </si>
  <si>
    <t>BlackRock - iShares Europe</t>
  </si>
  <si>
    <t>5271112E9180</t>
  </si>
  <si>
    <t>EUFN US</t>
  </si>
  <si>
    <t>BlackRock - iShares MSCI Europe Financials</t>
  </si>
  <si>
    <t>5273874F4273</t>
  </si>
  <si>
    <t>FFEDGIE LX</t>
  </si>
  <si>
    <t>Fidelity - European Dynamic Growth</t>
  </si>
  <si>
    <t>5273956E5VV1</t>
  </si>
  <si>
    <t>VEUR LN</t>
  </si>
  <si>
    <t>Vanguard - Europe UCIT</t>
  </si>
  <si>
    <t>5274136F2800</t>
  </si>
  <si>
    <t>INVEUEA LN</t>
  </si>
  <si>
    <t>Invesco - European Equity Fund</t>
  </si>
  <si>
    <t>5270884SGWEU</t>
  </si>
  <si>
    <t>FLEESGD LX</t>
  </si>
  <si>
    <t>JP Morgan - Europe Strategic Growth</t>
  </si>
  <si>
    <t>5276846FQVT8</t>
  </si>
  <si>
    <t>LNTEDYS LN</t>
  </si>
  <si>
    <t>Liontrust - Liontrust European Dynamic Fund S</t>
  </si>
  <si>
    <t>Continental Europe</t>
  </si>
  <si>
    <t>5276846FM1M7</t>
  </si>
  <si>
    <t>LIOEGWI LN</t>
  </si>
  <si>
    <t>Liontrust - Liontrust European Dynamic Fund II</t>
  </si>
  <si>
    <t>5275234F1560</t>
  </si>
  <si>
    <t>MSTEUCI LX</t>
  </si>
  <si>
    <t>MSIM - European Opportunity</t>
  </si>
  <si>
    <t>5270194EURVA</t>
  </si>
  <si>
    <t>SISEECA LX</t>
  </si>
  <si>
    <t>Schroders - European Value</t>
  </si>
  <si>
    <t>5270734EUVAF</t>
  </si>
  <si>
    <t>IEVL LN</t>
  </si>
  <si>
    <t>BlackRock - iShares Edge MSCI Europe Value Factor</t>
  </si>
  <si>
    <t>5273974E3308</t>
  </si>
  <si>
    <t>XCREI1C LX</t>
  </si>
  <si>
    <t>DB Platinum - CROCU Euro</t>
  </si>
  <si>
    <t>5273974F3782</t>
  </si>
  <si>
    <t>DIICEIC LX</t>
  </si>
  <si>
    <t>5270414CROCI</t>
  </si>
  <si>
    <t>5274566FYND8</t>
  </si>
  <si>
    <t>JUPAIIA LN</t>
  </si>
  <si>
    <t>Jupiter Unit Trust - Asian Income Fund I GBP</t>
  </si>
  <si>
    <t>Ex Japan</t>
  </si>
  <si>
    <t>5274564LA16C</t>
  </si>
  <si>
    <t>JUESCIE LX</t>
  </si>
  <si>
    <t xml:space="preserve">Jupiter Unit Trust - European Smaller Companies I </t>
  </si>
  <si>
    <t>5274566EURG</t>
  </si>
  <si>
    <t>JGEUGDG LX</t>
  </si>
  <si>
    <t>Jupiter Unit Trust - European Growth</t>
  </si>
  <si>
    <t>5274566EURO</t>
  </si>
  <si>
    <t>JUPEUIA LN</t>
  </si>
  <si>
    <t>Jupiter Unit Trust - European Fund</t>
  </si>
  <si>
    <t>5274564JEURG</t>
  </si>
  <si>
    <t>JGEUGRI LX</t>
  </si>
  <si>
    <t>5275064CAELE</t>
  </si>
  <si>
    <t>CAELEIV LX</t>
  </si>
  <si>
    <t>Candriam  SICAV - Europe</t>
  </si>
  <si>
    <t>5273874EURDG</t>
  </si>
  <si>
    <t>5274504EUREQ</t>
  </si>
  <si>
    <t>RICOMEI ID</t>
  </si>
  <si>
    <t>Acadian  - European Equity UCITS</t>
  </si>
  <si>
    <t>5277324FC1W6</t>
  </si>
  <si>
    <t>LFMEOBE LN</t>
  </si>
  <si>
    <t>Premier Miton - European Opportunities Fund</t>
  </si>
  <si>
    <t>5277336FM1M7</t>
  </si>
  <si>
    <t>Liontrust - European Dynamic</t>
  </si>
  <si>
    <t>5270194EUREQ</t>
  </si>
  <si>
    <t>SCHEUCA LX</t>
  </si>
  <si>
    <t>Schroders - Euro Equity</t>
  </si>
  <si>
    <t>5270224F8686</t>
  </si>
  <si>
    <t>INGEHYX LX</t>
  </si>
  <si>
    <t>NN - Euro High Dividend</t>
  </si>
  <si>
    <t>5270324F9339</t>
  </si>
  <si>
    <t>GAEUFUB LX</t>
  </si>
  <si>
    <t>Janus Henderson - Continental European Fund</t>
  </si>
  <si>
    <t>5270414F7722</t>
  </si>
  <si>
    <t>DWSTEFC LX</t>
  </si>
  <si>
    <t>DWS - Top Euroland</t>
  </si>
  <si>
    <t>5274244F1260</t>
  </si>
  <si>
    <t>HHEUC2E LX</t>
  </si>
  <si>
    <t>Janus Henderson - Horizon Euroland Fund</t>
  </si>
  <si>
    <t>5270474F8219</t>
  </si>
  <si>
    <t>ALRRGWT LX</t>
  </si>
  <si>
    <t>Allianz - Euroland Equity Growth</t>
  </si>
  <si>
    <t>5270474F8984</t>
  </si>
  <si>
    <t>ALZEUWP GR</t>
  </si>
  <si>
    <t>Allianz - Wachstum Euroland</t>
  </si>
  <si>
    <t>5270734EQG56</t>
  </si>
  <si>
    <t>CEU LN</t>
  </si>
  <si>
    <t>BlackRock - iShares Core MSCI EMU UCITS</t>
  </si>
  <si>
    <t>5270734EG562</t>
  </si>
  <si>
    <t>SXR7 GY</t>
  </si>
  <si>
    <t>BlackRock - iShares Core MSCI EMU UCITS ETF</t>
  </si>
  <si>
    <t>5270734EL3W7</t>
  </si>
  <si>
    <t>CSX5 LN</t>
  </si>
  <si>
    <t>BlackRock - iShares Euro STOXX 50 UCITS</t>
  </si>
  <si>
    <t>5270854F1002</t>
  </si>
  <si>
    <t>TDNEUG2 LN</t>
  </si>
  <si>
    <t>Threadneedle - European Equities</t>
  </si>
  <si>
    <t>5275552EQ191</t>
  </si>
  <si>
    <t>BBEU US</t>
  </si>
  <si>
    <t>JP Morgan - Betabuilders Europe</t>
  </si>
  <si>
    <t>5271112E6608</t>
  </si>
  <si>
    <t>EZU US</t>
  </si>
  <si>
    <t>BlackRock - iShares MSCI Eurozone ETF</t>
  </si>
  <si>
    <t>5271112EV639</t>
  </si>
  <si>
    <t>HEZU US</t>
  </si>
  <si>
    <t>BlackRock - iShares European Monetary Union Hedged</t>
  </si>
  <si>
    <t>5271116EEURO</t>
  </si>
  <si>
    <t>IEER LN</t>
  </si>
  <si>
    <t>BlackRock - iShares MSCI Easter Europe Capped</t>
  </si>
  <si>
    <t>5272872EX701</t>
  </si>
  <si>
    <t>HEDJ US</t>
  </si>
  <si>
    <t>WisdomTree - Europa Hedged Equity</t>
  </si>
  <si>
    <t>5273976E9477</t>
  </si>
  <si>
    <t>XD5E LN</t>
  </si>
  <si>
    <t xml:space="preserve">Xtrackers -  MSCI EMU </t>
  </si>
  <si>
    <t>52GAML4ECIEA</t>
  </si>
  <si>
    <t>GAMCIEA ID</t>
  </si>
  <si>
    <t>GAM - Continental Europe</t>
  </si>
  <si>
    <t>52GAML4FTFW2</t>
  </si>
  <si>
    <t>5270736FDFD7</t>
  </si>
  <si>
    <t>BRADGHA ID</t>
  </si>
  <si>
    <t>BlackRock - Sustainable Europe</t>
  </si>
  <si>
    <t>5274084F6545</t>
  </si>
  <si>
    <t>INVSACE LX</t>
  </si>
  <si>
    <t>Invesco  - Euro Equity Fund</t>
  </si>
  <si>
    <t>5274186F1948</t>
  </si>
  <si>
    <t>SGESOCA LN</t>
  </si>
  <si>
    <t>Man GLG - Continental European Growth</t>
  </si>
  <si>
    <t>5271284E8930</t>
  </si>
  <si>
    <t>SX7EEX GY</t>
  </si>
  <si>
    <t>BlackRock - iShares Euro Stoxx Banks 30-15 UCITS</t>
  </si>
  <si>
    <t>52INVE4CESEA</t>
  </si>
  <si>
    <t>INCESEA ID</t>
  </si>
  <si>
    <t>Invesco - Continental European Small Cap</t>
  </si>
  <si>
    <t>5274134CESEA</t>
  </si>
  <si>
    <t xml:space="preserve">IVSCSEA LX </t>
  </si>
  <si>
    <t>5273952EUZSI</t>
  </si>
  <si>
    <t>VANESUI ID</t>
  </si>
  <si>
    <t>Vanguard - Eurozone Stock Index</t>
  </si>
  <si>
    <t>5271112E6699</t>
  </si>
  <si>
    <t>EWU US</t>
  </si>
  <si>
    <t>BlackRock - iShares UK</t>
  </si>
  <si>
    <t>Country Funds</t>
  </si>
  <si>
    <t>5275282EY319</t>
  </si>
  <si>
    <t>GREK US</t>
  </si>
  <si>
    <t>Global X - Greece</t>
  </si>
  <si>
    <t>5270184JBGER</t>
  </si>
  <si>
    <t>JBSGERC LX</t>
  </si>
  <si>
    <t>GAM / Julius Baer - German Focus Equity</t>
  </si>
  <si>
    <t>5270474ALALE</t>
  </si>
  <si>
    <t>CONCENT GR</t>
  </si>
  <si>
    <t>Allianz - Concentra Germany</t>
  </si>
  <si>
    <t>5270474ALLGR</t>
  </si>
  <si>
    <t>ALLGEQW LX</t>
  </si>
  <si>
    <t>Allianz - German Equity</t>
  </si>
  <si>
    <t>5270856UKEQI</t>
  </si>
  <si>
    <t>TDNUKEA LN</t>
  </si>
  <si>
    <t>Threadneedle - UK Equity Income Fund</t>
  </si>
  <si>
    <t>5271112E6814</t>
  </si>
  <si>
    <t>EWN US</t>
  </si>
  <si>
    <t>BlackRock - iShares MSCI Netherlands ETF</t>
  </si>
  <si>
    <t>5271112E6764</t>
  </si>
  <si>
    <t>EWP US</t>
  </si>
  <si>
    <t>BlackRock - iShares Spain</t>
  </si>
  <si>
    <t>5271112E6806</t>
  </si>
  <si>
    <t>EWG US</t>
  </si>
  <si>
    <t>BlackRock - iShares MSCI Germany Fund</t>
  </si>
  <si>
    <t>5271112E6855</t>
  </si>
  <si>
    <t>EWI US</t>
  </si>
  <si>
    <t>BlackRock - iShares MSCI Italy</t>
  </si>
  <si>
    <t>5271112FRANC</t>
  </si>
  <si>
    <t>EWQ US</t>
  </si>
  <si>
    <t>BlackRock - iShares MSCI France</t>
  </si>
  <si>
    <t>5272872ALEMI</t>
  </si>
  <si>
    <t>DXGE US</t>
  </si>
  <si>
    <t>WisdomTree - Germany Hedged Fund</t>
  </si>
  <si>
    <t>5273874F8985</t>
  </si>
  <si>
    <t>FFIBERY LX</t>
  </si>
  <si>
    <t>Fidelity - Iberia Fund</t>
  </si>
  <si>
    <t>5273874FIBER</t>
  </si>
  <si>
    <t>FIDLIBI LX</t>
  </si>
  <si>
    <t>5273986E5574</t>
  </si>
  <si>
    <t>CS1 LN</t>
  </si>
  <si>
    <t>Amundi ETF - MSCI Spain UCITS ETF</t>
  </si>
  <si>
    <t>5274136F3115</t>
  </si>
  <si>
    <t>INVUKWA LN</t>
  </si>
  <si>
    <t>Invesco - UK Opportunities Fund</t>
  </si>
  <si>
    <t>52EDMG4SPAIN</t>
  </si>
  <si>
    <t>EDMSEQI LX</t>
  </si>
  <si>
    <t>EDM International - Spanish Equity Fund</t>
  </si>
  <si>
    <t>52EDMG4INVES</t>
  </si>
  <si>
    <t>EDMINVE SM</t>
  </si>
  <si>
    <t>EDM International - FI Fund</t>
  </si>
  <si>
    <t>5270464BPESC</t>
  </si>
  <si>
    <t>PREURIC LX</t>
  </si>
  <si>
    <t>Parvest - Equity Europe Small Cap</t>
  </si>
  <si>
    <t>52751946750L</t>
  </si>
  <si>
    <t>BESCIIE LX</t>
  </si>
  <si>
    <t>Joh Berenberg- European Small Cap</t>
  </si>
  <si>
    <t>5270324JHESC</t>
  </si>
  <si>
    <t>GASMCOB LX</t>
  </si>
  <si>
    <t>Janus Henderson - European Small Caps</t>
  </si>
  <si>
    <t>5275194BERSC</t>
  </si>
  <si>
    <t>BERSCIE LX</t>
  </si>
  <si>
    <t>Berenberg - European Small Caps</t>
  </si>
  <si>
    <t>52COMG4QNP08</t>
  </si>
  <si>
    <t>COMGMEI ID</t>
  </si>
  <si>
    <t>Comgest  - European Growth Small Caps</t>
  </si>
  <si>
    <t>5270434F2486</t>
  </si>
  <si>
    <t>AXWESFI LX</t>
  </si>
  <si>
    <t>AXA  - Europe Small Caps</t>
  </si>
  <si>
    <t>5270854TSMEQ</t>
  </si>
  <si>
    <t>THESC2E LX</t>
  </si>
  <si>
    <t>Threadneedle - European Smaller Companies</t>
  </si>
  <si>
    <t>5274104F8932</t>
  </si>
  <si>
    <t>GPAVEUM FP</t>
  </si>
  <si>
    <t>Groupama - Avenir Euro (Mid Small Caps)</t>
  </si>
  <si>
    <t>5274104AVEUR</t>
  </si>
  <si>
    <t>GFESMIC LX</t>
  </si>
  <si>
    <t>Groupama - G Fund Avenir Europe (Mid Small Caps) - C</t>
  </si>
  <si>
    <t>5274104AVEAC</t>
  </si>
  <si>
    <t>GFAVEAC LX</t>
  </si>
  <si>
    <t>Groupama - G Fund Avenir Europe (Mid Small Caps) - A</t>
  </si>
  <si>
    <t>5275104LU126</t>
  </si>
  <si>
    <t>CSESEBE LX</t>
  </si>
  <si>
    <t>Credit Suisse - Europe Small Caps Index Fund</t>
  </si>
  <si>
    <t>52CRSU4EURSC</t>
  </si>
  <si>
    <t>5274294F1538</t>
  </si>
  <si>
    <t>BGFI2ER LX</t>
  </si>
  <si>
    <t>BGFI2ER - Japan Equity Flexible</t>
  </si>
  <si>
    <t>5277445FGVH8</t>
  </si>
  <si>
    <t>LJSEYIA ID</t>
  </si>
  <si>
    <t>Lazard - Japanese Strategic Equity</t>
  </si>
  <si>
    <t>5277285FGVH8</t>
  </si>
  <si>
    <t>5270132F4904</t>
  </si>
  <si>
    <t>FLEJPEC LX</t>
  </si>
  <si>
    <t>JP Morgan - Japan Equity Fund - C</t>
  </si>
  <si>
    <t>5270132F56110</t>
  </si>
  <si>
    <t>JPJEIAC LX</t>
  </si>
  <si>
    <t>JP Morgan - Japan Equity Fund - I</t>
  </si>
  <si>
    <t>5270185F0537</t>
  </si>
  <si>
    <t>JBSJAPC LX</t>
  </si>
  <si>
    <t>GAM / Julius Baer - Japan Equity</t>
  </si>
  <si>
    <t>5270195F4053</t>
  </si>
  <si>
    <t>SCHJPEC LX</t>
  </si>
  <si>
    <t>Schroders - Japanes Equity</t>
  </si>
  <si>
    <t>5270805F9898</t>
  </si>
  <si>
    <t>PICJAPI LX</t>
  </si>
  <si>
    <t>Pictet - Japanese Equity Selection</t>
  </si>
  <si>
    <t>5270252F6294</t>
  </si>
  <si>
    <t>AGJEI2A LX</t>
  </si>
  <si>
    <t>Aberdeen - Japanese Equity</t>
  </si>
  <si>
    <t>5270382PJAPE</t>
  </si>
  <si>
    <t>EFJAPIU LX</t>
  </si>
  <si>
    <t>Amundi / Pioneer - Japanese Equity</t>
  </si>
  <si>
    <t>5270732E5YX2</t>
  </si>
  <si>
    <t>IJPA LN</t>
  </si>
  <si>
    <t>BlackRock - iShares Core MSCI Japan UCITS ETF</t>
  </si>
  <si>
    <t>5271112E8487</t>
  </si>
  <si>
    <t>EWJ US</t>
  </si>
  <si>
    <t>BlackRock - iShares MSCI Japan</t>
  </si>
  <si>
    <t>5273865FTL69</t>
  </si>
  <si>
    <t>NOMIRL6 ID</t>
  </si>
  <si>
    <t>Nomura Funds Ireland - Japan Strategic Value Fund</t>
  </si>
  <si>
    <t>5275246FLC77</t>
  </si>
  <si>
    <t>LMJEQXA LN</t>
  </si>
  <si>
    <t>Legg Mason - IF Japan Equity Fund</t>
  </si>
  <si>
    <t>5271112V8862</t>
  </si>
  <si>
    <t>HEWJ US</t>
  </si>
  <si>
    <t>BlackRock - iShares MSCI Japan Hedged</t>
  </si>
  <si>
    <t>5272872EW851</t>
  </si>
  <si>
    <t>DXJ US</t>
  </si>
  <si>
    <t>WisdomTree - Japan Hedged Equity</t>
  </si>
  <si>
    <t>5273952EPGT3</t>
  </si>
  <si>
    <t>VDJP LN</t>
  </si>
  <si>
    <t>Vanguard - Japan UCIT</t>
  </si>
  <si>
    <t>5273952JAPIX</t>
  </si>
  <si>
    <t>VANSTOC ID</t>
  </si>
  <si>
    <t>Vanguard - Japan Equities</t>
  </si>
  <si>
    <t>5273972E0974</t>
  </si>
  <si>
    <t>XMJD LN</t>
  </si>
  <si>
    <t>Xtrackers - MSCI Japan UCITS</t>
  </si>
  <si>
    <t>5273972E3540</t>
  </si>
  <si>
    <t>XMUJ LN</t>
  </si>
  <si>
    <t>52EAIN2JAPEQ</t>
  </si>
  <si>
    <t>ESJPDBU LX</t>
  </si>
  <si>
    <t>Eastspring - Japan Dynamic Fund</t>
  </si>
  <si>
    <t>5274095F6533</t>
  </si>
  <si>
    <t>ESJDCJJ LX</t>
  </si>
  <si>
    <t>5270942PB572</t>
  </si>
  <si>
    <t>PBISOUI ID</t>
  </si>
  <si>
    <t>Pinebridge - Asia Ex-Japan All Cap</t>
  </si>
  <si>
    <t>52TOKI5JAPEF</t>
  </si>
  <si>
    <t>TOKMJPI ID</t>
  </si>
  <si>
    <t>Tokio Marine - Japanese Equity Focus</t>
  </si>
  <si>
    <t>52INVE5JAPAN</t>
  </si>
  <si>
    <t>IJECCJA ID</t>
  </si>
  <si>
    <t>Invesco - Japanese Equity Core Fund</t>
  </si>
  <si>
    <t>5274085INJAD</t>
  </si>
  <si>
    <t>IJEACAJ LX</t>
  </si>
  <si>
    <t>Invesco - Japanese Equity Advantage</t>
  </si>
  <si>
    <t>5274186JPALP</t>
  </si>
  <si>
    <t>SGJPNCA LN</t>
  </si>
  <si>
    <t>Man GLG - Japan Core Alpha</t>
  </si>
  <si>
    <t>5275552EQ217</t>
  </si>
  <si>
    <t>BBJP US</t>
  </si>
  <si>
    <t>JP Morgan - Japan Equity ETF</t>
  </si>
  <si>
    <t>5274374MGJAP</t>
  </si>
  <si>
    <t>MGJAEAA LN</t>
  </si>
  <si>
    <t>M&amp;G - Japan Fund</t>
  </si>
  <si>
    <t>5274374JAPSC</t>
  </si>
  <si>
    <t>MGJSCEA LX</t>
  </si>
  <si>
    <t>M&amp;G - Japan Smaller Companies</t>
  </si>
  <si>
    <t>5274372JAPSC</t>
  </si>
  <si>
    <t>MGJSUAA LX</t>
  </si>
  <si>
    <t>5272092F0792</t>
  </si>
  <si>
    <t>MIJFX US</t>
  </si>
  <si>
    <t xml:space="preserve">Matthews - Japan Fund </t>
  </si>
  <si>
    <t>5272092F5713</t>
  </si>
  <si>
    <t>MAFJFIU LX</t>
  </si>
  <si>
    <t>5274566GB445</t>
  </si>
  <si>
    <t>JUPJIIA LN</t>
  </si>
  <si>
    <t>Jupiter Unit Trust - Japan Equity</t>
  </si>
  <si>
    <t>5274532FTGR4</t>
  </si>
  <si>
    <t>GAMSJUA ID</t>
  </si>
  <si>
    <t>GAM - Star Japan</t>
  </si>
  <si>
    <t>5272872JPSCD</t>
  </si>
  <si>
    <t>DFJ US</t>
  </si>
  <si>
    <t>WisdomTree - Japan Small Cap Dividend</t>
  </si>
  <si>
    <t>52COMG5JAPGR</t>
  </si>
  <si>
    <t>CGJPYIA  ID</t>
  </si>
  <si>
    <t>Comgest - Japan Growth</t>
  </si>
  <si>
    <t>5270255A0234</t>
  </si>
  <si>
    <t>AJSIAJP LX</t>
  </si>
  <si>
    <t>Aberdeen - Japan Smaller Companies</t>
  </si>
  <si>
    <t>5270195F3982</t>
  </si>
  <si>
    <t xml:space="preserve">SCHJSCA LX </t>
  </si>
  <si>
    <t>Schroders - Japanese Smaller Companies</t>
  </si>
  <si>
    <t>5275336F1492</t>
  </si>
  <si>
    <t xml:space="preserve">BGFJSBI LN </t>
  </si>
  <si>
    <t>Baillie Gifford Overseas Growth Funds - Japanese Smaller Companies</t>
  </si>
  <si>
    <t>5274242JPYSC</t>
  </si>
  <si>
    <t>HHJPNIA LX</t>
  </si>
  <si>
    <t>Janus Henderson - Japanese Smaller Companies</t>
  </si>
  <si>
    <t>5270465F0075</t>
  </si>
  <si>
    <t>PARJSCI LX</t>
  </si>
  <si>
    <t>BNP Paribas - Japan Small Caps</t>
  </si>
  <si>
    <t>5274245YJPSC</t>
  </si>
  <si>
    <t>HHJSC2J LX</t>
  </si>
  <si>
    <t>Janus Henderson  Horizon - Japanese SC</t>
  </si>
  <si>
    <t>5270942F9584</t>
  </si>
  <si>
    <t>PBIJEGI ID</t>
  </si>
  <si>
    <t>Pinebridge - Japan Small Cap - Y</t>
  </si>
  <si>
    <t>5270945PBJSC</t>
  </si>
  <si>
    <t>PBIJSYI ID</t>
  </si>
  <si>
    <t>Pinebridge - Japan Small Cap - Y3</t>
  </si>
  <si>
    <t>5273932EA854</t>
  </si>
  <si>
    <t>SPLG - S&amp;P500</t>
  </si>
  <si>
    <t>SSGA Funds Management, Inc.</t>
  </si>
  <si>
    <t>5260012EX109</t>
  </si>
  <si>
    <t>DIA US</t>
  </si>
  <si>
    <t xml:space="preserve">State Street - Dow Jones Industrial Average </t>
  </si>
  <si>
    <t>5260012E1030</t>
  </si>
  <si>
    <t>SPY US</t>
  </si>
  <si>
    <t>State Street - S&amp;P 500 ETF</t>
  </si>
  <si>
    <t>5260022E7598</t>
  </si>
  <si>
    <t>IWD US</t>
  </si>
  <si>
    <t>BlackRock - iShares Russell 1000 Value</t>
  </si>
  <si>
    <t>5270172E8413</t>
  </si>
  <si>
    <t>VOO US</t>
  </si>
  <si>
    <t>Vanguard - S&amp;P 500 ETF</t>
  </si>
  <si>
    <t>5270172E8744</t>
  </si>
  <si>
    <t>VTV US</t>
  </si>
  <si>
    <t>Vanguard Total Value</t>
  </si>
  <si>
    <t>5270172EDVAP</t>
  </si>
  <si>
    <t>VIG US</t>
  </si>
  <si>
    <t>Vanguard - Dividend Appreciation</t>
  </si>
  <si>
    <t>5270172MCGRO</t>
  </si>
  <si>
    <t>VOT US</t>
  </si>
  <si>
    <t>Vanguard - Mid Cap Growth</t>
  </si>
  <si>
    <t>5270172TOMKT</t>
  </si>
  <si>
    <t>VTI US</t>
  </si>
  <si>
    <t>Vanguard - Total Stock Market</t>
  </si>
  <si>
    <t>5270242F3819</t>
  </si>
  <si>
    <t>DFSVX US</t>
  </si>
  <si>
    <t>DFA - US Small Cap Value Portfolio</t>
  </si>
  <si>
    <t>5270242F3827</t>
  </si>
  <si>
    <t>DFLVX US</t>
  </si>
  <si>
    <t>DFA - US Large Cap Value</t>
  </si>
  <si>
    <t>5270242USACOR</t>
  </si>
  <si>
    <t>DFEOX US</t>
  </si>
  <si>
    <t>DFA - US Core Equity 1</t>
  </si>
  <si>
    <t>5270242USMALL</t>
  </si>
  <si>
    <t>DFSTX US</t>
  </si>
  <si>
    <t>DFA - US Small Cap Portfolio</t>
  </si>
  <si>
    <t>5270462USMCP</t>
  </si>
  <si>
    <t>FOLESCI LX</t>
  </si>
  <si>
    <t>Parvest - USA Small Cap</t>
  </si>
  <si>
    <t>5270732EMR08</t>
  </si>
  <si>
    <t>CSPX LN</t>
  </si>
  <si>
    <t>BlackRock - iShares Core S&amp;P 500 UCITS</t>
  </si>
  <si>
    <t>5271112E7200</t>
  </si>
  <si>
    <t>IVV US</t>
  </si>
  <si>
    <t>BlackRock - iShares Core S&amp;P 500</t>
  </si>
  <si>
    <t>5275122EV357</t>
  </si>
  <si>
    <t>RSP US</t>
  </si>
  <si>
    <t>Invesco S&amp;P 500 Equal Weight ETF</t>
  </si>
  <si>
    <t>5271112E7655</t>
  </si>
  <si>
    <t>IWM US</t>
  </si>
  <si>
    <t>BlackRock - iShares Russell 2000 ETF</t>
  </si>
  <si>
    <t>5271112E5094</t>
  </si>
  <si>
    <t>LCTU US</t>
  </si>
  <si>
    <t>BlackRock - iShares US Carbon Transition Readiness</t>
  </si>
  <si>
    <t>5271112QUALU</t>
  </si>
  <si>
    <t>QUAL US</t>
  </si>
  <si>
    <t>BlackRock - iShares MSCI USA Quality</t>
  </si>
  <si>
    <t>5275552EQ761</t>
  </si>
  <si>
    <t>JQUA US</t>
  </si>
  <si>
    <t>JPMorgan U.S. Quality Factor</t>
  </si>
  <si>
    <t>5271112USMIV</t>
  </si>
  <si>
    <t>IWS US</t>
  </si>
  <si>
    <t>BlackRock - iShares Russell Mid-Cap Value</t>
  </si>
  <si>
    <t>5275242LEGGM</t>
  </si>
  <si>
    <t>LMSCPAU ID</t>
  </si>
  <si>
    <t>Legg Mason - US Small Caps</t>
  </si>
  <si>
    <t>5271112VLUEU</t>
  </si>
  <si>
    <t>VLUE US</t>
  </si>
  <si>
    <t>BlackRock - iShares MSCI USA Value</t>
  </si>
  <si>
    <t>5272872W3079</t>
  </si>
  <si>
    <t>DLN US</t>
  </si>
  <si>
    <t>WisdomTree - US Large Cap Dividend</t>
  </si>
  <si>
    <t>5273952EXRP0</t>
  </si>
  <si>
    <t>VUSD LN</t>
  </si>
  <si>
    <t>Vanguard S&amp;P 500 - UCIT</t>
  </si>
  <si>
    <t>5274042USLCP</t>
  </si>
  <si>
    <t>FMK US</t>
  </si>
  <si>
    <t>First Trust - US Mega Cap AlphaDEX</t>
  </si>
  <si>
    <t>5270882JPUSV</t>
  </si>
  <si>
    <t>JPMUSVC LX</t>
  </si>
  <si>
    <t>JP Morgan - US Value Fund</t>
  </si>
  <si>
    <t>52WELL2USRES</t>
  </si>
  <si>
    <t>WMPUSEA LX</t>
  </si>
  <si>
    <t>Wellington - US Research Equity</t>
  </si>
  <si>
    <t>PROXYS2US</t>
  </si>
  <si>
    <t>Proxy US</t>
  </si>
  <si>
    <t>FONDOS US</t>
  </si>
  <si>
    <t>5271112SPSMC</t>
  </si>
  <si>
    <t>IJS US</t>
  </si>
  <si>
    <t>BlackRock - iShares S&amp;P Small-Cap 600 Value</t>
  </si>
  <si>
    <t>5274162E4151</t>
  </si>
  <si>
    <t>UCAP LN</t>
  </si>
  <si>
    <t>Ossiam - Shiller Barclays Cape Value</t>
  </si>
  <si>
    <t>5271112E7804</t>
  </si>
  <si>
    <t>IJR US</t>
  </si>
  <si>
    <t>BlackRock - iShares Core S&amp;P Small Cap</t>
  </si>
  <si>
    <t>5271282GALLO</t>
  </si>
  <si>
    <t>MALOX US</t>
  </si>
  <si>
    <t>BlackRock - Global Allocation Fund</t>
  </si>
  <si>
    <t>5272872USDGQ</t>
  </si>
  <si>
    <t>DGRW US</t>
  </si>
  <si>
    <t>WisdomTree - US Quality Dividend Growth</t>
  </si>
  <si>
    <t>5271112MULTI</t>
  </si>
  <si>
    <t>LRGF US</t>
  </si>
  <si>
    <t>BlackRock - iShares Edge MSCI Multifactor USA</t>
  </si>
  <si>
    <t>5275122EV134</t>
  </si>
  <si>
    <t>PBW US</t>
  </si>
  <si>
    <t>Invesco - Wilderhill Clean Energy</t>
  </si>
  <si>
    <t>5274122STOCK</t>
  </si>
  <si>
    <t>PIMSISA ID</t>
  </si>
  <si>
    <t>Pimco - StockPLUS Fund</t>
  </si>
  <si>
    <t>5273932ER853</t>
  </si>
  <si>
    <t>SPSM US</t>
  </si>
  <si>
    <t>SSGA - S&amp;P 600 Small Cap ETF</t>
  </si>
  <si>
    <t>3452392V1098</t>
  </si>
  <si>
    <t>ATVI US</t>
  </si>
  <si>
    <t>ATVI</t>
  </si>
  <si>
    <t>345432201006</t>
  </si>
  <si>
    <t>CVS US</t>
  </si>
  <si>
    <t>CVS Caremark Corp.</t>
  </si>
  <si>
    <t>5273882RGCTI</t>
  </si>
  <si>
    <t>RGCTIUS LX</t>
  </si>
  <si>
    <t>Robeco - Consumer Trends</t>
  </si>
  <si>
    <t>345442271068</t>
  </si>
  <si>
    <t>WFM US</t>
  </si>
  <si>
    <t>Whole Foods Market Inc</t>
  </si>
  <si>
    <t>3454772H1068</t>
  </si>
  <si>
    <t>TFM US</t>
  </si>
  <si>
    <t>Fresh Markets</t>
  </si>
  <si>
    <t>3455112T1051</t>
  </si>
  <si>
    <t>NUS US</t>
  </si>
  <si>
    <t>NuSkin Enterprises</t>
  </si>
  <si>
    <t>345575241015</t>
  </si>
  <si>
    <t>KORS US</t>
  </si>
  <si>
    <t>Michael Kors Holdings Limited</t>
  </si>
  <si>
    <t>345576291044</t>
  </si>
  <si>
    <t>EL US</t>
  </si>
  <si>
    <t>Estee Lauder</t>
  </si>
  <si>
    <t>3455772Q1040</t>
  </si>
  <si>
    <t>TUMI US</t>
  </si>
  <si>
    <t>Tumi Holdings Inc.</t>
  </si>
  <si>
    <t>5273932EY308</t>
  </si>
  <si>
    <t>XLP US</t>
  </si>
  <si>
    <t>State Street - Consumer Staples Select Sector</t>
  </si>
  <si>
    <t>5260012E3080</t>
  </si>
  <si>
    <t>5260012E4070</t>
  </si>
  <si>
    <t>XLY US</t>
  </si>
  <si>
    <t>State Street - Consumer Discretionary Select Sector</t>
  </si>
  <si>
    <t>5260012RETAI</t>
  </si>
  <si>
    <t>XRT US</t>
  </si>
  <si>
    <t>State Street - S&amp;P Retail ETF</t>
  </si>
  <si>
    <t>5273932EY852</t>
  </si>
  <si>
    <t>XLC US</t>
  </si>
  <si>
    <t>State Street - Communication Services Select Sector</t>
  </si>
  <si>
    <t>Cservices</t>
  </si>
  <si>
    <t>PTCMEF0-II008C-PUT</t>
  </si>
  <si>
    <t>SPX US 12/20/19 P2850</t>
  </si>
  <si>
    <t>Derivados</t>
  </si>
  <si>
    <t>Option</t>
  </si>
  <si>
    <t>PTCMEF0-II009C-PUT</t>
  </si>
  <si>
    <t>SPX US 03/31/20 P2850 INDEX</t>
  </si>
  <si>
    <t>PTCMEF0-II010C-PUT</t>
  </si>
  <si>
    <t>SPXW US 03/31/20 P2850</t>
  </si>
  <si>
    <t>PTCMEF0-II011C-PUT</t>
  </si>
  <si>
    <t>SPXW US 03/31/20 P2900</t>
  </si>
  <si>
    <t>PTCMEF0-II016C-PUT</t>
  </si>
  <si>
    <t>-</t>
  </si>
  <si>
    <t>PTCMEF0-II017C-PUT</t>
  </si>
  <si>
    <t>PTCMEF0-II022C-PUT</t>
  </si>
  <si>
    <t>SPX US 5/19/2023 P3900</t>
  </si>
  <si>
    <t>PTCMEF0-II023C-PUT</t>
  </si>
  <si>
    <t>SPX US 06/16/23 P3950</t>
  </si>
  <si>
    <t>PTCMEF0-II024C-PUT</t>
  </si>
  <si>
    <t>SPX US 09/15/23 P3950</t>
  </si>
  <si>
    <t>PTCMEF0-II032C-PUT</t>
  </si>
  <si>
    <t>SPY US 05/19/23 P390</t>
  </si>
  <si>
    <t>PTCMEF0-II034C-PUT</t>
  </si>
  <si>
    <t>SPY US 06/16/23 P395</t>
  </si>
  <si>
    <t>PTCMEF0-II035C-PUT</t>
  </si>
  <si>
    <t>SPY US 09/15/23 P395</t>
  </si>
  <si>
    <t>PTCMEF0-II063C-PUT</t>
  </si>
  <si>
    <t>SPXW US 07/07/25 P5700</t>
  </si>
  <si>
    <t>PTCMEF0-II067C-PUT</t>
  </si>
  <si>
    <t>SPXW US 02/06/26 P6760</t>
  </si>
  <si>
    <t>PTCMEF0-II068C-PUT</t>
  </si>
  <si>
    <t>SPX US 02/20/26 P6660</t>
  </si>
  <si>
    <t>PTCMEF0-II070C-PUT</t>
  </si>
  <si>
    <t>SPXW US 03/06/26 P6820</t>
  </si>
  <si>
    <t>PTCMEF0-II076C-PUT</t>
  </si>
  <si>
    <t>RUTW US 3/19/2026 P2410</t>
  </si>
  <si>
    <t>PTCMEF0-II077C-PUT</t>
  </si>
  <si>
    <t>RUTW US 3/23/2026 P2400</t>
  </si>
  <si>
    <t>PTCMEF0-II078C-PUT</t>
  </si>
  <si>
    <t>RUTW US 3/19/2026 P2450</t>
  </si>
  <si>
    <t>PTCMEF0-II079C-PUT</t>
  </si>
  <si>
    <t>RUTW US 3/23/2026 P2280</t>
  </si>
  <si>
    <t>PTCMEF0-II084C-PUT</t>
  </si>
  <si>
    <t>SPXW US 03/27/26 P7000</t>
  </si>
  <si>
    <t>PTCMEF0-II085C-PUT</t>
  </si>
  <si>
    <t>SPXW US 04/02/26 P6350</t>
  </si>
  <si>
    <t>PTCMEF0-II086C-PUT</t>
  </si>
  <si>
    <t>SPXW US 03/27/26 P6300</t>
  </si>
  <si>
    <t>PTCMEF0-II087C-PUT</t>
  </si>
  <si>
    <t>SPXW US 03/27/26 P6400</t>
  </si>
  <si>
    <t>PTCMEF0-II088C-PUT</t>
  </si>
  <si>
    <t>SPXW US 04/02/26 P6200</t>
  </si>
  <si>
    <t>PTCMEF0-II089C-PUT</t>
  </si>
  <si>
    <t>SPXW US 04/02/26 P7100</t>
  </si>
  <si>
    <t>PTCMEF0-II090C-PUT</t>
  </si>
  <si>
    <t>SPXW US 03/27/26 P7150</t>
  </si>
  <si>
    <t>PTCMEF0-II091C-PUT</t>
  </si>
  <si>
    <t>SPXW US 04/02/26 P6250</t>
  </si>
  <si>
    <t>PTCMEF0-II092C-PUT</t>
  </si>
  <si>
    <t>SPXW US 04/02/26 P6400</t>
  </si>
  <si>
    <t>PTCMEF0-II093C-PUT</t>
  </si>
  <si>
    <t>SPXW US 04/10/26 P6300</t>
  </si>
  <si>
    <t>PTCMEF0-II094C-PUT</t>
  </si>
  <si>
    <t>SPXW US 04/10/26 P6100</t>
  </si>
  <si>
    <t>PTCMEF0-II099C-PUT</t>
  </si>
  <si>
    <t>SPXW US 03/31/26 P7000</t>
  </si>
  <si>
    <t>PTCMEF0-II105C-PUT</t>
  </si>
  <si>
    <t>SPXW US 04/10/26 P6400</t>
  </si>
  <si>
    <t>PTCMEF0-II107C-PUT</t>
  </si>
  <si>
    <t>SPXW US 04/13/26 P6720</t>
  </si>
  <si>
    <t>PTCMEF0-II109C-PUT</t>
  </si>
  <si>
    <t>SPXW US 04/10/26 P7300</t>
  </si>
  <si>
    <t>PTCMEF0-II118C-PUT</t>
  </si>
  <si>
    <t>SPXW US 04/21/26 P7500</t>
  </si>
  <si>
    <t>PTCMEF0-II125C-PUT</t>
  </si>
  <si>
    <t>SPXW US 04/21/26 P7030</t>
  </si>
  <si>
    <t>PTCMEF0-II126C-PUT</t>
  </si>
  <si>
    <t>SPXW US 04/21/26 P7080</t>
  </si>
  <si>
    <t>PTCMEF0-II133C-PUT</t>
  </si>
  <si>
    <t>RUTW US 04/29/26 P3100</t>
  </si>
  <si>
    <t>PTCMEF0-II136C-PUT</t>
  </si>
  <si>
    <t>RUTW US 05/01/26 P3100</t>
  </si>
  <si>
    <t>PTCMEF0-II138C-PUT</t>
  </si>
  <si>
    <t>RUTW US 05/04/26 P2760</t>
  </si>
  <si>
    <t>PTCMEF0-II139C-PUT</t>
  </si>
  <si>
    <t>RUTW US 05/01/26 P2770</t>
  </si>
  <si>
    <t>PTCMEF0-II140C-PUT</t>
  </si>
  <si>
    <t>RUTW US 05/01/26 P2670</t>
  </si>
  <si>
    <t>PTCMEF0-II142C-PUT</t>
  </si>
  <si>
    <t xml:space="preserve"> RUTW US 05/11/26 P2780 </t>
  </si>
  <si>
    <t>PTCMEF0-II143C-PUT</t>
  </si>
  <si>
    <t xml:space="preserve"> RUTW US 05/08/26 P2750 </t>
  </si>
  <si>
    <t>PTCMEF0-II144C-PUT</t>
  </si>
  <si>
    <t xml:space="preserve"> RUTW US 05/08/26 P2650 </t>
  </si>
  <si>
    <t>PTCMEF0-II147C-PUT</t>
  </si>
  <si>
    <t>SPXW US 05/08/26 P7265</t>
  </si>
  <si>
    <t>PTCMEF0-II001C-CALL</t>
  </si>
  <si>
    <t>PTCMEF0-II002C-CALL</t>
  </si>
  <si>
    <t>PTCMEF0-II003C-CALL</t>
  </si>
  <si>
    <t>PTCMEF0-II004C-CALL</t>
  </si>
  <si>
    <t>PTCMEF0-II005C-CALL</t>
  </si>
  <si>
    <t>SPY 12/16/22 C440</t>
  </si>
  <si>
    <t>PTCMEF0-II006C-CALL</t>
  </si>
  <si>
    <t>SPY US 12/16/22 C415</t>
  </si>
  <si>
    <t>PTCMEF0-II007C-CALL</t>
  </si>
  <si>
    <t>SPY US 12/16/22 C430</t>
  </si>
  <si>
    <t>PTCMEF0-II008C-CALL</t>
  </si>
  <si>
    <t>SPY US 12/16/22 C405</t>
  </si>
  <si>
    <t>PTCMEF0-II010C-CALL</t>
  </si>
  <si>
    <t>PTCMEF0-II011C-CALL</t>
  </si>
  <si>
    <t>SPY US 01/20/23 C390</t>
  </si>
  <si>
    <t>PTCMEF0-II012C-CALL</t>
  </si>
  <si>
    <t>PTCMEF0-II015C-CALL</t>
  </si>
  <si>
    <t>SPY US 01/20/23 C400</t>
  </si>
  <si>
    <t>PTCMEF0-II016C-CALL</t>
  </si>
  <si>
    <t>PTCMEF0-II021C-CALL</t>
  </si>
  <si>
    <t>SPY US 01/20/23 C405</t>
  </si>
  <si>
    <t>PTCMEF0-II022C-CALL</t>
  </si>
  <si>
    <t>PTCMEF0-II023C-CALL</t>
  </si>
  <si>
    <t>SPY US 03/17/23 C420</t>
  </si>
  <si>
    <t>PTCMEF0-II025C-CALL</t>
  </si>
  <si>
    <t>SPY US 02/17/23 C390</t>
  </si>
  <si>
    <t>PTCMEF0-II026C-CALL</t>
  </si>
  <si>
    <t>SPX US 10/20/23 C4650</t>
  </si>
  <si>
    <t>PTCMEF0-II027C-CALL</t>
  </si>
  <si>
    <t>SPX US 10/20/23 C4700</t>
  </si>
  <si>
    <t>PTCMEF0-II028C-CALL</t>
  </si>
  <si>
    <t>SPY US 5/19/23 C415</t>
  </si>
  <si>
    <t>PTCMEF0-II029C-CALL</t>
  </si>
  <si>
    <t>SPX US 01/19/24 C4400</t>
  </si>
  <si>
    <t>PTCMEF0-II030C-CALL</t>
  </si>
  <si>
    <t>SPX US 01/19/24 C4500</t>
  </si>
  <si>
    <t>PTCMEF0-II031C-CALL</t>
  </si>
  <si>
    <t>SPX US 03/15/24 C4600</t>
  </si>
  <si>
    <t>PTCMEF0-II032C-CALL</t>
  </si>
  <si>
    <t>SPX US 06/21/24 C4800</t>
  </si>
  <si>
    <t>PTCMEF0-II033C-CALL</t>
  </si>
  <si>
    <t>SPX US 06/21/24 C5100</t>
  </si>
  <si>
    <t>PTCMEF0-II034C-CALL</t>
  </si>
  <si>
    <t>PTCMEF0-II035C-CALL</t>
  </si>
  <si>
    <t>SPX US 06/21/24 C5200</t>
  </si>
  <si>
    <t>PTCMEF0-II036C-CALL</t>
  </si>
  <si>
    <t>PTCMEF0-II037C-CALL</t>
  </si>
  <si>
    <t>SPX US 06/21/24 C5300</t>
  </si>
  <si>
    <t>PTCMEF0-II038C-CALL</t>
  </si>
  <si>
    <t>PTCMEF0-II039C-CALL</t>
  </si>
  <si>
    <t>SPX US 06/21/24 C5250</t>
  </si>
  <si>
    <t>PTCMEF0-II040C-CALL</t>
  </si>
  <si>
    <t>SPX US 09/20/24 C5500</t>
  </si>
  <si>
    <t>PTCMEF0-II041C-CALL</t>
  </si>
  <si>
    <t>SPX US 09/20/24 C5600</t>
  </si>
  <si>
    <t>PTCMEF0-II042C-CALL</t>
  </si>
  <si>
    <t>SPY US 09/15/23 C450</t>
  </si>
  <si>
    <t>PTCMEF0-II043C-CALL</t>
  </si>
  <si>
    <t>SPX US 09/20/24 C5550</t>
  </si>
  <si>
    <t>PTCMEF0-II044C-CALL</t>
  </si>
  <si>
    <t>SPY US 10/20/23 C465</t>
  </si>
  <si>
    <t>PTCMEF0-II045C-CALL</t>
  </si>
  <si>
    <t>SPY US 10/20/23 C470</t>
  </si>
  <si>
    <t>PTCMEF0-II046C-CALL</t>
  </si>
  <si>
    <t>SPY US 11/17/23 C460</t>
  </si>
  <si>
    <t>PTCMEF0-II047C-CALL</t>
  </si>
  <si>
    <t>SPY US 12/15/23 C465</t>
  </si>
  <si>
    <t>PTCMEF0-II048C-CALL</t>
  </si>
  <si>
    <t>SPY US 12/15/23 C450</t>
  </si>
  <si>
    <t>PTCMEF0-II049C-CALL</t>
  </si>
  <si>
    <t>SPY US 01/19/24 C440</t>
  </si>
  <si>
    <t>PTCMEF0-II050C-CALL</t>
  </si>
  <si>
    <t>SPY US 01/19/24 C430</t>
  </si>
  <si>
    <t>PTCMEF0-II051C-CALL</t>
  </si>
  <si>
    <t>SPY US 01/19/24 C450</t>
  </si>
  <si>
    <t>PTCMEF0-II052C-CALL</t>
  </si>
  <si>
    <t>SPY US 03/15/24 C460</t>
  </si>
  <si>
    <t>PTCMEF0-II053C-CALL</t>
  </si>
  <si>
    <t>SPY US 06/21/24 C480</t>
  </si>
  <si>
    <t>PTCMEF0-II054C-CALL</t>
  </si>
  <si>
    <t>SPY US 06/21/24 C510</t>
  </si>
  <si>
    <t>PTCMEF0-II055C-CALL</t>
  </si>
  <si>
    <t>SPX US 12/20/24 C6100</t>
  </si>
  <si>
    <t>PTCMEF0-II056C-CALL</t>
  </si>
  <si>
    <t>QQQ US 07/19/24 C485</t>
  </si>
  <si>
    <t>PTCMEF0-II057C-CALL</t>
  </si>
  <si>
    <t>QQQ US 08/16/24 C470</t>
  </si>
  <si>
    <t>PTCMEF0-II058C-CALL</t>
  </si>
  <si>
    <t>QQQ US 08/16/24 C480</t>
  </si>
  <si>
    <t>PTCMEF0-II059C-CALL</t>
  </si>
  <si>
    <t>QQQ US 08/16/24 C445</t>
  </si>
  <si>
    <t>PTCMEF0-II060C-CALL</t>
  </si>
  <si>
    <t>QQQ US 08/16/24 C455</t>
  </si>
  <si>
    <t>PTCMEF0-II061C-CALL</t>
  </si>
  <si>
    <t>QQQ US 09/20/24 C475</t>
  </si>
  <si>
    <t>PTCMEF0-II062C-CALL</t>
  </si>
  <si>
    <t>SPX US 06/20/25 C5700</t>
  </si>
  <si>
    <t>PTCMEF0-II063C-CALL</t>
  </si>
  <si>
    <t>QQQ US 03/28/25 C493</t>
  </si>
  <si>
    <t>PTCMEF0-II064C-CALL</t>
  </si>
  <si>
    <t>QQQ US 03/21/25 C493</t>
  </si>
  <si>
    <t>PTCMEF0-II065C-CALL</t>
  </si>
  <si>
    <t>QQQ US 06/20/2025 C500</t>
  </si>
  <si>
    <t>PTCMEF0-II066C-CALL</t>
  </si>
  <si>
    <t>PTCMEF0-II067C-CALL</t>
  </si>
  <si>
    <t>QQQ US 06/20/25 C470</t>
  </si>
  <si>
    <t>PTCMEF0-II068C-CALL</t>
  </si>
  <si>
    <t>QQQ US 09/19/25 C530</t>
  </si>
  <si>
    <t>PTCMEF0-II069C-CALL</t>
  </si>
  <si>
    <t>SPXW US 03/06/26 C6820</t>
  </si>
  <si>
    <t>PTCMEF0-II071C-CALL</t>
  </si>
  <si>
    <t>SPXW US 03/26/26 C6830</t>
  </si>
  <si>
    <t>PTCMEF0-II072C-CALL</t>
  </si>
  <si>
    <t>SPXW US 03/26/26 C6700</t>
  </si>
  <si>
    <t>PTCMEF0-II073C-CALL</t>
  </si>
  <si>
    <t>SPXW US 03/19/26 C6800</t>
  </si>
  <si>
    <t>PTCMEF0-II074C-CALL</t>
  </si>
  <si>
    <t>SPXW US 03/19/26 C6700</t>
  </si>
  <si>
    <t>PTCMEF0-II075C-CALL</t>
  </si>
  <si>
    <t>SPXW US 03/19/26 C6200</t>
  </si>
  <si>
    <t>PTCMEF0-II080C-CALL</t>
  </si>
  <si>
    <t>SPXW US 04/02/26 C6720</t>
  </si>
  <si>
    <t>PTCMEF0-II081C-CALL</t>
  </si>
  <si>
    <t>SPXW US 03/27/26 C6830</t>
  </si>
  <si>
    <t>PTCMEF0-II082C-CALL</t>
  </si>
  <si>
    <t>SPXW US 03/27/26 C6700</t>
  </si>
  <si>
    <t>PTCMEF0-II083C-CALL</t>
  </si>
  <si>
    <t>SPXW US 04/02/26 C6880</t>
  </si>
  <si>
    <t>PTCMEF0-II095C-CALL</t>
  </si>
  <si>
    <t>SPXW US 04/02/26 C6600</t>
  </si>
  <si>
    <t>PTCMEF0-II096C-CALL</t>
  </si>
  <si>
    <t>SPXW US 04/02/26 C6750</t>
  </si>
  <si>
    <t>PTCMEF0-II097C-CALL</t>
  </si>
  <si>
    <t>SPXW US 04/10/26 C6600</t>
  </si>
  <si>
    <t>PTCMEF0-II098C-CALL</t>
  </si>
  <si>
    <t>SPXW US 04/10/26 C6800</t>
  </si>
  <si>
    <t>PTCMEF0-II100C-CALL</t>
  </si>
  <si>
    <t>SPXW US 04/08/26 C6000</t>
  </si>
  <si>
    <t>PTCMEF0-II101C-CALL</t>
  </si>
  <si>
    <t>SPXW US 04/17/26 C6900</t>
  </si>
  <si>
    <t>PTCMEF0-II102C-CALL</t>
  </si>
  <si>
    <t>SPXW US 04/17/26 C6750</t>
  </si>
  <si>
    <t>PTCMEF0-II103C-CALL</t>
  </si>
  <si>
    <t>SPXW US 04/10/26 C6670</t>
  </si>
  <si>
    <t>PTCMEF0-II104C-CALL</t>
  </si>
  <si>
    <t>SPXW US 04/10/26 C6750</t>
  </si>
  <si>
    <t>PTCMEF0-II106C-CALL</t>
  </si>
  <si>
    <t>SPXW US 04/09/26 C6100</t>
  </si>
  <si>
    <t>PTCMEF0-II108C-CALL</t>
  </si>
  <si>
    <t>SPXW US 04/13/26 C6820</t>
  </si>
  <si>
    <t>PTCMEF0-II110C-CALL</t>
  </si>
  <si>
    <t>SPXW US 04/20/26 C6040</t>
  </si>
  <si>
    <t>PTCMEF0-II111C-CALL</t>
  </si>
  <si>
    <t>SPXW US 04/20/26 C6100</t>
  </si>
  <si>
    <t>PTCMEF0-II112C-CALL</t>
  </si>
  <si>
    <t>SPXW US 04/20/26 C6160</t>
  </si>
  <si>
    <t>PTCMEF0-II113C-PUT</t>
  </si>
  <si>
    <t>SPXW US 04/20/26 P6600</t>
  </si>
  <si>
    <t>PTCMEF0-II114C-PUT</t>
  </si>
  <si>
    <t>SPXW US 04/20/26 P6700</t>
  </si>
  <si>
    <t>PTCMEF0-II115C-CALL</t>
  </si>
  <si>
    <t>SPXW US 04/20/26 C6900</t>
  </si>
  <si>
    <t>PTCMEF0-II116C-CALL</t>
  </si>
  <si>
    <t>SPXW US 04/20/26 C7000</t>
  </si>
  <si>
    <t>PTCMEF0-II117C-CALL</t>
  </si>
  <si>
    <t>SPXW US 04/21/26 C6170</t>
  </si>
  <si>
    <t>PTCMEF0-II119C-CALL</t>
  </si>
  <si>
    <t>SPXW US 04/21/26 C6000</t>
  </si>
  <si>
    <t>PTCMEF0-II120C-CALL</t>
  </si>
  <si>
    <t>SPXW US 04/24/26 C7150</t>
  </si>
  <si>
    <t>PTCMEF0-II121C-CALL</t>
  </si>
  <si>
    <t>SPXW US 05/15/26 C7350</t>
  </si>
  <si>
    <t>PTCMEF0-II122C-CALL</t>
  </si>
  <si>
    <t>SPXW US 04/24/26 C7250</t>
  </si>
  <si>
    <t>PTCMEF0-II123C-CALL</t>
  </si>
  <si>
    <t>SPXW US 05/15/26 C7150</t>
  </si>
  <si>
    <t>PTCMEF0-II124C-CALL</t>
  </si>
  <si>
    <t>SPXW US 04/24/26 C6000</t>
  </si>
  <si>
    <t>PTCMEF0-II127C-CALL</t>
  </si>
  <si>
    <t>RUTW US 04/24/26 C2400</t>
  </si>
  <si>
    <t>PTCMEF0-II128C-CALL</t>
  </si>
  <si>
    <t>RUTW US 05/15/26 C2780</t>
  </si>
  <si>
    <t>PTCMEF0-II129C-CALL</t>
  </si>
  <si>
    <t>RUTW US 05/01/26 C2900</t>
  </si>
  <si>
    <t>PTCMEF0-II130C-CALL</t>
  </si>
  <si>
    <t>RUTW US 05/01/26 C2800</t>
  </si>
  <si>
    <t>PTCMEF0-II131C-CALL</t>
  </si>
  <si>
    <t>RUTW US 04/28/26 C2340</t>
  </si>
  <si>
    <t>PTCMEF0-II132C-CALL</t>
  </si>
  <si>
    <t>RUTW US 04/29/26 C2350</t>
  </si>
  <si>
    <t>PTCMEF0-II141C-CALL</t>
  </si>
  <si>
    <t>RUTW US 05/01/26 C2450</t>
  </si>
  <si>
    <t>PTCMEF0-II145C-CALL</t>
  </si>
  <si>
    <t>RUTW US 05/06/26 C2400</t>
  </si>
  <si>
    <t>PTCMEF0-II146C-CALL</t>
  </si>
  <si>
    <t>SPXW US 05/08/26 C7270</t>
  </si>
  <si>
    <t>PTCMEF0-II148C-CALL</t>
  </si>
  <si>
    <t>SPXW US 05/08/26 C6500</t>
  </si>
  <si>
    <t>PTCMEF0-II013C-CALL</t>
  </si>
  <si>
    <t>EEM US 01/20/23 C39</t>
  </si>
  <si>
    <t>EME</t>
  </si>
  <si>
    <t>AGG</t>
  </si>
  <si>
    <t>PTCMEF0-II017C-CALL</t>
  </si>
  <si>
    <t>PTCMEF0-II019C-CALL</t>
  </si>
  <si>
    <t>EEM US 01/20/23 C37</t>
  </si>
  <si>
    <t>PTCMEF0-II020C-CALL</t>
  </si>
  <si>
    <t>PTCMEF0-II024C-CALL</t>
  </si>
  <si>
    <t>EEM US 02/17/23 C39</t>
  </si>
  <si>
    <t>PTCMEF0-II014C-CALL</t>
  </si>
  <si>
    <t>FXI US 01/20/23 C30</t>
  </si>
  <si>
    <t>PUT</t>
  </si>
  <si>
    <t>CH</t>
  </si>
  <si>
    <t>PTCMEF0-II018C-CALL</t>
  </si>
  <si>
    <t>345071270108</t>
  </si>
  <si>
    <t>BRK/A US</t>
  </si>
  <si>
    <t>Berkshire Hathaway</t>
  </si>
  <si>
    <t>Financials</t>
  </si>
  <si>
    <t>Inter_ESF_ACC</t>
  </si>
  <si>
    <t>345403291080</t>
  </si>
  <si>
    <t>DFS US</t>
  </si>
  <si>
    <t>Discover Financial Services</t>
  </si>
  <si>
    <t>3454922Q1040</t>
  </si>
  <si>
    <t>MA US</t>
  </si>
  <si>
    <t>Mastercard</t>
  </si>
  <si>
    <t>3454942R1086</t>
  </si>
  <si>
    <t>MET US</t>
  </si>
  <si>
    <t>Metlife</t>
  </si>
  <si>
    <t>3455062C8394</t>
  </si>
  <si>
    <t>KRT US</t>
  </si>
  <si>
    <t>Visa</t>
  </si>
  <si>
    <t>3455372P1005</t>
  </si>
  <si>
    <t>RF US</t>
  </si>
  <si>
    <t>Regions Financial Corporation</t>
  </si>
  <si>
    <t>3456662H1059</t>
  </si>
  <si>
    <t>VNTV US</t>
  </si>
  <si>
    <t>Vantiv</t>
  </si>
  <si>
    <t>5260012EA698</t>
  </si>
  <si>
    <t>KRE US</t>
  </si>
  <si>
    <t>State Street - Regional Banks</t>
  </si>
  <si>
    <t>5260012EY605</t>
  </si>
  <si>
    <t>XLF US</t>
  </si>
  <si>
    <t>State Street - Financials Select Sector</t>
  </si>
  <si>
    <t>5271112E7770</t>
  </si>
  <si>
    <t>IYG US</t>
  </si>
  <si>
    <t>BlackRock - iShares Financial Services</t>
  </si>
  <si>
    <t>5271112E8778</t>
  </si>
  <si>
    <t>IAT US</t>
  </si>
  <si>
    <t>BlackRock - iShares US Regional Banks</t>
  </si>
  <si>
    <t>5275122EE628</t>
  </si>
  <si>
    <t>KBWB US</t>
  </si>
  <si>
    <t>Invesco LLC - US Banks</t>
  </si>
  <si>
    <t>5270732ENQZ4</t>
  </si>
  <si>
    <t>IUFS LN</t>
  </si>
  <si>
    <t>BlackRock - iShares S&amp;P 500 Financials UCITS</t>
  </si>
  <si>
    <t>3454562G1076</t>
  </si>
  <si>
    <t>GNC US</t>
  </si>
  <si>
    <t>GNC Holdings, Inc.</t>
  </si>
  <si>
    <t>Healthcare</t>
  </si>
  <si>
    <t>5274172CACEL</t>
  </si>
  <si>
    <t>CACELBV LX</t>
  </si>
  <si>
    <t>CACELBV LX - Biotechnology</t>
  </si>
  <si>
    <t>3455482K1088</t>
  </si>
  <si>
    <t>DVA US</t>
  </si>
  <si>
    <t>DaVita Health Care Partners, Inc.</t>
  </si>
  <si>
    <t>3455562C1018</t>
  </si>
  <si>
    <t>HCA US</t>
  </si>
  <si>
    <t>HCA Holdings, Inc.</t>
  </si>
  <si>
    <t>3455882SQD29</t>
  </si>
  <si>
    <t>COV US</t>
  </si>
  <si>
    <t>Covidien PLC</t>
  </si>
  <si>
    <t>3456802G1085</t>
  </si>
  <si>
    <t>ESRX US</t>
  </si>
  <si>
    <t>Express Scripts Holding Company</t>
  </si>
  <si>
    <t>5260012E2090</t>
  </si>
  <si>
    <t>XLV US</t>
  </si>
  <si>
    <t>State Street - Healthcare Select Sector</t>
  </si>
  <si>
    <t>5273932EA581</t>
  </si>
  <si>
    <t>XHE US</t>
  </si>
  <si>
    <t>XHE US - Health Care Equipment</t>
  </si>
  <si>
    <t>5271112E7325</t>
  </si>
  <si>
    <t>IXJ US</t>
  </si>
  <si>
    <t>BlackRock - iShares S&amp;P Global Healthcare Sector</t>
  </si>
  <si>
    <t>5271112E8810</t>
  </si>
  <si>
    <t>IHI US</t>
  </si>
  <si>
    <t>BlackRock - iShares US Medical Devices</t>
  </si>
  <si>
    <t>5271112EUSHC</t>
  </si>
  <si>
    <t>IYH US</t>
  </si>
  <si>
    <t>BlackRock - iShares US Heathcare</t>
  </si>
  <si>
    <t>5274042US337</t>
  </si>
  <si>
    <t>FBT US</t>
  </si>
  <si>
    <t>First Trust - Arca Biotechnology Index Fund</t>
  </si>
  <si>
    <t>345214221022</t>
  </si>
  <si>
    <t>FLR US</t>
  </si>
  <si>
    <t>Fluor Corporation</t>
  </si>
  <si>
    <t>Industrials</t>
  </si>
  <si>
    <t>345315201095</t>
  </si>
  <si>
    <t>CBI US</t>
  </si>
  <si>
    <t>Chicago Bridge and Iron</t>
  </si>
  <si>
    <t>3453172W1062</t>
  </si>
  <si>
    <t>KBR US</t>
  </si>
  <si>
    <t>KBR</t>
  </si>
  <si>
    <t>3455982A1025</t>
  </si>
  <si>
    <t>MTH US</t>
  </si>
  <si>
    <t>Meritage Homes Corporation</t>
  </si>
  <si>
    <t>345708261066</t>
  </si>
  <si>
    <t>HON US</t>
  </si>
  <si>
    <t>Honerywell International</t>
  </si>
  <si>
    <t>5260012A8889</t>
  </si>
  <si>
    <t>XHB US</t>
  </si>
  <si>
    <t>State Street - Homebuilders ETF</t>
  </si>
  <si>
    <t>5260012EY704</t>
  </si>
  <si>
    <t>XLI US</t>
  </si>
  <si>
    <t>State Street - Industrial Select Sector</t>
  </si>
  <si>
    <t>5271112E8752</t>
  </si>
  <si>
    <t>ITB US</t>
  </si>
  <si>
    <t>BlackRock - iShares DJ US Home Construction Fund</t>
  </si>
  <si>
    <t>5271112TRANS</t>
  </si>
  <si>
    <t>IYT US</t>
  </si>
  <si>
    <t>BlackRock - iShares Transportation Average</t>
  </si>
  <si>
    <t>5270432F2994</t>
  </si>
  <si>
    <t>AXFDICU LX</t>
  </si>
  <si>
    <t>AXA - World Funds Framligton Digital Economy</t>
  </si>
  <si>
    <t>Tecnologia</t>
  </si>
  <si>
    <t>34505125R102</t>
  </si>
  <si>
    <t>CSCO US</t>
  </si>
  <si>
    <t>Cisco Systems INC</t>
  </si>
  <si>
    <t>345426231005</t>
  </si>
  <si>
    <t>AAPL US</t>
  </si>
  <si>
    <t>Apple</t>
  </si>
  <si>
    <t>345499251036</t>
  </si>
  <si>
    <t>QCOM US</t>
  </si>
  <si>
    <t>Qualcomm</t>
  </si>
  <si>
    <t>5277592EQ807</t>
  </si>
  <si>
    <t>ARKX US</t>
  </si>
  <si>
    <t>ARK - Space &amp; Defense Innovation ETF</t>
  </si>
  <si>
    <t>5275102CSGDE</t>
  </si>
  <si>
    <t>CSGDEBU LX</t>
  </si>
  <si>
    <t>Credit Suisse - Digital Health</t>
  </si>
  <si>
    <t>5260012EA862</t>
  </si>
  <si>
    <t>XSD US</t>
  </si>
  <si>
    <t>State Street - Semiconductors Select Sector</t>
  </si>
  <si>
    <t>5260012EY803</t>
  </si>
  <si>
    <t>XLK US</t>
  </si>
  <si>
    <t>State Street - Technology Select Sector</t>
  </si>
  <si>
    <t>5259252EG498</t>
  </si>
  <si>
    <t xml:space="preserve"> MAGS US </t>
  </si>
  <si>
    <t>Roundhill Financial - Magnificent Seven</t>
  </si>
  <si>
    <t>5270172A7028</t>
  </si>
  <si>
    <t>VGT US</t>
  </si>
  <si>
    <t>Vanguard - Information Technology</t>
  </si>
  <si>
    <t>5270802F3332</t>
  </si>
  <si>
    <t>PIROIUS LX</t>
  </si>
  <si>
    <t>Pictet Robotics</t>
  </si>
  <si>
    <t>5270802PTDIG</t>
  </si>
  <si>
    <t>PIPTELI LX</t>
  </si>
  <si>
    <t>Pictet - Digital</t>
  </si>
  <si>
    <t>5274042EX846</t>
  </si>
  <si>
    <t>CIBR US</t>
  </si>
  <si>
    <t>First Trust - Nasdaq Cybersecurity ETF</t>
  </si>
  <si>
    <t>5270474GAIWT</t>
  </si>
  <si>
    <t>ALGAIWT LX</t>
  </si>
  <si>
    <t>Allianz - Artificial Intelligence</t>
  </si>
  <si>
    <t>52751023193L</t>
  </si>
  <si>
    <t>CSDHEMB LX</t>
  </si>
  <si>
    <t>Credit Suisse - Lux Digital Health Equity</t>
  </si>
  <si>
    <t>5274042ER704</t>
  </si>
  <si>
    <t>AIRR US</t>
  </si>
  <si>
    <t>AIRR US - First Trust American Industrial Rennaisance</t>
  </si>
  <si>
    <t>5275282EY673</t>
  </si>
  <si>
    <t>PAVE US</t>
  </si>
  <si>
    <t>Global X U.S. Infrastructure Development</t>
  </si>
  <si>
    <t>5274042EA108</t>
  </si>
  <si>
    <t>GRID US</t>
  </si>
  <si>
    <t>First Trust NASDAQ Clean Edge Smart Grid Infrastructure</t>
  </si>
  <si>
    <t>5275522EX192</t>
  </si>
  <si>
    <t>SKYY US</t>
  </si>
  <si>
    <t>SKYY US - First Trust Cloud Computing ETF</t>
  </si>
  <si>
    <t>5271112E7515</t>
  </si>
  <si>
    <t>IGV US</t>
  </si>
  <si>
    <t>BlackRock - iShares S&amp;P NA Technology-Software Fund</t>
  </si>
  <si>
    <t>5275122EG649</t>
  </si>
  <si>
    <t>QQQM US</t>
  </si>
  <si>
    <t>Invesco - Nasdaq 100 ETF</t>
  </si>
  <si>
    <t>5275322EQM38</t>
  </si>
  <si>
    <t>EQQS LN</t>
  </si>
  <si>
    <t>INVESCO - Nasdaq-100 Swap UCITS ETF</t>
  </si>
  <si>
    <t>5274722KFVG8</t>
  </si>
  <si>
    <t>KFVG US</t>
  </si>
  <si>
    <t>Krane - CICC China 5G and Semiconductor ETF</t>
  </si>
  <si>
    <t>5271112E7531</t>
  </si>
  <si>
    <t>IDGT US</t>
  </si>
  <si>
    <t>BlackRock - iShares NA Tech-Multim</t>
  </si>
  <si>
    <t>5271112ISQQQ</t>
  </si>
  <si>
    <t>IBB US</t>
  </si>
  <si>
    <t>BlackRock - iShares Nasdaq Biotechnology ETF</t>
  </si>
  <si>
    <t>5270652EF676</t>
  </si>
  <si>
    <t>SMH US</t>
  </si>
  <si>
    <t>VanEck Semiconductor ETF</t>
  </si>
  <si>
    <t>5270652EH821</t>
  </si>
  <si>
    <t>DAPP US</t>
  </si>
  <si>
    <t>VanEck Vectors Digital Transformation</t>
  </si>
  <si>
    <t>5271112E7523</t>
  </si>
  <si>
    <t>SOXX US</t>
  </si>
  <si>
    <t>BlackRock - iShares PHLX Semiconductor ETF</t>
  </si>
  <si>
    <t>5272872US977</t>
  </si>
  <si>
    <t>WCLD US</t>
  </si>
  <si>
    <t>WisdomTree - Cloud Computing</t>
  </si>
  <si>
    <t>5272872EY477</t>
  </si>
  <si>
    <t>QGRW US</t>
  </si>
  <si>
    <t>WisdomTree - Quality Growth</t>
  </si>
  <si>
    <t>5275322ESA8K</t>
  </si>
  <si>
    <t>IEWQ LN</t>
  </si>
  <si>
    <t>Invesco - Nasdaq 100 Equal Weight UCITS</t>
  </si>
  <si>
    <t>5275122EE103</t>
  </si>
  <si>
    <t>QQQ US</t>
  </si>
  <si>
    <t>Invesco - Power Shares QQQ</t>
  </si>
  <si>
    <t>5260002EE103</t>
  </si>
  <si>
    <t>5274292E2260</t>
  </si>
  <si>
    <t>BGBWTIU LX</t>
  </si>
  <si>
    <t>Black Rock - World Technology Fund</t>
  </si>
  <si>
    <t>5275122V7203</t>
  </si>
  <si>
    <t>PEJ US</t>
  </si>
  <si>
    <t>Invesco - DYNAMIC LEISURE AND</t>
  </si>
  <si>
    <t>5274042EE302</t>
  </si>
  <si>
    <t>FDN US</t>
  </si>
  <si>
    <t>First Trust - DJI Index Fund</t>
  </si>
  <si>
    <t>5272872Y5437</t>
  </si>
  <si>
    <t>WTAI US</t>
  </si>
  <si>
    <t>WisdomTree - Artificial Intelligence and Innovation ETF</t>
  </si>
  <si>
    <t>5274722KARS0</t>
  </si>
  <si>
    <t>KARS US</t>
  </si>
  <si>
    <t>Krane - KElectric Vehicles and Future Mobility ETF</t>
  </si>
  <si>
    <t>5260012EY886</t>
  </si>
  <si>
    <t>XLU US</t>
  </si>
  <si>
    <t>State Street - Utilities Select Sector</t>
  </si>
  <si>
    <t>UT</t>
  </si>
  <si>
    <t>5270172A8760</t>
  </si>
  <si>
    <t>VPU US</t>
  </si>
  <si>
    <t>Vanguard - Utilities ETF</t>
  </si>
  <si>
    <t>52MSIM2CA24X</t>
  </si>
  <si>
    <t>MSEMLEZ LX</t>
  </si>
  <si>
    <t>MSIM - Emerging Leaders Equity Fund Z</t>
  </si>
  <si>
    <t>527417246594</t>
  </si>
  <si>
    <t>CSEEMIU LX</t>
  </si>
  <si>
    <t>Candriam - Sustainable Equity EM</t>
  </si>
  <si>
    <t>5270172E2858</t>
  </si>
  <si>
    <t>VWO US</t>
  </si>
  <si>
    <t>Vanguard - Emerging Markets Index Fund</t>
  </si>
  <si>
    <t>5270242EMECO</t>
  </si>
  <si>
    <t>DFCEX US</t>
  </si>
  <si>
    <t>DFA - EM Core Equity</t>
  </si>
  <si>
    <t>527025212106</t>
  </si>
  <si>
    <t>ABEFROA LX</t>
  </si>
  <si>
    <t>Aberdeen - Emerging Markets Equity</t>
  </si>
  <si>
    <t>527040275426</t>
  </si>
  <si>
    <t>FIDLEMI LX</t>
  </si>
  <si>
    <t>Fidelity - Emerging Markets -Retail</t>
  </si>
  <si>
    <t>5270492F0703</t>
  </si>
  <si>
    <t>VONEMBI LX</t>
  </si>
  <si>
    <t>Vontobel - Emerging Markets Equity</t>
  </si>
  <si>
    <t>5271112E6533</t>
  </si>
  <si>
    <t>EEMV US</t>
  </si>
  <si>
    <t>BlackRock - iShares MSCI Emerging Markets Min Vol</t>
  </si>
  <si>
    <t>5271112E7234</t>
  </si>
  <si>
    <t>EEM US</t>
  </si>
  <si>
    <t xml:space="preserve">BlackRock - iShares MSCI Emerging Markets </t>
  </si>
  <si>
    <t>5271112EG764</t>
  </si>
  <si>
    <t>EMXC US</t>
  </si>
  <si>
    <t>BlackRock - iShares MSCI Emerging Markets ex China</t>
  </si>
  <si>
    <t>5270732E4GZ6</t>
  </si>
  <si>
    <t>EIMI LN</t>
  </si>
  <si>
    <t>BlackRock - iShares Core MSCI Emerging Markets IMI UCITS ETF</t>
  </si>
  <si>
    <t>5274042FEMUS</t>
  </si>
  <si>
    <t>FEM US</t>
  </si>
  <si>
    <t>First Ttrust - Emerging Markets Alpha Dex</t>
  </si>
  <si>
    <t>5271112EG103</t>
  </si>
  <si>
    <t>IEMG US</t>
  </si>
  <si>
    <t>BlackRock - iShares Core MSCI Emerging Markets ETF</t>
  </si>
  <si>
    <t>5272872X5784</t>
  </si>
  <si>
    <t>XSOE US</t>
  </si>
  <si>
    <t>WisdomTree - Emerging Markets ex. State-Owned</t>
  </si>
  <si>
    <t>5273872FIDEM</t>
  </si>
  <si>
    <t>FIDEMIA LX</t>
  </si>
  <si>
    <t>Fidelity - Emerging Markets - Inst</t>
  </si>
  <si>
    <t>5273872F0606</t>
  </si>
  <si>
    <t>FEMFIAU LX</t>
  </si>
  <si>
    <t>Fidelity - Sustainable Emerging Markets Equity Fund</t>
  </si>
  <si>
    <t>5270882EMIUS</t>
  </si>
  <si>
    <t>JPEMIUS LX</t>
  </si>
  <si>
    <t>JP Morgan - Emerging Markets</t>
  </si>
  <si>
    <t>5273884F3049</t>
  </si>
  <si>
    <t>REMCEIE LX</t>
  </si>
  <si>
    <t>Robeco - Emerging Conservative Equities</t>
  </si>
  <si>
    <t>5273932EMERG</t>
  </si>
  <si>
    <t>SSEMX US</t>
  </si>
  <si>
    <t>SSGA - Defensive Emerging Markets</t>
  </si>
  <si>
    <t>5273932EX509</t>
  </si>
  <si>
    <t>SPEM US</t>
  </si>
  <si>
    <t>SSGA - Emerging Markets</t>
  </si>
  <si>
    <t>5270252ABEEM</t>
  </si>
  <si>
    <t xml:space="preserve"> ABEMG2A LX</t>
  </si>
  <si>
    <t>Aberdeen - Emerging Markets Equity Fund</t>
  </si>
  <si>
    <t>5270182JBEME</t>
  </si>
  <si>
    <t>JBEMEUC LX</t>
  </si>
  <si>
    <t>GAM / Julius Baer - Emerging Markets Equity</t>
  </si>
  <si>
    <t>52ALLB2EMGRO</t>
  </si>
  <si>
    <t>ALLDMCS LX</t>
  </si>
  <si>
    <t>Alliance Bernstein - Emerging Markets Growth</t>
  </si>
  <si>
    <t>52NORD4EMSTR</t>
  </si>
  <si>
    <t>NEMSBIE LX</t>
  </si>
  <si>
    <t>Nordea - Emerging Stars Equity</t>
  </si>
  <si>
    <t>5273984A9676</t>
  </si>
  <si>
    <t>AEEM FP</t>
  </si>
  <si>
    <t xml:space="preserve">Amundi - ETF Emerging Market </t>
  </si>
  <si>
    <t>5274812ASHFM</t>
  </si>
  <si>
    <t>AEMFUII LX</t>
  </si>
  <si>
    <t>Ashmore - Emerging Markets Frontier Equities</t>
  </si>
  <si>
    <t>5272872W2816</t>
  </si>
  <si>
    <t>DGS US</t>
  </si>
  <si>
    <t>WisdomTree - Emerging Markets Small Cap Dividend</t>
  </si>
  <si>
    <t>5271112FRONT</t>
  </si>
  <si>
    <t>FM US</t>
  </si>
  <si>
    <t>BlackRock - iShares MSCI Frontier Markets 100</t>
  </si>
  <si>
    <t>5273982AEEMF</t>
  </si>
  <si>
    <t>AEIDI4C LX</t>
  </si>
  <si>
    <t>Amundi - Equity Emerging Focus</t>
  </si>
  <si>
    <t>52NORD2EMSEF</t>
  </si>
  <si>
    <t>NEMSBIU LX</t>
  </si>
  <si>
    <t>Nordea - Emerging Stars Equity Fund</t>
  </si>
  <si>
    <t>5270882F3560</t>
  </si>
  <si>
    <t>JPMEMSU LX</t>
  </si>
  <si>
    <t>JP Morgan - EM Small Cap</t>
  </si>
  <si>
    <t>4874174EMVCE</t>
  </si>
  <si>
    <t>CAEMVCE LX</t>
  </si>
  <si>
    <t>Candriam - EM Equities</t>
  </si>
  <si>
    <t>5275064CSEEM</t>
  </si>
  <si>
    <t>CSEEMIC LX</t>
  </si>
  <si>
    <t>Candriam  SICAV - SRI EM Equities</t>
  </si>
  <si>
    <t>5270272F5825</t>
  </si>
  <si>
    <t>GSECSAI LX</t>
  </si>
  <si>
    <t>Goldman Sachs - Emerging Markets Core</t>
  </si>
  <si>
    <t>5270492F6660</t>
  </si>
  <si>
    <t>VOMSEMG LX</t>
  </si>
  <si>
    <t>Vontobel MTX - EM Susrainable Leaders</t>
  </si>
  <si>
    <t>5271112XA24C</t>
  </si>
  <si>
    <t>KSA US</t>
  </si>
  <si>
    <t>BlackRock - iShares MSCI Saudi Arabia ETF</t>
  </si>
  <si>
    <t>Arabia Saudi</t>
  </si>
  <si>
    <t>5270082F8062</t>
  </si>
  <si>
    <t>UBACIA3 LX</t>
  </si>
  <si>
    <t>UBS -  Lux All China</t>
  </si>
  <si>
    <t>5270082F1215</t>
  </si>
  <si>
    <t>SBCEHKI LX</t>
  </si>
  <si>
    <t>UBS - China Opportunity - P</t>
  </si>
  <si>
    <t>5270082F8671</t>
  </si>
  <si>
    <t>UBCOIA3 LX</t>
  </si>
  <si>
    <t>UBS - China Opportunity - A3</t>
  </si>
  <si>
    <t>5270252F5799</t>
  </si>
  <si>
    <t>ABCAI2A LX</t>
  </si>
  <si>
    <t>Aberdeen - Standard China A-Share</t>
  </si>
  <si>
    <t>5270252F8374</t>
  </si>
  <si>
    <t>ABGCHA2 LX</t>
  </si>
  <si>
    <t>Aberdeen - Chinese Equity Fund</t>
  </si>
  <si>
    <t>5273882F0328</t>
  </si>
  <si>
    <t>ROCAEIU LX</t>
  </si>
  <si>
    <t>Robeco - Chinese A-Share</t>
  </si>
  <si>
    <t>5270264F7309</t>
  </si>
  <si>
    <t>ROCHINE LX</t>
  </si>
  <si>
    <t>Robeco - Chineese Equities</t>
  </si>
  <si>
    <t>5275152F0769</t>
  </si>
  <si>
    <t>SCISCAC LX</t>
  </si>
  <si>
    <t>Schroder - International Selection Fund China A</t>
  </si>
  <si>
    <t>5270402F0855</t>
  </si>
  <si>
    <t>FIDLHKI LX</t>
  </si>
  <si>
    <t>Fidelity - Greater China Fund</t>
  </si>
  <si>
    <t>5273792E1879</t>
  </si>
  <si>
    <t>ASHR US</t>
  </si>
  <si>
    <t>DWS - CSI 300 China-A</t>
  </si>
  <si>
    <t>5270472AGIF2</t>
  </si>
  <si>
    <t>ALCAOWU LX</t>
  </si>
  <si>
    <t>Allianz China A Opportunities</t>
  </si>
  <si>
    <t>5270472F4576</t>
  </si>
  <si>
    <t>ALLCWUI LX</t>
  </si>
  <si>
    <t>Allianz - China-A</t>
  </si>
  <si>
    <t>5271112E6871</t>
  </si>
  <si>
    <t>EWH US</t>
  </si>
  <si>
    <t>BlackRock - iShares Hong Kong</t>
  </si>
  <si>
    <t>5271112E7184</t>
  </si>
  <si>
    <t>FXI US</t>
  </si>
  <si>
    <t>BlackRock - iShares FTSE/Xinhua China 25 Index Fund</t>
  </si>
  <si>
    <t>5274722KGRN2</t>
  </si>
  <si>
    <t>KGRN US</t>
  </si>
  <si>
    <t>Krane - MSCI China Clean Technology ETF</t>
  </si>
  <si>
    <t>5271112EB671</t>
  </si>
  <si>
    <t>MCHI US</t>
  </si>
  <si>
    <t>BlackRock - iShares MSCI China</t>
  </si>
  <si>
    <t>5274722KURE3</t>
  </si>
  <si>
    <t>KURE US</t>
  </si>
  <si>
    <t>Krane - MSCI China all China H</t>
  </si>
  <si>
    <t>5274722K4055</t>
  </si>
  <si>
    <t>KBA US</t>
  </si>
  <si>
    <t xml:space="preserve">Krane - MSCI China 50 </t>
  </si>
  <si>
    <t>5274722E7306</t>
  </si>
  <si>
    <t>KWEB US</t>
  </si>
  <si>
    <t>Krane - CSI China Internet Fund</t>
  </si>
  <si>
    <t>5272092MICFX</t>
  </si>
  <si>
    <t>MICFX US</t>
  </si>
  <si>
    <t>Matthews - China</t>
  </si>
  <si>
    <t>5272092MACSM</t>
  </si>
  <si>
    <t>MACSMCI LX</t>
  </si>
  <si>
    <t>Matthews - China Small Caps</t>
  </si>
  <si>
    <t>5272872X7194</t>
  </si>
  <si>
    <t>CXSE US</t>
  </si>
  <si>
    <t>WisdomTree - China ex-State-Owned Enterprises Fund</t>
  </si>
  <si>
    <t>5273112FXVT8</t>
  </si>
  <si>
    <t>HCHNOIA LN</t>
  </si>
  <si>
    <t>Janus Henderson - China Opportunities</t>
  </si>
  <si>
    <t>52GAML2CHINA</t>
  </si>
  <si>
    <t>GAMCOAU ID</t>
  </si>
  <si>
    <t>GAM - China Equity</t>
  </si>
  <si>
    <t>5274082CHINA</t>
  </si>
  <si>
    <t>INVPGCC LX</t>
  </si>
  <si>
    <t>Invesco - Greater China Equity</t>
  </si>
  <si>
    <t>5270012F2664</t>
  </si>
  <si>
    <t>FOREGCI LX</t>
  </si>
  <si>
    <t>BNP Paribas - China Equity Class</t>
  </si>
  <si>
    <t>5274352CHINA</t>
  </si>
  <si>
    <t>INGSACI LX</t>
  </si>
  <si>
    <t>Investec Luxembourg - All China Equity</t>
  </si>
  <si>
    <t>5270882LU205</t>
  </si>
  <si>
    <t>JPCAIUA LX</t>
  </si>
  <si>
    <t>JP Morgan - China A Share Opportunities Fund</t>
  </si>
  <si>
    <t>5273882F7240</t>
  </si>
  <si>
    <t>ROCEQIU LX</t>
  </si>
  <si>
    <t>Robeco - Chinese Equities</t>
  </si>
  <si>
    <t>5275122EE800</t>
  </si>
  <si>
    <t>CQQQ US</t>
  </si>
  <si>
    <t>Invesco - China Technology ETF</t>
  </si>
  <si>
    <t>5270882F3877</t>
  </si>
  <si>
    <t>JPGACCI LX</t>
  </si>
  <si>
    <t>JP Morgan - Greater China Fund</t>
  </si>
  <si>
    <t>5270192F5998</t>
  </si>
  <si>
    <t>SCHPFCA LX</t>
  </si>
  <si>
    <t>Schroders - Asian Opportunities</t>
  </si>
  <si>
    <t>5270192F9988</t>
  </si>
  <si>
    <t>5270252F5910</t>
  </si>
  <si>
    <t>AGASMA2 LX</t>
  </si>
  <si>
    <t>Aberdeen - Asian Smaller Companies</t>
  </si>
  <si>
    <t>5270464ASEXJ</t>
  </si>
  <si>
    <t>FOBASII LX</t>
  </si>
  <si>
    <t>Parvest - Best Selection Asia Ex Japan</t>
  </si>
  <si>
    <t>5270472ALLEM</t>
  </si>
  <si>
    <t>ALZEAWT LX</t>
  </si>
  <si>
    <t>Allianz - Emerging Asia</t>
  </si>
  <si>
    <t>527049208755</t>
  </si>
  <si>
    <t>VONFARB LX</t>
  </si>
  <si>
    <t>Vontobel - Asia Pacific Equity</t>
  </si>
  <si>
    <t>5271112E6665</t>
  </si>
  <si>
    <t>EPP US</t>
  </si>
  <si>
    <t>BlackRock - iShares MSCI Pacific Ex Japan</t>
  </si>
  <si>
    <t>5271112E8182</t>
  </si>
  <si>
    <t>AAXJ US</t>
  </si>
  <si>
    <t>BlackRock - iShares Asia Ex-Japan</t>
  </si>
  <si>
    <t>5272092F0834</t>
  </si>
  <si>
    <t>MIPTX US</t>
  </si>
  <si>
    <t>Matthews - Pacific Tiger</t>
  </si>
  <si>
    <t>5272092MIAPX</t>
  </si>
  <si>
    <t>MIAPX US</t>
  </si>
  <si>
    <t>Matthews - Asian Growth</t>
  </si>
  <si>
    <t>5272092MISMX</t>
  </si>
  <si>
    <t>MISMX US</t>
  </si>
  <si>
    <t>Matthews - Asian Smaller Companies Fund</t>
  </si>
  <si>
    <t>5275336F6323</t>
  </si>
  <si>
    <t>BGFPABA LN</t>
  </si>
  <si>
    <t>Baillie Gifford &amp; Co Ltd - Overseas Growth Funds ICVC - Pacific Fund</t>
  </si>
  <si>
    <t>52BRAF2BRADF</t>
  </si>
  <si>
    <t>MERDUD2 LX</t>
  </si>
  <si>
    <t>BlackRock - Asian Dragon Fund</t>
  </si>
  <si>
    <t>52INVE4ASEQT</t>
  </si>
  <si>
    <t>INVASCI ID</t>
  </si>
  <si>
    <t>Invesco - Asian Equity Fund</t>
  </si>
  <si>
    <t>5270882ALCIA</t>
  </si>
  <si>
    <t>JPALCIA LX</t>
  </si>
  <si>
    <t>JP Morgan - Asia Ex-Japan Growth Fund</t>
  </si>
  <si>
    <t>5273882RBAST</t>
  </si>
  <si>
    <t>ROBASIL LX</t>
  </si>
  <si>
    <t>Robeco - Asian Stars</t>
  </si>
  <si>
    <t>5275232F8604</t>
  </si>
  <si>
    <t>MSAIOPZ LX</t>
  </si>
  <si>
    <t>MSIM - Asia Opportunity</t>
  </si>
  <si>
    <t>5274302ASIAN</t>
  </si>
  <si>
    <t>VERASIU ID</t>
  </si>
  <si>
    <t>Veritas - Asian Fund</t>
  </si>
  <si>
    <t>5270942F9527</t>
  </si>
  <si>
    <t>PBISEAI ID</t>
  </si>
  <si>
    <t>Pinebridge - Asia Ex-Japan Small Caps</t>
  </si>
  <si>
    <t>5270192SCHEC</t>
  </si>
  <si>
    <t>SCHECAC LX</t>
  </si>
  <si>
    <t>Schroders - Emerging Asia</t>
  </si>
  <si>
    <t>5274302F65N6</t>
  </si>
  <si>
    <t>VERASCU ID</t>
  </si>
  <si>
    <t>5273992F5753</t>
  </si>
  <si>
    <t>WEATSUA LX</t>
  </si>
  <si>
    <t>Wellington Luxembourg - Asia Technology Fund</t>
  </si>
  <si>
    <t>5270272F1107</t>
  </si>
  <si>
    <t>GSINDAI LX</t>
  </si>
  <si>
    <t>Goldman Sachs - India Equity Portfolio</t>
  </si>
  <si>
    <t>5271112EB614</t>
  </si>
  <si>
    <t>SMIN US</t>
  </si>
  <si>
    <t>India Small-Cap</t>
  </si>
  <si>
    <t>5275562FQ7C3</t>
  </si>
  <si>
    <t>IEPFIIJ ID</t>
  </si>
  <si>
    <t>Rams UT - India Equities Portfolio Fund II</t>
  </si>
  <si>
    <t>5273862HFF36</t>
  </si>
  <si>
    <t>NOINEIU ID</t>
  </si>
  <si>
    <t>Nomura - Indian Equity</t>
  </si>
  <si>
    <t>5270772F0470</t>
  </si>
  <si>
    <t>FRAINIA LX</t>
  </si>
  <si>
    <t>Franklin Templeton India Fund</t>
  </si>
  <si>
    <t>5270192SCIND</t>
  </si>
  <si>
    <t>SISINCA LX</t>
  </si>
  <si>
    <t>Schroders - Indian Equity</t>
  </si>
  <si>
    <t>52UTII2C7R45</t>
  </si>
  <si>
    <t>UTIIDEI ID</t>
  </si>
  <si>
    <t>UTI - Indian Equity</t>
  </si>
  <si>
    <t>5270462BNPIN</t>
  </si>
  <si>
    <t>FEINIUS LX</t>
  </si>
  <si>
    <t>Parvest - Equity India</t>
  </si>
  <si>
    <t>5276672F8135</t>
  </si>
  <si>
    <t>HSBCIIC LX</t>
  </si>
  <si>
    <t>HSBC - India Equity</t>
  </si>
  <si>
    <t>5274082F8388</t>
  </si>
  <si>
    <t>ININEAI LX</t>
  </si>
  <si>
    <t>Invesco - India</t>
  </si>
  <si>
    <t>5271112EB598</t>
  </si>
  <si>
    <t>INDA US</t>
  </si>
  <si>
    <t>BlackRock - iShares MSCI India</t>
  </si>
  <si>
    <t>5272092MIDNX</t>
  </si>
  <si>
    <t>MIDNX US</t>
  </si>
  <si>
    <t>Matthews - India</t>
  </si>
  <si>
    <t>5270942FY6L5</t>
  </si>
  <si>
    <t>PBIINEY ID</t>
  </si>
  <si>
    <t>Pinebridge - India Equity Fund</t>
  </si>
  <si>
    <t>5273882F8861</t>
  </si>
  <si>
    <t>ROBIEDU LX</t>
  </si>
  <si>
    <t>Robeco Luxembourg - India Equity</t>
  </si>
  <si>
    <t>5277022F1992</t>
  </si>
  <si>
    <t>JGFDUSA LX</t>
  </si>
  <si>
    <t>Jupiter Asset Management International - India Select</t>
  </si>
  <si>
    <t>5274082F9751</t>
  </si>
  <si>
    <t>ININESA LX</t>
  </si>
  <si>
    <t>5270772TEMKO</t>
  </si>
  <si>
    <t>TEMKIAC LX</t>
  </si>
  <si>
    <t>Franklin Templeton - Korea Fund</t>
  </si>
  <si>
    <t>5270882F3974</t>
  </si>
  <si>
    <t>JPJFKIA LX</t>
  </si>
  <si>
    <t>JP Morgan - Korea Equity Fund</t>
  </si>
  <si>
    <t>5271112E6772</t>
  </si>
  <si>
    <t>EWY US</t>
  </si>
  <si>
    <t>BlackRock - iShares Korea</t>
  </si>
  <si>
    <t>5272092KOREA</t>
  </si>
  <si>
    <t>MIKOX US</t>
  </si>
  <si>
    <t>Matthews - Korea</t>
  </si>
  <si>
    <t>5271112MALAS</t>
  </si>
  <si>
    <t>EWM US</t>
  </si>
  <si>
    <t>BlackRock - iShares Malasya</t>
  </si>
  <si>
    <t>Malasya</t>
  </si>
  <si>
    <t>5271112SINGA</t>
  </si>
  <si>
    <t>EWS US</t>
  </si>
  <si>
    <t>BlackRock - iShares MSCI Singapore</t>
  </si>
  <si>
    <t>Singapour</t>
  </si>
  <si>
    <t>5271112E6731</t>
  </si>
  <si>
    <t>EWT US</t>
  </si>
  <si>
    <t>BlackRock - iShares Taiwan</t>
  </si>
  <si>
    <t>5270224EMEUR</t>
  </si>
  <si>
    <t>INGEEQX LX</t>
  </si>
  <si>
    <t>NN - Emerging Europe Equity</t>
  </si>
  <si>
    <t>5270802PRUSI</t>
  </si>
  <si>
    <t>PFLRUSI LX</t>
  </si>
  <si>
    <t>Pictet - Russian Equity</t>
  </si>
  <si>
    <t>5270652EU506</t>
  </si>
  <si>
    <t>RSX US</t>
  </si>
  <si>
    <t>VanEck - Russia</t>
  </si>
  <si>
    <t>5271112G7988</t>
  </si>
  <si>
    <t>ERUS US</t>
  </si>
  <si>
    <t>BlackRock - iShares MSCI Russia</t>
  </si>
  <si>
    <t>5271112EPOLO</t>
  </si>
  <si>
    <t>EPOL US</t>
  </si>
  <si>
    <t>BlackRock - iShares PoloniaETF</t>
  </si>
  <si>
    <t>5270224CZCHE</t>
  </si>
  <si>
    <t>IICZEIE LX</t>
  </si>
  <si>
    <t>NN L - International Czech Equity</t>
  </si>
  <si>
    <t>5270464F4267</t>
  </si>
  <si>
    <t>FORERIC LX</t>
  </si>
  <si>
    <t>Parvest - Equity Russia</t>
  </si>
  <si>
    <t>527023418073</t>
  </si>
  <si>
    <t>PIPPTFE LX</t>
  </si>
  <si>
    <t>Pictet - Emerging Europe</t>
  </si>
  <si>
    <t>5270194F2029</t>
  </si>
  <si>
    <t>SCHEMCA LX </t>
  </si>
  <si>
    <t>Schroders - Emerging Europe</t>
  </si>
  <si>
    <t>5275154F8101</t>
  </si>
  <si>
    <t>SCNY9LX LX</t>
  </si>
  <si>
    <t>Schroder ISF - Emerging Europe</t>
  </si>
  <si>
    <t>3401558CNOR0</t>
  </si>
  <si>
    <t>RADL3 BZ</t>
  </si>
  <si>
    <t>Raia Drogasil SA</t>
  </si>
  <si>
    <t>Consumo Basico</t>
  </si>
  <si>
    <t>3350222V1035</t>
  </si>
  <si>
    <t>ABEV US</t>
  </si>
  <si>
    <t>Ambev SA</t>
  </si>
  <si>
    <t>3458308CNOR2</t>
  </si>
  <si>
    <t>CRFB3 BZ</t>
  </si>
  <si>
    <t>Carrefour Brasil</t>
  </si>
  <si>
    <t>3457848CNOR3</t>
  </si>
  <si>
    <t>CIEL3 BZ</t>
  </si>
  <si>
    <t>Cielo SA</t>
  </si>
  <si>
    <t>3457938CNOR1</t>
  </si>
  <si>
    <t>LREN3 BZ</t>
  </si>
  <si>
    <t>Lojas Renner SA</t>
  </si>
  <si>
    <t>345206231073</t>
  </si>
  <si>
    <t>CZZ US</t>
  </si>
  <si>
    <t>Cosán Ltd.</t>
  </si>
  <si>
    <t>Energia</t>
  </si>
  <si>
    <t>5270414DBRZE</t>
  </si>
  <si>
    <t>DBRZEIC LX</t>
  </si>
  <si>
    <t>DWS - Brazilian Equities</t>
  </si>
  <si>
    <t>5270652EF825</t>
  </si>
  <si>
    <t>BRF US</t>
  </si>
  <si>
    <t>VanEck - Brazil Small Cap</t>
  </si>
  <si>
    <t>5270652EU613</t>
  </si>
  <si>
    <t>5271282EQ4R8</t>
  </si>
  <si>
    <t xml:space="preserve"> 4BRZ GY </t>
  </si>
  <si>
    <t>BlackRock - iShares MSCI Brazil UCITS</t>
  </si>
  <si>
    <t>5271112E6400</t>
  </si>
  <si>
    <t>EWZ US</t>
  </si>
  <si>
    <t>BlackRock - iShares MSCI Brazil</t>
  </si>
  <si>
    <t>5271112E9131</t>
  </si>
  <si>
    <t>EWZS US</t>
  </si>
  <si>
    <t>BlackRock - iShares MSCI Brazil Small Caps</t>
  </si>
  <si>
    <t>3453438CNOR8</t>
  </si>
  <si>
    <t>PDGR3 BZ</t>
  </si>
  <si>
    <t>PDG</t>
  </si>
  <si>
    <t>335082271050</t>
  </si>
  <si>
    <t>GGB US</t>
  </si>
  <si>
    <t>Gerdau</t>
  </si>
  <si>
    <t>Materiales y Construccion</t>
  </si>
  <si>
    <t>3350242A2099</t>
  </si>
  <si>
    <t>VALE US</t>
  </si>
  <si>
    <t>Cia. Vale do Rio Doce</t>
  </si>
  <si>
    <t>Mineria</t>
  </si>
  <si>
    <t>3350162A2201</t>
  </si>
  <si>
    <t>ITUB US</t>
  </si>
  <si>
    <t>Banco Itau</t>
  </si>
  <si>
    <t>3351152A3100</t>
  </si>
  <si>
    <t>LFL US</t>
  </si>
  <si>
    <t>Aerolinias</t>
  </si>
  <si>
    <t>345115C00423</t>
  </si>
  <si>
    <t>LAN CI</t>
  </si>
  <si>
    <t>345034C00100</t>
  </si>
  <si>
    <t>CENCOSUD CI</t>
  </si>
  <si>
    <t>345074C0F108</t>
  </si>
  <si>
    <t>FALAB CI</t>
  </si>
  <si>
    <t>3351632F1049</t>
  </si>
  <si>
    <t>ENIA US</t>
  </si>
  <si>
    <t>Enersis Americas SA</t>
  </si>
  <si>
    <t>Electricas</t>
  </si>
  <si>
    <t>5275282EE259</t>
  </si>
  <si>
    <t>ARGT US</t>
  </si>
  <si>
    <t>Global X - Argentina ETF</t>
  </si>
  <si>
    <t>5271112E6640</t>
  </si>
  <si>
    <t>ECH US</t>
  </si>
  <si>
    <t>BlackRock - iShares MSCI Chile</t>
  </si>
  <si>
    <t>3458857M1032</t>
  </si>
  <si>
    <t>ARA CN</t>
  </si>
  <si>
    <t>Aclara Resources Inc.</t>
  </si>
  <si>
    <t>Metales</t>
  </si>
  <si>
    <t>335158201064</t>
  </si>
  <si>
    <t>BCH US</t>
  </si>
  <si>
    <t>3352482H1059</t>
  </si>
  <si>
    <t>SAN US</t>
  </si>
  <si>
    <t>3354462G1004</t>
  </si>
  <si>
    <t>AVH US</t>
  </si>
  <si>
    <t>Avianca Holdings SA</t>
  </si>
  <si>
    <t>455289F00017</t>
  </si>
  <si>
    <t>PFAVH CB</t>
  </si>
  <si>
    <t>3452567U2065</t>
  </si>
  <si>
    <t>PRE CN</t>
  </si>
  <si>
    <t>3351112L1026</t>
  </si>
  <si>
    <t>CIB US</t>
  </si>
  <si>
    <t>Bancolombia SA</t>
  </si>
  <si>
    <t>3352872W1018</t>
  </si>
  <si>
    <t>AVAL US</t>
  </si>
  <si>
    <t>Grupo AVAL</t>
  </si>
  <si>
    <t>455324F00076</t>
  </si>
  <si>
    <t>PFDAVVND CB</t>
  </si>
  <si>
    <t>Davivienda</t>
  </si>
  <si>
    <t>5274972DI16R</t>
  </si>
  <si>
    <t>LSMMEQI LX</t>
  </si>
  <si>
    <t>Larrainvial - Latin American Equity Fund I</t>
  </si>
  <si>
    <t>5270292F0472</t>
  </si>
  <si>
    <t>IGLASMI LX</t>
  </si>
  <si>
    <t>Investec - Latin America Smaller Companies</t>
  </si>
  <si>
    <t>5277132F2733</t>
  </si>
  <si>
    <t>MLLSCIU LX</t>
  </si>
  <si>
    <t>Carne Global - Moneda Latin America Small Caps Fund</t>
  </si>
  <si>
    <t>5270414DFC5I</t>
  </si>
  <si>
    <t xml:space="preserve">DFC5IDH LX </t>
  </si>
  <si>
    <t>DWS - Invest Latin American Equities - FC50</t>
  </si>
  <si>
    <t>5270414F9401</t>
  </si>
  <si>
    <t>DILAEIC LX</t>
  </si>
  <si>
    <t>DWS - Invest Latin American Equities - IC</t>
  </si>
  <si>
    <t>5271112E7390</t>
  </si>
  <si>
    <t>ILF US</t>
  </si>
  <si>
    <t>BlackRock - iShares MSCI LATAM 40</t>
  </si>
  <si>
    <t>5272022F1437</t>
  </si>
  <si>
    <t>LSMLAEI LX</t>
  </si>
  <si>
    <t>Larrain Vial - Small &amp; Mid Cap Latin America Equity</t>
  </si>
  <si>
    <t>5274742MONLA</t>
  </si>
  <si>
    <t>MONLAEA LX</t>
  </si>
  <si>
    <t>Moneda AM - Latin America Equities</t>
  </si>
  <si>
    <t>5273662MES44</t>
  </si>
  <si>
    <t>CCLAMES LX</t>
  </si>
  <si>
    <t>Waystone - Credicorp Capital_Latin American Equity Fund</t>
  </si>
  <si>
    <t>52MDOM2MES44</t>
  </si>
  <si>
    <t xml:space="preserve"> MDO - Credicorp Capital - Latin American Equity Fund</t>
  </si>
  <si>
    <t>5270292LATAM</t>
  </si>
  <si>
    <t>INLAEIA LX</t>
  </si>
  <si>
    <t>Investec - Latin American Equity</t>
  </si>
  <si>
    <t>4A7482254332</t>
  </si>
  <si>
    <t>CL0002754332</t>
  </si>
  <si>
    <t>Moneda S.A. Administradora General de Fondos - Certificado de suscripción OP</t>
  </si>
  <si>
    <t>5274822MSCLA</t>
  </si>
  <si>
    <t>MSCLAAE LX</t>
  </si>
  <si>
    <t>Moneda Small Cap Latam</t>
  </si>
  <si>
    <t>3454129K1056</t>
  </si>
  <si>
    <t>GRUMAB MM</t>
  </si>
  <si>
    <t>Gruma S.A.B. de C.V.</t>
  </si>
  <si>
    <t>335447291064</t>
  </si>
  <si>
    <t>FMX US</t>
  </si>
  <si>
    <t>Fomento Economico Mexicano SAB de CV</t>
  </si>
  <si>
    <t xml:space="preserve"> </t>
  </si>
  <si>
    <t>345824900038</t>
  </si>
  <si>
    <t>WALMEX* MM</t>
  </si>
  <si>
    <t>Wal-Mart México</t>
  </si>
  <si>
    <t>335073241108</t>
  </si>
  <si>
    <t>KOF US</t>
  </si>
  <si>
    <t>Coca-Cola Femsa SAB</t>
  </si>
  <si>
    <t>5271112E6822</t>
  </si>
  <si>
    <t>EWW US</t>
  </si>
  <si>
    <t>BlackRock - iShares MSCI Mexico</t>
  </si>
  <si>
    <t>52GBMA9FEME</t>
  </si>
  <si>
    <t>GBMCREBP MM</t>
  </si>
  <si>
    <t>GBM - Mexico</t>
  </si>
  <si>
    <t>345420900005</t>
  </si>
  <si>
    <t>PINFRA* MM</t>
  </si>
  <si>
    <t>Pinfra</t>
  </si>
  <si>
    <t>3455719M0003</t>
  </si>
  <si>
    <t>VESTA* MM</t>
  </si>
  <si>
    <t>Vesta</t>
  </si>
  <si>
    <t>335407208898</t>
  </si>
  <si>
    <t>CX US</t>
  </si>
  <si>
    <t>CEMEX</t>
  </si>
  <si>
    <t>345407911567</t>
  </si>
  <si>
    <t>CEMEXCPO MM</t>
  </si>
  <si>
    <t>345205941019</t>
  </si>
  <si>
    <t>GMEXICOB MM</t>
  </si>
  <si>
    <t>Grupo Mexico SAB</t>
  </si>
  <si>
    <t>345217200001</t>
  </si>
  <si>
    <t>SCCO US</t>
  </si>
  <si>
    <t>345438950007</t>
  </si>
  <si>
    <t>MEXCHEM* MM</t>
  </si>
  <si>
    <t>Mexichem</t>
  </si>
  <si>
    <t>Petroquimica</t>
  </si>
  <si>
    <t>3353732C1053</t>
  </si>
  <si>
    <t>BSMX US</t>
  </si>
  <si>
    <t>Santander México</t>
  </si>
  <si>
    <t>345119911014</t>
  </si>
  <si>
    <t>GFNORTEO MM</t>
  </si>
  <si>
    <t>345296261054</t>
  </si>
  <si>
    <t>CPA US</t>
  </si>
  <si>
    <t>Copa Airlines</t>
  </si>
  <si>
    <t>Panama</t>
  </si>
  <si>
    <t>5076822E0800</t>
  </si>
  <si>
    <t>ETFPERUD PE</t>
  </si>
  <si>
    <t>Van Eck - El Dorado Peru</t>
  </si>
  <si>
    <t>ETF</t>
  </si>
  <si>
    <t>Local_AFO_ETF</t>
  </si>
  <si>
    <t>5470652E0800</t>
  </si>
  <si>
    <t>Local_AFO_FM</t>
  </si>
  <si>
    <t>5460042E8427</t>
  </si>
  <si>
    <t>EPU US</t>
  </si>
  <si>
    <t>BlackRock - iShares MSCI Peru</t>
  </si>
  <si>
    <t>3777582FPRIM</t>
  </si>
  <si>
    <t>FIBPRIME PE</t>
  </si>
  <si>
    <t>FIBRA</t>
  </si>
  <si>
    <t>3020111OALIC</t>
  </si>
  <si>
    <t>OPA Alicorp 07/08/2023</t>
  </si>
  <si>
    <t>Alicorp S.A.</t>
  </si>
  <si>
    <t>Local_ENF_ACC</t>
  </si>
  <si>
    <t>302011100001</t>
  </si>
  <si>
    <t>ALICORC1 PE</t>
  </si>
  <si>
    <t>312011100001</t>
  </si>
  <si>
    <t>ALICORI1</t>
  </si>
  <si>
    <t>312026100001</t>
  </si>
  <si>
    <t>BACKUSI1 PE</t>
  </si>
  <si>
    <t>Union de Cervecerias Peruanas Backus y Johnston S.A.</t>
  </si>
  <si>
    <t>3021012171A1</t>
  </si>
  <si>
    <t>INRETC1 PE</t>
  </si>
  <si>
    <t>Inretail Peru Corp</t>
  </si>
  <si>
    <t>302059100001</t>
  </si>
  <si>
    <t>RELAPAC1 PE</t>
  </si>
  <si>
    <t>Refinería La Pampilla S.A.</t>
  </si>
  <si>
    <t>302082600001</t>
  </si>
  <si>
    <t>MPLE PE</t>
  </si>
  <si>
    <t>Maple Energy</t>
  </si>
  <si>
    <t>402059100001</t>
  </si>
  <si>
    <t>CSPRELAP</t>
  </si>
  <si>
    <t>300009100001</t>
  </si>
  <si>
    <t>SCOTIAC1 PE</t>
  </si>
  <si>
    <t>Scotiabank</t>
  </si>
  <si>
    <t>Local_ESF_ACC</t>
  </si>
  <si>
    <t>300011100001</t>
  </si>
  <si>
    <t>CONTINC1 PE</t>
  </si>
  <si>
    <t>300013200001</t>
  </si>
  <si>
    <t>IFS PE</t>
  </si>
  <si>
    <t>Intergroup</t>
  </si>
  <si>
    <t>300013200002</t>
  </si>
  <si>
    <t>IFS US</t>
  </si>
  <si>
    <t>302012200001</t>
  </si>
  <si>
    <t>BAP US</t>
  </si>
  <si>
    <t>Credicorp LTD.</t>
  </si>
  <si>
    <t>302002100001</t>
  </si>
  <si>
    <t>UNACEMC1 PE</t>
  </si>
  <si>
    <t>3020021OUNAM</t>
  </si>
  <si>
    <t>OPA Unacem 23/09/2025</t>
  </si>
  <si>
    <t>305962100001</t>
  </si>
  <si>
    <t>CUMHOLC1</t>
  </si>
  <si>
    <t>Cumbra Holdings S.A.A.</t>
  </si>
  <si>
    <t>4B2029100001</t>
  </si>
  <si>
    <t>AENZCPRO1</t>
  </si>
  <si>
    <t>Aenza SA</t>
  </si>
  <si>
    <t>402029100004</t>
  </si>
  <si>
    <t>CSPAENZA</t>
  </si>
  <si>
    <t>Local_ENF_CSP</t>
  </si>
  <si>
    <t>302029100001</t>
  </si>
  <si>
    <t>GRAMONC1 PE</t>
  </si>
  <si>
    <t>Graña y Montero S.A.A.</t>
  </si>
  <si>
    <t>402029200001</t>
  </si>
  <si>
    <t>PEP736586B20</t>
  </si>
  <si>
    <t>402029100002</t>
  </si>
  <si>
    <t>CSPGRAMX</t>
  </si>
  <si>
    <t>402029100003</t>
  </si>
  <si>
    <t>CSP AEN1</t>
  </si>
  <si>
    <t>312034100001</t>
  </si>
  <si>
    <t>CORAREI1 PE</t>
  </si>
  <si>
    <t>CORPORACION ACEROS AREQUIPA S.A.</t>
  </si>
  <si>
    <t>302051100001</t>
  </si>
  <si>
    <t>CPACASC1 PE</t>
  </si>
  <si>
    <t>Cementos Pacasmayo-CM</t>
  </si>
  <si>
    <t>302107100001</t>
  </si>
  <si>
    <t>FERREYC1 PE</t>
  </si>
  <si>
    <t>Ferreyros S.A.A.</t>
  </si>
  <si>
    <t>312051100001</t>
  </si>
  <si>
    <t>CPACASI1 PE</t>
  </si>
  <si>
    <t>Cementos Pacasmayo-IN</t>
  </si>
  <si>
    <t>3220292P2083</t>
  </si>
  <si>
    <t>GRAM US</t>
  </si>
  <si>
    <t>3220512Q1094</t>
  </si>
  <si>
    <t>CPAC US</t>
  </si>
  <si>
    <t>Cementos Pacasmayo-ADR</t>
  </si>
  <si>
    <t>312025100001</t>
  </si>
  <si>
    <t>ELCOMEI1 PE</t>
  </si>
  <si>
    <t>El Comercio</t>
  </si>
  <si>
    <t>Sectores Varios</t>
  </si>
  <si>
    <t>305923100001</t>
  </si>
  <si>
    <t>IPCHAC1</t>
  </si>
  <si>
    <t>Puerto Chancay A</t>
  </si>
  <si>
    <t>305923100002</t>
  </si>
  <si>
    <t xml:space="preserve">IPCHBC1 </t>
  </si>
  <si>
    <t>Puerto Chancay B</t>
  </si>
  <si>
    <t>395953O13172</t>
  </si>
  <si>
    <t>1208 HK</t>
  </si>
  <si>
    <t>1208 HK - MMG Limited</t>
  </si>
  <si>
    <t>302043100001</t>
  </si>
  <si>
    <t>VOLCAAC1 PE</t>
  </si>
  <si>
    <t>Volcan A</t>
  </si>
  <si>
    <t>302043100002</t>
  </si>
  <si>
    <t>VOLCABC1 PE</t>
  </si>
  <si>
    <t>Volcan B</t>
  </si>
  <si>
    <t>302048100001</t>
  </si>
  <si>
    <t>ATACOAC1 PE</t>
  </si>
  <si>
    <t>Atacocha A</t>
  </si>
  <si>
    <t>302048100002</t>
  </si>
  <si>
    <t>ATACOBC1 PE</t>
  </si>
  <si>
    <t>Atacocha B</t>
  </si>
  <si>
    <t>302057100001</t>
  </si>
  <si>
    <t>BROCALC1 PE</t>
  </si>
  <si>
    <t>Brocal - CM</t>
  </si>
  <si>
    <t>302845100002</t>
  </si>
  <si>
    <t>MILPOC1 PE</t>
  </si>
  <si>
    <t>Nexa Perú (Milpo)</t>
  </si>
  <si>
    <t>312039100001</t>
  </si>
  <si>
    <t>MINSURI1 PE</t>
  </si>
  <si>
    <t>Minsur S.A.</t>
  </si>
  <si>
    <t>302072200001</t>
  </si>
  <si>
    <t>CVERDEC1</t>
  </si>
  <si>
    <t>Sociedad Minera Cerro Verde S.A.A.</t>
  </si>
  <si>
    <t>3958792W1068</t>
  </si>
  <si>
    <t>SMTS US</t>
  </si>
  <si>
    <t>Sierra Metals Inc</t>
  </si>
  <si>
    <t>3958797W1068</t>
  </si>
  <si>
    <t>SMTS CN</t>
  </si>
  <si>
    <t>395833228291</t>
  </si>
  <si>
    <t>NEXA US</t>
  </si>
  <si>
    <t>Nexa ADR</t>
  </si>
  <si>
    <t>402057100003</t>
  </si>
  <si>
    <t>CSP El Brocal</t>
  </si>
  <si>
    <t>Sociedad Minera El Brocal</t>
  </si>
  <si>
    <t>4020571CS002</t>
  </si>
  <si>
    <t>CSP BROCAL</t>
  </si>
  <si>
    <t>302008100002</t>
  </si>
  <si>
    <t>BUENAVC1 PE</t>
  </si>
  <si>
    <t>3020836W5029</t>
  </si>
  <si>
    <t>HOC LN</t>
  </si>
  <si>
    <t>Hocshild Minning Corp.</t>
  </si>
  <si>
    <t>3920836W5029</t>
  </si>
  <si>
    <t>3220082A1040</t>
  </si>
  <si>
    <t>BVN US</t>
  </si>
  <si>
    <t>Buenaventura ADR</t>
  </si>
  <si>
    <t>4A2083600001</t>
  </si>
  <si>
    <t>HOCN LN</t>
  </si>
  <si>
    <t>345874294721</t>
  </si>
  <si>
    <t>AUNA US</t>
  </si>
  <si>
    <t>AUNA SA</t>
  </si>
  <si>
    <t>302128100001</t>
  </si>
  <si>
    <t>FOSSALC1 PE</t>
  </si>
  <si>
    <t>Fossal SA</t>
  </si>
  <si>
    <t>3221282L1089</t>
  </si>
  <si>
    <t>FSSLY US</t>
  </si>
  <si>
    <t>345445781022</t>
  </si>
  <si>
    <t>HBM CN</t>
  </si>
  <si>
    <t>HudBays Minerals Inc.</t>
  </si>
  <si>
    <t>345445281022</t>
  </si>
  <si>
    <t>HBM US</t>
  </si>
  <si>
    <t>302068100001</t>
  </si>
  <si>
    <t>EXALMC1 PE</t>
  </si>
  <si>
    <t>302009100001</t>
  </si>
  <si>
    <t>LUSURC1 PE</t>
  </si>
  <si>
    <t>Luz del Sur S.A.A.</t>
  </si>
  <si>
    <t>Distribucion</t>
  </si>
  <si>
    <t>302030100001</t>
  </si>
  <si>
    <t>PLUZENC1 PE</t>
  </si>
  <si>
    <t>Edelnor S.A.A.</t>
  </si>
  <si>
    <t>3020301000PL</t>
  </si>
  <si>
    <t>OPA PLUZENC1 21/11/24</t>
  </si>
  <si>
    <t>302032100002</t>
  </si>
  <si>
    <t>ORYGENC1 PE</t>
  </si>
  <si>
    <t>Edegel S.A.A.</t>
  </si>
  <si>
    <t>Generacion</t>
  </si>
  <si>
    <t>3020321000EG</t>
  </si>
  <si>
    <t>OPA EDEGELC1 07/05/24</t>
  </si>
  <si>
    <t>302061100001</t>
  </si>
  <si>
    <t>ENGIEC1 PE</t>
  </si>
  <si>
    <t>Energía del Sur S.A.</t>
  </si>
  <si>
    <t>345020242204</t>
  </si>
  <si>
    <t>TCK US</t>
  </si>
  <si>
    <t>Teck Resources Ltd</t>
  </si>
  <si>
    <t>345129271014</t>
  </si>
  <si>
    <t>AA US</t>
  </si>
  <si>
    <t>Alco</t>
  </si>
  <si>
    <t>345325741052</t>
  </si>
  <si>
    <t>FM CN</t>
  </si>
  <si>
    <t>First Quantum</t>
  </si>
  <si>
    <t>5260012EY100</t>
  </si>
  <si>
    <t>XLB US</t>
  </si>
  <si>
    <t>State Street - Materials Select Sector</t>
  </si>
  <si>
    <t>5270172MATER</t>
  </si>
  <si>
    <t>VAW US</t>
  </si>
  <si>
    <t>Vanguard - Materials</t>
  </si>
  <si>
    <t>5275282EY830</t>
  </si>
  <si>
    <t>COPX US</t>
  </si>
  <si>
    <t>Global X - Copper Miners ETF</t>
  </si>
  <si>
    <t>5270652EH805</t>
  </si>
  <si>
    <t>REMX US</t>
  </si>
  <si>
    <t>VanEck Rare Earth and Strategic Metals ETF</t>
  </si>
  <si>
    <t>5275282EY871</t>
  </si>
  <si>
    <t>URA US</t>
  </si>
  <si>
    <t>Global X - Uranium Miners ETF</t>
  </si>
  <si>
    <t>5271112EG848</t>
  </si>
  <si>
    <t>PICK US</t>
  </si>
  <si>
    <t>BlackRock - iShares MSCI Global Metals &amp; Mining Producers ETF</t>
  </si>
  <si>
    <t>5260012EA755</t>
  </si>
  <si>
    <t>XME US</t>
  </si>
  <si>
    <t>State Street - S&amp;P Metals &amp; Mining ETF</t>
  </si>
  <si>
    <t>345387251017</t>
  </si>
  <si>
    <t>CNQ US</t>
  </si>
  <si>
    <t>Canadian Natural Resources</t>
  </si>
  <si>
    <t>3454532P1012</t>
  </si>
  <si>
    <t>EOG US</t>
  </si>
  <si>
    <t>EOG Resources Inc.</t>
  </si>
  <si>
    <t>345508251012</t>
  </si>
  <si>
    <t>CLR US</t>
  </si>
  <si>
    <t>Continental Resources Inc.</t>
  </si>
  <si>
    <t>3456722P1012</t>
  </si>
  <si>
    <t>CXO US</t>
  </si>
  <si>
    <t>Concho Resources</t>
  </si>
  <si>
    <t>5260012E5069</t>
  </si>
  <si>
    <t>XLE US</t>
  </si>
  <si>
    <t>State Street - Energy Select Sector</t>
  </si>
  <si>
    <t>5274042EX127</t>
  </si>
  <si>
    <t>FXN US</t>
  </si>
  <si>
    <t>First Trust - AlphaDex Energy</t>
  </si>
  <si>
    <t>5277402F6R19</t>
  </si>
  <si>
    <t>KHYGBXU ID</t>
  </si>
  <si>
    <t>Aegon High Yield Global Bond Fund</t>
  </si>
  <si>
    <t>DOL</t>
  </si>
  <si>
    <t>5270496F7171</t>
  </si>
  <si>
    <t>VOTFGGG LX</t>
  </si>
  <si>
    <t>Vontobel - Twentyfour Strategy Income</t>
  </si>
  <si>
    <t>5275322ECGJ3</t>
  </si>
  <si>
    <t>SPXS LN</t>
  </si>
  <si>
    <t>Invesco - S&amp;P500 UCITS</t>
  </si>
  <si>
    <t>5376614AIP5B</t>
  </si>
  <si>
    <t>Antin Infrastructure Partners V-B SCSp</t>
  </si>
  <si>
    <t>5376894EQTI6</t>
  </si>
  <si>
    <t>EQT Infrastructure VI (No.1) EUR SCSp.</t>
  </si>
  <si>
    <t>01100028EB48</t>
  </si>
  <si>
    <t>PERU 5 3/8 02/08/35 Corp</t>
  </si>
  <si>
    <t>01100028EC21</t>
  </si>
  <si>
    <t>PERU 5 7/8 08/08/54 Corp</t>
  </si>
  <si>
    <t>5273932ER556</t>
  </si>
  <si>
    <t>XOP US</t>
  </si>
  <si>
    <t>State Street - Oil &amp; Gas Exploration &amp; Production</t>
  </si>
  <si>
    <t>5260012ER556</t>
  </si>
  <si>
    <t>State Street - Oil &amp; Gas Exploration</t>
  </si>
  <si>
    <t>5270172ENERG</t>
  </si>
  <si>
    <t>VDE US</t>
  </si>
  <si>
    <t>Vanguard - Energy</t>
  </si>
  <si>
    <t>PROXYS2ENER</t>
  </si>
  <si>
    <t>FONDOS ENERGÍA</t>
  </si>
  <si>
    <t>Proxys FM</t>
  </si>
  <si>
    <t>345260291016</t>
  </si>
  <si>
    <t>TSO US</t>
  </si>
  <si>
    <t>Tesoro Corp.</t>
  </si>
  <si>
    <t>345219261017</t>
  </si>
  <si>
    <t>HAL US</t>
  </si>
  <si>
    <t>Halliburton Co.</t>
  </si>
  <si>
    <t>345220271086</t>
  </si>
  <si>
    <t>SLB US</t>
  </si>
  <si>
    <t>Schlumberger Ltd.</t>
  </si>
  <si>
    <t>345318241075</t>
  </si>
  <si>
    <t>BHI US</t>
  </si>
  <si>
    <t>Baker Hughes Inc.</t>
  </si>
  <si>
    <t>5270652EF718</t>
  </si>
  <si>
    <t>OIH US</t>
  </si>
  <si>
    <t>VanEck - Oil Services ETF</t>
  </si>
  <si>
    <t>5270652EU191</t>
  </si>
  <si>
    <t>OIH TQ</t>
  </si>
  <si>
    <t>5271112E8851</t>
  </si>
  <si>
    <t>IEO US</t>
  </si>
  <si>
    <t>BlackRock - iShares US Oil &amp; Gas Exploration and Production</t>
  </si>
  <si>
    <t>5271112I3412</t>
  </si>
  <si>
    <t>IXC US</t>
  </si>
  <si>
    <t>BlackRock - iShares Global Energy ETF</t>
  </si>
  <si>
    <t>5271112OEQ&amp;S</t>
  </si>
  <si>
    <t>IEZ US</t>
  </si>
  <si>
    <t>BlackRock - iShares US Oil Equipment &amp; Services</t>
  </si>
  <si>
    <t>3453652C1036</t>
  </si>
  <si>
    <t>MOS US</t>
  </si>
  <si>
    <t>The Mosaic Company</t>
  </si>
  <si>
    <t>5271112V3504</t>
  </si>
  <si>
    <t>VEGI US</t>
  </si>
  <si>
    <t>BlackRock - iShares MSCI Agriculture</t>
  </si>
  <si>
    <t>5275512EF700</t>
  </si>
  <si>
    <t>MOO US</t>
  </si>
  <si>
    <t>VanEck - Agribusiness</t>
  </si>
  <si>
    <t>FTCMEF0-ESM6</t>
  </si>
  <si>
    <t>ESM6 Comdty</t>
  </si>
  <si>
    <t>FUT</t>
  </si>
  <si>
    <t>Futuro</t>
  </si>
  <si>
    <t>FTCMEF0-ESH6</t>
  </si>
  <si>
    <t>ESH6 Comdty</t>
  </si>
  <si>
    <t>FTCMEF0-NQH6</t>
  </si>
  <si>
    <t>NQH6 Comdty</t>
  </si>
  <si>
    <t>FTCMEF0-ESZ5</t>
  </si>
  <si>
    <t>ESZ5 Comdty</t>
  </si>
  <si>
    <t>FTCMEF0-UXYM6</t>
  </si>
  <si>
    <t>UXYM6 Comdty</t>
  </si>
  <si>
    <t>FTCMEF0-FVM6</t>
  </si>
  <si>
    <t>FVM6 Comdty</t>
  </si>
  <si>
    <t>FTCMEF0-FVZ4</t>
  </si>
  <si>
    <t>FVZ4 Comdty</t>
  </si>
  <si>
    <t>FTCMEF0-FVZ5</t>
  </si>
  <si>
    <t>FVZ5 Comdty</t>
  </si>
  <si>
    <t>FTCMEF0-WNM6</t>
  </si>
  <si>
    <t>WNM6 Comdty</t>
  </si>
  <si>
    <t>FTCMEF0-WNU3</t>
  </si>
  <si>
    <t>WNU3 Comdty</t>
  </si>
  <si>
    <t>FTCMEF0-UXYU3</t>
  </si>
  <si>
    <t>UXYU3 Comdty</t>
  </si>
  <si>
    <t>FTCMEF0-WNZ3</t>
  </si>
  <si>
    <t>WNZ3 Comdty</t>
  </si>
  <si>
    <t>FTCMEF0-UXYZ3</t>
  </si>
  <si>
    <t>UXYZ3 Comdty</t>
  </si>
  <si>
    <t>FTCMEF0-FVU3</t>
  </si>
  <si>
    <t>FVU3 Comdty</t>
  </si>
  <si>
    <t>FTCMEF0-FVM3</t>
  </si>
  <si>
    <t>FVM3 Comdty</t>
  </si>
  <si>
    <t>FTCMEF0-USM3</t>
  </si>
  <si>
    <t>USM3 Comdty</t>
  </si>
  <si>
    <t>FTCMEF0-UXYM3</t>
  </si>
  <si>
    <t>UXYM3 Comdty</t>
  </si>
  <si>
    <t>FTCMEF0-UXYH3</t>
  </si>
  <si>
    <t>UXYH3</t>
  </si>
  <si>
    <t>FTCMEF0-UXYZ2</t>
  </si>
  <si>
    <t>UXYZ2</t>
  </si>
  <si>
    <t>FTCMEF0-UXYZ1</t>
  </si>
  <si>
    <t>UXYZ1</t>
  </si>
  <si>
    <t>FTCMEF0-UXYH1</t>
  </si>
  <si>
    <t>UXYH1 Comdty</t>
  </si>
  <si>
    <t>FTCMEF0-FVZ1</t>
  </si>
  <si>
    <t>FVZ1 Comdty</t>
  </si>
  <si>
    <t>FTCMEF0-FVH2</t>
  </si>
  <si>
    <t>FVH2 Comdty</t>
  </si>
  <si>
    <t>FTCMEF0-FVH4</t>
  </si>
  <si>
    <t>FVH4 Comdty</t>
  </si>
  <si>
    <t>FTCMEF0-FVM4</t>
  </si>
  <si>
    <t>FVM4 Comdty</t>
  </si>
  <si>
    <t>FTCMEF0-FVU4</t>
  </si>
  <si>
    <t>FVU4 Comdty</t>
  </si>
  <si>
    <t>FTCMEF0-FVU5</t>
  </si>
  <si>
    <t>FVU5 Comdty</t>
  </si>
  <si>
    <t>FTCMEF0-WNU4</t>
  </si>
  <si>
    <t>WNU4 Comdty</t>
  </si>
  <si>
    <t>FTCMEF0-WNM4</t>
  </si>
  <si>
    <t>WNM4 Comdty</t>
  </si>
  <si>
    <t>FTCMEF0-WNM5</t>
  </si>
  <si>
    <t>WNM5 Comdty</t>
  </si>
  <si>
    <t>FTCMEF0-WNH5</t>
  </si>
  <si>
    <t>WNH5 Comdty</t>
  </si>
  <si>
    <t>FTCMEF0-FVM5</t>
  </si>
  <si>
    <t>FVM5 Comdty</t>
  </si>
  <si>
    <t>FTCMEF0-FVH5</t>
  </si>
  <si>
    <t>FVH5 Comdty</t>
  </si>
  <si>
    <t>FTCMEF0-FVH6</t>
  </si>
  <si>
    <t>FVH6 Comdty</t>
  </si>
  <si>
    <t>FTCMEF0-WNH4</t>
  </si>
  <si>
    <t>WNH4 Comdty</t>
  </si>
  <si>
    <t>FTCMEF0-WNH6</t>
  </si>
  <si>
    <t>WNH6 Comdty</t>
  </si>
  <si>
    <t>FTCMEF0-WNH2</t>
  </si>
  <si>
    <t>WNH2 Comdty</t>
  </si>
  <si>
    <t>FTCMEF0-UXYH2</t>
  </si>
  <si>
    <t>UXYH2 Comdty</t>
  </si>
  <si>
    <t>FTCMEF0-WNH1</t>
  </si>
  <si>
    <t>WNH1 Comdty</t>
  </si>
  <si>
    <t>FTCMEF0-WNZ0</t>
  </si>
  <si>
    <t>WNZ0 Comdty</t>
  </si>
  <si>
    <t>FTCMEF0-WNZ1</t>
  </si>
  <si>
    <t>WNZ1 Comdty</t>
  </si>
  <si>
    <t>FTCMEF0-UXYZ0</t>
  </si>
  <si>
    <t>UXYZ0 Comdty</t>
  </si>
  <si>
    <t>FTCMEF0-WNM7</t>
  </si>
  <si>
    <t>WNM7 Comdty</t>
  </si>
  <si>
    <t>US Ultra Bond CBT Jun17</t>
  </si>
  <si>
    <t>FTCMEF0-WNU7</t>
  </si>
  <si>
    <t>WNU7 Comdty</t>
  </si>
  <si>
    <t>US Ultra Bond CBT Sep17</t>
  </si>
  <si>
    <t>FTCMEF0-WNU5</t>
  </si>
  <si>
    <t>WNU5 Comdty</t>
  </si>
  <si>
    <t>FTCMEF0-WNZ5</t>
  </si>
  <si>
    <t>WNZ5 Comdty</t>
  </si>
  <si>
    <t>FTCMEF0-WNZ7</t>
  </si>
  <si>
    <t>WNZ7 Comdty</t>
  </si>
  <si>
    <t>US Ultra Bond CBT Dec17</t>
  </si>
  <si>
    <t>FTCMEF0-WNH8</t>
  </si>
  <si>
    <t>WNH8 Comdty</t>
  </si>
  <si>
    <t>US Ultra Bond CBT Mar17</t>
  </si>
  <si>
    <t>FTCMEF0-TYM8</t>
  </si>
  <si>
    <t>TYM8 Comdty</t>
  </si>
  <si>
    <t>US 10Yr Note CBT Jun18</t>
  </si>
  <si>
    <t>FTCMEF0-TYM9</t>
  </si>
  <si>
    <t>TYM9 Comdty</t>
  </si>
  <si>
    <t>US 10Yr Note CBT Jun19</t>
  </si>
  <si>
    <t>FTCMEF0-UXYU2</t>
  </si>
  <si>
    <t>UXYU2 Comdty</t>
  </si>
  <si>
    <t>FTCMEF0-UXYM2</t>
  </si>
  <si>
    <t>UXYM2</t>
  </si>
  <si>
    <t>FTCMEF0-UXYM5</t>
  </si>
  <si>
    <t>UXYM5</t>
  </si>
  <si>
    <t>FTCMEF0-UXYU1</t>
  </si>
  <si>
    <t>UXYU1</t>
  </si>
  <si>
    <t>FTCMEF0-UXYM1</t>
  </si>
  <si>
    <t>UXYM1</t>
  </si>
  <si>
    <t>FTCMEF0-UXYU5</t>
  </si>
  <si>
    <t>UXYU5 Comdty</t>
  </si>
  <si>
    <t>FTCMEF0-UXYZ5</t>
  </si>
  <si>
    <t>UXYZ5 Comdty</t>
  </si>
  <si>
    <t>FTCMEF0-TYU9</t>
  </si>
  <si>
    <t>TYU9</t>
  </si>
  <si>
    <t>US 10Yr Note CBT Set19</t>
  </si>
  <si>
    <t>0840001TS10Y</t>
  </si>
  <si>
    <t>FTCMEF0-TYU8</t>
  </si>
  <si>
    <t>TYU8 Comdty</t>
  </si>
  <si>
    <t>US 10Yr Note CBT Sep18</t>
  </si>
  <si>
    <t>FTCMEF0-US9128284-191218</t>
  </si>
  <si>
    <t>TYZ8 Comdty</t>
  </si>
  <si>
    <t>US Treasury Note 10 Yr Dec18</t>
  </si>
  <si>
    <t>FTCMEF0-TYH9</t>
  </si>
  <si>
    <t>TYH9 Comdty</t>
  </si>
  <si>
    <t>US Treasury Note 10 Yr Mar19</t>
  </si>
  <si>
    <t>FTCMEF0-TYH0</t>
  </si>
  <si>
    <t>TYH0 Comdty</t>
  </si>
  <si>
    <t>US Treasury Note 10 Yr Mar20</t>
  </si>
  <si>
    <t>FTCMEF0-UXYM0</t>
  </si>
  <si>
    <t>UXYM0 Comdty</t>
  </si>
  <si>
    <t>US Treasury Note 10 Yr Jun20</t>
  </si>
  <si>
    <t>FTCMEF0-WNZ2</t>
  </si>
  <si>
    <t>WNZ2</t>
  </si>
  <si>
    <t>FTCMEF0-WNZ4</t>
  </si>
  <si>
    <t>WNZ4 Comdty</t>
  </si>
  <si>
    <t>US 30 Yr 6%</t>
  </si>
  <si>
    <t>FTCMEF0-UXYZ4</t>
  </si>
  <si>
    <t>UXYZ4 Comdty</t>
  </si>
  <si>
    <t>US91282CKQ32</t>
  </si>
  <si>
    <t>NSOL</t>
  </si>
  <si>
    <t>DKK</t>
  </si>
  <si>
    <t>EGP</t>
  </si>
  <si>
    <t>ILS</t>
  </si>
  <si>
    <t>NZD</t>
  </si>
  <si>
    <t>RON</t>
  </si>
  <si>
    <t>SGD</t>
  </si>
  <si>
    <t>RUB</t>
  </si>
  <si>
    <t>LKR</t>
  </si>
  <si>
    <t>PHP</t>
  </si>
  <si>
    <t>VND</t>
  </si>
  <si>
    <t>BDT</t>
  </si>
  <si>
    <t>PKR</t>
  </si>
  <si>
    <t>AED</t>
  </si>
  <si>
    <t>QAR</t>
  </si>
  <si>
    <t>ARS</t>
  </si>
  <si>
    <t>NGN</t>
  </si>
  <si>
    <t>UYU</t>
  </si>
  <si>
    <t>ZMW</t>
  </si>
  <si>
    <t>GHS</t>
  </si>
  <si>
    <t>RSD</t>
  </si>
  <si>
    <t>DOP</t>
  </si>
  <si>
    <t>KES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</si>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</sst>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([$€-2]\ * #.##0.00_);_([$€-2]\ * \(#.##0.00\);_([$€-2]\ * &quot;-&quot;??_)"/>
    <numFmt numFmtId="165" formatCode="0.0"/>
    <numFmt numFmtId="166" formatCode="0.00000000%"/>
    <numFmt numFmtId="167" formatCode="0.000%"/>
    <numFmt numFmtId="168" formatCode="0.0%"/>
    <numFmt numFmtId="169" formatCode="_(#,##0_)_%;\(#,##0\)_%;_(&quot;–&quot;_)_%;_(@_)_%"/>
    <numFmt numFmtId="170" formatCode="_(#,##0.0%_);\(#,##0.0%\);_(&quot;–&quot;_)_%;_(@_)_%"/>
    <numFmt numFmtId="171" formatCode="0.000000000"/>
    <numFmt numFmtId="172" formatCode="_(#,##0.00%_);\(#,##0.00%\);_(&quot;–&quot;_)_%;_(@_)_%"/>
    <numFmt numFmtId="174" formatCode="0.000000%"/>
    <numFmt numFmtId="175" formatCode="0.0000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0"/>
      <name val="Arial"/>
      <family val="2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rgb="FF002060"/>
      <name val="Aptos Narrow"/>
      <family val="2"/>
      <scheme val="minor"/>
    </font>
    <font>
      <b/>
      <sz val="11"/>
      <color theme="1" tint="0.34998626667073579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4" tint="-0.499984740745262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theme="5" tint="-0.499984740745262"/>
      <name val="Aptos Narrow"/>
      <family val="2"/>
      <scheme val="minor"/>
    </font>
    <font>
      <b/>
      <sz val="11"/>
      <color theme="9" tint="-0.499984740745262"/>
      <name val="Aptos Narrow"/>
      <family val="2"/>
      <scheme val="minor"/>
    </font>
    <font>
      <sz val="11"/>
      <color theme="9" tint="-0.499984740745262"/>
      <name val="Aptos Narrow"/>
      <family val="2"/>
      <scheme val="minor"/>
    </font>
    <font>
      <b/>
      <sz val="14"/>
      <color rgb="FF000000"/>
      <name val="Calibri"/>
      <family val="2"/>
    </font>
    <font>
      <b/>
      <sz val="11"/>
      <color indexed="9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3E829"/>
        <bgColor indexed="64"/>
      </patternFill>
    </fill>
    <fill>
      <patternFill patternType="solid">
        <fgColor rgb="FFCCDA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BCE5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E89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8DD"/>
        <bgColor indexed="64"/>
      </patternFill>
    </fill>
    <fill>
      <patternFill patternType="solid">
        <fgColor rgb="FFF5EBE3"/>
        <bgColor indexed="64"/>
      </patternFill>
    </fill>
    <fill>
      <patternFill patternType="solid">
        <fgColor rgb="FFE1EDF7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90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auto="1"/>
      </top>
      <bottom/>
      <diagonal/>
    </border>
    <border>
      <left style="thin">
        <color theme="1" tint="0.34998626667073579"/>
      </left>
      <right/>
      <top style="thin">
        <color auto="1"/>
      </top>
      <bottom style="thin">
        <color indexed="64"/>
      </bottom>
      <diagonal/>
    </border>
    <border>
      <left/>
      <right style="thin">
        <color theme="1" tint="0.34998626667073579"/>
      </right>
      <top style="thin">
        <color indexed="64"/>
      </top>
      <bottom style="thin">
        <color indexed="64"/>
      </bottom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 style="thin">
        <color theme="0" tint="-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0" tint="-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0" tint="-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/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indexed="64"/>
      </bottom>
      <diagonal/>
    </border>
    <border>
      <left style="thin">
        <color theme="1" tint="0.34998626667073579"/>
      </left>
      <right/>
      <top/>
      <bottom style="thin">
        <color indexed="64"/>
      </bottom>
      <diagonal/>
    </border>
    <border>
      <left/>
      <right style="thin">
        <color theme="1" tint="0.34998626667073579"/>
      </right>
      <top/>
      <bottom style="thin">
        <color indexed="64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1" tint="0.34998626667073579"/>
      </right>
      <top style="thin">
        <color indexed="64"/>
      </top>
      <bottom/>
      <diagonal/>
    </border>
    <border>
      <left style="thin">
        <color theme="1" tint="0.34998626667073579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1" tint="0.34998626667073579"/>
      </right>
      <top/>
      <bottom style="thin">
        <color indexed="64"/>
      </bottom>
      <diagonal/>
    </border>
    <border>
      <left style="thin">
        <color theme="1" tint="0.34998626667073579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 tint="0.34998626667073579"/>
      </top>
      <bottom style="thin">
        <color theme="9" tint="-0.249977111117893"/>
      </bottom>
      <diagonal/>
    </border>
    <border>
      <left/>
      <right/>
      <top style="thin">
        <color theme="1" tint="0.34998626667073579"/>
      </top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/>
      <right style="thin">
        <color theme="9" tint="-0.249977111117893"/>
      </right>
      <top/>
      <bottom/>
      <diagonal/>
    </border>
    <border>
      <left/>
      <right/>
      <top style="thin">
        <color theme="9" tint="-0.249977111117893"/>
      </top>
      <bottom style="thin">
        <color theme="9" tint="-0.249977111117893"/>
      </bottom>
      <diagonal/>
    </border>
    <border>
      <left/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/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/>
      <top/>
      <bottom style="thin">
        <color theme="9" tint="-0.249977111117893"/>
      </bottom>
      <diagonal/>
    </border>
    <border>
      <left/>
      <right style="thin">
        <color theme="9" tint="-0.249977111117893"/>
      </right>
      <top/>
      <bottom style="thin">
        <color theme="9" tint="-0.249977111117893"/>
      </bottom>
      <diagonal/>
    </border>
    <border>
      <left style="thin">
        <color indexed="64"/>
      </left>
      <right style="thin">
        <color theme="1" tint="0.34998626667073579"/>
      </right>
      <top style="thin">
        <color indexed="64"/>
      </top>
      <bottom style="thin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indexed="64"/>
      </top>
      <bottom style="thin">
        <color indexed="64"/>
      </bottom>
      <diagonal/>
    </border>
    <border>
      <left style="thin">
        <color theme="1" tint="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dotted">
        <color theme="1" tint="0.34998626667073579"/>
      </top>
      <bottom/>
      <diagonal/>
    </border>
    <border>
      <left style="thin">
        <color theme="1" tint="0.34998626667073579"/>
      </left>
      <right/>
      <top style="dotted">
        <color theme="1" tint="0.34998626667073579"/>
      </top>
      <bottom/>
      <diagonal/>
    </border>
    <border>
      <left/>
      <right style="thin">
        <color theme="1" tint="0.34998626667073579"/>
      </right>
      <top style="dotted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/>
      <bottom style="dotted">
        <color theme="1" tint="0.34998626667073579"/>
      </bottom>
      <diagonal/>
    </border>
    <border>
      <left style="thin">
        <color theme="1" tint="0.34998626667073579"/>
      </left>
      <right/>
      <top/>
      <bottom style="dotted">
        <color theme="1" tint="0.34998626667073579"/>
      </bottom>
      <diagonal/>
    </border>
    <border>
      <left/>
      <right style="thin">
        <color theme="1" tint="0.34998626667073579"/>
      </right>
      <top/>
      <bottom style="dotted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dashed">
        <color theme="1" tint="0.34998626667073579"/>
      </bottom>
      <diagonal/>
    </border>
    <border>
      <left style="thin">
        <color theme="1" tint="0.34998626667073579"/>
      </left>
      <right/>
      <top/>
      <bottom style="dashed">
        <color theme="1" tint="0.34998626667073579"/>
      </bottom>
      <diagonal/>
    </border>
    <border>
      <left/>
      <right style="thin">
        <color theme="1" tint="0.34998626667073579"/>
      </right>
      <top/>
      <bottom style="dashed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indexed="64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0" fillId="0" borderId="0"/>
  </cellStyleXfs>
  <cellXfs count="458">
    <xf numFmtId="0" fontId="0" fillId="0" borderId="0" xfId="0"/>
    <xf numFmtId="14" fontId="0" fillId="0" borderId="0" xfId="0" applyNumberFormat="1"/>
    <xf numFmtId="10" fontId="0" fillId="0" borderId="0" xfId="0" applyNumberFormat="1"/>
    <xf numFmtId="165" fontId="0" fillId="0" borderId="0" xfId="0" applyNumberFormat="1"/>
    <xf numFmtId="2" fontId="0" fillId="0" borderId="0" xfId="0" applyNumberFormat="1"/>
    <xf numFmtId="167" fontId="0" fillId="0" borderId="0" xfId="0" applyNumberFormat="1"/>
    <xf numFmtId="170" fontId="0" fillId="0" borderId="0" xfId="0" applyNumberFormat="1"/>
    <xf numFmtId="0" fontId="4" fillId="2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0" fontId="6" fillId="0" borderId="0" xfId="0" applyNumberFormat="1" applyFont="1" applyAlignment="1">
      <alignment horizontal="center"/>
    </xf>
    <xf numFmtId="10" fontId="6" fillId="3" borderId="2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2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10" fontId="8" fillId="4" borderId="3" xfId="2" applyNumberFormat="1" applyFont="1" applyFill="1" applyBorder="1" applyAlignment="1">
      <alignment horizontal="centerContinuous" vertical="center"/>
    </xf>
    <xf numFmtId="10" fontId="8" fillId="4" borderId="4" xfId="2" applyNumberFormat="1" applyFont="1" applyFill="1" applyBorder="1" applyAlignment="1">
      <alignment horizontal="centerContinuous" vertical="center"/>
    </xf>
    <xf numFmtId="10" fontId="8" fillId="4" borderId="5" xfId="2" applyNumberFormat="1" applyFont="1" applyFill="1" applyBorder="1" applyAlignment="1">
      <alignment horizontal="centerContinuous" vertical="center"/>
    </xf>
    <xf numFmtId="10" fontId="8" fillId="5" borderId="3" xfId="2" applyNumberFormat="1" applyFont="1" applyFill="1" applyBorder="1" applyAlignment="1">
      <alignment horizontal="centerContinuous" vertical="center"/>
    </xf>
    <xf numFmtId="165" fontId="9" fillId="5" borderId="4" xfId="2" applyNumberFormat="1" applyFont="1" applyFill="1" applyBorder="1" applyAlignment="1">
      <alignment horizontal="centerContinuous" vertical="center"/>
    </xf>
    <xf numFmtId="10" fontId="8" fillId="5" borderId="4" xfId="2" applyNumberFormat="1" applyFont="1" applyFill="1" applyBorder="1" applyAlignment="1">
      <alignment horizontal="centerContinuous" vertical="center"/>
    </xf>
    <xf numFmtId="165" fontId="8" fillId="5" borderId="4" xfId="2" applyNumberFormat="1" applyFont="1" applyFill="1" applyBorder="1" applyAlignment="1">
      <alignment horizontal="centerContinuous" vertical="center"/>
    </xf>
    <xf numFmtId="165" fontId="8" fillId="5" borderId="5" xfId="2" applyNumberFormat="1" applyFont="1" applyFill="1" applyBorder="1" applyAlignment="1">
      <alignment horizontal="centerContinuous" vertical="center"/>
    </xf>
    <xf numFmtId="10" fontId="8" fillId="6" borderId="3" xfId="2" applyNumberFormat="1" applyFont="1" applyFill="1" applyBorder="1" applyAlignment="1">
      <alignment horizontal="centerContinuous" vertical="center"/>
    </xf>
    <xf numFmtId="10" fontId="8" fillId="4" borderId="6" xfId="2" applyNumberFormat="1" applyFont="1" applyFill="1" applyBorder="1" applyAlignment="1">
      <alignment vertical="center"/>
    </xf>
    <xf numFmtId="10" fontId="8" fillId="4" borderId="0" xfId="2" applyNumberFormat="1" applyFont="1" applyFill="1" applyBorder="1" applyAlignment="1">
      <alignment vertical="center"/>
    </xf>
    <xf numFmtId="164" fontId="11" fillId="7" borderId="3" xfId="3" applyFont="1" applyFill="1" applyBorder="1" applyAlignment="1">
      <alignment horizontal="centerContinuous" vertical="center"/>
    </xf>
    <xf numFmtId="164" fontId="11" fillId="7" borderId="5" xfId="3" applyFont="1" applyFill="1" applyBorder="1" applyAlignment="1">
      <alignment horizontal="centerContinuous" vertical="center"/>
    </xf>
    <xf numFmtId="0" fontId="12" fillId="0" borderId="7" xfId="0" applyFont="1" applyBorder="1"/>
    <xf numFmtId="164" fontId="13" fillId="8" borderId="8" xfId="3" applyFont="1" applyFill="1" applyBorder="1" applyAlignment="1">
      <alignment horizontal="centerContinuous" vertical="center"/>
    </xf>
    <xf numFmtId="165" fontId="14" fillId="8" borderId="8" xfId="3" applyNumberFormat="1" applyFont="1" applyFill="1" applyBorder="1" applyAlignment="1">
      <alignment horizontal="centerContinuous" vertical="center"/>
    </xf>
    <xf numFmtId="164" fontId="11" fillId="9" borderId="9" xfId="3" applyFont="1" applyFill="1" applyBorder="1" applyAlignment="1">
      <alignment horizontal="centerContinuous" vertical="center"/>
    </xf>
    <xf numFmtId="165" fontId="11" fillId="9" borderId="10" xfId="3" applyNumberFormat="1" applyFont="1" applyFill="1" applyBorder="1" applyAlignment="1">
      <alignment horizontal="centerContinuous" vertical="center"/>
    </xf>
    <xf numFmtId="164" fontId="11" fillId="10" borderId="9" xfId="3" applyFont="1" applyFill="1" applyBorder="1" applyAlignment="1">
      <alignment horizontal="centerContinuous" vertical="center"/>
    </xf>
    <xf numFmtId="165" fontId="11" fillId="10" borderId="10" xfId="3" applyNumberFormat="1" applyFont="1" applyFill="1" applyBorder="1" applyAlignment="1">
      <alignment horizontal="centerContinuous" vertical="center"/>
    </xf>
    <xf numFmtId="0" fontId="12" fillId="0" borderId="6" xfId="0" applyFont="1" applyBorder="1"/>
    <xf numFmtId="2" fontId="11" fillId="4" borderId="3" xfId="3" applyNumberFormat="1" applyFont="1" applyFill="1" applyBorder="1" applyAlignment="1">
      <alignment horizontal="center" vertical="center"/>
    </xf>
    <xf numFmtId="164" fontId="15" fillId="11" borderId="3" xfId="3" applyFont="1" applyFill="1" applyBorder="1" applyAlignment="1">
      <alignment horizontal="centerContinuous" vertical="center"/>
    </xf>
    <xf numFmtId="10" fontId="16" fillId="12" borderId="11" xfId="2" applyNumberFormat="1" applyFont="1" applyFill="1" applyBorder="1" applyAlignment="1">
      <alignment horizontal="center" vertical="center"/>
    </xf>
    <xf numFmtId="10" fontId="16" fillId="12" borderId="12" xfId="2" applyNumberFormat="1" applyFont="1" applyFill="1" applyBorder="1" applyAlignment="1">
      <alignment horizontal="center" vertical="center"/>
    </xf>
    <xf numFmtId="0" fontId="0" fillId="0" borderId="7" xfId="0" applyBorder="1"/>
    <xf numFmtId="10" fontId="16" fillId="12" borderId="13" xfId="2" applyNumberFormat="1" applyFont="1" applyFill="1" applyBorder="1" applyAlignment="1">
      <alignment horizontal="center" vertical="center"/>
    </xf>
    <xf numFmtId="165" fontId="17" fillId="12" borderId="14" xfId="2" applyNumberFormat="1" applyFont="1" applyFill="1" applyBorder="1" applyAlignment="1">
      <alignment horizontal="center" vertical="center"/>
    </xf>
    <xf numFmtId="165" fontId="16" fillId="12" borderId="14" xfId="2" applyNumberFormat="1" applyFont="1" applyFill="1" applyBorder="1" applyAlignment="1">
      <alignment horizontal="center" vertical="center"/>
    </xf>
    <xf numFmtId="0" fontId="0" fillId="0" borderId="6" xfId="0" applyBorder="1"/>
    <xf numFmtId="0" fontId="0" fillId="0" borderId="15" xfId="0" applyBorder="1"/>
    <xf numFmtId="2" fontId="0" fillId="0" borderId="15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18" fillId="13" borderId="16" xfId="0" applyNumberFormat="1" applyFont="1" applyFill="1" applyBorder="1" applyAlignment="1">
      <alignment horizontal="center" vertical="center" wrapText="1"/>
    </xf>
    <xf numFmtId="165" fontId="0" fillId="14" borderId="17" xfId="2" applyNumberFormat="1" applyFont="1" applyFill="1" applyBorder="1" applyAlignment="1">
      <alignment horizontal="center"/>
    </xf>
    <xf numFmtId="0" fontId="0" fillId="12" borderId="18" xfId="0" applyFill="1" applyBorder="1" applyAlignment="1">
      <alignment horizontal="center"/>
    </xf>
    <xf numFmtId="0" fontId="0" fillId="12" borderId="15" xfId="0" applyFill="1" applyBorder="1" applyAlignment="1">
      <alignment horizontal="left" indent="2"/>
    </xf>
    <xf numFmtId="2" fontId="0" fillId="12" borderId="15" xfId="2" applyNumberFormat="1" applyFont="1" applyFill="1" applyBorder="1" applyAlignment="1">
      <alignment horizontal="center"/>
    </xf>
    <xf numFmtId="0" fontId="0" fillId="12" borderId="7" xfId="0" applyFill="1" applyBorder="1" applyAlignment="1">
      <alignment horizontal="left" indent="2"/>
    </xf>
    <xf numFmtId="2" fontId="0" fillId="12" borderId="7" xfId="2" applyNumberFormat="1" applyFont="1" applyFill="1" applyBorder="1" applyAlignment="1">
      <alignment horizontal="center"/>
    </xf>
    <xf numFmtId="0" fontId="0" fillId="12" borderId="19" xfId="0" applyFill="1" applyBorder="1" applyAlignment="1">
      <alignment horizontal="left" indent="2"/>
    </xf>
    <xf numFmtId="2" fontId="0" fillId="12" borderId="19" xfId="2" applyNumberFormat="1" applyFont="1" applyFill="1" applyBorder="1" applyAlignment="1">
      <alignment horizontal="center"/>
    </xf>
    <xf numFmtId="0" fontId="0" fillId="15" borderId="16" xfId="0" applyFill="1" applyBorder="1" applyAlignment="1">
      <alignment horizontal="center"/>
    </xf>
    <xf numFmtId="10" fontId="19" fillId="16" borderId="20" xfId="2" applyNumberFormat="1" applyFont="1" applyFill="1" applyBorder="1" applyAlignment="1">
      <alignment horizontal="center" vertical="center" wrapText="1"/>
    </xf>
    <xf numFmtId="165" fontId="19" fillId="16" borderId="21" xfId="2" applyNumberFormat="1" applyFont="1" applyFill="1" applyBorder="1" applyAlignment="1">
      <alignment horizontal="center" vertical="center" wrapText="1"/>
    </xf>
    <xf numFmtId="0" fontId="4" fillId="0" borderId="7" xfId="0" applyFont="1" applyBorder="1"/>
    <xf numFmtId="10" fontId="18" fillId="8" borderId="20" xfId="3" applyNumberFormat="1" applyFont="1" applyFill="1" applyBorder="1" applyAlignment="1">
      <alignment horizontal="center" vertical="center"/>
    </xf>
    <xf numFmtId="165" fontId="20" fillId="8" borderId="22" xfId="3" applyNumberFormat="1" applyFont="1" applyFill="1" applyBorder="1" applyAlignment="1">
      <alignment horizontal="center" vertical="center"/>
    </xf>
    <xf numFmtId="10" fontId="2" fillId="9" borderId="20" xfId="2" applyNumberFormat="1" applyFont="1" applyFill="1" applyBorder="1" applyAlignment="1">
      <alignment horizontal="center"/>
    </xf>
    <xf numFmtId="165" fontId="2" fillId="9" borderId="22" xfId="2" applyNumberFormat="1" applyFont="1" applyFill="1" applyBorder="1" applyAlignment="1">
      <alignment horizontal="center"/>
    </xf>
    <xf numFmtId="10" fontId="2" fillId="10" borderId="20" xfId="2" applyNumberFormat="1" applyFont="1" applyFill="1" applyBorder="1" applyAlignment="1">
      <alignment horizontal="center"/>
    </xf>
    <xf numFmtId="165" fontId="2" fillId="10" borderId="22" xfId="2" applyNumberFormat="1" applyFont="1" applyFill="1" applyBorder="1" applyAlignment="1">
      <alignment horizontal="center"/>
    </xf>
    <xf numFmtId="10" fontId="0" fillId="12" borderId="23" xfId="2" applyNumberFormat="1" applyFont="1" applyFill="1" applyBorder="1" applyAlignment="1">
      <alignment horizontal="center"/>
    </xf>
    <xf numFmtId="165" fontId="7" fillId="12" borderId="24" xfId="2" applyNumberFormat="1" applyFont="1" applyFill="1" applyBorder="1" applyAlignment="1">
      <alignment horizontal="center"/>
    </xf>
    <xf numFmtId="0" fontId="0" fillId="0" borderId="25" xfId="0" applyBorder="1"/>
    <xf numFmtId="10" fontId="0" fillId="0" borderId="0" xfId="2" applyNumberFormat="1" applyFont="1" applyBorder="1"/>
    <xf numFmtId="2" fontId="21" fillId="3" borderId="18" xfId="0" applyNumberFormat="1" applyFont="1" applyFill="1" applyBorder="1" applyAlignment="1">
      <alignment horizontal="center"/>
    </xf>
    <xf numFmtId="10" fontId="0" fillId="12" borderId="6" xfId="2" applyNumberFormat="1" applyFont="1" applyFill="1" applyBorder="1" applyAlignment="1">
      <alignment horizontal="center"/>
    </xf>
    <xf numFmtId="165" fontId="7" fillId="12" borderId="25" xfId="2" applyNumberFormat="1" applyFont="1" applyFill="1" applyBorder="1" applyAlignment="1">
      <alignment horizontal="center"/>
    </xf>
    <xf numFmtId="0" fontId="0" fillId="12" borderId="26" xfId="0" applyFill="1" applyBorder="1" applyAlignment="1">
      <alignment horizontal="left" indent="2"/>
    </xf>
    <xf numFmtId="10" fontId="0" fillId="12" borderId="27" xfId="2" applyNumberFormat="1" applyFont="1" applyFill="1" applyBorder="1" applyAlignment="1">
      <alignment horizontal="center"/>
    </xf>
    <xf numFmtId="165" fontId="7" fillId="12" borderId="28" xfId="2" applyNumberFormat="1" applyFont="1" applyFill="1" applyBorder="1" applyAlignment="1">
      <alignment horizontal="center"/>
    </xf>
    <xf numFmtId="167" fontId="0" fillId="0" borderId="0" xfId="2" applyNumberFormat="1" applyFont="1" applyBorder="1"/>
    <xf numFmtId="0" fontId="3" fillId="0" borderId="0" xfId="0" applyFont="1"/>
    <xf numFmtId="0" fontId="0" fillId="17" borderId="7" xfId="0" applyFill="1" applyBorder="1" applyAlignment="1">
      <alignment horizontal="left" indent="4"/>
    </xf>
    <xf numFmtId="10" fontId="0" fillId="17" borderId="6" xfId="2" applyNumberFormat="1" applyFont="1" applyFill="1" applyBorder="1" applyAlignment="1">
      <alignment horizontal="center"/>
    </xf>
    <xf numFmtId="165" fontId="7" fillId="17" borderId="25" xfId="2" applyNumberFormat="1" applyFont="1" applyFill="1" applyBorder="1" applyAlignment="1">
      <alignment horizontal="center"/>
    </xf>
    <xf numFmtId="0" fontId="0" fillId="17" borderId="19" xfId="0" applyFill="1" applyBorder="1" applyAlignment="1">
      <alignment horizontal="left" indent="4"/>
    </xf>
    <xf numFmtId="10" fontId="0" fillId="17" borderId="11" xfId="2" applyNumberFormat="1" applyFont="1" applyFill="1" applyBorder="1" applyAlignment="1">
      <alignment horizontal="center"/>
    </xf>
    <xf numFmtId="165" fontId="7" fillId="17" borderId="29" xfId="2" applyNumberFormat="1" applyFont="1" applyFill="1" applyBorder="1" applyAlignment="1">
      <alignment horizontal="center"/>
    </xf>
    <xf numFmtId="10" fontId="19" fillId="16" borderId="21" xfId="2" applyNumberFormat="1" applyFont="1" applyFill="1" applyBorder="1" applyAlignment="1">
      <alignment horizontal="center" vertical="center" wrapText="1"/>
    </xf>
    <xf numFmtId="165" fontId="19" fillId="16" borderId="22" xfId="2" applyNumberFormat="1" applyFont="1" applyFill="1" applyBorder="1" applyAlignment="1">
      <alignment horizontal="center" vertical="center" wrapText="1"/>
    </xf>
    <xf numFmtId="0" fontId="4" fillId="0" borderId="6" xfId="0" applyFont="1" applyBorder="1"/>
    <xf numFmtId="168" fontId="4" fillId="0" borderId="0" xfId="2" applyNumberFormat="1" applyFont="1" applyBorder="1"/>
    <xf numFmtId="168" fontId="0" fillId="0" borderId="0" xfId="2" applyNumberFormat="1" applyFont="1" applyBorder="1"/>
    <xf numFmtId="10" fontId="0" fillId="18" borderId="7" xfId="2" applyNumberFormat="1" applyFont="1" applyFill="1" applyBorder="1"/>
    <xf numFmtId="2" fontId="22" fillId="18" borderId="7" xfId="2" applyNumberFormat="1" applyFont="1" applyFill="1" applyBorder="1" applyAlignment="1">
      <alignment horizontal="center"/>
    </xf>
    <xf numFmtId="0" fontId="4" fillId="19" borderId="30" xfId="0" applyFont="1" applyFill="1" applyBorder="1" applyAlignment="1">
      <alignment horizontal="center"/>
    </xf>
    <xf numFmtId="0" fontId="0" fillId="18" borderId="15" xfId="0" applyFill="1" applyBorder="1" applyAlignment="1">
      <alignment horizontal="left"/>
    </xf>
    <xf numFmtId="10" fontId="0" fillId="18" borderId="23" xfId="2" applyNumberFormat="1" applyFont="1" applyFill="1" applyBorder="1" applyAlignment="1">
      <alignment horizontal="center"/>
    </xf>
    <xf numFmtId="165" fontId="0" fillId="18" borderId="24" xfId="2" applyNumberFormat="1" applyFont="1" applyFill="1" applyBorder="1" applyAlignment="1">
      <alignment horizontal="center"/>
    </xf>
    <xf numFmtId="10" fontId="0" fillId="20" borderId="23" xfId="2" applyNumberFormat="1" applyFont="1" applyFill="1" applyBorder="1" applyAlignment="1">
      <alignment horizontal="center"/>
    </xf>
    <xf numFmtId="165" fontId="1" fillId="20" borderId="24" xfId="2" applyNumberFormat="1" applyFont="1" applyFill="1" applyBorder="1" applyAlignment="1">
      <alignment horizontal="center"/>
    </xf>
    <xf numFmtId="10" fontId="0" fillId="21" borderId="23" xfId="2" applyNumberFormat="1" applyFont="1" applyFill="1" applyBorder="1" applyAlignment="1">
      <alignment horizontal="center"/>
    </xf>
    <xf numFmtId="165" fontId="0" fillId="21" borderId="24" xfId="2" applyNumberFormat="1" applyFont="1" applyFill="1" applyBorder="1" applyAlignment="1">
      <alignment horizontal="center"/>
    </xf>
    <xf numFmtId="10" fontId="0" fillId="22" borderId="23" xfId="2" applyNumberFormat="1" applyFont="1" applyFill="1" applyBorder="1" applyAlignment="1">
      <alignment horizontal="center"/>
    </xf>
    <xf numFmtId="165" fontId="0" fillId="22" borderId="24" xfId="2" applyNumberFormat="1" applyFont="1" applyFill="1" applyBorder="1" applyAlignment="1">
      <alignment horizontal="center"/>
    </xf>
    <xf numFmtId="0" fontId="0" fillId="2" borderId="7" xfId="0" applyFill="1" applyBorder="1" applyAlignment="1">
      <alignment horizontal="left" indent="1"/>
    </xf>
    <xf numFmtId="10" fontId="0" fillId="2" borderId="6" xfId="2" applyNumberFormat="1" applyFont="1" applyFill="1" applyBorder="1" applyAlignment="1">
      <alignment horizontal="center"/>
    </xf>
    <xf numFmtId="165" fontId="0" fillId="2" borderId="25" xfId="2" applyNumberFormat="1" applyFont="1" applyFill="1" applyBorder="1" applyAlignment="1">
      <alignment horizontal="center"/>
    </xf>
    <xf numFmtId="10" fontId="0" fillId="23" borderId="6" xfId="2" applyNumberFormat="1" applyFont="1" applyFill="1" applyBorder="1" applyAlignment="1">
      <alignment horizontal="center"/>
    </xf>
    <xf numFmtId="165" fontId="1" fillId="23" borderId="25" xfId="2" applyNumberFormat="1" applyFont="1" applyFill="1" applyBorder="1" applyAlignment="1">
      <alignment horizontal="center"/>
    </xf>
    <xf numFmtId="10" fontId="0" fillId="3" borderId="6" xfId="2" applyNumberFormat="1" applyFont="1" applyFill="1" applyBorder="1" applyAlignment="1">
      <alignment horizontal="center"/>
    </xf>
    <xf numFmtId="165" fontId="0" fillId="3" borderId="25" xfId="2" applyNumberFormat="1" applyFont="1" applyFill="1" applyBorder="1" applyAlignment="1">
      <alignment horizontal="center"/>
    </xf>
    <xf numFmtId="10" fontId="0" fillId="19" borderId="6" xfId="2" applyNumberFormat="1" applyFont="1" applyFill="1" applyBorder="1" applyAlignment="1">
      <alignment horizontal="center"/>
    </xf>
    <xf numFmtId="165" fontId="0" fillId="19" borderId="25" xfId="2" applyNumberFormat="1" applyFont="1" applyFill="1" applyBorder="1" applyAlignment="1">
      <alignment horizontal="center"/>
    </xf>
    <xf numFmtId="10" fontId="0" fillId="2" borderId="7" xfId="2" applyNumberFormat="1" applyFont="1" applyFill="1" applyBorder="1"/>
    <xf numFmtId="2" fontId="22" fillId="2" borderId="7" xfId="2" applyNumberFormat="1" applyFont="1" applyFill="1" applyBorder="1" applyAlignment="1">
      <alignment horizontal="center"/>
    </xf>
    <xf numFmtId="2" fontId="18" fillId="11" borderId="31" xfId="0" applyNumberFormat="1" applyFont="1" applyFill="1" applyBorder="1" applyAlignment="1">
      <alignment horizontal="center" vertical="center" wrapText="1"/>
    </xf>
    <xf numFmtId="165" fontId="0" fillId="12" borderId="25" xfId="2" applyNumberFormat="1" applyFont="1" applyFill="1" applyBorder="1" applyAlignment="1">
      <alignment horizontal="center"/>
    </xf>
    <xf numFmtId="165" fontId="1" fillId="12" borderId="25" xfId="2" applyNumberFormat="1" applyFont="1" applyFill="1" applyBorder="1" applyAlignment="1">
      <alignment horizontal="center"/>
    </xf>
    <xf numFmtId="10" fontId="0" fillId="12" borderId="7" xfId="2" applyNumberFormat="1" applyFont="1" applyFill="1" applyBorder="1"/>
    <xf numFmtId="2" fontId="22" fillId="12" borderId="7" xfId="2" applyNumberFormat="1" applyFont="1" applyFill="1" applyBorder="1" applyAlignment="1">
      <alignment horizontal="center"/>
    </xf>
    <xf numFmtId="0" fontId="0" fillId="0" borderId="4" xfId="0" applyBorder="1"/>
    <xf numFmtId="165" fontId="0" fillId="0" borderId="4" xfId="0" applyNumberFormat="1" applyBorder="1"/>
    <xf numFmtId="0" fontId="0" fillId="0" borderId="7" xfId="0" applyBorder="1" applyAlignment="1">
      <alignment horizontal="left" indent="3"/>
    </xf>
    <xf numFmtId="10" fontId="0" fillId="0" borderId="6" xfId="2" applyNumberFormat="1" applyFont="1" applyBorder="1" applyAlignment="1">
      <alignment horizontal="center"/>
    </xf>
    <xf numFmtId="165" fontId="0" fillId="0" borderId="25" xfId="2" applyNumberFormat="1" applyFont="1" applyBorder="1" applyAlignment="1">
      <alignment horizontal="center"/>
    </xf>
    <xf numFmtId="165" fontId="1" fillId="0" borderId="25" xfId="2" applyNumberFormat="1" applyFont="1" applyBorder="1" applyAlignment="1">
      <alignment horizontal="center"/>
    </xf>
    <xf numFmtId="0" fontId="0" fillId="2" borderId="19" xfId="0" applyFill="1" applyBorder="1" applyAlignment="1">
      <alignment horizontal="left" indent="1"/>
    </xf>
    <xf numFmtId="10" fontId="0" fillId="2" borderId="11" xfId="2" applyNumberFormat="1" applyFont="1" applyFill="1" applyBorder="1" applyAlignment="1">
      <alignment horizontal="center"/>
    </xf>
    <xf numFmtId="165" fontId="0" fillId="2" borderId="29" xfId="2" applyNumberFormat="1" applyFont="1" applyFill="1" applyBorder="1" applyAlignment="1">
      <alignment horizontal="center"/>
    </xf>
    <xf numFmtId="10" fontId="0" fillId="23" borderId="11" xfId="2" applyNumberFormat="1" applyFont="1" applyFill="1" applyBorder="1" applyAlignment="1">
      <alignment horizontal="center"/>
    </xf>
    <xf numFmtId="165" fontId="1" fillId="23" borderId="29" xfId="2" applyNumberFormat="1" applyFont="1" applyFill="1" applyBorder="1" applyAlignment="1">
      <alignment horizontal="center"/>
    </xf>
    <xf numFmtId="10" fontId="0" fillId="3" borderId="11" xfId="2" applyNumberFormat="1" applyFont="1" applyFill="1" applyBorder="1" applyAlignment="1">
      <alignment horizontal="center"/>
    </xf>
    <xf numFmtId="165" fontId="0" fillId="3" borderId="29" xfId="2" applyNumberFormat="1" applyFont="1" applyFill="1" applyBorder="1" applyAlignment="1">
      <alignment horizontal="center"/>
    </xf>
    <xf numFmtId="10" fontId="0" fillId="19" borderId="11" xfId="2" applyNumberFormat="1" applyFont="1" applyFill="1" applyBorder="1" applyAlignment="1">
      <alignment horizontal="center"/>
    </xf>
    <xf numFmtId="165" fontId="0" fillId="19" borderId="29" xfId="2" applyNumberFormat="1" applyFont="1" applyFill="1" applyBorder="1" applyAlignment="1">
      <alignment horizontal="center"/>
    </xf>
    <xf numFmtId="165" fontId="23" fillId="21" borderId="24" xfId="2" applyNumberFormat="1" applyFont="1" applyFill="1" applyBorder="1" applyAlignment="1">
      <alignment horizontal="center"/>
    </xf>
    <xf numFmtId="10" fontId="0" fillId="18" borderId="32" xfId="2" applyNumberFormat="1" applyFont="1" applyFill="1" applyBorder="1"/>
    <xf numFmtId="10" fontId="0" fillId="18" borderId="8" xfId="2" applyNumberFormat="1" applyFont="1" applyFill="1" applyBorder="1"/>
    <xf numFmtId="10" fontId="0" fillId="18" borderId="33" xfId="2" applyNumberFormat="1" applyFont="1" applyFill="1" applyBorder="1"/>
    <xf numFmtId="10" fontId="0" fillId="2" borderId="34" xfId="2" applyNumberFormat="1" applyFont="1" applyFill="1" applyBorder="1"/>
    <xf numFmtId="10" fontId="0" fillId="2" borderId="35" xfId="2" applyNumberFormat="1" applyFont="1" applyFill="1" applyBorder="1"/>
    <xf numFmtId="2" fontId="18" fillId="11" borderId="16" xfId="0" applyNumberFormat="1" applyFont="1" applyFill="1" applyBorder="1" applyAlignment="1">
      <alignment horizontal="center" vertical="center" wrapText="1"/>
    </xf>
    <xf numFmtId="10" fontId="0" fillId="12" borderId="34" xfId="2" applyNumberFormat="1" applyFont="1" applyFill="1" applyBorder="1"/>
    <xf numFmtId="10" fontId="0" fillId="12" borderId="35" xfId="2" applyNumberFormat="1" applyFont="1" applyFill="1" applyBorder="1"/>
    <xf numFmtId="0" fontId="4" fillId="24" borderId="30" xfId="0" applyFont="1" applyFill="1" applyBorder="1" applyAlignment="1">
      <alignment horizontal="center"/>
    </xf>
    <xf numFmtId="0" fontId="20" fillId="2" borderId="7" xfId="0" applyFont="1" applyFill="1" applyBorder="1" applyAlignment="1">
      <alignment horizontal="left" indent="1"/>
    </xf>
    <xf numFmtId="0" fontId="3" fillId="12" borderId="18" xfId="0" applyFont="1" applyFill="1" applyBorder="1" applyAlignment="1">
      <alignment horizontal="center"/>
    </xf>
    <xf numFmtId="10" fontId="0" fillId="0" borderId="7" xfId="0" applyNumberFormat="1" applyBorder="1"/>
    <xf numFmtId="10" fontId="0" fillId="0" borderId="6" xfId="0" applyNumberFormat="1" applyBorder="1"/>
    <xf numFmtId="10" fontId="0" fillId="2" borderId="36" xfId="2" applyNumberFormat="1" applyFont="1" applyFill="1" applyBorder="1"/>
    <xf numFmtId="10" fontId="0" fillId="2" borderId="26" xfId="2" applyNumberFormat="1" applyFont="1" applyFill="1" applyBorder="1"/>
    <xf numFmtId="10" fontId="0" fillId="2" borderId="37" xfId="2" applyNumberFormat="1" applyFont="1" applyFill="1" applyBorder="1"/>
    <xf numFmtId="0" fontId="0" fillId="0" borderId="38" xfId="0" applyBorder="1"/>
    <xf numFmtId="0" fontId="0" fillId="0" borderId="39" xfId="0" applyBorder="1"/>
    <xf numFmtId="0" fontId="0" fillId="12" borderId="0" xfId="0" applyFill="1" applyAlignment="1">
      <alignment horizontal="center"/>
    </xf>
    <xf numFmtId="0" fontId="24" fillId="25" borderId="40" xfId="0" applyFont="1" applyFill="1" applyBorder="1" applyAlignment="1">
      <alignment horizontal="left"/>
    </xf>
    <xf numFmtId="0" fontId="0" fillId="0" borderId="41" xfId="0" applyBorder="1"/>
    <xf numFmtId="10" fontId="25" fillId="25" borderId="42" xfId="2" applyNumberFormat="1" applyFont="1" applyFill="1" applyBorder="1" applyAlignment="1">
      <alignment horizontal="center"/>
    </xf>
    <xf numFmtId="165" fontId="25" fillId="25" borderId="43" xfId="2" applyNumberFormat="1" applyFont="1" applyFill="1" applyBorder="1" applyAlignment="1">
      <alignment horizontal="center"/>
    </xf>
    <xf numFmtId="10" fontId="25" fillId="25" borderId="44" xfId="2" applyNumberFormat="1" applyFont="1" applyFill="1" applyBorder="1" applyAlignment="1">
      <alignment horizontal="center"/>
    </xf>
    <xf numFmtId="0" fontId="4" fillId="0" borderId="0" xfId="0" applyFont="1"/>
    <xf numFmtId="10" fontId="0" fillId="25" borderId="44" xfId="2" applyNumberFormat="1" applyFont="1" applyFill="1" applyBorder="1" applyAlignment="1">
      <alignment horizontal="center"/>
    </xf>
    <xf numFmtId="165" fontId="1" fillId="25" borderId="43" xfId="2" applyNumberFormat="1" applyFont="1" applyFill="1" applyBorder="1" applyAlignment="1">
      <alignment horizontal="center"/>
    </xf>
    <xf numFmtId="165" fontId="0" fillId="25" borderId="43" xfId="2" applyNumberFormat="1" applyFont="1" applyFill="1" applyBorder="1" applyAlignment="1">
      <alignment horizontal="center"/>
    </xf>
    <xf numFmtId="10" fontId="25" fillId="25" borderId="40" xfId="2" applyNumberFormat="1" applyFont="1" applyFill="1" applyBorder="1"/>
    <xf numFmtId="0" fontId="24" fillId="26" borderId="40" xfId="0" applyFont="1" applyFill="1" applyBorder="1" applyAlignment="1">
      <alignment horizontal="left" indent="2"/>
    </xf>
    <xf numFmtId="10" fontId="25" fillId="26" borderId="42" xfId="2" applyNumberFormat="1" applyFont="1" applyFill="1" applyBorder="1" applyAlignment="1">
      <alignment horizontal="center"/>
    </xf>
    <xf numFmtId="165" fontId="25" fillId="26" borderId="43" xfId="2" applyNumberFormat="1" applyFont="1" applyFill="1" applyBorder="1" applyAlignment="1">
      <alignment horizontal="center"/>
    </xf>
    <xf numFmtId="10" fontId="25" fillId="26" borderId="45" xfId="2" applyNumberFormat="1" applyFont="1" applyFill="1" applyBorder="1" applyAlignment="1">
      <alignment horizontal="center"/>
    </xf>
    <xf numFmtId="165" fontId="25" fillId="26" borderId="46" xfId="2" applyNumberFormat="1" applyFont="1" applyFill="1" applyBorder="1" applyAlignment="1">
      <alignment horizontal="center"/>
    </xf>
    <xf numFmtId="10" fontId="0" fillId="26" borderId="45" xfId="2" applyNumberFormat="1" applyFont="1" applyFill="1" applyBorder="1" applyAlignment="1">
      <alignment horizontal="center"/>
    </xf>
    <xf numFmtId="165" fontId="1" fillId="26" borderId="46" xfId="2" applyNumberFormat="1" applyFont="1" applyFill="1" applyBorder="1" applyAlignment="1">
      <alignment horizontal="center"/>
    </xf>
    <xf numFmtId="165" fontId="0" fillId="26" borderId="46" xfId="2" applyNumberFormat="1" applyFont="1" applyFill="1" applyBorder="1" applyAlignment="1">
      <alignment horizontal="center"/>
    </xf>
    <xf numFmtId="10" fontId="0" fillId="18" borderId="47" xfId="2" applyNumberFormat="1" applyFont="1" applyFill="1" applyBorder="1"/>
    <xf numFmtId="10" fontId="0" fillId="18" borderId="48" xfId="2" applyNumberFormat="1" applyFont="1" applyFill="1" applyBorder="1"/>
    <xf numFmtId="10" fontId="0" fillId="18" borderId="49" xfId="2" applyNumberFormat="1" applyFont="1" applyFill="1" applyBorder="1"/>
    <xf numFmtId="0" fontId="0" fillId="18" borderId="17" xfId="0" applyFill="1" applyBorder="1" applyAlignment="1">
      <alignment horizontal="left"/>
    </xf>
    <xf numFmtId="10" fontId="0" fillId="18" borderId="3" xfId="2" applyNumberFormat="1" applyFont="1" applyFill="1" applyBorder="1" applyAlignment="1">
      <alignment horizontal="center"/>
    </xf>
    <xf numFmtId="165" fontId="0" fillId="18" borderId="5" xfId="2" applyNumberFormat="1" applyFont="1" applyFill="1" applyBorder="1" applyAlignment="1">
      <alignment horizontal="center"/>
    </xf>
    <xf numFmtId="10" fontId="0" fillId="20" borderId="3" xfId="2" applyNumberFormat="1" applyFont="1" applyFill="1" applyBorder="1" applyAlignment="1">
      <alignment horizontal="center"/>
    </xf>
    <xf numFmtId="165" fontId="1" fillId="20" borderId="5" xfId="2" applyNumberFormat="1" applyFont="1" applyFill="1" applyBorder="1" applyAlignment="1">
      <alignment horizontal="center"/>
    </xf>
    <xf numFmtId="10" fontId="0" fillId="21" borderId="3" xfId="2" applyNumberFormat="1" applyFont="1" applyFill="1" applyBorder="1" applyAlignment="1">
      <alignment horizontal="center"/>
    </xf>
    <xf numFmtId="165" fontId="0" fillId="21" borderId="5" xfId="2" applyNumberFormat="1" applyFont="1" applyFill="1" applyBorder="1" applyAlignment="1">
      <alignment horizontal="center"/>
    </xf>
    <xf numFmtId="10" fontId="0" fillId="22" borderId="3" xfId="2" applyNumberFormat="1" applyFont="1" applyFill="1" applyBorder="1" applyAlignment="1">
      <alignment horizontal="center"/>
    </xf>
    <xf numFmtId="165" fontId="0" fillId="22" borderId="5" xfId="2" applyNumberFormat="1" applyFont="1" applyFill="1" applyBorder="1" applyAlignment="1">
      <alignment horizontal="center"/>
    </xf>
    <xf numFmtId="10" fontId="0" fillId="12" borderId="47" xfId="2" applyNumberFormat="1" applyFont="1" applyFill="1" applyBorder="1"/>
    <xf numFmtId="10" fontId="0" fillId="12" borderId="48" xfId="2" applyNumberFormat="1" applyFont="1" applyFill="1" applyBorder="1"/>
    <xf numFmtId="10" fontId="0" fillId="12" borderId="49" xfId="2" applyNumberFormat="1" applyFont="1" applyFill="1" applyBorder="1"/>
    <xf numFmtId="165" fontId="0" fillId="12" borderId="0" xfId="2" applyNumberFormat="1" applyFont="1" applyFill="1" applyBorder="1" applyAlignment="1">
      <alignment horizontal="center"/>
    </xf>
    <xf numFmtId="10" fontId="0" fillId="12" borderId="0" xfId="2" applyNumberFormat="1" applyFont="1" applyFill="1" applyBorder="1" applyAlignment="1">
      <alignment horizontal="center"/>
    </xf>
    <xf numFmtId="10" fontId="0" fillId="23" borderId="27" xfId="2" applyNumberFormat="1" applyFont="1" applyFill="1" applyBorder="1" applyAlignment="1">
      <alignment horizontal="center"/>
    </xf>
    <xf numFmtId="165" fontId="1" fillId="23" borderId="28" xfId="2" applyNumberFormat="1" applyFont="1" applyFill="1" applyBorder="1" applyAlignment="1">
      <alignment horizontal="center"/>
    </xf>
    <xf numFmtId="0" fontId="0" fillId="0" borderId="26" xfId="0" applyBorder="1"/>
    <xf numFmtId="10" fontId="0" fillId="3" borderId="27" xfId="2" applyNumberFormat="1" applyFont="1" applyFill="1" applyBorder="1" applyAlignment="1">
      <alignment horizontal="center"/>
    </xf>
    <xf numFmtId="165" fontId="0" fillId="3" borderId="28" xfId="2" applyNumberFormat="1" applyFont="1" applyFill="1" applyBorder="1" applyAlignment="1">
      <alignment horizontal="center"/>
    </xf>
    <xf numFmtId="0" fontId="0" fillId="0" borderId="50" xfId="0" applyBorder="1"/>
    <xf numFmtId="10" fontId="0" fillId="19" borderId="27" xfId="2" applyNumberFormat="1" applyFont="1" applyFill="1" applyBorder="1" applyAlignment="1">
      <alignment horizontal="center"/>
    </xf>
    <xf numFmtId="165" fontId="0" fillId="19" borderId="28" xfId="2" applyNumberFormat="1" applyFont="1" applyFill="1" applyBorder="1" applyAlignment="1">
      <alignment horizontal="center"/>
    </xf>
    <xf numFmtId="0" fontId="0" fillId="18" borderId="19" xfId="0" applyFill="1" applyBorder="1" applyAlignment="1">
      <alignment horizontal="left"/>
    </xf>
    <xf numFmtId="9" fontId="18" fillId="13" borderId="16" xfId="2" applyFont="1" applyFill="1" applyBorder="1" applyAlignment="1">
      <alignment horizontal="center" vertical="center" wrapText="1"/>
    </xf>
    <xf numFmtId="9" fontId="0" fillId="0" borderId="0" xfId="2" applyFont="1"/>
    <xf numFmtId="9" fontId="4" fillId="0" borderId="7" xfId="2" applyFont="1" applyBorder="1"/>
    <xf numFmtId="10" fontId="18" fillId="8" borderId="20" xfId="2" applyNumberFormat="1" applyFont="1" applyFill="1" applyBorder="1" applyAlignment="1">
      <alignment horizontal="center" vertical="center"/>
    </xf>
    <xf numFmtId="165" fontId="20" fillId="8" borderId="22" xfId="2" applyNumberFormat="1" applyFont="1" applyFill="1" applyBorder="1" applyAlignment="1">
      <alignment horizontal="center" vertical="center"/>
    </xf>
    <xf numFmtId="10" fontId="4" fillId="0" borderId="0" xfId="2" applyNumberFormat="1" applyFont="1" applyBorder="1"/>
    <xf numFmtId="10" fontId="0" fillId="0" borderId="0" xfId="2" applyNumberFormat="1" applyFont="1"/>
    <xf numFmtId="165" fontId="0" fillId="0" borderId="0" xfId="2" applyNumberFormat="1" applyFont="1"/>
    <xf numFmtId="9" fontId="0" fillId="18" borderId="15" xfId="2" applyFont="1" applyFill="1" applyBorder="1" applyAlignment="1">
      <alignment horizontal="left"/>
    </xf>
    <xf numFmtId="9" fontId="0" fillId="2" borderId="7" xfId="2" applyFont="1" applyFill="1" applyBorder="1" applyAlignment="1">
      <alignment horizontal="left" indent="1"/>
    </xf>
    <xf numFmtId="9" fontId="0" fillId="0" borderId="7" xfId="2" applyFont="1" applyBorder="1"/>
    <xf numFmtId="9" fontId="0" fillId="12" borderId="7" xfId="2" applyFont="1" applyFill="1" applyBorder="1" applyAlignment="1">
      <alignment horizontal="left" indent="2"/>
    </xf>
    <xf numFmtId="9" fontId="0" fillId="0" borderId="7" xfId="2" applyFont="1" applyBorder="1" applyAlignment="1">
      <alignment horizontal="left" indent="3"/>
    </xf>
    <xf numFmtId="165" fontId="0" fillId="0" borderId="25" xfId="2" applyNumberFormat="1" applyFont="1" applyFill="1" applyBorder="1" applyAlignment="1">
      <alignment horizontal="center"/>
    </xf>
    <xf numFmtId="10" fontId="0" fillId="12" borderId="36" xfId="2" applyNumberFormat="1" applyFont="1" applyFill="1" applyBorder="1"/>
    <xf numFmtId="10" fontId="0" fillId="12" borderId="26" xfId="2" applyNumberFormat="1" applyFont="1" applyFill="1" applyBorder="1"/>
    <xf numFmtId="10" fontId="0" fillId="12" borderId="37" xfId="2" applyNumberFormat="1" applyFont="1" applyFill="1" applyBorder="1"/>
    <xf numFmtId="9" fontId="0" fillId="12" borderId="25" xfId="2" applyFont="1" applyFill="1" applyBorder="1" applyAlignment="1">
      <alignment horizontal="center"/>
    </xf>
    <xf numFmtId="9" fontId="0" fillId="0" borderId="4" xfId="2" applyFont="1" applyBorder="1"/>
    <xf numFmtId="10" fontId="0" fillId="0" borderId="4" xfId="2" applyNumberFormat="1" applyFont="1" applyBorder="1"/>
    <xf numFmtId="165" fontId="0" fillId="0" borderId="4" xfId="2" applyNumberFormat="1" applyFont="1" applyBorder="1"/>
    <xf numFmtId="2" fontId="22" fillId="0" borderId="7" xfId="2" applyNumberFormat="1" applyFont="1" applyBorder="1" applyAlignment="1">
      <alignment horizontal="center"/>
    </xf>
    <xf numFmtId="10" fontId="0" fillId="0" borderId="7" xfId="2" applyNumberFormat="1" applyFont="1" applyBorder="1"/>
    <xf numFmtId="9" fontId="20" fillId="12" borderId="7" xfId="2" applyFont="1" applyFill="1" applyBorder="1" applyAlignment="1">
      <alignment horizontal="left" indent="2"/>
    </xf>
    <xf numFmtId="10" fontId="0" fillId="27" borderId="6" xfId="2" applyNumberFormat="1" applyFont="1" applyFill="1" applyBorder="1" applyAlignment="1">
      <alignment horizontal="center"/>
    </xf>
    <xf numFmtId="165" fontId="1" fillId="27" borderId="25" xfId="2" applyNumberFormat="1" applyFont="1" applyFill="1" applyBorder="1" applyAlignment="1">
      <alignment horizontal="center"/>
    </xf>
    <xf numFmtId="10" fontId="0" fillId="28" borderId="6" xfId="2" applyNumberFormat="1" applyFont="1" applyFill="1" applyBorder="1" applyAlignment="1">
      <alignment horizontal="center"/>
    </xf>
    <xf numFmtId="165" fontId="0" fillId="28" borderId="25" xfId="2" applyNumberFormat="1" applyFont="1" applyFill="1" applyBorder="1" applyAlignment="1">
      <alignment horizontal="center"/>
    </xf>
    <xf numFmtId="10" fontId="0" fillId="29" borderId="6" xfId="2" applyNumberFormat="1" applyFont="1" applyFill="1" applyBorder="1" applyAlignment="1">
      <alignment horizontal="center"/>
    </xf>
    <xf numFmtId="165" fontId="0" fillId="29" borderId="25" xfId="2" applyNumberFormat="1" applyFont="1" applyFill="1" applyBorder="1" applyAlignment="1">
      <alignment horizontal="center"/>
    </xf>
    <xf numFmtId="9" fontId="0" fillId="25" borderId="7" xfId="2" applyFont="1" applyFill="1" applyBorder="1" applyAlignment="1">
      <alignment horizontal="left" indent="3"/>
    </xf>
    <xf numFmtId="10" fontId="0" fillId="25" borderId="6" xfId="2" applyNumberFormat="1" applyFont="1" applyFill="1" applyBorder="1" applyAlignment="1">
      <alignment horizontal="center"/>
    </xf>
    <xf numFmtId="165" fontId="0" fillId="25" borderId="25" xfId="2" applyNumberFormat="1" applyFont="1" applyFill="1" applyBorder="1" applyAlignment="1">
      <alignment horizontal="center"/>
    </xf>
    <xf numFmtId="165" fontId="1" fillId="25" borderId="25" xfId="2" applyNumberFormat="1" applyFont="1" applyFill="1" applyBorder="1" applyAlignment="1">
      <alignment horizontal="center"/>
    </xf>
    <xf numFmtId="10" fontId="0" fillId="25" borderId="7" xfId="2" applyNumberFormat="1" applyFont="1" applyFill="1" applyBorder="1"/>
    <xf numFmtId="2" fontId="22" fillId="25" borderId="7" xfId="2" applyNumberFormat="1" applyFont="1" applyFill="1" applyBorder="1" applyAlignment="1">
      <alignment horizontal="center"/>
    </xf>
    <xf numFmtId="9" fontId="0" fillId="26" borderId="51" xfId="2" applyFont="1" applyFill="1" applyBorder="1" applyAlignment="1">
      <alignment horizontal="left" indent="4"/>
    </xf>
    <xf numFmtId="10" fontId="0" fillId="26" borderId="52" xfId="2" applyNumberFormat="1" applyFont="1" applyFill="1" applyBorder="1" applyAlignment="1">
      <alignment horizontal="center"/>
    </xf>
    <xf numFmtId="165" fontId="0" fillId="26" borderId="53" xfId="2" applyNumberFormat="1" applyFont="1" applyFill="1" applyBorder="1" applyAlignment="1">
      <alignment horizontal="center"/>
    </xf>
    <xf numFmtId="165" fontId="1" fillId="26" borderId="53" xfId="2" applyNumberFormat="1" applyFont="1" applyFill="1" applyBorder="1" applyAlignment="1">
      <alignment horizontal="center"/>
    </xf>
    <xf numFmtId="10" fontId="0" fillId="26" borderId="6" xfId="2" applyNumberFormat="1" applyFont="1" applyFill="1" applyBorder="1" applyAlignment="1">
      <alignment horizontal="center"/>
    </xf>
    <xf numFmtId="165" fontId="0" fillId="26" borderId="25" xfId="2" applyNumberFormat="1" applyFont="1" applyFill="1" applyBorder="1" applyAlignment="1">
      <alignment horizontal="center"/>
    </xf>
    <xf numFmtId="10" fontId="0" fillId="26" borderId="7" xfId="2" applyNumberFormat="1" applyFont="1" applyFill="1" applyBorder="1"/>
    <xf numFmtId="2" fontId="22" fillId="26" borderId="7" xfId="2" applyNumberFormat="1" applyFont="1" applyFill="1" applyBorder="1" applyAlignment="1">
      <alignment horizontal="center"/>
    </xf>
    <xf numFmtId="9" fontId="0" fillId="26" borderId="7" xfId="2" applyFont="1" applyFill="1" applyBorder="1" applyAlignment="1">
      <alignment horizontal="left" indent="4"/>
    </xf>
    <xf numFmtId="165" fontId="1" fillId="26" borderId="25" xfId="2" applyNumberFormat="1" applyFont="1" applyFill="1" applyBorder="1" applyAlignment="1">
      <alignment horizontal="center"/>
    </xf>
    <xf numFmtId="9" fontId="0" fillId="26" borderId="54" xfId="2" applyFont="1" applyFill="1" applyBorder="1" applyAlignment="1">
      <alignment horizontal="left" indent="4"/>
    </xf>
    <xf numFmtId="10" fontId="0" fillId="26" borderId="55" xfId="2" applyNumberFormat="1" applyFont="1" applyFill="1" applyBorder="1" applyAlignment="1">
      <alignment horizontal="center"/>
    </xf>
    <xf numFmtId="165" fontId="0" fillId="26" borderId="56" xfId="2" applyNumberFormat="1" applyFont="1" applyFill="1" applyBorder="1" applyAlignment="1">
      <alignment horizontal="center"/>
    </xf>
    <xf numFmtId="165" fontId="1" fillId="26" borderId="56" xfId="2" applyNumberFormat="1" applyFont="1" applyFill="1" applyBorder="1" applyAlignment="1">
      <alignment horizontal="center"/>
    </xf>
    <xf numFmtId="9" fontId="0" fillId="26" borderId="57" xfId="2" applyFont="1" applyFill="1" applyBorder="1" applyAlignment="1">
      <alignment horizontal="left" indent="4"/>
    </xf>
    <xf numFmtId="10" fontId="0" fillId="26" borderId="58" xfId="2" applyNumberFormat="1" applyFont="1" applyFill="1" applyBorder="1" applyAlignment="1">
      <alignment horizontal="center"/>
    </xf>
    <xf numFmtId="165" fontId="0" fillId="26" borderId="59" xfId="2" applyNumberFormat="1" applyFont="1" applyFill="1" applyBorder="1" applyAlignment="1">
      <alignment horizontal="center"/>
    </xf>
    <xf numFmtId="165" fontId="1" fillId="26" borderId="59" xfId="2" applyNumberFormat="1" applyFont="1" applyFill="1" applyBorder="1" applyAlignment="1">
      <alignment horizontal="center"/>
    </xf>
    <xf numFmtId="9" fontId="0" fillId="26" borderId="19" xfId="2" applyFont="1" applyFill="1" applyBorder="1" applyAlignment="1">
      <alignment horizontal="left" indent="4"/>
    </xf>
    <xf numFmtId="10" fontId="0" fillId="26" borderId="11" xfId="2" applyNumberFormat="1" applyFont="1" applyFill="1" applyBorder="1" applyAlignment="1">
      <alignment horizontal="center"/>
    </xf>
    <xf numFmtId="165" fontId="0" fillId="26" borderId="29" xfId="2" applyNumberFormat="1" applyFont="1" applyFill="1" applyBorder="1" applyAlignment="1">
      <alignment horizontal="center"/>
    </xf>
    <xf numFmtId="165" fontId="1" fillId="26" borderId="29" xfId="2" applyNumberFormat="1" applyFont="1" applyFill="1" applyBorder="1" applyAlignment="1">
      <alignment horizontal="center"/>
    </xf>
    <xf numFmtId="10" fontId="0" fillId="0" borderId="60" xfId="2" applyNumberFormat="1" applyFont="1" applyBorder="1"/>
    <xf numFmtId="165" fontId="0" fillId="0" borderId="60" xfId="2" applyNumberFormat="1" applyFont="1" applyBorder="1"/>
    <xf numFmtId="0" fontId="0" fillId="18" borderId="18" xfId="0" applyFill="1" applyBorder="1" applyAlignment="1">
      <alignment horizontal="center"/>
    </xf>
    <xf numFmtId="0" fontId="4" fillId="19" borderId="61" xfId="0" applyFont="1" applyFill="1" applyBorder="1" applyAlignment="1">
      <alignment horizontal="center"/>
    </xf>
    <xf numFmtId="9" fontId="18" fillId="13" borderId="62" xfId="2" applyFont="1" applyFill="1" applyBorder="1" applyAlignment="1">
      <alignment horizontal="center" vertical="center" wrapText="1"/>
    </xf>
    <xf numFmtId="10" fontId="19" fillId="16" borderId="63" xfId="2" applyNumberFormat="1" applyFont="1" applyFill="1" applyBorder="1" applyAlignment="1">
      <alignment horizontal="center" vertical="center" wrapText="1"/>
    </xf>
    <xf numFmtId="165" fontId="19" fillId="16" borderId="50" xfId="2" applyNumberFormat="1" applyFont="1" applyFill="1" applyBorder="1" applyAlignment="1">
      <alignment horizontal="center" vertical="center" wrapText="1"/>
    </xf>
    <xf numFmtId="10" fontId="19" fillId="16" borderId="50" xfId="2" applyNumberFormat="1" applyFont="1" applyFill="1" applyBorder="1" applyAlignment="1">
      <alignment horizontal="center" vertical="center" wrapText="1"/>
    </xf>
    <xf numFmtId="10" fontId="18" fillId="8" borderId="63" xfId="2" applyNumberFormat="1" applyFont="1" applyFill="1" applyBorder="1" applyAlignment="1">
      <alignment horizontal="center" vertical="center"/>
    </xf>
    <xf numFmtId="165" fontId="20" fillId="8" borderId="64" xfId="2" applyNumberFormat="1" applyFont="1" applyFill="1" applyBorder="1" applyAlignment="1">
      <alignment horizontal="center" vertical="center"/>
    </xf>
    <xf numFmtId="9" fontId="0" fillId="18" borderId="15" xfId="2" applyFont="1" applyFill="1" applyBorder="1" applyAlignment="1">
      <alignment horizontal="left" indent="1"/>
    </xf>
    <xf numFmtId="165" fontId="0" fillId="2" borderId="0" xfId="2" applyNumberFormat="1" applyFont="1" applyFill="1" applyBorder="1" applyAlignment="1">
      <alignment horizontal="center"/>
    </xf>
    <xf numFmtId="10" fontId="0" fillId="2" borderId="0" xfId="2" applyNumberFormat="1" applyFont="1" applyFill="1" applyBorder="1" applyAlignment="1">
      <alignment horizontal="center"/>
    </xf>
    <xf numFmtId="9" fontId="0" fillId="0" borderId="7" xfId="2" applyFont="1" applyBorder="1" applyAlignment="1">
      <alignment horizontal="left" indent="2"/>
    </xf>
    <xf numFmtId="10" fontId="0" fillId="0" borderId="6" xfId="2" applyNumberFormat="1" applyFont="1" applyFill="1" applyBorder="1" applyAlignment="1">
      <alignment horizontal="center"/>
    </xf>
    <xf numFmtId="165" fontId="0" fillId="0" borderId="0" xfId="2" applyNumberFormat="1" applyFont="1" applyFill="1" applyBorder="1" applyAlignment="1">
      <alignment horizontal="center"/>
    </xf>
    <xf numFmtId="10" fontId="0" fillId="0" borderId="0" xfId="2" applyNumberFormat="1" applyFont="1" applyFill="1" applyBorder="1" applyAlignment="1">
      <alignment horizontal="center"/>
    </xf>
    <xf numFmtId="165" fontId="1" fillId="0" borderId="25" xfId="2" applyNumberFormat="1" applyFont="1" applyFill="1" applyBorder="1" applyAlignment="1">
      <alignment horizontal="center"/>
    </xf>
    <xf numFmtId="9" fontId="20" fillId="0" borderId="7" xfId="2" applyFont="1" applyBorder="1" applyAlignment="1">
      <alignment horizontal="left" indent="2"/>
    </xf>
    <xf numFmtId="9" fontId="0" fillId="18" borderId="7" xfId="2" applyFont="1" applyFill="1" applyBorder="1" applyAlignment="1">
      <alignment horizontal="left" indent="1"/>
    </xf>
    <xf numFmtId="9" fontId="0" fillId="0" borderId="19" xfId="2" applyFont="1" applyBorder="1" applyAlignment="1">
      <alignment horizontal="left" indent="2"/>
    </xf>
    <xf numFmtId="10" fontId="0" fillId="0" borderId="11" xfId="2" applyNumberFormat="1" applyFont="1" applyFill="1" applyBorder="1" applyAlignment="1">
      <alignment horizontal="center"/>
    </xf>
    <xf numFmtId="165" fontId="0" fillId="0" borderId="29" xfId="2" applyNumberFormat="1" applyFont="1" applyFill="1" applyBorder="1" applyAlignment="1">
      <alignment horizontal="center"/>
    </xf>
    <xf numFmtId="165" fontId="1" fillId="0" borderId="29" xfId="2" applyNumberFormat="1" applyFont="1" applyFill="1" applyBorder="1" applyAlignment="1">
      <alignment horizontal="center"/>
    </xf>
    <xf numFmtId="9" fontId="0" fillId="0" borderId="60" xfId="2" applyFont="1" applyBorder="1"/>
    <xf numFmtId="10" fontId="5" fillId="0" borderId="60" xfId="2" applyNumberFormat="1" applyFont="1" applyBorder="1"/>
    <xf numFmtId="165" fontId="5" fillId="0" borderId="60" xfId="2" applyNumberFormat="1" applyFont="1" applyBorder="1"/>
    <xf numFmtId="10" fontId="5" fillId="0" borderId="0" xfId="2" applyNumberFormat="1" applyFont="1"/>
    <xf numFmtId="165" fontId="5" fillId="0" borderId="0" xfId="2" applyNumberFormat="1" applyFont="1"/>
    <xf numFmtId="9" fontId="4" fillId="0" borderId="25" xfId="2" applyFont="1" applyBorder="1"/>
    <xf numFmtId="2" fontId="22" fillId="0" borderId="7" xfId="0" applyNumberFormat="1" applyFont="1" applyBorder="1" applyAlignment="1">
      <alignment horizontal="center"/>
    </xf>
    <xf numFmtId="10" fontId="4" fillId="12" borderId="17" xfId="2" applyNumberFormat="1" applyFont="1" applyFill="1" applyBorder="1" applyAlignment="1">
      <alignment horizontal="center"/>
    </xf>
    <xf numFmtId="10" fontId="18" fillId="12" borderId="3" xfId="2" applyNumberFormat="1" applyFont="1" applyFill="1" applyBorder="1" applyAlignment="1">
      <alignment horizontal="center"/>
    </xf>
    <xf numFmtId="2" fontId="18" fillId="12" borderId="5" xfId="2" applyNumberFormat="1" applyFont="1" applyFill="1" applyBorder="1" applyAlignment="1">
      <alignment horizontal="center"/>
    </xf>
    <xf numFmtId="165" fontId="20" fillId="12" borderId="5" xfId="2" applyNumberFormat="1" applyFont="1" applyFill="1" applyBorder="1" applyAlignment="1">
      <alignment horizontal="center"/>
    </xf>
    <xf numFmtId="165" fontId="18" fillId="12" borderId="5" xfId="2" applyNumberFormat="1" applyFont="1" applyFill="1" applyBorder="1" applyAlignment="1">
      <alignment horizontal="center"/>
    </xf>
    <xf numFmtId="10" fontId="4" fillId="21" borderId="17" xfId="2" applyNumberFormat="1" applyFont="1" applyFill="1" applyBorder="1" applyAlignment="1">
      <alignment horizontal="center"/>
    </xf>
    <xf numFmtId="10" fontId="18" fillId="3" borderId="3" xfId="2" applyNumberFormat="1" applyFont="1" applyFill="1" applyBorder="1" applyAlignment="1">
      <alignment horizontal="center"/>
    </xf>
    <xf numFmtId="165" fontId="20" fillId="3" borderId="5" xfId="2" applyNumberFormat="1" applyFont="1" applyFill="1" applyBorder="1" applyAlignment="1">
      <alignment horizontal="center"/>
    </xf>
    <xf numFmtId="165" fontId="18" fillId="3" borderId="5" xfId="2" applyNumberFormat="1" applyFont="1" applyFill="1" applyBorder="1" applyAlignment="1">
      <alignment horizontal="center"/>
    </xf>
    <xf numFmtId="10" fontId="2" fillId="5" borderId="17" xfId="2" applyNumberFormat="1" applyFont="1" applyFill="1" applyBorder="1" applyAlignment="1">
      <alignment horizontal="left"/>
    </xf>
    <xf numFmtId="10" fontId="2" fillId="5" borderId="3" xfId="2" applyNumberFormat="1" applyFont="1" applyFill="1" applyBorder="1" applyAlignment="1">
      <alignment horizontal="center"/>
    </xf>
    <xf numFmtId="2" fontId="2" fillId="5" borderId="5" xfId="2" applyNumberFormat="1" applyFont="1" applyFill="1" applyBorder="1" applyAlignment="1">
      <alignment horizontal="center"/>
    </xf>
    <xf numFmtId="165" fontId="2" fillId="5" borderId="5" xfId="2" applyNumberFormat="1" applyFont="1" applyFill="1" applyBorder="1" applyAlignment="1">
      <alignment horizontal="center"/>
    </xf>
    <xf numFmtId="0" fontId="0" fillId="0" borderId="17" xfId="0" applyBorder="1" applyAlignment="1">
      <alignment horizontal="left" indent="2"/>
    </xf>
    <xf numFmtId="2" fontId="0" fillId="0" borderId="3" xfId="2" applyNumberFormat="1" applyFont="1" applyBorder="1" applyAlignment="1">
      <alignment horizontal="center"/>
    </xf>
    <xf numFmtId="165" fontId="0" fillId="0" borderId="5" xfId="2" applyNumberFormat="1" applyFont="1" applyBorder="1" applyAlignment="1">
      <alignment horizontal="center"/>
    </xf>
    <xf numFmtId="165" fontId="1" fillId="0" borderId="5" xfId="2" applyNumberFormat="1" applyFont="1" applyBorder="1" applyAlignment="1">
      <alignment horizontal="center"/>
    </xf>
    <xf numFmtId="10" fontId="4" fillId="12" borderId="1" xfId="2" applyNumberFormat="1" applyFont="1" applyFill="1" applyBorder="1" applyAlignment="1">
      <alignment horizontal="center" vertical="center"/>
    </xf>
    <xf numFmtId="2" fontId="8" fillId="7" borderId="16" xfId="0" applyNumberFormat="1" applyFont="1" applyFill="1" applyBorder="1" applyAlignment="1">
      <alignment horizontal="center" vertical="center" wrapText="1"/>
    </xf>
    <xf numFmtId="2" fontId="2" fillId="30" borderId="16" xfId="0" applyNumberFormat="1" applyFont="1" applyFill="1" applyBorder="1" applyAlignment="1">
      <alignment horizontal="center" vertical="center" wrapText="1"/>
    </xf>
    <xf numFmtId="2" fontId="2" fillId="4" borderId="1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0" fontId="19" fillId="16" borderId="16" xfId="2" applyNumberFormat="1" applyFont="1" applyFill="1" applyBorder="1" applyAlignment="1">
      <alignment horizontal="center" vertical="center" wrapText="1"/>
    </xf>
    <xf numFmtId="10" fontId="18" fillId="31" borderId="16" xfId="2" applyNumberFormat="1" applyFont="1" applyFill="1" applyBorder="1" applyAlignment="1">
      <alignment horizontal="center" vertical="center" wrapText="1"/>
    </xf>
    <xf numFmtId="10" fontId="18" fillId="32" borderId="1" xfId="2" applyNumberFormat="1" applyFon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/>
    </xf>
    <xf numFmtId="0" fontId="0" fillId="18" borderId="17" xfId="0" applyFill="1" applyBorder="1" applyAlignment="1">
      <alignment horizontal="left" indent="1"/>
    </xf>
    <xf numFmtId="10" fontId="0" fillId="18" borderId="17" xfId="2" applyNumberFormat="1" applyFont="1" applyFill="1" applyBorder="1" applyAlignment="1">
      <alignment horizontal="center"/>
    </xf>
    <xf numFmtId="10" fontId="0" fillId="21" borderId="17" xfId="2" applyNumberFormat="1" applyFont="1" applyFill="1" applyBorder="1" applyAlignment="1">
      <alignment horizontal="center"/>
    </xf>
    <xf numFmtId="10" fontId="0" fillId="11" borderId="1" xfId="2" applyNumberFormat="1" applyFont="1" applyFill="1" applyBorder="1" applyAlignment="1">
      <alignment horizontal="center"/>
    </xf>
    <xf numFmtId="15" fontId="4" fillId="12" borderId="16" xfId="0" applyNumberFormat="1" applyFont="1" applyFill="1" applyBorder="1" applyAlignment="1">
      <alignment horizontal="center"/>
    </xf>
    <xf numFmtId="0" fontId="0" fillId="18" borderId="15" xfId="0" applyFill="1" applyBorder="1" applyAlignment="1">
      <alignment horizontal="left" indent="1"/>
    </xf>
    <xf numFmtId="10" fontId="0" fillId="18" borderId="15" xfId="2" applyNumberFormat="1" applyFont="1" applyFill="1" applyBorder="1" applyAlignment="1">
      <alignment horizontal="center"/>
    </xf>
    <xf numFmtId="10" fontId="0" fillId="21" borderId="15" xfId="2" applyNumberFormat="1" applyFont="1" applyFill="1" applyBorder="1" applyAlignment="1">
      <alignment horizontal="center"/>
    </xf>
    <xf numFmtId="10" fontId="0" fillId="11" borderId="65" xfId="2" applyNumberFormat="1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2" borderId="7" xfId="0" applyFill="1" applyBorder="1" applyAlignment="1">
      <alignment horizontal="left" indent="2"/>
    </xf>
    <xf numFmtId="10" fontId="0" fillId="2" borderId="7" xfId="2" applyNumberFormat="1" applyFont="1" applyFill="1" applyBorder="1" applyAlignment="1">
      <alignment horizontal="center"/>
    </xf>
    <xf numFmtId="10" fontId="0" fillId="3" borderId="7" xfId="2" applyNumberFormat="1" applyFont="1" applyFill="1" applyBorder="1" applyAlignment="1">
      <alignment horizontal="center"/>
    </xf>
    <xf numFmtId="10" fontId="0" fillId="33" borderId="66" xfId="2" applyNumberFormat="1" applyFont="1" applyFill="1" applyBorder="1" applyAlignment="1">
      <alignment horizontal="center"/>
    </xf>
    <xf numFmtId="10" fontId="18" fillId="32" borderId="65" xfId="2" applyNumberFormat="1" applyFont="1" applyFill="1" applyBorder="1" applyAlignment="1">
      <alignment horizontal="center" vertical="center" wrapText="1"/>
    </xf>
    <xf numFmtId="0" fontId="0" fillId="2" borderId="19" xfId="0" applyFill="1" applyBorder="1" applyAlignment="1">
      <alignment horizontal="left" indent="2"/>
    </xf>
    <xf numFmtId="10" fontId="0" fillId="2" borderId="19" xfId="2" applyNumberFormat="1" applyFont="1" applyFill="1" applyBorder="1" applyAlignment="1">
      <alignment horizontal="center"/>
    </xf>
    <xf numFmtId="10" fontId="0" fillId="3" borderId="19" xfId="2" applyNumberFormat="1" applyFont="1" applyFill="1" applyBorder="1" applyAlignment="1">
      <alignment horizontal="center"/>
    </xf>
    <xf numFmtId="10" fontId="0" fillId="33" borderId="67" xfId="2" applyNumberFormat="1" applyFont="1" applyFill="1" applyBorder="1" applyAlignment="1">
      <alignment horizontal="center"/>
    </xf>
    <xf numFmtId="10" fontId="0" fillId="32" borderId="65" xfId="2" applyNumberFormat="1" applyFont="1" applyFill="1" applyBorder="1" applyAlignment="1">
      <alignment horizontal="center"/>
    </xf>
    <xf numFmtId="10" fontId="0" fillId="32" borderId="1" xfId="2" applyNumberFormat="1" applyFont="1" applyFill="1" applyBorder="1" applyAlignment="1">
      <alignment horizontal="center"/>
    </xf>
    <xf numFmtId="0" fontId="4" fillId="25" borderId="7" xfId="0" applyFont="1" applyFill="1" applyBorder="1" applyAlignment="1">
      <alignment horizontal="left" indent="2"/>
    </xf>
    <xf numFmtId="10" fontId="0" fillId="25" borderId="7" xfId="2" applyNumberFormat="1" applyFont="1" applyFill="1" applyBorder="1" applyAlignment="1">
      <alignment horizontal="center"/>
    </xf>
    <xf numFmtId="10" fontId="0" fillId="25" borderId="31" xfId="2" applyNumberFormat="1" applyFont="1" applyFill="1" applyBorder="1" applyAlignment="1">
      <alignment horizontal="center"/>
    </xf>
    <xf numFmtId="10" fontId="0" fillId="25" borderId="68" xfId="2" applyNumberFormat="1" applyFont="1" applyFill="1" applyBorder="1" applyAlignment="1">
      <alignment horizontal="center"/>
    </xf>
    <xf numFmtId="10" fontId="0" fillId="25" borderId="66" xfId="2" applyNumberFormat="1" applyFont="1" applyFill="1" applyBorder="1" applyAlignment="1">
      <alignment horizontal="center"/>
    </xf>
    <xf numFmtId="0" fontId="0" fillId="26" borderId="7" xfId="0" applyFill="1" applyBorder="1" applyAlignment="1">
      <alignment horizontal="left" indent="3"/>
    </xf>
    <xf numFmtId="10" fontId="0" fillId="26" borderId="7" xfId="2" applyNumberFormat="1" applyFont="1" applyFill="1" applyBorder="1" applyAlignment="1">
      <alignment horizontal="center"/>
    </xf>
    <xf numFmtId="10" fontId="0" fillId="26" borderId="31" xfId="2" applyNumberFormat="1" applyFont="1" applyFill="1" applyBorder="1" applyAlignment="1">
      <alignment horizontal="center"/>
    </xf>
    <xf numFmtId="10" fontId="0" fillId="26" borderId="68" xfId="2" applyNumberFormat="1" applyFont="1" applyFill="1" applyBorder="1" applyAlignment="1">
      <alignment horizontal="center"/>
    </xf>
    <xf numFmtId="10" fontId="0" fillId="26" borderId="66" xfId="2" applyNumberFormat="1" applyFont="1" applyFill="1" applyBorder="1" applyAlignment="1">
      <alignment horizontal="center"/>
    </xf>
    <xf numFmtId="10" fontId="0" fillId="25" borderId="67" xfId="2" applyNumberFormat="1" applyFont="1" applyFill="1" applyBorder="1" applyAlignment="1">
      <alignment horizontal="center"/>
    </xf>
    <xf numFmtId="0" fontId="0" fillId="0" borderId="21" xfId="0" applyBorder="1"/>
    <xf numFmtId="0" fontId="0" fillId="24" borderId="1" xfId="0" applyFill="1" applyBorder="1" applyAlignment="1">
      <alignment horizontal="center"/>
    </xf>
    <xf numFmtId="0" fontId="0" fillId="33" borderId="69" xfId="0" applyFill="1" applyBorder="1" applyAlignment="1">
      <alignment horizontal="left" vertical="center" indent="2"/>
    </xf>
    <xf numFmtId="0" fontId="0" fillId="0" borderId="1" xfId="0" applyBorder="1" applyAlignment="1">
      <alignment horizontal="center"/>
    </xf>
    <xf numFmtId="0" fontId="0" fillId="33" borderId="70" xfId="0" applyFill="1" applyBorder="1" applyAlignment="1">
      <alignment horizontal="left" vertical="center" indent="2"/>
    </xf>
    <xf numFmtId="10" fontId="18" fillId="32" borderId="16" xfId="2" applyNumberFormat="1" applyFont="1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/>
    </xf>
    <xf numFmtId="2" fontId="0" fillId="12" borderId="1" xfId="0" applyNumberFormat="1" applyFill="1" applyBorder="1" applyAlignment="1">
      <alignment horizontal="center" vertical="center"/>
    </xf>
    <xf numFmtId="165" fontId="0" fillId="17" borderId="1" xfId="0" applyNumberFormat="1" applyFill="1" applyBorder="1" applyAlignment="1">
      <alignment horizontal="center" vertical="center"/>
    </xf>
    <xf numFmtId="10" fontId="0" fillId="0" borderId="71" xfId="0" applyNumberFormat="1" applyBorder="1" applyAlignment="1">
      <alignment horizontal="center"/>
    </xf>
    <xf numFmtId="10" fontId="0" fillId="12" borderId="72" xfId="2" applyNumberFormat="1" applyFont="1" applyFill="1" applyBorder="1" applyAlignment="1">
      <alignment horizontal="center"/>
    </xf>
    <xf numFmtId="165" fontId="0" fillId="0" borderId="72" xfId="0" applyNumberFormat="1" applyBorder="1" applyAlignment="1">
      <alignment horizontal="center"/>
    </xf>
    <xf numFmtId="10" fontId="0" fillId="0" borderId="73" xfId="0" applyNumberFormat="1" applyBorder="1" applyAlignment="1">
      <alignment horizontal="center"/>
    </xf>
    <xf numFmtId="10" fontId="0" fillId="24" borderId="0" xfId="0" applyNumberFormat="1" applyFill="1"/>
    <xf numFmtId="165" fontId="0" fillId="24" borderId="72" xfId="0" applyNumberFormat="1" applyFill="1" applyBorder="1" applyAlignment="1">
      <alignment horizontal="center"/>
    </xf>
    <xf numFmtId="10" fontId="0" fillId="0" borderId="74" xfId="0" applyNumberFormat="1" applyBorder="1" applyAlignment="1">
      <alignment horizontal="center"/>
    </xf>
    <xf numFmtId="10" fontId="0" fillId="12" borderId="75" xfId="0" applyNumberFormat="1" applyFill="1" applyBorder="1" applyAlignment="1">
      <alignment horizontal="center"/>
    </xf>
    <xf numFmtId="10" fontId="0" fillId="12" borderId="76" xfId="0" applyNumberFormat="1" applyFill="1" applyBorder="1" applyAlignment="1">
      <alignment horizontal="center"/>
    </xf>
    <xf numFmtId="165" fontId="0" fillId="12" borderId="76" xfId="0" applyNumberFormat="1" applyFill="1" applyBorder="1" applyAlignment="1">
      <alignment horizontal="center"/>
    </xf>
    <xf numFmtId="14" fontId="4" fillId="17" borderId="1" xfId="0" applyNumberFormat="1" applyFont="1" applyFill="1" applyBorder="1" applyAlignment="1">
      <alignment horizontal="center" vertical="center"/>
    </xf>
    <xf numFmtId="169" fontId="0" fillId="0" borderId="77" xfId="0" applyNumberFormat="1" applyBorder="1"/>
    <xf numFmtId="169" fontId="0" fillId="0" borderId="72" xfId="0" applyNumberFormat="1" applyBorder="1"/>
    <xf numFmtId="169" fontId="0" fillId="12" borderId="77" xfId="0" applyNumberFormat="1" applyFill="1" applyBorder="1"/>
    <xf numFmtId="169" fontId="0" fillId="12" borderId="72" xfId="0" applyNumberFormat="1" applyFill="1" applyBorder="1"/>
    <xf numFmtId="10" fontId="0" fillId="12" borderId="1" xfId="2" applyNumberFormat="1" applyFont="1" applyFill="1" applyBorder="1" applyAlignment="1">
      <alignment horizontal="center" vertical="center"/>
    </xf>
    <xf numFmtId="171" fontId="0" fillId="0" borderId="0" xfId="0" applyNumberFormat="1"/>
    <xf numFmtId="172" fontId="0" fillId="0" borderId="0" xfId="0" applyNumberFormat="1"/>
    <xf numFmtId="43" fontId="0" fillId="0" borderId="0" xfId="1" applyFont="1"/>
    <xf numFmtId="43" fontId="20" fillId="0" borderId="0" xfId="1" applyFont="1" applyBorder="1"/>
    <xf numFmtId="174" fontId="0" fillId="0" borderId="0" xfId="2" applyNumberFormat="1" applyFont="1"/>
    <xf numFmtId="10" fontId="18" fillId="2" borderId="3" xfId="2" applyNumberFormat="1" applyFont="1" applyFill="1" applyBorder="1" applyAlignment="1">
      <alignment horizontal="center" vertical="center"/>
    </xf>
    <xf numFmtId="10" fontId="18" fillId="2" borderId="4" xfId="2" applyNumberFormat="1" applyFont="1" applyFill="1" applyBorder="1" applyAlignment="1">
      <alignment horizontal="center" vertical="center"/>
    </xf>
    <xf numFmtId="10" fontId="18" fillId="2" borderId="5" xfId="2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21" fillId="0" borderId="0" xfId="0" applyFont="1" applyAlignment="1">
      <alignment horizontal="center"/>
    </xf>
    <xf numFmtId="164" fontId="2" fillId="7" borderId="17" xfId="3" applyFont="1" applyFill="1" applyBorder="1" applyAlignment="1">
      <alignment horizontal="center" vertical="center"/>
    </xf>
    <xf numFmtId="164" fontId="27" fillId="10" borderId="17" xfId="3" applyFont="1" applyFill="1" applyBorder="1" applyAlignment="1">
      <alignment horizontal="center" vertical="center"/>
    </xf>
    <xf numFmtId="164" fontId="18" fillId="8" borderId="17" xfId="3" applyFont="1" applyFill="1" applyBorder="1" applyAlignment="1">
      <alignment horizontal="center" vertical="center"/>
    </xf>
    <xf numFmtId="164" fontId="27" fillId="34" borderId="17" xfId="3" applyFont="1" applyFill="1" applyBorder="1" applyAlignment="1">
      <alignment horizontal="center" vertical="center"/>
    </xf>
    <xf numFmtId="164" fontId="27" fillId="4" borderId="17" xfId="3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28" fillId="35" borderId="1" xfId="0" applyFont="1" applyFill="1" applyBorder="1" applyAlignment="1">
      <alignment horizontal="center"/>
    </xf>
    <xf numFmtId="0" fontId="28" fillId="36" borderId="1" xfId="0" applyFont="1" applyFill="1" applyBorder="1" applyAlignment="1">
      <alignment horizontal="center"/>
    </xf>
    <xf numFmtId="0" fontId="28" fillId="3" borderId="1" xfId="0" applyFont="1" applyFill="1" applyBorder="1" applyAlignment="1">
      <alignment horizontal="center"/>
    </xf>
    <xf numFmtId="0" fontId="28" fillId="36" borderId="78" xfId="0" applyFont="1" applyFill="1" applyBorder="1" applyAlignment="1">
      <alignment horizontal="center"/>
    </xf>
    <xf numFmtId="0" fontId="28" fillId="36" borderId="79" xfId="0" applyFont="1" applyFill="1" applyBorder="1" applyAlignment="1">
      <alignment horizontal="center"/>
    </xf>
    <xf numFmtId="0" fontId="28" fillId="36" borderId="80" xfId="0" applyFont="1" applyFill="1" applyBorder="1" applyAlignment="1">
      <alignment horizontal="center"/>
    </xf>
    <xf numFmtId="10" fontId="16" fillId="12" borderId="14" xfId="2" applyNumberFormat="1" applyFont="1" applyFill="1" applyBorder="1" applyAlignment="1">
      <alignment horizontal="center" vertical="center"/>
    </xf>
    <xf numFmtId="49" fontId="29" fillId="0" borderId="81" xfId="0" quotePrefix="1" applyNumberFormat="1" applyFont="1" applyBorder="1" applyAlignment="1">
      <alignment horizontal="center"/>
    </xf>
    <xf numFmtId="49" fontId="29" fillId="0" borderId="82" xfId="0" quotePrefix="1" applyNumberFormat="1" applyFont="1" applyBorder="1" applyAlignment="1">
      <alignment horizontal="center"/>
    </xf>
    <xf numFmtId="4" fontId="29" fillId="0" borderId="82" xfId="0" quotePrefix="1" applyNumberFormat="1" applyFont="1" applyBorder="1" applyAlignment="1">
      <alignment horizontal="center"/>
    </xf>
    <xf numFmtId="0" fontId="29" fillId="0" borderId="82" xfId="0" quotePrefix="1" applyFont="1" applyBorder="1" applyAlignment="1">
      <alignment horizontal="center"/>
    </xf>
    <xf numFmtId="49" fontId="29" fillId="26" borderId="82" xfId="0" quotePrefix="1" applyNumberFormat="1" applyFont="1" applyFill="1" applyBorder="1" applyAlignment="1">
      <alignment horizontal="center"/>
    </xf>
    <xf numFmtId="49" fontId="29" fillId="2" borderId="82" xfId="0" quotePrefix="1" applyNumberFormat="1" applyFont="1" applyFill="1" applyBorder="1" applyAlignment="1">
      <alignment horizontal="center"/>
    </xf>
    <xf numFmtId="49" fontId="29" fillId="37" borderId="82" xfId="0" quotePrefix="1" applyNumberFormat="1" applyFont="1" applyFill="1" applyBorder="1" applyAlignment="1">
      <alignment horizontal="center"/>
    </xf>
    <xf numFmtId="0" fontId="29" fillId="12" borderId="82" xfId="0" quotePrefix="1" applyFont="1" applyFill="1" applyBorder="1" applyAlignment="1">
      <alignment horizontal="center"/>
    </xf>
    <xf numFmtId="0" fontId="29" fillId="38" borderId="82" xfId="0" quotePrefix="1" applyFont="1" applyFill="1" applyBorder="1" applyAlignment="1">
      <alignment horizontal="center"/>
    </xf>
    <xf numFmtId="169" fontId="4" fillId="12" borderId="70" xfId="0" applyNumberFormat="1" applyFont="1" applyFill="1" applyBorder="1" applyAlignment="1">
      <alignment horizontal="center"/>
    </xf>
    <xf numFmtId="0" fontId="29" fillId="3" borderId="82" xfId="0" quotePrefix="1" applyFont="1" applyFill="1" applyBorder="1" applyAlignment="1">
      <alignment horizontal="center"/>
    </xf>
    <xf numFmtId="49" fontId="29" fillId="15" borderId="82" xfId="0" quotePrefix="1" applyNumberFormat="1" applyFont="1" applyFill="1" applyBorder="1" applyAlignment="1">
      <alignment horizontal="center"/>
    </xf>
    <xf numFmtId="2" fontId="0" fillId="0" borderId="0" xfId="2" applyNumberFormat="1" applyFont="1" applyAlignment="1">
      <alignment horizontal="center"/>
    </xf>
    <xf numFmtId="10" fontId="20" fillId="19" borderId="83" xfId="2" applyNumberFormat="1" applyFont="1" applyFill="1" applyBorder="1" applyAlignment="1">
      <alignment horizontal="center" vertical="center"/>
    </xf>
    <xf numFmtId="2" fontId="20" fillId="12" borderId="83" xfId="2" applyNumberFormat="1" applyFont="1" applyFill="1" applyBorder="1" applyAlignment="1">
      <alignment horizontal="center" vertical="center"/>
    </xf>
    <xf numFmtId="10" fontId="20" fillId="0" borderId="83" xfId="2" applyNumberFormat="1" applyFont="1" applyFill="1" applyBorder="1" applyAlignment="1">
      <alignment horizontal="center" vertical="center"/>
    </xf>
    <xf numFmtId="49" fontId="29" fillId="0" borderId="84" xfId="0" quotePrefix="1" applyNumberFormat="1" applyFont="1" applyBorder="1" applyAlignment="1">
      <alignment horizontal="center"/>
    </xf>
    <xf numFmtId="4" fontId="29" fillId="0" borderId="84" xfId="0" quotePrefix="1" applyNumberFormat="1" applyFont="1" applyBorder="1" applyAlignment="1">
      <alignment horizontal="center"/>
    </xf>
    <xf numFmtId="0" fontId="29" fillId="0" borderId="82" xfId="1" quotePrefix="1" applyNumberFormat="1" applyFont="1" applyBorder="1" applyAlignment="1">
      <alignment horizontal="center"/>
    </xf>
    <xf numFmtId="0" fontId="29" fillId="0" borderId="84" xfId="0" quotePrefix="1" applyFont="1" applyBorder="1" applyAlignment="1">
      <alignment horizontal="center"/>
    </xf>
    <xf numFmtId="2" fontId="29" fillId="15" borderId="82" xfId="0" quotePrefix="1" applyNumberFormat="1" applyFont="1" applyFill="1" applyBorder="1" applyAlignment="1">
      <alignment horizontal="center"/>
    </xf>
    <xf numFmtId="2" fontId="29" fillId="0" borderId="84" xfId="0" quotePrefix="1" applyNumberFormat="1" applyFont="1" applyBorder="1" applyAlignment="1">
      <alignment horizontal="center"/>
    </xf>
    <xf numFmtId="49" fontId="29" fillId="0" borderId="70" xfId="0" quotePrefix="1" applyNumberFormat="1" applyFont="1" applyBorder="1" applyAlignment="1">
      <alignment horizontal="center"/>
    </xf>
    <xf numFmtId="0" fontId="0" fillId="0" borderId="82" xfId="0" applyBorder="1" applyAlignment="1">
      <alignment horizontal="center"/>
    </xf>
    <xf numFmtId="49" fontId="28" fillId="0" borderId="82" xfId="0" quotePrefix="1" applyNumberFormat="1" applyFont="1" applyBorder="1" applyAlignment="1">
      <alignment horizontal="center"/>
    </xf>
    <xf numFmtId="49" fontId="29" fillId="37" borderId="82" xfId="0" quotePrefix="1" applyNumberFormat="1" applyFont="1" applyFill="1" applyBorder="1" applyAlignment="1">
      <alignment horizontal="center" vertical="center"/>
    </xf>
    <xf numFmtId="49" fontId="29" fillId="0" borderId="84" xfId="0" applyNumberFormat="1" applyFont="1" applyBorder="1" applyAlignment="1">
      <alignment horizontal="center"/>
    </xf>
    <xf numFmtId="0" fontId="29" fillId="0" borderId="82" xfId="1" quotePrefix="1" applyNumberFormat="1" applyFont="1" applyFill="1" applyBorder="1" applyAlignment="1">
      <alignment horizontal="center"/>
    </xf>
    <xf numFmtId="0" fontId="0" fillId="0" borderId="84" xfId="0" applyBorder="1" applyAlignment="1">
      <alignment horizontal="center"/>
    </xf>
    <xf numFmtId="49" fontId="29" fillId="0" borderId="85" xfId="0" quotePrefix="1" applyNumberFormat="1" applyFont="1" applyBorder="1" applyAlignment="1">
      <alignment horizontal="center"/>
    </xf>
    <xf numFmtId="4" fontId="29" fillId="0" borderId="86" xfId="0" quotePrefix="1" applyNumberFormat="1" applyFont="1" applyBorder="1" applyAlignment="1">
      <alignment horizontal="center"/>
    </xf>
    <xf numFmtId="0" fontId="29" fillId="0" borderId="82" xfId="0" quotePrefix="1" applyFont="1" applyBorder="1" applyAlignment="1">
      <alignment horizontal="center" vertical="center"/>
    </xf>
    <xf numFmtId="1" fontId="29" fillId="0" borderId="82" xfId="1" quotePrefix="1" applyNumberFormat="1" applyFont="1" applyFill="1" applyBorder="1" applyAlignment="1">
      <alignment horizontal="center"/>
    </xf>
    <xf numFmtId="49" fontId="29" fillId="0" borderId="87" xfId="0" quotePrefix="1" applyNumberFormat="1" applyFont="1" applyBorder="1" applyAlignment="1">
      <alignment horizontal="center"/>
    </xf>
    <xf numFmtId="49" fontId="29" fillId="0" borderId="82" xfId="0" applyNumberFormat="1" applyFont="1" applyBorder="1" applyAlignment="1">
      <alignment horizontal="center"/>
    </xf>
    <xf numFmtId="49" fontId="29" fillId="2" borderId="86" xfId="0" quotePrefix="1" applyNumberFormat="1" applyFont="1" applyFill="1" applyBorder="1" applyAlignment="1">
      <alignment horizontal="center"/>
    </xf>
    <xf numFmtId="49" fontId="29" fillId="2" borderId="88" xfId="0" quotePrefix="1" applyNumberFormat="1" applyFont="1" applyFill="1" applyBorder="1" applyAlignment="1">
      <alignment horizontal="center"/>
    </xf>
    <xf numFmtId="49" fontId="29" fillId="37" borderId="89" xfId="0" quotePrefix="1" applyNumberFormat="1" applyFont="1" applyFill="1" applyBorder="1" applyAlignment="1">
      <alignment horizontal="center"/>
    </xf>
    <xf numFmtId="49" fontId="29" fillId="2" borderId="81" xfId="0" quotePrefix="1" applyNumberFormat="1" applyFont="1" applyFill="1" applyBorder="1" applyAlignment="1">
      <alignment horizontal="center"/>
    </xf>
    <xf numFmtId="0" fontId="0" fillId="0" borderId="82" xfId="0" quotePrefix="1" applyBorder="1" applyAlignment="1">
      <alignment horizontal="center"/>
    </xf>
    <xf numFmtId="10" fontId="20" fillId="12" borderId="83" xfId="2" applyNumberFormat="1" applyFont="1" applyFill="1" applyBorder="1" applyAlignment="1">
      <alignment horizontal="center" vertical="center"/>
    </xf>
    <xf numFmtId="4" fontId="29" fillId="0" borderId="70" xfId="0" quotePrefix="1" applyNumberFormat="1" applyFont="1" applyBorder="1" applyAlignment="1">
      <alignment horizontal="center"/>
    </xf>
    <xf numFmtId="49" fontId="29" fillId="0" borderId="88" xfId="0" quotePrefix="1" applyNumberFormat="1" applyFont="1" applyBorder="1" applyAlignment="1">
      <alignment horizontal="center"/>
    </xf>
    <xf numFmtId="0" fontId="29" fillId="0" borderId="81" xfId="0" quotePrefix="1" applyFont="1" applyBorder="1" applyAlignment="1">
      <alignment horizontal="center"/>
    </xf>
    <xf numFmtId="0" fontId="29" fillId="0" borderId="82" xfId="0" applyFont="1" applyBorder="1" applyAlignment="1">
      <alignment horizontal="center"/>
    </xf>
    <xf numFmtId="165" fontId="20" fillId="12" borderId="83" xfId="2" applyNumberFormat="1" applyFont="1" applyFill="1" applyBorder="1" applyAlignment="1">
      <alignment horizontal="center" vertical="center"/>
    </xf>
    <xf numFmtId="49" fontId="29" fillId="15" borderId="84" xfId="0" quotePrefix="1" applyNumberFormat="1" applyFont="1" applyFill="1" applyBorder="1" applyAlignment="1">
      <alignment horizontal="center"/>
    </xf>
    <xf numFmtId="4" fontId="29" fillId="15" borderId="82" xfId="0" quotePrefix="1" applyNumberFormat="1" applyFont="1" applyFill="1" applyBorder="1" applyAlignment="1">
      <alignment horizontal="center"/>
    </xf>
    <xf numFmtId="0" fontId="29" fillId="24" borderId="82" xfId="0" quotePrefix="1" applyFont="1" applyFill="1" applyBorder="1" applyAlignment="1">
      <alignment horizontal="center"/>
    </xf>
    <xf numFmtId="4" fontId="29" fillId="15" borderId="84" xfId="0" quotePrefix="1" applyNumberFormat="1" applyFont="1" applyFill="1" applyBorder="1" applyAlignment="1">
      <alignment horizontal="center"/>
    </xf>
    <xf numFmtId="0" fontId="29" fillId="0" borderId="81" xfId="1" quotePrefix="1" applyNumberFormat="1" applyFont="1" applyBorder="1" applyAlignment="1">
      <alignment horizontal="center"/>
    </xf>
    <xf numFmtId="10" fontId="18" fillId="0" borderId="83" xfId="2" applyNumberFormat="1" applyFont="1" applyFill="1" applyBorder="1" applyAlignment="1">
      <alignment horizontal="center" vertical="center"/>
    </xf>
    <xf numFmtId="0" fontId="0" fillId="0" borderId="70" xfId="0" applyBorder="1" applyAlignment="1">
      <alignment horizontal="center"/>
    </xf>
    <xf numFmtId="175" fontId="0" fillId="0" borderId="0" xfId="0" applyNumberFormat="1"/>
    <xf numFmtId="2" fontId="29" fillId="0" borderId="82" xfId="0" quotePrefix="1" applyNumberFormat="1" applyFont="1" applyBorder="1" applyAlignment="1">
      <alignment horizontal="center"/>
    </xf>
    <xf numFmtId="49" fontId="29" fillId="15" borderId="81" xfId="0" quotePrefix="1" applyNumberFormat="1" applyFont="1" applyFill="1" applyBorder="1" applyAlignment="1">
      <alignment horizontal="center"/>
    </xf>
    <xf numFmtId="49" fontId="29" fillId="15" borderId="85" xfId="0" quotePrefix="1" applyNumberFormat="1" applyFont="1" applyFill="1" applyBorder="1" applyAlignment="1">
      <alignment horizontal="center"/>
    </xf>
    <xf numFmtId="0" fontId="29" fillId="15" borderId="81" xfId="1" quotePrefix="1" applyNumberFormat="1" applyFont="1" applyFill="1" applyBorder="1" applyAlignment="1">
      <alignment horizontal="center"/>
    </xf>
    <xf numFmtId="9" fontId="20" fillId="0" borderId="83" xfId="2" applyFont="1" applyFill="1" applyBorder="1" applyAlignment="1">
      <alignment horizontal="center" vertical="center"/>
    </xf>
    <xf numFmtId="0" fontId="29" fillId="3" borderId="86" xfId="0" quotePrefix="1" applyFont="1" applyFill="1" applyBorder="1" applyAlignment="1">
      <alignment horizontal="center"/>
    </xf>
    <xf numFmtId="0" fontId="29" fillId="0" borderId="0" xfId="0" quotePrefix="1" applyFont="1" applyAlignment="1">
      <alignment horizontal="center"/>
    </xf>
    <xf numFmtId="49" fontId="29" fillId="0" borderId="0" xfId="0" quotePrefix="1" applyNumberFormat="1" applyFont="1" applyAlignment="1">
      <alignment horizontal="center"/>
    </xf>
    <xf numFmtId="10" fontId="20" fillId="0" borderId="0" xfId="2" applyNumberFormat="1" applyFont="1" applyFill="1" applyBorder="1" applyAlignment="1">
      <alignment horizontal="center" vertical="center"/>
    </xf>
    <xf numFmtId="2" fontId="20" fillId="0" borderId="0" xfId="2" applyNumberFormat="1" applyFont="1" applyFill="1" applyBorder="1" applyAlignment="1">
      <alignment horizontal="center" vertical="center"/>
    </xf>
    <xf numFmtId="0" fontId="29" fillId="3" borderId="0" xfId="0" quotePrefix="1" applyFont="1" applyFill="1" applyAlignment="1">
      <alignment horizontal="center"/>
    </xf>
  </cellXfs>
  <cellStyles count="4">
    <cellStyle name="Cambiar to&amp;do_Estimacion_Ganancias_Perdidas_Casa" xfId="3" xr:uid="{2EE8260A-1EE4-4848-8EE0-64B3D6B5C555}"/>
    <cellStyle name="Comma" xfId="1" builtinId="3"/>
    <cellStyle name="Normal" xfId="0" builtinId="0"/>
    <cellStyle name="Percent" xfId="2" builtinId="5"/>
  </cellStyles>
  <dxfs count="1037"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4.9989318521683403E-2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theme="0" tint="-4.9989318521683403E-2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4" tint="-0.499984740745262"/>
      </font>
    </dxf>
    <dxf>
      <font>
        <color rgb="FFFF0000"/>
      </font>
    </dxf>
    <dxf>
      <font>
        <color theme="4" tint="-0.499984740745262"/>
      </font>
    </dxf>
    <dxf>
      <font>
        <color rgb="FFFF0000"/>
      </font>
    </dxf>
    <dxf>
      <font>
        <color theme="4" tint="-0.499984740745262"/>
      </font>
    </dxf>
    <dxf>
      <font>
        <color rgb="FFFF0000"/>
      </font>
    </dxf>
    <dxf>
      <font>
        <color theme="4" tint="-0.499984740745262"/>
      </font>
    </dxf>
    <dxf>
      <font>
        <color rgb="FFFF0000"/>
      </font>
    </dxf>
    <dxf>
      <font>
        <color theme="6" tint="-0.499984740745262"/>
      </font>
      <fill>
        <patternFill patternType="none">
          <bgColor auto="1"/>
        </patternFill>
      </fill>
    </dxf>
    <dxf>
      <font>
        <color rgb="FFFF0000"/>
      </font>
    </dxf>
    <dxf>
      <font>
        <color theme="4" tint="-0.499984740745262"/>
      </font>
    </dxf>
    <dxf>
      <font>
        <color rgb="FFFF0000"/>
      </font>
    </dxf>
    <dxf>
      <font>
        <color theme="6" tint="-0.499984740745262"/>
      </font>
      <fill>
        <patternFill patternType="none">
          <bgColor auto="1"/>
        </patternFill>
      </fill>
    </dxf>
    <dxf>
      <font>
        <color rgb="FFFF0000"/>
      </font>
    </dxf>
    <dxf>
      <font>
        <color theme="6" tint="-0.499984740745262"/>
      </font>
      <fill>
        <patternFill patternType="none">
          <bgColor auto="1"/>
        </patternFill>
      </fill>
    </dxf>
    <dxf>
      <font>
        <color rgb="FFFF0000"/>
      </font>
    </dxf>
    <dxf>
      <font>
        <color theme="4" tint="-0.499984740745262"/>
      </font>
    </dxf>
    <dxf>
      <font>
        <color rgb="FFFF0000"/>
      </font>
    </dxf>
    <dxf>
      <font>
        <color theme="6" tint="-0.499984740745262"/>
      </font>
      <fill>
        <patternFill patternType="none">
          <bgColor auto="1"/>
        </patternFill>
      </fill>
    </dxf>
    <dxf>
      <font>
        <color rgb="FFFF0000"/>
      </font>
    </dxf>
    <dxf>
      <font>
        <color theme="4" tint="-0.499984740745262"/>
      </font>
    </dxf>
    <dxf>
      <font>
        <color rgb="FFFF0000"/>
      </font>
    </dxf>
    <dxf>
      <font>
        <color theme="4" tint="-0.499984740745262"/>
      </font>
    </dxf>
    <dxf>
      <font>
        <color rgb="FFFF0000"/>
      </font>
    </dxf>
    <dxf>
      <font>
        <color theme="4" tint="-0.499984740745262"/>
      </font>
    </dxf>
    <dxf>
      <font>
        <color rgb="FFFF0000"/>
      </font>
    </dxf>
    <dxf>
      <font>
        <color theme="4" tint="-0.499984740745262"/>
      </font>
    </dxf>
    <dxf>
      <font>
        <color rgb="FFFF0000"/>
      </font>
    </dxf>
    <dxf>
      <font>
        <color theme="4" tint="-0.499984740745262"/>
      </font>
    </dxf>
    <dxf>
      <font>
        <color rgb="FFFF0000"/>
      </font>
    </dxf>
    <dxf>
      <font>
        <color theme="6" tint="-0.499984740745262"/>
      </font>
      <fill>
        <patternFill patternType="none">
          <bgColor auto="1"/>
        </patternFill>
      </fill>
    </dxf>
    <dxf>
      <font>
        <color rgb="FFFF0000"/>
      </font>
    </dxf>
    <dxf>
      <font>
        <color theme="4" tint="-0.499984740745262"/>
      </font>
    </dxf>
    <dxf>
      <font>
        <color rgb="FFFF0000"/>
      </font>
    </dxf>
    <dxf>
      <font>
        <color theme="6" tint="-0.499984740745262"/>
      </font>
      <fill>
        <patternFill patternType="none">
          <bgColor auto="1"/>
        </patternFill>
      </fill>
    </dxf>
    <dxf>
      <font>
        <color rgb="FFFF0000"/>
      </font>
    </dxf>
    <dxf>
      <font>
        <color theme="6" tint="-0.499984740745262"/>
      </font>
      <fill>
        <patternFill patternType="none">
          <bgColor auto="1"/>
        </patternFill>
      </fill>
    </dxf>
    <dxf>
      <font>
        <color rgb="FFFF0000"/>
      </font>
    </dxf>
    <dxf>
      <font>
        <color theme="4" tint="-0.499984740745262"/>
      </font>
    </dxf>
    <dxf>
      <font>
        <color rgb="FFFF0000"/>
      </font>
    </dxf>
    <dxf>
      <font>
        <color theme="6" tint="-0.499984740745262"/>
      </font>
      <fill>
        <patternFill patternType="none">
          <bgColor auto="1"/>
        </patternFill>
      </fill>
    </dxf>
    <dxf>
      <font>
        <color rgb="FFFF0000"/>
      </font>
    </dxf>
    <dxf>
      <font>
        <color theme="4" tint="-0.499984740745262"/>
      </font>
    </dxf>
    <dxf>
      <font>
        <color rgb="FFFF0000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theme="4" tint="-0.499984740745262"/>
      </font>
    </dxf>
    <dxf>
      <font>
        <color rgb="FFFF0000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theme="4" tint="-0.499984740745262"/>
      </font>
    </dxf>
    <dxf>
      <font>
        <color rgb="FFFF0000"/>
      </font>
    </dxf>
    <dxf>
      <font>
        <color theme="4" tint="-0.499984740745262"/>
      </font>
    </dxf>
    <dxf>
      <font>
        <color rgb="FFFF0000"/>
      </font>
    </dxf>
    <dxf>
      <font>
        <color theme="4" tint="-0.499984740745262"/>
      </font>
    </dxf>
    <dxf>
      <font>
        <color rgb="FFFF0000"/>
      </font>
    </dxf>
    <dxf>
      <font>
        <color theme="4" tint="-0.499984740745262"/>
      </font>
    </dxf>
    <dxf>
      <font>
        <color rgb="FFFF0000"/>
      </font>
    </dxf>
    <dxf>
      <font>
        <color theme="4" tint="-0.499984740745262"/>
      </font>
    </dxf>
    <dxf>
      <font>
        <color rgb="FFFF0000"/>
      </font>
    </dxf>
    <dxf>
      <font>
        <color theme="4" tint="-0.499984740745262"/>
      </font>
    </dxf>
    <dxf>
      <font>
        <color rgb="FFFF0000"/>
      </font>
    </dxf>
    <dxf>
      <font>
        <color theme="4" tint="-0.499984740745262"/>
      </font>
    </dxf>
    <dxf>
      <font>
        <color rgb="FFFF0000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6" tint="-0.499984740745262"/>
      </font>
      <fill>
        <patternFill patternType="none">
          <bgColor auto="1"/>
        </patternFill>
      </fill>
    </dxf>
    <dxf>
      <font>
        <color rgb="FFFF0000"/>
      </font>
    </dxf>
    <dxf>
      <font>
        <color theme="4" tint="-0.499984740745262"/>
      </font>
    </dxf>
    <dxf>
      <font>
        <color rgb="FFFF0000"/>
      </font>
    </dxf>
    <dxf>
      <font>
        <color theme="6" tint="-0.499984740745262"/>
      </font>
      <fill>
        <patternFill patternType="none">
          <bgColor auto="1"/>
        </patternFill>
      </fill>
    </dxf>
    <dxf>
      <font>
        <color rgb="FFFF0000"/>
      </font>
    </dxf>
    <dxf>
      <font>
        <color theme="6" tint="-0.499984740745262"/>
      </font>
      <fill>
        <patternFill patternType="none">
          <bgColor auto="1"/>
        </patternFill>
      </fill>
    </dxf>
    <dxf>
      <font>
        <color rgb="FFFF0000"/>
      </font>
    </dxf>
    <dxf>
      <font>
        <color theme="4" tint="-0.499984740745262"/>
      </font>
    </dxf>
    <dxf>
      <font>
        <color rgb="FFFF0000"/>
      </font>
    </dxf>
    <dxf>
      <font>
        <color theme="6" tint="-0.499984740745262"/>
      </font>
      <fill>
        <patternFill patternType="none">
          <bgColor auto="1"/>
        </patternFill>
      </fill>
    </dxf>
    <dxf>
      <font>
        <color rgb="FFFF0000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4" tint="-0.499984740745262"/>
      </font>
    </dxf>
    <dxf>
      <font>
        <color rgb="FFFF0000"/>
      </font>
    </dxf>
    <dxf>
      <font>
        <color theme="4" tint="-0.499984740745262"/>
      </font>
    </dxf>
    <dxf>
      <font>
        <color rgb="FFFF0000"/>
      </font>
    </dxf>
    <dxf>
      <font>
        <color theme="4" tint="-0.499984740745262"/>
      </font>
    </dxf>
    <dxf>
      <font>
        <color rgb="FFFF0000"/>
      </font>
    </dxf>
    <dxf>
      <font>
        <color theme="6" tint="-0.499984740745262"/>
      </font>
      <fill>
        <patternFill patternType="none">
          <bgColor auto="1"/>
        </patternFill>
      </fill>
    </dxf>
    <dxf>
      <font>
        <color rgb="FFFF0000"/>
      </font>
    </dxf>
    <dxf>
      <font>
        <color theme="4" tint="-0.499984740745262"/>
      </font>
    </dxf>
    <dxf>
      <font>
        <color rgb="FFFF0000"/>
      </font>
    </dxf>
    <dxf>
      <font>
        <color theme="4" tint="-0.499984740745262"/>
      </font>
    </dxf>
    <dxf>
      <font>
        <color rgb="FFFF0000"/>
      </font>
    </dxf>
    <dxf>
      <font>
        <color theme="4" tint="-0.499984740745262"/>
      </font>
    </dxf>
    <dxf>
      <font>
        <color rgb="FFFF0000"/>
      </font>
    </dxf>
    <dxf>
      <font>
        <color theme="4" tint="-0.499984740745262"/>
      </font>
    </dxf>
    <dxf>
      <font>
        <color rgb="FFFF0000"/>
      </font>
    </dxf>
    <dxf>
      <font>
        <color theme="4" tint="-0.499984740745262"/>
      </font>
    </dxf>
    <dxf>
      <font>
        <color rgb="FFFF0000"/>
      </font>
    </dxf>
    <dxf>
      <font>
        <color theme="4" tint="-0.499984740745262"/>
      </font>
    </dxf>
    <dxf>
      <font>
        <color rgb="FFFF0000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theme="4" tint="-0.499984740745262"/>
      </font>
    </dxf>
    <dxf>
      <font>
        <color rgb="FFFF0000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4" tint="-0.499984740745262"/>
      </font>
    </dxf>
    <dxf>
      <font>
        <color rgb="FFFF0000"/>
      </font>
    </dxf>
    <dxf>
      <font>
        <color theme="4" tint="-0.499984740745262"/>
      </font>
    </dxf>
    <dxf>
      <font>
        <color rgb="FFFF0000"/>
      </font>
    </dxf>
    <dxf>
      <font>
        <color theme="4" tint="-0.499984740745262"/>
      </font>
    </dxf>
    <dxf>
      <font>
        <color rgb="FFFF0000"/>
      </font>
    </dxf>
    <dxf>
      <font>
        <color theme="4" tint="-0.499984740745262"/>
      </font>
    </dxf>
    <dxf>
      <font>
        <color rgb="FFFF0000"/>
      </font>
    </dxf>
    <dxf>
      <font>
        <color theme="4" tint="-0.499984740745262"/>
      </font>
    </dxf>
    <dxf>
      <font>
        <color rgb="FFFF0000"/>
      </font>
    </dxf>
    <dxf>
      <font>
        <color theme="4" tint="-0.499984740745262"/>
      </font>
    </dxf>
    <dxf>
      <font>
        <color rgb="FFFF0000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theme="4" tint="-0.499984740745262"/>
      </font>
    </dxf>
    <dxf>
      <font>
        <color rgb="FFFF0000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theme="4" tint="-0.499984740745262"/>
      </font>
    </dxf>
    <dxf>
      <font>
        <color rgb="FFFF0000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theme="4" tint="-0.499984740745262"/>
      </font>
    </dxf>
    <dxf>
      <font>
        <color rgb="FFFF0000"/>
      </font>
    </dxf>
    <dxf>
      <font>
        <color theme="4" tint="-0.499984740745262"/>
      </font>
    </dxf>
    <dxf>
      <font>
        <color rgb="FFFF0000"/>
      </font>
    </dxf>
    <dxf>
      <font>
        <color theme="4" tint="-0.499984740745262"/>
      </font>
    </dxf>
    <dxf>
      <font>
        <color rgb="FFFF0000"/>
      </font>
    </dxf>
    <dxf>
      <font>
        <color theme="4" tint="-0.499984740745262"/>
      </font>
    </dxf>
    <dxf>
      <font>
        <color rgb="FFFF0000"/>
      </font>
    </dxf>
    <dxf>
      <font>
        <color theme="4" tint="-0.499984740745262"/>
      </font>
    </dxf>
    <dxf>
      <font>
        <color rgb="FFFF0000"/>
      </font>
    </dxf>
    <dxf>
      <font>
        <color theme="4" tint="-0.499984740745262"/>
      </font>
    </dxf>
    <dxf>
      <font>
        <color rgb="FFFF0000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theme="4" tint="-0.499984740745262"/>
      </font>
    </dxf>
    <dxf>
      <font>
        <color rgb="FFFF0000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rgb="FFFF0000"/>
      </font>
    </dxf>
    <dxf>
      <font>
        <color theme="4" tint="-0.24994659260841701"/>
      </font>
    </dxf>
    <dxf>
      <font>
        <color theme="1" tint="0.499984740745262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3981450</xdr:colOff>
          <xdr:row>1</xdr:row>
          <xdr:rowOff>133350</xdr:rowOff>
        </xdr:from>
        <xdr:to>
          <xdr:col>5</xdr:col>
          <xdr:colOff>533400</xdr:colOff>
          <xdr:row>3</xdr:row>
          <xdr:rowOff>95250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F42BD065-C8A8-4733-B970-6B547DA284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5720" rIns="45720" bIns="45720" anchor="ctr" upright="1"/>
            <a:lstStyle/>
            <a:p>
              <a:pPr algn="ctr" rtl="0">
                <a:defRPr sz="1000"/>
              </a:pPr>
              <a:r>
                <a:rPr lang="es-PE" sz="1400" b="1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RF_1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2279650</xdr:colOff>
          <xdr:row>1</xdr:row>
          <xdr:rowOff>133350</xdr:rowOff>
        </xdr:from>
        <xdr:to>
          <xdr:col>3</xdr:col>
          <xdr:colOff>3676650</xdr:colOff>
          <xdr:row>3</xdr:row>
          <xdr:rowOff>95250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1BA32CF4-54AF-4DE1-9EA5-901B22E789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5720" rIns="45720" bIns="45720" anchor="ctr" upright="1"/>
            <a:lstStyle/>
            <a:p>
              <a:pPr algn="ctr" rtl="0">
                <a:defRPr sz="1000"/>
              </a:pPr>
              <a:r>
                <a:rPr lang="es-PE" sz="1400" b="1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RV_1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Mesa%20de%20Inversiones\Bottom-Up\Franco\LS\G&amp;P\G&amp;P_MLab%20al%2006.05.xlsm" TargetMode="External"/><Relationship Id="rId1" Type="http://schemas.openxmlformats.org/officeDocument/2006/relationships/externalLinkPath" Target="file:///Z:\Mesa%20de%20Inversiones\Bottom-Up\Franco\LS\G&amp;P\G&amp;P_MLab%20al%2006.0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DatosMLab"/>
      <sheetName val="Detallado"/>
      <sheetName val="Abs"/>
      <sheetName val="Rep1"/>
      <sheetName val="Rep2"/>
      <sheetName val="Rep3"/>
      <sheetName val="Rep4"/>
      <sheetName val="Rep5"/>
      <sheetName val="RF_Det"/>
      <sheetName val="RF_DTS"/>
      <sheetName val="RF_Corps"/>
      <sheetName val="FX"/>
      <sheetName val="R_DetalleFX"/>
      <sheetName val="RV_Det"/>
      <sheetName val="RV_Paises"/>
      <sheetName val="RV_GICS"/>
      <sheetName val="SAA"/>
      <sheetName val="BRAtt"/>
      <sheetName val="BRAtt (M)"/>
      <sheetName val="CatGlob"/>
      <sheetName val="CI"/>
      <sheetName val="PRI"/>
      <sheetName val="CIRes"/>
      <sheetName val="RepG"/>
      <sheetName val="EfectoUCITS"/>
      <sheetName val="PosCI"/>
      <sheetName val="TD"/>
      <sheetName val="BU"/>
      <sheetName val="Dir"/>
      <sheetName val="RV_Vol"/>
      <sheetName val="RV_vsACWI"/>
      <sheetName val="RV_A-P"/>
      <sheetName val="RV_UCITS"/>
      <sheetName val="RF_UCITS"/>
      <sheetName val="G_ErrACUM"/>
      <sheetName val="CalComp"/>
      <sheetName val="ErrEst"/>
      <sheetName val="YepEst"/>
      <sheetName val="MAct"/>
      <sheetName val="RetBrinson"/>
      <sheetName val="MActInd"/>
      <sheetName val="MMon"/>
      <sheetName val="BRINSON"/>
      <sheetName val="RetCash"/>
      <sheetName val="MMonInd"/>
      <sheetName val="MMonUSD2"/>
      <sheetName val="MMonUSD"/>
      <sheetName val="MMonUSDInd"/>
      <sheetName val="RetAct"/>
      <sheetName val="IndAct"/>
      <sheetName val="RetActLCC"/>
      <sheetName val="RetMon"/>
      <sheetName val="IndMon"/>
      <sheetName val="RetMonUSD"/>
      <sheetName val="VC"/>
      <sheetName val="VCAri"/>
      <sheetName val="Est"/>
      <sheetName val="CASH"/>
      <sheetName val="DetalleFX"/>
      <sheetName val="CY"/>
      <sheetName val="CG"/>
      <sheetName val="YTM"/>
      <sheetName val="PA_Equity"/>
      <sheetName val="PA_Equity_Ind"/>
      <sheetName val="PA_FI"/>
      <sheetName val="PLTrading"/>
      <sheetName val="Des"/>
    </sheetNames>
    <definedNames>
      <definedName name="RF_1"/>
      <definedName name="RV_1"/>
    </definedNames>
    <sheetDataSet>
      <sheetData sheetId="0"/>
      <sheetData sheetId="1">
        <row r="4">
          <cell r="PM4" t="str">
            <v>P&amp;L Trading</v>
          </cell>
        </row>
        <row r="5">
          <cell r="C5">
            <v>46148</v>
          </cell>
          <cell r="X5" t="str">
            <v>TGAPINF1</v>
          </cell>
          <cell r="Y5" t="str">
            <v>TPBSINF1</v>
          </cell>
          <cell r="AI5" t="str">
            <v>TGAPINF2</v>
          </cell>
          <cell r="AJ5" t="str">
            <v>TPBSINF2</v>
          </cell>
          <cell r="AT5" t="str">
            <v>TGAPINF3</v>
          </cell>
          <cell r="AU5" t="str">
            <v>TPBSINF3</v>
          </cell>
        </row>
        <row r="6">
          <cell r="C6">
            <v>46148</v>
          </cell>
          <cell r="X6" t="str">
            <v>IN_F1_GAP</v>
          </cell>
          <cell r="Y6" t="str">
            <v>IN_F1_PBS</v>
          </cell>
          <cell r="AI6" t="str">
            <v>IN_F2_GAP</v>
          </cell>
          <cell r="AJ6" t="str">
            <v>IN_F2_PBS</v>
          </cell>
          <cell r="AT6" t="str">
            <v>IN_F3_GAP</v>
          </cell>
          <cell r="AU6" t="str">
            <v>IN_F3_PBS</v>
          </cell>
        </row>
        <row r="7">
          <cell r="X7" t="str">
            <v>GAPINF1</v>
          </cell>
          <cell r="Y7" t="str">
            <v>PBSINF1</v>
          </cell>
          <cell r="AI7" t="str">
            <v>GAPINF2</v>
          </cell>
          <cell r="AJ7" t="str">
            <v>PBSINF2</v>
          </cell>
          <cell r="AT7" t="str">
            <v>GAPINF3</v>
          </cell>
          <cell r="AU7" t="str">
            <v>PBSINF3</v>
          </cell>
        </row>
        <row r="8">
          <cell r="X8" t="str">
            <v>F1</v>
          </cell>
          <cell r="AI8" t="str">
            <v>F2</v>
          </cell>
          <cell r="AT8" t="str">
            <v>F3</v>
          </cell>
        </row>
        <row r="9">
          <cell r="X9" t="str">
            <v>IN</v>
          </cell>
          <cell r="AI9" t="str">
            <v>IN</v>
          </cell>
          <cell r="AT9" t="str">
            <v>IN</v>
          </cell>
          <cell r="PM9" t="str">
            <v>TF1</v>
          </cell>
          <cell r="PN9" t="str">
            <v>TF2</v>
          </cell>
          <cell r="PO9" t="str">
            <v>TF3</v>
          </cell>
        </row>
        <row r="10">
          <cell r="M10" t="str">
            <v>Categoría</v>
          </cell>
          <cell r="V10" t="str">
            <v>PLTrading</v>
          </cell>
          <cell r="X10" t="str">
            <v>GAP</v>
          </cell>
          <cell r="Y10" t="str">
            <v>PBS</v>
          </cell>
          <cell r="AI10" t="str">
            <v>GAP</v>
          </cell>
          <cell r="AJ10" t="str">
            <v>PBS</v>
          </cell>
          <cell r="AT10" t="str">
            <v>GAP</v>
          </cell>
          <cell r="AU10" t="str">
            <v>PBS</v>
          </cell>
          <cell r="PM10" t="str">
            <v>F1</v>
          </cell>
          <cell r="PN10" t="str">
            <v>F2</v>
          </cell>
          <cell r="PO10" t="str">
            <v>F3</v>
          </cell>
        </row>
        <row r="11">
          <cell r="M11" t="str">
            <v>RVI_EM_AGG</v>
          </cell>
          <cell r="V11" t="str">
            <v>RVI</v>
          </cell>
          <cell r="X11">
            <v>0</v>
          </cell>
          <cell r="Y11">
            <v>0</v>
          </cell>
          <cell r="AI11">
            <v>0</v>
          </cell>
          <cell r="AJ11">
            <v>0</v>
          </cell>
          <cell r="AT11">
            <v>0</v>
          </cell>
          <cell r="AU11">
            <v>0</v>
          </cell>
          <cell r="PM11">
            <v>0</v>
          </cell>
          <cell r="PN11">
            <v>0</v>
          </cell>
          <cell r="PO11">
            <v>0</v>
          </cell>
        </row>
        <row r="12">
          <cell r="M12" t="str">
            <v>RVI_DM_AGG</v>
          </cell>
          <cell r="V12" t="str">
            <v>RVI</v>
          </cell>
          <cell r="X12">
            <v>0</v>
          </cell>
          <cell r="Y12">
            <v>0</v>
          </cell>
          <cell r="AI12">
            <v>0</v>
          </cell>
          <cell r="AJ12">
            <v>0</v>
          </cell>
          <cell r="AT12">
            <v>0</v>
          </cell>
          <cell r="AU12">
            <v>0</v>
          </cell>
          <cell r="PM12">
            <v>0</v>
          </cell>
          <cell r="PN12">
            <v>0</v>
          </cell>
          <cell r="PO12">
            <v>0</v>
          </cell>
        </row>
        <row r="13">
          <cell r="M13" t="str">
            <v>HCD_INT_EM_CORP_HY</v>
          </cell>
          <cell r="V13" t="str">
            <v>RFI</v>
          </cell>
          <cell r="X13">
            <v>3.3604425661392201E-3</v>
          </cell>
          <cell r="Y13">
            <v>0.19854002969887899</v>
          </cell>
          <cell r="AI13">
            <v>0</v>
          </cell>
          <cell r="AJ13">
            <v>0</v>
          </cell>
          <cell r="AT13">
            <v>0</v>
          </cell>
          <cell r="AU13">
            <v>0</v>
          </cell>
          <cell r="PM13">
            <v>0</v>
          </cell>
          <cell r="PN13">
            <v>0</v>
          </cell>
          <cell r="PO13">
            <v>0</v>
          </cell>
        </row>
        <row r="14">
          <cell r="M14" t="str">
            <v>HCD_INT_EM_CORP_HY</v>
          </cell>
          <cell r="V14" t="str">
            <v>RFI</v>
          </cell>
          <cell r="X14">
            <v>0</v>
          </cell>
          <cell r="Y14">
            <v>0</v>
          </cell>
          <cell r="AI14">
            <v>0</v>
          </cell>
          <cell r="AJ14">
            <v>0</v>
          </cell>
          <cell r="AT14">
            <v>0</v>
          </cell>
          <cell r="AU14">
            <v>0</v>
          </cell>
          <cell r="PM14">
            <v>0</v>
          </cell>
          <cell r="PN14">
            <v>0</v>
          </cell>
          <cell r="PO14">
            <v>0</v>
          </cell>
        </row>
        <row r="15">
          <cell r="M15" t="str">
            <v>ALT_I_INF</v>
          </cell>
          <cell r="V15" t="str">
            <v>-</v>
          </cell>
          <cell r="X15">
            <v>0</v>
          </cell>
          <cell r="Y15">
            <v>0</v>
          </cell>
          <cell r="AI15">
            <v>0</v>
          </cell>
          <cell r="AJ15">
            <v>0</v>
          </cell>
          <cell r="AT15">
            <v>0</v>
          </cell>
          <cell r="AU15">
            <v>0</v>
          </cell>
          <cell r="PM15">
            <v>0</v>
          </cell>
          <cell r="PN15">
            <v>0</v>
          </cell>
          <cell r="PO15">
            <v>0</v>
          </cell>
        </row>
        <row r="16">
          <cell r="M16" t="str">
            <v>ALT_I_INF</v>
          </cell>
          <cell r="V16" t="str">
            <v>-</v>
          </cell>
          <cell r="X16">
            <v>0</v>
          </cell>
          <cell r="Y16">
            <v>0</v>
          </cell>
          <cell r="AI16">
            <v>0</v>
          </cell>
          <cell r="AJ16">
            <v>0</v>
          </cell>
          <cell r="AT16">
            <v>0</v>
          </cell>
          <cell r="AU16">
            <v>0</v>
          </cell>
          <cell r="PM16">
            <v>0</v>
          </cell>
          <cell r="PN16">
            <v>0</v>
          </cell>
          <cell r="PO16">
            <v>0</v>
          </cell>
        </row>
        <row r="17">
          <cell r="M17" t="str">
            <v>ALT_I_INF</v>
          </cell>
          <cell r="V17" t="str">
            <v>-</v>
          </cell>
          <cell r="X17">
            <v>0</v>
          </cell>
          <cell r="Y17">
            <v>0</v>
          </cell>
          <cell r="AI17">
            <v>1.3010232342238699E-2</v>
          </cell>
          <cell r="AJ17">
            <v>-8.6341298469738703E-2</v>
          </cell>
          <cell r="AT17">
            <v>9.5805087702317705E-3</v>
          </cell>
          <cell r="AU17">
            <v>-6.3580230195148205E-2</v>
          </cell>
          <cell r="PM17">
            <v>0</v>
          </cell>
          <cell r="PN17">
            <v>0</v>
          </cell>
          <cell r="PO17">
            <v>0</v>
          </cell>
        </row>
        <row r="18">
          <cell r="M18" t="str">
            <v>ALT_I_INF</v>
          </cell>
          <cell r="V18" t="str">
            <v>-</v>
          </cell>
          <cell r="X18">
            <v>0</v>
          </cell>
          <cell r="Y18">
            <v>0</v>
          </cell>
          <cell r="AI18">
            <v>0</v>
          </cell>
          <cell r="AJ18">
            <v>0</v>
          </cell>
          <cell r="AT18">
            <v>0</v>
          </cell>
          <cell r="AU18">
            <v>0</v>
          </cell>
          <cell r="PM18">
            <v>0</v>
          </cell>
          <cell r="PN18">
            <v>0</v>
          </cell>
          <cell r="PO18">
            <v>0</v>
          </cell>
        </row>
        <row r="19">
          <cell r="M19" t="str">
            <v>ALT_I_INF</v>
          </cell>
          <cell r="V19" t="str">
            <v>-</v>
          </cell>
          <cell r="X19">
            <v>0</v>
          </cell>
          <cell r="Y19">
            <v>0</v>
          </cell>
          <cell r="AI19">
            <v>0</v>
          </cell>
          <cell r="AJ19">
            <v>0</v>
          </cell>
          <cell r="AT19">
            <v>0</v>
          </cell>
          <cell r="AU19">
            <v>0</v>
          </cell>
          <cell r="PM19">
            <v>0</v>
          </cell>
          <cell r="PN19">
            <v>0</v>
          </cell>
          <cell r="PO19">
            <v>0</v>
          </cell>
        </row>
        <row r="20">
          <cell r="M20" t="str">
            <v>ALT_I_INF</v>
          </cell>
          <cell r="V20" t="str">
            <v>-</v>
          </cell>
          <cell r="X20">
            <v>0</v>
          </cell>
          <cell r="Y20">
            <v>0</v>
          </cell>
          <cell r="AI20">
            <v>0</v>
          </cell>
          <cell r="AJ20">
            <v>0</v>
          </cell>
          <cell r="AT20">
            <v>0</v>
          </cell>
          <cell r="AU20">
            <v>0</v>
          </cell>
          <cell r="PM20">
            <v>0</v>
          </cell>
          <cell r="PN20">
            <v>0</v>
          </cell>
          <cell r="PO20">
            <v>0</v>
          </cell>
        </row>
        <row r="21">
          <cell r="M21" t="str">
            <v>ALT_I_INF</v>
          </cell>
          <cell r="V21" t="str">
            <v>-</v>
          </cell>
          <cell r="X21">
            <v>0</v>
          </cell>
          <cell r="Y21">
            <v>0</v>
          </cell>
          <cell r="AI21">
            <v>0</v>
          </cell>
          <cell r="AJ21">
            <v>0</v>
          </cell>
          <cell r="AT21">
            <v>0</v>
          </cell>
          <cell r="AU21">
            <v>0</v>
          </cell>
          <cell r="PM21">
            <v>0</v>
          </cell>
          <cell r="PN21">
            <v>0</v>
          </cell>
          <cell r="PO21">
            <v>0</v>
          </cell>
        </row>
        <row r="22">
          <cell r="M22" t="str">
            <v>ALT_I_INF</v>
          </cell>
          <cell r="V22" t="str">
            <v>-</v>
          </cell>
          <cell r="X22">
            <v>0</v>
          </cell>
          <cell r="Y22">
            <v>0</v>
          </cell>
          <cell r="AI22">
            <v>0</v>
          </cell>
          <cell r="AJ22">
            <v>0</v>
          </cell>
          <cell r="AT22">
            <v>0</v>
          </cell>
          <cell r="AU22">
            <v>0</v>
          </cell>
          <cell r="PM22">
            <v>0</v>
          </cell>
          <cell r="PN22">
            <v>0</v>
          </cell>
          <cell r="PO22">
            <v>0</v>
          </cell>
        </row>
        <row r="23">
          <cell r="M23" t="str">
            <v>ALT_I_INF</v>
          </cell>
          <cell r="V23" t="str">
            <v>-</v>
          </cell>
          <cell r="X23">
            <v>0</v>
          </cell>
          <cell r="Y23">
            <v>0</v>
          </cell>
          <cell r="AI23">
            <v>0</v>
          </cell>
          <cell r="AJ23">
            <v>0</v>
          </cell>
          <cell r="AT23">
            <v>0</v>
          </cell>
          <cell r="AU23">
            <v>0</v>
          </cell>
          <cell r="PM23">
            <v>0</v>
          </cell>
          <cell r="PN23">
            <v>0</v>
          </cell>
          <cell r="PO23">
            <v>0</v>
          </cell>
        </row>
        <row r="24">
          <cell r="M24" t="str">
            <v>ALT_I_PD</v>
          </cell>
          <cell r="V24" t="str">
            <v>-</v>
          </cell>
          <cell r="X24">
            <v>0</v>
          </cell>
          <cell r="Y24">
            <v>0</v>
          </cell>
          <cell r="AI24">
            <v>0</v>
          </cell>
          <cell r="AJ24">
            <v>0</v>
          </cell>
          <cell r="AT24">
            <v>0</v>
          </cell>
          <cell r="AU24">
            <v>0</v>
          </cell>
          <cell r="PM24">
            <v>0</v>
          </cell>
          <cell r="PN24">
            <v>0</v>
          </cell>
          <cell r="PO24">
            <v>0</v>
          </cell>
        </row>
        <row r="25">
          <cell r="M25" t="str">
            <v>ALT_I_PD</v>
          </cell>
          <cell r="V25" t="str">
            <v>-</v>
          </cell>
          <cell r="X25">
            <v>0</v>
          </cell>
          <cell r="Y25">
            <v>0</v>
          </cell>
          <cell r="AI25">
            <v>0</v>
          </cell>
          <cell r="AJ25">
            <v>0</v>
          </cell>
          <cell r="AT25">
            <v>0</v>
          </cell>
          <cell r="AU25">
            <v>0</v>
          </cell>
          <cell r="PM25">
            <v>0</v>
          </cell>
          <cell r="PN25">
            <v>0</v>
          </cell>
          <cell r="PO25">
            <v>0</v>
          </cell>
        </row>
        <row r="26">
          <cell r="M26" t="str">
            <v>ALT_I_PD</v>
          </cell>
          <cell r="V26" t="str">
            <v>-</v>
          </cell>
          <cell r="X26">
            <v>0</v>
          </cell>
          <cell r="Y26">
            <v>0</v>
          </cell>
          <cell r="AI26">
            <v>0</v>
          </cell>
          <cell r="AJ26">
            <v>0</v>
          </cell>
          <cell r="AT26">
            <v>0</v>
          </cell>
          <cell r="AU26">
            <v>0</v>
          </cell>
          <cell r="PM26">
            <v>0</v>
          </cell>
          <cell r="PN26">
            <v>0</v>
          </cell>
          <cell r="PO26">
            <v>0</v>
          </cell>
        </row>
        <row r="27">
          <cell r="M27" t="str">
            <v>ALT_I_PD</v>
          </cell>
          <cell r="V27" t="str">
            <v>-</v>
          </cell>
          <cell r="X27">
            <v>0</v>
          </cell>
          <cell r="Y27">
            <v>0</v>
          </cell>
          <cell r="AI27">
            <v>0</v>
          </cell>
          <cell r="AJ27">
            <v>0</v>
          </cell>
          <cell r="AT27">
            <v>0</v>
          </cell>
          <cell r="AU27">
            <v>0</v>
          </cell>
          <cell r="PM27">
            <v>0</v>
          </cell>
          <cell r="PN27">
            <v>0</v>
          </cell>
          <cell r="PO27">
            <v>0</v>
          </cell>
        </row>
        <row r="28">
          <cell r="M28" t="str">
            <v>ALT_I_PD</v>
          </cell>
          <cell r="V28" t="str">
            <v>-</v>
          </cell>
          <cell r="X28">
            <v>0</v>
          </cell>
          <cell r="Y28">
            <v>0</v>
          </cell>
          <cell r="AI28">
            <v>9.5219882600997795E-6</v>
          </cell>
          <cell r="AJ28">
            <v>-9.5219882600972E-2</v>
          </cell>
          <cell r="AT28">
            <v>2.7917135514311998E-5</v>
          </cell>
          <cell r="AU28">
            <v>-0.27917135514310398</v>
          </cell>
          <cell r="PM28">
            <v>0</v>
          </cell>
          <cell r="PN28">
            <v>0</v>
          </cell>
          <cell r="PO28">
            <v>0</v>
          </cell>
        </row>
        <row r="29">
          <cell r="M29" t="str">
            <v>ALT_I_PD</v>
          </cell>
          <cell r="V29" t="str">
            <v>-</v>
          </cell>
          <cell r="X29">
            <v>0</v>
          </cell>
          <cell r="Y29">
            <v>0</v>
          </cell>
          <cell r="AI29">
            <v>6.8922325616134804E-3</v>
          </cell>
          <cell r="AJ29">
            <v>0</v>
          </cell>
          <cell r="AT29">
            <v>1.09268799213523E-2</v>
          </cell>
          <cell r="AU29">
            <v>0</v>
          </cell>
          <cell r="PM29">
            <v>0</v>
          </cell>
          <cell r="PN29">
            <v>0</v>
          </cell>
          <cell r="PO29">
            <v>0</v>
          </cell>
        </row>
        <row r="30">
          <cell r="M30" t="str">
            <v>ALT_I_PD</v>
          </cell>
          <cell r="V30" t="str">
            <v>-</v>
          </cell>
          <cell r="X30">
            <v>0</v>
          </cell>
          <cell r="Y30">
            <v>0</v>
          </cell>
          <cell r="AI30">
            <v>5.8121339345599196E-3</v>
          </cell>
          <cell r="AJ30">
            <v>0</v>
          </cell>
          <cell r="AT30">
            <v>3.2908884523819102E-3</v>
          </cell>
          <cell r="AU30">
            <v>0</v>
          </cell>
          <cell r="PM30">
            <v>0</v>
          </cell>
          <cell r="PN30">
            <v>0</v>
          </cell>
          <cell r="PO30">
            <v>0</v>
          </cell>
        </row>
        <row r="31">
          <cell r="M31" t="str">
            <v>ALT_I_PE_FF</v>
          </cell>
          <cell r="V31" t="str">
            <v>-</v>
          </cell>
          <cell r="X31">
            <v>0</v>
          </cell>
          <cell r="Y31">
            <v>0</v>
          </cell>
          <cell r="AI31">
            <v>0</v>
          </cell>
          <cell r="AJ31">
            <v>0</v>
          </cell>
          <cell r="AT31">
            <v>0</v>
          </cell>
          <cell r="AU31">
            <v>0</v>
          </cell>
          <cell r="PM31">
            <v>0</v>
          </cell>
          <cell r="PN31">
            <v>0</v>
          </cell>
          <cell r="PO31">
            <v>0</v>
          </cell>
        </row>
        <row r="32">
          <cell r="M32" t="str">
            <v>ALT_I_PD</v>
          </cell>
          <cell r="V32" t="str">
            <v>-</v>
          </cell>
          <cell r="X32">
            <v>0</v>
          </cell>
          <cell r="Y32">
            <v>0</v>
          </cell>
          <cell r="AI32">
            <v>2.5531962321245802E-3</v>
          </cell>
          <cell r="AJ32">
            <v>-8.7006408899803503E-2</v>
          </cell>
          <cell r="AT32">
            <v>2.2487921422324501E-3</v>
          </cell>
          <cell r="AU32">
            <v>-7.6633094705513799E-2</v>
          </cell>
          <cell r="PM32">
            <v>0</v>
          </cell>
          <cell r="PN32">
            <v>0</v>
          </cell>
          <cell r="PO32">
            <v>0</v>
          </cell>
        </row>
        <row r="33">
          <cell r="M33" t="str">
            <v>ALT_I_PD</v>
          </cell>
          <cell r="V33" t="str">
            <v>-</v>
          </cell>
          <cell r="X33">
            <v>0</v>
          </cell>
          <cell r="Y33">
            <v>0</v>
          </cell>
          <cell r="AI33">
            <v>0</v>
          </cell>
          <cell r="AJ33">
            <v>0</v>
          </cell>
          <cell r="AT33">
            <v>0</v>
          </cell>
          <cell r="AU33">
            <v>0</v>
          </cell>
          <cell r="PM33">
            <v>0</v>
          </cell>
          <cell r="PN33">
            <v>0</v>
          </cell>
          <cell r="PO33">
            <v>0</v>
          </cell>
        </row>
        <row r="34">
          <cell r="M34" t="str">
            <v>ALT_I_PD</v>
          </cell>
          <cell r="V34" t="str">
            <v>-</v>
          </cell>
          <cell r="X34">
            <v>0</v>
          </cell>
          <cell r="Y34">
            <v>0</v>
          </cell>
          <cell r="AI34">
            <v>0</v>
          </cell>
          <cell r="AJ34">
            <v>0</v>
          </cell>
          <cell r="AT34">
            <v>0</v>
          </cell>
          <cell r="AU34">
            <v>0</v>
          </cell>
          <cell r="PM34">
            <v>0</v>
          </cell>
          <cell r="PN34">
            <v>0</v>
          </cell>
          <cell r="PO34">
            <v>0</v>
          </cell>
        </row>
        <row r="35">
          <cell r="M35" t="str">
            <v>ALT_I_PD</v>
          </cell>
          <cell r="V35" t="str">
            <v>-</v>
          </cell>
          <cell r="X35">
            <v>0</v>
          </cell>
          <cell r="Y35">
            <v>0</v>
          </cell>
          <cell r="AI35">
            <v>0</v>
          </cell>
          <cell r="AJ35">
            <v>0</v>
          </cell>
          <cell r="AT35">
            <v>0</v>
          </cell>
          <cell r="AU35">
            <v>0</v>
          </cell>
          <cell r="PM35">
            <v>0</v>
          </cell>
          <cell r="PN35">
            <v>0</v>
          </cell>
          <cell r="PO35">
            <v>0</v>
          </cell>
        </row>
        <row r="36">
          <cell r="M36" t="str">
            <v>ALT_I_PD</v>
          </cell>
          <cell r="V36" t="str">
            <v>-</v>
          </cell>
          <cell r="X36">
            <v>0</v>
          </cell>
          <cell r="Y36">
            <v>0</v>
          </cell>
          <cell r="AI36">
            <v>0</v>
          </cell>
          <cell r="AJ36">
            <v>0</v>
          </cell>
          <cell r="AT36">
            <v>0</v>
          </cell>
          <cell r="AU36">
            <v>0</v>
          </cell>
          <cell r="PM36">
            <v>0</v>
          </cell>
          <cell r="PN36">
            <v>0</v>
          </cell>
          <cell r="PO36">
            <v>0</v>
          </cell>
        </row>
        <row r="37">
          <cell r="M37" t="str">
            <v>ALT_I_PD</v>
          </cell>
          <cell r="V37" t="str">
            <v>-</v>
          </cell>
          <cell r="X37">
            <v>0</v>
          </cell>
          <cell r="Y37">
            <v>0</v>
          </cell>
          <cell r="AI37">
            <v>0</v>
          </cell>
          <cell r="AJ37">
            <v>0</v>
          </cell>
          <cell r="AT37">
            <v>0</v>
          </cell>
          <cell r="AU37">
            <v>0</v>
          </cell>
          <cell r="PM37">
            <v>0</v>
          </cell>
          <cell r="PN37">
            <v>0</v>
          </cell>
          <cell r="PO37">
            <v>0</v>
          </cell>
        </row>
        <row r="38">
          <cell r="M38" t="str">
            <v>ALT_I_PD</v>
          </cell>
          <cell r="V38" t="str">
            <v>-</v>
          </cell>
          <cell r="X38">
            <v>0</v>
          </cell>
          <cell r="Y38">
            <v>0</v>
          </cell>
          <cell r="AI38">
            <v>0</v>
          </cell>
          <cell r="AJ38">
            <v>0</v>
          </cell>
          <cell r="AT38">
            <v>0</v>
          </cell>
          <cell r="AU38">
            <v>0</v>
          </cell>
          <cell r="PM38">
            <v>0</v>
          </cell>
          <cell r="PN38">
            <v>0</v>
          </cell>
          <cell r="PO38">
            <v>0</v>
          </cell>
        </row>
        <row r="39">
          <cell r="M39" t="str">
            <v>ALT_I_PD</v>
          </cell>
          <cell r="V39" t="str">
            <v>-</v>
          </cell>
          <cell r="X39">
            <v>0</v>
          </cell>
          <cell r="Y39">
            <v>0</v>
          </cell>
          <cell r="AI39">
            <v>0</v>
          </cell>
          <cell r="AJ39">
            <v>0</v>
          </cell>
          <cell r="AT39">
            <v>0</v>
          </cell>
          <cell r="AU39">
            <v>0</v>
          </cell>
          <cell r="PM39">
            <v>0</v>
          </cell>
          <cell r="PN39">
            <v>0</v>
          </cell>
          <cell r="PO39">
            <v>0</v>
          </cell>
        </row>
        <row r="40">
          <cell r="M40" t="str">
            <v>ALT_I_PD</v>
          </cell>
          <cell r="V40" t="str">
            <v>-</v>
          </cell>
          <cell r="X40">
            <v>0</v>
          </cell>
          <cell r="Y40">
            <v>0</v>
          </cell>
          <cell r="AI40">
            <v>0</v>
          </cell>
          <cell r="AJ40">
            <v>0</v>
          </cell>
          <cell r="AT40">
            <v>0</v>
          </cell>
          <cell r="AU40">
            <v>0</v>
          </cell>
          <cell r="PM40">
            <v>0</v>
          </cell>
          <cell r="PN40">
            <v>0</v>
          </cell>
          <cell r="PO40">
            <v>0</v>
          </cell>
        </row>
        <row r="41">
          <cell r="M41" t="str">
            <v>ALT_I_PD</v>
          </cell>
          <cell r="V41" t="str">
            <v>-</v>
          </cell>
          <cell r="X41">
            <v>0</v>
          </cell>
          <cell r="Y41">
            <v>0</v>
          </cell>
          <cell r="AI41">
            <v>0</v>
          </cell>
          <cell r="AJ41">
            <v>0</v>
          </cell>
          <cell r="AT41">
            <v>0</v>
          </cell>
          <cell r="AU41">
            <v>0</v>
          </cell>
          <cell r="PM41">
            <v>0</v>
          </cell>
          <cell r="PN41">
            <v>0</v>
          </cell>
          <cell r="PO41">
            <v>0</v>
          </cell>
        </row>
        <row r="42">
          <cell r="M42" t="str">
            <v>ALT_I_PD</v>
          </cell>
          <cell r="V42" t="str">
            <v>-</v>
          </cell>
          <cell r="X42">
            <v>0</v>
          </cell>
          <cell r="Y42">
            <v>0</v>
          </cell>
          <cell r="AI42">
            <v>0</v>
          </cell>
          <cell r="AJ42">
            <v>0</v>
          </cell>
          <cell r="AT42">
            <v>0</v>
          </cell>
          <cell r="AU42">
            <v>0</v>
          </cell>
          <cell r="PM42">
            <v>0</v>
          </cell>
          <cell r="PN42">
            <v>0</v>
          </cell>
          <cell r="PO42">
            <v>0</v>
          </cell>
        </row>
        <row r="43">
          <cell r="M43" t="str">
            <v>ALT_I_PD</v>
          </cell>
          <cell r="V43" t="str">
            <v>-</v>
          </cell>
          <cell r="X43">
            <v>0</v>
          </cell>
          <cell r="Y43">
            <v>0</v>
          </cell>
          <cell r="AI43">
            <v>0</v>
          </cell>
          <cell r="AJ43">
            <v>0</v>
          </cell>
          <cell r="AT43">
            <v>0</v>
          </cell>
          <cell r="AU43">
            <v>0</v>
          </cell>
          <cell r="PM43">
            <v>0</v>
          </cell>
          <cell r="PN43">
            <v>0</v>
          </cell>
          <cell r="PO43">
            <v>0</v>
          </cell>
        </row>
        <row r="44">
          <cell r="M44" t="str">
            <v>ALT_I_PD</v>
          </cell>
          <cell r="V44" t="str">
            <v>-</v>
          </cell>
          <cell r="X44">
            <v>0</v>
          </cell>
          <cell r="Y44">
            <v>0</v>
          </cell>
          <cell r="AI44">
            <v>0</v>
          </cell>
          <cell r="AJ44">
            <v>0</v>
          </cell>
          <cell r="AT44">
            <v>0</v>
          </cell>
          <cell r="AU44">
            <v>0</v>
          </cell>
          <cell r="PM44">
            <v>0</v>
          </cell>
          <cell r="PN44">
            <v>0</v>
          </cell>
          <cell r="PO44">
            <v>0</v>
          </cell>
        </row>
        <row r="45">
          <cell r="M45" t="str">
            <v>ALT_I_PE_FF</v>
          </cell>
          <cell r="V45" t="str">
            <v>-</v>
          </cell>
          <cell r="X45">
            <v>0</v>
          </cell>
          <cell r="Y45">
            <v>0</v>
          </cell>
          <cell r="AI45">
            <v>0</v>
          </cell>
          <cell r="AJ45">
            <v>0</v>
          </cell>
          <cell r="AT45">
            <v>0</v>
          </cell>
          <cell r="AU45">
            <v>0</v>
          </cell>
          <cell r="PM45">
            <v>0</v>
          </cell>
          <cell r="PN45">
            <v>0</v>
          </cell>
          <cell r="PO45">
            <v>0</v>
          </cell>
        </row>
        <row r="46">
          <cell r="M46" t="str">
            <v>ALT_I_PE_FF</v>
          </cell>
          <cell r="V46" t="str">
            <v>-</v>
          </cell>
          <cell r="X46">
            <v>0</v>
          </cell>
          <cell r="Y46">
            <v>0</v>
          </cell>
          <cell r="AI46">
            <v>0</v>
          </cell>
          <cell r="AJ46">
            <v>0</v>
          </cell>
          <cell r="AT46">
            <v>0</v>
          </cell>
          <cell r="AU46">
            <v>0</v>
          </cell>
          <cell r="PM46">
            <v>0</v>
          </cell>
          <cell r="PN46">
            <v>0</v>
          </cell>
          <cell r="PO46">
            <v>0</v>
          </cell>
        </row>
        <row r="47">
          <cell r="M47" t="str">
            <v>ALT_I_PE_FF</v>
          </cell>
          <cell r="V47" t="str">
            <v>-</v>
          </cell>
          <cell r="X47">
            <v>0</v>
          </cell>
          <cell r="Y47">
            <v>0</v>
          </cell>
          <cell r="AI47">
            <v>0</v>
          </cell>
          <cell r="AJ47">
            <v>0</v>
          </cell>
          <cell r="AT47">
            <v>0</v>
          </cell>
          <cell r="AU47">
            <v>0</v>
          </cell>
          <cell r="PM47">
            <v>0</v>
          </cell>
          <cell r="PN47">
            <v>0</v>
          </cell>
          <cell r="PO47">
            <v>0</v>
          </cell>
        </row>
        <row r="48">
          <cell r="M48" t="str">
            <v>ALT_I_PE_FF</v>
          </cell>
          <cell r="V48" t="str">
            <v>-</v>
          </cell>
          <cell r="X48">
            <v>0</v>
          </cell>
          <cell r="Y48">
            <v>0</v>
          </cell>
          <cell r="AI48">
            <v>2.1696537052039199E-4</v>
          </cell>
          <cell r="AJ48">
            <v>-7.5572394897527296E-4</v>
          </cell>
          <cell r="AT48">
            <v>4.30047877912739E-4</v>
          </cell>
          <cell r="AU48">
            <v>-1.4979232842993199E-3</v>
          </cell>
          <cell r="PM48">
            <v>0</v>
          </cell>
          <cell r="PN48">
            <v>0</v>
          </cell>
          <cell r="PO48">
            <v>0</v>
          </cell>
        </row>
        <row r="49">
          <cell r="M49" t="str">
            <v>ALT_I_PE_FF</v>
          </cell>
          <cell r="V49" t="str">
            <v>-</v>
          </cell>
          <cell r="X49">
            <v>0</v>
          </cell>
          <cell r="Y49">
            <v>0</v>
          </cell>
          <cell r="AI49">
            <v>0</v>
          </cell>
          <cell r="AJ49">
            <v>0</v>
          </cell>
          <cell r="AT49">
            <v>0</v>
          </cell>
          <cell r="AU49">
            <v>0</v>
          </cell>
          <cell r="PM49">
            <v>0</v>
          </cell>
          <cell r="PN49">
            <v>0</v>
          </cell>
          <cell r="PO49">
            <v>0</v>
          </cell>
        </row>
        <row r="50">
          <cell r="M50" t="str">
            <v>ALT_I_PE_FF</v>
          </cell>
          <cell r="V50" t="str">
            <v>-</v>
          </cell>
          <cell r="X50">
            <v>0</v>
          </cell>
          <cell r="Y50">
            <v>0</v>
          </cell>
          <cell r="AI50">
            <v>0</v>
          </cell>
          <cell r="AJ50">
            <v>0</v>
          </cell>
          <cell r="AT50">
            <v>0</v>
          </cell>
          <cell r="AU50">
            <v>0</v>
          </cell>
          <cell r="PM50">
            <v>0</v>
          </cell>
          <cell r="PN50">
            <v>0</v>
          </cell>
          <cell r="PO50">
            <v>0</v>
          </cell>
        </row>
        <row r="51">
          <cell r="M51" t="str">
            <v>ALT_I_PE_FF</v>
          </cell>
          <cell r="V51" t="str">
            <v>-</v>
          </cell>
          <cell r="X51">
            <v>0</v>
          </cell>
          <cell r="Y51">
            <v>0</v>
          </cell>
          <cell r="AI51">
            <v>0</v>
          </cell>
          <cell r="AJ51">
            <v>0</v>
          </cell>
          <cell r="AT51">
            <v>0</v>
          </cell>
          <cell r="AU51">
            <v>0</v>
          </cell>
          <cell r="PM51">
            <v>0</v>
          </cell>
          <cell r="PN51">
            <v>0</v>
          </cell>
          <cell r="PO51">
            <v>0</v>
          </cell>
        </row>
        <row r="52">
          <cell r="M52" t="str">
            <v>ALT_I_PE_FF</v>
          </cell>
          <cell r="V52" t="str">
            <v>-</v>
          </cell>
          <cell r="X52">
            <v>0</v>
          </cell>
          <cell r="Y52">
            <v>0</v>
          </cell>
          <cell r="AI52">
            <v>0</v>
          </cell>
          <cell r="AJ52">
            <v>0</v>
          </cell>
          <cell r="AT52">
            <v>0</v>
          </cell>
          <cell r="AU52">
            <v>0</v>
          </cell>
          <cell r="PM52">
            <v>0</v>
          </cell>
          <cell r="PN52">
            <v>0</v>
          </cell>
          <cell r="PO52">
            <v>0</v>
          </cell>
        </row>
        <row r="53">
          <cell r="M53" t="str">
            <v>ALT_I_PE_PE</v>
          </cell>
          <cell r="V53" t="str">
            <v>-</v>
          </cell>
          <cell r="X53">
            <v>0</v>
          </cell>
          <cell r="Y53">
            <v>0</v>
          </cell>
          <cell r="AI53">
            <v>0</v>
          </cell>
          <cell r="AJ53">
            <v>0</v>
          </cell>
          <cell r="AT53">
            <v>0</v>
          </cell>
          <cell r="AU53">
            <v>0</v>
          </cell>
          <cell r="PM53">
            <v>0</v>
          </cell>
          <cell r="PN53">
            <v>0</v>
          </cell>
          <cell r="PO53">
            <v>0</v>
          </cell>
        </row>
        <row r="54">
          <cell r="M54" t="str">
            <v>ALT_I_PE_PE</v>
          </cell>
          <cell r="V54" t="str">
            <v>-</v>
          </cell>
          <cell r="X54">
            <v>0</v>
          </cell>
          <cell r="Y54">
            <v>0</v>
          </cell>
          <cell r="AI54">
            <v>0</v>
          </cell>
          <cell r="AJ54">
            <v>0</v>
          </cell>
          <cell r="AT54">
            <v>0</v>
          </cell>
          <cell r="AU54">
            <v>0</v>
          </cell>
          <cell r="PM54">
            <v>0</v>
          </cell>
          <cell r="PN54">
            <v>0</v>
          </cell>
          <cell r="PO54">
            <v>0</v>
          </cell>
        </row>
        <row r="55">
          <cell r="M55" t="str">
            <v>ALT_I_PE_PE</v>
          </cell>
          <cell r="V55" t="str">
            <v>-</v>
          </cell>
          <cell r="X55">
            <v>0</v>
          </cell>
          <cell r="Y55">
            <v>0</v>
          </cell>
          <cell r="AI55">
            <v>0</v>
          </cell>
          <cell r="AJ55">
            <v>0</v>
          </cell>
          <cell r="AT55">
            <v>0</v>
          </cell>
          <cell r="AU55">
            <v>0</v>
          </cell>
          <cell r="PM55">
            <v>0</v>
          </cell>
          <cell r="PN55">
            <v>0</v>
          </cell>
          <cell r="PO55">
            <v>0</v>
          </cell>
        </row>
        <row r="56">
          <cell r="M56" t="str">
            <v>ALT_I_PE_PE</v>
          </cell>
          <cell r="V56" t="str">
            <v>-</v>
          </cell>
          <cell r="X56">
            <v>0</v>
          </cell>
          <cell r="Y56">
            <v>0</v>
          </cell>
          <cell r="AI56">
            <v>0</v>
          </cell>
          <cell r="AJ56">
            <v>0</v>
          </cell>
          <cell r="AT56">
            <v>0</v>
          </cell>
          <cell r="AU56">
            <v>0</v>
          </cell>
          <cell r="PM56">
            <v>0</v>
          </cell>
          <cell r="PN56">
            <v>0</v>
          </cell>
          <cell r="PO56">
            <v>0</v>
          </cell>
        </row>
        <row r="57">
          <cell r="M57" t="str">
            <v>ALT_I_PE_PE</v>
          </cell>
          <cell r="V57" t="str">
            <v>-</v>
          </cell>
          <cell r="X57">
            <v>0</v>
          </cell>
          <cell r="Y57">
            <v>0</v>
          </cell>
          <cell r="AI57">
            <v>0</v>
          </cell>
          <cell r="AJ57">
            <v>0</v>
          </cell>
          <cell r="AT57">
            <v>0</v>
          </cell>
          <cell r="AU57">
            <v>0</v>
          </cell>
          <cell r="PM57">
            <v>0</v>
          </cell>
          <cell r="PN57">
            <v>0</v>
          </cell>
          <cell r="PO57">
            <v>0</v>
          </cell>
        </row>
        <row r="58">
          <cell r="M58" t="str">
            <v>ALT_I_PE_PE</v>
          </cell>
          <cell r="V58" t="str">
            <v>-</v>
          </cell>
          <cell r="X58">
            <v>0</v>
          </cell>
          <cell r="Y58">
            <v>0</v>
          </cell>
          <cell r="AI58">
            <v>0</v>
          </cell>
          <cell r="AJ58">
            <v>0</v>
          </cell>
          <cell r="AT58">
            <v>0</v>
          </cell>
          <cell r="AU58">
            <v>0</v>
          </cell>
          <cell r="PM58">
            <v>0</v>
          </cell>
          <cell r="PN58">
            <v>0</v>
          </cell>
          <cell r="PO58">
            <v>0</v>
          </cell>
        </row>
        <row r="59">
          <cell r="M59" t="str">
            <v>ALT_I_PE_PE</v>
          </cell>
          <cell r="V59" t="str">
            <v>-</v>
          </cell>
          <cell r="X59">
            <v>0</v>
          </cell>
          <cell r="Y59">
            <v>0</v>
          </cell>
          <cell r="AI59">
            <v>0</v>
          </cell>
          <cell r="AJ59">
            <v>0</v>
          </cell>
          <cell r="AT59">
            <v>0</v>
          </cell>
          <cell r="AU59">
            <v>0</v>
          </cell>
          <cell r="PM59">
            <v>0</v>
          </cell>
          <cell r="PN59">
            <v>0</v>
          </cell>
          <cell r="PO59">
            <v>0</v>
          </cell>
        </row>
        <row r="60">
          <cell r="M60" t="str">
            <v>ALT_I_PE_PE</v>
          </cell>
          <cell r="V60" t="str">
            <v>-</v>
          </cell>
          <cell r="X60">
            <v>0</v>
          </cell>
          <cell r="Y60">
            <v>0</v>
          </cell>
          <cell r="AI60">
            <v>0</v>
          </cell>
          <cell r="AJ60">
            <v>0</v>
          </cell>
          <cell r="AT60">
            <v>0</v>
          </cell>
          <cell r="AU60">
            <v>0</v>
          </cell>
          <cell r="PM60">
            <v>0</v>
          </cell>
          <cell r="PN60">
            <v>0</v>
          </cell>
          <cell r="PO60">
            <v>0</v>
          </cell>
        </row>
        <row r="61">
          <cell r="M61" t="str">
            <v>ALT_I_PE_PE</v>
          </cell>
          <cell r="V61" t="str">
            <v>-</v>
          </cell>
          <cell r="X61">
            <v>0</v>
          </cell>
          <cell r="Y61">
            <v>0</v>
          </cell>
          <cell r="AI61">
            <v>1.71868475535021E-3</v>
          </cell>
          <cell r="AJ61">
            <v>-4.83933734041209E-2</v>
          </cell>
          <cell r="AT61">
            <v>3.9394440329569499E-3</v>
          </cell>
          <cell r="AU61">
            <v>-0.11092376626886701</v>
          </cell>
          <cell r="PM61">
            <v>0</v>
          </cell>
          <cell r="PN61">
            <v>0</v>
          </cell>
          <cell r="PO61">
            <v>0</v>
          </cell>
        </row>
        <row r="62">
          <cell r="M62" t="str">
            <v>ALT_I_PE_PE</v>
          </cell>
          <cell r="V62" t="str">
            <v>-</v>
          </cell>
          <cell r="X62">
            <v>0</v>
          </cell>
          <cell r="Y62">
            <v>0</v>
          </cell>
          <cell r="AI62">
            <v>0</v>
          </cell>
          <cell r="AJ62">
            <v>0</v>
          </cell>
          <cell r="AT62">
            <v>0</v>
          </cell>
          <cell r="AU62">
            <v>0</v>
          </cell>
          <cell r="PM62">
            <v>0</v>
          </cell>
          <cell r="PN62">
            <v>0</v>
          </cell>
          <cell r="PO62">
            <v>0</v>
          </cell>
        </row>
        <row r="63">
          <cell r="M63" t="str">
            <v>ALT_I_PE_PE</v>
          </cell>
          <cell r="V63" t="str">
            <v>-</v>
          </cell>
          <cell r="X63">
            <v>0</v>
          </cell>
          <cell r="Y63">
            <v>0</v>
          </cell>
          <cell r="AI63">
            <v>0</v>
          </cell>
          <cell r="AJ63">
            <v>0</v>
          </cell>
          <cell r="AT63">
            <v>0</v>
          </cell>
          <cell r="AU63">
            <v>0</v>
          </cell>
          <cell r="PM63">
            <v>0</v>
          </cell>
          <cell r="PN63">
            <v>0</v>
          </cell>
          <cell r="PO63">
            <v>0</v>
          </cell>
        </row>
        <row r="64">
          <cell r="M64" t="str">
            <v>ALT_I_PE_PE</v>
          </cell>
          <cell r="V64" t="str">
            <v>-</v>
          </cell>
          <cell r="X64">
            <v>0</v>
          </cell>
          <cell r="Y64">
            <v>0</v>
          </cell>
          <cell r="AI64">
            <v>3.2076308042246397E-5</v>
          </cell>
          <cell r="AJ64">
            <v>0</v>
          </cell>
          <cell r="AT64">
            <v>0</v>
          </cell>
          <cell r="AU64">
            <v>0</v>
          </cell>
          <cell r="PM64">
            <v>0</v>
          </cell>
          <cell r="PN64">
            <v>0</v>
          </cell>
          <cell r="PO64">
            <v>0</v>
          </cell>
        </row>
        <row r="65">
          <cell r="M65" t="str">
            <v>ALT_I_PE_PE</v>
          </cell>
          <cell r="V65" t="str">
            <v>-</v>
          </cell>
          <cell r="X65">
            <v>0</v>
          </cell>
          <cell r="Y65">
            <v>0</v>
          </cell>
          <cell r="AI65">
            <v>0</v>
          </cell>
          <cell r="AJ65">
            <v>0</v>
          </cell>
          <cell r="AT65">
            <v>0</v>
          </cell>
          <cell r="AU65">
            <v>0</v>
          </cell>
          <cell r="PM65">
            <v>0</v>
          </cell>
          <cell r="PN65">
            <v>0</v>
          </cell>
          <cell r="PO65">
            <v>0</v>
          </cell>
        </row>
        <row r="66">
          <cell r="M66" t="str">
            <v>ALT_I_PE_PE</v>
          </cell>
          <cell r="V66" t="str">
            <v>-</v>
          </cell>
          <cell r="X66">
            <v>0</v>
          </cell>
          <cell r="Y66">
            <v>0</v>
          </cell>
          <cell r="AI66">
            <v>0</v>
          </cell>
          <cell r="AJ66">
            <v>0</v>
          </cell>
          <cell r="AT66">
            <v>0</v>
          </cell>
          <cell r="AU66">
            <v>0</v>
          </cell>
          <cell r="PM66">
            <v>0</v>
          </cell>
          <cell r="PN66">
            <v>0</v>
          </cell>
          <cell r="PO66">
            <v>0</v>
          </cell>
        </row>
        <row r="67">
          <cell r="M67" t="str">
            <v>ALT_I_PE_PE</v>
          </cell>
          <cell r="V67" t="str">
            <v>-</v>
          </cell>
          <cell r="X67">
            <v>0</v>
          </cell>
          <cell r="Y67">
            <v>0</v>
          </cell>
          <cell r="AI67">
            <v>1.2226942219998999E-4</v>
          </cell>
          <cell r="AJ67">
            <v>-4.1367426106830897E-2</v>
          </cell>
          <cell r="AT67">
            <v>2.42306270275724E-4</v>
          </cell>
          <cell r="AU67">
            <v>-8.1979505182072601E-2</v>
          </cell>
          <cell r="PM67">
            <v>0</v>
          </cell>
          <cell r="PN67">
            <v>0</v>
          </cell>
          <cell r="PO67">
            <v>0</v>
          </cell>
        </row>
        <row r="68">
          <cell r="M68" t="str">
            <v>ALT_I_PE_PE</v>
          </cell>
          <cell r="V68" t="str">
            <v>-</v>
          </cell>
          <cell r="X68">
            <v>0</v>
          </cell>
          <cell r="Y68">
            <v>0</v>
          </cell>
          <cell r="AI68">
            <v>1.7226090704034799E-2</v>
          </cell>
          <cell r="AJ68">
            <v>-2.5861816205108301</v>
          </cell>
          <cell r="AT68">
            <v>0</v>
          </cell>
          <cell r="AU68">
            <v>0</v>
          </cell>
          <cell r="PM68">
            <v>0</v>
          </cell>
          <cell r="PN68">
            <v>0</v>
          </cell>
          <cell r="PO68">
            <v>0</v>
          </cell>
        </row>
        <row r="69">
          <cell r="M69" t="str">
            <v>ALT_I_PE_PE</v>
          </cell>
          <cell r="V69" t="str">
            <v>-</v>
          </cell>
          <cell r="X69">
            <v>0</v>
          </cell>
          <cell r="Y69">
            <v>0</v>
          </cell>
          <cell r="AI69">
            <v>0</v>
          </cell>
          <cell r="AJ69">
            <v>0</v>
          </cell>
          <cell r="AT69">
            <v>0</v>
          </cell>
          <cell r="AU69">
            <v>0</v>
          </cell>
          <cell r="PM69">
            <v>0</v>
          </cell>
          <cell r="PN69">
            <v>0</v>
          </cell>
          <cell r="PO69">
            <v>0</v>
          </cell>
        </row>
        <row r="70">
          <cell r="M70" t="str">
            <v>ALT_I_PE_PE</v>
          </cell>
          <cell r="V70" t="str">
            <v>-</v>
          </cell>
          <cell r="X70">
            <v>0</v>
          </cell>
          <cell r="Y70">
            <v>0</v>
          </cell>
          <cell r="AI70">
            <v>0</v>
          </cell>
          <cell r="AJ70">
            <v>0</v>
          </cell>
          <cell r="AT70">
            <v>0</v>
          </cell>
          <cell r="AU70">
            <v>0</v>
          </cell>
          <cell r="PM70">
            <v>0</v>
          </cell>
          <cell r="PN70">
            <v>0</v>
          </cell>
          <cell r="PO70">
            <v>0</v>
          </cell>
        </row>
        <row r="71">
          <cell r="M71" t="str">
            <v>ALT_I_PE_PE</v>
          </cell>
          <cell r="V71" t="str">
            <v>-</v>
          </cell>
          <cell r="X71">
            <v>0</v>
          </cell>
          <cell r="Y71">
            <v>0</v>
          </cell>
          <cell r="AI71">
            <v>0</v>
          </cell>
          <cell r="AJ71">
            <v>0</v>
          </cell>
          <cell r="AT71">
            <v>0</v>
          </cell>
          <cell r="AU71">
            <v>0</v>
          </cell>
          <cell r="PM71">
            <v>0</v>
          </cell>
          <cell r="PN71">
            <v>0</v>
          </cell>
          <cell r="PO71">
            <v>0</v>
          </cell>
        </row>
        <row r="72">
          <cell r="M72" t="str">
            <v>ALT_I_PE_PE</v>
          </cell>
          <cell r="V72" t="str">
            <v>-</v>
          </cell>
          <cell r="X72">
            <v>0</v>
          </cell>
          <cell r="Y72">
            <v>0</v>
          </cell>
          <cell r="AI72">
            <v>0</v>
          </cell>
          <cell r="AJ72">
            <v>0</v>
          </cell>
          <cell r="AT72">
            <v>0</v>
          </cell>
          <cell r="AU72">
            <v>0</v>
          </cell>
          <cell r="PM72">
            <v>0</v>
          </cell>
          <cell r="PN72">
            <v>0</v>
          </cell>
          <cell r="PO72">
            <v>0</v>
          </cell>
        </row>
        <row r="73">
          <cell r="M73" t="str">
            <v>ALT_I_PE_PE</v>
          </cell>
          <cell r="V73" t="str">
            <v>-</v>
          </cell>
          <cell r="X73">
            <v>0</v>
          </cell>
          <cell r="Y73">
            <v>0</v>
          </cell>
          <cell r="AI73">
            <v>0</v>
          </cell>
          <cell r="AJ73">
            <v>0</v>
          </cell>
          <cell r="AT73">
            <v>0</v>
          </cell>
          <cell r="AU73">
            <v>0</v>
          </cell>
          <cell r="PM73">
            <v>0</v>
          </cell>
          <cell r="PN73">
            <v>0</v>
          </cell>
          <cell r="PO73">
            <v>0</v>
          </cell>
        </row>
        <row r="74">
          <cell r="M74" t="str">
            <v>ALT_I_PE_PE</v>
          </cell>
          <cell r="V74" t="str">
            <v>-</v>
          </cell>
          <cell r="X74">
            <v>0</v>
          </cell>
          <cell r="Y74">
            <v>0</v>
          </cell>
          <cell r="AI74">
            <v>1.22243073376067E-2</v>
          </cell>
          <cell r="AJ74">
            <v>-0.14849105606118401</v>
          </cell>
          <cell r="AT74">
            <v>0</v>
          </cell>
          <cell r="AU74">
            <v>0</v>
          </cell>
          <cell r="PM74">
            <v>0</v>
          </cell>
          <cell r="PN74">
            <v>0</v>
          </cell>
          <cell r="PO74">
            <v>0</v>
          </cell>
        </row>
        <row r="75">
          <cell r="M75" t="str">
            <v>ALT_I_PE_PE</v>
          </cell>
          <cell r="V75" t="str">
            <v>-</v>
          </cell>
          <cell r="X75">
            <v>0</v>
          </cell>
          <cell r="Y75">
            <v>0</v>
          </cell>
          <cell r="AI75">
            <v>9.0405765569177604E-4</v>
          </cell>
          <cell r="AJ75">
            <v>0</v>
          </cell>
          <cell r="AT75">
            <v>0</v>
          </cell>
          <cell r="AU75">
            <v>0</v>
          </cell>
          <cell r="PM75">
            <v>0</v>
          </cell>
          <cell r="PN75">
            <v>0</v>
          </cell>
          <cell r="PO75">
            <v>0</v>
          </cell>
        </row>
        <row r="76">
          <cell r="M76" t="str">
            <v>ALT_I_PE_PE</v>
          </cell>
          <cell r="V76" t="str">
            <v>-</v>
          </cell>
          <cell r="X76">
            <v>0</v>
          </cell>
          <cell r="Y76">
            <v>0</v>
          </cell>
          <cell r="AI76">
            <v>1.27118366223545E-3</v>
          </cell>
          <cell r="AJ76">
            <v>5.4481015721030701E-3</v>
          </cell>
          <cell r="AT76">
            <v>0</v>
          </cell>
          <cell r="AU76">
            <v>0</v>
          </cell>
          <cell r="PM76">
            <v>0</v>
          </cell>
          <cell r="PN76">
            <v>0</v>
          </cell>
          <cell r="PO76">
            <v>0</v>
          </cell>
        </row>
        <row r="77">
          <cell r="M77" t="str">
            <v>ALT_I_PE_PE</v>
          </cell>
          <cell r="V77" t="str">
            <v>-</v>
          </cell>
          <cell r="X77">
            <v>0</v>
          </cell>
          <cell r="Y77">
            <v>0</v>
          </cell>
          <cell r="AI77">
            <v>4.8508808810288498E-3</v>
          </cell>
          <cell r="AJ77">
            <v>-1.4213657648787199</v>
          </cell>
          <cell r="AT77">
            <v>0</v>
          </cell>
          <cell r="AU77">
            <v>0</v>
          </cell>
          <cell r="PM77">
            <v>0</v>
          </cell>
          <cell r="PN77">
            <v>0</v>
          </cell>
          <cell r="PO77">
            <v>0</v>
          </cell>
        </row>
        <row r="78">
          <cell r="M78" t="str">
            <v>ALT_I_PE_PE</v>
          </cell>
          <cell r="V78" t="str">
            <v>-</v>
          </cell>
          <cell r="X78">
            <v>0</v>
          </cell>
          <cell r="Y78">
            <v>0</v>
          </cell>
          <cell r="AI78">
            <v>1.2895910344217601E-2</v>
          </cell>
          <cell r="AJ78">
            <v>0.12374617021970701</v>
          </cell>
          <cell r="AT78">
            <v>0</v>
          </cell>
          <cell r="AU78">
            <v>0</v>
          </cell>
          <cell r="PM78">
            <v>0</v>
          </cell>
          <cell r="PN78">
            <v>0</v>
          </cell>
          <cell r="PO78">
            <v>0</v>
          </cell>
        </row>
        <row r="79">
          <cell r="M79" t="str">
            <v>ALT_I_PE_PE</v>
          </cell>
          <cell r="V79" t="str">
            <v>-</v>
          </cell>
          <cell r="X79">
            <v>0</v>
          </cell>
          <cell r="Y79">
            <v>0</v>
          </cell>
          <cell r="AI79">
            <v>0</v>
          </cell>
          <cell r="AJ79">
            <v>0</v>
          </cell>
          <cell r="AT79">
            <v>0</v>
          </cell>
          <cell r="AU79">
            <v>0</v>
          </cell>
          <cell r="PM79">
            <v>0</v>
          </cell>
          <cell r="PN79">
            <v>0</v>
          </cell>
          <cell r="PO79">
            <v>0</v>
          </cell>
        </row>
        <row r="80">
          <cell r="M80" t="str">
            <v>ALT_I_PE_PE</v>
          </cell>
          <cell r="V80" t="str">
            <v>-</v>
          </cell>
          <cell r="X80">
            <v>0</v>
          </cell>
          <cell r="Y80">
            <v>0</v>
          </cell>
          <cell r="AI80">
            <v>0</v>
          </cell>
          <cell r="AJ80">
            <v>0</v>
          </cell>
          <cell r="AT80">
            <v>0</v>
          </cell>
          <cell r="AU80">
            <v>0</v>
          </cell>
          <cell r="PM80">
            <v>0</v>
          </cell>
          <cell r="PN80">
            <v>0</v>
          </cell>
          <cell r="PO80">
            <v>0</v>
          </cell>
        </row>
        <row r="81">
          <cell r="M81" t="str">
            <v>ALT_I_PE_PE</v>
          </cell>
          <cell r="V81" t="str">
            <v>-</v>
          </cell>
          <cell r="X81">
            <v>0</v>
          </cell>
          <cell r="Y81">
            <v>0</v>
          </cell>
          <cell r="AI81">
            <v>0</v>
          </cell>
          <cell r="AJ81">
            <v>0</v>
          </cell>
          <cell r="AT81">
            <v>0</v>
          </cell>
          <cell r="AU81">
            <v>0</v>
          </cell>
          <cell r="PM81">
            <v>0</v>
          </cell>
          <cell r="PN81">
            <v>0</v>
          </cell>
          <cell r="PO81">
            <v>0</v>
          </cell>
        </row>
        <row r="82">
          <cell r="M82" t="str">
            <v>ALT_I_PE_PE</v>
          </cell>
          <cell r="V82" t="str">
            <v>-</v>
          </cell>
          <cell r="X82">
            <v>0</v>
          </cell>
          <cell r="Y82">
            <v>0</v>
          </cell>
          <cell r="AI82">
            <v>0</v>
          </cell>
          <cell r="AJ82">
            <v>0</v>
          </cell>
          <cell r="AT82">
            <v>0</v>
          </cell>
          <cell r="AU82">
            <v>0</v>
          </cell>
          <cell r="PM82">
            <v>0</v>
          </cell>
          <cell r="PN82">
            <v>0</v>
          </cell>
          <cell r="PO82">
            <v>0</v>
          </cell>
        </row>
        <row r="83">
          <cell r="M83" t="str">
            <v>ALT_I_PE_PE</v>
          </cell>
          <cell r="V83" t="str">
            <v>-</v>
          </cell>
          <cell r="X83">
            <v>0</v>
          </cell>
          <cell r="Y83">
            <v>0</v>
          </cell>
          <cell r="AI83">
            <v>2.0949997198150098E-3</v>
          </cell>
          <cell r="AJ83">
            <v>-1.7969493782965501E-2</v>
          </cell>
          <cell r="AT83">
            <v>1.1071292447401499E-2</v>
          </cell>
          <cell r="AU83">
            <v>-9.4962075136706403E-2</v>
          </cell>
          <cell r="PM83">
            <v>0</v>
          </cell>
          <cell r="PN83">
            <v>0</v>
          </cell>
          <cell r="PO83">
            <v>0</v>
          </cell>
        </row>
        <row r="84">
          <cell r="M84" t="str">
            <v>ALT_I_PE_PE</v>
          </cell>
          <cell r="V84" t="str">
            <v>-</v>
          </cell>
          <cell r="X84">
            <v>0</v>
          </cell>
          <cell r="Y84">
            <v>0</v>
          </cell>
          <cell r="AI84">
            <v>0</v>
          </cell>
          <cell r="AJ84">
            <v>0</v>
          </cell>
          <cell r="AT84">
            <v>0</v>
          </cell>
          <cell r="AU84">
            <v>0</v>
          </cell>
          <cell r="PM84">
            <v>0</v>
          </cell>
          <cell r="PN84">
            <v>0</v>
          </cell>
          <cell r="PO84">
            <v>0</v>
          </cell>
        </row>
        <row r="85">
          <cell r="M85" t="str">
            <v>ALT_I_PE_PE</v>
          </cell>
          <cell r="V85" t="str">
            <v>-</v>
          </cell>
          <cell r="X85">
            <v>0</v>
          </cell>
          <cell r="Y85">
            <v>0</v>
          </cell>
          <cell r="AI85">
            <v>0</v>
          </cell>
          <cell r="AJ85">
            <v>0</v>
          </cell>
          <cell r="AT85">
            <v>0</v>
          </cell>
          <cell r="AU85">
            <v>0</v>
          </cell>
          <cell r="PM85">
            <v>0</v>
          </cell>
          <cell r="PN85">
            <v>0</v>
          </cell>
          <cell r="PO85">
            <v>0</v>
          </cell>
        </row>
        <row r="86">
          <cell r="M86" t="str">
            <v>ALT_I_PE_PE</v>
          </cell>
          <cell r="V86" t="str">
            <v>-</v>
          </cell>
          <cell r="X86">
            <v>0</v>
          </cell>
          <cell r="Y86">
            <v>0</v>
          </cell>
          <cell r="AI86">
            <v>0</v>
          </cell>
          <cell r="AJ86">
            <v>0</v>
          </cell>
          <cell r="AT86">
            <v>0</v>
          </cell>
          <cell r="AU86">
            <v>0</v>
          </cell>
          <cell r="PM86">
            <v>0</v>
          </cell>
          <cell r="PN86">
            <v>0</v>
          </cell>
          <cell r="PO86">
            <v>0</v>
          </cell>
        </row>
        <row r="87">
          <cell r="M87" t="str">
            <v>ALT_I_PE_PE</v>
          </cell>
          <cell r="V87" t="str">
            <v>-</v>
          </cell>
          <cell r="X87">
            <v>0</v>
          </cell>
          <cell r="Y87">
            <v>0</v>
          </cell>
          <cell r="AI87">
            <v>0</v>
          </cell>
          <cell r="AJ87">
            <v>0</v>
          </cell>
          <cell r="AT87">
            <v>0</v>
          </cell>
          <cell r="AU87">
            <v>0</v>
          </cell>
          <cell r="PM87">
            <v>0</v>
          </cell>
          <cell r="PN87">
            <v>0</v>
          </cell>
          <cell r="PO87">
            <v>0</v>
          </cell>
        </row>
        <row r="88">
          <cell r="M88" t="str">
            <v>ALT_I_PE_PE</v>
          </cell>
          <cell r="V88" t="str">
            <v>-</v>
          </cell>
          <cell r="X88">
            <v>0</v>
          </cell>
          <cell r="Y88">
            <v>0</v>
          </cell>
          <cell r="AI88">
            <v>0</v>
          </cell>
          <cell r="AJ88">
            <v>0</v>
          </cell>
          <cell r="AT88">
            <v>0</v>
          </cell>
          <cell r="AU88">
            <v>0</v>
          </cell>
          <cell r="PM88">
            <v>0</v>
          </cell>
          <cell r="PN88">
            <v>0</v>
          </cell>
          <cell r="PO88">
            <v>0</v>
          </cell>
        </row>
        <row r="89">
          <cell r="M89" t="str">
            <v>ALT_I_PE_PE</v>
          </cell>
          <cell r="V89" t="str">
            <v>-</v>
          </cell>
          <cell r="X89">
            <v>0</v>
          </cell>
          <cell r="Y89">
            <v>0</v>
          </cell>
          <cell r="AI89">
            <v>0</v>
          </cell>
          <cell r="AJ89">
            <v>0</v>
          </cell>
          <cell r="AT89">
            <v>0</v>
          </cell>
          <cell r="AU89">
            <v>0</v>
          </cell>
          <cell r="PM89">
            <v>0</v>
          </cell>
          <cell r="PN89">
            <v>0</v>
          </cell>
          <cell r="PO89">
            <v>0</v>
          </cell>
        </row>
        <row r="90">
          <cell r="M90" t="str">
            <v>ALT_I_PE_PE</v>
          </cell>
          <cell r="V90" t="str">
            <v>-</v>
          </cell>
          <cell r="X90">
            <v>0</v>
          </cell>
          <cell r="Y90">
            <v>0</v>
          </cell>
          <cell r="AI90">
            <v>0</v>
          </cell>
          <cell r="AJ90">
            <v>0</v>
          </cell>
          <cell r="AT90">
            <v>0</v>
          </cell>
          <cell r="AU90">
            <v>0</v>
          </cell>
          <cell r="PM90">
            <v>0</v>
          </cell>
          <cell r="PN90">
            <v>0</v>
          </cell>
          <cell r="PO90">
            <v>0</v>
          </cell>
        </row>
        <row r="91">
          <cell r="M91" t="str">
            <v>ALT_I_PE_PE</v>
          </cell>
          <cell r="V91" t="str">
            <v>-</v>
          </cell>
          <cell r="X91">
            <v>0</v>
          </cell>
          <cell r="Y91">
            <v>0</v>
          </cell>
          <cell r="AI91">
            <v>2.8908522369228001E-2</v>
          </cell>
          <cell r="AJ91">
            <v>-0.34049374498246199</v>
          </cell>
          <cell r="AT91">
            <v>0</v>
          </cell>
          <cell r="AU91">
            <v>0</v>
          </cell>
          <cell r="PM91">
            <v>0</v>
          </cell>
          <cell r="PN91">
            <v>0</v>
          </cell>
          <cell r="PO91">
            <v>0</v>
          </cell>
        </row>
        <row r="92">
          <cell r="M92" t="str">
            <v>ALT_I_PE_PE</v>
          </cell>
          <cell r="V92" t="str">
            <v>-</v>
          </cell>
          <cell r="X92">
            <v>0</v>
          </cell>
          <cell r="Y92">
            <v>0</v>
          </cell>
          <cell r="AI92">
            <v>0</v>
          </cell>
          <cell r="AJ92">
            <v>0</v>
          </cell>
          <cell r="AT92">
            <v>0</v>
          </cell>
          <cell r="AU92">
            <v>0</v>
          </cell>
          <cell r="PM92">
            <v>0</v>
          </cell>
          <cell r="PN92">
            <v>0</v>
          </cell>
          <cell r="PO92">
            <v>0</v>
          </cell>
        </row>
        <row r="93">
          <cell r="M93" t="str">
            <v>ALT_I_PE_PE</v>
          </cell>
          <cell r="V93" t="str">
            <v>-</v>
          </cell>
          <cell r="X93">
            <v>0</v>
          </cell>
          <cell r="Y93">
            <v>0</v>
          </cell>
          <cell r="AI93">
            <v>0</v>
          </cell>
          <cell r="AJ93">
            <v>0</v>
          </cell>
          <cell r="AT93">
            <v>0</v>
          </cell>
          <cell r="AU93">
            <v>0</v>
          </cell>
          <cell r="PM93">
            <v>0</v>
          </cell>
          <cell r="PN93">
            <v>0</v>
          </cell>
          <cell r="PO93">
            <v>0</v>
          </cell>
        </row>
        <row r="94">
          <cell r="M94" t="str">
            <v>ALT_I_PE_PE</v>
          </cell>
          <cell r="V94" t="str">
            <v>-</v>
          </cell>
          <cell r="X94">
            <v>0</v>
          </cell>
          <cell r="Y94">
            <v>0</v>
          </cell>
          <cell r="AI94">
            <v>0</v>
          </cell>
          <cell r="AJ94">
            <v>0</v>
          </cell>
          <cell r="AT94">
            <v>0</v>
          </cell>
          <cell r="AU94">
            <v>0</v>
          </cell>
          <cell r="PM94">
            <v>0</v>
          </cell>
          <cell r="PN94">
            <v>0</v>
          </cell>
          <cell r="PO94">
            <v>0</v>
          </cell>
        </row>
        <row r="95">
          <cell r="M95" t="str">
            <v>ALT_I_PE_PE</v>
          </cell>
          <cell r="V95" t="str">
            <v>-</v>
          </cell>
          <cell r="X95">
            <v>0</v>
          </cell>
          <cell r="Y95">
            <v>0</v>
          </cell>
          <cell r="AI95">
            <v>0</v>
          </cell>
          <cell r="AJ95">
            <v>0</v>
          </cell>
          <cell r="AT95">
            <v>0</v>
          </cell>
          <cell r="AU95">
            <v>0</v>
          </cell>
          <cell r="PM95">
            <v>0</v>
          </cell>
          <cell r="PN95">
            <v>0</v>
          </cell>
          <cell r="PO95">
            <v>0</v>
          </cell>
        </row>
        <row r="96">
          <cell r="M96" t="str">
            <v>ALT_I_PE_PE</v>
          </cell>
          <cell r="V96" t="str">
            <v>-</v>
          </cell>
          <cell r="X96">
            <v>0</v>
          </cell>
          <cell r="Y96">
            <v>0</v>
          </cell>
          <cell r="AI96">
            <v>4.3720974305345396E-3</v>
          </cell>
          <cell r="AJ96">
            <v>5.5852099660747001E-2</v>
          </cell>
          <cell r="AT96">
            <v>0</v>
          </cell>
          <cell r="AU96">
            <v>0</v>
          </cell>
          <cell r="PM96">
            <v>0</v>
          </cell>
          <cell r="PN96">
            <v>0</v>
          </cell>
          <cell r="PO96">
            <v>0</v>
          </cell>
        </row>
        <row r="97">
          <cell r="M97" t="str">
            <v>ALT_I_PE_PE</v>
          </cell>
          <cell r="V97" t="str">
            <v>-</v>
          </cell>
          <cell r="X97">
            <v>0</v>
          </cell>
          <cell r="Y97">
            <v>0</v>
          </cell>
          <cell r="AI97">
            <v>1.0300567623689199E-2</v>
          </cell>
          <cell r="AJ97">
            <v>-1.0135721180137801E-2</v>
          </cell>
          <cell r="AT97">
            <v>0</v>
          </cell>
          <cell r="AU97">
            <v>0</v>
          </cell>
          <cell r="PM97">
            <v>0</v>
          </cell>
          <cell r="PN97">
            <v>0</v>
          </cell>
          <cell r="PO97">
            <v>0</v>
          </cell>
        </row>
        <row r="98">
          <cell r="M98" t="str">
            <v>ALT_I_PE_PE</v>
          </cell>
          <cell r="V98" t="str">
            <v>-</v>
          </cell>
          <cell r="X98">
            <v>0</v>
          </cell>
          <cell r="Y98">
            <v>0</v>
          </cell>
          <cell r="AI98">
            <v>6.6721813577723501E-3</v>
          </cell>
          <cell r="AJ98">
            <v>-0.140399086583365</v>
          </cell>
          <cell r="AT98">
            <v>3.5259990705333102E-2</v>
          </cell>
          <cell r="AU98">
            <v>-0.74195682378763705</v>
          </cell>
          <cell r="PM98">
            <v>0</v>
          </cell>
          <cell r="PN98">
            <v>0</v>
          </cell>
          <cell r="PO98">
            <v>0</v>
          </cell>
        </row>
        <row r="99">
          <cell r="M99" t="str">
            <v>ALT_I_PE_PE</v>
          </cell>
          <cell r="V99" t="str">
            <v>-</v>
          </cell>
          <cell r="X99">
            <v>0</v>
          </cell>
          <cell r="Y99">
            <v>0</v>
          </cell>
          <cell r="AI99">
            <v>0</v>
          </cell>
          <cell r="AJ99">
            <v>0</v>
          </cell>
          <cell r="AT99">
            <v>0</v>
          </cell>
          <cell r="AU99">
            <v>0</v>
          </cell>
          <cell r="PM99">
            <v>0</v>
          </cell>
          <cell r="PN99">
            <v>0</v>
          </cell>
          <cell r="PO99">
            <v>0</v>
          </cell>
        </row>
        <row r="100">
          <cell r="M100" t="str">
            <v>ALT_I_PE_PE</v>
          </cell>
          <cell r="V100" t="str">
            <v>-</v>
          </cell>
          <cell r="X100">
            <v>0</v>
          </cell>
          <cell r="Y100">
            <v>0</v>
          </cell>
          <cell r="AI100">
            <v>0</v>
          </cell>
          <cell r="AJ100">
            <v>0</v>
          </cell>
          <cell r="AT100">
            <v>0</v>
          </cell>
          <cell r="AU100">
            <v>0</v>
          </cell>
          <cell r="PM100">
            <v>0</v>
          </cell>
          <cell r="PN100">
            <v>0</v>
          </cell>
          <cell r="PO100">
            <v>0</v>
          </cell>
        </row>
        <row r="101">
          <cell r="M101" t="str">
            <v>ALT_I_PE_PE</v>
          </cell>
          <cell r="V101" t="str">
            <v>-</v>
          </cell>
          <cell r="X101">
            <v>0</v>
          </cell>
          <cell r="Y101">
            <v>0</v>
          </cell>
          <cell r="AI101">
            <v>0</v>
          </cell>
          <cell r="AJ101">
            <v>0</v>
          </cell>
          <cell r="AT101">
            <v>0</v>
          </cell>
          <cell r="AU101">
            <v>0</v>
          </cell>
          <cell r="PM101">
            <v>0</v>
          </cell>
          <cell r="PN101">
            <v>0</v>
          </cell>
          <cell r="PO101">
            <v>0</v>
          </cell>
        </row>
        <row r="102">
          <cell r="M102" t="str">
            <v>ALT_I_PE_PE</v>
          </cell>
          <cell r="V102" t="str">
            <v>-</v>
          </cell>
          <cell r="X102">
            <v>0</v>
          </cell>
          <cell r="Y102">
            <v>0</v>
          </cell>
          <cell r="AI102">
            <v>0</v>
          </cell>
          <cell r="AJ102">
            <v>0</v>
          </cell>
          <cell r="AT102">
            <v>0</v>
          </cell>
          <cell r="AU102">
            <v>0</v>
          </cell>
          <cell r="PM102">
            <v>0</v>
          </cell>
          <cell r="PN102">
            <v>0</v>
          </cell>
          <cell r="PO102">
            <v>0</v>
          </cell>
        </row>
        <row r="103">
          <cell r="M103" t="str">
            <v>ALT_I_PE_SPE</v>
          </cell>
          <cell r="X103">
            <v>0</v>
          </cell>
          <cell r="Y103">
            <v>0</v>
          </cell>
          <cell r="AI103">
            <v>0</v>
          </cell>
          <cell r="AJ103">
            <v>0</v>
          </cell>
          <cell r="AT103">
            <v>0</v>
          </cell>
          <cell r="AU103">
            <v>0</v>
          </cell>
          <cell r="PM103">
            <v>0</v>
          </cell>
          <cell r="PN103">
            <v>0</v>
          </cell>
          <cell r="PO103">
            <v>0</v>
          </cell>
        </row>
        <row r="104">
          <cell r="M104" t="str">
            <v>ALT_I_PE_SPE</v>
          </cell>
          <cell r="X104">
            <v>0</v>
          </cell>
          <cell r="Y104">
            <v>0</v>
          </cell>
          <cell r="AI104">
            <v>0</v>
          </cell>
          <cell r="AJ104">
            <v>0</v>
          </cell>
          <cell r="AT104">
            <v>0</v>
          </cell>
          <cell r="AU104">
            <v>0</v>
          </cell>
          <cell r="PM104">
            <v>0</v>
          </cell>
          <cell r="PN104">
            <v>0</v>
          </cell>
          <cell r="PO104">
            <v>0</v>
          </cell>
        </row>
        <row r="105">
          <cell r="M105" t="str">
            <v>ALT_I_PE_SPE</v>
          </cell>
          <cell r="V105" t="str">
            <v>-</v>
          </cell>
          <cell r="X105">
            <v>0</v>
          </cell>
          <cell r="Y105">
            <v>0</v>
          </cell>
          <cell r="AI105">
            <v>1.3599012187041E-2</v>
          </cell>
          <cell r="AJ105">
            <v>-8.9279140900178106E-2</v>
          </cell>
          <cell r="AT105">
            <v>1.1977617538063401E-2</v>
          </cell>
          <cell r="AU105">
            <v>-7.8634491176288193E-2</v>
          </cell>
          <cell r="PM105">
            <v>0</v>
          </cell>
          <cell r="PN105">
            <v>0</v>
          </cell>
          <cell r="PO105">
            <v>0</v>
          </cell>
        </row>
        <row r="106">
          <cell r="M106" t="str">
            <v>ALT_I_PE_SPE</v>
          </cell>
          <cell r="V106" t="str">
            <v>-</v>
          </cell>
          <cell r="X106">
            <v>0</v>
          </cell>
          <cell r="Y106">
            <v>0</v>
          </cell>
          <cell r="AI106">
            <v>0</v>
          </cell>
          <cell r="AJ106">
            <v>0</v>
          </cell>
          <cell r="AT106">
            <v>0</v>
          </cell>
          <cell r="AU106">
            <v>0</v>
          </cell>
          <cell r="PM106">
            <v>0</v>
          </cell>
          <cell r="PN106">
            <v>0</v>
          </cell>
          <cell r="PO106">
            <v>0</v>
          </cell>
        </row>
        <row r="107">
          <cell r="M107" t="str">
            <v>ALT_I_PE_SPE</v>
          </cell>
          <cell r="V107" t="str">
            <v>-</v>
          </cell>
          <cell r="X107">
            <v>0</v>
          </cell>
          <cell r="Y107">
            <v>0</v>
          </cell>
          <cell r="AI107">
            <v>0</v>
          </cell>
          <cell r="AJ107">
            <v>0</v>
          </cell>
          <cell r="AT107">
            <v>0</v>
          </cell>
          <cell r="AU107">
            <v>0</v>
          </cell>
          <cell r="PM107">
            <v>0</v>
          </cell>
          <cell r="PN107">
            <v>0</v>
          </cell>
          <cell r="PO107">
            <v>0</v>
          </cell>
        </row>
        <row r="108">
          <cell r="M108" t="str">
            <v>ALT_I_PE_SPE</v>
          </cell>
          <cell r="V108" t="str">
            <v>-</v>
          </cell>
          <cell r="X108">
            <v>0</v>
          </cell>
          <cell r="Y108">
            <v>0</v>
          </cell>
          <cell r="AI108">
            <v>0</v>
          </cell>
          <cell r="AJ108">
            <v>0</v>
          </cell>
          <cell r="AT108">
            <v>0</v>
          </cell>
          <cell r="AU108">
            <v>0</v>
          </cell>
          <cell r="PM108">
            <v>0</v>
          </cell>
          <cell r="PN108">
            <v>0</v>
          </cell>
          <cell r="PO108">
            <v>0</v>
          </cell>
        </row>
        <row r="109">
          <cell r="M109" t="str">
            <v>ALT_I_PE_SPE</v>
          </cell>
          <cell r="V109" t="str">
            <v>-</v>
          </cell>
          <cell r="X109">
            <v>0</v>
          </cell>
          <cell r="Y109">
            <v>0</v>
          </cell>
          <cell r="AI109">
            <v>0</v>
          </cell>
          <cell r="AJ109">
            <v>0</v>
          </cell>
          <cell r="AT109">
            <v>0</v>
          </cell>
          <cell r="AU109">
            <v>0</v>
          </cell>
          <cell r="PM109">
            <v>0</v>
          </cell>
          <cell r="PN109">
            <v>0</v>
          </cell>
          <cell r="PO109">
            <v>0</v>
          </cell>
        </row>
        <row r="110">
          <cell r="M110" t="str">
            <v>ALT_I_PE_SPE</v>
          </cell>
          <cell r="V110" t="str">
            <v>-</v>
          </cell>
          <cell r="X110">
            <v>0</v>
          </cell>
          <cell r="Y110">
            <v>0</v>
          </cell>
          <cell r="AI110">
            <v>4.5056393937721098E-5</v>
          </cell>
          <cell r="AJ110">
            <v>-4.9597027262926496E-4</v>
          </cell>
          <cell r="AT110">
            <v>3.9692699790850103E-5</v>
          </cell>
          <cell r="AU110">
            <v>-4.3692797824235202E-4</v>
          </cell>
          <cell r="PM110">
            <v>0</v>
          </cell>
          <cell r="PN110">
            <v>0</v>
          </cell>
          <cell r="PO110">
            <v>0</v>
          </cell>
        </row>
        <row r="111">
          <cell r="M111" t="str">
            <v>ALT_I_PE_SPE</v>
          </cell>
          <cell r="V111" t="str">
            <v>-</v>
          </cell>
          <cell r="X111">
            <v>0</v>
          </cell>
          <cell r="Y111">
            <v>0</v>
          </cell>
          <cell r="AI111">
            <v>1.1442674261168E-2</v>
          </cell>
          <cell r="AJ111">
            <v>-0.133666485205852</v>
          </cell>
          <cell r="AT111">
            <v>0</v>
          </cell>
          <cell r="AU111">
            <v>0</v>
          </cell>
          <cell r="PM111">
            <v>0</v>
          </cell>
          <cell r="PN111">
            <v>0</v>
          </cell>
          <cell r="PO111">
            <v>0</v>
          </cell>
        </row>
        <row r="112">
          <cell r="M112" t="str">
            <v>ALT_I_PE_SPE</v>
          </cell>
          <cell r="V112" t="str">
            <v>-</v>
          </cell>
          <cell r="X112">
            <v>0</v>
          </cell>
          <cell r="Y112">
            <v>0</v>
          </cell>
          <cell r="AI112">
            <v>1.38784112798289E-4</v>
          </cell>
          <cell r="AJ112">
            <v>-2.99001390313691E-4</v>
          </cell>
          <cell r="AT112">
            <v>4.3090592252554801E-4</v>
          </cell>
          <cell r="AU112">
            <v>-9.2835892528953E-4</v>
          </cell>
          <cell r="PM112">
            <v>0</v>
          </cell>
          <cell r="PN112">
            <v>0</v>
          </cell>
          <cell r="PO112">
            <v>0</v>
          </cell>
        </row>
        <row r="113">
          <cell r="M113" t="str">
            <v>ALT_I_PE_SPE</v>
          </cell>
          <cell r="V113" t="str">
            <v>-</v>
          </cell>
          <cell r="X113">
            <v>0</v>
          </cell>
          <cell r="Y113">
            <v>0</v>
          </cell>
          <cell r="AI113">
            <v>4.1084854889269998E-3</v>
          </cell>
          <cell r="AJ113">
            <v>-4.2656780020466897E-2</v>
          </cell>
          <cell r="AT113">
            <v>1.80931639123138E-2</v>
          </cell>
          <cell r="AU113">
            <v>-0.18785416547095801</v>
          </cell>
          <cell r="PM113">
            <v>0</v>
          </cell>
          <cell r="PN113">
            <v>0</v>
          </cell>
          <cell r="PO113">
            <v>0</v>
          </cell>
        </row>
        <row r="114">
          <cell r="M114" t="str">
            <v>ALT_I_PE_SPE</v>
          </cell>
          <cell r="V114" t="str">
            <v>-</v>
          </cell>
          <cell r="X114">
            <v>0</v>
          </cell>
          <cell r="Y114">
            <v>0</v>
          </cell>
          <cell r="AI114">
            <v>3.9833794979660204E-3</v>
          </cell>
          <cell r="AJ114">
            <v>-9.5337891758973097E-3</v>
          </cell>
          <cell r="AT114">
            <v>5.2626690314169404E-3</v>
          </cell>
          <cell r="AU114">
            <v>-1.259563068845E-2</v>
          </cell>
          <cell r="PM114">
            <v>0</v>
          </cell>
          <cell r="PN114">
            <v>0</v>
          </cell>
          <cell r="PO114">
            <v>0</v>
          </cell>
        </row>
        <row r="115">
          <cell r="M115" t="str">
            <v>ALT_I_PE_SPE</v>
          </cell>
          <cell r="V115" t="str">
            <v>-</v>
          </cell>
          <cell r="X115">
            <v>0</v>
          </cell>
          <cell r="Y115">
            <v>0</v>
          </cell>
          <cell r="AI115">
            <v>3.1872050189496299E-3</v>
          </cell>
          <cell r="AJ115">
            <v>-6.2690244523322405E-2</v>
          </cell>
          <cell r="AT115">
            <v>1.6843192882865801E-2</v>
          </cell>
          <cell r="AU115">
            <v>-0.33129462149617001</v>
          </cell>
          <cell r="PM115">
            <v>0</v>
          </cell>
          <cell r="PN115">
            <v>0</v>
          </cell>
          <cell r="PO115">
            <v>0</v>
          </cell>
        </row>
        <row r="116">
          <cell r="M116" t="str">
            <v>ALT_I_PE_SPE</v>
          </cell>
          <cell r="V116" t="str">
            <v>-</v>
          </cell>
          <cell r="X116">
            <v>0</v>
          </cell>
          <cell r="Y116">
            <v>0</v>
          </cell>
          <cell r="AI116">
            <v>0</v>
          </cell>
          <cell r="AJ116">
            <v>0</v>
          </cell>
          <cell r="AT116">
            <v>0</v>
          </cell>
          <cell r="AU116">
            <v>0</v>
          </cell>
          <cell r="PM116">
            <v>0</v>
          </cell>
          <cell r="PN116">
            <v>0</v>
          </cell>
          <cell r="PO116">
            <v>0</v>
          </cell>
        </row>
        <row r="117">
          <cell r="M117" t="str">
            <v>ALT_I_PE_SPE</v>
          </cell>
          <cell r="V117" t="str">
            <v>-</v>
          </cell>
          <cell r="X117">
            <v>0</v>
          </cell>
          <cell r="Y117">
            <v>0</v>
          </cell>
          <cell r="AI117">
            <v>3.5583242871724901E-3</v>
          </cell>
          <cell r="AJ117">
            <v>-3.0398767212336301E-2</v>
          </cell>
          <cell r="AT117">
            <v>0</v>
          </cell>
          <cell r="AU117">
            <v>0</v>
          </cell>
          <cell r="PM117">
            <v>0</v>
          </cell>
          <cell r="PN117">
            <v>0</v>
          </cell>
          <cell r="PO117">
            <v>0</v>
          </cell>
        </row>
        <row r="118">
          <cell r="M118" t="str">
            <v>ALT_I_PE_SPE</v>
          </cell>
          <cell r="V118" t="str">
            <v>-</v>
          </cell>
          <cell r="X118">
            <v>0</v>
          </cell>
          <cell r="Y118">
            <v>0</v>
          </cell>
          <cell r="AI118">
            <v>1.21228869104144E-2</v>
          </cell>
          <cell r="AJ118">
            <v>-0.120724018114471</v>
          </cell>
          <cell r="AT118">
            <v>0</v>
          </cell>
          <cell r="AU118">
            <v>0</v>
          </cell>
          <cell r="PM118">
            <v>0</v>
          </cell>
          <cell r="PN118">
            <v>0</v>
          </cell>
          <cell r="PO118">
            <v>0</v>
          </cell>
        </row>
        <row r="119">
          <cell r="M119" t="str">
            <v>ALT_I_RE</v>
          </cell>
          <cell r="V119" t="str">
            <v>-</v>
          </cell>
          <cell r="X119">
            <v>0</v>
          </cell>
          <cell r="Y119">
            <v>0</v>
          </cell>
          <cell r="AI119">
            <v>0</v>
          </cell>
          <cell r="AJ119">
            <v>0</v>
          </cell>
          <cell r="AT119">
            <v>0</v>
          </cell>
          <cell r="AU119">
            <v>0</v>
          </cell>
          <cell r="PM119">
            <v>0</v>
          </cell>
          <cell r="PN119">
            <v>0</v>
          </cell>
          <cell r="PO119">
            <v>0</v>
          </cell>
        </row>
        <row r="120">
          <cell r="M120" t="str">
            <v>ALT_I_RE</v>
          </cell>
          <cell r="V120" t="str">
            <v>-</v>
          </cell>
          <cell r="X120">
            <v>0</v>
          </cell>
          <cell r="Y120">
            <v>0</v>
          </cell>
          <cell r="AI120">
            <v>0</v>
          </cell>
          <cell r="AJ120">
            <v>0</v>
          </cell>
          <cell r="AT120">
            <v>0</v>
          </cell>
          <cell r="AU120">
            <v>0</v>
          </cell>
          <cell r="PM120">
            <v>0</v>
          </cell>
          <cell r="PN120">
            <v>0</v>
          </cell>
          <cell r="PO120">
            <v>0</v>
          </cell>
        </row>
        <row r="121">
          <cell r="M121" t="str">
            <v>ALT_I_RE</v>
          </cell>
          <cell r="V121" t="str">
            <v>-</v>
          </cell>
          <cell r="X121">
            <v>0</v>
          </cell>
          <cell r="Y121">
            <v>0</v>
          </cell>
          <cell r="AI121">
            <v>0</v>
          </cell>
          <cell r="AJ121">
            <v>0</v>
          </cell>
          <cell r="AT121">
            <v>0</v>
          </cell>
          <cell r="AU121">
            <v>0</v>
          </cell>
          <cell r="PM121">
            <v>0</v>
          </cell>
          <cell r="PN121">
            <v>0</v>
          </cell>
          <cell r="PO121">
            <v>0</v>
          </cell>
        </row>
        <row r="122">
          <cell r="M122" t="str">
            <v>ALT_I_RE</v>
          </cell>
          <cell r="V122" t="str">
            <v>-</v>
          </cell>
          <cell r="X122">
            <v>0</v>
          </cell>
          <cell r="Y122">
            <v>0</v>
          </cell>
          <cell r="AI122">
            <v>0</v>
          </cell>
          <cell r="AJ122">
            <v>0</v>
          </cell>
          <cell r="AT122">
            <v>0</v>
          </cell>
          <cell r="AU122">
            <v>0</v>
          </cell>
          <cell r="PM122">
            <v>0</v>
          </cell>
          <cell r="PN122">
            <v>0</v>
          </cell>
          <cell r="PO122">
            <v>0</v>
          </cell>
        </row>
        <row r="123">
          <cell r="M123" t="str">
            <v>ALT_I_RE</v>
          </cell>
          <cell r="V123" t="str">
            <v>-</v>
          </cell>
          <cell r="X123">
            <v>0</v>
          </cell>
          <cell r="Y123">
            <v>0</v>
          </cell>
          <cell r="AI123">
            <v>0</v>
          </cell>
          <cell r="AJ123">
            <v>0</v>
          </cell>
          <cell r="AT123">
            <v>0</v>
          </cell>
          <cell r="AU123">
            <v>0</v>
          </cell>
          <cell r="PM123">
            <v>0</v>
          </cell>
          <cell r="PN123">
            <v>0</v>
          </cell>
          <cell r="PO123">
            <v>0</v>
          </cell>
        </row>
        <row r="124">
          <cell r="M124" t="str">
            <v>ALT_I_RE</v>
          </cell>
          <cell r="V124" t="str">
            <v>-</v>
          </cell>
          <cell r="X124">
            <v>0</v>
          </cell>
          <cell r="Y124">
            <v>0</v>
          </cell>
          <cell r="AI124">
            <v>2.8619132340853399E-3</v>
          </cell>
          <cell r="AJ124">
            <v>0</v>
          </cell>
          <cell r="AT124">
            <v>5.6715519790924403E-3</v>
          </cell>
          <cell r="AU124">
            <v>0</v>
          </cell>
          <cell r="PM124">
            <v>0</v>
          </cell>
          <cell r="PN124">
            <v>0</v>
          </cell>
          <cell r="PO124">
            <v>0</v>
          </cell>
        </row>
        <row r="125">
          <cell r="M125" t="str">
            <v>ALT_I_RE</v>
          </cell>
          <cell r="V125" t="str">
            <v>-</v>
          </cell>
          <cell r="X125">
            <v>0</v>
          </cell>
          <cell r="Y125">
            <v>0</v>
          </cell>
          <cell r="AI125">
            <v>0</v>
          </cell>
          <cell r="AJ125">
            <v>0</v>
          </cell>
          <cell r="AT125">
            <v>0</v>
          </cell>
          <cell r="AU125">
            <v>0</v>
          </cell>
          <cell r="PM125">
            <v>0</v>
          </cell>
          <cell r="PN125">
            <v>0</v>
          </cell>
          <cell r="PO125">
            <v>0</v>
          </cell>
        </row>
        <row r="126">
          <cell r="M126" t="str">
            <v>ALT_I_RE</v>
          </cell>
          <cell r="V126" t="str">
            <v>-</v>
          </cell>
          <cell r="X126">
            <v>0</v>
          </cell>
          <cell r="Y126">
            <v>0</v>
          </cell>
          <cell r="AI126">
            <v>0</v>
          </cell>
          <cell r="AJ126">
            <v>0</v>
          </cell>
          <cell r="AT126">
            <v>0</v>
          </cell>
          <cell r="AU126">
            <v>0</v>
          </cell>
          <cell r="PM126">
            <v>0</v>
          </cell>
          <cell r="PN126">
            <v>0</v>
          </cell>
          <cell r="PO126">
            <v>0</v>
          </cell>
        </row>
        <row r="127">
          <cell r="M127" t="str">
            <v>ALT_I_RE</v>
          </cell>
          <cell r="V127" t="str">
            <v>-</v>
          </cell>
          <cell r="X127">
            <v>0</v>
          </cell>
          <cell r="Y127">
            <v>0</v>
          </cell>
          <cell r="AI127">
            <v>0</v>
          </cell>
          <cell r="AJ127">
            <v>0</v>
          </cell>
          <cell r="AT127">
            <v>0</v>
          </cell>
          <cell r="AU127">
            <v>0</v>
          </cell>
          <cell r="PM127">
            <v>0</v>
          </cell>
          <cell r="PN127">
            <v>0</v>
          </cell>
          <cell r="PO127">
            <v>0</v>
          </cell>
        </row>
        <row r="128">
          <cell r="M128" t="str">
            <v>ALT_I_RE</v>
          </cell>
          <cell r="V128" t="str">
            <v>-</v>
          </cell>
          <cell r="X128">
            <v>0</v>
          </cell>
          <cell r="Y128">
            <v>0</v>
          </cell>
          <cell r="AI128">
            <v>0</v>
          </cell>
          <cell r="AJ128">
            <v>0</v>
          </cell>
          <cell r="AT128">
            <v>0</v>
          </cell>
          <cell r="AU128">
            <v>0</v>
          </cell>
          <cell r="PM128">
            <v>0</v>
          </cell>
          <cell r="PN128">
            <v>0</v>
          </cell>
          <cell r="PO128">
            <v>0</v>
          </cell>
        </row>
        <row r="129">
          <cell r="M129" t="str">
            <v>ALT_I_RE</v>
          </cell>
          <cell r="V129" t="str">
            <v>-</v>
          </cell>
          <cell r="X129">
            <v>0</v>
          </cell>
          <cell r="Y129">
            <v>0</v>
          </cell>
          <cell r="AI129">
            <v>9.5466582024993796E-3</v>
          </cell>
          <cell r="AJ129">
            <v>-0.33481202716956199</v>
          </cell>
          <cell r="AT129">
            <v>0</v>
          </cell>
          <cell r="AU129">
            <v>0</v>
          </cell>
          <cell r="PM129">
            <v>0</v>
          </cell>
          <cell r="PN129">
            <v>0</v>
          </cell>
          <cell r="PO129">
            <v>0</v>
          </cell>
        </row>
        <row r="130">
          <cell r="M130" t="str">
            <v>ALT_I_RE</v>
          </cell>
          <cell r="V130" t="str">
            <v>-</v>
          </cell>
          <cell r="X130">
            <v>0</v>
          </cell>
          <cell r="Y130">
            <v>0</v>
          </cell>
          <cell r="AI130">
            <v>0</v>
          </cell>
          <cell r="AJ130">
            <v>0</v>
          </cell>
          <cell r="AT130">
            <v>0</v>
          </cell>
          <cell r="AU130">
            <v>0</v>
          </cell>
          <cell r="PM130">
            <v>0</v>
          </cell>
          <cell r="PN130">
            <v>0</v>
          </cell>
          <cell r="PO130">
            <v>0</v>
          </cell>
        </row>
        <row r="131">
          <cell r="M131" t="str">
            <v>ALT_I_PE_PE</v>
          </cell>
          <cell r="V131" t="str">
            <v>-</v>
          </cell>
          <cell r="X131">
            <v>0</v>
          </cell>
          <cell r="Y131">
            <v>0</v>
          </cell>
          <cell r="AI131">
            <v>0</v>
          </cell>
          <cell r="AJ131">
            <v>0</v>
          </cell>
          <cell r="AT131">
            <v>0</v>
          </cell>
          <cell r="AU131">
            <v>0</v>
          </cell>
          <cell r="PM131">
            <v>0</v>
          </cell>
          <cell r="PN131">
            <v>0</v>
          </cell>
          <cell r="PO131">
            <v>0</v>
          </cell>
        </row>
        <row r="132">
          <cell r="M132" t="str">
            <v>ALT_I_PE_PE</v>
          </cell>
          <cell r="V132" t="str">
            <v>-</v>
          </cell>
          <cell r="X132">
            <v>0</v>
          </cell>
          <cell r="Y132">
            <v>0</v>
          </cell>
          <cell r="AI132">
            <v>0</v>
          </cell>
          <cell r="AJ132">
            <v>0</v>
          </cell>
          <cell r="AT132">
            <v>0</v>
          </cell>
          <cell r="AU132">
            <v>0</v>
          </cell>
          <cell r="PM132">
            <v>0</v>
          </cell>
          <cell r="PN132">
            <v>0</v>
          </cell>
          <cell r="PO132">
            <v>0</v>
          </cell>
        </row>
        <row r="133">
          <cell r="M133" t="str">
            <v>ALT_D</v>
          </cell>
          <cell r="V133" t="str">
            <v>-</v>
          </cell>
          <cell r="X133">
            <v>0</v>
          </cell>
          <cell r="Y133">
            <v>0</v>
          </cell>
          <cell r="AI133">
            <v>0</v>
          </cell>
          <cell r="AJ133">
            <v>0</v>
          </cell>
          <cell r="AT133">
            <v>0</v>
          </cell>
          <cell r="AU133">
            <v>0</v>
          </cell>
          <cell r="PM133">
            <v>0</v>
          </cell>
          <cell r="PN133">
            <v>0</v>
          </cell>
          <cell r="PO133">
            <v>0</v>
          </cell>
        </row>
        <row r="134">
          <cell r="M134" t="str">
            <v>ALT_D</v>
          </cell>
          <cell r="V134" t="str">
            <v>-</v>
          </cell>
          <cell r="X134">
            <v>0</v>
          </cell>
          <cell r="Y134">
            <v>0</v>
          </cell>
          <cell r="AI134">
            <v>0</v>
          </cell>
          <cell r="AJ134">
            <v>0</v>
          </cell>
          <cell r="AT134">
            <v>0</v>
          </cell>
          <cell r="AU134">
            <v>0</v>
          </cell>
          <cell r="PM134">
            <v>0</v>
          </cell>
          <cell r="PN134">
            <v>0</v>
          </cell>
          <cell r="PO134">
            <v>0</v>
          </cell>
        </row>
        <row r="135">
          <cell r="M135" t="str">
            <v>ALT_D</v>
          </cell>
          <cell r="V135" t="str">
            <v>-</v>
          </cell>
          <cell r="X135">
            <v>0</v>
          </cell>
          <cell r="Y135">
            <v>0</v>
          </cell>
          <cell r="AI135">
            <v>0</v>
          </cell>
          <cell r="AJ135">
            <v>0</v>
          </cell>
          <cell r="AT135">
            <v>0</v>
          </cell>
          <cell r="AU135">
            <v>0</v>
          </cell>
          <cell r="PM135">
            <v>0</v>
          </cell>
          <cell r="PN135">
            <v>0</v>
          </cell>
          <cell r="PO135">
            <v>0</v>
          </cell>
        </row>
        <row r="136">
          <cell r="M136" t="str">
            <v>ALT_L_INF</v>
          </cell>
          <cell r="V136" t="str">
            <v>-</v>
          </cell>
          <cell r="X136">
            <v>0</v>
          </cell>
          <cell r="Y136">
            <v>0</v>
          </cell>
          <cell r="AI136">
            <v>0</v>
          </cell>
          <cell r="AJ136">
            <v>0</v>
          </cell>
          <cell r="AT136">
            <v>0</v>
          </cell>
          <cell r="AU136">
            <v>0</v>
          </cell>
          <cell r="PM136">
            <v>0</v>
          </cell>
          <cell r="PN136">
            <v>0</v>
          </cell>
          <cell r="PO136">
            <v>0</v>
          </cell>
        </row>
        <row r="137">
          <cell r="M137" t="str">
            <v>ALT_L_INF</v>
          </cell>
          <cell r="V137" t="str">
            <v>-</v>
          </cell>
          <cell r="X137">
            <v>0</v>
          </cell>
          <cell r="Y137">
            <v>0</v>
          </cell>
          <cell r="AI137">
            <v>7.2963212776097196E-4</v>
          </cell>
          <cell r="AJ137">
            <v>-5.1472427928800399E-2</v>
          </cell>
          <cell r="AT137">
            <v>1.6666244967470901E-3</v>
          </cell>
          <cell r="AU137">
            <v>-0.117573234550417</v>
          </cell>
          <cell r="PM137">
            <v>0</v>
          </cell>
          <cell r="PN137">
            <v>0</v>
          </cell>
          <cell r="PO137">
            <v>0</v>
          </cell>
        </row>
        <row r="138">
          <cell r="M138" t="str">
            <v>ALT_L_INF</v>
          </cell>
          <cell r="V138" t="str">
            <v>-</v>
          </cell>
          <cell r="X138">
            <v>0</v>
          </cell>
          <cell r="Y138">
            <v>0</v>
          </cell>
          <cell r="AI138">
            <v>4.0568446354529901E-3</v>
          </cell>
          <cell r="AJ138">
            <v>-0.26937516501179798</v>
          </cell>
          <cell r="AT138">
            <v>0</v>
          </cell>
          <cell r="AU138">
            <v>0</v>
          </cell>
          <cell r="PM138">
            <v>0</v>
          </cell>
          <cell r="PN138">
            <v>0</v>
          </cell>
          <cell r="PO138">
            <v>0</v>
          </cell>
        </row>
        <row r="139">
          <cell r="M139" t="str">
            <v>ALT_L_INF</v>
          </cell>
          <cell r="V139" t="str">
            <v>-</v>
          </cell>
          <cell r="X139">
            <v>0</v>
          </cell>
          <cell r="Y139">
            <v>0</v>
          </cell>
          <cell r="AI139">
            <v>3.1530149946492302E-4</v>
          </cell>
          <cell r="AJ139">
            <v>0</v>
          </cell>
          <cell r="AT139">
            <v>6.2484417595849902E-4</v>
          </cell>
          <cell r="AU139">
            <v>0</v>
          </cell>
          <cell r="PM139">
            <v>0</v>
          </cell>
          <cell r="PN139">
            <v>0</v>
          </cell>
          <cell r="PO139">
            <v>0</v>
          </cell>
        </row>
        <row r="140">
          <cell r="M140" t="str">
            <v>ALT_L_INF</v>
          </cell>
          <cell r="V140" t="str">
            <v>-</v>
          </cell>
          <cell r="X140">
            <v>0</v>
          </cell>
          <cell r="Y140">
            <v>0</v>
          </cell>
          <cell r="AI140">
            <v>2.5930181261157102E-3</v>
          </cell>
          <cell r="AJ140">
            <v>-0.13775733651355501</v>
          </cell>
          <cell r="AT140">
            <v>0</v>
          </cell>
          <cell r="AU140">
            <v>0</v>
          </cell>
          <cell r="PM140">
            <v>0</v>
          </cell>
          <cell r="PN140">
            <v>0</v>
          </cell>
          <cell r="PO140">
            <v>0</v>
          </cell>
        </row>
        <row r="141">
          <cell r="M141" t="str">
            <v>ALT_L_INF</v>
          </cell>
          <cell r="V141" t="str">
            <v>-</v>
          </cell>
          <cell r="X141">
            <v>0</v>
          </cell>
          <cell r="Y141">
            <v>0</v>
          </cell>
          <cell r="AI141">
            <v>0</v>
          </cell>
          <cell r="AJ141">
            <v>0</v>
          </cell>
          <cell r="AT141">
            <v>0</v>
          </cell>
          <cell r="AU141">
            <v>0</v>
          </cell>
          <cell r="PM141">
            <v>0</v>
          </cell>
          <cell r="PN141">
            <v>0</v>
          </cell>
          <cell r="PO141">
            <v>0</v>
          </cell>
        </row>
        <row r="142">
          <cell r="M142" t="str">
            <v>ALT_L_PE_PE</v>
          </cell>
          <cell r="V142" t="str">
            <v>-</v>
          </cell>
          <cell r="X142">
            <v>0</v>
          </cell>
          <cell r="Y142">
            <v>0</v>
          </cell>
          <cell r="AI142">
            <v>1.05018396839164E-3</v>
          </cell>
          <cell r="AJ142">
            <v>0</v>
          </cell>
          <cell r="AT142">
            <v>4.0082159415141504E-3</v>
          </cell>
          <cell r="AU142">
            <v>0</v>
          </cell>
          <cell r="PM142">
            <v>0</v>
          </cell>
          <cell r="PN142">
            <v>0</v>
          </cell>
          <cell r="PO142">
            <v>0</v>
          </cell>
        </row>
        <row r="143">
          <cell r="M143" t="str">
            <v>ALT_L_PE_PE</v>
          </cell>
          <cell r="V143" t="str">
            <v>-</v>
          </cell>
          <cell r="X143">
            <v>0</v>
          </cell>
          <cell r="Y143">
            <v>0</v>
          </cell>
          <cell r="AI143">
            <v>0</v>
          </cell>
          <cell r="AJ143">
            <v>0</v>
          </cell>
          <cell r="AT143">
            <v>0</v>
          </cell>
          <cell r="AU143">
            <v>0</v>
          </cell>
          <cell r="PM143">
            <v>0</v>
          </cell>
          <cell r="PN143">
            <v>0</v>
          </cell>
          <cell r="PO143">
            <v>0</v>
          </cell>
        </row>
        <row r="144">
          <cell r="M144" t="str">
            <v>ALT_L_PE_PE</v>
          </cell>
          <cell r="V144" t="str">
            <v>-</v>
          </cell>
          <cell r="X144">
            <v>0</v>
          </cell>
          <cell r="Y144">
            <v>0</v>
          </cell>
          <cell r="AI144">
            <v>6.1210660567667598E-4</v>
          </cell>
          <cell r="AJ144">
            <v>0</v>
          </cell>
          <cell r="AT144">
            <v>2.23527649399614E-3</v>
          </cell>
          <cell r="AU144">
            <v>0</v>
          </cell>
          <cell r="PM144">
            <v>0</v>
          </cell>
          <cell r="PN144">
            <v>0</v>
          </cell>
          <cell r="PO144">
            <v>0</v>
          </cell>
        </row>
        <row r="145">
          <cell r="M145" t="str">
            <v>ALT_L_PE_PD</v>
          </cell>
          <cell r="V145" t="str">
            <v>-</v>
          </cell>
          <cell r="X145">
            <v>0</v>
          </cell>
          <cell r="Y145">
            <v>0</v>
          </cell>
          <cell r="AI145">
            <v>0</v>
          </cell>
          <cell r="AJ145">
            <v>0</v>
          </cell>
          <cell r="AT145">
            <v>0</v>
          </cell>
          <cell r="AU145">
            <v>0</v>
          </cell>
          <cell r="PM145">
            <v>0</v>
          </cell>
          <cell r="PN145">
            <v>0</v>
          </cell>
          <cell r="PO145">
            <v>0</v>
          </cell>
        </row>
        <row r="146">
          <cell r="M146" t="str">
            <v>ALT_L_PE_PE</v>
          </cell>
          <cell r="V146" t="str">
            <v>-</v>
          </cell>
          <cell r="X146">
            <v>0</v>
          </cell>
          <cell r="Y146">
            <v>0</v>
          </cell>
          <cell r="AI146">
            <v>1.43458099630581E-3</v>
          </cell>
          <cell r="AJ146">
            <v>-8.4438047577295394E-2</v>
          </cell>
          <cell r="AT146">
            <v>7.1114115055499697E-3</v>
          </cell>
          <cell r="AU146">
            <v>-0.41857079146612203</v>
          </cell>
          <cell r="PM146">
            <v>0</v>
          </cell>
          <cell r="PN146">
            <v>0</v>
          </cell>
          <cell r="PO146">
            <v>0</v>
          </cell>
        </row>
        <row r="147">
          <cell r="M147" t="str">
            <v>ALT_L_PE_PE</v>
          </cell>
          <cell r="V147" t="str">
            <v>-</v>
          </cell>
          <cell r="X147">
            <v>0</v>
          </cell>
          <cell r="Y147">
            <v>0</v>
          </cell>
          <cell r="AI147">
            <v>0</v>
          </cell>
          <cell r="AJ147">
            <v>0</v>
          </cell>
          <cell r="AT147">
            <v>0</v>
          </cell>
          <cell r="AU147">
            <v>0</v>
          </cell>
          <cell r="PM147">
            <v>0</v>
          </cell>
          <cell r="PN147">
            <v>0</v>
          </cell>
          <cell r="PO147">
            <v>0</v>
          </cell>
        </row>
        <row r="148">
          <cell r="M148" t="str">
            <v>ALT_L_PE_PE</v>
          </cell>
          <cell r="V148" t="str">
            <v>-</v>
          </cell>
          <cell r="X148">
            <v>0</v>
          </cell>
          <cell r="Y148">
            <v>0</v>
          </cell>
          <cell r="AI148">
            <v>0</v>
          </cell>
          <cell r="AJ148">
            <v>0</v>
          </cell>
          <cell r="AT148">
            <v>0</v>
          </cell>
          <cell r="AU148">
            <v>0</v>
          </cell>
          <cell r="PM148">
            <v>0</v>
          </cell>
          <cell r="PN148">
            <v>0</v>
          </cell>
          <cell r="PO148">
            <v>0</v>
          </cell>
        </row>
        <row r="149">
          <cell r="M149" t="str">
            <v>ALT_L_PE_PE</v>
          </cell>
          <cell r="V149" t="str">
            <v>-</v>
          </cell>
          <cell r="X149">
            <v>0</v>
          </cell>
          <cell r="Y149">
            <v>0</v>
          </cell>
          <cell r="AI149">
            <v>0</v>
          </cell>
          <cell r="AJ149">
            <v>0</v>
          </cell>
          <cell r="AT149">
            <v>0</v>
          </cell>
          <cell r="AU149">
            <v>0</v>
          </cell>
          <cell r="PM149">
            <v>0</v>
          </cell>
          <cell r="PN149">
            <v>0</v>
          </cell>
          <cell r="PO149">
            <v>0</v>
          </cell>
        </row>
        <row r="150">
          <cell r="M150" t="str">
            <v>ALT_L_PE_PE</v>
          </cell>
          <cell r="V150" t="str">
            <v>-</v>
          </cell>
          <cell r="X150">
            <v>0</v>
          </cell>
          <cell r="Y150">
            <v>0</v>
          </cell>
          <cell r="AI150">
            <v>0</v>
          </cell>
          <cell r="AJ150">
            <v>0</v>
          </cell>
          <cell r="AT150">
            <v>0</v>
          </cell>
          <cell r="AU150">
            <v>0</v>
          </cell>
          <cell r="PM150">
            <v>0</v>
          </cell>
          <cell r="PN150">
            <v>0</v>
          </cell>
          <cell r="PO150">
            <v>0</v>
          </cell>
        </row>
        <row r="151">
          <cell r="M151" t="str">
            <v>ALT_L_PE_PE</v>
          </cell>
          <cell r="V151" t="str">
            <v>-</v>
          </cell>
          <cell r="X151">
            <v>0</v>
          </cell>
          <cell r="Y151">
            <v>0</v>
          </cell>
          <cell r="AI151">
            <v>0</v>
          </cell>
          <cell r="AJ151">
            <v>0</v>
          </cell>
          <cell r="AT151">
            <v>0</v>
          </cell>
          <cell r="AU151">
            <v>0</v>
          </cell>
          <cell r="PM151">
            <v>0</v>
          </cell>
          <cell r="PN151">
            <v>0</v>
          </cell>
          <cell r="PO151">
            <v>0</v>
          </cell>
        </row>
        <row r="152">
          <cell r="M152" t="str">
            <v>ALT_L_PE_PE</v>
          </cell>
          <cell r="V152" t="str">
            <v>-</v>
          </cell>
          <cell r="X152">
            <v>0</v>
          </cell>
          <cell r="Y152">
            <v>0</v>
          </cell>
          <cell r="AI152">
            <v>0</v>
          </cell>
          <cell r="AJ152">
            <v>0</v>
          </cell>
          <cell r="AT152">
            <v>0</v>
          </cell>
          <cell r="AU152">
            <v>0</v>
          </cell>
          <cell r="PM152">
            <v>0</v>
          </cell>
          <cell r="PN152">
            <v>0</v>
          </cell>
          <cell r="PO152">
            <v>0</v>
          </cell>
        </row>
        <row r="153">
          <cell r="M153" t="str">
            <v>ALT_L_PE_PE</v>
          </cell>
          <cell r="V153" t="str">
            <v>-</v>
          </cell>
          <cell r="X153">
            <v>0</v>
          </cell>
          <cell r="Y153">
            <v>0</v>
          </cell>
          <cell r="AI153">
            <v>0</v>
          </cell>
          <cell r="AJ153">
            <v>0</v>
          </cell>
          <cell r="AT153">
            <v>0</v>
          </cell>
          <cell r="AU153">
            <v>0</v>
          </cell>
          <cell r="PM153">
            <v>0</v>
          </cell>
          <cell r="PN153">
            <v>0</v>
          </cell>
          <cell r="PO153">
            <v>0</v>
          </cell>
        </row>
        <row r="154">
          <cell r="M154" t="str">
            <v>ALT_L_PE_PE</v>
          </cell>
          <cell r="V154" t="str">
            <v>-</v>
          </cell>
          <cell r="X154">
            <v>0</v>
          </cell>
          <cell r="Y154">
            <v>0</v>
          </cell>
          <cell r="AI154">
            <v>2.4083232392803E-4</v>
          </cell>
          <cell r="AJ154">
            <v>9.1510814481665593E-5</v>
          </cell>
          <cell r="AT154">
            <v>4.7808460486441798E-4</v>
          </cell>
          <cell r="AU154">
            <v>1.81661292675273E-4</v>
          </cell>
          <cell r="PM154">
            <v>0</v>
          </cell>
          <cell r="PN154">
            <v>0</v>
          </cell>
          <cell r="PO154">
            <v>0</v>
          </cell>
        </row>
        <row r="155">
          <cell r="M155" t="str">
            <v>ALT_L_PE_PE</v>
          </cell>
          <cell r="V155" t="str">
            <v>-</v>
          </cell>
          <cell r="X155">
            <v>0</v>
          </cell>
          <cell r="Y155">
            <v>0</v>
          </cell>
          <cell r="AI155">
            <v>3.32462874594738E-4</v>
          </cell>
          <cell r="AJ155">
            <v>-2.34514893648896E-2</v>
          </cell>
          <cell r="AT155">
            <v>4.6383285157507902E-4</v>
          </cell>
          <cell r="AU155">
            <v>-3.2718152963573402E-2</v>
          </cell>
          <cell r="PM155">
            <v>0</v>
          </cell>
          <cell r="PN155">
            <v>0</v>
          </cell>
          <cell r="PO155">
            <v>0</v>
          </cell>
        </row>
        <row r="156">
          <cell r="M156" t="str">
            <v>ALT_L_PE_PE</v>
          </cell>
          <cell r="V156" t="str">
            <v>-</v>
          </cell>
          <cell r="X156">
            <v>0</v>
          </cell>
          <cell r="Y156">
            <v>0</v>
          </cell>
          <cell r="AI156">
            <v>3.19293194414895E-8</v>
          </cell>
          <cell r="AJ156">
            <v>0</v>
          </cell>
          <cell r="AT156">
            <v>6.3275465956205894E-8</v>
          </cell>
          <cell r="AU156">
            <v>0</v>
          </cell>
          <cell r="PM156">
            <v>0</v>
          </cell>
          <cell r="PN156">
            <v>0</v>
          </cell>
          <cell r="PO156">
            <v>0</v>
          </cell>
        </row>
        <row r="157">
          <cell r="M157" t="str">
            <v>ALT_L_PE_PE</v>
          </cell>
          <cell r="V157" t="str">
            <v>-</v>
          </cell>
          <cell r="X157">
            <v>0</v>
          </cell>
          <cell r="Y157">
            <v>0</v>
          </cell>
          <cell r="AI157">
            <v>0</v>
          </cell>
          <cell r="AJ157">
            <v>0</v>
          </cell>
          <cell r="AT157">
            <v>0</v>
          </cell>
          <cell r="AU157">
            <v>0</v>
          </cell>
          <cell r="PM157">
            <v>0</v>
          </cell>
          <cell r="PN157">
            <v>0</v>
          </cell>
          <cell r="PO157">
            <v>0</v>
          </cell>
        </row>
        <row r="158">
          <cell r="M158" t="str">
            <v>ALT_L_PE_PE</v>
          </cell>
          <cell r="V158" t="str">
            <v>-</v>
          </cell>
          <cell r="X158">
            <v>0</v>
          </cell>
          <cell r="Y158">
            <v>0</v>
          </cell>
          <cell r="AI158">
            <v>2.6641025908992803E-4</v>
          </cell>
          <cell r="AJ158">
            <v>0</v>
          </cell>
          <cell r="AT158">
            <v>4.9275769113395398E-3</v>
          </cell>
          <cell r="AU158">
            <v>0</v>
          </cell>
          <cell r="PM158">
            <v>0</v>
          </cell>
          <cell r="PN158">
            <v>0</v>
          </cell>
          <cell r="PO158">
            <v>0</v>
          </cell>
        </row>
        <row r="159">
          <cell r="M159" t="str">
            <v>ALT_L_PE_PE</v>
          </cell>
          <cell r="V159" t="str">
            <v>-</v>
          </cell>
          <cell r="X159">
            <v>0</v>
          </cell>
          <cell r="Y159">
            <v>0</v>
          </cell>
          <cell r="AI159">
            <v>2.6641025908992803E-4</v>
          </cell>
          <cell r="AJ159">
            <v>0</v>
          </cell>
          <cell r="AT159">
            <v>4.9275769113395398E-3</v>
          </cell>
          <cell r="AU159">
            <v>0</v>
          </cell>
          <cell r="PM159">
            <v>0</v>
          </cell>
          <cell r="PN159">
            <v>0</v>
          </cell>
          <cell r="PO159">
            <v>0</v>
          </cell>
        </row>
        <row r="160">
          <cell r="M160" t="str">
            <v>ALT_L_RE</v>
          </cell>
          <cell r="V160" t="str">
            <v>-</v>
          </cell>
          <cell r="X160">
            <v>0</v>
          </cell>
          <cell r="Y160">
            <v>0</v>
          </cell>
          <cell r="AI160">
            <v>7.7438941582486901E-4</v>
          </cell>
          <cell r="AJ160">
            <v>5.2444668763307299E-2</v>
          </cell>
          <cell r="AT160">
            <v>1.53463499927285E-3</v>
          </cell>
          <cell r="AU160">
            <v>0.103931462083207</v>
          </cell>
          <cell r="PM160">
            <v>0</v>
          </cell>
          <cell r="PN160">
            <v>0</v>
          </cell>
          <cell r="PO160">
            <v>0</v>
          </cell>
        </row>
        <row r="161">
          <cell r="M161" t="str">
            <v>ALT_L_RE</v>
          </cell>
          <cell r="V161" t="str">
            <v>-</v>
          </cell>
          <cell r="X161">
            <v>0</v>
          </cell>
          <cell r="Y161">
            <v>0</v>
          </cell>
          <cell r="AI161">
            <v>0</v>
          </cell>
          <cell r="AJ161">
            <v>0</v>
          </cell>
          <cell r="AT161">
            <v>0</v>
          </cell>
          <cell r="AU161">
            <v>0</v>
          </cell>
          <cell r="PM161">
            <v>0</v>
          </cell>
          <cell r="PN161">
            <v>0</v>
          </cell>
          <cell r="PO161">
            <v>0</v>
          </cell>
        </row>
        <row r="162">
          <cell r="M162" t="str">
            <v>ALT_L_RE</v>
          </cell>
          <cell r="V162" t="str">
            <v>-</v>
          </cell>
          <cell r="X162">
            <v>0</v>
          </cell>
          <cell r="Y162">
            <v>0</v>
          </cell>
          <cell r="AI162">
            <v>0</v>
          </cell>
          <cell r="AJ162">
            <v>0</v>
          </cell>
          <cell r="AT162">
            <v>0</v>
          </cell>
          <cell r="AU162">
            <v>0</v>
          </cell>
          <cell r="PM162">
            <v>0</v>
          </cell>
          <cell r="PN162">
            <v>0</v>
          </cell>
          <cell r="PO162">
            <v>0</v>
          </cell>
        </row>
        <row r="163">
          <cell r="M163" t="str">
            <v>ALT_L_RE</v>
          </cell>
          <cell r="V163" t="str">
            <v>-</v>
          </cell>
          <cell r="X163">
            <v>0</v>
          </cell>
          <cell r="Y163">
            <v>0</v>
          </cell>
          <cell r="AI163">
            <v>0</v>
          </cell>
          <cell r="AJ163">
            <v>0</v>
          </cell>
          <cell r="AT163">
            <v>0</v>
          </cell>
          <cell r="AU163">
            <v>0</v>
          </cell>
          <cell r="PM163">
            <v>0</v>
          </cell>
          <cell r="PN163">
            <v>0</v>
          </cell>
          <cell r="PO163">
            <v>0</v>
          </cell>
        </row>
        <row r="164">
          <cell r="M164" t="str">
            <v>ALT_L_RE</v>
          </cell>
          <cell r="V164" t="str">
            <v>-</v>
          </cell>
          <cell r="X164">
            <v>0</v>
          </cell>
          <cell r="Y164">
            <v>0</v>
          </cell>
          <cell r="AI164">
            <v>6.1249550238078E-4</v>
          </cell>
          <cell r="AJ164">
            <v>-4.1480582102515502E-3</v>
          </cell>
          <cell r="AT164">
            <v>1.59969575279366E-3</v>
          </cell>
          <cell r="AU164">
            <v>-1.08337629833866E-2</v>
          </cell>
          <cell r="PM164">
            <v>0</v>
          </cell>
          <cell r="PN164">
            <v>0</v>
          </cell>
          <cell r="PO164">
            <v>0</v>
          </cell>
        </row>
        <row r="165">
          <cell r="M165" t="str">
            <v>ALT_L_RE</v>
          </cell>
          <cell r="V165" t="str">
            <v>-</v>
          </cell>
          <cell r="X165">
            <v>0</v>
          </cell>
          <cell r="Y165">
            <v>0</v>
          </cell>
          <cell r="AI165">
            <v>1.39792341717242E-3</v>
          </cell>
          <cell r="AJ165">
            <v>0</v>
          </cell>
          <cell r="AT165">
            <v>4.5333484580489898E-3</v>
          </cell>
          <cell r="AU165">
            <v>0</v>
          </cell>
          <cell r="PM165">
            <v>0</v>
          </cell>
          <cell r="PN165">
            <v>0</v>
          </cell>
          <cell r="PO165">
            <v>0</v>
          </cell>
        </row>
        <row r="166">
          <cell r="M166" t="str">
            <v>ALT_L_RE</v>
          </cell>
          <cell r="V166" t="str">
            <v>-</v>
          </cell>
          <cell r="X166">
            <v>0</v>
          </cell>
          <cell r="Y166">
            <v>0</v>
          </cell>
          <cell r="AI166">
            <v>4.4900897298574298E-3</v>
          </cell>
          <cell r="AJ166">
            <v>0</v>
          </cell>
          <cell r="AT166">
            <v>0</v>
          </cell>
          <cell r="AU166">
            <v>0</v>
          </cell>
          <cell r="PM166">
            <v>0</v>
          </cell>
          <cell r="PN166">
            <v>0</v>
          </cell>
          <cell r="PO166">
            <v>0</v>
          </cell>
        </row>
        <row r="167">
          <cell r="M167" t="str">
            <v>ALT_L_RE</v>
          </cell>
          <cell r="V167" t="str">
            <v>-</v>
          </cell>
          <cell r="X167">
            <v>0</v>
          </cell>
          <cell r="Y167">
            <v>0</v>
          </cell>
          <cell r="AI167">
            <v>0</v>
          </cell>
          <cell r="AJ167">
            <v>0</v>
          </cell>
          <cell r="AT167">
            <v>0</v>
          </cell>
          <cell r="AU167">
            <v>0</v>
          </cell>
          <cell r="PM167">
            <v>0</v>
          </cell>
          <cell r="PN167">
            <v>0</v>
          </cell>
          <cell r="PO167">
            <v>0</v>
          </cell>
        </row>
        <row r="168">
          <cell r="M168" t="str">
            <v>ALT_L_RE</v>
          </cell>
          <cell r="V168" t="str">
            <v>-</v>
          </cell>
          <cell r="X168">
            <v>0</v>
          </cell>
          <cell r="Y168">
            <v>0</v>
          </cell>
          <cell r="AI168">
            <v>0</v>
          </cell>
          <cell r="AJ168">
            <v>0</v>
          </cell>
          <cell r="AT168">
            <v>0</v>
          </cell>
          <cell r="AU168">
            <v>0</v>
          </cell>
          <cell r="PM168">
            <v>0</v>
          </cell>
          <cell r="PN168">
            <v>0</v>
          </cell>
          <cell r="PO168">
            <v>0</v>
          </cell>
        </row>
        <row r="169">
          <cell r="M169" t="str">
            <v>ALT_L_RE</v>
          </cell>
          <cell r="V169" t="str">
            <v>-</v>
          </cell>
          <cell r="X169">
            <v>0</v>
          </cell>
          <cell r="Y169">
            <v>0</v>
          </cell>
          <cell r="AI169">
            <v>9.4771066546831703E-5</v>
          </cell>
          <cell r="AJ169">
            <v>0</v>
          </cell>
          <cell r="AT169">
            <v>1.8781111525548001E-4</v>
          </cell>
          <cell r="AU169">
            <v>0</v>
          </cell>
          <cell r="PM169">
            <v>0</v>
          </cell>
          <cell r="PN169">
            <v>0</v>
          </cell>
          <cell r="PO169">
            <v>0</v>
          </cell>
        </row>
        <row r="170">
          <cell r="M170" t="str">
            <v>HCD_INT_DM_CORP_FMCB</v>
          </cell>
          <cell r="V170" t="str">
            <v>RF_ETF</v>
          </cell>
          <cell r="X170">
            <v>0</v>
          </cell>
          <cell r="Y170">
            <v>0</v>
          </cell>
          <cell r="AI170">
            <v>0</v>
          </cell>
          <cell r="AJ170">
            <v>0</v>
          </cell>
          <cell r="AT170">
            <v>0</v>
          </cell>
          <cell r="AU170">
            <v>0</v>
          </cell>
          <cell r="PM170">
            <v>0</v>
          </cell>
          <cell r="PN170">
            <v>0</v>
          </cell>
          <cell r="PO170">
            <v>0</v>
          </cell>
        </row>
        <row r="171">
          <cell r="M171" t="str">
            <v>HCD_INT_DM_CORP_FMCB</v>
          </cell>
          <cell r="V171" t="str">
            <v>RF_ETF</v>
          </cell>
          <cell r="X171">
            <v>0</v>
          </cell>
          <cell r="Y171">
            <v>0</v>
          </cell>
          <cell r="AI171">
            <v>0</v>
          </cell>
          <cell r="AJ171">
            <v>0</v>
          </cell>
          <cell r="AT171">
            <v>0</v>
          </cell>
          <cell r="AU171">
            <v>0</v>
          </cell>
          <cell r="PM171">
            <v>0</v>
          </cell>
          <cell r="PN171">
            <v>0</v>
          </cell>
          <cell r="PO171">
            <v>0</v>
          </cell>
        </row>
        <row r="172">
          <cell r="M172" t="str">
            <v>HCD_INT_DM_CORP_FMCB</v>
          </cell>
          <cell r="V172" t="str">
            <v>RF_ETF</v>
          </cell>
          <cell r="X172">
            <v>1.32064280379359E-2</v>
          </cell>
          <cell r="Y172">
            <v>2.7116986222308599</v>
          </cell>
          <cell r="AI172">
            <v>0</v>
          </cell>
          <cell r="AJ172">
            <v>0</v>
          </cell>
          <cell r="AT172">
            <v>0</v>
          </cell>
          <cell r="AU172">
            <v>0</v>
          </cell>
          <cell r="PM172">
            <v>0</v>
          </cell>
          <cell r="PN172">
            <v>0</v>
          </cell>
          <cell r="PO172">
            <v>0</v>
          </cell>
        </row>
        <row r="173">
          <cell r="M173" t="str">
            <v>HCD_INT_DM_GOB_FM</v>
          </cell>
          <cell r="V173" t="str">
            <v>RF_ETF</v>
          </cell>
          <cell r="X173">
            <v>0</v>
          </cell>
          <cell r="Y173">
            <v>0</v>
          </cell>
          <cell r="AI173">
            <v>0</v>
          </cell>
          <cell r="AJ173">
            <v>0</v>
          </cell>
          <cell r="AT173">
            <v>0</v>
          </cell>
          <cell r="AU173">
            <v>0</v>
          </cell>
          <cell r="PM173">
            <v>0</v>
          </cell>
          <cell r="PN173">
            <v>0</v>
          </cell>
          <cell r="PO173">
            <v>0</v>
          </cell>
        </row>
        <row r="174">
          <cell r="M174" t="str">
            <v>HCD_INT_DM_CORP_FMHY</v>
          </cell>
          <cell r="V174" t="str">
            <v>RF_ETF</v>
          </cell>
          <cell r="X174">
            <v>0</v>
          </cell>
          <cell r="Y174">
            <v>0</v>
          </cell>
          <cell r="AI174">
            <v>0</v>
          </cell>
          <cell r="AJ174">
            <v>0</v>
          </cell>
          <cell r="AT174">
            <v>0</v>
          </cell>
          <cell r="AU174">
            <v>0</v>
          </cell>
          <cell r="PM174">
            <v>0</v>
          </cell>
          <cell r="PN174">
            <v>0</v>
          </cell>
          <cell r="PO174">
            <v>0</v>
          </cell>
        </row>
        <row r="175">
          <cell r="M175" t="str">
            <v>HCD_INT_DM_CORP_FMCB</v>
          </cell>
          <cell r="V175" t="str">
            <v>RF_ETF</v>
          </cell>
          <cell r="X175">
            <v>0</v>
          </cell>
          <cell r="Y175">
            <v>0</v>
          </cell>
          <cell r="AI175">
            <v>0</v>
          </cell>
          <cell r="AJ175">
            <v>0</v>
          </cell>
          <cell r="AT175">
            <v>0</v>
          </cell>
          <cell r="AU175">
            <v>0</v>
          </cell>
          <cell r="PM175">
            <v>0</v>
          </cell>
          <cell r="PN175">
            <v>0</v>
          </cell>
          <cell r="PO175">
            <v>0</v>
          </cell>
        </row>
        <row r="176">
          <cell r="M176" t="str">
            <v>HCD_INT_DM_CORP_FMCB</v>
          </cell>
          <cell r="V176" t="str">
            <v>RF_ETF</v>
          </cell>
          <cell r="X176">
            <v>7.8481161251283404E-3</v>
          </cell>
          <cell r="Y176">
            <v>1.32186748979635</v>
          </cell>
          <cell r="AI176">
            <v>9.4215758635169608E-3</v>
          </cell>
          <cell r="AJ176">
            <v>1.58688717624145</v>
          </cell>
          <cell r="AT176">
            <v>0</v>
          </cell>
          <cell r="AU176">
            <v>0</v>
          </cell>
          <cell r="PM176">
            <v>0</v>
          </cell>
          <cell r="PN176">
            <v>0</v>
          </cell>
          <cell r="PO176">
            <v>0</v>
          </cell>
        </row>
        <row r="177">
          <cell r="M177" t="str">
            <v>HCD_INT_DM_CORP_FMCB</v>
          </cell>
          <cell r="V177" t="str">
            <v>RF_ETF</v>
          </cell>
          <cell r="X177">
            <v>0</v>
          </cell>
          <cell r="Y177">
            <v>0</v>
          </cell>
          <cell r="AI177">
            <v>0</v>
          </cell>
          <cell r="AJ177">
            <v>0</v>
          </cell>
          <cell r="AT177">
            <v>0</v>
          </cell>
          <cell r="AU177">
            <v>0</v>
          </cell>
          <cell r="PM177">
            <v>0</v>
          </cell>
          <cell r="PN177">
            <v>0</v>
          </cell>
          <cell r="PO177">
            <v>0</v>
          </cell>
        </row>
        <row r="178">
          <cell r="M178" t="str">
            <v>HCD_INT_DM_CORP_FMCB</v>
          </cell>
          <cell r="V178" t="str">
            <v>RF_ETF</v>
          </cell>
          <cell r="X178">
            <v>8.4399812747730303E-7</v>
          </cell>
          <cell r="Y178">
            <v>4.8178097067363999E-5</v>
          </cell>
          <cell r="AI178">
            <v>0</v>
          </cell>
          <cell r="AJ178">
            <v>0</v>
          </cell>
          <cell r="AT178">
            <v>0</v>
          </cell>
          <cell r="AU178">
            <v>0</v>
          </cell>
          <cell r="PM178">
            <v>0</v>
          </cell>
          <cell r="PN178">
            <v>0</v>
          </cell>
          <cell r="PO178">
            <v>0</v>
          </cell>
        </row>
        <row r="179">
          <cell r="M179" t="str">
            <v>HCD_INT_DM_CORP_FMHY</v>
          </cell>
          <cell r="V179" t="str">
            <v>RF_ETF</v>
          </cell>
          <cell r="X179">
            <v>0</v>
          </cell>
          <cell r="Y179">
            <v>0</v>
          </cell>
          <cell r="AI179">
            <v>0</v>
          </cell>
          <cell r="AJ179">
            <v>0</v>
          </cell>
          <cell r="AT179">
            <v>0</v>
          </cell>
          <cell r="AU179">
            <v>0</v>
          </cell>
          <cell r="PM179">
            <v>0</v>
          </cell>
          <cell r="PN179">
            <v>0</v>
          </cell>
          <cell r="PO179">
            <v>0</v>
          </cell>
        </row>
        <row r="180">
          <cell r="M180" t="str">
            <v>HCD_INT_DM_CORP_FMHY</v>
          </cell>
          <cell r="V180" t="str">
            <v>RF_ETF</v>
          </cell>
          <cell r="X180">
            <v>1.24513807508914E-7</v>
          </cell>
          <cell r="Y180">
            <v>1.1183076686904799E-6</v>
          </cell>
          <cell r="AI180">
            <v>2.9473800643877398E-3</v>
          </cell>
          <cell r="AJ180">
            <v>2.6471608778333398E-2</v>
          </cell>
          <cell r="AT180">
            <v>0</v>
          </cell>
          <cell r="AU180">
            <v>0</v>
          </cell>
          <cell r="PM180">
            <v>0</v>
          </cell>
          <cell r="PN180">
            <v>0</v>
          </cell>
          <cell r="PO180">
            <v>0</v>
          </cell>
        </row>
        <row r="181">
          <cell r="M181" t="str">
            <v>HCD_INT_DM_CORP_FMHY</v>
          </cell>
          <cell r="V181" t="str">
            <v>RF_ETF</v>
          </cell>
          <cell r="X181">
            <v>0</v>
          </cell>
          <cell r="Y181">
            <v>0</v>
          </cell>
          <cell r="AI181">
            <v>0</v>
          </cell>
          <cell r="AJ181">
            <v>0</v>
          </cell>
          <cell r="AT181">
            <v>0</v>
          </cell>
          <cell r="AU181">
            <v>0</v>
          </cell>
          <cell r="PM181">
            <v>0</v>
          </cell>
          <cell r="PN181">
            <v>0</v>
          </cell>
          <cell r="PO181">
            <v>0</v>
          </cell>
        </row>
        <row r="182">
          <cell r="M182" t="str">
            <v>HCD_INT_DM_CORP_FMHY</v>
          </cell>
          <cell r="V182" t="str">
            <v>RF_ETF</v>
          </cell>
          <cell r="X182">
            <v>8.12672408259534E-8</v>
          </cell>
          <cell r="Y182">
            <v>-3.9533265550062398E-7</v>
          </cell>
          <cell r="AI182">
            <v>2.91142300202822E-8</v>
          </cell>
          <cell r="AJ182">
            <v>-1.41628930805382E-7</v>
          </cell>
          <cell r="AT182">
            <v>0</v>
          </cell>
          <cell r="AU182">
            <v>0</v>
          </cell>
          <cell r="PM182">
            <v>0</v>
          </cell>
          <cell r="PN182">
            <v>0</v>
          </cell>
          <cell r="PO182">
            <v>0</v>
          </cell>
        </row>
        <row r="183">
          <cell r="M183" t="str">
            <v>HCD_INT_DM_CORP_FMHY</v>
          </cell>
          <cell r="V183" t="str">
            <v>RF_ETF</v>
          </cell>
          <cell r="X183">
            <v>0</v>
          </cell>
          <cell r="Y183">
            <v>0</v>
          </cell>
          <cell r="AI183">
            <v>0</v>
          </cell>
          <cell r="AJ183">
            <v>0</v>
          </cell>
          <cell r="AT183">
            <v>0</v>
          </cell>
          <cell r="AU183">
            <v>0</v>
          </cell>
          <cell r="PM183">
            <v>0</v>
          </cell>
          <cell r="PN183">
            <v>0</v>
          </cell>
          <cell r="PO183">
            <v>0</v>
          </cell>
        </row>
        <row r="184">
          <cell r="M184" t="str">
            <v>HCD_INT_DM_CORP_FMHY</v>
          </cell>
          <cell r="V184" t="str">
            <v>RF_ETF</v>
          </cell>
          <cell r="X184">
            <v>0</v>
          </cell>
          <cell r="Y184">
            <v>0</v>
          </cell>
          <cell r="AI184">
            <v>0</v>
          </cell>
          <cell r="AJ184">
            <v>0</v>
          </cell>
          <cell r="AT184">
            <v>0</v>
          </cell>
          <cell r="AU184">
            <v>0</v>
          </cell>
          <cell r="PM184">
            <v>0</v>
          </cell>
          <cell r="PN184">
            <v>0</v>
          </cell>
          <cell r="PO184">
            <v>0</v>
          </cell>
        </row>
        <row r="185">
          <cell r="M185" t="str">
            <v>HCD_INT_DM_CORP_FMHY</v>
          </cell>
          <cell r="V185" t="str">
            <v>RF_ETF</v>
          </cell>
          <cell r="X185">
            <v>0</v>
          </cell>
          <cell r="Y185">
            <v>0</v>
          </cell>
          <cell r="AI185">
            <v>0</v>
          </cell>
          <cell r="AJ185">
            <v>0</v>
          </cell>
          <cell r="AT185">
            <v>0</v>
          </cell>
          <cell r="AU185">
            <v>0</v>
          </cell>
          <cell r="PM185">
            <v>0</v>
          </cell>
          <cell r="PN185">
            <v>0</v>
          </cell>
          <cell r="PO185">
            <v>0</v>
          </cell>
        </row>
        <row r="186">
          <cell r="M186" t="str">
            <v>HCD_INT_DM_CORP_FMHY</v>
          </cell>
          <cell r="V186" t="str">
            <v>RF_ETF</v>
          </cell>
          <cell r="X186">
            <v>0</v>
          </cell>
          <cell r="Y186">
            <v>0</v>
          </cell>
          <cell r="AI186">
            <v>0</v>
          </cell>
          <cell r="AJ186">
            <v>0</v>
          </cell>
          <cell r="AT186">
            <v>0</v>
          </cell>
          <cell r="AU186">
            <v>0</v>
          </cell>
          <cell r="PM186">
            <v>0</v>
          </cell>
          <cell r="PN186">
            <v>0</v>
          </cell>
          <cell r="PO186">
            <v>0</v>
          </cell>
        </row>
        <row r="187">
          <cell r="M187" t="str">
            <v>HCD_INT_DM_CORP_FMHY</v>
          </cell>
          <cell r="V187" t="str">
            <v>RF_ETF</v>
          </cell>
          <cell r="X187">
            <v>0</v>
          </cell>
          <cell r="Y187">
            <v>0</v>
          </cell>
          <cell r="AI187">
            <v>0</v>
          </cell>
          <cell r="AJ187">
            <v>0</v>
          </cell>
          <cell r="AT187">
            <v>0</v>
          </cell>
          <cell r="AU187">
            <v>0</v>
          </cell>
          <cell r="PM187">
            <v>0</v>
          </cell>
          <cell r="PN187">
            <v>0</v>
          </cell>
          <cell r="PO187">
            <v>0</v>
          </cell>
        </row>
        <row r="188">
          <cell r="M188" t="str">
            <v>HCD_INT_DM_CORP_FMHY</v>
          </cell>
          <cell r="V188" t="str">
            <v>RF_ETF</v>
          </cell>
          <cell r="X188">
            <v>0</v>
          </cell>
          <cell r="Y188">
            <v>0</v>
          </cell>
          <cell r="AI188">
            <v>0</v>
          </cell>
          <cell r="AJ188">
            <v>0</v>
          </cell>
          <cell r="AT188">
            <v>0</v>
          </cell>
          <cell r="AU188">
            <v>0</v>
          </cell>
          <cell r="PM188">
            <v>0</v>
          </cell>
          <cell r="PN188">
            <v>0</v>
          </cell>
          <cell r="PO188">
            <v>0</v>
          </cell>
        </row>
        <row r="189">
          <cell r="M189" t="str">
            <v>HCD_INT_DM_CORP_FMHY</v>
          </cell>
          <cell r="V189" t="str">
            <v>RF_ETF</v>
          </cell>
          <cell r="X189">
            <v>0</v>
          </cell>
          <cell r="Y189">
            <v>0</v>
          </cell>
          <cell r="AI189">
            <v>0</v>
          </cell>
          <cell r="AJ189">
            <v>0</v>
          </cell>
          <cell r="AT189">
            <v>0</v>
          </cell>
          <cell r="AU189">
            <v>0</v>
          </cell>
          <cell r="PM189">
            <v>0</v>
          </cell>
          <cell r="PN189">
            <v>0</v>
          </cell>
          <cell r="PO189">
            <v>0</v>
          </cell>
        </row>
        <row r="190">
          <cell r="M190" t="str">
            <v>HCD_INT_DM_CORP_FMHY</v>
          </cell>
          <cell r="V190" t="str">
            <v>RF_ETF</v>
          </cell>
          <cell r="X190">
            <v>0</v>
          </cell>
          <cell r="Y190">
            <v>0</v>
          </cell>
          <cell r="AI190">
            <v>0</v>
          </cell>
          <cell r="AJ190">
            <v>0</v>
          </cell>
          <cell r="AT190">
            <v>0</v>
          </cell>
          <cell r="AU190">
            <v>0</v>
          </cell>
          <cell r="PM190">
            <v>0</v>
          </cell>
          <cell r="PN190">
            <v>0</v>
          </cell>
          <cell r="PO190">
            <v>0</v>
          </cell>
        </row>
        <row r="191">
          <cell r="M191" t="str">
            <v>HCD_INT_DM_CORP_FMHY</v>
          </cell>
          <cell r="V191" t="str">
            <v>RF_ETF</v>
          </cell>
          <cell r="X191">
            <v>0</v>
          </cell>
          <cell r="Y191">
            <v>0</v>
          </cell>
          <cell r="AI191">
            <v>0</v>
          </cell>
          <cell r="AJ191">
            <v>0</v>
          </cell>
          <cell r="AT191">
            <v>0</v>
          </cell>
          <cell r="AU191">
            <v>0</v>
          </cell>
          <cell r="PM191">
            <v>0</v>
          </cell>
          <cell r="PN191">
            <v>0</v>
          </cell>
          <cell r="PO191">
            <v>0</v>
          </cell>
        </row>
        <row r="192">
          <cell r="M192" t="str">
            <v>HCD_INT_DM_CORP_FMHY</v>
          </cell>
          <cell r="V192" t="str">
            <v>RF_ETF</v>
          </cell>
          <cell r="X192">
            <v>0</v>
          </cell>
          <cell r="Y192">
            <v>0</v>
          </cell>
          <cell r="AI192">
            <v>0</v>
          </cell>
          <cell r="AJ192">
            <v>0</v>
          </cell>
          <cell r="AT192">
            <v>0</v>
          </cell>
          <cell r="AU192">
            <v>0</v>
          </cell>
          <cell r="PM192">
            <v>0</v>
          </cell>
          <cell r="PN192">
            <v>0</v>
          </cell>
          <cell r="PO192">
            <v>0</v>
          </cell>
        </row>
        <row r="193">
          <cell r="M193" t="str">
            <v>HCD_INT_DM_CORP_FMHY</v>
          </cell>
          <cell r="V193" t="str">
            <v>RF_ETF</v>
          </cell>
          <cell r="X193">
            <v>0</v>
          </cell>
          <cell r="Y193">
            <v>0</v>
          </cell>
          <cell r="AI193">
            <v>0</v>
          </cell>
          <cell r="AJ193">
            <v>0</v>
          </cell>
          <cell r="AT193">
            <v>0</v>
          </cell>
          <cell r="AU193">
            <v>0</v>
          </cell>
          <cell r="PM193">
            <v>0</v>
          </cell>
          <cell r="PN193">
            <v>0</v>
          </cell>
          <cell r="PO193">
            <v>0</v>
          </cell>
        </row>
        <row r="194">
          <cell r="M194" t="str">
            <v>HCD_INT_DM_CORP_FMHY</v>
          </cell>
          <cell r="V194" t="str">
            <v>RF_ETF</v>
          </cell>
          <cell r="X194">
            <v>0</v>
          </cell>
          <cell r="Y194">
            <v>0</v>
          </cell>
          <cell r="AI194">
            <v>0</v>
          </cell>
          <cell r="AJ194">
            <v>0</v>
          </cell>
          <cell r="AT194">
            <v>0</v>
          </cell>
          <cell r="AU194">
            <v>0</v>
          </cell>
          <cell r="PM194">
            <v>0</v>
          </cell>
          <cell r="PN194">
            <v>0</v>
          </cell>
          <cell r="PO194">
            <v>0</v>
          </cell>
        </row>
        <row r="195">
          <cell r="M195" t="str">
            <v>HCD_INT_DM_CORP_FMHY</v>
          </cell>
          <cell r="V195" t="str">
            <v>RF_ETF</v>
          </cell>
          <cell r="X195">
            <v>0</v>
          </cell>
          <cell r="Y195">
            <v>0</v>
          </cell>
          <cell r="AI195">
            <v>0</v>
          </cell>
          <cell r="AJ195">
            <v>0</v>
          </cell>
          <cell r="AT195">
            <v>0</v>
          </cell>
          <cell r="AU195">
            <v>0</v>
          </cell>
          <cell r="PM195">
            <v>0</v>
          </cell>
          <cell r="PN195">
            <v>0</v>
          </cell>
          <cell r="PO195">
            <v>0</v>
          </cell>
        </row>
        <row r="196">
          <cell r="M196" t="str">
            <v>HCD_INT_DM_CORP_FMHY</v>
          </cell>
          <cell r="V196" t="str">
            <v>RF_ETF</v>
          </cell>
          <cell r="X196">
            <v>0</v>
          </cell>
          <cell r="Y196">
            <v>0</v>
          </cell>
          <cell r="AI196">
            <v>0</v>
          </cell>
          <cell r="AJ196">
            <v>0</v>
          </cell>
          <cell r="AT196">
            <v>0</v>
          </cell>
          <cell r="AU196">
            <v>0</v>
          </cell>
          <cell r="PM196">
            <v>0</v>
          </cell>
          <cell r="PN196">
            <v>0</v>
          </cell>
          <cell r="PO196">
            <v>0</v>
          </cell>
        </row>
        <row r="197">
          <cell r="M197" t="str">
            <v>HCD_INT_DM_CORP_FMHY</v>
          </cell>
          <cell r="V197" t="str">
            <v>RF_ETF</v>
          </cell>
          <cell r="X197">
            <v>0</v>
          </cell>
          <cell r="Y197">
            <v>0</v>
          </cell>
          <cell r="AI197">
            <v>0</v>
          </cell>
          <cell r="AJ197">
            <v>0</v>
          </cell>
          <cell r="AT197">
            <v>0</v>
          </cell>
          <cell r="AU197">
            <v>0</v>
          </cell>
          <cell r="PM197">
            <v>0</v>
          </cell>
          <cell r="PN197">
            <v>0</v>
          </cell>
          <cell r="PO197">
            <v>0</v>
          </cell>
        </row>
        <row r="198">
          <cell r="M198" t="str">
            <v>HCD_INT_DM_CORP_FMHY</v>
          </cell>
          <cell r="V198" t="str">
            <v>RF_ETF</v>
          </cell>
          <cell r="X198">
            <v>0</v>
          </cell>
          <cell r="Y198">
            <v>0</v>
          </cell>
          <cell r="AI198">
            <v>0</v>
          </cell>
          <cell r="AJ198">
            <v>0</v>
          </cell>
          <cell r="AT198">
            <v>0</v>
          </cell>
          <cell r="AU198">
            <v>0</v>
          </cell>
          <cell r="PM198">
            <v>0</v>
          </cell>
          <cell r="PN198">
            <v>0</v>
          </cell>
          <cell r="PO198">
            <v>0</v>
          </cell>
        </row>
        <row r="199">
          <cell r="M199" t="str">
            <v>HCD_INT_DM_CORP_FMHY</v>
          </cell>
          <cell r="V199" t="str">
            <v>RF_ETF</v>
          </cell>
          <cell r="X199">
            <v>0</v>
          </cell>
          <cell r="Y199">
            <v>0</v>
          </cell>
          <cell r="AI199">
            <v>0</v>
          </cell>
          <cell r="AJ199">
            <v>0</v>
          </cell>
          <cell r="AT199">
            <v>0</v>
          </cell>
          <cell r="AU199">
            <v>0</v>
          </cell>
          <cell r="PM199">
            <v>0</v>
          </cell>
          <cell r="PN199">
            <v>0</v>
          </cell>
          <cell r="PO199">
            <v>0</v>
          </cell>
        </row>
        <row r="200">
          <cell r="M200" t="str">
            <v>HCD_INT_DM_CORP_FMHY</v>
          </cell>
          <cell r="V200" t="str">
            <v>RF_ETF</v>
          </cell>
          <cell r="X200">
            <v>0</v>
          </cell>
          <cell r="Y200">
            <v>0</v>
          </cell>
          <cell r="AI200">
            <v>0</v>
          </cell>
          <cell r="AJ200">
            <v>0</v>
          </cell>
          <cell r="AT200">
            <v>0</v>
          </cell>
          <cell r="AU200">
            <v>0</v>
          </cell>
          <cell r="PM200">
            <v>0</v>
          </cell>
          <cell r="PN200">
            <v>0</v>
          </cell>
          <cell r="PO200">
            <v>0</v>
          </cell>
        </row>
        <row r="201">
          <cell r="M201" t="str">
            <v>HCD_INT_DM_CORP_FMHY</v>
          </cell>
          <cell r="V201" t="str">
            <v>RF_ETF</v>
          </cell>
          <cell r="X201">
            <v>0</v>
          </cell>
          <cell r="Y201">
            <v>0</v>
          </cell>
          <cell r="AI201">
            <v>0</v>
          </cell>
          <cell r="AJ201">
            <v>0</v>
          </cell>
          <cell r="AT201">
            <v>0</v>
          </cell>
          <cell r="AU201">
            <v>0</v>
          </cell>
          <cell r="PM201">
            <v>0</v>
          </cell>
          <cell r="PN201">
            <v>0</v>
          </cell>
          <cell r="PO201">
            <v>0</v>
          </cell>
        </row>
        <row r="202">
          <cell r="M202" t="str">
            <v>HCD_INT_DM_CORP_FMHY</v>
          </cell>
          <cell r="V202" t="str">
            <v>RF_ETF</v>
          </cell>
          <cell r="X202">
            <v>0</v>
          </cell>
          <cell r="Y202">
            <v>0</v>
          </cell>
          <cell r="AI202">
            <v>0</v>
          </cell>
          <cell r="AJ202">
            <v>0</v>
          </cell>
          <cell r="AT202">
            <v>0</v>
          </cell>
          <cell r="AU202">
            <v>0</v>
          </cell>
          <cell r="PM202">
            <v>0</v>
          </cell>
          <cell r="PN202">
            <v>0</v>
          </cell>
          <cell r="PO202">
            <v>0</v>
          </cell>
        </row>
        <row r="203">
          <cell r="M203" t="str">
            <v>HCD_INT_DM_CORP_FMHY</v>
          </cell>
          <cell r="V203" t="str">
            <v>RF_ETF</v>
          </cell>
          <cell r="X203">
            <v>0</v>
          </cell>
          <cell r="Y203">
            <v>0</v>
          </cell>
          <cell r="AI203">
            <v>0</v>
          </cell>
          <cell r="AJ203">
            <v>0</v>
          </cell>
          <cell r="AT203">
            <v>0</v>
          </cell>
          <cell r="AU203">
            <v>0</v>
          </cell>
          <cell r="PM203">
            <v>0</v>
          </cell>
          <cell r="PN203">
            <v>0</v>
          </cell>
          <cell r="PO203">
            <v>0</v>
          </cell>
        </row>
        <row r="204">
          <cell r="M204" t="str">
            <v>HCD_INT_DM_CORP_FMHY</v>
          </cell>
          <cell r="V204" t="str">
            <v>RF_ETF</v>
          </cell>
          <cell r="X204">
            <v>0</v>
          </cell>
          <cell r="Y204">
            <v>0</v>
          </cell>
          <cell r="AI204">
            <v>0</v>
          </cell>
          <cell r="AJ204">
            <v>0</v>
          </cell>
          <cell r="AT204">
            <v>0</v>
          </cell>
          <cell r="AU204">
            <v>0</v>
          </cell>
          <cell r="PM204">
            <v>0</v>
          </cell>
          <cell r="PN204">
            <v>0</v>
          </cell>
          <cell r="PO204">
            <v>0</v>
          </cell>
        </row>
        <row r="205">
          <cell r="M205" t="str">
            <v>HCD_INT_DM_CORP_FMHY</v>
          </cell>
          <cell r="V205" t="str">
            <v>RF_ETF</v>
          </cell>
          <cell r="X205">
            <v>0</v>
          </cell>
          <cell r="Y205">
            <v>0</v>
          </cell>
          <cell r="AI205">
            <v>0</v>
          </cell>
          <cell r="AJ205">
            <v>0</v>
          </cell>
          <cell r="AT205">
            <v>0</v>
          </cell>
          <cell r="AU205">
            <v>0</v>
          </cell>
          <cell r="PM205">
            <v>0</v>
          </cell>
          <cell r="PN205">
            <v>0</v>
          </cell>
          <cell r="PO205">
            <v>0</v>
          </cell>
        </row>
        <row r="206">
          <cell r="M206" t="str">
            <v>HCD_INT_DM_CORP_FMHY</v>
          </cell>
          <cell r="V206" t="str">
            <v>RF_ETF</v>
          </cell>
          <cell r="X206">
            <v>0</v>
          </cell>
          <cell r="Y206">
            <v>0</v>
          </cell>
          <cell r="AI206">
            <v>0</v>
          </cell>
          <cell r="AJ206">
            <v>0</v>
          </cell>
          <cell r="AT206">
            <v>0</v>
          </cell>
          <cell r="AU206">
            <v>0</v>
          </cell>
          <cell r="PM206">
            <v>0</v>
          </cell>
          <cell r="PN206">
            <v>0</v>
          </cell>
          <cell r="PO206">
            <v>0</v>
          </cell>
        </row>
        <row r="207">
          <cell r="M207" t="str">
            <v>HCD_INT_DM_CORP_FMHY</v>
          </cell>
          <cell r="V207" t="str">
            <v>RF_ETF</v>
          </cell>
          <cell r="X207">
            <v>0</v>
          </cell>
          <cell r="Y207">
            <v>0</v>
          </cell>
          <cell r="AI207">
            <v>0</v>
          </cell>
          <cell r="AJ207">
            <v>0</v>
          </cell>
          <cell r="AT207">
            <v>0</v>
          </cell>
          <cell r="AU207">
            <v>0</v>
          </cell>
          <cell r="PM207">
            <v>0</v>
          </cell>
          <cell r="PN207">
            <v>0</v>
          </cell>
          <cell r="PO207">
            <v>0</v>
          </cell>
        </row>
        <row r="208">
          <cell r="M208" t="str">
            <v>HCD_INT_DM_CORP_FMHY</v>
          </cell>
          <cell r="V208" t="str">
            <v>RF_ETF</v>
          </cell>
          <cell r="X208">
            <v>0</v>
          </cell>
          <cell r="Y208">
            <v>0</v>
          </cell>
          <cell r="AI208">
            <v>0</v>
          </cell>
          <cell r="AJ208">
            <v>0</v>
          </cell>
          <cell r="AT208">
            <v>0</v>
          </cell>
          <cell r="AU208">
            <v>0</v>
          </cell>
          <cell r="PM208">
            <v>0</v>
          </cell>
          <cell r="PN208">
            <v>0</v>
          </cell>
          <cell r="PO208">
            <v>0</v>
          </cell>
        </row>
        <row r="209">
          <cell r="M209" t="str">
            <v>HCD_INT_DM_CORP_FMHY</v>
          </cell>
          <cell r="V209" t="str">
            <v>RF_ETF</v>
          </cell>
          <cell r="X209">
            <v>0</v>
          </cell>
          <cell r="Y209">
            <v>0</v>
          </cell>
          <cell r="AI209">
            <v>0</v>
          </cell>
          <cell r="AJ209">
            <v>0</v>
          </cell>
          <cell r="AT209">
            <v>0</v>
          </cell>
          <cell r="AU209">
            <v>0</v>
          </cell>
          <cell r="PM209">
            <v>0</v>
          </cell>
          <cell r="PN209">
            <v>0</v>
          </cell>
          <cell r="PO209">
            <v>0</v>
          </cell>
        </row>
        <row r="210">
          <cell r="M210" t="str">
            <v>HCD_INT_DM_CORP_FMHY</v>
          </cell>
          <cell r="V210" t="str">
            <v>RF_ETF</v>
          </cell>
          <cell r="X210">
            <v>0</v>
          </cell>
          <cell r="Y210">
            <v>0</v>
          </cell>
          <cell r="AI210">
            <v>0</v>
          </cell>
          <cell r="AJ210">
            <v>0</v>
          </cell>
          <cell r="AT210">
            <v>0</v>
          </cell>
          <cell r="AU210">
            <v>0</v>
          </cell>
          <cell r="PM210">
            <v>0</v>
          </cell>
          <cell r="PN210">
            <v>0</v>
          </cell>
          <cell r="PO210">
            <v>0</v>
          </cell>
        </row>
        <row r="211">
          <cell r="M211" t="str">
            <v>HCD_INT_DM_CORP_FMHY</v>
          </cell>
          <cell r="V211" t="str">
            <v>RF_ETF</v>
          </cell>
          <cell r="X211">
            <v>0</v>
          </cell>
          <cell r="Y211">
            <v>0</v>
          </cell>
          <cell r="AI211">
            <v>0</v>
          </cell>
          <cell r="AJ211">
            <v>0</v>
          </cell>
          <cell r="AT211">
            <v>0</v>
          </cell>
          <cell r="AU211">
            <v>0</v>
          </cell>
          <cell r="PM211">
            <v>0</v>
          </cell>
          <cell r="PN211">
            <v>0</v>
          </cell>
          <cell r="PO211">
            <v>0</v>
          </cell>
        </row>
        <row r="212">
          <cell r="M212" t="str">
            <v>HCD_INT_DM_CORP_FMHY</v>
          </cell>
          <cell r="V212" t="str">
            <v>RF_ETF</v>
          </cell>
          <cell r="X212">
            <v>0</v>
          </cell>
          <cell r="Y212">
            <v>0</v>
          </cell>
          <cell r="AI212">
            <v>0</v>
          </cell>
          <cell r="AJ212">
            <v>0</v>
          </cell>
          <cell r="AT212">
            <v>0</v>
          </cell>
          <cell r="AU212">
            <v>0</v>
          </cell>
          <cell r="PM212">
            <v>0</v>
          </cell>
          <cell r="PN212">
            <v>0</v>
          </cell>
          <cell r="PO212">
            <v>0</v>
          </cell>
        </row>
        <row r="213">
          <cell r="M213" t="str">
            <v>HCD_INT_DM_CORP_FMHY</v>
          </cell>
          <cell r="V213" t="str">
            <v>RF_ETF</v>
          </cell>
          <cell r="X213">
            <v>0</v>
          </cell>
          <cell r="Y213">
            <v>0</v>
          </cell>
          <cell r="AI213">
            <v>0</v>
          </cell>
          <cell r="AJ213">
            <v>0</v>
          </cell>
          <cell r="AT213">
            <v>0</v>
          </cell>
          <cell r="AU213">
            <v>0</v>
          </cell>
          <cell r="PM213">
            <v>0</v>
          </cell>
          <cell r="PN213">
            <v>0</v>
          </cell>
          <cell r="PO213">
            <v>0</v>
          </cell>
        </row>
        <row r="214">
          <cell r="M214" t="str">
            <v>HCD_INT_DM_CORP_FMHY</v>
          </cell>
          <cell r="V214" t="str">
            <v>RF_ETF</v>
          </cell>
          <cell r="X214">
            <v>0</v>
          </cell>
          <cell r="Y214">
            <v>0</v>
          </cell>
          <cell r="AI214">
            <v>0</v>
          </cell>
          <cell r="AJ214">
            <v>0</v>
          </cell>
          <cell r="AT214">
            <v>0</v>
          </cell>
          <cell r="AU214">
            <v>0</v>
          </cell>
          <cell r="PM214">
            <v>0</v>
          </cell>
          <cell r="PN214">
            <v>0</v>
          </cell>
          <cell r="PO214">
            <v>0</v>
          </cell>
        </row>
        <row r="215">
          <cell r="M215" t="str">
            <v>HCD_INT_DM_CORP_FMHY</v>
          </cell>
          <cell r="V215" t="str">
            <v>RF_ETF</v>
          </cell>
          <cell r="X215">
            <v>0</v>
          </cell>
          <cell r="Y215">
            <v>0</v>
          </cell>
          <cell r="AI215">
            <v>0</v>
          </cell>
          <cell r="AJ215">
            <v>0</v>
          </cell>
          <cell r="AT215">
            <v>0</v>
          </cell>
          <cell r="AU215">
            <v>0</v>
          </cell>
          <cell r="PM215">
            <v>0</v>
          </cell>
          <cell r="PN215">
            <v>0</v>
          </cell>
          <cell r="PO215">
            <v>0</v>
          </cell>
        </row>
        <row r="216">
          <cell r="M216" t="str">
            <v>HCD_INT_DM_CORP_FMHY</v>
          </cell>
          <cell r="V216" t="str">
            <v>RF_ETF</v>
          </cell>
          <cell r="X216">
            <v>2.0057434925527699E-7</v>
          </cell>
          <cell r="Y216">
            <v>6.4264393806468004E-6</v>
          </cell>
          <cell r="AI216">
            <v>5.8925053480948001E-8</v>
          </cell>
          <cell r="AJ216">
            <v>1.8879697805118701E-6</v>
          </cell>
          <cell r="AT216">
            <v>0</v>
          </cell>
          <cell r="AU216">
            <v>0</v>
          </cell>
          <cell r="PM216">
            <v>0</v>
          </cell>
          <cell r="PN216">
            <v>0</v>
          </cell>
          <cell r="PO216">
            <v>0</v>
          </cell>
        </row>
        <row r="217">
          <cell r="M217" t="str">
            <v>HCD_INT_DM_CORP_FMHY</v>
          </cell>
          <cell r="V217" t="str">
            <v>RF_ETF</v>
          </cell>
          <cell r="X217">
            <v>0</v>
          </cell>
          <cell r="Y217">
            <v>0</v>
          </cell>
          <cell r="AI217">
            <v>0</v>
          </cell>
          <cell r="AJ217">
            <v>0</v>
          </cell>
          <cell r="AT217">
            <v>0</v>
          </cell>
          <cell r="AU217">
            <v>0</v>
          </cell>
          <cell r="PM217">
            <v>0</v>
          </cell>
          <cell r="PN217">
            <v>0</v>
          </cell>
          <cell r="PO217">
            <v>0</v>
          </cell>
        </row>
        <row r="218">
          <cell r="M218" t="str">
            <v>HCD_INT_DM_CORP_FMHY</v>
          </cell>
          <cell r="V218" t="str">
            <v>RF_ETF</v>
          </cell>
          <cell r="X218">
            <v>0</v>
          </cell>
          <cell r="Y218">
            <v>0</v>
          </cell>
          <cell r="AI218">
            <v>0</v>
          </cell>
          <cell r="AJ218">
            <v>0</v>
          </cell>
          <cell r="AT218">
            <v>0</v>
          </cell>
          <cell r="AU218">
            <v>0</v>
          </cell>
          <cell r="PM218">
            <v>0</v>
          </cell>
          <cell r="PN218">
            <v>0</v>
          </cell>
          <cell r="PO218">
            <v>0</v>
          </cell>
        </row>
        <row r="219">
          <cell r="M219" t="str">
            <v>HCD_INT_DM_CORP_FMHY</v>
          </cell>
          <cell r="V219" t="str">
            <v>RF_ETF</v>
          </cell>
          <cell r="X219">
            <v>0</v>
          </cell>
          <cell r="Y219">
            <v>0</v>
          </cell>
          <cell r="AI219">
            <v>0</v>
          </cell>
          <cell r="AJ219">
            <v>0</v>
          </cell>
          <cell r="AT219">
            <v>0</v>
          </cell>
          <cell r="AU219">
            <v>0</v>
          </cell>
          <cell r="PM219">
            <v>0</v>
          </cell>
          <cell r="PN219">
            <v>0</v>
          </cell>
          <cell r="PO219">
            <v>0</v>
          </cell>
        </row>
        <row r="220">
          <cell r="M220" t="str">
            <v>HCD_INT_DM_CORP_FMHY</v>
          </cell>
          <cell r="V220" t="str">
            <v>RF_ETF</v>
          </cell>
          <cell r="X220">
            <v>0</v>
          </cell>
          <cell r="Y220">
            <v>0</v>
          </cell>
          <cell r="AI220">
            <v>0</v>
          </cell>
          <cell r="AJ220">
            <v>0</v>
          </cell>
          <cell r="AT220">
            <v>0</v>
          </cell>
          <cell r="AU220">
            <v>0</v>
          </cell>
          <cell r="PM220">
            <v>0</v>
          </cell>
          <cell r="PN220">
            <v>0</v>
          </cell>
          <cell r="PO220">
            <v>0</v>
          </cell>
        </row>
        <row r="221">
          <cell r="M221" t="str">
            <v>HCD_INT_DM_CORP_FMHY</v>
          </cell>
          <cell r="V221" t="str">
            <v>RF_ETF</v>
          </cell>
          <cell r="X221">
            <v>0</v>
          </cell>
          <cell r="Y221">
            <v>0</v>
          </cell>
          <cell r="AI221">
            <v>0</v>
          </cell>
          <cell r="AJ221">
            <v>0</v>
          </cell>
          <cell r="AT221">
            <v>0</v>
          </cell>
          <cell r="AU221">
            <v>0</v>
          </cell>
          <cell r="PM221">
            <v>0</v>
          </cell>
          <cell r="PN221">
            <v>0</v>
          </cell>
          <cell r="PO221">
            <v>0</v>
          </cell>
        </row>
        <row r="222">
          <cell r="M222" t="str">
            <v>HCD_INT_DM_CORP_FMHY</v>
          </cell>
          <cell r="V222" t="str">
            <v>RF_ETF</v>
          </cell>
          <cell r="X222">
            <v>5.0344653323898198E-3</v>
          </cell>
          <cell r="Y222">
            <v>3.7950138189746199E-2</v>
          </cell>
          <cell r="AI222">
            <v>1.01710718274237E-4</v>
          </cell>
          <cell r="AJ222">
            <v>7.66702232812833E-4</v>
          </cell>
          <cell r="AT222">
            <v>0</v>
          </cell>
          <cell r="AU222">
            <v>0</v>
          </cell>
          <cell r="PM222">
            <v>0</v>
          </cell>
          <cell r="PN222">
            <v>0</v>
          </cell>
          <cell r="PO222">
            <v>0</v>
          </cell>
        </row>
        <row r="223">
          <cell r="M223" t="str">
            <v>HCD_INT_DM_CORP_FMHY</v>
          </cell>
          <cell r="V223" t="str">
            <v>RF_ETF</v>
          </cell>
          <cell r="X223">
            <v>0</v>
          </cell>
          <cell r="Y223">
            <v>0</v>
          </cell>
          <cell r="AI223">
            <v>0</v>
          </cell>
          <cell r="AJ223">
            <v>0</v>
          </cell>
          <cell r="AT223">
            <v>0</v>
          </cell>
          <cell r="AU223">
            <v>0</v>
          </cell>
          <cell r="PM223">
            <v>0</v>
          </cell>
          <cell r="PN223">
            <v>0</v>
          </cell>
          <cell r="PO223">
            <v>0</v>
          </cell>
        </row>
        <row r="224">
          <cell r="M224" t="str">
            <v>HCD_INT_DM_CORP_FMHY</v>
          </cell>
          <cell r="V224" t="str">
            <v>RF_ETF</v>
          </cell>
          <cell r="X224">
            <v>0</v>
          </cell>
          <cell r="Y224">
            <v>0</v>
          </cell>
          <cell r="AI224">
            <v>0</v>
          </cell>
          <cell r="AJ224">
            <v>0</v>
          </cell>
          <cell r="AT224">
            <v>0</v>
          </cell>
          <cell r="AU224">
            <v>0</v>
          </cell>
          <cell r="PM224">
            <v>0</v>
          </cell>
          <cell r="PN224">
            <v>0</v>
          </cell>
          <cell r="PO224">
            <v>0</v>
          </cell>
        </row>
        <row r="225">
          <cell r="M225" t="str">
            <v>HCD_INT_DM_CORP_FMHY</v>
          </cell>
          <cell r="V225" t="str">
            <v>RF_ETF</v>
          </cell>
          <cell r="X225">
            <v>0</v>
          </cell>
          <cell r="Y225">
            <v>0</v>
          </cell>
          <cell r="AI225">
            <v>0</v>
          </cell>
          <cell r="AJ225">
            <v>0</v>
          </cell>
          <cell r="AT225">
            <v>0</v>
          </cell>
          <cell r="AU225">
            <v>0</v>
          </cell>
          <cell r="PM225">
            <v>0</v>
          </cell>
          <cell r="PN225">
            <v>0</v>
          </cell>
          <cell r="PO225">
            <v>0</v>
          </cell>
        </row>
        <row r="226">
          <cell r="M226" t="str">
            <v>HCD_INT_DM_CORP_FMHY</v>
          </cell>
          <cell r="V226" t="str">
            <v>RF_ETF</v>
          </cell>
          <cell r="X226">
            <v>0</v>
          </cell>
          <cell r="Y226">
            <v>0</v>
          </cell>
          <cell r="AI226">
            <v>0</v>
          </cell>
          <cell r="AJ226">
            <v>0</v>
          </cell>
          <cell r="AT226">
            <v>0</v>
          </cell>
          <cell r="AU226">
            <v>0</v>
          </cell>
          <cell r="PM226">
            <v>0</v>
          </cell>
          <cell r="PN226">
            <v>0</v>
          </cell>
          <cell r="PO226">
            <v>0</v>
          </cell>
        </row>
        <row r="227">
          <cell r="M227" t="str">
            <v>HCD_INT_DM_CORP_FMHY</v>
          </cell>
          <cell r="V227" t="str">
            <v>RF_ETF</v>
          </cell>
          <cell r="X227">
            <v>0</v>
          </cell>
          <cell r="Y227">
            <v>0</v>
          </cell>
          <cell r="AI227">
            <v>0</v>
          </cell>
          <cell r="AJ227">
            <v>0</v>
          </cell>
          <cell r="AT227">
            <v>0</v>
          </cell>
          <cell r="AU227">
            <v>0</v>
          </cell>
          <cell r="PM227">
            <v>0</v>
          </cell>
          <cell r="PN227">
            <v>0</v>
          </cell>
          <cell r="PO227">
            <v>0</v>
          </cell>
        </row>
        <row r="228">
          <cell r="M228" t="str">
            <v>HCD_INT_DM_CORP_FMHY</v>
          </cell>
          <cell r="V228" t="str">
            <v>RF_ETF</v>
          </cell>
          <cell r="X228">
            <v>0</v>
          </cell>
          <cell r="Y228">
            <v>0</v>
          </cell>
          <cell r="AI228">
            <v>0</v>
          </cell>
          <cell r="AJ228">
            <v>0</v>
          </cell>
          <cell r="AT228">
            <v>0</v>
          </cell>
          <cell r="AU228">
            <v>0</v>
          </cell>
          <cell r="PM228">
            <v>0</v>
          </cell>
          <cell r="PN228">
            <v>0</v>
          </cell>
          <cell r="PO228">
            <v>0</v>
          </cell>
        </row>
        <row r="229">
          <cell r="M229" t="str">
            <v>HCD_INT_DM_CORP_FMHY</v>
          </cell>
          <cell r="V229" t="str">
            <v>RF_ETF</v>
          </cell>
          <cell r="X229">
            <v>0</v>
          </cell>
          <cell r="Y229">
            <v>0</v>
          </cell>
          <cell r="AI229">
            <v>0</v>
          </cell>
          <cell r="AJ229">
            <v>0</v>
          </cell>
          <cell r="AT229">
            <v>0</v>
          </cell>
          <cell r="AU229">
            <v>0</v>
          </cell>
          <cell r="PM229">
            <v>0</v>
          </cell>
          <cell r="PN229">
            <v>0</v>
          </cell>
          <cell r="PO229">
            <v>0</v>
          </cell>
        </row>
        <row r="230">
          <cell r="M230" t="str">
            <v>HCD_INT_DM_CORP_FMHY</v>
          </cell>
          <cell r="V230" t="str">
            <v>RF_ETF</v>
          </cell>
          <cell r="X230">
            <v>0</v>
          </cell>
          <cell r="Y230">
            <v>0</v>
          </cell>
          <cell r="AI230">
            <v>0</v>
          </cell>
          <cell r="AJ230">
            <v>0</v>
          </cell>
          <cell r="AT230">
            <v>0</v>
          </cell>
          <cell r="AU230">
            <v>0</v>
          </cell>
          <cell r="PM230">
            <v>0</v>
          </cell>
          <cell r="PN230">
            <v>0</v>
          </cell>
          <cell r="PO230">
            <v>0</v>
          </cell>
        </row>
        <row r="231">
          <cell r="M231" t="str">
            <v>HCD_INT_DM_CORP_FMHY</v>
          </cell>
          <cell r="V231" t="str">
            <v>RF_ETF</v>
          </cell>
          <cell r="X231">
            <v>0</v>
          </cell>
          <cell r="Y231">
            <v>0</v>
          </cell>
          <cell r="AI231">
            <v>0</v>
          </cell>
          <cell r="AJ231">
            <v>0</v>
          </cell>
          <cell r="AT231">
            <v>0</v>
          </cell>
          <cell r="AU231">
            <v>0</v>
          </cell>
          <cell r="PM231">
            <v>0</v>
          </cell>
          <cell r="PN231">
            <v>0</v>
          </cell>
          <cell r="PO231">
            <v>0</v>
          </cell>
        </row>
        <row r="232">
          <cell r="M232" t="str">
            <v>HCD_INT_DM_CORP_FMHY</v>
          </cell>
          <cell r="V232" t="str">
            <v>RF_ETF</v>
          </cell>
          <cell r="X232">
            <v>0</v>
          </cell>
          <cell r="Y232">
            <v>0</v>
          </cell>
          <cell r="AI232">
            <v>0</v>
          </cell>
          <cell r="AJ232">
            <v>0</v>
          </cell>
          <cell r="AT232">
            <v>0</v>
          </cell>
          <cell r="AU232">
            <v>0</v>
          </cell>
          <cell r="PM232">
            <v>0</v>
          </cell>
          <cell r="PN232">
            <v>0</v>
          </cell>
          <cell r="PO232">
            <v>0</v>
          </cell>
        </row>
        <row r="233">
          <cell r="M233" t="str">
            <v>HCD_INT_DM_CORP_FMHY</v>
          </cell>
          <cell r="V233" t="str">
            <v>RF_ETF</v>
          </cell>
          <cell r="X233">
            <v>0</v>
          </cell>
          <cell r="Y233">
            <v>0</v>
          </cell>
          <cell r="AI233">
            <v>0</v>
          </cell>
          <cell r="AJ233">
            <v>0</v>
          </cell>
          <cell r="AT233">
            <v>0</v>
          </cell>
          <cell r="AU233">
            <v>0</v>
          </cell>
          <cell r="PM233">
            <v>0</v>
          </cell>
          <cell r="PN233">
            <v>0</v>
          </cell>
          <cell r="PO233">
            <v>0</v>
          </cell>
        </row>
        <row r="234">
          <cell r="M234" t="str">
            <v>HCD_INT_DM_CORP_FMHY</v>
          </cell>
          <cell r="V234" t="str">
            <v>RF_ETF</v>
          </cell>
          <cell r="X234">
            <v>1.81239399371679E-7</v>
          </cell>
          <cell r="Y234">
            <v>-1.93549620775002E-6</v>
          </cell>
          <cell r="AI234">
            <v>0</v>
          </cell>
          <cell r="AJ234">
            <v>0</v>
          </cell>
          <cell r="AT234">
            <v>0</v>
          </cell>
          <cell r="AU234">
            <v>0</v>
          </cell>
          <cell r="PM234">
            <v>0</v>
          </cell>
          <cell r="PN234">
            <v>0</v>
          </cell>
          <cell r="PO234">
            <v>0</v>
          </cell>
        </row>
        <row r="235">
          <cell r="M235" t="str">
            <v>HCD_INT_DM_CORP_FMHY</v>
          </cell>
          <cell r="V235" t="str">
            <v>RF_ETF</v>
          </cell>
          <cell r="X235">
            <v>0</v>
          </cell>
          <cell r="Y235">
            <v>0</v>
          </cell>
          <cell r="AI235">
            <v>0</v>
          </cell>
          <cell r="AJ235">
            <v>0</v>
          </cell>
          <cell r="AT235">
            <v>0</v>
          </cell>
          <cell r="AU235">
            <v>0</v>
          </cell>
          <cell r="PM235">
            <v>0</v>
          </cell>
          <cell r="PN235">
            <v>0</v>
          </cell>
          <cell r="PO235">
            <v>0</v>
          </cell>
        </row>
        <row r="236">
          <cell r="M236" t="str">
            <v>HCD_INT_DM_CORP_FMHY</v>
          </cell>
          <cell r="V236" t="str">
            <v>RF_ETF</v>
          </cell>
          <cell r="X236">
            <v>0</v>
          </cell>
          <cell r="Y236">
            <v>0</v>
          </cell>
          <cell r="AI236">
            <v>0</v>
          </cell>
          <cell r="AJ236">
            <v>0</v>
          </cell>
          <cell r="AT236">
            <v>0</v>
          </cell>
          <cell r="AU236">
            <v>0</v>
          </cell>
          <cell r="PM236">
            <v>0</v>
          </cell>
          <cell r="PN236">
            <v>0</v>
          </cell>
          <cell r="PO236">
            <v>0</v>
          </cell>
        </row>
        <row r="237">
          <cell r="M237" t="str">
            <v>HCD_INT_DM_CORP_FMHY</v>
          </cell>
          <cell r="V237" t="str">
            <v>RF_ETF</v>
          </cell>
          <cell r="X237">
            <v>0</v>
          </cell>
          <cell r="Y237">
            <v>0</v>
          </cell>
          <cell r="AI237">
            <v>0</v>
          </cell>
          <cell r="AJ237">
            <v>0</v>
          </cell>
          <cell r="AT237">
            <v>0</v>
          </cell>
          <cell r="AU237">
            <v>0</v>
          </cell>
          <cell r="PM237">
            <v>0</v>
          </cell>
          <cell r="PN237">
            <v>0</v>
          </cell>
          <cell r="PO237">
            <v>0</v>
          </cell>
        </row>
        <row r="238">
          <cell r="M238" t="str">
            <v>HCD_INT_DM_CORP_FMHY</v>
          </cell>
          <cell r="V238" t="str">
            <v>RF_ETF</v>
          </cell>
          <cell r="X238">
            <v>2.1668845284930399E-8</v>
          </cell>
          <cell r="Y238">
            <v>-4.7561954374941698E-9</v>
          </cell>
          <cell r="AI238">
            <v>6.3659080636469699E-9</v>
          </cell>
          <cell r="AJ238">
            <v>-1.39666056497845E-9</v>
          </cell>
          <cell r="AT238">
            <v>0</v>
          </cell>
          <cell r="AU238">
            <v>0</v>
          </cell>
          <cell r="PM238">
            <v>0</v>
          </cell>
          <cell r="PN238">
            <v>0</v>
          </cell>
          <cell r="PO238">
            <v>0</v>
          </cell>
        </row>
        <row r="239">
          <cell r="M239" t="str">
            <v>HCD_INT_DM_CORP_FMIG</v>
          </cell>
          <cell r="V239" t="str">
            <v>RF_ETF</v>
          </cell>
          <cell r="X239">
            <v>1.2282627397558199E-3</v>
          </cell>
          <cell r="Y239">
            <v>3.3211615235728697E-4</v>
          </cell>
          <cell r="AI239">
            <v>4.2849465982147303E-9</v>
          </cell>
          <cell r="AJ239">
            <v>1.1590728377086599E-9</v>
          </cell>
          <cell r="AT239">
            <v>0</v>
          </cell>
          <cell r="AU239">
            <v>0</v>
          </cell>
          <cell r="PM239">
            <v>0</v>
          </cell>
          <cell r="PN239">
            <v>0</v>
          </cell>
          <cell r="PO239">
            <v>0</v>
          </cell>
        </row>
        <row r="240">
          <cell r="M240" t="str">
            <v>HCD_INT_DM_CORP_FMHY</v>
          </cell>
          <cell r="V240" t="str">
            <v>RF_ETF</v>
          </cell>
          <cell r="X240">
            <v>0</v>
          </cell>
          <cell r="Y240">
            <v>0</v>
          </cell>
          <cell r="AI240">
            <v>0</v>
          </cell>
          <cell r="AJ240">
            <v>0</v>
          </cell>
          <cell r="AT240">
            <v>0</v>
          </cell>
          <cell r="AU240">
            <v>0</v>
          </cell>
          <cell r="PM240">
            <v>0</v>
          </cell>
          <cell r="PN240">
            <v>0</v>
          </cell>
          <cell r="PO240">
            <v>0</v>
          </cell>
        </row>
        <row r="241">
          <cell r="M241" t="str">
            <v>HCD_INT_DM_CORP_FMHY</v>
          </cell>
          <cell r="V241" t="str">
            <v>RF_ETF</v>
          </cell>
          <cell r="X241">
            <v>0</v>
          </cell>
          <cell r="Y241">
            <v>0</v>
          </cell>
          <cell r="AI241">
            <v>0</v>
          </cell>
          <cell r="AJ241">
            <v>0</v>
          </cell>
          <cell r="AT241">
            <v>0</v>
          </cell>
          <cell r="AU241">
            <v>0</v>
          </cell>
          <cell r="PM241">
            <v>0</v>
          </cell>
          <cell r="PN241">
            <v>0</v>
          </cell>
          <cell r="PO241">
            <v>0</v>
          </cell>
        </row>
        <row r="242">
          <cell r="M242" t="str">
            <v>HCD_INT_DM_CORP_FMHY</v>
          </cell>
          <cell r="V242" t="str">
            <v>RF_ETF</v>
          </cell>
          <cell r="X242">
            <v>1.03372112922018E-2</v>
          </cell>
          <cell r="Y242">
            <v>9.7612948934955299E-2</v>
          </cell>
          <cell r="AI242">
            <v>1.04907571010857E-4</v>
          </cell>
          <cell r="AJ242">
            <v>9.9062862135568296E-4</v>
          </cell>
          <cell r="AT242">
            <v>0</v>
          </cell>
          <cell r="AU242">
            <v>0</v>
          </cell>
          <cell r="PM242">
            <v>0</v>
          </cell>
          <cell r="PN242">
            <v>0</v>
          </cell>
          <cell r="PO242">
            <v>0</v>
          </cell>
        </row>
        <row r="243">
          <cell r="M243" t="str">
            <v>HCD_INT_DM_CORP_FMHY</v>
          </cell>
          <cell r="V243" t="str">
            <v>RF_ETF</v>
          </cell>
          <cell r="X243">
            <v>0</v>
          </cell>
          <cell r="Y243">
            <v>0</v>
          </cell>
          <cell r="AI243">
            <v>0</v>
          </cell>
          <cell r="AJ243">
            <v>0</v>
          </cell>
          <cell r="AT243">
            <v>0</v>
          </cell>
          <cell r="AU243">
            <v>0</v>
          </cell>
          <cell r="PM243">
            <v>0</v>
          </cell>
          <cell r="PN243">
            <v>0</v>
          </cell>
          <cell r="PO243">
            <v>0</v>
          </cell>
        </row>
        <row r="244">
          <cell r="M244" t="str">
            <v>HCD_INT_DM_CORP_FMHY</v>
          </cell>
          <cell r="V244" t="str">
            <v>RF_ETF</v>
          </cell>
          <cell r="X244">
            <v>0</v>
          </cell>
          <cell r="Y244">
            <v>0</v>
          </cell>
          <cell r="AI244">
            <v>0</v>
          </cell>
          <cell r="AJ244">
            <v>0</v>
          </cell>
          <cell r="AT244">
            <v>0</v>
          </cell>
          <cell r="AU244">
            <v>0</v>
          </cell>
          <cell r="PM244">
            <v>0</v>
          </cell>
          <cell r="PN244">
            <v>0</v>
          </cell>
          <cell r="PO244">
            <v>0</v>
          </cell>
        </row>
        <row r="245">
          <cell r="M245" t="str">
            <v>HCD_INT_DM_CORP_FMHY</v>
          </cell>
          <cell r="V245" t="str">
            <v>RF_ETF</v>
          </cell>
          <cell r="X245">
            <v>0</v>
          </cell>
          <cell r="Y245">
            <v>0</v>
          </cell>
          <cell r="AI245">
            <v>0</v>
          </cell>
          <cell r="AJ245">
            <v>0</v>
          </cell>
          <cell r="AT245">
            <v>0</v>
          </cell>
          <cell r="AU245">
            <v>0</v>
          </cell>
          <cell r="PM245">
            <v>0</v>
          </cell>
          <cell r="PN245">
            <v>0</v>
          </cell>
          <cell r="PO245">
            <v>0</v>
          </cell>
        </row>
        <row r="246">
          <cell r="M246" t="str">
            <v>HCD_INT_DM_CORP_FMHY</v>
          </cell>
          <cell r="V246" t="str">
            <v>RF_ETF</v>
          </cell>
          <cell r="X246">
            <v>0</v>
          </cell>
          <cell r="Y246">
            <v>0</v>
          </cell>
          <cell r="AI246">
            <v>0</v>
          </cell>
          <cell r="AJ246">
            <v>0</v>
          </cell>
          <cell r="AT246">
            <v>0</v>
          </cell>
          <cell r="AU246">
            <v>0</v>
          </cell>
          <cell r="PM246">
            <v>0</v>
          </cell>
          <cell r="PN246">
            <v>0</v>
          </cell>
          <cell r="PO246">
            <v>0</v>
          </cell>
        </row>
        <row r="247">
          <cell r="M247" t="str">
            <v>HCD_INT_DM_CORP_FMHY</v>
          </cell>
          <cell r="V247" t="str">
            <v>RF_ETF</v>
          </cell>
          <cell r="X247">
            <v>0</v>
          </cell>
          <cell r="Y247">
            <v>0</v>
          </cell>
          <cell r="AI247">
            <v>0</v>
          </cell>
          <cell r="AJ247">
            <v>0</v>
          </cell>
          <cell r="AT247">
            <v>0</v>
          </cell>
          <cell r="AU247">
            <v>0</v>
          </cell>
          <cell r="PM247">
            <v>0</v>
          </cell>
          <cell r="PN247">
            <v>0</v>
          </cell>
          <cell r="PO247">
            <v>0</v>
          </cell>
        </row>
        <row r="248">
          <cell r="M248" t="str">
            <v>HCD_INT_DM_CORP_FMHY</v>
          </cell>
          <cell r="V248" t="str">
            <v>RF_ETF</v>
          </cell>
          <cell r="X248">
            <v>8.4228973988295802E-6</v>
          </cell>
          <cell r="Y248">
            <v>-5.3177131587034403E-5</v>
          </cell>
          <cell r="AI248">
            <v>4.7906170626981802E-6</v>
          </cell>
          <cell r="AJ248">
            <v>-3.02450875455662E-5</v>
          </cell>
          <cell r="AT248">
            <v>0</v>
          </cell>
          <cell r="AU248">
            <v>0</v>
          </cell>
          <cell r="PM248">
            <v>0</v>
          </cell>
          <cell r="PN248">
            <v>0</v>
          </cell>
          <cell r="PO248">
            <v>0</v>
          </cell>
        </row>
        <row r="249">
          <cell r="M249" t="str">
            <v>HCD_INT_DM_CORP_FMHY</v>
          </cell>
          <cell r="V249" t="str">
            <v>RF_ETF</v>
          </cell>
          <cell r="X249">
            <v>0</v>
          </cell>
          <cell r="Y249">
            <v>0</v>
          </cell>
          <cell r="AI249">
            <v>0</v>
          </cell>
          <cell r="AJ249">
            <v>0</v>
          </cell>
          <cell r="AT249">
            <v>0</v>
          </cell>
          <cell r="AU249">
            <v>0</v>
          </cell>
          <cell r="PM249">
            <v>0</v>
          </cell>
          <cell r="PN249">
            <v>0</v>
          </cell>
          <cell r="PO249">
            <v>0</v>
          </cell>
        </row>
        <row r="250">
          <cell r="M250" t="str">
            <v>HCD_INT_DM_CORP_FMIG</v>
          </cell>
          <cell r="V250" t="str">
            <v>RF_ETF</v>
          </cell>
          <cell r="X250">
            <v>0</v>
          </cell>
          <cell r="Y250">
            <v>0</v>
          </cell>
          <cell r="AI250">
            <v>0</v>
          </cell>
          <cell r="AJ250">
            <v>0</v>
          </cell>
          <cell r="AT250">
            <v>0</v>
          </cell>
          <cell r="AU250">
            <v>0</v>
          </cell>
          <cell r="PM250">
            <v>0</v>
          </cell>
          <cell r="PN250">
            <v>0</v>
          </cell>
          <cell r="PO250">
            <v>0</v>
          </cell>
        </row>
        <row r="251">
          <cell r="M251" t="str">
            <v>HCD_INT_DM_CORP_FMIG</v>
          </cell>
          <cell r="V251" t="str">
            <v>RF_ETF</v>
          </cell>
          <cell r="X251">
            <v>0</v>
          </cell>
          <cell r="Y251">
            <v>0</v>
          </cell>
          <cell r="AI251">
            <v>0</v>
          </cell>
          <cell r="AJ251">
            <v>0</v>
          </cell>
          <cell r="AT251">
            <v>0</v>
          </cell>
          <cell r="AU251">
            <v>0</v>
          </cell>
          <cell r="PM251">
            <v>0</v>
          </cell>
          <cell r="PN251">
            <v>0</v>
          </cell>
          <cell r="PO251">
            <v>0</v>
          </cell>
        </row>
        <row r="252">
          <cell r="M252" t="str">
            <v>HCD_INT_DM_CORP_FMIG</v>
          </cell>
          <cell r="V252" t="str">
            <v>RF_ETF</v>
          </cell>
          <cell r="X252">
            <v>0</v>
          </cell>
          <cell r="Y252">
            <v>0</v>
          </cell>
          <cell r="AI252">
            <v>0</v>
          </cell>
          <cell r="AJ252">
            <v>0</v>
          </cell>
          <cell r="AT252">
            <v>0</v>
          </cell>
          <cell r="AU252">
            <v>0</v>
          </cell>
          <cell r="PM252">
            <v>0</v>
          </cell>
          <cell r="PN252">
            <v>0</v>
          </cell>
          <cell r="PO252">
            <v>0</v>
          </cell>
        </row>
        <row r="253">
          <cell r="M253" t="str">
            <v>HCD_INT_DM_CORP_FMIG</v>
          </cell>
          <cell r="V253" t="str">
            <v>RF_ETF</v>
          </cell>
          <cell r="X253">
            <v>0</v>
          </cell>
          <cell r="Y253">
            <v>0</v>
          </cell>
          <cell r="AI253">
            <v>0</v>
          </cell>
          <cell r="AJ253">
            <v>0</v>
          </cell>
          <cell r="AT253">
            <v>0</v>
          </cell>
          <cell r="AU253">
            <v>0</v>
          </cell>
          <cell r="PM253">
            <v>0</v>
          </cell>
          <cell r="PN253">
            <v>0</v>
          </cell>
          <cell r="PO253">
            <v>0</v>
          </cell>
        </row>
        <row r="254">
          <cell r="M254" t="str">
            <v>HCD_INT_DM_CORP_FMIG</v>
          </cell>
          <cell r="V254" t="str">
            <v>RF_ETF</v>
          </cell>
          <cell r="X254">
            <v>0</v>
          </cell>
          <cell r="Y254">
            <v>0</v>
          </cell>
          <cell r="AI254">
            <v>0</v>
          </cell>
          <cell r="AJ254">
            <v>0</v>
          </cell>
          <cell r="AT254">
            <v>0</v>
          </cell>
          <cell r="AU254">
            <v>0</v>
          </cell>
          <cell r="PM254">
            <v>0</v>
          </cell>
          <cell r="PN254">
            <v>0</v>
          </cell>
          <cell r="PO254">
            <v>0</v>
          </cell>
        </row>
        <row r="255">
          <cell r="M255" t="str">
            <v>HCD_INT_DM_CORP_FMIG</v>
          </cell>
          <cell r="V255" t="str">
            <v>RF_ETF</v>
          </cell>
          <cell r="X255">
            <v>0</v>
          </cell>
          <cell r="Y255">
            <v>0</v>
          </cell>
          <cell r="AI255">
            <v>0</v>
          </cell>
          <cell r="AJ255">
            <v>0</v>
          </cell>
          <cell r="AT255">
            <v>0</v>
          </cell>
          <cell r="AU255">
            <v>0</v>
          </cell>
          <cell r="PM255">
            <v>0</v>
          </cell>
          <cell r="PN255">
            <v>0</v>
          </cell>
          <cell r="PO255">
            <v>0</v>
          </cell>
        </row>
        <row r="256">
          <cell r="M256" t="str">
            <v>HCD_INT_DM_CORP_FMIG</v>
          </cell>
          <cell r="V256" t="str">
            <v>RF_ETF</v>
          </cell>
          <cell r="X256">
            <v>0</v>
          </cell>
          <cell r="Y256">
            <v>0</v>
          </cell>
          <cell r="AI256">
            <v>0</v>
          </cell>
          <cell r="AJ256">
            <v>0</v>
          </cell>
          <cell r="AT256">
            <v>0</v>
          </cell>
          <cell r="AU256">
            <v>0</v>
          </cell>
          <cell r="PM256">
            <v>0</v>
          </cell>
          <cell r="PN256">
            <v>0</v>
          </cell>
          <cell r="PO256">
            <v>0</v>
          </cell>
        </row>
        <row r="257">
          <cell r="M257" t="str">
            <v>HCD_INT_DM_CORP_FMIG</v>
          </cell>
          <cell r="V257" t="str">
            <v>RF_ETF</v>
          </cell>
          <cell r="X257">
            <v>0</v>
          </cell>
          <cell r="Y257">
            <v>0</v>
          </cell>
          <cell r="AI257">
            <v>0</v>
          </cell>
          <cell r="AJ257">
            <v>0</v>
          </cell>
          <cell r="AT257">
            <v>0</v>
          </cell>
          <cell r="AU257">
            <v>0</v>
          </cell>
          <cell r="PM257">
            <v>0</v>
          </cell>
          <cell r="PN257">
            <v>0</v>
          </cell>
          <cell r="PO257">
            <v>0</v>
          </cell>
        </row>
        <row r="258">
          <cell r="M258" t="str">
            <v>HCD_INT_DM_CORP_FMSL</v>
          </cell>
          <cell r="V258" t="str">
            <v>RF_ETF</v>
          </cell>
          <cell r="X258">
            <v>0</v>
          </cell>
          <cell r="Y258">
            <v>0</v>
          </cell>
          <cell r="AI258">
            <v>0</v>
          </cell>
          <cell r="AJ258">
            <v>0</v>
          </cell>
          <cell r="AT258">
            <v>0</v>
          </cell>
          <cell r="AU258">
            <v>0</v>
          </cell>
          <cell r="PM258">
            <v>0</v>
          </cell>
          <cell r="PN258">
            <v>0</v>
          </cell>
          <cell r="PO258">
            <v>0</v>
          </cell>
        </row>
        <row r="259">
          <cell r="M259" t="str">
            <v>HCD_INT_DM_CORP_FMSL</v>
          </cell>
          <cell r="V259" t="str">
            <v>RF_ETF</v>
          </cell>
          <cell r="X259">
            <v>0</v>
          </cell>
          <cell r="Y259">
            <v>0</v>
          </cell>
          <cell r="AI259">
            <v>0</v>
          </cell>
          <cell r="AJ259">
            <v>0</v>
          </cell>
          <cell r="AT259">
            <v>0</v>
          </cell>
          <cell r="AU259">
            <v>0</v>
          </cell>
          <cell r="PM259">
            <v>0</v>
          </cell>
          <cell r="PN259">
            <v>0</v>
          </cell>
          <cell r="PO259">
            <v>0</v>
          </cell>
        </row>
        <row r="260">
          <cell r="M260" t="str">
            <v>HCD_INT_DM_CORP_FMSL</v>
          </cell>
          <cell r="V260" t="str">
            <v>RF_ETF</v>
          </cell>
          <cell r="X260">
            <v>0</v>
          </cell>
          <cell r="Y260">
            <v>0</v>
          </cell>
          <cell r="AI260">
            <v>0</v>
          </cell>
          <cell r="AJ260">
            <v>0</v>
          </cell>
          <cell r="AT260">
            <v>0</v>
          </cell>
          <cell r="AU260">
            <v>0</v>
          </cell>
          <cell r="PM260">
            <v>0</v>
          </cell>
          <cell r="PN260">
            <v>0</v>
          </cell>
          <cell r="PO260">
            <v>0</v>
          </cell>
        </row>
        <row r="261">
          <cell r="M261" t="str">
            <v>HCD_INT_DM_CORP_FMSL</v>
          </cell>
          <cell r="V261" t="str">
            <v>RF_ETF</v>
          </cell>
          <cell r="X261">
            <v>0</v>
          </cell>
          <cell r="Y261">
            <v>0</v>
          </cell>
          <cell r="AI261">
            <v>0</v>
          </cell>
          <cell r="AJ261">
            <v>0</v>
          </cell>
          <cell r="AT261">
            <v>0</v>
          </cell>
          <cell r="AU261">
            <v>0</v>
          </cell>
          <cell r="PM261">
            <v>0</v>
          </cell>
          <cell r="PN261">
            <v>0</v>
          </cell>
          <cell r="PO261">
            <v>0</v>
          </cell>
        </row>
        <row r="262">
          <cell r="M262" t="str">
            <v>HCD_INT_DM_CORP_FMSL</v>
          </cell>
          <cell r="V262" t="str">
            <v>RF_ETF</v>
          </cell>
          <cell r="X262">
            <v>0</v>
          </cell>
          <cell r="Y262">
            <v>0</v>
          </cell>
          <cell r="AI262">
            <v>0</v>
          </cell>
          <cell r="AJ262">
            <v>0</v>
          </cell>
          <cell r="AT262">
            <v>0</v>
          </cell>
          <cell r="AU262">
            <v>0</v>
          </cell>
          <cell r="PM262">
            <v>0</v>
          </cell>
          <cell r="PN262">
            <v>0</v>
          </cell>
          <cell r="PO262">
            <v>0</v>
          </cell>
        </row>
        <row r="263">
          <cell r="M263" t="str">
            <v>HCD_INT_DM_CORP_FMSL</v>
          </cell>
          <cell r="V263" t="str">
            <v>RF_ETF</v>
          </cell>
          <cell r="X263">
            <v>0</v>
          </cell>
          <cell r="Y263">
            <v>0</v>
          </cell>
          <cell r="AI263">
            <v>0</v>
          </cell>
          <cell r="AJ263">
            <v>0</v>
          </cell>
          <cell r="AT263">
            <v>0</v>
          </cell>
          <cell r="AU263">
            <v>0</v>
          </cell>
          <cell r="PM263">
            <v>0</v>
          </cell>
          <cell r="PN263">
            <v>0</v>
          </cell>
          <cell r="PO263">
            <v>0</v>
          </cell>
        </row>
        <row r="264">
          <cell r="M264" t="str">
            <v>HCD_INT_DM_CORP_FMSL</v>
          </cell>
          <cell r="V264" t="str">
            <v>RF_ETF</v>
          </cell>
          <cell r="X264">
            <v>0</v>
          </cell>
          <cell r="Y264">
            <v>0</v>
          </cell>
          <cell r="AI264">
            <v>0</v>
          </cell>
          <cell r="AJ264">
            <v>0</v>
          </cell>
          <cell r="AT264">
            <v>0</v>
          </cell>
          <cell r="AU264">
            <v>0</v>
          </cell>
          <cell r="PM264">
            <v>0</v>
          </cell>
          <cell r="PN264">
            <v>0</v>
          </cell>
          <cell r="PO264">
            <v>0</v>
          </cell>
        </row>
        <row r="265">
          <cell r="M265" t="str">
            <v>HCD_INT_DM_GOB_UK</v>
          </cell>
          <cell r="V265" t="str">
            <v>RFI</v>
          </cell>
          <cell r="X265">
            <v>0</v>
          </cell>
          <cell r="Y265">
            <v>0</v>
          </cell>
          <cell r="AI265">
            <v>0</v>
          </cell>
          <cell r="AJ265">
            <v>0</v>
          </cell>
          <cell r="AT265">
            <v>0</v>
          </cell>
          <cell r="AU265">
            <v>0</v>
          </cell>
          <cell r="PM265">
            <v>0</v>
          </cell>
          <cell r="PN265">
            <v>0</v>
          </cell>
          <cell r="PO265">
            <v>0</v>
          </cell>
        </row>
        <row r="266">
          <cell r="M266" t="str">
            <v>HCD_INT_DM_GOB_UK</v>
          </cell>
          <cell r="V266" t="str">
            <v>RFI</v>
          </cell>
          <cell r="X266">
            <v>0</v>
          </cell>
          <cell r="Y266">
            <v>0</v>
          </cell>
          <cell r="AI266">
            <v>0</v>
          </cell>
          <cell r="AJ266">
            <v>0</v>
          </cell>
          <cell r="AT266">
            <v>0</v>
          </cell>
          <cell r="AU266">
            <v>0</v>
          </cell>
          <cell r="PM266">
            <v>0</v>
          </cell>
          <cell r="PN266">
            <v>0</v>
          </cell>
          <cell r="PO266">
            <v>0</v>
          </cell>
        </row>
        <row r="267">
          <cell r="M267" t="str">
            <v>HCD_INT_DM_GOB_UK</v>
          </cell>
          <cell r="V267" t="str">
            <v>RFI</v>
          </cell>
          <cell r="X267">
            <v>0</v>
          </cell>
          <cell r="Y267">
            <v>0</v>
          </cell>
          <cell r="AI267">
            <v>0</v>
          </cell>
          <cell r="AJ267">
            <v>0</v>
          </cell>
          <cell r="AT267">
            <v>0</v>
          </cell>
          <cell r="AU267">
            <v>0</v>
          </cell>
          <cell r="PM267">
            <v>0</v>
          </cell>
          <cell r="PN267">
            <v>0</v>
          </cell>
          <cell r="PO267">
            <v>0</v>
          </cell>
        </row>
        <row r="268">
          <cell r="M268" t="str">
            <v>HCD_INT_DM_GOB_UK</v>
          </cell>
          <cell r="V268" t="str">
            <v>RFI</v>
          </cell>
          <cell r="X268">
            <v>0</v>
          </cell>
          <cell r="Y268">
            <v>0</v>
          </cell>
          <cell r="AI268">
            <v>0</v>
          </cell>
          <cell r="AJ268">
            <v>0</v>
          </cell>
          <cell r="AT268">
            <v>0</v>
          </cell>
          <cell r="AU268">
            <v>0</v>
          </cell>
          <cell r="PM268">
            <v>0</v>
          </cell>
          <cell r="PN268">
            <v>0</v>
          </cell>
          <cell r="PO268">
            <v>0</v>
          </cell>
        </row>
        <row r="269">
          <cell r="M269" t="str">
            <v>HCD_INT_DM_GOB_AUS</v>
          </cell>
          <cell r="V269" t="str">
            <v>RFI</v>
          </cell>
          <cell r="X269">
            <v>0</v>
          </cell>
          <cell r="Y269">
            <v>0</v>
          </cell>
          <cell r="AI269">
            <v>0</v>
          </cell>
          <cell r="AJ269">
            <v>0</v>
          </cell>
          <cell r="AT269">
            <v>0</v>
          </cell>
          <cell r="AU269">
            <v>0</v>
          </cell>
          <cell r="PM269">
            <v>0</v>
          </cell>
          <cell r="PN269">
            <v>0</v>
          </cell>
          <cell r="PO269">
            <v>0</v>
          </cell>
        </row>
        <row r="270">
          <cell r="M270" t="str">
            <v>HCD_INT_DM_GOB_AUS</v>
          </cell>
          <cell r="V270" t="str">
            <v>RFI</v>
          </cell>
          <cell r="X270">
            <v>0</v>
          </cell>
          <cell r="Y270">
            <v>0</v>
          </cell>
          <cell r="AI270">
            <v>0</v>
          </cell>
          <cell r="AJ270">
            <v>0</v>
          </cell>
          <cell r="AT270">
            <v>0</v>
          </cell>
          <cell r="AU270">
            <v>0</v>
          </cell>
          <cell r="PM270">
            <v>0</v>
          </cell>
          <cell r="PN270">
            <v>0</v>
          </cell>
          <cell r="PO270">
            <v>0</v>
          </cell>
        </row>
        <row r="271">
          <cell r="M271" t="str">
            <v>HCD_INT_DM_GOB_AUS</v>
          </cell>
          <cell r="V271" t="str">
            <v>RFI</v>
          </cell>
          <cell r="X271">
            <v>0</v>
          </cell>
          <cell r="Y271">
            <v>0</v>
          </cell>
          <cell r="AI271">
            <v>0</v>
          </cell>
          <cell r="AJ271">
            <v>0</v>
          </cell>
          <cell r="AT271">
            <v>0</v>
          </cell>
          <cell r="AU271">
            <v>0</v>
          </cell>
          <cell r="PM271">
            <v>0</v>
          </cell>
          <cell r="PN271">
            <v>0</v>
          </cell>
          <cell r="PO271">
            <v>0</v>
          </cell>
        </row>
        <row r="272">
          <cell r="M272" t="str">
            <v>HCD_INT_DM_GOB_AUS</v>
          </cell>
          <cell r="V272" t="str">
            <v>RFI</v>
          </cell>
          <cell r="X272">
            <v>0</v>
          </cell>
          <cell r="Y272">
            <v>0</v>
          </cell>
          <cell r="AI272">
            <v>0</v>
          </cell>
          <cell r="AJ272">
            <v>0</v>
          </cell>
          <cell r="AT272">
            <v>0</v>
          </cell>
          <cell r="AU272">
            <v>0</v>
          </cell>
          <cell r="PM272">
            <v>0</v>
          </cell>
          <cell r="PN272">
            <v>0</v>
          </cell>
          <cell r="PO272">
            <v>0</v>
          </cell>
        </row>
        <row r="273">
          <cell r="M273" t="str">
            <v>HCD_INT_DM_GOB_AUS</v>
          </cell>
          <cell r="V273" t="str">
            <v>RFI</v>
          </cell>
          <cell r="X273">
            <v>0</v>
          </cell>
          <cell r="Y273">
            <v>0</v>
          </cell>
          <cell r="AI273">
            <v>0</v>
          </cell>
          <cell r="AJ273">
            <v>0</v>
          </cell>
          <cell r="AT273">
            <v>0</v>
          </cell>
          <cell r="AU273">
            <v>0</v>
          </cell>
          <cell r="PM273">
            <v>0</v>
          </cell>
          <cell r="PN273">
            <v>0</v>
          </cell>
          <cell r="PO273">
            <v>0</v>
          </cell>
        </row>
        <row r="274">
          <cell r="M274" t="str">
            <v>HCD_INT_DM_GOB_AUS</v>
          </cell>
          <cell r="V274" t="str">
            <v>RFI</v>
          </cell>
          <cell r="X274">
            <v>0</v>
          </cell>
          <cell r="Y274">
            <v>0</v>
          </cell>
          <cell r="AI274">
            <v>0</v>
          </cell>
          <cell r="AJ274">
            <v>0</v>
          </cell>
          <cell r="AT274">
            <v>0</v>
          </cell>
          <cell r="AU274">
            <v>0</v>
          </cell>
          <cell r="PM274">
            <v>0</v>
          </cell>
          <cell r="PN274">
            <v>0</v>
          </cell>
          <cell r="PO274">
            <v>0</v>
          </cell>
        </row>
        <row r="275">
          <cell r="M275" t="str">
            <v>HCD_INT_DM_GOB_AUS</v>
          </cell>
          <cell r="V275" t="str">
            <v>RFI</v>
          </cell>
          <cell r="X275">
            <v>0</v>
          </cell>
          <cell r="Y275">
            <v>0</v>
          </cell>
          <cell r="AI275">
            <v>0</v>
          </cell>
          <cell r="AJ275">
            <v>0</v>
          </cell>
          <cell r="AT275">
            <v>0</v>
          </cell>
          <cell r="AU275">
            <v>0</v>
          </cell>
          <cell r="PM275">
            <v>0</v>
          </cell>
          <cell r="PN275">
            <v>0</v>
          </cell>
          <cell r="PO275">
            <v>0</v>
          </cell>
        </row>
        <row r="276">
          <cell r="M276" t="str">
            <v>HCD_INT_DM_GOB_CAN</v>
          </cell>
          <cell r="V276" t="str">
            <v>RFI</v>
          </cell>
          <cell r="X276">
            <v>0</v>
          </cell>
          <cell r="Y276">
            <v>0</v>
          </cell>
          <cell r="AI276">
            <v>0</v>
          </cell>
          <cell r="AJ276">
            <v>0</v>
          </cell>
          <cell r="AT276">
            <v>0</v>
          </cell>
          <cell r="AU276">
            <v>0</v>
          </cell>
          <cell r="PM276">
            <v>0</v>
          </cell>
          <cell r="PN276">
            <v>0</v>
          </cell>
          <cell r="PO276">
            <v>0</v>
          </cell>
        </row>
        <row r="277">
          <cell r="M277" t="str">
            <v>HCD_INT_DM_GOB_CAN</v>
          </cell>
          <cell r="V277" t="str">
            <v>RFI</v>
          </cell>
          <cell r="X277">
            <v>0</v>
          </cell>
          <cell r="Y277">
            <v>0</v>
          </cell>
          <cell r="AI277">
            <v>0</v>
          </cell>
          <cell r="AJ277">
            <v>0</v>
          </cell>
          <cell r="AT277">
            <v>0</v>
          </cell>
          <cell r="AU277">
            <v>0</v>
          </cell>
          <cell r="PM277">
            <v>0</v>
          </cell>
          <cell r="PN277">
            <v>0</v>
          </cell>
          <cell r="PO277">
            <v>0</v>
          </cell>
        </row>
        <row r="278">
          <cell r="M278" t="str">
            <v>HCD_INT_DM_GOB_FM</v>
          </cell>
          <cell r="V278" t="str">
            <v>RF_ETF</v>
          </cell>
          <cell r="X278">
            <v>0</v>
          </cell>
          <cell r="Y278">
            <v>0</v>
          </cell>
          <cell r="AI278">
            <v>0</v>
          </cell>
          <cell r="AJ278">
            <v>0</v>
          </cell>
          <cell r="AT278">
            <v>0</v>
          </cell>
          <cell r="AU278">
            <v>0</v>
          </cell>
          <cell r="PM278">
            <v>0</v>
          </cell>
          <cell r="PN278">
            <v>0</v>
          </cell>
          <cell r="PO278">
            <v>0</v>
          </cell>
        </row>
        <row r="279">
          <cell r="M279" t="str">
            <v>HCD_INT_DM_GOB_FM</v>
          </cell>
          <cell r="V279" t="str">
            <v>RF_ETF</v>
          </cell>
          <cell r="X279">
            <v>0</v>
          </cell>
          <cell r="Y279">
            <v>0</v>
          </cell>
          <cell r="AI279">
            <v>0</v>
          </cell>
          <cell r="AJ279">
            <v>0</v>
          </cell>
          <cell r="AT279">
            <v>0</v>
          </cell>
          <cell r="AU279">
            <v>0</v>
          </cell>
          <cell r="PM279">
            <v>0</v>
          </cell>
          <cell r="PN279">
            <v>0</v>
          </cell>
          <cell r="PO279">
            <v>0</v>
          </cell>
        </row>
        <row r="280">
          <cell r="M280" t="str">
            <v>HCD_INT_DM_GOB_FM</v>
          </cell>
          <cell r="V280" t="str">
            <v>RF_ETF</v>
          </cell>
          <cell r="X280">
            <v>0</v>
          </cell>
          <cell r="Y280">
            <v>0</v>
          </cell>
          <cell r="AI280">
            <v>0</v>
          </cell>
          <cell r="AJ280">
            <v>0</v>
          </cell>
          <cell r="AT280">
            <v>0</v>
          </cell>
          <cell r="AU280">
            <v>0</v>
          </cell>
          <cell r="PM280">
            <v>0</v>
          </cell>
          <cell r="PN280">
            <v>0</v>
          </cell>
          <cell r="PO280">
            <v>0</v>
          </cell>
        </row>
        <row r="281">
          <cell r="M281" t="str">
            <v>HCD_INT_DM_GOB_FM</v>
          </cell>
          <cell r="V281" t="str">
            <v>RF_ETF</v>
          </cell>
          <cell r="X281">
            <v>0</v>
          </cell>
          <cell r="Y281">
            <v>0</v>
          </cell>
          <cell r="AI281">
            <v>0</v>
          </cell>
          <cell r="AJ281">
            <v>0</v>
          </cell>
          <cell r="AT281">
            <v>0</v>
          </cell>
          <cell r="AU281">
            <v>0</v>
          </cell>
          <cell r="PM281">
            <v>0</v>
          </cell>
          <cell r="PN281">
            <v>0</v>
          </cell>
          <cell r="PO281">
            <v>0</v>
          </cell>
        </row>
        <row r="282">
          <cell r="M282" t="str">
            <v>HCD_INT_DM_GOB_FM</v>
          </cell>
          <cell r="V282" t="str">
            <v>RF_ETF</v>
          </cell>
          <cell r="X282">
            <v>0</v>
          </cell>
          <cell r="Y282">
            <v>0</v>
          </cell>
          <cell r="AI282">
            <v>0</v>
          </cell>
          <cell r="AJ282">
            <v>0</v>
          </cell>
          <cell r="AT282">
            <v>0</v>
          </cell>
          <cell r="AU282">
            <v>0</v>
          </cell>
          <cell r="PM282">
            <v>0</v>
          </cell>
          <cell r="PN282">
            <v>0</v>
          </cell>
          <cell r="PO282">
            <v>0</v>
          </cell>
        </row>
        <row r="283">
          <cell r="M283" t="str">
            <v>HCD_INT_DM_GOB_FM</v>
          </cell>
          <cell r="V283" t="str">
            <v>RF_ETF</v>
          </cell>
          <cell r="X283">
            <v>0</v>
          </cell>
          <cell r="Y283">
            <v>0</v>
          </cell>
          <cell r="AI283">
            <v>0</v>
          </cell>
          <cell r="AJ283">
            <v>0</v>
          </cell>
          <cell r="AT283">
            <v>0</v>
          </cell>
          <cell r="AU283">
            <v>0</v>
          </cell>
          <cell r="PM283">
            <v>0</v>
          </cell>
          <cell r="PN283">
            <v>0</v>
          </cell>
          <cell r="PO283">
            <v>0</v>
          </cell>
        </row>
        <row r="284">
          <cell r="M284" t="str">
            <v>HCD_INT_DM_GOB_FM</v>
          </cell>
          <cell r="V284" t="str">
            <v>RF_ETF</v>
          </cell>
          <cell r="X284">
            <v>0</v>
          </cell>
          <cell r="Y284">
            <v>0</v>
          </cell>
          <cell r="AI284">
            <v>0</v>
          </cell>
          <cell r="AJ284">
            <v>0</v>
          </cell>
          <cell r="AT284">
            <v>0</v>
          </cell>
          <cell r="AU284">
            <v>0</v>
          </cell>
          <cell r="PM284">
            <v>0</v>
          </cell>
          <cell r="PN284">
            <v>0</v>
          </cell>
          <cell r="PO284">
            <v>0</v>
          </cell>
        </row>
        <row r="285">
          <cell r="M285" t="str">
            <v>HCD_INT_DM_GOB_FM</v>
          </cell>
          <cell r="V285" t="str">
            <v>RF_ETF</v>
          </cell>
          <cell r="X285">
            <v>0</v>
          </cell>
          <cell r="Y285">
            <v>0</v>
          </cell>
          <cell r="AI285">
            <v>0</v>
          </cell>
          <cell r="AJ285">
            <v>0</v>
          </cell>
          <cell r="AT285">
            <v>0</v>
          </cell>
          <cell r="AU285">
            <v>0</v>
          </cell>
          <cell r="PM285">
            <v>0</v>
          </cell>
          <cell r="PN285">
            <v>0</v>
          </cell>
          <cell r="PO285">
            <v>0</v>
          </cell>
        </row>
        <row r="286">
          <cell r="M286" t="str">
            <v>HCD_INT_DM_GOB_FM</v>
          </cell>
          <cell r="V286" t="str">
            <v>RF_ETF</v>
          </cell>
          <cell r="X286">
            <v>1.26969842018738E-2</v>
          </cell>
          <cell r="Y286">
            <v>1.38141266150971</v>
          </cell>
          <cell r="AI286">
            <v>0</v>
          </cell>
          <cell r="AJ286">
            <v>0</v>
          </cell>
          <cell r="AT286">
            <v>0</v>
          </cell>
          <cell r="AU286">
            <v>0</v>
          </cell>
          <cell r="PM286">
            <v>0</v>
          </cell>
          <cell r="PN286">
            <v>0</v>
          </cell>
          <cell r="PO286">
            <v>0</v>
          </cell>
        </row>
        <row r="287">
          <cell r="M287" t="str">
            <v>HCD_INT_DM_GOB_JPN</v>
          </cell>
          <cell r="V287" t="str">
            <v>RFI</v>
          </cell>
          <cell r="X287">
            <v>0</v>
          </cell>
          <cell r="Y287">
            <v>0</v>
          </cell>
          <cell r="AI287">
            <v>0</v>
          </cell>
          <cell r="AJ287">
            <v>0</v>
          </cell>
          <cell r="AT287">
            <v>0</v>
          </cell>
          <cell r="AU287">
            <v>0</v>
          </cell>
          <cell r="PM287">
            <v>0</v>
          </cell>
          <cell r="PN287">
            <v>0</v>
          </cell>
          <cell r="PO287">
            <v>0</v>
          </cell>
        </row>
        <row r="288">
          <cell r="M288" t="str">
            <v>HCD_INT_DM_GOB_JPN</v>
          </cell>
          <cell r="V288" t="str">
            <v>RFI</v>
          </cell>
          <cell r="X288">
            <v>0</v>
          </cell>
          <cell r="Y288">
            <v>0</v>
          </cell>
          <cell r="AI288">
            <v>0</v>
          </cell>
          <cell r="AJ288">
            <v>0</v>
          </cell>
          <cell r="AT288">
            <v>0</v>
          </cell>
          <cell r="AU288">
            <v>0</v>
          </cell>
          <cell r="PM288">
            <v>0</v>
          </cell>
          <cell r="PN288">
            <v>0</v>
          </cell>
          <cell r="PO288">
            <v>0</v>
          </cell>
        </row>
        <row r="289">
          <cell r="M289" t="str">
            <v>HCD_INT_DM_GOB_JPN</v>
          </cell>
          <cell r="V289" t="str">
            <v>RFI</v>
          </cell>
          <cell r="X289">
            <v>0</v>
          </cell>
          <cell r="Y289">
            <v>0</v>
          </cell>
          <cell r="AI289">
            <v>0</v>
          </cell>
          <cell r="AJ289">
            <v>0</v>
          </cell>
          <cell r="AT289">
            <v>0</v>
          </cell>
          <cell r="AU289">
            <v>0</v>
          </cell>
          <cell r="PM289">
            <v>0</v>
          </cell>
          <cell r="PN289">
            <v>0</v>
          </cell>
          <cell r="PO289">
            <v>0</v>
          </cell>
        </row>
        <row r="290">
          <cell r="M290" t="str">
            <v>HCD_INT_DM_GOB_JPN</v>
          </cell>
          <cell r="V290" t="str">
            <v>RFI</v>
          </cell>
          <cell r="X290">
            <v>0</v>
          </cell>
          <cell r="Y290">
            <v>0</v>
          </cell>
          <cell r="AI290">
            <v>0</v>
          </cell>
          <cell r="AJ290">
            <v>0</v>
          </cell>
          <cell r="AT290">
            <v>0</v>
          </cell>
          <cell r="AU290">
            <v>0</v>
          </cell>
          <cell r="PM290">
            <v>0</v>
          </cell>
          <cell r="PN290">
            <v>0</v>
          </cell>
          <cell r="PO290">
            <v>0</v>
          </cell>
        </row>
        <row r="291">
          <cell r="M291" t="str">
            <v>HCD_INT_DM_GOB_JPN</v>
          </cell>
          <cell r="V291" t="str">
            <v>RFI</v>
          </cell>
          <cell r="X291">
            <v>0</v>
          </cell>
          <cell r="Y291">
            <v>0</v>
          </cell>
          <cell r="AI291">
            <v>0</v>
          </cell>
          <cell r="AJ291">
            <v>0</v>
          </cell>
          <cell r="AT291">
            <v>0</v>
          </cell>
          <cell r="AU291">
            <v>0</v>
          </cell>
          <cell r="PM291">
            <v>0</v>
          </cell>
          <cell r="PN291">
            <v>0</v>
          </cell>
          <cell r="PO291">
            <v>0</v>
          </cell>
        </row>
        <row r="292">
          <cell r="M292" t="str">
            <v>HCD_INT_DM_GOB_JPN</v>
          </cell>
          <cell r="V292" t="str">
            <v>RFI</v>
          </cell>
          <cell r="X292">
            <v>0</v>
          </cell>
          <cell r="Y292">
            <v>0</v>
          </cell>
          <cell r="AI292">
            <v>0</v>
          </cell>
          <cell r="AJ292">
            <v>0</v>
          </cell>
          <cell r="AT292">
            <v>0</v>
          </cell>
          <cell r="AU292">
            <v>0</v>
          </cell>
          <cell r="PM292">
            <v>0</v>
          </cell>
          <cell r="PN292">
            <v>0</v>
          </cell>
          <cell r="PO292">
            <v>0</v>
          </cell>
        </row>
        <row r="293">
          <cell r="M293" t="str">
            <v>HCD_INT_DM_GOB_US</v>
          </cell>
          <cell r="V293" t="str">
            <v>RFI</v>
          </cell>
          <cell r="X293">
            <v>0</v>
          </cell>
          <cell r="Y293">
            <v>0</v>
          </cell>
          <cell r="AI293">
            <v>0</v>
          </cell>
          <cell r="AJ293">
            <v>0</v>
          </cell>
          <cell r="AT293">
            <v>0</v>
          </cell>
          <cell r="AU293">
            <v>0</v>
          </cell>
          <cell r="PM293">
            <v>0</v>
          </cell>
          <cell r="PN293">
            <v>0</v>
          </cell>
          <cell r="PO293">
            <v>0</v>
          </cell>
        </row>
        <row r="294">
          <cell r="M294" t="str">
            <v>HCD_INT_DM_GOB_US</v>
          </cell>
          <cell r="V294" t="str">
            <v>RFI</v>
          </cell>
          <cell r="X294">
            <v>0</v>
          </cell>
          <cell r="Y294">
            <v>0</v>
          </cell>
          <cell r="AI294">
            <v>0</v>
          </cell>
          <cell r="AJ294">
            <v>0</v>
          </cell>
          <cell r="AT294">
            <v>0</v>
          </cell>
          <cell r="AU294">
            <v>0</v>
          </cell>
          <cell r="PM294">
            <v>0</v>
          </cell>
          <cell r="PN294">
            <v>0</v>
          </cell>
          <cell r="PO294">
            <v>0</v>
          </cell>
        </row>
        <row r="295">
          <cell r="M295" t="str">
            <v>HCD_INT_DM_GOB_US</v>
          </cell>
          <cell r="V295" t="str">
            <v>RFI</v>
          </cell>
          <cell r="X295">
            <v>0</v>
          </cell>
          <cell r="Y295">
            <v>0</v>
          </cell>
          <cell r="AI295">
            <v>0</v>
          </cell>
          <cell r="AJ295">
            <v>0</v>
          </cell>
          <cell r="AT295">
            <v>0</v>
          </cell>
          <cell r="AU295">
            <v>0</v>
          </cell>
          <cell r="PM295">
            <v>0</v>
          </cell>
          <cell r="PN295">
            <v>0</v>
          </cell>
          <cell r="PO295">
            <v>0</v>
          </cell>
        </row>
        <row r="296">
          <cell r="M296" t="str">
            <v>HCD_INT_DM_GOB_US</v>
          </cell>
          <cell r="V296" t="str">
            <v>RFI</v>
          </cell>
          <cell r="X296">
            <v>0</v>
          </cell>
          <cell r="Y296">
            <v>0</v>
          </cell>
          <cell r="AI296">
            <v>0</v>
          </cell>
          <cell r="AJ296">
            <v>0</v>
          </cell>
          <cell r="AT296">
            <v>0</v>
          </cell>
          <cell r="AU296">
            <v>0</v>
          </cell>
          <cell r="PM296">
            <v>0</v>
          </cell>
          <cell r="PN296">
            <v>0</v>
          </cell>
          <cell r="PO296">
            <v>0</v>
          </cell>
        </row>
        <row r="297">
          <cell r="M297" t="str">
            <v>HCD_INT_DM_GOB_US</v>
          </cell>
          <cell r="V297" t="str">
            <v>RFI</v>
          </cell>
          <cell r="X297">
            <v>0</v>
          </cell>
          <cell r="Y297">
            <v>0</v>
          </cell>
          <cell r="AI297">
            <v>0</v>
          </cell>
          <cell r="AJ297">
            <v>0</v>
          </cell>
          <cell r="AT297">
            <v>0</v>
          </cell>
          <cell r="AU297">
            <v>0</v>
          </cell>
          <cell r="PM297">
            <v>0</v>
          </cell>
          <cell r="PN297">
            <v>0</v>
          </cell>
          <cell r="PO297">
            <v>0</v>
          </cell>
        </row>
        <row r="298">
          <cell r="M298" t="str">
            <v>HCD_INT_DM_GOB_US</v>
          </cell>
          <cell r="V298" t="str">
            <v>RFI</v>
          </cell>
          <cell r="X298">
            <v>0</v>
          </cell>
          <cell r="Y298">
            <v>0</v>
          </cell>
          <cell r="AI298">
            <v>0</v>
          </cell>
          <cell r="AJ298">
            <v>0</v>
          </cell>
          <cell r="AT298">
            <v>0</v>
          </cell>
          <cell r="AU298">
            <v>0</v>
          </cell>
          <cell r="PM298">
            <v>0</v>
          </cell>
          <cell r="PN298">
            <v>0</v>
          </cell>
          <cell r="PO298">
            <v>0</v>
          </cell>
        </row>
        <row r="299">
          <cell r="M299" t="str">
            <v>HCD_INT_DM_GOB_US</v>
          </cell>
          <cell r="V299" t="str">
            <v>RFI</v>
          </cell>
          <cell r="X299">
            <v>0</v>
          </cell>
          <cell r="Y299">
            <v>0</v>
          </cell>
          <cell r="AI299">
            <v>0</v>
          </cell>
          <cell r="AJ299">
            <v>0</v>
          </cell>
          <cell r="AT299">
            <v>0</v>
          </cell>
          <cell r="AU299">
            <v>0</v>
          </cell>
          <cell r="PM299">
            <v>0</v>
          </cell>
          <cell r="PN299">
            <v>0</v>
          </cell>
          <cell r="PO299">
            <v>0</v>
          </cell>
        </row>
        <row r="300">
          <cell r="M300" t="str">
            <v>HCD_INT_DM_GOB_US</v>
          </cell>
          <cell r="V300" t="str">
            <v>RFI</v>
          </cell>
          <cell r="X300">
            <v>0</v>
          </cell>
          <cell r="Y300">
            <v>0</v>
          </cell>
          <cell r="AI300">
            <v>0</v>
          </cell>
          <cell r="AJ300">
            <v>0</v>
          </cell>
          <cell r="AT300">
            <v>0</v>
          </cell>
          <cell r="AU300">
            <v>0</v>
          </cell>
          <cell r="PM300">
            <v>0</v>
          </cell>
          <cell r="PN300">
            <v>0</v>
          </cell>
          <cell r="PO300">
            <v>0</v>
          </cell>
        </row>
        <row r="301">
          <cell r="M301" t="str">
            <v>HCD_INT_DM_GOB_US</v>
          </cell>
          <cell r="V301" t="str">
            <v>RFI</v>
          </cell>
          <cell r="X301">
            <v>0</v>
          </cell>
          <cell r="Y301">
            <v>0</v>
          </cell>
          <cell r="AI301">
            <v>0</v>
          </cell>
          <cell r="AJ301">
            <v>0</v>
          </cell>
          <cell r="AT301">
            <v>0</v>
          </cell>
          <cell r="AU301">
            <v>0</v>
          </cell>
          <cell r="PM301">
            <v>0</v>
          </cell>
          <cell r="PN301">
            <v>0</v>
          </cell>
          <cell r="PO301">
            <v>0</v>
          </cell>
        </row>
        <row r="302">
          <cell r="M302" t="str">
            <v>HCD_INT_DM_GOB_US</v>
          </cell>
          <cell r="V302" t="str">
            <v>RFI</v>
          </cell>
          <cell r="X302">
            <v>0</v>
          </cell>
          <cell r="Y302">
            <v>0</v>
          </cell>
          <cell r="AI302">
            <v>0</v>
          </cell>
          <cell r="AJ302">
            <v>0</v>
          </cell>
          <cell r="AT302">
            <v>0</v>
          </cell>
          <cell r="AU302">
            <v>0</v>
          </cell>
          <cell r="PM302">
            <v>0</v>
          </cell>
          <cell r="PN302">
            <v>0</v>
          </cell>
          <cell r="PO302">
            <v>0</v>
          </cell>
        </row>
        <row r="303">
          <cell r="M303" t="str">
            <v>HCD_INT_DM_GOB_US</v>
          </cell>
          <cell r="V303" t="str">
            <v>RFI</v>
          </cell>
          <cell r="X303">
            <v>0</v>
          </cell>
          <cell r="Y303">
            <v>0</v>
          </cell>
          <cell r="AI303">
            <v>0</v>
          </cell>
          <cell r="AJ303">
            <v>0</v>
          </cell>
          <cell r="AT303">
            <v>0</v>
          </cell>
          <cell r="AU303">
            <v>0</v>
          </cell>
          <cell r="PM303">
            <v>0</v>
          </cell>
          <cell r="PN303">
            <v>0</v>
          </cell>
          <cell r="PO303">
            <v>0</v>
          </cell>
        </row>
        <row r="304">
          <cell r="M304" t="str">
            <v>HCD_INT_DM_GOB_US</v>
          </cell>
          <cell r="V304" t="str">
            <v>RFI</v>
          </cell>
          <cell r="X304">
            <v>0</v>
          </cell>
          <cell r="Y304">
            <v>0</v>
          </cell>
          <cell r="AI304">
            <v>0</v>
          </cell>
          <cell r="AJ304">
            <v>0</v>
          </cell>
          <cell r="AT304">
            <v>0</v>
          </cell>
          <cell r="AU304">
            <v>0</v>
          </cell>
          <cell r="PM304">
            <v>0</v>
          </cell>
          <cell r="PN304">
            <v>0</v>
          </cell>
          <cell r="PO304">
            <v>0</v>
          </cell>
        </row>
        <row r="305">
          <cell r="M305" t="str">
            <v>HCD_INT_DM_GOB_US</v>
          </cell>
          <cell r="V305" t="str">
            <v>RFI</v>
          </cell>
          <cell r="X305">
            <v>0</v>
          </cell>
          <cell r="Y305">
            <v>0</v>
          </cell>
          <cell r="AI305">
            <v>0</v>
          </cell>
          <cell r="AJ305">
            <v>0</v>
          </cell>
          <cell r="AT305">
            <v>0</v>
          </cell>
          <cell r="AU305">
            <v>0</v>
          </cell>
          <cell r="PM305">
            <v>0</v>
          </cell>
          <cell r="PN305">
            <v>0</v>
          </cell>
          <cell r="PO305">
            <v>0</v>
          </cell>
        </row>
        <row r="306">
          <cell r="M306" t="str">
            <v>HCD_INT_DM_GOB_US</v>
          </cell>
          <cell r="V306" t="str">
            <v>RFI</v>
          </cell>
          <cell r="X306">
            <v>0</v>
          </cell>
          <cell r="Y306">
            <v>0</v>
          </cell>
          <cell r="AI306">
            <v>0</v>
          </cell>
          <cell r="AJ306">
            <v>0</v>
          </cell>
          <cell r="AT306">
            <v>0</v>
          </cell>
          <cell r="AU306">
            <v>0</v>
          </cell>
          <cell r="PM306">
            <v>0</v>
          </cell>
          <cell r="PN306">
            <v>0</v>
          </cell>
          <cell r="PO306">
            <v>0</v>
          </cell>
        </row>
        <row r="307">
          <cell r="M307" t="str">
            <v>HCD_INT_DM_GOB_US</v>
          </cell>
          <cell r="V307" t="str">
            <v>RFI</v>
          </cell>
          <cell r="X307">
            <v>0</v>
          </cell>
          <cell r="Y307">
            <v>0</v>
          </cell>
          <cell r="AI307">
            <v>0</v>
          </cell>
          <cell r="AJ307">
            <v>0</v>
          </cell>
          <cell r="AT307">
            <v>0</v>
          </cell>
          <cell r="AU307">
            <v>0</v>
          </cell>
          <cell r="PM307">
            <v>0</v>
          </cell>
          <cell r="PN307">
            <v>0</v>
          </cell>
          <cell r="PO307">
            <v>0</v>
          </cell>
        </row>
        <row r="308">
          <cell r="M308" t="str">
            <v>HCD_INT_DM_GOB_US</v>
          </cell>
          <cell r="V308" t="str">
            <v>RFI</v>
          </cell>
          <cell r="X308">
            <v>0</v>
          </cell>
          <cell r="Y308">
            <v>0</v>
          </cell>
          <cell r="AI308">
            <v>0</v>
          </cell>
          <cell r="AJ308">
            <v>0</v>
          </cell>
          <cell r="AT308">
            <v>0</v>
          </cell>
          <cell r="AU308">
            <v>0</v>
          </cell>
          <cell r="PM308">
            <v>0</v>
          </cell>
          <cell r="PN308">
            <v>0</v>
          </cell>
          <cell r="PO308">
            <v>0</v>
          </cell>
        </row>
        <row r="309">
          <cell r="M309" t="str">
            <v>HCD_INT_DM_GOB_US</v>
          </cell>
          <cell r="V309" t="str">
            <v>RFI</v>
          </cell>
          <cell r="X309">
            <v>0</v>
          </cell>
          <cell r="Y309">
            <v>0</v>
          </cell>
          <cell r="AI309">
            <v>0</v>
          </cell>
          <cell r="AJ309">
            <v>0</v>
          </cell>
          <cell r="AT309">
            <v>0</v>
          </cell>
          <cell r="AU309">
            <v>0</v>
          </cell>
          <cell r="PM309">
            <v>0</v>
          </cell>
          <cell r="PN309">
            <v>0</v>
          </cell>
          <cell r="PO309">
            <v>0</v>
          </cell>
        </row>
        <row r="310">
          <cell r="M310" t="str">
            <v>HCD_INT_DM_GOB_US</v>
          </cell>
          <cell r="V310" t="str">
            <v>RFI</v>
          </cell>
          <cell r="X310">
            <v>0</v>
          </cell>
          <cell r="Y310">
            <v>0</v>
          </cell>
          <cell r="AI310">
            <v>0</v>
          </cell>
          <cell r="AJ310">
            <v>0</v>
          </cell>
          <cell r="AT310">
            <v>0</v>
          </cell>
          <cell r="AU310">
            <v>0</v>
          </cell>
          <cell r="PM310">
            <v>0</v>
          </cell>
          <cell r="PN310">
            <v>0</v>
          </cell>
          <cell r="PO310">
            <v>0</v>
          </cell>
        </row>
        <row r="311">
          <cell r="M311" t="str">
            <v>HCD_INT_DM_GOB_US</v>
          </cell>
          <cell r="V311" t="str">
            <v>RFI</v>
          </cell>
          <cell r="X311">
            <v>0</v>
          </cell>
          <cell r="Y311">
            <v>0</v>
          </cell>
          <cell r="AI311">
            <v>0</v>
          </cell>
          <cell r="AJ311">
            <v>0</v>
          </cell>
          <cell r="AT311">
            <v>0</v>
          </cell>
          <cell r="AU311">
            <v>0</v>
          </cell>
          <cell r="PM311">
            <v>0</v>
          </cell>
          <cell r="PN311">
            <v>0</v>
          </cell>
          <cell r="PO311">
            <v>0</v>
          </cell>
        </row>
        <row r="312">
          <cell r="M312" t="str">
            <v>HCD_INT_DM_GOB_US</v>
          </cell>
          <cell r="V312" t="str">
            <v>RFI</v>
          </cell>
          <cell r="X312">
            <v>0</v>
          </cell>
          <cell r="Y312">
            <v>0</v>
          </cell>
          <cell r="AI312">
            <v>0</v>
          </cell>
          <cell r="AJ312">
            <v>0</v>
          </cell>
          <cell r="AT312">
            <v>0</v>
          </cell>
          <cell r="AU312">
            <v>0</v>
          </cell>
          <cell r="PM312">
            <v>0</v>
          </cell>
          <cell r="PN312">
            <v>0</v>
          </cell>
          <cell r="PO312">
            <v>0</v>
          </cell>
        </row>
        <row r="313">
          <cell r="M313" t="str">
            <v>HCD_INT_DM_GOB_US</v>
          </cell>
          <cell r="V313" t="str">
            <v>RFI</v>
          </cell>
          <cell r="X313">
            <v>0</v>
          </cell>
          <cell r="Y313">
            <v>0</v>
          </cell>
          <cell r="AI313">
            <v>0</v>
          </cell>
          <cell r="AJ313">
            <v>0</v>
          </cell>
          <cell r="AT313">
            <v>0</v>
          </cell>
          <cell r="AU313">
            <v>0</v>
          </cell>
          <cell r="PM313">
            <v>0</v>
          </cell>
          <cell r="PN313">
            <v>0</v>
          </cell>
          <cell r="PO313">
            <v>0</v>
          </cell>
        </row>
        <row r="314">
          <cell r="M314" t="str">
            <v>HCD_INT_DM_GOB_US</v>
          </cell>
          <cell r="V314" t="str">
            <v>RFI</v>
          </cell>
          <cell r="X314">
            <v>0</v>
          </cell>
          <cell r="Y314">
            <v>0</v>
          </cell>
          <cell r="AI314">
            <v>0</v>
          </cell>
          <cell r="AJ314">
            <v>0</v>
          </cell>
          <cell r="AT314">
            <v>0</v>
          </cell>
          <cell r="AU314">
            <v>0</v>
          </cell>
          <cell r="PM314">
            <v>0</v>
          </cell>
          <cell r="PN314">
            <v>0</v>
          </cell>
          <cell r="PO314">
            <v>0</v>
          </cell>
        </row>
        <row r="315">
          <cell r="M315" t="str">
            <v>HCD_INT_DM_GOB_US</v>
          </cell>
          <cell r="V315" t="str">
            <v>RFI</v>
          </cell>
          <cell r="X315">
            <v>0</v>
          </cell>
          <cell r="Y315">
            <v>0</v>
          </cell>
          <cell r="AI315">
            <v>0</v>
          </cell>
          <cell r="AJ315">
            <v>0</v>
          </cell>
          <cell r="AT315">
            <v>0</v>
          </cell>
          <cell r="AU315">
            <v>0</v>
          </cell>
          <cell r="PM315">
            <v>0</v>
          </cell>
          <cell r="PN315">
            <v>0</v>
          </cell>
          <cell r="PO315">
            <v>0</v>
          </cell>
        </row>
        <row r="316">
          <cell r="M316" t="str">
            <v>HCD_INT_DM_GOB_US</v>
          </cell>
          <cell r="V316" t="str">
            <v>RFI</v>
          </cell>
          <cell r="X316">
            <v>0</v>
          </cell>
          <cell r="Y316">
            <v>0</v>
          </cell>
          <cell r="AI316">
            <v>0</v>
          </cell>
          <cell r="AJ316">
            <v>0</v>
          </cell>
          <cell r="AT316">
            <v>0</v>
          </cell>
          <cell r="AU316">
            <v>0</v>
          </cell>
          <cell r="PM316">
            <v>0</v>
          </cell>
          <cell r="PN316">
            <v>0</v>
          </cell>
          <cell r="PO316">
            <v>0</v>
          </cell>
        </row>
        <row r="317">
          <cell r="M317" t="str">
            <v>HCD_INT_DM_GOB_US</v>
          </cell>
          <cell r="V317" t="str">
            <v>RFI</v>
          </cell>
          <cell r="X317">
            <v>0</v>
          </cell>
          <cell r="Y317">
            <v>0</v>
          </cell>
          <cell r="AI317">
            <v>0</v>
          </cell>
          <cell r="AJ317">
            <v>0</v>
          </cell>
          <cell r="AT317">
            <v>0</v>
          </cell>
          <cell r="AU317">
            <v>0</v>
          </cell>
          <cell r="PM317">
            <v>0</v>
          </cell>
          <cell r="PN317">
            <v>0</v>
          </cell>
          <cell r="PO317">
            <v>0</v>
          </cell>
        </row>
        <row r="318">
          <cell r="M318" t="str">
            <v>HCD_INT_DM_GOB_US</v>
          </cell>
          <cell r="V318" t="str">
            <v>RFI</v>
          </cell>
          <cell r="X318">
            <v>0</v>
          </cell>
          <cell r="Y318">
            <v>0</v>
          </cell>
          <cell r="AI318">
            <v>0</v>
          </cell>
          <cell r="AJ318">
            <v>0</v>
          </cell>
          <cell r="AT318">
            <v>0</v>
          </cell>
          <cell r="AU318">
            <v>0</v>
          </cell>
          <cell r="PM318">
            <v>0</v>
          </cell>
          <cell r="PN318">
            <v>0</v>
          </cell>
          <cell r="PO318">
            <v>0</v>
          </cell>
        </row>
        <row r="319">
          <cell r="M319" t="str">
            <v>HCD_INT_DM_GOB_US</v>
          </cell>
          <cell r="V319" t="str">
            <v>RFI</v>
          </cell>
          <cell r="X319">
            <v>0</v>
          </cell>
          <cell r="Y319">
            <v>0</v>
          </cell>
          <cell r="AI319">
            <v>0</v>
          </cell>
          <cell r="AJ319">
            <v>0</v>
          </cell>
          <cell r="AT319">
            <v>0</v>
          </cell>
          <cell r="AU319">
            <v>0</v>
          </cell>
          <cell r="PM319">
            <v>0</v>
          </cell>
          <cell r="PN319">
            <v>0</v>
          </cell>
          <cell r="PO319">
            <v>0</v>
          </cell>
        </row>
        <row r="320">
          <cell r="M320" t="str">
            <v>HCD_INT_DM_GOB_US</v>
          </cell>
          <cell r="V320" t="str">
            <v>RFI</v>
          </cell>
          <cell r="X320">
            <v>0</v>
          </cell>
          <cell r="Y320">
            <v>0</v>
          </cell>
          <cell r="AI320">
            <v>0</v>
          </cell>
          <cell r="AJ320">
            <v>0</v>
          </cell>
          <cell r="AT320">
            <v>0</v>
          </cell>
          <cell r="AU320">
            <v>0</v>
          </cell>
          <cell r="PM320">
            <v>0</v>
          </cell>
          <cell r="PN320">
            <v>0</v>
          </cell>
          <cell r="PO320">
            <v>0</v>
          </cell>
        </row>
        <row r="321">
          <cell r="M321" t="str">
            <v>HCD_INT_DM_GOB_US</v>
          </cell>
          <cell r="V321" t="str">
            <v>RFI</v>
          </cell>
          <cell r="X321">
            <v>0</v>
          </cell>
          <cell r="Y321">
            <v>0</v>
          </cell>
          <cell r="AI321">
            <v>0</v>
          </cell>
          <cell r="AJ321">
            <v>0</v>
          </cell>
          <cell r="AT321">
            <v>0</v>
          </cell>
          <cell r="AU321">
            <v>0</v>
          </cell>
          <cell r="PM321">
            <v>0</v>
          </cell>
          <cell r="PN321">
            <v>0</v>
          </cell>
          <cell r="PO321">
            <v>0</v>
          </cell>
        </row>
        <row r="322">
          <cell r="M322" t="str">
            <v>HCD_INT_DM_GOB_US</v>
          </cell>
          <cell r="V322" t="str">
            <v>RFI</v>
          </cell>
          <cell r="X322">
            <v>0</v>
          </cell>
          <cell r="Y322">
            <v>0</v>
          </cell>
          <cell r="AI322">
            <v>0</v>
          </cell>
          <cell r="AJ322">
            <v>0</v>
          </cell>
          <cell r="AT322">
            <v>0</v>
          </cell>
          <cell r="AU322">
            <v>0</v>
          </cell>
          <cell r="PM322">
            <v>0</v>
          </cell>
          <cell r="PN322">
            <v>0</v>
          </cell>
          <cell r="PO322">
            <v>0</v>
          </cell>
        </row>
        <row r="323">
          <cell r="M323" t="str">
            <v>HCD_INT_DM_GOB_US</v>
          </cell>
          <cell r="V323" t="str">
            <v>RFI</v>
          </cell>
          <cell r="X323">
            <v>0</v>
          </cell>
          <cell r="Y323">
            <v>0</v>
          </cell>
          <cell r="AI323">
            <v>0</v>
          </cell>
          <cell r="AJ323">
            <v>0</v>
          </cell>
          <cell r="AT323">
            <v>0</v>
          </cell>
          <cell r="AU323">
            <v>0</v>
          </cell>
          <cell r="PM323">
            <v>0</v>
          </cell>
          <cell r="PN323">
            <v>0</v>
          </cell>
          <cell r="PO323">
            <v>0</v>
          </cell>
        </row>
        <row r="324">
          <cell r="M324" t="str">
            <v>HCD_INT_DM_GOB_US</v>
          </cell>
          <cell r="V324" t="str">
            <v>RFI</v>
          </cell>
          <cell r="X324">
            <v>0</v>
          </cell>
          <cell r="Y324">
            <v>0</v>
          </cell>
          <cell r="AI324">
            <v>0</v>
          </cell>
          <cell r="AJ324">
            <v>0</v>
          </cell>
          <cell r="AT324">
            <v>0</v>
          </cell>
          <cell r="AU324">
            <v>0</v>
          </cell>
          <cell r="PM324">
            <v>0</v>
          </cell>
          <cell r="PN324">
            <v>0</v>
          </cell>
          <cell r="PO324">
            <v>0</v>
          </cell>
        </row>
        <row r="325">
          <cell r="M325" t="str">
            <v>HCD_INT_DM_GOB_US</v>
          </cell>
          <cell r="V325" t="str">
            <v>RFI</v>
          </cell>
          <cell r="X325">
            <v>0</v>
          </cell>
          <cell r="Y325">
            <v>0</v>
          </cell>
          <cell r="AI325">
            <v>0</v>
          </cell>
          <cell r="AJ325">
            <v>0</v>
          </cell>
          <cell r="AT325">
            <v>0</v>
          </cell>
          <cell r="AU325">
            <v>0</v>
          </cell>
          <cell r="PM325">
            <v>0</v>
          </cell>
          <cell r="PN325">
            <v>0</v>
          </cell>
          <cell r="PO325">
            <v>0</v>
          </cell>
        </row>
        <row r="326">
          <cell r="M326" t="str">
            <v>HCD_INT_DM_GOB_US</v>
          </cell>
          <cell r="V326" t="str">
            <v>RFI</v>
          </cell>
          <cell r="X326">
            <v>0</v>
          </cell>
          <cell r="Y326">
            <v>0</v>
          </cell>
          <cell r="AI326">
            <v>0</v>
          </cell>
          <cell r="AJ326">
            <v>0</v>
          </cell>
          <cell r="AT326">
            <v>0</v>
          </cell>
          <cell r="AU326">
            <v>0</v>
          </cell>
          <cell r="PM326">
            <v>0</v>
          </cell>
          <cell r="PN326">
            <v>0</v>
          </cell>
          <cell r="PO326">
            <v>0</v>
          </cell>
        </row>
        <row r="327">
          <cell r="M327" t="str">
            <v>HCD_INT_DM_GOB_US</v>
          </cell>
          <cell r="V327" t="str">
            <v>RFI</v>
          </cell>
          <cell r="X327">
            <v>0</v>
          </cell>
          <cell r="Y327">
            <v>0</v>
          </cell>
          <cell r="AI327">
            <v>0</v>
          </cell>
          <cell r="AJ327">
            <v>0</v>
          </cell>
          <cell r="AT327">
            <v>0</v>
          </cell>
          <cell r="AU327">
            <v>0</v>
          </cell>
          <cell r="PM327">
            <v>0</v>
          </cell>
          <cell r="PN327">
            <v>0</v>
          </cell>
          <cell r="PO327">
            <v>0</v>
          </cell>
        </row>
        <row r="328">
          <cell r="M328" t="str">
            <v>HCD_INT_DM_GOB_US</v>
          </cell>
          <cell r="V328" t="str">
            <v>RFI</v>
          </cell>
          <cell r="X328">
            <v>0</v>
          </cell>
          <cell r="Y328">
            <v>0</v>
          </cell>
          <cell r="AI328">
            <v>0</v>
          </cell>
          <cell r="AJ328">
            <v>0</v>
          </cell>
          <cell r="AT328">
            <v>0</v>
          </cell>
          <cell r="AU328">
            <v>0</v>
          </cell>
          <cell r="PM328">
            <v>0</v>
          </cell>
          <cell r="PN328">
            <v>0</v>
          </cell>
          <cell r="PO328">
            <v>0</v>
          </cell>
        </row>
        <row r="329">
          <cell r="M329" t="str">
            <v>HCD_INT_DM_GOB_US</v>
          </cell>
          <cell r="V329" t="str">
            <v>RFI</v>
          </cell>
          <cell r="X329">
            <v>0</v>
          </cell>
          <cell r="Y329">
            <v>0</v>
          </cell>
          <cell r="AI329">
            <v>0</v>
          </cell>
          <cell r="AJ329">
            <v>0</v>
          </cell>
          <cell r="AT329">
            <v>0</v>
          </cell>
          <cell r="AU329">
            <v>0</v>
          </cell>
          <cell r="PM329">
            <v>0</v>
          </cell>
          <cell r="PN329">
            <v>0</v>
          </cell>
          <cell r="PO329">
            <v>0</v>
          </cell>
        </row>
        <row r="330">
          <cell r="M330" t="str">
            <v>HCD_INT_DM_GOB_US</v>
          </cell>
          <cell r="V330" t="str">
            <v>RFI</v>
          </cell>
          <cell r="X330">
            <v>0</v>
          </cell>
          <cell r="Y330">
            <v>0</v>
          </cell>
          <cell r="AI330">
            <v>0</v>
          </cell>
          <cell r="AJ330">
            <v>0</v>
          </cell>
          <cell r="AT330">
            <v>0</v>
          </cell>
          <cell r="AU330">
            <v>0</v>
          </cell>
          <cell r="PM330">
            <v>0</v>
          </cell>
          <cell r="PN330">
            <v>0</v>
          </cell>
          <cell r="PO330">
            <v>0</v>
          </cell>
        </row>
        <row r="331">
          <cell r="M331" t="str">
            <v>HCD_INT_DM_GOB_US</v>
          </cell>
          <cell r="V331" t="str">
            <v>RFI</v>
          </cell>
          <cell r="X331">
            <v>0</v>
          </cell>
          <cell r="Y331">
            <v>0</v>
          </cell>
          <cell r="AI331">
            <v>0</v>
          </cell>
          <cell r="AJ331">
            <v>0</v>
          </cell>
          <cell r="AT331">
            <v>0</v>
          </cell>
          <cell r="AU331">
            <v>0</v>
          </cell>
          <cell r="PM331">
            <v>0</v>
          </cell>
          <cell r="PN331">
            <v>0</v>
          </cell>
          <cell r="PO331">
            <v>0</v>
          </cell>
        </row>
        <row r="332">
          <cell r="M332" t="str">
            <v>HCD_INT_DM_GOB_US</v>
          </cell>
          <cell r="V332" t="str">
            <v>RFI</v>
          </cell>
          <cell r="X332">
            <v>0</v>
          </cell>
          <cell r="Y332">
            <v>0</v>
          </cell>
          <cell r="AI332">
            <v>0</v>
          </cell>
          <cell r="AJ332">
            <v>0</v>
          </cell>
          <cell r="AT332">
            <v>0</v>
          </cell>
          <cell r="AU332">
            <v>0</v>
          </cell>
          <cell r="PM332">
            <v>0</v>
          </cell>
          <cell r="PN332">
            <v>0</v>
          </cell>
          <cell r="PO332">
            <v>0</v>
          </cell>
        </row>
        <row r="333">
          <cell r="M333" t="str">
            <v>HCD_INT_DM_GOB_US</v>
          </cell>
          <cell r="V333" t="str">
            <v>RFI</v>
          </cell>
          <cell r="X333">
            <v>0</v>
          </cell>
          <cell r="Y333">
            <v>0</v>
          </cell>
          <cell r="AI333">
            <v>0</v>
          </cell>
          <cell r="AJ333">
            <v>0</v>
          </cell>
          <cell r="AT333">
            <v>0</v>
          </cell>
          <cell r="AU333">
            <v>0</v>
          </cell>
          <cell r="PM333">
            <v>0</v>
          </cell>
          <cell r="PN333">
            <v>0</v>
          </cell>
          <cell r="PO333">
            <v>0</v>
          </cell>
        </row>
        <row r="334">
          <cell r="M334" t="str">
            <v>HCD_INT_DM_GOB_US</v>
          </cell>
          <cell r="V334" t="str">
            <v>RFI</v>
          </cell>
          <cell r="X334">
            <v>0</v>
          </cell>
          <cell r="Y334">
            <v>0</v>
          </cell>
          <cell r="AI334">
            <v>0</v>
          </cell>
          <cell r="AJ334">
            <v>0</v>
          </cell>
          <cell r="AT334">
            <v>0</v>
          </cell>
          <cell r="AU334">
            <v>0</v>
          </cell>
          <cell r="PM334">
            <v>0</v>
          </cell>
          <cell r="PN334">
            <v>0</v>
          </cell>
          <cell r="PO334">
            <v>0</v>
          </cell>
        </row>
        <row r="335">
          <cell r="M335" t="str">
            <v>HCD_INT_DM_GOB_US</v>
          </cell>
          <cell r="V335" t="str">
            <v>RFI</v>
          </cell>
          <cell r="X335">
            <v>0</v>
          </cell>
          <cell r="Y335">
            <v>0</v>
          </cell>
          <cell r="AI335">
            <v>0</v>
          </cell>
          <cell r="AJ335">
            <v>0</v>
          </cell>
          <cell r="AT335">
            <v>0</v>
          </cell>
          <cell r="AU335">
            <v>0</v>
          </cell>
          <cell r="PM335">
            <v>0</v>
          </cell>
          <cell r="PN335">
            <v>0</v>
          </cell>
          <cell r="PO335">
            <v>0</v>
          </cell>
        </row>
        <row r="336">
          <cell r="M336" t="str">
            <v>HCD_INT_DM_GOB_US</v>
          </cell>
          <cell r="V336" t="str">
            <v>RFI</v>
          </cell>
          <cell r="X336">
            <v>0</v>
          </cell>
          <cell r="Y336">
            <v>0</v>
          </cell>
          <cell r="AI336">
            <v>0</v>
          </cell>
          <cell r="AJ336">
            <v>0</v>
          </cell>
          <cell r="AT336">
            <v>0</v>
          </cell>
          <cell r="AU336">
            <v>0</v>
          </cell>
          <cell r="PM336">
            <v>0</v>
          </cell>
          <cell r="PN336">
            <v>0</v>
          </cell>
          <cell r="PO336">
            <v>0</v>
          </cell>
        </row>
        <row r="337">
          <cell r="M337" t="str">
            <v>HCD_INT_DM_GOB_US</v>
          </cell>
          <cell r="V337" t="str">
            <v>RFI</v>
          </cell>
          <cell r="X337">
            <v>0</v>
          </cell>
          <cell r="Y337">
            <v>0</v>
          </cell>
          <cell r="AI337">
            <v>0</v>
          </cell>
          <cell r="AJ337">
            <v>0</v>
          </cell>
          <cell r="AT337">
            <v>0</v>
          </cell>
          <cell r="AU337">
            <v>0</v>
          </cell>
          <cell r="PM337">
            <v>0</v>
          </cell>
          <cell r="PN337">
            <v>0</v>
          </cell>
          <cell r="PO337">
            <v>0</v>
          </cell>
        </row>
        <row r="338">
          <cell r="M338" t="str">
            <v>HCD_INT_DM_GOB_US</v>
          </cell>
          <cell r="V338" t="str">
            <v>RFI</v>
          </cell>
          <cell r="X338">
            <v>0</v>
          </cell>
          <cell r="Y338">
            <v>0</v>
          </cell>
          <cell r="AI338">
            <v>0</v>
          </cell>
          <cell r="AJ338">
            <v>0</v>
          </cell>
          <cell r="AT338">
            <v>0</v>
          </cell>
          <cell r="AU338">
            <v>0</v>
          </cell>
          <cell r="PM338">
            <v>0</v>
          </cell>
          <cell r="PN338">
            <v>0</v>
          </cell>
          <cell r="PO338">
            <v>0</v>
          </cell>
        </row>
        <row r="339">
          <cell r="M339" t="str">
            <v>HCD_INT_DM_GOB_US</v>
          </cell>
          <cell r="V339" t="str">
            <v>RFI</v>
          </cell>
          <cell r="X339">
            <v>0</v>
          </cell>
          <cell r="Y339">
            <v>0</v>
          </cell>
          <cell r="AI339">
            <v>0</v>
          </cell>
          <cell r="AJ339">
            <v>0</v>
          </cell>
          <cell r="AT339">
            <v>0</v>
          </cell>
          <cell r="AU339">
            <v>0</v>
          </cell>
          <cell r="PM339">
            <v>0</v>
          </cell>
          <cell r="PN339">
            <v>0</v>
          </cell>
          <cell r="PO339">
            <v>0</v>
          </cell>
        </row>
        <row r="340">
          <cell r="M340" t="str">
            <v>HCD_INT_DM_GOB_US</v>
          </cell>
          <cell r="V340" t="str">
            <v>RFI</v>
          </cell>
          <cell r="X340">
            <v>0</v>
          </cell>
          <cell r="Y340">
            <v>0</v>
          </cell>
          <cell r="AI340">
            <v>0</v>
          </cell>
          <cell r="AJ340">
            <v>0</v>
          </cell>
          <cell r="AT340">
            <v>0</v>
          </cell>
          <cell r="AU340">
            <v>0</v>
          </cell>
          <cell r="PM340">
            <v>0</v>
          </cell>
          <cell r="PN340">
            <v>0</v>
          </cell>
          <cell r="PO340">
            <v>0</v>
          </cell>
        </row>
        <row r="341">
          <cell r="M341" t="str">
            <v>HCD_INT_DM_GOB_US</v>
          </cell>
          <cell r="V341" t="str">
            <v>RFI</v>
          </cell>
          <cell r="X341">
            <v>0</v>
          </cell>
          <cell r="Y341">
            <v>0</v>
          </cell>
          <cell r="AI341">
            <v>0</v>
          </cell>
          <cell r="AJ341">
            <v>0</v>
          </cell>
          <cell r="AT341">
            <v>0</v>
          </cell>
          <cell r="AU341">
            <v>0</v>
          </cell>
          <cell r="PM341">
            <v>0</v>
          </cell>
          <cell r="PN341">
            <v>0</v>
          </cell>
          <cell r="PO341">
            <v>0</v>
          </cell>
        </row>
        <row r="342">
          <cell r="M342" t="str">
            <v>HCD_INT_DM_GOB_US</v>
          </cell>
          <cell r="V342" t="str">
            <v>RFI</v>
          </cell>
          <cell r="X342">
            <v>0</v>
          </cell>
          <cell r="Y342">
            <v>0</v>
          </cell>
          <cell r="AI342">
            <v>0</v>
          </cell>
          <cell r="AJ342">
            <v>0</v>
          </cell>
          <cell r="AT342">
            <v>0</v>
          </cell>
          <cell r="AU342">
            <v>0</v>
          </cell>
          <cell r="PM342">
            <v>0</v>
          </cell>
          <cell r="PN342">
            <v>0</v>
          </cell>
          <cell r="PO342">
            <v>0</v>
          </cell>
        </row>
        <row r="343">
          <cell r="M343" t="str">
            <v>HCD_INT_DM_GOB_US</v>
          </cell>
          <cell r="V343" t="str">
            <v>RFI</v>
          </cell>
          <cell r="X343">
            <v>0</v>
          </cell>
          <cell r="Y343">
            <v>0</v>
          </cell>
          <cell r="AI343">
            <v>0</v>
          </cell>
          <cell r="AJ343">
            <v>0</v>
          </cell>
          <cell r="AT343">
            <v>0</v>
          </cell>
          <cell r="AU343">
            <v>0</v>
          </cell>
          <cell r="PM343">
            <v>0</v>
          </cell>
          <cell r="PN343">
            <v>0</v>
          </cell>
          <cell r="PO343">
            <v>0</v>
          </cell>
        </row>
        <row r="344">
          <cell r="M344" t="str">
            <v>HCD_INT_DM_GOB_US</v>
          </cell>
          <cell r="V344" t="str">
            <v>RFI</v>
          </cell>
          <cell r="X344">
            <v>0</v>
          </cell>
          <cell r="Y344">
            <v>0</v>
          </cell>
          <cell r="AI344">
            <v>0</v>
          </cell>
          <cell r="AJ344">
            <v>0</v>
          </cell>
          <cell r="AT344">
            <v>0</v>
          </cell>
          <cell r="AU344">
            <v>0</v>
          </cell>
          <cell r="PM344">
            <v>0</v>
          </cell>
          <cell r="PN344">
            <v>0</v>
          </cell>
          <cell r="PO344">
            <v>0</v>
          </cell>
        </row>
        <row r="345">
          <cell r="M345" t="str">
            <v>HCD_INT_DM_GOB_US</v>
          </cell>
          <cell r="V345" t="str">
            <v>RFI</v>
          </cell>
          <cell r="X345">
            <v>0</v>
          </cell>
          <cell r="Y345">
            <v>0</v>
          </cell>
          <cell r="AI345">
            <v>0</v>
          </cell>
          <cell r="AJ345">
            <v>0</v>
          </cell>
          <cell r="AT345">
            <v>0</v>
          </cell>
          <cell r="AU345">
            <v>0</v>
          </cell>
          <cell r="PM345">
            <v>0</v>
          </cell>
          <cell r="PN345">
            <v>0</v>
          </cell>
          <cell r="PO345">
            <v>0</v>
          </cell>
        </row>
        <row r="346">
          <cell r="M346" t="str">
            <v>HCD_INT_DM_GOB_US</v>
          </cell>
          <cell r="V346" t="str">
            <v>RFI</v>
          </cell>
          <cell r="X346">
            <v>0</v>
          </cell>
          <cell r="Y346">
            <v>0</v>
          </cell>
          <cell r="AI346">
            <v>0</v>
          </cell>
          <cell r="AJ346">
            <v>0</v>
          </cell>
          <cell r="AT346">
            <v>0</v>
          </cell>
          <cell r="AU346">
            <v>0</v>
          </cell>
          <cell r="PM346">
            <v>0</v>
          </cell>
          <cell r="PN346">
            <v>0</v>
          </cell>
          <cell r="PO346">
            <v>0</v>
          </cell>
        </row>
        <row r="347">
          <cell r="M347" t="str">
            <v>HCD_INT_DM_GOB_US</v>
          </cell>
          <cell r="V347" t="str">
            <v>RFI</v>
          </cell>
          <cell r="X347">
            <v>0</v>
          </cell>
          <cell r="Y347">
            <v>0</v>
          </cell>
          <cell r="AI347">
            <v>0</v>
          </cell>
          <cell r="AJ347">
            <v>0</v>
          </cell>
          <cell r="AT347">
            <v>0</v>
          </cell>
          <cell r="AU347">
            <v>0</v>
          </cell>
          <cell r="PM347">
            <v>0</v>
          </cell>
          <cell r="PN347">
            <v>0</v>
          </cell>
          <cell r="PO347">
            <v>0</v>
          </cell>
        </row>
        <row r="348">
          <cell r="M348" t="str">
            <v>HCD_INT_DM_GOB_US</v>
          </cell>
          <cell r="V348" t="str">
            <v>RFI</v>
          </cell>
          <cell r="X348">
            <v>0</v>
          </cell>
          <cell r="Y348">
            <v>0</v>
          </cell>
          <cell r="AI348">
            <v>0</v>
          </cell>
          <cell r="AJ348">
            <v>0</v>
          </cell>
          <cell r="AT348">
            <v>0</v>
          </cell>
          <cell r="AU348">
            <v>0</v>
          </cell>
          <cell r="PM348">
            <v>0</v>
          </cell>
          <cell r="PN348">
            <v>0</v>
          </cell>
          <cell r="PO348">
            <v>0</v>
          </cell>
        </row>
        <row r="349">
          <cell r="M349" t="str">
            <v>HCD_INT_DM_GOB_US</v>
          </cell>
          <cell r="V349" t="str">
            <v>RFI</v>
          </cell>
          <cell r="X349">
            <v>0</v>
          </cell>
          <cell r="Y349">
            <v>0</v>
          </cell>
          <cell r="AI349">
            <v>0</v>
          </cell>
          <cell r="AJ349">
            <v>0</v>
          </cell>
          <cell r="AT349">
            <v>0</v>
          </cell>
          <cell r="AU349">
            <v>0</v>
          </cell>
          <cell r="PM349">
            <v>0</v>
          </cell>
          <cell r="PN349">
            <v>0</v>
          </cell>
          <cell r="PO349">
            <v>0</v>
          </cell>
        </row>
        <row r="350">
          <cell r="M350" t="str">
            <v>HCD_INT_DM_GOB_US</v>
          </cell>
          <cell r="V350" t="str">
            <v>RFI</v>
          </cell>
          <cell r="X350">
            <v>0</v>
          </cell>
          <cell r="Y350">
            <v>0</v>
          </cell>
          <cell r="AI350">
            <v>0</v>
          </cell>
          <cell r="AJ350">
            <v>0</v>
          </cell>
          <cell r="AT350">
            <v>0</v>
          </cell>
          <cell r="AU350">
            <v>0</v>
          </cell>
          <cell r="PM350">
            <v>0</v>
          </cell>
          <cell r="PN350">
            <v>0</v>
          </cell>
          <cell r="PO350">
            <v>0</v>
          </cell>
        </row>
        <row r="351">
          <cell r="M351" t="str">
            <v>HCD_INT_DM_GOB_US</v>
          </cell>
          <cell r="V351" t="str">
            <v>RFI</v>
          </cell>
          <cell r="X351">
            <v>0</v>
          </cell>
          <cell r="Y351">
            <v>0</v>
          </cell>
          <cell r="AI351">
            <v>0</v>
          </cell>
          <cell r="AJ351">
            <v>0</v>
          </cell>
          <cell r="AT351">
            <v>0</v>
          </cell>
          <cell r="AU351">
            <v>0</v>
          </cell>
          <cell r="PM351">
            <v>0</v>
          </cell>
          <cell r="PN351">
            <v>0</v>
          </cell>
          <cell r="PO351">
            <v>0</v>
          </cell>
        </row>
        <row r="352">
          <cell r="M352" t="str">
            <v>HCD_INT_DM_GOB_US</v>
          </cell>
          <cell r="V352" t="str">
            <v>RFI</v>
          </cell>
          <cell r="X352">
            <v>0</v>
          </cell>
          <cell r="Y352">
            <v>0</v>
          </cell>
          <cell r="AI352">
            <v>0</v>
          </cell>
          <cell r="AJ352">
            <v>0</v>
          </cell>
          <cell r="AT352">
            <v>0</v>
          </cell>
          <cell r="AU352">
            <v>0</v>
          </cell>
          <cell r="PM352">
            <v>0</v>
          </cell>
          <cell r="PN352">
            <v>0</v>
          </cell>
          <cell r="PO352">
            <v>0</v>
          </cell>
        </row>
        <row r="353">
          <cell r="M353" t="str">
            <v>HCD_INT_DM_MM_FM</v>
          </cell>
          <cell r="V353" t="str">
            <v>RF_ETF</v>
          </cell>
          <cell r="X353">
            <v>0</v>
          </cell>
          <cell r="Y353">
            <v>0</v>
          </cell>
          <cell r="AI353">
            <v>0</v>
          </cell>
          <cell r="AJ353">
            <v>0</v>
          </cell>
          <cell r="AT353">
            <v>0</v>
          </cell>
          <cell r="AU353">
            <v>0</v>
          </cell>
          <cell r="PM353">
            <v>0</v>
          </cell>
          <cell r="PN353">
            <v>0</v>
          </cell>
          <cell r="PO353">
            <v>0</v>
          </cell>
        </row>
        <row r="354">
          <cell r="M354" t="str">
            <v>HCD_INT_DM_MM_FM</v>
          </cell>
          <cell r="V354" t="str">
            <v>RF_ETF</v>
          </cell>
          <cell r="X354">
            <v>0</v>
          </cell>
          <cell r="Y354">
            <v>0</v>
          </cell>
          <cell r="AI354">
            <v>0</v>
          </cell>
          <cell r="AJ354">
            <v>0</v>
          </cell>
          <cell r="AT354">
            <v>0</v>
          </cell>
          <cell r="AU354">
            <v>0</v>
          </cell>
          <cell r="PM354">
            <v>0</v>
          </cell>
          <cell r="PN354">
            <v>0</v>
          </cell>
          <cell r="PO354">
            <v>0</v>
          </cell>
        </row>
        <row r="355">
          <cell r="M355" t="str">
            <v>HCD_INT_DM_MM_FM</v>
          </cell>
          <cell r="V355" t="str">
            <v>RF_ETF</v>
          </cell>
          <cell r="X355">
            <v>0</v>
          </cell>
          <cell r="Y355">
            <v>0</v>
          </cell>
          <cell r="AI355">
            <v>0</v>
          </cell>
          <cell r="AJ355">
            <v>0</v>
          </cell>
          <cell r="AT355">
            <v>0</v>
          </cell>
          <cell r="AU355">
            <v>0</v>
          </cell>
          <cell r="PM355">
            <v>0</v>
          </cell>
          <cell r="PN355">
            <v>0</v>
          </cell>
          <cell r="PO355">
            <v>0</v>
          </cell>
        </row>
        <row r="356">
          <cell r="M356" t="str">
            <v>HCD_INT_EM_CORP_FM</v>
          </cell>
          <cell r="V356" t="str">
            <v>RF_ETF</v>
          </cell>
          <cell r="X356">
            <v>0</v>
          </cell>
          <cell r="Y356">
            <v>0</v>
          </cell>
          <cell r="AI356">
            <v>0</v>
          </cell>
          <cell r="AJ356">
            <v>0</v>
          </cell>
          <cell r="AT356">
            <v>0</v>
          </cell>
          <cell r="AU356">
            <v>0</v>
          </cell>
          <cell r="PM356">
            <v>0</v>
          </cell>
          <cell r="PN356">
            <v>0</v>
          </cell>
          <cell r="PO356">
            <v>0</v>
          </cell>
        </row>
        <row r="357">
          <cell r="M357" t="str">
            <v>HCD_INT_EM_CORP_FM</v>
          </cell>
          <cell r="V357" t="str">
            <v>RF_ETF</v>
          </cell>
          <cell r="X357">
            <v>0</v>
          </cell>
          <cell r="Y357">
            <v>0</v>
          </cell>
          <cell r="AI357">
            <v>0</v>
          </cell>
          <cell r="AJ357">
            <v>0</v>
          </cell>
          <cell r="AT357">
            <v>0</v>
          </cell>
          <cell r="AU357">
            <v>0</v>
          </cell>
          <cell r="PM357">
            <v>0</v>
          </cell>
          <cell r="PN357">
            <v>0</v>
          </cell>
          <cell r="PO357">
            <v>0</v>
          </cell>
        </row>
        <row r="358">
          <cell r="M358" t="str">
            <v>HCD_INT_EM_CORP_FM</v>
          </cell>
          <cell r="V358" t="str">
            <v>RF_ETF</v>
          </cell>
          <cell r="X358">
            <v>0</v>
          </cell>
          <cell r="Y358">
            <v>0</v>
          </cell>
          <cell r="AI358">
            <v>0</v>
          </cell>
          <cell r="AJ358">
            <v>0</v>
          </cell>
          <cell r="AT358">
            <v>0</v>
          </cell>
          <cell r="AU358">
            <v>0</v>
          </cell>
          <cell r="PM358">
            <v>0</v>
          </cell>
          <cell r="PN358">
            <v>0</v>
          </cell>
          <cell r="PO358">
            <v>0</v>
          </cell>
        </row>
        <row r="359">
          <cell r="M359" t="str">
            <v>HCD_INT_EM_CORP_FM</v>
          </cell>
          <cell r="V359" t="str">
            <v>RF_ETF</v>
          </cell>
          <cell r="X359">
            <v>0</v>
          </cell>
          <cell r="Y359">
            <v>0</v>
          </cell>
          <cell r="AI359">
            <v>0</v>
          </cell>
          <cell r="AJ359">
            <v>0</v>
          </cell>
          <cell r="AT359">
            <v>0</v>
          </cell>
          <cell r="AU359">
            <v>0</v>
          </cell>
          <cell r="PM359">
            <v>0</v>
          </cell>
          <cell r="PN359">
            <v>0</v>
          </cell>
          <cell r="PO359">
            <v>0</v>
          </cell>
        </row>
        <row r="360">
          <cell r="M360" t="str">
            <v>HCD_INT_EM_CORP_FM</v>
          </cell>
          <cell r="V360" t="str">
            <v>RF_ETF</v>
          </cell>
          <cell r="X360">
            <v>0</v>
          </cell>
          <cell r="Y360">
            <v>0</v>
          </cell>
          <cell r="AI360">
            <v>0</v>
          </cell>
          <cell r="AJ360">
            <v>0</v>
          </cell>
          <cell r="AT360">
            <v>0</v>
          </cell>
          <cell r="AU360">
            <v>0</v>
          </cell>
          <cell r="PM360">
            <v>0</v>
          </cell>
          <cell r="PN360">
            <v>0</v>
          </cell>
          <cell r="PO360">
            <v>0</v>
          </cell>
        </row>
        <row r="361">
          <cell r="M361" t="str">
            <v>HCD_INT_EM_CORP_FM</v>
          </cell>
          <cell r="V361" t="str">
            <v>RF_ETF</v>
          </cell>
          <cell r="X361">
            <v>0</v>
          </cell>
          <cell r="Y361">
            <v>0</v>
          </cell>
          <cell r="AI361">
            <v>0</v>
          </cell>
          <cell r="AJ361">
            <v>0</v>
          </cell>
          <cell r="AT361">
            <v>0</v>
          </cell>
          <cell r="AU361">
            <v>0</v>
          </cell>
          <cell r="PM361">
            <v>0</v>
          </cell>
          <cell r="PN361">
            <v>0</v>
          </cell>
          <cell r="PO361">
            <v>0</v>
          </cell>
        </row>
        <row r="362">
          <cell r="M362" t="str">
            <v>HCD_INT_EM_CORP_FM</v>
          </cell>
          <cell r="V362" t="str">
            <v>RF_ETF</v>
          </cell>
          <cell r="X362">
            <v>0</v>
          </cell>
          <cell r="Y362">
            <v>0</v>
          </cell>
          <cell r="AI362">
            <v>0</v>
          </cell>
          <cell r="AJ362">
            <v>0</v>
          </cell>
          <cell r="AT362">
            <v>0</v>
          </cell>
          <cell r="AU362">
            <v>0</v>
          </cell>
          <cell r="PM362">
            <v>0</v>
          </cell>
          <cell r="PN362">
            <v>0</v>
          </cell>
          <cell r="PO362">
            <v>0</v>
          </cell>
        </row>
        <row r="363">
          <cell r="M363" t="str">
            <v>HCD_INT_EM_CORP_FM</v>
          </cell>
          <cell r="V363" t="str">
            <v>RF_ETF</v>
          </cell>
          <cell r="X363">
            <v>0</v>
          </cell>
          <cell r="Y363">
            <v>0</v>
          </cell>
          <cell r="AI363">
            <v>0</v>
          </cell>
          <cell r="AJ363">
            <v>0</v>
          </cell>
          <cell r="AT363">
            <v>0</v>
          </cell>
          <cell r="AU363">
            <v>0</v>
          </cell>
          <cell r="PM363">
            <v>0</v>
          </cell>
          <cell r="PN363">
            <v>0</v>
          </cell>
          <cell r="PO363">
            <v>0</v>
          </cell>
        </row>
        <row r="364">
          <cell r="M364" t="str">
            <v>HCD_INT_EM_CORP_FM</v>
          </cell>
          <cell r="V364" t="str">
            <v>RF_ETF</v>
          </cell>
          <cell r="X364">
            <v>6.5952592651834506E-8</v>
          </cell>
          <cell r="Y364">
            <v>2.28594254636505E-6</v>
          </cell>
          <cell r="AI364">
            <v>0</v>
          </cell>
          <cell r="AJ364">
            <v>0</v>
          </cell>
          <cell r="AT364">
            <v>0</v>
          </cell>
          <cell r="AU364">
            <v>0</v>
          </cell>
          <cell r="PM364">
            <v>0</v>
          </cell>
          <cell r="PN364">
            <v>0</v>
          </cell>
          <cell r="PO364">
            <v>0</v>
          </cell>
        </row>
        <row r="365">
          <cell r="M365" t="str">
            <v>HCD_INT_EM_CORP_FM</v>
          </cell>
          <cell r="V365" t="str">
            <v>RF_ETF</v>
          </cell>
          <cell r="X365">
            <v>0</v>
          </cell>
          <cell r="Y365">
            <v>0</v>
          </cell>
          <cell r="AI365">
            <v>0</v>
          </cell>
          <cell r="AJ365">
            <v>0</v>
          </cell>
          <cell r="AT365">
            <v>0</v>
          </cell>
          <cell r="AU365">
            <v>0</v>
          </cell>
          <cell r="PM365">
            <v>0</v>
          </cell>
          <cell r="PN365">
            <v>0</v>
          </cell>
          <cell r="PO365">
            <v>0</v>
          </cell>
        </row>
        <row r="366">
          <cell r="M366" t="str">
            <v>HCD_INT_EM_CORP_FM</v>
          </cell>
          <cell r="V366" t="str">
            <v>RF_ETF</v>
          </cell>
          <cell r="X366">
            <v>0</v>
          </cell>
          <cell r="Y366">
            <v>0</v>
          </cell>
          <cell r="AI366">
            <v>0</v>
          </cell>
          <cell r="AJ366">
            <v>0</v>
          </cell>
          <cell r="AT366">
            <v>0</v>
          </cell>
          <cell r="AU366">
            <v>0</v>
          </cell>
          <cell r="PM366">
            <v>0</v>
          </cell>
          <cell r="PN366">
            <v>0</v>
          </cell>
          <cell r="PO366">
            <v>0</v>
          </cell>
        </row>
        <row r="367">
          <cell r="M367" t="str">
            <v>HCD_INT_EM_CORP_FM</v>
          </cell>
          <cell r="V367" t="str">
            <v>RF_ETF</v>
          </cell>
          <cell r="X367">
            <v>0</v>
          </cell>
          <cell r="Y367">
            <v>0</v>
          </cell>
          <cell r="AI367">
            <v>0</v>
          </cell>
          <cell r="AJ367">
            <v>0</v>
          </cell>
          <cell r="AT367">
            <v>0</v>
          </cell>
          <cell r="AU367">
            <v>0</v>
          </cell>
          <cell r="PM367">
            <v>0</v>
          </cell>
          <cell r="PN367">
            <v>0</v>
          </cell>
          <cell r="PO367">
            <v>0</v>
          </cell>
        </row>
        <row r="368">
          <cell r="M368" t="str">
            <v>HCD_INT_EM_CORP_FM</v>
          </cell>
          <cell r="V368" t="str">
            <v>RF_ETF</v>
          </cell>
          <cell r="X368">
            <v>0</v>
          </cell>
          <cell r="Y368">
            <v>0</v>
          </cell>
          <cell r="AI368">
            <v>0</v>
          </cell>
          <cell r="AJ368">
            <v>0</v>
          </cell>
          <cell r="AT368">
            <v>0</v>
          </cell>
          <cell r="AU368">
            <v>0</v>
          </cell>
          <cell r="PM368">
            <v>0</v>
          </cell>
          <cell r="PN368">
            <v>0</v>
          </cell>
          <cell r="PO368">
            <v>0</v>
          </cell>
        </row>
        <row r="369">
          <cell r="M369" t="str">
            <v>HCD_INT_EM_CORP_FM</v>
          </cell>
          <cell r="V369" t="str">
            <v>RF_ETF</v>
          </cell>
          <cell r="X369">
            <v>0</v>
          </cell>
          <cell r="Y369">
            <v>0</v>
          </cell>
          <cell r="AI369">
            <v>0</v>
          </cell>
          <cell r="AJ369">
            <v>0</v>
          </cell>
          <cell r="AT369">
            <v>0</v>
          </cell>
          <cell r="AU369">
            <v>0</v>
          </cell>
          <cell r="PM369">
            <v>0</v>
          </cell>
          <cell r="PN369">
            <v>0</v>
          </cell>
          <cell r="PO369">
            <v>0</v>
          </cell>
        </row>
        <row r="370">
          <cell r="M370" t="str">
            <v>HCD_INT_EM_CORP_FM</v>
          </cell>
          <cell r="V370" t="str">
            <v>RF_ETF</v>
          </cell>
          <cell r="X370">
            <v>0</v>
          </cell>
          <cell r="Y370">
            <v>0</v>
          </cell>
          <cell r="AI370">
            <v>0</v>
          </cell>
          <cell r="AJ370">
            <v>0</v>
          </cell>
          <cell r="AT370">
            <v>0</v>
          </cell>
          <cell r="AU370">
            <v>0</v>
          </cell>
          <cell r="PM370">
            <v>0</v>
          </cell>
          <cell r="PN370">
            <v>0</v>
          </cell>
          <cell r="PO370">
            <v>0</v>
          </cell>
        </row>
        <row r="371">
          <cell r="M371" t="str">
            <v>HCD_INT_EM_CORP_FM</v>
          </cell>
          <cell r="V371" t="str">
            <v>RF_ETF</v>
          </cell>
          <cell r="X371">
            <v>0</v>
          </cell>
          <cell r="Y371">
            <v>0</v>
          </cell>
          <cell r="AI371">
            <v>0</v>
          </cell>
          <cell r="AJ371">
            <v>0</v>
          </cell>
          <cell r="AT371">
            <v>0</v>
          </cell>
          <cell r="AU371">
            <v>0</v>
          </cell>
          <cell r="PM371">
            <v>0</v>
          </cell>
          <cell r="PN371">
            <v>0</v>
          </cell>
          <cell r="PO371">
            <v>0</v>
          </cell>
        </row>
        <row r="372">
          <cell r="M372" t="str">
            <v>HCD_INT_EM_CORP_FM</v>
          </cell>
          <cell r="V372" t="str">
            <v>RF_ETF</v>
          </cell>
          <cell r="X372">
            <v>0</v>
          </cell>
          <cell r="Y372">
            <v>0</v>
          </cell>
          <cell r="AI372">
            <v>0</v>
          </cell>
          <cell r="AJ372">
            <v>0</v>
          </cell>
          <cell r="AT372">
            <v>0</v>
          </cell>
          <cell r="AU372">
            <v>0</v>
          </cell>
          <cell r="PM372">
            <v>0</v>
          </cell>
          <cell r="PN372">
            <v>0</v>
          </cell>
          <cell r="PO372">
            <v>0</v>
          </cell>
        </row>
        <row r="373">
          <cell r="M373" t="str">
            <v>HCD_INT_EM_CORP_FM</v>
          </cell>
          <cell r="V373" t="str">
            <v>RF_ETF</v>
          </cell>
          <cell r="X373">
            <v>0</v>
          </cell>
          <cell r="Y373">
            <v>0</v>
          </cell>
          <cell r="AI373">
            <v>0</v>
          </cell>
          <cell r="AJ373">
            <v>0</v>
          </cell>
          <cell r="AT373">
            <v>0</v>
          </cell>
          <cell r="AU373">
            <v>0</v>
          </cell>
          <cell r="PM373">
            <v>0</v>
          </cell>
          <cell r="PN373">
            <v>0</v>
          </cell>
          <cell r="PO373">
            <v>0</v>
          </cell>
        </row>
        <row r="374">
          <cell r="M374" t="str">
            <v>HCD_INT_EM_CORP_FM</v>
          </cell>
          <cell r="V374" t="str">
            <v>RF_ETF</v>
          </cell>
          <cell r="X374">
            <v>4.22405177552082E-2</v>
          </cell>
          <cell r="Y374">
            <v>0.13904969963451899</v>
          </cell>
          <cell r="AI374">
            <v>5.47314637532404E-3</v>
          </cell>
          <cell r="AJ374">
            <v>1.8016809451015799E-2</v>
          </cell>
          <cell r="AT374">
            <v>1.8629148205396498E-8</v>
          </cell>
          <cell r="AU374">
            <v>6.1324278988195094E-8</v>
          </cell>
          <cell r="PM374">
            <v>0</v>
          </cell>
          <cell r="PN374">
            <v>0</v>
          </cell>
          <cell r="PO374">
            <v>0</v>
          </cell>
        </row>
        <row r="375">
          <cell r="M375" t="str">
            <v>HCD_INT_EM_CORP_FM</v>
          </cell>
          <cell r="V375" t="str">
            <v>RF_ETF</v>
          </cell>
          <cell r="X375">
            <v>0</v>
          </cell>
          <cell r="Y375">
            <v>0</v>
          </cell>
          <cell r="AI375">
            <v>0</v>
          </cell>
          <cell r="AJ375">
            <v>0</v>
          </cell>
          <cell r="AT375">
            <v>0</v>
          </cell>
          <cell r="AU375">
            <v>0</v>
          </cell>
          <cell r="PM375">
            <v>0</v>
          </cell>
          <cell r="PN375">
            <v>0</v>
          </cell>
          <cell r="PO375">
            <v>0</v>
          </cell>
        </row>
        <row r="376">
          <cell r="M376" t="str">
            <v>HCD_INT_EM_CORP_FM</v>
          </cell>
          <cell r="V376" t="str">
            <v>RF_ETF</v>
          </cell>
          <cell r="X376">
            <v>0</v>
          </cell>
          <cell r="Y376">
            <v>0</v>
          </cell>
          <cell r="AI376">
            <v>0</v>
          </cell>
          <cell r="AJ376">
            <v>0</v>
          </cell>
          <cell r="AT376">
            <v>0</v>
          </cell>
          <cell r="AU376">
            <v>0</v>
          </cell>
          <cell r="PM376">
            <v>0</v>
          </cell>
          <cell r="PN376">
            <v>0</v>
          </cell>
          <cell r="PO376">
            <v>0</v>
          </cell>
        </row>
        <row r="377">
          <cell r="M377" t="str">
            <v>HCD_INT_EM_CORP_FM</v>
          </cell>
          <cell r="V377" t="str">
            <v>RF_ETF</v>
          </cell>
          <cell r="X377">
            <v>2.7306629723248703E-4</v>
          </cell>
          <cell r="Y377">
            <v>-5.1062553074743299E-4</v>
          </cell>
          <cell r="AI377">
            <v>1.5969076582464899E-9</v>
          </cell>
          <cell r="AJ377">
            <v>-2.9864999362416699E-9</v>
          </cell>
          <cell r="AT377">
            <v>0</v>
          </cell>
          <cell r="AU377">
            <v>0</v>
          </cell>
          <cell r="PM377">
            <v>0</v>
          </cell>
          <cell r="PN377">
            <v>0</v>
          </cell>
          <cell r="PO377">
            <v>0</v>
          </cell>
        </row>
        <row r="378">
          <cell r="M378" t="str">
            <v>HCD_INT_EM_CORP_FM</v>
          </cell>
          <cell r="V378" t="str">
            <v>RF_ETF</v>
          </cell>
          <cell r="X378">
            <v>0</v>
          </cell>
          <cell r="Y378">
            <v>0</v>
          </cell>
          <cell r="AI378">
            <v>0</v>
          </cell>
          <cell r="AJ378">
            <v>0</v>
          </cell>
          <cell r="AT378">
            <v>0</v>
          </cell>
          <cell r="AU378">
            <v>0</v>
          </cell>
          <cell r="PM378">
            <v>0</v>
          </cell>
          <cell r="PN378">
            <v>0</v>
          </cell>
          <cell r="PO378">
            <v>0</v>
          </cell>
        </row>
        <row r="379">
          <cell r="M379" t="str">
            <v>HCD_INT_EM_CORP_FM</v>
          </cell>
          <cell r="V379" t="str">
            <v>RF_ETF</v>
          </cell>
          <cell r="X379">
            <v>0</v>
          </cell>
          <cell r="Y379">
            <v>0</v>
          </cell>
          <cell r="AI379">
            <v>0</v>
          </cell>
          <cell r="AJ379">
            <v>0</v>
          </cell>
          <cell r="AT379">
            <v>0</v>
          </cell>
          <cell r="AU379">
            <v>0</v>
          </cell>
          <cell r="PM379">
            <v>0</v>
          </cell>
          <cell r="PN379">
            <v>0</v>
          </cell>
          <cell r="PO379">
            <v>0</v>
          </cell>
        </row>
        <row r="380">
          <cell r="M380" t="str">
            <v>HCD_INT_EM_CORP_FM</v>
          </cell>
          <cell r="V380" t="str">
            <v>RF_ETF</v>
          </cell>
          <cell r="X380">
            <v>0</v>
          </cell>
          <cell r="Y380">
            <v>0</v>
          </cell>
          <cell r="AI380">
            <v>0</v>
          </cell>
          <cell r="AJ380">
            <v>0</v>
          </cell>
          <cell r="AT380">
            <v>0</v>
          </cell>
          <cell r="AU380">
            <v>0</v>
          </cell>
          <cell r="PM380">
            <v>0</v>
          </cell>
          <cell r="PN380">
            <v>0</v>
          </cell>
          <cell r="PO380">
            <v>0</v>
          </cell>
        </row>
        <row r="381">
          <cell r="M381" t="str">
            <v>HCD_INT_EM_CORP_FM</v>
          </cell>
          <cell r="V381" t="str">
            <v>RF_ETF</v>
          </cell>
          <cell r="X381">
            <v>0</v>
          </cell>
          <cell r="Y381">
            <v>0</v>
          </cell>
          <cell r="AI381">
            <v>0</v>
          </cell>
          <cell r="AJ381">
            <v>0</v>
          </cell>
          <cell r="AT381">
            <v>0</v>
          </cell>
          <cell r="AU381">
            <v>0</v>
          </cell>
          <cell r="PM381">
            <v>0</v>
          </cell>
          <cell r="PN381">
            <v>0</v>
          </cell>
          <cell r="PO381">
            <v>0</v>
          </cell>
        </row>
        <row r="382">
          <cell r="M382" t="str">
            <v>HCD_INT_EM_CORP_HY</v>
          </cell>
          <cell r="V382" t="str">
            <v>RFI</v>
          </cell>
          <cell r="X382">
            <v>0</v>
          </cell>
          <cell r="Y382">
            <v>0</v>
          </cell>
          <cell r="AI382">
            <v>0</v>
          </cell>
          <cell r="AJ382">
            <v>0</v>
          </cell>
          <cell r="AT382">
            <v>0</v>
          </cell>
          <cell r="AU382">
            <v>0</v>
          </cell>
          <cell r="PM382">
            <v>0</v>
          </cell>
          <cell r="PN382">
            <v>0</v>
          </cell>
          <cell r="PO382">
            <v>0</v>
          </cell>
        </row>
        <row r="383">
          <cell r="M383" t="str">
            <v>HCD_INT_EM_CORP_HY</v>
          </cell>
          <cell r="V383" t="str">
            <v>RFI</v>
          </cell>
          <cell r="X383">
            <v>0</v>
          </cell>
          <cell r="Y383">
            <v>0</v>
          </cell>
          <cell r="AI383">
            <v>0</v>
          </cell>
          <cell r="AJ383">
            <v>0</v>
          </cell>
          <cell r="AT383">
            <v>0</v>
          </cell>
          <cell r="AU383">
            <v>0</v>
          </cell>
          <cell r="PM383">
            <v>0</v>
          </cell>
          <cell r="PN383">
            <v>0</v>
          </cell>
          <cell r="PO383">
            <v>0</v>
          </cell>
        </row>
        <row r="384">
          <cell r="M384" t="str">
            <v>HCD_INT_EM_CORP_HY</v>
          </cell>
          <cell r="V384" t="str">
            <v>RFI</v>
          </cell>
          <cell r="X384">
            <v>0</v>
          </cell>
          <cell r="Y384">
            <v>0</v>
          </cell>
          <cell r="AI384">
            <v>0</v>
          </cell>
          <cell r="AJ384">
            <v>0</v>
          </cell>
          <cell r="AT384">
            <v>0</v>
          </cell>
          <cell r="AU384">
            <v>0</v>
          </cell>
          <cell r="PM384">
            <v>0</v>
          </cell>
          <cell r="PN384">
            <v>0</v>
          </cell>
          <cell r="PO384">
            <v>0</v>
          </cell>
        </row>
        <row r="385">
          <cell r="M385" t="str">
            <v>HCD_INT_EM_CORP_HY</v>
          </cell>
          <cell r="V385" t="str">
            <v>RFI</v>
          </cell>
          <cell r="X385">
            <v>0</v>
          </cell>
          <cell r="Y385">
            <v>0</v>
          </cell>
          <cell r="AI385">
            <v>0</v>
          </cell>
          <cell r="AJ385">
            <v>0</v>
          </cell>
          <cell r="AT385">
            <v>0</v>
          </cell>
          <cell r="AU385">
            <v>0</v>
          </cell>
          <cell r="PM385">
            <v>0</v>
          </cell>
          <cell r="PN385">
            <v>0</v>
          </cell>
          <cell r="PO385">
            <v>0</v>
          </cell>
        </row>
        <row r="386">
          <cell r="M386" t="str">
            <v>HCD_INT_EM_CORP_HY</v>
          </cell>
          <cell r="V386" t="str">
            <v>RFI</v>
          </cell>
          <cell r="X386">
            <v>0</v>
          </cell>
          <cell r="Y386">
            <v>0</v>
          </cell>
          <cell r="AI386">
            <v>0</v>
          </cell>
          <cell r="AJ386">
            <v>0</v>
          </cell>
          <cell r="AT386">
            <v>0</v>
          </cell>
          <cell r="AU386">
            <v>0</v>
          </cell>
          <cell r="PM386">
            <v>0</v>
          </cell>
          <cell r="PN386">
            <v>0</v>
          </cell>
          <cell r="PO386">
            <v>0</v>
          </cell>
        </row>
        <row r="387">
          <cell r="M387" t="str">
            <v>HCD_INT_EM_CORP_HY</v>
          </cell>
          <cell r="V387" t="str">
            <v>RFI</v>
          </cell>
          <cell r="X387">
            <v>0</v>
          </cell>
          <cell r="Y387">
            <v>0</v>
          </cell>
          <cell r="AI387">
            <v>0</v>
          </cell>
          <cell r="AJ387">
            <v>0</v>
          </cell>
          <cell r="AT387">
            <v>0</v>
          </cell>
          <cell r="AU387">
            <v>0</v>
          </cell>
          <cell r="PM387">
            <v>0</v>
          </cell>
          <cell r="PN387">
            <v>0</v>
          </cell>
          <cell r="PO387">
            <v>0</v>
          </cell>
        </row>
        <row r="388">
          <cell r="M388" t="str">
            <v>HCD_INT_EM_CORP_HY</v>
          </cell>
          <cell r="V388" t="str">
            <v>RFI</v>
          </cell>
          <cell r="X388">
            <v>0</v>
          </cell>
          <cell r="Y388">
            <v>0</v>
          </cell>
          <cell r="AI388">
            <v>0</v>
          </cell>
          <cell r="AJ388">
            <v>0</v>
          </cell>
          <cell r="AT388">
            <v>0</v>
          </cell>
          <cell r="AU388">
            <v>0</v>
          </cell>
          <cell r="PM388">
            <v>0</v>
          </cell>
          <cell r="PN388">
            <v>0</v>
          </cell>
          <cell r="PO388">
            <v>0</v>
          </cell>
        </row>
        <row r="389">
          <cell r="M389" t="str">
            <v>HCD_INT_EM_CORP_HY</v>
          </cell>
          <cell r="V389" t="str">
            <v>RFI</v>
          </cell>
          <cell r="X389">
            <v>0</v>
          </cell>
          <cell r="Y389">
            <v>0</v>
          </cell>
          <cell r="AI389">
            <v>0</v>
          </cell>
          <cell r="AJ389">
            <v>0</v>
          </cell>
          <cell r="AT389">
            <v>0</v>
          </cell>
          <cell r="AU389">
            <v>0</v>
          </cell>
          <cell r="PM389">
            <v>0</v>
          </cell>
          <cell r="PN389">
            <v>0</v>
          </cell>
          <cell r="PO389">
            <v>0</v>
          </cell>
        </row>
        <row r="390">
          <cell r="M390" t="str">
            <v>HCD_INT_EM_CORP_HY</v>
          </cell>
          <cell r="V390" t="str">
            <v>RFI</v>
          </cell>
          <cell r="X390">
            <v>0</v>
          </cell>
          <cell r="Y390">
            <v>0</v>
          </cell>
          <cell r="AI390">
            <v>0</v>
          </cell>
          <cell r="AJ390">
            <v>0</v>
          </cell>
          <cell r="AT390">
            <v>0</v>
          </cell>
          <cell r="AU390">
            <v>0</v>
          </cell>
          <cell r="PM390">
            <v>0</v>
          </cell>
          <cell r="PN390">
            <v>0</v>
          </cell>
          <cell r="PO390">
            <v>0</v>
          </cell>
        </row>
        <row r="391">
          <cell r="M391" t="str">
            <v>HCD_INT_EM_CORP_HY</v>
          </cell>
          <cell r="V391" t="str">
            <v>RFI</v>
          </cell>
          <cell r="X391">
            <v>3.02266604160726E-3</v>
          </cell>
          <cell r="Y391">
            <v>0.134815193444382</v>
          </cell>
          <cell r="AI391">
            <v>2.7594586199715899E-3</v>
          </cell>
          <cell r="AJ391">
            <v>0.123075769049574</v>
          </cell>
          <cell r="AT391">
            <v>0</v>
          </cell>
          <cell r="AU391">
            <v>0</v>
          </cell>
          <cell r="PM391">
            <v>0</v>
          </cell>
          <cell r="PN391">
            <v>0</v>
          </cell>
          <cell r="PO391">
            <v>0</v>
          </cell>
        </row>
        <row r="392">
          <cell r="M392" t="str">
            <v>HCD_INT_EM_CORP_HY</v>
          </cell>
          <cell r="V392" t="str">
            <v>RFI</v>
          </cell>
          <cell r="X392">
            <v>9.0023276580856806E-3</v>
          </cell>
          <cell r="Y392">
            <v>6.1129488770905703E-2</v>
          </cell>
          <cell r="AI392">
            <v>2.6224695865030099E-3</v>
          </cell>
          <cell r="AJ392">
            <v>1.7807641670142298E-2</v>
          </cell>
          <cell r="AT392">
            <v>0</v>
          </cell>
          <cell r="AU392">
            <v>0</v>
          </cell>
          <cell r="PM392">
            <v>0</v>
          </cell>
          <cell r="PN392">
            <v>0</v>
          </cell>
          <cell r="PO392">
            <v>0</v>
          </cell>
        </row>
        <row r="393">
          <cell r="M393" t="str">
            <v>HCD_INT_EM_CORP_HY</v>
          </cell>
          <cell r="V393" t="str">
            <v>RFI</v>
          </cell>
          <cell r="X393">
            <v>0</v>
          </cell>
          <cell r="Y393">
            <v>0</v>
          </cell>
          <cell r="AI393">
            <v>0</v>
          </cell>
          <cell r="AJ393">
            <v>0</v>
          </cell>
          <cell r="AT393">
            <v>0</v>
          </cell>
          <cell r="AU393">
            <v>0</v>
          </cell>
          <cell r="PM393">
            <v>0</v>
          </cell>
          <cell r="PN393">
            <v>0</v>
          </cell>
          <cell r="PO393">
            <v>0</v>
          </cell>
        </row>
        <row r="394">
          <cell r="M394" t="str">
            <v>HCD_INT_EM_CORP_HY</v>
          </cell>
          <cell r="V394" t="str">
            <v>RFI</v>
          </cell>
          <cell r="X394">
            <v>0</v>
          </cell>
          <cell r="Y394">
            <v>0</v>
          </cell>
          <cell r="AI394">
            <v>0</v>
          </cell>
          <cell r="AJ394">
            <v>0</v>
          </cell>
          <cell r="AT394">
            <v>0</v>
          </cell>
          <cell r="AU394">
            <v>0</v>
          </cell>
          <cell r="PM394">
            <v>0</v>
          </cell>
          <cell r="PN394">
            <v>0</v>
          </cell>
          <cell r="PO394">
            <v>0</v>
          </cell>
        </row>
        <row r="395">
          <cell r="M395" t="str">
            <v>HCD_INT_EM_CORP_HY</v>
          </cell>
          <cell r="V395" t="str">
            <v>RFI</v>
          </cell>
          <cell r="X395">
            <v>0</v>
          </cell>
          <cell r="Y395">
            <v>0</v>
          </cell>
          <cell r="AI395">
            <v>0</v>
          </cell>
          <cell r="AJ395">
            <v>0</v>
          </cell>
          <cell r="AT395">
            <v>0</v>
          </cell>
          <cell r="AU395">
            <v>0</v>
          </cell>
          <cell r="PM395">
            <v>0</v>
          </cell>
          <cell r="PN395">
            <v>0</v>
          </cell>
          <cell r="PO395">
            <v>0</v>
          </cell>
        </row>
        <row r="396">
          <cell r="M396" t="str">
            <v>HCD_INT_EM_CORP_HY</v>
          </cell>
          <cell r="V396" t="str">
            <v>RFI</v>
          </cell>
          <cell r="X396">
            <v>0</v>
          </cell>
          <cell r="Y396">
            <v>0</v>
          </cell>
          <cell r="AI396">
            <v>0</v>
          </cell>
          <cell r="AJ396">
            <v>0</v>
          </cell>
          <cell r="AT396">
            <v>0</v>
          </cell>
          <cell r="AU396">
            <v>0</v>
          </cell>
          <cell r="PM396">
            <v>0</v>
          </cell>
          <cell r="PN396">
            <v>0</v>
          </cell>
          <cell r="PO396">
            <v>0</v>
          </cell>
        </row>
        <row r="397">
          <cell r="M397" t="str">
            <v>HCD_INT_EM_CORP_HY</v>
          </cell>
          <cell r="V397" t="str">
            <v>RFI</v>
          </cell>
          <cell r="X397">
            <v>0</v>
          </cell>
          <cell r="Y397">
            <v>0</v>
          </cell>
          <cell r="AI397">
            <v>0</v>
          </cell>
          <cell r="AJ397">
            <v>0</v>
          </cell>
          <cell r="AT397">
            <v>0</v>
          </cell>
          <cell r="AU397">
            <v>0</v>
          </cell>
          <cell r="PM397">
            <v>0</v>
          </cell>
          <cell r="PN397">
            <v>0</v>
          </cell>
          <cell r="PO397">
            <v>0</v>
          </cell>
        </row>
        <row r="398">
          <cell r="M398" t="str">
            <v>HCD_INT_EM_CORP_HY</v>
          </cell>
          <cell r="V398" t="str">
            <v>RFI</v>
          </cell>
          <cell r="X398">
            <v>0</v>
          </cell>
          <cell r="Y398">
            <v>0</v>
          </cell>
          <cell r="AI398">
            <v>0</v>
          </cell>
          <cell r="AJ398">
            <v>0</v>
          </cell>
          <cell r="AT398">
            <v>0</v>
          </cell>
          <cell r="AU398">
            <v>0</v>
          </cell>
          <cell r="PM398">
            <v>0</v>
          </cell>
          <cell r="PN398">
            <v>0</v>
          </cell>
          <cell r="PO398">
            <v>0</v>
          </cell>
        </row>
        <row r="399">
          <cell r="M399" t="str">
            <v>HCD_INT_EM_CORP_HY</v>
          </cell>
          <cell r="V399" t="str">
            <v>RFI</v>
          </cell>
          <cell r="X399">
            <v>0</v>
          </cell>
          <cell r="Y399">
            <v>0</v>
          </cell>
          <cell r="AI399">
            <v>0</v>
          </cell>
          <cell r="AJ399">
            <v>0</v>
          </cell>
          <cell r="AT399">
            <v>0</v>
          </cell>
          <cell r="AU399">
            <v>0</v>
          </cell>
          <cell r="PM399">
            <v>0</v>
          </cell>
          <cell r="PN399">
            <v>0</v>
          </cell>
          <cell r="PO399">
            <v>0</v>
          </cell>
        </row>
        <row r="400">
          <cell r="M400" t="str">
            <v>HCD_INT_EM_CORP_HY</v>
          </cell>
          <cell r="V400" t="str">
            <v>RFI</v>
          </cell>
          <cell r="X400">
            <v>3.3517534289187299E-4</v>
          </cell>
          <cell r="Y400">
            <v>1.06567435453897E-2</v>
          </cell>
          <cell r="AI400">
            <v>0</v>
          </cell>
          <cell r="AJ400">
            <v>0</v>
          </cell>
          <cell r="AT400">
            <v>0</v>
          </cell>
          <cell r="AU400">
            <v>0</v>
          </cell>
          <cell r="PM400">
            <v>0</v>
          </cell>
          <cell r="PN400">
            <v>0</v>
          </cell>
          <cell r="PO400">
            <v>0</v>
          </cell>
        </row>
        <row r="401">
          <cell r="M401" t="str">
            <v>HCD_INT_EM_CORP_HY</v>
          </cell>
          <cell r="V401" t="str">
            <v>RFI</v>
          </cell>
          <cell r="X401">
            <v>0</v>
          </cell>
          <cell r="Y401">
            <v>0</v>
          </cell>
          <cell r="AI401">
            <v>3.3256127709868698E-4</v>
          </cell>
          <cell r="AJ401">
            <v>-1.93784028601485E-3</v>
          </cell>
          <cell r="AT401">
            <v>0</v>
          </cell>
          <cell r="AU401">
            <v>0</v>
          </cell>
          <cell r="PM401">
            <v>0</v>
          </cell>
          <cell r="PN401">
            <v>0</v>
          </cell>
          <cell r="PO401">
            <v>0</v>
          </cell>
        </row>
        <row r="402">
          <cell r="M402" t="str">
            <v>HCD_INT_EM_CORP_HY</v>
          </cell>
          <cell r="V402" t="str">
            <v>RFI</v>
          </cell>
          <cell r="X402">
            <v>0</v>
          </cell>
          <cell r="Y402">
            <v>0</v>
          </cell>
          <cell r="AI402">
            <v>0</v>
          </cell>
          <cell r="AJ402">
            <v>0</v>
          </cell>
          <cell r="AT402">
            <v>0</v>
          </cell>
          <cell r="AU402">
            <v>0</v>
          </cell>
          <cell r="PM402">
            <v>0</v>
          </cell>
          <cell r="PN402">
            <v>0</v>
          </cell>
          <cell r="PO402">
            <v>0</v>
          </cell>
        </row>
        <row r="403">
          <cell r="M403" t="str">
            <v>HCD_INT_EM_CORP_HY</v>
          </cell>
          <cell r="V403" t="str">
            <v>RFI</v>
          </cell>
          <cell r="X403">
            <v>2.1833486252809601E-3</v>
          </cell>
          <cell r="Y403">
            <v>0.102087339877155</v>
          </cell>
          <cell r="AI403">
            <v>8.0178456885141101E-4</v>
          </cell>
          <cell r="AJ403">
            <v>3.7489227711073901E-2</v>
          </cell>
          <cell r="AT403">
            <v>0</v>
          </cell>
          <cell r="AU403">
            <v>0</v>
          </cell>
          <cell r="PM403">
            <v>0</v>
          </cell>
          <cell r="PN403">
            <v>0</v>
          </cell>
          <cell r="PO403">
            <v>0</v>
          </cell>
        </row>
        <row r="404">
          <cell r="M404" t="str">
            <v>HCD_INT_EM_CORP_HY</v>
          </cell>
          <cell r="V404" t="str">
            <v>RFI</v>
          </cell>
          <cell r="X404">
            <v>0</v>
          </cell>
          <cell r="Y404">
            <v>0</v>
          </cell>
          <cell r="AI404">
            <v>0</v>
          </cell>
          <cell r="AJ404">
            <v>0</v>
          </cell>
          <cell r="AT404">
            <v>0</v>
          </cell>
          <cell r="AU404">
            <v>0</v>
          </cell>
          <cell r="PM404">
            <v>0</v>
          </cell>
          <cell r="PN404">
            <v>0</v>
          </cell>
          <cell r="PO404">
            <v>0</v>
          </cell>
        </row>
        <row r="405">
          <cell r="M405" t="str">
            <v>HCD_INT_EM_CORP_HY</v>
          </cell>
          <cell r="V405" t="str">
            <v>RFI</v>
          </cell>
          <cell r="X405">
            <v>0</v>
          </cell>
          <cell r="Y405">
            <v>0</v>
          </cell>
          <cell r="AI405">
            <v>0</v>
          </cell>
          <cell r="AJ405">
            <v>0</v>
          </cell>
          <cell r="AT405">
            <v>0</v>
          </cell>
          <cell r="AU405">
            <v>0</v>
          </cell>
          <cell r="PM405">
            <v>0</v>
          </cell>
          <cell r="PN405">
            <v>0</v>
          </cell>
          <cell r="PO405">
            <v>0</v>
          </cell>
        </row>
        <row r="406">
          <cell r="M406" t="str">
            <v>HCD_INT_EM_CORP_HY</v>
          </cell>
          <cell r="V406" t="str">
            <v>RFI</v>
          </cell>
          <cell r="X406">
            <v>0</v>
          </cell>
          <cell r="Y406">
            <v>0</v>
          </cell>
          <cell r="AI406">
            <v>0</v>
          </cell>
          <cell r="AJ406">
            <v>0</v>
          </cell>
          <cell r="AT406">
            <v>0</v>
          </cell>
          <cell r="AU406">
            <v>0</v>
          </cell>
          <cell r="PM406">
            <v>0</v>
          </cell>
          <cell r="PN406">
            <v>0</v>
          </cell>
          <cell r="PO406">
            <v>0</v>
          </cell>
        </row>
        <row r="407">
          <cell r="M407" t="str">
            <v>HCD_INT_EM_CORP_HY</v>
          </cell>
          <cell r="V407" t="str">
            <v>RFI</v>
          </cell>
          <cell r="X407">
            <v>0</v>
          </cell>
          <cell r="Y407">
            <v>0</v>
          </cell>
          <cell r="AI407">
            <v>1.9705092317758698E-3</v>
          </cell>
          <cell r="AJ407">
            <v>6.0098496681426597E-2</v>
          </cell>
          <cell r="AT407">
            <v>0</v>
          </cell>
          <cell r="AU407">
            <v>0</v>
          </cell>
          <cell r="PM407">
            <v>0</v>
          </cell>
          <cell r="PN407">
            <v>0</v>
          </cell>
          <cell r="PO407">
            <v>0</v>
          </cell>
        </row>
        <row r="408">
          <cell r="M408" t="str">
            <v>HCD_INT_EM_CORP_HY</v>
          </cell>
          <cell r="V408" t="str">
            <v>RFI</v>
          </cell>
          <cell r="X408">
            <v>0</v>
          </cell>
          <cell r="Y408">
            <v>0</v>
          </cell>
          <cell r="AI408">
            <v>0</v>
          </cell>
          <cell r="AJ408">
            <v>0</v>
          </cell>
          <cell r="AT408">
            <v>0</v>
          </cell>
          <cell r="AU408">
            <v>0</v>
          </cell>
          <cell r="PM408">
            <v>0</v>
          </cell>
          <cell r="PN408">
            <v>0</v>
          </cell>
          <cell r="PO408">
            <v>0</v>
          </cell>
        </row>
        <row r="409">
          <cell r="M409" t="str">
            <v>HCD_INT_EM_CORP_HY</v>
          </cell>
          <cell r="V409" t="str">
            <v>RFI</v>
          </cell>
          <cell r="X409">
            <v>0</v>
          </cell>
          <cell r="Y409">
            <v>0</v>
          </cell>
          <cell r="AI409">
            <v>0</v>
          </cell>
          <cell r="AJ409">
            <v>0</v>
          </cell>
          <cell r="AT409">
            <v>0</v>
          </cell>
          <cell r="AU409">
            <v>0</v>
          </cell>
          <cell r="PM409">
            <v>0</v>
          </cell>
          <cell r="PN409">
            <v>0</v>
          </cell>
          <cell r="PO409">
            <v>0</v>
          </cell>
        </row>
        <row r="410">
          <cell r="M410" t="str">
            <v>HCD_INT_EM_CORP_HY</v>
          </cell>
          <cell r="V410" t="str">
            <v>RFI</v>
          </cell>
          <cell r="X410">
            <v>0</v>
          </cell>
          <cell r="Y410">
            <v>0</v>
          </cell>
          <cell r="AI410">
            <v>0</v>
          </cell>
          <cell r="AJ410">
            <v>0</v>
          </cell>
          <cell r="AT410">
            <v>0</v>
          </cell>
          <cell r="AU410">
            <v>0</v>
          </cell>
          <cell r="PM410">
            <v>0</v>
          </cell>
          <cell r="PN410">
            <v>0</v>
          </cell>
          <cell r="PO410">
            <v>0</v>
          </cell>
        </row>
        <row r="411">
          <cell r="M411" t="str">
            <v>HCD_INT_EM_CORP_HY</v>
          </cell>
          <cell r="V411" t="str">
            <v>RFI</v>
          </cell>
          <cell r="X411">
            <v>0</v>
          </cell>
          <cell r="Y411">
            <v>0</v>
          </cell>
          <cell r="AI411">
            <v>0</v>
          </cell>
          <cell r="AJ411">
            <v>0</v>
          </cell>
          <cell r="AT411">
            <v>0</v>
          </cell>
          <cell r="AU411">
            <v>0</v>
          </cell>
          <cell r="PM411">
            <v>0</v>
          </cell>
          <cell r="PN411">
            <v>0</v>
          </cell>
          <cell r="PO411">
            <v>0</v>
          </cell>
        </row>
        <row r="412">
          <cell r="M412" t="str">
            <v>HCD_INT_EM_CORP_HY</v>
          </cell>
          <cell r="V412" t="str">
            <v>RFI</v>
          </cell>
          <cell r="X412">
            <v>0</v>
          </cell>
          <cell r="Y412">
            <v>0</v>
          </cell>
          <cell r="AI412">
            <v>0</v>
          </cell>
          <cell r="AJ412">
            <v>0</v>
          </cell>
          <cell r="AT412">
            <v>0</v>
          </cell>
          <cell r="AU412">
            <v>0</v>
          </cell>
          <cell r="PM412">
            <v>0</v>
          </cell>
          <cell r="PN412">
            <v>0</v>
          </cell>
          <cell r="PO412">
            <v>0</v>
          </cell>
        </row>
        <row r="413">
          <cell r="M413" t="str">
            <v>HCD_INT_EM_CORP_HY</v>
          </cell>
          <cell r="V413" t="str">
            <v>RFI</v>
          </cell>
          <cell r="X413">
            <v>0</v>
          </cell>
          <cell r="Y413">
            <v>0</v>
          </cell>
          <cell r="AI413">
            <v>0</v>
          </cell>
          <cell r="AJ413">
            <v>0</v>
          </cell>
          <cell r="AT413">
            <v>0</v>
          </cell>
          <cell r="AU413">
            <v>0</v>
          </cell>
          <cell r="PM413">
            <v>0</v>
          </cell>
          <cell r="PN413">
            <v>0</v>
          </cell>
          <cell r="PO413">
            <v>0</v>
          </cell>
        </row>
        <row r="414">
          <cell r="M414" t="str">
            <v>HCD_INT_EM_CORP_HY</v>
          </cell>
          <cell r="V414" t="str">
            <v>RFI</v>
          </cell>
          <cell r="X414">
            <v>7.1674516442888697E-3</v>
          </cell>
          <cell r="Y414">
            <v>0.149566051388383</v>
          </cell>
          <cell r="AI414">
            <v>1.6933672961890701E-3</v>
          </cell>
          <cell r="AJ414">
            <v>3.5336165853383499E-2</v>
          </cell>
          <cell r="AT414">
            <v>0</v>
          </cell>
          <cell r="AU414">
            <v>0</v>
          </cell>
          <cell r="PM414">
            <v>0</v>
          </cell>
          <cell r="PN414">
            <v>0</v>
          </cell>
          <cell r="PO414">
            <v>0</v>
          </cell>
        </row>
        <row r="415">
          <cell r="M415" t="str">
            <v>HCD_INT_EM_CORP_HY</v>
          </cell>
          <cell r="V415" t="str">
            <v>RFI</v>
          </cell>
          <cell r="X415">
            <v>4.2008071624651203E-3</v>
          </cell>
          <cell r="Y415">
            <v>-7.3243197697969706E-2</v>
          </cell>
          <cell r="AI415">
            <v>1.0083662225468899E-3</v>
          </cell>
          <cell r="AJ415">
            <v>-1.75813751346343E-2</v>
          </cell>
          <cell r="AT415">
            <v>0</v>
          </cell>
          <cell r="AU415">
            <v>0</v>
          </cell>
          <cell r="PM415">
            <v>0</v>
          </cell>
          <cell r="PN415">
            <v>0</v>
          </cell>
          <cell r="PO415">
            <v>0</v>
          </cell>
        </row>
        <row r="416">
          <cell r="M416" t="str">
            <v>HCD_INT_EM_CORP_HY</v>
          </cell>
          <cell r="V416" t="str">
            <v>RFI</v>
          </cell>
          <cell r="X416">
            <v>0</v>
          </cell>
          <cell r="Y416">
            <v>0</v>
          </cell>
          <cell r="AI416">
            <v>0</v>
          </cell>
          <cell r="AJ416">
            <v>0</v>
          </cell>
          <cell r="AT416">
            <v>0</v>
          </cell>
          <cell r="AU416">
            <v>0</v>
          </cell>
          <cell r="PM416">
            <v>0</v>
          </cell>
          <cell r="PN416">
            <v>0</v>
          </cell>
          <cell r="PO416">
            <v>0</v>
          </cell>
        </row>
        <row r="417">
          <cell r="M417" t="str">
            <v>HCD_INT_EM_CORP_HY</v>
          </cell>
          <cell r="V417" t="str">
            <v>RFI</v>
          </cell>
          <cell r="X417">
            <v>0</v>
          </cell>
          <cell r="Y417">
            <v>0</v>
          </cell>
          <cell r="AI417">
            <v>0</v>
          </cell>
          <cell r="AJ417">
            <v>0</v>
          </cell>
          <cell r="AT417">
            <v>0</v>
          </cell>
          <cell r="AU417">
            <v>0</v>
          </cell>
          <cell r="PM417">
            <v>0</v>
          </cell>
          <cell r="PN417">
            <v>0</v>
          </cell>
          <cell r="PO417">
            <v>0</v>
          </cell>
        </row>
        <row r="418">
          <cell r="M418" t="str">
            <v>HCD_INT_EM_CORP_HY</v>
          </cell>
          <cell r="V418" t="str">
            <v>RFI</v>
          </cell>
          <cell r="X418">
            <v>0</v>
          </cell>
          <cell r="Y418">
            <v>0</v>
          </cell>
          <cell r="AI418">
            <v>0</v>
          </cell>
          <cell r="AJ418">
            <v>0</v>
          </cell>
          <cell r="AT418">
            <v>0</v>
          </cell>
          <cell r="AU418">
            <v>0</v>
          </cell>
          <cell r="PM418">
            <v>0</v>
          </cell>
          <cell r="PN418">
            <v>0</v>
          </cell>
          <cell r="PO418">
            <v>0</v>
          </cell>
        </row>
        <row r="419">
          <cell r="M419" t="str">
            <v>HCD_INT_EM_CORP_HY</v>
          </cell>
          <cell r="V419" t="str">
            <v>RFI</v>
          </cell>
          <cell r="X419">
            <v>0</v>
          </cell>
          <cell r="Y419">
            <v>0</v>
          </cell>
          <cell r="AI419">
            <v>0</v>
          </cell>
          <cell r="AJ419">
            <v>0</v>
          </cell>
          <cell r="AT419">
            <v>0</v>
          </cell>
          <cell r="AU419">
            <v>0</v>
          </cell>
          <cell r="PM419">
            <v>0</v>
          </cell>
          <cell r="PN419">
            <v>0</v>
          </cell>
          <cell r="PO419">
            <v>0</v>
          </cell>
        </row>
        <row r="420">
          <cell r="M420" t="str">
            <v>HCD_INT_EM_CORP_HY</v>
          </cell>
          <cell r="V420" t="str">
            <v>RFI</v>
          </cell>
          <cell r="X420">
            <v>0</v>
          </cell>
          <cell r="Y420">
            <v>0</v>
          </cell>
          <cell r="AI420">
            <v>0</v>
          </cell>
          <cell r="AJ420">
            <v>0</v>
          </cell>
          <cell r="AT420">
            <v>0</v>
          </cell>
          <cell r="AU420">
            <v>0</v>
          </cell>
          <cell r="PM420">
            <v>0</v>
          </cell>
          <cell r="PN420">
            <v>0</v>
          </cell>
          <cell r="PO420">
            <v>0</v>
          </cell>
        </row>
        <row r="421">
          <cell r="M421" t="str">
            <v>HCD_INT_EM_CORP_HY</v>
          </cell>
          <cell r="V421" t="str">
            <v>RFI</v>
          </cell>
          <cell r="X421">
            <v>0</v>
          </cell>
          <cell r="Y421">
            <v>0</v>
          </cell>
          <cell r="AI421">
            <v>0</v>
          </cell>
          <cell r="AJ421">
            <v>0</v>
          </cell>
          <cell r="AT421">
            <v>0</v>
          </cell>
          <cell r="AU421">
            <v>0</v>
          </cell>
          <cell r="PM421">
            <v>0</v>
          </cell>
          <cell r="PN421">
            <v>0</v>
          </cell>
          <cell r="PO421">
            <v>0</v>
          </cell>
        </row>
        <row r="422">
          <cell r="M422" t="str">
            <v>HCD_INT_EM_CORP_HY</v>
          </cell>
          <cell r="V422" t="str">
            <v>RFI</v>
          </cell>
          <cell r="X422">
            <v>0</v>
          </cell>
          <cell r="Y422">
            <v>0</v>
          </cell>
          <cell r="AI422">
            <v>0</v>
          </cell>
          <cell r="AJ422">
            <v>0</v>
          </cell>
          <cell r="AT422">
            <v>0</v>
          </cell>
          <cell r="AU422">
            <v>0</v>
          </cell>
          <cell r="PM422">
            <v>0</v>
          </cell>
          <cell r="PN422">
            <v>0</v>
          </cell>
          <cell r="PO422">
            <v>0</v>
          </cell>
        </row>
        <row r="423">
          <cell r="M423" t="str">
            <v>HCD_INT_EM_CORP_HY</v>
          </cell>
          <cell r="V423" t="str">
            <v>RFI</v>
          </cell>
          <cell r="X423">
            <v>0</v>
          </cell>
          <cell r="Y423">
            <v>0</v>
          </cell>
          <cell r="AI423">
            <v>0</v>
          </cell>
          <cell r="AJ423">
            <v>0</v>
          </cell>
          <cell r="AT423">
            <v>0</v>
          </cell>
          <cell r="AU423">
            <v>0</v>
          </cell>
          <cell r="PM423">
            <v>0</v>
          </cell>
          <cell r="PN423">
            <v>0</v>
          </cell>
          <cell r="PO423">
            <v>0</v>
          </cell>
        </row>
        <row r="424">
          <cell r="M424" t="str">
            <v>HCD_INT_EM_CORP_HY</v>
          </cell>
          <cell r="V424" t="str">
            <v>RFI</v>
          </cell>
          <cell r="X424">
            <v>0</v>
          </cell>
          <cell r="Y424">
            <v>0</v>
          </cell>
          <cell r="AI424">
            <v>0</v>
          </cell>
          <cell r="AJ424">
            <v>0</v>
          </cell>
          <cell r="AT424">
            <v>0</v>
          </cell>
          <cell r="AU424">
            <v>0</v>
          </cell>
          <cell r="PM424">
            <v>0</v>
          </cell>
          <cell r="PN424">
            <v>0</v>
          </cell>
          <cell r="PO424">
            <v>0</v>
          </cell>
        </row>
        <row r="425">
          <cell r="M425" t="str">
            <v>HCD_INT_EM_CORP_HY</v>
          </cell>
          <cell r="V425" t="str">
            <v>RFI</v>
          </cell>
          <cell r="X425">
            <v>0</v>
          </cell>
          <cell r="Y425">
            <v>0</v>
          </cell>
          <cell r="AI425">
            <v>0</v>
          </cell>
          <cell r="AJ425">
            <v>0</v>
          </cell>
          <cell r="AT425">
            <v>0</v>
          </cell>
          <cell r="AU425">
            <v>0</v>
          </cell>
          <cell r="PM425">
            <v>0</v>
          </cell>
          <cell r="PN425">
            <v>0</v>
          </cell>
          <cell r="PO425">
            <v>0</v>
          </cell>
        </row>
        <row r="426">
          <cell r="M426" t="str">
            <v>HCD_INT_EM_CORP_HY</v>
          </cell>
          <cell r="V426" t="str">
            <v>RFI</v>
          </cell>
          <cell r="X426">
            <v>0</v>
          </cell>
          <cell r="Y426">
            <v>0</v>
          </cell>
          <cell r="AI426">
            <v>0</v>
          </cell>
          <cell r="AJ426">
            <v>0</v>
          </cell>
          <cell r="AT426">
            <v>0</v>
          </cell>
          <cell r="AU426">
            <v>0</v>
          </cell>
          <cell r="PM426">
            <v>0</v>
          </cell>
          <cell r="PN426">
            <v>0</v>
          </cell>
          <cell r="PO426">
            <v>0</v>
          </cell>
        </row>
        <row r="427">
          <cell r="M427" t="str">
            <v>HCD_INT_EM_CORP_HY</v>
          </cell>
          <cell r="V427" t="str">
            <v>RFI</v>
          </cell>
          <cell r="X427">
            <v>0</v>
          </cell>
          <cell r="Y427">
            <v>0</v>
          </cell>
          <cell r="AI427">
            <v>0</v>
          </cell>
          <cell r="AJ427">
            <v>0</v>
          </cell>
          <cell r="AT427">
            <v>0</v>
          </cell>
          <cell r="AU427">
            <v>0</v>
          </cell>
          <cell r="PM427">
            <v>0</v>
          </cell>
          <cell r="PN427">
            <v>0</v>
          </cell>
          <cell r="PO427">
            <v>0</v>
          </cell>
        </row>
        <row r="428">
          <cell r="M428" t="str">
            <v>HCD_INT_EM_CORP_HY</v>
          </cell>
          <cell r="V428" t="str">
            <v>RFI</v>
          </cell>
          <cell r="X428">
            <v>0</v>
          </cell>
          <cell r="Y428">
            <v>0</v>
          </cell>
          <cell r="AI428">
            <v>0</v>
          </cell>
          <cell r="AJ428">
            <v>0</v>
          </cell>
          <cell r="AT428">
            <v>0</v>
          </cell>
          <cell r="AU428">
            <v>0</v>
          </cell>
          <cell r="PM428">
            <v>0</v>
          </cell>
          <cell r="PN428">
            <v>0</v>
          </cell>
          <cell r="PO428">
            <v>0</v>
          </cell>
        </row>
        <row r="429">
          <cell r="M429" t="str">
            <v>HCD_INT_EM_CORP_HY</v>
          </cell>
          <cell r="V429" t="str">
            <v>RFI</v>
          </cell>
          <cell r="X429">
            <v>0</v>
          </cell>
          <cell r="Y429">
            <v>0</v>
          </cell>
          <cell r="AI429">
            <v>0</v>
          </cell>
          <cell r="AJ429">
            <v>0</v>
          </cell>
          <cell r="AT429">
            <v>0</v>
          </cell>
          <cell r="AU429">
            <v>0</v>
          </cell>
          <cell r="PM429">
            <v>0</v>
          </cell>
          <cell r="PN429">
            <v>0</v>
          </cell>
          <cell r="PO429">
            <v>0</v>
          </cell>
        </row>
        <row r="430">
          <cell r="M430" t="str">
            <v>HCD_INT_EM_CORP_HY</v>
          </cell>
          <cell r="V430" t="str">
            <v>RFI</v>
          </cell>
          <cell r="X430">
            <v>0</v>
          </cell>
          <cell r="Y430">
            <v>0</v>
          </cell>
          <cell r="AI430">
            <v>0</v>
          </cell>
          <cell r="AJ430">
            <v>0</v>
          </cell>
          <cell r="AT430">
            <v>0</v>
          </cell>
          <cell r="AU430">
            <v>0</v>
          </cell>
          <cell r="PM430">
            <v>0</v>
          </cell>
          <cell r="PN430">
            <v>0</v>
          </cell>
          <cell r="PO430">
            <v>0</v>
          </cell>
        </row>
        <row r="431">
          <cell r="M431" t="str">
            <v>HCD_INT_EM_CORP_HY</v>
          </cell>
          <cell r="V431" t="str">
            <v>RFI</v>
          </cell>
          <cell r="X431">
            <v>0</v>
          </cell>
          <cell r="Y431">
            <v>0</v>
          </cell>
          <cell r="AI431">
            <v>0</v>
          </cell>
          <cell r="AJ431">
            <v>0</v>
          </cell>
          <cell r="AT431">
            <v>0</v>
          </cell>
          <cell r="AU431">
            <v>0</v>
          </cell>
          <cell r="PM431">
            <v>0</v>
          </cell>
          <cell r="PN431">
            <v>0</v>
          </cell>
          <cell r="PO431">
            <v>0</v>
          </cell>
        </row>
        <row r="432">
          <cell r="M432" t="str">
            <v>HCD_INT_EM_CORP_HY</v>
          </cell>
          <cell r="V432" t="str">
            <v>RFI</v>
          </cell>
          <cell r="X432">
            <v>0</v>
          </cell>
          <cell r="Y432">
            <v>0</v>
          </cell>
          <cell r="AI432">
            <v>0</v>
          </cell>
          <cell r="AJ432">
            <v>0</v>
          </cell>
          <cell r="AT432">
            <v>0</v>
          </cell>
          <cell r="AU432">
            <v>0</v>
          </cell>
          <cell r="PM432">
            <v>0</v>
          </cell>
          <cell r="PN432">
            <v>0</v>
          </cell>
          <cell r="PO432">
            <v>0</v>
          </cell>
        </row>
        <row r="433">
          <cell r="M433" t="str">
            <v>HCD_INT_EM_CORP_HY</v>
          </cell>
          <cell r="V433" t="str">
            <v>RFI</v>
          </cell>
          <cell r="X433">
            <v>0</v>
          </cell>
          <cell r="Y433">
            <v>0</v>
          </cell>
          <cell r="AI433">
            <v>0</v>
          </cell>
          <cell r="AJ433">
            <v>0</v>
          </cell>
          <cell r="AT433">
            <v>0</v>
          </cell>
          <cell r="AU433">
            <v>0</v>
          </cell>
          <cell r="PM433">
            <v>0</v>
          </cell>
          <cell r="PN433">
            <v>0</v>
          </cell>
          <cell r="PO433">
            <v>0</v>
          </cell>
        </row>
        <row r="434">
          <cell r="M434" t="str">
            <v>HCD_INT_EM_CORP_HY</v>
          </cell>
          <cell r="V434" t="str">
            <v>RFI</v>
          </cell>
          <cell r="X434">
            <v>8.1729125134561206E-3</v>
          </cell>
          <cell r="Y434">
            <v>8.2615162575461198E-2</v>
          </cell>
          <cell r="AI434">
            <v>1.96129513650364E-3</v>
          </cell>
          <cell r="AJ434">
            <v>1.9825578250198799E-2</v>
          </cell>
          <cell r="AT434">
            <v>0</v>
          </cell>
          <cell r="AU434">
            <v>0</v>
          </cell>
          <cell r="PM434">
            <v>0</v>
          </cell>
          <cell r="PN434">
            <v>0</v>
          </cell>
          <cell r="PO434">
            <v>0</v>
          </cell>
        </row>
        <row r="435">
          <cell r="M435" t="str">
            <v>HCD_INT_EM_CORP_HY</v>
          </cell>
          <cell r="V435" t="str">
            <v>RFI</v>
          </cell>
          <cell r="X435">
            <v>0</v>
          </cell>
          <cell r="Y435">
            <v>0</v>
          </cell>
          <cell r="AI435">
            <v>0</v>
          </cell>
          <cell r="AJ435">
            <v>0</v>
          </cell>
          <cell r="AT435">
            <v>0</v>
          </cell>
          <cell r="AU435">
            <v>0</v>
          </cell>
          <cell r="PM435">
            <v>0</v>
          </cell>
          <cell r="PN435">
            <v>0</v>
          </cell>
          <cell r="PO435">
            <v>0</v>
          </cell>
        </row>
        <row r="436">
          <cell r="M436" t="str">
            <v>HCD_INT_EM_CORP_HY</v>
          </cell>
          <cell r="V436" t="str">
            <v>RFI</v>
          </cell>
          <cell r="X436">
            <v>0</v>
          </cell>
          <cell r="Y436">
            <v>0</v>
          </cell>
          <cell r="AI436">
            <v>0</v>
          </cell>
          <cell r="AJ436">
            <v>0</v>
          </cell>
          <cell r="AT436">
            <v>0</v>
          </cell>
          <cell r="AU436">
            <v>0</v>
          </cell>
          <cell r="PM436">
            <v>0</v>
          </cell>
          <cell r="PN436">
            <v>0</v>
          </cell>
          <cell r="PO436">
            <v>0</v>
          </cell>
        </row>
        <row r="437">
          <cell r="M437" t="str">
            <v>HCD_INT_EM_CORP_HY</v>
          </cell>
          <cell r="V437" t="str">
            <v>RFI</v>
          </cell>
          <cell r="X437">
            <v>0</v>
          </cell>
          <cell r="Y437">
            <v>0</v>
          </cell>
          <cell r="AI437">
            <v>0</v>
          </cell>
          <cell r="AJ437">
            <v>0</v>
          </cell>
          <cell r="AT437">
            <v>0</v>
          </cell>
          <cell r="AU437">
            <v>0</v>
          </cell>
          <cell r="PM437">
            <v>0</v>
          </cell>
          <cell r="PN437">
            <v>0</v>
          </cell>
          <cell r="PO437">
            <v>0</v>
          </cell>
        </row>
        <row r="438">
          <cell r="M438" t="str">
            <v>HCD_INT_EM_CORP_HY</v>
          </cell>
          <cell r="V438" t="str">
            <v>RFI</v>
          </cell>
          <cell r="X438">
            <v>0</v>
          </cell>
          <cell r="Y438">
            <v>0</v>
          </cell>
          <cell r="AI438">
            <v>0</v>
          </cell>
          <cell r="AJ438">
            <v>0</v>
          </cell>
          <cell r="AT438">
            <v>0</v>
          </cell>
          <cell r="AU438">
            <v>0</v>
          </cell>
          <cell r="PM438">
            <v>0</v>
          </cell>
          <cell r="PN438">
            <v>0</v>
          </cell>
          <cell r="PO438">
            <v>0</v>
          </cell>
        </row>
        <row r="439">
          <cell r="M439" t="str">
            <v>HCD_INT_EM_CORP_HY</v>
          </cell>
          <cell r="V439" t="str">
            <v>RFI</v>
          </cell>
          <cell r="X439">
            <v>0</v>
          </cell>
          <cell r="Y439">
            <v>0</v>
          </cell>
          <cell r="AI439">
            <v>0</v>
          </cell>
          <cell r="AJ439">
            <v>0</v>
          </cell>
          <cell r="AT439">
            <v>0</v>
          </cell>
          <cell r="AU439">
            <v>0</v>
          </cell>
          <cell r="PM439">
            <v>0</v>
          </cell>
          <cell r="PN439">
            <v>0</v>
          </cell>
          <cell r="PO439">
            <v>0</v>
          </cell>
        </row>
        <row r="440">
          <cell r="M440" t="str">
            <v>HCD_INT_EM_CORP_HY</v>
          </cell>
          <cell r="V440" t="str">
            <v>RFI</v>
          </cell>
          <cell r="X440">
            <v>0</v>
          </cell>
          <cell r="Y440">
            <v>0</v>
          </cell>
          <cell r="AI440">
            <v>0</v>
          </cell>
          <cell r="AJ440">
            <v>0</v>
          </cell>
          <cell r="AT440">
            <v>0</v>
          </cell>
          <cell r="AU440">
            <v>0</v>
          </cell>
          <cell r="PM440">
            <v>0</v>
          </cell>
          <cell r="PN440">
            <v>0</v>
          </cell>
          <cell r="PO440">
            <v>0</v>
          </cell>
        </row>
        <row r="441">
          <cell r="M441" t="str">
            <v>HCD_INT_EM_CORP_HY</v>
          </cell>
          <cell r="V441" t="str">
            <v>RFI</v>
          </cell>
          <cell r="X441">
            <v>0</v>
          </cell>
          <cell r="Y441">
            <v>0</v>
          </cell>
          <cell r="AI441">
            <v>0</v>
          </cell>
          <cell r="AJ441">
            <v>0</v>
          </cell>
          <cell r="AT441">
            <v>0</v>
          </cell>
          <cell r="AU441">
            <v>0</v>
          </cell>
          <cell r="PM441">
            <v>0</v>
          </cell>
          <cell r="PN441">
            <v>0</v>
          </cell>
          <cell r="PO441">
            <v>0</v>
          </cell>
        </row>
        <row r="442">
          <cell r="M442" t="str">
            <v>HCD_INT_EM_CORP_HY</v>
          </cell>
          <cell r="V442" t="str">
            <v>RFI</v>
          </cell>
          <cell r="X442">
            <v>1.0974918151667399E-2</v>
          </cell>
          <cell r="Y442">
            <v>0.70271078219441596</v>
          </cell>
          <cell r="AI442">
            <v>3.1567879830444899E-3</v>
          </cell>
          <cell r="AJ442">
            <v>0.20212532996888299</v>
          </cell>
          <cell r="AT442">
            <v>0</v>
          </cell>
          <cell r="AU442">
            <v>0</v>
          </cell>
          <cell r="PM442">
            <v>0</v>
          </cell>
          <cell r="PN442">
            <v>0</v>
          </cell>
          <cell r="PO442">
            <v>0</v>
          </cell>
        </row>
        <row r="443">
          <cell r="M443" t="str">
            <v>HCD_INT_EM_CORP_HY</v>
          </cell>
          <cell r="V443" t="str">
            <v>RFI</v>
          </cell>
          <cell r="X443">
            <v>6.1097338756534898E-3</v>
          </cell>
          <cell r="Y443">
            <v>0.34412381539672399</v>
          </cell>
          <cell r="AI443">
            <v>3.3005502263009699E-3</v>
          </cell>
          <cell r="AJ443">
            <v>0.18589973964644499</v>
          </cell>
          <cell r="AT443">
            <v>0</v>
          </cell>
          <cell r="AU443">
            <v>0</v>
          </cell>
          <cell r="PM443">
            <v>0</v>
          </cell>
          <cell r="PN443">
            <v>0</v>
          </cell>
          <cell r="PO443">
            <v>0</v>
          </cell>
        </row>
        <row r="444">
          <cell r="M444" t="str">
            <v>HCD_INT_EM_CORP_HY</v>
          </cell>
          <cell r="V444" t="str">
            <v>RFI</v>
          </cell>
          <cell r="X444">
            <v>0</v>
          </cell>
          <cell r="Y444">
            <v>0</v>
          </cell>
          <cell r="AI444">
            <v>0</v>
          </cell>
          <cell r="AJ444">
            <v>0</v>
          </cell>
          <cell r="AT444">
            <v>0</v>
          </cell>
          <cell r="AU444">
            <v>0</v>
          </cell>
          <cell r="PM444">
            <v>0</v>
          </cell>
          <cell r="PN444">
            <v>0</v>
          </cell>
          <cell r="PO444">
            <v>0</v>
          </cell>
        </row>
        <row r="445">
          <cell r="M445" t="str">
            <v>HCD_INT_EM_CORP_HY</v>
          </cell>
          <cell r="V445" t="str">
            <v>RFI</v>
          </cell>
          <cell r="X445">
            <v>0</v>
          </cell>
          <cell r="Y445">
            <v>0</v>
          </cell>
          <cell r="AI445">
            <v>0</v>
          </cell>
          <cell r="AJ445">
            <v>0</v>
          </cell>
          <cell r="AT445">
            <v>0</v>
          </cell>
          <cell r="AU445">
            <v>0</v>
          </cell>
          <cell r="PM445">
            <v>0</v>
          </cell>
          <cell r="PN445">
            <v>0</v>
          </cell>
          <cell r="PO445">
            <v>0</v>
          </cell>
        </row>
        <row r="446">
          <cell r="M446" t="str">
            <v>HCD_INT_EM_CORP_HY</v>
          </cell>
          <cell r="V446" t="str">
            <v>RFI</v>
          </cell>
          <cell r="X446">
            <v>5.1226549938710895E-4</v>
          </cell>
          <cell r="Y446">
            <v>3.3243334394139602E-2</v>
          </cell>
          <cell r="AI446">
            <v>0</v>
          </cell>
          <cell r="AJ446">
            <v>0</v>
          </cell>
          <cell r="AT446">
            <v>0</v>
          </cell>
          <cell r="AU446">
            <v>0</v>
          </cell>
          <cell r="PM446">
            <v>0</v>
          </cell>
          <cell r="PN446">
            <v>0</v>
          </cell>
          <cell r="PO446">
            <v>0</v>
          </cell>
        </row>
        <row r="447">
          <cell r="M447" t="str">
            <v>HCD_INT_EM_CORP_HY</v>
          </cell>
          <cell r="V447" t="str">
            <v>RFI</v>
          </cell>
          <cell r="X447">
            <v>7.4212966896332402E-3</v>
          </cell>
          <cell r="Y447">
            <v>0.244760949106304</v>
          </cell>
          <cell r="AI447">
            <v>1.46324860694822E-4</v>
          </cell>
          <cell r="AJ447">
            <v>4.8259237273029498E-3</v>
          </cell>
          <cell r="AT447">
            <v>0</v>
          </cell>
          <cell r="AU447">
            <v>0</v>
          </cell>
          <cell r="PM447">
            <v>0</v>
          </cell>
          <cell r="PN447">
            <v>0</v>
          </cell>
          <cell r="PO447">
            <v>0</v>
          </cell>
        </row>
        <row r="448">
          <cell r="M448" t="str">
            <v>HCD_INT_EM_CORP_HY</v>
          </cell>
          <cell r="V448" t="str">
            <v>RFI</v>
          </cell>
          <cell r="X448">
            <v>6.1524723337867096E-4</v>
          </cell>
          <cell r="Y448">
            <v>1.6854954052458699E-2</v>
          </cell>
          <cell r="AI448">
            <v>1.9753914464143798E-3</v>
          </cell>
          <cell r="AJ448">
            <v>5.4116670924475599E-2</v>
          </cell>
          <cell r="AT448">
            <v>0</v>
          </cell>
          <cell r="AU448">
            <v>0</v>
          </cell>
          <cell r="PM448">
            <v>0</v>
          </cell>
          <cell r="PN448">
            <v>0</v>
          </cell>
          <cell r="PO448">
            <v>0</v>
          </cell>
        </row>
        <row r="449">
          <cell r="M449" t="str">
            <v>HCD_INT_EM_CORP_HY</v>
          </cell>
          <cell r="V449" t="str">
            <v>RFI</v>
          </cell>
          <cell r="X449">
            <v>0</v>
          </cell>
          <cell r="Y449">
            <v>0</v>
          </cell>
          <cell r="AI449">
            <v>0</v>
          </cell>
          <cell r="AJ449">
            <v>0</v>
          </cell>
          <cell r="AT449">
            <v>0</v>
          </cell>
          <cell r="AU449">
            <v>0</v>
          </cell>
          <cell r="PM449">
            <v>0</v>
          </cell>
          <cell r="PN449">
            <v>0</v>
          </cell>
          <cell r="PO449">
            <v>0</v>
          </cell>
        </row>
        <row r="450">
          <cell r="M450" t="str">
            <v>HCD_INT_EM_CORP_HY</v>
          </cell>
          <cell r="V450" t="str">
            <v>RFI</v>
          </cell>
          <cell r="X450">
            <v>0</v>
          </cell>
          <cell r="Y450">
            <v>0</v>
          </cell>
          <cell r="AI450">
            <v>0</v>
          </cell>
          <cell r="AJ450">
            <v>0</v>
          </cell>
          <cell r="AT450">
            <v>0</v>
          </cell>
          <cell r="AU450">
            <v>0</v>
          </cell>
          <cell r="PM450">
            <v>0</v>
          </cell>
          <cell r="PN450">
            <v>0</v>
          </cell>
          <cell r="PO450">
            <v>0</v>
          </cell>
        </row>
        <row r="451">
          <cell r="M451" t="str">
            <v>HCD_INT_EM_CORP_HY</v>
          </cell>
          <cell r="V451" t="str">
            <v>RFI</v>
          </cell>
          <cell r="X451">
            <v>0</v>
          </cell>
          <cell r="Y451">
            <v>0</v>
          </cell>
          <cell r="AI451">
            <v>0</v>
          </cell>
          <cell r="AJ451">
            <v>0</v>
          </cell>
          <cell r="AT451">
            <v>0</v>
          </cell>
          <cell r="AU451">
            <v>0</v>
          </cell>
          <cell r="PM451">
            <v>0</v>
          </cell>
          <cell r="PN451">
            <v>0</v>
          </cell>
          <cell r="PO451">
            <v>0</v>
          </cell>
        </row>
        <row r="452">
          <cell r="M452" t="str">
            <v>HCD_INT_EM_CORP_HY</v>
          </cell>
          <cell r="V452" t="str">
            <v>RFI</v>
          </cell>
          <cell r="X452">
            <v>0</v>
          </cell>
          <cell r="Y452">
            <v>0</v>
          </cell>
          <cell r="AI452">
            <v>1.5042660421581101E-4</v>
          </cell>
          <cell r="AJ452">
            <v>4.1713910103879898E-5</v>
          </cell>
          <cell r="AT452">
            <v>0</v>
          </cell>
          <cell r="AU452">
            <v>0</v>
          </cell>
          <cell r="PM452">
            <v>0</v>
          </cell>
          <cell r="PN452">
            <v>0</v>
          </cell>
          <cell r="PO452">
            <v>0</v>
          </cell>
        </row>
        <row r="453">
          <cell r="M453" t="str">
            <v>HCD_INT_EM_CORP_HY</v>
          </cell>
          <cell r="V453" t="str">
            <v>RFI</v>
          </cell>
          <cell r="X453">
            <v>0</v>
          </cell>
          <cell r="Y453">
            <v>0</v>
          </cell>
          <cell r="AI453">
            <v>0</v>
          </cell>
          <cell r="AJ453">
            <v>0</v>
          </cell>
          <cell r="AT453">
            <v>0</v>
          </cell>
          <cell r="AU453">
            <v>0</v>
          </cell>
          <cell r="PM453">
            <v>0</v>
          </cell>
          <cell r="PN453">
            <v>0</v>
          </cell>
          <cell r="PO453">
            <v>0</v>
          </cell>
        </row>
        <row r="454">
          <cell r="M454" t="str">
            <v>HCD_INT_EM_CORP_HY</v>
          </cell>
          <cell r="V454" t="str">
            <v>RFI</v>
          </cell>
          <cell r="X454">
            <v>0</v>
          </cell>
          <cell r="Y454">
            <v>0</v>
          </cell>
          <cell r="AI454">
            <v>0</v>
          </cell>
          <cell r="AJ454">
            <v>0</v>
          </cell>
          <cell r="AT454">
            <v>0</v>
          </cell>
          <cell r="AU454">
            <v>0</v>
          </cell>
          <cell r="PM454">
            <v>0</v>
          </cell>
          <cell r="PN454">
            <v>0</v>
          </cell>
          <cell r="PO454">
            <v>0</v>
          </cell>
        </row>
        <row r="455">
          <cell r="M455" t="str">
            <v>HCD_INT_EM_CORP_HY</v>
          </cell>
          <cell r="V455" t="str">
            <v>RFI</v>
          </cell>
          <cell r="X455">
            <v>0</v>
          </cell>
          <cell r="Y455">
            <v>0</v>
          </cell>
          <cell r="AI455">
            <v>0</v>
          </cell>
          <cell r="AJ455">
            <v>0</v>
          </cell>
          <cell r="AT455">
            <v>0</v>
          </cell>
          <cell r="AU455">
            <v>0</v>
          </cell>
          <cell r="PM455">
            <v>0</v>
          </cell>
          <cell r="PN455">
            <v>0</v>
          </cell>
          <cell r="PO455">
            <v>0</v>
          </cell>
        </row>
        <row r="456">
          <cell r="M456" t="str">
            <v>HCD_INT_EM_CORP_HY</v>
          </cell>
          <cell r="V456" t="str">
            <v>RFI</v>
          </cell>
          <cell r="X456">
            <v>5.8719025219428102E-3</v>
          </cell>
          <cell r="Y456">
            <v>0.123498564712499</v>
          </cell>
          <cell r="AI456">
            <v>9.7607277077784501E-4</v>
          </cell>
          <cell r="AJ456">
            <v>2.0528880682046901E-2</v>
          </cell>
          <cell r="AT456">
            <v>0</v>
          </cell>
          <cell r="AU456">
            <v>0</v>
          </cell>
          <cell r="PM456">
            <v>0</v>
          </cell>
          <cell r="PN456">
            <v>0</v>
          </cell>
          <cell r="PO456">
            <v>0</v>
          </cell>
        </row>
        <row r="457">
          <cell r="M457" t="str">
            <v>HCD_INT_EM_CORP_HY</v>
          </cell>
          <cell r="V457" t="str">
            <v>RFI</v>
          </cell>
          <cell r="X457">
            <v>0</v>
          </cell>
          <cell r="Y457">
            <v>0</v>
          </cell>
          <cell r="AI457">
            <v>0</v>
          </cell>
          <cell r="AJ457">
            <v>0</v>
          </cell>
          <cell r="AT457">
            <v>0</v>
          </cell>
          <cell r="AU457">
            <v>0</v>
          </cell>
          <cell r="PM457">
            <v>0</v>
          </cell>
          <cell r="PN457">
            <v>0</v>
          </cell>
          <cell r="PO457">
            <v>0</v>
          </cell>
        </row>
        <row r="458">
          <cell r="M458" t="str">
            <v>HCD_INT_EM_CORP_HY</v>
          </cell>
          <cell r="V458" t="str">
            <v>RFI</v>
          </cell>
          <cell r="X458">
            <v>0</v>
          </cell>
          <cell r="Y458">
            <v>0</v>
          </cell>
          <cell r="AI458">
            <v>0</v>
          </cell>
          <cell r="AJ458">
            <v>0</v>
          </cell>
          <cell r="AT458">
            <v>0</v>
          </cell>
          <cell r="AU458">
            <v>0</v>
          </cell>
          <cell r="PM458">
            <v>0</v>
          </cell>
          <cell r="PN458">
            <v>0</v>
          </cell>
          <cell r="PO458">
            <v>0</v>
          </cell>
        </row>
        <row r="459">
          <cell r="M459" t="str">
            <v>HCD_INT_EM_CORP_HY</v>
          </cell>
          <cell r="V459" t="str">
            <v>RFI</v>
          </cell>
          <cell r="X459">
            <v>0</v>
          </cell>
          <cell r="Y459">
            <v>0</v>
          </cell>
          <cell r="AI459">
            <v>0</v>
          </cell>
          <cell r="AJ459">
            <v>0</v>
          </cell>
          <cell r="AT459">
            <v>0</v>
          </cell>
          <cell r="AU459">
            <v>0</v>
          </cell>
          <cell r="PM459">
            <v>0</v>
          </cell>
          <cell r="PN459">
            <v>0</v>
          </cell>
          <cell r="PO459">
            <v>0</v>
          </cell>
        </row>
        <row r="460">
          <cell r="M460" t="str">
            <v>HCD_INT_EM_CORP_HY</v>
          </cell>
          <cell r="V460" t="str">
            <v>RFI</v>
          </cell>
          <cell r="X460">
            <v>0</v>
          </cell>
          <cell r="Y460">
            <v>0</v>
          </cell>
          <cell r="AI460">
            <v>0</v>
          </cell>
          <cell r="AJ460">
            <v>0</v>
          </cell>
          <cell r="AT460">
            <v>0</v>
          </cell>
          <cell r="AU460">
            <v>0</v>
          </cell>
          <cell r="PM460">
            <v>0</v>
          </cell>
          <cell r="PN460">
            <v>0</v>
          </cell>
          <cell r="PO460">
            <v>0</v>
          </cell>
        </row>
        <row r="461">
          <cell r="M461" t="str">
            <v>HCD_INT_EM_CORP_HY</v>
          </cell>
          <cell r="V461" t="str">
            <v>RFI</v>
          </cell>
          <cell r="X461">
            <v>0</v>
          </cell>
          <cell r="Y461">
            <v>0</v>
          </cell>
          <cell r="AI461">
            <v>0</v>
          </cell>
          <cell r="AJ461">
            <v>0</v>
          </cell>
          <cell r="AT461">
            <v>0</v>
          </cell>
          <cell r="AU461">
            <v>0</v>
          </cell>
          <cell r="PM461">
            <v>0</v>
          </cell>
          <cell r="PN461">
            <v>0</v>
          </cell>
          <cell r="PO461">
            <v>0</v>
          </cell>
        </row>
        <row r="462">
          <cell r="M462" t="str">
            <v>HCD_INT_EM_CORP_IG</v>
          </cell>
          <cell r="V462" t="str">
            <v>RFI</v>
          </cell>
          <cell r="X462">
            <v>0</v>
          </cell>
          <cell r="Y462">
            <v>0</v>
          </cell>
          <cell r="AI462">
            <v>0</v>
          </cell>
          <cell r="AJ462">
            <v>0</v>
          </cell>
          <cell r="AT462">
            <v>0</v>
          </cell>
          <cell r="AU462">
            <v>0</v>
          </cell>
          <cell r="PM462">
            <v>0</v>
          </cell>
          <cell r="PN462">
            <v>0</v>
          </cell>
          <cell r="PO462">
            <v>0</v>
          </cell>
        </row>
        <row r="463">
          <cell r="M463" t="str">
            <v>HCD_INT_EM_CORP_HY</v>
          </cell>
          <cell r="V463" t="str">
            <v>RFI</v>
          </cell>
          <cell r="X463">
            <v>0</v>
          </cell>
          <cell r="Y463">
            <v>0</v>
          </cell>
          <cell r="AI463">
            <v>0</v>
          </cell>
          <cell r="AJ463">
            <v>0</v>
          </cell>
          <cell r="AT463">
            <v>0</v>
          </cell>
          <cell r="AU463">
            <v>0</v>
          </cell>
          <cell r="PM463">
            <v>0</v>
          </cell>
          <cell r="PN463">
            <v>0</v>
          </cell>
          <cell r="PO463">
            <v>0</v>
          </cell>
        </row>
        <row r="464">
          <cell r="M464" t="str">
            <v>HCD_INT_EM_CORP_HY</v>
          </cell>
          <cell r="V464" t="str">
            <v>RFI</v>
          </cell>
          <cell r="X464">
            <v>0</v>
          </cell>
          <cell r="Y464">
            <v>0</v>
          </cell>
          <cell r="AI464">
            <v>0</v>
          </cell>
          <cell r="AJ464">
            <v>0</v>
          </cell>
          <cell r="AT464">
            <v>0</v>
          </cell>
          <cell r="AU464">
            <v>0</v>
          </cell>
          <cell r="PM464">
            <v>0</v>
          </cell>
          <cell r="PN464">
            <v>0</v>
          </cell>
          <cell r="PO464">
            <v>0</v>
          </cell>
        </row>
        <row r="465">
          <cell r="M465" t="str">
            <v>HCD_INT_EM_CORP_HY</v>
          </cell>
          <cell r="V465" t="str">
            <v>RFI</v>
          </cell>
          <cell r="X465">
            <v>0</v>
          </cell>
          <cell r="Y465">
            <v>0</v>
          </cell>
          <cell r="AI465">
            <v>0</v>
          </cell>
          <cell r="AJ465">
            <v>0</v>
          </cell>
          <cell r="AT465">
            <v>0</v>
          </cell>
          <cell r="AU465">
            <v>0</v>
          </cell>
          <cell r="PM465">
            <v>0</v>
          </cell>
          <cell r="PN465">
            <v>0</v>
          </cell>
          <cell r="PO465">
            <v>0</v>
          </cell>
        </row>
        <row r="466">
          <cell r="M466" t="str">
            <v>HCD_INT_EM_CORP_HY</v>
          </cell>
          <cell r="V466" t="str">
            <v>RFI</v>
          </cell>
          <cell r="X466">
            <v>0</v>
          </cell>
          <cell r="Y466">
            <v>0</v>
          </cell>
          <cell r="AI466">
            <v>0</v>
          </cell>
          <cell r="AJ466">
            <v>0</v>
          </cell>
          <cell r="AT466">
            <v>0</v>
          </cell>
          <cell r="AU466">
            <v>0</v>
          </cell>
          <cell r="PM466">
            <v>0</v>
          </cell>
          <cell r="PN466">
            <v>0</v>
          </cell>
          <cell r="PO466">
            <v>0</v>
          </cell>
        </row>
        <row r="467">
          <cell r="M467" t="str">
            <v>HCD_INT_EM_CORP_HY</v>
          </cell>
          <cell r="V467" t="str">
            <v>RFI</v>
          </cell>
          <cell r="X467">
            <v>0</v>
          </cell>
          <cell r="Y467">
            <v>0</v>
          </cell>
          <cell r="AI467">
            <v>0</v>
          </cell>
          <cell r="AJ467">
            <v>0</v>
          </cell>
          <cell r="AT467">
            <v>0</v>
          </cell>
          <cell r="AU467">
            <v>0</v>
          </cell>
          <cell r="PM467">
            <v>0</v>
          </cell>
          <cell r="PN467">
            <v>0</v>
          </cell>
          <cell r="PO467">
            <v>0</v>
          </cell>
        </row>
        <row r="468">
          <cell r="M468" t="str">
            <v>HCD_INT_EM_CORP_HY</v>
          </cell>
          <cell r="V468" t="str">
            <v>RFI</v>
          </cell>
          <cell r="X468">
            <v>0</v>
          </cell>
          <cell r="Y468">
            <v>0</v>
          </cell>
          <cell r="AI468">
            <v>0</v>
          </cell>
          <cell r="AJ468">
            <v>0</v>
          </cell>
          <cell r="AT468">
            <v>0</v>
          </cell>
          <cell r="AU468">
            <v>0</v>
          </cell>
          <cell r="PM468">
            <v>0</v>
          </cell>
          <cell r="PN468">
            <v>0</v>
          </cell>
          <cell r="PO468">
            <v>0</v>
          </cell>
        </row>
        <row r="469">
          <cell r="M469" t="str">
            <v>HCD_INT_EM_CORP_HY</v>
          </cell>
          <cell r="V469" t="str">
            <v>RFI</v>
          </cell>
          <cell r="X469">
            <v>5.8871841215934399E-4</v>
          </cell>
          <cell r="Y469">
            <v>7.7047439983601905E-4</v>
          </cell>
          <cell r="AI469">
            <v>0</v>
          </cell>
          <cell r="AJ469">
            <v>0</v>
          </cell>
          <cell r="AT469">
            <v>0</v>
          </cell>
          <cell r="AU469">
            <v>0</v>
          </cell>
          <cell r="PM469">
            <v>0</v>
          </cell>
          <cell r="PN469">
            <v>0</v>
          </cell>
          <cell r="PO469">
            <v>0</v>
          </cell>
        </row>
        <row r="470">
          <cell r="M470" t="str">
            <v>HCD_INT_EM_CORP_HY</v>
          </cell>
          <cell r="V470" t="str">
            <v>RFI</v>
          </cell>
          <cell r="X470">
            <v>0</v>
          </cell>
          <cell r="Y470">
            <v>0</v>
          </cell>
          <cell r="AI470">
            <v>0</v>
          </cell>
          <cell r="AJ470">
            <v>0</v>
          </cell>
          <cell r="AT470">
            <v>0</v>
          </cell>
          <cell r="AU470">
            <v>0</v>
          </cell>
          <cell r="PM470">
            <v>0</v>
          </cell>
          <cell r="PN470">
            <v>0</v>
          </cell>
          <cell r="PO470">
            <v>0</v>
          </cell>
        </row>
        <row r="471">
          <cell r="M471" t="str">
            <v>HCD_INT_EM_CORP_HY</v>
          </cell>
          <cell r="V471" t="str">
            <v>RFI</v>
          </cell>
          <cell r="X471">
            <v>0</v>
          </cell>
          <cell r="Y471">
            <v>0</v>
          </cell>
          <cell r="AI471">
            <v>0</v>
          </cell>
          <cell r="AJ471">
            <v>0</v>
          </cell>
          <cell r="AT471">
            <v>0</v>
          </cell>
          <cell r="AU471">
            <v>0</v>
          </cell>
          <cell r="PM471">
            <v>0</v>
          </cell>
          <cell r="PN471">
            <v>0</v>
          </cell>
          <cell r="PO471">
            <v>0</v>
          </cell>
        </row>
        <row r="472">
          <cell r="M472" t="str">
            <v>HCD_INT_EM_CORP_HY</v>
          </cell>
          <cell r="V472" t="str">
            <v>RFI</v>
          </cell>
          <cell r="X472">
            <v>0</v>
          </cell>
          <cell r="Y472">
            <v>0</v>
          </cell>
          <cell r="AI472">
            <v>0</v>
          </cell>
          <cell r="AJ472">
            <v>0</v>
          </cell>
          <cell r="AT472">
            <v>0</v>
          </cell>
          <cell r="AU472">
            <v>0</v>
          </cell>
          <cell r="PM472">
            <v>0</v>
          </cell>
          <cell r="PN472">
            <v>0</v>
          </cell>
          <cell r="PO472">
            <v>0</v>
          </cell>
        </row>
        <row r="473">
          <cell r="M473" t="str">
            <v>HCD_INT_EM_CORP_HY</v>
          </cell>
          <cell r="V473" t="str">
            <v>RFI</v>
          </cell>
          <cell r="X473">
            <v>0</v>
          </cell>
          <cell r="Y473">
            <v>0</v>
          </cell>
          <cell r="AI473">
            <v>0</v>
          </cell>
          <cell r="AJ473">
            <v>0</v>
          </cell>
          <cell r="AT473">
            <v>0</v>
          </cell>
          <cell r="AU473">
            <v>0</v>
          </cell>
          <cell r="PM473">
            <v>0</v>
          </cell>
          <cell r="PN473">
            <v>0</v>
          </cell>
          <cell r="PO473">
            <v>0</v>
          </cell>
        </row>
        <row r="474">
          <cell r="M474" t="str">
            <v>HCD_INT_EM_CORP_HY</v>
          </cell>
          <cell r="V474" t="str">
            <v>RFI</v>
          </cell>
          <cell r="X474">
            <v>0</v>
          </cell>
          <cell r="Y474">
            <v>0</v>
          </cell>
          <cell r="AI474">
            <v>0</v>
          </cell>
          <cell r="AJ474">
            <v>0</v>
          </cell>
          <cell r="AT474">
            <v>0</v>
          </cell>
          <cell r="AU474">
            <v>0</v>
          </cell>
          <cell r="PM474">
            <v>0</v>
          </cell>
          <cell r="PN474">
            <v>0</v>
          </cell>
          <cell r="PO474">
            <v>0</v>
          </cell>
        </row>
        <row r="475">
          <cell r="M475" t="str">
            <v>HCD_INT_EM_CORP_HY</v>
          </cell>
          <cell r="V475" t="str">
            <v>RFI</v>
          </cell>
          <cell r="X475">
            <v>0</v>
          </cell>
          <cell r="Y475">
            <v>0</v>
          </cell>
          <cell r="AI475">
            <v>0</v>
          </cell>
          <cell r="AJ475">
            <v>0</v>
          </cell>
          <cell r="AT475">
            <v>0</v>
          </cell>
          <cell r="AU475">
            <v>0</v>
          </cell>
          <cell r="PM475">
            <v>0</v>
          </cell>
          <cell r="PN475">
            <v>0</v>
          </cell>
          <cell r="PO475">
            <v>0</v>
          </cell>
        </row>
        <row r="476">
          <cell r="M476" t="str">
            <v>HCD_INT_EM_CORP_HY</v>
          </cell>
          <cell r="V476" t="str">
            <v>RFI</v>
          </cell>
          <cell r="X476">
            <v>0</v>
          </cell>
          <cell r="Y476">
            <v>0</v>
          </cell>
          <cell r="AI476">
            <v>0</v>
          </cell>
          <cell r="AJ476">
            <v>0</v>
          </cell>
          <cell r="AT476">
            <v>0</v>
          </cell>
          <cell r="AU476">
            <v>0</v>
          </cell>
          <cell r="PM476">
            <v>0</v>
          </cell>
          <cell r="PN476">
            <v>0</v>
          </cell>
          <cell r="PO476">
            <v>0</v>
          </cell>
        </row>
        <row r="477">
          <cell r="M477" t="str">
            <v>HCD_INT_EM_CORP_HY</v>
          </cell>
          <cell r="V477" t="str">
            <v>RFI</v>
          </cell>
          <cell r="X477">
            <v>0</v>
          </cell>
          <cell r="Y477">
            <v>0</v>
          </cell>
          <cell r="AI477">
            <v>0</v>
          </cell>
          <cell r="AJ477">
            <v>0</v>
          </cell>
          <cell r="AT477">
            <v>0</v>
          </cell>
          <cell r="AU477">
            <v>0</v>
          </cell>
          <cell r="PM477">
            <v>0</v>
          </cell>
          <cell r="PN477">
            <v>0</v>
          </cell>
          <cell r="PO477">
            <v>0</v>
          </cell>
        </row>
        <row r="478">
          <cell r="M478" t="str">
            <v>HCD_INT_EM_CORP_HY</v>
          </cell>
          <cell r="V478" t="str">
            <v>RFI</v>
          </cell>
          <cell r="X478">
            <v>2.5657297121462299E-4</v>
          </cell>
          <cell r="Y478">
            <v>1.09784254243017E-2</v>
          </cell>
          <cell r="AI478">
            <v>0</v>
          </cell>
          <cell r="AJ478">
            <v>0</v>
          </cell>
          <cell r="AT478">
            <v>0</v>
          </cell>
          <cell r="AU478">
            <v>0</v>
          </cell>
          <cell r="PM478">
            <v>0</v>
          </cell>
          <cell r="PN478">
            <v>0</v>
          </cell>
          <cell r="PO478">
            <v>0</v>
          </cell>
        </row>
        <row r="479">
          <cell r="M479" t="str">
            <v>HCD_INT_EM_CORP_HY</v>
          </cell>
          <cell r="V479" t="str">
            <v>RFI</v>
          </cell>
          <cell r="X479">
            <v>0</v>
          </cell>
          <cell r="Y479">
            <v>0</v>
          </cell>
          <cell r="AI479">
            <v>0</v>
          </cell>
          <cell r="AJ479">
            <v>0</v>
          </cell>
          <cell r="AT479">
            <v>0</v>
          </cell>
          <cell r="AU479">
            <v>0</v>
          </cell>
          <cell r="PM479">
            <v>0</v>
          </cell>
          <cell r="PN479">
            <v>0</v>
          </cell>
          <cell r="PO479">
            <v>0</v>
          </cell>
        </row>
        <row r="480">
          <cell r="M480" t="str">
            <v>HCD_INT_EM_CORP_IG</v>
          </cell>
          <cell r="V480" t="str">
            <v>RFI</v>
          </cell>
          <cell r="X480">
            <v>0</v>
          </cell>
          <cell r="Y480">
            <v>0</v>
          </cell>
          <cell r="AI480">
            <v>0</v>
          </cell>
          <cell r="AJ480">
            <v>0</v>
          </cell>
          <cell r="AT480">
            <v>0</v>
          </cell>
          <cell r="AU480">
            <v>0</v>
          </cell>
          <cell r="PM480">
            <v>0</v>
          </cell>
          <cell r="PN480">
            <v>0</v>
          </cell>
          <cell r="PO480">
            <v>0</v>
          </cell>
        </row>
        <row r="481">
          <cell r="M481" t="str">
            <v>HCD_INT_EM_CORP_IG</v>
          </cell>
          <cell r="V481" t="str">
            <v>RFI</v>
          </cell>
          <cell r="X481">
            <v>0</v>
          </cell>
          <cell r="Y481">
            <v>0</v>
          </cell>
          <cell r="AI481">
            <v>0</v>
          </cell>
          <cell r="AJ481">
            <v>0</v>
          </cell>
          <cell r="AT481">
            <v>0</v>
          </cell>
          <cell r="AU481">
            <v>0</v>
          </cell>
          <cell r="PM481">
            <v>0</v>
          </cell>
          <cell r="PN481">
            <v>0</v>
          </cell>
          <cell r="PO481">
            <v>0</v>
          </cell>
        </row>
        <row r="482">
          <cell r="M482" t="str">
            <v>HCD_INT_EM_CORP_IG</v>
          </cell>
          <cell r="V482" t="str">
            <v>RFI</v>
          </cell>
          <cell r="X482">
            <v>0</v>
          </cell>
          <cell r="Y482">
            <v>0</v>
          </cell>
          <cell r="AI482">
            <v>0</v>
          </cell>
          <cell r="AJ482">
            <v>0</v>
          </cell>
          <cell r="AT482">
            <v>0</v>
          </cell>
          <cell r="AU482">
            <v>0</v>
          </cell>
          <cell r="PM482">
            <v>0</v>
          </cell>
          <cell r="PN482">
            <v>0</v>
          </cell>
          <cell r="PO482">
            <v>0</v>
          </cell>
        </row>
        <row r="483">
          <cell r="M483" t="str">
            <v>HCD_INT_EM_CORP_IG</v>
          </cell>
          <cell r="V483" t="str">
            <v>RFI</v>
          </cell>
          <cell r="X483">
            <v>0</v>
          </cell>
          <cell r="Y483">
            <v>0</v>
          </cell>
          <cell r="AI483">
            <v>0</v>
          </cell>
          <cell r="AJ483">
            <v>0</v>
          </cell>
          <cell r="AT483">
            <v>0</v>
          </cell>
          <cell r="AU483">
            <v>0</v>
          </cell>
          <cell r="PM483">
            <v>0</v>
          </cell>
          <cell r="PN483">
            <v>0</v>
          </cell>
          <cell r="PO483">
            <v>0</v>
          </cell>
        </row>
        <row r="484">
          <cell r="M484" t="str">
            <v>HCD_INT_EM_CORP_IG</v>
          </cell>
          <cell r="V484" t="str">
            <v>RFI</v>
          </cell>
          <cell r="X484">
            <v>0</v>
          </cell>
          <cell r="Y484">
            <v>0</v>
          </cell>
          <cell r="AI484">
            <v>0</v>
          </cell>
          <cell r="AJ484">
            <v>0</v>
          </cell>
          <cell r="AT484">
            <v>0</v>
          </cell>
          <cell r="AU484">
            <v>0</v>
          </cell>
          <cell r="PM484">
            <v>0</v>
          </cell>
          <cell r="PN484">
            <v>0</v>
          </cell>
          <cell r="PO484">
            <v>0</v>
          </cell>
        </row>
        <row r="485">
          <cell r="M485" t="str">
            <v>HCD_INT_EM_CORP_IG</v>
          </cell>
          <cell r="V485" t="str">
            <v>RFI</v>
          </cell>
          <cell r="X485">
            <v>0</v>
          </cell>
          <cell r="Y485">
            <v>0</v>
          </cell>
          <cell r="AI485">
            <v>0</v>
          </cell>
          <cell r="AJ485">
            <v>0</v>
          </cell>
          <cell r="AT485">
            <v>0</v>
          </cell>
          <cell r="AU485">
            <v>0</v>
          </cell>
          <cell r="PM485">
            <v>0</v>
          </cell>
          <cell r="PN485">
            <v>0</v>
          </cell>
          <cell r="PO485">
            <v>0</v>
          </cell>
        </row>
        <row r="486">
          <cell r="M486" t="str">
            <v>HCD_INT_EM_CORP_IG</v>
          </cell>
          <cell r="V486" t="str">
            <v>RFI</v>
          </cell>
          <cell r="X486">
            <v>0</v>
          </cell>
          <cell r="Y486">
            <v>0</v>
          </cell>
          <cell r="AI486">
            <v>0</v>
          </cell>
          <cell r="AJ486">
            <v>0</v>
          </cell>
          <cell r="AT486">
            <v>0</v>
          </cell>
          <cell r="AU486">
            <v>0</v>
          </cell>
          <cell r="PM486">
            <v>0</v>
          </cell>
          <cell r="PN486">
            <v>0</v>
          </cell>
          <cell r="PO486">
            <v>0</v>
          </cell>
        </row>
        <row r="487">
          <cell r="M487" t="str">
            <v>HCD_INT_EM_CORP_IG</v>
          </cell>
          <cell r="V487" t="str">
            <v>RFI</v>
          </cell>
          <cell r="X487">
            <v>0</v>
          </cell>
          <cell r="Y487">
            <v>0</v>
          </cell>
          <cell r="AI487">
            <v>0</v>
          </cell>
          <cell r="AJ487">
            <v>0</v>
          </cell>
          <cell r="AT487">
            <v>0</v>
          </cell>
          <cell r="AU487">
            <v>0</v>
          </cell>
          <cell r="PM487">
            <v>0</v>
          </cell>
          <cell r="PN487">
            <v>0</v>
          </cell>
          <cell r="PO487">
            <v>0</v>
          </cell>
        </row>
        <row r="488">
          <cell r="M488" t="str">
            <v>HCD_INT_EM_CORP_IG</v>
          </cell>
          <cell r="V488" t="str">
            <v>RFI</v>
          </cell>
          <cell r="X488">
            <v>0</v>
          </cell>
          <cell r="Y488">
            <v>0</v>
          </cell>
          <cell r="AI488">
            <v>0</v>
          </cell>
          <cell r="AJ488">
            <v>0</v>
          </cell>
          <cell r="AT488">
            <v>0</v>
          </cell>
          <cell r="AU488">
            <v>0</v>
          </cell>
          <cell r="PM488">
            <v>0</v>
          </cell>
          <cell r="PN488">
            <v>0</v>
          </cell>
          <cell r="PO488">
            <v>0</v>
          </cell>
        </row>
        <row r="489">
          <cell r="M489" t="str">
            <v>HCD_INT_EM_CORP_IG</v>
          </cell>
          <cell r="V489" t="str">
            <v>RFI</v>
          </cell>
          <cell r="X489">
            <v>0</v>
          </cell>
          <cell r="Y489">
            <v>0</v>
          </cell>
          <cell r="AI489">
            <v>0</v>
          </cell>
          <cell r="AJ489">
            <v>0</v>
          </cell>
          <cell r="AT489">
            <v>0</v>
          </cell>
          <cell r="AU489">
            <v>0</v>
          </cell>
          <cell r="PM489">
            <v>0</v>
          </cell>
          <cell r="PN489">
            <v>0</v>
          </cell>
          <cell r="PO489">
            <v>0</v>
          </cell>
        </row>
        <row r="490">
          <cell r="M490" t="str">
            <v>HCD_INT_EM_CORP_IG</v>
          </cell>
          <cell r="V490" t="str">
            <v>RFI</v>
          </cell>
          <cell r="X490">
            <v>0</v>
          </cell>
          <cell r="Y490">
            <v>0</v>
          </cell>
          <cell r="AI490">
            <v>0</v>
          </cell>
          <cell r="AJ490">
            <v>0</v>
          </cell>
          <cell r="AT490">
            <v>0</v>
          </cell>
          <cell r="AU490">
            <v>0</v>
          </cell>
          <cell r="PM490">
            <v>0</v>
          </cell>
          <cell r="PN490">
            <v>0</v>
          </cell>
          <cell r="PO490">
            <v>0</v>
          </cell>
        </row>
        <row r="491">
          <cell r="M491" t="str">
            <v>HCD_INT_EM_CORP_IG</v>
          </cell>
          <cell r="V491" t="str">
            <v>RFI</v>
          </cell>
          <cell r="X491">
            <v>0</v>
          </cell>
          <cell r="Y491">
            <v>0</v>
          </cell>
          <cell r="AI491">
            <v>0</v>
          </cell>
          <cell r="AJ491">
            <v>0</v>
          </cell>
          <cell r="AT491">
            <v>0</v>
          </cell>
          <cell r="AU491">
            <v>0</v>
          </cell>
          <cell r="PM491">
            <v>0</v>
          </cell>
          <cell r="PN491">
            <v>0</v>
          </cell>
          <cell r="PO491">
            <v>0</v>
          </cell>
        </row>
        <row r="492">
          <cell r="M492" t="str">
            <v>HCD_INT_EM_CORP_IG</v>
          </cell>
          <cell r="V492" t="str">
            <v>RFI</v>
          </cell>
          <cell r="X492">
            <v>0</v>
          </cell>
          <cell r="Y492">
            <v>0</v>
          </cell>
          <cell r="AI492">
            <v>0</v>
          </cell>
          <cell r="AJ492">
            <v>0</v>
          </cell>
          <cell r="AT492">
            <v>0</v>
          </cell>
          <cell r="AU492">
            <v>0</v>
          </cell>
          <cell r="PM492">
            <v>0</v>
          </cell>
          <cell r="PN492">
            <v>0</v>
          </cell>
          <cell r="PO492">
            <v>0</v>
          </cell>
        </row>
        <row r="493">
          <cell r="M493" t="str">
            <v>HCD_INT_EM_CORP_IG</v>
          </cell>
          <cell r="V493" t="str">
            <v>RFI</v>
          </cell>
          <cell r="X493">
            <v>0</v>
          </cell>
          <cell r="Y493">
            <v>0</v>
          </cell>
          <cell r="AI493">
            <v>0</v>
          </cell>
          <cell r="AJ493">
            <v>0</v>
          </cell>
          <cell r="AT493">
            <v>0</v>
          </cell>
          <cell r="AU493">
            <v>0</v>
          </cell>
          <cell r="PM493">
            <v>0</v>
          </cell>
          <cell r="PN493">
            <v>0</v>
          </cell>
          <cell r="PO493">
            <v>0</v>
          </cell>
        </row>
        <row r="494">
          <cell r="M494" t="str">
            <v>HCD_INT_EM_CORP_IG</v>
          </cell>
          <cell r="V494" t="str">
            <v>RFI</v>
          </cell>
          <cell r="X494">
            <v>0</v>
          </cell>
          <cell r="Y494">
            <v>0</v>
          </cell>
          <cell r="AI494">
            <v>0</v>
          </cell>
          <cell r="AJ494">
            <v>0</v>
          </cell>
          <cell r="AT494">
            <v>0</v>
          </cell>
          <cell r="AU494">
            <v>0</v>
          </cell>
          <cell r="PM494">
            <v>0</v>
          </cell>
          <cell r="PN494">
            <v>0</v>
          </cell>
          <cell r="PO494">
            <v>0</v>
          </cell>
        </row>
        <row r="495">
          <cell r="M495" t="str">
            <v>HCD_INT_EM_CORP_IG</v>
          </cell>
          <cell r="V495" t="str">
            <v>RFI</v>
          </cell>
          <cell r="X495">
            <v>0</v>
          </cell>
          <cell r="Y495">
            <v>0</v>
          </cell>
          <cell r="AI495">
            <v>0</v>
          </cell>
          <cell r="AJ495">
            <v>0</v>
          </cell>
          <cell r="AT495">
            <v>0</v>
          </cell>
          <cell r="AU495">
            <v>0</v>
          </cell>
          <cell r="PM495">
            <v>0</v>
          </cell>
          <cell r="PN495">
            <v>0</v>
          </cell>
          <cell r="PO495">
            <v>0</v>
          </cell>
        </row>
        <row r="496">
          <cell r="M496" t="str">
            <v>HCD_INT_EM_CORP_IG</v>
          </cell>
          <cell r="V496" t="str">
            <v>RFI</v>
          </cell>
          <cell r="X496">
            <v>0</v>
          </cell>
          <cell r="Y496">
            <v>0</v>
          </cell>
          <cell r="AI496">
            <v>0</v>
          </cell>
          <cell r="AJ496">
            <v>0</v>
          </cell>
          <cell r="AT496">
            <v>0</v>
          </cell>
          <cell r="AU496">
            <v>0</v>
          </cell>
          <cell r="PM496">
            <v>0</v>
          </cell>
          <cell r="PN496">
            <v>0</v>
          </cell>
          <cell r="PO496">
            <v>0</v>
          </cell>
        </row>
        <row r="497">
          <cell r="M497" t="str">
            <v>HCD_INT_EM_CORP_IG</v>
          </cell>
          <cell r="V497" t="str">
            <v>RFI</v>
          </cell>
          <cell r="X497">
            <v>0</v>
          </cell>
          <cell r="Y497">
            <v>0</v>
          </cell>
          <cell r="AI497">
            <v>0</v>
          </cell>
          <cell r="AJ497">
            <v>0</v>
          </cell>
          <cell r="AT497">
            <v>0</v>
          </cell>
          <cell r="AU497">
            <v>0</v>
          </cell>
          <cell r="PM497">
            <v>0</v>
          </cell>
          <cell r="PN497">
            <v>0</v>
          </cell>
          <cell r="PO497">
            <v>0</v>
          </cell>
        </row>
        <row r="498">
          <cell r="M498" t="str">
            <v>HCD_INT_EM_CORP_IG</v>
          </cell>
          <cell r="V498" t="str">
            <v>RFI</v>
          </cell>
          <cell r="X498">
            <v>0</v>
          </cell>
          <cell r="Y498">
            <v>0</v>
          </cell>
          <cell r="AI498">
            <v>0</v>
          </cell>
          <cell r="AJ498">
            <v>0</v>
          </cell>
          <cell r="AT498">
            <v>0</v>
          </cell>
          <cell r="AU498">
            <v>0</v>
          </cell>
          <cell r="PM498">
            <v>0</v>
          </cell>
          <cell r="PN498">
            <v>0</v>
          </cell>
          <cell r="PO498">
            <v>0</v>
          </cell>
        </row>
        <row r="499">
          <cell r="M499" t="str">
            <v>HCD_INT_EM_CORP_IG</v>
          </cell>
          <cell r="V499" t="str">
            <v>RFI</v>
          </cell>
          <cell r="X499">
            <v>0</v>
          </cell>
          <cell r="Y499">
            <v>0</v>
          </cell>
          <cell r="AI499">
            <v>0</v>
          </cell>
          <cell r="AJ499">
            <v>0</v>
          </cell>
          <cell r="AT499">
            <v>0</v>
          </cell>
          <cell r="AU499">
            <v>0</v>
          </cell>
          <cell r="PM499">
            <v>0</v>
          </cell>
          <cell r="PN499">
            <v>0</v>
          </cell>
          <cell r="PO499">
            <v>0</v>
          </cell>
        </row>
        <row r="500">
          <cell r="M500" t="str">
            <v>HCD_INT_EM_CORP_IG</v>
          </cell>
          <cell r="V500" t="str">
            <v>RFI</v>
          </cell>
          <cell r="X500">
            <v>0</v>
          </cell>
          <cell r="Y500">
            <v>0</v>
          </cell>
          <cell r="AI500">
            <v>0</v>
          </cell>
          <cell r="AJ500">
            <v>0</v>
          </cell>
          <cell r="AT500">
            <v>0</v>
          </cell>
          <cell r="AU500">
            <v>0</v>
          </cell>
          <cell r="PM500">
            <v>0</v>
          </cell>
          <cell r="PN500">
            <v>0</v>
          </cell>
          <cell r="PO500">
            <v>0</v>
          </cell>
        </row>
        <row r="501">
          <cell r="M501" t="str">
            <v>HCD_INT_EM_CORP_IG</v>
          </cell>
          <cell r="V501" t="str">
            <v>RFI</v>
          </cell>
          <cell r="X501">
            <v>0</v>
          </cell>
          <cell r="Y501">
            <v>0</v>
          </cell>
          <cell r="AI501">
            <v>0</v>
          </cell>
          <cell r="AJ501">
            <v>0</v>
          </cell>
          <cell r="AT501">
            <v>0</v>
          </cell>
          <cell r="AU501">
            <v>0</v>
          </cell>
          <cell r="PM501">
            <v>0</v>
          </cell>
          <cell r="PN501">
            <v>0</v>
          </cell>
          <cell r="PO501">
            <v>0</v>
          </cell>
        </row>
        <row r="502">
          <cell r="M502" t="str">
            <v>HCD_INT_EM_CORP_IG</v>
          </cell>
          <cell r="V502" t="str">
            <v>RFI</v>
          </cell>
          <cell r="X502">
            <v>0</v>
          </cell>
          <cell r="Y502">
            <v>0</v>
          </cell>
          <cell r="AI502">
            <v>0</v>
          </cell>
          <cell r="AJ502">
            <v>0</v>
          </cell>
          <cell r="AT502">
            <v>0</v>
          </cell>
          <cell r="AU502">
            <v>0</v>
          </cell>
          <cell r="PM502">
            <v>0</v>
          </cell>
          <cell r="PN502">
            <v>0</v>
          </cell>
          <cell r="PO502">
            <v>0</v>
          </cell>
        </row>
        <row r="503">
          <cell r="M503" t="str">
            <v>HCD_INT_EM_CORP_IG</v>
          </cell>
          <cell r="V503" t="str">
            <v>RFI</v>
          </cell>
          <cell r="X503">
            <v>0</v>
          </cell>
          <cell r="Y503">
            <v>0</v>
          </cell>
          <cell r="AI503">
            <v>0</v>
          </cell>
          <cell r="AJ503">
            <v>0</v>
          </cell>
          <cell r="AT503">
            <v>0</v>
          </cell>
          <cell r="AU503">
            <v>0</v>
          </cell>
          <cell r="PM503">
            <v>0</v>
          </cell>
          <cell r="PN503">
            <v>0</v>
          </cell>
          <cell r="PO503">
            <v>0</v>
          </cell>
        </row>
        <row r="504">
          <cell r="M504" t="str">
            <v>HCD_INT_EM_CORP_IG</v>
          </cell>
          <cell r="V504" t="str">
            <v>RFI</v>
          </cell>
          <cell r="X504">
            <v>0</v>
          </cell>
          <cell r="Y504">
            <v>0</v>
          </cell>
          <cell r="AI504">
            <v>0</v>
          </cell>
          <cell r="AJ504">
            <v>0</v>
          </cell>
          <cell r="AT504">
            <v>0</v>
          </cell>
          <cell r="AU504">
            <v>0</v>
          </cell>
          <cell r="PM504">
            <v>0</v>
          </cell>
          <cell r="PN504">
            <v>0</v>
          </cell>
          <cell r="PO504">
            <v>0</v>
          </cell>
        </row>
        <row r="505">
          <cell r="M505" t="str">
            <v>HCD_INT_EM_CORP_IG</v>
          </cell>
          <cell r="V505" t="str">
            <v>RFI</v>
          </cell>
          <cell r="X505">
            <v>0</v>
          </cell>
          <cell r="Y505">
            <v>0</v>
          </cell>
          <cell r="AI505">
            <v>0</v>
          </cell>
          <cell r="AJ505">
            <v>0</v>
          </cell>
          <cell r="AT505">
            <v>0</v>
          </cell>
          <cell r="AU505">
            <v>0</v>
          </cell>
          <cell r="PM505">
            <v>0</v>
          </cell>
          <cell r="PN505">
            <v>0</v>
          </cell>
          <cell r="PO505">
            <v>0</v>
          </cell>
        </row>
        <row r="506">
          <cell r="M506" t="str">
            <v>HCD_INT_EM_CORP_IG</v>
          </cell>
          <cell r="V506" t="str">
            <v>RFI</v>
          </cell>
          <cell r="X506">
            <v>0</v>
          </cell>
          <cell r="Y506">
            <v>0</v>
          </cell>
          <cell r="AI506">
            <v>0</v>
          </cell>
          <cell r="AJ506">
            <v>0</v>
          </cell>
          <cell r="AT506">
            <v>0</v>
          </cell>
          <cell r="AU506">
            <v>0</v>
          </cell>
          <cell r="PM506">
            <v>0</v>
          </cell>
          <cell r="PN506">
            <v>0</v>
          </cell>
          <cell r="PO506">
            <v>0</v>
          </cell>
        </row>
        <row r="507">
          <cell r="M507" t="str">
            <v>HCD_INT_EM_CORP_IG</v>
          </cell>
          <cell r="V507" t="str">
            <v>RFI</v>
          </cell>
          <cell r="X507">
            <v>0</v>
          </cell>
          <cell r="Y507">
            <v>0</v>
          </cell>
          <cell r="AI507">
            <v>0</v>
          </cell>
          <cell r="AJ507">
            <v>0</v>
          </cell>
          <cell r="AT507">
            <v>0</v>
          </cell>
          <cell r="AU507">
            <v>0</v>
          </cell>
          <cell r="PM507">
            <v>0</v>
          </cell>
          <cell r="PN507">
            <v>0</v>
          </cell>
          <cell r="PO507">
            <v>0</v>
          </cell>
        </row>
        <row r="508">
          <cell r="M508" t="str">
            <v>HCD_INT_EM_CORP_IG</v>
          </cell>
          <cell r="V508" t="str">
            <v>RFI</v>
          </cell>
          <cell r="X508">
            <v>0</v>
          </cell>
          <cell r="Y508">
            <v>0</v>
          </cell>
          <cell r="AI508">
            <v>0</v>
          </cell>
          <cell r="AJ508">
            <v>0</v>
          </cell>
          <cell r="AT508">
            <v>0</v>
          </cell>
          <cell r="AU508">
            <v>0</v>
          </cell>
          <cell r="PM508">
            <v>0</v>
          </cell>
          <cell r="PN508">
            <v>0</v>
          </cell>
          <cell r="PO508">
            <v>0</v>
          </cell>
        </row>
        <row r="509">
          <cell r="M509" t="str">
            <v>HCD_INT_EM_CORP_IG</v>
          </cell>
          <cell r="V509" t="str">
            <v>RFI</v>
          </cell>
          <cell r="X509">
            <v>0</v>
          </cell>
          <cell r="Y509">
            <v>0</v>
          </cell>
          <cell r="AI509">
            <v>0</v>
          </cell>
          <cell r="AJ509">
            <v>0</v>
          </cell>
          <cell r="AT509">
            <v>0</v>
          </cell>
          <cell r="AU509">
            <v>0</v>
          </cell>
          <cell r="PM509">
            <v>0</v>
          </cell>
          <cell r="PN509">
            <v>0</v>
          </cell>
          <cell r="PO509">
            <v>0</v>
          </cell>
        </row>
        <row r="510">
          <cell r="M510" t="str">
            <v>HCD_INT_EM_CORP_IG</v>
          </cell>
          <cell r="V510" t="str">
            <v>RFI</v>
          </cell>
          <cell r="X510">
            <v>0</v>
          </cell>
          <cell r="Y510">
            <v>0</v>
          </cell>
          <cell r="AI510">
            <v>0</v>
          </cell>
          <cell r="AJ510">
            <v>0</v>
          </cell>
          <cell r="AT510">
            <v>0</v>
          </cell>
          <cell r="AU510">
            <v>0</v>
          </cell>
          <cell r="PM510">
            <v>0</v>
          </cell>
          <cell r="PN510">
            <v>0</v>
          </cell>
          <cell r="PO510">
            <v>0</v>
          </cell>
        </row>
        <row r="511">
          <cell r="M511" t="str">
            <v>HCD_INT_EM_CORP_IG</v>
          </cell>
          <cell r="V511" t="str">
            <v>RFI</v>
          </cell>
          <cell r="X511">
            <v>0</v>
          </cell>
          <cell r="Y511">
            <v>0</v>
          </cell>
          <cell r="AI511">
            <v>0</v>
          </cell>
          <cell r="AJ511">
            <v>0</v>
          </cell>
          <cell r="AT511">
            <v>0</v>
          </cell>
          <cell r="AU511">
            <v>0</v>
          </cell>
          <cell r="PM511">
            <v>0</v>
          </cell>
          <cell r="PN511">
            <v>0</v>
          </cell>
          <cell r="PO511">
            <v>0</v>
          </cell>
        </row>
        <row r="512">
          <cell r="M512" t="str">
            <v>HCD_INT_EM_CORP_IG</v>
          </cell>
          <cell r="V512" t="str">
            <v>RFI</v>
          </cell>
          <cell r="X512">
            <v>0</v>
          </cell>
          <cell r="Y512">
            <v>0</v>
          </cell>
          <cell r="AI512">
            <v>0</v>
          </cell>
          <cell r="AJ512">
            <v>0</v>
          </cell>
          <cell r="AT512">
            <v>0</v>
          </cell>
          <cell r="AU512">
            <v>0</v>
          </cell>
          <cell r="PM512">
            <v>0</v>
          </cell>
          <cell r="PN512">
            <v>0</v>
          </cell>
          <cell r="PO512">
            <v>0</v>
          </cell>
        </row>
        <row r="513">
          <cell r="M513" t="str">
            <v>HCD_INT_EM_CORP_IG</v>
          </cell>
          <cell r="V513" t="str">
            <v>RFI</v>
          </cell>
          <cell r="X513">
            <v>0</v>
          </cell>
          <cell r="Y513">
            <v>0</v>
          </cell>
          <cell r="AI513">
            <v>0</v>
          </cell>
          <cell r="AJ513">
            <v>0</v>
          </cell>
          <cell r="AT513">
            <v>0</v>
          </cell>
          <cell r="AU513">
            <v>0</v>
          </cell>
          <cell r="PM513">
            <v>0</v>
          </cell>
          <cell r="PN513">
            <v>0</v>
          </cell>
          <cell r="PO513">
            <v>0</v>
          </cell>
        </row>
        <row r="514">
          <cell r="M514" t="str">
            <v>HCD_INT_EM_CORP_IG</v>
          </cell>
          <cell r="V514" t="str">
            <v>RFI</v>
          </cell>
          <cell r="X514">
            <v>0</v>
          </cell>
          <cell r="Y514">
            <v>0</v>
          </cell>
          <cell r="AI514">
            <v>0</v>
          </cell>
          <cell r="AJ514">
            <v>0</v>
          </cell>
          <cell r="AT514">
            <v>0</v>
          </cell>
          <cell r="AU514">
            <v>0</v>
          </cell>
          <cell r="PM514">
            <v>0</v>
          </cell>
          <cell r="PN514">
            <v>0</v>
          </cell>
          <cell r="PO514">
            <v>0</v>
          </cell>
        </row>
        <row r="515">
          <cell r="M515" t="str">
            <v>HCD_INT_EM_CORP_IG</v>
          </cell>
          <cell r="V515" t="str">
            <v>RFI</v>
          </cell>
          <cell r="X515">
            <v>0</v>
          </cell>
          <cell r="Y515">
            <v>0</v>
          </cell>
          <cell r="AI515">
            <v>0</v>
          </cell>
          <cell r="AJ515">
            <v>0</v>
          </cell>
          <cell r="AT515">
            <v>0</v>
          </cell>
          <cell r="AU515">
            <v>0</v>
          </cell>
          <cell r="PM515">
            <v>0</v>
          </cell>
          <cell r="PN515">
            <v>0</v>
          </cell>
          <cell r="PO515">
            <v>0</v>
          </cell>
        </row>
        <row r="516">
          <cell r="M516" t="str">
            <v>HCD_INT_EM_CORP_IG</v>
          </cell>
          <cell r="V516" t="str">
            <v>RFI</v>
          </cell>
          <cell r="X516">
            <v>0</v>
          </cell>
          <cell r="Y516">
            <v>0</v>
          </cell>
          <cell r="AI516">
            <v>0</v>
          </cell>
          <cell r="AJ516">
            <v>0</v>
          </cell>
          <cell r="AT516">
            <v>0</v>
          </cell>
          <cell r="AU516">
            <v>0</v>
          </cell>
          <cell r="PM516">
            <v>0</v>
          </cell>
          <cell r="PN516">
            <v>0</v>
          </cell>
          <cell r="PO516">
            <v>0</v>
          </cell>
        </row>
        <row r="517">
          <cell r="M517" t="str">
            <v>HCD_INT_EM_CORP_IG</v>
          </cell>
          <cell r="V517" t="str">
            <v>RFI</v>
          </cell>
          <cell r="X517">
            <v>0</v>
          </cell>
          <cell r="Y517">
            <v>0</v>
          </cell>
          <cell r="AI517">
            <v>0</v>
          </cell>
          <cell r="AJ517">
            <v>0</v>
          </cell>
          <cell r="AT517">
            <v>0</v>
          </cell>
          <cell r="AU517">
            <v>0</v>
          </cell>
          <cell r="PM517">
            <v>0</v>
          </cell>
          <cell r="PN517">
            <v>0</v>
          </cell>
          <cell r="PO517">
            <v>0</v>
          </cell>
        </row>
        <row r="518">
          <cell r="M518" t="str">
            <v>HCD_INT_EM_CORP_IG</v>
          </cell>
          <cell r="V518" t="str">
            <v>RFI</v>
          </cell>
          <cell r="X518">
            <v>0</v>
          </cell>
          <cell r="Y518">
            <v>0</v>
          </cell>
          <cell r="AI518">
            <v>0</v>
          </cell>
          <cell r="AJ518">
            <v>0</v>
          </cell>
          <cell r="AT518">
            <v>0</v>
          </cell>
          <cell r="AU518">
            <v>0</v>
          </cell>
          <cell r="PM518">
            <v>0</v>
          </cell>
          <cell r="PN518">
            <v>0</v>
          </cell>
          <cell r="PO518">
            <v>0</v>
          </cell>
        </row>
        <row r="519">
          <cell r="M519" t="str">
            <v>HCD_INT_EM_CORP_IG</v>
          </cell>
          <cell r="V519" t="str">
            <v>RFI</v>
          </cell>
          <cell r="X519">
            <v>0</v>
          </cell>
          <cell r="Y519">
            <v>0</v>
          </cell>
          <cell r="AI519">
            <v>0</v>
          </cell>
          <cell r="AJ519">
            <v>0</v>
          </cell>
          <cell r="AT519">
            <v>0</v>
          </cell>
          <cell r="AU519">
            <v>0</v>
          </cell>
          <cell r="PM519">
            <v>0</v>
          </cell>
          <cell r="PN519">
            <v>0</v>
          </cell>
          <cell r="PO519">
            <v>0</v>
          </cell>
        </row>
        <row r="520">
          <cell r="M520" t="str">
            <v>HCD_INT_EM_CORP_IG</v>
          </cell>
          <cell r="V520" t="str">
            <v>RFI</v>
          </cell>
          <cell r="X520">
            <v>0</v>
          </cell>
          <cell r="Y520">
            <v>0</v>
          </cell>
          <cell r="AI520">
            <v>0</v>
          </cell>
          <cell r="AJ520">
            <v>0</v>
          </cell>
          <cell r="AT520">
            <v>0</v>
          </cell>
          <cell r="AU520">
            <v>0</v>
          </cell>
          <cell r="PM520">
            <v>0</v>
          </cell>
          <cell r="PN520">
            <v>0</v>
          </cell>
          <cell r="PO520">
            <v>0</v>
          </cell>
        </row>
        <row r="521">
          <cell r="M521" t="str">
            <v>HCD_INT_EM_CORP_IG</v>
          </cell>
          <cell r="V521" t="str">
            <v>RFI</v>
          </cell>
          <cell r="X521">
            <v>0</v>
          </cell>
          <cell r="Y521">
            <v>0</v>
          </cell>
          <cell r="AI521">
            <v>0</v>
          </cell>
          <cell r="AJ521">
            <v>0</v>
          </cell>
          <cell r="AT521">
            <v>0</v>
          </cell>
          <cell r="AU521">
            <v>0</v>
          </cell>
          <cell r="PM521">
            <v>0</v>
          </cell>
          <cell r="PN521">
            <v>0</v>
          </cell>
          <cell r="PO521">
            <v>0</v>
          </cell>
        </row>
        <row r="522">
          <cell r="M522" t="str">
            <v>HCD_INT_EM_CORP_IG</v>
          </cell>
          <cell r="V522" t="str">
            <v>RFI</v>
          </cell>
          <cell r="X522">
            <v>0</v>
          </cell>
          <cell r="Y522">
            <v>0</v>
          </cell>
          <cell r="AI522">
            <v>0</v>
          </cell>
          <cell r="AJ522">
            <v>0</v>
          </cell>
          <cell r="AT522">
            <v>0</v>
          </cell>
          <cell r="AU522">
            <v>0</v>
          </cell>
          <cell r="PM522">
            <v>0</v>
          </cell>
          <cell r="PN522">
            <v>0</v>
          </cell>
          <cell r="PO522">
            <v>0</v>
          </cell>
        </row>
        <row r="523">
          <cell r="M523" t="str">
            <v>HCD_INT_EM_CORP_IG</v>
          </cell>
          <cell r="V523" t="str">
            <v>RFI</v>
          </cell>
          <cell r="X523">
            <v>0</v>
          </cell>
          <cell r="Y523">
            <v>0</v>
          </cell>
          <cell r="AI523">
            <v>0</v>
          </cell>
          <cell r="AJ523">
            <v>0</v>
          </cell>
          <cell r="AT523">
            <v>0</v>
          </cell>
          <cell r="AU523">
            <v>0</v>
          </cell>
          <cell r="PM523">
            <v>0</v>
          </cell>
          <cell r="PN523">
            <v>0</v>
          </cell>
          <cell r="PO523">
            <v>0</v>
          </cell>
        </row>
        <row r="524">
          <cell r="M524" t="str">
            <v>HCD_INT_EM_CORP_IG</v>
          </cell>
          <cell r="V524" t="str">
            <v>RFI</v>
          </cell>
          <cell r="X524">
            <v>0</v>
          </cell>
          <cell r="Y524">
            <v>0</v>
          </cell>
          <cell r="AI524">
            <v>0</v>
          </cell>
          <cell r="AJ524">
            <v>0</v>
          </cell>
          <cell r="AT524">
            <v>0</v>
          </cell>
          <cell r="AU524">
            <v>0</v>
          </cell>
          <cell r="PM524">
            <v>0</v>
          </cell>
          <cell r="PN524">
            <v>0</v>
          </cell>
          <cell r="PO524">
            <v>0</v>
          </cell>
        </row>
        <row r="525">
          <cell r="M525" t="str">
            <v>HCD_INT_EM_CORP_IG</v>
          </cell>
          <cell r="V525" t="str">
            <v>RFI</v>
          </cell>
          <cell r="X525">
            <v>0</v>
          </cell>
          <cell r="Y525">
            <v>0</v>
          </cell>
          <cell r="AI525">
            <v>0</v>
          </cell>
          <cell r="AJ525">
            <v>0</v>
          </cell>
          <cell r="AT525">
            <v>0</v>
          </cell>
          <cell r="AU525">
            <v>0</v>
          </cell>
          <cell r="PM525">
            <v>0</v>
          </cell>
          <cell r="PN525">
            <v>0</v>
          </cell>
          <cell r="PO525">
            <v>0</v>
          </cell>
        </row>
        <row r="526">
          <cell r="M526" t="str">
            <v>HCD_INT_EM_CORP_IG</v>
          </cell>
          <cell r="V526" t="str">
            <v>RFI</v>
          </cell>
          <cell r="X526">
            <v>0</v>
          </cell>
          <cell r="Y526">
            <v>0</v>
          </cell>
          <cell r="AI526">
            <v>0</v>
          </cell>
          <cell r="AJ526">
            <v>0</v>
          </cell>
          <cell r="AT526">
            <v>0</v>
          </cell>
          <cell r="AU526">
            <v>0</v>
          </cell>
          <cell r="PM526">
            <v>0</v>
          </cell>
          <cell r="PN526">
            <v>0</v>
          </cell>
          <cell r="PO526">
            <v>0</v>
          </cell>
        </row>
        <row r="527">
          <cell r="M527" t="str">
            <v>HCD_INT_EM_CORP_IG</v>
          </cell>
          <cell r="V527" t="str">
            <v>RFI</v>
          </cell>
          <cell r="X527">
            <v>0</v>
          </cell>
          <cell r="Y527">
            <v>0</v>
          </cell>
          <cell r="AI527">
            <v>0</v>
          </cell>
          <cell r="AJ527">
            <v>0</v>
          </cell>
          <cell r="AT527">
            <v>0</v>
          </cell>
          <cell r="AU527">
            <v>0</v>
          </cell>
          <cell r="PM527">
            <v>0</v>
          </cell>
          <cell r="PN527">
            <v>0</v>
          </cell>
          <cell r="PO527">
            <v>0</v>
          </cell>
        </row>
        <row r="528">
          <cell r="M528" t="str">
            <v>HCD_INT_EM_CORP_IG</v>
          </cell>
          <cell r="V528" t="str">
            <v>RFI</v>
          </cell>
          <cell r="X528">
            <v>0</v>
          </cell>
          <cell r="Y528">
            <v>0</v>
          </cell>
          <cell r="AI528">
            <v>0</v>
          </cell>
          <cell r="AJ528">
            <v>0</v>
          </cell>
          <cell r="AT528">
            <v>0</v>
          </cell>
          <cell r="AU528">
            <v>0</v>
          </cell>
          <cell r="PM528">
            <v>0</v>
          </cell>
          <cell r="PN528">
            <v>0</v>
          </cell>
          <cell r="PO528">
            <v>0</v>
          </cell>
        </row>
        <row r="529">
          <cell r="M529" t="str">
            <v>HCD_INT_EM_CORP_IG</v>
          </cell>
          <cell r="V529" t="str">
            <v>RFI</v>
          </cell>
          <cell r="X529">
            <v>0</v>
          </cell>
          <cell r="Y529">
            <v>0</v>
          </cell>
          <cell r="AI529">
            <v>0</v>
          </cell>
          <cell r="AJ529">
            <v>0</v>
          </cell>
          <cell r="AT529">
            <v>0</v>
          </cell>
          <cell r="AU529">
            <v>0</v>
          </cell>
          <cell r="PM529">
            <v>0</v>
          </cell>
          <cell r="PN529">
            <v>0</v>
          </cell>
          <cell r="PO529">
            <v>0</v>
          </cell>
        </row>
        <row r="530">
          <cell r="M530" t="str">
            <v>HCD_INT_EM_CORP_IG</v>
          </cell>
          <cell r="V530" t="str">
            <v>RFI</v>
          </cell>
          <cell r="X530">
            <v>0</v>
          </cell>
          <cell r="Y530">
            <v>0</v>
          </cell>
          <cell r="AI530">
            <v>0</v>
          </cell>
          <cell r="AJ530">
            <v>0</v>
          </cell>
          <cell r="AT530">
            <v>0</v>
          </cell>
          <cell r="AU530">
            <v>0</v>
          </cell>
          <cell r="PM530">
            <v>0</v>
          </cell>
          <cell r="PN530">
            <v>0</v>
          </cell>
          <cell r="PO530">
            <v>0</v>
          </cell>
        </row>
        <row r="531">
          <cell r="M531" t="str">
            <v>HCD_INT_EM_CORP_IG</v>
          </cell>
          <cell r="V531" t="str">
            <v>RFI</v>
          </cell>
          <cell r="X531">
            <v>0</v>
          </cell>
          <cell r="Y531">
            <v>0</v>
          </cell>
          <cell r="AI531">
            <v>0</v>
          </cell>
          <cell r="AJ531">
            <v>0</v>
          </cell>
          <cell r="AT531">
            <v>0</v>
          </cell>
          <cell r="AU531">
            <v>0</v>
          </cell>
          <cell r="PM531">
            <v>0</v>
          </cell>
          <cell r="PN531">
            <v>0</v>
          </cell>
          <cell r="PO531">
            <v>0</v>
          </cell>
        </row>
        <row r="532">
          <cell r="M532" t="str">
            <v>HCD_INT_EM_CORP_IG</v>
          </cell>
          <cell r="V532" t="str">
            <v>RFI</v>
          </cell>
          <cell r="X532">
            <v>0</v>
          </cell>
          <cell r="Y532">
            <v>0</v>
          </cell>
          <cell r="AI532">
            <v>0</v>
          </cell>
          <cell r="AJ532">
            <v>0</v>
          </cell>
          <cell r="AT532">
            <v>0</v>
          </cell>
          <cell r="AU532">
            <v>0</v>
          </cell>
          <cell r="PM532">
            <v>0</v>
          </cell>
          <cell r="PN532">
            <v>0</v>
          </cell>
          <cell r="PO532">
            <v>0</v>
          </cell>
        </row>
        <row r="533">
          <cell r="M533" t="str">
            <v>HCD_INT_EM_CORP_IG</v>
          </cell>
          <cell r="V533" t="str">
            <v>RFI</v>
          </cell>
          <cell r="X533">
            <v>0</v>
          </cell>
          <cell r="Y533">
            <v>0</v>
          </cell>
          <cell r="AI533">
            <v>0</v>
          </cell>
          <cell r="AJ533">
            <v>0</v>
          </cell>
          <cell r="AT533">
            <v>0</v>
          </cell>
          <cell r="AU533">
            <v>0</v>
          </cell>
          <cell r="PM533">
            <v>0</v>
          </cell>
          <cell r="PN533">
            <v>0</v>
          </cell>
          <cell r="PO533">
            <v>0</v>
          </cell>
        </row>
        <row r="534">
          <cell r="M534" t="str">
            <v>HCD_INT_EM_CORP_IG</v>
          </cell>
          <cell r="V534" t="str">
            <v>RFI</v>
          </cell>
          <cell r="X534">
            <v>0</v>
          </cell>
          <cell r="Y534">
            <v>0</v>
          </cell>
          <cell r="AI534">
            <v>0</v>
          </cell>
          <cell r="AJ534">
            <v>0</v>
          </cell>
          <cell r="AT534">
            <v>0</v>
          </cell>
          <cell r="AU534">
            <v>0</v>
          </cell>
          <cell r="PM534">
            <v>0</v>
          </cell>
          <cell r="PN534">
            <v>0</v>
          </cell>
          <cell r="PO534">
            <v>0</v>
          </cell>
        </row>
        <row r="535">
          <cell r="M535" t="str">
            <v>HCD_INT_EM_CORP_IG</v>
          </cell>
          <cell r="V535" t="str">
            <v>RFI</v>
          </cell>
          <cell r="X535">
            <v>0</v>
          </cell>
          <cell r="Y535">
            <v>0</v>
          </cell>
          <cell r="AI535">
            <v>0</v>
          </cell>
          <cell r="AJ535">
            <v>0</v>
          </cell>
          <cell r="AT535">
            <v>0</v>
          </cell>
          <cell r="AU535">
            <v>0</v>
          </cell>
          <cell r="PM535">
            <v>0</v>
          </cell>
          <cell r="PN535">
            <v>0</v>
          </cell>
          <cell r="PO535">
            <v>0</v>
          </cell>
        </row>
        <row r="536">
          <cell r="M536" t="str">
            <v>HCD_INT_EM_CORP_IG</v>
          </cell>
          <cell r="V536" t="str">
            <v>RFI</v>
          </cell>
          <cell r="X536">
            <v>0</v>
          </cell>
          <cell r="Y536">
            <v>0</v>
          </cell>
          <cell r="AI536">
            <v>0</v>
          </cell>
          <cell r="AJ536">
            <v>0</v>
          </cell>
          <cell r="AT536">
            <v>0</v>
          </cell>
          <cell r="AU536">
            <v>0</v>
          </cell>
          <cell r="PM536">
            <v>0</v>
          </cell>
          <cell r="PN536">
            <v>0</v>
          </cell>
          <cell r="PO536">
            <v>0</v>
          </cell>
        </row>
        <row r="537">
          <cell r="M537" t="str">
            <v>HCD_INT_EM_CORP_IG</v>
          </cell>
          <cell r="V537" t="str">
            <v>RFI</v>
          </cell>
          <cell r="X537">
            <v>0</v>
          </cell>
          <cell r="Y537">
            <v>0</v>
          </cell>
          <cell r="AI537">
            <v>0</v>
          </cell>
          <cell r="AJ537">
            <v>0</v>
          </cell>
          <cell r="AT537">
            <v>0</v>
          </cell>
          <cell r="AU537">
            <v>0</v>
          </cell>
          <cell r="PM537">
            <v>0</v>
          </cell>
          <cell r="PN537">
            <v>0</v>
          </cell>
          <cell r="PO537">
            <v>0</v>
          </cell>
        </row>
        <row r="538">
          <cell r="M538" t="str">
            <v>HCD_INT_EM_GOB_BRA</v>
          </cell>
          <cell r="V538" t="str">
            <v>RFI</v>
          </cell>
          <cell r="X538">
            <v>0</v>
          </cell>
          <cell r="Y538">
            <v>0</v>
          </cell>
          <cell r="AI538">
            <v>0</v>
          </cell>
          <cell r="AJ538">
            <v>0</v>
          </cell>
          <cell r="AT538">
            <v>0</v>
          </cell>
          <cell r="AU538">
            <v>0</v>
          </cell>
          <cell r="PM538">
            <v>0</v>
          </cell>
          <cell r="PN538">
            <v>0</v>
          </cell>
          <cell r="PO538">
            <v>0</v>
          </cell>
        </row>
        <row r="539">
          <cell r="M539" t="str">
            <v>HCD_INT_EM_GOB_BRA</v>
          </cell>
          <cell r="V539" t="str">
            <v>RFI</v>
          </cell>
          <cell r="X539">
            <v>0</v>
          </cell>
          <cell r="Y539">
            <v>0</v>
          </cell>
          <cell r="AI539">
            <v>0</v>
          </cell>
          <cell r="AJ539">
            <v>0</v>
          </cell>
          <cell r="AT539">
            <v>0</v>
          </cell>
          <cell r="AU539">
            <v>0</v>
          </cell>
          <cell r="PM539">
            <v>0</v>
          </cell>
          <cell r="PN539">
            <v>0</v>
          </cell>
          <cell r="PO539">
            <v>0</v>
          </cell>
        </row>
        <row r="540">
          <cell r="M540" t="str">
            <v>HCD_INT_EM_GOB_BRA</v>
          </cell>
          <cell r="V540" t="str">
            <v>RFI</v>
          </cell>
          <cell r="X540">
            <v>0</v>
          </cell>
          <cell r="Y540">
            <v>0</v>
          </cell>
          <cell r="AI540">
            <v>0</v>
          </cell>
          <cell r="AJ540">
            <v>0</v>
          </cell>
          <cell r="AT540">
            <v>0</v>
          </cell>
          <cell r="AU540">
            <v>0</v>
          </cell>
          <cell r="PM540">
            <v>0</v>
          </cell>
          <cell r="PN540">
            <v>0</v>
          </cell>
          <cell r="PO540">
            <v>0</v>
          </cell>
        </row>
        <row r="541">
          <cell r="M541" t="str">
            <v>HCD_INT_EM_GOB_BRA</v>
          </cell>
          <cell r="V541" t="str">
            <v>RFI</v>
          </cell>
          <cell r="X541">
            <v>0</v>
          </cell>
          <cell r="Y541">
            <v>0</v>
          </cell>
          <cell r="AI541">
            <v>0</v>
          </cell>
          <cell r="AJ541">
            <v>0</v>
          </cell>
          <cell r="AT541">
            <v>0</v>
          </cell>
          <cell r="AU541">
            <v>0</v>
          </cell>
          <cell r="PM541">
            <v>0</v>
          </cell>
          <cell r="PN541">
            <v>0</v>
          </cell>
          <cell r="PO541">
            <v>0</v>
          </cell>
        </row>
        <row r="542">
          <cell r="M542" t="str">
            <v>HCD_INT_EM_GOB_BRA</v>
          </cell>
          <cell r="V542" t="str">
            <v>RFI</v>
          </cell>
          <cell r="X542">
            <v>0</v>
          </cell>
          <cell r="Y542">
            <v>0</v>
          </cell>
          <cell r="AI542">
            <v>0</v>
          </cell>
          <cell r="AJ542">
            <v>0</v>
          </cell>
          <cell r="AT542">
            <v>0</v>
          </cell>
          <cell r="AU542">
            <v>0</v>
          </cell>
          <cell r="PM542">
            <v>0</v>
          </cell>
          <cell r="PN542">
            <v>0</v>
          </cell>
          <cell r="PO542">
            <v>0</v>
          </cell>
        </row>
        <row r="543">
          <cell r="M543" t="str">
            <v>HCD_INT_EM_GOB_BRA</v>
          </cell>
          <cell r="V543" t="str">
            <v>RFI</v>
          </cell>
          <cell r="X543">
            <v>0</v>
          </cell>
          <cell r="Y543">
            <v>0</v>
          </cell>
          <cell r="AI543">
            <v>0</v>
          </cell>
          <cell r="AJ543">
            <v>0</v>
          </cell>
          <cell r="AT543">
            <v>0</v>
          </cell>
          <cell r="AU543">
            <v>0</v>
          </cell>
          <cell r="PM543">
            <v>0</v>
          </cell>
          <cell r="PN543">
            <v>0</v>
          </cell>
          <cell r="PO543">
            <v>0</v>
          </cell>
        </row>
        <row r="544">
          <cell r="M544" t="str">
            <v>HCD_INT_EM_GOB_BRA</v>
          </cell>
          <cell r="V544" t="str">
            <v>RFI</v>
          </cell>
          <cell r="X544">
            <v>0</v>
          </cell>
          <cell r="Y544">
            <v>0</v>
          </cell>
          <cell r="AI544">
            <v>0</v>
          </cell>
          <cell r="AJ544">
            <v>0</v>
          </cell>
          <cell r="AT544">
            <v>0</v>
          </cell>
          <cell r="AU544">
            <v>0</v>
          </cell>
          <cell r="PM544">
            <v>0</v>
          </cell>
          <cell r="PN544">
            <v>0</v>
          </cell>
          <cell r="PO544">
            <v>0</v>
          </cell>
        </row>
        <row r="545">
          <cell r="M545" t="str">
            <v>HCD_INT_EM_GOB_BRA</v>
          </cell>
          <cell r="V545" t="str">
            <v>RFI</v>
          </cell>
          <cell r="X545">
            <v>0</v>
          </cell>
          <cell r="Y545">
            <v>0</v>
          </cell>
          <cell r="AI545">
            <v>0</v>
          </cell>
          <cell r="AJ545">
            <v>0</v>
          </cell>
          <cell r="AT545">
            <v>0</v>
          </cell>
          <cell r="AU545">
            <v>0</v>
          </cell>
          <cell r="PM545">
            <v>0</v>
          </cell>
          <cell r="PN545">
            <v>0</v>
          </cell>
          <cell r="PO545">
            <v>0</v>
          </cell>
        </row>
        <row r="546">
          <cell r="M546" t="str">
            <v>HCD_INT_EM_GOB_BRA</v>
          </cell>
          <cell r="V546" t="str">
            <v>RFI</v>
          </cell>
          <cell r="X546">
            <v>0</v>
          </cell>
          <cell r="Y546">
            <v>0</v>
          </cell>
          <cell r="AI546">
            <v>0</v>
          </cell>
          <cell r="AJ546">
            <v>0</v>
          </cell>
          <cell r="AT546">
            <v>0</v>
          </cell>
          <cell r="AU546">
            <v>0</v>
          </cell>
          <cell r="PM546">
            <v>0</v>
          </cell>
          <cell r="PN546">
            <v>0</v>
          </cell>
          <cell r="PO546">
            <v>0</v>
          </cell>
        </row>
        <row r="547">
          <cell r="M547" t="str">
            <v>HCD_INT_EM_GOB_BRA</v>
          </cell>
          <cell r="V547" t="str">
            <v>RFI</v>
          </cell>
          <cell r="X547">
            <v>0</v>
          </cell>
          <cell r="Y547">
            <v>0</v>
          </cell>
          <cell r="AI547">
            <v>0</v>
          </cell>
          <cell r="AJ547">
            <v>0</v>
          </cell>
          <cell r="AT547">
            <v>0</v>
          </cell>
          <cell r="AU547">
            <v>0</v>
          </cell>
          <cell r="PM547">
            <v>0</v>
          </cell>
          <cell r="PN547">
            <v>0</v>
          </cell>
          <cell r="PO547">
            <v>0</v>
          </cell>
        </row>
        <row r="548">
          <cell r="M548" t="str">
            <v>HCD_INT_EM_GOB_BRA</v>
          </cell>
          <cell r="V548" t="str">
            <v>RFI</v>
          </cell>
          <cell r="X548">
            <v>0</v>
          </cell>
          <cell r="Y548">
            <v>0</v>
          </cell>
          <cell r="AI548">
            <v>0</v>
          </cell>
          <cell r="AJ548">
            <v>0</v>
          </cell>
          <cell r="AT548">
            <v>0</v>
          </cell>
          <cell r="AU548">
            <v>0</v>
          </cell>
          <cell r="PM548">
            <v>0</v>
          </cell>
          <cell r="PN548">
            <v>0</v>
          </cell>
          <cell r="PO548">
            <v>0</v>
          </cell>
        </row>
        <row r="549">
          <cell r="M549" t="str">
            <v>HCD_INT_EM_GOB_BRA</v>
          </cell>
          <cell r="V549" t="str">
            <v>RFI</v>
          </cell>
          <cell r="X549">
            <v>0</v>
          </cell>
          <cell r="Y549">
            <v>0</v>
          </cell>
          <cell r="AI549">
            <v>0</v>
          </cell>
          <cell r="AJ549">
            <v>0</v>
          </cell>
          <cell r="AT549">
            <v>0</v>
          </cell>
          <cell r="AU549">
            <v>0</v>
          </cell>
          <cell r="PM549">
            <v>0</v>
          </cell>
          <cell r="PN549">
            <v>0</v>
          </cell>
          <cell r="PO549">
            <v>0</v>
          </cell>
        </row>
        <row r="550">
          <cell r="M550" t="str">
            <v>HCD_INT_EM_GOB_BRA</v>
          </cell>
          <cell r="V550" t="str">
            <v>RFI</v>
          </cell>
          <cell r="X550">
            <v>0</v>
          </cell>
          <cell r="Y550">
            <v>0</v>
          </cell>
          <cell r="AI550">
            <v>0</v>
          </cell>
          <cell r="AJ550">
            <v>0</v>
          </cell>
          <cell r="AT550">
            <v>0</v>
          </cell>
          <cell r="AU550">
            <v>0</v>
          </cell>
          <cell r="PM550">
            <v>0</v>
          </cell>
          <cell r="PN550">
            <v>0</v>
          </cell>
          <cell r="PO550">
            <v>0</v>
          </cell>
        </row>
        <row r="551">
          <cell r="M551" t="str">
            <v>HCD_INT_EM_GOB_BRA</v>
          </cell>
          <cell r="V551" t="str">
            <v>RFI</v>
          </cell>
          <cell r="X551">
            <v>0</v>
          </cell>
          <cell r="Y551">
            <v>0</v>
          </cell>
          <cell r="AI551">
            <v>0</v>
          </cell>
          <cell r="AJ551">
            <v>0</v>
          </cell>
          <cell r="AT551">
            <v>0</v>
          </cell>
          <cell r="AU551">
            <v>0</v>
          </cell>
          <cell r="PM551">
            <v>0</v>
          </cell>
          <cell r="PN551">
            <v>0</v>
          </cell>
          <cell r="PO551">
            <v>0</v>
          </cell>
        </row>
        <row r="552">
          <cell r="M552" t="str">
            <v>HCD_INT_EM_GOB_CHI</v>
          </cell>
          <cell r="V552" t="str">
            <v>RFI</v>
          </cell>
          <cell r="X552">
            <v>0</v>
          </cell>
          <cell r="Y552">
            <v>0</v>
          </cell>
          <cell r="AI552">
            <v>0</v>
          </cell>
          <cell r="AJ552">
            <v>0</v>
          </cell>
          <cell r="AT552">
            <v>0</v>
          </cell>
          <cell r="AU552">
            <v>0</v>
          </cell>
          <cell r="PM552">
            <v>0</v>
          </cell>
          <cell r="PN552">
            <v>0</v>
          </cell>
          <cell r="PO552">
            <v>0</v>
          </cell>
        </row>
        <row r="553">
          <cell r="M553" t="str">
            <v>HCD_INT_EM_GOB_CHI</v>
          </cell>
          <cell r="V553" t="str">
            <v>RFI</v>
          </cell>
          <cell r="X553">
            <v>0</v>
          </cell>
          <cell r="Y553">
            <v>0</v>
          </cell>
          <cell r="AI553">
            <v>0</v>
          </cell>
          <cell r="AJ553">
            <v>0</v>
          </cell>
          <cell r="AT553">
            <v>0</v>
          </cell>
          <cell r="AU553">
            <v>0</v>
          </cell>
          <cell r="PM553">
            <v>0</v>
          </cell>
          <cell r="PN553">
            <v>0</v>
          </cell>
          <cell r="PO553">
            <v>0</v>
          </cell>
        </row>
        <row r="554">
          <cell r="M554" t="str">
            <v>HCD_INT_EM_GOB_CHI</v>
          </cell>
          <cell r="V554" t="str">
            <v>RFI</v>
          </cell>
          <cell r="X554">
            <v>0</v>
          </cell>
          <cell r="Y554">
            <v>0</v>
          </cell>
          <cell r="AI554">
            <v>0</v>
          </cell>
          <cell r="AJ554">
            <v>0</v>
          </cell>
          <cell r="AT554">
            <v>0</v>
          </cell>
          <cell r="AU554">
            <v>0</v>
          </cell>
          <cell r="PM554">
            <v>0</v>
          </cell>
          <cell r="PN554">
            <v>0</v>
          </cell>
          <cell r="PO554">
            <v>0</v>
          </cell>
        </row>
        <row r="555">
          <cell r="M555" t="str">
            <v>HCD_INT_EM_GOB_CHI</v>
          </cell>
          <cell r="V555" t="str">
            <v>RFI</v>
          </cell>
          <cell r="X555">
            <v>0</v>
          </cell>
          <cell r="Y555">
            <v>0</v>
          </cell>
          <cell r="AI555">
            <v>0</v>
          </cell>
          <cell r="AJ555">
            <v>0</v>
          </cell>
          <cell r="AT555">
            <v>0</v>
          </cell>
          <cell r="AU555">
            <v>0</v>
          </cell>
          <cell r="PM555">
            <v>0</v>
          </cell>
          <cell r="PN555">
            <v>0</v>
          </cell>
          <cell r="PO555">
            <v>0</v>
          </cell>
        </row>
        <row r="556">
          <cell r="M556" t="str">
            <v>HCD_INT_EM_GOB_CHI</v>
          </cell>
          <cell r="V556" t="str">
            <v>RFI</v>
          </cell>
          <cell r="X556">
            <v>0</v>
          </cell>
          <cell r="Y556">
            <v>0</v>
          </cell>
          <cell r="AI556">
            <v>0</v>
          </cell>
          <cell r="AJ556">
            <v>0</v>
          </cell>
          <cell r="AT556">
            <v>0</v>
          </cell>
          <cell r="AU556">
            <v>0</v>
          </cell>
          <cell r="PM556">
            <v>0</v>
          </cell>
          <cell r="PN556">
            <v>0</v>
          </cell>
          <cell r="PO556">
            <v>0</v>
          </cell>
        </row>
        <row r="557">
          <cell r="M557" t="str">
            <v>HCD_INT_EM_GOB_CHI</v>
          </cell>
          <cell r="V557" t="str">
            <v>RFI</v>
          </cell>
          <cell r="X557">
            <v>0</v>
          </cell>
          <cell r="Y557">
            <v>0</v>
          </cell>
          <cell r="AI557">
            <v>0</v>
          </cell>
          <cell r="AJ557">
            <v>0</v>
          </cell>
          <cell r="AT557">
            <v>0</v>
          </cell>
          <cell r="AU557">
            <v>0</v>
          </cell>
          <cell r="PM557">
            <v>0</v>
          </cell>
          <cell r="PN557">
            <v>0</v>
          </cell>
          <cell r="PO557">
            <v>0</v>
          </cell>
        </row>
        <row r="558">
          <cell r="M558" t="str">
            <v>HCD_INT_EM_GOB_CHI</v>
          </cell>
          <cell r="V558" t="str">
            <v>RFI</v>
          </cell>
          <cell r="X558">
            <v>0</v>
          </cell>
          <cell r="Y558">
            <v>0</v>
          </cell>
          <cell r="AI558">
            <v>0</v>
          </cell>
          <cell r="AJ558">
            <v>0</v>
          </cell>
          <cell r="AT558">
            <v>0</v>
          </cell>
          <cell r="AU558">
            <v>0</v>
          </cell>
          <cell r="PM558">
            <v>0</v>
          </cell>
          <cell r="PN558">
            <v>0</v>
          </cell>
          <cell r="PO558">
            <v>0</v>
          </cell>
        </row>
        <row r="559">
          <cell r="M559" t="str">
            <v>HCD_INT_EM_GOB_COL</v>
          </cell>
          <cell r="V559" t="str">
            <v>RFI</v>
          </cell>
          <cell r="X559">
            <v>0</v>
          </cell>
          <cell r="Y559">
            <v>0</v>
          </cell>
          <cell r="AI559">
            <v>0</v>
          </cell>
          <cell r="AJ559">
            <v>0</v>
          </cell>
          <cell r="AT559">
            <v>0</v>
          </cell>
          <cell r="AU559">
            <v>0</v>
          </cell>
          <cell r="PM559">
            <v>0</v>
          </cell>
          <cell r="PN559">
            <v>0</v>
          </cell>
          <cell r="PO559">
            <v>0</v>
          </cell>
        </row>
        <row r="560">
          <cell r="M560" t="str">
            <v>HCD_INT_EM_GOB_COL</v>
          </cell>
          <cell r="V560" t="str">
            <v>RFI</v>
          </cell>
          <cell r="X560">
            <v>0</v>
          </cell>
          <cell r="Y560">
            <v>0</v>
          </cell>
          <cell r="AI560">
            <v>0</v>
          </cell>
          <cell r="AJ560">
            <v>0</v>
          </cell>
          <cell r="AT560">
            <v>0</v>
          </cell>
          <cell r="AU560">
            <v>0</v>
          </cell>
          <cell r="PM560">
            <v>0</v>
          </cell>
          <cell r="PN560">
            <v>0</v>
          </cell>
          <cell r="PO560">
            <v>0</v>
          </cell>
        </row>
        <row r="561">
          <cell r="M561" t="str">
            <v>HCD_INT_EM_GOB_COL</v>
          </cell>
          <cell r="V561" t="str">
            <v>RFI</v>
          </cell>
          <cell r="X561">
            <v>0</v>
          </cell>
          <cell r="Y561">
            <v>0</v>
          </cell>
          <cell r="AI561">
            <v>0</v>
          </cell>
          <cell r="AJ561">
            <v>0</v>
          </cell>
          <cell r="AT561">
            <v>0</v>
          </cell>
          <cell r="AU561">
            <v>0</v>
          </cell>
          <cell r="PM561">
            <v>0</v>
          </cell>
          <cell r="PN561">
            <v>0</v>
          </cell>
          <cell r="PO561">
            <v>0</v>
          </cell>
        </row>
        <row r="562">
          <cell r="M562" t="str">
            <v>HCD_INT_EM_GOB_COL</v>
          </cell>
          <cell r="V562" t="str">
            <v>RFI</v>
          </cell>
          <cell r="X562">
            <v>0</v>
          </cell>
          <cell r="Y562">
            <v>0</v>
          </cell>
          <cell r="AI562">
            <v>0</v>
          </cell>
          <cell r="AJ562">
            <v>0</v>
          </cell>
          <cell r="AT562">
            <v>0</v>
          </cell>
          <cell r="AU562">
            <v>0</v>
          </cell>
          <cell r="PM562">
            <v>0</v>
          </cell>
          <cell r="PN562">
            <v>0</v>
          </cell>
          <cell r="PO562">
            <v>0</v>
          </cell>
        </row>
        <row r="563">
          <cell r="M563" t="str">
            <v>HCD_INT_EM_GOB_COL</v>
          </cell>
          <cell r="V563" t="str">
            <v>RFI</v>
          </cell>
          <cell r="X563">
            <v>0</v>
          </cell>
          <cell r="Y563">
            <v>0</v>
          </cell>
          <cell r="AI563">
            <v>0</v>
          </cell>
          <cell r="AJ563">
            <v>0</v>
          </cell>
          <cell r="AT563">
            <v>0</v>
          </cell>
          <cell r="AU563">
            <v>0</v>
          </cell>
          <cell r="PM563">
            <v>0</v>
          </cell>
          <cell r="PN563">
            <v>0</v>
          </cell>
          <cell r="PO563">
            <v>0</v>
          </cell>
        </row>
        <row r="564">
          <cell r="M564" t="str">
            <v>HCD_INT_EM_GOB_COL</v>
          </cell>
          <cell r="V564" t="str">
            <v>RFI</v>
          </cell>
          <cell r="X564">
            <v>0</v>
          </cell>
          <cell r="Y564">
            <v>0</v>
          </cell>
          <cell r="AI564">
            <v>0</v>
          </cell>
          <cell r="AJ564">
            <v>0</v>
          </cell>
          <cell r="AT564">
            <v>0</v>
          </cell>
          <cell r="AU564">
            <v>0</v>
          </cell>
          <cell r="PM564">
            <v>0</v>
          </cell>
          <cell r="PN564">
            <v>0</v>
          </cell>
          <cell r="PO564">
            <v>0</v>
          </cell>
        </row>
        <row r="565">
          <cell r="M565" t="str">
            <v>HCD_INT_EM_GOB_COL</v>
          </cell>
          <cell r="V565" t="str">
            <v>RFI</v>
          </cell>
          <cell r="X565">
            <v>0</v>
          </cell>
          <cell r="Y565">
            <v>0</v>
          </cell>
          <cell r="AI565">
            <v>0</v>
          </cell>
          <cell r="AJ565">
            <v>0</v>
          </cell>
          <cell r="AT565">
            <v>0</v>
          </cell>
          <cell r="AU565">
            <v>0</v>
          </cell>
          <cell r="PM565">
            <v>0</v>
          </cell>
          <cell r="PN565">
            <v>0</v>
          </cell>
          <cell r="PO565">
            <v>0</v>
          </cell>
        </row>
        <row r="566">
          <cell r="M566" t="str">
            <v>HCD_INT_EM_GOB_COL</v>
          </cell>
          <cell r="V566" t="str">
            <v>RFI</v>
          </cell>
          <cell r="X566">
            <v>0</v>
          </cell>
          <cell r="Y566">
            <v>0</v>
          </cell>
          <cell r="AI566">
            <v>0</v>
          </cell>
          <cell r="AJ566">
            <v>0</v>
          </cell>
          <cell r="AT566">
            <v>0</v>
          </cell>
          <cell r="AU566">
            <v>0</v>
          </cell>
          <cell r="PM566">
            <v>0</v>
          </cell>
          <cell r="PN566">
            <v>0</v>
          </cell>
          <cell r="PO566">
            <v>0</v>
          </cell>
        </row>
        <row r="567">
          <cell r="M567" t="str">
            <v>HCD_INT_EM_GOB_COL</v>
          </cell>
          <cell r="V567" t="str">
            <v>RFI</v>
          </cell>
          <cell r="X567">
            <v>0</v>
          </cell>
          <cell r="Y567">
            <v>0</v>
          </cell>
          <cell r="AI567">
            <v>0</v>
          </cell>
          <cell r="AJ567">
            <v>0</v>
          </cell>
          <cell r="AT567">
            <v>0</v>
          </cell>
          <cell r="AU567">
            <v>0</v>
          </cell>
          <cell r="PM567">
            <v>0</v>
          </cell>
          <cell r="PN567">
            <v>0</v>
          </cell>
          <cell r="PO567">
            <v>0</v>
          </cell>
        </row>
        <row r="568">
          <cell r="M568" t="str">
            <v>HCD_INT_EM_GOB_COL</v>
          </cell>
          <cell r="V568" t="str">
            <v>RFI</v>
          </cell>
          <cell r="X568">
            <v>0</v>
          </cell>
          <cell r="Y568">
            <v>0</v>
          </cell>
          <cell r="AI568">
            <v>0</v>
          </cell>
          <cell r="AJ568">
            <v>0</v>
          </cell>
          <cell r="AT568">
            <v>0</v>
          </cell>
          <cell r="AU568">
            <v>0</v>
          </cell>
          <cell r="PM568">
            <v>0</v>
          </cell>
          <cell r="PN568">
            <v>0</v>
          </cell>
          <cell r="PO568">
            <v>0</v>
          </cell>
        </row>
        <row r="569">
          <cell r="M569" t="str">
            <v>HCD_INT_EM_GOB_COL</v>
          </cell>
          <cell r="V569" t="str">
            <v>RFI</v>
          </cell>
          <cell r="X569">
            <v>0</v>
          </cell>
          <cell r="Y569">
            <v>0</v>
          </cell>
          <cell r="AI569">
            <v>0</v>
          </cell>
          <cell r="AJ569">
            <v>0</v>
          </cell>
          <cell r="AT569">
            <v>0</v>
          </cell>
          <cell r="AU569">
            <v>0</v>
          </cell>
          <cell r="PM569">
            <v>0</v>
          </cell>
          <cell r="PN569">
            <v>0</v>
          </cell>
          <cell r="PO569">
            <v>0</v>
          </cell>
        </row>
        <row r="570">
          <cell r="M570" t="str">
            <v>HCD_INT_EM_GOB_COL</v>
          </cell>
          <cell r="V570" t="str">
            <v>RFI</v>
          </cell>
          <cell r="X570">
            <v>0</v>
          </cell>
          <cell r="Y570">
            <v>0</v>
          </cell>
          <cell r="AI570">
            <v>0</v>
          </cell>
          <cell r="AJ570">
            <v>0</v>
          </cell>
          <cell r="AT570">
            <v>0</v>
          </cell>
          <cell r="AU570">
            <v>0</v>
          </cell>
          <cell r="PM570">
            <v>0</v>
          </cell>
          <cell r="PN570">
            <v>0</v>
          </cell>
          <cell r="PO570">
            <v>0</v>
          </cell>
        </row>
        <row r="571">
          <cell r="M571" t="str">
            <v>HCD_INT_EM_GOB_COL</v>
          </cell>
          <cell r="V571" t="str">
            <v>RFI</v>
          </cell>
          <cell r="X571">
            <v>1.8763785987512801E-3</v>
          </cell>
          <cell r="Y571">
            <v>7.3087380358938206E-2</v>
          </cell>
          <cell r="AI571">
            <v>0</v>
          </cell>
          <cell r="AJ571">
            <v>0</v>
          </cell>
          <cell r="AT571">
            <v>0</v>
          </cell>
          <cell r="AU571">
            <v>0</v>
          </cell>
          <cell r="PM571">
            <v>0</v>
          </cell>
          <cell r="PN571">
            <v>0</v>
          </cell>
          <cell r="PO571">
            <v>0</v>
          </cell>
        </row>
        <row r="572">
          <cell r="M572" t="str">
            <v>HCD_INT_EM_GOB_COL</v>
          </cell>
          <cell r="V572" t="str">
            <v>RFI</v>
          </cell>
          <cell r="X572">
            <v>0</v>
          </cell>
          <cell r="Y572">
            <v>0</v>
          </cell>
          <cell r="AI572">
            <v>0</v>
          </cell>
          <cell r="AJ572">
            <v>0</v>
          </cell>
          <cell r="AT572">
            <v>0</v>
          </cell>
          <cell r="AU572">
            <v>0</v>
          </cell>
          <cell r="PM572">
            <v>0</v>
          </cell>
          <cell r="PN572">
            <v>0</v>
          </cell>
          <cell r="PO572">
            <v>0</v>
          </cell>
        </row>
        <row r="573">
          <cell r="M573" t="str">
            <v>HCD_INT_EM_GOB_COL</v>
          </cell>
          <cell r="V573" t="str">
            <v>RFI</v>
          </cell>
          <cell r="X573">
            <v>0</v>
          </cell>
          <cell r="Y573">
            <v>0</v>
          </cell>
          <cell r="AI573">
            <v>0</v>
          </cell>
          <cell r="AJ573">
            <v>0</v>
          </cell>
          <cell r="AT573">
            <v>0</v>
          </cell>
          <cell r="AU573">
            <v>0</v>
          </cell>
          <cell r="PM573">
            <v>0</v>
          </cell>
          <cell r="PN573">
            <v>0</v>
          </cell>
          <cell r="PO573">
            <v>0</v>
          </cell>
        </row>
        <row r="574">
          <cell r="M574" t="str">
            <v>HCD_INT_EM_GOB_COL</v>
          </cell>
          <cell r="V574" t="str">
            <v>RFI</v>
          </cell>
          <cell r="X574">
            <v>0</v>
          </cell>
          <cell r="Y574">
            <v>0</v>
          </cell>
          <cell r="AI574">
            <v>0</v>
          </cell>
          <cell r="AJ574">
            <v>0</v>
          </cell>
          <cell r="AT574">
            <v>0</v>
          </cell>
          <cell r="AU574">
            <v>0</v>
          </cell>
          <cell r="PM574">
            <v>0</v>
          </cell>
          <cell r="PN574">
            <v>0</v>
          </cell>
          <cell r="PO574">
            <v>0</v>
          </cell>
        </row>
        <row r="575">
          <cell r="M575" t="str">
            <v>HCD_INT_EM_GOB_COL</v>
          </cell>
          <cell r="V575" t="str">
            <v>RFI</v>
          </cell>
          <cell r="X575">
            <v>0</v>
          </cell>
          <cell r="Y575">
            <v>0</v>
          </cell>
          <cell r="AI575">
            <v>0</v>
          </cell>
          <cell r="AJ575">
            <v>0</v>
          </cell>
          <cell r="AT575">
            <v>0</v>
          </cell>
          <cell r="AU575">
            <v>0</v>
          </cell>
          <cell r="PM575">
            <v>0</v>
          </cell>
          <cell r="PN575">
            <v>0</v>
          </cell>
          <cell r="PO575">
            <v>0</v>
          </cell>
        </row>
        <row r="576">
          <cell r="M576" t="str">
            <v>HCD_INT_EM_GOB_COL</v>
          </cell>
          <cell r="V576" t="str">
            <v>RFI</v>
          </cell>
          <cell r="X576">
            <v>0</v>
          </cell>
          <cell r="Y576">
            <v>0</v>
          </cell>
          <cell r="AI576">
            <v>0</v>
          </cell>
          <cell r="AJ576">
            <v>0</v>
          </cell>
          <cell r="AT576">
            <v>0</v>
          </cell>
          <cell r="AU576">
            <v>0</v>
          </cell>
          <cell r="PM576">
            <v>0</v>
          </cell>
          <cell r="PN576">
            <v>0</v>
          </cell>
          <cell r="PO576">
            <v>0</v>
          </cell>
        </row>
        <row r="577">
          <cell r="M577" t="str">
            <v>HCD_INT_EM_GOB_COL</v>
          </cell>
          <cell r="V577" t="str">
            <v>RFI</v>
          </cell>
          <cell r="X577">
            <v>0</v>
          </cell>
          <cell r="Y577">
            <v>0</v>
          </cell>
          <cell r="AI577">
            <v>0</v>
          </cell>
          <cell r="AJ577">
            <v>0</v>
          </cell>
          <cell r="AT577">
            <v>0</v>
          </cell>
          <cell r="AU577">
            <v>0</v>
          </cell>
          <cell r="PM577">
            <v>0</v>
          </cell>
          <cell r="PN577">
            <v>0</v>
          </cell>
          <cell r="PO577">
            <v>0</v>
          </cell>
        </row>
        <row r="578">
          <cell r="M578" t="str">
            <v>HCD_INT_EM_GOB_COL</v>
          </cell>
          <cell r="V578" t="str">
            <v>RFI</v>
          </cell>
          <cell r="X578">
            <v>0</v>
          </cell>
          <cell r="Y578">
            <v>0</v>
          </cell>
          <cell r="AI578">
            <v>0</v>
          </cell>
          <cell r="AJ578">
            <v>0</v>
          </cell>
          <cell r="AT578">
            <v>0</v>
          </cell>
          <cell r="AU578">
            <v>0</v>
          </cell>
          <cell r="PM578">
            <v>0</v>
          </cell>
          <cell r="PN578">
            <v>0</v>
          </cell>
          <cell r="PO578">
            <v>0</v>
          </cell>
        </row>
        <row r="579">
          <cell r="M579" t="str">
            <v>HCD_INT_EM_GOB_COL</v>
          </cell>
          <cell r="V579" t="str">
            <v>RFI</v>
          </cell>
          <cell r="X579">
            <v>0</v>
          </cell>
          <cell r="Y579">
            <v>0</v>
          </cell>
          <cell r="AI579">
            <v>0</v>
          </cell>
          <cell r="AJ579">
            <v>0</v>
          </cell>
          <cell r="AT579">
            <v>0</v>
          </cell>
          <cell r="AU579">
            <v>0</v>
          </cell>
          <cell r="PM579">
            <v>0</v>
          </cell>
          <cell r="PN579">
            <v>0</v>
          </cell>
          <cell r="PO579">
            <v>0</v>
          </cell>
        </row>
        <row r="580">
          <cell r="M580" t="str">
            <v>HCD_INT_EM_GOB_COL</v>
          </cell>
          <cell r="V580" t="str">
            <v>RFI</v>
          </cell>
          <cell r="X580">
            <v>0</v>
          </cell>
          <cell r="Y580">
            <v>0</v>
          </cell>
          <cell r="AI580">
            <v>0</v>
          </cell>
          <cell r="AJ580">
            <v>0</v>
          </cell>
          <cell r="AT580">
            <v>0</v>
          </cell>
          <cell r="AU580">
            <v>0</v>
          </cell>
          <cell r="PM580">
            <v>0</v>
          </cell>
          <cell r="PN580">
            <v>0</v>
          </cell>
          <cell r="PO580">
            <v>0</v>
          </cell>
        </row>
        <row r="581">
          <cell r="M581" t="str">
            <v>HCD_INT_EM_GOB_COL</v>
          </cell>
          <cell r="V581" t="str">
            <v>RFI</v>
          </cell>
          <cell r="X581">
            <v>0</v>
          </cell>
          <cell r="Y581">
            <v>0</v>
          </cell>
          <cell r="AI581">
            <v>0</v>
          </cell>
          <cell r="AJ581">
            <v>0</v>
          </cell>
          <cell r="AT581">
            <v>0</v>
          </cell>
          <cell r="AU581">
            <v>0</v>
          </cell>
          <cell r="PM581">
            <v>0</v>
          </cell>
          <cell r="PN581">
            <v>0</v>
          </cell>
          <cell r="PO581">
            <v>0</v>
          </cell>
        </row>
        <row r="582">
          <cell r="M582" t="str">
            <v>HCD_INT_EM_GOB_COL</v>
          </cell>
          <cell r="V582" t="str">
            <v>RFI</v>
          </cell>
          <cell r="X582">
            <v>0</v>
          </cell>
          <cell r="Y582">
            <v>0</v>
          </cell>
          <cell r="AI582">
            <v>0</v>
          </cell>
          <cell r="AJ582">
            <v>0</v>
          </cell>
          <cell r="AT582">
            <v>0</v>
          </cell>
          <cell r="AU582">
            <v>0</v>
          </cell>
          <cell r="PM582">
            <v>0</v>
          </cell>
          <cell r="PN582">
            <v>0</v>
          </cell>
          <cell r="PO582">
            <v>0</v>
          </cell>
        </row>
        <row r="583">
          <cell r="M583" t="str">
            <v>HCD_INT_EM_GOB_COL</v>
          </cell>
          <cell r="V583" t="str">
            <v>RFI</v>
          </cell>
          <cell r="X583">
            <v>0</v>
          </cell>
          <cell r="Y583">
            <v>0</v>
          </cell>
          <cell r="AI583">
            <v>0</v>
          </cell>
          <cell r="AJ583">
            <v>0</v>
          </cell>
          <cell r="AT583">
            <v>0</v>
          </cell>
          <cell r="AU583">
            <v>0</v>
          </cell>
          <cell r="PM583">
            <v>0</v>
          </cell>
          <cell r="PN583">
            <v>0</v>
          </cell>
          <cell r="PO583">
            <v>0</v>
          </cell>
        </row>
        <row r="584">
          <cell r="M584" t="str">
            <v>HCD_INT_EM_GOB_COL</v>
          </cell>
          <cell r="V584" t="str">
            <v>RFI</v>
          </cell>
          <cell r="X584">
            <v>0</v>
          </cell>
          <cell r="Y584">
            <v>0</v>
          </cell>
          <cell r="AI584">
            <v>0</v>
          </cell>
          <cell r="AJ584">
            <v>0</v>
          </cell>
          <cell r="AT584">
            <v>0</v>
          </cell>
          <cell r="AU584">
            <v>0</v>
          </cell>
          <cell r="PM584">
            <v>0</v>
          </cell>
          <cell r="PN584">
            <v>0</v>
          </cell>
          <cell r="PO584">
            <v>0</v>
          </cell>
        </row>
        <row r="585">
          <cell r="M585" t="str">
            <v>HCD_INT_EM_GOB_COL</v>
          </cell>
          <cell r="V585" t="str">
            <v>RFI</v>
          </cell>
          <cell r="X585">
            <v>0</v>
          </cell>
          <cell r="Y585">
            <v>0</v>
          </cell>
          <cell r="AI585">
            <v>0</v>
          </cell>
          <cell r="AJ585">
            <v>0</v>
          </cell>
          <cell r="AT585">
            <v>0</v>
          </cell>
          <cell r="AU585">
            <v>0</v>
          </cell>
          <cell r="PM585">
            <v>0</v>
          </cell>
          <cell r="PN585">
            <v>0</v>
          </cell>
          <cell r="PO585">
            <v>0</v>
          </cell>
        </row>
        <row r="586">
          <cell r="M586" t="str">
            <v>HCD_INT_EM_GOB_COL</v>
          </cell>
          <cell r="V586" t="str">
            <v>RFI</v>
          </cell>
          <cell r="X586">
            <v>0</v>
          </cell>
          <cell r="Y586">
            <v>0</v>
          </cell>
          <cell r="AI586">
            <v>0</v>
          </cell>
          <cell r="AJ586">
            <v>0</v>
          </cell>
          <cell r="AT586">
            <v>0</v>
          </cell>
          <cell r="AU586">
            <v>0</v>
          </cell>
          <cell r="PM586">
            <v>0</v>
          </cell>
          <cell r="PN586">
            <v>0</v>
          </cell>
          <cell r="PO586">
            <v>0</v>
          </cell>
        </row>
        <row r="587">
          <cell r="M587" t="str">
            <v>HCD_INT_EM_GOB_COL</v>
          </cell>
          <cell r="V587" t="str">
            <v>RFI</v>
          </cell>
          <cell r="X587">
            <v>0</v>
          </cell>
          <cell r="Y587">
            <v>0</v>
          </cell>
          <cell r="AI587">
            <v>0</v>
          </cell>
          <cell r="AJ587">
            <v>0</v>
          </cell>
          <cell r="AT587">
            <v>0</v>
          </cell>
          <cell r="AU587">
            <v>0</v>
          </cell>
          <cell r="PM587">
            <v>0</v>
          </cell>
          <cell r="PN587">
            <v>0</v>
          </cell>
          <cell r="PO587">
            <v>0</v>
          </cell>
        </row>
        <row r="588">
          <cell r="M588" t="str">
            <v>HCD_INT_EM_GOB_COL</v>
          </cell>
          <cell r="V588" t="str">
            <v>RFI</v>
          </cell>
          <cell r="X588">
            <v>0</v>
          </cell>
          <cell r="Y588">
            <v>0</v>
          </cell>
          <cell r="AI588">
            <v>0</v>
          </cell>
          <cell r="AJ588">
            <v>0</v>
          </cell>
          <cell r="AT588">
            <v>0</v>
          </cell>
          <cell r="AU588">
            <v>0</v>
          </cell>
          <cell r="PM588">
            <v>0</v>
          </cell>
          <cell r="PN588">
            <v>0</v>
          </cell>
          <cell r="PO588">
            <v>0</v>
          </cell>
        </row>
        <row r="589">
          <cell r="M589" t="str">
            <v>LCD_GOB_FM</v>
          </cell>
          <cell r="V589" t="str">
            <v>RF_ETF</v>
          </cell>
          <cell r="X589">
            <v>0</v>
          </cell>
          <cell r="Y589">
            <v>0</v>
          </cell>
          <cell r="AI589">
            <v>0</v>
          </cell>
          <cell r="AJ589">
            <v>0</v>
          </cell>
          <cell r="AT589">
            <v>0</v>
          </cell>
          <cell r="AU589">
            <v>0</v>
          </cell>
          <cell r="PM589">
            <v>0</v>
          </cell>
          <cell r="PN589">
            <v>0</v>
          </cell>
          <cell r="PO589">
            <v>0</v>
          </cell>
        </row>
        <row r="590">
          <cell r="M590" t="str">
            <v>LCD_GOB_FM</v>
          </cell>
          <cell r="V590" t="str">
            <v>RF_ETF</v>
          </cell>
          <cell r="X590">
            <v>0</v>
          </cell>
          <cell r="Y590">
            <v>0</v>
          </cell>
          <cell r="AI590">
            <v>0</v>
          </cell>
          <cell r="AJ590">
            <v>0</v>
          </cell>
          <cell r="AT590">
            <v>0</v>
          </cell>
          <cell r="AU590">
            <v>0</v>
          </cell>
          <cell r="PM590">
            <v>0</v>
          </cell>
          <cell r="PN590">
            <v>0</v>
          </cell>
          <cell r="PO590">
            <v>0</v>
          </cell>
        </row>
        <row r="591">
          <cell r="M591" t="str">
            <v>HCD_INT_EM_GOB_FM</v>
          </cell>
          <cell r="V591" t="str">
            <v>RF_ETF</v>
          </cell>
          <cell r="X591">
            <v>0</v>
          </cell>
          <cell r="Y591">
            <v>0</v>
          </cell>
          <cell r="AI591">
            <v>0</v>
          </cell>
          <cell r="AJ591">
            <v>0</v>
          </cell>
          <cell r="AT591">
            <v>0</v>
          </cell>
          <cell r="AU591">
            <v>0</v>
          </cell>
          <cell r="PM591">
            <v>0</v>
          </cell>
          <cell r="PN591">
            <v>0</v>
          </cell>
          <cell r="PO591">
            <v>0</v>
          </cell>
        </row>
        <row r="592">
          <cell r="M592" t="str">
            <v>HCD_INT_EM_GOB_FM</v>
          </cell>
          <cell r="V592" t="str">
            <v>RF_ETF</v>
          </cell>
          <cell r="X592">
            <v>0</v>
          </cell>
          <cell r="Y592">
            <v>0</v>
          </cell>
          <cell r="AI592">
            <v>0</v>
          </cell>
          <cell r="AJ592">
            <v>0</v>
          </cell>
          <cell r="AT592">
            <v>0</v>
          </cell>
          <cell r="AU592">
            <v>0</v>
          </cell>
          <cell r="PM592">
            <v>0</v>
          </cell>
          <cell r="PN592">
            <v>0</v>
          </cell>
          <cell r="PO592">
            <v>0</v>
          </cell>
        </row>
        <row r="593">
          <cell r="M593" t="str">
            <v>HCD_INT_EM_GOB_FM</v>
          </cell>
          <cell r="V593" t="str">
            <v>RF_ETF</v>
          </cell>
          <cell r="X593">
            <v>0</v>
          </cell>
          <cell r="Y593">
            <v>0</v>
          </cell>
          <cell r="AI593">
            <v>0</v>
          </cell>
          <cell r="AJ593">
            <v>0</v>
          </cell>
          <cell r="AT593">
            <v>0</v>
          </cell>
          <cell r="AU593">
            <v>0</v>
          </cell>
          <cell r="PM593">
            <v>0</v>
          </cell>
          <cell r="PN593">
            <v>0</v>
          </cell>
          <cell r="PO593">
            <v>0</v>
          </cell>
        </row>
        <row r="594">
          <cell r="M594" t="str">
            <v>HCD_INT_EM_GOB_FM</v>
          </cell>
          <cell r="V594" t="str">
            <v>RF_ETF</v>
          </cell>
          <cell r="X594">
            <v>0</v>
          </cell>
          <cell r="Y594">
            <v>0</v>
          </cell>
          <cell r="AI594">
            <v>0</v>
          </cell>
          <cell r="AJ594">
            <v>0</v>
          </cell>
          <cell r="AT594">
            <v>0</v>
          </cell>
          <cell r="AU594">
            <v>0</v>
          </cell>
          <cell r="PM594">
            <v>0</v>
          </cell>
          <cell r="PN594">
            <v>0</v>
          </cell>
          <cell r="PO594">
            <v>0</v>
          </cell>
        </row>
        <row r="595">
          <cell r="M595" t="str">
            <v>HCD_INT_EM_GOB_FM</v>
          </cell>
          <cell r="V595" t="str">
            <v>RF_ETF</v>
          </cell>
          <cell r="X595">
            <v>3.0593732518380398E-3</v>
          </cell>
          <cell r="Y595">
            <v>0.17885044560239599</v>
          </cell>
          <cell r="AI595">
            <v>1.01622358058533E-4</v>
          </cell>
          <cell r="AJ595">
            <v>5.9408259556192897E-3</v>
          </cell>
          <cell r="AT595">
            <v>0</v>
          </cell>
          <cell r="AU595">
            <v>0</v>
          </cell>
          <cell r="PM595">
            <v>0</v>
          </cell>
          <cell r="PN595">
            <v>0</v>
          </cell>
          <cell r="PO595">
            <v>0</v>
          </cell>
        </row>
        <row r="596">
          <cell r="M596" t="str">
            <v>HCD_INT_EM_GOB_FM</v>
          </cell>
          <cell r="V596" t="str">
            <v>RF_ETF</v>
          </cell>
          <cell r="X596">
            <v>5.1090472832724001E-8</v>
          </cell>
          <cell r="Y596">
            <v>-9.7621577488382606E-7</v>
          </cell>
          <cell r="AI596">
            <v>0</v>
          </cell>
          <cell r="AJ596">
            <v>0</v>
          </cell>
          <cell r="AT596">
            <v>0</v>
          </cell>
          <cell r="AU596">
            <v>0</v>
          </cell>
          <cell r="PM596">
            <v>0</v>
          </cell>
          <cell r="PN596">
            <v>0</v>
          </cell>
          <cell r="PO596">
            <v>0</v>
          </cell>
        </row>
        <row r="597">
          <cell r="M597" t="str">
            <v>HCD_INT_EM_GOB_FM</v>
          </cell>
          <cell r="V597" t="str">
            <v>RF_ETF</v>
          </cell>
          <cell r="X597">
            <v>0</v>
          </cell>
          <cell r="Y597">
            <v>0</v>
          </cell>
          <cell r="AI597">
            <v>0</v>
          </cell>
          <cell r="AJ597">
            <v>0</v>
          </cell>
          <cell r="AT597">
            <v>0</v>
          </cell>
          <cell r="AU597">
            <v>0</v>
          </cell>
          <cell r="PM597">
            <v>0</v>
          </cell>
          <cell r="PN597">
            <v>0</v>
          </cell>
          <cell r="PO597">
            <v>0</v>
          </cell>
        </row>
        <row r="598">
          <cell r="M598" t="str">
            <v>HCD_INT_EM_GOB_FM</v>
          </cell>
          <cell r="V598" t="str">
            <v>RF_ETF</v>
          </cell>
          <cell r="X598">
            <v>0</v>
          </cell>
          <cell r="Y598">
            <v>0</v>
          </cell>
          <cell r="AI598">
            <v>0</v>
          </cell>
          <cell r="AJ598">
            <v>0</v>
          </cell>
          <cell r="AT598">
            <v>0</v>
          </cell>
          <cell r="AU598">
            <v>0</v>
          </cell>
          <cell r="PM598">
            <v>0</v>
          </cell>
          <cell r="PN598">
            <v>0</v>
          </cell>
          <cell r="PO598">
            <v>0</v>
          </cell>
        </row>
        <row r="599">
          <cell r="M599" t="str">
            <v>HCD_INT_EM_GOB_FM</v>
          </cell>
          <cell r="V599" t="str">
            <v>RF_ETF</v>
          </cell>
          <cell r="X599">
            <v>0</v>
          </cell>
          <cell r="Y599">
            <v>0</v>
          </cell>
          <cell r="AI599">
            <v>0</v>
          </cell>
          <cell r="AJ599">
            <v>0</v>
          </cell>
          <cell r="AT599">
            <v>0</v>
          </cell>
          <cell r="AU599">
            <v>0</v>
          </cell>
          <cell r="PM599">
            <v>0</v>
          </cell>
          <cell r="PN599">
            <v>0</v>
          </cell>
          <cell r="PO599">
            <v>0</v>
          </cell>
        </row>
        <row r="600">
          <cell r="M600" t="str">
            <v>HCD_INT_EM_GOB_FM</v>
          </cell>
          <cell r="V600" t="str">
            <v>RF_ETF</v>
          </cell>
          <cell r="X600">
            <v>0</v>
          </cell>
          <cell r="Y600">
            <v>0</v>
          </cell>
          <cell r="AI600">
            <v>0</v>
          </cell>
          <cell r="AJ600">
            <v>0</v>
          </cell>
          <cell r="AT600">
            <v>0</v>
          </cell>
          <cell r="AU600">
            <v>0</v>
          </cell>
          <cell r="PM600">
            <v>0</v>
          </cell>
          <cell r="PN600">
            <v>0</v>
          </cell>
          <cell r="PO600">
            <v>0</v>
          </cell>
        </row>
        <row r="601">
          <cell r="M601" t="str">
            <v>HCD_INT_EM_GOB_FM</v>
          </cell>
          <cell r="V601" t="str">
            <v>RF_ETF</v>
          </cell>
          <cell r="X601">
            <v>7.4314113240903402E-3</v>
          </cell>
          <cell r="Y601">
            <v>0.58349649215472299</v>
          </cell>
          <cell r="AI601">
            <v>0</v>
          </cell>
          <cell r="AJ601">
            <v>0</v>
          </cell>
          <cell r="AT601">
            <v>0</v>
          </cell>
          <cell r="AU601">
            <v>0</v>
          </cell>
          <cell r="PM601">
            <v>0</v>
          </cell>
          <cell r="PN601">
            <v>0</v>
          </cell>
          <cell r="PO601">
            <v>0</v>
          </cell>
        </row>
        <row r="602">
          <cell r="M602" t="str">
            <v>HCD_INT_EM_GOB_FM</v>
          </cell>
          <cell r="V602" t="str">
            <v>RF_ETF</v>
          </cell>
          <cell r="X602">
            <v>0</v>
          </cell>
          <cell r="Y602">
            <v>0</v>
          </cell>
          <cell r="AI602">
            <v>0</v>
          </cell>
          <cell r="AJ602">
            <v>0</v>
          </cell>
          <cell r="AT602">
            <v>0</v>
          </cell>
          <cell r="AU602">
            <v>0</v>
          </cell>
          <cell r="PM602">
            <v>0</v>
          </cell>
          <cell r="PN602">
            <v>0</v>
          </cell>
          <cell r="PO602">
            <v>0</v>
          </cell>
        </row>
        <row r="603">
          <cell r="M603" t="str">
            <v>HCD_INT_DM_CORP_FMHY</v>
          </cell>
          <cell r="V603" t="str">
            <v>RF_ETF</v>
          </cell>
          <cell r="X603">
            <v>0</v>
          </cell>
          <cell r="Y603">
            <v>0</v>
          </cell>
          <cell r="AI603">
            <v>0</v>
          </cell>
          <cell r="AJ603">
            <v>0</v>
          </cell>
          <cell r="AT603">
            <v>0</v>
          </cell>
          <cell r="AU603">
            <v>0</v>
          </cell>
          <cell r="PM603">
            <v>0</v>
          </cell>
          <cell r="PN603">
            <v>0</v>
          </cell>
          <cell r="PO603">
            <v>0</v>
          </cell>
        </row>
        <row r="604">
          <cell r="M604" t="str">
            <v>HCD_INT_EM_GOB_FM</v>
          </cell>
          <cell r="V604" t="str">
            <v>RF_ETF</v>
          </cell>
          <cell r="X604">
            <v>6.6804619798688796E-8</v>
          </cell>
          <cell r="Y604">
            <v>1.18566712004053E-6</v>
          </cell>
          <cell r="AI604">
            <v>1.9625968171045101E-8</v>
          </cell>
          <cell r="AJ604">
            <v>3.4832803308404399E-7</v>
          </cell>
          <cell r="AT604">
            <v>1.54033575959391E-7</v>
          </cell>
          <cell r="AU604">
            <v>2.73383315985143E-6</v>
          </cell>
          <cell r="PM604">
            <v>0</v>
          </cell>
          <cell r="PN604">
            <v>0</v>
          </cell>
          <cell r="PO604">
            <v>0</v>
          </cell>
        </row>
        <row r="605">
          <cell r="M605" t="str">
            <v>HCD_INT_EM_GOB_FM</v>
          </cell>
          <cell r="V605" t="str">
            <v>RF_ETF</v>
          </cell>
          <cell r="X605">
            <v>1.3289793722613399E-7</v>
          </cell>
          <cell r="Y605">
            <v>2.3644575186665398E-6</v>
          </cell>
          <cell r="AI605">
            <v>2.4328282060264E-8</v>
          </cell>
          <cell r="AJ605">
            <v>4.3283820971851102E-7</v>
          </cell>
          <cell r="AT605">
            <v>2.8460762315396498E-7</v>
          </cell>
          <cell r="AU605">
            <v>5.0636028703365801E-6</v>
          </cell>
          <cell r="PM605">
            <v>0</v>
          </cell>
          <cell r="PN605">
            <v>0</v>
          </cell>
          <cell r="PO605">
            <v>0</v>
          </cell>
        </row>
        <row r="606">
          <cell r="M606" t="str">
            <v>HCD_INT_EM_GOB_FM</v>
          </cell>
          <cell r="V606" t="str">
            <v>RF_ETF</v>
          </cell>
          <cell r="X606">
            <v>0</v>
          </cell>
          <cell r="Y606">
            <v>0</v>
          </cell>
          <cell r="AI606">
            <v>0</v>
          </cell>
          <cell r="AJ606">
            <v>0</v>
          </cell>
          <cell r="AT606">
            <v>0</v>
          </cell>
          <cell r="AU606">
            <v>0</v>
          </cell>
          <cell r="PM606">
            <v>0</v>
          </cell>
          <cell r="PN606">
            <v>0</v>
          </cell>
          <cell r="PO606">
            <v>0</v>
          </cell>
        </row>
        <row r="607">
          <cell r="M607" t="str">
            <v>HCD_INT_EM_GOB_FM</v>
          </cell>
          <cell r="V607" t="str">
            <v>RF_ETF</v>
          </cell>
          <cell r="X607">
            <v>0</v>
          </cell>
          <cell r="Y607">
            <v>0</v>
          </cell>
          <cell r="AI607">
            <v>0</v>
          </cell>
          <cell r="AJ607">
            <v>0</v>
          </cell>
          <cell r="AT607">
            <v>0</v>
          </cell>
          <cell r="AU607">
            <v>0</v>
          </cell>
          <cell r="PM607">
            <v>0</v>
          </cell>
          <cell r="PN607">
            <v>0</v>
          </cell>
          <cell r="PO607">
            <v>0</v>
          </cell>
        </row>
        <row r="608">
          <cell r="M608" t="str">
            <v>HCD_INT_EM_GOB_FM</v>
          </cell>
          <cell r="V608" t="str">
            <v>RF_ETF</v>
          </cell>
          <cell r="X608">
            <v>0</v>
          </cell>
          <cell r="Y608">
            <v>0</v>
          </cell>
          <cell r="AI608">
            <v>0</v>
          </cell>
          <cell r="AJ608">
            <v>0</v>
          </cell>
          <cell r="AT608">
            <v>0</v>
          </cell>
          <cell r="AU608">
            <v>0</v>
          </cell>
          <cell r="PM608">
            <v>0</v>
          </cell>
          <cell r="PN608">
            <v>0</v>
          </cell>
          <cell r="PO608">
            <v>0</v>
          </cell>
        </row>
        <row r="609">
          <cell r="M609" t="str">
            <v>HCD_INT_EM_GOB_FM</v>
          </cell>
          <cell r="V609" t="str">
            <v>RF_ETF</v>
          </cell>
          <cell r="X609">
            <v>0</v>
          </cell>
          <cell r="Y609">
            <v>0</v>
          </cell>
          <cell r="AI609">
            <v>0</v>
          </cell>
          <cell r="AJ609">
            <v>0</v>
          </cell>
          <cell r="AT609">
            <v>0</v>
          </cell>
          <cell r="AU609">
            <v>0</v>
          </cell>
          <cell r="PM609">
            <v>0</v>
          </cell>
          <cell r="PN609">
            <v>0</v>
          </cell>
          <cell r="PO609">
            <v>0</v>
          </cell>
        </row>
        <row r="610">
          <cell r="M610" t="str">
            <v>HCD_INT_EM_GOB_FM</v>
          </cell>
          <cell r="V610" t="str">
            <v>RF_ETF</v>
          </cell>
          <cell r="X610">
            <v>0</v>
          </cell>
          <cell r="Y610">
            <v>0</v>
          </cell>
          <cell r="AI610">
            <v>0</v>
          </cell>
          <cell r="AJ610">
            <v>0</v>
          </cell>
          <cell r="AT610">
            <v>0</v>
          </cell>
          <cell r="AU610">
            <v>0</v>
          </cell>
          <cell r="PM610">
            <v>0</v>
          </cell>
          <cell r="PN610">
            <v>0</v>
          </cell>
          <cell r="PO610">
            <v>0</v>
          </cell>
        </row>
        <row r="611">
          <cell r="M611" t="str">
            <v>HCD_INT_EM_GOB_FM</v>
          </cell>
          <cell r="V611" t="str">
            <v>RF_ETF</v>
          </cell>
          <cell r="X611">
            <v>0</v>
          </cell>
          <cell r="Y611">
            <v>0</v>
          </cell>
          <cell r="AI611">
            <v>0</v>
          </cell>
          <cell r="AJ611">
            <v>0</v>
          </cell>
          <cell r="AT611">
            <v>0</v>
          </cell>
          <cell r="AU611">
            <v>0</v>
          </cell>
          <cell r="PM611">
            <v>0</v>
          </cell>
          <cell r="PN611">
            <v>0</v>
          </cell>
          <cell r="PO611">
            <v>0</v>
          </cell>
        </row>
        <row r="612">
          <cell r="M612" t="str">
            <v>HCD_INT_EM_GOB_FM</v>
          </cell>
          <cell r="V612" t="str">
            <v>RF_ETF</v>
          </cell>
          <cell r="X612">
            <v>1.19137829302845E-2</v>
          </cell>
          <cell r="Y612">
            <v>0.17812866925037699</v>
          </cell>
          <cell r="AI612">
            <v>0</v>
          </cell>
          <cell r="AJ612">
            <v>0</v>
          </cell>
          <cell r="AT612">
            <v>0</v>
          </cell>
          <cell r="AU612">
            <v>0</v>
          </cell>
          <cell r="PM612">
            <v>0</v>
          </cell>
          <cell r="PN612">
            <v>0</v>
          </cell>
          <cell r="PO612">
            <v>0</v>
          </cell>
        </row>
        <row r="613">
          <cell r="M613" t="str">
            <v>HCD_INT_DM_CORP_FMHY</v>
          </cell>
          <cell r="V613" t="str">
            <v>RF_ETF</v>
          </cell>
          <cell r="X613">
            <v>5.1258243534774497E-2</v>
          </cell>
          <cell r="Y613">
            <v>-0.26744012801005501</v>
          </cell>
          <cell r="AI613">
            <v>5.7620335676478703E-3</v>
          </cell>
          <cell r="AJ613">
            <v>-3.0063437383987E-2</v>
          </cell>
          <cell r="AT613">
            <v>1.6170045325108399E-7</v>
          </cell>
          <cell r="AU613">
            <v>-8.4367290931197701E-7</v>
          </cell>
          <cell r="PM613">
            <v>0</v>
          </cell>
          <cell r="PN613">
            <v>0</v>
          </cell>
          <cell r="PO613">
            <v>0</v>
          </cell>
        </row>
        <row r="614">
          <cell r="M614" t="str">
            <v>HCD_INT_EM_GOB_FM</v>
          </cell>
          <cell r="V614" t="str">
            <v>RF_ETF</v>
          </cell>
          <cell r="X614">
            <v>0</v>
          </cell>
          <cell r="Y614">
            <v>0</v>
          </cell>
          <cell r="AI614">
            <v>0</v>
          </cell>
          <cell r="AJ614">
            <v>0</v>
          </cell>
          <cell r="AT614">
            <v>0</v>
          </cell>
          <cell r="AU614">
            <v>0</v>
          </cell>
          <cell r="PM614">
            <v>0</v>
          </cell>
          <cell r="PN614">
            <v>0</v>
          </cell>
          <cell r="PO614">
            <v>0</v>
          </cell>
        </row>
        <row r="615">
          <cell r="M615" t="str">
            <v>HCD_INT_EM_GOB_FM</v>
          </cell>
          <cell r="V615" t="str">
            <v>RF_ETF</v>
          </cell>
          <cell r="X615">
            <v>0</v>
          </cell>
          <cell r="Y615">
            <v>0</v>
          </cell>
          <cell r="AI615">
            <v>0</v>
          </cell>
          <cell r="AJ615">
            <v>0</v>
          </cell>
          <cell r="AT615">
            <v>0</v>
          </cell>
          <cell r="AU615">
            <v>0</v>
          </cell>
          <cell r="PM615">
            <v>0</v>
          </cell>
          <cell r="PN615">
            <v>0</v>
          </cell>
          <cell r="PO615">
            <v>0</v>
          </cell>
        </row>
        <row r="616">
          <cell r="M616" t="str">
            <v>HCD_INT_EM_GOB_FM</v>
          </cell>
          <cell r="V616" t="str">
            <v>RF_ETF</v>
          </cell>
          <cell r="X616">
            <v>0</v>
          </cell>
          <cell r="Y616">
            <v>0</v>
          </cell>
          <cell r="AI616">
            <v>0</v>
          </cell>
          <cell r="AJ616">
            <v>0</v>
          </cell>
          <cell r="AT616">
            <v>0</v>
          </cell>
          <cell r="AU616">
            <v>0</v>
          </cell>
          <cell r="PM616">
            <v>0</v>
          </cell>
          <cell r="PN616">
            <v>0</v>
          </cell>
          <cell r="PO616">
            <v>0</v>
          </cell>
        </row>
        <row r="617">
          <cell r="M617" t="str">
            <v>HCD_INT_EM_GOB_FM</v>
          </cell>
          <cell r="V617" t="str">
            <v>RF_ETF</v>
          </cell>
          <cell r="X617">
            <v>0</v>
          </cell>
          <cell r="Y617">
            <v>0</v>
          </cell>
          <cell r="AI617">
            <v>0</v>
          </cell>
          <cell r="AJ617">
            <v>0</v>
          </cell>
          <cell r="AT617">
            <v>0</v>
          </cell>
          <cell r="AU617">
            <v>0</v>
          </cell>
          <cell r="PM617">
            <v>0</v>
          </cell>
          <cell r="PN617">
            <v>0</v>
          </cell>
          <cell r="PO617">
            <v>0</v>
          </cell>
        </row>
        <row r="618">
          <cell r="M618" t="str">
            <v>HCD_INT_EM_GOB_FM</v>
          </cell>
          <cell r="V618" t="str">
            <v>RF_ETF</v>
          </cell>
          <cell r="X618">
            <v>0</v>
          </cell>
          <cell r="Y618">
            <v>0</v>
          </cell>
          <cell r="AI618">
            <v>0</v>
          </cell>
          <cell r="AJ618">
            <v>0</v>
          </cell>
          <cell r="AT618">
            <v>0</v>
          </cell>
          <cell r="AU618">
            <v>0</v>
          </cell>
          <cell r="PM618">
            <v>0</v>
          </cell>
          <cell r="PN618">
            <v>0</v>
          </cell>
          <cell r="PO618">
            <v>0</v>
          </cell>
        </row>
        <row r="619">
          <cell r="M619" t="str">
            <v>HCD_INT_EM_GOB_FM</v>
          </cell>
          <cell r="V619" t="str">
            <v>RF_ETF</v>
          </cell>
          <cell r="X619">
            <v>0</v>
          </cell>
          <cell r="Y619">
            <v>0</v>
          </cell>
          <cell r="AI619">
            <v>0</v>
          </cell>
          <cell r="AJ619">
            <v>0</v>
          </cell>
          <cell r="AT619">
            <v>0</v>
          </cell>
          <cell r="AU619">
            <v>0</v>
          </cell>
          <cell r="PM619">
            <v>0</v>
          </cell>
          <cell r="PN619">
            <v>0</v>
          </cell>
          <cell r="PO619">
            <v>0</v>
          </cell>
        </row>
        <row r="620">
          <cell r="M620" t="str">
            <v>HCD_INT_DM_CORP_FMHY</v>
          </cell>
          <cell r="V620" t="str">
            <v>RF_ETF</v>
          </cell>
          <cell r="X620">
            <v>1.16238750559494E-7</v>
          </cell>
          <cell r="Y620">
            <v>1.13167031301487E-6</v>
          </cell>
          <cell r="AI620">
            <v>5.1337995290996701E-8</v>
          </cell>
          <cell r="AJ620">
            <v>4.9981352390204805E-7</v>
          </cell>
          <cell r="AT620">
            <v>0</v>
          </cell>
          <cell r="AU620">
            <v>0</v>
          </cell>
          <cell r="PM620">
            <v>0</v>
          </cell>
          <cell r="PN620">
            <v>0</v>
          </cell>
          <cell r="PO620">
            <v>0</v>
          </cell>
        </row>
        <row r="621">
          <cell r="M621" t="str">
            <v>HCD_INT_DM_CORP_FMHY</v>
          </cell>
          <cell r="V621" t="str">
            <v>RF_ETF</v>
          </cell>
          <cell r="X621">
            <v>0</v>
          </cell>
          <cell r="Y621">
            <v>0</v>
          </cell>
          <cell r="AI621">
            <v>0</v>
          </cell>
          <cell r="AJ621">
            <v>0</v>
          </cell>
          <cell r="AT621">
            <v>0</v>
          </cell>
          <cell r="AU621">
            <v>0</v>
          </cell>
          <cell r="PM621">
            <v>0</v>
          </cell>
          <cell r="PN621">
            <v>0</v>
          </cell>
          <cell r="PO621">
            <v>0</v>
          </cell>
        </row>
        <row r="622">
          <cell r="M622" t="str">
            <v>HCD_INT_EM_CORP_FM</v>
          </cell>
          <cell r="V622" t="str">
            <v>RF_ETF</v>
          </cell>
          <cell r="X622">
            <v>1.4315335835930101E-7</v>
          </cell>
          <cell r="Y622">
            <v>6.4043215175502197E-7</v>
          </cell>
          <cell r="AI622">
            <v>7.0905240123561695E-8</v>
          </cell>
          <cell r="AJ622">
            <v>3.1721292259589999E-7</v>
          </cell>
          <cell r="AT622">
            <v>0</v>
          </cell>
          <cell r="AU622">
            <v>0</v>
          </cell>
          <cell r="PM622">
            <v>0</v>
          </cell>
          <cell r="PN622">
            <v>0</v>
          </cell>
          <cell r="PO622">
            <v>0</v>
          </cell>
        </row>
        <row r="623">
          <cell r="M623" t="str">
            <v>HCD_INT_EM_GOB_FM</v>
          </cell>
          <cell r="V623" t="str">
            <v>RF_ETF</v>
          </cell>
          <cell r="X623">
            <v>0</v>
          </cell>
          <cell r="Y623">
            <v>0</v>
          </cell>
          <cell r="AI623">
            <v>0</v>
          </cell>
          <cell r="AJ623">
            <v>0</v>
          </cell>
          <cell r="AT623">
            <v>0</v>
          </cell>
          <cell r="AU623">
            <v>0</v>
          </cell>
          <cell r="PM623">
            <v>0</v>
          </cell>
          <cell r="PN623">
            <v>0</v>
          </cell>
          <cell r="PO623">
            <v>0</v>
          </cell>
        </row>
        <row r="624">
          <cell r="M624" t="str">
            <v>HCD_INT_EM_GOB_MEX</v>
          </cell>
          <cell r="V624" t="str">
            <v>RFI</v>
          </cell>
          <cell r="X624">
            <v>0</v>
          </cell>
          <cell r="Y624">
            <v>0</v>
          </cell>
          <cell r="AI624">
            <v>0</v>
          </cell>
          <cell r="AJ624">
            <v>0</v>
          </cell>
          <cell r="AT624">
            <v>0</v>
          </cell>
          <cell r="AU624">
            <v>0</v>
          </cell>
          <cell r="PM624">
            <v>0</v>
          </cell>
          <cell r="PN624">
            <v>0</v>
          </cell>
          <cell r="PO624">
            <v>0</v>
          </cell>
        </row>
        <row r="625">
          <cell r="M625" t="str">
            <v>HCD_INT_EM_GOB_MEX</v>
          </cell>
          <cell r="V625" t="str">
            <v>RFI</v>
          </cell>
          <cell r="X625">
            <v>0</v>
          </cell>
          <cell r="Y625">
            <v>0</v>
          </cell>
          <cell r="AI625">
            <v>0</v>
          </cell>
          <cell r="AJ625">
            <v>0</v>
          </cell>
          <cell r="AT625">
            <v>0</v>
          </cell>
          <cell r="AU625">
            <v>0</v>
          </cell>
          <cell r="PM625">
            <v>0</v>
          </cell>
          <cell r="PN625">
            <v>0</v>
          </cell>
          <cell r="PO625">
            <v>0</v>
          </cell>
        </row>
        <row r="626">
          <cell r="M626" t="str">
            <v>HCD_INT_EM_GOB_MEX</v>
          </cell>
          <cell r="V626" t="str">
            <v>RFI</v>
          </cell>
          <cell r="X626">
            <v>0</v>
          </cell>
          <cell r="Y626">
            <v>0</v>
          </cell>
          <cell r="AI626">
            <v>0</v>
          </cell>
          <cell r="AJ626">
            <v>0</v>
          </cell>
          <cell r="AT626">
            <v>0</v>
          </cell>
          <cell r="AU626">
            <v>0</v>
          </cell>
          <cell r="PM626">
            <v>0</v>
          </cell>
          <cell r="PN626">
            <v>0</v>
          </cell>
          <cell r="PO626">
            <v>0</v>
          </cell>
        </row>
        <row r="627">
          <cell r="M627" t="str">
            <v>HCD_INT_EM_GOB_MEX</v>
          </cell>
          <cell r="V627" t="str">
            <v>RFI</v>
          </cell>
          <cell r="X627">
            <v>0</v>
          </cell>
          <cell r="Y627">
            <v>0</v>
          </cell>
          <cell r="AI627">
            <v>0</v>
          </cell>
          <cell r="AJ627">
            <v>0</v>
          </cell>
          <cell r="AT627">
            <v>0</v>
          </cell>
          <cell r="AU627">
            <v>0</v>
          </cell>
          <cell r="PM627">
            <v>0</v>
          </cell>
          <cell r="PN627">
            <v>0</v>
          </cell>
          <cell r="PO627">
            <v>0</v>
          </cell>
        </row>
        <row r="628">
          <cell r="M628" t="str">
            <v>HCD_INT_EM_GOB_MEX</v>
          </cell>
          <cell r="V628" t="str">
            <v>RFI</v>
          </cell>
          <cell r="X628">
            <v>0</v>
          </cell>
          <cell r="Y628">
            <v>0</v>
          </cell>
          <cell r="AI628">
            <v>0</v>
          </cell>
          <cell r="AJ628">
            <v>0</v>
          </cell>
          <cell r="AT628">
            <v>0</v>
          </cell>
          <cell r="AU628">
            <v>0</v>
          </cell>
          <cell r="PM628">
            <v>0</v>
          </cell>
          <cell r="PN628">
            <v>0</v>
          </cell>
          <cell r="PO628">
            <v>0</v>
          </cell>
        </row>
        <row r="629">
          <cell r="M629" t="str">
            <v>HCD_INT_EM_GOB_MEX</v>
          </cell>
          <cell r="V629" t="str">
            <v>RFI</v>
          </cell>
          <cell r="X629">
            <v>0</v>
          </cell>
          <cell r="Y629">
            <v>0</v>
          </cell>
          <cell r="AI629">
            <v>0</v>
          </cell>
          <cell r="AJ629">
            <v>0</v>
          </cell>
          <cell r="AT629">
            <v>0</v>
          </cell>
          <cell r="AU629">
            <v>0</v>
          </cell>
          <cell r="PM629">
            <v>0</v>
          </cell>
          <cell r="PN629">
            <v>0</v>
          </cell>
          <cell r="PO629">
            <v>0</v>
          </cell>
        </row>
        <row r="630">
          <cell r="M630" t="str">
            <v>HCD_INT_EM_GOB_MEX</v>
          </cell>
          <cell r="V630" t="str">
            <v>RFI</v>
          </cell>
          <cell r="X630">
            <v>0</v>
          </cell>
          <cell r="Y630">
            <v>0</v>
          </cell>
          <cell r="AI630">
            <v>0</v>
          </cell>
          <cell r="AJ630">
            <v>0</v>
          </cell>
          <cell r="AT630">
            <v>0</v>
          </cell>
          <cell r="AU630">
            <v>0</v>
          </cell>
          <cell r="PM630">
            <v>0</v>
          </cell>
          <cell r="PN630">
            <v>0</v>
          </cell>
          <cell r="PO630">
            <v>0</v>
          </cell>
        </row>
        <row r="631">
          <cell r="M631" t="str">
            <v>HCD_INT_EM_GOB_MEX</v>
          </cell>
          <cell r="V631" t="str">
            <v>RFI</v>
          </cell>
          <cell r="X631">
            <v>0</v>
          </cell>
          <cell r="Y631">
            <v>0</v>
          </cell>
          <cell r="AI631">
            <v>0</v>
          </cell>
          <cell r="AJ631">
            <v>0</v>
          </cell>
          <cell r="AT631">
            <v>0</v>
          </cell>
          <cell r="AU631">
            <v>0</v>
          </cell>
          <cell r="PM631">
            <v>0</v>
          </cell>
          <cell r="PN631">
            <v>0</v>
          </cell>
          <cell r="PO631">
            <v>0</v>
          </cell>
        </row>
        <row r="632">
          <cell r="M632" t="str">
            <v>HCD_INT_EM_GOB_MEX</v>
          </cell>
          <cell r="V632" t="str">
            <v>RFI</v>
          </cell>
          <cell r="X632">
            <v>0</v>
          </cell>
          <cell r="Y632">
            <v>0</v>
          </cell>
          <cell r="AI632">
            <v>0</v>
          </cell>
          <cell r="AJ632">
            <v>0</v>
          </cell>
          <cell r="AT632">
            <v>0</v>
          </cell>
          <cell r="AU632">
            <v>0</v>
          </cell>
          <cell r="PM632">
            <v>0</v>
          </cell>
          <cell r="PN632">
            <v>0</v>
          </cell>
          <cell r="PO632">
            <v>0</v>
          </cell>
        </row>
        <row r="633">
          <cell r="M633" t="str">
            <v>HCD_INT_EM_GOB_MEX</v>
          </cell>
          <cell r="V633" t="str">
            <v>RFI</v>
          </cell>
          <cell r="X633">
            <v>0</v>
          </cell>
          <cell r="Y633">
            <v>0</v>
          </cell>
          <cell r="AI633">
            <v>0</v>
          </cell>
          <cell r="AJ633">
            <v>0</v>
          </cell>
          <cell r="AT633">
            <v>0</v>
          </cell>
          <cell r="AU633">
            <v>0</v>
          </cell>
          <cell r="PM633">
            <v>0</v>
          </cell>
          <cell r="PN633">
            <v>0</v>
          </cell>
          <cell r="PO633">
            <v>0</v>
          </cell>
        </row>
        <row r="634">
          <cell r="M634" t="str">
            <v>HCD_INT_EM_GOB_MEX</v>
          </cell>
          <cell r="V634" t="str">
            <v>RFI</v>
          </cell>
          <cell r="X634">
            <v>0</v>
          </cell>
          <cell r="Y634">
            <v>0</v>
          </cell>
          <cell r="AI634">
            <v>0</v>
          </cell>
          <cell r="AJ634">
            <v>0</v>
          </cell>
          <cell r="AT634">
            <v>0</v>
          </cell>
          <cell r="AU634">
            <v>0</v>
          </cell>
          <cell r="PM634">
            <v>0</v>
          </cell>
          <cell r="PN634">
            <v>0</v>
          </cell>
          <cell r="PO634">
            <v>0</v>
          </cell>
        </row>
        <row r="635">
          <cell r="M635" t="str">
            <v>HCD_INT_EM_GOB_MEX</v>
          </cell>
          <cell r="V635" t="str">
            <v>RFI</v>
          </cell>
          <cell r="X635">
            <v>0</v>
          </cell>
          <cell r="Y635">
            <v>0</v>
          </cell>
          <cell r="AI635">
            <v>0</v>
          </cell>
          <cell r="AJ635">
            <v>0</v>
          </cell>
          <cell r="AT635">
            <v>0</v>
          </cell>
          <cell r="AU635">
            <v>0</v>
          </cell>
          <cell r="PM635">
            <v>0</v>
          </cell>
          <cell r="PN635">
            <v>0</v>
          </cell>
          <cell r="PO635">
            <v>0</v>
          </cell>
        </row>
        <row r="636">
          <cell r="M636" t="str">
            <v>HCD_INT_EM_GOB_MEX</v>
          </cell>
          <cell r="V636" t="str">
            <v>RFI</v>
          </cell>
          <cell r="X636">
            <v>0</v>
          </cell>
          <cell r="Y636">
            <v>0</v>
          </cell>
          <cell r="AI636">
            <v>0</v>
          </cell>
          <cell r="AJ636">
            <v>0</v>
          </cell>
          <cell r="AT636">
            <v>0</v>
          </cell>
          <cell r="AU636">
            <v>0</v>
          </cell>
          <cell r="PM636">
            <v>0</v>
          </cell>
          <cell r="PN636">
            <v>0</v>
          </cell>
          <cell r="PO636">
            <v>0</v>
          </cell>
        </row>
        <row r="637">
          <cell r="M637" t="str">
            <v>HCD_INT_EM_GOB_MEX</v>
          </cell>
          <cell r="V637" t="str">
            <v>RFI</v>
          </cell>
          <cell r="X637">
            <v>0</v>
          </cell>
          <cell r="Y637">
            <v>0</v>
          </cell>
          <cell r="AI637">
            <v>0</v>
          </cell>
          <cell r="AJ637">
            <v>0</v>
          </cell>
          <cell r="AT637">
            <v>0</v>
          </cell>
          <cell r="AU637">
            <v>0</v>
          </cell>
          <cell r="PM637">
            <v>0</v>
          </cell>
          <cell r="PN637">
            <v>0</v>
          </cell>
          <cell r="PO637">
            <v>0</v>
          </cell>
        </row>
        <row r="638">
          <cell r="M638" t="str">
            <v>HCD_INT_EM_GOB_MEX</v>
          </cell>
          <cell r="V638" t="str">
            <v>RFI</v>
          </cell>
          <cell r="X638">
            <v>0</v>
          </cell>
          <cell r="Y638">
            <v>0</v>
          </cell>
          <cell r="AI638">
            <v>0</v>
          </cell>
          <cell r="AJ638">
            <v>0</v>
          </cell>
          <cell r="AT638">
            <v>0</v>
          </cell>
          <cell r="AU638">
            <v>0</v>
          </cell>
          <cell r="PM638">
            <v>0</v>
          </cell>
          <cell r="PN638">
            <v>0</v>
          </cell>
          <cell r="PO638">
            <v>0</v>
          </cell>
        </row>
        <row r="639">
          <cell r="M639" t="str">
            <v>HCD_INT_EM_GOB_MEX</v>
          </cell>
          <cell r="V639" t="str">
            <v>RFI</v>
          </cell>
          <cell r="X639">
            <v>0</v>
          </cell>
          <cell r="Y639">
            <v>0</v>
          </cell>
          <cell r="AI639">
            <v>0</v>
          </cell>
          <cell r="AJ639">
            <v>0</v>
          </cell>
          <cell r="AT639">
            <v>0</v>
          </cell>
          <cell r="AU639">
            <v>0</v>
          </cell>
          <cell r="PM639">
            <v>0</v>
          </cell>
          <cell r="PN639">
            <v>0</v>
          </cell>
          <cell r="PO639">
            <v>0</v>
          </cell>
        </row>
        <row r="640">
          <cell r="M640" t="str">
            <v>HCD_INT_EM_GOB_MEX</v>
          </cell>
          <cell r="V640" t="str">
            <v>RFI</v>
          </cell>
          <cell r="X640">
            <v>0</v>
          </cell>
          <cell r="Y640">
            <v>0</v>
          </cell>
          <cell r="AI640">
            <v>0</v>
          </cell>
          <cell r="AJ640">
            <v>0</v>
          </cell>
          <cell r="AT640">
            <v>0</v>
          </cell>
          <cell r="AU640">
            <v>0</v>
          </cell>
          <cell r="PM640">
            <v>0</v>
          </cell>
          <cell r="PN640">
            <v>0</v>
          </cell>
          <cell r="PO640">
            <v>0</v>
          </cell>
        </row>
        <row r="641">
          <cell r="M641" t="str">
            <v>HCD_INT_EM_GOB_MEX</v>
          </cell>
          <cell r="V641" t="str">
            <v>RFI</v>
          </cell>
          <cell r="X641">
            <v>0</v>
          </cell>
          <cell r="Y641">
            <v>0</v>
          </cell>
          <cell r="AI641">
            <v>0</v>
          </cell>
          <cell r="AJ641">
            <v>0</v>
          </cell>
          <cell r="AT641">
            <v>0</v>
          </cell>
          <cell r="AU641">
            <v>0</v>
          </cell>
          <cell r="PM641">
            <v>0</v>
          </cell>
          <cell r="PN641">
            <v>0</v>
          </cell>
          <cell r="PO641">
            <v>0</v>
          </cell>
        </row>
        <row r="642">
          <cell r="M642" t="str">
            <v>HCD_INT_EM_GOB_MEX</v>
          </cell>
          <cell r="V642" t="str">
            <v>RFI</v>
          </cell>
          <cell r="X642">
            <v>0</v>
          </cell>
          <cell r="Y642">
            <v>0</v>
          </cell>
          <cell r="AI642">
            <v>0</v>
          </cell>
          <cell r="AJ642">
            <v>0</v>
          </cell>
          <cell r="AT642">
            <v>0</v>
          </cell>
          <cell r="AU642">
            <v>0</v>
          </cell>
          <cell r="PM642">
            <v>0</v>
          </cell>
          <cell r="PN642">
            <v>0</v>
          </cell>
          <cell r="PO642">
            <v>0</v>
          </cell>
        </row>
        <row r="643">
          <cell r="M643" t="str">
            <v>HCD_INT_EM_GOB_MEX</v>
          </cell>
          <cell r="V643" t="str">
            <v>RFI</v>
          </cell>
          <cell r="X643">
            <v>0</v>
          </cell>
          <cell r="Y643">
            <v>0</v>
          </cell>
          <cell r="AI643">
            <v>0</v>
          </cell>
          <cell r="AJ643">
            <v>0</v>
          </cell>
          <cell r="AT643">
            <v>0</v>
          </cell>
          <cell r="AU643">
            <v>0</v>
          </cell>
          <cell r="PM643">
            <v>0</v>
          </cell>
          <cell r="PN643">
            <v>0</v>
          </cell>
          <cell r="PO643">
            <v>0</v>
          </cell>
        </row>
        <row r="644">
          <cell r="M644" t="str">
            <v>HCD_INT_EM_GOB_MEX</v>
          </cell>
          <cell r="V644" t="str">
            <v>RFI</v>
          </cell>
          <cell r="X644">
            <v>0</v>
          </cell>
          <cell r="Y644">
            <v>0</v>
          </cell>
          <cell r="AI644">
            <v>0</v>
          </cell>
          <cell r="AJ644">
            <v>0</v>
          </cell>
          <cell r="AT644">
            <v>0</v>
          </cell>
          <cell r="AU644">
            <v>0</v>
          </cell>
          <cell r="PM644">
            <v>0</v>
          </cell>
          <cell r="PN644">
            <v>0</v>
          </cell>
          <cell r="PO644">
            <v>0</v>
          </cell>
        </row>
        <row r="645">
          <cell r="M645" t="str">
            <v>HCD_INT_EM_GOB_MEX</v>
          </cell>
          <cell r="V645" t="str">
            <v>RFI</v>
          </cell>
          <cell r="X645">
            <v>1.94351654653291E-3</v>
          </cell>
          <cell r="Y645">
            <v>0.104019514355347</v>
          </cell>
          <cell r="AI645">
            <v>0</v>
          </cell>
          <cell r="AJ645">
            <v>0</v>
          </cell>
          <cell r="AT645">
            <v>0</v>
          </cell>
          <cell r="AU645">
            <v>0</v>
          </cell>
          <cell r="PM645">
            <v>0</v>
          </cell>
          <cell r="PN645">
            <v>0</v>
          </cell>
          <cell r="PO645">
            <v>0</v>
          </cell>
        </row>
        <row r="646">
          <cell r="M646" t="str">
            <v>HCD_INT_EM_GOB_MEX</v>
          </cell>
          <cell r="V646" t="str">
            <v>RFI</v>
          </cell>
          <cell r="X646">
            <v>0</v>
          </cell>
          <cell r="Y646">
            <v>0</v>
          </cell>
          <cell r="AI646">
            <v>0</v>
          </cell>
          <cell r="AJ646">
            <v>0</v>
          </cell>
          <cell r="AT646">
            <v>0</v>
          </cell>
          <cell r="AU646">
            <v>0</v>
          </cell>
          <cell r="PM646">
            <v>0</v>
          </cell>
          <cell r="PN646">
            <v>0</v>
          </cell>
          <cell r="PO646">
            <v>0</v>
          </cell>
        </row>
        <row r="647">
          <cell r="M647" t="str">
            <v>HCD_INT_EM_GOB_MEX</v>
          </cell>
          <cell r="V647" t="str">
            <v>RFI</v>
          </cell>
          <cell r="X647">
            <v>0</v>
          </cell>
          <cell r="Y647">
            <v>0</v>
          </cell>
          <cell r="AI647">
            <v>0</v>
          </cell>
          <cell r="AJ647">
            <v>0</v>
          </cell>
          <cell r="AT647">
            <v>0</v>
          </cell>
          <cell r="AU647">
            <v>0</v>
          </cell>
          <cell r="PM647">
            <v>0</v>
          </cell>
          <cell r="PN647">
            <v>0</v>
          </cell>
          <cell r="PO647">
            <v>0</v>
          </cell>
        </row>
        <row r="648">
          <cell r="M648" t="str">
            <v>HCD_INT_EM_GOB_MEX</v>
          </cell>
          <cell r="V648" t="str">
            <v>RFI</v>
          </cell>
          <cell r="X648">
            <v>0</v>
          </cell>
          <cell r="Y648">
            <v>0</v>
          </cell>
          <cell r="AI648">
            <v>0</v>
          </cell>
          <cell r="AJ648">
            <v>0</v>
          </cell>
          <cell r="AT648">
            <v>0</v>
          </cell>
          <cell r="AU648">
            <v>0</v>
          </cell>
          <cell r="PM648">
            <v>0</v>
          </cell>
          <cell r="PN648">
            <v>0</v>
          </cell>
          <cell r="PO648">
            <v>0</v>
          </cell>
        </row>
        <row r="649">
          <cell r="M649" t="str">
            <v>HCD_INT_EM_GOB_MEX</v>
          </cell>
          <cell r="V649" t="str">
            <v>RFI</v>
          </cell>
          <cell r="X649">
            <v>0</v>
          </cell>
          <cell r="Y649">
            <v>0</v>
          </cell>
          <cell r="AI649">
            <v>0</v>
          </cell>
          <cell r="AJ649">
            <v>0</v>
          </cell>
          <cell r="AT649">
            <v>0</v>
          </cell>
          <cell r="AU649">
            <v>0</v>
          </cell>
          <cell r="PM649">
            <v>0</v>
          </cell>
          <cell r="PN649">
            <v>0</v>
          </cell>
          <cell r="PO649">
            <v>0</v>
          </cell>
        </row>
        <row r="650">
          <cell r="M650" t="str">
            <v>HCD_INT_EM_GOB_MEX</v>
          </cell>
          <cell r="V650" t="str">
            <v>RFI</v>
          </cell>
          <cell r="X650">
            <v>0</v>
          </cell>
          <cell r="Y650">
            <v>0</v>
          </cell>
          <cell r="AI650">
            <v>0</v>
          </cell>
          <cell r="AJ650">
            <v>0</v>
          </cell>
          <cell r="AT650">
            <v>0</v>
          </cell>
          <cell r="AU650">
            <v>0</v>
          </cell>
          <cell r="PM650">
            <v>0</v>
          </cell>
          <cell r="PN650">
            <v>0</v>
          </cell>
          <cell r="PO650">
            <v>0</v>
          </cell>
        </row>
        <row r="651">
          <cell r="M651" t="str">
            <v>HCD_INT_EM_GOB_MEX</v>
          </cell>
          <cell r="V651" t="str">
            <v>RFI</v>
          </cell>
          <cell r="X651">
            <v>1.18220912805525E-3</v>
          </cell>
          <cell r="Y651">
            <v>0.16580729064630301</v>
          </cell>
          <cell r="AI651">
            <v>0</v>
          </cell>
          <cell r="AJ651">
            <v>0</v>
          </cell>
          <cell r="AT651">
            <v>0</v>
          </cell>
          <cell r="AU651">
            <v>0</v>
          </cell>
          <cell r="PM651">
            <v>0</v>
          </cell>
          <cell r="PN651">
            <v>0</v>
          </cell>
          <cell r="PO651">
            <v>0</v>
          </cell>
        </row>
        <row r="652">
          <cell r="M652" t="str">
            <v>HCD_INT_EM_GOB_MEX</v>
          </cell>
          <cell r="V652" t="str">
            <v>RFI</v>
          </cell>
          <cell r="X652">
            <v>0</v>
          </cell>
          <cell r="Y652">
            <v>0</v>
          </cell>
          <cell r="AI652">
            <v>0</v>
          </cell>
          <cell r="AJ652">
            <v>0</v>
          </cell>
          <cell r="AT652">
            <v>0</v>
          </cell>
          <cell r="AU652">
            <v>0</v>
          </cell>
          <cell r="PM652">
            <v>0</v>
          </cell>
          <cell r="PN652">
            <v>0</v>
          </cell>
          <cell r="PO652">
            <v>0</v>
          </cell>
        </row>
        <row r="653">
          <cell r="M653" t="str">
            <v>HCD_INT_EM_GOB_MEX</v>
          </cell>
          <cell r="V653" t="str">
            <v>RFI</v>
          </cell>
          <cell r="X653">
            <v>0</v>
          </cell>
          <cell r="Y653">
            <v>0</v>
          </cell>
          <cell r="AI653">
            <v>0</v>
          </cell>
          <cell r="AJ653">
            <v>0</v>
          </cell>
          <cell r="AT653">
            <v>0</v>
          </cell>
          <cell r="AU653">
            <v>0</v>
          </cell>
          <cell r="PM653">
            <v>0</v>
          </cell>
          <cell r="PN653">
            <v>0</v>
          </cell>
          <cell r="PO653">
            <v>0</v>
          </cell>
        </row>
        <row r="654">
          <cell r="M654" t="str">
            <v>HCD_INT_EM_GOB_MEX</v>
          </cell>
          <cell r="V654" t="str">
            <v>RFI</v>
          </cell>
          <cell r="X654">
            <v>0</v>
          </cell>
          <cell r="Y654">
            <v>0</v>
          </cell>
          <cell r="AI654">
            <v>0</v>
          </cell>
          <cell r="AJ654">
            <v>0</v>
          </cell>
          <cell r="AT654">
            <v>0</v>
          </cell>
          <cell r="AU654">
            <v>0</v>
          </cell>
          <cell r="PM654">
            <v>0</v>
          </cell>
          <cell r="PN654">
            <v>0</v>
          </cell>
          <cell r="PO654">
            <v>0</v>
          </cell>
        </row>
        <row r="655">
          <cell r="M655" t="str">
            <v>HCD_INT_EM_GOB_MEX</v>
          </cell>
          <cell r="V655" t="str">
            <v>RFI</v>
          </cell>
          <cell r="X655">
            <v>0</v>
          </cell>
          <cell r="Y655">
            <v>0</v>
          </cell>
          <cell r="AI655">
            <v>0</v>
          </cell>
          <cell r="AJ655">
            <v>0</v>
          </cell>
          <cell r="AT655">
            <v>0</v>
          </cell>
          <cell r="AU655">
            <v>0</v>
          </cell>
          <cell r="PM655">
            <v>0</v>
          </cell>
          <cell r="PN655">
            <v>0</v>
          </cell>
          <cell r="PO655">
            <v>0</v>
          </cell>
        </row>
        <row r="656">
          <cell r="M656" t="str">
            <v>HCD_INT_EM_GOB_MEX</v>
          </cell>
          <cell r="V656" t="str">
            <v>RFI</v>
          </cell>
          <cell r="X656">
            <v>0</v>
          </cell>
          <cell r="Y656">
            <v>0</v>
          </cell>
          <cell r="AI656">
            <v>0</v>
          </cell>
          <cell r="AJ656">
            <v>0</v>
          </cell>
          <cell r="AT656">
            <v>0</v>
          </cell>
          <cell r="AU656">
            <v>0</v>
          </cell>
          <cell r="PM656">
            <v>0</v>
          </cell>
          <cell r="PN656">
            <v>0</v>
          </cell>
          <cell r="PO656">
            <v>0</v>
          </cell>
        </row>
        <row r="657">
          <cell r="M657" t="str">
            <v>HCD_INT_EM_GOB_MEX</v>
          </cell>
          <cell r="V657" t="str">
            <v>RFI</v>
          </cell>
          <cell r="X657">
            <v>0</v>
          </cell>
          <cell r="Y657">
            <v>0</v>
          </cell>
          <cell r="AI657">
            <v>0</v>
          </cell>
          <cell r="AJ657">
            <v>0</v>
          </cell>
          <cell r="AT657">
            <v>0</v>
          </cell>
          <cell r="AU657">
            <v>0</v>
          </cell>
          <cell r="PM657">
            <v>0</v>
          </cell>
          <cell r="PN657">
            <v>0</v>
          </cell>
          <cell r="PO657">
            <v>0</v>
          </cell>
        </row>
        <row r="658">
          <cell r="M658" t="str">
            <v>HCD_INT_EM_GOB_MEX</v>
          </cell>
          <cell r="V658" t="str">
            <v>RFI</v>
          </cell>
          <cell r="X658">
            <v>0</v>
          </cell>
          <cell r="Y658">
            <v>0</v>
          </cell>
          <cell r="AI658">
            <v>0</v>
          </cell>
          <cell r="AJ658">
            <v>0</v>
          </cell>
          <cell r="AT658">
            <v>0</v>
          </cell>
          <cell r="AU658">
            <v>0</v>
          </cell>
          <cell r="PM658">
            <v>0</v>
          </cell>
          <cell r="PN658">
            <v>0</v>
          </cell>
          <cell r="PO658">
            <v>0</v>
          </cell>
        </row>
        <row r="659">
          <cell r="M659" t="str">
            <v>HCD_INT_EM_GOB_MEX</v>
          </cell>
          <cell r="V659" t="str">
            <v>RFI</v>
          </cell>
          <cell r="X659">
            <v>0</v>
          </cell>
          <cell r="Y659">
            <v>0</v>
          </cell>
          <cell r="AI659">
            <v>0</v>
          </cell>
          <cell r="AJ659">
            <v>0</v>
          </cell>
          <cell r="AT659">
            <v>0</v>
          </cell>
          <cell r="AU659">
            <v>0</v>
          </cell>
          <cell r="PM659">
            <v>0</v>
          </cell>
          <cell r="PN659">
            <v>0</v>
          </cell>
          <cell r="PO659">
            <v>0</v>
          </cell>
        </row>
        <row r="660">
          <cell r="M660" t="str">
            <v>HCD_INT_EM_GOB_MEX</v>
          </cell>
          <cell r="V660" t="str">
            <v>RFI</v>
          </cell>
          <cell r="X660">
            <v>0</v>
          </cell>
          <cell r="Y660">
            <v>0</v>
          </cell>
          <cell r="AI660">
            <v>0</v>
          </cell>
          <cell r="AJ660">
            <v>0</v>
          </cell>
          <cell r="AT660">
            <v>0</v>
          </cell>
          <cell r="AU660">
            <v>0</v>
          </cell>
          <cell r="PM660">
            <v>0</v>
          </cell>
          <cell r="PN660">
            <v>0</v>
          </cell>
          <cell r="PO660">
            <v>0</v>
          </cell>
        </row>
        <row r="661">
          <cell r="M661" t="str">
            <v>HCD_INT_EM_GOB_MEX</v>
          </cell>
          <cell r="V661" t="str">
            <v>RFI</v>
          </cell>
          <cell r="X661">
            <v>0</v>
          </cell>
          <cell r="Y661">
            <v>0</v>
          </cell>
          <cell r="AI661">
            <v>0</v>
          </cell>
          <cell r="AJ661">
            <v>0</v>
          </cell>
          <cell r="AT661">
            <v>0</v>
          </cell>
          <cell r="AU661">
            <v>0</v>
          </cell>
          <cell r="PM661">
            <v>0</v>
          </cell>
          <cell r="PN661">
            <v>0</v>
          </cell>
          <cell r="PO661">
            <v>0</v>
          </cell>
        </row>
        <row r="662">
          <cell r="M662" t="str">
            <v>HCD_INT_EM_GOB_MEX</v>
          </cell>
          <cell r="V662" t="str">
            <v>RFI</v>
          </cell>
          <cell r="X662">
            <v>0</v>
          </cell>
          <cell r="Y662">
            <v>0</v>
          </cell>
          <cell r="AI662">
            <v>0</v>
          </cell>
          <cell r="AJ662">
            <v>0</v>
          </cell>
          <cell r="AT662">
            <v>0</v>
          </cell>
          <cell r="AU662">
            <v>0</v>
          </cell>
          <cell r="PM662">
            <v>0</v>
          </cell>
          <cell r="PN662">
            <v>0</v>
          </cell>
          <cell r="PO662">
            <v>0</v>
          </cell>
        </row>
        <row r="663">
          <cell r="M663" t="str">
            <v>HCD_LOC_CORP_FM</v>
          </cell>
          <cell r="V663" t="str">
            <v>RF_ETF</v>
          </cell>
          <cell r="X663">
            <v>0</v>
          </cell>
          <cell r="Y663">
            <v>0</v>
          </cell>
          <cell r="AI663">
            <v>0</v>
          </cell>
          <cell r="AJ663">
            <v>0</v>
          </cell>
          <cell r="AT663">
            <v>0</v>
          </cell>
          <cell r="AU663">
            <v>0</v>
          </cell>
          <cell r="PM663">
            <v>0</v>
          </cell>
          <cell r="PN663">
            <v>0</v>
          </cell>
          <cell r="PO663">
            <v>0</v>
          </cell>
        </row>
        <row r="664">
          <cell r="M664" t="str">
            <v>HCD_LOC_CORP_FM</v>
          </cell>
          <cell r="V664" t="str">
            <v>RF_ETF</v>
          </cell>
          <cell r="X664">
            <v>0</v>
          </cell>
          <cell r="Y664">
            <v>0</v>
          </cell>
          <cell r="AI664">
            <v>0</v>
          </cell>
          <cell r="AJ664">
            <v>0</v>
          </cell>
          <cell r="AT664">
            <v>0</v>
          </cell>
          <cell r="AU664">
            <v>0</v>
          </cell>
          <cell r="PM664">
            <v>0</v>
          </cell>
          <cell r="PN664">
            <v>0</v>
          </cell>
          <cell r="PO664">
            <v>0</v>
          </cell>
        </row>
        <row r="665">
          <cell r="M665" t="str">
            <v>HCD_LOC_CORP_FM</v>
          </cell>
          <cell r="V665" t="str">
            <v>RF_ETF</v>
          </cell>
          <cell r="X665">
            <v>0</v>
          </cell>
          <cell r="Y665">
            <v>0</v>
          </cell>
          <cell r="AI665">
            <v>0</v>
          </cell>
          <cell r="AJ665">
            <v>0</v>
          </cell>
          <cell r="AT665">
            <v>0</v>
          </cell>
          <cell r="AU665">
            <v>0</v>
          </cell>
          <cell r="PM665">
            <v>0</v>
          </cell>
          <cell r="PN665">
            <v>0</v>
          </cell>
          <cell r="PO665">
            <v>0</v>
          </cell>
        </row>
        <row r="666">
          <cell r="M666" t="str">
            <v>HCD_LOC_CORP_FM</v>
          </cell>
          <cell r="V666" t="str">
            <v>RF_ETF</v>
          </cell>
          <cell r="X666">
            <v>0</v>
          </cell>
          <cell r="Y666">
            <v>0</v>
          </cell>
          <cell r="AI666">
            <v>0</v>
          </cell>
          <cell r="AJ666">
            <v>0</v>
          </cell>
          <cell r="AT666">
            <v>0</v>
          </cell>
          <cell r="AU666">
            <v>0</v>
          </cell>
          <cell r="PM666">
            <v>0</v>
          </cell>
          <cell r="PN666">
            <v>0</v>
          </cell>
          <cell r="PO666">
            <v>0</v>
          </cell>
        </row>
        <row r="667">
          <cell r="M667" t="str">
            <v>HCD_LOC_CORP_FM</v>
          </cell>
          <cell r="V667" t="str">
            <v>RF_ETF</v>
          </cell>
          <cell r="X667">
            <v>0</v>
          </cell>
          <cell r="Y667">
            <v>0</v>
          </cell>
          <cell r="AI667">
            <v>0</v>
          </cell>
          <cell r="AJ667">
            <v>0</v>
          </cell>
          <cell r="AT667">
            <v>0</v>
          </cell>
          <cell r="AU667">
            <v>0</v>
          </cell>
          <cell r="PM667">
            <v>0</v>
          </cell>
          <cell r="PN667">
            <v>0</v>
          </cell>
          <cell r="PO667">
            <v>0</v>
          </cell>
        </row>
        <row r="668">
          <cell r="M668" t="str">
            <v>HCD_LOC_CORP_FM</v>
          </cell>
          <cell r="V668" t="str">
            <v>RF_ETF</v>
          </cell>
          <cell r="X668">
            <v>5.3828232156601097E-3</v>
          </cell>
          <cell r="Y668">
            <v>0</v>
          </cell>
          <cell r="AI668">
            <v>1.8996756285043001E-4</v>
          </cell>
          <cell r="AJ668">
            <v>0</v>
          </cell>
          <cell r="AT668">
            <v>0</v>
          </cell>
          <cell r="AU668">
            <v>0</v>
          </cell>
          <cell r="PM668">
            <v>0</v>
          </cell>
          <cell r="PN668">
            <v>0</v>
          </cell>
          <cell r="PO668">
            <v>0</v>
          </cell>
        </row>
        <row r="669">
          <cell r="M669" t="str">
            <v>HCD_LOC_CORP_FM</v>
          </cell>
          <cell r="V669" t="str">
            <v>RF_ETF</v>
          </cell>
          <cell r="X669">
            <v>0</v>
          </cell>
          <cell r="Y669">
            <v>0</v>
          </cell>
          <cell r="AI669">
            <v>0</v>
          </cell>
          <cell r="AJ669">
            <v>0</v>
          </cell>
          <cell r="AT669">
            <v>0</v>
          </cell>
          <cell r="AU669">
            <v>0</v>
          </cell>
          <cell r="PM669">
            <v>0</v>
          </cell>
          <cell r="PN669">
            <v>0</v>
          </cell>
          <cell r="PO669">
            <v>0</v>
          </cell>
        </row>
        <row r="670">
          <cell r="M670" t="str">
            <v>HCD_LOC_CORP_FM</v>
          </cell>
          <cell r="V670" t="str">
            <v>RF_ETF</v>
          </cell>
          <cell r="X670">
            <v>0</v>
          </cell>
          <cell r="Y670">
            <v>0</v>
          </cell>
          <cell r="AI670">
            <v>0</v>
          </cell>
          <cell r="AJ670">
            <v>0</v>
          </cell>
          <cell r="AT670">
            <v>0</v>
          </cell>
          <cell r="AU670">
            <v>0</v>
          </cell>
          <cell r="PM670">
            <v>0</v>
          </cell>
          <cell r="PN670">
            <v>0</v>
          </cell>
          <cell r="PO670">
            <v>0</v>
          </cell>
        </row>
        <row r="671">
          <cell r="M671" t="str">
            <v>HCD_LOC_CORP_FM</v>
          </cell>
          <cell r="V671" t="str">
            <v>RF_ETF</v>
          </cell>
          <cell r="X671">
            <v>0</v>
          </cell>
          <cell r="Y671">
            <v>0</v>
          </cell>
          <cell r="AI671">
            <v>0</v>
          </cell>
          <cell r="AJ671">
            <v>0</v>
          </cell>
          <cell r="AT671">
            <v>0</v>
          </cell>
          <cell r="AU671">
            <v>0</v>
          </cell>
          <cell r="PM671">
            <v>0</v>
          </cell>
          <cell r="PN671">
            <v>0</v>
          </cell>
          <cell r="PO671">
            <v>0</v>
          </cell>
        </row>
        <row r="672">
          <cell r="M672" t="str">
            <v>HCD_LOC_CORP_FM</v>
          </cell>
          <cell r="V672" t="str">
            <v>RF_ETF</v>
          </cell>
          <cell r="X672">
            <v>0</v>
          </cell>
          <cell r="Y672">
            <v>0</v>
          </cell>
          <cell r="AI672">
            <v>0</v>
          </cell>
          <cell r="AJ672">
            <v>0</v>
          </cell>
          <cell r="AT672">
            <v>0</v>
          </cell>
          <cell r="AU672">
            <v>0</v>
          </cell>
          <cell r="PM672">
            <v>0</v>
          </cell>
          <cell r="PN672">
            <v>0</v>
          </cell>
          <cell r="PO672">
            <v>0</v>
          </cell>
        </row>
        <row r="673">
          <cell r="M673" t="str">
            <v>HCD_LOC_CORP_FM</v>
          </cell>
          <cell r="V673" t="str">
            <v>RF_ETF</v>
          </cell>
          <cell r="X673">
            <v>0</v>
          </cell>
          <cell r="Y673">
            <v>0</v>
          </cell>
          <cell r="AI673">
            <v>0</v>
          </cell>
          <cell r="AJ673">
            <v>0</v>
          </cell>
          <cell r="AT673">
            <v>0</v>
          </cell>
          <cell r="AU673">
            <v>0</v>
          </cell>
          <cell r="PM673">
            <v>0</v>
          </cell>
          <cell r="PN673">
            <v>0</v>
          </cell>
          <cell r="PO673">
            <v>0</v>
          </cell>
        </row>
        <row r="674">
          <cell r="M674" t="str">
            <v>HCD_LOC_CORP_FM</v>
          </cell>
          <cell r="V674" t="str">
            <v>RF_ETF</v>
          </cell>
          <cell r="X674">
            <v>0</v>
          </cell>
          <cell r="Y674">
            <v>0</v>
          </cell>
          <cell r="AI674">
            <v>0</v>
          </cell>
          <cell r="AJ674">
            <v>0</v>
          </cell>
          <cell r="AT674">
            <v>0</v>
          </cell>
          <cell r="AU674">
            <v>0</v>
          </cell>
          <cell r="PM674">
            <v>0</v>
          </cell>
          <cell r="PN674">
            <v>0</v>
          </cell>
          <cell r="PO674">
            <v>0</v>
          </cell>
        </row>
        <row r="675">
          <cell r="M675" t="str">
            <v>HCD_LOC_CORP_FM</v>
          </cell>
          <cell r="V675" t="str">
            <v>RF_ETF</v>
          </cell>
          <cell r="X675">
            <v>0</v>
          </cell>
          <cell r="Y675">
            <v>0</v>
          </cell>
          <cell r="AI675">
            <v>1.60822093728122E-4</v>
          </cell>
          <cell r="AJ675">
            <v>0</v>
          </cell>
          <cell r="AT675">
            <v>0</v>
          </cell>
          <cell r="AU675">
            <v>0</v>
          </cell>
          <cell r="PM675">
            <v>0</v>
          </cell>
          <cell r="PN675">
            <v>0</v>
          </cell>
          <cell r="PO675">
            <v>0</v>
          </cell>
        </row>
        <row r="676">
          <cell r="M676" t="str">
            <v>HCD_LOC_CORP_FM</v>
          </cell>
          <cell r="V676" t="str">
            <v>RF_ETF</v>
          </cell>
          <cell r="X676">
            <v>0</v>
          </cell>
          <cell r="Y676">
            <v>0</v>
          </cell>
          <cell r="AI676">
            <v>0</v>
          </cell>
          <cell r="AJ676">
            <v>0</v>
          </cell>
          <cell r="AT676">
            <v>0</v>
          </cell>
          <cell r="AU676">
            <v>0</v>
          </cell>
          <cell r="PM676">
            <v>0</v>
          </cell>
          <cell r="PN676">
            <v>0</v>
          </cell>
          <cell r="PO676">
            <v>0</v>
          </cell>
        </row>
        <row r="677">
          <cell r="M677" t="str">
            <v>HCD_LOC_CORP_FM</v>
          </cell>
          <cell r="V677" t="str">
            <v>RF_ETF</v>
          </cell>
          <cell r="X677">
            <v>0</v>
          </cell>
          <cell r="Y677">
            <v>0</v>
          </cell>
          <cell r="AI677">
            <v>0</v>
          </cell>
          <cell r="AJ677">
            <v>0</v>
          </cell>
          <cell r="AT677">
            <v>0</v>
          </cell>
          <cell r="AU677">
            <v>0</v>
          </cell>
          <cell r="PM677">
            <v>0</v>
          </cell>
          <cell r="PN677">
            <v>0</v>
          </cell>
          <cell r="PO677">
            <v>0</v>
          </cell>
        </row>
        <row r="678">
          <cell r="M678" t="str">
            <v>HCD_LOC_CORP_NT</v>
          </cell>
          <cell r="V678" t="str">
            <v>RFL_CORP</v>
          </cell>
          <cell r="X678">
            <v>0</v>
          </cell>
          <cell r="Y678">
            <v>0</v>
          </cell>
          <cell r="AI678">
            <v>0</v>
          </cell>
          <cell r="AJ678">
            <v>0</v>
          </cell>
          <cell r="AT678">
            <v>0</v>
          </cell>
          <cell r="AU678">
            <v>0</v>
          </cell>
          <cell r="PM678">
            <v>0</v>
          </cell>
          <cell r="PN678">
            <v>0</v>
          </cell>
          <cell r="PO678">
            <v>0</v>
          </cell>
        </row>
        <row r="679">
          <cell r="M679" t="str">
            <v>HCD_LOC_CORP_NT</v>
          </cell>
          <cell r="V679" t="str">
            <v>RFL_CORP</v>
          </cell>
          <cell r="X679">
            <v>0</v>
          </cell>
          <cell r="Y679">
            <v>0</v>
          </cell>
          <cell r="AI679">
            <v>0</v>
          </cell>
          <cell r="AJ679">
            <v>0</v>
          </cell>
          <cell r="AT679">
            <v>0</v>
          </cell>
          <cell r="AU679">
            <v>0</v>
          </cell>
          <cell r="PM679">
            <v>0</v>
          </cell>
          <cell r="PN679">
            <v>0</v>
          </cell>
          <cell r="PO679">
            <v>0</v>
          </cell>
        </row>
        <row r="680">
          <cell r="M680" t="str">
            <v>HCD_LOC_CORP_NT</v>
          </cell>
          <cell r="V680" t="str">
            <v>RFL_CORP</v>
          </cell>
          <cell r="X680">
            <v>0</v>
          </cell>
          <cell r="Y680">
            <v>0</v>
          </cell>
          <cell r="AI680">
            <v>0</v>
          </cell>
          <cell r="AJ680">
            <v>0</v>
          </cell>
          <cell r="AT680">
            <v>0</v>
          </cell>
          <cell r="AU680">
            <v>0</v>
          </cell>
          <cell r="PM680">
            <v>0</v>
          </cell>
          <cell r="PN680">
            <v>0</v>
          </cell>
          <cell r="PO680">
            <v>0</v>
          </cell>
        </row>
        <row r="681">
          <cell r="M681" t="str">
            <v>HCD_LOC_CORP_NT</v>
          </cell>
          <cell r="V681" t="str">
            <v>RFL_CORP</v>
          </cell>
          <cell r="X681">
            <v>0</v>
          </cell>
          <cell r="Y681">
            <v>0</v>
          </cell>
          <cell r="AI681">
            <v>0</v>
          </cell>
          <cell r="AJ681">
            <v>0</v>
          </cell>
          <cell r="AT681">
            <v>0</v>
          </cell>
          <cell r="AU681">
            <v>0</v>
          </cell>
          <cell r="PM681">
            <v>0</v>
          </cell>
          <cell r="PN681">
            <v>0</v>
          </cell>
          <cell r="PO681">
            <v>0</v>
          </cell>
        </row>
        <row r="682">
          <cell r="M682" t="str">
            <v>HCD_LOC_CORP_NT</v>
          </cell>
          <cell r="V682" t="str">
            <v>RFL_CORP</v>
          </cell>
          <cell r="X682">
            <v>0</v>
          </cell>
          <cell r="Y682">
            <v>0</v>
          </cell>
          <cell r="AI682">
            <v>0</v>
          </cell>
          <cell r="AJ682">
            <v>0</v>
          </cell>
          <cell r="AT682">
            <v>0</v>
          </cell>
          <cell r="AU682">
            <v>0</v>
          </cell>
          <cell r="PM682">
            <v>0</v>
          </cell>
          <cell r="PN682">
            <v>0</v>
          </cell>
          <cell r="PO682">
            <v>0</v>
          </cell>
        </row>
        <row r="683">
          <cell r="M683" t="str">
            <v>HCD_LOC_CORP_NT</v>
          </cell>
          <cell r="V683" t="str">
            <v>RFL_CORP</v>
          </cell>
          <cell r="X683">
            <v>0</v>
          </cell>
          <cell r="Y683">
            <v>0</v>
          </cell>
          <cell r="AI683">
            <v>0</v>
          </cell>
          <cell r="AJ683">
            <v>0</v>
          </cell>
          <cell r="AT683">
            <v>0</v>
          </cell>
          <cell r="AU683">
            <v>0</v>
          </cell>
          <cell r="PM683">
            <v>0</v>
          </cell>
          <cell r="PN683">
            <v>0</v>
          </cell>
          <cell r="PO683">
            <v>0</v>
          </cell>
        </row>
        <row r="684">
          <cell r="M684" t="str">
            <v>HCD_LOC_CORP_NT</v>
          </cell>
          <cell r="V684" t="str">
            <v>RFL_CORP</v>
          </cell>
          <cell r="X684">
            <v>0</v>
          </cell>
          <cell r="Y684">
            <v>0</v>
          </cell>
          <cell r="AI684">
            <v>0</v>
          </cell>
          <cell r="AJ684">
            <v>0</v>
          </cell>
          <cell r="AT684">
            <v>0</v>
          </cell>
          <cell r="AU684">
            <v>0</v>
          </cell>
          <cell r="PM684">
            <v>0</v>
          </cell>
          <cell r="PN684">
            <v>0</v>
          </cell>
          <cell r="PO684">
            <v>0</v>
          </cell>
        </row>
        <row r="685">
          <cell r="M685" t="str">
            <v>HCD_LOC_CORP_NT</v>
          </cell>
          <cell r="V685" t="str">
            <v>RFL_CORP</v>
          </cell>
          <cell r="X685">
            <v>0</v>
          </cell>
          <cell r="Y685">
            <v>0</v>
          </cell>
          <cell r="AI685">
            <v>0</v>
          </cell>
          <cell r="AJ685">
            <v>0</v>
          </cell>
          <cell r="AT685">
            <v>0</v>
          </cell>
          <cell r="AU685">
            <v>0</v>
          </cell>
          <cell r="PM685">
            <v>0</v>
          </cell>
          <cell r="PN685">
            <v>0</v>
          </cell>
          <cell r="PO685">
            <v>0</v>
          </cell>
        </row>
        <row r="686">
          <cell r="M686" t="str">
            <v>HCD_LOC_CORP_NT</v>
          </cell>
          <cell r="V686" t="str">
            <v>RFL_CORP</v>
          </cell>
          <cell r="X686">
            <v>0</v>
          </cell>
          <cell r="Y686">
            <v>0</v>
          </cell>
          <cell r="AI686">
            <v>0</v>
          </cell>
          <cell r="AJ686">
            <v>0</v>
          </cell>
          <cell r="AT686">
            <v>0</v>
          </cell>
          <cell r="AU686">
            <v>0</v>
          </cell>
          <cell r="PM686">
            <v>0</v>
          </cell>
          <cell r="PN686">
            <v>0</v>
          </cell>
          <cell r="PO686">
            <v>0</v>
          </cell>
        </row>
        <row r="687">
          <cell r="M687" t="str">
            <v>HCD_LOC_CORP_NT</v>
          </cell>
          <cell r="V687" t="str">
            <v>RFL_CORP</v>
          </cell>
          <cell r="X687">
            <v>0</v>
          </cell>
          <cell r="Y687">
            <v>0</v>
          </cell>
          <cell r="AI687">
            <v>0</v>
          </cell>
          <cell r="AJ687">
            <v>0</v>
          </cell>
          <cell r="AT687">
            <v>0</v>
          </cell>
          <cell r="AU687">
            <v>0</v>
          </cell>
          <cell r="PM687">
            <v>0</v>
          </cell>
          <cell r="PN687">
            <v>0</v>
          </cell>
          <cell r="PO687">
            <v>0</v>
          </cell>
        </row>
        <row r="688">
          <cell r="M688" t="str">
            <v>HCD_LOC_CORP_NT</v>
          </cell>
          <cell r="V688" t="str">
            <v>RFL_CORP</v>
          </cell>
          <cell r="X688">
            <v>0</v>
          </cell>
          <cell r="Y688">
            <v>0</v>
          </cell>
          <cell r="AI688">
            <v>0</v>
          </cell>
          <cell r="AJ688">
            <v>0</v>
          </cell>
          <cell r="AT688">
            <v>0</v>
          </cell>
          <cell r="AU688">
            <v>0</v>
          </cell>
          <cell r="PM688">
            <v>0</v>
          </cell>
          <cell r="PN688">
            <v>0</v>
          </cell>
          <cell r="PO688">
            <v>0</v>
          </cell>
        </row>
        <row r="689">
          <cell r="M689" t="str">
            <v>HCD_LOC_CORP_NT</v>
          </cell>
          <cell r="V689" t="str">
            <v>RFL_CORP</v>
          </cell>
          <cell r="X689">
            <v>0</v>
          </cell>
          <cell r="Y689">
            <v>0</v>
          </cell>
          <cell r="AI689">
            <v>0</v>
          </cell>
          <cell r="AJ689">
            <v>0</v>
          </cell>
          <cell r="AT689">
            <v>0</v>
          </cell>
          <cell r="AU689">
            <v>0</v>
          </cell>
          <cell r="PM689">
            <v>0</v>
          </cell>
          <cell r="PN689">
            <v>0</v>
          </cell>
          <cell r="PO689">
            <v>0</v>
          </cell>
        </row>
        <row r="690">
          <cell r="M690" t="str">
            <v>HCD_LOC_CORP_NT</v>
          </cell>
          <cell r="V690" t="str">
            <v>RFL_CORP</v>
          </cell>
          <cell r="X690">
            <v>0</v>
          </cell>
          <cell r="Y690">
            <v>0</v>
          </cell>
          <cell r="AI690">
            <v>0</v>
          </cell>
          <cell r="AJ690">
            <v>0</v>
          </cell>
          <cell r="AT690">
            <v>0</v>
          </cell>
          <cell r="AU690">
            <v>0</v>
          </cell>
          <cell r="PM690">
            <v>0</v>
          </cell>
          <cell r="PN690">
            <v>0</v>
          </cell>
          <cell r="PO690">
            <v>0</v>
          </cell>
        </row>
        <row r="691">
          <cell r="M691" t="str">
            <v>HCD_LOC_CORP_NT</v>
          </cell>
          <cell r="V691" t="str">
            <v>RFL_CORP</v>
          </cell>
          <cell r="X691">
            <v>0</v>
          </cell>
          <cell r="Y691">
            <v>0</v>
          </cell>
          <cell r="AI691">
            <v>0</v>
          </cell>
          <cell r="AJ691">
            <v>0</v>
          </cell>
          <cell r="AT691">
            <v>0</v>
          </cell>
          <cell r="AU691">
            <v>0</v>
          </cell>
          <cell r="PM691">
            <v>0</v>
          </cell>
          <cell r="PN691">
            <v>0</v>
          </cell>
          <cell r="PO691">
            <v>0</v>
          </cell>
        </row>
        <row r="692">
          <cell r="M692" t="str">
            <v>HCD_LOC_CORP_NT</v>
          </cell>
          <cell r="V692" t="str">
            <v>RFL_CORP</v>
          </cell>
          <cell r="X692">
            <v>0</v>
          </cell>
          <cell r="Y692">
            <v>0</v>
          </cell>
          <cell r="AI692">
            <v>0</v>
          </cell>
          <cell r="AJ692">
            <v>0</v>
          </cell>
          <cell r="AT692">
            <v>0</v>
          </cell>
          <cell r="AU692">
            <v>0</v>
          </cell>
          <cell r="PM692">
            <v>0</v>
          </cell>
          <cell r="PN692">
            <v>0</v>
          </cell>
          <cell r="PO692">
            <v>0</v>
          </cell>
        </row>
        <row r="693">
          <cell r="M693" t="str">
            <v>HCD_LOC_CORP_NT</v>
          </cell>
          <cell r="V693" t="str">
            <v>RFL_CORP</v>
          </cell>
          <cell r="X693">
            <v>0</v>
          </cell>
          <cell r="Y693">
            <v>0</v>
          </cell>
          <cell r="AI693">
            <v>0</v>
          </cell>
          <cell r="AJ693">
            <v>0</v>
          </cell>
          <cell r="AT693">
            <v>0</v>
          </cell>
          <cell r="AU693">
            <v>0</v>
          </cell>
          <cell r="PM693">
            <v>0</v>
          </cell>
          <cell r="PN693">
            <v>0</v>
          </cell>
          <cell r="PO693">
            <v>0</v>
          </cell>
        </row>
        <row r="694">
          <cell r="M694" t="str">
            <v>HCD_LOC_CORP_NT</v>
          </cell>
          <cell r="V694" t="str">
            <v>RFL_CORP</v>
          </cell>
          <cell r="X694">
            <v>0</v>
          </cell>
          <cell r="Y694">
            <v>0</v>
          </cell>
          <cell r="AI694">
            <v>0</v>
          </cell>
          <cell r="AJ694">
            <v>0</v>
          </cell>
          <cell r="AT694">
            <v>0</v>
          </cell>
          <cell r="AU694">
            <v>0</v>
          </cell>
          <cell r="PM694">
            <v>0</v>
          </cell>
          <cell r="PN694">
            <v>0</v>
          </cell>
          <cell r="PO694">
            <v>0</v>
          </cell>
        </row>
        <row r="695">
          <cell r="M695" t="str">
            <v>HCD_LOC_CORP_NT</v>
          </cell>
          <cell r="V695" t="str">
            <v>RFL_CORP</v>
          </cell>
          <cell r="X695">
            <v>0</v>
          </cell>
          <cell r="Y695">
            <v>0</v>
          </cell>
          <cell r="AI695">
            <v>0</v>
          </cell>
          <cell r="AJ695">
            <v>0</v>
          </cell>
          <cell r="AT695">
            <v>0</v>
          </cell>
          <cell r="AU695">
            <v>0</v>
          </cell>
          <cell r="PM695">
            <v>0</v>
          </cell>
          <cell r="PN695">
            <v>0</v>
          </cell>
          <cell r="PO695">
            <v>0</v>
          </cell>
        </row>
        <row r="696">
          <cell r="M696" t="str">
            <v>HCD_LOC_CORP_NT</v>
          </cell>
          <cell r="V696" t="str">
            <v>RFL_CORP</v>
          </cell>
          <cell r="X696">
            <v>0</v>
          </cell>
          <cell r="Y696">
            <v>0</v>
          </cell>
          <cell r="AI696">
            <v>0</v>
          </cell>
          <cell r="AJ696">
            <v>0</v>
          </cell>
          <cell r="AT696">
            <v>0</v>
          </cell>
          <cell r="AU696">
            <v>0</v>
          </cell>
          <cell r="PM696">
            <v>0</v>
          </cell>
          <cell r="PN696">
            <v>0</v>
          </cell>
          <cell r="PO696">
            <v>0</v>
          </cell>
        </row>
        <row r="697">
          <cell r="M697" t="str">
            <v>HCD_LOC_CORP_NT</v>
          </cell>
          <cell r="V697" t="str">
            <v>RFL_CORP</v>
          </cell>
          <cell r="X697">
            <v>0</v>
          </cell>
          <cell r="Y697">
            <v>0</v>
          </cell>
          <cell r="AI697">
            <v>0</v>
          </cell>
          <cell r="AJ697">
            <v>0</v>
          </cell>
          <cell r="AT697">
            <v>0</v>
          </cell>
          <cell r="AU697">
            <v>0</v>
          </cell>
          <cell r="PM697">
            <v>0</v>
          </cell>
          <cell r="PN697">
            <v>0</v>
          </cell>
          <cell r="PO697">
            <v>0</v>
          </cell>
        </row>
        <row r="698">
          <cell r="M698" t="str">
            <v>HCD_LOC_CORP_NT</v>
          </cell>
          <cell r="V698" t="str">
            <v>RFL_CORP</v>
          </cell>
          <cell r="X698">
            <v>0</v>
          </cell>
          <cell r="Y698">
            <v>0</v>
          </cell>
          <cell r="AI698">
            <v>0</v>
          </cell>
          <cell r="AJ698">
            <v>0</v>
          </cell>
          <cell r="AT698">
            <v>0</v>
          </cell>
          <cell r="AU698">
            <v>0</v>
          </cell>
          <cell r="PM698">
            <v>0</v>
          </cell>
          <cell r="PN698">
            <v>0</v>
          </cell>
          <cell r="PO698">
            <v>0</v>
          </cell>
        </row>
        <row r="699">
          <cell r="M699" t="str">
            <v>HCD_LOC_CORP_NT</v>
          </cell>
          <cell r="V699" t="str">
            <v>RFL_CORP</v>
          </cell>
          <cell r="X699">
            <v>0</v>
          </cell>
          <cell r="Y699">
            <v>0</v>
          </cell>
          <cell r="AI699">
            <v>0</v>
          </cell>
          <cell r="AJ699">
            <v>0</v>
          </cell>
          <cell r="AT699">
            <v>0</v>
          </cell>
          <cell r="AU699">
            <v>0</v>
          </cell>
          <cell r="PM699">
            <v>0</v>
          </cell>
          <cell r="PN699">
            <v>0</v>
          </cell>
          <cell r="PO699">
            <v>0</v>
          </cell>
        </row>
        <row r="700">
          <cell r="M700" t="str">
            <v>HCD_LOC_CORP_NT</v>
          </cell>
          <cell r="V700" t="str">
            <v>RFL_CORP</v>
          </cell>
          <cell r="X700">
            <v>4.2080281517762096E-3</v>
          </cell>
          <cell r="Y700">
            <v>3.4929269241423803E-2</v>
          </cell>
          <cell r="AI700">
            <v>0</v>
          </cell>
          <cell r="AJ700">
            <v>0</v>
          </cell>
          <cell r="AT700">
            <v>0</v>
          </cell>
          <cell r="AU700">
            <v>0</v>
          </cell>
          <cell r="PM700">
            <v>0</v>
          </cell>
          <cell r="PN700">
            <v>0</v>
          </cell>
          <cell r="PO700">
            <v>0</v>
          </cell>
        </row>
        <row r="701">
          <cell r="M701" t="str">
            <v>HCD_LOC_CORP_NT</v>
          </cell>
          <cell r="V701" t="str">
            <v>RFL_CORP</v>
          </cell>
          <cell r="X701">
            <v>0</v>
          </cell>
          <cell r="Y701">
            <v>0</v>
          </cell>
          <cell r="AI701">
            <v>0</v>
          </cell>
          <cell r="AJ701">
            <v>0</v>
          </cell>
          <cell r="AT701">
            <v>0</v>
          </cell>
          <cell r="AU701">
            <v>0</v>
          </cell>
          <cell r="PM701">
            <v>0</v>
          </cell>
          <cell r="PN701">
            <v>0</v>
          </cell>
          <cell r="PO701">
            <v>0</v>
          </cell>
        </row>
        <row r="702">
          <cell r="M702" t="str">
            <v>HCD_LOC_CORP_NT</v>
          </cell>
          <cell r="V702" t="str">
            <v>RFL_CORP</v>
          </cell>
          <cell r="X702">
            <v>0</v>
          </cell>
          <cell r="Y702">
            <v>0</v>
          </cell>
          <cell r="AI702">
            <v>0</v>
          </cell>
          <cell r="AJ702">
            <v>0</v>
          </cell>
          <cell r="AT702">
            <v>0</v>
          </cell>
          <cell r="AU702">
            <v>0</v>
          </cell>
          <cell r="PM702">
            <v>0</v>
          </cell>
          <cell r="PN702">
            <v>0</v>
          </cell>
          <cell r="PO702">
            <v>0</v>
          </cell>
        </row>
        <row r="703">
          <cell r="M703" t="str">
            <v>HCD_LOC_CORP_NT</v>
          </cell>
          <cell r="V703" t="str">
            <v>RFL_CORP</v>
          </cell>
          <cell r="X703">
            <v>0</v>
          </cell>
          <cell r="Y703">
            <v>0</v>
          </cell>
          <cell r="AI703">
            <v>0</v>
          </cell>
          <cell r="AJ703">
            <v>0</v>
          </cell>
          <cell r="AT703">
            <v>0</v>
          </cell>
          <cell r="AU703">
            <v>0</v>
          </cell>
          <cell r="PM703">
            <v>0</v>
          </cell>
          <cell r="PN703">
            <v>0</v>
          </cell>
          <cell r="PO703">
            <v>0</v>
          </cell>
        </row>
        <row r="704">
          <cell r="M704" t="str">
            <v>HCD_LOC_CORP_NT</v>
          </cell>
          <cell r="V704" t="str">
            <v>RFL_CORP</v>
          </cell>
          <cell r="X704">
            <v>0</v>
          </cell>
          <cell r="Y704">
            <v>0</v>
          </cell>
          <cell r="AI704">
            <v>0</v>
          </cell>
          <cell r="AJ704">
            <v>0</v>
          </cell>
          <cell r="AT704">
            <v>0</v>
          </cell>
          <cell r="AU704">
            <v>0</v>
          </cell>
          <cell r="PM704">
            <v>0</v>
          </cell>
          <cell r="PN704">
            <v>0</v>
          </cell>
          <cell r="PO704">
            <v>0</v>
          </cell>
        </row>
        <row r="705">
          <cell r="M705" t="str">
            <v>HCD_LOC_CORP_NT</v>
          </cell>
          <cell r="V705" t="str">
            <v>RFL_CORP</v>
          </cell>
          <cell r="X705">
            <v>0</v>
          </cell>
          <cell r="Y705">
            <v>0</v>
          </cell>
          <cell r="AI705">
            <v>0</v>
          </cell>
          <cell r="AJ705">
            <v>0</v>
          </cell>
          <cell r="AT705">
            <v>0</v>
          </cell>
          <cell r="AU705">
            <v>0</v>
          </cell>
          <cell r="PM705">
            <v>0</v>
          </cell>
          <cell r="PN705">
            <v>0</v>
          </cell>
          <cell r="PO705">
            <v>0</v>
          </cell>
        </row>
        <row r="706">
          <cell r="M706" t="str">
            <v>HCD_LOC_CORP_NT</v>
          </cell>
          <cell r="V706" t="str">
            <v>RFL_CORP</v>
          </cell>
          <cell r="X706">
            <v>3.5468987443461101E-3</v>
          </cell>
          <cell r="Y706">
            <v>4.0521547617355901E-2</v>
          </cell>
          <cell r="AI706">
            <v>5.6631173497646697E-5</v>
          </cell>
          <cell r="AJ706">
            <v>6.4698288726461296E-4</v>
          </cell>
          <cell r="AT706">
            <v>0</v>
          </cell>
          <cell r="AU706">
            <v>0</v>
          </cell>
          <cell r="PM706">
            <v>0</v>
          </cell>
          <cell r="PN706">
            <v>0</v>
          </cell>
          <cell r="PO706">
            <v>0</v>
          </cell>
        </row>
        <row r="707">
          <cell r="M707" t="str">
            <v>HCD_LOC_CORP_NT</v>
          </cell>
          <cell r="V707" t="str">
            <v>RFL_CORP</v>
          </cell>
          <cell r="X707">
            <v>0</v>
          </cell>
          <cell r="Y707">
            <v>0</v>
          </cell>
          <cell r="AI707">
            <v>0</v>
          </cell>
          <cell r="AJ707">
            <v>0</v>
          </cell>
          <cell r="AT707">
            <v>0</v>
          </cell>
          <cell r="AU707">
            <v>0</v>
          </cell>
          <cell r="PM707">
            <v>0</v>
          </cell>
          <cell r="PN707">
            <v>0</v>
          </cell>
          <cell r="PO707">
            <v>0</v>
          </cell>
        </row>
        <row r="708">
          <cell r="M708" t="str">
            <v>HCD_LOC_CORP_NT</v>
          </cell>
          <cell r="V708" t="str">
            <v>RFL_CORP</v>
          </cell>
          <cell r="X708">
            <v>0</v>
          </cell>
          <cell r="Y708">
            <v>0</v>
          </cell>
          <cell r="AI708">
            <v>0</v>
          </cell>
          <cell r="AJ708">
            <v>0</v>
          </cell>
          <cell r="AT708">
            <v>0</v>
          </cell>
          <cell r="AU708">
            <v>0</v>
          </cell>
          <cell r="PM708">
            <v>0</v>
          </cell>
          <cell r="PN708">
            <v>0</v>
          </cell>
          <cell r="PO708">
            <v>0</v>
          </cell>
        </row>
        <row r="709">
          <cell r="M709" t="str">
            <v>HCD_LOC_CORP_NT</v>
          </cell>
          <cell r="V709" t="str">
            <v>RFL_CORP</v>
          </cell>
          <cell r="X709">
            <v>0</v>
          </cell>
          <cell r="Y709">
            <v>0</v>
          </cell>
          <cell r="AI709">
            <v>0</v>
          </cell>
          <cell r="AJ709">
            <v>0</v>
          </cell>
          <cell r="AT709">
            <v>0</v>
          </cell>
          <cell r="AU709">
            <v>0</v>
          </cell>
          <cell r="PM709">
            <v>0</v>
          </cell>
          <cell r="PN709">
            <v>0</v>
          </cell>
          <cell r="PO709">
            <v>0</v>
          </cell>
        </row>
        <row r="710">
          <cell r="M710" t="str">
            <v>HCD_LOC_CORP_NT</v>
          </cell>
          <cell r="V710" t="str">
            <v>RFL_CORP</v>
          </cell>
          <cell r="X710">
            <v>0</v>
          </cell>
          <cell r="Y710">
            <v>0</v>
          </cell>
          <cell r="AI710">
            <v>0</v>
          </cell>
          <cell r="AJ710">
            <v>0</v>
          </cell>
          <cell r="AT710">
            <v>0</v>
          </cell>
          <cell r="AU710">
            <v>0</v>
          </cell>
          <cell r="PM710">
            <v>0</v>
          </cell>
          <cell r="PN710">
            <v>0</v>
          </cell>
          <cell r="PO710">
            <v>0</v>
          </cell>
        </row>
        <row r="711">
          <cell r="M711" t="str">
            <v>HCD_LOC_CORP_NT</v>
          </cell>
          <cell r="V711" t="str">
            <v>RFL_CORP</v>
          </cell>
          <cell r="X711">
            <v>0</v>
          </cell>
          <cell r="Y711">
            <v>0</v>
          </cell>
          <cell r="AI711">
            <v>0</v>
          </cell>
          <cell r="AJ711">
            <v>0</v>
          </cell>
          <cell r="AT711">
            <v>0</v>
          </cell>
          <cell r="AU711">
            <v>0</v>
          </cell>
          <cell r="PM711">
            <v>0</v>
          </cell>
          <cell r="PN711">
            <v>0</v>
          </cell>
          <cell r="PO711">
            <v>0</v>
          </cell>
        </row>
        <row r="712">
          <cell r="M712" t="str">
            <v>HCD_LOC_CORP_NT</v>
          </cell>
          <cell r="V712" t="str">
            <v>RFL_CORP</v>
          </cell>
          <cell r="X712">
            <v>0</v>
          </cell>
          <cell r="Y712">
            <v>0</v>
          </cell>
          <cell r="AI712">
            <v>0</v>
          </cell>
          <cell r="AJ712">
            <v>0</v>
          </cell>
          <cell r="AT712">
            <v>0</v>
          </cell>
          <cell r="AU712">
            <v>0</v>
          </cell>
          <cell r="PM712">
            <v>0</v>
          </cell>
          <cell r="PN712">
            <v>0</v>
          </cell>
          <cell r="PO712">
            <v>0</v>
          </cell>
        </row>
        <row r="713">
          <cell r="M713" t="str">
            <v>HCD_LOC_CORP_NT</v>
          </cell>
          <cell r="V713" t="str">
            <v>RFL_CORP</v>
          </cell>
          <cell r="X713">
            <v>0</v>
          </cell>
          <cell r="Y713">
            <v>0</v>
          </cell>
          <cell r="AI713">
            <v>0</v>
          </cell>
          <cell r="AJ713">
            <v>0</v>
          </cell>
          <cell r="AT713">
            <v>0</v>
          </cell>
          <cell r="AU713">
            <v>0</v>
          </cell>
          <cell r="PM713">
            <v>0</v>
          </cell>
          <cell r="PN713">
            <v>0</v>
          </cell>
          <cell r="PO713">
            <v>0</v>
          </cell>
        </row>
        <row r="714">
          <cell r="M714" t="str">
            <v>HCD_LOC_CORP_NT</v>
          </cell>
          <cell r="V714" t="str">
            <v>RFL_CORP</v>
          </cell>
          <cell r="X714">
            <v>0</v>
          </cell>
          <cell r="Y714">
            <v>0</v>
          </cell>
          <cell r="AI714">
            <v>0</v>
          </cell>
          <cell r="AJ714">
            <v>0</v>
          </cell>
          <cell r="AT714">
            <v>0</v>
          </cell>
          <cell r="AU714">
            <v>0</v>
          </cell>
          <cell r="PM714">
            <v>0</v>
          </cell>
          <cell r="PN714">
            <v>0</v>
          </cell>
          <cell r="PO714">
            <v>0</v>
          </cell>
        </row>
        <row r="715">
          <cell r="M715" t="str">
            <v>HCD_LOC_CORP_NT</v>
          </cell>
          <cell r="V715" t="str">
            <v>RFL_CORP</v>
          </cell>
          <cell r="X715">
            <v>0</v>
          </cell>
          <cell r="Y715">
            <v>0</v>
          </cell>
          <cell r="AI715">
            <v>0</v>
          </cell>
          <cell r="AJ715">
            <v>0</v>
          </cell>
          <cell r="AT715">
            <v>0</v>
          </cell>
          <cell r="AU715">
            <v>0</v>
          </cell>
          <cell r="PM715">
            <v>0</v>
          </cell>
          <cell r="PN715">
            <v>0</v>
          </cell>
          <cell r="PO715">
            <v>0</v>
          </cell>
        </row>
        <row r="716">
          <cell r="M716" t="str">
            <v>HCD_LOC_CORP_NT</v>
          </cell>
          <cell r="V716" t="str">
            <v>RFL_CORP</v>
          </cell>
          <cell r="X716">
            <v>0</v>
          </cell>
          <cell r="Y716">
            <v>0</v>
          </cell>
          <cell r="AI716">
            <v>0</v>
          </cell>
          <cell r="AJ716">
            <v>0</v>
          </cell>
          <cell r="AT716">
            <v>0</v>
          </cell>
          <cell r="AU716">
            <v>0</v>
          </cell>
          <cell r="PM716">
            <v>0</v>
          </cell>
          <cell r="PN716">
            <v>0</v>
          </cell>
          <cell r="PO716">
            <v>0</v>
          </cell>
        </row>
        <row r="717">
          <cell r="M717" t="str">
            <v>HCD_LOC_CORP_NT</v>
          </cell>
          <cell r="V717" t="str">
            <v>RFL_CORP</v>
          </cell>
          <cell r="X717">
            <v>0</v>
          </cell>
          <cell r="Y717">
            <v>0</v>
          </cell>
          <cell r="AI717">
            <v>0</v>
          </cell>
          <cell r="AJ717">
            <v>0</v>
          </cell>
          <cell r="AT717">
            <v>0</v>
          </cell>
          <cell r="AU717">
            <v>0</v>
          </cell>
          <cell r="PM717">
            <v>0</v>
          </cell>
          <cell r="PN717">
            <v>0</v>
          </cell>
          <cell r="PO717">
            <v>0</v>
          </cell>
        </row>
        <row r="718">
          <cell r="M718" t="str">
            <v>HCD_LOC_CORP_NT</v>
          </cell>
          <cell r="V718" t="str">
            <v>RFL_CORP</v>
          </cell>
          <cell r="X718">
            <v>0</v>
          </cell>
          <cell r="Y718">
            <v>0</v>
          </cell>
          <cell r="AI718">
            <v>0</v>
          </cell>
          <cell r="AJ718">
            <v>0</v>
          </cell>
          <cell r="AT718">
            <v>0</v>
          </cell>
          <cell r="AU718">
            <v>0</v>
          </cell>
          <cell r="PM718">
            <v>0</v>
          </cell>
          <cell r="PN718">
            <v>0</v>
          </cell>
          <cell r="PO718">
            <v>0</v>
          </cell>
        </row>
        <row r="719">
          <cell r="M719" t="str">
            <v>HCD_LOC_CORP_NT</v>
          </cell>
          <cell r="V719" t="str">
            <v>RFL_CORP</v>
          </cell>
          <cell r="X719">
            <v>0</v>
          </cell>
          <cell r="Y719">
            <v>0</v>
          </cell>
          <cell r="AI719">
            <v>0</v>
          </cell>
          <cell r="AJ719">
            <v>0</v>
          </cell>
          <cell r="AT719">
            <v>0</v>
          </cell>
          <cell r="AU719">
            <v>0</v>
          </cell>
          <cell r="PM719">
            <v>0</v>
          </cell>
          <cell r="PN719">
            <v>0</v>
          </cell>
          <cell r="PO719">
            <v>0</v>
          </cell>
        </row>
        <row r="720">
          <cell r="M720" t="str">
            <v>HCD_LOC_CORP_NT</v>
          </cell>
          <cell r="V720" t="str">
            <v>RFL_CORP</v>
          </cell>
          <cell r="X720">
            <v>0</v>
          </cell>
          <cell r="Y720">
            <v>0</v>
          </cell>
          <cell r="AI720">
            <v>0</v>
          </cell>
          <cell r="AJ720">
            <v>0</v>
          </cell>
          <cell r="AT720">
            <v>0</v>
          </cell>
          <cell r="AU720">
            <v>0</v>
          </cell>
          <cell r="PM720">
            <v>0</v>
          </cell>
          <cell r="PN720">
            <v>0</v>
          </cell>
          <cell r="PO720">
            <v>0</v>
          </cell>
        </row>
        <row r="721">
          <cell r="M721" t="str">
            <v>HCD_LOC_CORP_NT</v>
          </cell>
          <cell r="V721" t="str">
            <v>RFL_CORP</v>
          </cell>
          <cell r="X721">
            <v>0</v>
          </cell>
          <cell r="Y721">
            <v>0</v>
          </cell>
          <cell r="AI721">
            <v>0</v>
          </cell>
          <cell r="AJ721">
            <v>0</v>
          </cell>
          <cell r="AT721">
            <v>0</v>
          </cell>
          <cell r="AU721">
            <v>0</v>
          </cell>
          <cell r="PM721">
            <v>0</v>
          </cell>
          <cell r="PN721">
            <v>0</v>
          </cell>
          <cell r="PO721">
            <v>0</v>
          </cell>
        </row>
        <row r="722">
          <cell r="M722" t="str">
            <v>HCD_LOC_CORP_NT</v>
          </cell>
          <cell r="V722" t="str">
            <v>RFL_CORP</v>
          </cell>
          <cell r="X722">
            <v>0</v>
          </cell>
          <cell r="Y722">
            <v>0</v>
          </cell>
          <cell r="AI722">
            <v>0</v>
          </cell>
          <cell r="AJ722">
            <v>0</v>
          </cell>
          <cell r="AT722">
            <v>0</v>
          </cell>
          <cell r="AU722">
            <v>0</v>
          </cell>
          <cell r="PM722">
            <v>0</v>
          </cell>
          <cell r="PN722">
            <v>0</v>
          </cell>
          <cell r="PO722">
            <v>0</v>
          </cell>
        </row>
        <row r="723">
          <cell r="M723" t="str">
            <v>HCD_LOC_CORP_NT</v>
          </cell>
          <cell r="V723" t="str">
            <v>RFL_CORP</v>
          </cell>
          <cell r="X723">
            <v>0</v>
          </cell>
          <cell r="Y723">
            <v>0</v>
          </cell>
          <cell r="AI723">
            <v>0</v>
          </cell>
          <cell r="AJ723">
            <v>0</v>
          </cell>
          <cell r="AT723">
            <v>0</v>
          </cell>
          <cell r="AU723">
            <v>0</v>
          </cell>
          <cell r="PM723">
            <v>0</v>
          </cell>
          <cell r="PN723">
            <v>0</v>
          </cell>
          <cell r="PO723">
            <v>0</v>
          </cell>
        </row>
        <row r="724">
          <cell r="M724" t="str">
            <v>HCD_LOC_CORP_NT</v>
          </cell>
          <cell r="V724" t="str">
            <v>RFL_CORP</v>
          </cell>
          <cell r="X724">
            <v>0</v>
          </cell>
          <cell r="Y724">
            <v>0</v>
          </cell>
          <cell r="AI724">
            <v>0</v>
          </cell>
          <cell r="AJ724">
            <v>0</v>
          </cell>
          <cell r="AT724">
            <v>0</v>
          </cell>
          <cell r="AU724">
            <v>0</v>
          </cell>
          <cell r="PM724">
            <v>0</v>
          </cell>
          <cell r="PN724">
            <v>0</v>
          </cell>
          <cell r="PO724">
            <v>0</v>
          </cell>
        </row>
        <row r="725">
          <cell r="M725" t="str">
            <v>HCD_LOC_CORP_NT</v>
          </cell>
          <cell r="V725" t="str">
            <v>RFL_CORP</v>
          </cell>
          <cell r="X725">
            <v>0</v>
          </cell>
          <cell r="Y725">
            <v>0</v>
          </cell>
          <cell r="AI725">
            <v>0</v>
          </cell>
          <cell r="AJ725">
            <v>0</v>
          </cell>
          <cell r="AT725">
            <v>0</v>
          </cell>
          <cell r="AU725">
            <v>0</v>
          </cell>
          <cell r="PM725">
            <v>0</v>
          </cell>
          <cell r="PN725">
            <v>0</v>
          </cell>
          <cell r="PO725">
            <v>0</v>
          </cell>
        </row>
        <row r="726">
          <cell r="M726" t="str">
            <v>HCD_LOC_CORP_NT</v>
          </cell>
          <cell r="V726" t="str">
            <v>RFL_CORP</v>
          </cell>
          <cell r="X726">
            <v>0</v>
          </cell>
          <cell r="Y726">
            <v>0</v>
          </cell>
          <cell r="AI726">
            <v>0</v>
          </cell>
          <cell r="AJ726">
            <v>0</v>
          </cell>
          <cell r="AT726">
            <v>0</v>
          </cell>
          <cell r="AU726">
            <v>0</v>
          </cell>
          <cell r="PM726">
            <v>0</v>
          </cell>
          <cell r="PN726">
            <v>0</v>
          </cell>
          <cell r="PO726">
            <v>0</v>
          </cell>
        </row>
        <row r="727">
          <cell r="M727" t="str">
            <v>HCD_LOC_CORP_NT</v>
          </cell>
          <cell r="V727" t="str">
            <v>RFL_CORP</v>
          </cell>
          <cell r="X727">
            <v>7.7336839277223702E-3</v>
          </cell>
          <cell r="Y727">
            <v>0.12748715026322799</v>
          </cell>
          <cell r="AI727">
            <v>2.2720140473485801E-3</v>
          </cell>
          <cell r="AJ727">
            <v>3.7453379135854399E-2</v>
          </cell>
          <cell r="AT727">
            <v>0</v>
          </cell>
          <cell r="AU727">
            <v>0</v>
          </cell>
          <cell r="PM727">
            <v>0</v>
          </cell>
          <cell r="PN727">
            <v>0</v>
          </cell>
          <cell r="PO727">
            <v>0</v>
          </cell>
        </row>
        <row r="728">
          <cell r="M728" t="str">
            <v>HCD_LOC_CORP_NT</v>
          </cell>
          <cell r="V728" t="str">
            <v>RFL_CORP</v>
          </cell>
          <cell r="X728">
            <v>0</v>
          </cell>
          <cell r="Y728">
            <v>0</v>
          </cell>
          <cell r="AI728">
            <v>0</v>
          </cell>
          <cell r="AJ728">
            <v>0</v>
          </cell>
          <cell r="AT728">
            <v>0</v>
          </cell>
          <cell r="AU728">
            <v>0</v>
          </cell>
          <cell r="PM728">
            <v>0</v>
          </cell>
          <cell r="PN728">
            <v>0</v>
          </cell>
          <cell r="PO728">
            <v>0</v>
          </cell>
        </row>
        <row r="729">
          <cell r="M729" t="str">
            <v>HCD_LOC_CORP_NT</v>
          </cell>
          <cell r="V729" t="str">
            <v>RFL_CORP</v>
          </cell>
          <cell r="X729">
            <v>0</v>
          </cell>
          <cell r="Y729">
            <v>0</v>
          </cell>
          <cell r="AI729">
            <v>0</v>
          </cell>
          <cell r="AJ729">
            <v>0</v>
          </cell>
          <cell r="AT729">
            <v>0</v>
          </cell>
          <cell r="AU729">
            <v>0</v>
          </cell>
          <cell r="PM729">
            <v>0</v>
          </cell>
          <cell r="PN729">
            <v>0</v>
          </cell>
          <cell r="PO729">
            <v>0</v>
          </cell>
        </row>
        <row r="730">
          <cell r="M730" t="str">
            <v>HCD_LOC_CORP_NT</v>
          </cell>
          <cell r="V730" t="str">
            <v>RFL_CORP</v>
          </cell>
          <cell r="X730">
            <v>0</v>
          </cell>
          <cell r="Y730">
            <v>0</v>
          </cell>
          <cell r="AI730">
            <v>0</v>
          </cell>
          <cell r="AJ730">
            <v>0</v>
          </cell>
          <cell r="AT730">
            <v>0</v>
          </cell>
          <cell r="AU730">
            <v>0</v>
          </cell>
          <cell r="PM730">
            <v>0</v>
          </cell>
          <cell r="PN730">
            <v>0</v>
          </cell>
          <cell r="PO730">
            <v>0</v>
          </cell>
        </row>
        <row r="731">
          <cell r="M731" t="str">
            <v>HCD_LOC_CORP_NT</v>
          </cell>
          <cell r="V731" t="str">
            <v>RFL_CORP</v>
          </cell>
          <cell r="X731">
            <v>0</v>
          </cell>
          <cell r="Y731">
            <v>0</v>
          </cell>
          <cell r="AI731">
            <v>0</v>
          </cell>
          <cell r="AJ731">
            <v>0</v>
          </cell>
          <cell r="AT731">
            <v>0</v>
          </cell>
          <cell r="AU731">
            <v>0</v>
          </cell>
          <cell r="PM731">
            <v>0</v>
          </cell>
          <cell r="PN731">
            <v>0</v>
          </cell>
          <cell r="PO731">
            <v>0</v>
          </cell>
        </row>
        <row r="732">
          <cell r="M732" t="str">
            <v>HCD_LOC_CORP_NT</v>
          </cell>
          <cell r="V732" t="str">
            <v>RFL_CORP</v>
          </cell>
          <cell r="X732">
            <v>0</v>
          </cell>
          <cell r="Y732">
            <v>0</v>
          </cell>
          <cell r="AI732">
            <v>0</v>
          </cell>
          <cell r="AJ732">
            <v>0</v>
          </cell>
          <cell r="AT732">
            <v>0</v>
          </cell>
          <cell r="AU732">
            <v>0</v>
          </cell>
          <cell r="PM732">
            <v>0</v>
          </cell>
          <cell r="PN732">
            <v>0</v>
          </cell>
          <cell r="PO732">
            <v>0</v>
          </cell>
        </row>
        <row r="733">
          <cell r="M733" t="str">
            <v>HCD_LOC_CORP_NT</v>
          </cell>
          <cell r="V733" t="str">
            <v>RFL_CORP</v>
          </cell>
          <cell r="X733">
            <v>0</v>
          </cell>
          <cell r="Y733">
            <v>0</v>
          </cell>
          <cell r="AI733">
            <v>0</v>
          </cell>
          <cell r="AJ733">
            <v>0</v>
          </cell>
          <cell r="AT733">
            <v>0</v>
          </cell>
          <cell r="AU733">
            <v>0</v>
          </cell>
          <cell r="PM733">
            <v>0</v>
          </cell>
          <cell r="PN733">
            <v>0</v>
          </cell>
          <cell r="PO733">
            <v>0</v>
          </cell>
        </row>
        <row r="734">
          <cell r="M734" t="str">
            <v>HCD_LOC_CORP_NT</v>
          </cell>
          <cell r="V734" t="str">
            <v>RFL_CORP</v>
          </cell>
          <cell r="X734">
            <v>0</v>
          </cell>
          <cell r="Y734">
            <v>0</v>
          </cell>
          <cell r="AI734">
            <v>0</v>
          </cell>
          <cell r="AJ734">
            <v>0</v>
          </cell>
          <cell r="AT734">
            <v>0</v>
          </cell>
          <cell r="AU734">
            <v>0</v>
          </cell>
          <cell r="PM734">
            <v>0</v>
          </cell>
          <cell r="PN734">
            <v>0</v>
          </cell>
          <cell r="PO734">
            <v>0</v>
          </cell>
        </row>
        <row r="735">
          <cell r="M735" t="str">
            <v>HCD_LOC_CORP_NT</v>
          </cell>
          <cell r="V735" t="str">
            <v>RFL_CORP</v>
          </cell>
          <cell r="X735">
            <v>0</v>
          </cell>
          <cell r="Y735">
            <v>0</v>
          </cell>
          <cell r="AI735">
            <v>0</v>
          </cell>
          <cell r="AJ735">
            <v>0</v>
          </cell>
          <cell r="AT735">
            <v>0</v>
          </cell>
          <cell r="AU735">
            <v>0</v>
          </cell>
          <cell r="PM735">
            <v>0</v>
          </cell>
          <cell r="PN735">
            <v>0</v>
          </cell>
          <cell r="PO735">
            <v>0</v>
          </cell>
        </row>
        <row r="736">
          <cell r="M736" t="str">
            <v>HCD_LOC_CORP_NT</v>
          </cell>
          <cell r="V736" t="str">
            <v>RFL_CORP</v>
          </cell>
          <cell r="X736">
            <v>0</v>
          </cell>
          <cell r="Y736">
            <v>0</v>
          </cell>
          <cell r="AI736">
            <v>0</v>
          </cell>
          <cell r="AJ736">
            <v>0</v>
          </cell>
          <cell r="AT736">
            <v>0</v>
          </cell>
          <cell r="AU736">
            <v>0</v>
          </cell>
          <cell r="PM736">
            <v>0</v>
          </cell>
          <cell r="PN736">
            <v>0</v>
          </cell>
          <cell r="PO736">
            <v>0</v>
          </cell>
        </row>
        <row r="737">
          <cell r="M737" t="str">
            <v>HCD_LOC_CORP_NT</v>
          </cell>
          <cell r="V737" t="str">
            <v>RFL_CORP</v>
          </cell>
          <cell r="X737">
            <v>0</v>
          </cell>
          <cell r="Y737">
            <v>0</v>
          </cell>
          <cell r="AI737">
            <v>0</v>
          </cell>
          <cell r="AJ737">
            <v>0</v>
          </cell>
          <cell r="AT737">
            <v>0</v>
          </cell>
          <cell r="AU737">
            <v>0</v>
          </cell>
          <cell r="PM737">
            <v>0</v>
          </cell>
          <cell r="PN737">
            <v>0</v>
          </cell>
          <cell r="PO737">
            <v>0</v>
          </cell>
        </row>
        <row r="738">
          <cell r="M738" t="str">
            <v>HCD_LOC_CORP_NT</v>
          </cell>
          <cell r="V738" t="str">
            <v>RFL_CORP</v>
          </cell>
          <cell r="X738">
            <v>0</v>
          </cell>
          <cell r="Y738">
            <v>0</v>
          </cell>
          <cell r="AI738">
            <v>0</v>
          </cell>
          <cell r="AJ738">
            <v>0</v>
          </cell>
          <cell r="AT738">
            <v>0</v>
          </cell>
          <cell r="AU738">
            <v>0</v>
          </cell>
          <cell r="PM738">
            <v>0</v>
          </cell>
          <cell r="PN738">
            <v>0</v>
          </cell>
          <cell r="PO738">
            <v>0</v>
          </cell>
        </row>
        <row r="739">
          <cell r="M739" t="str">
            <v>HCD_LOC_CORP_NT</v>
          </cell>
          <cell r="V739" t="str">
            <v>RFL_CORP</v>
          </cell>
          <cell r="X739">
            <v>0</v>
          </cell>
          <cell r="Y739">
            <v>0</v>
          </cell>
          <cell r="AI739">
            <v>0</v>
          </cell>
          <cell r="AJ739">
            <v>0</v>
          </cell>
          <cell r="AT739">
            <v>0</v>
          </cell>
          <cell r="AU739">
            <v>0</v>
          </cell>
          <cell r="PM739">
            <v>0</v>
          </cell>
          <cell r="PN739">
            <v>0</v>
          </cell>
          <cell r="PO739">
            <v>0</v>
          </cell>
        </row>
        <row r="740">
          <cell r="M740" t="str">
            <v>HCD_LOC_CORP_NT</v>
          </cell>
          <cell r="V740" t="str">
            <v>RFL_CORP</v>
          </cell>
          <cell r="X740">
            <v>0</v>
          </cell>
          <cell r="Y740">
            <v>0</v>
          </cell>
          <cell r="AI740">
            <v>0</v>
          </cell>
          <cell r="AJ740">
            <v>0</v>
          </cell>
          <cell r="AT740">
            <v>0</v>
          </cell>
          <cell r="AU740">
            <v>0</v>
          </cell>
          <cell r="PM740">
            <v>0</v>
          </cell>
          <cell r="PN740">
            <v>0</v>
          </cell>
          <cell r="PO740">
            <v>0</v>
          </cell>
        </row>
        <row r="741">
          <cell r="M741" t="str">
            <v>HCD_LOC_CORP_NT</v>
          </cell>
          <cell r="V741" t="str">
            <v>RFL_CORP</v>
          </cell>
          <cell r="X741">
            <v>0</v>
          </cell>
          <cell r="Y741">
            <v>0</v>
          </cell>
          <cell r="AI741">
            <v>0</v>
          </cell>
          <cell r="AJ741">
            <v>0</v>
          </cell>
          <cell r="AT741">
            <v>0</v>
          </cell>
          <cell r="AU741">
            <v>0</v>
          </cell>
          <cell r="PM741">
            <v>0</v>
          </cell>
          <cell r="PN741">
            <v>0</v>
          </cell>
          <cell r="PO741">
            <v>0</v>
          </cell>
        </row>
        <row r="742">
          <cell r="M742" t="str">
            <v>HCD_LOC_CORP_NT</v>
          </cell>
          <cell r="V742" t="str">
            <v>RFL_CORP</v>
          </cell>
          <cell r="X742">
            <v>0</v>
          </cell>
          <cell r="Y742">
            <v>0</v>
          </cell>
          <cell r="AI742">
            <v>0</v>
          </cell>
          <cell r="AJ742">
            <v>0</v>
          </cell>
          <cell r="AT742">
            <v>0</v>
          </cell>
          <cell r="AU742">
            <v>0</v>
          </cell>
          <cell r="PM742">
            <v>0</v>
          </cell>
          <cell r="PN742">
            <v>0</v>
          </cell>
          <cell r="PO742">
            <v>0</v>
          </cell>
        </row>
        <row r="743">
          <cell r="M743" t="str">
            <v>HCD_LOC_CORP_NT</v>
          </cell>
          <cell r="V743" t="str">
            <v>RFL_CORP</v>
          </cell>
          <cell r="X743">
            <v>0</v>
          </cell>
          <cell r="Y743">
            <v>0</v>
          </cell>
          <cell r="AI743">
            <v>0</v>
          </cell>
          <cell r="AJ743">
            <v>0</v>
          </cell>
          <cell r="AT743">
            <v>0</v>
          </cell>
          <cell r="AU743">
            <v>0</v>
          </cell>
          <cell r="PM743">
            <v>0</v>
          </cell>
          <cell r="PN743">
            <v>0</v>
          </cell>
          <cell r="PO743">
            <v>0</v>
          </cell>
        </row>
        <row r="744">
          <cell r="M744" t="str">
            <v>HCD_LOC_CORP_NT</v>
          </cell>
          <cell r="V744" t="str">
            <v>RFL_CORP</v>
          </cell>
          <cell r="X744">
            <v>1.29069021787211E-3</v>
          </cell>
          <cell r="Y744">
            <v>7.65359661425435E-3</v>
          </cell>
          <cell r="AI744">
            <v>0</v>
          </cell>
          <cell r="AJ744">
            <v>0</v>
          </cell>
          <cell r="AT744">
            <v>0</v>
          </cell>
          <cell r="AU744">
            <v>0</v>
          </cell>
          <cell r="PM744">
            <v>0</v>
          </cell>
          <cell r="PN744">
            <v>0</v>
          </cell>
          <cell r="PO744">
            <v>0</v>
          </cell>
        </row>
        <row r="745">
          <cell r="M745" t="str">
            <v>HCD_LOC_CORP_NT</v>
          </cell>
          <cell r="V745" t="str">
            <v>RFL_CORP</v>
          </cell>
          <cell r="X745">
            <v>0</v>
          </cell>
          <cell r="Y745">
            <v>0</v>
          </cell>
          <cell r="AI745">
            <v>0</v>
          </cell>
          <cell r="AJ745">
            <v>0</v>
          </cell>
          <cell r="AT745">
            <v>0</v>
          </cell>
          <cell r="AU745">
            <v>0</v>
          </cell>
          <cell r="PM745">
            <v>0</v>
          </cell>
          <cell r="PN745">
            <v>0</v>
          </cell>
          <cell r="PO745">
            <v>0</v>
          </cell>
        </row>
        <row r="746">
          <cell r="M746" t="str">
            <v>HCD_LOC_CORP_NT</v>
          </cell>
          <cell r="V746" t="str">
            <v>RFL_CORP</v>
          </cell>
          <cell r="X746">
            <v>0</v>
          </cell>
          <cell r="Y746">
            <v>0</v>
          </cell>
          <cell r="AI746">
            <v>0</v>
          </cell>
          <cell r="AJ746">
            <v>0</v>
          </cell>
          <cell r="AT746">
            <v>0</v>
          </cell>
          <cell r="AU746">
            <v>0</v>
          </cell>
          <cell r="PM746">
            <v>0</v>
          </cell>
          <cell r="PN746">
            <v>0</v>
          </cell>
          <cell r="PO746">
            <v>0</v>
          </cell>
        </row>
        <row r="747">
          <cell r="M747" t="str">
            <v>HCD_LOC_CORP_NT</v>
          </cell>
          <cell r="V747" t="str">
            <v>RFL_CORP</v>
          </cell>
          <cell r="X747">
            <v>0</v>
          </cell>
          <cell r="Y747">
            <v>0</v>
          </cell>
          <cell r="AI747">
            <v>0</v>
          </cell>
          <cell r="AJ747">
            <v>0</v>
          </cell>
          <cell r="AT747">
            <v>0</v>
          </cell>
          <cell r="AU747">
            <v>0</v>
          </cell>
          <cell r="PM747">
            <v>0</v>
          </cell>
          <cell r="PN747">
            <v>0</v>
          </cell>
          <cell r="PO747">
            <v>0</v>
          </cell>
        </row>
        <row r="748">
          <cell r="M748" t="str">
            <v>HCD_LOC_CORP_NT</v>
          </cell>
          <cell r="V748" t="str">
            <v>RFL_CORP</v>
          </cell>
          <cell r="X748">
            <v>0</v>
          </cell>
          <cell r="Y748">
            <v>0</v>
          </cell>
          <cell r="AI748">
            <v>0</v>
          </cell>
          <cell r="AJ748">
            <v>0</v>
          </cell>
          <cell r="AT748">
            <v>0</v>
          </cell>
          <cell r="AU748">
            <v>0</v>
          </cell>
          <cell r="PM748">
            <v>0</v>
          </cell>
          <cell r="PN748">
            <v>0</v>
          </cell>
          <cell r="PO748">
            <v>0</v>
          </cell>
        </row>
        <row r="749">
          <cell r="M749" t="str">
            <v>HCD_LOC_CORP_NT</v>
          </cell>
          <cell r="V749" t="str">
            <v>RFL_CORP</v>
          </cell>
          <cell r="X749">
            <v>0</v>
          </cell>
          <cell r="Y749">
            <v>0</v>
          </cell>
          <cell r="AI749">
            <v>0</v>
          </cell>
          <cell r="AJ749">
            <v>0</v>
          </cell>
          <cell r="AT749">
            <v>0</v>
          </cell>
          <cell r="AU749">
            <v>0</v>
          </cell>
          <cell r="PM749">
            <v>0</v>
          </cell>
          <cell r="PN749">
            <v>0</v>
          </cell>
          <cell r="PO749">
            <v>0</v>
          </cell>
        </row>
        <row r="750">
          <cell r="M750" t="str">
            <v>HCD_LOC_CORP_NT</v>
          </cell>
          <cell r="V750" t="str">
            <v>RFL_CORP</v>
          </cell>
          <cell r="X750">
            <v>0</v>
          </cell>
          <cell r="Y750">
            <v>0</v>
          </cell>
          <cell r="AI750">
            <v>0</v>
          </cell>
          <cell r="AJ750">
            <v>0</v>
          </cell>
          <cell r="AT750">
            <v>0</v>
          </cell>
          <cell r="AU750">
            <v>0</v>
          </cell>
          <cell r="PM750">
            <v>0</v>
          </cell>
          <cell r="PN750">
            <v>0</v>
          </cell>
          <cell r="PO750">
            <v>0</v>
          </cell>
        </row>
        <row r="751">
          <cell r="M751" t="str">
            <v>HCD_LOC_CORP_NT</v>
          </cell>
          <cell r="V751" t="str">
            <v>RFL_CORP</v>
          </cell>
          <cell r="X751">
            <v>0</v>
          </cell>
          <cell r="Y751">
            <v>0</v>
          </cell>
          <cell r="AI751">
            <v>0</v>
          </cell>
          <cell r="AJ751">
            <v>0</v>
          </cell>
          <cell r="AT751">
            <v>0</v>
          </cell>
          <cell r="AU751">
            <v>0</v>
          </cell>
          <cell r="PM751">
            <v>0</v>
          </cell>
          <cell r="PN751">
            <v>0</v>
          </cell>
          <cell r="PO751">
            <v>0</v>
          </cell>
        </row>
        <row r="752">
          <cell r="M752" t="str">
            <v>HCD_LOC_CORP_NT</v>
          </cell>
          <cell r="V752" t="str">
            <v>RFL_CORP</v>
          </cell>
          <cell r="X752">
            <v>0</v>
          </cell>
          <cell r="Y752">
            <v>0</v>
          </cell>
          <cell r="AI752">
            <v>0</v>
          </cell>
          <cell r="AJ752">
            <v>0</v>
          </cell>
          <cell r="AT752">
            <v>0</v>
          </cell>
          <cell r="AU752">
            <v>0</v>
          </cell>
          <cell r="PM752">
            <v>0</v>
          </cell>
          <cell r="PN752">
            <v>0</v>
          </cell>
          <cell r="PO752">
            <v>0</v>
          </cell>
        </row>
        <row r="753">
          <cell r="M753" t="str">
            <v>HCD_LOC_CORP_NT</v>
          </cell>
          <cell r="V753" t="str">
            <v>RFL_CORP</v>
          </cell>
          <cell r="X753">
            <v>0</v>
          </cell>
          <cell r="Y753">
            <v>0</v>
          </cell>
          <cell r="AI753">
            <v>0</v>
          </cell>
          <cell r="AJ753">
            <v>0</v>
          </cell>
          <cell r="AT753">
            <v>0</v>
          </cell>
          <cell r="AU753">
            <v>0</v>
          </cell>
          <cell r="PM753">
            <v>0</v>
          </cell>
          <cell r="PN753">
            <v>0</v>
          </cell>
          <cell r="PO753">
            <v>0</v>
          </cell>
        </row>
        <row r="754">
          <cell r="M754" t="str">
            <v>HCD_LOC_CORP_NT</v>
          </cell>
          <cell r="V754" t="str">
            <v>RFL_CORP</v>
          </cell>
          <cell r="X754">
            <v>0</v>
          </cell>
          <cell r="Y754">
            <v>0</v>
          </cell>
          <cell r="AI754">
            <v>0</v>
          </cell>
          <cell r="AJ754">
            <v>0</v>
          </cell>
          <cell r="AT754">
            <v>0</v>
          </cell>
          <cell r="AU754">
            <v>0</v>
          </cell>
          <cell r="PM754">
            <v>0</v>
          </cell>
          <cell r="PN754">
            <v>0</v>
          </cell>
          <cell r="PO754">
            <v>0</v>
          </cell>
        </row>
        <row r="755">
          <cell r="M755" t="str">
            <v>HCD_LOC_CORP_NT</v>
          </cell>
          <cell r="V755" t="str">
            <v>RFL_CORP</v>
          </cell>
          <cell r="X755">
            <v>0</v>
          </cell>
          <cell r="Y755">
            <v>0</v>
          </cell>
          <cell r="AI755">
            <v>0</v>
          </cell>
          <cell r="AJ755">
            <v>0</v>
          </cell>
          <cell r="AT755">
            <v>0</v>
          </cell>
          <cell r="AU755">
            <v>0</v>
          </cell>
          <cell r="PM755">
            <v>0</v>
          </cell>
          <cell r="PN755">
            <v>0</v>
          </cell>
          <cell r="PO755">
            <v>0</v>
          </cell>
        </row>
        <row r="756">
          <cell r="M756" t="str">
            <v>HCD_LOC_CORP_NT</v>
          </cell>
          <cell r="V756" t="str">
            <v>RFL_CORP</v>
          </cell>
          <cell r="X756">
            <v>0</v>
          </cell>
          <cell r="Y756">
            <v>0</v>
          </cell>
          <cell r="AI756">
            <v>0</v>
          </cell>
          <cell r="AJ756">
            <v>0</v>
          </cell>
          <cell r="AT756">
            <v>0</v>
          </cell>
          <cell r="AU756">
            <v>0</v>
          </cell>
          <cell r="PM756">
            <v>0</v>
          </cell>
          <cell r="PN756">
            <v>0</v>
          </cell>
          <cell r="PO756">
            <v>0</v>
          </cell>
        </row>
        <row r="757">
          <cell r="M757" t="str">
            <v>HCD_LOC_CORP_NT</v>
          </cell>
          <cell r="V757" t="str">
            <v>RFL_CORP</v>
          </cell>
          <cell r="X757">
            <v>0</v>
          </cell>
          <cell r="Y757">
            <v>0</v>
          </cell>
          <cell r="AI757">
            <v>0</v>
          </cell>
          <cell r="AJ757">
            <v>0</v>
          </cell>
          <cell r="AT757">
            <v>0</v>
          </cell>
          <cell r="AU757">
            <v>0</v>
          </cell>
          <cell r="PM757">
            <v>0</v>
          </cell>
          <cell r="PN757">
            <v>0</v>
          </cell>
          <cell r="PO757">
            <v>0</v>
          </cell>
        </row>
        <row r="758">
          <cell r="M758" t="str">
            <v>HCD_LOC_CORP_NT</v>
          </cell>
          <cell r="V758" t="str">
            <v>RFL_CORP</v>
          </cell>
          <cell r="X758">
            <v>0</v>
          </cell>
          <cell r="Y758">
            <v>0</v>
          </cell>
          <cell r="AI758">
            <v>0</v>
          </cell>
          <cell r="AJ758">
            <v>0</v>
          </cell>
          <cell r="AT758">
            <v>0</v>
          </cell>
          <cell r="AU758">
            <v>0</v>
          </cell>
          <cell r="PM758">
            <v>0</v>
          </cell>
          <cell r="PN758">
            <v>0</v>
          </cell>
          <cell r="PO758">
            <v>0</v>
          </cell>
        </row>
        <row r="759">
          <cell r="M759" t="str">
            <v>HCD_LOC_CORP_NT</v>
          </cell>
          <cell r="V759" t="str">
            <v>RFL_CORP</v>
          </cell>
          <cell r="X759">
            <v>0</v>
          </cell>
          <cell r="Y759">
            <v>0</v>
          </cell>
          <cell r="AI759">
            <v>0</v>
          </cell>
          <cell r="AJ759">
            <v>0</v>
          </cell>
          <cell r="AT759">
            <v>0</v>
          </cell>
          <cell r="AU759">
            <v>0</v>
          </cell>
          <cell r="PM759">
            <v>0</v>
          </cell>
          <cell r="PN759">
            <v>0</v>
          </cell>
          <cell r="PO759">
            <v>0</v>
          </cell>
        </row>
        <row r="760">
          <cell r="M760" t="str">
            <v>HCD_LOC_CORP_NT</v>
          </cell>
          <cell r="V760" t="str">
            <v>RFL_CORP</v>
          </cell>
          <cell r="X760">
            <v>0</v>
          </cell>
          <cell r="Y760">
            <v>0</v>
          </cell>
          <cell r="AI760">
            <v>0</v>
          </cell>
          <cell r="AJ760">
            <v>0</v>
          </cell>
          <cell r="AT760">
            <v>0</v>
          </cell>
          <cell r="AU760">
            <v>0</v>
          </cell>
          <cell r="PM760">
            <v>0</v>
          </cell>
          <cell r="PN760">
            <v>0</v>
          </cell>
          <cell r="PO760">
            <v>0</v>
          </cell>
        </row>
        <row r="761">
          <cell r="M761" t="str">
            <v>HCD_LOC_CORP_NT</v>
          </cell>
          <cell r="V761" t="str">
            <v>RFL_CORP</v>
          </cell>
          <cell r="X761">
            <v>0</v>
          </cell>
          <cell r="Y761">
            <v>0</v>
          </cell>
          <cell r="AI761">
            <v>0</v>
          </cell>
          <cell r="AJ761">
            <v>0</v>
          </cell>
          <cell r="AT761">
            <v>0</v>
          </cell>
          <cell r="AU761">
            <v>0</v>
          </cell>
          <cell r="PM761">
            <v>0</v>
          </cell>
          <cell r="PN761">
            <v>0</v>
          </cell>
          <cell r="PO761">
            <v>0</v>
          </cell>
        </row>
        <row r="762">
          <cell r="M762" t="str">
            <v>HCD_LOC_CORP_NT</v>
          </cell>
          <cell r="V762" t="str">
            <v>RFL_CORP</v>
          </cell>
          <cell r="X762">
            <v>0</v>
          </cell>
          <cell r="Y762">
            <v>0</v>
          </cell>
          <cell r="AI762">
            <v>0</v>
          </cell>
          <cell r="AJ762">
            <v>0</v>
          </cell>
          <cell r="AT762">
            <v>0</v>
          </cell>
          <cell r="AU762">
            <v>0</v>
          </cell>
          <cell r="PM762">
            <v>0</v>
          </cell>
          <cell r="PN762">
            <v>0</v>
          </cell>
          <cell r="PO762">
            <v>0</v>
          </cell>
        </row>
        <row r="763">
          <cell r="M763" t="str">
            <v>HCD_LOC_CORP_NT</v>
          </cell>
          <cell r="V763" t="str">
            <v>RFL_CORP</v>
          </cell>
          <cell r="X763">
            <v>0</v>
          </cell>
          <cell r="Y763">
            <v>0</v>
          </cell>
          <cell r="AI763">
            <v>0</v>
          </cell>
          <cell r="AJ763">
            <v>0</v>
          </cell>
          <cell r="AT763">
            <v>0</v>
          </cell>
          <cell r="AU763">
            <v>0</v>
          </cell>
          <cell r="PM763">
            <v>0</v>
          </cell>
          <cell r="PN763">
            <v>0</v>
          </cell>
          <cell r="PO763">
            <v>0</v>
          </cell>
        </row>
        <row r="764">
          <cell r="M764" t="str">
            <v>HCD_LOC_CORP_NT</v>
          </cell>
          <cell r="V764" t="str">
            <v>RFL_CORP</v>
          </cell>
          <cell r="X764">
            <v>0</v>
          </cell>
          <cell r="Y764">
            <v>0</v>
          </cell>
          <cell r="AI764">
            <v>0</v>
          </cell>
          <cell r="AJ764">
            <v>0</v>
          </cell>
          <cell r="AT764">
            <v>0</v>
          </cell>
          <cell r="AU764">
            <v>0</v>
          </cell>
          <cell r="PM764">
            <v>0</v>
          </cell>
          <cell r="PN764">
            <v>0</v>
          </cell>
          <cell r="PO764">
            <v>0</v>
          </cell>
        </row>
        <row r="765">
          <cell r="M765" t="str">
            <v>HCD_LOC_CORP_NT</v>
          </cell>
          <cell r="V765" t="str">
            <v>RFL_CORP</v>
          </cell>
          <cell r="X765">
            <v>0</v>
          </cell>
          <cell r="Y765">
            <v>0</v>
          </cell>
          <cell r="AI765">
            <v>0</v>
          </cell>
          <cell r="AJ765">
            <v>0</v>
          </cell>
          <cell r="AT765">
            <v>0</v>
          </cell>
          <cell r="AU765">
            <v>0</v>
          </cell>
          <cell r="PM765">
            <v>0</v>
          </cell>
          <cell r="PN765">
            <v>0</v>
          </cell>
          <cell r="PO765">
            <v>0</v>
          </cell>
        </row>
        <row r="766">
          <cell r="M766" t="str">
            <v>HCD_LOC_CORP_NT</v>
          </cell>
          <cell r="V766" t="str">
            <v>RFL_CORP</v>
          </cell>
          <cell r="X766">
            <v>0</v>
          </cell>
          <cell r="Y766">
            <v>0</v>
          </cell>
          <cell r="AI766">
            <v>0</v>
          </cell>
          <cell r="AJ766">
            <v>0</v>
          </cell>
          <cell r="AT766">
            <v>0</v>
          </cell>
          <cell r="AU766">
            <v>0</v>
          </cell>
          <cell r="PM766">
            <v>0</v>
          </cell>
          <cell r="PN766">
            <v>0</v>
          </cell>
          <cell r="PO766">
            <v>0</v>
          </cell>
        </row>
        <row r="767">
          <cell r="M767" t="str">
            <v>HCD_LOC_CORP_NT</v>
          </cell>
          <cell r="V767" t="str">
            <v>RFL_CORP</v>
          </cell>
          <cell r="X767">
            <v>0</v>
          </cell>
          <cell r="Y767">
            <v>0</v>
          </cell>
          <cell r="AI767">
            <v>0</v>
          </cell>
          <cell r="AJ767">
            <v>0</v>
          </cell>
          <cell r="AT767">
            <v>0</v>
          </cell>
          <cell r="AU767">
            <v>0</v>
          </cell>
          <cell r="PM767">
            <v>0</v>
          </cell>
          <cell r="PN767">
            <v>0</v>
          </cell>
          <cell r="PO767">
            <v>0</v>
          </cell>
        </row>
        <row r="768">
          <cell r="M768" t="str">
            <v>HCD_LOC_CORP_NT</v>
          </cell>
          <cell r="V768" t="str">
            <v>RFL_CORP</v>
          </cell>
          <cell r="X768">
            <v>0</v>
          </cell>
          <cell r="Y768">
            <v>0</v>
          </cell>
          <cell r="AI768">
            <v>0</v>
          </cell>
          <cell r="AJ768">
            <v>0</v>
          </cell>
          <cell r="AT768">
            <v>0</v>
          </cell>
          <cell r="AU768">
            <v>0</v>
          </cell>
          <cell r="PM768">
            <v>0</v>
          </cell>
          <cell r="PN768">
            <v>0</v>
          </cell>
          <cell r="PO768">
            <v>0</v>
          </cell>
        </row>
        <row r="769">
          <cell r="M769" t="str">
            <v>HCD_LOC_CORP_NT</v>
          </cell>
          <cell r="V769" t="str">
            <v>RFL_CORP</v>
          </cell>
          <cell r="X769">
            <v>0</v>
          </cell>
          <cell r="Y769">
            <v>0</v>
          </cell>
          <cell r="AI769">
            <v>0</v>
          </cell>
          <cell r="AJ769">
            <v>0</v>
          </cell>
          <cell r="AT769">
            <v>0</v>
          </cell>
          <cell r="AU769">
            <v>0</v>
          </cell>
          <cell r="PM769">
            <v>0</v>
          </cell>
          <cell r="PN769">
            <v>0</v>
          </cell>
          <cell r="PO769">
            <v>0</v>
          </cell>
        </row>
        <row r="770">
          <cell r="M770" t="str">
            <v>HCD_LOC_CORP_NT</v>
          </cell>
          <cell r="V770" t="str">
            <v>RFL_CORP</v>
          </cell>
          <cell r="X770">
            <v>0</v>
          </cell>
          <cell r="Y770">
            <v>0</v>
          </cell>
          <cell r="AI770">
            <v>0</v>
          </cell>
          <cell r="AJ770">
            <v>0</v>
          </cell>
          <cell r="AT770">
            <v>0</v>
          </cell>
          <cell r="AU770">
            <v>0</v>
          </cell>
          <cell r="PM770">
            <v>0</v>
          </cell>
          <cell r="PN770">
            <v>0</v>
          </cell>
          <cell r="PO770">
            <v>0</v>
          </cell>
        </row>
        <row r="771">
          <cell r="M771" t="str">
            <v>HCD_LOC_CORP_NT</v>
          </cell>
          <cell r="V771" t="str">
            <v>RFL_CORP</v>
          </cell>
          <cell r="X771">
            <v>0</v>
          </cell>
          <cell r="Y771">
            <v>0</v>
          </cell>
          <cell r="AI771">
            <v>0</v>
          </cell>
          <cell r="AJ771">
            <v>0</v>
          </cell>
          <cell r="AT771">
            <v>0</v>
          </cell>
          <cell r="AU771">
            <v>0</v>
          </cell>
          <cell r="PM771">
            <v>0</v>
          </cell>
          <cell r="PN771">
            <v>0</v>
          </cell>
          <cell r="PO771">
            <v>0</v>
          </cell>
        </row>
        <row r="772">
          <cell r="M772" t="str">
            <v>HCD_LOC_CORP_NT</v>
          </cell>
          <cell r="V772" t="str">
            <v>RFL_CORP</v>
          </cell>
          <cell r="X772">
            <v>0</v>
          </cell>
          <cell r="Y772">
            <v>0</v>
          </cell>
          <cell r="AI772">
            <v>0</v>
          </cell>
          <cell r="AJ772">
            <v>0</v>
          </cell>
          <cell r="AT772">
            <v>0</v>
          </cell>
          <cell r="AU772">
            <v>0</v>
          </cell>
          <cell r="PM772">
            <v>0</v>
          </cell>
          <cell r="PN772">
            <v>0</v>
          </cell>
          <cell r="PO772">
            <v>0</v>
          </cell>
        </row>
        <row r="773">
          <cell r="M773" t="str">
            <v>HCD_LOC_CORP_NT</v>
          </cell>
          <cell r="V773" t="str">
            <v>RFL_CORP</v>
          </cell>
          <cell r="X773">
            <v>0</v>
          </cell>
          <cell r="Y773">
            <v>0</v>
          </cell>
          <cell r="AI773">
            <v>0</v>
          </cell>
          <cell r="AJ773">
            <v>0</v>
          </cell>
          <cell r="AT773">
            <v>0</v>
          </cell>
          <cell r="AU773">
            <v>0</v>
          </cell>
          <cell r="PM773">
            <v>0</v>
          </cell>
          <cell r="PN773">
            <v>0</v>
          </cell>
          <cell r="PO773">
            <v>0</v>
          </cell>
        </row>
        <row r="774">
          <cell r="M774" t="str">
            <v>HCD_LOC_CORP_NT</v>
          </cell>
          <cell r="V774" t="str">
            <v>RFL_CORP</v>
          </cell>
          <cell r="X774">
            <v>0</v>
          </cell>
          <cell r="Y774">
            <v>0</v>
          </cell>
          <cell r="AI774">
            <v>0</v>
          </cell>
          <cell r="AJ774">
            <v>0</v>
          </cell>
          <cell r="AT774">
            <v>0</v>
          </cell>
          <cell r="AU774">
            <v>0</v>
          </cell>
          <cell r="PM774">
            <v>0</v>
          </cell>
          <cell r="PN774">
            <v>0</v>
          </cell>
          <cell r="PO774">
            <v>0</v>
          </cell>
        </row>
        <row r="775">
          <cell r="M775" t="str">
            <v>HCD_LOC_CORP_NT</v>
          </cell>
          <cell r="V775" t="str">
            <v>RFL_CORP</v>
          </cell>
          <cell r="X775">
            <v>0</v>
          </cell>
          <cell r="Y775">
            <v>0</v>
          </cell>
          <cell r="AI775">
            <v>0</v>
          </cell>
          <cell r="AJ775">
            <v>0</v>
          </cell>
          <cell r="AT775">
            <v>0</v>
          </cell>
          <cell r="AU775">
            <v>0</v>
          </cell>
          <cell r="PM775">
            <v>0</v>
          </cell>
          <cell r="PN775">
            <v>0</v>
          </cell>
          <cell r="PO775">
            <v>0</v>
          </cell>
        </row>
        <row r="776">
          <cell r="M776" t="str">
            <v>HCD_LOC_CORP_NT</v>
          </cell>
          <cell r="V776" t="str">
            <v>RFL_CORP</v>
          </cell>
          <cell r="X776">
            <v>0</v>
          </cell>
          <cell r="Y776">
            <v>0</v>
          </cell>
          <cell r="AI776">
            <v>0</v>
          </cell>
          <cell r="AJ776">
            <v>0</v>
          </cell>
          <cell r="AT776">
            <v>0</v>
          </cell>
          <cell r="AU776">
            <v>0</v>
          </cell>
          <cell r="PM776">
            <v>0</v>
          </cell>
          <cell r="PN776">
            <v>0</v>
          </cell>
          <cell r="PO776">
            <v>0</v>
          </cell>
        </row>
        <row r="777">
          <cell r="M777" t="str">
            <v>HCD_LOC_CORP_NT</v>
          </cell>
          <cell r="V777" t="str">
            <v>RFL_CORP</v>
          </cell>
          <cell r="X777">
            <v>0</v>
          </cell>
          <cell r="Y777">
            <v>0</v>
          </cell>
          <cell r="AI777">
            <v>0</v>
          </cell>
          <cell r="AJ777">
            <v>0</v>
          </cell>
          <cell r="AT777">
            <v>0</v>
          </cell>
          <cell r="AU777">
            <v>0</v>
          </cell>
          <cell r="PM777">
            <v>0</v>
          </cell>
          <cell r="PN777">
            <v>0</v>
          </cell>
          <cell r="PO777">
            <v>0</v>
          </cell>
        </row>
        <row r="778">
          <cell r="M778" t="str">
            <v>HCD_LOC_CORP_REG</v>
          </cell>
          <cell r="V778" t="str">
            <v>RFL_CORP</v>
          </cell>
          <cell r="X778">
            <v>0</v>
          </cell>
          <cell r="Y778">
            <v>0</v>
          </cell>
          <cell r="AI778">
            <v>0</v>
          </cell>
          <cell r="AJ778">
            <v>0</v>
          </cell>
          <cell r="AT778">
            <v>0</v>
          </cell>
          <cell r="AU778">
            <v>0</v>
          </cell>
          <cell r="PM778">
            <v>0</v>
          </cell>
          <cell r="PN778">
            <v>0</v>
          </cell>
          <cell r="PO778">
            <v>0</v>
          </cell>
        </row>
        <row r="779">
          <cell r="M779" t="str">
            <v>HCD_LOC_CORP_REG</v>
          </cell>
          <cell r="V779" t="str">
            <v>RFL_CORP</v>
          </cell>
          <cell r="X779">
            <v>0</v>
          </cell>
          <cell r="Y779">
            <v>0</v>
          </cell>
          <cell r="AI779">
            <v>0</v>
          </cell>
          <cell r="AJ779">
            <v>0</v>
          </cell>
          <cell r="AT779">
            <v>0</v>
          </cell>
          <cell r="AU779">
            <v>0</v>
          </cell>
          <cell r="PM779">
            <v>0</v>
          </cell>
          <cell r="PN779">
            <v>0</v>
          </cell>
          <cell r="PO779">
            <v>0</v>
          </cell>
        </row>
        <row r="780">
          <cell r="M780" t="str">
            <v>HCD_LOC_CORP_REG</v>
          </cell>
          <cell r="V780" t="str">
            <v>RFL_CORP</v>
          </cell>
          <cell r="X780">
            <v>0</v>
          </cell>
          <cell r="Y780">
            <v>0</v>
          </cell>
          <cell r="AI780">
            <v>0</v>
          </cell>
          <cell r="AJ780">
            <v>0</v>
          </cell>
          <cell r="AT780">
            <v>0</v>
          </cell>
          <cell r="AU780">
            <v>0</v>
          </cell>
          <cell r="PM780">
            <v>0</v>
          </cell>
          <cell r="PN780">
            <v>0</v>
          </cell>
          <cell r="PO780">
            <v>0</v>
          </cell>
        </row>
        <row r="781">
          <cell r="M781" t="str">
            <v>HCD_LOC_CORP_REG</v>
          </cell>
          <cell r="V781" t="str">
            <v>RFL_CORP</v>
          </cell>
          <cell r="X781">
            <v>0</v>
          </cell>
          <cell r="Y781">
            <v>0</v>
          </cell>
          <cell r="AI781">
            <v>0</v>
          </cell>
          <cell r="AJ781">
            <v>0</v>
          </cell>
          <cell r="AT781">
            <v>0</v>
          </cell>
          <cell r="AU781">
            <v>0</v>
          </cell>
          <cell r="PM781">
            <v>0</v>
          </cell>
          <cell r="PN781">
            <v>0</v>
          </cell>
          <cell r="PO781">
            <v>0</v>
          </cell>
        </row>
        <row r="782">
          <cell r="M782" t="str">
            <v>HCD_LOC_CORP_REG</v>
          </cell>
          <cell r="V782" t="str">
            <v>RFL_CORP</v>
          </cell>
          <cell r="X782">
            <v>0</v>
          </cell>
          <cell r="Y782">
            <v>0</v>
          </cell>
          <cell r="AI782">
            <v>0</v>
          </cell>
          <cell r="AJ782">
            <v>0</v>
          </cell>
          <cell r="AT782">
            <v>0</v>
          </cell>
          <cell r="AU782">
            <v>0</v>
          </cell>
          <cell r="PM782">
            <v>0</v>
          </cell>
          <cell r="PN782">
            <v>0</v>
          </cell>
          <cell r="PO782">
            <v>0</v>
          </cell>
        </row>
        <row r="783">
          <cell r="M783" t="str">
            <v>HCD_LOC_CORP_REG</v>
          </cell>
          <cell r="V783" t="str">
            <v>RFL_CORP</v>
          </cell>
          <cell r="X783">
            <v>0</v>
          </cell>
          <cell r="Y783">
            <v>0</v>
          </cell>
          <cell r="AI783">
            <v>0</v>
          </cell>
          <cell r="AJ783">
            <v>0</v>
          </cell>
          <cell r="AT783">
            <v>0</v>
          </cell>
          <cell r="AU783">
            <v>0</v>
          </cell>
          <cell r="PM783">
            <v>0</v>
          </cell>
          <cell r="PN783">
            <v>0</v>
          </cell>
          <cell r="PO783">
            <v>0</v>
          </cell>
        </row>
        <row r="784">
          <cell r="M784" t="str">
            <v>HCD_LOC_CORP_REG</v>
          </cell>
          <cell r="V784" t="str">
            <v>RFL_CORP</v>
          </cell>
          <cell r="X784">
            <v>6.4634142165169396E-3</v>
          </cell>
          <cell r="Y784">
            <v>0.27434003153192799</v>
          </cell>
          <cell r="AI784">
            <v>3.8808003800601702E-3</v>
          </cell>
          <cell r="AJ784">
            <v>0.16472082137619601</v>
          </cell>
          <cell r="AT784">
            <v>0</v>
          </cell>
          <cell r="AU784">
            <v>0</v>
          </cell>
          <cell r="PM784">
            <v>0</v>
          </cell>
          <cell r="PN784">
            <v>0</v>
          </cell>
          <cell r="PO784">
            <v>0</v>
          </cell>
        </row>
        <row r="785">
          <cell r="M785" t="str">
            <v>HCD_LOC_CORP_REG</v>
          </cell>
          <cell r="V785" t="str">
            <v>RFL_CORP</v>
          </cell>
          <cell r="X785">
            <v>0</v>
          </cell>
          <cell r="Y785">
            <v>0</v>
          </cell>
          <cell r="AI785">
            <v>0</v>
          </cell>
          <cell r="AJ785">
            <v>0</v>
          </cell>
          <cell r="AT785">
            <v>0</v>
          </cell>
          <cell r="AU785">
            <v>0</v>
          </cell>
          <cell r="PM785">
            <v>0</v>
          </cell>
          <cell r="PN785">
            <v>0</v>
          </cell>
          <cell r="PO785">
            <v>0</v>
          </cell>
        </row>
        <row r="786">
          <cell r="M786" t="str">
            <v>HCD_LOC_CORP_REG</v>
          </cell>
          <cell r="V786" t="str">
            <v>RFL_CORP</v>
          </cell>
          <cell r="X786">
            <v>0</v>
          </cell>
          <cell r="Y786">
            <v>0</v>
          </cell>
          <cell r="AI786">
            <v>1.0439889666134499E-3</v>
          </cell>
          <cell r="AJ786">
            <v>6.6154855837830002E-3</v>
          </cell>
          <cell r="AT786">
            <v>0</v>
          </cell>
          <cell r="AU786">
            <v>0</v>
          </cell>
          <cell r="PM786">
            <v>0</v>
          </cell>
          <cell r="PN786">
            <v>0</v>
          </cell>
          <cell r="PO786">
            <v>0</v>
          </cell>
        </row>
        <row r="787">
          <cell r="M787" t="str">
            <v>HCD_LOC_CORP_REG</v>
          </cell>
          <cell r="V787" t="str">
            <v>RFL_CORP</v>
          </cell>
          <cell r="X787">
            <v>0</v>
          </cell>
          <cell r="Y787">
            <v>0</v>
          </cell>
          <cell r="AI787">
            <v>0</v>
          </cell>
          <cell r="AJ787">
            <v>0</v>
          </cell>
          <cell r="AT787">
            <v>0</v>
          </cell>
          <cell r="AU787">
            <v>0</v>
          </cell>
          <cell r="PM787">
            <v>0</v>
          </cell>
          <cell r="PN787">
            <v>0</v>
          </cell>
          <cell r="PO787">
            <v>0</v>
          </cell>
        </row>
        <row r="788">
          <cell r="M788" t="str">
            <v>HCD_LOC_CORP_REG</v>
          </cell>
          <cell r="V788" t="str">
            <v>RFL_CORP</v>
          </cell>
          <cell r="X788">
            <v>0</v>
          </cell>
          <cell r="Y788">
            <v>0</v>
          </cell>
          <cell r="AI788">
            <v>0</v>
          </cell>
          <cell r="AJ788">
            <v>0</v>
          </cell>
          <cell r="AT788">
            <v>0</v>
          </cell>
          <cell r="AU788">
            <v>0</v>
          </cell>
          <cell r="PM788">
            <v>0</v>
          </cell>
          <cell r="PN788">
            <v>0</v>
          </cell>
          <cell r="PO788">
            <v>0</v>
          </cell>
        </row>
        <row r="789">
          <cell r="M789" t="str">
            <v>HCD_LOC_CORP_REG</v>
          </cell>
          <cell r="V789" t="str">
            <v>RFL_CORP</v>
          </cell>
          <cell r="X789">
            <v>0</v>
          </cell>
          <cell r="Y789">
            <v>0</v>
          </cell>
          <cell r="AI789">
            <v>0</v>
          </cell>
          <cell r="AJ789">
            <v>0</v>
          </cell>
          <cell r="AT789">
            <v>0</v>
          </cell>
          <cell r="AU789">
            <v>0</v>
          </cell>
          <cell r="PM789">
            <v>0</v>
          </cell>
          <cell r="PN789">
            <v>0</v>
          </cell>
          <cell r="PO789">
            <v>0</v>
          </cell>
        </row>
        <row r="790">
          <cell r="M790" t="str">
            <v>HCD_LOC_CORP_REG</v>
          </cell>
          <cell r="V790" t="str">
            <v>RFL_CORP</v>
          </cell>
          <cell r="X790">
            <v>0</v>
          </cell>
          <cell r="Y790">
            <v>0</v>
          </cell>
          <cell r="AI790">
            <v>0</v>
          </cell>
          <cell r="AJ790">
            <v>0</v>
          </cell>
          <cell r="AT790">
            <v>0</v>
          </cell>
          <cell r="AU790">
            <v>0</v>
          </cell>
          <cell r="PM790">
            <v>0</v>
          </cell>
          <cell r="PN790">
            <v>0</v>
          </cell>
          <cell r="PO790">
            <v>0</v>
          </cell>
        </row>
        <row r="791">
          <cell r="M791" t="str">
            <v>HCD_LOC_CORP_REG</v>
          </cell>
          <cell r="V791" t="str">
            <v>RFL_CORP</v>
          </cell>
          <cell r="X791">
            <v>0</v>
          </cell>
          <cell r="Y791">
            <v>0</v>
          </cell>
          <cell r="AI791">
            <v>0</v>
          </cell>
          <cell r="AJ791">
            <v>0</v>
          </cell>
          <cell r="AT791">
            <v>0</v>
          </cell>
          <cell r="AU791">
            <v>0</v>
          </cell>
          <cell r="PM791">
            <v>0</v>
          </cell>
          <cell r="PN791">
            <v>0</v>
          </cell>
          <cell r="PO791">
            <v>0</v>
          </cell>
        </row>
        <row r="792">
          <cell r="M792" t="str">
            <v>HCD_LOC_CORP_REG</v>
          </cell>
          <cell r="V792" t="str">
            <v>RFL_CORP</v>
          </cell>
          <cell r="X792">
            <v>0</v>
          </cell>
          <cell r="Y792">
            <v>0</v>
          </cell>
          <cell r="AI792">
            <v>0</v>
          </cell>
          <cell r="AJ792">
            <v>0</v>
          </cell>
          <cell r="AT792">
            <v>0</v>
          </cell>
          <cell r="AU792">
            <v>0</v>
          </cell>
          <cell r="PM792">
            <v>0</v>
          </cell>
          <cell r="PN792">
            <v>0</v>
          </cell>
          <cell r="PO792">
            <v>0</v>
          </cell>
        </row>
        <row r="793">
          <cell r="M793" t="str">
            <v>HCD_LOC_CORP_REG</v>
          </cell>
          <cell r="V793" t="str">
            <v>RFL_CORP</v>
          </cell>
          <cell r="X793">
            <v>0</v>
          </cell>
          <cell r="Y793">
            <v>0</v>
          </cell>
          <cell r="AI793">
            <v>0</v>
          </cell>
          <cell r="AJ793">
            <v>0</v>
          </cell>
          <cell r="AT793">
            <v>0</v>
          </cell>
          <cell r="AU793">
            <v>0</v>
          </cell>
          <cell r="PM793">
            <v>0</v>
          </cell>
          <cell r="PN793">
            <v>0</v>
          </cell>
          <cell r="PO793">
            <v>0</v>
          </cell>
        </row>
        <row r="794">
          <cell r="M794" t="str">
            <v>HCD_LOC_CORP_REG</v>
          </cell>
          <cell r="V794" t="str">
            <v>RFL_CORP</v>
          </cell>
          <cell r="X794">
            <v>0</v>
          </cell>
          <cell r="Y794">
            <v>0</v>
          </cell>
          <cell r="AI794">
            <v>0</v>
          </cell>
          <cell r="AJ794">
            <v>0</v>
          </cell>
          <cell r="AT794">
            <v>0</v>
          </cell>
          <cell r="AU794">
            <v>0</v>
          </cell>
          <cell r="PM794">
            <v>0</v>
          </cell>
          <cell r="PN794">
            <v>0</v>
          </cell>
          <cell r="PO794">
            <v>0</v>
          </cell>
        </row>
        <row r="795">
          <cell r="M795" t="str">
            <v>HCD_LOC_CORP_REG</v>
          </cell>
          <cell r="V795" t="str">
            <v>RFL_CORP</v>
          </cell>
          <cell r="X795">
            <v>0</v>
          </cell>
          <cell r="Y795">
            <v>0</v>
          </cell>
          <cell r="AI795">
            <v>0</v>
          </cell>
          <cell r="AJ795">
            <v>0</v>
          </cell>
          <cell r="AT795">
            <v>0</v>
          </cell>
          <cell r="AU795">
            <v>0</v>
          </cell>
          <cell r="PM795">
            <v>0</v>
          </cell>
          <cell r="PN795">
            <v>0</v>
          </cell>
          <cell r="PO795">
            <v>0</v>
          </cell>
        </row>
        <row r="796">
          <cell r="M796" t="str">
            <v>HCD_LOC_CORP_REG</v>
          </cell>
          <cell r="V796" t="str">
            <v>RFL_CORP</v>
          </cell>
          <cell r="X796">
            <v>0</v>
          </cell>
          <cell r="Y796">
            <v>0</v>
          </cell>
          <cell r="AI796">
            <v>0</v>
          </cell>
          <cell r="AJ796">
            <v>0</v>
          </cell>
          <cell r="AT796">
            <v>0</v>
          </cell>
          <cell r="AU796">
            <v>0</v>
          </cell>
          <cell r="PM796">
            <v>0</v>
          </cell>
          <cell r="PN796">
            <v>0</v>
          </cell>
          <cell r="PO796">
            <v>0</v>
          </cell>
        </row>
        <row r="797">
          <cell r="M797" t="str">
            <v>HCD_LOC_CORP_REG</v>
          </cell>
          <cell r="V797" t="str">
            <v>RFL_CORP</v>
          </cell>
          <cell r="X797">
            <v>0</v>
          </cell>
          <cell r="Y797">
            <v>0</v>
          </cell>
          <cell r="AI797">
            <v>0</v>
          </cell>
          <cell r="AJ797">
            <v>0</v>
          </cell>
          <cell r="AT797">
            <v>0</v>
          </cell>
          <cell r="AU797">
            <v>0</v>
          </cell>
          <cell r="PM797">
            <v>0</v>
          </cell>
          <cell r="PN797">
            <v>0</v>
          </cell>
          <cell r="PO797">
            <v>0</v>
          </cell>
        </row>
        <row r="798">
          <cell r="M798" t="str">
            <v>HCD_LOC_CORP_REG</v>
          </cell>
          <cell r="V798" t="str">
            <v>RFL_CORP</v>
          </cell>
          <cell r="X798">
            <v>1.7286846938878099E-3</v>
          </cell>
          <cell r="Y798">
            <v>0.11264162171009701</v>
          </cell>
          <cell r="AI798">
            <v>3.0465855106398699E-3</v>
          </cell>
          <cell r="AJ798">
            <v>0.19851644074142499</v>
          </cell>
          <cell r="AT798">
            <v>0</v>
          </cell>
          <cell r="AU798">
            <v>0</v>
          </cell>
          <cell r="PM798">
            <v>0</v>
          </cell>
          <cell r="PN798">
            <v>0</v>
          </cell>
          <cell r="PO798">
            <v>0</v>
          </cell>
        </row>
        <row r="799">
          <cell r="M799" t="str">
            <v>HCD_LOC_CORP_REG</v>
          </cell>
          <cell r="V799" t="str">
            <v>RFL_CORP</v>
          </cell>
          <cell r="X799">
            <v>0</v>
          </cell>
          <cell r="Y799">
            <v>0</v>
          </cell>
          <cell r="AI799">
            <v>0</v>
          </cell>
          <cell r="AJ799">
            <v>0</v>
          </cell>
          <cell r="AT799">
            <v>0</v>
          </cell>
          <cell r="AU799">
            <v>0</v>
          </cell>
          <cell r="PM799">
            <v>0</v>
          </cell>
          <cell r="PN799">
            <v>0</v>
          </cell>
          <cell r="PO799">
            <v>0</v>
          </cell>
        </row>
        <row r="800">
          <cell r="M800" t="str">
            <v>HCD_LOC_CORP_REG</v>
          </cell>
          <cell r="V800" t="str">
            <v>RFL_CORP</v>
          </cell>
          <cell r="X800">
            <v>0</v>
          </cell>
          <cell r="Y800">
            <v>0</v>
          </cell>
          <cell r="AI800">
            <v>0</v>
          </cell>
          <cell r="AJ800">
            <v>0</v>
          </cell>
          <cell r="AT800">
            <v>0</v>
          </cell>
          <cell r="AU800">
            <v>0</v>
          </cell>
          <cell r="PM800">
            <v>0</v>
          </cell>
          <cell r="PN800">
            <v>0</v>
          </cell>
          <cell r="PO800">
            <v>0</v>
          </cell>
        </row>
        <row r="801">
          <cell r="M801" t="str">
            <v>HCD_LOC_CORP_REG</v>
          </cell>
          <cell r="V801" t="str">
            <v>RFL_CORP</v>
          </cell>
          <cell r="X801">
            <v>0</v>
          </cell>
          <cell r="Y801">
            <v>0</v>
          </cell>
          <cell r="AI801">
            <v>0</v>
          </cell>
          <cell r="AJ801">
            <v>0</v>
          </cell>
          <cell r="AT801">
            <v>0</v>
          </cell>
          <cell r="AU801">
            <v>0</v>
          </cell>
          <cell r="PM801">
            <v>0</v>
          </cell>
          <cell r="PN801">
            <v>0</v>
          </cell>
          <cell r="PO801">
            <v>0</v>
          </cell>
        </row>
        <row r="802">
          <cell r="M802" t="str">
            <v>HCD_LOC_CORP_REG</v>
          </cell>
          <cell r="V802" t="str">
            <v>RFL_CORP</v>
          </cell>
          <cell r="X802">
            <v>0</v>
          </cell>
          <cell r="Y802">
            <v>0</v>
          </cell>
          <cell r="AI802">
            <v>0</v>
          </cell>
          <cell r="AJ802">
            <v>0</v>
          </cell>
          <cell r="AT802">
            <v>0</v>
          </cell>
          <cell r="AU802">
            <v>0</v>
          </cell>
          <cell r="PM802">
            <v>0</v>
          </cell>
          <cell r="PN802">
            <v>0</v>
          </cell>
          <cell r="PO802">
            <v>0</v>
          </cell>
        </row>
        <row r="803">
          <cell r="M803" t="str">
            <v>HCD_LOC_CORP_REG</v>
          </cell>
          <cell r="V803" t="str">
            <v>RFL_CORP</v>
          </cell>
          <cell r="X803">
            <v>0</v>
          </cell>
          <cell r="Y803">
            <v>0</v>
          </cell>
          <cell r="AI803">
            <v>0</v>
          </cell>
          <cell r="AJ803">
            <v>0</v>
          </cell>
          <cell r="AT803">
            <v>0</v>
          </cell>
          <cell r="AU803">
            <v>0</v>
          </cell>
          <cell r="PM803">
            <v>0</v>
          </cell>
          <cell r="PN803">
            <v>0</v>
          </cell>
          <cell r="PO803">
            <v>0</v>
          </cell>
        </row>
        <row r="804">
          <cell r="M804" t="str">
            <v>HCD_LOC_CORP_REG</v>
          </cell>
          <cell r="V804" t="str">
            <v>RFL_CORP</v>
          </cell>
          <cell r="X804">
            <v>0</v>
          </cell>
          <cell r="Y804">
            <v>0</v>
          </cell>
          <cell r="AI804">
            <v>0</v>
          </cell>
          <cell r="AJ804">
            <v>0</v>
          </cell>
          <cell r="AT804">
            <v>0</v>
          </cell>
          <cell r="AU804">
            <v>0</v>
          </cell>
          <cell r="PM804">
            <v>0</v>
          </cell>
          <cell r="PN804">
            <v>0</v>
          </cell>
          <cell r="PO804">
            <v>0</v>
          </cell>
        </row>
        <row r="805">
          <cell r="M805" t="str">
            <v>HCD_LOC_CORP_REG</v>
          </cell>
          <cell r="V805" t="str">
            <v>RFL_CORP</v>
          </cell>
          <cell r="X805">
            <v>0</v>
          </cell>
          <cell r="Y805">
            <v>0</v>
          </cell>
          <cell r="AI805">
            <v>0</v>
          </cell>
          <cell r="AJ805">
            <v>0</v>
          </cell>
          <cell r="AT805">
            <v>0</v>
          </cell>
          <cell r="AU805">
            <v>0</v>
          </cell>
          <cell r="PM805">
            <v>0</v>
          </cell>
          <cell r="PN805">
            <v>0</v>
          </cell>
          <cell r="PO805">
            <v>0</v>
          </cell>
        </row>
        <row r="806">
          <cell r="M806" t="str">
            <v>HCD_INT_EM_CORP_HY</v>
          </cell>
          <cell r="V806" t="str">
            <v>RFI</v>
          </cell>
          <cell r="X806">
            <v>1.7131699343721301E-3</v>
          </cell>
          <cell r="Y806">
            <v>1.7446697264667001E-3</v>
          </cell>
          <cell r="AI806">
            <v>1.3082664692943399E-3</v>
          </cell>
          <cell r="AJ806">
            <v>1.3323213643445799E-3</v>
          </cell>
          <cell r="AT806">
            <v>0</v>
          </cell>
          <cell r="AU806">
            <v>0</v>
          </cell>
          <cell r="PM806">
            <v>0</v>
          </cell>
          <cell r="PN806">
            <v>0</v>
          </cell>
          <cell r="PO806">
            <v>0</v>
          </cell>
        </row>
        <row r="807">
          <cell r="M807" t="str">
            <v>HCD_LOC_CORP_REG</v>
          </cell>
          <cell r="V807" t="str">
            <v>RFL_CORP</v>
          </cell>
          <cell r="X807">
            <v>0</v>
          </cell>
          <cell r="Y807">
            <v>0</v>
          </cell>
          <cell r="AI807">
            <v>0</v>
          </cell>
          <cell r="AJ807">
            <v>0</v>
          </cell>
          <cell r="AT807">
            <v>0</v>
          </cell>
          <cell r="AU807">
            <v>0</v>
          </cell>
          <cell r="PM807">
            <v>0</v>
          </cell>
          <cell r="PN807">
            <v>0</v>
          </cell>
          <cell r="PO807">
            <v>0</v>
          </cell>
        </row>
        <row r="808">
          <cell r="M808" t="str">
            <v>HCD_LOC_CORP_REG</v>
          </cell>
          <cell r="V808" t="str">
            <v>RFL_CORP</v>
          </cell>
          <cell r="X808">
            <v>0</v>
          </cell>
          <cell r="Y808">
            <v>0</v>
          </cell>
          <cell r="AI808">
            <v>0</v>
          </cell>
          <cell r="AJ808">
            <v>0</v>
          </cell>
          <cell r="AT808">
            <v>0</v>
          </cell>
          <cell r="AU808">
            <v>0</v>
          </cell>
          <cell r="PM808">
            <v>0</v>
          </cell>
          <cell r="PN808">
            <v>0</v>
          </cell>
          <cell r="PO808">
            <v>0</v>
          </cell>
        </row>
        <row r="809">
          <cell r="M809" t="str">
            <v>HCD_LOC_CORP_REG</v>
          </cell>
          <cell r="V809" t="str">
            <v>RFL_CORP</v>
          </cell>
          <cell r="X809">
            <v>0</v>
          </cell>
          <cell r="Y809">
            <v>0</v>
          </cell>
          <cell r="AI809">
            <v>0</v>
          </cell>
          <cell r="AJ809">
            <v>0</v>
          </cell>
          <cell r="AT809">
            <v>0</v>
          </cell>
          <cell r="AU809">
            <v>0</v>
          </cell>
          <cell r="PM809">
            <v>0</v>
          </cell>
          <cell r="PN809">
            <v>0</v>
          </cell>
          <cell r="PO809">
            <v>0</v>
          </cell>
        </row>
        <row r="810">
          <cell r="M810" t="str">
            <v>HCD_LOC_CORP_REG</v>
          </cell>
          <cell r="V810" t="str">
            <v>RFL_CORP</v>
          </cell>
          <cell r="X810">
            <v>0</v>
          </cell>
          <cell r="Y810">
            <v>0</v>
          </cell>
          <cell r="AI810">
            <v>0</v>
          </cell>
          <cell r="AJ810">
            <v>0</v>
          </cell>
          <cell r="AT810">
            <v>0</v>
          </cell>
          <cell r="AU810">
            <v>0</v>
          </cell>
          <cell r="PM810">
            <v>0</v>
          </cell>
          <cell r="PN810">
            <v>0</v>
          </cell>
          <cell r="PO810">
            <v>0</v>
          </cell>
        </row>
        <row r="811">
          <cell r="M811" t="str">
            <v>HCD_LOC_CORP_REG</v>
          </cell>
          <cell r="V811" t="str">
            <v>RFL_CORP</v>
          </cell>
          <cell r="X811">
            <v>0</v>
          </cell>
          <cell r="Y811">
            <v>0</v>
          </cell>
          <cell r="AI811">
            <v>0</v>
          </cell>
          <cell r="AJ811">
            <v>0</v>
          </cell>
          <cell r="AT811">
            <v>0</v>
          </cell>
          <cell r="AU811">
            <v>0</v>
          </cell>
          <cell r="PM811">
            <v>0</v>
          </cell>
          <cell r="PN811">
            <v>0</v>
          </cell>
          <cell r="PO811">
            <v>0</v>
          </cell>
        </row>
        <row r="812">
          <cell r="M812" t="str">
            <v>HCD_LOC_CORP_REG</v>
          </cell>
          <cell r="V812" t="str">
            <v>RFL_CORP</v>
          </cell>
          <cell r="X812">
            <v>0</v>
          </cell>
          <cell r="Y812">
            <v>0</v>
          </cell>
          <cell r="AI812">
            <v>0</v>
          </cell>
          <cell r="AJ812">
            <v>0</v>
          </cell>
          <cell r="AT812">
            <v>0</v>
          </cell>
          <cell r="AU812">
            <v>0</v>
          </cell>
          <cell r="PM812">
            <v>0</v>
          </cell>
          <cell r="PN812">
            <v>0</v>
          </cell>
          <cell r="PO812">
            <v>0</v>
          </cell>
        </row>
        <row r="813">
          <cell r="M813" t="str">
            <v>HCD_LOC_CORP_REG</v>
          </cell>
          <cell r="V813" t="str">
            <v>RFL_CORP</v>
          </cell>
          <cell r="X813">
            <v>5.1008611536160304E-3</v>
          </cell>
          <cell r="Y813">
            <v>4.4843890805168499E-2</v>
          </cell>
          <cell r="AI813">
            <v>1.5667494856984501E-3</v>
          </cell>
          <cell r="AJ813">
            <v>1.3773976734743299E-2</v>
          </cell>
          <cell r="AT813">
            <v>0</v>
          </cell>
          <cell r="AU813">
            <v>0</v>
          </cell>
          <cell r="PM813">
            <v>0</v>
          </cell>
          <cell r="PN813">
            <v>0</v>
          </cell>
          <cell r="PO813">
            <v>0</v>
          </cell>
        </row>
        <row r="814">
          <cell r="M814" t="str">
            <v>HCD_LOC_CORP_REG</v>
          </cell>
          <cell r="V814" t="str">
            <v>RFL_CORP</v>
          </cell>
          <cell r="X814">
            <v>0</v>
          </cell>
          <cell r="Y814">
            <v>0</v>
          </cell>
          <cell r="AI814">
            <v>0</v>
          </cell>
          <cell r="AJ814">
            <v>0</v>
          </cell>
          <cell r="AT814">
            <v>0</v>
          </cell>
          <cell r="AU814">
            <v>0</v>
          </cell>
          <cell r="PM814">
            <v>0</v>
          </cell>
          <cell r="PN814">
            <v>0</v>
          </cell>
          <cell r="PO814">
            <v>0</v>
          </cell>
        </row>
        <row r="815">
          <cell r="M815" t="str">
            <v>HCD_LOC_CORP_REG</v>
          </cell>
          <cell r="V815" t="str">
            <v>RFL_CORP</v>
          </cell>
          <cell r="X815">
            <v>0</v>
          </cell>
          <cell r="Y815">
            <v>0</v>
          </cell>
          <cell r="AI815">
            <v>0</v>
          </cell>
          <cell r="AJ815">
            <v>0</v>
          </cell>
          <cell r="AT815">
            <v>0</v>
          </cell>
          <cell r="AU815">
            <v>0</v>
          </cell>
          <cell r="PM815">
            <v>0</v>
          </cell>
          <cell r="PN815">
            <v>0</v>
          </cell>
          <cell r="PO815">
            <v>0</v>
          </cell>
        </row>
        <row r="816">
          <cell r="M816" t="str">
            <v>HCD_LOC_CORP_REG</v>
          </cell>
          <cell r="V816" t="str">
            <v>RFL_CORP</v>
          </cell>
          <cell r="X816">
            <v>3.63768916416109E-3</v>
          </cell>
          <cell r="Y816">
            <v>-3.0079273606320501E-2</v>
          </cell>
          <cell r="AI816">
            <v>0</v>
          </cell>
          <cell r="AJ816">
            <v>0</v>
          </cell>
          <cell r="AT816">
            <v>0</v>
          </cell>
          <cell r="AU816">
            <v>0</v>
          </cell>
          <cell r="PM816">
            <v>0</v>
          </cell>
          <cell r="PN816">
            <v>0</v>
          </cell>
          <cell r="PO816">
            <v>0</v>
          </cell>
        </row>
        <row r="817">
          <cell r="M817" t="str">
            <v>HCD_LOC_CORP_REG</v>
          </cell>
          <cell r="V817" t="str">
            <v>RFL_CORP</v>
          </cell>
          <cell r="X817">
            <v>0</v>
          </cell>
          <cell r="Y817">
            <v>0</v>
          </cell>
          <cell r="AI817">
            <v>0</v>
          </cell>
          <cell r="AJ817">
            <v>0</v>
          </cell>
          <cell r="AT817">
            <v>0</v>
          </cell>
          <cell r="AU817">
            <v>0</v>
          </cell>
          <cell r="PM817">
            <v>0</v>
          </cell>
          <cell r="PN817">
            <v>0</v>
          </cell>
          <cell r="PO817">
            <v>0</v>
          </cell>
        </row>
        <row r="818">
          <cell r="M818" t="str">
            <v>HCD_LOC_CORP_REG</v>
          </cell>
          <cell r="V818" t="str">
            <v>RFL_CORP</v>
          </cell>
          <cell r="X818">
            <v>0</v>
          </cell>
          <cell r="Y818">
            <v>0</v>
          </cell>
          <cell r="AI818">
            <v>0</v>
          </cell>
          <cell r="AJ818">
            <v>0</v>
          </cell>
          <cell r="AT818">
            <v>0</v>
          </cell>
          <cell r="AU818">
            <v>0</v>
          </cell>
          <cell r="PM818">
            <v>0</v>
          </cell>
          <cell r="PN818">
            <v>0</v>
          </cell>
          <cell r="PO818">
            <v>0</v>
          </cell>
        </row>
        <row r="819">
          <cell r="M819" t="str">
            <v>HCD_LOC_CORP_REG</v>
          </cell>
          <cell r="V819" t="str">
            <v>RFL_CORP</v>
          </cell>
          <cell r="X819">
            <v>0</v>
          </cell>
          <cell r="Y819">
            <v>0</v>
          </cell>
          <cell r="AI819">
            <v>0</v>
          </cell>
          <cell r="AJ819">
            <v>0</v>
          </cell>
          <cell r="AT819">
            <v>0</v>
          </cell>
          <cell r="AU819">
            <v>0</v>
          </cell>
          <cell r="PM819">
            <v>0</v>
          </cell>
          <cell r="PN819">
            <v>0</v>
          </cell>
          <cell r="PO819">
            <v>0</v>
          </cell>
        </row>
        <row r="820">
          <cell r="M820" t="str">
            <v>HCD_LOC_CORP_REG</v>
          </cell>
          <cell r="V820" t="str">
            <v>RFL_CORP</v>
          </cell>
          <cell r="X820">
            <v>8.1781885831418797E-3</v>
          </cell>
          <cell r="Y820">
            <v>1.6423890940586699E-2</v>
          </cell>
          <cell r="AI820">
            <v>1.5687430821079899E-3</v>
          </cell>
          <cell r="AJ820">
            <v>3.1504366804213598E-3</v>
          </cell>
          <cell r="AT820">
            <v>0</v>
          </cell>
          <cell r="AU820">
            <v>0</v>
          </cell>
          <cell r="PM820">
            <v>0</v>
          </cell>
          <cell r="PN820">
            <v>0</v>
          </cell>
          <cell r="PO820">
            <v>0</v>
          </cell>
        </row>
        <row r="821">
          <cell r="M821" t="str">
            <v>HCD_LOC_CORP_REG</v>
          </cell>
          <cell r="V821" t="str">
            <v>RFL_CORP</v>
          </cell>
          <cell r="X821">
            <v>0</v>
          </cell>
          <cell r="Y821">
            <v>0</v>
          </cell>
          <cell r="AI821">
            <v>0</v>
          </cell>
          <cell r="AJ821">
            <v>0</v>
          </cell>
          <cell r="AT821">
            <v>0</v>
          </cell>
          <cell r="AU821">
            <v>0</v>
          </cell>
          <cell r="PM821">
            <v>0</v>
          </cell>
          <cell r="PN821">
            <v>0</v>
          </cell>
          <cell r="PO821">
            <v>0</v>
          </cell>
        </row>
        <row r="822">
          <cell r="M822" t="str">
            <v>HCD_LOC_CORP_REG</v>
          </cell>
          <cell r="V822" t="str">
            <v>RFL_CORP</v>
          </cell>
          <cell r="X822">
            <v>0</v>
          </cell>
          <cell r="Y822">
            <v>0</v>
          </cell>
          <cell r="AI822">
            <v>0</v>
          </cell>
          <cell r="AJ822">
            <v>0</v>
          </cell>
          <cell r="AT822">
            <v>0</v>
          </cell>
          <cell r="AU822">
            <v>0</v>
          </cell>
          <cell r="PM822">
            <v>0</v>
          </cell>
          <cell r="PN822">
            <v>0</v>
          </cell>
          <cell r="PO822">
            <v>0</v>
          </cell>
        </row>
        <row r="823">
          <cell r="M823" t="str">
            <v>HCD_LOC_CORP_REG</v>
          </cell>
          <cell r="V823" t="str">
            <v>RFL_CORP</v>
          </cell>
          <cell r="X823">
            <v>0</v>
          </cell>
          <cell r="Y823">
            <v>0</v>
          </cell>
          <cell r="AI823">
            <v>0</v>
          </cell>
          <cell r="AJ823">
            <v>0</v>
          </cell>
          <cell r="AT823">
            <v>0</v>
          </cell>
          <cell r="AU823">
            <v>0</v>
          </cell>
          <cell r="PM823">
            <v>0</v>
          </cell>
          <cell r="PN823">
            <v>0</v>
          </cell>
          <cell r="PO823">
            <v>0</v>
          </cell>
        </row>
        <row r="824">
          <cell r="M824" t="str">
            <v>HCD_LOC_CORP_REG</v>
          </cell>
          <cell r="V824" t="str">
            <v>RFL_CORP</v>
          </cell>
          <cell r="X824">
            <v>0</v>
          </cell>
          <cell r="Y824">
            <v>0</v>
          </cell>
          <cell r="AI824">
            <v>0</v>
          </cell>
          <cell r="AJ824">
            <v>0</v>
          </cell>
          <cell r="AT824">
            <v>0</v>
          </cell>
          <cell r="AU824">
            <v>0</v>
          </cell>
          <cell r="PM824">
            <v>0</v>
          </cell>
          <cell r="PN824">
            <v>0</v>
          </cell>
          <cell r="PO824">
            <v>0</v>
          </cell>
        </row>
        <row r="825">
          <cell r="M825" t="str">
            <v>HCD_LOC_CORP_REG</v>
          </cell>
          <cell r="V825" t="str">
            <v>RFL_CORP</v>
          </cell>
          <cell r="X825">
            <v>0</v>
          </cell>
          <cell r="Y825">
            <v>0</v>
          </cell>
          <cell r="AI825">
            <v>0</v>
          </cell>
          <cell r="AJ825">
            <v>0</v>
          </cell>
          <cell r="AT825">
            <v>0</v>
          </cell>
          <cell r="AU825">
            <v>0</v>
          </cell>
          <cell r="PM825">
            <v>0</v>
          </cell>
          <cell r="PN825">
            <v>0</v>
          </cell>
          <cell r="PO825">
            <v>0</v>
          </cell>
        </row>
        <row r="826">
          <cell r="M826" t="str">
            <v>HCD_LOC_CORP_REG</v>
          </cell>
          <cell r="V826" t="str">
            <v>RFL_CORP</v>
          </cell>
          <cell r="X826">
            <v>0</v>
          </cell>
          <cell r="Y826">
            <v>0</v>
          </cell>
          <cell r="AI826">
            <v>0</v>
          </cell>
          <cell r="AJ826">
            <v>0</v>
          </cell>
          <cell r="AT826">
            <v>0</v>
          </cell>
          <cell r="AU826">
            <v>0</v>
          </cell>
          <cell r="PM826">
            <v>0</v>
          </cell>
          <cell r="PN826">
            <v>0</v>
          </cell>
          <cell r="PO826">
            <v>0</v>
          </cell>
        </row>
        <row r="827">
          <cell r="M827" t="str">
            <v>HCD_LOC_CORP_REG</v>
          </cell>
          <cell r="V827" t="str">
            <v>RFL_CORP</v>
          </cell>
          <cell r="X827">
            <v>0</v>
          </cell>
          <cell r="Y827">
            <v>0</v>
          </cell>
          <cell r="AI827">
            <v>0</v>
          </cell>
          <cell r="AJ827">
            <v>0</v>
          </cell>
          <cell r="AT827">
            <v>0</v>
          </cell>
          <cell r="AU827">
            <v>0</v>
          </cell>
          <cell r="PM827">
            <v>0</v>
          </cell>
          <cell r="PN827">
            <v>0</v>
          </cell>
          <cell r="PO827">
            <v>0</v>
          </cell>
        </row>
        <row r="828">
          <cell r="M828" t="str">
            <v>HCD_LOC_CORP_REG</v>
          </cell>
          <cell r="V828" t="str">
            <v>RFL_CORP</v>
          </cell>
          <cell r="X828">
            <v>0</v>
          </cell>
          <cell r="Y828">
            <v>0</v>
          </cell>
          <cell r="AI828">
            <v>0</v>
          </cell>
          <cell r="AJ828">
            <v>0</v>
          </cell>
          <cell r="AT828">
            <v>0</v>
          </cell>
          <cell r="AU828">
            <v>0</v>
          </cell>
          <cell r="PM828">
            <v>0</v>
          </cell>
          <cell r="PN828">
            <v>0</v>
          </cell>
          <cell r="PO828">
            <v>0</v>
          </cell>
        </row>
        <row r="829">
          <cell r="M829" t="str">
            <v>HCD_LOC_CORP_REG</v>
          </cell>
          <cell r="V829" t="str">
            <v>RFL_CORP</v>
          </cell>
          <cell r="X829">
            <v>0</v>
          </cell>
          <cell r="Y829">
            <v>0</v>
          </cell>
          <cell r="AI829">
            <v>0</v>
          </cell>
          <cell r="AJ829">
            <v>0</v>
          </cell>
          <cell r="AT829">
            <v>0</v>
          </cell>
          <cell r="AU829">
            <v>0</v>
          </cell>
          <cell r="PM829">
            <v>0</v>
          </cell>
          <cell r="PN829">
            <v>0</v>
          </cell>
          <cell r="PO829">
            <v>0</v>
          </cell>
        </row>
        <row r="830">
          <cell r="M830" t="str">
            <v>HCD_LOC_CORP_REG</v>
          </cell>
          <cell r="V830" t="str">
            <v>RFL_CORP</v>
          </cell>
          <cell r="X830">
            <v>0</v>
          </cell>
          <cell r="Y830">
            <v>0</v>
          </cell>
          <cell r="AI830">
            <v>0</v>
          </cell>
          <cell r="AJ830">
            <v>0</v>
          </cell>
          <cell r="AT830">
            <v>0</v>
          </cell>
          <cell r="AU830">
            <v>0</v>
          </cell>
          <cell r="PM830">
            <v>0</v>
          </cell>
          <cell r="PN830">
            <v>0</v>
          </cell>
          <cell r="PO830">
            <v>0</v>
          </cell>
        </row>
        <row r="831">
          <cell r="M831" t="str">
            <v>HCD_LOC_CORP_REG</v>
          </cell>
          <cell r="V831" t="str">
            <v>RFL_CORP</v>
          </cell>
          <cell r="X831">
            <v>0</v>
          </cell>
          <cell r="Y831">
            <v>0</v>
          </cell>
          <cell r="AI831">
            <v>0</v>
          </cell>
          <cell r="AJ831">
            <v>0</v>
          </cell>
          <cell r="AT831">
            <v>0</v>
          </cell>
          <cell r="AU831">
            <v>0</v>
          </cell>
          <cell r="PM831">
            <v>0</v>
          </cell>
          <cell r="PN831">
            <v>0</v>
          </cell>
          <cell r="PO831">
            <v>0</v>
          </cell>
        </row>
        <row r="832">
          <cell r="M832" t="str">
            <v>HCD_LOC_CORP_REG</v>
          </cell>
          <cell r="V832" t="str">
            <v>RFL_CORP</v>
          </cell>
          <cell r="X832">
            <v>0</v>
          </cell>
          <cell r="Y832">
            <v>0</v>
          </cell>
          <cell r="AI832">
            <v>0</v>
          </cell>
          <cell r="AJ832">
            <v>0</v>
          </cell>
          <cell r="AT832">
            <v>0</v>
          </cell>
          <cell r="AU832">
            <v>0</v>
          </cell>
          <cell r="PM832">
            <v>0</v>
          </cell>
          <cell r="PN832">
            <v>0</v>
          </cell>
          <cell r="PO832">
            <v>0</v>
          </cell>
        </row>
        <row r="833">
          <cell r="M833" t="str">
            <v>HCD_LOC_CORP_REG</v>
          </cell>
          <cell r="V833" t="str">
            <v>RFL_CORP</v>
          </cell>
          <cell r="X833">
            <v>0</v>
          </cell>
          <cell r="Y833">
            <v>0</v>
          </cell>
          <cell r="AI833">
            <v>0</v>
          </cell>
          <cell r="AJ833">
            <v>0</v>
          </cell>
          <cell r="AT833">
            <v>0</v>
          </cell>
          <cell r="AU833">
            <v>0</v>
          </cell>
          <cell r="PM833">
            <v>0</v>
          </cell>
          <cell r="PN833">
            <v>0</v>
          </cell>
          <cell r="PO833">
            <v>0</v>
          </cell>
        </row>
        <row r="834">
          <cell r="M834" t="str">
            <v>HCD_LOC_CORP_REG</v>
          </cell>
          <cell r="V834" t="str">
            <v>RFL_CORP</v>
          </cell>
          <cell r="X834">
            <v>0</v>
          </cell>
          <cell r="Y834">
            <v>0</v>
          </cell>
          <cell r="AI834">
            <v>0</v>
          </cell>
          <cell r="AJ834">
            <v>0</v>
          </cell>
          <cell r="AT834">
            <v>0</v>
          </cell>
          <cell r="AU834">
            <v>0</v>
          </cell>
          <cell r="PM834">
            <v>0</v>
          </cell>
          <cell r="PN834">
            <v>0</v>
          </cell>
          <cell r="PO834">
            <v>0</v>
          </cell>
        </row>
        <row r="835">
          <cell r="M835" t="str">
            <v>HCD_LOC_CORP_REG</v>
          </cell>
          <cell r="V835" t="str">
            <v>RFL_CORP</v>
          </cell>
          <cell r="X835">
            <v>0</v>
          </cell>
          <cell r="Y835">
            <v>0</v>
          </cell>
          <cell r="AI835">
            <v>0</v>
          </cell>
          <cell r="AJ835">
            <v>0</v>
          </cell>
          <cell r="AT835">
            <v>0</v>
          </cell>
          <cell r="AU835">
            <v>0</v>
          </cell>
          <cell r="PM835">
            <v>0</v>
          </cell>
          <cell r="PN835">
            <v>0</v>
          </cell>
          <cell r="PO835">
            <v>0</v>
          </cell>
        </row>
        <row r="836">
          <cell r="M836" t="str">
            <v>HCD_LOC_CORP_REG</v>
          </cell>
          <cell r="V836" t="str">
            <v>RFL_CORP</v>
          </cell>
          <cell r="X836">
            <v>0</v>
          </cell>
          <cell r="Y836">
            <v>0</v>
          </cell>
          <cell r="AI836">
            <v>0</v>
          </cell>
          <cell r="AJ836">
            <v>0</v>
          </cell>
          <cell r="AT836">
            <v>0</v>
          </cell>
          <cell r="AU836">
            <v>0</v>
          </cell>
          <cell r="PM836">
            <v>0</v>
          </cell>
          <cell r="PN836">
            <v>0</v>
          </cell>
          <cell r="PO836">
            <v>0</v>
          </cell>
        </row>
        <row r="837">
          <cell r="M837" t="str">
            <v>HCD_LOC_CORP_REG</v>
          </cell>
          <cell r="V837" t="str">
            <v>RFL_CORP</v>
          </cell>
          <cell r="X837">
            <v>0</v>
          </cell>
          <cell r="Y837">
            <v>0</v>
          </cell>
          <cell r="AI837">
            <v>0</v>
          </cell>
          <cell r="AJ837">
            <v>0</v>
          </cell>
          <cell r="AT837">
            <v>0</v>
          </cell>
          <cell r="AU837">
            <v>0</v>
          </cell>
          <cell r="PM837">
            <v>0</v>
          </cell>
          <cell r="PN837">
            <v>0</v>
          </cell>
          <cell r="PO837">
            <v>0</v>
          </cell>
        </row>
        <row r="838">
          <cell r="M838" t="str">
            <v>HCD_LOC_CORP_REG</v>
          </cell>
          <cell r="V838" t="str">
            <v>RFL_CORP</v>
          </cell>
          <cell r="X838">
            <v>0</v>
          </cell>
          <cell r="Y838">
            <v>0</v>
          </cell>
          <cell r="AI838">
            <v>0</v>
          </cell>
          <cell r="AJ838">
            <v>0</v>
          </cell>
          <cell r="AT838">
            <v>0</v>
          </cell>
          <cell r="AU838">
            <v>0</v>
          </cell>
          <cell r="PM838">
            <v>0</v>
          </cell>
          <cell r="PN838">
            <v>0</v>
          </cell>
          <cell r="PO838">
            <v>0</v>
          </cell>
        </row>
        <row r="839">
          <cell r="M839" t="str">
            <v>HCD_LOC_CORP_REG</v>
          </cell>
          <cell r="V839" t="str">
            <v>RFL_CORP</v>
          </cell>
          <cell r="X839">
            <v>0</v>
          </cell>
          <cell r="Y839">
            <v>0</v>
          </cell>
          <cell r="AI839">
            <v>0</v>
          </cell>
          <cell r="AJ839">
            <v>0</v>
          </cell>
          <cell r="AT839">
            <v>0</v>
          </cell>
          <cell r="AU839">
            <v>0</v>
          </cell>
          <cell r="PM839">
            <v>0</v>
          </cell>
          <cell r="PN839">
            <v>0</v>
          </cell>
          <cell r="PO839">
            <v>0</v>
          </cell>
        </row>
        <row r="840">
          <cell r="M840" t="str">
            <v>HCD_LOC_CORP_REG</v>
          </cell>
          <cell r="V840" t="str">
            <v>RFL_CORP</v>
          </cell>
          <cell r="X840">
            <v>0</v>
          </cell>
          <cell r="Y840">
            <v>0</v>
          </cell>
          <cell r="AI840">
            <v>0</v>
          </cell>
          <cell r="AJ840">
            <v>0</v>
          </cell>
          <cell r="AT840">
            <v>0</v>
          </cell>
          <cell r="AU840">
            <v>0</v>
          </cell>
          <cell r="PM840">
            <v>0</v>
          </cell>
          <cell r="PN840">
            <v>0</v>
          </cell>
          <cell r="PO840">
            <v>0</v>
          </cell>
        </row>
        <row r="841">
          <cell r="M841" t="str">
            <v>HCD_LOC_CORP_REG</v>
          </cell>
          <cell r="V841" t="str">
            <v>RFL_CORP</v>
          </cell>
          <cell r="X841">
            <v>0</v>
          </cell>
          <cell r="Y841">
            <v>0</v>
          </cell>
          <cell r="AI841">
            <v>0</v>
          </cell>
          <cell r="AJ841">
            <v>0</v>
          </cell>
          <cell r="AT841">
            <v>0</v>
          </cell>
          <cell r="AU841">
            <v>0</v>
          </cell>
          <cell r="PM841">
            <v>0</v>
          </cell>
          <cell r="PN841">
            <v>0</v>
          </cell>
          <cell r="PO841">
            <v>0</v>
          </cell>
        </row>
        <row r="842">
          <cell r="M842" t="str">
            <v>HCD_LOC_CORP_REG</v>
          </cell>
          <cell r="V842" t="str">
            <v>RFL_CORP</v>
          </cell>
          <cell r="X842">
            <v>0</v>
          </cell>
          <cell r="Y842">
            <v>0</v>
          </cell>
          <cell r="AI842">
            <v>0</v>
          </cell>
          <cell r="AJ842">
            <v>0</v>
          </cell>
          <cell r="AT842">
            <v>0</v>
          </cell>
          <cell r="AU842">
            <v>0</v>
          </cell>
          <cell r="PM842">
            <v>0</v>
          </cell>
          <cell r="PN842">
            <v>0</v>
          </cell>
          <cell r="PO842">
            <v>0</v>
          </cell>
        </row>
        <row r="843">
          <cell r="M843" t="str">
            <v>HCD_LOC_CORP_REG</v>
          </cell>
          <cell r="V843" t="str">
            <v>RFL_CORP</v>
          </cell>
          <cell r="X843">
            <v>0</v>
          </cell>
          <cell r="Y843">
            <v>0</v>
          </cell>
          <cell r="AI843">
            <v>0</v>
          </cell>
          <cell r="AJ843">
            <v>0</v>
          </cell>
          <cell r="AT843">
            <v>0</v>
          </cell>
          <cell r="AU843">
            <v>0</v>
          </cell>
          <cell r="PM843">
            <v>0</v>
          </cell>
          <cell r="PN843">
            <v>0</v>
          </cell>
          <cell r="PO843">
            <v>0</v>
          </cell>
        </row>
        <row r="844">
          <cell r="M844" t="str">
            <v>HCD_LOC_CORP_REG</v>
          </cell>
          <cell r="V844" t="str">
            <v>RFL_CORP</v>
          </cell>
          <cell r="X844">
            <v>0</v>
          </cell>
          <cell r="Y844">
            <v>0</v>
          </cell>
          <cell r="AI844">
            <v>0</v>
          </cell>
          <cell r="AJ844">
            <v>0</v>
          </cell>
          <cell r="AT844">
            <v>0</v>
          </cell>
          <cell r="AU844">
            <v>0</v>
          </cell>
          <cell r="PM844">
            <v>0</v>
          </cell>
          <cell r="PN844">
            <v>0</v>
          </cell>
          <cell r="PO844">
            <v>0</v>
          </cell>
        </row>
        <row r="845">
          <cell r="M845" t="str">
            <v>HCD_LOC_CORP_REG</v>
          </cell>
          <cell r="V845" t="str">
            <v>RFL_CORP</v>
          </cell>
          <cell r="X845">
            <v>0</v>
          </cell>
          <cell r="Y845">
            <v>0</v>
          </cell>
          <cell r="AI845">
            <v>0</v>
          </cell>
          <cell r="AJ845">
            <v>0</v>
          </cell>
          <cell r="AT845">
            <v>0</v>
          </cell>
          <cell r="AU845">
            <v>0</v>
          </cell>
          <cell r="PM845">
            <v>0</v>
          </cell>
          <cell r="PN845">
            <v>0</v>
          </cell>
          <cell r="PO845">
            <v>0</v>
          </cell>
        </row>
        <row r="846">
          <cell r="M846" t="str">
            <v>HCD_LOC_CORP_REG</v>
          </cell>
          <cell r="V846" t="str">
            <v>RFL_CORP</v>
          </cell>
          <cell r="X846">
            <v>0</v>
          </cell>
          <cell r="Y846">
            <v>0</v>
          </cell>
          <cell r="AI846">
            <v>0</v>
          </cell>
          <cell r="AJ846">
            <v>0</v>
          </cell>
          <cell r="AT846">
            <v>0</v>
          </cell>
          <cell r="AU846">
            <v>0</v>
          </cell>
          <cell r="PM846">
            <v>0</v>
          </cell>
          <cell r="PN846">
            <v>0</v>
          </cell>
          <cell r="PO846">
            <v>0</v>
          </cell>
        </row>
        <row r="847">
          <cell r="M847" t="str">
            <v>HCD_LOC_CORP_REG</v>
          </cell>
          <cell r="V847" t="str">
            <v>RFL_CORP</v>
          </cell>
          <cell r="X847">
            <v>0</v>
          </cell>
          <cell r="Y847">
            <v>0</v>
          </cell>
          <cell r="AI847">
            <v>0</v>
          </cell>
          <cell r="AJ847">
            <v>0</v>
          </cell>
          <cell r="AT847">
            <v>0</v>
          </cell>
          <cell r="AU847">
            <v>0</v>
          </cell>
          <cell r="PM847">
            <v>0</v>
          </cell>
          <cell r="PN847">
            <v>0</v>
          </cell>
          <cell r="PO847">
            <v>0</v>
          </cell>
        </row>
        <row r="848">
          <cell r="M848" t="str">
            <v>HCD_LOC_CORP_REG</v>
          </cell>
          <cell r="V848" t="str">
            <v>RFL_CORP</v>
          </cell>
          <cell r="X848">
            <v>0</v>
          </cell>
          <cell r="Y848">
            <v>0</v>
          </cell>
          <cell r="AI848">
            <v>0</v>
          </cell>
          <cell r="AJ848">
            <v>0</v>
          </cell>
          <cell r="AT848">
            <v>0</v>
          </cell>
          <cell r="AU848">
            <v>0</v>
          </cell>
          <cell r="PM848">
            <v>0</v>
          </cell>
          <cell r="PN848">
            <v>0</v>
          </cell>
          <cell r="PO848">
            <v>0</v>
          </cell>
        </row>
        <row r="849">
          <cell r="M849" t="str">
            <v>HCD_LOC_CORP_REG</v>
          </cell>
          <cell r="V849" t="str">
            <v>RFL_CORP</v>
          </cell>
          <cell r="X849">
            <v>0</v>
          </cell>
          <cell r="Y849">
            <v>0</v>
          </cell>
          <cell r="AI849">
            <v>0</v>
          </cell>
          <cell r="AJ849">
            <v>0</v>
          </cell>
          <cell r="AT849">
            <v>0</v>
          </cell>
          <cell r="AU849">
            <v>0</v>
          </cell>
          <cell r="PM849">
            <v>0</v>
          </cell>
          <cell r="PN849">
            <v>0</v>
          </cell>
          <cell r="PO849">
            <v>0</v>
          </cell>
        </row>
        <row r="850">
          <cell r="M850" t="str">
            <v>HCD_LOC_CORP_REG</v>
          </cell>
          <cell r="V850" t="str">
            <v>RFL_CORP</v>
          </cell>
          <cell r="X850">
            <v>0</v>
          </cell>
          <cell r="Y850">
            <v>0</v>
          </cell>
          <cell r="AI850">
            <v>0</v>
          </cell>
          <cell r="AJ850">
            <v>0</v>
          </cell>
          <cell r="AT850">
            <v>0</v>
          </cell>
          <cell r="AU850">
            <v>0</v>
          </cell>
          <cell r="PM850">
            <v>0</v>
          </cell>
          <cell r="PN850">
            <v>0</v>
          </cell>
          <cell r="PO850">
            <v>0</v>
          </cell>
        </row>
        <row r="851">
          <cell r="M851" t="str">
            <v>HCD_LOC_CORP_REG</v>
          </cell>
          <cell r="V851" t="str">
            <v>RFL_CORP</v>
          </cell>
          <cell r="X851">
            <v>0</v>
          </cell>
          <cell r="Y851">
            <v>0</v>
          </cell>
          <cell r="AI851">
            <v>0</v>
          </cell>
          <cell r="AJ851">
            <v>0</v>
          </cell>
          <cell r="AT851">
            <v>0</v>
          </cell>
          <cell r="AU851">
            <v>0</v>
          </cell>
          <cell r="PM851">
            <v>0</v>
          </cell>
          <cell r="PN851">
            <v>0</v>
          </cell>
          <cell r="PO851">
            <v>0</v>
          </cell>
        </row>
        <row r="852">
          <cell r="M852" t="str">
            <v>HCD_LOC_CORP_REG</v>
          </cell>
          <cell r="V852" t="str">
            <v>RFL_CORP</v>
          </cell>
          <cell r="X852">
            <v>0</v>
          </cell>
          <cell r="Y852">
            <v>0</v>
          </cell>
          <cell r="AI852">
            <v>0</v>
          </cell>
          <cell r="AJ852">
            <v>0</v>
          </cell>
          <cell r="AT852">
            <v>0</v>
          </cell>
          <cell r="AU852">
            <v>0</v>
          </cell>
          <cell r="PM852">
            <v>0</v>
          </cell>
          <cell r="PN852">
            <v>0</v>
          </cell>
          <cell r="PO852">
            <v>0</v>
          </cell>
        </row>
        <row r="853">
          <cell r="M853" t="str">
            <v>HCD_LOC_CORP_REG</v>
          </cell>
          <cell r="V853" t="str">
            <v>RFL_CORP</v>
          </cell>
          <cell r="X853">
            <v>0</v>
          </cell>
          <cell r="Y853">
            <v>0</v>
          </cell>
          <cell r="AI853">
            <v>0</v>
          </cell>
          <cell r="AJ853">
            <v>0</v>
          </cell>
          <cell r="AT853">
            <v>0</v>
          </cell>
          <cell r="AU853">
            <v>0</v>
          </cell>
          <cell r="PM853">
            <v>0</v>
          </cell>
          <cell r="PN853">
            <v>0</v>
          </cell>
          <cell r="PO853">
            <v>0</v>
          </cell>
        </row>
        <row r="854">
          <cell r="M854" t="str">
            <v>HCD_LOC_CORP_REG</v>
          </cell>
          <cell r="V854" t="str">
            <v>RFL_CORP</v>
          </cell>
          <cell r="X854">
            <v>0</v>
          </cell>
          <cell r="Y854">
            <v>0</v>
          </cell>
          <cell r="AI854">
            <v>0</v>
          </cell>
          <cell r="AJ854">
            <v>0</v>
          </cell>
          <cell r="AT854">
            <v>0</v>
          </cell>
          <cell r="AU854">
            <v>0</v>
          </cell>
          <cell r="PM854">
            <v>0</v>
          </cell>
          <cell r="PN854">
            <v>0</v>
          </cell>
          <cell r="PO854">
            <v>0</v>
          </cell>
        </row>
        <row r="855">
          <cell r="M855" t="str">
            <v>HCD_LOC_CORP_REG</v>
          </cell>
          <cell r="V855" t="str">
            <v>RFL_CORP</v>
          </cell>
          <cell r="X855">
            <v>0</v>
          </cell>
          <cell r="Y855">
            <v>0</v>
          </cell>
          <cell r="AI855">
            <v>0</v>
          </cell>
          <cell r="AJ855">
            <v>0</v>
          </cell>
          <cell r="AT855">
            <v>0</v>
          </cell>
          <cell r="AU855">
            <v>0</v>
          </cell>
          <cell r="PM855">
            <v>0</v>
          </cell>
          <cell r="PN855">
            <v>0</v>
          </cell>
          <cell r="PO855">
            <v>0</v>
          </cell>
        </row>
        <row r="856">
          <cell r="M856" t="str">
            <v>HCD_LOC_CORP_REG</v>
          </cell>
          <cell r="V856" t="str">
            <v>RFL_CORP</v>
          </cell>
          <cell r="X856">
            <v>0</v>
          </cell>
          <cell r="Y856">
            <v>0</v>
          </cell>
          <cell r="AI856">
            <v>0</v>
          </cell>
          <cell r="AJ856">
            <v>0</v>
          </cell>
          <cell r="AT856">
            <v>0</v>
          </cell>
          <cell r="AU856">
            <v>0</v>
          </cell>
          <cell r="PM856">
            <v>0</v>
          </cell>
          <cell r="PN856">
            <v>0</v>
          </cell>
          <cell r="PO856">
            <v>0</v>
          </cell>
        </row>
        <row r="857">
          <cell r="M857" t="str">
            <v>HCD_LOC_CORP_REG</v>
          </cell>
          <cell r="V857" t="str">
            <v>RFL_CORP</v>
          </cell>
          <cell r="X857">
            <v>0</v>
          </cell>
          <cell r="Y857">
            <v>0</v>
          </cell>
          <cell r="AI857">
            <v>0</v>
          </cell>
          <cell r="AJ857">
            <v>0</v>
          </cell>
          <cell r="AT857">
            <v>0</v>
          </cell>
          <cell r="AU857">
            <v>0</v>
          </cell>
          <cell r="PM857">
            <v>0</v>
          </cell>
          <cell r="PN857">
            <v>0</v>
          </cell>
          <cell r="PO857">
            <v>0</v>
          </cell>
        </row>
        <row r="858">
          <cell r="M858" t="str">
            <v>HCD_LOC_CORP_REG</v>
          </cell>
          <cell r="V858" t="str">
            <v>RFL_CORP</v>
          </cell>
          <cell r="X858">
            <v>0</v>
          </cell>
          <cell r="Y858">
            <v>0</v>
          </cell>
          <cell r="AI858">
            <v>0</v>
          </cell>
          <cell r="AJ858">
            <v>0</v>
          </cell>
          <cell r="AT858">
            <v>0</v>
          </cell>
          <cell r="AU858">
            <v>0</v>
          </cell>
          <cell r="PM858">
            <v>0</v>
          </cell>
          <cell r="PN858">
            <v>0</v>
          </cell>
          <cell r="PO858">
            <v>0</v>
          </cell>
        </row>
        <row r="859">
          <cell r="M859" t="str">
            <v>HCD_LOC_CORP_REG</v>
          </cell>
          <cell r="V859" t="str">
            <v>RFL_CORP</v>
          </cell>
          <cell r="X859">
            <v>0</v>
          </cell>
          <cell r="Y859">
            <v>0</v>
          </cell>
          <cell r="AI859">
            <v>0</v>
          </cell>
          <cell r="AJ859">
            <v>0</v>
          </cell>
          <cell r="AT859">
            <v>0</v>
          </cell>
          <cell r="AU859">
            <v>0</v>
          </cell>
          <cell r="PM859">
            <v>0</v>
          </cell>
          <cell r="PN859">
            <v>0</v>
          </cell>
          <cell r="PO859">
            <v>0</v>
          </cell>
        </row>
        <row r="860">
          <cell r="M860" t="str">
            <v>HCD_LOC_CORP_REG</v>
          </cell>
          <cell r="V860" t="str">
            <v>RFL_CORP</v>
          </cell>
          <cell r="X860">
            <v>0</v>
          </cell>
          <cell r="Y860">
            <v>0</v>
          </cell>
          <cell r="AI860">
            <v>0</v>
          </cell>
          <cell r="AJ860">
            <v>0</v>
          </cell>
          <cell r="AT860">
            <v>0</v>
          </cell>
          <cell r="AU860">
            <v>0</v>
          </cell>
          <cell r="PM860">
            <v>0</v>
          </cell>
          <cell r="PN860">
            <v>0</v>
          </cell>
          <cell r="PO860">
            <v>0</v>
          </cell>
        </row>
        <row r="861">
          <cell r="M861" t="str">
            <v>HCD_LOC_CORP_REG</v>
          </cell>
          <cell r="V861" t="str">
            <v>RFL_CORP</v>
          </cell>
          <cell r="X861">
            <v>0</v>
          </cell>
          <cell r="Y861">
            <v>0</v>
          </cell>
          <cell r="AI861">
            <v>0</v>
          </cell>
          <cell r="AJ861">
            <v>0</v>
          </cell>
          <cell r="AT861">
            <v>0</v>
          </cell>
          <cell r="AU861">
            <v>0</v>
          </cell>
          <cell r="PM861">
            <v>0</v>
          </cell>
          <cell r="PN861">
            <v>0</v>
          </cell>
          <cell r="PO861">
            <v>0</v>
          </cell>
        </row>
        <row r="862">
          <cell r="M862" t="str">
            <v>HCD_LOC_CORP_REG</v>
          </cell>
          <cell r="V862" t="str">
            <v>RFL_CORP</v>
          </cell>
          <cell r="X862">
            <v>0</v>
          </cell>
          <cell r="Y862">
            <v>0</v>
          </cell>
          <cell r="AI862">
            <v>0</v>
          </cell>
          <cell r="AJ862">
            <v>0</v>
          </cell>
          <cell r="AT862">
            <v>0</v>
          </cell>
          <cell r="AU862">
            <v>0</v>
          </cell>
          <cell r="PM862">
            <v>0</v>
          </cell>
          <cell r="PN862">
            <v>0</v>
          </cell>
          <cell r="PO862">
            <v>0</v>
          </cell>
        </row>
        <row r="863">
          <cell r="M863" t="str">
            <v>HCD_LOC_CORP_REG</v>
          </cell>
          <cell r="V863" t="str">
            <v>RFL_CORP</v>
          </cell>
          <cell r="X863">
            <v>0</v>
          </cell>
          <cell r="Y863">
            <v>0</v>
          </cell>
          <cell r="AI863">
            <v>0</v>
          </cell>
          <cell r="AJ863">
            <v>0</v>
          </cell>
          <cell r="AT863">
            <v>0</v>
          </cell>
          <cell r="AU863">
            <v>0</v>
          </cell>
          <cell r="PM863">
            <v>0</v>
          </cell>
          <cell r="PN863">
            <v>0</v>
          </cell>
          <cell r="PO863">
            <v>0</v>
          </cell>
        </row>
        <row r="864">
          <cell r="M864" t="str">
            <v>HCD_LOC_CORP_REG</v>
          </cell>
          <cell r="V864" t="str">
            <v>RFL_CORP</v>
          </cell>
          <cell r="X864">
            <v>0</v>
          </cell>
          <cell r="Y864">
            <v>0</v>
          </cell>
          <cell r="AI864">
            <v>0</v>
          </cell>
          <cell r="AJ864">
            <v>0</v>
          </cell>
          <cell r="AT864">
            <v>0</v>
          </cell>
          <cell r="AU864">
            <v>0</v>
          </cell>
          <cell r="PM864">
            <v>0</v>
          </cell>
          <cell r="PN864">
            <v>0</v>
          </cell>
          <cell r="PO864">
            <v>0</v>
          </cell>
        </row>
        <row r="865">
          <cell r="M865" t="str">
            <v>HCD_LOC_CORP_REG</v>
          </cell>
          <cell r="V865" t="str">
            <v>RFL_CORP</v>
          </cell>
          <cell r="X865">
            <v>0</v>
          </cell>
          <cell r="Y865">
            <v>0</v>
          </cell>
          <cell r="AI865">
            <v>0</v>
          </cell>
          <cell r="AJ865">
            <v>0</v>
          </cell>
          <cell r="AT865">
            <v>0</v>
          </cell>
          <cell r="AU865">
            <v>0</v>
          </cell>
          <cell r="PM865">
            <v>0</v>
          </cell>
          <cell r="PN865">
            <v>0</v>
          </cell>
          <cell r="PO865">
            <v>0</v>
          </cell>
        </row>
        <row r="866">
          <cell r="M866" t="str">
            <v>HCD_LOC_CORP_REG</v>
          </cell>
          <cell r="V866" t="str">
            <v>RFL_CORP</v>
          </cell>
          <cell r="X866">
            <v>0</v>
          </cell>
          <cell r="Y866">
            <v>0</v>
          </cell>
          <cell r="AI866">
            <v>0</v>
          </cell>
          <cell r="AJ866">
            <v>0</v>
          </cell>
          <cell r="AT866">
            <v>0</v>
          </cell>
          <cell r="AU866">
            <v>0</v>
          </cell>
          <cell r="PM866">
            <v>0</v>
          </cell>
          <cell r="PN866">
            <v>0</v>
          </cell>
          <cell r="PO866">
            <v>0</v>
          </cell>
        </row>
        <row r="867">
          <cell r="M867" t="str">
            <v>HCD_LOC_CORP_REG</v>
          </cell>
          <cell r="V867" t="str">
            <v>RFL_CORP</v>
          </cell>
          <cell r="X867">
            <v>0</v>
          </cell>
          <cell r="Y867">
            <v>0</v>
          </cell>
          <cell r="AI867">
            <v>0</v>
          </cell>
          <cell r="AJ867">
            <v>0</v>
          </cell>
          <cell r="AT867">
            <v>0</v>
          </cell>
          <cell r="AU867">
            <v>0</v>
          </cell>
          <cell r="PM867">
            <v>0</v>
          </cell>
          <cell r="PN867">
            <v>0</v>
          </cell>
          <cell r="PO867">
            <v>0</v>
          </cell>
        </row>
        <row r="868">
          <cell r="M868" t="str">
            <v>HCD_LOC_CORP_REG</v>
          </cell>
          <cell r="V868" t="str">
            <v>RFL_CORP</v>
          </cell>
          <cell r="X868">
            <v>0</v>
          </cell>
          <cell r="Y868">
            <v>0</v>
          </cell>
          <cell r="AI868">
            <v>0</v>
          </cell>
          <cell r="AJ868">
            <v>0</v>
          </cell>
          <cell r="AT868">
            <v>0</v>
          </cell>
          <cell r="AU868">
            <v>0</v>
          </cell>
          <cell r="PM868">
            <v>0</v>
          </cell>
          <cell r="PN868">
            <v>0</v>
          </cell>
          <cell r="PO868">
            <v>0</v>
          </cell>
        </row>
        <row r="869">
          <cell r="M869" t="str">
            <v>HCD_LOC_CORP_REG</v>
          </cell>
          <cell r="V869" t="str">
            <v>RFL_CORP</v>
          </cell>
          <cell r="X869">
            <v>0</v>
          </cell>
          <cell r="Y869">
            <v>0</v>
          </cell>
          <cell r="AI869">
            <v>0</v>
          </cell>
          <cell r="AJ869">
            <v>0</v>
          </cell>
          <cell r="AT869">
            <v>0</v>
          </cell>
          <cell r="AU869">
            <v>0</v>
          </cell>
          <cell r="PM869">
            <v>0</v>
          </cell>
          <cell r="PN869">
            <v>0</v>
          </cell>
          <cell r="PO869">
            <v>0</v>
          </cell>
        </row>
        <row r="870">
          <cell r="M870" t="str">
            <v>HCD_LOC_CORP_REG</v>
          </cell>
          <cell r="V870" t="str">
            <v>RFL_CORP</v>
          </cell>
          <cell r="X870">
            <v>0</v>
          </cell>
          <cell r="Y870">
            <v>0</v>
          </cell>
          <cell r="AI870">
            <v>0</v>
          </cell>
          <cell r="AJ870">
            <v>0</v>
          </cell>
          <cell r="AT870">
            <v>0</v>
          </cell>
          <cell r="AU870">
            <v>0</v>
          </cell>
          <cell r="PM870">
            <v>0</v>
          </cell>
          <cell r="PN870">
            <v>0</v>
          </cell>
          <cell r="PO870">
            <v>0</v>
          </cell>
        </row>
        <row r="871">
          <cell r="M871" t="str">
            <v>HCD_LOC_CORP_REG</v>
          </cell>
          <cell r="V871" t="str">
            <v>RFL_CORP</v>
          </cell>
          <cell r="X871">
            <v>0</v>
          </cell>
          <cell r="Y871">
            <v>0</v>
          </cell>
          <cell r="AI871">
            <v>0</v>
          </cell>
          <cell r="AJ871">
            <v>0</v>
          </cell>
          <cell r="AT871">
            <v>0</v>
          </cell>
          <cell r="AU871">
            <v>0</v>
          </cell>
          <cell r="PM871">
            <v>0</v>
          </cell>
          <cell r="PN871">
            <v>0</v>
          </cell>
          <cell r="PO871">
            <v>0</v>
          </cell>
        </row>
        <row r="872">
          <cell r="M872" t="str">
            <v>HCD_LOC_CORP_REG</v>
          </cell>
          <cell r="V872" t="str">
            <v>RFL_CORP</v>
          </cell>
          <cell r="X872">
            <v>0</v>
          </cell>
          <cell r="Y872">
            <v>0</v>
          </cell>
          <cell r="AI872">
            <v>0</v>
          </cell>
          <cell r="AJ872">
            <v>0</v>
          </cell>
          <cell r="AT872">
            <v>0</v>
          </cell>
          <cell r="AU872">
            <v>0</v>
          </cell>
          <cell r="PM872">
            <v>0</v>
          </cell>
          <cell r="PN872">
            <v>0</v>
          </cell>
          <cell r="PO872">
            <v>0</v>
          </cell>
        </row>
        <row r="873">
          <cell r="M873" t="str">
            <v>HCD_LOC_CORP_REG</v>
          </cell>
          <cell r="V873" t="str">
            <v>RFL_CORP</v>
          </cell>
          <cell r="X873">
            <v>0</v>
          </cell>
          <cell r="Y873">
            <v>0</v>
          </cell>
          <cell r="AI873">
            <v>0</v>
          </cell>
          <cell r="AJ873">
            <v>0</v>
          </cell>
          <cell r="AT873">
            <v>0</v>
          </cell>
          <cell r="AU873">
            <v>0</v>
          </cell>
          <cell r="PM873">
            <v>0</v>
          </cell>
          <cell r="PN873">
            <v>0</v>
          </cell>
          <cell r="PO873">
            <v>0</v>
          </cell>
        </row>
        <row r="874">
          <cell r="M874" t="str">
            <v>HCD_LOC_CORP_REG</v>
          </cell>
          <cell r="V874" t="str">
            <v>RFL_CORP</v>
          </cell>
          <cell r="X874">
            <v>0</v>
          </cell>
          <cell r="Y874">
            <v>0</v>
          </cell>
          <cell r="AI874">
            <v>0</v>
          </cell>
          <cell r="AJ874">
            <v>0</v>
          </cell>
          <cell r="AT874">
            <v>0</v>
          </cell>
          <cell r="AU874">
            <v>0</v>
          </cell>
          <cell r="PM874">
            <v>0</v>
          </cell>
          <cell r="PN874">
            <v>0</v>
          </cell>
          <cell r="PO874">
            <v>0</v>
          </cell>
        </row>
        <row r="875">
          <cell r="M875" t="str">
            <v>HCD_LOC_CORP_REG</v>
          </cell>
          <cell r="V875" t="str">
            <v>RFL_CORP</v>
          </cell>
          <cell r="X875">
            <v>0</v>
          </cell>
          <cell r="Y875">
            <v>0</v>
          </cell>
          <cell r="AI875">
            <v>0</v>
          </cell>
          <cell r="AJ875">
            <v>0</v>
          </cell>
          <cell r="AT875">
            <v>0</v>
          </cell>
          <cell r="AU875">
            <v>0</v>
          </cell>
          <cell r="PM875">
            <v>0</v>
          </cell>
          <cell r="PN875">
            <v>0</v>
          </cell>
          <cell r="PO875">
            <v>0</v>
          </cell>
        </row>
        <row r="876">
          <cell r="M876" t="str">
            <v>HCD_LOC_CORP_REG</v>
          </cell>
          <cell r="V876" t="str">
            <v>RFL_CORP</v>
          </cell>
          <cell r="X876">
            <v>0</v>
          </cell>
          <cell r="Y876">
            <v>0</v>
          </cell>
          <cell r="AI876">
            <v>0</v>
          </cell>
          <cell r="AJ876">
            <v>0</v>
          </cell>
          <cell r="AT876">
            <v>0</v>
          </cell>
          <cell r="AU876">
            <v>0</v>
          </cell>
          <cell r="PM876">
            <v>0</v>
          </cell>
          <cell r="PN876">
            <v>0</v>
          </cell>
          <cell r="PO876">
            <v>0</v>
          </cell>
        </row>
        <row r="877">
          <cell r="M877" t="str">
            <v>HCD_INT_EM_CORP_HY</v>
          </cell>
          <cell r="V877" t="str">
            <v>RFI</v>
          </cell>
          <cell r="X877">
            <v>0</v>
          </cell>
          <cell r="Y877">
            <v>0</v>
          </cell>
          <cell r="AI877">
            <v>0</v>
          </cell>
          <cell r="AJ877">
            <v>0</v>
          </cell>
          <cell r="AT877">
            <v>0</v>
          </cell>
          <cell r="AU877">
            <v>0</v>
          </cell>
          <cell r="PM877">
            <v>0</v>
          </cell>
          <cell r="PN877">
            <v>0</v>
          </cell>
          <cell r="PO877">
            <v>0</v>
          </cell>
        </row>
        <row r="878">
          <cell r="M878" t="str">
            <v>HCD_LOC_CORP_REG</v>
          </cell>
          <cell r="V878" t="str">
            <v>RFL_CORP</v>
          </cell>
          <cell r="X878">
            <v>0</v>
          </cell>
          <cell r="Y878">
            <v>0</v>
          </cell>
          <cell r="AI878">
            <v>0</v>
          </cell>
          <cell r="AJ878">
            <v>0</v>
          </cell>
          <cell r="AT878">
            <v>0</v>
          </cell>
          <cell r="AU878">
            <v>0</v>
          </cell>
          <cell r="PM878">
            <v>0</v>
          </cell>
          <cell r="PN878">
            <v>0</v>
          </cell>
          <cell r="PO878">
            <v>0</v>
          </cell>
        </row>
        <row r="879">
          <cell r="M879" t="str">
            <v>HCD_LOC_CORP_REG</v>
          </cell>
          <cell r="V879" t="str">
            <v>RFL_CORP</v>
          </cell>
          <cell r="X879">
            <v>0</v>
          </cell>
          <cell r="Y879">
            <v>0</v>
          </cell>
          <cell r="AI879">
            <v>0</v>
          </cell>
          <cell r="AJ879">
            <v>0</v>
          </cell>
          <cell r="AT879">
            <v>0</v>
          </cell>
          <cell r="AU879">
            <v>0</v>
          </cell>
          <cell r="PM879">
            <v>0</v>
          </cell>
          <cell r="PN879">
            <v>0</v>
          </cell>
          <cell r="PO879">
            <v>0</v>
          </cell>
        </row>
        <row r="880">
          <cell r="M880" t="str">
            <v>HCD_LOC_CORP_REG</v>
          </cell>
          <cell r="V880" t="str">
            <v>RFL_CORP</v>
          </cell>
          <cell r="X880">
            <v>0</v>
          </cell>
          <cell r="Y880">
            <v>0</v>
          </cell>
          <cell r="AI880">
            <v>0</v>
          </cell>
          <cell r="AJ880">
            <v>0</v>
          </cell>
          <cell r="AT880">
            <v>0</v>
          </cell>
          <cell r="AU880">
            <v>0</v>
          </cell>
          <cell r="PM880">
            <v>0</v>
          </cell>
          <cell r="PN880">
            <v>0</v>
          </cell>
          <cell r="PO880">
            <v>0</v>
          </cell>
        </row>
        <row r="881">
          <cell r="M881" t="str">
            <v>HCD_LOC_CORP_REG</v>
          </cell>
          <cell r="V881" t="str">
            <v>RFL_CORP</v>
          </cell>
          <cell r="X881">
            <v>0</v>
          </cell>
          <cell r="Y881">
            <v>0</v>
          </cell>
          <cell r="AI881">
            <v>0</v>
          </cell>
          <cell r="AJ881">
            <v>0</v>
          </cell>
          <cell r="AT881">
            <v>0</v>
          </cell>
          <cell r="AU881">
            <v>0</v>
          </cell>
          <cell r="PM881">
            <v>0</v>
          </cell>
          <cell r="PN881">
            <v>0</v>
          </cell>
          <cell r="PO881">
            <v>0</v>
          </cell>
        </row>
        <row r="882">
          <cell r="M882" t="str">
            <v>HCD_LOC_CORP_REG</v>
          </cell>
          <cell r="V882" t="str">
            <v>RFL_CORP</v>
          </cell>
          <cell r="X882">
            <v>0</v>
          </cell>
          <cell r="Y882">
            <v>0</v>
          </cell>
          <cell r="AI882">
            <v>0</v>
          </cell>
          <cell r="AJ882">
            <v>0</v>
          </cell>
          <cell r="AT882">
            <v>0</v>
          </cell>
          <cell r="AU882">
            <v>0</v>
          </cell>
          <cell r="PM882">
            <v>0</v>
          </cell>
          <cell r="PN882">
            <v>0</v>
          </cell>
          <cell r="PO882">
            <v>0</v>
          </cell>
        </row>
        <row r="883">
          <cell r="M883" t="str">
            <v>HCD_LOC_CORP_REG</v>
          </cell>
          <cell r="V883" t="str">
            <v>RFL_CORP</v>
          </cell>
          <cell r="X883">
            <v>0</v>
          </cell>
          <cell r="Y883">
            <v>0</v>
          </cell>
          <cell r="AI883">
            <v>0</v>
          </cell>
          <cell r="AJ883">
            <v>0</v>
          </cell>
          <cell r="AT883">
            <v>0</v>
          </cell>
          <cell r="AU883">
            <v>0</v>
          </cell>
          <cell r="PM883">
            <v>0</v>
          </cell>
          <cell r="PN883">
            <v>0</v>
          </cell>
          <cell r="PO883">
            <v>0</v>
          </cell>
        </row>
        <row r="884">
          <cell r="M884" t="str">
            <v>HCD_LOC_CORP_REG</v>
          </cell>
          <cell r="V884" t="str">
            <v>RFL_CORP</v>
          </cell>
          <cell r="X884">
            <v>0</v>
          </cell>
          <cell r="Y884">
            <v>0</v>
          </cell>
          <cell r="AI884">
            <v>0</v>
          </cell>
          <cell r="AJ884">
            <v>0</v>
          </cell>
          <cell r="AT884">
            <v>0</v>
          </cell>
          <cell r="AU884">
            <v>0</v>
          </cell>
          <cell r="PM884">
            <v>0</v>
          </cell>
          <cell r="PN884">
            <v>0</v>
          </cell>
          <cell r="PO884">
            <v>0</v>
          </cell>
        </row>
        <row r="885">
          <cell r="M885" t="str">
            <v>HCD_LOC_CORP_REG</v>
          </cell>
          <cell r="V885" t="str">
            <v>RFL_CORP</v>
          </cell>
          <cell r="X885">
            <v>0</v>
          </cell>
          <cell r="Y885">
            <v>0</v>
          </cell>
          <cell r="AI885">
            <v>0</v>
          </cell>
          <cell r="AJ885">
            <v>0</v>
          </cell>
          <cell r="AT885">
            <v>0</v>
          </cell>
          <cell r="AU885">
            <v>0</v>
          </cell>
          <cell r="PM885">
            <v>0</v>
          </cell>
          <cell r="PN885">
            <v>0</v>
          </cell>
          <cell r="PO885">
            <v>0</v>
          </cell>
        </row>
        <row r="886">
          <cell r="M886" t="str">
            <v>HCD_LOC_CORP_REG</v>
          </cell>
          <cell r="V886" t="str">
            <v>RFL_CORP</v>
          </cell>
          <cell r="X886">
            <v>0</v>
          </cell>
          <cell r="Y886">
            <v>0</v>
          </cell>
          <cell r="AI886">
            <v>0</v>
          </cell>
          <cell r="AJ886">
            <v>0</v>
          </cell>
          <cell r="AT886">
            <v>0</v>
          </cell>
          <cell r="AU886">
            <v>0</v>
          </cell>
          <cell r="PM886">
            <v>0</v>
          </cell>
          <cell r="PN886">
            <v>0</v>
          </cell>
          <cell r="PO886">
            <v>0</v>
          </cell>
        </row>
        <row r="887">
          <cell r="M887" t="str">
            <v>HCD_LOC_CORP_REG</v>
          </cell>
          <cell r="V887" t="str">
            <v>RFL_CORP</v>
          </cell>
          <cell r="X887">
            <v>2.7417020358140301E-3</v>
          </cell>
          <cell r="Y887">
            <v>9.3422196429937501E-2</v>
          </cell>
          <cell r="AI887">
            <v>0</v>
          </cell>
          <cell r="AJ887">
            <v>0</v>
          </cell>
          <cell r="AT887">
            <v>0</v>
          </cell>
          <cell r="AU887">
            <v>0</v>
          </cell>
          <cell r="PM887">
            <v>0</v>
          </cell>
          <cell r="PN887">
            <v>0</v>
          </cell>
          <cell r="PO887">
            <v>0</v>
          </cell>
        </row>
        <row r="888">
          <cell r="M888" t="str">
            <v>HCD_LOC_CORP_REG</v>
          </cell>
          <cell r="V888" t="str">
            <v>RFL_CORP</v>
          </cell>
          <cell r="X888">
            <v>0</v>
          </cell>
          <cell r="Y888">
            <v>0</v>
          </cell>
          <cell r="AI888">
            <v>0</v>
          </cell>
          <cell r="AJ888">
            <v>0</v>
          </cell>
          <cell r="AT888">
            <v>0</v>
          </cell>
          <cell r="AU888">
            <v>0</v>
          </cell>
          <cell r="PM888">
            <v>0</v>
          </cell>
          <cell r="PN888">
            <v>0</v>
          </cell>
          <cell r="PO888">
            <v>0</v>
          </cell>
        </row>
        <row r="889">
          <cell r="M889" t="str">
            <v>HCD_LOC_CORP_REG</v>
          </cell>
          <cell r="V889" t="str">
            <v>RFL_CORP</v>
          </cell>
          <cell r="X889">
            <v>9.6132744310236194E-3</v>
          </cell>
          <cell r="Y889">
            <v>0.44359619115086302</v>
          </cell>
          <cell r="AI889">
            <v>2.6103017360579899E-3</v>
          </cell>
          <cell r="AJ889">
            <v>0.120450104299508</v>
          </cell>
          <cell r="AT889">
            <v>0</v>
          </cell>
          <cell r="AU889">
            <v>0</v>
          </cell>
          <cell r="PM889">
            <v>0</v>
          </cell>
          <cell r="PN889">
            <v>0</v>
          </cell>
          <cell r="PO889">
            <v>0</v>
          </cell>
        </row>
        <row r="890">
          <cell r="M890" t="str">
            <v>HCD_LOC_CORP_REG</v>
          </cell>
          <cell r="V890" t="str">
            <v>RFL_CORP</v>
          </cell>
          <cell r="X890">
            <v>0</v>
          </cell>
          <cell r="Y890">
            <v>0</v>
          </cell>
          <cell r="AI890">
            <v>0</v>
          </cell>
          <cell r="AJ890">
            <v>0</v>
          </cell>
          <cell r="AT890">
            <v>0</v>
          </cell>
          <cell r="AU890">
            <v>0</v>
          </cell>
          <cell r="PM890">
            <v>0</v>
          </cell>
          <cell r="PN890">
            <v>0</v>
          </cell>
          <cell r="PO890">
            <v>0</v>
          </cell>
        </row>
        <row r="891">
          <cell r="M891" t="str">
            <v>HCD_LOC_CORP_REG</v>
          </cell>
          <cell r="V891" t="str">
            <v>RFL_CORP</v>
          </cell>
          <cell r="X891">
            <v>0</v>
          </cell>
          <cell r="Y891">
            <v>0</v>
          </cell>
          <cell r="AI891">
            <v>0</v>
          </cell>
          <cell r="AJ891">
            <v>0</v>
          </cell>
          <cell r="AT891">
            <v>0</v>
          </cell>
          <cell r="AU891">
            <v>0</v>
          </cell>
          <cell r="PM891">
            <v>0</v>
          </cell>
          <cell r="PN891">
            <v>0</v>
          </cell>
          <cell r="PO891">
            <v>0</v>
          </cell>
        </row>
        <row r="892">
          <cell r="M892" t="str">
            <v>HCD_LOC_CORP_REG</v>
          </cell>
          <cell r="V892" t="str">
            <v>RFL_CORP</v>
          </cell>
          <cell r="X892">
            <v>0</v>
          </cell>
          <cell r="Y892">
            <v>0</v>
          </cell>
          <cell r="AI892">
            <v>0</v>
          </cell>
          <cell r="AJ892">
            <v>0</v>
          </cell>
          <cell r="AT892">
            <v>0</v>
          </cell>
          <cell r="AU892">
            <v>0</v>
          </cell>
          <cell r="PM892">
            <v>0</v>
          </cell>
          <cell r="PN892">
            <v>0</v>
          </cell>
          <cell r="PO892">
            <v>0</v>
          </cell>
        </row>
        <row r="893">
          <cell r="M893" t="str">
            <v>HCD_LOC_CORP_REG</v>
          </cell>
          <cell r="V893" t="str">
            <v>RFL_CORP</v>
          </cell>
          <cell r="X893">
            <v>0</v>
          </cell>
          <cell r="Y893">
            <v>0</v>
          </cell>
          <cell r="AI893">
            <v>0</v>
          </cell>
          <cell r="AJ893">
            <v>0</v>
          </cell>
          <cell r="AT893">
            <v>0</v>
          </cell>
          <cell r="AU893">
            <v>0</v>
          </cell>
          <cell r="PM893">
            <v>0</v>
          </cell>
          <cell r="PN893">
            <v>0</v>
          </cell>
          <cell r="PO893">
            <v>0</v>
          </cell>
        </row>
        <row r="894">
          <cell r="M894" t="str">
            <v>HCD_LOC_CORP_REG</v>
          </cell>
          <cell r="V894" t="str">
            <v>RFL_CORP</v>
          </cell>
          <cell r="X894">
            <v>0</v>
          </cell>
          <cell r="Y894">
            <v>0</v>
          </cell>
          <cell r="AI894">
            <v>0</v>
          </cell>
          <cell r="AJ894">
            <v>0</v>
          </cell>
          <cell r="AT894">
            <v>0</v>
          </cell>
          <cell r="AU894">
            <v>0</v>
          </cell>
          <cell r="PM894">
            <v>0</v>
          </cell>
          <cell r="PN894">
            <v>0</v>
          </cell>
          <cell r="PO894">
            <v>0</v>
          </cell>
        </row>
        <row r="895">
          <cell r="M895" t="str">
            <v>HCD_LOC_CORP_REG</v>
          </cell>
          <cell r="V895" t="str">
            <v>RFL_CORP</v>
          </cell>
          <cell r="X895">
            <v>0</v>
          </cell>
          <cell r="Y895">
            <v>0</v>
          </cell>
          <cell r="AI895">
            <v>0</v>
          </cell>
          <cell r="AJ895">
            <v>0</v>
          </cell>
          <cell r="AT895">
            <v>0</v>
          </cell>
          <cell r="AU895">
            <v>0</v>
          </cell>
          <cell r="PM895">
            <v>0</v>
          </cell>
          <cell r="PN895">
            <v>0</v>
          </cell>
          <cell r="PO895">
            <v>0</v>
          </cell>
        </row>
        <row r="896">
          <cell r="M896" t="str">
            <v>HCD_LOC_CORP_REG</v>
          </cell>
          <cell r="V896" t="str">
            <v>RFL_CORP</v>
          </cell>
          <cell r="X896">
            <v>0</v>
          </cell>
          <cell r="Y896">
            <v>0</v>
          </cell>
          <cell r="AI896">
            <v>0</v>
          </cell>
          <cell r="AJ896">
            <v>0</v>
          </cell>
          <cell r="AT896">
            <v>0</v>
          </cell>
          <cell r="AU896">
            <v>0</v>
          </cell>
          <cell r="PM896">
            <v>0</v>
          </cell>
          <cell r="PN896">
            <v>0</v>
          </cell>
          <cell r="PO896">
            <v>0</v>
          </cell>
        </row>
        <row r="897">
          <cell r="M897" t="str">
            <v>HCD_LOC_CORP_REG</v>
          </cell>
          <cell r="V897" t="str">
            <v>RFL_CORP</v>
          </cell>
          <cell r="X897">
            <v>0</v>
          </cell>
          <cell r="Y897">
            <v>0</v>
          </cell>
          <cell r="AI897">
            <v>0</v>
          </cell>
          <cell r="AJ897">
            <v>0</v>
          </cell>
          <cell r="AT897">
            <v>0</v>
          </cell>
          <cell r="AU897">
            <v>0</v>
          </cell>
          <cell r="PM897">
            <v>0</v>
          </cell>
          <cell r="PN897">
            <v>0</v>
          </cell>
          <cell r="PO897">
            <v>0</v>
          </cell>
        </row>
        <row r="898">
          <cell r="M898" t="str">
            <v>HCD_LOC_CORP_REG</v>
          </cell>
          <cell r="V898" t="str">
            <v>RFL_CORP</v>
          </cell>
          <cell r="X898">
            <v>0</v>
          </cell>
          <cell r="Y898">
            <v>0</v>
          </cell>
          <cell r="AI898">
            <v>0</v>
          </cell>
          <cell r="AJ898">
            <v>0</v>
          </cell>
          <cell r="AT898">
            <v>0</v>
          </cell>
          <cell r="AU898">
            <v>0</v>
          </cell>
          <cell r="PM898">
            <v>0</v>
          </cell>
          <cell r="PN898">
            <v>0</v>
          </cell>
          <cell r="PO898">
            <v>0</v>
          </cell>
        </row>
        <row r="899">
          <cell r="M899" t="str">
            <v>HCD_LOC_CORP_REG</v>
          </cell>
          <cell r="V899" t="str">
            <v>RFL_CORP</v>
          </cell>
          <cell r="X899">
            <v>0</v>
          </cell>
          <cell r="Y899">
            <v>0</v>
          </cell>
          <cell r="AI899">
            <v>0</v>
          </cell>
          <cell r="AJ899">
            <v>0</v>
          </cell>
          <cell r="AT899">
            <v>0</v>
          </cell>
          <cell r="AU899">
            <v>0</v>
          </cell>
          <cell r="PM899">
            <v>0</v>
          </cell>
          <cell r="PN899">
            <v>0</v>
          </cell>
          <cell r="PO899">
            <v>0</v>
          </cell>
        </row>
        <row r="900">
          <cell r="M900" t="str">
            <v>HCD_LOC_CORP_REG</v>
          </cell>
          <cell r="V900" t="str">
            <v>RFL_CORP</v>
          </cell>
          <cell r="X900">
            <v>0</v>
          </cell>
          <cell r="Y900">
            <v>0</v>
          </cell>
          <cell r="AI900">
            <v>0</v>
          </cell>
          <cell r="AJ900">
            <v>0</v>
          </cell>
          <cell r="AT900">
            <v>0</v>
          </cell>
          <cell r="AU900">
            <v>0</v>
          </cell>
          <cell r="PM900">
            <v>0</v>
          </cell>
          <cell r="PN900">
            <v>0</v>
          </cell>
          <cell r="PO900">
            <v>0</v>
          </cell>
        </row>
        <row r="901">
          <cell r="M901" t="str">
            <v>HCD_LOC_CORP_REG</v>
          </cell>
          <cell r="V901" t="str">
            <v>RFL_CORP</v>
          </cell>
          <cell r="X901">
            <v>0</v>
          </cell>
          <cell r="Y901">
            <v>0</v>
          </cell>
          <cell r="AI901">
            <v>0</v>
          </cell>
          <cell r="AJ901">
            <v>0</v>
          </cell>
          <cell r="AT901">
            <v>0</v>
          </cell>
          <cell r="AU901">
            <v>0</v>
          </cell>
          <cell r="PM901">
            <v>0</v>
          </cell>
          <cell r="PN901">
            <v>0</v>
          </cell>
          <cell r="PO901">
            <v>0</v>
          </cell>
        </row>
        <row r="902">
          <cell r="M902" t="str">
            <v>HCD_LOC_CORP_REG</v>
          </cell>
          <cell r="V902" t="str">
            <v>RFL_CORP</v>
          </cell>
          <cell r="X902">
            <v>0</v>
          </cell>
          <cell r="Y902">
            <v>0</v>
          </cell>
          <cell r="AI902">
            <v>0</v>
          </cell>
          <cell r="AJ902">
            <v>0</v>
          </cell>
          <cell r="AT902">
            <v>0</v>
          </cell>
          <cell r="AU902">
            <v>0</v>
          </cell>
          <cell r="PM902">
            <v>0</v>
          </cell>
          <cell r="PN902">
            <v>0</v>
          </cell>
          <cell r="PO902">
            <v>0</v>
          </cell>
        </row>
        <row r="903">
          <cell r="M903" t="str">
            <v>HCD_LOC_CORP_REG</v>
          </cell>
          <cell r="V903" t="str">
            <v>RFL_CORP</v>
          </cell>
          <cell r="X903">
            <v>0</v>
          </cell>
          <cell r="Y903">
            <v>0</v>
          </cell>
          <cell r="AI903">
            <v>0</v>
          </cell>
          <cell r="AJ903">
            <v>0</v>
          </cell>
          <cell r="AT903">
            <v>0</v>
          </cell>
          <cell r="AU903">
            <v>0</v>
          </cell>
          <cell r="PM903">
            <v>0</v>
          </cell>
          <cell r="PN903">
            <v>0</v>
          </cell>
          <cell r="PO903">
            <v>0</v>
          </cell>
        </row>
        <row r="904">
          <cell r="M904" t="str">
            <v>HCD_LOC_CORP_REG</v>
          </cell>
          <cell r="V904" t="str">
            <v>RFL_CORP</v>
          </cell>
          <cell r="X904">
            <v>0</v>
          </cell>
          <cell r="Y904">
            <v>0</v>
          </cell>
          <cell r="AI904">
            <v>0</v>
          </cell>
          <cell r="AJ904">
            <v>0</v>
          </cell>
          <cell r="AT904">
            <v>0</v>
          </cell>
          <cell r="AU904">
            <v>0</v>
          </cell>
          <cell r="PM904">
            <v>0</v>
          </cell>
          <cell r="PN904">
            <v>0</v>
          </cell>
          <cell r="PO904">
            <v>0</v>
          </cell>
        </row>
        <row r="905">
          <cell r="M905" t="str">
            <v>HCD_LOC_CORP_REG</v>
          </cell>
          <cell r="V905" t="str">
            <v>RFL_CORP</v>
          </cell>
          <cell r="X905">
            <v>0</v>
          </cell>
          <cell r="Y905">
            <v>0</v>
          </cell>
          <cell r="AI905">
            <v>0</v>
          </cell>
          <cell r="AJ905">
            <v>0</v>
          </cell>
          <cell r="AT905">
            <v>0</v>
          </cell>
          <cell r="AU905">
            <v>0</v>
          </cell>
          <cell r="PM905">
            <v>0</v>
          </cell>
          <cell r="PN905">
            <v>0</v>
          </cell>
          <cell r="PO905">
            <v>0</v>
          </cell>
        </row>
        <row r="906">
          <cell r="M906" t="str">
            <v>PEN_VAC_CORP</v>
          </cell>
          <cell r="V906" t="str">
            <v>RFL_CORP</v>
          </cell>
          <cell r="X906">
            <v>0</v>
          </cell>
          <cell r="Y906">
            <v>0</v>
          </cell>
          <cell r="AI906">
            <v>0</v>
          </cell>
          <cell r="AJ906">
            <v>0</v>
          </cell>
          <cell r="AT906">
            <v>0</v>
          </cell>
          <cell r="AU906">
            <v>0</v>
          </cell>
          <cell r="PM906">
            <v>0</v>
          </cell>
          <cell r="PN906">
            <v>0</v>
          </cell>
          <cell r="PO906">
            <v>0</v>
          </cell>
        </row>
        <row r="907">
          <cell r="M907" t="str">
            <v>PEN_VAC_CORP</v>
          </cell>
          <cell r="V907" t="str">
            <v>RFL_CORP</v>
          </cell>
          <cell r="X907">
            <v>0</v>
          </cell>
          <cell r="Y907">
            <v>0</v>
          </cell>
          <cell r="AI907">
            <v>0</v>
          </cell>
          <cell r="AJ907">
            <v>0</v>
          </cell>
          <cell r="AT907">
            <v>0</v>
          </cell>
          <cell r="AU907">
            <v>0</v>
          </cell>
          <cell r="PM907">
            <v>0</v>
          </cell>
          <cell r="PN907">
            <v>0</v>
          </cell>
          <cell r="PO907">
            <v>0</v>
          </cell>
        </row>
        <row r="908">
          <cell r="M908" t="str">
            <v>PEN_VAC_CORP</v>
          </cell>
          <cell r="V908" t="str">
            <v>RFL_CORP</v>
          </cell>
          <cell r="X908">
            <v>0</v>
          </cell>
          <cell r="Y908">
            <v>0</v>
          </cell>
          <cell r="AI908">
            <v>0</v>
          </cell>
          <cell r="AJ908">
            <v>0</v>
          </cell>
          <cell r="AT908">
            <v>0</v>
          </cell>
          <cell r="AU908">
            <v>0</v>
          </cell>
          <cell r="PM908">
            <v>0</v>
          </cell>
          <cell r="PN908">
            <v>0</v>
          </cell>
          <cell r="PO908">
            <v>0</v>
          </cell>
        </row>
        <row r="909">
          <cell r="M909" t="str">
            <v>HCD_LOC_CORP_REG</v>
          </cell>
          <cell r="V909" t="str">
            <v>RFL_CORP</v>
          </cell>
          <cell r="X909">
            <v>0</v>
          </cell>
          <cell r="Y909">
            <v>0</v>
          </cell>
          <cell r="AI909">
            <v>0</v>
          </cell>
          <cell r="AJ909">
            <v>0</v>
          </cell>
          <cell r="AT909">
            <v>0</v>
          </cell>
          <cell r="AU909">
            <v>0</v>
          </cell>
          <cell r="PM909">
            <v>0</v>
          </cell>
          <cell r="PN909">
            <v>0</v>
          </cell>
          <cell r="PO909">
            <v>0</v>
          </cell>
        </row>
        <row r="910">
          <cell r="M910" t="str">
            <v>HCD_LOC_CORP_REG</v>
          </cell>
          <cell r="V910" t="str">
            <v>RFL_CORP</v>
          </cell>
          <cell r="X910">
            <v>0</v>
          </cell>
          <cell r="Y910">
            <v>0</v>
          </cell>
          <cell r="AI910">
            <v>0</v>
          </cell>
          <cell r="AJ910">
            <v>0</v>
          </cell>
          <cell r="AT910">
            <v>0</v>
          </cell>
          <cell r="AU910">
            <v>0</v>
          </cell>
          <cell r="PM910">
            <v>0</v>
          </cell>
          <cell r="PN910">
            <v>0</v>
          </cell>
          <cell r="PO910">
            <v>0</v>
          </cell>
        </row>
        <row r="911">
          <cell r="M911" t="str">
            <v>HCD_LOC_CORP_REG</v>
          </cell>
          <cell r="V911" t="str">
            <v>RFL_CORP</v>
          </cell>
          <cell r="X911">
            <v>0</v>
          </cell>
          <cell r="Y911">
            <v>0</v>
          </cell>
          <cell r="AI911">
            <v>0</v>
          </cell>
          <cell r="AJ911">
            <v>0</v>
          </cell>
          <cell r="AT911">
            <v>0</v>
          </cell>
          <cell r="AU911">
            <v>0</v>
          </cell>
          <cell r="PM911">
            <v>0</v>
          </cell>
          <cell r="PN911">
            <v>0</v>
          </cell>
          <cell r="PO911">
            <v>0</v>
          </cell>
        </row>
        <row r="912">
          <cell r="M912" t="str">
            <v>HCD_LOC_CORP_REG</v>
          </cell>
          <cell r="V912" t="str">
            <v>RFL_CORP</v>
          </cell>
          <cell r="X912">
            <v>0</v>
          </cell>
          <cell r="Y912">
            <v>0</v>
          </cell>
          <cell r="AI912">
            <v>0</v>
          </cell>
          <cell r="AJ912">
            <v>0</v>
          </cell>
          <cell r="AT912">
            <v>0</v>
          </cell>
          <cell r="AU912">
            <v>0</v>
          </cell>
          <cell r="PM912">
            <v>0</v>
          </cell>
          <cell r="PN912">
            <v>0</v>
          </cell>
          <cell r="PO912">
            <v>0</v>
          </cell>
        </row>
        <row r="913">
          <cell r="M913" t="str">
            <v>HCD_LOC_CORP_REG</v>
          </cell>
          <cell r="V913" t="str">
            <v>RFL_CORP</v>
          </cell>
          <cell r="X913">
            <v>0</v>
          </cell>
          <cell r="Y913">
            <v>0</v>
          </cell>
          <cell r="AI913">
            <v>0</v>
          </cell>
          <cell r="AJ913">
            <v>0</v>
          </cell>
          <cell r="AT913">
            <v>0</v>
          </cell>
          <cell r="AU913">
            <v>0</v>
          </cell>
          <cell r="PM913">
            <v>0</v>
          </cell>
          <cell r="PN913">
            <v>0</v>
          </cell>
          <cell r="PO913">
            <v>0</v>
          </cell>
        </row>
        <row r="914">
          <cell r="M914" t="str">
            <v>HCD_LOC_CORP_REG</v>
          </cell>
          <cell r="V914" t="str">
            <v>RFL_CORP</v>
          </cell>
          <cell r="X914">
            <v>0</v>
          </cell>
          <cell r="Y914">
            <v>0</v>
          </cell>
          <cell r="AI914">
            <v>0</v>
          </cell>
          <cell r="AJ914">
            <v>0</v>
          </cell>
          <cell r="AT914">
            <v>0</v>
          </cell>
          <cell r="AU914">
            <v>0</v>
          </cell>
          <cell r="PM914">
            <v>0</v>
          </cell>
          <cell r="PN914">
            <v>0</v>
          </cell>
          <cell r="PO914">
            <v>0</v>
          </cell>
        </row>
        <row r="915">
          <cell r="M915" t="str">
            <v>HCD_LOC_CORP_REG</v>
          </cell>
          <cell r="V915" t="str">
            <v>RFL_CORP</v>
          </cell>
          <cell r="X915">
            <v>0</v>
          </cell>
          <cell r="Y915">
            <v>0</v>
          </cell>
          <cell r="AI915">
            <v>0</v>
          </cell>
          <cell r="AJ915">
            <v>0</v>
          </cell>
          <cell r="AT915">
            <v>0</v>
          </cell>
          <cell r="AU915">
            <v>0</v>
          </cell>
          <cell r="PM915">
            <v>0</v>
          </cell>
          <cell r="PN915">
            <v>0</v>
          </cell>
          <cell r="PO915">
            <v>0</v>
          </cell>
        </row>
        <row r="916">
          <cell r="M916" t="str">
            <v>HCD_LOC_CORP_REG</v>
          </cell>
          <cell r="V916" t="str">
            <v>RFL_CORP</v>
          </cell>
          <cell r="X916">
            <v>0</v>
          </cell>
          <cell r="Y916">
            <v>0</v>
          </cell>
          <cell r="AI916">
            <v>0</v>
          </cell>
          <cell r="AJ916">
            <v>0</v>
          </cell>
          <cell r="AT916">
            <v>0</v>
          </cell>
          <cell r="AU916">
            <v>0</v>
          </cell>
          <cell r="PM916">
            <v>0</v>
          </cell>
          <cell r="PN916">
            <v>0</v>
          </cell>
          <cell r="PO916">
            <v>0</v>
          </cell>
        </row>
        <row r="917">
          <cell r="M917" t="str">
            <v>HCD_LOC_CORP_REG</v>
          </cell>
          <cell r="V917" t="str">
            <v>RFL_CORP</v>
          </cell>
          <cell r="X917">
            <v>0</v>
          </cell>
          <cell r="Y917">
            <v>0</v>
          </cell>
          <cell r="AI917">
            <v>0</v>
          </cell>
          <cell r="AJ917">
            <v>0</v>
          </cell>
          <cell r="AT917">
            <v>0</v>
          </cell>
          <cell r="AU917">
            <v>0</v>
          </cell>
          <cell r="PM917">
            <v>0</v>
          </cell>
          <cell r="PN917">
            <v>0</v>
          </cell>
          <cell r="PO917">
            <v>0</v>
          </cell>
        </row>
        <row r="918">
          <cell r="M918" t="str">
            <v>HCD_LOC_CORP_REG</v>
          </cell>
          <cell r="V918" t="str">
            <v>RFL_CORP</v>
          </cell>
          <cell r="X918">
            <v>0</v>
          </cell>
          <cell r="Y918">
            <v>0</v>
          </cell>
          <cell r="AI918">
            <v>0</v>
          </cell>
          <cell r="AJ918">
            <v>0</v>
          </cell>
          <cell r="AT918">
            <v>0</v>
          </cell>
          <cell r="AU918">
            <v>0</v>
          </cell>
          <cell r="PM918">
            <v>0</v>
          </cell>
          <cell r="PN918">
            <v>0</v>
          </cell>
          <cell r="PO918">
            <v>0</v>
          </cell>
        </row>
        <row r="919">
          <cell r="M919" t="str">
            <v>HCD_LOC_CORP_REG</v>
          </cell>
          <cell r="V919" t="str">
            <v>RFL_CORP</v>
          </cell>
          <cell r="X919">
            <v>0</v>
          </cell>
          <cell r="Y919">
            <v>0</v>
          </cell>
          <cell r="AI919">
            <v>0</v>
          </cell>
          <cell r="AJ919">
            <v>0</v>
          </cell>
          <cell r="AT919">
            <v>0</v>
          </cell>
          <cell r="AU919">
            <v>0</v>
          </cell>
          <cell r="PM919">
            <v>0</v>
          </cell>
          <cell r="PN919">
            <v>0</v>
          </cell>
          <cell r="PO919">
            <v>0</v>
          </cell>
        </row>
        <row r="920">
          <cell r="M920" t="str">
            <v>HCD_LOC_CORP_REG</v>
          </cell>
          <cell r="V920" t="str">
            <v>RFL_CORP</v>
          </cell>
          <cell r="X920">
            <v>0</v>
          </cell>
          <cell r="Y920">
            <v>0</v>
          </cell>
          <cell r="AI920">
            <v>0</v>
          </cell>
          <cell r="AJ920">
            <v>0</v>
          </cell>
          <cell r="AT920">
            <v>0</v>
          </cell>
          <cell r="AU920">
            <v>0</v>
          </cell>
          <cell r="PM920">
            <v>0</v>
          </cell>
          <cell r="PN920">
            <v>0</v>
          </cell>
          <cell r="PO920">
            <v>0</v>
          </cell>
        </row>
        <row r="921">
          <cell r="M921" t="str">
            <v>HCD_LOC_CORP_REG</v>
          </cell>
          <cell r="V921" t="str">
            <v>RFL_CORP</v>
          </cell>
          <cell r="X921">
            <v>0</v>
          </cell>
          <cell r="Y921">
            <v>0</v>
          </cell>
          <cell r="AI921">
            <v>0</v>
          </cell>
          <cell r="AJ921">
            <v>0</v>
          </cell>
          <cell r="AT921">
            <v>0</v>
          </cell>
          <cell r="AU921">
            <v>0</v>
          </cell>
          <cell r="PM921">
            <v>0</v>
          </cell>
          <cell r="PN921">
            <v>0</v>
          </cell>
          <cell r="PO921">
            <v>0</v>
          </cell>
        </row>
        <row r="922">
          <cell r="M922" t="str">
            <v>HCD_LOC_CORP_REG</v>
          </cell>
          <cell r="V922" t="str">
            <v>RFL_CORP</v>
          </cell>
          <cell r="X922">
            <v>0</v>
          </cell>
          <cell r="Y922">
            <v>0</v>
          </cell>
          <cell r="AI922">
            <v>0</v>
          </cell>
          <cell r="AJ922">
            <v>0</v>
          </cell>
          <cell r="AT922">
            <v>0</v>
          </cell>
          <cell r="AU922">
            <v>0</v>
          </cell>
          <cell r="PM922">
            <v>0</v>
          </cell>
          <cell r="PN922">
            <v>0</v>
          </cell>
          <cell r="PO922">
            <v>0</v>
          </cell>
        </row>
        <row r="923">
          <cell r="M923" t="str">
            <v>HCD_LOC_CORP_REG</v>
          </cell>
          <cell r="V923" t="str">
            <v>RFL_CORP</v>
          </cell>
          <cell r="X923">
            <v>0</v>
          </cell>
          <cell r="Y923">
            <v>0</v>
          </cell>
          <cell r="AI923">
            <v>0</v>
          </cell>
          <cell r="AJ923">
            <v>0</v>
          </cell>
          <cell r="AT923">
            <v>0</v>
          </cell>
          <cell r="AU923">
            <v>0</v>
          </cell>
          <cell r="PM923">
            <v>0</v>
          </cell>
          <cell r="PN923">
            <v>0</v>
          </cell>
          <cell r="PO923">
            <v>0</v>
          </cell>
        </row>
        <row r="924">
          <cell r="M924" t="str">
            <v>HCD_LOC_CORP_REG</v>
          </cell>
          <cell r="V924" t="str">
            <v>RFL_CORP</v>
          </cell>
          <cell r="X924">
            <v>0</v>
          </cell>
          <cell r="Y924">
            <v>0</v>
          </cell>
          <cell r="AI924">
            <v>0</v>
          </cell>
          <cell r="AJ924">
            <v>0</v>
          </cell>
          <cell r="AT924">
            <v>0</v>
          </cell>
          <cell r="AU924">
            <v>0</v>
          </cell>
          <cell r="PM924">
            <v>0</v>
          </cell>
          <cell r="PN924">
            <v>0</v>
          </cell>
          <cell r="PO924">
            <v>0</v>
          </cell>
        </row>
        <row r="925">
          <cell r="M925" t="str">
            <v>HCD_LOC_CORP_REG</v>
          </cell>
          <cell r="V925" t="str">
            <v>RFL_CORP</v>
          </cell>
          <cell r="X925">
            <v>0</v>
          </cell>
          <cell r="Y925">
            <v>0</v>
          </cell>
          <cell r="AI925">
            <v>0</v>
          </cell>
          <cell r="AJ925">
            <v>0</v>
          </cell>
          <cell r="AT925">
            <v>0</v>
          </cell>
          <cell r="AU925">
            <v>0</v>
          </cell>
          <cell r="PM925">
            <v>0</v>
          </cell>
          <cell r="PN925">
            <v>0</v>
          </cell>
          <cell r="PO925">
            <v>0</v>
          </cell>
        </row>
        <row r="926">
          <cell r="M926" t="str">
            <v>HCD_LOC_CORP_REG</v>
          </cell>
          <cell r="V926" t="str">
            <v>RFL_CORP</v>
          </cell>
          <cell r="X926">
            <v>0</v>
          </cell>
          <cell r="Y926">
            <v>0</v>
          </cell>
          <cell r="AI926">
            <v>0</v>
          </cell>
          <cell r="AJ926">
            <v>0</v>
          </cell>
          <cell r="AT926">
            <v>0</v>
          </cell>
          <cell r="AU926">
            <v>0</v>
          </cell>
          <cell r="PM926">
            <v>0</v>
          </cell>
          <cell r="PN926">
            <v>0</v>
          </cell>
          <cell r="PO926">
            <v>0</v>
          </cell>
        </row>
        <row r="927">
          <cell r="M927" t="str">
            <v>HCD_LOC_CORP_REG</v>
          </cell>
          <cell r="V927" t="str">
            <v>RFL_CORP</v>
          </cell>
          <cell r="X927">
            <v>0</v>
          </cell>
          <cell r="Y927">
            <v>0</v>
          </cell>
          <cell r="AI927">
            <v>0</v>
          </cell>
          <cell r="AJ927">
            <v>0</v>
          </cell>
          <cell r="AT927">
            <v>0</v>
          </cell>
          <cell r="AU927">
            <v>0</v>
          </cell>
          <cell r="PM927">
            <v>0</v>
          </cell>
          <cell r="PN927">
            <v>0</v>
          </cell>
          <cell r="PO927">
            <v>0</v>
          </cell>
        </row>
        <row r="928">
          <cell r="M928" t="str">
            <v>HCD_LOC_CORP_REG</v>
          </cell>
          <cell r="V928" t="str">
            <v>RFL_CORP</v>
          </cell>
          <cell r="X928">
            <v>0</v>
          </cell>
          <cell r="Y928">
            <v>0</v>
          </cell>
          <cell r="AI928">
            <v>0</v>
          </cell>
          <cell r="AJ928">
            <v>0</v>
          </cell>
          <cell r="AT928">
            <v>0</v>
          </cell>
          <cell r="AU928">
            <v>0</v>
          </cell>
          <cell r="PM928">
            <v>0</v>
          </cell>
          <cell r="PN928">
            <v>0</v>
          </cell>
          <cell r="PO928">
            <v>0</v>
          </cell>
        </row>
        <row r="929">
          <cell r="M929" t="str">
            <v>HCD_LOC_CORP_REG</v>
          </cell>
          <cell r="V929" t="str">
            <v>RFL_CORP</v>
          </cell>
          <cell r="X929">
            <v>0</v>
          </cell>
          <cell r="Y929">
            <v>0</v>
          </cell>
          <cell r="AI929">
            <v>0</v>
          </cell>
          <cell r="AJ929">
            <v>0</v>
          </cell>
          <cell r="AT929">
            <v>0</v>
          </cell>
          <cell r="AU929">
            <v>0</v>
          </cell>
          <cell r="PM929">
            <v>0</v>
          </cell>
          <cell r="PN929">
            <v>0</v>
          </cell>
          <cell r="PO929">
            <v>0</v>
          </cell>
        </row>
        <row r="930">
          <cell r="M930" t="str">
            <v>HCD_LOC_CORP_REG</v>
          </cell>
          <cell r="V930" t="str">
            <v>RFL_CORP</v>
          </cell>
          <cell r="X930">
            <v>0</v>
          </cell>
          <cell r="Y930">
            <v>0</v>
          </cell>
          <cell r="AI930">
            <v>0</v>
          </cell>
          <cell r="AJ930">
            <v>0</v>
          </cell>
          <cell r="AT930">
            <v>0</v>
          </cell>
          <cell r="AU930">
            <v>0</v>
          </cell>
          <cell r="PM930">
            <v>0</v>
          </cell>
          <cell r="PN930">
            <v>0</v>
          </cell>
          <cell r="PO930">
            <v>0</v>
          </cell>
        </row>
        <row r="931">
          <cell r="M931" t="str">
            <v>HCD_LOC_GOB_HC</v>
          </cell>
          <cell r="V931" t="str">
            <v>RF_SOB</v>
          </cell>
          <cell r="X931">
            <v>0</v>
          </cell>
          <cell r="Y931">
            <v>0</v>
          </cell>
          <cell r="AI931">
            <v>0</v>
          </cell>
          <cell r="AJ931">
            <v>0</v>
          </cell>
          <cell r="AT931">
            <v>0</v>
          </cell>
          <cell r="AU931">
            <v>0</v>
          </cell>
          <cell r="PM931">
            <v>0</v>
          </cell>
          <cell r="PN931">
            <v>0</v>
          </cell>
          <cell r="PO931">
            <v>0</v>
          </cell>
        </row>
        <row r="932">
          <cell r="M932" t="str">
            <v>HCD_LOC_GOB_HC</v>
          </cell>
          <cell r="V932" t="str">
            <v>RF_SOB</v>
          </cell>
          <cell r="X932">
            <v>0</v>
          </cell>
          <cell r="Y932">
            <v>0</v>
          </cell>
          <cell r="AI932">
            <v>0</v>
          </cell>
          <cell r="AJ932">
            <v>0</v>
          </cell>
          <cell r="AT932">
            <v>0</v>
          </cell>
          <cell r="AU932">
            <v>0</v>
          </cell>
          <cell r="PM932">
            <v>0</v>
          </cell>
          <cell r="PN932">
            <v>0</v>
          </cell>
          <cell r="PO932">
            <v>0</v>
          </cell>
        </row>
        <row r="933">
          <cell r="M933" t="str">
            <v>HCD_LOC_GOB_HC</v>
          </cell>
          <cell r="V933" t="str">
            <v>RF_SOB</v>
          </cell>
          <cell r="X933">
            <v>0</v>
          </cell>
          <cell r="Y933">
            <v>0</v>
          </cell>
          <cell r="AI933">
            <v>0</v>
          </cell>
          <cell r="AJ933">
            <v>0</v>
          </cell>
          <cell r="AT933">
            <v>0</v>
          </cell>
          <cell r="AU933">
            <v>0</v>
          </cell>
          <cell r="PM933">
            <v>0</v>
          </cell>
          <cell r="PN933">
            <v>0</v>
          </cell>
          <cell r="PO933">
            <v>0</v>
          </cell>
        </row>
        <row r="934">
          <cell r="M934" t="str">
            <v>HCD_LOC_GOB_HC</v>
          </cell>
          <cell r="V934" t="str">
            <v>RF_SOB</v>
          </cell>
          <cell r="X934">
            <v>0</v>
          </cell>
          <cell r="Y934">
            <v>0</v>
          </cell>
          <cell r="AI934">
            <v>0</v>
          </cell>
          <cell r="AJ934">
            <v>0</v>
          </cell>
          <cell r="AT934">
            <v>0</v>
          </cell>
          <cell r="AU934">
            <v>0</v>
          </cell>
          <cell r="PM934">
            <v>0</v>
          </cell>
          <cell r="PN934">
            <v>0</v>
          </cell>
          <cell r="PO934">
            <v>0</v>
          </cell>
        </row>
        <row r="935">
          <cell r="M935" t="str">
            <v>HCD_LOC_GOB_HC</v>
          </cell>
          <cell r="V935" t="str">
            <v>RF_SOB</v>
          </cell>
          <cell r="X935">
            <v>0</v>
          </cell>
          <cell r="Y935">
            <v>0</v>
          </cell>
          <cell r="AI935">
            <v>0</v>
          </cell>
          <cell r="AJ935">
            <v>0</v>
          </cell>
          <cell r="AT935">
            <v>0</v>
          </cell>
          <cell r="AU935">
            <v>0</v>
          </cell>
          <cell r="PM935">
            <v>0</v>
          </cell>
          <cell r="PN935">
            <v>0</v>
          </cell>
          <cell r="PO935">
            <v>0</v>
          </cell>
        </row>
        <row r="936">
          <cell r="M936" t="str">
            <v>HCD_LOC_GOB_HC</v>
          </cell>
          <cell r="V936" t="str">
            <v>RF_SOB</v>
          </cell>
          <cell r="X936">
            <v>0</v>
          </cell>
          <cell r="Y936">
            <v>0</v>
          </cell>
          <cell r="AI936">
            <v>0</v>
          </cell>
          <cell r="AJ936">
            <v>0</v>
          </cell>
          <cell r="AT936">
            <v>0</v>
          </cell>
          <cell r="AU936">
            <v>0</v>
          </cell>
          <cell r="PM936">
            <v>0</v>
          </cell>
          <cell r="PN936">
            <v>0</v>
          </cell>
          <cell r="PO936">
            <v>0</v>
          </cell>
        </row>
        <row r="937">
          <cell r="M937" t="str">
            <v>HCD_LOC_GOB_HC</v>
          </cell>
          <cell r="V937" t="str">
            <v>RF_SOB</v>
          </cell>
          <cell r="X937">
            <v>0</v>
          </cell>
          <cell r="Y937">
            <v>0</v>
          </cell>
          <cell r="AI937">
            <v>0</v>
          </cell>
          <cell r="AJ937">
            <v>0</v>
          </cell>
          <cell r="AT937">
            <v>0</v>
          </cell>
          <cell r="AU937">
            <v>0</v>
          </cell>
          <cell r="PM937">
            <v>0</v>
          </cell>
          <cell r="PN937">
            <v>0</v>
          </cell>
          <cell r="PO937">
            <v>0</v>
          </cell>
        </row>
        <row r="938">
          <cell r="M938" t="str">
            <v>HCD_LOC_GOB_HC</v>
          </cell>
          <cell r="V938" t="str">
            <v>RF_SOB</v>
          </cell>
          <cell r="X938">
            <v>0</v>
          </cell>
          <cell r="Y938">
            <v>0</v>
          </cell>
          <cell r="AI938">
            <v>0</v>
          </cell>
          <cell r="AJ938">
            <v>0</v>
          </cell>
          <cell r="AT938">
            <v>0</v>
          </cell>
          <cell r="AU938">
            <v>0</v>
          </cell>
          <cell r="PM938">
            <v>0</v>
          </cell>
          <cell r="PN938">
            <v>0</v>
          </cell>
          <cell r="PO938">
            <v>0</v>
          </cell>
        </row>
        <row r="939">
          <cell r="M939" t="str">
            <v>HCD_LOC_GOB_HC</v>
          </cell>
          <cell r="V939" t="str">
            <v>RF_SOB</v>
          </cell>
          <cell r="X939">
            <v>0</v>
          </cell>
          <cell r="Y939">
            <v>0</v>
          </cell>
          <cell r="AI939">
            <v>0</v>
          </cell>
          <cell r="AJ939">
            <v>0</v>
          </cell>
          <cell r="AT939">
            <v>0</v>
          </cell>
          <cell r="AU939">
            <v>0</v>
          </cell>
          <cell r="PM939">
            <v>0</v>
          </cell>
          <cell r="PN939">
            <v>0</v>
          </cell>
          <cell r="PO939">
            <v>0</v>
          </cell>
        </row>
        <row r="940">
          <cell r="M940" t="str">
            <v>HCD_LOC_GOB_HC</v>
          </cell>
          <cell r="V940" t="str">
            <v>RF_SOB</v>
          </cell>
          <cell r="X940">
            <v>0</v>
          </cell>
          <cell r="Y940">
            <v>0</v>
          </cell>
          <cell r="AI940">
            <v>0</v>
          </cell>
          <cell r="AJ940">
            <v>0</v>
          </cell>
          <cell r="AT940">
            <v>0</v>
          </cell>
          <cell r="AU940">
            <v>0</v>
          </cell>
          <cell r="PM940">
            <v>0</v>
          </cell>
          <cell r="PN940">
            <v>0</v>
          </cell>
          <cell r="PO940">
            <v>0</v>
          </cell>
        </row>
        <row r="941">
          <cell r="M941" t="str">
            <v>HCD_LOC_GOB_HC</v>
          </cell>
          <cell r="V941" t="str">
            <v>RF_SOB</v>
          </cell>
          <cell r="X941">
            <v>0</v>
          </cell>
          <cell r="Y941">
            <v>0</v>
          </cell>
          <cell r="AI941">
            <v>0</v>
          </cell>
          <cell r="AJ941">
            <v>0</v>
          </cell>
          <cell r="AT941">
            <v>0</v>
          </cell>
          <cell r="AU941">
            <v>0</v>
          </cell>
          <cell r="PM941">
            <v>0</v>
          </cell>
          <cell r="PN941">
            <v>0</v>
          </cell>
          <cell r="PO941">
            <v>0</v>
          </cell>
        </row>
        <row r="942">
          <cell r="M942" t="str">
            <v>HCD_LOC_GOB_HC</v>
          </cell>
          <cell r="V942" t="str">
            <v>RF_SOB</v>
          </cell>
          <cell r="X942">
            <v>0</v>
          </cell>
          <cell r="Y942">
            <v>0</v>
          </cell>
          <cell r="AI942">
            <v>0</v>
          </cell>
          <cell r="AJ942">
            <v>0</v>
          </cell>
          <cell r="AT942">
            <v>0</v>
          </cell>
          <cell r="AU942">
            <v>0</v>
          </cell>
          <cell r="PM942">
            <v>0</v>
          </cell>
          <cell r="PN942">
            <v>0</v>
          </cell>
          <cell r="PO942">
            <v>0</v>
          </cell>
        </row>
        <row r="943">
          <cell r="M943" t="str">
            <v>HCD_LOC_GOB_HC</v>
          </cell>
          <cell r="V943" t="str">
            <v>RF_SOB</v>
          </cell>
          <cell r="X943">
            <v>0</v>
          </cell>
          <cell r="Y943">
            <v>0</v>
          </cell>
          <cell r="AI943">
            <v>0</v>
          </cell>
          <cell r="AJ943">
            <v>0</v>
          </cell>
          <cell r="AT943">
            <v>0</v>
          </cell>
          <cell r="AU943">
            <v>0</v>
          </cell>
          <cell r="PM943">
            <v>0</v>
          </cell>
          <cell r="PN943">
            <v>0</v>
          </cell>
          <cell r="PO943">
            <v>0</v>
          </cell>
        </row>
        <row r="944">
          <cell r="M944" t="str">
            <v>HCD_LOC_GOB_HC</v>
          </cell>
          <cell r="V944" t="str">
            <v>RF_SOB</v>
          </cell>
          <cell r="X944">
            <v>0</v>
          </cell>
          <cell r="Y944">
            <v>0</v>
          </cell>
          <cell r="AI944">
            <v>0</v>
          </cell>
          <cell r="AJ944">
            <v>0</v>
          </cell>
          <cell r="AT944">
            <v>0</v>
          </cell>
          <cell r="AU944">
            <v>0</v>
          </cell>
          <cell r="PM944">
            <v>0</v>
          </cell>
          <cell r="PN944">
            <v>0</v>
          </cell>
          <cell r="PO944">
            <v>0</v>
          </cell>
        </row>
        <row r="945">
          <cell r="M945" t="str">
            <v>HCD_LOC_GOB_HC</v>
          </cell>
          <cell r="V945" t="str">
            <v>RF_SOB</v>
          </cell>
          <cell r="X945">
            <v>0</v>
          </cell>
          <cell r="Y945">
            <v>0</v>
          </cell>
          <cell r="AI945">
            <v>0</v>
          </cell>
          <cell r="AJ945">
            <v>0</v>
          </cell>
          <cell r="AT945">
            <v>0</v>
          </cell>
          <cell r="AU945">
            <v>0</v>
          </cell>
          <cell r="PM945">
            <v>0</v>
          </cell>
          <cell r="PN945">
            <v>0</v>
          </cell>
          <cell r="PO945">
            <v>0</v>
          </cell>
        </row>
        <row r="946">
          <cell r="M946" t="str">
            <v>HCD_LOC_GOB_HC</v>
          </cell>
          <cell r="V946" t="str">
            <v>RF_SOB</v>
          </cell>
          <cell r="X946">
            <v>0</v>
          </cell>
          <cell r="Y946">
            <v>0</v>
          </cell>
          <cell r="AI946">
            <v>0</v>
          </cell>
          <cell r="AJ946">
            <v>0</v>
          </cell>
          <cell r="AT946">
            <v>0</v>
          </cell>
          <cell r="AU946">
            <v>0</v>
          </cell>
          <cell r="PM946">
            <v>0</v>
          </cell>
          <cell r="PN946">
            <v>0</v>
          </cell>
          <cell r="PO946">
            <v>0</v>
          </cell>
        </row>
        <row r="947">
          <cell r="M947" t="str">
            <v>HCD_LOC_GOB_HC</v>
          </cell>
          <cell r="V947" t="str">
            <v>RF_SOB</v>
          </cell>
          <cell r="X947">
            <v>0</v>
          </cell>
          <cell r="Y947">
            <v>0</v>
          </cell>
          <cell r="AI947">
            <v>0</v>
          </cell>
          <cell r="AJ947">
            <v>0</v>
          </cell>
          <cell r="AT947">
            <v>0</v>
          </cell>
          <cell r="AU947">
            <v>0</v>
          </cell>
          <cell r="PM947">
            <v>0</v>
          </cell>
          <cell r="PN947">
            <v>0</v>
          </cell>
          <cell r="PO947">
            <v>0</v>
          </cell>
        </row>
        <row r="948">
          <cell r="M948" t="str">
            <v>HCD_LOC_GOB_HC</v>
          </cell>
          <cell r="V948" t="str">
            <v>RF_SOB</v>
          </cell>
          <cell r="X948">
            <v>0</v>
          </cell>
          <cell r="Y948">
            <v>0</v>
          </cell>
          <cell r="AI948">
            <v>0</v>
          </cell>
          <cell r="AJ948">
            <v>0</v>
          </cell>
          <cell r="AT948">
            <v>0</v>
          </cell>
          <cell r="AU948">
            <v>0</v>
          </cell>
          <cell r="PM948">
            <v>0</v>
          </cell>
          <cell r="PN948">
            <v>0</v>
          </cell>
          <cell r="PO948">
            <v>0</v>
          </cell>
        </row>
        <row r="949">
          <cell r="M949" t="str">
            <v>HCD_LOC_GOB_HC</v>
          </cell>
          <cell r="V949" t="str">
            <v>RF_SOB</v>
          </cell>
          <cell r="X949">
            <v>0</v>
          </cell>
          <cell r="Y949">
            <v>0</v>
          </cell>
          <cell r="AI949">
            <v>0</v>
          </cell>
          <cell r="AJ949">
            <v>0</v>
          </cell>
          <cell r="AT949">
            <v>0</v>
          </cell>
          <cell r="AU949">
            <v>0</v>
          </cell>
          <cell r="PM949">
            <v>0</v>
          </cell>
          <cell r="PN949">
            <v>0</v>
          </cell>
          <cell r="PO949">
            <v>0</v>
          </cell>
        </row>
        <row r="950">
          <cell r="M950" t="str">
            <v>LCD_CORP_FM</v>
          </cell>
          <cell r="V950" t="str">
            <v>RF_ETF</v>
          </cell>
          <cell r="X950">
            <v>0</v>
          </cell>
          <cell r="Y950">
            <v>0</v>
          </cell>
          <cell r="AI950">
            <v>0</v>
          </cell>
          <cell r="AJ950">
            <v>0</v>
          </cell>
          <cell r="AT950">
            <v>0</v>
          </cell>
          <cell r="AU950">
            <v>0</v>
          </cell>
          <cell r="PM950">
            <v>0</v>
          </cell>
          <cell r="PN950">
            <v>0</v>
          </cell>
          <cell r="PO950">
            <v>0</v>
          </cell>
        </row>
        <row r="951">
          <cell r="M951" t="str">
            <v>HCD_INT_DM_CORP_FMIG</v>
          </cell>
          <cell r="V951" t="str">
            <v>RF_ETF</v>
          </cell>
          <cell r="X951">
            <v>3.48224788296471E-3</v>
          </cell>
          <cell r="Y951">
            <v>4.01892955248506E-2</v>
          </cell>
          <cell r="AI951">
            <v>3.4182533524885999E-3</v>
          </cell>
          <cell r="AJ951">
            <v>3.9450722284506398E-2</v>
          </cell>
          <cell r="AT951">
            <v>0</v>
          </cell>
          <cell r="AU951">
            <v>0</v>
          </cell>
          <cell r="PM951">
            <v>0</v>
          </cell>
          <cell r="PN951">
            <v>0</v>
          </cell>
          <cell r="PO951">
            <v>0</v>
          </cell>
        </row>
        <row r="952">
          <cell r="M952" t="str">
            <v>LCD_CORP_FM</v>
          </cell>
          <cell r="V952" t="str">
            <v>RF_ETF</v>
          </cell>
          <cell r="X952">
            <v>2.6437676315564401E-2</v>
          </cell>
          <cell r="Y952">
            <v>1.2026823625221901</v>
          </cell>
          <cell r="AI952">
            <v>1.2465818286291001E-8</v>
          </cell>
          <cell r="AJ952">
            <v>5.67086377856185E-7</v>
          </cell>
          <cell r="AT952">
            <v>0</v>
          </cell>
          <cell r="AU952">
            <v>0</v>
          </cell>
          <cell r="PM952">
            <v>0</v>
          </cell>
          <cell r="PN952">
            <v>0</v>
          </cell>
          <cell r="PO952">
            <v>0</v>
          </cell>
        </row>
        <row r="953">
          <cell r="M953" t="str">
            <v>LCD_CORP_FM</v>
          </cell>
          <cell r="V953" t="str">
            <v>RF_ETF</v>
          </cell>
          <cell r="X953">
            <v>0</v>
          </cell>
          <cell r="Y953">
            <v>0</v>
          </cell>
          <cell r="AI953">
            <v>0</v>
          </cell>
          <cell r="AJ953">
            <v>0</v>
          </cell>
          <cell r="AT953">
            <v>0</v>
          </cell>
          <cell r="AU953">
            <v>0</v>
          </cell>
          <cell r="PM953">
            <v>0</v>
          </cell>
          <cell r="PN953">
            <v>0</v>
          </cell>
          <cell r="PO953">
            <v>0</v>
          </cell>
        </row>
        <row r="954">
          <cell r="M954" t="str">
            <v>LCD_CORP_HY</v>
          </cell>
          <cell r="V954" t="str">
            <v>RFI</v>
          </cell>
          <cell r="X954">
            <v>0</v>
          </cell>
          <cell r="Y954">
            <v>0</v>
          </cell>
          <cell r="AI954">
            <v>0</v>
          </cell>
          <cell r="AJ954">
            <v>0</v>
          </cell>
          <cell r="AT954">
            <v>0</v>
          </cell>
          <cell r="AU954">
            <v>0</v>
          </cell>
          <cell r="PM954">
            <v>0</v>
          </cell>
          <cell r="PN954">
            <v>0</v>
          </cell>
          <cell r="PO954">
            <v>0</v>
          </cell>
        </row>
        <row r="955">
          <cell r="M955" t="str">
            <v>LCD_CORP_HY</v>
          </cell>
          <cell r="V955" t="str">
            <v>RFI</v>
          </cell>
          <cell r="X955">
            <v>0</v>
          </cell>
          <cell r="Y955">
            <v>0</v>
          </cell>
          <cell r="AI955">
            <v>0</v>
          </cell>
          <cell r="AJ955">
            <v>0</v>
          </cell>
          <cell r="AT955">
            <v>0</v>
          </cell>
          <cell r="AU955">
            <v>0</v>
          </cell>
          <cell r="PM955">
            <v>0</v>
          </cell>
          <cell r="PN955">
            <v>0</v>
          </cell>
          <cell r="PO955">
            <v>0</v>
          </cell>
        </row>
        <row r="956">
          <cell r="M956" t="str">
            <v>LCD_CORP_HY</v>
          </cell>
          <cell r="V956" t="str">
            <v>RFI</v>
          </cell>
          <cell r="X956">
            <v>0</v>
          </cell>
          <cell r="Y956">
            <v>0</v>
          </cell>
          <cell r="AI956">
            <v>0</v>
          </cell>
          <cell r="AJ956">
            <v>0</v>
          </cell>
          <cell r="AT956">
            <v>0</v>
          </cell>
          <cell r="AU956">
            <v>0</v>
          </cell>
          <cell r="PM956">
            <v>0</v>
          </cell>
          <cell r="PN956">
            <v>0</v>
          </cell>
          <cell r="PO956">
            <v>0</v>
          </cell>
        </row>
        <row r="957">
          <cell r="M957" t="str">
            <v>LCD_CORP_HY</v>
          </cell>
          <cell r="V957" t="str">
            <v>RFI</v>
          </cell>
          <cell r="X957">
            <v>0</v>
          </cell>
          <cell r="Y957">
            <v>0</v>
          </cell>
          <cell r="AI957">
            <v>0</v>
          </cell>
          <cell r="AJ957">
            <v>0</v>
          </cell>
          <cell r="AT957">
            <v>0</v>
          </cell>
          <cell r="AU957">
            <v>0</v>
          </cell>
          <cell r="PM957">
            <v>0</v>
          </cell>
          <cell r="PN957">
            <v>0</v>
          </cell>
          <cell r="PO957">
            <v>0</v>
          </cell>
        </row>
        <row r="958">
          <cell r="M958" t="str">
            <v>LCD_CORP_HY</v>
          </cell>
          <cell r="V958" t="str">
            <v>RFI</v>
          </cell>
          <cell r="X958">
            <v>0</v>
          </cell>
          <cell r="Y958">
            <v>0</v>
          </cell>
          <cell r="AI958">
            <v>0</v>
          </cell>
          <cell r="AJ958">
            <v>0</v>
          </cell>
          <cell r="AT958">
            <v>0</v>
          </cell>
          <cell r="AU958">
            <v>0</v>
          </cell>
          <cell r="PM958">
            <v>0</v>
          </cell>
          <cell r="PN958">
            <v>0</v>
          </cell>
          <cell r="PO958">
            <v>0</v>
          </cell>
        </row>
        <row r="959">
          <cell r="M959" t="str">
            <v>LCD_CORP_HY</v>
          </cell>
          <cell r="V959" t="str">
            <v>RFI</v>
          </cell>
          <cell r="X959">
            <v>0</v>
          </cell>
          <cell r="Y959">
            <v>0</v>
          </cell>
          <cell r="AI959">
            <v>0</v>
          </cell>
          <cell r="AJ959">
            <v>0</v>
          </cell>
          <cell r="AT959">
            <v>0</v>
          </cell>
          <cell r="AU959">
            <v>0</v>
          </cell>
          <cell r="PM959">
            <v>0</v>
          </cell>
          <cell r="PN959">
            <v>0</v>
          </cell>
          <cell r="PO959">
            <v>0</v>
          </cell>
        </row>
        <row r="960">
          <cell r="M960" t="str">
            <v>LCD_CORP_HY</v>
          </cell>
          <cell r="V960" t="str">
            <v>RFI</v>
          </cell>
          <cell r="X960">
            <v>0</v>
          </cell>
          <cell r="Y960">
            <v>0</v>
          </cell>
          <cell r="AI960">
            <v>0</v>
          </cell>
          <cell r="AJ960">
            <v>0</v>
          </cell>
          <cell r="AT960">
            <v>0</v>
          </cell>
          <cell r="AU960">
            <v>0</v>
          </cell>
          <cell r="PM960">
            <v>0</v>
          </cell>
          <cell r="PN960">
            <v>0</v>
          </cell>
          <cell r="PO960">
            <v>0</v>
          </cell>
        </row>
        <row r="961">
          <cell r="M961" t="str">
            <v>LCD_CORP_HY</v>
          </cell>
          <cell r="V961" t="str">
            <v>RFI</v>
          </cell>
          <cell r="X961">
            <v>0</v>
          </cell>
          <cell r="Y961">
            <v>0</v>
          </cell>
          <cell r="AI961">
            <v>0</v>
          </cell>
          <cell r="AJ961">
            <v>0</v>
          </cell>
          <cell r="AT961">
            <v>0</v>
          </cell>
          <cell r="AU961">
            <v>0</v>
          </cell>
          <cell r="PM961">
            <v>0</v>
          </cell>
          <cell r="PN961">
            <v>0</v>
          </cell>
          <cell r="PO961">
            <v>0</v>
          </cell>
        </row>
        <row r="962">
          <cell r="M962" t="str">
            <v>LCD_CORP_HY</v>
          </cell>
          <cell r="V962" t="str">
            <v>RFI</v>
          </cell>
          <cell r="X962">
            <v>0</v>
          </cell>
          <cell r="Y962">
            <v>0</v>
          </cell>
          <cell r="AI962">
            <v>0</v>
          </cell>
          <cell r="AJ962">
            <v>0</v>
          </cell>
          <cell r="AT962">
            <v>0</v>
          </cell>
          <cell r="AU962">
            <v>0</v>
          </cell>
          <cell r="PM962">
            <v>0</v>
          </cell>
          <cell r="PN962">
            <v>0</v>
          </cell>
          <cell r="PO962">
            <v>0</v>
          </cell>
        </row>
        <row r="963">
          <cell r="M963" t="str">
            <v>LCD_CORP_HY</v>
          </cell>
          <cell r="V963" t="str">
            <v>RFI</v>
          </cell>
          <cell r="X963">
            <v>8.3402723005345809E-3</v>
          </cell>
          <cell r="Y963">
            <v>7.4489237016361898E-2</v>
          </cell>
          <cell r="AI963">
            <v>3.7524184725911099E-3</v>
          </cell>
          <cell r="AJ963">
            <v>3.3513868482604202E-2</v>
          </cell>
          <cell r="AT963">
            <v>0</v>
          </cell>
          <cell r="AU963">
            <v>0</v>
          </cell>
          <cell r="PM963">
            <v>0</v>
          </cell>
          <cell r="PN963">
            <v>0</v>
          </cell>
          <cell r="PO963">
            <v>0</v>
          </cell>
        </row>
        <row r="964">
          <cell r="M964" t="str">
            <v>LCD_CORP_HY</v>
          </cell>
          <cell r="V964" t="str">
            <v>RFI</v>
          </cell>
          <cell r="X964">
            <v>0</v>
          </cell>
          <cell r="Y964">
            <v>0</v>
          </cell>
          <cell r="AI964">
            <v>0</v>
          </cell>
          <cell r="AJ964">
            <v>0</v>
          </cell>
          <cell r="AT964">
            <v>0</v>
          </cell>
          <cell r="AU964">
            <v>0</v>
          </cell>
          <cell r="PM964">
            <v>0</v>
          </cell>
          <cell r="PN964">
            <v>0</v>
          </cell>
          <cell r="PO964">
            <v>0</v>
          </cell>
        </row>
        <row r="965">
          <cell r="M965" t="str">
            <v>LCD_CORP_IG</v>
          </cell>
          <cell r="V965" t="str">
            <v>RFI</v>
          </cell>
          <cell r="X965">
            <v>0</v>
          </cell>
          <cell r="Y965">
            <v>0</v>
          </cell>
          <cell r="AI965">
            <v>0</v>
          </cell>
          <cell r="AJ965">
            <v>0</v>
          </cell>
          <cell r="AT965">
            <v>0</v>
          </cell>
          <cell r="AU965">
            <v>0</v>
          </cell>
          <cell r="PM965">
            <v>0</v>
          </cell>
          <cell r="PN965">
            <v>0</v>
          </cell>
          <cell r="PO965">
            <v>0</v>
          </cell>
        </row>
        <row r="966">
          <cell r="M966" t="str">
            <v>LCD_CORP_IG</v>
          </cell>
          <cell r="V966" t="str">
            <v>RFI</v>
          </cell>
          <cell r="X966">
            <v>0</v>
          </cell>
          <cell r="Y966">
            <v>0</v>
          </cell>
          <cell r="AI966">
            <v>0</v>
          </cell>
          <cell r="AJ966">
            <v>0</v>
          </cell>
          <cell r="AT966">
            <v>0</v>
          </cell>
          <cell r="AU966">
            <v>0</v>
          </cell>
          <cell r="PM966">
            <v>0</v>
          </cell>
          <cell r="PN966">
            <v>0</v>
          </cell>
          <cell r="PO966">
            <v>0</v>
          </cell>
        </row>
        <row r="967">
          <cell r="M967" t="str">
            <v>LCD_CORP_IG</v>
          </cell>
          <cell r="V967" t="str">
            <v>RFI</v>
          </cell>
          <cell r="X967">
            <v>0</v>
          </cell>
          <cell r="Y967">
            <v>0</v>
          </cell>
          <cell r="AI967">
            <v>0</v>
          </cell>
          <cell r="AJ967">
            <v>0</v>
          </cell>
          <cell r="AT967">
            <v>0</v>
          </cell>
          <cell r="AU967">
            <v>0</v>
          </cell>
          <cell r="PM967">
            <v>0</v>
          </cell>
          <cell r="PN967">
            <v>0</v>
          </cell>
          <cell r="PO967">
            <v>0</v>
          </cell>
        </row>
        <row r="968">
          <cell r="M968" t="str">
            <v>LCD_CORP_IG</v>
          </cell>
          <cell r="V968" t="str">
            <v>RFI</v>
          </cell>
          <cell r="X968">
            <v>0</v>
          </cell>
          <cell r="Y968">
            <v>0</v>
          </cell>
          <cell r="AI968">
            <v>0</v>
          </cell>
          <cell r="AJ968">
            <v>0</v>
          </cell>
          <cell r="AT968">
            <v>0</v>
          </cell>
          <cell r="AU968">
            <v>0</v>
          </cell>
          <cell r="PM968">
            <v>0</v>
          </cell>
          <cell r="PN968">
            <v>0</v>
          </cell>
          <cell r="PO968">
            <v>0</v>
          </cell>
        </row>
        <row r="969">
          <cell r="M969" t="str">
            <v>LCD_CORP_IG</v>
          </cell>
          <cell r="V969" t="str">
            <v>RFI</v>
          </cell>
          <cell r="X969">
            <v>0</v>
          </cell>
          <cell r="Y969">
            <v>0</v>
          </cell>
          <cell r="AI969">
            <v>0</v>
          </cell>
          <cell r="AJ969">
            <v>0</v>
          </cell>
          <cell r="AT969">
            <v>0</v>
          </cell>
          <cell r="AU969">
            <v>0</v>
          </cell>
          <cell r="PM969">
            <v>0</v>
          </cell>
          <cell r="PN969">
            <v>0</v>
          </cell>
          <cell r="PO969">
            <v>0</v>
          </cell>
        </row>
        <row r="970">
          <cell r="M970" t="str">
            <v>LCD_CORP_IG</v>
          </cell>
          <cell r="V970" t="str">
            <v>RFI</v>
          </cell>
          <cell r="X970">
            <v>0</v>
          </cell>
          <cell r="Y970">
            <v>0</v>
          </cell>
          <cell r="AI970">
            <v>0</v>
          </cell>
          <cell r="AJ970">
            <v>0</v>
          </cell>
          <cell r="AT970">
            <v>0</v>
          </cell>
          <cell r="AU970">
            <v>0</v>
          </cell>
          <cell r="PM970">
            <v>0</v>
          </cell>
          <cell r="PN970">
            <v>0</v>
          </cell>
          <cell r="PO970">
            <v>0</v>
          </cell>
        </row>
        <row r="971">
          <cell r="M971" t="str">
            <v>LCD_CORP_IG</v>
          </cell>
          <cell r="V971" t="str">
            <v>RFI</v>
          </cell>
          <cell r="X971">
            <v>0</v>
          </cell>
          <cell r="Y971">
            <v>0</v>
          </cell>
          <cell r="AI971">
            <v>0</v>
          </cell>
          <cell r="AJ971">
            <v>0</v>
          </cell>
          <cell r="AT971">
            <v>0</v>
          </cell>
          <cell r="AU971">
            <v>0</v>
          </cell>
          <cell r="PM971">
            <v>0</v>
          </cell>
          <cell r="PN971">
            <v>0</v>
          </cell>
          <cell r="PO971">
            <v>0</v>
          </cell>
        </row>
        <row r="972">
          <cell r="M972" t="str">
            <v>LCD_CORP_IG</v>
          </cell>
          <cell r="V972" t="str">
            <v>RFI</v>
          </cell>
          <cell r="X972">
            <v>0</v>
          </cell>
          <cell r="Y972">
            <v>0</v>
          </cell>
          <cell r="AI972">
            <v>0</v>
          </cell>
          <cell r="AJ972">
            <v>0</v>
          </cell>
          <cell r="AT972">
            <v>0</v>
          </cell>
          <cell r="AU972">
            <v>0</v>
          </cell>
          <cell r="PM972">
            <v>0</v>
          </cell>
          <cell r="PN972">
            <v>0</v>
          </cell>
          <cell r="PO972">
            <v>0</v>
          </cell>
        </row>
        <row r="973">
          <cell r="M973" t="str">
            <v>LCD_CORP_IG</v>
          </cell>
          <cell r="V973" t="str">
            <v>RFI</v>
          </cell>
          <cell r="X973">
            <v>0</v>
          </cell>
          <cell r="Y973">
            <v>0</v>
          </cell>
          <cell r="AI973">
            <v>0</v>
          </cell>
          <cell r="AJ973">
            <v>0</v>
          </cell>
          <cell r="AT973">
            <v>0</v>
          </cell>
          <cell r="AU973">
            <v>0</v>
          </cell>
          <cell r="PM973">
            <v>0</v>
          </cell>
          <cell r="PN973">
            <v>0</v>
          </cell>
          <cell r="PO973">
            <v>0</v>
          </cell>
        </row>
        <row r="974">
          <cell r="M974" t="str">
            <v>LCD_CORP_IG</v>
          </cell>
          <cell r="V974" t="str">
            <v>RFI</v>
          </cell>
          <cell r="X974">
            <v>0</v>
          </cell>
          <cell r="Y974">
            <v>0</v>
          </cell>
          <cell r="AI974">
            <v>0</v>
          </cell>
          <cell r="AJ974">
            <v>0</v>
          </cell>
          <cell r="AT974">
            <v>0</v>
          </cell>
          <cell r="AU974">
            <v>0</v>
          </cell>
          <cell r="PM974">
            <v>0</v>
          </cell>
          <cell r="PN974">
            <v>0</v>
          </cell>
          <cell r="PO974">
            <v>0</v>
          </cell>
        </row>
        <row r="975">
          <cell r="M975" t="str">
            <v>LCD_CORP_IG</v>
          </cell>
          <cell r="V975" t="str">
            <v>RFI</v>
          </cell>
          <cell r="X975">
            <v>0</v>
          </cell>
          <cell r="Y975">
            <v>0</v>
          </cell>
          <cell r="AI975">
            <v>0</v>
          </cell>
          <cell r="AJ975">
            <v>0</v>
          </cell>
          <cell r="AT975">
            <v>0</v>
          </cell>
          <cell r="AU975">
            <v>0</v>
          </cell>
          <cell r="PM975">
            <v>0</v>
          </cell>
          <cell r="PN975">
            <v>0</v>
          </cell>
          <cell r="PO975">
            <v>0</v>
          </cell>
        </row>
        <row r="976">
          <cell r="M976" t="str">
            <v>LCD_CORP_IG</v>
          </cell>
          <cell r="V976" t="str">
            <v>RFI</v>
          </cell>
          <cell r="X976">
            <v>0</v>
          </cell>
          <cell r="Y976">
            <v>0</v>
          </cell>
          <cell r="AI976">
            <v>0</v>
          </cell>
          <cell r="AJ976">
            <v>0</v>
          </cell>
          <cell r="AT976">
            <v>0</v>
          </cell>
          <cell r="AU976">
            <v>0</v>
          </cell>
          <cell r="PM976">
            <v>0</v>
          </cell>
          <cell r="PN976">
            <v>0</v>
          </cell>
          <cell r="PO976">
            <v>0</v>
          </cell>
        </row>
        <row r="977">
          <cell r="M977" t="str">
            <v>LCD_CORP_IG</v>
          </cell>
          <cell r="V977" t="str">
            <v>RFI</v>
          </cell>
          <cell r="X977">
            <v>0</v>
          </cell>
          <cell r="Y977">
            <v>0</v>
          </cell>
          <cell r="AI977">
            <v>0</v>
          </cell>
          <cell r="AJ977">
            <v>0</v>
          </cell>
          <cell r="AT977">
            <v>0</v>
          </cell>
          <cell r="AU977">
            <v>0</v>
          </cell>
          <cell r="PM977">
            <v>0</v>
          </cell>
          <cell r="PN977">
            <v>0</v>
          </cell>
          <cell r="PO977">
            <v>0</v>
          </cell>
        </row>
        <row r="978">
          <cell r="M978" t="str">
            <v>LCD_CORP_IG</v>
          </cell>
          <cell r="V978" t="str">
            <v>RFI</v>
          </cell>
          <cell r="X978">
            <v>0</v>
          </cell>
          <cell r="Y978">
            <v>0</v>
          </cell>
          <cell r="AI978">
            <v>0</v>
          </cell>
          <cell r="AJ978">
            <v>0</v>
          </cell>
          <cell r="AT978">
            <v>0</v>
          </cell>
          <cell r="AU978">
            <v>0</v>
          </cell>
          <cell r="PM978">
            <v>0</v>
          </cell>
          <cell r="PN978">
            <v>0</v>
          </cell>
          <cell r="PO978">
            <v>0</v>
          </cell>
        </row>
        <row r="979">
          <cell r="M979" t="str">
            <v>LCD_CORP_IG</v>
          </cell>
          <cell r="V979" t="str">
            <v>RFI</v>
          </cell>
          <cell r="X979">
            <v>0</v>
          </cell>
          <cell r="Y979">
            <v>0</v>
          </cell>
          <cell r="AI979">
            <v>0</v>
          </cell>
          <cell r="AJ979">
            <v>0</v>
          </cell>
          <cell r="AT979">
            <v>0</v>
          </cell>
          <cell r="AU979">
            <v>0</v>
          </cell>
          <cell r="PM979">
            <v>0</v>
          </cell>
          <cell r="PN979">
            <v>0</v>
          </cell>
          <cell r="PO979">
            <v>0</v>
          </cell>
        </row>
        <row r="980">
          <cell r="M980" t="str">
            <v>LCD_CORP_IG</v>
          </cell>
          <cell r="V980" t="str">
            <v>RFI</v>
          </cell>
          <cell r="X980">
            <v>0</v>
          </cell>
          <cell r="Y980">
            <v>0</v>
          </cell>
          <cell r="AI980">
            <v>0</v>
          </cell>
          <cell r="AJ980">
            <v>0</v>
          </cell>
          <cell r="AT980">
            <v>0</v>
          </cell>
          <cell r="AU980">
            <v>0</v>
          </cell>
          <cell r="PM980">
            <v>0</v>
          </cell>
          <cell r="PN980">
            <v>0</v>
          </cell>
          <cell r="PO980">
            <v>0</v>
          </cell>
        </row>
        <row r="981">
          <cell r="M981" t="str">
            <v>LCD_CORP_IG</v>
          </cell>
          <cell r="V981" t="str">
            <v>RFI</v>
          </cell>
          <cell r="X981">
            <v>0</v>
          </cell>
          <cell r="Y981">
            <v>0</v>
          </cell>
          <cell r="AI981">
            <v>0</v>
          </cell>
          <cell r="AJ981">
            <v>0</v>
          </cell>
          <cell r="AT981">
            <v>0</v>
          </cell>
          <cell r="AU981">
            <v>0</v>
          </cell>
          <cell r="PM981">
            <v>0</v>
          </cell>
          <cell r="PN981">
            <v>0</v>
          </cell>
          <cell r="PO981">
            <v>0</v>
          </cell>
        </row>
        <row r="982">
          <cell r="M982" t="str">
            <v>LCD_CORP_IG</v>
          </cell>
          <cell r="V982" t="str">
            <v>RFI</v>
          </cell>
          <cell r="X982">
            <v>0</v>
          </cell>
          <cell r="Y982">
            <v>0</v>
          </cell>
          <cell r="AI982">
            <v>0</v>
          </cell>
          <cell r="AJ982">
            <v>0</v>
          </cell>
          <cell r="AT982">
            <v>0</v>
          </cell>
          <cell r="AU982">
            <v>0</v>
          </cell>
          <cell r="PM982">
            <v>0</v>
          </cell>
          <cell r="PN982">
            <v>0</v>
          </cell>
          <cell r="PO982">
            <v>0</v>
          </cell>
        </row>
        <row r="983">
          <cell r="M983" t="str">
            <v>LCD_CORP_IG</v>
          </cell>
          <cell r="V983" t="str">
            <v>RFI</v>
          </cell>
          <cell r="X983">
            <v>0</v>
          </cell>
          <cell r="Y983">
            <v>0</v>
          </cell>
          <cell r="AI983">
            <v>0</v>
          </cell>
          <cell r="AJ983">
            <v>0</v>
          </cell>
          <cell r="AT983">
            <v>0</v>
          </cell>
          <cell r="AU983">
            <v>0</v>
          </cell>
          <cell r="PM983">
            <v>0</v>
          </cell>
          <cell r="PN983">
            <v>0</v>
          </cell>
          <cell r="PO983">
            <v>0</v>
          </cell>
        </row>
        <row r="984">
          <cell r="M984" t="str">
            <v>LCD_CORP_IG</v>
          </cell>
          <cell r="V984" t="str">
            <v>RFI</v>
          </cell>
          <cell r="X984">
            <v>0</v>
          </cell>
          <cell r="Y984">
            <v>0</v>
          </cell>
          <cell r="AI984">
            <v>0</v>
          </cell>
          <cell r="AJ984">
            <v>0</v>
          </cell>
          <cell r="AT984">
            <v>0</v>
          </cell>
          <cell r="AU984">
            <v>0</v>
          </cell>
          <cell r="PM984">
            <v>0</v>
          </cell>
          <cell r="PN984">
            <v>0</v>
          </cell>
          <cell r="PO984">
            <v>0</v>
          </cell>
        </row>
        <row r="985">
          <cell r="M985" t="str">
            <v>LCD_CORP_IG</v>
          </cell>
          <cell r="V985" t="str">
            <v>RFI</v>
          </cell>
          <cell r="X985">
            <v>0</v>
          </cell>
          <cell r="Y985">
            <v>0</v>
          </cell>
          <cell r="AI985">
            <v>0</v>
          </cell>
          <cell r="AJ985">
            <v>0</v>
          </cell>
          <cell r="AT985">
            <v>0</v>
          </cell>
          <cell r="AU985">
            <v>0</v>
          </cell>
          <cell r="PM985">
            <v>0</v>
          </cell>
          <cell r="PN985">
            <v>0</v>
          </cell>
          <cell r="PO985">
            <v>0</v>
          </cell>
        </row>
        <row r="986">
          <cell r="M986" t="str">
            <v>LCD_GOB_BRA</v>
          </cell>
          <cell r="V986" t="str">
            <v>RFI</v>
          </cell>
          <cell r="X986">
            <v>0</v>
          </cell>
          <cell r="Y986">
            <v>0</v>
          </cell>
          <cell r="AI986">
            <v>0</v>
          </cell>
          <cell r="AJ986">
            <v>0</v>
          </cell>
          <cell r="AT986">
            <v>0</v>
          </cell>
          <cell r="AU986">
            <v>0</v>
          </cell>
          <cell r="PM986">
            <v>0</v>
          </cell>
          <cell r="PN986">
            <v>0</v>
          </cell>
          <cell r="PO986">
            <v>0</v>
          </cell>
        </row>
        <row r="987">
          <cell r="M987" t="str">
            <v>LCD_GOB_BRA</v>
          </cell>
          <cell r="V987" t="str">
            <v>RFI</v>
          </cell>
          <cell r="X987">
            <v>0</v>
          </cell>
          <cell r="Y987">
            <v>0</v>
          </cell>
          <cell r="AI987">
            <v>0</v>
          </cell>
          <cell r="AJ987">
            <v>0</v>
          </cell>
          <cell r="AT987">
            <v>0</v>
          </cell>
          <cell r="AU987">
            <v>0</v>
          </cell>
          <cell r="PM987">
            <v>0</v>
          </cell>
          <cell r="PN987">
            <v>0</v>
          </cell>
          <cell r="PO987">
            <v>0</v>
          </cell>
        </row>
        <row r="988">
          <cell r="M988" t="str">
            <v>LCD_GOB_BRA</v>
          </cell>
          <cell r="V988" t="str">
            <v>RFI</v>
          </cell>
          <cell r="X988">
            <v>3.4104018658934303E-2</v>
          </cell>
          <cell r="Y988">
            <v>2.8264766957120102</v>
          </cell>
          <cell r="AI988">
            <v>0</v>
          </cell>
          <cell r="AJ988">
            <v>0</v>
          </cell>
          <cell r="AT988">
            <v>0</v>
          </cell>
          <cell r="AU988">
            <v>0</v>
          </cell>
          <cell r="PM988">
            <v>0</v>
          </cell>
          <cell r="PN988">
            <v>0</v>
          </cell>
          <cell r="PO988">
            <v>0</v>
          </cell>
        </row>
        <row r="989">
          <cell r="M989" t="str">
            <v>LCD_GOB_BRA</v>
          </cell>
          <cell r="V989" t="str">
            <v>RFI</v>
          </cell>
          <cell r="X989">
            <v>4.2156714730376299E-2</v>
          </cell>
          <cell r="Y989">
            <v>3.5722842281837899</v>
          </cell>
          <cell r="AI989">
            <v>0</v>
          </cell>
          <cell r="AJ989">
            <v>0</v>
          </cell>
          <cell r="AT989">
            <v>0</v>
          </cell>
          <cell r="AU989">
            <v>0</v>
          </cell>
          <cell r="PM989">
            <v>0</v>
          </cell>
          <cell r="PN989">
            <v>0</v>
          </cell>
          <cell r="PO989">
            <v>0</v>
          </cell>
        </row>
        <row r="990">
          <cell r="M990" t="str">
            <v>LCD_GOB_BRA</v>
          </cell>
          <cell r="V990" t="str">
            <v>RFI</v>
          </cell>
          <cell r="X990">
            <v>0</v>
          </cell>
          <cell r="Y990">
            <v>0</v>
          </cell>
          <cell r="AI990">
            <v>0</v>
          </cell>
          <cell r="AJ990">
            <v>0</v>
          </cell>
          <cell r="AT990">
            <v>0</v>
          </cell>
          <cell r="AU990">
            <v>0</v>
          </cell>
          <cell r="PM990">
            <v>0</v>
          </cell>
          <cell r="PN990">
            <v>0</v>
          </cell>
          <cell r="PO990">
            <v>0</v>
          </cell>
        </row>
        <row r="991">
          <cell r="M991" t="str">
            <v>LCD_GOB_BRA</v>
          </cell>
          <cell r="V991" t="str">
            <v>RFI</v>
          </cell>
          <cell r="X991">
            <v>0</v>
          </cell>
          <cell r="Y991">
            <v>0</v>
          </cell>
          <cell r="AI991">
            <v>0</v>
          </cell>
          <cell r="AJ991">
            <v>0</v>
          </cell>
          <cell r="AT991">
            <v>0</v>
          </cell>
          <cell r="AU991">
            <v>0</v>
          </cell>
          <cell r="PM991">
            <v>0</v>
          </cell>
          <cell r="PN991">
            <v>0</v>
          </cell>
          <cell r="PO991">
            <v>0</v>
          </cell>
        </row>
        <row r="992">
          <cell r="M992" t="str">
            <v>LCD_GOB_BRA</v>
          </cell>
          <cell r="V992" t="str">
            <v>RFI</v>
          </cell>
          <cell r="X992">
            <v>0</v>
          </cell>
          <cell r="Y992">
            <v>0</v>
          </cell>
          <cell r="AI992">
            <v>0</v>
          </cell>
          <cell r="AJ992">
            <v>0</v>
          </cell>
          <cell r="AT992">
            <v>0</v>
          </cell>
          <cell r="AU992">
            <v>0</v>
          </cell>
          <cell r="PM992">
            <v>0</v>
          </cell>
          <cell r="PN992">
            <v>0</v>
          </cell>
          <cell r="PO992">
            <v>0</v>
          </cell>
        </row>
        <row r="993">
          <cell r="M993" t="str">
            <v>LCD_GOB_BRA</v>
          </cell>
          <cell r="V993" t="str">
            <v>RFI</v>
          </cell>
          <cell r="X993">
            <v>0</v>
          </cell>
          <cell r="Y993">
            <v>0</v>
          </cell>
          <cell r="AI993">
            <v>0</v>
          </cell>
          <cell r="AJ993">
            <v>0</v>
          </cell>
          <cell r="AT993">
            <v>0</v>
          </cell>
          <cell r="AU993">
            <v>0</v>
          </cell>
          <cell r="PM993">
            <v>0</v>
          </cell>
          <cell r="PN993">
            <v>0</v>
          </cell>
          <cell r="PO993">
            <v>0</v>
          </cell>
        </row>
        <row r="994">
          <cell r="M994" t="str">
            <v>LCD_GOB_BRA</v>
          </cell>
          <cell r="V994" t="str">
            <v>RFI</v>
          </cell>
          <cell r="X994">
            <v>0</v>
          </cell>
          <cell r="Y994">
            <v>0</v>
          </cell>
          <cell r="AI994">
            <v>0</v>
          </cell>
          <cell r="AJ994">
            <v>0</v>
          </cell>
          <cell r="AT994">
            <v>0</v>
          </cell>
          <cell r="AU994">
            <v>0</v>
          </cell>
          <cell r="PM994">
            <v>0</v>
          </cell>
          <cell r="PN994">
            <v>0</v>
          </cell>
          <cell r="PO994">
            <v>0</v>
          </cell>
        </row>
        <row r="995">
          <cell r="M995" t="str">
            <v>LCD_GOB_BRA</v>
          </cell>
          <cell r="V995" t="str">
            <v>RFI</v>
          </cell>
          <cell r="X995">
            <v>0</v>
          </cell>
          <cell r="Y995">
            <v>0</v>
          </cell>
          <cell r="AI995">
            <v>0</v>
          </cell>
          <cell r="AJ995">
            <v>0</v>
          </cell>
          <cell r="AT995">
            <v>0</v>
          </cell>
          <cell r="AU995">
            <v>0</v>
          </cell>
          <cell r="PM995">
            <v>0</v>
          </cell>
          <cell r="PN995">
            <v>0</v>
          </cell>
          <cell r="PO995">
            <v>0</v>
          </cell>
        </row>
        <row r="996">
          <cell r="M996" t="str">
            <v>LCD_GOB_BRA</v>
          </cell>
          <cell r="V996" t="str">
            <v>RFI</v>
          </cell>
          <cell r="X996">
            <v>0</v>
          </cell>
          <cell r="Y996">
            <v>0</v>
          </cell>
          <cell r="AI996">
            <v>0</v>
          </cell>
          <cell r="AJ996">
            <v>0</v>
          </cell>
          <cell r="AT996">
            <v>0</v>
          </cell>
          <cell r="AU996">
            <v>0</v>
          </cell>
          <cell r="PM996">
            <v>0</v>
          </cell>
          <cell r="PN996">
            <v>0</v>
          </cell>
          <cell r="PO996">
            <v>0</v>
          </cell>
        </row>
        <row r="997">
          <cell r="M997" t="str">
            <v>LCD_GOB_BRA</v>
          </cell>
          <cell r="V997" t="str">
            <v>RFI</v>
          </cell>
          <cell r="X997">
            <v>0</v>
          </cell>
          <cell r="Y997">
            <v>0</v>
          </cell>
          <cell r="AI997">
            <v>0</v>
          </cell>
          <cell r="AJ997">
            <v>0</v>
          </cell>
          <cell r="AT997">
            <v>0</v>
          </cell>
          <cell r="AU997">
            <v>0</v>
          </cell>
          <cell r="PM997">
            <v>0</v>
          </cell>
          <cell r="PN997">
            <v>0</v>
          </cell>
          <cell r="PO997">
            <v>0</v>
          </cell>
        </row>
        <row r="998">
          <cell r="M998" t="str">
            <v>LCD_GOB_BRA</v>
          </cell>
          <cell r="V998" t="str">
            <v>RFI</v>
          </cell>
          <cell r="X998">
            <v>0</v>
          </cell>
          <cell r="Y998">
            <v>0</v>
          </cell>
          <cell r="AI998">
            <v>0</v>
          </cell>
          <cell r="AJ998">
            <v>0</v>
          </cell>
          <cell r="AT998">
            <v>0</v>
          </cell>
          <cell r="AU998">
            <v>0</v>
          </cell>
          <cell r="PM998">
            <v>0</v>
          </cell>
          <cell r="PN998">
            <v>0</v>
          </cell>
          <cell r="PO998">
            <v>0</v>
          </cell>
        </row>
        <row r="999">
          <cell r="M999" t="str">
            <v>LCD_GOB_BRA</v>
          </cell>
          <cell r="V999" t="str">
            <v>RFI</v>
          </cell>
          <cell r="X999">
            <v>0</v>
          </cell>
          <cell r="Y999">
            <v>0</v>
          </cell>
          <cell r="AI999">
            <v>0</v>
          </cell>
          <cell r="AJ999">
            <v>0</v>
          </cell>
          <cell r="AT999">
            <v>0</v>
          </cell>
          <cell r="AU999">
            <v>0</v>
          </cell>
          <cell r="PM999">
            <v>0</v>
          </cell>
          <cell r="PN999">
            <v>0</v>
          </cell>
          <cell r="PO999">
            <v>0</v>
          </cell>
        </row>
        <row r="1000">
          <cell r="M1000" t="str">
            <v>LCD_GOB_BRA</v>
          </cell>
          <cell r="V1000" t="str">
            <v>RFI</v>
          </cell>
          <cell r="X1000">
            <v>0</v>
          </cell>
          <cell r="Y1000">
            <v>0</v>
          </cell>
          <cell r="AI1000">
            <v>0</v>
          </cell>
          <cell r="AJ1000">
            <v>0</v>
          </cell>
          <cell r="AT1000">
            <v>0</v>
          </cell>
          <cell r="AU1000">
            <v>0</v>
          </cell>
          <cell r="PM1000">
            <v>0</v>
          </cell>
          <cell r="PN1000">
            <v>0</v>
          </cell>
          <cell r="PO1000">
            <v>0</v>
          </cell>
        </row>
        <row r="1001">
          <cell r="M1001" t="str">
            <v>LCD_GOB_BRA</v>
          </cell>
          <cell r="V1001" t="str">
            <v>RFI</v>
          </cell>
          <cell r="X1001">
            <v>0</v>
          </cell>
          <cell r="Y1001">
            <v>0</v>
          </cell>
          <cell r="AI1001">
            <v>0</v>
          </cell>
          <cell r="AJ1001">
            <v>0</v>
          </cell>
          <cell r="AT1001">
            <v>0</v>
          </cell>
          <cell r="AU1001">
            <v>0</v>
          </cell>
          <cell r="PM1001">
            <v>0</v>
          </cell>
          <cell r="PN1001">
            <v>0</v>
          </cell>
          <cell r="PO1001">
            <v>0</v>
          </cell>
        </row>
        <row r="1002">
          <cell r="M1002" t="str">
            <v>LCD_GOB_BRA</v>
          </cell>
          <cell r="V1002" t="str">
            <v>RFI</v>
          </cell>
          <cell r="X1002">
            <v>0</v>
          </cell>
          <cell r="Y1002">
            <v>0</v>
          </cell>
          <cell r="AI1002">
            <v>0</v>
          </cell>
          <cell r="AJ1002">
            <v>0</v>
          </cell>
          <cell r="AT1002">
            <v>0</v>
          </cell>
          <cell r="AU1002">
            <v>0</v>
          </cell>
          <cell r="PM1002">
            <v>0</v>
          </cell>
          <cell r="PN1002">
            <v>0</v>
          </cell>
          <cell r="PO1002">
            <v>0</v>
          </cell>
        </row>
        <row r="1003">
          <cell r="M1003" t="str">
            <v>LCD_GOB_BRA</v>
          </cell>
          <cell r="V1003" t="str">
            <v>RFI</v>
          </cell>
          <cell r="X1003">
            <v>0</v>
          </cell>
          <cell r="Y1003">
            <v>0</v>
          </cell>
          <cell r="AI1003">
            <v>0</v>
          </cell>
          <cell r="AJ1003">
            <v>0</v>
          </cell>
          <cell r="AT1003">
            <v>0</v>
          </cell>
          <cell r="AU1003">
            <v>0</v>
          </cell>
          <cell r="PM1003">
            <v>0</v>
          </cell>
          <cell r="PN1003">
            <v>0</v>
          </cell>
          <cell r="PO1003">
            <v>0</v>
          </cell>
        </row>
        <row r="1004">
          <cell r="M1004" t="str">
            <v>LCD_GOB_BRA</v>
          </cell>
          <cell r="V1004" t="str">
            <v>RFI</v>
          </cell>
          <cell r="X1004">
            <v>0</v>
          </cell>
          <cell r="Y1004">
            <v>0</v>
          </cell>
          <cell r="AI1004">
            <v>0</v>
          </cell>
          <cell r="AJ1004">
            <v>0</v>
          </cell>
          <cell r="AT1004">
            <v>0</v>
          </cell>
          <cell r="AU1004">
            <v>0</v>
          </cell>
          <cell r="PM1004">
            <v>0</v>
          </cell>
          <cell r="PN1004">
            <v>0</v>
          </cell>
          <cell r="PO1004">
            <v>0</v>
          </cell>
        </row>
        <row r="1005">
          <cell r="M1005" t="str">
            <v>LCD_GOB_CHI</v>
          </cell>
          <cell r="V1005" t="str">
            <v>RFI</v>
          </cell>
          <cell r="X1005">
            <v>0</v>
          </cell>
          <cell r="Y1005">
            <v>0</v>
          </cell>
          <cell r="AI1005">
            <v>0</v>
          </cell>
          <cell r="AJ1005">
            <v>0</v>
          </cell>
          <cell r="AT1005">
            <v>0</v>
          </cell>
          <cell r="AU1005">
            <v>0</v>
          </cell>
          <cell r="PM1005">
            <v>0</v>
          </cell>
          <cell r="PN1005">
            <v>0</v>
          </cell>
          <cell r="PO1005">
            <v>0</v>
          </cell>
        </row>
        <row r="1006">
          <cell r="M1006" t="str">
            <v>LCD_GOB_CHI</v>
          </cell>
          <cell r="V1006" t="str">
            <v>RFI</v>
          </cell>
          <cell r="X1006">
            <v>0</v>
          </cell>
          <cell r="Y1006">
            <v>0</v>
          </cell>
          <cell r="AI1006">
            <v>0</v>
          </cell>
          <cell r="AJ1006">
            <v>0</v>
          </cell>
          <cell r="AT1006">
            <v>0</v>
          </cell>
          <cell r="AU1006">
            <v>0</v>
          </cell>
          <cell r="PM1006">
            <v>0</v>
          </cell>
          <cell r="PN1006">
            <v>0</v>
          </cell>
          <cell r="PO1006">
            <v>0</v>
          </cell>
        </row>
        <row r="1007">
          <cell r="M1007" t="str">
            <v>LCD_GOB_CHI</v>
          </cell>
          <cell r="V1007" t="str">
            <v>RFI</v>
          </cell>
          <cell r="X1007">
            <v>0</v>
          </cell>
          <cell r="Y1007">
            <v>0</v>
          </cell>
          <cell r="AI1007">
            <v>0</v>
          </cell>
          <cell r="AJ1007">
            <v>0</v>
          </cell>
          <cell r="AT1007">
            <v>0</v>
          </cell>
          <cell r="AU1007">
            <v>0</v>
          </cell>
          <cell r="PM1007">
            <v>0</v>
          </cell>
          <cell r="PN1007">
            <v>0</v>
          </cell>
          <cell r="PO1007">
            <v>0</v>
          </cell>
        </row>
        <row r="1008">
          <cell r="M1008" t="str">
            <v>LCD_GOB_CHI</v>
          </cell>
          <cell r="V1008" t="str">
            <v>RFI</v>
          </cell>
          <cell r="X1008">
            <v>0</v>
          </cell>
          <cell r="Y1008">
            <v>0</v>
          </cell>
          <cell r="AI1008">
            <v>0</v>
          </cell>
          <cell r="AJ1008">
            <v>0</v>
          </cell>
          <cell r="AT1008">
            <v>0</v>
          </cell>
          <cell r="AU1008">
            <v>0</v>
          </cell>
          <cell r="PM1008">
            <v>0</v>
          </cell>
          <cell r="PN1008">
            <v>0</v>
          </cell>
          <cell r="PO1008">
            <v>0</v>
          </cell>
        </row>
        <row r="1009">
          <cell r="M1009" t="str">
            <v>LCD_GOB_CHI</v>
          </cell>
          <cell r="V1009" t="str">
            <v>RFI</v>
          </cell>
          <cell r="X1009">
            <v>0</v>
          </cell>
          <cell r="Y1009">
            <v>0</v>
          </cell>
          <cell r="AI1009">
            <v>0</v>
          </cell>
          <cell r="AJ1009">
            <v>0</v>
          </cell>
          <cell r="AT1009">
            <v>0</v>
          </cell>
          <cell r="AU1009">
            <v>0</v>
          </cell>
          <cell r="PM1009">
            <v>0</v>
          </cell>
          <cell r="PN1009">
            <v>0</v>
          </cell>
          <cell r="PO1009">
            <v>0</v>
          </cell>
        </row>
        <row r="1010">
          <cell r="M1010" t="str">
            <v>LCD_GOB_CHI</v>
          </cell>
          <cell r="V1010" t="str">
            <v>RFI</v>
          </cell>
          <cell r="X1010">
            <v>0</v>
          </cell>
          <cell r="Y1010">
            <v>0</v>
          </cell>
          <cell r="AI1010">
            <v>0</v>
          </cell>
          <cell r="AJ1010">
            <v>0</v>
          </cell>
          <cell r="AT1010">
            <v>0</v>
          </cell>
          <cell r="AU1010">
            <v>0</v>
          </cell>
          <cell r="PM1010">
            <v>0</v>
          </cell>
          <cell r="PN1010">
            <v>0</v>
          </cell>
          <cell r="PO1010">
            <v>0</v>
          </cell>
        </row>
        <row r="1011">
          <cell r="M1011" t="str">
            <v>LCD_GOB_CHI</v>
          </cell>
          <cell r="V1011" t="str">
            <v>RFI</v>
          </cell>
          <cell r="X1011">
            <v>0</v>
          </cell>
          <cell r="Y1011">
            <v>0</v>
          </cell>
          <cell r="AI1011">
            <v>0</v>
          </cell>
          <cell r="AJ1011">
            <v>0</v>
          </cell>
          <cell r="AT1011">
            <v>0</v>
          </cell>
          <cell r="AU1011">
            <v>0</v>
          </cell>
          <cell r="PM1011">
            <v>0</v>
          </cell>
          <cell r="PN1011">
            <v>0</v>
          </cell>
          <cell r="PO1011">
            <v>0</v>
          </cell>
        </row>
        <row r="1012">
          <cell r="M1012" t="str">
            <v>LCD_GOB_CHI</v>
          </cell>
          <cell r="V1012" t="str">
            <v>RFI</v>
          </cell>
          <cell r="X1012">
            <v>0</v>
          </cell>
          <cell r="Y1012">
            <v>0</v>
          </cell>
          <cell r="AI1012">
            <v>0</v>
          </cell>
          <cell r="AJ1012">
            <v>0</v>
          </cell>
          <cell r="AT1012">
            <v>0</v>
          </cell>
          <cell r="AU1012">
            <v>0</v>
          </cell>
          <cell r="PM1012">
            <v>0</v>
          </cell>
          <cell r="PN1012">
            <v>0</v>
          </cell>
          <cell r="PO1012">
            <v>0</v>
          </cell>
        </row>
        <row r="1013">
          <cell r="M1013" t="str">
            <v>LCD_GOB_CHI</v>
          </cell>
          <cell r="V1013" t="str">
            <v>RFI</v>
          </cell>
          <cell r="X1013">
            <v>0</v>
          </cell>
          <cell r="Y1013">
            <v>0</v>
          </cell>
          <cell r="AI1013">
            <v>0</v>
          </cell>
          <cell r="AJ1013">
            <v>0</v>
          </cell>
          <cell r="AT1013">
            <v>0</v>
          </cell>
          <cell r="AU1013">
            <v>0</v>
          </cell>
          <cell r="PM1013">
            <v>0</v>
          </cell>
          <cell r="PN1013">
            <v>0</v>
          </cell>
          <cell r="PO1013">
            <v>0</v>
          </cell>
        </row>
        <row r="1014">
          <cell r="M1014" t="str">
            <v>LCD_GOB_CHI</v>
          </cell>
          <cell r="V1014" t="str">
            <v>RFI</v>
          </cell>
          <cell r="X1014">
            <v>0</v>
          </cell>
          <cell r="Y1014">
            <v>0</v>
          </cell>
          <cell r="AI1014">
            <v>0</v>
          </cell>
          <cell r="AJ1014">
            <v>0</v>
          </cell>
          <cell r="AT1014">
            <v>0</v>
          </cell>
          <cell r="AU1014">
            <v>0</v>
          </cell>
          <cell r="PM1014">
            <v>0</v>
          </cell>
          <cell r="PN1014">
            <v>0</v>
          </cell>
          <cell r="PO1014">
            <v>0</v>
          </cell>
        </row>
        <row r="1015">
          <cell r="M1015" t="str">
            <v>LCD_GOB_CHI</v>
          </cell>
          <cell r="V1015" t="str">
            <v>RFI</v>
          </cell>
          <cell r="X1015">
            <v>0</v>
          </cell>
          <cell r="Y1015">
            <v>0</v>
          </cell>
          <cell r="AI1015">
            <v>0</v>
          </cell>
          <cell r="AJ1015">
            <v>0</v>
          </cell>
          <cell r="AT1015">
            <v>0</v>
          </cell>
          <cell r="AU1015">
            <v>0</v>
          </cell>
          <cell r="PM1015">
            <v>0</v>
          </cell>
          <cell r="PN1015">
            <v>0</v>
          </cell>
          <cell r="PO1015">
            <v>0</v>
          </cell>
        </row>
        <row r="1016">
          <cell r="M1016" t="str">
            <v>LCD_GOB_CHI</v>
          </cell>
          <cell r="V1016" t="str">
            <v>RFI</v>
          </cell>
          <cell r="X1016">
            <v>0</v>
          </cell>
          <cell r="Y1016">
            <v>0</v>
          </cell>
          <cell r="AI1016">
            <v>0</v>
          </cell>
          <cell r="AJ1016">
            <v>0</v>
          </cell>
          <cell r="AT1016">
            <v>0</v>
          </cell>
          <cell r="AU1016">
            <v>0</v>
          </cell>
          <cell r="PM1016">
            <v>0</v>
          </cell>
          <cell r="PN1016">
            <v>0</v>
          </cell>
          <cell r="PO1016">
            <v>0</v>
          </cell>
        </row>
        <row r="1017">
          <cell r="M1017" t="str">
            <v>LCD_GOB_CHI</v>
          </cell>
          <cell r="V1017" t="str">
            <v>RFI</v>
          </cell>
          <cell r="X1017">
            <v>0</v>
          </cell>
          <cell r="Y1017">
            <v>0</v>
          </cell>
          <cell r="AI1017">
            <v>0</v>
          </cell>
          <cell r="AJ1017">
            <v>0</v>
          </cell>
          <cell r="AT1017">
            <v>0</v>
          </cell>
          <cell r="AU1017">
            <v>0</v>
          </cell>
          <cell r="PM1017">
            <v>0</v>
          </cell>
          <cell r="PN1017">
            <v>0</v>
          </cell>
          <cell r="PO1017">
            <v>0</v>
          </cell>
        </row>
        <row r="1018">
          <cell r="M1018" t="str">
            <v>LCD_GOB_CHI</v>
          </cell>
          <cell r="V1018" t="str">
            <v>RFI</v>
          </cell>
          <cell r="X1018">
            <v>0</v>
          </cell>
          <cell r="Y1018">
            <v>0</v>
          </cell>
          <cell r="AI1018">
            <v>0</v>
          </cell>
          <cell r="AJ1018">
            <v>0</v>
          </cell>
          <cell r="AT1018">
            <v>0</v>
          </cell>
          <cell r="AU1018">
            <v>0</v>
          </cell>
          <cell r="PM1018">
            <v>0</v>
          </cell>
          <cell r="PN1018">
            <v>0</v>
          </cell>
          <cell r="PO1018">
            <v>0</v>
          </cell>
        </row>
        <row r="1019">
          <cell r="M1019" t="str">
            <v>LCD_GOB_CHI</v>
          </cell>
          <cell r="V1019" t="str">
            <v>RFI</v>
          </cell>
          <cell r="X1019">
            <v>0</v>
          </cell>
          <cell r="Y1019">
            <v>0</v>
          </cell>
          <cell r="AI1019">
            <v>0</v>
          </cell>
          <cell r="AJ1019">
            <v>0</v>
          </cell>
          <cell r="AT1019">
            <v>0</v>
          </cell>
          <cell r="AU1019">
            <v>0</v>
          </cell>
          <cell r="PM1019">
            <v>0</v>
          </cell>
          <cell r="PN1019">
            <v>0</v>
          </cell>
          <cell r="PO1019">
            <v>0</v>
          </cell>
        </row>
        <row r="1020">
          <cell r="M1020" t="str">
            <v>LCD_GOB_CHI</v>
          </cell>
          <cell r="V1020" t="str">
            <v>RFI</v>
          </cell>
          <cell r="X1020">
            <v>0</v>
          </cell>
          <cell r="Y1020">
            <v>0</v>
          </cell>
          <cell r="AI1020">
            <v>0</v>
          </cell>
          <cell r="AJ1020">
            <v>0</v>
          </cell>
          <cell r="AT1020">
            <v>0</v>
          </cell>
          <cell r="AU1020">
            <v>0</v>
          </cell>
          <cell r="PM1020">
            <v>0</v>
          </cell>
          <cell r="PN1020">
            <v>0</v>
          </cell>
          <cell r="PO1020">
            <v>0</v>
          </cell>
        </row>
        <row r="1021">
          <cell r="M1021" t="str">
            <v>LCD_GOB_CHI</v>
          </cell>
          <cell r="V1021" t="str">
            <v>RFI</v>
          </cell>
          <cell r="X1021">
            <v>0</v>
          </cell>
          <cell r="Y1021">
            <v>0</v>
          </cell>
          <cell r="AI1021">
            <v>0</v>
          </cell>
          <cell r="AJ1021">
            <v>0</v>
          </cell>
          <cell r="AT1021">
            <v>0</v>
          </cell>
          <cell r="AU1021">
            <v>0</v>
          </cell>
          <cell r="PM1021">
            <v>0</v>
          </cell>
          <cell r="PN1021">
            <v>0</v>
          </cell>
          <cell r="PO1021">
            <v>0</v>
          </cell>
        </row>
        <row r="1022">
          <cell r="M1022" t="str">
            <v>LCD_GOB_CHI</v>
          </cell>
          <cell r="V1022" t="str">
            <v>RFI</v>
          </cell>
          <cell r="X1022">
            <v>0</v>
          </cell>
          <cell r="Y1022">
            <v>0</v>
          </cell>
          <cell r="AI1022">
            <v>0</v>
          </cell>
          <cell r="AJ1022">
            <v>0</v>
          </cell>
          <cell r="AT1022">
            <v>0</v>
          </cell>
          <cell r="AU1022">
            <v>0</v>
          </cell>
          <cell r="PM1022">
            <v>0</v>
          </cell>
          <cell r="PN1022">
            <v>0</v>
          </cell>
          <cell r="PO1022">
            <v>0</v>
          </cell>
        </row>
        <row r="1023">
          <cell r="M1023" t="str">
            <v>LCD_GOB_CHI</v>
          </cell>
          <cell r="V1023" t="str">
            <v>RFI</v>
          </cell>
          <cell r="X1023">
            <v>0</v>
          </cell>
          <cell r="Y1023">
            <v>0</v>
          </cell>
          <cell r="AI1023">
            <v>0</v>
          </cell>
          <cell r="AJ1023">
            <v>0</v>
          </cell>
          <cell r="AT1023">
            <v>0</v>
          </cell>
          <cell r="AU1023">
            <v>0</v>
          </cell>
          <cell r="PM1023">
            <v>0</v>
          </cell>
          <cell r="PN1023">
            <v>0</v>
          </cell>
          <cell r="PO1023">
            <v>0</v>
          </cell>
        </row>
        <row r="1024">
          <cell r="M1024" t="str">
            <v>LCD_GOB_CHI</v>
          </cell>
          <cell r="V1024" t="str">
            <v>RFI</v>
          </cell>
          <cell r="X1024">
            <v>0</v>
          </cell>
          <cell r="Y1024">
            <v>0</v>
          </cell>
          <cell r="AI1024">
            <v>0</v>
          </cell>
          <cell r="AJ1024">
            <v>0</v>
          </cell>
          <cell r="AT1024">
            <v>0</v>
          </cell>
          <cell r="AU1024">
            <v>0</v>
          </cell>
          <cell r="PM1024">
            <v>0</v>
          </cell>
          <cell r="PN1024">
            <v>0</v>
          </cell>
          <cell r="PO1024">
            <v>0</v>
          </cell>
        </row>
        <row r="1025">
          <cell r="M1025" t="str">
            <v>LCD_GOB_CHI</v>
          </cell>
          <cell r="V1025" t="str">
            <v>RFI</v>
          </cell>
          <cell r="X1025">
            <v>0</v>
          </cell>
          <cell r="Y1025">
            <v>0</v>
          </cell>
          <cell r="AI1025">
            <v>0</v>
          </cell>
          <cell r="AJ1025">
            <v>0</v>
          </cell>
          <cell r="AT1025">
            <v>0</v>
          </cell>
          <cell r="AU1025">
            <v>0</v>
          </cell>
          <cell r="PM1025">
            <v>0</v>
          </cell>
          <cell r="PN1025">
            <v>0</v>
          </cell>
          <cell r="PO1025">
            <v>0</v>
          </cell>
        </row>
        <row r="1026">
          <cell r="M1026" t="str">
            <v>LCD_GOB_CHI</v>
          </cell>
          <cell r="V1026" t="str">
            <v>RFI</v>
          </cell>
          <cell r="X1026">
            <v>0</v>
          </cell>
          <cell r="Y1026">
            <v>0</v>
          </cell>
          <cell r="AI1026">
            <v>0</v>
          </cell>
          <cell r="AJ1026">
            <v>0</v>
          </cell>
          <cell r="AT1026">
            <v>0</v>
          </cell>
          <cell r="AU1026">
            <v>0</v>
          </cell>
          <cell r="PM1026">
            <v>0</v>
          </cell>
          <cell r="PN1026">
            <v>0</v>
          </cell>
          <cell r="PO1026">
            <v>0</v>
          </cell>
        </row>
        <row r="1027">
          <cell r="M1027" t="str">
            <v>LCD_GOB_CHI</v>
          </cell>
          <cell r="V1027" t="str">
            <v>RFI</v>
          </cell>
          <cell r="X1027">
            <v>0</v>
          </cell>
          <cell r="Y1027">
            <v>0</v>
          </cell>
          <cell r="AI1027">
            <v>0</v>
          </cell>
          <cell r="AJ1027">
            <v>0</v>
          </cell>
          <cell r="AT1027">
            <v>0</v>
          </cell>
          <cell r="AU1027">
            <v>0</v>
          </cell>
          <cell r="PM1027">
            <v>0</v>
          </cell>
          <cell r="PN1027">
            <v>0</v>
          </cell>
          <cell r="PO1027">
            <v>0</v>
          </cell>
        </row>
        <row r="1028">
          <cell r="M1028" t="str">
            <v>LCD_GOB_CHI</v>
          </cell>
          <cell r="V1028" t="str">
            <v>RFI</v>
          </cell>
          <cell r="X1028">
            <v>0</v>
          </cell>
          <cell r="Y1028">
            <v>0</v>
          </cell>
          <cell r="AI1028">
            <v>0</v>
          </cell>
          <cell r="AJ1028">
            <v>0</v>
          </cell>
          <cell r="AT1028">
            <v>0</v>
          </cell>
          <cell r="AU1028">
            <v>0</v>
          </cell>
          <cell r="PM1028">
            <v>0</v>
          </cell>
          <cell r="PN1028">
            <v>0</v>
          </cell>
          <cell r="PO1028">
            <v>0</v>
          </cell>
        </row>
        <row r="1029">
          <cell r="M1029" t="str">
            <v>LCD_GOB_COL</v>
          </cell>
          <cell r="V1029" t="str">
            <v>RFI</v>
          </cell>
          <cell r="X1029">
            <v>0</v>
          </cell>
          <cell r="Y1029">
            <v>0</v>
          </cell>
          <cell r="AI1029">
            <v>0</v>
          </cell>
          <cell r="AJ1029">
            <v>0</v>
          </cell>
          <cell r="AT1029">
            <v>0</v>
          </cell>
          <cell r="AU1029">
            <v>0</v>
          </cell>
          <cell r="PM1029">
            <v>0</v>
          </cell>
          <cell r="PN1029">
            <v>0</v>
          </cell>
          <cell r="PO1029">
            <v>0</v>
          </cell>
        </row>
        <row r="1030">
          <cell r="M1030" t="str">
            <v>LCD_GOB_COL</v>
          </cell>
          <cell r="V1030" t="str">
            <v>RFI</v>
          </cell>
          <cell r="X1030">
            <v>0</v>
          </cell>
          <cell r="Y1030">
            <v>0</v>
          </cell>
          <cell r="AI1030">
            <v>0</v>
          </cell>
          <cell r="AJ1030">
            <v>0</v>
          </cell>
          <cell r="AT1030">
            <v>0</v>
          </cell>
          <cell r="AU1030">
            <v>0</v>
          </cell>
          <cell r="PM1030">
            <v>0</v>
          </cell>
          <cell r="PN1030">
            <v>0</v>
          </cell>
          <cell r="PO1030">
            <v>0</v>
          </cell>
        </row>
        <row r="1031">
          <cell r="M1031" t="str">
            <v>LCD_GOB_COL</v>
          </cell>
          <cell r="V1031" t="str">
            <v>RFI</v>
          </cell>
          <cell r="X1031">
            <v>9.2040262889173004E-3</v>
          </cell>
          <cell r="Y1031">
            <v>0.29702045509782898</v>
          </cell>
          <cell r="AI1031">
            <v>0</v>
          </cell>
          <cell r="AJ1031">
            <v>0</v>
          </cell>
          <cell r="AT1031">
            <v>0</v>
          </cell>
          <cell r="AU1031">
            <v>0</v>
          </cell>
          <cell r="PM1031">
            <v>0</v>
          </cell>
          <cell r="PN1031">
            <v>0</v>
          </cell>
          <cell r="PO1031">
            <v>0</v>
          </cell>
        </row>
        <row r="1032">
          <cell r="M1032" t="str">
            <v>LCD_GOB_COL</v>
          </cell>
          <cell r="V1032" t="str">
            <v>RFI</v>
          </cell>
          <cell r="X1032">
            <v>0</v>
          </cell>
          <cell r="Y1032">
            <v>0</v>
          </cell>
          <cell r="AI1032">
            <v>0</v>
          </cell>
          <cell r="AJ1032">
            <v>0</v>
          </cell>
          <cell r="AT1032">
            <v>0</v>
          </cell>
          <cell r="AU1032">
            <v>0</v>
          </cell>
          <cell r="PM1032">
            <v>0</v>
          </cell>
          <cell r="PN1032">
            <v>0</v>
          </cell>
          <cell r="PO1032">
            <v>0</v>
          </cell>
        </row>
        <row r="1033">
          <cell r="M1033" t="str">
            <v>LCD_GOB_COL</v>
          </cell>
          <cell r="V1033" t="str">
            <v>RFI</v>
          </cell>
          <cell r="X1033">
            <v>0</v>
          </cell>
          <cell r="Y1033">
            <v>0</v>
          </cell>
          <cell r="AI1033">
            <v>0</v>
          </cell>
          <cell r="AJ1033">
            <v>0</v>
          </cell>
          <cell r="AT1033">
            <v>0</v>
          </cell>
          <cell r="AU1033">
            <v>0</v>
          </cell>
          <cell r="PM1033">
            <v>0</v>
          </cell>
          <cell r="PN1033">
            <v>0</v>
          </cell>
          <cell r="PO1033">
            <v>0</v>
          </cell>
        </row>
        <row r="1034">
          <cell r="M1034" t="str">
            <v>LCD_GOB_COL</v>
          </cell>
          <cell r="V1034" t="str">
            <v>RFI</v>
          </cell>
          <cell r="X1034">
            <v>0</v>
          </cell>
          <cell r="Y1034">
            <v>0</v>
          </cell>
          <cell r="AI1034">
            <v>0</v>
          </cell>
          <cell r="AJ1034">
            <v>0</v>
          </cell>
          <cell r="AT1034">
            <v>0</v>
          </cell>
          <cell r="AU1034">
            <v>0</v>
          </cell>
          <cell r="PM1034">
            <v>0</v>
          </cell>
          <cell r="PN1034">
            <v>0</v>
          </cell>
          <cell r="PO1034">
            <v>0</v>
          </cell>
        </row>
        <row r="1035">
          <cell r="M1035" t="str">
            <v>LCD_GOB_COL</v>
          </cell>
          <cell r="V1035" t="str">
            <v>RFI</v>
          </cell>
          <cell r="X1035">
            <v>9.76999368137536E-3</v>
          </cell>
          <cell r="Y1035">
            <v>0.36149367701687801</v>
          </cell>
          <cell r="AI1035">
            <v>0</v>
          </cell>
          <cell r="AJ1035">
            <v>0</v>
          </cell>
          <cell r="AT1035">
            <v>0</v>
          </cell>
          <cell r="AU1035">
            <v>0</v>
          </cell>
          <cell r="PM1035">
            <v>0</v>
          </cell>
          <cell r="PN1035">
            <v>0</v>
          </cell>
          <cell r="PO1035">
            <v>0</v>
          </cell>
        </row>
        <row r="1036">
          <cell r="M1036" t="str">
            <v>LCD_GOB_COL</v>
          </cell>
          <cell r="V1036" t="str">
            <v>RFI</v>
          </cell>
          <cell r="X1036">
            <v>0</v>
          </cell>
          <cell r="Y1036">
            <v>0</v>
          </cell>
          <cell r="AI1036">
            <v>0</v>
          </cell>
          <cell r="AJ1036">
            <v>0</v>
          </cell>
          <cell r="AT1036">
            <v>0</v>
          </cell>
          <cell r="AU1036">
            <v>0</v>
          </cell>
          <cell r="PM1036">
            <v>0</v>
          </cell>
          <cell r="PN1036">
            <v>0</v>
          </cell>
          <cell r="PO1036">
            <v>0</v>
          </cell>
        </row>
        <row r="1037">
          <cell r="M1037" t="str">
            <v>LCD_GOB_COL</v>
          </cell>
          <cell r="V1037" t="str">
            <v>RFI</v>
          </cell>
          <cell r="X1037">
            <v>0</v>
          </cell>
          <cell r="Y1037">
            <v>0</v>
          </cell>
          <cell r="AI1037">
            <v>0</v>
          </cell>
          <cell r="AJ1037">
            <v>0</v>
          </cell>
          <cell r="AT1037">
            <v>0</v>
          </cell>
          <cell r="AU1037">
            <v>0</v>
          </cell>
          <cell r="PM1037">
            <v>0</v>
          </cell>
          <cell r="PN1037">
            <v>0</v>
          </cell>
          <cell r="PO1037">
            <v>0</v>
          </cell>
        </row>
        <row r="1038">
          <cell r="M1038" t="str">
            <v>LCD_GOB_COL</v>
          </cell>
          <cell r="V1038" t="str">
            <v>RFI</v>
          </cell>
          <cell r="X1038">
            <v>0</v>
          </cell>
          <cell r="Y1038">
            <v>0</v>
          </cell>
          <cell r="AI1038">
            <v>0</v>
          </cell>
          <cell r="AJ1038">
            <v>0</v>
          </cell>
          <cell r="AT1038">
            <v>0</v>
          </cell>
          <cell r="AU1038">
            <v>0</v>
          </cell>
          <cell r="PM1038">
            <v>0</v>
          </cell>
          <cell r="PN1038">
            <v>0</v>
          </cell>
          <cell r="PO1038">
            <v>0</v>
          </cell>
        </row>
        <row r="1039">
          <cell r="M1039" t="str">
            <v>LCD_GOB_COL</v>
          </cell>
          <cell r="V1039" t="str">
            <v>RFI</v>
          </cell>
          <cell r="X1039">
            <v>0</v>
          </cell>
          <cell r="Y1039">
            <v>0</v>
          </cell>
          <cell r="AI1039">
            <v>0</v>
          </cell>
          <cell r="AJ1039">
            <v>0</v>
          </cell>
          <cell r="AT1039">
            <v>0</v>
          </cell>
          <cell r="AU1039">
            <v>0</v>
          </cell>
          <cell r="PM1039">
            <v>0</v>
          </cell>
          <cell r="PN1039">
            <v>0</v>
          </cell>
          <cell r="PO1039">
            <v>0</v>
          </cell>
        </row>
        <row r="1040">
          <cell r="M1040" t="str">
            <v>LCD_GOB_COL</v>
          </cell>
          <cell r="V1040" t="str">
            <v>RFI</v>
          </cell>
          <cell r="X1040">
            <v>0</v>
          </cell>
          <cell r="Y1040">
            <v>0</v>
          </cell>
          <cell r="AI1040">
            <v>0</v>
          </cell>
          <cell r="AJ1040">
            <v>0</v>
          </cell>
          <cell r="AT1040">
            <v>0</v>
          </cell>
          <cell r="AU1040">
            <v>0</v>
          </cell>
          <cell r="PM1040">
            <v>0</v>
          </cell>
          <cell r="PN1040">
            <v>0</v>
          </cell>
          <cell r="PO1040">
            <v>0</v>
          </cell>
        </row>
        <row r="1041">
          <cell r="M1041" t="str">
            <v>LCD_GOB_COL</v>
          </cell>
          <cell r="V1041" t="str">
            <v>RFI</v>
          </cell>
          <cell r="X1041">
            <v>0</v>
          </cell>
          <cell r="Y1041">
            <v>0</v>
          </cell>
          <cell r="AI1041">
            <v>0</v>
          </cell>
          <cell r="AJ1041">
            <v>0</v>
          </cell>
          <cell r="AT1041">
            <v>0</v>
          </cell>
          <cell r="AU1041">
            <v>0</v>
          </cell>
          <cell r="PM1041">
            <v>0</v>
          </cell>
          <cell r="PN1041">
            <v>0</v>
          </cell>
          <cell r="PO1041">
            <v>0</v>
          </cell>
        </row>
        <row r="1042">
          <cell r="M1042" t="str">
            <v>LCD_GOB_COL</v>
          </cell>
          <cell r="V1042" t="str">
            <v>RFI</v>
          </cell>
          <cell r="X1042">
            <v>0</v>
          </cell>
          <cell r="Y1042">
            <v>0</v>
          </cell>
          <cell r="AI1042">
            <v>0</v>
          </cell>
          <cell r="AJ1042">
            <v>0</v>
          </cell>
          <cell r="AT1042">
            <v>0</v>
          </cell>
          <cell r="AU1042">
            <v>0</v>
          </cell>
          <cell r="PM1042">
            <v>0</v>
          </cell>
          <cell r="PN1042">
            <v>0</v>
          </cell>
          <cell r="PO1042">
            <v>0</v>
          </cell>
        </row>
        <row r="1043">
          <cell r="M1043" t="str">
            <v>LCD_GOB_COL</v>
          </cell>
          <cell r="V1043" t="str">
            <v>RFI</v>
          </cell>
          <cell r="X1043">
            <v>0</v>
          </cell>
          <cell r="Y1043">
            <v>0</v>
          </cell>
          <cell r="AI1043">
            <v>0</v>
          </cell>
          <cell r="AJ1043">
            <v>0</v>
          </cell>
          <cell r="AT1043">
            <v>0</v>
          </cell>
          <cell r="AU1043">
            <v>0</v>
          </cell>
          <cell r="PM1043">
            <v>0</v>
          </cell>
          <cell r="PN1043">
            <v>0</v>
          </cell>
          <cell r="PO1043">
            <v>0</v>
          </cell>
        </row>
        <row r="1044">
          <cell r="M1044" t="str">
            <v>LCD_GOB_COL</v>
          </cell>
          <cell r="V1044" t="str">
            <v>RFI</v>
          </cell>
          <cell r="X1044">
            <v>0</v>
          </cell>
          <cell r="Y1044">
            <v>0</v>
          </cell>
          <cell r="AI1044">
            <v>0</v>
          </cell>
          <cell r="AJ1044">
            <v>0</v>
          </cell>
          <cell r="AT1044">
            <v>0</v>
          </cell>
          <cell r="AU1044">
            <v>0</v>
          </cell>
          <cell r="PM1044">
            <v>0</v>
          </cell>
          <cell r="PN1044">
            <v>0</v>
          </cell>
          <cell r="PO1044">
            <v>0</v>
          </cell>
        </row>
        <row r="1045">
          <cell r="M1045" t="str">
            <v>LCD_GOB_COL</v>
          </cell>
          <cell r="V1045" t="str">
            <v>RFI</v>
          </cell>
          <cell r="X1045">
            <v>0</v>
          </cell>
          <cell r="Y1045">
            <v>0</v>
          </cell>
          <cell r="AI1045">
            <v>0</v>
          </cell>
          <cell r="AJ1045">
            <v>0</v>
          </cell>
          <cell r="AT1045">
            <v>0</v>
          </cell>
          <cell r="AU1045">
            <v>0</v>
          </cell>
          <cell r="PM1045">
            <v>0</v>
          </cell>
          <cell r="PN1045">
            <v>0</v>
          </cell>
          <cell r="PO1045">
            <v>0</v>
          </cell>
        </row>
        <row r="1046">
          <cell r="M1046" t="str">
            <v>LCD_GOB_COL</v>
          </cell>
          <cell r="V1046" t="str">
            <v>RFI</v>
          </cell>
          <cell r="X1046">
            <v>0</v>
          </cell>
          <cell r="Y1046">
            <v>0</v>
          </cell>
          <cell r="AI1046">
            <v>0</v>
          </cell>
          <cell r="AJ1046">
            <v>0</v>
          </cell>
          <cell r="AT1046">
            <v>0</v>
          </cell>
          <cell r="AU1046">
            <v>0</v>
          </cell>
          <cell r="PM1046">
            <v>0</v>
          </cell>
          <cell r="PN1046">
            <v>0</v>
          </cell>
          <cell r="PO1046">
            <v>0</v>
          </cell>
        </row>
        <row r="1047">
          <cell r="M1047" t="str">
            <v>LCD_GOB_COL</v>
          </cell>
          <cell r="V1047" t="str">
            <v>RFI</v>
          </cell>
          <cell r="X1047">
            <v>0</v>
          </cell>
          <cell r="Y1047">
            <v>0</v>
          </cell>
          <cell r="AI1047">
            <v>0</v>
          </cell>
          <cell r="AJ1047">
            <v>0</v>
          </cell>
          <cell r="AT1047">
            <v>0</v>
          </cell>
          <cell r="AU1047">
            <v>0</v>
          </cell>
          <cell r="PM1047">
            <v>0</v>
          </cell>
          <cell r="PN1047">
            <v>0</v>
          </cell>
          <cell r="PO1047">
            <v>0</v>
          </cell>
        </row>
        <row r="1048">
          <cell r="M1048" t="str">
            <v>LCD_GOB_COL</v>
          </cell>
          <cell r="V1048" t="str">
            <v>RFI</v>
          </cell>
          <cell r="X1048">
            <v>0</v>
          </cell>
          <cell r="Y1048">
            <v>0</v>
          </cell>
          <cell r="AI1048">
            <v>0</v>
          </cell>
          <cell r="AJ1048">
            <v>0</v>
          </cell>
          <cell r="AT1048">
            <v>0</v>
          </cell>
          <cell r="AU1048">
            <v>0</v>
          </cell>
          <cell r="PM1048">
            <v>0</v>
          </cell>
          <cell r="PN1048">
            <v>0</v>
          </cell>
          <cell r="PO1048">
            <v>0</v>
          </cell>
        </row>
        <row r="1049">
          <cell r="M1049" t="str">
            <v>LCD_GOB_COL</v>
          </cell>
          <cell r="V1049" t="str">
            <v>RFI</v>
          </cell>
          <cell r="X1049">
            <v>0</v>
          </cell>
          <cell r="Y1049">
            <v>0</v>
          </cell>
          <cell r="AI1049">
            <v>0</v>
          </cell>
          <cell r="AJ1049">
            <v>0</v>
          </cell>
          <cell r="AT1049">
            <v>0</v>
          </cell>
          <cell r="AU1049">
            <v>0</v>
          </cell>
          <cell r="PM1049">
            <v>0</v>
          </cell>
          <cell r="PN1049">
            <v>0</v>
          </cell>
          <cell r="PO1049">
            <v>0</v>
          </cell>
        </row>
        <row r="1050">
          <cell r="M1050" t="str">
            <v>LCD_GOB_COL</v>
          </cell>
          <cell r="V1050" t="str">
            <v>RFI</v>
          </cell>
          <cell r="X1050">
            <v>0</v>
          </cell>
          <cell r="Y1050">
            <v>0</v>
          </cell>
          <cell r="AI1050">
            <v>0</v>
          </cell>
          <cell r="AJ1050">
            <v>0</v>
          </cell>
          <cell r="AT1050">
            <v>0</v>
          </cell>
          <cell r="AU1050">
            <v>0</v>
          </cell>
          <cell r="PM1050">
            <v>0</v>
          </cell>
          <cell r="PN1050">
            <v>0</v>
          </cell>
          <cell r="PO1050">
            <v>0</v>
          </cell>
        </row>
        <row r="1051">
          <cell r="M1051" t="str">
            <v>LCD_GOB_COL</v>
          </cell>
          <cell r="V1051" t="str">
            <v>RFI</v>
          </cell>
          <cell r="X1051">
            <v>0</v>
          </cell>
          <cell r="Y1051">
            <v>0</v>
          </cell>
          <cell r="AI1051">
            <v>0</v>
          </cell>
          <cell r="AJ1051">
            <v>0</v>
          </cell>
          <cell r="AT1051">
            <v>0</v>
          </cell>
          <cell r="AU1051">
            <v>0</v>
          </cell>
          <cell r="PM1051">
            <v>0</v>
          </cell>
          <cell r="PN1051">
            <v>0</v>
          </cell>
          <cell r="PO1051">
            <v>0</v>
          </cell>
        </row>
        <row r="1052">
          <cell r="M1052" t="str">
            <v>LCD_GOB_COL</v>
          </cell>
          <cell r="V1052" t="str">
            <v>RFI</v>
          </cell>
          <cell r="X1052">
            <v>0</v>
          </cell>
          <cell r="Y1052">
            <v>0</v>
          </cell>
          <cell r="AI1052">
            <v>0</v>
          </cell>
          <cell r="AJ1052">
            <v>0</v>
          </cell>
          <cell r="AT1052">
            <v>0</v>
          </cell>
          <cell r="AU1052">
            <v>0</v>
          </cell>
          <cell r="PM1052">
            <v>0</v>
          </cell>
          <cell r="PN1052">
            <v>0</v>
          </cell>
          <cell r="PO1052">
            <v>0</v>
          </cell>
        </row>
        <row r="1053">
          <cell r="M1053" t="str">
            <v>LCD_GOB_FM</v>
          </cell>
          <cell r="V1053" t="str">
            <v>RF_ETF</v>
          </cell>
          <cell r="X1053">
            <v>0</v>
          </cell>
          <cell r="Y1053">
            <v>0</v>
          </cell>
          <cell r="AI1053">
            <v>0</v>
          </cell>
          <cell r="AJ1053">
            <v>0</v>
          </cell>
          <cell r="AT1053">
            <v>0</v>
          </cell>
          <cell r="AU1053">
            <v>0</v>
          </cell>
          <cell r="PM1053">
            <v>0</v>
          </cell>
          <cell r="PN1053">
            <v>0</v>
          </cell>
          <cell r="PO1053">
            <v>0</v>
          </cell>
        </row>
        <row r="1054">
          <cell r="M1054" t="str">
            <v>LCD_GOB_FM</v>
          </cell>
          <cell r="V1054" t="str">
            <v>RF_ETF</v>
          </cell>
          <cell r="X1054">
            <v>0</v>
          </cell>
          <cell r="Y1054">
            <v>0</v>
          </cell>
          <cell r="AI1054">
            <v>0</v>
          </cell>
          <cell r="AJ1054">
            <v>0</v>
          </cell>
          <cell r="AT1054">
            <v>0</v>
          </cell>
          <cell r="AU1054">
            <v>0</v>
          </cell>
          <cell r="PM1054">
            <v>0</v>
          </cell>
          <cell r="PN1054">
            <v>0</v>
          </cell>
          <cell r="PO1054">
            <v>0</v>
          </cell>
        </row>
        <row r="1055">
          <cell r="M1055" t="str">
            <v>LCD_GOB_FM</v>
          </cell>
          <cell r="V1055" t="str">
            <v>RF_ETF</v>
          </cell>
          <cell r="X1055">
            <v>0</v>
          </cell>
          <cell r="Y1055">
            <v>0</v>
          </cell>
          <cell r="AI1055">
            <v>0</v>
          </cell>
          <cell r="AJ1055">
            <v>0</v>
          </cell>
          <cell r="AT1055">
            <v>0</v>
          </cell>
          <cell r="AU1055">
            <v>0</v>
          </cell>
          <cell r="PM1055">
            <v>0</v>
          </cell>
          <cell r="PN1055">
            <v>0</v>
          </cell>
          <cell r="PO1055">
            <v>0</v>
          </cell>
        </row>
        <row r="1056">
          <cell r="M1056" t="str">
            <v>LCD_GOB_FM</v>
          </cell>
          <cell r="V1056" t="str">
            <v>RF_ETF</v>
          </cell>
          <cell r="X1056">
            <v>0</v>
          </cell>
          <cell r="Y1056">
            <v>0</v>
          </cell>
          <cell r="AI1056">
            <v>0</v>
          </cell>
          <cell r="AJ1056">
            <v>0</v>
          </cell>
          <cell r="AT1056">
            <v>0</v>
          </cell>
          <cell r="AU1056">
            <v>0</v>
          </cell>
          <cell r="PM1056">
            <v>0</v>
          </cell>
          <cell r="PN1056">
            <v>0</v>
          </cell>
          <cell r="PO1056">
            <v>0</v>
          </cell>
        </row>
        <row r="1057">
          <cell r="M1057" t="str">
            <v>LCD_GOB_FM</v>
          </cell>
          <cell r="V1057" t="str">
            <v>RF_ETF</v>
          </cell>
          <cell r="X1057">
            <v>0</v>
          </cell>
          <cell r="Y1057">
            <v>0</v>
          </cell>
          <cell r="AI1057">
            <v>0</v>
          </cell>
          <cell r="AJ1057">
            <v>0</v>
          </cell>
          <cell r="AT1057">
            <v>0</v>
          </cell>
          <cell r="AU1057">
            <v>0</v>
          </cell>
          <cell r="PM1057">
            <v>0</v>
          </cell>
          <cell r="PN1057">
            <v>0</v>
          </cell>
          <cell r="PO1057">
            <v>0</v>
          </cell>
        </row>
        <row r="1058">
          <cell r="M1058" t="str">
            <v>LCD_GOB_FM</v>
          </cell>
          <cell r="V1058" t="str">
            <v>RF_ETF</v>
          </cell>
          <cell r="X1058">
            <v>0</v>
          </cell>
          <cell r="Y1058">
            <v>0</v>
          </cell>
          <cell r="AI1058">
            <v>0</v>
          </cell>
          <cell r="AJ1058">
            <v>0</v>
          </cell>
          <cell r="AT1058">
            <v>0</v>
          </cell>
          <cell r="AU1058">
            <v>0</v>
          </cell>
          <cell r="PM1058">
            <v>0</v>
          </cell>
          <cell r="PN1058">
            <v>0</v>
          </cell>
          <cell r="PO1058">
            <v>0</v>
          </cell>
        </row>
        <row r="1059">
          <cell r="M1059" t="str">
            <v>LCD_GOB_FM</v>
          </cell>
          <cell r="V1059" t="str">
            <v>RF_ETF</v>
          </cell>
          <cell r="X1059">
            <v>9.7796416707792296E-8</v>
          </cell>
          <cell r="Y1059">
            <v>-1.1631823282343101E-5</v>
          </cell>
          <cell r="AI1059">
            <v>1.6772205424952398E-8</v>
          </cell>
          <cell r="AJ1059">
            <v>-1.9948720453300001E-6</v>
          </cell>
          <cell r="AT1059">
            <v>0</v>
          </cell>
          <cell r="AU1059">
            <v>0</v>
          </cell>
          <cell r="PM1059">
            <v>0</v>
          </cell>
          <cell r="PN1059">
            <v>0</v>
          </cell>
          <cell r="PO1059">
            <v>0</v>
          </cell>
        </row>
        <row r="1060">
          <cell r="M1060" t="str">
            <v>LCD_GOB_FM</v>
          </cell>
          <cell r="V1060" t="str">
            <v>RF_ETF</v>
          </cell>
          <cell r="X1060">
            <v>0</v>
          </cell>
          <cell r="Y1060">
            <v>0</v>
          </cell>
          <cell r="AI1060">
            <v>0</v>
          </cell>
          <cell r="AJ1060">
            <v>0</v>
          </cell>
          <cell r="AT1060">
            <v>0</v>
          </cell>
          <cell r="AU1060">
            <v>0</v>
          </cell>
          <cell r="PM1060">
            <v>0</v>
          </cell>
          <cell r="PN1060">
            <v>0</v>
          </cell>
          <cell r="PO1060">
            <v>0</v>
          </cell>
        </row>
        <row r="1061">
          <cell r="M1061" t="str">
            <v>LCD_GOB_FM</v>
          </cell>
          <cell r="V1061" t="str">
            <v>RF_ETF</v>
          </cell>
          <cell r="X1061">
            <v>0</v>
          </cell>
          <cell r="Y1061">
            <v>0</v>
          </cell>
          <cell r="AI1061">
            <v>0</v>
          </cell>
          <cell r="AJ1061">
            <v>0</v>
          </cell>
          <cell r="AT1061">
            <v>0</v>
          </cell>
          <cell r="AU1061">
            <v>0</v>
          </cell>
          <cell r="PM1061">
            <v>0</v>
          </cell>
          <cell r="PN1061">
            <v>0</v>
          </cell>
          <cell r="PO1061">
            <v>0</v>
          </cell>
        </row>
        <row r="1062">
          <cell r="M1062" t="str">
            <v>LCD_GOB_FM</v>
          </cell>
          <cell r="V1062" t="str">
            <v>RF_ETF</v>
          </cell>
          <cell r="X1062">
            <v>0</v>
          </cell>
          <cell r="Y1062">
            <v>0</v>
          </cell>
          <cell r="AI1062">
            <v>0</v>
          </cell>
          <cell r="AJ1062">
            <v>0</v>
          </cell>
          <cell r="AT1062">
            <v>0</v>
          </cell>
          <cell r="AU1062">
            <v>0</v>
          </cell>
          <cell r="PM1062">
            <v>0</v>
          </cell>
          <cell r="PN1062">
            <v>0</v>
          </cell>
          <cell r="PO1062">
            <v>0</v>
          </cell>
        </row>
        <row r="1063">
          <cell r="M1063" t="str">
            <v>LCD_GOB_FM</v>
          </cell>
          <cell r="V1063" t="str">
            <v>RF_ETF</v>
          </cell>
          <cell r="X1063">
            <v>0</v>
          </cell>
          <cell r="Y1063">
            <v>0</v>
          </cell>
          <cell r="AI1063">
            <v>0</v>
          </cell>
          <cell r="AJ1063">
            <v>0</v>
          </cell>
          <cell r="AT1063">
            <v>0</v>
          </cell>
          <cell r="AU1063">
            <v>0</v>
          </cell>
          <cell r="PM1063">
            <v>0</v>
          </cell>
          <cell r="PN1063">
            <v>0</v>
          </cell>
          <cell r="PO1063">
            <v>0</v>
          </cell>
        </row>
        <row r="1064">
          <cell r="M1064" t="str">
            <v>LCD_GOB_FM</v>
          </cell>
          <cell r="V1064" t="str">
            <v>RF_ETF</v>
          </cell>
          <cell r="X1064">
            <v>0</v>
          </cell>
          <cell r="Y1064">
            <v>0</v>
          </cell>
          <cell r="AI1064">
            <v>0</v>
          </cell>
          <cell r="AJ1064">
            <v>0</v>
          </cell>
          <cell r="AT1064">
            <v>0</v>
          </cell>
          <cell r="AU1064">
            <v>0</v>
          </cell>
          <cell r="PM1064">
            <v>0</v>
          </cell>
          <cell r="PN1064">
            <v>0</v>
          </cell>
          <cell r="PO1064">
            <v>0</v>
          </cell>
        </row>
        <row r="1065">
          <cell r="M1065" t="str">
            <v>LCD_GOB_FM</v>
          </cell>
          <cell r="V1065" t="str">
            <v>RF_ETF</v>
          </cell>
          <cell r="X1065">
            <v>0</v>
          </cell>
          <cell r="Y1065">
            <v>0</v>
          </cell>
          <cell r="AI1065">
            <v>0</v>
          </cell>
          <cell r="AJ1065">
            <v>0</v>
          </cell>
          <cell r="AT1065">
            <v>0</v>
          </cell>
          <cell r="AU1065">
            <v>0</v>
          </cell>
          <cell r="PM1065">
            <v>0</v>
          </cell>
          <cell r="PN1065">
            <v>0</v>
          </cell>
          <cell r="PO1065">
            <v>0</v>
          </cell>
        </row>
        <row r="1066">
          <cell r="M1066" t="str">
            <v>LCD_GOB_FM</v>
          </cell>
          <cell r="V1066" t="str">
            <v>RF_ETF</v>
          </cell>
          <cell r="X1066">
            <v>9.4980195910803107E-8</v>
          </cell>
          <cell r="Y1066">
            <v>5.8274274294944895E-7</v>
          </cell>
          <cell r="AI1066">
            <v>1.81544788791069E-8</v>
          </cell>
          <cell r="AJ1066">
            <v>1.1138423516854301E-7</v>
          </cell>
          <cell r="AT1066">
            <v>0</v>
          </cell>
          <cell r="AU1066">
            <v>0</v>
          </cell>
          <cell r="PM1066">
            <v>0</v>
          </cell>
          <cell r="PN1066">
            <v>0</v>
          </cell>
          <cell r="PO1066">
            <v>0</v>
          </cell>
        </row>
        <row r="1067">
          <cell r="M1067" t="str">
            <v>LCD_GOB_FM</v>
          </cell>
          <cell r="V1067" t="str">
            <v>RF_ETF</v>
          </cell>
          <cell r="X1067">
            <v>0</v>
          </cell>
          <cell r="Y1067">
            <v>0</v>
          </cell>
          <cell r="AI1067">
            <v>0</v>
          </cell>
          <cell r="AJ1067">
            <v>0</v>
          </cell>
          <cell r="AT1067">
            <v>0</v>
          </cell>
          <cell r="AU1067">
            <v>0</v>
          </cell>
          <cell r="PM1067">
            <v>0</v>
          </cell>
          <cell r="PN1067">
            <v>0</v>
          </cell>
          <cell r="PO1067">
            <v>0</v>
          </cell>
        </row>
        <row r="1068">
          <cell r="M1068" t="str">
            <v>LCD_GOB_FM</v>
          </cell>
          <cell r="V1068" t="str">
            <v>RF_ETF</v>
          </cell>
          <cell r="X1068">
            <v>0</v>
          </cell>
          <cell r="Y1068">
            <v>0</v>
          </cell>
          <cell r="AI1068">
            <v>0</v>
          </cell>
          <cell r="AJ1068">
            <v>0</v>
          </cell>
          <cell r="AT1068">
            <v>0</v>
          </cell>
          <cell r="AU1068">
            <v>0</v>
          </cell>
          <cell r="PM1068">
            <v>0</v>
          </cell>
          <cell r="PN1068">
            <v>0</v>
          </cell>
          <cell r="PO1068">
            <v>0</v>
          </cell>
        </row>
        <row r="1069">
          <cell r="M1069" t="str">
            <v>LCD_GOB_FM</v>
          </cell>
          <cell r="V1069" t="str">
            <v>RF_ETF</v>
          </cell>
          <cell r="X1069">
            <v>0</v>
          </cell>
          <cell r="Y1069">
            <v>0</v>
          </cell>
          <cell r="AI1069">
            <v>0</v>
          </cell>
          <cell r="AJ1069">
            <v>0</v>
          </cell>
          <cell r="AT1069">
            <v>0</v>
          </cell>
          <cell r="AU1069">
            <v>0</v>
          </cell>
          <cell r="PM1069">
            <v>0</v>
          </cell>
          <cell r="PN1069">
            <v>0</v>
          </cell>
          <cell r="PO1069">
            <v>0</v>
          </cell>
        </row>
        <row r="1070">
          <cell r="M1070" t="str">
            <v>LCD_GOB_FM</v>
          </cell>
          <cell r="V1070" t="str">
            <v>RF_ETF</v>
          </cell>
          <cell r="X1070">
            <v>0</v>
          </cell>
          <cell r="Y1070">
            <v>0</v>
          </cell>
          <cell r="AI1070">
            <v>0</v>
          </cell>
          <cell r="AJ1070">
            <v>0</v>
          </cell>
          <cell r="AT1070">
            <v>0</v>
          </cell>
          <cell r="AU1070">
            <v>0</v>
          </cell>
          <cell r="PM1070">
            <v>0</v>
          </cell>
          <cell r="PN1070">
            <v>0</v>
          </cell>
          <cell r="PO1070">
            <v>0</v>
          </cell>
        </row>
        <row r="1071">
          <cell r="M1071" t="str">
            <v>LCD_GOB_FM</v>
          </cell>
          <cell r="V1071" t="str">
            <v>RF_ETF</v>
          </cell>
          <cell r="X1071">
            <v>0</v>
          </cell>
          <cell r="Y1071">
            <v>0</v>
          </cell>
          <cell r="AI1071">
            <v>0</v>
          </cell>
          <cell r="AJ1071">
            <v>0</v>
          </cell>
          <cell r="AT1071">
            <v>0</v>
          </cell>
          <cell r="AU1071">
            <v>0</v>
          </cell>
          <cell r="PM1071">
            <v>0</v>
          </cell>
          <cell r="PN1071">
            <v>0</v>
          </cell>
          <cell r="PO1071">
            <v>0</v>
          </cell>
        </row>
        <row r="1072">
          <cell r="M1072" t="str">
            <v>LCD_GOB_FM</v>
          </cell>
          <cell r="V1072" t="str">
            <v>RF_ETF</v>
          </cell>
          <cell r="X1072">
            <v>0</v>
          </cell>
          <cell r="Y1072">
            <v>0</v>
          </cell>
          <cell r="AI1072">
            <v>0</v>
          </cell>
          <cell r="AJ1072">
            <v>0</v>
          </cell>
          <cell r="AT1072">
            <v>0</v>
          </cell>
          <cell r="AU1072">
            <v>0</v>
          </cell>
          <cell r="PM1072">
            <v>0</v>
          </cell>
          <cell r="PN1072">
            <v>0</v>
          </cell>
          <cell r="PO1072">
            <v>0</v>
          </cell>
        </row>
        <row r="1073">
          <cell r="M1073" t="str">
            <v>LCD_GOB_FM</v>
          </cell>
          <cell r="V1073" t="str">
            <v>RF_ETF</v>
          </cell>
          <cell r="X1073">
            <v>0</v>
          </cell>
          <cell r="Y1073">
            <v>0</v>
          </cell>
          <cell r="AI1073">
            <v>0</v>
          </cell>
          <cell r="AJ1073">
            <v>0</v>
          </cell>
          <cell r="AT1073">
            <v>0</v>
          </cell>
          <cell r="AU1073">
            <v>0</v>
          </cell>
          <cell r="PM1073">
            <v>0</v>
          </cell>
          <cell r="PN1073">
            <v>0</v>
          </cell>
          <cell r="PO1073">
            <v>0</v>
          </cell>
        </row>
        <row r="1074">
          <cell r="M1074" t="str">
            <v>LCD_GOB_FM</v>
          </cell>
          <cell r="V1074" t="str">
            <v>RF_ETF</v>
          </cell>
          <cell r="X1074">
            <v>0</v>
          </cell>
          <cell r="Y1074">
            <v>0</v>
          </cell>
          <cell r="AI1074">
            <v>0</v>
          </cell>
          <cell r="AJ1074">
            <v>0</v>
          </cell>
          <cell r="AT1074">
            <v>0</v>
          </cell>
          <cell r="AU1074">
            <v>0</v>
          </cell>
          <cell r="PM1074">
            <v>0</v>
          </cell>
          <cell r="PN1074">
            <v>0</v>
          </cell>
          <cell r="PO1074">
            <v>0</v>
          </cell>
        </row>
        <row r="1075">
          <cell r="M1075" t="str">
            <v>LCD_GOB_FM</v>
          </cell>
          <cell r="V1075" t="str">
            <v>RF_ETF</v>
          </cell>
          <cell r="X1075">
            <v>2.7486563336539701E-2</v>
          </cell>
          <cell r="Y1075">
            <v>-0.33629897692177801</v>
          </cell>
          <cell r="AI1075">
            <v>0</v>
          </cell>
          <cell r="AJ1075">
            <v>0</v>
          </cell>
          <cell r="AT1075">
            <v>0</v>
          </cell>
          <cell r="AU1075">
            <v>0</v>
          </cell>
          <cell r="PM1075">
            <v>0</v>
          </cell>
          <cell r="PN1075">
            <v>0</v>
          </cell>
          <cell r="PO1075">
            <v>0</v>
          </cell>
        </row>
        <row r="1076">
          <cell r="M1076" t="str">
            <v>LCD_GOB_FM</v>
          </cell>
          <cell r="V1076" t="str">
            <v>RF_ETF</v>
          </cell>
          <cell r="X1076">
            <v>0</v>
          </cell>
          <cell r="Y1076">
            <v>0</v>
          </cell>
          <cell r="AI1076">
            <v>0</v>
          </cell>
          <cell r="AJ1076">
            <v>0</v>
          </cell>
          <cell r="AT1076">
            <v>0</v>
          </cell>
          <cell r="AU1076">
            <v>0</v>
          </cell>
          <cell r="PM1076">
            <v>0</v>
          </cell>
          <cell r="PN1076">
            <v>0</v>
          </cell>
          <cell r="PO1076">
            <v>0</v>
          </cell>
        </row>
        <row r="1077">
          <cell r="M1077" t="str">
            <v>LCD_GOB_FM</v>
          </cell>
          <cell r="V1077" t="str">
            <v>RF_ETF</v>
          </cell>
          <cell r="X1077">
            <v>0</v>
          </cell>
          <cell r="Y1077">
            <v>0</v>
          </cell>
          <cell r="AI1077">
            <v>0</v>
          </cell>
          <cell r="AJ1077">
            <v>0</v>
          </cell>
          <cell r="AT1077">
            <v>0</v>
          </cell>
          <cell r="AU1077">
            <v>0</v>
          </cell>
          <cell r="PM1077">
            <v>0</v>
          </cell>
          <cell r="PN1077">
            <v>0</v>
          </cell>
          <cell r="PO1077">
            <v>0</v>
          </cell>
        </row>
        <row r="1078">
          <cell r="M1078" t="str">
            <v>LCD_GOB_FM</v>
          </cell>
          <cell r="V1078" t="str">
            <v>RF_ETF</v>
          </cell>
          <cell r="X1078">
            <v>1.8339027068953202E-2</v>
          </cell>
          <cell r="Y1078">
            <v>-1.1410012549339901</v>
          </cell>
          <cell r="AI1078">
            <v>1.7819007288893601E-2</v>
          </cell>
          <cell r="AJ1078">
            <v>-1.10864712734582</v>
          </cell>
          <cell r="AT1078">
            <v>0</v>
          </cell>
          <cell r="AU1078">
            <v>0</v>
          </cell>
          <cell r="PM1078">
            <v>0</v>
          </cell>
          <cell r="PN1078">
            <v>0</v>
          </cell>
          <cell r="PO1078">
            <v>0</v>
          </cell>
        </row>
        <row r="1079">
          <cell r="M1079" t="str">
            <v>LCD_GOB_FM</v>
          </cell>
          <cell r="V1079" t="str">
            <v>RF_ETF</v>
          </cell>
          <cell r="X1079">
            <v>0</v>
          </cell>
          <cell r="Y1079">
            <v>0</v>
          </cell>
          <cell r="AI1079">
            <v>0</v>
          </cell>
          <cell r="AJ1079">
            <v>0</v>
          </cell>
          <cell r="AT1079">
            <v>0</v>
          </cell>
          <cell r="AU1079">
            <v>0</v>
          </cell>
          <cell r="PM1079">
            <v>0</v>
          </cell>
          <cell r="PN1079">
            <v>0</v>
          </cell>
          <cell r="PO1079">
            <v>0</v>
          </cell>
        </row>
        <row r="1080">
          <cell r="M1080" t="str">
            <v>LCD_GOB_FM</v>
          </cell>
          <cell r="V1080" t="str">
            <v>RF_ETF</v>
          </cell>
          <cell r="X1080">
            <v>1.4930386683015599E-2</v>
          </cell>
          <cell r="Y1080">
            <v>-0.89962156287093398</v>
          </cell>
          <cell r="AI1080">
            <v>2.08698014199436E-8</v>
          </cell>
          <cell r="AJ1080">
            <v>-1.25749743951076E-6</v>
          </cell>
          <cell r="AT1080">
            <v>0</v>
          </cell>
          <cell r="AU1080">
            <v>0</v>
          </cell>
          <cell r="PM1080">
            <v>0</v>
          </cell>
          <cell r="PN1080">
            <v>0</v>
          </cell>
          <cell r="PO1080">
            <v>0</v>
          </cell>
        </row>
        <row r="1081">
          <cell r="M1081" t="str">
            <v>LCD_GOB_FM</v>
          </cell>
          <cell r="V1081" t="str">
            <v>RF_ETF</v>
          </cell>
          <cell r="X1081">
            <v>0</v>
          </cell>
          <cell r="Y1081">
            <v>0</v>
          </cell>
          <cell r="AI1081">
            <v>0</v>
          </cell>
          <cell r="AJ1081">
            <v>0</v>
          </cell>
          <cell r="AT1081">
            <v>0</v>
          </cell>
          <cell r="AU1081">
            <v>0</v>
          </cell>
          <cell r="PM1081">
            <v>0</v>
          </cell>
          <cell r="PN1081">
            <v>0</v>
          </cell>
          <cell r="PO1081">
            <v>0</v>
          </cell>
        </row>
        <row r="1082">
          <cell r="M1082" t="str">
            <v>LCD_GOB_FM</v>
          </cell>
          <cell r="V1082" t="str">
            <v>RF_ETF</v>
          </cell>
          <cell r="X1082">
            <v>0</v>
          </cell>
          <cell r="Y1082">
            <v>0</v>
          </cell>
          <cell r="AI1082">
            <v>0</v>
          </cell>
          <cell r="AJ1082">
            <v>0</v>
          </cell>
          <cell r="AT1082">
            <v>0</v>
          </cell>
          <cell r="AU1082">
            <v>0</v>
          </cell>
          <cell r="PM1082">
            <v>0</v>
          </cell>
          <cell r="PN1082">
            <v>0</v>
          </cell>
          <cell r="PO1082">
            <v>0</v>
          </cell>
        </row>
        <row r="1083">
          <cell r="M1083" t="str">
            <v>LCD_GOB_FM</v>
          </cell>
          <cell r="V1083" t="str">
            <v>RF_ETF</v>
          </cell>
          <cell r="X1083">
            <v>0</v>
          </cell>
          <cell r="Y1083">
            <v>0</v>
          </cell>
          <cell r="AI1083">
            <v>0</v>
          </cell>
          <cell r="AJ1083">
            <v>0</v>
          </cell>
          <cell r="AT1083">
            <v>0</v>
          </cell>
          <cell r="AU1083">
            <v>0</v>
          </cell>
          <cell r="PM1083">
            <v>0</v>
          </cell>
          <cell r="PN1083">
            <v>0</v>
          </cell>
          <cell r="PO1083">
            <v>0</v>
          </cell>
        </row>
        <row r="1084">
          <cell r="M1084" t="str">
            <v>LCD_GOB_MEX</v>
          </cell>
          <cell r="V1084" t="str">
            <v>RFI</v>
          </cell>
          <cell r="X1084">
            <v>0</v>
          </cell>
          <cell r="Y1084">
            <v>0</v>
          </cell>
          <cell r="AI1084">
            <v>0</v>
          </cell>
          <cell r="AJ1084">
            <v>0</v>
          </cell>
          <cell r="AT1084">
            <v>0</v>
          </cell>
          <cell r="AU1084">
            <v>0</v>
          </cell>
          <cell r="PM1084">
            <v>0</v>
          </cell>
          <cell r="PN1084">
            <v>0</v>
          </cell>
          <cell r="PO1084">
            <v>0</v>
          </cell>
        </row>
        <row r="1085">
          <cell r="M1085" t="str">
            <v>LCD_GOB_MEX</v>
          </cell>
          <cell r="V1085" t="str">
            <v>RFI</v>
          </cell>
          <cell r="X1085">
            <v>0</v>
          </cell>
          <cell r="Y1085">
            <v>0</v>
          </cell>
          <cell r="AI1085">
            <v>0</v>
          </cell>
          <cell r="AJ1085">
            <v>0</v>
          </cell>
          <cell r="AT1085">
            <v>0</v>
          </cell>
          <cell r="AU1085">
            <v>0</v>
          </cell>
          <cell r="PM1085">
            <v>0</v>
          </cell>
          <cell r="PN1085">
            <v>0</v>
          </cell>
          <cell r="PO1085">
            <v>0</v>
          </cell>
        </row>
        <row r="1086">
          <cell r="M1086" t="str">
            <v>LCD_GOB_MEX</v>
          </cell>
          <cell r="V1086" t="str">
            <v>RFI</v>
          </cell>
          <cell r="X1086">
            <v>1.52188198012779E-2</v>
          </cell>
          <cell r="Y1086">
            <v>1.8888988722975999</v>
          </cell>
          <cell r="AI1086">
            <v>4.9491471991177597E-3</v>
          </cell>
          <cell r="AJ1086">
            <v>0.614268299730103</v>
          </cell>
          <cell r="AT1086">
            <v>0</v>
          </cell>
          <cell r="AU1086">
            <v>0</v>
          </cell>
          <cell r="PM1086">
            <v>0</v>
          </cell>
          <cell r="PN1086">
            <v>0</v>
          </cell>
          <cell r="PO1086">
            <v>0</v>
          </cell>
        </row>
        <row r="1087">
          <cell r="M1087" t="str">
            <v>LCD_GOB_MEX</v>
          </cell>
          <cell r="V1087" t="str">
            <v>RFI</v>
          </cell>
          <cell r="X1087">
            <v>0</v>
          </cell>
          <cell r="Y1087">
            <v>0</v>
          </cell>
          <cell r="AI1087">
            <v>0</v>
          </cell>
          <cell r="AJ1087">
            <v>0</v>
          </cell>
          <cell r="AT1087">
            <v>0</v>
          </cell>
          <cell r="AU1087">
            <v>0</v>
          </cell>
          <cell r="PM1087">
            <v>0</v>
          </cell>
          <cell r="PN1087">
            <v>0</v>
          </cell>
          <cell r="PO1087">
            <v>0</v>
          </cell>
        </row>
        <row r="1088">
          <cell r="M1088" t="str">
            <v>LCD_GOB_MEX</v>
          </cell>
          <cell r="V1088" t="str">
            <v>RFI</v>
          </cell>
          <cell r="X1088">
            <v>0</v>
          </cell>
          <cell r="Y1088">
            <v>0</v>
          </cell>
          <cell r="AI1088">
            <v>0</v>
          </cell>
          <cell r="AJ1088">
            <v>0</v>
          </cell>
          <cell r="AT1088">
            <v>0</v>
          </cell>
          <cell r="AU1088">
            <v>0</v>
          </cell>
          <cell r="PM1088">
            <v>0</v>
          </cell>
          <cell r="PN1088">
            <v>0</v>
          </cell>
          <cell r="PO1088">
            <v>0</v>
          </cell>
        </row>
        <row r="1089">
          <cell r="M1089" t="str">
            <v>LCD_GOB_MEX</v>
          </cell>
          <cell r="V1089" t="str">
            <v>RFI</v>
          </cell>
          <cell r="X1089">
            <v>0</v>
          </cell>
          <cell r="Y1089">
            <v>0</v>
          </cell>
          <cell r="AI1089">
            <v>0</v>
          </cell>
          <cell r="AJ1089">
            <v>0</v>
          </cell>
          <cell r="AT1089">
            <v>0</v>
          </cell>
          <cell r="AU1089">
            <v>0</v>
          </cell>
          <cell r="PM1089">
            <v>0</v>
          </cell>
          <cell r="PN1089">
            <v>0</v>
          </cell>
          <cell r="PO1089">
            <v>0</v>
          </cell>
        </row>
        <row r="1090">
          <cell r="M1090" t="str">
            <v>LCD_GOB_MEX</v>
          </cell>
          <cell r="V1090" t="str">
            <v>RFI</v>
          </cell>
          <cell r="X1090">
            <v>0</v>
          </cell>
          <cell r="Y1090">
            <v>0</v>
          </cell>
          <cell r="AI1090">
            <v>0</v>
          </cell>
          <cell r="AJ1090">
            <v>0</v>
          </cell>
          <cell r="AT1090">
            <v>0</v>
          </cell>
          <cell r="AU1090">
            <v>0</v>
          </cell>
          <cell r="PM1090">
            <v>0</v>
          </cell>
          <cell r="PN1090">
            <v>0</v>
          </cell>
          <cell r="PO1090">
            <v>0</v>
          </cell>
        </row>
        <row r="1091">
          <cell r="M1091" t="str">
            <v>LCD_GOB_MEX</v>
          </cell>
          <cell r="V1091" t="str">
            <v>RFI</v>
          </cell>
          <cell r="X1091">
            <v>0</v>
          </cell>
          <cell r="Y1091">
            <v>0</v>
          </cell>
          <cell r="AI1091">
            <v>0</v>
          </cell>
          <cell r="AJ1091">
            <v>0</v>
          </cell>
          <cell r="AT1091">
            <v>0</v>
          </cell>
          <cell r="AU1091">
            <v>0</v>
          </cell>
          <cell r="PM1091">
            <v>0</v>
          </cell>
          <cell r="PN1091">
            <v>0</v>
          </cell>
          <cell r="PO1091">
            <v>0</v>
          </cell>
        </row>
        <row r="1092">
          <cell r="M1092" t="str">
            <v>LCD_GOB_MEX</v>
          </cell>
          <cell r="V1092" t="str">
            <v>RFI</v>
          </cell>
          <cell r="X1092">
            <v>0</v>
          </cell>
          <cell r="Y1092">
            <v>0</v>
          </cell>
          <cell r="AI1092">
            <v>0</v>
          </cell>
          <cell r="AJ1092">
            <v>0</v>
          </cell>
          <cell r="AT1092">
            <v>0</v>
          </cell>
          <cell r="AU1092">
            <v>0</v>
          </cell>
          <cell r="PM1092">
            <v>0</v>
          </cell>
          <cell r="PN1092">
            <v>0</v>
          </cell>
          <cell r="PO1092">
            <v>0</v>
          </cell>
        </row>
        <row r="1093">
          <cell r="M1093" t="str">
            <v>LCD_GOB_MEX</v>
          </cell>
          <cell r="V1093" t="str">
            <v>RFI</v>
          </cell>
          <cell r="X1093">
            <v>0</v>
          </cell>
          <cell r="Y1093">
            <v>0</v>
          </cell>
          <cell r="AI1093">
            <v>0</v>
          </cell>
          <cell r="AJ1093">
            <v>0</v>
          </cell>
          <cell r="AT1093">
            <v>0</v>
          </cell>
          <cell r="AU1093">
            <v>0</v>
          </cell>
          <cell r="PM1093">
            <v>0</v>
          </cell>
          <cell r="PN1093">
            <v>0</v>
          </cell>
          <cell r="PO1093">
            <v>0</v>
          </cell>
        </row>
        <row r="1094">
          <cell r="M1094" t="str">
            <v>LCD_GOB_MEX</v>
          </cell>
          <cell r="V1094" t="str">
            <v>RFI</v>
          </cell>
          <cell r="X1094">
            <v>0</v>
          </cell>
          <cell r="Y1094">
            <v>0</v>
          </cell>
          <cell r="AI1094">
            <v>0</v>
          </cell>
          <cell r="AJ1094">
            <v>0</v>
          </cell>
          <cell r="AT1094">
            <v>0</v>
          </cell>
          <cell r="AU1094">
            <v>0</v>
          </cell>
          <cell r="PM1094">
            <v>0</v>
          </cell>
          <cell r="PN1094">
            <v>0</v>
          </cell>
          <cell r="PO1094">
            <v>0</v>
          </cell>
        </row>
        <row r="1095">
          <cell r="M1095" t="str">
            <v>LCD_GOB_MEX</v>
          </cell>
          <cell r="V1095" t="str">
            <v>RFI</v>
          </cell>
          <cell r="X1095">
            <v>0</v>
          </cell>
          <cell r="Y1095">
            <v>0</v>
          </cell>
          <cell r="AI1095">
            <v>0</v>
          </cell>
          <cell r="AJ1095">
            <v>0</v>
          </cell>
          <cell r="AT1095">
            <v>0</v>
          </cell>
          <cell r="AU1095">
            <v>0</v>
          </cell>
          <cell r="PM1095">
            <v>0</v>
          </cell>
          <cell r="PN1095">
            <v>0</v>
          </cell>
          <cell r="PO1095">
            <v>0</v>
          </cell>
        </row>
        <row r="1096">
          <cell r="M1096" t="str">
            <v>LCD_GOB_MEX</v>
          </cell>
          <cell r="V1096" t="str">
            <v>RFI</v>
          </cell>
          <cell r="X1096">
            <v>0</v>
          </cell>
          <cell r="Y1096">
            <v>0</v>
          </cell>
          <cell r="AI1096">
            <v>0</v>
          </cell>
          <cell r="AJ1096">
            <v>0</v>
          </cell>
          <cell r="AT1096">
            <v>0</v>
          </cell>
          <cell r="AU1096">
            <v>0</v>
          </cell>
          <cell r="PM1096">
            <v>0</v>
          </cell>
          <cell r="PN1096">
            <v>0</v>
          </cell>
          <cell r="PO1096">
            <v>0</v>
          </cell>
        </row>
        <row r="1097">
          <cell r="M1097" t="str">
            <v>LCD_GOB_MEX</v>
          </cell>
          <cell r="V1097" t="str">
            <v>RFI</v>
          </cell>
          <cell r="X1097">
            <v>0</v>
          </cell>
          <cell r="Y1097">
            <v>0</v>
          </cell>
          <cell r="AI1097">
            <v>0</v>
          </cell>
          <cell r="AJ1097">
            <v>0</v>
          </cell>
          <cell r="AT1097">
            <v>0</v>
          </cell>
          <cell r="AU1097">
            <v>0</v>
          </cell>
          <cell r="PM1097">
            <v>0</v>
          </cell>
          <cell r="PN1097">
            <v>0</v>
          </cell>
          <cell r="PO1097">
            <v>0</v>
          </cell>
        </row>
        <row r="1098">
          <cell r="M1098" t="str">
            <v>LCD_GOB_MEX</v>
          </cell>
          <cell r="V1098" t="str">
            <v>RFI</v>
          </cell>
          <cell r="X1098">
            <v>0</v>
          </cell>
          <cell r="Y1098">
            <v>0</v>
          </cell>
          <cell r="AI1098">
            <v>0</v>
          </cell>
          <cell r="AJ1098">
            <v>0</v>
          </cell>
          <cell r="AT1098">
            <v>0</v>
          </cell>
          <cell r="AU1098">
            <v>0</v>
          </cell>
          <cell r="PM1098">
            <v>0</v>
          </cell>
          <cell r="PN1098">
            <v>0</v>
          </cell>
          <cell r="PO1098">
            <v>0</v>
          </cell>
        </row>
        <row r="1099">
          <cell r="M1099" t="str">
            <v>LCD_GOB_MEX</v>
          </cell>
          <cell r="V1099" t="str">
            <v>RFI</v>
          </cell>
          <cell r="X1099">
            <v>0</v>
          </cell>
          <cell r="Y1099">
            <v>0</v>
          </cell>
          <cell r="AI1099">
            <v>0</v>
          </cell>
          <cell r="AJ1099">
            <v>0</v>
          </cell>
          <cell r="AT1099">
            <v>0</v>
          </cell>
          <cell r="AU1099">
            <v>0</v>
          </cell>
          <cell r="PM1099">
            <v>0</v>
          </cell>
          <cell r="PN1099">
            <v>0</v>
          </cell>
          <cell r="PO1099">
            <v>0</v>
          </cell>
        </row>
        <row r="1100">
          <cell r="M1100" t="str">
            <v>LCD_GOB_MEX</v>
          </cell>
          <cell r="V1100" t="str">
            <v>RFI</v>
          </cell>
          <cell r="X1100">
            <v>1.2367857466541199E-2</v>
          </cell>
          <cell r="Y1100">
            <v>1.7233716594278199</v>
          </cell>
          <cell r="AI1100">
            <v>0</v>
          </cell>
          <cell r="AJ1100">
            <v>0</v>
          </cell>
          <cell r="AT1100">
            <v>0</v>
          </cell>
          <cell r="AU1100">
            <v>0</v>
          </cell>
          <cell r="PM1100">
            <v>0</v>
          </cell>
          <cell r="PN1100">
            <v>0</v>
          </cell>
          <cell r="PO1100">
            <v>0</v>
          </cell>
        </row>
        <row r="1101">
          <cell r="M1101" t="str">
            <v>LCD_GOB_MEX</v>
          </cell>
          <cell r="V1101" t="str">
            <v>RFI</v>
          </cell>
          <cell r="X1101">
            <v>0</v>
          </cell>
          <cell r="Y1101">
            <v>0</v>
          </cell>
          <cell r="AI1101">
            <v>0</v>
          </cell>
          <cell r="AJ1101">
            <v>0</v>
          </cell>
          <cell r="AT1101">
            <v>0</v>
          </cell>
          <cell r="AU1101">
            <v>0</v>
          </cell>
          <cell r="PM1101">
            <v>0</v>
          </cell>
          <cell r="PN1101">
            <v>0</v>
          </cell>
          <cell r="PO1101">
            <v>0</v>
          </cell>
        </row>
        <row r="1102">
          <cell r="M1102" t="str">
            <v>LCD_GOB_MEX</v>
          </cell>
          <cell r="V1102" t="str">
            <v>RFI</v>
          </cell>
          <cell r="X1102">
            <v>0</v>
          </cell>
          <cell r="Y1102">
            <v>0</v>
          </cell>
          <cell r="AI1102">
            <v>0</v>
          </cell>
          <cell r="AJ1102">
            <v>0</v>
          </cell>
          <cell r="AT1102">
            <v>0</v>
          </cell>
          <cell r="AU1102">
            <v>0</v>
          </cell>
          <cell r="PM1102">
            <v>0</v>
          </cell>
          <cell r="PN1102">
            <v>0</v>
          </cell>
          <cell r="PO1102">
            <v>0</v>
          </cell>
        </row>
        <row r="1103">
          <cell r="M1103" t="str">
            <v>LCD_GOB_MEX</v>
          </cell>
          <cell r="V1103" t="str">
            <v>RFI</v>
          </cell>
          <cell r="X1103">
            <v>0</v>
          </cell>
          <cell r="Y1103">
            <v>0</v>
          </cell>
          <cell r="AI1103">
            <v>0</v>
          </cell>
          <cell r="AJ1103">
            <v>0</v>
          </cell>
          <cell r="AT1103">
            <v>0</v>
          </cell>
          <cell r="AU1103">
            <v>0</v>
          </cell>
          <cell r="PM1103">
            <v>0</v>
          </cell>
          <cell r="PN1103">
            <v>0</v>
          </cell>
          <cell r="PO1103">
            <v>0</v>
          </cell>
        </row>
        <row r="1104">
          <cell r="M1104" t="str">
            <v>LCD_GOB_MEX</v>
          </cell>
          <cell r="V1104" t="str">
            <v>RFI</v>
          </cell>
          <cell r="X1104">
            <v>0</v>
          </cell>
          <cell r="Y1104">
            <v>0</v>
          </cell>
          <cell r="AI1104">
            <v>0</v>
          </cell>
          <cell r="AJ1104">
            <v>0</v>
          </cell>
          <cell r="AT1104">
            <v>0</v>
          </cell>
          <cell r="AU1104">
            <v>0</v>
          </cell>
          <cell r="PM1104">
            <v>0</v>
          </cell>
          <cell r="PN1104">
            <v>0</v>
          </cell>
          <cell r="PO1104">
            <v>0</v>
          </cell>
        </row>
        <row r="1105">
          <cell r="M1105" t="str">
            <v>LCD_GOB_MEX</v>
          </cell>
          <cell r="V1105" t="str">
            <v>RFI</v>
          </cell>
          <cell r="X1105">
            <v>0</v>
          </cell>
          <cell r="Y1105">
            <v>0</v>
          </cell>
          <cell r="AI1105">
            <v>0</v>
          </cell>
          <cell r="AJ1105">
            <v>0</v>
          </cell>
          <cell r="AT1105">
            <v>0</v>
          </cell>
          <cell r="AU1105">
            <v>0</v>
          </cell>
          <cell r="PM1105">
            <v>0</v>
          </cell>
          <cell r="PN1105">
            <v>0</v>
          </cell>
          <cell r="PO1105">
            <v>0</v>
          </cell>
        </row>
        <row r="1106">
          <cell r="M1106" t="str">
            <v>LCD_GOB_MEX</v>
          </cell>
          <cell r="V1106" t="str">
            <v>RFI</v>
          </cell>
          <cell r="X1106">
            <v>0</v>
          </cell>
          <cell r="Y1106">
            <v>0</v>
          </cell>
          <cell r="AI1106">
            <v>0</v>
          </cell>
          <cell r="AJ1106">
            <v>0</v>
          </cell>
          <cell r="AT1106">
            <v>0</v>
          </cell>
          <cell r="AU1106">
            <v>0</v>
          </cell>
          <cell r="PM1106">
            <v>0</v>
          </cell>
          <cell r="PN1106">
            <v>0</v>
          </cell>
          <cell r="PO1106">
            <v>0</v>
          </cell>
        </row>
        <row r="1107">
          <cell r="M1107" t="str">
            <v>LCD_GOB_MEX</v>
          </cell>
          <cell r="V1107" t="str">
            <v>RFI</v>
          </cell>
          <cell r="X1107">
            <v>0</v>
          </cell>
          <cell r="Y1107">
            <v>0</v>
          </cell>
          <cell r="AI1107">
            <v>0</v>
          </cell>
          <cell r="AJ1107">
            <v>0</v>
          </cell>
          <cell r="AT1107">
            <v>0</v>
          </cell>
          <cell r="AU1107">
            <v>0</v>
          </cell>
          <cell r="PM1107">
            <v>0</v>
          </cell>
          <cell r="PN1107">
            <v>0</v>
          </cell>
          <cell r="PO1107">
            <v>0</v>
          </cell>
        </row>
        <row r="1108">
          <cell r="M1108" t="str">
            <v>LCD_GOB_MEX</v>
          </cell>
          <cell r="V1108" t="str">
            <v>RFI</v>
          </cell>
          <cell r="X1108">
            <v>0</v>
          </cell>
          <cell r="Y1108">
            <v>0</v>
          </cell>
          <cell r="AI1108">
            <v>0</v>
          </cell>
          <cell r="AJ1108">
            <v>0</v>
          </cell>
          <cell r="AT1108">
            <v>0</v>
          </cell>
          <cell r="AU1108">
            <v>0</v>
          </cell>
          <cell r="PM1108">
            <v>0</v>
          </cell>
          <cell r="PN1108">
            <v>0</v>
          </cell>
          <cell r="PO1108">
            <v>0</v>
          </cell>
        </row>
        <row r="1109">
          <cell r="M1109" t="str">
            <v>LCD_GOB_MEX</v>
          </cell>
          <cell r="V1109" t="str">
            <v>RFI</v>
          </cell>
          <cell r="X1109">
            <v>0</v>
          </cell>
          <cell r="Y1109">
            <v>0</v>
          </cell>
          <cell r="AI1109">
            <v>0</v>
          </cell>
          <cell r="AJ1109">
            <v>0</v>
          </cell>
          <cell r="AT1109">
            <v>0</v>
          </cell>
          <cell r="AU1109">
            <v>0</v>
          </cell>
          <cell r="PM1109">
            <v>0</v>
          </cell>
          <cell r="PN1109">
            <v>0</v>
          </cell>
          <cell r="PO1109">
            <v>0</v>
          </cell>
        </row>
        <row r="1110">
          <cell r="M1110" t="str">
            <v>LCD_GOB_MEX</v>
          </cell>
          <cell r="V1110" t="str">
            <v>RFI</v>
          </cell>
          <cell r="X1110">
            <v>0</v>
          </cell>
          <cell r="Y1110">
            <v>0</v>
          </cell>
          <cell r="AI1110">
            <v>0</v>
          </cell>
          <cell r="AJ1110">
            <v>0</v>
          </cell>
          <cell r="AT1110">
            <v>0</v>
          </cell>
          <cell r="AU1110">
            <v>0</v>
          </cell>
          <cell r="PM1110">
            <v>0</v>
          </cell>
          <cell r="PN1110">
            <v>0</v>
          </cell>
          <cell r="PO1110">
            <v>0</v>
          </cell>
        </row>
        <row r="1111">
          <cell r="M1111" t="str">
            <v>LCD_GOB_MEX</v>
          </cell>
          <cell r="V1111" t="str">
            <v>RFI</v>
          </cell>
          <cell r="X1111">
            <v>0</v>
          </cell>
          <cell r="Y1111">
            <v>0</v>
          </cell>
          <cell r="AI1111">
            <v>0</v>
          </cell>
          <cell r="AJ1111">
            <v>0</v>
          </cell>
          <cell r="AT1111">
            <v>0</v>
          </cell>
          <cell r="AU1111">
            <v>0</v>
          </cell>
          <cell r="PM1111">
            <v>0</v>
          </cell>
          <cell r="PN1111">
            <v>0</v>
          </cell>
          <cell r="PO1111">
            <v>0</v>
          </cell>
        </row>
        <row r="1112">
          <cell r="M1112" t="str">
            <v>LCD_GOB_MEX</v>
          </cell>
          <cell r="V1112" t="str">
            <v>RFI</v>
          </cell>
          <cell r="X1112">
            <v>0</v>
          </cell>
          <cell r="Y1112">
            <v>0</v>
          </cell>
          <cell r="AI1112">
            <v>0</v>
          </cell>
          <cell r="AJ1112">
            <v>0</v>
          </cell>
          <cell r="AT1112">
            <v>0</v>
          </cell>
          <cell r="AU1112">
            <v>0</v>
          </cell>
          <cell r="PM1112">
            <v>0</v>
          </cell>
          <cell r="PN1112">
            <v>0</v>
          </cell>
          <cell r="PO1112">
            <v>0</v>
          </cell>
        </row>
        <row r="1113">
          <cell r="M1113" t="str">
            <v>LCD_GOB_MEX</v>
          </cell>
          <cell r="V1113" t="str">
            <v>RFI</v>
          </cell>
          <cell r="X1113">
            <v>0</v>
          </cell>
          <cell r="Y1113">
            <v>0</v>
          </cell>
          <cell r="AI1113">
            <v>0</v>
          </cell>
          <cell r="AJ1113">
            <v>0</v>
          </cell>
          <cell r="AT1113">
            <v>0</v>
          </cell>
          <cell r="AU1113">
            <v>0</v>
          </cell>
          <cell r="PM1113">
            <v>0</v>
          </cell>
          <cell r="PN1113">
            <v>0</v>
          </cell>
          <cell r="PO1113">
            <v>0</v>
          </cell>
        </row>
        <row r="1114">
          <cell r="M1114" t="str">
            <v>LCD_GOB_MEX</v>
          </cell>
          <cell r="V1114" t="str">
            <v>RFI</v>
          </cell>
          <cell r="X1114">
            <v>0</v>
          </cell>
          <cell r="Y1114">
            <v>0</v>
          </cell>
          <cell r="AI1114">
            <v>0</v>
          </cell>
          <cell r="AJ1114">
            <v>0</v>
          </cell>
          <cell r="AT1114">
            <v>0</v>
          </cell>
          <cell r="AU1114">
            <v>0</v>
          </cell>
          <cell r="PM1114">
            <v>0</v>
          </cell>
          <cell r="PN1114">
            <v>0</v>
          </cell>
          <cell r="PO1114">
            <v>0</v>
          </cell>
        </row>
        <row r="1115">
          <cell r="M1115" t="str">
            <v>LCD_GOB_MEX</v>
          </cell>
          <cell r="V1115" t="str">
            <v>RFI</v>
          </cell>
          <cell r="X1115">
            <v>0</v>
          </cell>
          <cell r="Y1115">
            <v>0</v>
          </cell>
          <cell r="AI1115">
            <v>0</v>
          </cell>
          <cell r="AJ1115">
            <v>0</v>
          </cell>
          <cell r="AT1115">
            <v>0</v>
          </cell>
          <cell r="AU1115">
            <v>0</v>
          </cell>
          <cell r="PM1115">
            <v>0</v>
          </cell>
          <cell r="PN1115">
            <v>0</v>
          </cell>
          <cell r="PO1115">
            <v>0</v>
          </cell>
        </row>
        <row r="1116">
          <cell r="M1116" t="str">
            <v>LCD_GOB_MEX</v>
          </cell>
          <cell r="V1116" t="str">
            <v>RFI</v>
          </cell>
          <cell r="X1116">
            <v>0</v>
          </cell>
          <cell r="Y1116">
            <v>0</v>
          </cell>
          <cell r="AI1116">
            <v>0</v>
          </cell>
          <cell r="AJ1116">
            <v>0</v>
          </cell>
          <cell r="AT1116">
            <v>0</v>
          </cell>
          <cell r="AU1116">
            <v>0</v>
          </cell>
          <cell r="PM1116">
            <v>0</v>
          </cell>
          <cell r="PN1116">
            <v>0</v>
          </cell>
          <cell r="PO1116">
            <v>0</v>
          </cell>
        </row>
        <row r="1117">
          <cell r="M1117" t="str">
            <v>LCD_GOB_MEX</v>
          </cell>
          <cell r="V1117" t="str">
            <v>RFI</v>
          </cell>
          <cell r="X1117">
            <v>0</v>
          </cell>
          <cell r="Y1117">
            <v>0</v>
          </cell>
          <cell r="AI1117">
            <v>0</v>
          </cell>
          <cell r="AJ1117">
            <v>0</v>
          </cell>
          <cell r="AT1117">
            <v>0</v>
          </cell>
          <cell r="AU1117">
            <v>0</v>
          </cell>
          <cell r="PM1117">
            <v>0</v>
          </cell>
          <cell r="PN1117">
            <v>0</v>
          </cell>
          <cell r="PO1117">
            <v>0</v>
          </cell>
        </row>
        <row r="1118">
          <cell r="M1118" t="str">
            <v>LCD_GOB_MEX</v>
          </cell>
          <cell r="V1118" t="str">
            <v>RFI</v>
          </cell>
          <cell r="X1118">
            <v>0</v>
          </cell>
          <cell r="Y1118">
            <v>0</v>
          </cell>
          <cell r="AI1118">
            <v>0</v>
          </cell>
          <cell r="AJ1118">
            <v>0</v>
          </cell>
          <cell r="AT1118">
            <v>0</v>
          </cell>
          <cell r="AU1118">
            <v>0</v>
          </cell>
          <cell r="PM1118">
            <v>0</v>
          </cell>
          <cell r="PN1118">
            <v>0</v>
          </cell>
          <cell r="PO1118">
            <v>0</v>
          </cell>
        </row>
        <row r="1119">
          <cell r="M1119" t="str">
            <v>LCD_GOB_MEX</v>
          </cell>
          <cell r="V1119" t="str">
            <v>RFI</v>
          </cell>
          <cell r="X1119">
            <v>0</v>
          </cell>
          <cell r="Y1119">
            <v>0</v>
          </cell>
          <cell r="AI1119">
            <v>0</v>
          </cell>
          <cell r="AJ1119">
            <v>0</v>
          </cell>
          <cell r="AT1119">
            <v>0</v>
          </cell>
          <cell r="AU1119">
            <v>0</v>
          </cell>
          <cell r="PM1119">
            <v>0</v>
          </cell>
          <cell r="PN1119">
            <v>0</v>
          </cell>
          <cell r="PO1119">
            <v>0</v>
          </cell>
        </row>
        <row r="1120">
          <cell r="M1120" t="str">
            <v>LCD_GOB_MEX</v>
          </cell>
          <cell r="V1120" t="str">
            <v>RFI</v>
          </cell>
          <cell r="X1120">
            <v>0</v>
          </cell>
          <cell r="Y1120">
            <v>0</v>
          </cell>
          <cell r="AI1120">
            <v>0</v>
          </cell>
          <cell r="AJ1120">
            <v>0</v>
          </cell>
          <cell r="AT1120">
            <v>0</v>
          </cell>
          <cell r="AU1120">
            <v>0</v>
          </cell>
          <cell r="PM1120">
            <v>0</v>
          </cell>
          <cell r="PN1120">
            <v>0</v>
          </cell>
          <cell r="PO1120">
            <v>0</v>
          </cell>
        </row>
        <row r="1121">
          <cell r="M1121" t="str">
            <v>LCD_GOB_MEX</v>
          </cell>
          <cell r="V1121" t="str">
            <v>RFI</v>
          </cell>
          <cell r="X1121">
            <v>0</v>
          </cell>
          <cell r="Y1121">
            <v>0</v>
          </cell>
          <cell r="AI1121">
            <v>0</v>
          </cell>
          <cell r="AJ1121">
            <v>0</v>
          </cell>
          <cell r="AT1121">
            <v>0</v>
          </cell>
          <cell r="AU1121">
            <v>0</v>
          </cell>
          <cell r="PM1121">
            <v>0</v>
          </cell>
          <cell r="PN1121">
            <v>0</v>
          </cell>
          <cell r="PO1121">
            <v>0</v>
          </cell>
        </row>
        <row r="1122">
          <cell r="M1122" t="str">
            <v>LCD_GOB_MEX</v>
          </cell>
          <cell r="V1122" t="str">
            <v>RFI</v>
          </cell>
          <cell r="X1122">
            <v>0</v>
          </cell>
          <cell r="Y1122">
            <v>0</v>
          </cell>
          <cell r="AI1122">
            <v>0</v>
          </cell>
          <cell r="AJ1122">
            <v>0</v>
          </cell>
          <cell r="AT1122">
            <v>0</v>
          </cell>
          <cell r="AU1122">
            <v>0</v>
          </cell>
          <cell r="PM1122">
            <v>0</v>
          </cell>
          <cell r="PN1122">
            <v>0</v>
          </cell>
          <cell r="PO1122">
            <v>0</v>
          </cell>
        </row>
        <row r="1123">
          <cell r="M1123" t="str">
            <v>LCD_GOB_MEX</v>
          </cell>
          <cell r="V1123" t="str">
            <v>RFI</v>
          </cell>
          <cell r="X1123">
            <v>0</v>
          </cell>
          <cell r="Y1123">
            <v>0</v>
          </cell>
          <cell r="AI1123">
            <v>0</v>
          </cell>
          <cell r="AJ1123">
            <v>0</v>
          </cell>
          <cell r="AT1123">
            <v>0</v>
          </cell>
          <cell r="AU1123">
            <v>0</v>
          </cell>
          <cell r="PM1123">
            <v>0</v>
          </cell>
          <cell r="PN1123">
            <v>0</v>
          </cell>
          <cell r="PO1123">
            <v>0</v>
          </cell>
        </row>
        <row r="1124">
          <cell r="M1124" t="str">
            <v>LCD_GOB_MEX</v>
          </cell>
          <cell r="V1124" t="str">
            <v>RFI</v>
          </cell>
          <cell r="X1124">
            <v>0</v>
          </cell>
          <cell r="Y1124">
            <v>0</v>
          </cell>
          <cell r="AI1124">
            <v>0</v>
          </cell>
          <cell r="AJ1124">
            <v>0</v>
          </cell>
          <cell r="AT1124">
            <v>0</v>
          </cell>
          <cell r="AU1124">
            <v>0</v>
          </cell>
          <cell r="PM1124">
            <v>0</v>
          </cell>
          <cell r="PN1124">
            <v>0</v>
          </cell>
          <cell r="PO1124">
            <v>0</v>
          </cell>
        </row>
        <row r="1125">
          <cell r="M1125" t="str">
            <v>LCD_GOB_MEX</v>
          </cell>
          <cell r="V1125" t="str">
            <v>RFI</v>
          </cell>
          <cell r="X1125">
            <v>0</v>
          </cell>
          <cell r="Y1125">
            <v>0</v>
          </cell>
          <cell r="AI1125">
            <v>0</v>
          </cell>
          <cell r="AJ1125">
            <v>0</v>
          </cell>
          <cell r="AT1125">
            <v>0</v>
          </cell>
          <cell r="AU1125">
            <v>0</v>
          </cell>
          <cell r="PM1125">
            <v>0</v>
          </cell>
          <cell r="PN1125">
            <v>0</v>
          </cell>
          <cell r="PO1125">
            <v>0</v>
          </cell>
        </row>
        <row r="1126">
          <cell r="M1126" t="str">
            <v>LCD_GOB_MEX</v>
          </cell>
          <cell r="V1126" t="str">
            <v>RFI</v>
          </cell>
          <cell r="X1126">
            <v>0</v>
          </cell>
          <cell r="Y1126">
            <v>0</v>
          </cell>
          <cell r="AI1126">
            <v>0</v>
          </cell>
          <cell r="AJ1126">
            <v>0</v>
          </cell>
          <cell r="AT1126">
            <v>0</v>
          </cell>
          <cell r="AU1126">
            <v>0</v>
          </cell>
          <cell r="PM1126">
            <v>0</v>
          </cell>
          <cell r="PN1126">
            <v>0</v>
          </cell>
          <cell r="PO1126">
            <v>0</v>
          </cell>
        </row>
        <row r="1127">
          <cell r="M1127" t="str">
            <v>LCD_GOB_MEX</v>
          </cell>
          <cell r="V1127" t="str">
            <v>RFI</v>
          </cell>
          <cell r="X1127">
            <v>0</v>
          </cell>
          <cell r="Y1127">
            <v>0</v>
          </cell>
          <cell r="AI1127">
            <v>0</v>
          </cell>
          <cell r="AJ1127">
            <v>0</v>
          </cell>
          <cell r="AT1127">
            <v>0</v>
          </cell>
          <cell r="AU1127">
            <v>0</v>
          </cell>
          <cell r="PM1127">
            <v>0</v>
          </cell>
          <cell r="PN1127">
            <v>0</v>
          </cell>
          <cell r="PO1127">
            <v>0</v>
          </cell>
        </row>
        <row r="1128">
          <cell r="M1128" t="str">
            <v>LCD_GOB_MEX</v>
          </cell>
          <cell r="V1128" t="str">
            <v>RFI</v>
          </cell>
          <cell r="X1128">
            <v>0</v>
          </cell>
          <cell r="Y1128">
            <v>0</v>
          </cell>
          <cell r="AI1128">
            <v>0</v>
          </cell>
          <cell r="AJ1128">
            <v>0</v>
          </cell>
          <cell r="AT1128">
            <v>0</v>
          </cell>
          <cell r="AU1128">
            <v>0</v>
          </cell>
          <cell r="PM1128">
            <v>0</v>
          </cell>
          <cell r="PN1128">
            <v>0</v>
          </cell>
          <cell r="PO1128">
            <v>0</v>
          </cell>
        </row>
        <row r="1129">
          <cell r="M1129" t="str">
            <v>LCD_GOB_SUD</v>
          </cell>
          <cell r="V1129" t="str">
            <v>RFI</v>
          </cell>
          <cell r="X1129">
            <v>2.4645218250393601E-3</v>
          </cell>
          <cell r="Y1129">
            <v>0.34623263146293898</v>
          </cell>
          <cell r="AI1129">
            <v>0</v>
          </cell>
          <cell r="AJ1129">
            <v>0</v>
          </cell>
          <cell r="AT1129">
            <v>0</v>
          </cell>
          <cell r="AU1129">
            <v>0</v>
          </cell>
          <cell r="PM1129">
            <v>0</v>
          </cell>
          <cell r="PN1129">
            <v>0</v>
          </cell>
          <cell r="PO1129">
            <v>0</v>
          </cell>
        </row>
        <row r="1130">
          <cell r="M1130" t="str">
            <v>LCD_GOB_SUD</v>
          </cell>
          <cell r="V1130" t="str">
            <v>RFI</v>
          </cell>
          <cell r="X1130">
            <v>6.9449690963346803E-3</v>
          </cell>
          <cell r="Y1130">
            <v>1.0412204484877601</v>
          </cell>
          <cell r="AI1130">
            <v>0</v>
          </cell>
          <cell r="AJ1130">
            <v>0</v>
          </cell>
          <cell r="AT1130">
            <v>0</v>
          </cell>
          <cell r="AU1130">
            <v>0</v>
          </cell>
          <cell r="PM1130">
            <v>0</v>
          </cell>
          <cell r="PN1130">
            <v>0</v>
          </cell>
          <cell r="PO1130">
            <v>0</v>
          </cell>
        </row>
        <row r="1131">
          <cell r="M1131" t="str">
            <v>LCD_GOB_RUS</v>
          </cell>
          <cell r="V1131" t="str">
            <v>RFI</v>
          </cell>
          <cell r="X1131">
            <v>0</v>
          </cell>
          <cell r="Y1131">
            <v>0</v>
          </cell>
          <cell r="AI1131">
            <v>0</v>
          </cell>
          <cell r="AJ1131">
            <v>0</v>
          </cell>
          <cell r="AT1131">
            <v>0</v>
          </cell>
          <cell r="AU1131">
            <v>0</v>
          </cell>
          <cell r="PM1131">
            <v>0</v>
          </cell>
          <cell r="PN1131">
            <v>0</v>
          </cell>
          <cell r="PO1131">
            <v>0</v>
          </cell>
        </row>
        <row r="1132">
          <cell r="M1132" t="str">
            <v>PEN_NOM_CORP_FM</v>
          </cell>
          <cell r="V1132" t="str">
            <v>RF_ETF</v>
          </cell>
          <cell r="X1132">
            <v>0</v>
          </cell>
          <cell r="Y1132">
            <v>0</v>
          </cell>
          <cell r="AI1132">
            <v>0</v>
          </cell>
          <cell r="AJ1132">
            <v>0</v>
          </cell>
          <cell r="AT1132">
            <v>0</v>
          </cell>
          <cell r="AU1132">
            <v>0</v>
          </cell>
          <cell r="PM1132">
            <v>0</v>
          </cell>
          <cell r="PN1132">
            <v>0</v>
          </cell>
          <cell r="PO1132">
            <v>0</v>
          </cell>
        </row>
        <row r="1133">
          <cell r="M1133" t="str">
            <v>PEN_NOM_CORP_FM</v>
          </cell>
          <cell r="V1133" t="str">
            <v>RF_ETF</v>
          </cell>
          <cell r="X1133">
            <v>0</v>
          </cell>
          <cell r="Y1133">
            <v>0</v>
          </cell>
          <cell r="AI1133">
            <v>0</v>
          </cell>
          <cell r="AJ1133">
            <v>0</v>
          </cell>
          <cell r="AT1133">
            <v>0</v>
          </cell>
          <cell r="AU1133">
            <v>0</v>
          </cell>
          <cell r="PM1133">
            <v>0</v>
          </cell>
          <cell r="PN1133">
            <v>0</v>
          </cell>
          <cell r="PO1133">
            <v>0</v>
          </cell>
        </row>
        <row r="1134">
          <cell r="M1134" t="str">
            <v>PEN_NOM_CORP_FM</v>
          </cell>
          <cell r="V1134" t="str">
            <v>RF_ETF</v>
          </cell>
          <cell r="X1134">
            <v>0</v>
          </cell>
          <cell r="Y1134">
            <v>0</v>
          </cell>
          <cell r="AI1134">
            <v>0</v>
          </cell>
          <cell r="AJ1134">
            <v>0</v>
          </cell>
          <cell r="AT1134">
            <v>0</v>
          </cell>
          <cell r="AU1134">
            <v>0</v>
          </cell>
          <cell r="PM1134">
            <v>0</v>
          </cell>
          <cell r="PN1134">
            <v>0</v>
          </cell>
          <cell r="PO1134">
            <v>0</v>
          </cell>
        </row>
        <row r="1135">
          <cell r="M1135" t="str">
            <v>PEN_NOM_CORP_FM</v>
          </cell>
          <cell r="V1135" t="str">
            <v>RF_ETF</v>
          </cell>
          <cell r="X1135">
            <v>0</v>
          </cell>
          <cell r="Y1135">
            <v>0</v>
          </cell>
          <cell r="AI1135">
            <v>0</v>
          </cell>
          <cell r="AJ1135">
            <v>0</v>
          </cell>
          <cell r="AT1135">
            <v>0</v>
          </cell>
          <cell r="AU1135">
            <v>0</v>
          </cell>
          <cell r="PM1135">
            <v>0</v>
          </cell>
          <cell r="PN1135">
            <v>0</v>
          </cell>
          <cell r="PO1135">
            <v>0</v>
          </cell>
        </row>
        <row r="1136">
          <cell r="M1136" t="str">
            <v>PEN_NOM_CORP_FM</v>
          </cell>
          <cell r="V1136" t="str">
            <v>RF_ETF</v>
          </cell>
          <cell r="X1136">
            <v>0</v>
          </cell>
          <cell r="Y1136">
            <v>0</v>
          </cell>
          <cell r="AI1136">
            <v>0</v>
          </cell>
          <cell r="AJ1136">
            <v>0</v>
          </cell>
          <cell r="AT1136">
            <v>0</v>
          </cell>
          <cell r="AU1136">
            <v>0</v>
          </cell>
          <cell r="PM1136">
            <v>0</v>
          </cell>
          <cell r="PN1136">
            <v>0</v>
          </cell>
          <cell r="PO1136">
            <v>0</v>
          </cell>
        </row>
        <row r="1137">
          <cell r="M1137" t="str">
            <v>PEN_NOM_CORP_FM</v>
          </cell>
          <cell r="V1137" t="str">
            <v>RF_ETF</v>
          </cell>
          <cell r="X1137">
            <v>0</v>
          </cell>
          <cell r="Y1137">
            <v>0</v>
          </cell>
          <cell r="AI1137">
            <v>0</v>
          </cell>
          <cell r="AJ1137">
            <v>0</v>
          </cell>
          <cell r="AT1137">
            <v>0</v>
          </cell>
          <cell r="AU1137">
            <v>0</v>
          </cell>
          <cell r="PM1137">
            <v>0</v>
          </cell>
          <cell r="PN1137">
            <v>0</v>
          </cell>
          <cell r="PO1137">
            <v>0</v>
          </cell>
        </row>
        <row r="1138">
          <cell r="M1138" t="str">
            <v>PEN_NOM_CORP_FM</v>
          </cell>
          <cell r="V1138" t="str">
            <v>RF_ETF</v>
          </cell>
          <cell r="X1138">
            <v>0</v>
          </cell>
          <cell r="Y1138">
            <v>0</v>
          </cell>
          <cell r="AI1138">
            <v>0</v>
          </cell>
          <cell r="AJ1138">
            <v>0</v>
          </cell>
          <cell r="AT1138">
            <v>0</v>
          </cell>
          <cell r="AU1138">
            <v>0</v>
          </cell>
          <cell r="PM1138">
            <v>0</v>
          </cell>
          <cell r="PN1138">
            <v>0</v>
          </cell>
          <cell r="PO1138">
            <v>0</v>
          </cell>
        </row>
        <row r="1139">
          <cell r="M1139" t="str">
            <v>PEN_NOM_CORP_FM</v>
          </cell>
          <cell r="V1139" t="str">
            <v>RF_ETF</v>
          </cell>
          <cell r="X1139">
            <v>0</v>
          </cell>
          <cell r="Y1139">
            <v>0</v>
          </cell>
          <cell r="AI1139">
            <v>0</v>
          </cell>
          <cell r="AJ1139">
            <v>0</v>
          </cell>
          <cell r="AT1139">
            <v>0</v>
          </cell>
          <cell r="AU1139">
            <v>0</v>
          </cell>
          <cell r="PM1139">
            <v>0</v>
          </cell>
          <cell r="PN1139">
            <v>0</v>
          </cell>
          <cell r="PO1139">
            <v>0</v>
          </cell>
        </row>
        <row r="1140">
          <cell r="M1140" t="str">
            <v>PEN_NOM_CORP_FM</v>
          </cell>
          <cell r="V1140" t="str">
            <v>RF_ETF</v>
          </cell>
          <cell r="X1140">
            <v>0</v>
          </cell>
          <cell r="Y1140">
            <v>0</v>
          </cell>
          <cell r="AI1140">
            <v>2.916747588711E-3</v>
          </cell>
          <cell r="AJ1140">
            <v>0</v>
          </cell>
          <cell r="AT1140">
            <v>5.7802222527959697E-3</v>
          </cell>
          <cell r="AU1140">
            <v>0</v>
          </cell>
          <cell r="PM1140">
            <v>0</v>
          </cell>
          <cell r="PN1140">
            <v>0</v>
          </cell>
          <cell r="PO1140">
            <v>0</v>
          </cell>
        </row>
        <row r="1141">
          <cell r="M1141" t="str">
            <v>PEN_NOM_CORP_FM</v>
          </cell>
          <cell r="V1141" t="str">
            <v>RF_ETF</v>
          </cell>
          <cell r="X1141">
            <v>0</v>
          </cell>
          <cell r="Y1141">
            <v>0</v>
          </cell>
          <cell r="AI1141">
            <v>0</v>
          </cell>
          <cell r="AJ1141">
            <v>0</v>
          </cell>
          <cell r="AT1141">
            <v>0</v>
          </cell>
          <cell r="AU1141">
            <v>0</v>
          </cell>
          <cell r="PM1141">
            <v>0</v>
          </cell>
          <cell r="PN1141">
            <v>0</v>
          </cell>
          <cell r="PO1141">
            <v>0</v>
          </cell>
        </row>
        <row r="1142">
          <cell r="M1142" t="str">
            <v>PEN_NOM_CORP_FM</v>
          </cell>
          <cell r="V1142" t="str">
            <v>RF_ETF</v>
          </cell>
          <cell r="X1142">
            <v>0</v>
          </cell>
          <cell r="Y1142">
            <v>0</v>
          </cell>
          <cell r="AI1142">
            <v>0</v>
          </cell>
          <cell r="AJ1142">
            <v>0</v>
          </cell>
          <cell r="AT1142">
            <v>0</v>
          </cell>
          <cell r="AU1142">
            <v>0</v>
          </cell>
          <cell r="PM1142">
            <v>0</v>
          </cell>
          <cell r="PN1142">
            <v>0</v>
          </cell>
          <cell r="PO1142">
            <v>0</v>
          </cell>
        </row>
        <row r="1143">
          <cell r="M1143" t="str">
            <v>PEN_NOM_CORP_NT</v>
          </cell>
          <cell r="V1143" t="str">
            <v>RFL_CORP</v>
          </cell>
          <cell r="X1143">
            <v>0</v>
          </cell>
          <cell r="Y1143">
            <v>0</v>
          </cell>
          <cell r="AI1143">
            <v>0</v>
          </cell>
          <cell r="AJ1143">
            <v>0</v>
          </cell>
          <cell r="AT1143">
            <v>0</v>
          </cell>
          <cell r="AU1143">
            <v>0</v>
          </cell>
          <cell r="PM1143">
            <v>0</v>
          </cell>
          <cell r="PN1143">
            <v>0</v>
          </cell>
          <cell r="PO1143">
            <v>0</v>
          </cell>
        </row>
        <row r="1144">
          <cell r="M1144" t="str">
            <v>PEN_NOM_CORP_NT</v>
          </cell>
          <cell r="V1144" t="str">
            <v>RFL_CORP</v>
          </cell>
          <cell r="X1144">
            <v>0</v>
          </cell>
          <cell r="Y1144">
            <v>0</v>
          </cell>
          <cell r="AI1144">
            <v>0</v>
          </cell>
          <cell r="AJ1144">
            <v>0</v>
          </cell>
          <cell r="AT1144">
            <v>0</v>
          </cell>
          <cell r="AU1144">
            <v>0</v>
          </cell>
          <cell r="PM1144">
            <v>0</v>
          </cell>
          <cell r="PN1144">
            <v>0</v>
          </cell>
          <cell r="PO1144">
            <v>0</v>
          </cell>
        </row>
        <row r="1145">
          <cell r="M1145" t="str">
            <v>PEN_NOM_CORP_REG</v>
          </cell>
          <cell r="V1145" t="str">
            <v>RFL_CORP</v>
          </cell>
          <cell r="X1145">
            <v>1.8046515928573401E-2</v>
          </cell>
          <cell r="Y1145">
            <v>8.5809114891421998E-2</v>
          </cell>
          <cell r="AI1145">
            <v>4.8190209657494902E-3</v>
          </cell>
          <cell r="AJ1145">
            <v>2.29138923746319E-2</v>
          </cell>
          <cell r="AT1145">
            <v>0</v>
          </cell>
          <cell r="AU1145">
            <v>0</v>
          </cell>
          <cell r="PM1145">
            <v>0</v>
          </cell>
          <cell r="PN1145">
            <v>0</v>
          </cell>
          <cell r="PO1145">
            <v>0</v>
          </cell>
        </row>
        <row r="1146">
          <cell r="M1146" t="str">
            <v>PEN_NOM_CORP_NT</v>
          </cell>
          <cell r="V1146" t="str">
            <v>RFL_CORP</v>
          </cell>
          <cell r="X1146">
            <v>0</v>
          </cell>
          <cell r="Y1146">
            <v>0</v>
          </cell>
          <cell r="AI1146">
            <v>0</v>
          </cell>
          <cell r="AJ1146">
            <v>0</v>
          </cell>
          <cell r="AT1146">
            <v>0</v>
          </cell>
          <cell r="AU1146">
            <v>0</v>
          </cell>
          <cell r="PM1146">
            <v>0</v>
          </cell>
          <cell r="PN1146">
            <v>0</v>
          </cell>
          <cell r="PO1146">
            <v>0</v>
          </cell>
        </row>
        <row r="1147">
          <cell r="M1147" t="str">
            <v>PEN_NOM_CORP_NT</v>
          </cell>
          <cell r="V1147" t="str">
            <v>RFL_CORP</v>
          </cell>
          <cell r="X1147">
            <v>0</v>
          </cell>
          <cell r="Y1147">
            <v>0</v>
          </cell>
          <cell r="AI1147">
            <v>0</v>
          </cell>
          <cell r="AJ1147">
            <v>0</v>
          </cell>
          <cell r="AT1147">
            <v>0</v>
          </cell>
          <cell r="AU1147">
            <v>0</v>
          </cell>
          <cell r="PM1147">
            <v>0</v>
          </cell>
          <cell r="PN1147">
            <v>0</v>
          </cell>
          <cell r="PO1147">
            <v>0</v>
          </cell>
        </row>
        <row r="1148">
          <cell r="M1148" t="str">
            <v>PEN_NOM_CORP_NT</v>
          </cell>
          <cell r="V1148" t="str">
            <v>RFL_CORP</v>
          </cell>
          <cell r="X1148">
            <v>0</v>
          </cell>
          <cell r="Y1148">
            <v>0</v>
          </cell>
          <cell r="AI1148">
            <v>0</v>
          </cell>
          <cell r="AJ1148">
            <v>0</v>
          </cell>
          <cell r="AT1148">
            <v>0</v>
          </cell>
          <cell r="AU1148">
            <v>0</v>
          </cell>
          <cell r="PM1148">
            <v>0</v>
          </cell>
          <cell r="PN1148">
            <v>0</v>
          </cell>
          <cell r="PO1148">
            <v>0</v>
          </cell>
        </row>
        <row r="1149">
          <cell r="M1149" t="str">
            <v>PEN_NOM_CORP_NT</v>
          </cell>
          <cell r="V1149" t="str">
            <v>RFL_CORP</v>
          </cell>
          <cell r="X1149">
            <v>0</v>
          </cell>
          <cell r="Y1149">
            <v>0</v>
          </cell>
          <cell r="AI1149">
            <v>0</v>
          </cell>
          <cell r="AJ1149">
            <v>0</v>
          </cell>
          <cell r="AT1149">
            <v>0</v>
          </cell>
          <cell r="AU1149">
            <v>0</v>
          </cell>
          <cell r="PM1149">
            <v>0</v>
          </cell>
          <cell r="PN1149">
            <v>0</v>
          </cell>
          <cell r="PO1149">
            <v>0</v>
          </cell>
        </row>
        <row r="1150">
          <cell r="M1150" t="str">
            <v>PEN_NOM_CORP_NT</v>
          </cell>
          <cell r="V1150" t="str">
            <v>RFL_CORP</v>
          </cell>
          <cell r="X1150">
            <v>0</v>
          </cell>
          <cell r="Y1150">
            <v>0</v>
          </cell>
          <cell r="AI1150">
            <v>0</v>
          </cell>
          <cell r="AJ1150">
            <v>0</v>
          </cell>
          <cell r="AT1150">
            <v>0</v>
          </cell>
          <cell r="AU1150">
            <v>0</v>
          </cell>
          <cell r="PM1150">
            <v>0</v>
          </cell>
          <cell r="PN1150">
            <v>0</v>
          </cell>
          <cell r="PO1150">
            <v>0</v>
          </cell>
        </row>
        <row r="1151">
          <cell r="M1151" t="str">
            <v>PEN_NOM_CORP_NT</v>
          </cell>
          <cell r="V1151" t="str">
            <v>RFL_CORP</v>
          </cell>
          <cell r="X1151">
            <v>0</v>
          </cell>
          <cell r="Y1151">
            <v>0</v>
          </cell>
          <cell r="AI1151">
            <v>0</v>
          </cell>
          <cell r="AJ1151">
            <v>0</v>
          </cell>
          <cell r="AT1151">
            <v>0</v>
          </cell>
          <cell r="AU1151">
            <v>0</v>
          </cell>
          <cell r="PM1151">
            <v>0</v>
          </cell>
          <cell r="PN1151">
            <v>0</v>
          </cell>
          <cell r="PO1151">
            <v>0</v>
          </cell>
        </row>
        <row r="1152">
          <cell r="M1152" t="str">
            <v>PEN_NOM_CORP_NT</v>
          </cell>
          <cell r="V1152" t="str">
            <v>RFL_CORP</v>
          </cell>
          <cell r="X1152">
            <v>0</v>
          </cell>
          <cell r="Y1152">
            <v>0</v>
          </cell>
          <cell r="AI1152">
            <v>0</v>
          </cell>
          <cell r="AJ1152">
            <v>0</v>
          </cell>
          <cell r="AT1152">
            <v>0</v>
          </cell>
          <cell r="AU1152">
            <v>0</v>
          </cell>
          <cell r="PM1152">
            <v>0</v>
          </cell>
          <cell r="PN1152">
            <v>0</v>
          </cell>
          <cell r="PO1152">
            <v>0</v>
          </cell>
        </row>
        <row r="1153">
          <cell r="M1153" t="str">
            <v>PEN_NOM_CORP_NT</v>
          </cell>
          <cell r="V1153" t="str">
            <v>RFL_CORP</v>
          </cell>
          <cell r="X1153">
            <v>0</v>
          </cell>
          <cell r="Y1153">
            <v>0</v>
          </cell>
          <cell r="AI1153">
            <v>0</v>
          </cell>
          <cell r="AJ1153">
            <v>0</v>
          </cell>
          <cell r="AT1153">
            <v>0</v>
          </cell>
          <cell r="AU1153">
            <v>0</v>
          </cell>
          <cell r="PM1153">
            <v>0</v>
          </cell>
          <cell r="PN1153">
            <v>0</v>
          </cell>
          <cell r="PO1153">
            <v>0</v>
          </cell>
        </row>
        <row r="1154">
          <cell r="M1154" t="str">
            <v>PEN_NOM_CORP_NT</v>
          </cell>
          <cell r="V1154" t="str">
            <v>RFL_CORP</v>
          </cell>
          <cell r="X1154">
            <v>0</v>
          </cell>
          <cell r="Y1154">
            <v>0</v>
          </cell>
          <cell r="AI1154">
            <v>0</v>
          </cell>
          <cell r="AJ1154">
            <v>0</v>
          </cell>
          <cell r="AT1154">
            <v>0</v>
          </cell>
          <cell r="AU1154">
            <v>0</v>
          </cell>
          <cell r="PM1154">
            <v>0</v>
          </cell>
          <cell r="PN1154">
            <v>0</v>
          </cell>
          <cell r="PO1154">
            <v>0</v>
          </cell>
        </row>
        <row r="1155">
          <cell r="M1155" t="str">
            <v>PEN_NOM_CORP_NT</v>
          </cell>
          <cell r="V1155" t="str">
            <v>RFL_CORP</v>
          </cell>
          <cell r="X1155">
            <v>0</v>
          </cell>
          <cell r="Y1155">
            <v>0</v>
          </cell>
          <cell r="AI1155">
            <v>0</v>
          </cell>
          <cell r="AJ1155">
            <v>0</v>
          </cell>
          <cell r="AT1155">
            <v>0</v>
          </cell>
          <cell r="AU1155">
            <v>0</v>
          </cell>
          <cell r="PM1155">
            <v>0</v>
          </cell>
          <cell r="PN1155">
            <v>0</v>
          </cell>
          <cell r="PO1155">
            <v>0</v>
          </cell>
        </row>
        <row r="1156">
          <cell r="M1156" t="str">
            <v>PEN_NOM_CORP_NT</v>
          </cell>
          <cell r="V1156" t="str">
            <v>RFL_CORP</v>
          </cell>
          <cell r="X1156">
            <v>0</v>
          </cell>
          <cell r="Y1156">
            <v>0</v>
          </cell>
          <cell r="AI1156">
            <v>0</v>
          </cell>
          <cell r="AJ1156">
            <v>0</v>
          </cell>
          <cell r="AT1156">
            <v>0</v>
          </cell>
          <cell r="AU1156">
            <v>0</v>
          </cell>
          <cell r="PM1156">
            <v>0</v>
          </cell>
          <cell r="PN1156">
            <v>0</v>
          </cell>
          <cell r="PO1156">
            <v>0</v>
          </cell>
        </row>
        <row r="1157">
          <cell r="M1157" t="str">
            <v>PEN_NOM_CORP_NT</v>
          </cell>
          <cell r="V1157" t="str">
            <v>RFL_CORP</v>
          </cell>
          <cell r="X1157">
            <v>0</v>
          </cell>
          <cell r="Y1157">
            <v>0</v>
          </cell>
          <cell r="AI1157">
            <v>0</v>
          </cell>
          <cell r="AJ1157">
            <v>0</v>
          </cell>
          <cell r="AT1157">
            <v>0</v>
          </cell>
          <cell r="AU1157">
            <v>0</v>
          </cell>
          <cell r="PM1157">
            <v>0</v>
          </cell>
          <cell r="PN1157">
            <v>0</v>
          </cell>
          <cell r="PO1157">
            <v>0</v>
          </cell>
        </row>
        <row r="1158">
          <cell r="M1158" t="str">
            <v>PEN_NOM_CORP_NT</v>
          </cell>
          <cell r="V1158" t="str">
            <v>RFL_CORP</v>
          </cell>
          <cell r="X1158">
            <v>0</v>
          </cell>
          <cell r="Y1158">
            <v>0</v>
          </cell>
          <cell r="AI1158">
            <v>0</v>
          </cell>
          <cell r="AJ1158">
            <v>0</v>
          </cell>
          <cell r="AT1158">
            <v>0</v>
          </cell>
          <cell r="AU1158">
            <v>0</v>
          </cell>
          <cell r="PM1158">
            <v>0</v>
          </cell>
          <cell r="PN1158">
            <v>0</v>
          </cell>
          <cell r="PO1158">
            <v>0</v>
          </cell>
        </row>
        <row r="1159">
          <cell r="M1159" t="str">
            <v>PEN_NOM_CORP_NT</v>
          </cell>
          <cell r="V1159" t="str">
            <v>RFL_CORP</v>
          </cell>
          <cell r="X1159">
            <v>0</v>
          </cell>
          <cell r="Y1159">
            <v>0</v>
          </cell>
          <cell r="AI1159">
            <v>0</v>
          </cell>
          <cell r="AJ1159">
            <v>0</v>
          </cell>
          <cell r="AT1159">
            <v>0</v>
          </cell>
          <cell r="AU1159">
            <v>0</v>
          </cell>
          <cell r="PM1159">
            <v>0</v>
          </cell>
          <cell r="PN1159">
            <v>0</v>
          </cell>
          <cell r="PO1159">
            <v>0</v>
          </cell>
        </row>
        <row r="1160">
          <cell r="M1160" t="str">
            <v>PEN_NOM_CORP_NT</v>
          </cell>
          <cell r="V1160" t="str">
            <v>RFL_CORP</v>
          </cell>
          <cell r="X1160">
            <v>0</v>
          </cell>
          <cell r="Y1160">
            <v>0</v>
          </cell>
          <cell r="AI1160">
            <v>0</v>
          </cell>
          <cell r="AJ1160">
            <v>0</v>
          </cell>
          <cell r="AT1160">
            <v>0</v>
          </cell>
          <cell r="AU1160">
            <v>0</v>
          </cell>
          <cell r="PM1160">
            <v>0</v>
          </cell>
          <cell r="PN1160">
            <v>0</v>
          </cell>
          <cell r="PO1160">
            <v>0</v>
          </cell>
        </row>
        <row r="1161">
          <cell r="M1161" t="str">
            <v>PEN_NOM_CORP_NT</v>
          </cell>
          <cell r="V1161" t="str">
            <v>RFL_CORP</v>
          </cell>
          <cell r="X1161">
            <v>0</v>
          </cell>
          <cell r="Y1161">
            <v>0</v>
          </cell>
          <cell r="AI1161">
            <v>0</v>
          </cell>
          <cell r="AJ1161">
            <v>0</v>
          </cell>
          <cell r="AT1161">
            <v>0</v>
          </cell>
          <cell r="AU1161">
            <v>0</v>
          </cell>
          <cell r="PM1161">
            <v>0</v>
          </cell>
          <cell r="PN1161">
            <v>0</v>
          </cell>
          <cell r="PO1161">
            <v>0</v>
          </cell>
        </row>
        <row r="1162">
          <cell r="M1162" t="str">
            <v>PEN_NOM_CORP_NT</v>
          </cell>
          <cell r="V1162" t="str">
            <v>RFL_CORP</v>
          </cell>
          <cell r="X1162">
            <v>0</v>
          </cell>
          <cell r="Y1162">
            <v>0</v>
          </cell>
          <cell r="AI1162">
            <v>0</v>
          </cell>
          <cell r="AJ1162">
            <v>0</v>
          </cell>
          <cell r="AT1162">
            <v>0</v>
          </cell>
          <cell r="AU1162">
            <v>0</v>
          </cell>
          <cell r="PM1162">
            <v>0</v>
          </cell>
          <cell r="PN1162">
            <v>0</v>
          </cell>
          <cell r="PO1162">
            <v>0</v>
          </cell>
        </row>
        <row r="1163">
          <cell r="M1163" t="str">
            <v>PEN_NOM_CORP_NT</v>
          </cell>
          <cell r="V1163" t="str">
            <v>RFL_CORP</v>
          </cell>
          <cell r="X1163">
            <v>0</v>
          </cell>
          <cell r="Y1163">
            <v>0</v>
          </cell>
          <cell r="AI1163">
            <v>0</v>
          </cell>
          <cell r="AJ1163">
            <v>0</v>
          </cell>
          <cell r="AT1163">
            <v>0</v>
          </cell>
          <cell r="AU1163">
            <v>0</v>
          </cell>
          <cell r="PM1163">
            <v>0</v>
          </cell>
          <cell r="PN1163">
            <v>0</v>
          </cell>
          <cell r="PO1163">
            <v>0</v>
          </cell>
        </row>
        <row r="1164">
          <cell r="M1164" t="str">
            <v>PEN_NOM_CORP_NT</v>
          </cell>
          <cell r="V1164" t="str">
            <v>RFL_CORP</v>
          </cell>
          <cell r="X1164">
            <v>0</v>
          </cell>
          <cell r="Y1164">
            <v>0</v>
          </cell>
          <cell r="AI1164">
            <v>0</v>
          </cell>
          <cell r="AJ1164">
            <v>0</v>
          </cell>
          <cell r="AT1164">
            <v>0</v>
          </cell>
          <cell r="AU1164">
            <v>0</v>
          </cell>
          <cell r="PM1164">
            <v>0</v>
          </cell>
          <cell r="PN1164">
            <v>0</v>
          </cell>
          <cell r="PO1164">
            <v>0</v>
          </cell>
        </row>
        <row r="1165">
          <cell r="M1165" t="str">
            <v>PEN_NOM_CORP_NT</v>
          </cell>
          <cell r="V1165" t="str">
            <v>RFL_CORP</v>
          </cell>
          <cell r="X1165">
            <v>0</v>
          </cell>
          <cell r="Y1165">
            <v>0</v>
          </cell>
          <cell r="AI1165">
            <v>0</v>
          </cell>
          <cell r="AJ1165">
            <v>0</v>
          </cell>
          <cell r="AT1165">
            <v>0</v>
          </cell>
          <cell r="AU1165">
            <v>0</v>
          </cell>
          <cell r="PM1165">
            <v>0</v>
          </cell>
          <cell r="PN1165">
            <v>0</v>
          </cell>
          <cell r="PO1165">
            <v>0</v>
          </cell>
        </row>
        <row r="1166">
          <cell r="M1166" t="str">
            <v>PEN_NOM_CORP_NT</v>
          </cell>
          <cell r="V1166" t="str">
            <v>RFL_CORP</v>
          </cell>
          <cell r="X1166">
            <v>0</v>
          </cell>
          <cell r="Y1166">
            <v>0</v>
          </cell>
          <cell r="AI1166">
            <v>0</v>
          </cell>
          <cell r="AJ1166">
            <v>0</v>
          </cell>
          <cell r="AT1166">
            <v>0</v>
          </cell>
          <cell r="AU1166">
            <v>0</v>
          </cell>
          <cell r="PM1166">
            <v>0</v>
          </cell>
          <cell r="PN1166">
            <v>0</v>
          </cell>
          <cell r="PO1166">
            <v>0</v>
          </cell>
        </row>
        <row r="1167">
          <cell r="M1167" t="str">
            <v>PEN_NOM_CORP_NT</v>
          </cell>
          <cell r="V1167" t="str">
            <v>RFL_CORP</v>
          </cell>
          <cell r="X1167">
            <v>0</v>
          </cell>
          <cell r="Y1167">
            <v>0</v>
          </cell>
          <cell r="AI1167">
            <v>0</v>
          </cell>
          <cell r="AJ1167">
            <v>0</v>
          </cell>
          <cell r="AT1167">
            <v>0</v>
          </cell>
          <cell r="AU1167">
            <v>0</v>
          </cell>
          <cell r="PM1167">
            <v>0</v>
          </cell>
          <cell r="PN1167">
            <v>0</v>
          </cell>
          <cell r="PO1167">
            <v>0</v>
          </cell>
        </row>
        <row r="1168">
          <cell r="M1168" t="str">
            <v>PEN_NOM_CORP_NT</v>
          </cell>
          <cell r="V1168" t="str">
            <v>RFL_CORP</v>
          </cell>
          <cell r="X1168">
            <v>0</v>
          </cell>
          <cell r="Y1168">
            <v>0</v>
          </cell>
          <cell r="AI1168">
            <v>0</v>
          </cell>
          <cell r="AJ1168">
            <v>0</v>
          </cell>
          <cell r="AT1168">
            <v>0</v>
          </cell>
          <cell r="AU1168">
            <v>0</v>
          </cell>
          <cell r="PM1168">
            <v>0</v>
          </cell>
          <cell r="PN1168">
            <v>0</v>
          </cell>
          <cell r="PO1168">
            <v>0</v>
          </cell>
        </row>
        <row r="1169">
          <cell r="M1169" t="str">
            <v>PEN_NOM_CORP_NT</v>
          </cell>
          <cell r="V1169" t="str">
            <v>RFL_CORP</v>
          </cell>
          <cell r="X1169">
            <v>0</v>
          </cell>
          <cell r="Y1169">
            <v>0</v>
          </cell>
          <cell r="AI1169">
            <v>0</v>
          </cell>
          <cell r="AJ1169">
            <v>0</v>
          </cell>
          <cell r="AT1169">
            <v>0</v>
          </cell>
          <cell r="AU1169">
            <v>0</v>
          </cell>
          <cell r="PM1169">
            <v>0</v>
          </cell>
          <cell r="PN1169">
            <v>0</v>
          </cell>
          <cell r="PO1169">
            <v>0</v>
          </cell>
        </row>
        <row r="1170">
          <cell r="M1170" t="str">
            <v>PEN_NOM_CORP_NT</v>
          </cell>
          <cell r="V1170" t="str">
            <v>RFL_CORP</v>
          </cell>
          <cell r="X1170">
            <v>2.63243736922347E-3</v>
          </cell>
          <cell r="Y1170">
            <v>5.2914075454602002E-3</v>
          </cell>
          <cell r="AI1170">
            <v>1.9334041633773199E-4</v>
          </cell>
          <cell r="AJ1170">
            <v>3.8862954632179502E-4</v>
          </cell>
          <cell r="AT1170">
            <v>0</v>
          </cell>
          <cell r="AU1170">
            <v>0</v>
          </cell>
          <cell r="PM1170">
            <v>0</v>
          </cell>
          <cell r="PN1170">
            <v>0</v>
          </cell>
          <cell r="PO1170">
            <v>0</v>
          </cell>
        </row>
        <row r="1171">
          <cell r="M1171" t="str">
            <v>PEN_NOM_CORP_NT</v>
          </cell>
          <cell r="V1171" t="str">
            <v>RFL_CORP</v>
          </cell>
          <cell r="X1171">
            <v>0</v>
          </cell>
          <cell r="Y1171">
            <v>0</v>
          </cell>
          <cell r="AI1171">
            <v>0</v>
          </cell>
          <cell r="AJ1171">
            <v>0</v>
          </cell>
          <cell r="AT1171">
            <v>0</v>
          </cell>
          <cell r="AU1171">
            <v>0</v>
          </cell>
          <cell r="PM1171">
            <v>0</v>
          </cell>
          <cell r="PN1171">
            <v>0</v>
          </cell>
          <cell r="PO1171">
            <v>0</v>
          </cell>
        </row>
        <row r="1172">
          <cell r="M1172" t="str">
            <v>PEN_NOM_CORP_NT</v>
          </cell>
          <cell r="V1172" t="str">
            <v>RFL_CORP</v>
          </cell>
          <cell r="X1172">
            <v>0</v>
          </cell>
          <cell r="Y1172">
            <v>0</v>
          </cell>
          <cell r="AI1172">
            <v>0</v>
          </cell>
          <cell r="AJ1172">
            <v>0</v>
          </cell>
          <cell r="AT1172">
            <v>0</v>
          </cell>
          <cell r="AU1172">
            <v>0</v>
          </cell>
          <cell r="PM1172">
            <v>0</v>
          </cell>
          <cell r="PN1172">
            <v>0</v>
          </cell>
          <cell r="PO1172">
            <v>0</v>
          </cell>
        </row>
        <row r="1173">
          <cell r="M1173" t="str">
            <v>PEN_NOM_CORP_NT</v>
          </cell>
          <cell r="V1173" t="str">
            <v>RFL_CORP</v>
          </cell>
          <cell r="X1173">
            <v>0</v>
          </cell>
          <cell r="Y1173">
            <v>0</v>
          </cell>
          <cell r="AI1173">
            <v>0</v>
          </cell>
          <cell r="AJ1173">
            <v>0</v>
          </cell>
          <cell r="AT1173">
            <v>0</v>
          </cell>
          <cell r="AU1173">
            <v>0</v>
          </cell>
          <cell r="PM1173">
            <v>0</v>
          </cell>
          <cell r="PN1173">
            <v>0</v>
          </cell>
          <cell r="PO1173">
            <v>0</v>
          </cell>
        </row>
        <row r="1174">
          <cell r="M1174" t="str">
            <v>PEN_NOM_CORP_NT</v>
          </cell>
          <cell r="V1174" t="str">
            <v>RFL_CORP</v>
          </cell>
          <cell r="X1174">
            <v>0</v>
          </cell>
          <cell r="Y1174">
            <v>0</v>
          </cell>
          <cell r="AI1174">
            <v>0</v>
          </cell>
          <cell r="AJ1174">
            <v>0</v>
          </cell>
          <cell r="AT1174">
            <v>0</v>
          </cell>
          <cell r="AU1174">
            <v>0</v>
          </cell>
          <cell r="PM1174">
            <v>0</v>
          </cell>
          <cell r="PN1174">
            <v>0</v>
          </cell>
          <cell r="PO1174">
            <v>0</v>
          </cell>
        </row>
        <row r="1175">
          <cell r="M1175" t="str">
            <v>PEN_NOM_CORP_NT</v>
          </cell>
          <cell r="V1175" t="str">
            <v>RFL_CORP</v>
          </cell>
          <cell r="X1175">
            <v>0</v>
          </cell>
          <cell r="Y1175">
            <v>0</v>
          </cell>
          <cell r="AI1175">
            <v>0</v>
          </cell>
          <cell r="AJ1175">
            <v>0</v>
          </cell>
          <cell r="AT1175">
            <v>0</v>
          </cell>
          <cell r="AU1175">
            <v>0</v>
          </cell>
          <cell r="PM1175">
            <v>0</v>
          </cell>
          <cell r="PN1175">
            <v>0</v>
          </cell>
          <cell r="PO1175">
            <v>0</v>
          </cell>
        </row>
        <row r="1176">
          <cell r="M1176" t="str">
            <v>PEN_NOM_CORP_NT</v>
          </cell>
          <cell r="V1176" t="str">
            <v>RFL_CORP</v>
          </cell>
          <cell r="X1176">
            <v>0</v>
          </cell>
          <cell r="Y1176">
            <v>0</v>
          </cell>
          <cell r="AI1176">
            <v>0</v>
          </cell>
          <cell r="AJ1176">
            <v>0</v>
          </cell>
          <cell r="AT1176">
            <v>0</v>
          </cell>
          <cell r="AU1176">
            <v>0</v>
          </cell>
          <cell r="PM1176">
            <v>0</v>
          </cell>
          <cell r="PN1176">
            <v>0</v>
          </cell>
          <cell r="PO1176">
            <v>0</v>
          </cell>
        </row>
        <row r="1177">
          <cell r="M1177" t="str">
            <v>PEN_NOM_CORP_NT</v>
          </cell>
          <cell r="V1177" t="str">
            <v>RFL_CORP</v>
          </cell>
          <cell r="X1177">
            <v>0</v>
          </cell>
          <cell r="Y1177">
            <v>0</v>
          </cell>
          <cell r="AI1177">
            <v>0</v>
          </cell>
          <cell r="AJ1177">
            <v>0</v>
          </cell>
          <cell r="AT1177">
            <v>0</v>
          </cell>
          <cell r="AU1177">
            <v>0</v>
          </cell>
          <cell r="PM1177">
            <v>0</v>
          </cell>
          <cell r="PN1177">
            <v>0</v>
          </cell>
          <cell r="PO1177">
            <v>0</v>
          </cell>
        </row>
        <row r="1178">
          <cell r="M1178" t="str">
            <v>PEN_NOM_CORP_NT</v>
          </cell>
          <cell r="V1178" t="str">
            <v>RFL_CORP</v>
          </cell>
          <cell r="X1178">
            <v>0</v>
          </cell>
          <cell r="Y1178">
            <v>0</v>
          </cell>
          <cell r="AI1178">
            <v>0</v>
          </cell>
          <cell r="AJ1178">
            <v>0</v>
          </cell>
          <cell r="AT1178">
            <v>0</v>
          </cell>
          <cell r="AU1178">
            <v>0</v>
          </cell>
          <cell r="PM1178">
            <v>0</v>
          </cell>
          <cell r="PN1178">
            <v>0</v>
          </cell>
          <cell r="PO1178">
            <v>0</v>
          </cell>
        </row>
        <row r="1179">
          <cell r="M1179" t="str">
            <v>PEN_NOM_CORP_NT</v>
          </cell>
          <cell r="V1179" t="str">
            <v>RFL_CORP</v>
          </cell>
          <cell r="X1179">
            <v>0</v>
          </cell>
          <cell r="Y1179">
            <v>0</v>
          </cell>
          <cell r="AI1179">
            <v>1.7359107195642201E-4</v>
          </cell>
          <cell r="AJ1179">
            <v>-2.0362528330153399E-5</v>
          </cell>
          <cell r="AT1179">
            <v>0</v>
          </cell>
          <cell r="AU1179">
            <v>0</v>
          </cell>
          <cell r="PM1179">
            <v>0</v>
          </cell>
          <cell r="PN1179">
            <v>0</v>
          </cell>
          <cell r="PO1179">
            <v>0</v>
          </cell>
        </row>
        <row r="1180">
          <cell r="M1180" t="str">
            <v>PEN_NOM_CORP_NT</v>
          </cell>
          <cell r="V1180" t="str">
            <v>RFL_CORP</v>
          </cell>
          <cell r="X1180">
            <v>0</v>
          </cell>
          <cell r="Y1180">
            <v>0</v>
          </cell>
          <cell r="AI1180">
            <v>0</v>
          </cell>
          <cell r="AJ1180">
            <v>0</v>
          </cell>
          <cell r="AT1180">
            <v>0</v>
          </cell>
          <cell r="AU1180">
            <v>0</v>
          </cell>
          <cell r="PM1180">
            <v>0</v>
          </cell>
          <cell r="PN1180">
            <v>0</v>
          </cell>
          <cell r="PO1180">
            <v>0</v>
          </cell>
        </row>
        <row r="1181">
          <cell r="M1181" t="str">
            <v>PEN_NOM_CORP_NT</v>
          </cell>
          <cell r="V1181" t="str">
            <v>RFL_CORP</v>
          </cell>
          <cell r="X1181">
            <v>0</v>
          </cell>
          <cell r="Y1181">
            <v>0</v>
          </cell>
          <cell r="AI1181">
            <v>0</v>
          </cell>
          <cell r="AJ1181">
            <v>0</v>
          </cell>
          <cell r="AT1181">
            <v>0</v>
          </cell>
          <cell r="AU1181">
            <v>0</v>
          </cell>
          <cell r="PM1181">
            <v>0</v>
          </cell>
          <cell r="PN1181">
            <v>0</v>
          </cell>
          <cell r="PO1181">
            <v>0</v>
          </cell>
        </row>
        <row r="1182">
          <cell r="M1182" t="str">
            <v>PEN_NOM_CORP_NT</v>
          </cell>
          <cell r="V1182" t="str">
            <v>RFL_CORP</v>
          </cell>
          <cell r="X1182">
            <v>0</v>
          </cell>
          <cell r="Y1182">
            <v>0</v>
          </cell>
          <cell r="AI1182">
            <v>4.1067807641465201E-6</v>
          </cell>
          <cell r="AJ1182">
            <v>6.4060734494830698E-6</v>
          </cell>
          <cell r="AT1182">
            <v>0</v>
          </cell>
          <cell r="AU1182">
            <v>0</v>
          </cell>
          <cell r="PM1182">
            <v>0</v>
          </cell>
          <cell r="PN1182">
            <v>0</v>
          </cell>
          <cell r="PO1182">
            <v>0</v>
          </cell>
        </row>
        <row r="1183">
          <cell r="M1183" t="str">
            <v>PEN_NOM_CORP_NT</v>
          </cell>
          <cell r="V1183" t="str">
            <v>RFL_CORP</v>
          </cell>
          <cell r="X1183">
            <v>0</v>
          </cell>
          <cell r="Y1183">
            <v>0</v>
          </cell>
          <cell r="AI1183">
            <v>0</v>
          </cell>
          <cell r="AJ1183">
            <v>0</v>
          </cell>
          <cell r="AT1183">
            <v>0</v>
          </cell>
          <cell r="AU1183">
            <v>0</v>
          </cell>
          <cell r="PM1183">
            <v>0</v>
          </cell>
          <cell r="PN1183">
            <v>0</v>
          </cell>
          <cell r="PO1183">
            <v>0</v>
          </cell>
        </row>
        <row r="1184">
          <cell r="M1184" t="str">
            <v>PEN_NOM_CORP_NT</v>
          </cell>
          <cell r="V1184" t="str">
            <v>RFL_CORP</v>
          </cell>
          <cell r="X1184">
            <v>0</v>
          </cell>
          <cell r="Y1184">
            <v>0</v>
          </cell>
          <cell r="AI1184">
            <v>0</v>
          </cell>
          <cell r="AJ1184">
            <v>0</v>
          </cell>
          <cell r="AT1184">
            <v>0</v>
          </cell>
          <cell r="AU1184">
            <v>0</v>
          </cell>
          <cell r="PM1184">
            <v>0</v>
          </cell>
          <cell r="PN1184">
            <v>0</v>
          </cell>
          <cell r="PO1184">
            <v>0</v>
          </cell>
        </row>
        <row r="1185">
          <cell r="M1185" t="str">
            <v>PEN_NOM_CORP_NT</v>
          </cell>
          <cell r="V1185" t="str">
            <v>RFL_CORP</v>
          </cell>
          <cell r="X1185">
            <v>0</v>
          </cell>
          <cell r="Y1185">
            <v>0</v>
          </cell>
          <cell r="AI1185">
            <v>0</v>
          </cell>
          <cell r="AJ1185">
            <v>0</v>
          </cell>
          <cell r="AT1185">
            <v>0</v>
          </cell>
          <cell r="AU1185">
            <v>0</v>
          </cell>
          <cell r="PM1185">
            <v>0</v>
          </cell>
          <cell r="PN1185">
            <v>0</v>
          </cell>
          <cell r="PO1185">
            <v>0</v>
          </cell>
        </row>
        <row r="1186">
          <cell r="M1186" t="str">
            <v>PEN_NOM_CORP_NT</v>
          </cell>
          <cell r="V1186" t="str">
            <v>RFL_CORP</v>
          </cell>
          <cell r="X1186">
            <v>0</v>
          </cell>
          <cell r="Y1186">
            <v>0</v>
          </cell>
          <cell r="AI1186">
            <v>0</v>
          </cell>
          <cell r="AJ1186">
            <v>0</v>
          </cell>
          <cell r="AT1186">
            <v>0</v>
          </cell>
          <cell r="AU1186">
            <v>0</v>
          </cell>
          <cell r="PM1186">
            <v>0</v>
          </cell>
          <cell r="PN1186">
            <v>0</v>
          </cell>
          <cell r="PO1186">
            <v>0</v>
          </cell>
        </row>
        <row r="1187">
          <cell r="M1187" t="str">
            <v>PEN_NOM_CORP_NT</v>
          </cell>
          <cell r="V1187" t="str">
            <v>RFL_CORP</v>
          </cell>
          <cell r="X1187">
            <v>0</v>
          </cell>
          <cell r="Y1187">
            <v>0</v>
          </cell>
          <cell r="AI1187">
            <v>0</v>
          </cell>
          <cell r="AJ1187">
            <v>0</v>
          </cell>
          <cell r="AT1187">
            <v>0</v>
          </cell>
          <cell r="AU1187">
            <v>0</v>
          </cell>
          <cell r="PM1187">
            <v>0</v>
          </cell>
          <cell r="PN1187">
            <v>0</v>
          </cell>
          <cell r="PO1187">
            <v>0</v>
          </cell>
        </row>
        <row r="1188">
          <cell r="M1188" t="str">
            <v>PEN_NOM_CORP_NT</v>
          </cell>
          <cell r="V1188" t="str">
            <v>RFL_CORP</v>
          </cell>
          <cell r="X1188">
            <v>0</v>
          </cell>
          <cell r="Y1188">
            <v>0</v>
          </cell>
          <cell r="AI1188">
            <v>0</v>
          </cell>
          <cell r="AJ1188">
            <v>0</v>
          </cell>
          <cell r="AT1188">
            <v>0</v>
          </cell>
          <cell r="AU1188">
            <v>0</v>
          </cell>
          <cell r="PM1188">
            <v>0</v>
          </cell>
          <cell r="PN1188">
            <v>0</v>
          </cell>
          <cell r="PO1188">
            <v>0</v>
          </cell>
        </row>
        <row r="1189">
          <cell r="M1189" t="str">
            <v>PEN_NOM_CORP_NT</v>
          </cell>
          <cell r="V1189" t="str">
            <v>RFL_CORP</v>
          </cell>
          <cell r="X1189">
            <v>0</v>
          </cell>
          <cell r="Y1189">
            <v>0</v>
          </cell>
          <cell r="AI1189">
            <v>0</v>
          </cell>
          <cell r="AJ1189">
            <v>0</v>
          </cell>
          <cell r="AT1189">
            <v>0</v>
          </cell>
          <cell r="AU1189">
            <v>0</v>
          </cell>
          <cell r="PM1189">
            <v>0</v>
          </cell>
          <cell r="PN1189">
            <v>0</v>
          </cell>
          <cell r="PO1189">
            <v>0</v>
          </cell>
        </row>
        <row r="1190">
          <cell r="M1190" t="str">
            <v>PEN_NOM_CORP_NT</v>
          </cell>
          <cell r="V1190" t="str">
            <v>RFL_CORP</v>
          </cell>
          <cell r="X1190">
            <v>0</v>
          </cell>
          <cell r="Y1190">
            <v>0</v>
          </cell>
          <cell r="AI1190">
            <v>0</v>
          </cell>
          <cell r="AJ1190">
            <v>0</v>
          </cell>
          <cell r="AT1190">
            <v>0</v>
          </cell>
          <cell r="AU1190">
            <v>0</v>
          </cell>
          <cell r="PM1190">
            <v>0</v>
          </cell>
          <cell r="PN1190">
            <v>0</v>
          </cell>
          <cell r="PO1190">
            <v>0</v>
          </cell>
        </row>
        <row r="1191">
          <cell r="M1191" t="str">
            <v>PEN_NOM_CORP_NT</v>
          </cell>
          <cell r="V1191" t="str">
            <v>RFL_CORP</v>
          </cell>
          <cell r="X1191">
            <v>0</v>
          </cell>
          <cell r="Y1191">
            <v>0</v>
          </cell>
          <cell r="AI1191">
            <v>0</v>
          </cell>
          <cell r="AJ1191">
            <v>0</v>
          </cell>
          <cell r="AT1191">
            <v>0</v>
          </cell>
          <cell r="AU1191">
            <v>0</v>
          </cell>
          <cell r="PM1191">
            <v>0</v>
          </cell>
          <cell r="PN1191">
            <v>0</v>
          </cell>
          <cell r="PO1191">
            <v>0</v>
          </cell>
        </row>
        <row r="1192">
          <cell r="M1192" t="str">
            <v>PEN_NOM_CORP_NT</v>
          </cell>
          <cell r="V1192" t="str">
            <v>RFL_CORP</v>
          </cell>
          <cell r="X1192">
            <v>0</v>
          </cell>
          <cell r="Y1192">
            <v>0</v>
          </cell>
          <cell r="AI1192">
            <v>0</v>
          </cell>
          <cell r="AJ1192">
            <v>0</v>
          </cell>
          <cell r="AT1192">
            <v>0</v>
          </cell>
          <cell r="AU1192">
            <v>0</v>
          </cell>
          <cell r="PM1192">
            <v>0</v>
          </cell>
          <cell r="PN1192">
            <v>0</v>
          </cell>
          <cell r="PO1192">
            <v>0</v>
          </cell>
        </row>
        <row r="1193">
          <cell r="M1193" t="str">
            <v>PEN_NOM_CORP_NT</v>
          </cell>
          <cell r="V1193" t="str">
            <v>RFL_CORP</v>
          </cell>
          <cell r="X1193">
            <v>0</v>
          </cell>
          <cell r="Y1193">
            <v>0</v>
          </cell>
          <cell r="AI1193">
            <v>0</v>
          </cell>
          <cell r="AJ1193">
            <v>0</v>
          </cell>
          <cell r="AT1193">
            <v>0</v>
          </cell>
          <cell r="AU1193">
            <v>0</v>
          </cell>
          <cell r="PM1193">
            <v>0</v>
          </cell>
          <cell r="PN1193">
            <v>0</v>
          </cell>
          <cell r="PO1193">
            <v>0</v>
          </cell>
        </row>
        <row r="1194">
          <cell r="M1194" t="str">
            <v>PEN_NOM_CORP_NT</v>
          </cell>
          <cell r="V1194" t="str">
            <v>RFL_CORP</v>
          </cell>
          <cell r="X1194">
            <v>0</v>
          </cell>
          <cell r="Y1194">
            <v>0</v>
          </cell>
          <cell r="AI1194">
            <v>0</v>
          </cell>
          <cell r="AJ1194">
            <v>0</v>
          </cell>
          <cell r="AT1194">
            <v>0</v>
          </cell>
          <cell r="AU1194">
            <v>0</v>
          </cell>
          <cell r="PM1194">
            <v>0</v>
          </cell>
          <cell r="PN1194">
            <v>0</v>
          </cell>
          <cell r="PO1194">
            <v>0</v>
          </cell>
        </row>
        <row r="1195">
          <cell r="M1195" t="str">
            <v>PEN_NOM_CORP_NT</v>
          </cell>
          <cell r="V1195" t="str">
            <v>RFL_CORP</v>
          </cell>
          <cell r="X1195">
            <v>0</v>
          </cell>
          <cell r="Y1195">
            <v>0</v>
          </cell>
          <cell r="AI1195">
            <v>0</v>
          </cell>
          <cell r="AJ1195">
            <v>0</v>
          </cell>
          <cell r="AT1195">
            <v>0</v>
          </cell>
          <cell r="AU1195">
            <v>0</v>
          </cell>
          <cell r="PM1195">
            <v>0</v>
          </cell>
          <cell r="PN1195">
            <v>0</v>
          </cell>
          <cell r="PO1195">
            <v>0</v>
          </cell>
        </row>
        <row r="1196">
          <cell r="M1196" t="str">
            <v>PEN_NOM_CORP_NT</v>
          </cell>
          <cell r="V1196" t="str">
            <v>RFL_CORP</v>
          </cell>
          <cell r="X1196">
            <v>0</v>
          </cell>
          <cell r="Y1196">
            <v>0</v>
          </cell>
          <cell r="AI1196">
            <v>0</v>
          </cell>
          <cell r="AJ1196">
            <v>0</v>
          </cell>
          <cell r="AT1196">
            <v>0</v>
          </cell>
          <cell r="AU1196">
            <v>0</v>
          </cell>
          <cell r="PM1196">
            <v>0</v>
          </cell>
          <cell r="PN1196">
            <v>0</v>
          </cell>
          <cell r="PO1196">
            <v>0</v>
          </cell>
        </row>
        <row r="1197">
          <cell r="M1197" t="str">
            <v>PEN_NOM_CORP_NT</v>
          </cell>
          <cell r="V1197" t="str">
            <v>RFL_CORP</v>
          </cell>
          <cell r="X1197">
            <v>0</v>
          </cell>
          <cell r="Y1197">
            <v>0</v>
          </cell>
          <cell r="AI1197">
            <v>0</v>
          </cell>
          <cell r="AJ1197">
            <v>0</v>
          </cell>
          <cell r="AT1197">
            <v>0</v>
          </cell>
          <cell r="AU1197">
            <v>0</v>
          </cell>
          <cell r="PM1197">
            <v>0</v>
          </cell>
          <cell r="PN1197">
            <v>0</v>
          </cell>
          <cell r="PO1197">
            <v>0</v>
          </cell>
        </row>
        <row r="1198">
          <cell r="M1198" t="str">
            <v>PEN_NOM_CORP_NT</v>
          </cell>
          <cell r="V1198" t="str">
            <v>RFL_CORP</v>
          </cell>
          <cell r="X1198">
            <v>0</v>
          </cell>
          <cell r="Y1198">
            <v>0</v>
          </cell>
          <cell r="AI1198">
            <v>0</v>
          </cell>
          <cell r="AJ1198">
            <v>0</v>
          </cell>
          <cell r="AT1198">
            <v>0</v>
          </cell>
          <cell r="AU1198">
            <v>0</v>
          </cell>
          <cell r="PM1198">
            <v>0</v>
          </cell>
          <cell r="PN1198">
            <v>0</v>
          </cell>
          <cell r="PO1198">
            <v>0</v>
          </cell>
        </row>
        <row r="1199">
          <cell r="M1199" t="str">
            <v>PEN_NOM_CORP_NT</v>
          </cell>
          <cell r="V1199" t="str">
            <v>RFL_CORP</v>
          </cell>
          <cell r="X1199">
            <v>0</v>
          </cell>
          <cell r="Y1199">
            <v>0</v>
          </cell>
          <cell r="AI1199">
            <v>0</v>
          </cell>
          <cell r="AJ1199">
            <v>0</v>
          </cell>
          <cell r="AT1199">
            <v>0</v>
          </cell>
          <cell r="AU1199">
            <v>0</v>
          </cell>
          <cell r="PM1199">
            <v>0</v>
          </cell>
          <cell r="PN1199">
            <v>0</v>
          </cell>
          <cell r="PO1199">
            <v>0</v>
          </cell>
        </row>
        <row r="1200">
          <cell r="M1200" t="str">
            <v>PEN_NOM_CORP_NT</v>
          </cell>
          <cell r="V1200" t="str">
            <v>RFL_CORP</v>
          </cell>
          <cell r="X1200">
            <v>0</v>
          </cell>
          <cell r="Y1200">
            <v>0</v>
          </cell>
          <cell r="AI1200">
            <v>0</v>
          </cell>
          <cell r="AJ1200">
            <v>0</v>
          </cell>
          <cell r="AT1200">
            <v>0</v>
          </cell>
          <cell r="AU1200">
            <v>0</v>
          </cell>
          <cell r="PM1200">
            <v>0</v>
          </cell>
          <cell r="PN1200">
            <v>0</v>
          </cell>
          <cell r="PO1200">
            <v>0</v>
          </cell>
        </row>
        <row r="1201">
          <cell r="M1201" t="str">
            <v>PEN_NOM_CORP_NT</v>
          </cell>
          <cell r="V1201" t="str">
            <v>RFL_CORP</v>
          </cell>
          <cell r="X1201">
            <v>0</v>
          </cell>
          <cell r="Y1201">
            <v>0</v>
          </cell>
          <cell r="AI1201">
            <v>0</v>
          </cell>
          <cell r="AJ1201">
            <v>0</v>
          </cell>
          <cell r="AT1201">
            <v>0</v>
          </cell>
          <cell r="AU1201">
            <v>0</v>
          </cell>
          <cell r="PM1201">
            <v>0</v>
          </cell>
          <cell r="PN1201">
            <v>0</v>
          </cell>
          <cell r="PO1201">
            <v>0</v>
          </cell>
        </row>
        <row r="1202">
          <cell r="M1202" t="str">
            <v>PEN_NOM_CORP_NT</v>
          </cell>
          <cell r="V1202" t="str">
            <v>RFL_CORP</v>
          </cell>
          <cell r="X1202">
            <v>0</v>
          </cell>
          <cell r="Y1202">
            <v>0</v>
          </cell>
          <cell r="AI1202">
            <v>0</v>
          </cell>
          <cell r="AJ1202">
            <v>0</v>
          </cell>
          <cell r="AT1202">
            <v>0</v>
          </cell>
          <cell r="AU1202">
            <v>0</v>
          </cell>
          <cell r="PM1202">
            <v>0</v>
          </cell>
          <cell r="PN1202">
            <v>0</v>
          </cell>
          <cell r="PO1202">
            <v>0</v>
          </cell>
        </row>
        <row r="1203">
          <cell r="M1203" t="str">
            <v>PEN_NOM_CORP_NT</v>
          </cell>
          <cell r="V1203" t="str">
            <v>RFL_CORP</v>
          </cell>
          <cell r="X1203">
            <v>0</v>
          </cell>
          <cell r="Y1203">
            <v>0</v>
          </cell>
          <cell r="AI1203">
            <v>0</v>
          </cell>
          <cell r="AJ1203">
            <v>0</v>
          </cell>
          <cell r="AT1203">
            <v>0</v>
          </cell>
          <cell r="AU1203">
            <v>0</v>
          </cell>
          <cell r="PM1203">
            <v>0</v>
          </cell>
          <cell r="PN1203">
            <v>0</v>
          </cell>
          <cell r="PO1203">
            <v>0</v>
          </cell>
        </row>
        <row r="1204">
          <cell r="M1204" t="str">
            <v>PEN_NOM_CORP_NT</v>
          </cell>
          <cell r="V1204" t="str">
            <v>RFL_CORP</v>
          </cell>
          <cell r="X1204">
            <v>0</v>
          </cell>
          <cell r="Y1204">
            <v>0</v>
          </cell>
          <cell r="AI1204">
            <v>0</v>
          </cell>
          <cell r="AJ1204">
            <v>0</v>
          </cell>
          <cell r="AT1204">
            <v>0</v>
          </cell>
          <cell r="AU1204">
            <v>0</v>
          </cell>
          <cell r="PM1204">
            <v>0</v>
          </cell>
          <cell r="PN1204">
            <v>0</v>
          </cell>
          <cell r="PO1204">
            <v>0</v>
          </cell>
        </row>
        <row r="1205">
          <cell r="M1205" t="str">
            <v>PEN_NOM_CORP_NT</v>
          </cell>
          <cell r="V1205" t="str">
            <v>RFL_CORP</v>
          </cell>
          <cell r="X1205">
            <v>0</v>
          </cell>
          <cell r="Y1205">
            <v>0</v>
          </cell>
          <cell r="AI1205">
            <v>0</v>
          </cell>
          <cell r="AJ1205">
            <v>0</v>
          </cell>
          <cell r="AT1205">
            <v>0</v>
          </cell>
          <cell r="AU1205">
            <v>0</v>
          </cell>
          <cell r="PM1205">
            <v>0</v>
          </cell>
          <cell r="PN1205">
            <v>0</v>
          </cell>
          <cell r="PO1205">
            <v>0</v>
          </cell>
        </row>
        <row r="1206">
          <cell r="M1206" t="str">
            <v>PEN_NOM_CORP_NT</v>
          </cell>
          <cell r="V1206" t="str">
            <v>RFL_CORP</v>
          </cell>
          <cell r="X1206">
            <v>0</v>
          </cell>
          <cell r="Y1206">
            <v>0</v>
          </cell>
          <cell r="AI1206">
            <v>0</v>
          </cell>
          <cell r="AJ1206">
            <v>0</v>
          </cell>
          <cell r="AT1206">
            <v>0</v>
          </cell>
          <cell r="AU1206">
            <v>0</v>
          </cell>
          <cell r="PM1206">
            <v>0</v>
          </cell>
          <cell r="PN1206">
            <v>0</v>
          </cell>
          <cell r="PO1206">
            <v>0</v>
          </cell>
        </row>
        <row r="1207">
          <cell r="M1207" t="str">
            <v>PEN_NOM_CORP_NT</v>
          </cell>
          <cell r="V1207" t="str">
            <v>RFL_CORP</v>
          </cell>
          <cell r="X1207">
            <v>0</v>
          </cell>
          <cell r="Y1207">
            <v>0</v>
          </cell>
          <cell r="AI1207">
            <v>0</v>
          </cell>
          <cell r="AJ1207">
            <v>0</v>
          </cell>
          <cell r="AT1207">
            <v>0</v>
          </cell>
          <cell r="AU1207">
            <v>0</v>
          </cell>
          <cell r="PM1207">
            <v>0</v>
          </cell>
          <cell r="PN1207">
            <v>0</v>
          </cell>
          <cell r="PO1207">
            <v>0</v>
          </cell>
        </row>
        <row r="1208">
          <cell r="M1208" t="str">
            <v>PEN_NOM_CORP_NT</v>
          </cell>
          <cell r="V1208" t="str">
            <v>RFL_CORP</v>
          </cell>
          <cell r="X1208">
            <v>0</v>
          </cell>
          <cell r="Y1208">
            <v>0</v>
          </cell>
          <cell r="AI1208">
            <v>0</v>
          </cell>
          <cell r="AJ1208">
            <v>0</v>
          </cell>
          <cell r="AT1208">
            <v>0</v>
          </cell>
          <cell r="AU1208">
            <v>0</v>
          </cell>
          <cell r="PM1208">
            <v>0</v>
          </cell>
          <cell r="PN1208">
            <v>0</v>
          </cell>
          <cell r="PO1208">
            <v>0</v>
          </cell>
        </row>
        <row r="1209">
          <cell r="M1209" t="str">
            <v>PEN_NOM_CORP_NT</v>
          </cell>
          <cell r="V1209" t="str">
            <v>RFL_CORP</v>
          </cell>
          <cell r="X1209">
            <v>0</v>
          </cell>
          <cell r="Y1209">
            <v>0</v>
          </cell>
          <cell r="AI1209">
            <v>0</v>
          </cell>
          <cell r="AJ1209">
            <v>0</v>
          </cell>
          <cell r="AT1209">
            <v>0</v>
          </cell>
          <cell r="AU1209">
            <v>0</v>
          </cell>
          <cell r="PM1209">
            <v>0</v>
          </cell>
          <cell r="PN1209">
            <v>0</v>
          </cell>
          <cell r="PO1209">
            <v>0</v>
          </cell>
        </row>
        <row r="1210">
          <cell r="M1210" t="str">
            <v>PEN_NOM_CORP_NT</v>
          </cell>
          <cell r="V1210" t="str">
            <v>RFL_CORP</v>
          </cell>
          <cell r="X1210">
            <v>0</v>
          </cell>
          <cell r="Y1210">
            <v>0</v>
          </cell>
          <cell r="AI1210">
            <v>0</v>
          </cell>
          <cell r="AJ1210">
            <v>0</v>
          </cell>
          <cell r="AT1210">
            <v>0</v>
          </cell>
          <cell r="AU1210">
            <v>0</v>
          </cell>
          <cell r="PM1210">
            <v>0</v>
          </cell>
          <cell r="PN1210">
            <v>0</v>
          </cell>
          <cell r="PO1210">
            <v>0</v>
          </cell>
        </row>
        <row r="1211">
          <cell r="M1211" t="str">
            <v>PEN_NOM_CORP_NT</v>
          </cell>
          <cell r="V1211" t="str">
            <v>RFL_CORP</v>
          </cell>
          <cell r="X1211">
            <v>0</v>
          </cell>
          <cell r="Y1211">
            <v>0</v>
          </cell>
          <cell r="AI1211">
            <v>0</v>
          </cell>
          <cell r="AJ1211">
            <v>0</v>
          </cell>
          <cell r="AT1211">
            <v>0</v>
          </cell>
          <cell r="AU1211">
            <v>0</v>
          </cell>
          <cell r="PM1211">
            <v>0</v>
          </cell>
          <cell r="PN1211">
            <v>0</v>
          </cell>
          <cell r="PO1211">
            <v>0</v>
          </cell>
        </row>
        <row r="1212">
          <cell r="M1212" t="str">
            <v>PEN_NOM_CORP_NT</v>
          </cell>
          <cell r="V1212" t="str">
            <v>RFL_CORP</v>
          </cell>
          <cell r="X1212">
            <v>0</v>
          </cell>
          <cell r="Y1212">
            <v>0</v>
          </cell>
          <cell r="AI1212">
            <v>0</v>
          </cell>
          <cell r="AJ1212">
            <v>0</v>
          </cell>
          <cell r="AT1212">
            <v>0</v>
          </cell>
          <cell r="AU1212">
            <v>0</v>
          </cell>
          <cell r="PM1212">
            <v>0</v>
          </cell>
          <cell r="PN1212">
            <v>0</v>
          </cell>
          <cell r="PO1212">
            <v>0</v>
          </cell>
        </row>
        <row r="1213">
          <cell r="M1213" t="str">
            <v>PEN_NOM_CORP_NT</v>
          </cell>
          <cell r="V1213" t="str">
            <v>RFL_CORP</v>
          </cell>
          <cell r="X1213">
            <v>0</v>
          </cell>
          <cell r="Y1213">
            <v>0</v>
          </cell>
          <cell r="AI1213">
            <v>0</v>
          </cell>
          <cell r="AJ1213">
            <v>0</v>
          </cell>
          <cell r="AT1213">
            <v>0</v>
          </cell>
          <cell r="AU1213">
            <v>0</v>
          </cell>
          <cell r="PM1213">
            <v>0</v>
          </cell>
          <cell r="PN1213">
            <v>0</v>
          </cell>
          <cell r="PO1213">
            <v>0</v>
          </cell>
        </row>
        <row r="1214">
          <cell r="M1214" t="str">
            <v>PEN_NOM_CORP_NT</v>
          </cell>
          <cell r="V1214" t="str">
            <v>RFL_CORP</v>
          </cell>
          <cell r="X1214">
            <v>0</v>
          </cell>
          <cell r="Y1214">
            <v>0</v>
          </cell>
          <cell r="AI1214">
            <v>0</v>
          </cell>
          <cell r="AJ1214">
            <v>0</v>
          </cell>
          <cell r="AT1214">
            <v>0</v>
          </cell>
          <cell r="AU1214">
            <v>0</v>
          </cell>
          <cell r="PM1214">
            <v>0</v>
          </cell>
          <cell r="PN1214">
            <v>0</v>
          </cell>
          <cell r="PO1214">
            <v>0</v>
          </cell>
        </row>
        <row r="1215">
          <cell r="M1215" t="str">
            <v>PEN_NOM_CORP_NT</v>
          </cell>
          <cell r="V1215" t="str">
            <v>RFL_CORP</v>
          </cell>
          <cell r="X1215">
            <v>0</v>
          </cell>
          <cell r="Y1215">
            <v>0</v>
          </cell>
          <cell r="AI1215">
            <v>0</v>
          </cell>
          <cell r="AJ1215">
            <v>0</v>
          </cell>
          <cell r="AT1215">
            <v>0</v>
          </cell>
          <cell r="AU1215">
            <v>0</v>
          </cell>
          <cell r="PM1215">
            <v>0</v>
          </cell>
          <cell r="PN1215">
            <v>0</v>
          </cell>
          <cell r="PO1215">
            <v>0</v>
          </cell>
        </row>
        <row r="1216">
          <cell r="M1216" t="str">
            <v>PEN_NOM_CORP_NT</v>
          </cell>
          <cell r="V1216" t="str">
            <v>RFL_CORP</v>
          </cell>
          <cell r="X1216">
            <v>0</v>
          </cell>
          <cell r="Y1216">
            <v>0</v>
          </cell>
          <cell r="AI1216">
            <v>0</v>
          </cell>
          <cell r="AJ1216">
            <v>0</v>
          </cell>
          <cell r="AT1216">
            <v>0</v>
          </cell>
          <cell r="AU1216">
            <v>0</v>
          </cell>
          <cell r="PM1216">
            <v>0</v>
          </cell>
          <cell r="PN1216">
            <v>0</v>
          </cell>
          <cell r="PO1216">
            <v>0</v>
          </cell>
        </row>
        <row r="1217">
          <cell r="M1217" t="str">
            <v>PEN_NOM_CORP_NT</v>
          </cell>
          <cell r="V1217" t="str">
            <v>RFL_CORP</v>
          </cell>
          <cell r="X1217">
            <v>0</v>
          </cell>
          <cell r="Y1217">
            <v>0</v>
          </cell>
          <cell r="AI1217">
            <v>0</v>
          </cell>
          <cell r="AJ1217">
            <v>0</v>
          </cell>
          <cell r="AT1217">
            <v>0</v>
          </cell>
          <cell r="AU1217">
            <v>0</v>
          </cell>
          <cell r="PM1217">
            <v>0</v>
          </cell>
          <cell r="PN1217">
            <v>0</v>
          </cell>
          <cell r="PO1217">
            <v>0</v>
          </cell>
        </row>
        <row r="1218">
          <cell r="M1218" t="str">
            <v>PEN_NOM_CORP_NT</v>
          </cell>
          <cell r="V1218" t="str">
            <v>RFL_CORP</v>
          </cell>
          <cell r="X1218">
            <v>0</v>
          </cell>
          <cell r="Y1218">
            <v>0</v>
          </cell>
          <cell r="AI1218">
            <v>0</v>
          </cell>
          <cell r="AJ1218">
            <v>0</v>
          </cell>
          <cell r="AT1218">
            <v>0</v>
          </cell>
          <cell r="AU1218">
            <v>0</v>
          </cell>
          <cell r="PM1218">
            <v>0</v>
          </cell>
          <cell r="PN1218">
            <v>0</v>
          </cell>
          <cell r="PO1218">
            <v>0</v>
          </cell>
        </row>
        <row r="1219">
          <cell r="M1219" t="str">
            <v>PEN_NOM_CORP_REG</v>
          </cell>
          <cell r="V1219" t="str">
            <v>RFL_CORP</v>
          </cell>
          <cell r="X1219">
            <v>1.48767375211013E-2</v>
          </cell>
          <cell r="Y1219">
            <v>0.142618481262513</v>
          </cell>
          <cell r="AI1219">
            <v>2.6812955640276299E-3</v>
          </cell>
          <cell r="AJ1219">
            <v>2.5704715205243599E-2</v>
          </cell>
          <cell r="AT1219">
            <v>0</v>
          </cell>
          <cell r="AU1219">
            <v>0</v>
          </cell>
          <cell r="PM1219">
            <v>0</v>
          </cell>
          <cell r="PN1219">
            <v>0</v>
          </cell>
          <cell r="PO1219">
            <v>0</v>
          </cell>
        </row>
        <row r="1220">
          <cell r="M1220" t="str">
            <v>PEN_NOM_CORP_NT</v>
          </cell>
          <cell r="V1220" t="str">
            <v>RFL_CORP</v>
          </cell>
          <cell r="X1220">
            <v>0</v>
          </cell>
          <cell r="Y1220">
            <v>0</v>
          </cell>
          <cell r="AI1220">
            <v>0</v>
          </cell>
          <cell r="AJ1220">
            <v>0</v>
          </cell>
          <cell r="AT1220">
            <v>0</v>
          </cell>
          <cell r="AU1220">
            <v>0</v>
          </cell>
          <cell r="PM1220">
            <v>0</v>
          </cell>
          <cell r="PN1220">
            <v>0</v>
          </cell>
          <cell r="PO1220">
            <v>0</v>
          </cell>
        </row>
        <row r="1221">
          <cell r="M1221" t="str">
            <v>PEN_NOM_CORP_NT</v>
          </cell>
          <cell r="V1221" t="str">
            <v>RFL_CORP</v>
          </cell>
          <cell r="X1221">
            <v>0</v>
          </cell>
          <cell r="Y1221">
            <v>0</v>
          </cell>
          <cell r="AI1221">
            <v>0</v>
          </cell>
          <cell r="AJ1221">
            <v>0</v>
          </cell>
          <cell r="AT1221">
            <v>0</v>
          </cell>
          <cell r="AU1221">
            <v>0</v>
          </cell>
          <cell r="PM1221">
            <v>0</v>
          </cell>
          <cell r="PN1221">
            <v>0</v>
          </cell>
          <cell r="PO1221">
            <v>0</v>
          </cell>
        </row>
        <row r="1222">
          <cell r="M1222" t="str">
            <v>PEN_NOM_CORP_NT</v>
          </cell>
          <cell r="V1222" t="str">
            <v>RFL_CORP</v>
          </cell>
          <cell r="X1222">
            <v>0</v>
          </cell>
          <cell r="Y1222">
            <v>0</v>
          </cell>
          <cell r="AI1222">
            <v>0</v>
          </cell>
          <cell r="AJ1222">
            <v>0</v>
          </cell>
          <cell r="AT1222">
            <v>0</v>
          </cell>
          <cell r="AU1222">
            <v>0</v>
          </cell>
          <cell r="PM1222">
            <v>0</v>
          </cell>
          <cell r="PN1222">
            <v>0</v>
          </cell>
          <cell r="PO1222">
            <v>0</v>
          </cell>
        </row>
        <row r="1223">
          <cell r="M1223" t="str">
            <v>PEN_NOM_CORP_NT</v>
          </cell>
          <cell r="V1223" t="str">
            <v>RFL_CORP</v>
          </cell>
          <cell r="X1223">
            <v>0</v>
          </cell>
          <cell r="Y1223">
            <v>0</v>
          </cell>
          <cell r="AI1223">
            <v>0</v>
          </cell>
          <cell r="AJ1223">
            <v>0</v>
          </cell>
          <cell r="AT1223">
            <v>0</v>
          </cell>
          <cell r="AU1223">
            <v>0</v>
          </cell>
          <cell r="PM1223">
            <v>0</v>
          </cell>
          <cell r="PN1223">
            <v>0</v>
          </cell>
          <cell r="PO1223">
            <v>0</v>
          </cell>
        </row>
        <row r="1224">
          <cell r="M1224" t="str">
            <v>PEN_NOM_CORP_NT</v>
          </cell>
          <cell r="V1224" t="str">
            <v>RFL_CORP</v>
          </cell>
          <cell r="X1224">
            <v>0</v>
          </cell>
          <cell r="Y1224">
            <v>0</v>
          </cell>
          <cell r="AI1224">
            <v>0</v>
          </cell>
          <cell r="AJ1224">
            <v>0</v>
          </cell>
          <cell r="AT1224">
            <v>0</v>
          </cell>
          <cell r="AU1224">
            <v>0</v>
          </cell>
          <cell r="PM1224">
            <v>0</v>
          </cell>
          <cell r="PN1224">
            <v>0</v>
          </cell>
          <cell r="PO1224">
            <v>0</v>
          </cell>
        </row>
        <row r="1225">
          <cell r="M1225" t="str">
            <v>PEN_NOM_CORP_NT</v>
          </cell>
          <cell r="V1225" t="str">
            <v>RFL_CORP</v>
          </cell>
          <cell r="X1225">
            <v>0</v>
          </cell>
          <cell r="Y1225">
            <v>0</v>
          </cell>
          <cell r="AI1225">
            <v>0</v>
          </cell>
          <cell r="AJ1225">
            <v>0</v>
          </cell>
          <cell r="AT1225">
            <v>0</v>
          </cell>
          <cell r="AU1225">
            <v>0</v>
          </cell>
          <cell r="PM1225">
            <v>0</v>
          </cell>
          <cell r="PN1225">
            <v>0</v>
          </cell>
          <cell r="PO1225">
            <v>0</v>
          </cell>
        </row>
        <row r="1226">
          <cell r="M1226" t="str">
            <v>PEN_NOM_CORP_NT</v>
          </cell>
          <cell r="V1226" t="str">
            <v>RFL_CORP</v>
          </cell>
          <cell r="X1226">
            <v>0</v>
          </cell>
          <cell r="Y1226">
            <v>0</v>
          </cell>
          <cell r="AI1226">
            <v>0</v>
          </cell>
          <cell r="AJ1226">
            <v>0</v>
          </cell>
          <cell r="AT1226">
            <v>0</v>
          </cell>
          <cell r="AU1226">
            <v>0</v>
          </cell>
          <cell r="PM1226">
            <v>0</v>
          </cell>
          <cell r="PN1226">
            <v>0</v>
          </cell>
          <cell r="PO1226">
            <v>0</v>
          </cell>
        </row>
        <row r="1227">
          <cell r="M1227" t="str">
            <v>PEN_NOM_CORP_NT</v>
          </cell>
          <cell r="V1227" t="str">
            <v>RFL_CORP</v>
          </cell>
          <cell r="X1227">
            <v>0</v>
          </cell>
          <cell r="Y1227">
            <v>0</v>
          </cell>
          <cell r="AI1227">
            <v>0</v>
          </cell>
          <cell r="AJ1227">
            <v>0</v>
          </cell>
          <cell r="AT1227">
            <v>0</v>
          </cell>
          <cell r="AU1227">
            <v>0</v>
          </cell>
          <cell r="PM1227">
            <v>0</v>
          </cell>
          <cell r="PN1227">
            <v>0</v>
          </cell>
          <cell r="PO1227">
            <v>0</v>
          </cell>
        </row>
        <row r="1228">
          <cell r="M1228" t="str">
            <v>PEN_NOM_CORP_NT</v>
          </cell>
          <cell r="V1228" t="str">
            <v>RFL_CORP</v>
          </cell>
          <cell r="X1228">
            <v>0</v>
          </cell>
          <cell r="Y1228">
            <v>0</v>
          </cell>
          <cell r="AI1228">
            <v>0</v>
          </cell>
          <cell r="AJ1228">
            <v>0</v>
          </cell>
          <cell r="AT1228">
            <v>0</v>
          </cell>
          <cell r="AU1228">
            <v>0</v>
          </cell>
          <cell r="PM1228">
            <v>0</v>
          </cell>
          <cell r="PN1228">
            <v>0</v>
          </cell>
          <cell r="PO1228">
            <v>0</v>
          </cell>
        </row>
        <row r="1229">
          <cell r="M1229" t="str">
            <v>PEN_NOM_CORP_NT</v>
          </cell>
          <cell r="V1229" t="str">
            <v>RFL_CORP</v>
          </cell>
          <cell r="X1229">
            <v>0</v>
          </cell>
          <cell r="Y1229">
            <v>0</v>
          </cell>
          <cell r="AI1229">
            <v>0</v>
          </cell>
          <cell r="AJ1229">
            <v>0</v>
          </cell>
          <cell r="AT1229">
            <v>0</v>
          </cell>
          <cell r="AU1229">
            <v>0</v>
          </cell>
          <cell r="PM1229">
            <v>0</v>
          </cell>
          <cell r="PN1229">
            <v>0</v>
          </cell>
          <cell r="PO1229">
            <v>0</v>
          </cell>
        </row>
        <row r="1230">
          <cell r="M1230" t="str">
            <v>PEN_NOM_CORP_NT</v>
          </cell>
          <cell r="V1230" t="str">
            <v>RFL_CORP</v>
          </cell>
          <cell r="X1230">
            <v>0</v>
          </cell>
          <cell r="Y1230">
            <v>0</v>
          </cell>
          <cell r="AI1230">
            <v>0</v>
          </cell>
          <cell r="AJ1230">
            <v>0</v>
          </cell>
          <cell r="AT1230">
            <v>0</v>
          </cell>
          <cell r="AU1230">
            <v>0</v>
          </cell>
          <cell r="PM1230">
            <v>0</v>
          </cell>
          <cell r="PN1230">
            <v>0</v>
          </cell>
          <cell r="PO1230">
            <v>0</v>
          </cell>
        </row>
        <row r="1231">
          <cell r="M1231" t="str">
            <v>PEN_NOM_CORP_NT</v>
          </cell>
          <cell r="V1231" t="str">
            <v>RFL_CORP</v>
          </cell>
          <cell r="X1231">
            <v>0</v>
          </cell>
          <cell r="Y1231">
            <v>0</v>
          </cell>
          <cell r="AI1231">
            <v>0</v>
          </cell>
          <cell r="AJ1231">
            <v>0</v>
          </cell>
          <cell r="AT1231">
            <v>0</v>
          </cell>
          <cell r="AU1231">
            <v>0</v>
          </cell>
          <cell r="PM1231">
            <v>0</v>
          </cell>
          <cell r="PN1231">
            <v>0</v>
          </cell>
          <cell r="PO1231">
            <v>0</v>
          </cell>
        </row>
        <row r="1232">
          <cell r="M1232" t="str">
            <v>PEN_NOM_CORP_NT</v>
          </cell>
          <cell r="V1232" t="str">
            <v>RFL_CORP</v>
          </cell>
          <cell r="X1232">
            <v>0</v>
          </cell>
          <cell r="Y1232">
            <v>0</v>
          </cell>
          <cell r="AI1232">
            <v>0</v>
          </cell>
          <cell r="AJ1232">
            <v>0</v>
          </cell>
          <cell r="AT1232">
            <v>0</v>
          </cell>
          <cell r="AU1232">
            <v>0</v>
          </cell>
          <cell r="PM1232">
            <v>0</v>
          </cell>
          <cell r="PN1232">
            <v>0</v>
          </cell>
          <cell r="PO1232">
            <v>0</v>
          </cell>
        </row>
        <row r="1233">
          <cell r="M1233" t="str">
            <v>PEN_NOM_CORP_NT</v>
          </cell>
          <cell r="V1233" t="str">
            <v>RFL_CORP</v>
          </cell>
          <cell r="X1233">
            <v>0</v>
          </cell>
          <cell r="Y1233">
            <v>0</v>
          </cell>
          <cell r="AI1233">
            <v>0</v>
          </cell>
          <cell r="AJ1233">
            <v>0</v>
          </cell>
          <cell r="AT1233">
            <v>0</v>
          </cell>
          <cell r="AU1233">
            <v>0</v>
          </cell>
          <cell r="PM1233">
            <v>0</v>
          </cell>
          <cell r="PN1233">
            <v>0</v>
          </cell>
          <cell r="PO1233">
            <v>0</v>
          </cell>
        </row>
        <row r="1234">
          <cell r="M1234" t="str">
            <v>PEN_NOM_CORP_NT</v>
          </cell>
          <cell r="V1234" t="str">
            <v>RFL_CORP</v>
          </cell>
          <cell r="X1234">
            <v>0</v>
          </cell>
          <cell r="Y1234">
            <v>0</v>
          </cell>
          <cell r="AI1234">
            <v>0</v>
          </cell>
          <cell r="AJ1234">
            <v>0</v>
          </cell>
          <cell r="AT1234">
            <v>0</v>
          </cell>
          <cell r="AU1234">
            <v>0</v>
          </cell>
          <cell r="PM1234">
            <v>0</v>
          </cell>
          <cell r="PN1234">
            <v>0</v>
          </cell>
          <cell r="PO1234">
            <v>0</v>
          </cell>
        </row>
        <row r="1235">
          <cell r="M1235" t="str">
            <v>PEN_NOM_CORP_NT</v>
          </cell>
          <cell r="V1235" t="str">
            <v>RFL_CORP</v>
          </cell>
          <cell r="X1235">
            <v>2.9505953991479299E-3</v>
          </cell>
          <cell r="Y1235">
            <v>5.1264989076038603E-2</v>
          </cell>
          <cell r="AI1235">
            <v>0</v>
          </cell>
          <cell r="AJ1235">
            <v>0</v>
          </cell>
          <cell r="AT1235">
            <v>0</v>
          </cell>
          <cell r="AU1235">
            <v>0</v>
          </cell>
          <cell r="PM1235">
            <v>0</v>
          </cell>
          <cell r="PN1235">
            <v>0</v>
          </cell>
          <cell r="PO1235">
            <v>0</v>
          </cell>
        </row>
        <row r="1236">
          <cell r="M1236" t="str">
            <v>PEN_NOM_CORP_NT</v>
          </cell>
          <cell r="V1236" t="str">
            <v>RFL_CORP</v>
          </cell>
          <cell r="X1236">
            <v>0</v>
          </cell>
          <cell r="Y1236">
            <v>0</v>
          </cell>
          <cell r="AI1236">
            <v>0</v>
          </cell>
          <cell r="AJ1236">
            <v>0</v>
          </cell>
          <cell r="AT1236">
            <v>0</v>
          </cell>
          <cell r="AU1236">
            <v>0</v>
          </cell>
          <cell r="PM1236">
            <v>0</v>
          </cell>
          <cell r="PN1236">
            <v>0</v>
          </cell>
          <cell r="PO1236">
            <v>0</v>
          </cell>
        </row>
        <row r="1237">
          <cell r="M1237" t="str">
            <v>PEN_NOM_CORP_NT</v>
          </cell>
          <cell r="V1237" t="str">
            <v>RFL_CORP</v>
          </cell>
          <cell r="X1237">
            <v>0</v>
          </cell>
          <cell r="Y1237">
            <v>0</v>
          </cell>
          <cell r="AI1237">
            <v>0</v>
          </cell>
          <cell r="AJ1237">
            <v>0</v>
          </cell>
          <cell r="AT1237">
            <v>0</v>
          </cell>
          <cell r="AU1237">
            <v>0</v>
          </cell>
          <cell r="PM1237">
            <v>0</v>
          </cell>
          <cell r="PN1237">
            <v>0</v>
          </cell>
          <cell r="PO1237">
            <v>0</v>
          </cell>
        </row>
        <row r="1238">
          <cell r="M1238" t="str">
            <v>PEN_NOM_CORP_NT</v>
          </cell>
          <cell r="V1238" t="str">
            <v>RFL_CORP</v>
          </cell>
          <cell r="X1238">
            <v>0</v>
          </cell>
          <cell r="Y1238">
            <v>0</v>
          </cell>
          <cell r="AI1238">
            <v>0</v>
          </cell>
          <cell r="AJ1238">
            <v>0</v>
          </cell>
          <cell r="AT1238">
            <v>0</v>
          </cell>
          <cell r="AU1238">
            <v>0</v>
          </cell>
          <cell r="PM1238">
            <v>0</v>
          </cell>
          <cell r="PN1238">
            <v>0</v>
          </cell>
          <cell r="PO1238">
            <v>0</v>
          </cell>
        </row>
        <row r="1239">
          <cell r="M1239" t="str">
            <v>PEN_NOM_CORP_NT</v>
          </cell>
          <cell r="V1239" t="str">
            <v>RFL_CORP</v>
          </cell>
          <cell r="X1239">
            <v>0</v>
          </cell>
          <cell r="Y1239">
            <v>0</v>
          </cell>
          <cell r="AI1239">
            <v>0</v>
          </cell>
          <cell r="AJ1239">
            <v>0</v>
          </cell>
          <cell r="AT1239">
            <v>0</v>
          </cell>
          <cell r="AU1239">
            <v>0</v>
          </cell>
          <cell r="PM1239">
            <v>0</v>
          </cell>
          <cell r="PN1239">
            <v>0</v>
          </cell>
          <cell r="PO1239">
            <v>0</v>
          </cell>
        </row>
        <row r="1240">
          <cell r="M1240" t="str">
            <v>PEN_NOM_CORP_NT</v>
          </cell>
          <cell r="V1240" t="str">
            <v>RFL_CORP</v>
          </cell>
          <cell r="X1240">
            <v>0</v>
          </cell>
          <cell r="Y1240">
            <v>0</v>
          </cell>
          <cell r="AI1240">
            <v>0</v>
          </cell>
          <cell r="AJ1240">
            <v>0</v>
          </cell>
          <cell r="AT1240">
            <v>0</v>
          </cell>
          <cell r="AU1240">
            <v>0</v>
          </cell>
          <cell r="PM1240">
            <v>0</v>
          </cell>
          <cell r="PN1240">
            <v>0</v>
          </cell>
          <cell r="PO1240">
            <v>0</v>
          </cell>
        </row>
        <row r="1241">
          <cell r="M1241" t="str">
            <v>PEN_NOM_CORP_NT</v>
          </cell>
          <cell r="V1241" t="str">
            <v>RFL_CORP</v>
          </cell>
          <cell r="X1241">
            <v>0</v>
          </cell>
          <cell r="Y1241">
            <v>0</v>
          </cell>
          <cell r="AI1241">
            <v>0</v>
          </cell>
          <cell r="AJ1241">
            <v>0</v>
          </cell>
          <cell r="AT1241">
            <v>0</v>
          </cell>
          <cell r="AU1241">
            <v>0</v>
          </cell>
          <cell r="PM1241">
            <v>0</v>
          </cell>
          <cell r="PN1241">
            <v>0</v>
          </cell>
          <cell r="PO1241">
            <v>0</v>
          </cell>
        </row>
        <row r="1242">
          <cell r="M1242" t="str">
            <v>PEN_NOM_CORP_NT</v>
          </cell>
          <cell r="V1242" t="str">
            <v>RFL_CORP</v>
          </cell>
          <cell r="X1242">
            <v>0</v>
          </cell>
          <cell r="Y1242">
            <v>0</v>
          </cell>
          <cell r="AI1242">
            <v>0</v>
          </cell>
          <cell r="AJ1242">
            <v>0</v>
          </cell>
          <cell r="AT1242">
            <v>0</v>
          </cell>
          <cell r="AU1242">
            <v>0</v>
          </cell>
          <cell r="PM1242">
            <v>0</v>
          </cell>
          <cell r="PN1242">
            <v>0</v>
          </cell>
          <cell r="PO1242">
            <v>0</v>
          </cell>
        </row>
        <row r="1243">
          <cell r="M1243" t="str">
            <v>PEN_NOM_CORP_NT</v>
          </cell>
          <cell r="V1243" t="str">
            <v>RFL_CORP</v>
          </cell>
          <cell r="X1243">
            <v>0</v>
          </cell>
          <cell r="Y1243">
            <v>0</v>
          </cell>
          <cell r="AI1243">
            <v>0</v>
          </cell>
          <cell r="AJ1243">
            <v>0</v>
          </cell>
          <cell r="AT1243">
            <v>0</v>
          </cell>
          <cell r="AU1243">
            <v>0</v>
          </cell>
          <cell r="PM1243">
            <v>0</v>
          </cell>
          <cell r="PN1243">
            <v>0</v>
          </cell>
          <cell r="PO1243">
            <v>0</v>
          </cell>
        </row>
        <row r="1244">
          <cell r="M1244" t="str">
            <v>PEN_NOM_CORP_NT</v>
          </cell>
          <cell r="V1244" t="str">
            <v>RFL_CORP</v>
          </cell>
          <cell r="X1244">
            <v>0</v>
          </cell>
          <cell r="Y1244">
            <v>0</v>
          </cell>
          <cell r="AI1244">
            <v>0</v>
          </cell>
          <cell r="AJ1244">
            <v>0</v>
          </cell>
          <cell r="AT1244">
            <v>0</v>
          </cell>
          <cell r="AU1244">
            <v>0</v>
          </cell>
          <cell r="PM1244">
            <v>0</v>
          </cell>
          <cell r="PN1244">
            <v>0</v>
          </cell>
          <cell r="PO1244">
            <v>0</v>
          </cell>
        </row>
        <row r="1245">
          <cell r="M1245" t="str">
            <v>PEN_NOM_CORP_NT</v>
          </cell>
          <cell r="V1245" t="str">
            <v>RFL_CORP</v>
          </cell>
          <cell r="X1245">
            <v>0</v>
          </cell>
          <cell r="Y1245">
            <v>0</v>
          </cell>
          <cell r="AI1245">
            <v>0</v>
          </cell>
          <cell r="AJ1245">
            <v>0</v>
          </cell>
          <cell r="AT1245">
            <v>0</v>
          </cell>
          <cell r="AU1245">
            <v>0</v>
          </cell>
          <cell r="PM1245">
            <v>0</v>
          </cell>
          <cell r="PN1245">
            <v>0</v>
          </cell>
          <cell r="PO1245">
            <v>0</v>
          </cell>
        </row>
        <row r="1246">
          <cell r="M1246" t="str">
            <v>PEN_NOM_CORP_NT</v>
          </cell>
          <cell r="V1246" t="str">
            <v>RFL_CORP</v>
          </cell>
          <cell r="X1246">
            <v>0</v>
          </cell>
          <cell r="Y1246">
            <v>0</v>
          </cell>
          <cell r="AI1246">
            <v>0</v>
          </cell>
          <cell r="AJ1246">
            <v>0</v>
          </cell>
          <cell r="AT1246">
            <v>0</v>
          </cell>
          <cell r="AU1246">
            <v>0</v>
          </cell>
          <cell r="PM1246">
            <v>0</v>
          </cell>
          <cell r="PN1246">
            <v>0</v>
          </cell>
          <cell r="PO1246">
            <v>0</v>
          </cell>
        </row>
        <row r="1247">
          <cell r="M1247" t="str">
            <v>PEN_NOM_CORP_NT</v>
          </cell>
          <cell r="V1247" t="str">
            <v>RFL_CORP</v>
          </cell>
          <cell r="X1247">
            <v>0</v>
          </cell>
          <cell r="Y1247">
            <v>0</v>
          </cell>
          <cell r="AI1247">
            <v>0</v>
          </cell>
          <cell r="AJ1247">
            <v>0</v>
          </cell>
          <cell r="AT1247">
            <v>0</v>
          </cell>
          <cell r="AU1247">
            <v>0</v>
          </cell>
          <cell r="PM1247">
            <v>0</v>
          </cell>
          <cell r="PN1247">
            <v>0</v>
          </cell>
          <cell r="PO1247">
            <v>0</v>
          </cell>
        </row>
        <row r="1248">
          <cell r="M1248" t="str">
            <v>PEN_NOM_CORP_NT</v>
          </cell>
          <cell r="V1248" t="str">
            <v>RFL_CORP</v>
          </cell>
          <cell r="X1248">
            <v>0</v>
          </cell>
          <cell r="Y1248">
            <v>0</v>
          </cell>
          <cell r="AI1248">
            <v>0</v>
          </cell>
          <cell r="AJ1248">
            <v>0</v>
          </cell>
          <cell r="AT1248">
            <v>0</v>
          </cell>
          <cell r="AU1248">
            <v>0</v>
          </cell>
          <cell r="PM1248">
            <v>0</v>
          </cell>
          <cell r="PN1248">
            <v>0</v>
          </cell>
          <cell r="PO1248">
            <v>0</v>
          </cell>
        </row>
        <row r="1249">
          <cell r="M1249" t="str">
            <v>PEN_NOM_CORP_NT</v>
          </cell>
          <cell r="V1249" t="str">
            <v>RFL_CORP</v>
          </cell>
          <cell r="X1249">
            <v>0</v>
          </cell>
          <cell r="Y1249">
            <v>0</v>
          </cell>
          <cell r="AI1249">
            <v>0</v>
          </cell>
          <cell r="AJ1249">
            <v>0</v>
          </cell>
          <cell r="AT1249">
            <v>0</v>
          </cell>
          <cell r="AU1249">
            <v>0</v>
          </cell>
          <cell r="PM1249">
            <v>0</v>
          </cell>
          <cell r="PN1249">
            <v>0</v>
          </cell>
          <cell r="PO1249">
            <v>0</v>
          </cell>
        </row>
        <row r="1250">
          <cell r="M1250" t="str">
            <v>PEN_NOM_CORP_NT</v>
          </cell>
          <cell r="V1250" t="str">
            <v>RFL_CORP</v>
          </cell>
          <cell r="X1250">
            <v>0</v>
          </cell>
          <cell r="Y1250">
            <v>0</v>
          </cell>
          <cell r="AI1250">
            <v>0</v>
          </cell>
          <cell r="AJ1250">
            <v>0</v>
          </cell>
          <cell r="AT1250">
            <v>0</v>
          </cell>
          <cell r="AU1250">
            <v>0</v>
          </cell>
          <cell r="PM1250">
            <v>0</v>
          </cell>
          <cell r="PN1250">
            <v>0</v>
          </cell>
          <cell r="PO1250">
            <v>0</v>
          </cell>
        </row>
        <row r="1251">
          <cell r="M1251" t="str">
            <v>PEN_NOM_CORP_NT</v>
          </cell>
          <cell r="V1251" t="str">
            <v>RFL_CORP</v>
          </cell>
          <cell r="X1251">
            <v>0</v>
          </cell>
          <cell r="Y1251">
            <v>0</v>
          </cell>
          <cell r="AI1251">
            <v>0</v>
          </cell>
          <cell r="AJ1251">
            <v>0</v>
          </cell>
          <cell r="AT1251">
            <v>0</v>
          </cell>
          <cell r="AU1251">
            <v>0</v>
          </cell>
          <cell r="PM1251">
            <v>0</v>
          </cell>
          <cell r="PN1251">
            <v>0</v>
          </cell>
          <cell r="PO1251">
            <v>0</v>
          </cell>
        </row>
        <row r="1252">
          <cell r="M1252" t="str">
            <v>PEN_NOM_CORP_NT</v>
          </cell>
          <cell r="V1252" t="str">
            <v>RFL_CORP</v>
          </cell>
          <cell r="X1252">
            <v>0</v>
          </cell>
          <cell r="Y1252">
            <v>0</v>
          </cell>
          <cell r="AI1252">
            <v>0</v>
          </cell>
          <cell r="AJ1252">
            <v>0</v>
          </cell>
          <cell r="AT1252">
            <v>0</v>
          </cell>
          <cell r="AU1252">
            <v>0</v>
          </cell>
          <cell r="PM1252">
            <v>0</v>
          </cell>
          <cell r="PN1252">
            <v>0</v>
          </cell>
          <cell r="PO1252">
            <v>0</v>
          </cell>
        </row>
        <row r="1253">
          <cell r="M1253" t="str">
            <v>PEN_NOM_CORP_NT</v>
          </cell>
          <cell r="V1253" t="str">
            <v>RFL_CORP</v>
          </cell>
          <cell r="X1253">
            <v>0</v>
          </cell>
          <cell r="Y1253">
            <v>0</v>
          </cell>
          <cell r="AI1253">
            <v>0</v>
          </cell>
          <cell r="AJ1253">
            <v>0</v>
          </cell>
          <cell r="AT1253">
            <v>0</v>
          </cell>
          <cell r="AU1253">
            <v>0</v>
          </cell>
          <cell r="PM1253">
            <v>0</v>
          </cell>
          <cell r="PN1253">
            <v>0</v>
          </cell>
          <cell r="PO1253">
            <v>0</v>
          </cell>
        </row>
        <row r="1254">
          <cell r="M1254" t="str">
            <v>PEN_NOM_CORP_NT</v>
          </cell>
          <cell r="V1254" t="str">
            <v>RFL_CORP</v>
          </cell>
          <cell r="X1254">
            <v>0</v>
          </cell>
          <cell r="Y1254">
            <v>0</v>
          </cell>
          <cell r="AI1254">
            <v>0</v>
          </cell>
          <cell r="AJ1254">
            <v>0</v>
          </cell>
          <cell r="AT1254">
            <v>0</v>
          </cell>
          <cell r="AU1254">
            <v>0</v>
          </cell>
          <cell r="PM1254">
            <v>0</v>
          </cell>
          <cell r="PN1254">
            <v>0</v>
          </cell>
          <cell r="PO1254">
            <v>0</v>
          </cell>
        </row>
        <row r="1255">
          <cell r="M1255" t="str">
            <v>PEN_NOM_CORP_NT</v>
          </cell>
          <cell r="V1255" t="str">
            <v>RFL_CORP</v>
          </cell>
          <cell r="X1255">
            <v>0</v>
          </cell>
          <cell r="Y1255">
            <v>0</v>
          </cell>
          <cell r="AI1255">
            <v>0</v>
          </cell>
          <cell r="AJ1255">
            <v>0</v>
          </cell>
          <cell r="AT1255">
            <v>0</v>
          </cell>
          <cell r="AU1255">
            <v>0</v>
          </cell>
          <cell r="PM1255">
            <v>0</v>
          </cell>
          <cell r="PN1255">
            <v>0</v>
          </cell>
          <cell r="PO1255">
            <v>0</v>
          </cell>
        </row>
        <row r="1256">
          <cell r="M1256" t="str">
            <v>PEN_NOM_CORP_NT</v>
          </cell>
          <cell r="V1256" t="str">
            <v>RFL_CORP</v>
          </cell>
          <cell r="X1256">
            <v>0</v>
          </cell>
          <cell r="Y1256">
            <v>0</v>
          </cell>
          <cell r="AI1256">
            <v>0</v>
          </cell>
          <cell r="AJ1256">
            <v>0</v>
          </cell>
          <cell r="AT1256">
            <v>0</v>
          </cell>
          <cell r="AU1256">
            <v>0</v>
          </cell>
          <cell r="PM1256">
            <v>0</v>
          </cell>
          <cell r="PN1256">
            <v>0</v>
          </cell>
          <cell r="PO1256">
            <v>0</v>
          </cell>
        </row>
        <row r="1257">
          <cell r="M1257" t="str">
            <v>PEN_NOM_CORP_NT</v>
          </cell>
          <cell r="V1257" t="str">
            <v>RFL_CORP</v>
          </cell>
          <cell r="X1257">
            <v>0</v>
          </cell>
          <cell r="Y1257">
            <v>0</v>
          </cell>
          <cell r="AI1257">
            <v>0</v>
          </cell>
          <cell r="AJ1257">
            <v>0</v>
          </cell>
          <cell r="AT1257">
            <v>0</v>
          </cell>
          <cell r="AU1257">
            <v>0</v>
          </cell>
          <cell r="PM1257">
            <v>0</v>
          </cell>
          <cell r="PN1257">
            <v>0</v>
          </cell>
          <cell r="PO1257">
            <v>0</v>
          </cell>
        </row>
        <row r="1258">
          <cell r="M1258" t="str">
            <v>PEN_NOM_CORP_NT</v>
          </cell>
          <cell r="V1258" t="str">
            <v>RFL_CORP</v>
          </cell>
          <cell r="X1258">
            <v>0</v>
          </cell>
          <cell r="Y1258">
            <v>0</v>
          </cell>
          <cell r="AI1258">
            <v>0</v>
          </cell>
          <cell r="AJ1258">
            <v>0</v>
          </cell>
          <cell r="AT1258">
            <v>0</v>
          </cell>
          <cell r="AU1258">
            <v>0</v>
          </cell>
          <cell r="PM1258">
            <v>0</v>
          </cell>
          <cell r="PN1258">
            <v>0</v>
          </cell>
          <cell r="PO1258">
            <v>0</v>
          </cell>
        </row>
        <row r="1259">
          <cell r="M1259" t="str">
            <v>PEN_NOM_CORP_NT</v>
          </cell>
          <cell r="V1259" t="str">
            <v>RFL_CORP</v>
          </cell>
          <cell r="X1259">
            <v>0</v>
          </cell>
          <cell r="Y1259">
            <v>0</v>
          </cell>
          <cell r="AI1259">
            <v>0</v>
          </cell>
          <cell r="AJ1259">
            <v>0</v>
          </cell>
          <cell r="AT1259">
            <v>0</v>
          </cell>
          <cell r="AU1259">
            <v>0</v>
          </cell>
          <cell r="PM1259">
            <v>0</v>
          </cell>
          <cell r="PN1259">
            <v>0</v>
          </cell>
          <cell r="PO1259">
            <v>0</v>
          </cell>
        </row>
        <row r="1260">
          <cell r="M1260" t="str">
            <v>PEN_NOM_CORP_NT</v>
          </cell>
          <cell r="V1260" t="str">
            <v>RFL_CORP</v>
          </cell>
          <cell r="X1260">
            <v>0</v>
          </cell>
          <cell r="Y1260">
            <v>0</v>
          </cell>
          <cell r="AI1260">
            <v>0</v>
          </cell>
          <cell r="AJ1260">
            <v>0</v>
          </cell>
          <cell r="AT1260">
            <v>0</v>
          </cell>
          <cell r="AU1260">
            <v>0</v>
          </cell>
          <cell r="PM1260">
            <v>0</v>
          </cell>
          <cell r="PN1260">
            <v>0</v>
          </cell>
          <cell r="PO1260">
            <v>0</v>
          </cell>
        </row>
        <row r="1261">
          <cell r="M1261" t="str">
            <v>PEN_NOM_CORP_NT</v>
          </cell>
          <cell r="V1261" t="str">
            <v>RFL_CORP</v>
          </cell>
          <cell r="X1261">
            <v>0</v>
          </cell>
          <cell r="Y1261">
            <v>0</v>
          </cell>
          <cell r="AI1261">
            <v>0</v>
          </cell>
          <cell r="AJ1261">
            <v>0</v>
          </cell>
          <cell r="AT1261">
            <v>0</v>
          </cell>
          <cell r="AU1261">
            <v>0</v>
          </cell>
          <cell r="PM1261">
            <v>0</v>
          </cell>
          <cell r="PN1261">
            <v>0</v>
          </cell>
          <cell r="PO1261">
            <v>0</v>
          </cell>
        </row>
        <row r="1262">
          <cell r="M1262" t="str">
            <v>PEN_NOM_CORP_NT</v>
          </cell>
          <cell r="V1262" t="str">
            <v>RFL_CORP</v>
          </cell>
          <cell r="X1262">
            <v>0</v>
          </cell>
          <cell r="Y1262">
            <v>0</v>
          </cell>
          <cell r="AI1262">
            <v>0</v>
          </cell>
          <cell r="AJ1262">
            <v>0</v>
          </cell>
          <cell r="AT1262">
            <v>0</v>
          </cell>
          <cell r="AU1262">
            <v>0</v>
          </cell>
          <cell r="PM1262">
            <v>0</v>
          </cell>
          <cell r="PN1262">
            <v>0</v>
          </cell>
          <cell r="PO1262">
            <v>0</v>
          </cell>
        </row>
        <row r="1263">
          <cell r="M1263" t="str">
            <v>PEN_NOM_CORP_NT</v>
          </cell>
          <cell r="V1263" t="str">
            <v>RFL_CORP</v>
          </cell>
          <cell r="X1263">
            <v>0</v>
          </cell>
          <cell r="Y1263">
            <v>0</v>
          </cell>
          <cell r="AI1263">
            <v>0</v>
          </cell>
          <cell r="AJ1263">
            <v>0</v>
          </cell>
          <cell r="AT1263">
            <v>0</v>
          </cell>
          <cell r="AU1263">
            <v>0</v>
          </cell>
          <cell r="PM1263">
            <v>0</v>
          </cell>
          <cell r="PN1263">
            <v>0</v>
          </cell>
          <cell r="PO1263">
            <v>0</v>
          </cell>
        </row>
        <row r="1264">
          <cell r="M1264" t="str">
            <v>PEN_NOM_CORP_NT</v>
          </cell>
          <cell r="V1264" t="str">
            <v>RFL_CORP</v>
          </cell>
          <cell r="X1264">
            <v>0</v>
          </cell>
          <cell r="Y1264">
            <v>0</v>
          </cell>
          <cell r="AI1264">
            <v>0</v>
          </cell>
          <cell r="AJ1264">
            <v>0</v>
          </cell>
          <cell r="AT1264">
            <v>0</v>
          </cell>
          <cell r="AU1264">
            <v>0</v>
          </cell>
          <cell r="PM1264">
            <v>0</v>
          </cell>
          <cell r="PN1264">
            <v>0</v>
          </cell>
          <cell r="PO1264">
            <v>0</v>
          </cell>
        </row>
        <row r="1265">
          <cell r="M1265" t="str">
            <v>PEN_NOM_CORP_NT</v>
          </cell>
          <cell r="V1265" t="str">
            <v>RFL_CORP</v>
          </cell>
          <cell r="X1265">
            <v>0</v>
          </cell>
          <cell r="Y1265">
            <v>0</v>
          </cell>
          <cell r="AI1265">
            <v>0</v>
          </cell>
          <cell r="AJ1265">
            <v>0</v>
          </cell>
          <cell r="AT1265">
            <v>0</v>
          </cell>
          <cell r="AU1265">
            <v>0</v>
          </cell>
          <cell r="PM1265">
            <v>0</v>
          </cell>
          <cell r="PN1265">
            <v>0</v>
          </cell>
          <cell r="PO1265">
            <v>0</v>
          </cell>
        </row>
        <row r="1266">
          <cell r="M1266" t="str">
            <v>PEN_NOM_CORP_NT</v>
          </cell>
          <cell r="V1266" t="str">
            <v>RFL_CORP</v>
          </cell>
          <cell r="X1266">
            <v>0</v>
          </cell>
          <cell r="Y1266">
            <v>0</v>
          </cell>
          <cell r="AI1266">
            <v>0</v>
          </cell>
          <cell r="AJ1266">
            <v>0</v>
          </cell>
          <cell r="AT1266">
            <v>0</v>
          </cell>
          <cell r="AU1266">
            <v>0</v>
          </cell>
          <cell r="PM1266">
            <v>0</v>
          </cell>
          <cell r="PN1266">
            <v>0</v>
          </cell>
          <cell r="PO1266">
            <v>0</v>
          </cell>
        </row>
        <row r="1267">
          <cell r="M1267" t="str">
            <v>PEN_NOM_CORP_NT</v>
          </cell>
          <cell r="V1267" t="str">
            <v>RFL_CORP</v>
          </cell>
          <cell r="X1267">
            <v>0</v>
          </cell>
          <cell r="Y1267">
            <v>0</v>
          </cell>
          <cell r="AI1267">
            <v>0</v>
          </cell>
          <cell r="AJ1267">
            <v>0</v>
          </cell>
          <cell r="AT1267">
            <v>0</v>
          </cell>
          <cell r="AU1267">
            <v>0</v>
          </cell>
          <cell r="PM1267">
            <v>0</v>
          </cell>
          <cell r="PN1267">
            <v>0</v>
          </cell>
          <cell r="PO1267">
            <v>0</v>
          </cell>
        </row>
        <row r="1268">
          <cell r="M1268" t="str">
            <v>PEN_NOM_CORP_NT</v>
          </cell>
          <cell r="V1268" t="str">
            <v>RFL_CORP</v>
          </cell>
          <cell r="X1268">
            <v>0</v>
          </cell>
          <cell r="Y1268">
            <v>0</v>
          </cell>
          <cell r="AI1268">
            <v>0</v>
          </cell>
          <cell r="AJ1268">
            <v>0</v>
          </cell>
          <cell r="AT1268">
            <v>0</v>
          </cell>
          <cell r="AU1268">
            <v>0</v>
          </cell>
          <cell r="PM1268">
            <v>0</v>
          </cell>
          <cell r="PN1268">
            <v>0</v>
          </cell>
          <cell r="PO1268">
            <v>0</v>
          </cell>
        </row>
        <row r="1269">
          <cell r="M1269" t="str">
            <v>PEN_NOM_CORP_NT</v>
          </cell>
          <cell r="V1269" t="str">
            <v>RFL_CORP</v>
          </cell>
          <cell r="X1269">
            <v>0</v>
          </cell>
          <cell r="Y1269">
            <v>0</v>
          </cell>
          <cell r="AI1269">
            <v>0</v>
          </cell>
          <cell r="AJ1269">
            <v>0</v>
          </cell>
          <cell r="AT1269">
            <v>0</v>
          </cell>
          <cell r="AU1269">
            <v>0</v>
          </cell>
          <cell r="PM1269">
            <v>0</v>
          </cell>
          <cell r="PN1269">
            <v>0</v>
          </cell>
          <cell r="PO1269">
            <v>0</v>
          </cell>
        </row>
        <row r="1270">
          <cell r="M1270" t="str">
            <v>PEN_NOM_CORP_NT</v>
          </cell>
          <cell r="V1270" t="str">
            <v>RFL_CORP</v>
          </cell>
          <cell r="X1270">
            <v>0</v>
          </cell>
          <cell r="Y1270">
            <v>0</v>
          </cell>
          <cell r="AI1270">
            <v>0</v>
          </cell>
          <cell r="AJ1270">
            <v>0</v>
          </cell>
          <cell r="AT1270">
            <v>0</v>
          </cell>
          <cell r="AU1270">
            <v>0</v>
          </cell>
          <cell r="PM1270">
            <v>0</v>
          </cell>
          <cell r="PN1270">
            <v>0</v>
          </cell>
          <cell r="PO1270">
            <v>0</v>
          </cell>
        </row>
        <row r="1271">
          <cell r="M1271" t="str">
            <v>PEN_NOM_CORP_NT</v>
          </cell>
          <cell r="V1271" t="str">
            <v>RFL_CORP</v>
          </cell>
          <cell r="X1271">
            <v>0</v>
          </cell>
          <cell r="Y1271">
            <v>0</v>
          </cell>
          <cell r="AI1271">
            <v>0</v>
          </cell>
          <cell r="AJ1271">
            <v>0</v>
          </cell>
          <cell r="AT1271">
            <v>0</v>
          </cell>
          <cell r="AU1271">
            <v>0</v>
          </cell>
          <cell r="PM1271">
            <v>0</v>
          </cell>
          <cell r="PN1271">
            <v>0</v>
          </cell>
          <cell r="PO1271">
            <v>0</v>
          </cell>
        </row>
        <row r="1272">
          <cell r="M1272" t="str">
            <v>PEN_NOM_CORP_NT</v>
          </cell>
          <cell r="V1272" t="str">
            <v>RFL_CORP</v>
          </cell>
          <cell r="X1272">
            <v>0</v>
          </cell>
          <cell r="Y1272">
            <v>0</v>
          </cell>
          <cell r="AI1272">
            <v>0</v>
          </cell>
          <cell r="AJ1272">
            <v>0</v>
          </cell>
          <cell r="AT1272">
            <v>0</v>
          </cell>
          <cell r="AU1272">
            <v>0</v>
          </cell>
          <cell r="PM1272">
            <v>0</v>
          </cell>
          <cell r="PN1272">
            <v>0</v>
          </cell>
          <cell r="PO1272">
            <v>0</v>
          </cell>
        </row>
        <row r="1273">
          <cell r="M1273" t="str">
            <v>PEN_NOM_CORP_NT</v>
          </cell>
          <cell r="V1273" t="str">
            <v>RFL_CORP</v>
          </cell>
          <cell r="X1273">
            <v>0</v>
          </cell>
          <cell r="Y1273">
            <v>0</v>
          </cell>
          <cell r="AI1273">
            <v>0</v>
          </cell>
          <cell r="AJ1273">
            <v>0</v>
          </cell>
          <cell r="AT1273">
            <v>0</v>
          </cell>
          <cell r="AU1273">
            <v>0</v>
          </cell>
          <cell r="PM1273">
            <v>0</v>
          </cell>
          <cell r="PN1273">
            <v>0</v>
          </cell>
          <cell r="PO1273">
            <v>0</v>
          </cell>
        </row>
        <row r="1274">
          <cell r="M1274" t="str">
            <v>PEN_NOM_CORP_NT</v>
          </cell>
          <cell r="V1274" t="str">
            <v>RFL_CORP</v>
          </cell>
          <cell r="X1274">
            <v>0</v>
          </cell>
          <cell r="Y1274">
            <v>0</v>
          </cell>
          <cell r="AI1274">
            <v>0</v>
          </cell>
          <cell r="AJ1274">
            <v>0</v>
          </cell>
          <cell r="AT1274">
            <v>0</v>
          </cell>
          <cell r="AU1274">
            <v>0</v>
          </cell>
          <cell r="PM1274">
            <v>0</v>
          </cell>
          <cell r="PN1274">
            <v>0</v>
          </cell>
          <cell r="PO1274">
            <v>0</v>
          </cell>
        </row>
        <row r="1275">
          <cell r="M1275" t="str">
            <v>PEN_NOM_CORP_NT</v>
          </cell>
          <cell r="V1275" t="str">
            <v>RFL_CORP</v>
          </cell>
          <cell r="X1275">
            <v>0</v>
          </cell>
          <cell r="Y1275">
            <v>0</v>
          </cell>
          <cell r="AI1275">
            <v>0</v>
          </cell>
          <cell r="AJ1275">
            <v>0</v>
          </cell>
          <cell r="AT1275">
            <v>0</v>
          </cell>
          <cell r="AU1275">
            <v>0</v>
          </cell>
          <cell r="PM1275">
            <v>0</v>
          </cell>
          <cell r="PN1275">
            <v>0</v>
          </cell>
          <cell r="PO1275">
            <v>0</v>
          </cell>
        </row>
        <row r="1276">
          <cell r="M1276" t="str">
            <v>PEN_NOM_CORP_NT</v>
          </cell>
          <cell r="V1276" t="str">
            <v>RFL_CORP</v>
          </cell>
          <cell r="X1276">
            <v>0</v>
          </cell>
          <cell r="Y1276">
            <v>0</v>
          </cell>
          <cell r="AI1276">
            <v>0</v>
          </cell>
          <cell r="AJ1276">
            <v>0</v>
          </cell>
          <cell r="AT1276">
            <v>0</v>
          </cell>
          <cell r="AU1276">
            <v>0</v>
          </cell>
          <cell r="PM1276">
            <v>0</v>
          </cell>
          <cell r="PN1276">
            <v>0</v>
          </cell>
          <cell r="PO1276">
            <v>0</v>
          </cell>
        </row>
        <row r="1277">
          <cell r="M1277" t="str">
            <v>PEN_NOM_CORP_NT</v>
          </cell>
          <cell r="V1277" t="str">
            <v>RFL_CORP</v>
          </cell>
          <cell r="X1277">
            <v>0</v>
          </cell>
          <cell r="Y1277">
            <v>0</v>
          </cell>
          <cell r="AI1277">
            <v>0</v>
          </cell>
          <cell r="AJ1277">
            <v>0</v>
          </cell>
          <cell r="AT1277">
            <v>0</v>
          </cell>
          <cell r="AU1277">
            <v>0</v>
          </cell>
          <cell r="PM1277">
            <v>0</v>
          </cell>
          <cell r="PN1277">
            <v>0</v>
          </cell>
          <cell r="PO1277">
            <v>0</v>
          </cell>
        </row>
        <row r="1278">
          <cell r="M1278" t="str">
            <v>PEN_NOM_CORP_NT</v>
          </cell>
          <cell r="V1278" t="str">
            <v>RFL_CORP</v>
          </cell>
          <cell r="X1278">
            <v>0</v>
          </cell>
          <cell r="Y1278">
            <v>0</v>
          </cell>
          <cell r="AI1278">
            <v>0</v>
          </cell>
          <cell r="AJ1278">
            <v>0</v>
          </cell>
          <cell r="AT1278">
            <v>0</v>
          </cell>
          <cell r="AU1278">
            <v>0</v>
          </cell>
          <cell r="PM1278">
            <v>0</v>
          </cell>
          <cell r="PN1278">
            <v>0</v>
          </cell>
          <cell r="PO1278">
            <v>0</v>
          </cell>
        </row>
        <row r="1279">
          <cell r="M1279" t="str">
            <v>PEN_NOM_CORP_NT</v>
          </cell>
          <cell r="V1279" t="str">
            <v>RFL_CORP</v>
          </cell>
          <cell r="X1279">
            <v>0</v>
          </cell>
          <cell r="Y1279">
            <v>0</v>
          </cell>
          <cell r="AI1279">
            <v>0</v>
          </cell>
          <cell r="AJ1279">
            <v>0</v>
          </cell>
          <cell r="AT1279">
            <v>0</v>
          </cell>
          <cell r="AU1279">
            <v>0</v>
          </cell>
          <cell r="PM1279">
            <v>0</v>
          </cell>
          <cell r="PN1279">
            <v>0</v>
          </cell>
          <cell r="PO1279">
            <v>0</v>
          </cell>
        </row>
        <row r="1280">
          <cell r="M1280" t="str">
            <v>PEN_NOM_CORP_NT</v>
          </cell>
          <cell r="V1280" t="str">
            <v>RFL_CORP</v>
          </cell>
          <cell r="X1280">
            <v>0</v>
          </cell>
          <cell r="Y1280">
            <v>0</v>
          </cell>
          <cell r="AI1280">
            <v>0</v>
          </cell>
          <cell r="AJ1280">
            <v>0</v>
          </cell>
          <cell r="AT1280">
            <v>0</v>
          </cell>
          <cell r="AU1280">
            <v>0</v>
          </cell>
          <cell r="PM1280">
            <v>0</v>
          </cell>
          <cell r="PN1280">
            <v>0</v>
          </cell>
          <cell r="PO1280">
            <v>0</v>
          </cell>
        </row>
        <row r="1281">
          <cell r="M1281" t="str">
            <v>PEN_NOM_CORP_NT</v>
          </cell>
          <cell r="V1281" t="str">
            <v>RFL_CORP</v>
          </cell>
          <cell r="X1281">
            <v>0</v>
          </cell>
          <cell r="Y1281">
            <v>0</v>
          </cell>
          <cell r="AI1281">
            <v>0</v>
          </cell>
          <cell r="AJ1281">
            <v>0</v>
          </cell>
          <cell r="AT1281">
            <v>0</v>
          </cell>
          <cell r="AU1281">
            <v>0</v>
          </cell>
          <cell r="PM1281">
            <v>0</v>
          </cell>
          <cell r="PN1281">
            <v>0</v>
          </cell>
          <cell r="PO1281">
            <v>0</v>
          </cell>
        </row>
        <row r="1282">
          <cell r="M1282" t="str">
            <v>PEN_NOM_CORP_NT</v>
          </cell>
          <cell r="V1282" t="str">
            <v>RFL_CORP</v>
          </cell>
          <cell r="X1282">
            <v>0</v>
          </cell>
          <cell r="Y1282">
            <v>0</v>
          </cell>
          <cell r="AI1282">
            <v>0</v>
          </cell>
          <cell r="AJ1282">
            <v>0</v>
          </cell>
          <cell r="AT1282">
            <v>0</v>
          </cell>
          <cell r="AU1282">
            <v>0</v>
          </cell>
          <cell r="PM1282">
            <v>0</v>
          </cell>
          <cell r="PN1282">
            <v>0</v>
          </cell>
          <cell r="PO1282">
            <v>0</v>
          </cell>
        </row>
        <row r="1283">
          <cell r="M1283" t="str">
            <v>PEN_NOM_CORP_NT</v>
          </cell>
          <cell r="V1283" t="str">
            <v>RFL_CORP</v>
          </cell>
          <cell r="X1283">
            <v>0</v>
          </cell>
          <cell r="Y1283">
            <v>0</v>
          </cell>
          <cell r="AI1283">
            <v>0</v>
          </cell>
          <cell r="AJ1283">
            <v>0</v>
          </cell>
          <cell r="AT1283">
            <v>0</v>
          </cell>
          <cell r="AU1283">
            <v>0</v>
          </cell>
          <cell r="PM1283">
            <v>0</v>
          </cell>
          <cell r="PN1283">
            <v>0</v>
          </cell>
          <cell r="PO1283">
            <v>0</v>
          </cell>
        </row>
        <row r="1284">
          <cell r="M1284" t="str">
            <v>PEN_NOM_CORP_NT</v>
          </cell>
          <cell r="V1284" t="str">
            <v>RFL_CORP</v>
          </cell>
          <cell r="X1284">
            <v>0</v>
          </cell>
          <cell r="Y1284">
            <v>0</v>
          </cell>
          <cell r="AI1284">
            <v>0</v>
          </cell>
          <cell r="AJ1284">
            <v>0</v>
          </cell>
          <cell r="AT1284">
            <v>0</v>
          </cell>
          <cell r="AU1284">
            <v>0</v>
          </cell>
          <cell r="PM1284">
            <v>0</v>
          </cell>
          <cell r="PN1284">
            <v>0</v>
          </cell>
          <cell r="PO1284">
            <v>0</v>
          </cell>
        </row>
        <row r="1285">
          <cell r="M1285" t="str">
            <v>PEN_NOM_CORP_NT</v>
          </cell>
          <cell r="V1285" t="str">
            <v>RFL_CORP</v>
          </cell>
          <cell r="X1285">
            <v>0</v>
          </cell>
          <cell r="Y1285">
            <v>0</v>
          </cell>
          <cell r="AI1285">
            <v>0</v>
          </cell>
          <cell r="AJ1285">
            <v>0</v>
          </cell>
          <cell r="AT1285">
            <v>0</v>
          </cell>
          <cell r="AU1285">
            <v>0</v>
          </cell>
          <cell r="PM1285">
            <v>0</v>
          </cell>
          <cell r="PN1285">
            <v>0</v>
          </cell>
          <cell r="PO1285">
            <v>0</v>
          </cell>
        </row>
        <row r="1286">
          <cell r="M1286" t="str">
            <v>PEN_NOM_CORP_NT</v>
          </cell>
          <cell r="V1286" t="str">
            <v>RFL_CORP</v>
          </cell>
          <cell r="X1286">
            <v>0</v>
          </cell>
          <cell r="Y1286">
            <v>0</v>
          </cell>
          <cell r="AI1286">
            <v>0</v>
          </cell>
          <cell r="AJ1286">
            <v>0</v>
          </cell>
          <cell r="AT1286">
            <v>0</v>
          </cell>
          <cell r="AU1286">
            <v>0</v>
          </cell>
          <cell r="PM1286">
            <v>0</v>
          </cell>
          <cell r="PN1286">
            <v>0</v>
          </cell>
          <cell r="PO1286">
            <v>0</v>
          </cell>
        </row>
        <row r="1287">
          <cell r="M1287" t="str">
            <v>PEN_NOM_CORP_NT</v>
          </cell>
          <cell r="V1287" t="str">
            <v>RFL_CORP</v>
          </cell>
          <cell r="X1287">
            <v>0</v>
          </cell>
          <cell r="Y1287">
            <v>0</v>
          </cell>
          <cell r="AI1287">
            <v>0</v>
          </cell>
          <cell r="AJ1287">
            <v>0</v>
          </cell>
          <cell r="AT1287">
            <v>0</v>
          </cell>
          <cell r="AU1287">
            <v>0</v>
          </cell>
          <cell r="PM1287">
            <v>0</v>
          </cell>
          <cell r="PN1287">
            <v>0</v>
          </cell>
          <cell r="PO1287">
            <v>0</v>
          </cell>
        </row>
        <row r="1288">
          <cell r="M1288" t="str">
            <v>PEN_NOM_CORP_NT</v>
          </cell>
          <cell r="V1288" t="str">
            <v>RFL_CORP</v>
          </cell>
          <cell r="X1288">
            <v>0</v>
          </cell>
          <cell r="Y1288">
            <v>0</v>
          </cell>
          <cell r="AI1288">
            <v>0</v>
          </cell>
          <cell r="AJ1288">
            <v>0</v>
          </cell>
          <cell r="AT1288">
            <v>0</v>
          </cell>
          <cell r="AU1288">
            <v>0</v>
          </cell>
          <cell r="PM1288">
            <v>0</v>
          </cell>
          <cell r="PN1288">
            <v>0</v>
          </cell>
          <cell r="PO1288">
            <v>0</v>
          </cell>
        </row>
        <row r="1289">
          <cell r="M1289" t="str">
            <v>PEN_NOM_CORP_NT</v>
          </cell>
          <cell r="V1289" t="str">
            <v>RFL_CORP</v>
          </cell>
          <cell r="X1289">
            <v>0</v>
          </cell>
          <cell r="Y1289">
            <v>0</v>
          </cell>
          <cell r="AI1289">
            <v>0</v>
          </cell>
          <cell r="AJ1289">
            <v>0</v>
          </cell>
          <cell r="AT1289">
            <v>0</v>
          </cell>
          <cell r="AU1289">
            <v>0</v>
          </cell>
          <cell r="PM1289">
            <v>0</v>
          </cell>
          <cell r="PN1289">
            <v>0</v>
          </cell>
          <cell r="PO1289">
            <v>0</v>
          </cell>
        </row>
        <row r="1290">
          <cell r="M1290" t="str">
            <v>PEN_NOM_CORP_NT</v>
          </cell>
          <cell r="V1290" t="str">
            <v>RFL_CORP</v>
          </cell>
          <cell r="X1290">
            <v>0</v>
          </cell>
          <cell r="Y1290">
            <v>0</v>
          </cell>
          <cell r="AI1290">
            <v>0</v>
          </cell>
          <cell r="AJ1290">
            <v>0</v>
          </cell>
          <cell r="AT1290">
            <v>0</v>
          </cell>
          <cell r="AU1290">
            <v>0</v>
          </cell>
          <cell r="PM1290">
            <v>0</v>
          </cell>
          <cell r="PN1290">
            <v>0</v>
          </cell>
          <cell r="PO1290">
            <v>0</v>
          </cell>
        </row>
        <row r="1291">
          <cell r="M1291" t="str">
            <v>PEN_NOM_CORP_NT</v>
          </cell>
          <cell r="V1291" t="str">
            <v>RFL_CORP</v>
          </cell>
          <cell r="X1291">
            <v>0</v>
          </cell>
          <cell r="Y1291">
            <v>0</v>
          </cell>
          <cell r="AI1291">
            <v>0</v>
          </cell>
          <cell r="AJ1291">
            <v>0</v>
          </cell>
          <cell r="AT1291">
            <v>0</v>
          </cell>
          <cell r="AU1291">
            <v>0</v>
          </cell>
          <cell r="PM1291">
            <v>0</v>
          </cell>
          <cell r="PN1291">
            <v>0</v>
          </cell>
          <cell r="PO1291">
            <v>0</v>
          </cell>
        </row>
        <row r="1292">
          <cell r="M1292" t="str">
            <v>PEN_NOM_CORP_NT</v>
          </cell>
          <cell r="V1292" t="str">
            <v>RFL_CORP</v>
          </cell>
          <cell r="X1292">
            <v>0</v>
          </cell>
          <cell r="Y1292">
            <v>0</v>
          </cell>
          <cell r="AI1292">
            <v>0</v>
          </cell>
          <cell r="AJ1292">
            <v>0</v>
          </cell>
          <cell r="AT1292">
            <v>0</v>
          </cell>
          <cell r="AU1292">
            <v>0</v>
          </cell>
          <cell r="PM1292">
            <v>0</v>
          </cell>
          <cell r="PN1292">
            <v>0</v>
          </cell>
          <cell r="PO1292">
            <v>0</v>
          </cell>
        </row>
        <row r="1293">
          <cell r="M1293" t="str">
            <v>PEN_NOM_CORP_NT</v>
          </cell>
          <cell r="V1293" t="str">
            <v>RFL_CORP</v>
          </cell>
          <cell r="X1293">
            <v>0</v>
          </cell>
          <cell r="Y1293">
            <v>0</v>
          </cell>
          <cell r="AI1293">
            <v>0</v>
          </cell>
          <cell r="AJ1293">
            <v>0</v>
          </cell>
          <cell r="AT1293">
            <v>0</v>
          </cell>
          <cell r="AU1293">
            <v>0</v>
          </cell>
          <cell r="PM1293">
            <v>0</v>
          </cell>
          <cell r="PN1293">
            <v>0</v>
          </cell>
          <cell r="PO1293">
            <v>0</v>
          </cell>
        </row>
        <row r="1294">
          <cell r="M1294" t="str">
            <v>PEN_NOM_CORP_NT</v>
          </cell>
          <cell r="V1294" t="str">
            <v>RFL_CORP</v>
          </cell>
          <cell r="X1294">
            <v>0</v>
          </cell>
          <cell r="Y1294">
            <v>0</v>
          </cell>
          <cell r="AI1294">
            <v>0</v>
          </cell>
          <cell r="AJ1294">
            <v>0</v>
          </cell>
          <cell r="AT1294">
            <v>0</v>
          </cell>
          <cell r="AU1294">
            <v>0</v>
          </cell>
          <cell r="PM1294">
            <v>0</v>
          </cell>
          <cell r="PN1294">
            <v>0</v>
          </cell>
          <cell r="PO1294">
            <v>0</v>
          </cell>
        </row>
        <row r="1295">
          <cell r="M1295" t="str">
            <v>PEN_NOM_CORP_NT</v>
          </cell>
          <cell r="V1295" t="str">
            <v>RFL_CORP</v>
          </cell>
          <cell r="X1295">
            <v>0</v>
          </cell>
          <cell r="Y1295">
            <v>0</v>
          </cell>
          <cell r="AI1295">
            <v>0</v>
          </cell>
          <cell r="AJ1295">
            <v>0</v>
          </cell>
          <cell r="AT1295">
            <v>0</v>
          </cell>
          <cell r="AU1295">
            <v>0</v>
          </cell>
          <cell r="PM1295">
            <v>0</v>
          </cell>
          <cell r="PN1295">
            <v>0</v>
          </cell>
          <cell r="PO1295">
            <v>0</v>
          </cell>
        </row>
        <row r="1296">
          <cell r="M1296" t="str">
            <v>PEN_NOM_CORP_NT</v>
          </cell>
          <cell r="V1296" t="str">
            <v>RFL_CORP</v>
          </cell>
          <cell r="X1296">
            <v>0</v>
          </cell>
          <cell r="Y1296">
            <v>0</v>
          </cell>
          <cell r="AI1296">
            <v>0</v>
          </cell>
          <cell r="AJ1296">
            <v>0</v>
          </cell>
          <cell r="AT1296">
            <v>0</v>
          </cell>
          <cell r="AU1296">
            <v>0</v>
          </cell>
          <cell r="PM1296">
            <v>0</v>
          </cell>
          <cell r="PN1296">
            <v>0</v>
          </cell>
          <cell r="PO1296">
            <v>0</v>
          </cell>
        </row>
        <row r="1297">
          <cell r="M1297" t="str">
            <v>PEN_NOM_CORP_NT</v>
          </cell>
          <cell r="V1297" t="str">
            <v>RFL_CORP</v>
          </cell>
          <cell r="X1297">
            <v>0</v>
          </cell>
          <cell r="Y1297">
            <v>0</v>
          </cell>
          <cell r="AI1297">
            <v>0</v>
          </cell>
          <cell r="AJ1297">
            <v>0</v>
          </cell>
          <cell r="AT1297">
            <v>0</v>
          </cell>
          <cell r="AU1297">
            <v>0</v>
          </cell>
          <cell r="PM1297">
            <v>0</v>
          </cell>
          <cell r="PN1297">
            <v>0</v>
          </cell>
          <cell r="PO1297">
            <v>0</v>
          </cell>
        </row>
        <row r="1298">
          <cell r="M1298" t="str">
            <v>PEN_NOM_CORP_NT</v>
          </cell>
          <cell r="V1298" t="str">
            <v>RFL_CORP</v>
          </cell>
          <cell r="X1298">
            <v>0</v>
          </cell>
          <cell r="Y1298">
            <v>0</v>
          </cell>
          <cell r="AI1298">
            <v>0</v>
          </cell>
          <cell r="AJ1298">
            <v>0</v>
          </cell>
          <cell r="AT1298">
            <v>0</v>
          </cell>
          <cell r="AU1298">
            <v>0</v>
          </cell>
          <cell r="PM1298">
            <v>0</v>
          </cell>
          <cell r="PN1298">
            <v>0</v>
          </cell>
          <cell r="PO1298">
            <v>0</v>
          </cell>
        </row>
        <row r="1299">
          <cell r="M1299" t="str">
            <v>PEN_NOM_CORP_NT</v>
          </cell>
          <cell r="V1299" t="str">
            <v>RFL_CORP</v>
          </cell>
          <cell r="X1299">
            <v>0</v>
          </cell>
          <cell r="Y1299">
            <v>0</v>
          </cell>
          <cell r="AI1299">
            <v>0</v>
          </cell>
          <cell r="AJ1299">
            <v>0</v>
          </cell>
          <cell r="AT1299">
            <v>0</v>
          </cell>
          <cell r="AU1299">
            <v>0</v>
          </cell>
          <cell r="PM1299">
            <v>0</v>
          </cell>
          <cell r="PN1299">
            <v>0</v>
          </cell>
          <cell r="PO1299">
            <v>0</v>
          </cell>
        </row>
        <row r="1300">
          <cell r="M1300" t="str">
            <v>PEN_NOM_CORP_NT</v>
          </cell>
          <cell r="V1300" t="str">
            <v>RFL_CORP</v>
          </cell>
          <cell r="X1300">
            <v>0</v>
          </cell>
          <cell r="Y1300">
            <v>0</v>
          </cell>
          <cell r="AI1300">
            <v>0</v>
          </cell>
          <cell r="AJ1300">
            <v>0</v>
          </cell>
          <cell r="AT1300">
            <v>0</v>
          </cell>
          <cell r="AU1300">
            <v>0</v>
          </cell>
          <cell r="PM1300">
            <v>0</v>
          </cell>
          <cell r="PN1300">
            <v>0</v>
          </cell>
          <cell r="PO1300">
            <v>0</v>
          </cell>
        </row>
        <row r="1301">
          <cell r="M1301" t="str">
            <v>PEN_NOM_CORP_NT</v>
          </cell>
          <cell r="V1301" t="str">
            <v>RFL_CORP</v>
          </cell>
          <cell r="X1301">
            <v>0</v>
          </cell>
          <cell r="Y1301">
            <v>0</v>
          </cell>
          <cell r="AI1301">
            <v>0</v>
          </cell>
          <cell r="AJ1301">
            <v>0</v>
          </cell>
          <cell r="AT1301">
            <v>0</v>
          </cell>
          <cell r="AU1301">
            <v>0</v>
          </cell>
          <cell r="PM1301">
            <v>0</v>
          </cell>
          <cell r="PN1301">
            <v>0</v>
          </cell>
          <cell r="PO1301">
            <v>0</v>
          </cell>
        </row>
        <row r="1302">
          <cell r="M1302" t="str">
            <v>PEN_NOM_CORP_NT</v>
          </cell>
          <cell r="V1302" t="str">
            <v>RFL_CORP</v>
          </cell>
          <cell r="X1302">
            <v>0</v>
          </cell>
          <cell r="Y1302">
            <v>0</v>
          </cell>
          <cell r="AI1302">
            <v>0</v>
          </cell>
          <cell r="AJ1302">
            <v>0</v>
          </cell>
          <cell r="AT1302">
            <v>0</v>
          </cell>
          <cell r="AU1302">
            <v>0</v>
          </cell>
          <cell r="PM1302">
            <v>0</v>
          </cell>
          <cell r="PN1302">
            <v>0</v>
          </cell>
          <cell r="PO1302">
            <v>0</v>
          </cell>
        </row>
        <row r="1303">
          <cell r="M1303" t="str">
            <v>PEN_NOM_CORP_NT</v>
          </cell>
          <cell r="V1303" t="str">
            <v>RFL_CORP</v>
          </cell>
          <cell r="X1303">
            <v>0</v>
          </cell>
          <cell r="Y1303">
            <v>0</v>
          </cell>
          <cell r="AI1303">
            <v>0</v>
          </cell>
          <cell r="AJ1303">
            <v>0</v>
          </cell>
          <cell r="AT1303">
            <v>0</v>
          </cell>
          <cell r="AU1303">
            <v>0</v>
          </cell>
          <cell r="PM1303">
            <v>0</v>
          </cell>
          <cell r="PN1303">
            <v>0</v>
          </cell>
          <cell r="PO1303">
            <v>0</v>
          </cell>
        </row>
        <row r="1304">
          <cell r="M1304" t="str">
            <v>PEN_NOM_CORP_NT</v>
          </cell>
          <cell r="V1304" t="str">
            <v>RFL_CORP</v>
          </cell>
          <cell r="X1304">
            <v>0</v>
          </cell>
          <cell r="Y1304">
            <v>0</v>
          </cell>
          <cell r="AI1304">
            <v>0</v>
          </cell>
          <cell r="AJ1304">
            <v>0</v>
          </cell>
          <cell r="AT1304">
            <v>0</v>
          </cell>
          <cell r="AU1304">
            <v>0</v>
          </cell>
          <cell r="PM1304">
            <v>0</v>
          </cell>
          <cell r="PN1304">
            <v>0</v>
          </cell>
          <cell r="PO1304">
            <v>0</v>
          </cell>
        </row>
        <row r="1305">
          <cell r="M1305" t="str">
            <v>PEN_NOM_CORP_NT</v>
          </cell>
          <cell r="V1305" t="str">
            <v>RFL_CORP</v>
          </cell>
          <cell r="X1305">
            <v>0</v>
          </cell>
          <cell r="Y1305">
            <v>0</v>
          </cell>
          <cell r="AI1305">
            <v>0</v>
          </cell>
          <cell r="AJ1305">
            <v>0</v>
          </cell>
          <cell r="AT1305">
            <v>0</v>
          </cell>
          <cell r="AU1305">
            <v>0</v>
          </cell>
          <cell r="PM1305">
            <v>0</v>
          </cell>
          <cell r="PN1305">
            <v>0</v>
          </cell>
          <cell r="PO1305">
            <v>0</v>
          </cell>
        </row>
        <row r="1306">
          <cell r="M1306" t="str">
            <v>PEN_NOM_CORP_NT</v>
          </cell>
          <cell r="V1306" t="str">
            <v>RFL_CORP</v>
          </cell>
          <cell r="X1306">
            <v>0</v>
          </cell>
          <cell r="Y1306">
            <v>0</v>
          </cell>
          <cell r="AI1306">
            <v>0</v>
          </cell>
          <cell r="AJ1306">
            <v>0</v>
          </cell>
          <cell r="AT1306">
            <v>0</v>
          </cell>
          <cell r="AU1306">
            <v>0</v>
          </cell>
          <cell r="PM1306">
            <v>0</v>
          </cell>
          <cell r="PN1306">
            <v>0</v>
          </cell>
          <cell r="PO1306">
            <v>0</v>
          </cell>
        </row>
        <row r="1307">
          <cell r="M1307" t="str">
            <v>PEN_NOM_CORP_NT</v>
          </cell>
          <cell r="V1307" t="str">
            <v>RFL_CORP</v>
          </cell>
          <cell r="X1307">
            <v>0</v>
          </cell>
          <cell r="Y1307">
            <v>0</v>
          </cell>
          <cell r="AI1307">
            <v>0</v>
          </cell>
          <cell r="AJ1307">
            <v>0</v>
          </cell>
          <cell r="AT1307">
            <v>0</v>
          </cell>
          <cell r="AU1307">
            <v>0</v>
          </cell>
          <cell r="PM1307">
            <v>0</v>
          </cell>
          <cell r="PN1307">
            <v>0</v>
          </cell>
          <cell r="PO1307">
            <v>0</v>
          </cell>
        </row>
        <row r="1308">
          <cell r="M1308" t="str">
            <v>PEN_NOM_CORP_NT</v>
          </cell>
          <cell r="V1308" t="str">
            <v>RFL_CORP</v>
          </cell>
          <cell r="X1308">
            <v>0</v>
          </cell>
          <cell r="Y1308">
            <v>0</v>
          </cell>
          <cell r="AI1308">
            <v>0</v>
          </cell>
          <cell r="AJ1308">
            <v>0</v>
          </cell>
          <cell r="AT1308">
            <v>0</v>
          </cell>
          <cell r="AU1308">
            <v>0</v>
          </cell>
          <cell r="PM1308">
            <v>0</v>
          </cell>
          <cell r="PN1308">
            <v>0</v>
          </cell>
          <cell r="PO1308">
            <v>0</v>
          </cell>
        </row>
        <row r="1309">
          <cell r="M1309" t="str">
            <v>PEN_NOM_CORP_NT</v>
          </cell>
          <cell r="V1309" t="str">
            <v>RFL_CORP</v>
          </cell>
          <cell r="X1309">
            <v>0</v>
          </cell>
          <cell r="Y1309">
            <v>0</v>
          </cell>
          <cell r="AI1309">
            <v>0</v>
          </cell>
          <cell r="AJ1309">
            <v>0</v>
          </cell>
          <cell r="AT1309">
            <v>0</v>
          </cell>
          <cell r="AU1309">
            <v>0</v>
          </cell>
          <cell r="PM1309">
            <v>0</v>
          </cell>
          <cell r="PN1309">
            <v>0</v>
          </cell>
          <cell r="PO1309">
            <v>0</v>
          </cell>
        </row>
        <row r="1310">
          <cell r="M1310" t="str">
            <v>PEN_NOM_CORP_NT</v>
          </cell>
          <cell r="V1310" t="str">
            <v>RFL_CORP</v>
          </cell>
          <cell r="X1310">
            <v>0</v>
          </cell>
          <cell r="Y1310">
            <v>0</v>
          </cell>
          <cell r="AI1310">
            <v>0</v>
          </cell>
          <cell r="AJ1310">
            <v>0</v>
          </cell>
          <cell r="AT1310">
            <v>0</v>
          </cell>
          <cell r="AU1310">
            <v>0</v>
          </cell>
          <cell r="PM1310">
            <v>0</v>
          </cell>
          <cell r="PN1310">
            <v>0</v>
          </cell>
          <cell r="PO1310">
            <v>0</v>
          </cell>
        </row>
        <row r="1311">
          <cell r="M1311" t="str">
            <v>PEN_NOM_CORP_NT</v>
          </cell>
          <cell r="V1311" t="str">
            <v>RFL_CORP</v>
          </cell>
          <cell r="X1311">
            <v>0</v>
          </cell>
          <cell r="Y1311">
            <v>0</v>
          </cell>
          <cell r="AI1311">
            <v>0</v>
          </cell>
          <cell r="AJ1311">
            <v>0</v>
          </cell>
          <cell r="AT1311">
            <v>0</v>
          </cell>
          <cell r="AU1311">
            <v>0</v>
          </cell>
          <cell r="PM1311">
            <v>0</v>
          </cell>
          <cell r="PN1311">
            <v>0</v>
          </cell>
          <cell r="PO1311">
            <v>0</v>
          </cell>
        </row>
        <row r="1312">
          <cell r="M1312" t="str">
            <v>PEN_NOM_CORP_NT</v>
          </cell>
          <cell r="V1312" t="str">
            <v>RFL_CORP</v>
          </cell>
          <cell r="X1312">
            <v>0</v>
          </cell>
          <cell r="Y1312">
            <v>0</v>
          </cell>
          <cell r="AI1312">
            <v>0</v>
          </cell>
          <cell r="AJ1312">
            <v>0</v>
          </cell>
          <cell r="AT1312">
            <v>0</v>
          </cell>
          <cell r="AU1312">
            <v>0</v>
          </cell>
          <cell r="PM1312">
            <v>0</v>
          </cell>
          <cell r="PN1312">
            <v>0</v>
          </cell>
          <cell r="PO1312">
            <v>0</v>
          </cell>
        </row>
        <row r="1313">
          <cell r="M1313" t="str">
            <v>PEN_NOM_CORP_NT</v>
          </cell>
          <cell r="V1313" t="str">
            <v>RFL_CORP</v>
          </cell>
          <cell r="X1313">
            <v>0</v>
          </cell>
          <cell r="Y1313">
            <v>0</v>
          </cell>
          <cell r="AI1313">
            <v>0</v>
          </cell>
          <cell r="AJ1313">
            <v>0</v>
          </cell>
          <cell r="AT1313">
            <v>0</v>
          </cell>
          <cell r="AU1313">
            <v>0</v>
          </cell>
          <cell r="PM1313">
            <v>0</v>
          </cell>
          <cell r="PN1313">
            <v>0</v>
          </cell>
          <cell r="PO1313">
            <v>0</v>
          </cell>
        </row>
        <row r="1314">
          <cell r="M1314" t="str">
            <v>PEN_NOM_CORP_NT</v>
          </cell>
          <cell r="V1314" t="str">
            <v>RFL_CORP</v>
          </cell>
          <cell r="X1314">
            <v>0</v>
          </cell>
          <cell r="Y1314">
            <v>0</v>
          </cell>
          <cell r="AI1314">
            <v>0</v>
          </cell>
          <cell r="AJ1314">
            <v>0</v>
          </cell>
          <cell r="AT1314">
            <v>0</v>
          </cell>
          <cell r="AU1314">
            <v>0</v>
          </cell>
          <cell r="PM1314">
            <v>0</v>
          </cell>
          <cell r="PN1314">
            <v>0</v>
          </cell>
          <cell r="PO1314">
            <v>0</v>
          </cell>
        </row>
        <row r="1315">
          <cell r="M1315" t="str">
            <v>PEN_NOM_CORP_NT</v>
          </cell>
          <cell r="V1315" t="str">
            <v>RFL_CORP</v>
          </cell>
          <cell r="X1315">
            <v>0</v>
          </cell>
          <cell r="Y1315">
            <v>0</v>
          </cell>
          <cell r="AI1315">
            <v>0</v>
          </cell>
          <cell r="AJ1315">
            <v>0</v>
          </cell>
          <cell r="AT1315">
            <v>0</v>
          </cell>
          <cell r="AU1315">
            <v>0</v>
          </cell>
          <cell r="PM1315">
            <v>0</v>
          </cell>
          <cell r="PN1315">
            <v>0</v>
          </cell>
          <cell r="PO1315">
            <v>0</v>
          </cell>
        </row>
        <row r="1316">
          <cell r="M1316" t="str">
            <v>PEN_NOM_CORP_NT</v>
          </cell>
          <cell r="V1316" t="str">
            <v>RFL_CORP</v>
          </cell>
          <cell r="X1316">
            <v>0</v>
          </cell>
          <cell r="Y1316">
            <v>0</v>
          </cell>
          <cell r="AI1316">
            <v>0</v>
          </cell>
          <cell r="AJ1316">
            <v>0</v>
          </cell>
          <cell r="AT1316">
            <v>0</v>
          </cell>
          <cell r="AU1316">
            <v>0</v>
          </cell>
          <cell r="PM1316">
            <v>0</v>
          </cell>
          <cell r="PN1316">
            <v>0</v>
          </cell>
          <cell r="PO1316">
            <v>0</v>
          </cell>
        </row>
        <row r="1317">
          <cell r="M1317" t="str">
            <v>PEN_NOM_CORP_NT</v>
          </cell>
          <cell r="V1317" t="str">
            <v>RFL_CORP</v>
          </cell>
          <cell r="X1317">
            <v>0</v>
          </cell>
          <cell r="Y1317">
            <v>0</v>
          </cell>
          <cell r="AI1317">
            <v>0</v>
          </cell>
          <cell r="AJ1317">
            <v>0</v>
          </cell>
          <cell r="AT1317">
            <v>0</v>
          </cell>
          <cell r="AU1317">
            <v>0</v>
          </cell>
          <cell r="PM1317">
            <v>0</v>
          </cell>
          <cell r="PN1317">
            <v>0</v>
          </cell>
          <cell r="PO1317">
            <v>0</v>
          </cell>
        </row>
        <row r="1318">
          <cell r="M1318" t="str">
            <v>PEN_NOM_CORP_NT</v>
          </cell>
          <cell r="V1318" t="str">
            <v>RFL_CORP</v>
          </cell>
          <cell r="X1318">
            <v>0</v>
          </cell>
          <cell r="Y1318">
            <v>0</v>
          </cell>
          <cell r="AI1318">
            <v>0</v>
          </cell>
          <cell r="AJ1318">
            <v>0</v>
          </cell>
          <cell r="AT1318">
            <v>0</v>
          </cell>
          <cell r="AU1318">
            <v>0</v>
          </cell>
          <cell r="PM1318">
            <v>0</v>
          </cell>
          <cell r="PN1318">
            <v>0</v>
          </cell>
          <cell r="PO1318">
            <v>0</v>
          </cell>
        </row>
        <row r="1319">
          <cell r="M1319" t="str">
            <v>PEN_NOM_CORP_NT</v>
          </cell>
          <cell r="V1319" t="str">
            <v>RFL_CORP</v>
          </cell>
          <cell r="X1319">
            <v>0</v>
          </cell>
          <cell r="Y1319">
            <v>0</v>
          </cell>
          <cell r="AI1319">
            <v>0</v>
          </cell>
          <cell r="AJ1319">
            <v>0</v>
          </cell>
          <cell r="AT1319">
            <v>0</v>
          </cell>
          <cell r="AU1319">
            <v>0</v>
          </cell>
          <cell r="PM1319">
            <v>0</v>
          </cell>
          <cell r="PN1319">
            <v>0</v>
          </cell>
          <cell r="PO1319">
            <v>0</v>
          </cell>
        </row>
        <row r="1320">
          <cell r="M1320" t="str">
            <v>PEN_NOM_CORP_NT</v>
          </cell>
          <cell r="V1320" t="str">
            <v>RFL_CORP</v>
          </cell>
          <cell r="X1320">
            <v>0</v>
          </cell>
          <cell r="Y1320">
            <v>0</v>
          </cell>
          <cell r="AI1320">
            <v>0</v>
          </cell>
          <cell r="AJ1320">
            <v>0</v>
          </cell>
          <cell r="AT1320">
            <v>0</v>
          </cell>
          <cell r="AU1320">
            <v>0</v>
          </cell>
          <cell r="PM1320">
            <v>0</v>
          </cell>
          <cell r="PN1320">
            <v>0</v>
          </cell>
          <cell r="PO1320">
            <v>0</v>
          </cell>
        </row>
        <row r="1321">
          <cell r="M1321" t="str">
            <v>PEN_NOM_CORP_NT</v>
          </cell>
          <cell r="V1321" t="str">
            <v>RFL_CORP</v>
          </cell>
          <cell r="X1321">
            <v>0</v>
          </cell>
          <cell r="Y1321">
            <v>0</v>
          </cell>
          <cell r="AI1321">
            <v>0</v>
          </cell>
          <cell r="AJ1321">
            <v>0</v>
          </cell>
          <cell r="AT1321">
            <v>0</v>
          </cell>
          <cell r="AU1321">
            <v>0</v>
          </cell>
          <cell r="PM1321">
            <v>0</v>
          </cell>
          <cell r="PN1321">
            <v>0</v>
          </cell>
          <cell r="PO1321">
            <v>0</v>
          </cell>
        </row>
        <row r="1322">
          <cell r="M1322" t="str">
            <v>PEN_NOM_CORP_NT</v>
          </cell>
          <cell r="V1322" t="str">
            <v>RFL_CORP</v>
          </cell>
          <cell r="X1322">
            <v>0</v>
          </cell>
          <cell r="Y1322">
            <v>0</v>
          </cell>
          <cell r="AI1322">
            <v>0</v>
          </cell>
          <cell r="AJ1322">
            <v>0</v>
          </cell>
          <cell r="AT1322">
            <v>0</v>
          </cell>
          <cell r="AU1322">
            <v>0</v>
          </cell>
          <cell r="PM1322">
            <v>0</v>
          </cell>
          <cell r="PN1322">
            <v>0</v>
          </cell>
          <cell r="PO1322">
            <v>0</v>
          </cell>
        </row>
        <row r="1323">
          <cell r="M1323" t="str">
            <v>PEN_NOM_CORP_NT</v>
          </cell>
          <cell r="V1323" t="str">
            <v>RFL_CORP</v>
          </cell>
          <cell r="X1323">
            <v>0</v>
          </cell>
          <cell r="Y1323">
            <v>0</v>
          </cell>
          <cell r="AI1323">
            <v>0</v>
          </cell>
          <cell r="AJ1323">
            <v>0</v>
          </cell>
          <cell r="AT1323">
            <v>0</v>
          </cell>
          <cell r="AU1323">
            <v>0</v>
          </cell>
          <cell r="PM1323">
            <v>0</v>
          </cell>
          <cell r="PN1323">
            <v>0</v>
          </cell>
          <cell r="PO1323">
            <v>0</v>
          </cell>
        </row>
        <row r="1324">
          <cell r="M1324" t="str">
            <v>PEN_NOM_CORP_NT</v>
          </cell>
          <cell r="V1324" t="str">
            <v>RFL_CORP</v>
          </cell>
          <cell r="X1324">
            <v>0</v>
          </cell>
          <cell r="Y1324">
            <v>0</v>
          </cell>
          <cell r="AI1324">
            <v>0</v>
          </cell>
          <cell r="AJ1324">
            <v>0</v>
          </cell>
          <cell r="AT1324">
            <v>0</v>
          </cell>
          <cell r="AU1324">
            <v>0</v>
          </cell>
          <cell r="PM1324">
            <v>0</v>
          </cell>
          <cell r="PN1324">
            <v>0</v>
          </cell>
          <cell r="PO1324">
            <v>0</v>
          </cell>
        </row>
        <row r="1325">
          <cell r="M1325" t="str">
            <v>PEN_NOM_CORP_NT</v>
          </cell>
          <cell r="V1325" t="str">
            <v>RFL_CORP</v>
          </cell>
          <cell r="X1325">
            <v>0</v>
          </cell>
          <cell r="Y1325">
            <v>0</v>
          </cell>
          <cell r="AI1325">
            <v>0</v>
          </cell>
          <cell r="AJ1325">
            <v>0</v>
          </cell>
          <cell r="AT1325">
            <v>0</v>
          </cell>
          <cell r="AU1325">
            <v>0</v>
          </cell>
          <cell r="PM1325">
            <v>0</v>
          </cell>
          <cell r="PN1325">
            <v>0</v>
          </cell>
          <cell r="PO1325">
            <v>0</v>
          </cell>
        </row>
        <row r="1326">
          <cell r="M1326" t="str">
            <v>PEN_NOM_CORP_NT</v>
          </cell>
          <cell r="V1326" t="str">
            <v>RFL_CORP</v>
          </cell>
          <cell r="X1326">
            <v>0</v>
          </cell>
          <cell r="Y1326">
            <v>0</v>
          </cell>
          <cell r="AI1326">
            <v>0</v>
          </cell>
          <cell r="AJ1326">
            <v>0</v>
          </cell>
          <cell r="AT1326">
            <v>0</v>
          </cell>
          <cell r="AU1326">
            <v>0</v>
          </cell>
          <cell r="PM1326">
            <v>0</v>
          </cell>
          <cell r="PN1326">
            <v>0</v>
          </cell>
          <cell r="PO1326">
            <v>0</v>
          </cell>
        </row>
        <row r="1327">
          <cell r="M1327" t="str">
            <v>PEN_NOM_CORP_NT</v>
          </cell>
          <cell r="V1327" t="str">
            <v>RFL_CORP</v>
          </cell>
          <cell r="X1327">
            <v>0</v>
          </cell>
          <cell r="Y1327">
            <v>0</v>
          </cell>
          <cell r="AI1327">
            <v>0</v>
          </cell>
          <cell r="AJ1327">
            <v>0</v>
          </cell>
          <cell r="AT1327">
            <v>0</v>
          </cell>
          <cell r="AU1327">
            <v>0</v>
          </cell>
          <cell r="PM1327">
            <v>0</v>
          </cell>
          <cell r="PN1327">
            <v>0</v>
          </cell>
          <cell r="PO1327">
            <v>0</v>
          </cell>
        </row>
        <row r="1328">
          <cell r="M1328" t="str">
            <v>PEN_NOM_CORP_NT</v>
          </cell>
          <cell r="V1328" t="str">
            <v>RFL_CORP</v>
          </cell>
          <cell r="X1328">
            <v>0</v>
          </cell>
          <cell r="Y1328">
            <v>0</v>
          </cell>
          <cell r="AI1328">
            <v>0</v>
          </cell>
          <cell r="AJ1328">
            <v>0</v>
          </cell>
          <cell r="AT1328">
            <v>0</v>
          </cell>
          <cell r="AU1328">
            <v>0</v>
          </cell>
          <cell r="PM1328">
            <v>0</v>
          </cell>
          <cell r="PN1328">
            <v>0</v>
          </cell>
          <cell r="PO1328">
            <v>0</v>
          </cell>
        </row>
        <row r="1329">
          <cell r="M1329" t="str">
            <v>PEN_NOM_CORP_NT</v>
          </cell>
          <cell r="V1329" t="str">
            <v>RFL_CORP</v>
          </cell>
          <cell r="X1329">
            <v>0</v>
          </cell>
          <cell r="Y1329">
            <v>0</v>
          </cell>
          <cell r="AI1329">
            <v>0</v>
          </cell>
          <cell r="AJ1329">
            <v>0</v>
          </cell>
          <cell r="AT1329">
            <v>0</v>
          </cell>
          <cell r="AU1329">
            <v>0</v>
          </cell>
          <cell r="PM1329">
            <v>0</v>
          </cell>
          <cell r="PN1329">
            <v>0</v>
          </cell>
          <cell r="PO1329">
            <v>0</v>
          </cell>
        </row>
        <row r="1330">
          <cell r="M1330" t="str">
            <v>PEN_NOM_CORP_NT</v>
          </cell>
          <cell r="V1330" t="str">
            <v>RFL_CORP</v>
          </cell>
          <cell r="X1330">
            <v>0</v>
          </cell>
          <cell r="Y1330">
            <v>0</v>
          </cell>
          <cell r="AI1330">
            <v>0</v>
          </cell>
          <cell r="AJ1330">
            <v>0</v>
          </cell>
          <cell r="AT1330">
            <v>0</v>
          </cell>
          <cell r="AU1330">
            <v>0</v>
          </cell>
          <cell r="PM1330">
            <v>0</v>
          </cell>
          <cell r="PN1330">
            <v>0</v>
          </cell>
          <cell r="PO1330">
            <v>0</v>
          </cell>
        </row>
        <row r="1331">
          <cell r="M1331" t="str">
            <v>PEN_NOM_CORP_NT</v>
          </cell>
          <cell r="V1331" t="str">
            <v>RFL_CORP</v>
          </cell>
          <cell r="X1331">
            <v>0</v>
          </cell>
          <cell r="Y1331">
            <v>0</v>
          </cell>
          <cell r="AI1331">
            <v>0</v>
          </cell>
          <cell r="AJ1331">
            <v>0</v>
          </cell>
          <cell r="AT1331">
            <v>0</v>
          </cell>
          <cell r="AU1331">
            <v>0</v>
          </cell>
          <cell r="PM1331">
            <v>0</v>
          </cell>
          <cell r="PN1331">
            <v>0</v>
          </cell>
          <cell r="PO1331">
            <v>0</v>
          </cell>
        </row>
        <row r="1332">
          <cell r="M1332" t="str">
            <v>PEN_NOM_CORP_NT</v>
          </cell>
          <cell r="V1332" t="str">
            <v>RFL_CORP</v>
          </cell>
          <cell r="X1332">
            <v>0</v>
          </cell>
          <cell r="Y1332">
            <v>0</v>
          </cell>
          <cell r="AI1332">
            <v>0</v>
          </cell>
          <cell r="AJ1332">
            <v>0</v>
          </cell>
          <cell r="AT1332">
            <v>0</v>
          </cell>
          <cell r="AU1332">
            <v>0</v>
          </cell>
          <cell r="PM1332">
            <v>0</v>
          </cell>
          <cell r="PN1332">
            <v>0</v>
          </cell>
          <cell r="PO1332">
            <v>0</v>
          </cell>
        </row>
        <row r="1333">
          <cell r="M1333" t="str">
            <v>PEN_NOM_CORP_NT</v>
          </cell>
          <cell r="V1333" t="str">
            <v>RFL_CORP</v>
          </cell>
          <cell r="X1333">
            <v>0</v>
          </cell>
          <cell r="Y1333">
            <v>0</v>
          </cell>
          <cell r="AI1333">
            <v>0</v>
          </cell>
          <cell r="AJ1333">
            <v>0</v>
          </cell>
          <cell r="AT1333">
            <v>0</v>
          </cell>
          <cell r="AU1333">
            <v>0</v>
          </cell>
          <cell r="PM1333">
            <v>0</v>
          </cell>
          <cell r="PN1333">
            <v>0</v>
          </cell>
          <cell r="PO1333">
            <v>0</v>
          </cell>
        </row>
        <row r="1334">
          <cell r="M1334" t="str">
            <v>PEN_NOM_CORP_NT</v>
          </cell>
          <cell r="V1334" t="str">
            <v>RFL_CORP</v>
          </cell>
          <cell r="X1334">
            <v>0</v>
          </cell>
          <cell r="Y1334">
            <v>0</v>
          </cell>
          <cell r="AI1334">
            <v>0</v>
          </cell>
          <cell r="AJ1334">
            <v>0</v>
          </cell>
          <cell r="AT1334">
            <v>0</v>
          </cell>
          <cell r="AU1334">
            <v>0</v>
          </cell>
          <cell r="PM1334">
            <v>0</v>
          </cell>
          <cell r="PN1334">
            <v>0</v>
          </cell>
          <cell r="PO1334">
            <v>0</v>
          </cell>
        </row>
        <row r="1335">
          <cell r="M1335" t="str">
            <v>PEN_NOM_CORP_REG</v>
          </cell>
          <cell r="V1335" t="str">
            <v>RFL_CORP</v>
          </cell>
          <cell r="X1335">
            <v>0</v>
          </cell>
          <cell r="Y1335">
            <v>0</v>
          </cell>
          <cell r="AI1335">
            <v>0</v>
          </cell>
          <cell r="AJ1335">
            <v>0</v>
          </cell>
          <cell r="AT1335">
            <v>0</v>
          </cell>
          <cell r="AU1335">
            <v>0</v>
          </cell>
          <cell r="PM1335">
            <v>0</v>
          </cell>
          <cell r="PN1335">
            <v>0</v>
          </cell>
          <cell r="PO1335">
            <v>0</v>
          </cell>
        </row>
        <row r="1336">
          <cell r="M1336" t="str">
            <v>PEN_NOM_CORP_NT</v>
          </cell>
          <cell r="V1336" t="str">
            <v>RFL_CORP</v>
          </cell>
          <cell r="X1336">
            <v>0</v>
          </cell>
          <cell r="Y1336">
            <v>0</v>
          </cell>
          <cell r="AI1336">
            <v>0</v>
          </cell>
          <cell r="AJ1336">
            <v>0</v>
          </cell>
          <cell r="AT1336">
            <v>0</v>
          </cell>
          <cell r="AU1336">
            <v>0</v>
          </cell>
          <cell r="PM1336">
            <v>0</v>
          </cell>
          <cell r="PN1336">
            <v>0</v>
          </cell>
          <cell r="PO1336">
            <v>0</v>
          </cell>
        </row>
        <row r="1337">
          <cell r="M1337" t="str">
            <v>PEN_NOM_CORP_NT</v>
          </cell>
          <cell r="V1337" t="str">
            <v>RFL_CORP</v>
          </cell>
          <cell r="X1337">
            <v>0</v>
          </cell>
          <cell r="Y1337">
            <v>0</v>
          </cell>
          <cell r="AI1337">
            <v>0</v>
          </cell>
          <cell r="AJ1337">
            <v>0</v>
          </cell>
          <cell r="AT1337">
            <v>0</v>
          </cell>
          <cell r="AU1337">
            <v>0</v>
          </cell>
          <cell r="PM1337">
            <v>0</v>
          </cell>
          <cell r="PN1337">
            <v>0</v>
          </cell>
          <cell r="PO1337">
            <v>0</v>
          </cell>
        </row>
        <row r="1338">
          <cell r="M1338" t="str">
            <v>PEN_NOM_CORP_NT</v>
          </cell>
          <cell r="V1338" t="str">
            <v>RFL_CORP</v>
          </cell>
          <cell r="X1338">
            <v>0</v>
          </cell>
          <cell r="Y1338">
            <v>0</v>
          </cell>
          <cell r="AI1338">
            <v>0</v>
          </cell>
          <cell r="AJ1338">
            <v>0</v>
          </cell>
          <cell r="AT1338">
            <v>0</v>
          </cell>
          <cell r="AU1338">
            <v>0</v>
          </cell>
          <cell r="PM1338">
            <v>0</v>
          </cell>
          <cell r="PN1338">
            <v>0</v>
          </cell>
          <cell r="PO1338">
            <v>0</v>
          </cell>
        </row>
        <row r="1339">
          <cell r="M1339" t="str">
            <v>PEN_NOM_CORP_NT</v>
          </cell>
          <cell r="V1339" t="str">
            <v>RFL_CORP</v>
          </cell>
          <cell r="X1339">
            <v>0</v>
          </cell>
          <cell r="Y1339">
            <v>0</v>
          </cell>
          <cell r="AI1339">
            <v>0</v>
          </cell>
          <cell r="AJ1339">
            <v>0</v>
          </cell>
          <cell r="AT1339">
            <v>0</v>
          </cell>
          <cell r="AU1339">
            <v>0</v>
          </cell>
          <cell r="PM1339">
            <v>0</v>
          </cell>
          <cell r="PN1339">
            <v>0</v>
          </cell>
          <cell r="PO1339">
            <v>0</v>
          </cell>
        </row>
        <row r="1340">
          <cell r="M1340" t="str">
            <v>PEN_NOM_CORP_NT</v>
          </cell>
          <cell r="V1340" t="str">
            <v>RFL_CORP</v>
          </cell>
          <cell r="X1340">
            <v>7.8222860870843602E-4</v>
          </cell>
          <cell r="Y1340">
            <v>5.3327894811161496E-3</v>
          </cell>
          <cell r="AI1340">
            <v>0</v>
          </cell>
          <cell r="AJ1340">
            <v>0</v>
          </cell>
          <cell r="AT1340">
            <v>0</v>
          </cell>
          <cell r="AU1340">
            <v>0</v>
          </cell>
          <cell r="PM1340">
            <v>0</v>
          </cell>
          <cell r="PN1340">
            <v>0</v>
          </cell>
          <cell r="PO1340">
            <v>0</v>
          </cell>
        </row>
        <row r="1341">
          <cell r="M1341" t="str">
            <v>PEN_NOM_CORP_NT</v>
          </cell>
          <cell r="V1341" t="str">
            <v>RFL_CORP</v>
          </cell>
          <cell r="X1341">
            <v>4.7234141810316398E-3</v>
          </cell>
          <cell r="Y1341">
            <v>1.3241303655764401E-2</v>
          </cell>
          <cell r="AI1341">
            <v>2.1200241656696801E-3</v>
          </cell>
          <cell r="AJ1341">
            <v>5.9431340670990096E-3</v>
          </cell>
          <cell r="AT1341">
            <v>0</v>
          </cell>
          <cell r="AU1341">
            <v>0</v>
          </cell>
          <cell r="PM1341">
            <v>0</v>
          </cell>
          <cell r="PN1341">
            <v>0</v>
          </cell>
          <cell r="PO1341">
            <v>0</v>
          </cell>
        </row>
        <row r="1342">
          <cell r="M1342" t="str">
            <v>PEN_NOM_CORP_NT</v>
          </cell>
          <cell r="V1342" t="str">
            <v>RFL_CORP</v>
          </cell>
          <cell r="X1342">
            <v>2.21726517271508E-3</v>
          </cell>
          <cell r="Y1342">
            <v>3.3142867497115702E-2</v>
          </cell>
          <cell r="AI1342">
            <v>0</v>
          </cell>
          <cell r="AJ1342">
            <v>0</v>
          </cell>
          <cell r="AT1342">
            <v>0</v>
          </cell>
          <cell r="AU1342">
            <v>0</v>
          </cell>
          <cell r="PM1342">
            <v>0</v>
          </cell>
          <cell r="PN1342">
            <v>0</v>
          </cell>
          <cell r="PO1342">
            <v>0</v>
          </cell>
        </row>
        <row r="1343">
          <cell r="M1343" t="str">
            <v>PEN_NOM_CORP_NT</v>
          </cell>
          <cell r="V1343" t="str">
            <v>RFL_CORP</v>
          </cell>
          <cell r="X1343">
            <v>0</v>
          </cell>
          <cell r="Y1343">
            <v>0</v>
          </cell>
          <cell r="AI1343">
            <v>0</v>
          </cell>
          <cell r="AJ1343">
            <v>0</v>
          </cell>
          <cell r="AT1343">
            <v>0</v>
          </cell>
          <cell r="AU1343">
            <v>0</v>
          </cell>
          <cell r="PM1343">
            <v>0</v>
          </cell>
          <cell r="PN1343">
            <v>0</v>
          </cell>
          <cell r="PO1343">
            <v>0</v>
          </cell>
        </row>
        <row r="1344">
          <cell r="M1344" t="str">
            <v>PEN_NOM_CORP_NT</v>
          </cell>
          <cell r="V1344" t="str">
            <v>RFL_CORP</v>
          </cell>
          <cell r="X1344">
            <v>0</v>
          </cell>
          <cell r="Y1344">
            <v>0</v>
          </cell>
          <cell r="AI1344">
            <v>0</v>
          </cell>
          <cell r="AJ1344">
            <v>0</v>
          </cell>
          <cell r="AT1344">
            <v>0</v>
          </cell>
          <cell r="AU1344">
            <v>0</v>
          </cell>
          <cell r="PM1344">
            <v>0</v>
          </cell>
          <cell r="PN1344">
            <v>0</v>
          </cell>
          <cell r="PO1344">
            <v>0</v>
          </cell>
        </row>
        <row r="1345">
          <cell r="M1345" t="str">
            <v>PEN_NOM_CORP_NT</v>
          </cell>
          <cell r="V1345" t="str">
            <v>RFL_CORP</v>
          </cell>
          <cell r="X1345">
            <v>0</v>
          </cell>
          <cell r="Y1345">
            <v>0</v>
          </cell>
          <cell r="AI1345">
            <v>0</v>
          </cell>
          <cell r="AJ1345">
            <v>0</v>
          </cell>
          <cell r="AT1345">
            <v>0</v>
          </cell>
          <cell r="AU1345">
            <v>0</v>
          </cell>
          <cell r="PM1345">
            <v>0</v>
          </cell>
          <cell r="PN1345">
            <v>0</v>
          </cell>
          <cell r="PO1345">
            <v>0</v>
          </cell>
        </row>
        <row r="1346">
          <cell r="M1346" t="str">
            <v>PEN_NOM_CORP_NT</v>
          </cell>
          <cell r="V1346" t="str">
            <v>RFL_CORP</v>
          </cell>
          <cell r="X1346">
            <v>0</v>
          </cell>
          <cell r="Y1346">
            <v>0</v>
          </cell>
          <cell r="AI1346">
            <v>0</v>
          </cell>
          <cell r="AJ1346">
            <v>0</v>
          </cell>
          <cell r="AT1346">
            <v>0</v>
          </cell>
          <cell r="AU1346">
            <v>0</v>
          </cell>
          <cell r="PM1346">
            <v>0</v>
          </cell>
          <cell r="PN1346">
            <v>0</v>
          </cell>
          <cell r="PO1346">
            <v>0</v>
          </cell>
        </row>
        <row r="1347">
          <cell r="M1347" t="str">
            <v>PEN_NOM_CORP_NT</v>
          </cell>
          <cell r="V1347" t="str">
            <v>RFL_CORP</v>
          </cell>
          <cell r="X1347">
            <v>0</v>
          </cell>
          <cell r="Y1347">
            <v>0</v>
          </cell>
          <cell r="AI1347">
            <v>0</v>
          </cell>
          <cell r="AJ1347">
            <v>0</v>
          </cell>
          <cell r="AT1347">
            <v>0</v>
          </cell>
          <cell r="AU1347">
            <v>0</v>
          </cell>
          <cell r="PM1347">
            <v>0</v>
          </cell>
          <cell r="PN1347">
            <v>0</v>
          </cell>
          <cell r="PO1347">
            <v>0</v>
          </cell>
        </row>
        <row r="1348">
          <cell r="M1348" t="str">
            <v>PEN_NOM_CORP_NT</v>
          </cell>
          <cell r="V1348" t="str">
            <v>RFL_CORP</v>
          </cell>
          <cell r="X1348">
            <v>0</v>
          </cell>
          <cell r="Y1348">
            <v>0</v>
          </cell>
          <cell r="AI1348">
            <v>0</v>
          </cell>
          <cell r="AJ1348">
            <v>0</v>
          </cell>
          <cell r="AT1348">
            <v>0</v>
          </cell>
          <cell r="AU1348">
            <v>0</v>
          </cell>
          <cell r="PM1348">
            <v>0</v>
          </cell>
          <cell r="PN1348">
            <v>0</v>
          </cell>
          <cell r="PO1348">
            <v>0</v>
          </cell>
        </row>
        <row r="1349">
          <cell r="M1349" t="str">
            <v>PEN_NOM_CORP_NT</v>
          </cell>
          <cell r="V1349" t="str">
            <v>RFL_CORP</v>
          </cell>
          <cell r="X1349">
            <v>0</v>
          </cell>
          <cell r="Y1349">
            <v>0</v>
          </cell>
          <cell r="AI1349">
            <v>0</v>
          </cell>
          <cell r="AJ1349">
            <v>0</v>
          </cell>
          <cell r="AT1349">
            <v>0</v>
          </cell>
          <cell r="AU1349">
            <v>0</v>
          </cell>
          <cell r="PM1349">
            <v>0</v>
          </cell>
          <cell r="PN1349">
            <v>0</v>
          </cell>
          <cell r="PO1349">
            <v>0</v>
          </cell>
        </row>
        <row r="1350">
          <cell r="M1350" t="str">
            <v>PEN_NOM_CORP_NT</v>
          </cell>
          <cell r="V1350" t="str">
            <v>RFL_CORP</v>
          </cell>
          <cell r="X1350">
            <v>0</v>
          </cell>
          <cell r="Y1350">
            <v>0</v>
          </cell>
          <cell r="AI1350">
            <v>0</v>
          </cell>
          <cell r="AJ1350">
            <v>0</v>
          </cell>
          <cell r="AT1350">
            <v>0</v>
          </cell>
          <cell r="AU1350">
            <v>0</v>
          </cell>
          <cell r="PM1350">
            <v>0</v>
          </cell>
          <cell r="PN1350">
            <v>0</v>
          </cell>
          <cell r="PO1350">
            <v>0</v>
          </cell>
        </row>
        <row r="1351">
          <cell r="M1351" t="str">
            <v>PEN_NOM_CORP_NT</v>
          </cell>
          <cell r="V1351" t="str">
            <v>RFL_CORP</v>
          </cell>
          <cell r="X1351">
            <v>0</v>
          </cell>
          <cell r="Y1351">
            <v>0</v>
          </cell>
          <cell r="AI1351">
            <v>0</v>
          </cell>
          <cell r="AJ1351">
            <v>0</v>
          </cell>
          <cell r="AT1351">
            <v>0</v>
          </cell>
          <cell r="AU1351">
            <v>0</v>
          </cell>
          <cell r="PM1351">
            <v>0</v>
          </cell>
          <cell r="PN1351">
            <v>0</v>
          </cell>
          <cell r="PO1351">
            <v>0</v>
          </cell>
        </row>
        <row r="1352">
          <cell r="M1352" t="str">
            <v>PEN_NOM_CORP_NT</v>
          </cell>
          <cell r="V1352" t="str">
            <v>RFL_CORP</v>
          </cell>
          <cell r="X1352">
            <v>0</v>
          </cell>
          <cell r="Y1352">
            <v>0</v>
          </cell>
          <cell r="AI1352">
            <v>0</v>
          </cell>
          <cell r="AJ1352">
            <v>0</v>
          </cell>
          <cell r="AT1352">
            <v>0</v>
          </cell>
          <cell r="AU1352">
            <v>0</v>
          </cell>
          <cell r="PM1352">
            <v>0</v>
          </cell>
          <cell r="PN1352">
            <v>0</v>
          </cell>
          <cell r="PO1352">
            <v>0</v>
          </cell>
        </row>
        <row r="1353">
          <cell r="M1353" t="str">
            <v>PEN_NOM_CORP_NT</v>
          </cell>
          <cell r="V1353" t="str">
            <v>RFL_CORP</v>
          </cell>
          <cell r="X1353">
            <v>0</v>
          </cell>
          <cell r="Y1353">
            <v>0</v>
          </cell>
          <cell r="AI1353">
            <v>0</v>
          </cell>
          <cell r="AJ1353">
            <v>0</v>
          </cell>
          <cell r="AT1353">
            <v>0</v>
          </cell>
          <cell r="AU1353">
            <v>0</v>
          </cell>
          <cell r="PM1353">
            <v>0</v>
          </cell>
          <cell r="PN1353">
            <v>0</v>
          </cell>
          <cell r="PO1353">
            <v>0</v>
          </cell>
        </row>
        <row r="1354">
          <cell r="M1354" t="str">
            <v>PEN_NOM_CORP_NT</v>
          </cell>
          <cell r="V1354" t="str">
            <v>RFL_CORP</v>
          </cell>
          <cell r="X1354">
            <v>0</v>
          </cell>
          <cell r="Y1354">
            <v>0</v>
          </cell>
          <cell r="AI1354">
            <v>0</v>
          </cell>
          <cell r="AJ1354">
            <v>0</v>
          </cell>
          <cell r="AT1354">
            <v>0</v>
          </cell>
          <cell r="AU1354">
            <v>0</v>
          </cell>
          <cell r="PM1354">
            <v>0</v>
          </cell>
          <cell r="PN1354">
            <v>0</v>
          </cell>
          <cell r="PO1354">
            <v>0</v>
          </cell>
        </row>
        <row r="1355">
          <cell r="M1355" t="str">
            <v>PEN_NOM_CORP_NT</v>
          </cell>
          <cell r="V1355" t="str">
            <v>RFL_CORP</v>
          </cell>
          <cell r="X1355">
            <v>0</v>
          </cell>
          <cell r="Y1355">
            <v>0</v>
          </cell>
          <cell r="AI1355">
            <v>0</v>
          </cell>
          <cell r="AJ1355">
            <v>0</v>
          </cell>
          <cell r="AT1355">
            <v>0</v>
          </cell>
          <cell r="AU1355">
            <v>0</v>
          </cell>
          <cell r="PM1355">
            <v>0</v>
          </cell>
          <cell r="PN1355">
            <v>0</v>
          </cell>
          <cell r="PO1355">
            <v>0</v>
          </cell>
        </row>
        <row r="1356">
          <cell r="M1356" t="str">
            <v>PEN_NOM_CORP_NT</v>
          </cell>
          <cell r="V1356" t="str">
            <v>RFL_CORP</v>
          </cell>
          <cell r="X1356">
            <v>0</v>
          </cell>
          <cell r="Y1356">
            <v>0</v>
          </cell>
          <cell r="AI1356">
            <v>0</v>
          </cell>
          <cell r="AJ1356">
            <v>0</v>
          </cell>
          <cell r="AT1356">
            <v>0</v>
          </cell>
          <cell r="AU1356">
            <v>0</v>
          </cell>
          <cell r="PM1356">
            <v>0</v>
          </cell>
          <cell r="PN1356">
            <v>0</v>
          </cell>
          <cell r="PO1356">
            <v>0</v>
          </cell>
        </row>
        <row r="1357">
          <cell r="M1357" t="str">
            <v>PEN_NOM_CORP_NT</v>
          </cell>
          <cell r="V1357" t="str">
            <v>RFL_CORP</v>
          </cell>
          <cell r="X1357">
            <v>0</v>
          </cell>
          <cell r="Y1357">
            <v>0</v>
          </cell>
          <cell r="AI1357">
            <v>0</v>
          </cell>
          <cell r="AJ1357">
            <v>0</v>
          </cell>
          <cell r="AT1357">
            <v>0</v>
          </cell>
          <cell r="AU1357">
            <v>0</v>
          </cell>
          <cell r="PM1357">
            <v>0</v>
          </cell>
          <cell r="PN1357">
            <v>0</v>
          </cell>
          <cell r="PO1357">
            <v>0</v>
          </cell>
        </row>
        <row r="1358">
          <cell r="M1358" t="str">
            <v>PEN_NOM_CORP_NT</v>
          </cell>
          <cell r="V1358" t="str">
            <v>RFL_CORP</v>
          </cell>
          <cell r="X1358">
            <v>0</v>
          </cell>
          <cell r="Y1358">
            <v>0</v>
          </cell>
          <cell r="AI1358">
            <v>0</v>
          </cell>
          <cell r="AJ1358">
            <v>0</v>
          </cell>
          <cell r="AT1358">
            <v>0</v>
          </cell>
          <cell r="AU1358">
            <v>0</v>
          </cell>
          <cell r="PM1358">
            <v>0</v>
          </cell>
          <cell r="PN1358">
            <v>0</v>
          </cell>
          <cell r="PO1358">
            <v>0</v>
          </cell>
        </row>
        <row r="1359">
          <cell r="M1359" t="str">
            <v>PEN_NOM_CORP_NT</v>
          </cell>
          <cell r="V1359" t="str">
            <v>RFL_CORP</v>
          </cell>
          <cell r="X1359">
            <v>0</v>
          </cell>
          <cell r="Y1359">
            <v>0</v>
          </cell>
          <cell r="AI1359">
            <v>0</v>
          </cell>
          <cell r="AJ1359">
            <v>0</v>
          </cell>
          <cell r="AT1359">
            <v>0</v>
          </cell>
          <cell r="AU1359">
            <v>0</v>
          </cell>
          <cell r="PM1359">
            <v>0</v>
          </cell>
          <cell r="PN1359">
            <v>0</v>
          </cell>
          <cell r="PO1359">
            <v>0</v>
          </cell>
        </row>
        <row r="1360">
          <cell r="M1360" t="str">
            <v>PEN_NOM_CORP_NT</v>
          </cell>
          <cell r="V1360" t="str">
            <v>RFL_CORP</v>
          </cell>
          <cell r="X1360">
            <v>0</v>
          </cell>
          <cell r="Y1360">
            <v>0</v>
          </cell>
          <cell r="AI1360">
            <v>0</v>
          </cell>
          <cell r="AJ1360">
            <v>0</v>
          </cell>
          <cell r="AT1360">
            <v>0</v>
          </cell>
          <cell r="AU1360">
            <v>0</v>
          </cell>
          <cell r="PM1360">
            <v>0</v>
          </cell>
          <cell r="PN1360">
            <v>0</v>
          </cell>
          <cell r="PO1360">
            <v>0</v>
          </cell>
        </row>
        <row r="1361">
          <cell r="M1361" t="str">
            <v>PEN_NOM_CORP_NT</v>
          </cell>
          <cell r="V1361" t="str">
            <v>RFL_CORP</v>
          </cell>
          <cell r="X1361">
            <v>0</v>
          </cell>
          <cell r="Y1361">
            <v>0</v>
          </cell>
          <cell r="AI1361">
            <v>0</v>
          </cell>
          <cell r="AJ1361">
            <v>0</v>
          </cell>
          <cell r="AT1361">
            <v>0</v>
          </cell>
          <cell r="AU1361">
            <v>0</v>
          </cell>
          <cell r="PM1361">
            <v>0</v>
          </cell>
          <cell r="PN1361">
            <v>0</v>
          </cell>
          <cell r="PO1361">
            <v>0</v>
          </cell>
        </row>
        <row r="1362">
          <cell r="M1362" t="str">
            <v>PEN_NOM_CORP_NT</v>
          </cell>
          <cell r="V1362" t="str">
            <v>RFL_CORP</v>
          </cell>
          <cell r="X1362">
            <v>0</v>
          </cell>
          <cell r="Y1362">
            <v>0</v>
          </cell>
          <cell r="AI1362">
            <v>0</v>
          </cell>
          <cell r="AJ1362">
            <v>0</v>
          </cell>
          <cell r="AT1362">
            <v>0</v>
          </cell>
          <cell r="AU1362">
            <v>0</v>
          </cell>
          <cell r="PM1362">
            <v>0</v>
          </cell>
          <cell r="PN1362">
            <v>0</v>
          </cell>
          <cell r="PO1362">
            <v>0</v>
          </cell>
        </row>
        <row r="1363">
          <cell r="M1363" t="str">
            <v>PEN_NOM_CORP_NT</v>
          </cell>
          <cell r="V1363" t="str">
            <v>RFL_CORP</v>
          </cell>
          <cell r="X1363">
            <v>0</v>
          </cell>
          <cell r="Y1363">
            <v>0</v>
          </cell>
          <cell r="AI1363">
            <v>0</v>
          </cell>
          <cell r="AJ1363">
            <v>0</v>
          </cell>
          <cell r="AT1363">
            <v>0</v>
          </cell>
          <cell r="AU1363">
            <v>0</v>
          </cell>
          <cell r="PM1363">
            <v>0</v>
          </cell>
          <cell r="PN1363">
            <v>0</v>
          </cell>
          <cell r="PO1363">
            <v>0</v>
          </cell>
        </row>
        <row r="1364">
          <cell r="M1364" t="str">
            <v>PEN_NOM_CORP_NT</v>
          </cell>
          <cell r="V1364" t="str">
            <v>RFL_CORP</v>
          </cell>
          <cell r="X1364">
            <v>0</v>
          </cell>
          <cell r="Y1364">
            <v>0</v>
          </cell>
          <cell r="AI1364">
            <v>0</v>
          </cell>
          <cell r="AJ1364">
            <v>0</v>
          </cell>
          <cell r="AT1364">
            <v>0</v>
          </cell>
          <cell r="AU1364">
            <v>0</v>
          </cell>
          <cell r="PM1364">
            <v>0</v>
          </cell>
          <cell r="PN1364">
            <v>0</v>
          </cell>
          <cell r="PO1364">
            <v>0</v>
          </cell>
        </row>
        <row r="1365">
          <cell r="M1365" t="str">
            <v>PEN_NOM_CORP_NT</v>
          </cell>
          <cell r="V1365" t="str">
            <v>RFL_CORP</v>
          </cell>
          <cell r="X1365">
            <v>0</v>
          </cell>
          <cell r="Y1365">
            <v>0</v>
          </cell>
          <cell r="AI1365">
            <v>0</v>
          </cell>
          <cell r="AJ1365">
            <v>0</v>
          </cell>
          <cell r="AT1365">
            <v>0</v>
          </cell>
          <cell r="AU1365">
            <v>0</v>
          </cell>
          <cell r="PM1365">
            <v>0</v>
          </cell>
          <cell r="PN1365">
            <v>0</v>
          </cell>
          <cell r="PO1365">
            <v>0</v>
          </cell>
        </row>
        <row r="1366">
          <cell r="M1366" t="str">
            <v>PEN_NOM_CORP_NT</v>
          </cell>
          <cell r="V1366" t="str">
            <v>RFL_CORP</v>
          </cell>
          <cell r="X1366">
            <v>0</v>
          </cell>
          <cell r="Y1366">
            <v>0</v>
          </cell>
          <cell r="AI1366">
            <v>0</v>
          </cell>
          <cell r="AJ1366">
            <v>0</v>
          </cell>
          <cell r="AT1366">
            <v>0</v>
          </cell>
          <cell r="AU1366">
            <v>0</v>
          </cell>
          <cell r="PM1366">
            <v>0</v>
          </cell>
          <cell r="PN1366">
            <v>0</v>
          </cell>
          <cell r="PO1366">
            <v>0</v>
          </cell>
        </row>
        <row r="1367">
          <cell r="M1367" t="str">
            <v>PEN_NOM_CORP_NT</v>
          </cell>
          <cell r="V1367" t="str">
            <v>RFL_CORP</v>
          </cell>
          <cell r="X1367">
            <v>0</v>
          </cell>
          <cell r="Y1367">
            <v>0</v>
          </cell>
          <cell r="AI1367">
            <v>0</v>
          </cell>
          <cell r="AJ1367">
            <v>0</v>
          </cell>
          <cell r="AT1367">
            <v>0</v>
          </cell>
          <cell r="AU1367">
            <v>0</v>
          </cell>
          <cell r="PM1367">
            <v>0</v>
          </cell>
          <cell r="PN1367">
            <v>0</v>
          </cell>
          <cell r="PO1367">
            <v>0</v>
          </cell>
        </row>
        <row r="1368">
          <cell r="M1368" t="str">
            <v>PEN_NOM_CORP_NT</v>
          </cell>
          <cell r="V1368" t="str">
            <v>RFL_CORP</v>
          </cell>
          <cell r="X1368">
            <v>0</v>
          </cell>
          <cell r="Y1368">
            <v>0</v>
          </cell>
          <cell r="AI1368">
            <v>0</v>
          </cell>
          <cell r="AJ1368">
            <v>0</v>
          </cell>
          <cell r="AT1368">
            <v>0</v>
          </cell>
          <cell r="AU1368">
            <v>0</v>
          </cell>
          <cell r="PM1368">
            <v>0</v>
          </cell>
          <cell r="PN1368">
            <v>0</v>
          </cell>
          <cell r="PO1368">
            <v>0</v>
          </cell>
        </row>
        <row r="1369">
          <cell r="M1369" t="str">
            <v>PEN_NOM_CORP_NT</v>
          </cell>
          <cell r="V1369" t="str">
            <v>RFL_CORP</v>
          </cell>
          <cell r="X1369">
            <v>0</v>
          </cell>
          <cell r="Y1369">
            <v>0</v>
          </cell>
          <cell r="AI1369">
            <v>0</v>
          </cell>
          <cell r="AJ1369">
            <v>0</v>
          </cell>
          <cell r="AT1369">
            <v>0</v>
          </cell>
          <cell r="AU1369">
            <v>0</v>
          </cell>
          <cell r="PM1369">
            <v>0</v>
          </cell>
          <cell r="PN1369">
            <v>0</v>
          </cell>
          <cell r="PO1369">
            <v>0</v>
          </cell>
        </row>
        <row r="1370">
          <cell r="M1370" t="str">
            <v>PEN_NOM_CORP_NT</v>
          </cell>
          <cell r="V1370" t="str">
            <v>RFL_CORP</v>
          </cell>
          <cell r="X1370">
            <v>0</v>
          </cell>
          <cell r="Y1370">
            <v>0</v>
          </cell>
          <cell r="AI1370">
            <v>0</v>
          </cell>
          <cell r="AJ1370">
            <v>0</v>
          </cell>
          <cell r="AT1370">
            <v>0</v>
          </cell>
          <cell r="AU1370">
            <v>0</v>
          </cell>
          <cell r="PM1370">
            <v>0</v>
          </cell>
          <cell r="PN1370">
            <v>0</v>
          </cell>
          <cell r="PO1370">
            <v>0</v>
          </cell>
        </row>
        <row r="1371">
          <cell r="M1371" t="str">
            <v>PEN_NOM_CORP_NT</v>
          </cell>
          <cell r="V1371" t="str">
            <v>RFL_CORP</v>
          </cell>
          <cell r="X1371">
            <v>0</v>
          </cell>
          <cell r="Y1371">
            <v>0</v>
          </cell>
          <cell r="AI1371">
            <v>0</v>
          </cell>
          <cell r="AJ1371">
            <v>0</v>
          </cell>
          <cell r="AT1371">
            <v>0</v>
          </cell>
          <cell r="AU1371">
            <v>0</v>
          </cell>
          <cell r="PM1371">
            <v>0</v>
          </cell>
          <cell r="PN1371">
            <v>0</v>
          </cell>
          <cell r="PO1371">
            <v>0</v>
          </cell>
        </row>
        <row r="1372">
          <cell r="M1372" t="str">
            <v>PEN_NOM_CORP_NT</v>
          </cell>
          <cell r="V1372" t="str">
            <v>RFL_CORP</v>
          </cell>
          <cell r="X1372">
            <v>0</v>
          </cell>
          <cell r="Y1372">
            <v>0</v>
          </cell>
          <cell r="AI1372">
            <v>0</v>
          </cell>
          <cell r="AJ1372">
            <v>0</v>
          </cell>
          <cell r="AT1372">
            <v>0</v>
          </cell>
          <cell r="AU1372">
            <v>0</v>
          </cell>
          <cell r="PM1372">
            <v>0</v>
          </cell>
          <cell r="PN1372">
            <v>0</v>
          </cell>
          <cell r="PO1372">
            <v>0</v>
          </cell>
        </row>
        <row r="1373">
          <cell r="M1373" t="str">
            <v>PEN_NOM_CORP_NT</v>
          </cell>
          <cell r="V1373" t="str">
            <v>RFL_CORP</v>
          </cell>
          <cell r="X1373">
            <v>0</v>
          </cell>
          <cell r="Y1373">
            <v>0</v>
          </cell>
          <cell r="AI1373">
            <v>0</v>
          </cell>
          <cell r="AJ1373">
            <v>0</v>
          </cell>
          <cell r="AT1373">
            <v>0</v>
          </cell>
          <cell r="AU1373">
            <v>0</v>
          </cell>
          <cell r="PM1373">
            <v>0</v>
          </cell>
          <cell r="PN1373">
            <v>0</v>
          </cell>
          <cell r="PO1373">
            <v>0</v>
          </cell>
        </row>
        <row r="1374">
          <cell r="M1374" t="str">
            <v>PEN_NOM_CORP_NT</v>
          </cell>
          <cell r="V1374" t="str">
            <v>RFL_CORP</v>
          </cell>
          <cell r="X1374">
            <v>0</v>
          </cell>
          <cell r="Y1374">
            <v>0</v>
          </cell>
          <cell r="AI1374">
            <v>0</v>
          </cell>
          <cell r="AJ1374">
            <v>0</v>
          </cell>
          <cell r="AT1374">
            <v>0</v>
          </cell>
          <cell r="AU1374">
            <v>0</v>
          </cell>
          <cell r="PM1374">
            <v>0</v>
          </cell>
          <cell r="PN1374">
            <v>0</v>
          </cell>
          <cell r="PO1374">
            <v>0</v>
          </cell>
        </row>
        <row r="1375">
          <cell r="M1375" t="str">
            <v>PEN_NOM_CORP_NT</v>
          </cell>
          <cell r="V1375" t="str">
            <v>RFL_CORP</v>
          </cell>
          <cell r="X1375">
            <v>0</v>
          </cell>
          <cell r="Y1375">
            <v>0</v>
          </cell>
          <cell r="AI1375">
            <v>0</v>
          </cell>
          <cell r="AJ1375">
            <v>0</v>
          </cell>
          <cell r="AT1375">
            <v>0</v>
          </cell>
          <cell r="AU1375">
            <v>0</v>
          </cell>
          <cell r="PM1375">
            <v>0</v>
          </cell>
          <cell r="PN1375">
            <v>0</v>
          </cell>
          <cell r="PO1375">
            <v>0</v>
          </cell>
        </row>
        <row r="1376">
          <cell r="M1376" t="str">
            <v>PEN_NOM_CORP_NT</v>
          </cell>
          <cell r="V1376" t="str">
            <v>RFL_CORP</v>
          </cell>
          <cell r="X1376">
            <v>0</v>
          </cell>
          <cell r="Y1376">
            <v>0</v>
          </cell>
          <cell r="AI1376">
            <v>0</v>
          </cell>
          <cell r="AJ1376">
            <v>0</v>
          </cell>
          <cell r="AT1376">
            <v>0</v>
          </cell>
          <cell r="AU1376">
            <v>0</v>
          </cell>
          <cell r="PM1376">
            <v>0</v>
          </cell>
          <cell r="PN1376">
            <v>0</v>
          </cell>
          <cell r="PO1376">
            <v>0</v>
          </cell>
        </row>
        <row r="1377">
          <cell r="M1377" t="str">
            <v>PEN_NOM_CORP_NT</v>
          </cell>
          <cell r="V1377" t="str">
            <v>RFL_CORP</v>
          </cell>
          <cell r="X1377">
            <v>0</v>
          </cell>
          <cell r="Y1377">
            <v>0</v>
          </cell>
          <cell r="AI1377">
            <v>0</v>
          </cell>
          <cell r="AJ1377">
            <v>0</v>
          </cell>
          <cell r="AT1377">
            <v>0</v>
          </cell>
          <cell r="AU1377">
            <v>0</v>
          </cell>
          <cell r="PM1377">
            <v>0</v>
          </cell>
          <cell r="PN1377">
            <v>0</v>
          </cell>
          <cell r="PO1377">
            <v>0</v>
          </cell>
        </row>
        <row r="1378">
          <cell r="M1378" t="str">
            <v>PEN_NOM_CORP_NT</v>
          </cell>
          <cell r="V1378" t="str">
            <v>RFL_CORP</v>
          </cell>
          <cell r="X1378">
            <v>0</v>
          </cell>
          <cell r="Y1378">
            <v>0</v>
          </cell>
          <cell r="AI1378">
            <v>0</v>
          </cell>
          <cell r="AJ1378">
            <v>0</v>
          </cell>
          <cell r="AT1378">
            <v>0</v>
          </cell>
          <cell r="AU1378">
            <v>0</v>
          </cell>
          <cell r="PM1378">
            <v>0</v>
          </cell>
          <cell r="PN1378">
            <v>0</v>
          </cell>
          <cell r="PO1378">
            <v>0</v>
          </cell>
        </row>
        <row r="1379">
          <cell r="M1379" t="str">
            <v>PEN_NOM_CORP_NT</v>
          </cell>
          <cell r="V1379" t="str">
            <v>RFL_CORP</v>
          </cell>
          <cell r="X1379">
            <v>0</v>
          </cell>
          <cell r="Y1379">
            <v>0</v>
          </cell>
          <cell r="AI1379">
            <v>0</v>
          </cell>
          <cell r="AJ1379">
            <v>0</v>
          </cell>
          <cell r="AT1379">
            <v>0</v>
          </cell>
          <cell r="AU1379">
            <v>0</v>
          </cell>
          <cell r="PM1379">
            <v>0</v>
          </cell>
          <cell r="PN1379">
            <v>0</v>
          </cell>
          <cell r="PO1379">
            <v>0</v>
          </cell>
        </row>
        <row r="1380">
          <cell r="M1380" t="str">
            <v>PEN_NOM_CORP_NT</v>
          </cell>
          <cell r="V1380" t="str">
            <v>RFL_CORP</v>
          </cell>
          <cell r="X1380">
            <v>0</v>
          </cell>
          <cell r="Y1380">
            <v>0</v>
          </cell>
          <cell r="AI1380">
            <v>0</v>
          </cell>
          <cell r="AJ1380">
            <v>0</v>
          </cell>
          <cell r="AT1380">
            <v>0</v>
          </cell>
          <cell r="AU1380">
            <v>0</v>
          </cell>
          <cell r="PM1380">
            <v>0</v>
          </cell>
          <cell r="PN1380">
            <v>0</v>
          </cell>
          <cell r="PO1380">
            <v>0</v>
          </cell>
        </row>
        <row r="1381">
          <cell r="M1381" t="str">
            <v>PEN_NOM_CORP_NT</v>
          </cell>
          <cell r="V1381" t="str">
            <v>RFL_CORP</v>
          </cell>
          <cell r="X1381">
            <v>0</v>
          </cell>
          <cell r="Y1381">
            <v>0</v>
          </cell>
          <cell r="AI1381">
            <v>0</v>
          </cell>
          <cell r="AJ1381">
            <v>0</v>
          </cell>
          <cell r="AT1381">
            <v>0</v>
          </cell>
          <cell r="AU1381">
            <v>0</v>
          </cell>
          <cell r="PM1381">
            <v>0</v>
          </cell>
          <cell r="PN1381">
            <v>0</v>
          </cell>
          <cell r="PO1381">
            <v>0</v>
          </cell>
        </row>
        <row r="1382">
          <cell r="M1382" t="str">
            <v>PEN_NOM_CORP_NT</v>
          </cell>
          <cell r="V1382" t="str">
            <v>RFL_CORP</v>
          </cell>
          <cell r="X1382">
            <v>0</v>
          </cell>
          <cell r="Y1382">
            <v>0</v>
          </cell>
          <cell r="AI1382">
            <v>0</v>
          </cell>
          <cell r="AJ1382">
            <v>0</v>
          </cell>
          <cell r="AT1382">
            <v>0</v>
          </cell>
          <cell r="AU1382">
            <v>0</v>
          </cell>
          <cell r="PM1382">
            <v>0</v>
          </cell>
          <cell r="PN1382">
            <v>0</v>
          </cell>
          <cell r="PO1382">
            <v>0</v>
          </cell>
        </row>
        <row r="1383">
          <cell r="M1383" t="str">
            <v>PEN_NOM_CORP_NT</v>
          </cell>
          <cell r="V1383" t="str">
            <v>RFL_CORP</v>
          </cell>
          <cell r="X1383">
            <v>0</v>
          </cell>
          <cell r="Y1383">
            <v>0</v>
          </cell>
          <cell r="AI1383">
            <v>0</v>
          </cell>
          <cell r="AJ1383">
            <v>0</v>
          </cell>
          <cell r="AT1383">
            <v>0</v>
          </cell>
          <cell r="AU1383">
            <v>0</v>
          </cell>
          <cell r="PM1383">
            <v>0</v>
          </cell>
          <cell r="PN1383">
            <v>0</v>
          </cell>
          <cell r="PO1383">
            <v>0</v>
          </cell>
        </row>
        <row r="1384">
          <cell r="M1384" t="str">
            <v>PEN_NOM_CORP_NT</v>
          </cell>
          <cell r="V1384" t="str">
            <v>RFL_CORP</v>
          </cell>
          <cell r="X1384">
            <v>0</v>
          </cell>
          <cell r="Y1384">
            <v>0</v>
          </cell>
          <cell r="AI1384">
            <v>0</v>
          </cell>
          <cell r="AJ1384">
            <v>0</v>
          </cell>
          <cell r="AT1384">
            <v>0</v>
          </cell>
          <cell r="AU1384">
            <v>0</v>
          </cell>
          <cell r="PM1384">
            <v>0</v>
          </cell>
          <cell r="PN1384">
            <v>0</v>
          </cell>
          <cell r="PO1384">
            <v>0</v>
          </cell>
        </row>
        <row r="1385">
          <cell r="M1385" t="str">
            <v>PEN_NOM_CORP_NT</v>
          </cell>
          <cell r="V1385" t="str">
            <v>RFL_CORP</v>
          </cell>
          <cell r="X1385">
            <v>0</v>
          </cell>
          <cell r="Y1385">
            <v>0</v>
          </cell>
          <cell r="AI1385">
            <v>0</v>
          </cell>
          <cell r="AJ1385">
            <v>0</v>
          </cell>
          <cell r="AT1385">
            <v>0</v>
          </cell>
          <cell r="AU1385">
            <v>0</v>
          </cell>
          <cell r="PM1385">
            <v>0</v>
          </cell>
          <cell r="PN1385">
            <v>0</v>
          </cell>
          <cell r="PO1385">
            <v>0</v>
          </cell>
        </row>
        <row r="1386">
          <cell r="M1386" t="str">
            <v>PEN_NOM_CORP_NT</v>
          </cell>
          <cell r="V1386" t="str">
            <v>RFL_CORP</v>
          </cell>
          <cell r="X1386">
            <v>0</v>
          </cell>
          <cell r="Y1386">
            <v>0</v>
          </cell>
          <cell r="AI1386">
            <v>0</v>
          </cell>
          <cell r="AJ1386">
            <v>0</v>
          </cell>
          <cell r="AT1386">
            <v>0</v>
          </cell>
          <cell r="AU1386">
            <v>0</v>
          </cell>
          <cell r="PM1386">
            <v>0</v>
          </cell>
          <cell r="PN1386">
            <v>0</v>
          </cell>
          <cell r="PO1386">
            <v>0</v>
          </cell>
        </row>
        <row r="1387">
          <cell r="M1387" t="str">
            <v>PEN_NOM_CORP_NT</v>
          </cell>
          <cell r="V1387" t="str">
            <v>RFL_CORP</v>
          </cell>
          <cell r="X1387">
            <v>0</v>
          </cell>
          <cell r="Y1387">
            <v>0</v>
          </cell>
          <cell r="AI1387">
            <v>0</v>
          </cell>
          <cell r="AJ1387">
            <v>0</v>
          </cell>
          <cell r="AT1387">
            <v>0</v>
          </cell>
          <cell r="AU1387">
            <v>0</v>
          </cell>
          <cell r="PM1387">
            <v>0</v>
          </cell>
          <cell r="PN1387">
            <v>0</v>
          </cell>
          <cell r="PO1387">
            <v>0</v>
          </cell>
        </row>
        <row r="1388">
          <cell r="M1388" t="str">
            <v>PEN_NOM_CORP_NT</v>
          </cell>
          <cell r="V1388" t="str">
            <v>RFL_CORP</v>
          </cell>
          <cell r="X1388">
            <v>0</v>
          </cell>
          <cell r="Y1388">
            <v>0</v>
          </cell>
          <cell r="AI1388">
            <v>0</v>
          </cell>
          <cell r="AJ1388">
            <v>0</v>
          </cell>
          <cell r="AT1388">
            <v>0</v>
          </cell>
          <cell r="AU1388">
            <v>0</v>
          </cell>
          <cell r="PM1388">
            <v>0</v>
          </cell>
          <cell r="PN1388">
            <v>0</v>
          </cell>
          <cell r="PO1388">
            <v>0</v>
          </cell>
        </row>
        <row r="1389">
          <cell r="M1389" t="str">
            <v>PEN_NOM_CORP_NT</v>
          </cell>
          <cell r="V1389" t="str">
            <v>RFL_CORP</v>
          </cell>
          <cell r="X1389">
            <v>0</v>
          </cell>
          <cell r="Y1389">
            <v>0</v>
          </cell>
          <cell r="AI1389">
            <v>0</v>
          </cell>
          <cell r="AJ1389">
            <v>0</v>
          </cell>
          <cell r="AT1389">
            <v>0</v>
          </cell>
          <cell r="AU1389">
            <v>0</v>
          </cell>
          <cell r="PM1389">
            <v>0</v>
          </cell>
          <cell r="PN1389">
            <v>0</v>
          </cell>
          <cell r="PO1389">
            <v>0</v>
          </cell>
        </row>
        <row r="1390">
          <cell r="M1390" t="str">
            <v>PEN_NOM_CORP_NT</v>
          </cell>
          <cell r="V1390" t="str">
            <v>RFL_CORP</v>
          </cell>
          <cell r="X1390">
            <v>0</v>
          </cell>
          <cell r="Y1390">
            <v>0</v>
          </cell>
          <cell r="AI1390">
            <v>0</v>
          </cell>
          <cell r="AJ1390">
            <v>0</v>
          </cell>
          <cell r="AT1390">
            <v>0</v>
          </cell>
          <cell r="AU1390">
            <v>0</v>
          </cell>
          <cell r="PM1390">
            <v>0</v>
          </cell>
          <cell r="PN1390">
            <v>0</v>
          </cell>
          <cell r="PO1390">
            <v>0</v>
          </cell>
        </row>
        <row r="1391">
          <cell r="M1391" t="str">
            <v>PEN_NOM_CORP_NT</v>
          </cell>
          <cell r="V1391" t="str">
            <v>RFL_CORP</v>
          </cell>
          <cell r="X1391">
            <v>0</v>
          </cell>
          <cell r="Y1391">
            <v>0</v>
          </cell>
          <cell r="AI1391">
            <v>0</v>
          </cell>
          <cell r="AJ1391">
            <v>0</v>
          </cell>
          <cell r="AT1391">
            <v>0</v>
          </cell>
          <cell r="AU1391">
            <v>0</v>
          </cell>
          <cell r="PM1391">
            <v>0</v>
          </cell>
          <cell r="PN1391">
            <v>0</v>
          </cell>
          <cell r="PO1391">
            <v>0</v>
          </cell>
        </row>
        <row r="1392">
          <cell r="M1392" t="str">
            <v>PEN_NOM_CORP_NT</v>
          </cell>
          <cell r="V1392" t="str">
            <v>RFL_CORP</v>
          </cell>
          <cell r="X1392">
            <v>0</v>
          </cell>
          <cell r="Y1392">
            <v>0</v>
          </cell>
          <cell r="AI1392">
            <v>0</v>
          </cell>
          <cell r="AJ1392">
            <v>0</v>
          </cell>
          <cell r="AT1392">
            <v>0</v>
          </cell>
          <cell r="AU1392">
            <v>0</v>
          </cell>
          <cell r="PM1392">
            <v>0</v>
          </cell>
          <cell r="PN1392">
            <v>0</v>
          </cell>
          <cell r="PO1392">
            <v>0</v>
          </cell>
        </row>
        <row r="1393">
          <cell r="M1393" t="str">
            <v>PEN_NOM_CORP_NT</v>
          </cell>
          <cell r="V1393" t="str">
            <v>RFL_CORP</v>
          </cell>
          <cell r="X1393">
            <v>0</v>
          </cell>
          <cell r="Y1393">
            <v>0</v>
          </cell>
          <cell r="AI1393">
            <v>0</v>
          </cell>
          <cell r="AJ1393">
            <v>0</v>
          </cell>
          <cell r="AT1393">
            <v>0</v>
          </cell>
          <cell r="AU1393">
            <v>0</v>
          </cell>
          <cell r="PM1393">
            <v>0</v>
          </cell>
          <cell r="PN1393">
            <v>0</v>
          </cell>
          <cell r="PO1393">
            <v>0</v>
          </cell>
        </row>
        <row r="1394">
          <cell r="M1394" t="str">
            <v>PEN_NOM_CORP_NT</v>
          </cell>
          <cell r="V1394" t="str">
            <v>RFL_CORP</v>
          </cell>
          <cell r="X1394">
            <v>0</v>
          </cell>
          <cell r="Y1394">
            <v>0</v>
          </cell>
          <cell r="AI1394">
            <v>0</v>
          </cell>
          <cell r="AJ1394">
            <v>0</v>
          </cell>
          <cell r="AT1394">
            <v>0</v>
          </cell>
          <cell r="AU1394">
            <v>0</v>
          </cell>
          <cell r="PM1394">
            <v>0</v>
          </cell>
          <cell r="PN1394">
            <v>0</v>
          </cell>
          <cell r="PO1394">
            <v>0</v>
          </cell>
        </row>
        <row r="1395">
          <cell r="M1395" t="str">
            <v>PEN_NOM_CORP_NT</v>
          </cell>
          <cell r="V1395" t="str">
            <v>RFL_CORP</v>
          </cell>
          <cell r="X1395">
            <v>0</v>
          </cell>
          <cell r="Y1395">
            <v>0</v>
          </cell>
          <cell r="AI1395">
            <v>0</v>
          </cell>
          <cell r="AJ1395">
            <v>0</v>
          </cell>
          <cell r="AT1395">
            <v>0</v>
          </cell>
          <cell r="AU1395">
            <v>0</v>
          </cell>
          <cell r="PM1395">
            <v>0</v>
          </cell>
          <cell r="PN1395">
            <v>0</v>
          </cell>
          <cell r="PO1395">
            <v>0</v>
          </cell>
        </row>
        <row r="1396">
          <cell r="M1396" t="str">
            <v>PEN_NOM_CORP_NT</v>
          </cell>
          <cell r="V1396" t="str">
            <v>RFL_CORP</v>
          </cell>
          <cell r="X1396">
            <v>0</v>
          </cell>
          <cell r="Y1396">
            <v>0</v>
          </cell>
          <cell r="AI1396">
            <v>0</v>
          </cell>
          <cell r="AJ1396">
            <v>0</v>
          </cell>
          <cell r="AT1396">
            <v>0</v>
          </cell>
          <cell r="AU1396">
            <v>0</v>
          </cell>
          <cell r="PM1396">
            <v>0</v>
          </cell>
          <cell r="PN1396">
            <v>0</v>
          </cell>
          <cell r="PO1396">
            <v>0</v>
          </cell>
        </row>
        <row r="1397">
          <cell r="M1397" t="str">
            <v>PEN_NOM_CORP_NT</v>
          </cell>
          <cell r="V1397" t="str">
            <v>RFL_CORP</v>
          </cell>
          <cell r="X1397">
            <v>0</v>
          </cell>
          <cell r="Y1397">
            <v>0</v>
          </cell>
          <cell r="AI1397">
            <v>0</v>
          </cell>
          <cell r="AJ1397">
            <v>0</v>
          </cell>
          <cell r="AT1397">
            <v>0</v>
          </cell>
          <cell r="AU1397">
            <v>0</v>
          </cell>
          <cell r="PM1397">
            <v>0</v>
          </cell>
          <cell r="PN1397">
            <v>0</v>
          </cell>
          <cell r="PO1397">
            <v>0</v>
          </cell>
        </row>
        <row r="1398">
          <cell r="M1398" t="str">
            <v>PEN_NOM_CORP_NT</v>
          </cell>
          <cell r="V1398" t="str">
            <v>RFL_CORP</v>
          </cell>
          <cell r="X1398">
            <v>0</v>
          </cell>
          <cell r="Y1398">
            <v>0</v>
          </cell>
          <cell r="AI1398">
            <v>0</v>
          </cell>
          <cell r="AJ1398">
            <v>0</v>
          </cell>
          <cell r="AT1398">
            <v>0</v>
          </cell>
          <cell r="AU1398">
            <v>0</v>
          </cell>
          <cell r="PM1398">
            <v>0</v>
          </cell>
          <cell r="PN1398">
            <v>0</v>
          </cell>
          <cell r="PO1398">
            <v>0</v>
          </cell>
        </row>
        <row r="1399">
          <cell r="M1399" t="str">
            <v>PEN_NOM_CORP_NT</v>
          </cell>
          <cell r="V1399" t="str">
            <v>RFL_CORP</v>
          </cell>
          <cell r="X1399">
            <v>0</v>
          </cell>
          <cell r="Y1399">
            <v>0</v>
          </cell>
          <cell r="AI1399">
            <v>0</v>
          </cell>
          <cell r="AJ1399">
            <v>0</v>
          </cell>
          <cell r="AT1399">
            <v>0</v>
          </cell>
          <cell r="AU1399">
            <v>0</v>
          </cell>
          <cell r="PM1399">
            <v>0</v>
          </cell>
          <cell r="PN1399">
            <v>0</v>
          </cell>
          <cell r="PO1399">
            <v>0</v>
          </cell>
        </row>
        <row r="1400">
          <cell r="M1400" t="str">
            <v>PEN_NOM_CORP_NT</v>
          </cell>
          <cell r="V1400" t="str">
            <v>RFL_CORP</v>
          </cell>
          <cell r="X1400">
            <v>0</v>
          </cell>
          <cell r="Y1400">
            <v>0</v>
          </cell>
          <cell r="AI1400">
            <v>0</v>
          </cell>
          <cell r="AJ1400">
            <v>0</v>
          </cell>
          <cell r="AT1400">
            <v>0</v>
          </cell>
          <cell r="AU1400">
            <v>0</v>
          </cell>
          <cell r="PM1400">
            <v>0</v>
          </cell>
          <cell r="PN1400">
            <v>0</v>
          </cell>
          <cell r="PO1400">
            <v>0</v>
          </cell>
        </row>
        <row r="1401">
          <cell r="M1401" t="str">
            <v>PEN_NOM_CORP_NT</v>
          </cell>
          <cell r="V1401" t="str">
            <v>RFL_CORP</v>
          </cell>
          <cell r="X1401">
            <v>0</v>
          </cell>
          <cell r="Y1401">
            <v>0</v>
          </cell>
          <cell r="AI1401">
            <v>0</v>
          </cell>
          <cell r="AJ1401">
            <v>0</v>
          </cell>
          <cell r="AT1401">
            <v>0</v>
          </cell>
          <cell r="AU1401">
            <v>0</v>
          </cell>
          <cell r="PM1401">
            <v>0</v>
          </cell>
          <cell r="PN1401">
            <v>0</v>
          </cell>
          <cell r="PO1401">
            <v>0</v>
          </cell>
        </row>
        <row r="1402">
          <cell r="M1402" t="str">
            <v>PEN_NOM_CORP_NT</v>
          </cell>
          <cell r="V1402" t="str">
            <v>RFL_CORP</v>
          </cell>
          <cell r="X1402">
            <v>2.31975807255109E-3</v>
          </cell>
          <cell r="Y1402">
            <v>2.5249613084810101E-2</v>
          </cell>
          <cell r="AI1402">
            <v>4.5433482727797998E-4</v>
          </cell>
          <cell r="AJ1402">
            <v>4.9452478401157398E-3</v>
          </cell>
          <cell r="AT1402">
            <v>0</v>
          </cell>
          <cell r="AU1402">
            <v>0</v>
          </cell>
          <cell r="PM1402">
            <v>0</v>
          </cell>
          <cell r="PN1402">
            <v>0</v>
          </cell>
          <cell r="PO1402">
            <v>0</v>
          </cell>
        </row>
        <row r="1403">
          <cell r="M1403" t="str">
            <v>PEN_NOM_CORP_NT</v>
          </cell>
          <cell r="V1403" t="str">
            <v>RFL_CORP</v>
          </cell>
          <cell r="X1403">
            <v>0</v>
          </cell>
          <cell r="Y1403">
            <v>0</v>
          </cell>
          <cell r="AI1403">
            <v>0</v>
          </cell>
          <cell r="AJ1403">
            <v>0</v>
          </cell>
          <cell r="AT1403">
            <v>0</v>
          </cell>
          <cell r="AU1403">
            <v>0</v>
          </cell>
          <cell r="PM1403">
            <v>0</v>
          </cell>
          <cell r="PN1403">
            <v>0</v>
          </cell>
          <cell r="PO1403">
            <v>0</v>
          </cell>
        </row>
        <row r="1404">
          <cell r="M1404" t="str">
            <v>PEN_NOM_CORP_NT</v>
          </cell>
          <cell r="V1404" t="str">
            <v>RFL_CORP</v>
          </cell>
          <cell r="X1404">
            <v>0</v>
          </cell>
          <cell r="Y1404">
            <v>0</v>
          </cell>
          <cell r="AI1404">
            <v>0</v>
          </cell>
          <cell r="AJ1404">
            <v>0</v>
          </cell>
          <cell r="AT1404">
            <v>0</v>
          </cell>
          <cell r="AU1404">
            <v>0</v>
          </cell>
          <cell r="PM1404">
            <v>0</v>
          </cell>
          <cell r="PN1404">
            <v>0</v>
          </cell>
          <cell r="PO1404">
            <v>0</v>
          </cell>
        </row>
        <row r="1405">
          <cell r="M1405" t="str">
            <v>PEN_NOM_CORP_NT</v>
          </cell>
          <cell r="V1405" t="str">
            <v>RFL_CORP</v>
          </cell>
          <cell r="X1405">
            <v>0</v>
          </cell>
          <cell r="Y1405">
            <v>0</v>
          </cell>
          <cell r="AI1405">
            <v>0</v>
          </cell>
          <cell r="AJ1405">
            <v>0</v>
          </cell>
          <cell r="AT1405">
            <v>0</v>
          </cell>
          <cell r="AU1405">
            <v>0</v>
          </cell>
          <cell r="PM1405">
            <v>0</v>
          </cell>
          <cell r="PN1405">
            <v>0</v>
          </cell>
          <cell r="PO1405">
            <v>0</v>
          </cell>
        </row>
        <row r="1406">
          <cell r="M1406" t="str">
            <v>PEN_NOM_CORP_NT</v>
          </cell>
          <cell r="V1406" t="str">
            <v>RFL_CORP</v>
          </cell>
          <cell r="X1406">
            <v>0</v>
          </cell>
          <cell r="Y1406">
            <v>0</v>
          </cell>
          <cell r="AI1406">
            <v>0</v>
          </cell>
          <cell r="AJ1406">
            <v>0</v>
          </cell>
          <cell r="AT1406">
            <v>0</v>
          </cell>
          <cell r="AU1406">
            <v>0</v>
          </cell>
          <cell r="PM1406">
            <v>0</v>
          </cell>
          <cell r="PN1406">
            <v>0</v>
          </cell>
          <cell r="PO1406">
            <v>0</v>
          </cell>
        </row>
        <row r="1407">
          <cell r="M1407" t="str">
            <v>PEN_NOM_CORP_NT</v>
          </cell>
          <cell r="V1407" t="str">
            <v>RFL_CORP</v>
          </cell>
          <cell r="X1407">
            <v>0</v>
          </cell>
          <cell r="Y1407">
            <v>0</v>
          </cell>
          <cell r="AI1407">
            <v>0</v>
          </cell>
          <cell r="AJ1407">
            <v>0</v>
          </cell>
          <cell r="AT1407">
            <v>0</v>
          </cell>
          <cell r="AU1407">
            <v>0</v>
          </cell>
          <cell r="PM1407">
            <v>0</v>
          </cell>
          <cell r="PN1407">
            <v>0</v>
          </cell>
          <cell r="PO1407">
            <v>0</v>
          </cell>
        </row>
        <row r="1408">
          <cell r="M1408" t="str">
            <v>PEN_NOM_CORP_NT</v>
          </cell>
          <cell r="V1408" t="str">
            <v>RFL_CORP</v>
          </cell>
          <cell r="X1408">
            <v>0</v>
          </cell>
          <cell r="Y1408">
            <v>0</v>
          </cell>
          <cell r="AI1408">
            <v>0</v>
          </cell>
          <cell r="AJ1408">
            <v>0</v>
          </cell>
          <cell r="AT1408">
            <v>0</v>
          </cell>
          <cell r="AU1408">
            <v>0</v>
          </cell>
          <cell r="PM1408">
            <v>0</v>
          </cell>
          <cell r="PN1408">
            <v>0</v>
          </cell>
          <cell r="PO1408">
            <v>0</v>
          </cell>
        </row>
        <row r="1409">
          <cell r="M1409" t="str">
            <v>PEN_NOM_CORP_NT</v>
          </cell>
          <cell r="V1409" t="str">
            <v>RFL_CORP</v>
          </cell>
          <cell r="X1409">
            <v>1.76190251497046E-3</v>
          </cell>
          <cell r="Y1409">
            <v>1.8848049085917799E-2</v>
          </cell>
          <cell r="AI1409">
            <v>1.7121096388593099E-3</v>
          </cell>
          <cell r="AJ1409">
            <v>1.83153870536579E-2</v>
          </cell>
          <cell r="AT1409">
            <v>0</v>
          </cell>
          <cell r="AU1409">
            <v>0</v>
          </cell>
          <cell r="PM1409">
            <v>0</v>
          </cell>
          <cell r="PN1409">
            <v>0</v>
          </cell>
          <cell r="PO1409">
            <v>0</v>
          </cell>
        </row>
        <row r="1410">
          <cell r="M1410" t="str">
            <v>PEN_NOM_CORP_NT</v>
          </cell>
          <cell r="V1410" t="str">
            <v>RFL_CORP</v>
          </cell>
          <cell r="X1410">
            <v>0</v>
          </cell>
          <cell r="Y1410">
            <v>0</v>
          </cell>
          <cell r="AI1410">
            <v>0</v>
          </cell>
          <cell r="AJ1410">
            <v>0</v>
          </cell>
          <cell r="AT1410">
            <v>0</v>
          </cell>
          <cell r="AU1410">
            <v>0</v>
          </cell>
          <cell r="PM1410">
            <v>0</v>
          </cell>
          <cell r="PN1410">
            <v>0</v>
          </cell>
          <cell r="PO1410">
            <v>0</v>
          </cell>
        </row>
        <row r="1411">
          <cell r="M1411" t="str">
            <v>PEN_NOM_CORP_NT</v>
          </cell>
          <cell r="V1411" t="str">
            <v>RFL_CORP</v>
          </cell>
          <cell r="X1411">
            <v>0</v>
          </cell>
          <cell r="Y1411">
            <v>0</v>
          </cell>
          <cell r="AI1411">
            <v>0</v>
          </cell>
          <cell r="AJ1411">
            <v>0</v>
          </cell>
          <cell r="AT1411">
            <v>0</v>
          </cell>
          <cell r="AU1411">
            <v>0</v>
          </cell>
          <cell r="PM1411">
            <v>0</v>
          </cell>
          <cell r="PN1411">
            <v>0</v>
          </cell>
          <cell r="PO1411">
            <v>0</v>
          </cell>
        </row>
        <row r="1412">
          <cell r="M1412" t="str">
            <v>PEN_NOM_CORP_NT</v>
          </cell>
          <cell r="V1412" t="str">
            <v>RFL_CORP</v>
          </cell>
          <cell r="X1412">
            <v>0</v>
          </cell>
          <cell r="Y1412">
            <v>0</v>
          </cell>
          <cell r="AI1412">
            <v>0</v>
          </cell>
          <cell r="AJ1412">
            <v>0</v>
          </cell>
          <cell r="AT1412">
            <v>0</v>
          </cell>
          <cell r="AU1412">
            <v>0</v>
          </cell>
          <cell r="PM1412">
            <v>0</v>
          </cell>
          <cell r="PN1412">
            <v>0</v>
          </cell>
          <cell r="PO1412">
            <v>0</v>
          </cell>
        </row>
        <row r="1413">
          <cell r="M1413" t="str">
            <v>PEN_VAC_CORP</v>
          </cell>
          <cell r="V1413" t="str">
            <v>RFL_CORP</v>
          </cell>
          <cell r="X1413">
            <v>2.9652766366367201E-3</v>
          </cell>
          <cell r="Y1413">
            <v>-5.5895995306753897E-2</v>
          </cell>
          <cell r="AI1413">
            <v>9.9561159856313194E-3</v>
          </cell>
          <cell r="AJ1413">
            <v>-0.18767456820945</v>
          </cell>
          <cell r="AT1413">
            <v>0</v>
          </cell>
          <cell r="AU1413">
            <v>0</v>
          </cell>
          <cell r="PM1413">
            <v>0</v>
          </cell>
          <cell r="PN1413">
            <v>0</v>
          </cell>
          <cell r="PO1413">
            <v>0</v>
          </cell>
        </row>
        <row r="1414">
          <cell r="M1414" t="str">
            <v>PEN_NOM_CORP_NT</v>
          </cell>
          <cell r="V1414" t="str">
            <v>RFL_CORP</v>
          </cell>
          <cell r="X1414">
            <v>0</v>
          </cell>
          <cell r="Y1414">
            <v>0</v>
          </cell>
          <cell r="AI1414">
            <v>0</v>
          </cell>
          <cell r="AJ1414">
            <v>0</v>
          </cell>
          <cell r="AT1414">
            <v>0</v>
          </cell>
          <cell r="AU1414">
            <v>0</v>
          </cell>
          <cell r="PM1414">
            <v>0</v>
          </cell>
          <cell r="PN1414">
            <v>0</v>
          </cell>
          <cell r="PO1414">
            <v>0</v>
          </cell>
        </row>
        <row r="1415">
          <cell r="M1415" t="str">
            <v>PEN_NOM_CORP_NT</v>
          </cell>
          <cell r="V1415" t="str">
            <v>RFL_CORP</v>
          </cell>
          <cell r="X1415">
            <v>0</v>
          </cell>
          <cell r="Y1415">
            <v>0</v>
          </cell>
          <cell r="AI1415">
            <v>0</v>
          </cell>
          <cell r="AJ1415">
            <v>0</v>
          </cell>
          <cell r="AT1415">
            <v>0</v>
          </cell>
          <cell r="AU1415">
            <v>0</v>
          </cell>
          <cell r="PM1415">
            <v>0</v>
          </cell>
          <cell r="PN1415">
            <v>0</v>
          </cell>
          <cell r="PO1415">
            <v>0</v>
          </cell>
        </row>
        <row r="1416">
          <cell r="M1416" t="str">
            <v>PEN_NOM_CORP_NT</v>
          </cell>
          <cell r="V1416" t="str">
            <v>RFL_CORP</v>
          </cell>
          <cell r="X1416">
            <v>0</v>
          </cell>
          <cell r="Y1416">
            <v>0</v>
          </cell>
          <cell r="AI1416">
            <v>0</v>
          </cell>
          <cell r="AJ1416">
            <v>0</v>
          </cell>
          <cell r="AT1416">
            <v>0</v>
          </cell>
          <cell r="AU1416">
            <v>0</v>
          </cell>
          <cell r="PM1416">
            <v>0</v>
          </cell>
          <cell r="PN1416">
            <v>0</v>
          </cell>
          <cell r="PO1416">
            <v>0</v>
          </cell>
        </row>
        <row r="1417">
          <cell r="M1417" t="str">
            <v>PEN_NOM_CORP_NT</v>
          </cell>
          <cell r="V1417" t="str">
            <v>RFL_CORP</v>
          </cell>
          <cell r="X1417">
            <v>0</v>
          </cell>
          <cell r="Y1417">
            <v>0</v>
          </cell>
          <cell r="AI1417">
            <v>0</v>
          </cell>
          <cell r="AJ1417">
            <v>0</v>
          </cell>
          <cell r="AT1417">
            <v>0</v>
          </cell>
          <cell r="AU1417">
            <v>0</v>
          </cell>
          <cell r="PM1417">
            <v>0</v>
          </cell>
          <cell r="PN1417">
            <v>0</v>
          </cell>
          <cell r="PO1417">
            <v>0</v>
          </cell>
        </row>
        <row r="1418">
          <cell r="M1418" t="str">
            <v>PEN_NOM_CORP_NT</v>
          </cell>
          <cell r="V1418" t="str">
            <v>RFL_CORP</v>
          </cell>
          <cell r="X1418">
            <v>0</v>
          </cell>
          <cell r="Y1418">
            <v>0</v>
          </cell>
          <cell r="AI1418">
            <v>0</v>
          </cell>
          <cell r="AJ1418">
            <v>0</v>
          </cell>
          <cell r="AT1418">
            <v>0</v>
          </cell>
          <cell r="AU1418">
            <v>0</v>
          </cell>
          <cell r="PM1418">
            <v>0</v>
          </cell>
          <cell r="PN1418">
            <v>0</v>
          </cell>
          <cell r="PO1418">
            <v>0</v>
          </cell>
        </row>
        <row r="1419">
          <cell r="M1419" t="str">
            <v>PEN_NOM_CORP_NT</v>
          </cell>
          <cell r="V1419" t="str">
            <v>RFL_CORP</v>
          </cell>
          <cell r="X1419">
            <v>0</v>
          </cell>
          <cell r="Y1419">
            <v>0</v>
          </cell>
          <cell r="AI1419">
            <v>0</v>
          </cell>
          <cell r="AJ1419">
            <v>0</v>
          </cell>
          <cell r="AT1419">
            <v>0</v>
          </cell>
          <cell r="AU1419">
            <v>0</v>
          </cell>
          <cell r="PM1419">
            <v>0</v>
          </cell>
          <cell r="PN1419">
            <v>0</v>
          </cell>
          <cell r="PO1419">
            <v>0</v>
          </cell>
        </row>
        <row r="1420">
          <cell r="M1420" t="str">
            <v>PEN_NOM_CORP_NT</v>
          </cell>
          <cell r="V1420" t="str">
            <v>RFL_CORP</v>
          </cell>
          <cell r="X1420">
            <v>0</v>
          </cell>
          <cell r="Y1420">
            <v>0</v>
          </cell>
          <cell r="AI1420">
            <v>0</v>
          </cell>
          <cell r="AJ1420">
            <v>0</v>
          </cell>
          <cell r="AT1420">
            <v>0</v>
          </cell>
          <cell r="AU1420">
            <v>0</v>
          </cell>
          <cell r="PM1420">
            <v>0</v>
          </cell>
          <cell r="PN1420">
            <v>0</v>
          </cell>
          <cell r="PO1420">
            <v>0</v>
          </cell>
        </row>
        <row r="1421">
          <cell r="M1421" t="str">
            <v>PEN_NOM_CORP_NT</v>
          </cell>
          <cell r="V1421" t="str">
            <v>RFL_CORP</v>
          </cell>
          <cell r="X1421">
            <v>0</v>
          </cell>
          <cell r="Y1421">
            <v>0</v>
          </cell>
          <cell r="AI1421">
            <v>0</v>
          </cell>
          <cell r="AJ1421">
            <v>0</v>
          </cell>
          <cell r="AT1421">
            <v>0</v>
          </cell>
          <cell r="AU1421">
            <v>0</v>
          </cell>
          <cell r="PM1421">
            <v>0</v>
          </cell>
          <cell r="PN1421">
            <v>0</v>
          </cell>
          <cell r="PO1421">
            <v>0</v>
          </cell>
        </row>
        <row r="1422">
          <cell r="M1422" t="str">
            <v>PEN_NOM_CORP_NT</v>
          </cell>
          <cell r="V1422" t="str">
            <v>RFL_CORP</v>
          </cell>
          <cell r="X1422">
            <v>0</v>
          </cell>
          <cell r="Y1422">
            <v>0</v>
          </cell>
          <cell r="AI1422">
            <v>0</v>
          </cell>
          <cell r="AJ1422">
            <v>0</v>
          </cell>
          <cell r="AT1422">
            <v>0</v>
          </cell>
          <cell r="AU1422">
            <v>0</v>
          </cell>
          <cell r="PM1422">
            <v>0</v>
          </cell>
          <cell r="PN1422">
            <v>0</v>
          </cell>
          <cell r="PO1422">
            <v>0</v>
          </cell>
        </row>
        <row r="1423">
          <cell r="M1423" t="str">
            <v>PEN_NOM_CORP_NT</v>
          </cell>
          <cell r="V1423" t="str">
            <v>RFL_CORP</v>
          </cell>
          <cell r="X1423">
            <v>0</v>
          </cell>
          <cell r="Y1423">
            <v>0</v>
          </cell>
          <cell r="AI1423">
            <v>0</v>
          </cell>
          <cell r="AJ1423">
            <v>0</v>
          </cell>
          <cell r="AT1423">
            <v>0</v>
          </cell>
          <cell r="AU1423">
            <v>0</v>
          </cell>
          <cell r="PM1423">
            <v>0</v>
          </cell>
          <cell r="PN1423">
            <v>0</v>
          </cell>
          <cell r="PO1423">
            <v>0</v>
          </cell>
        </row>
        <row r="1424">
          <cell r="M1424" t="str">
            <v>PEN_NOM_CORP_NT</v>
          </cell>
          <cell r="V1424" t="str">
            <v>RFL_CORP</v>
          </cell>
          <cell r="X1424">
            <v>0</v>
          </cell>
          <cell r="Y1424">
            <v>0</v>
          </cell>
          <cell r="AI1424">
            <v>0</v>
          </cell>
          <cell r="AJ1424">
            <v>0</v>
          </cell>
          <cell r="AT1424">
            <v>0</v>
          </cell>
          <cell r="AU1424">
            <v>0</v>
          </cell>
          <cell r="PM1424">
            <v>0</v>
          </cell>
          <cell r="PN1424">
            <v>0</v>
          </cell>
          <cell r="PO1424">
            <v>0</v>
          </cell>
        </row>
        <row r="1425">
          <cell r="M1425" t="str">
            <v>PEN_NOM_CORP_NT</v>
          </cell>
          <cell r="V1425" t="str">
            <v>RFL_CORP</v>
          </cell>
          <cell r="X1425">
            <v>0</v>
          </cell>
          <cell r="Y1425">
            <v>0</v>
          </cell>
          <cell r="AI1425">
            <v>0</v>
          </cell>
          <cell r="AJ1425">
            <v>0</v>
          </cell>
          <cell r="AT1425">
            <v>0</v>
          </cell>
          <cell r="AU1425">
            <v>0</v>
          </cell>
          <cell r="PM1425">
            <v>0</v>
          </cell>
          <cell r="PN1425">
            <v>0</v>
          </cell>
          <cell r="PO1425">
            <v>0</v>
          </cell>
        </row>
        <row r="1426">
          <cell r="M1426" t="str">
            <v>PEN_NOM_CORP_NT</v>
          </cell>
          <cell r="V1426" t="str">
            <v>RFL_CORP</v>
          </cell>
          <cell r="X1426">
            <v>0</v>
          </cell>
          <cell r="Y1426">
            <v>0</v>
          </cell>
          <cell r="AI1426">
            <v>0</v>
          </cell>
          <cell r="AJ1426">
            <v>0</v>
          </cell>
          <cell r="AT1426">
            <v>0</v>
          </cell>
          <cell r="AU1426">
            <v>0</v>
          </cell>
          <cell r="PM1426">
            <v>0</v>
          </cell>
          <cell r="PN1426">
            <v>0</v>
          </cell>
          <cell r="PO1426">
            <v>0</v>
          </cell>
        </row>
        <row r="1427">
          <cell r="M1427" t="str">
            <v>PEN_NOM_CORP_NT</v>
          </cell>
          <cell r="V1427" t="str">
            <v>RFL_CORP</v>
          </cell>
          <cell r="X1427">
            <v>0</v>
          </cell>
          <cell r="Y1427">
            <v>0</v>
          </cell>
          <cell r="AI1427">
            <v>0</v>
          </cell>
          <cell r="AJ1427">
            <v>0</v>
          </cell>
          <cell r="AT1427">
            <v>0</v>
          </cell>
          <cell r="AU1427">
            <v>0</v>
          </cell>
          <cell r="PM1427">
            <v>0</v>
          </cell>
          <cell r="PN1427">
            <v>0</v>
          </cell>
          <cell r="PO1427">
            <v>0</v>
          </cell>
        </row>
        <row r="1428">
          <cell r="M1428" t="str">
            <v>PEN_NOM_CORP_NT</v>
          </cell>
          <cell r="V1428" t="str">
            <v>RFL_CORP</v>
          </cell>
          <cell r="X1428">
            <v>0</v>
          </cell>
          <cell r="Y1428">
            <v>0</v>
          </cell>
          <cell r="AI1428">
            <v>0</v>
          </cell>
          <cell r="AJ1428">
            <v>0</v>
          </cell>
          <cell r="AT1428">
            <v>0</v>
          </cell>
          <cell r="AU1428">
            <v>0</v>
          </cell>
          <cell r="PM1428">
            <v>0</v>
          </cell>
          <cell r="PN1428">
            <v>0</v>
          </cell>
          <cell r="PO1428">
            <v>0</v>
          </cell>
        </row>
        <row r="1429">
          <cell r="M1429" t="str">
            <v>PEN_NOM_CORP_NT</v>
          </cell>
          <cell r="V1429" t="str">
            <v>RFL_CORP</v>
          </cell>
          <cell r="X1429">
            <v>0</v>
          </cell>
          <cell r="Y1429">
            <v>0</v>
          </cell>
          <cell r="AI1429">
            <v>0</v>
          </cell>
          <cell r="AJ1429">
            <v>0</v>
          </cell>
          <cell r="AT1429">
            <v>0</v>
          </cell>
          <cell r="AU1429">
            <v>0</v>
          </cell>
          <cell r="PM1429">
            <v>0</v>
          </cell>
          <cell r="PN1429">
            <v>0</v>
          </cell>
          <cell r="PO1429">
            <v>0</v>
          </cell>
        </row>
        <row r="1430">
          <cell r="M1430" t="str">
            <v>PEN_NOM_CORP_NT</v>
          </cell>
          <cell r="V1430" t="str">
            <v>RFL_CORP</v>
          </cell>
          <cell r="X1430">
            <v>0</v>
          </cell>
          <cell r="Y1430">
            <v>0</v>
          </cell>
          <cell r="AI1430">
            <v>0</v>
          </cell>
          <cell r="AJ1430">
            <v>0</v>
          </cell>
          <cell r="AT1430">
            <v>0</v>
          </cell>
          <cell r="AU1430">
            <v>0</v>
          </cell>
          <cell r="PM1430">
            <v>0</v>
          </cell>
          <cell r="PN1430">
            <v>0</v>
          </cell>
          <cell r="PO1430">
            <v>0</v>
          </cell>
        </row>
        <row r="1431">
          <cell r="M1431" t="str">
            <v>PEN_NOM_CORP_NT</v>
          </cell>
          <cell r="V1431" t="str">
            <v>RFL_CORP</v>
          </cell>
          <cell r="X1431">
            <v>0</v>
          </cell>
          <cell r="Y1431">
            <v>0</v>
          </cell>
          <cell r="AI1431">
            <v>0</v>
          </cell>
          <cell r="AJ1431">
            <v>0</v>
          </cell>
          <cell r="AT1431">
            <v>0</v>
          </cell>
          <cell r="AU1431">
            <v>0</v>
          </cell>
          <cell r="PM1431">
            <v>0</v>
          </cell>
          <cell r="PN1431">
            <v>0</v>
          </cell>
          <cell r="PO1431">
            <v>0</v>
          </cell>
        </row>
        <row r="1432">
          <cell r="M1432" t="str">
            <v>PEN_NOM_CORP_NT</v>
          </cell>
          <cell r="V1432" t="str">
            <v>RFL_CORP</v>
          </cell>
          <cell r="X1432">
            <v>0</v>
          </cell>
          <cell r="Y1432">
            <v>0</v>
          </cell>
          <cell r="AI1432">
            <v>0</v>
          </cell>
          <cell r="AJ1432">
            <v>0</v>
          </cell>
          <cell r="AT1432">
            <v>0</v>
          </cell>
          <cell r="AU1432">
            <v>0</v>
          </cell>
          <cell r="PM1432">
            <v>0</v>
          </cell>
          <cell r="PN1432">
            <v>0</v>
          </cell>
          <cell r="PO1432">
            <v>0</v>
          </cell>
        </row>
        <row r="1433">
          <cell r="M1433" t="str">
            <v>PEN_NOM_CORP_NT</v>
          </cell>
          <cell r="V1433" t="str">
            <v>RFL_CORP</v>
          </cell>
          <cell r="X1433">
            <v>0</v>
          </cell>
          <cell r="Y1433">
            <v>0</v>
          </cell>
          <cell r="AI1433">
            <v>0</v>
          </cell>
          <cell r="AJ1433">
            <v>0</v>
          </cell>
          <cell r="AT1433">
            <v>0</v>
          </cell>
          <cell r="AU1433">
            <v>0</v>
          </cell>
          <cell r="PM1433">
            <v>0</v>
          </cell>
          <cell r="PN1433">
            <v>0</v>
          </cell>
          <cell r="PO1433">
            <v>0</v>
          </cell>
        </row>
        <row r="1434">
          <cell r="M1434" t="str">
            <v>PEN_NOM_CORP_NT</v>
          </cell>
          <cell r="V1434" t="str">
            <v>RFL_CORP</v>
          </cell>
          <cell r="X1434">
            <v>0</v>
          </cell>
          <cell r="Y1434">
            <v>0</v>
          </cell>
          <cell r="AI1434">
            <v>0</v>
          </cell>
          <cell r="AJ1434">
            <v>0</v>
          </cell>
          <cell r="AT1434">
            <v>0</v>
          </cell>
          <cell r="AU1434">
            <v>0</v>
          </cell>
          <cell r="PM1434">
            <v>0</v>
          </cell>
          <cell r="PN1434">
            <v>0</v>
          </cell>
          <cell r="PO1434">
            <v>0</v>
          </cell>
        </row>
        <row r="1435">
          <cell r="M1435" t="str">
            <v>PEN_NOM_CORP_NT</v>
          </cell>
          <cell r="V1435" t="str">
            <v>RFL_CORP</v>
          </cell>
          <cell r="X1435">
            <v>0</v>
          </cell>
          <cell r="Y1435">
            <v>0</v>
          </cell>
          <cell r="AI1435">
            <v>0</v>
          </cell>
          <cell r="AJ1435">
            <v>0</v>
          </cell>
          <cell r="AT1435">
            <v>0</v>
          </cell>
          <cell r="AU1435">
            <v>0</v>
          </cell>
          <cell r="PM1435">
            <v>0</v>
          </cell>
          <cell r="PN1435">
            <v>0</v>
          </cell>
          <cell r="PO1435">
            <v>0</v>
          </cell>
        </row>
        <row r="1436">
          <cell r="M1436" t="str">
            <v>PEN_NOM_CORP_NT</v>
          </cell>
          <cell r="V1436" t="str">
            <v>RFL_CORP</v>
          </cell>
          <cell r="X1436">
            <v>0</v>
          </cell>
          <cell r="Y1436">
            <v>0</v>
          </cell>
          <cell r="AI1436">
            <v>0</v>
          </cell>
          <cell r="AJ1436">
            <v>0</v>
          </cell>
          <cell r="AT1436">
            <v>0</v>
          </cell>
          <cell r="AU1436">
            <v>0</v>
          </cell>
          <cell r="PM1436">
            <v>0</v>
          </cell>
          <cell r="PN1436">
            <v>0</v>
          </cell>
          <cell r="PO1436">
            <v>0</v>
          </cell>
        </row>
        <row r="1437">
          <cell r="M1437" t="str">
            <v>PEN_NOM_CORP_NT</v>
          </cell>
          <cell r="V1437" t="str">
            <v>RFL_CORP</v>
          </cell>
          <cell r="X1437">
            <v>0</v>
          </cell>
          <cell r="Y1437">
            <v>0</v>
          </cell>
          <cell r="AI1437">
            <v>0</v>
          </cell>
          <cell r="AJ1437">
            <v>0</v>
          </cell>
          <cell r="AT1437">
            <v>0</v>
          </cell>
          <cell r="AU1437">
            <v>0</v>
          </cell>
          <cell r="PM1437">
            <v>0</v>
          </cell>
          <cell r="PN1437">
            <v>0</v>
          </cell>
          <cell r="PO1437">
            <v>0</v>
          </cell>
        </row>
        <row r="1438">
          <cell r="M1438" t="str">
            <v>PEN_NOM_CORP_NT</v>
          </cell>
          <cell r="V1438" t="str">
            <v>RFL_CORP</v>
          </cell>
          <cell r="X1438">
            <v>0</v>
          </cell>
          <cell r="Y1438">
            <v>0</v>
          </cell>
          <cell r="AI1438">
            <v>0</v>
          </cell>
          <cell r="AJ1438">
            <v>0</v>
          </cell>
          <cell r="AT1438">
            <v>0</v>
          </cell>
          <cell r="AU1438">
            <v>0</v>
          </cell>
          <cell r="PM1438">
            <v>0</v>
          </cell>
          <cell r="PN1438">
            <v>0</v>
          </cell>
          <cell r="PO1438">
            <v>0</v>
          </cell>
        </row>
        <row r="1439">
          <cell r="M1439" t="str">
            <v>PEN_NOM_CORP_NT</v>
          </cell>
          <cell r="V1439" t="str">
            <v>RFL_CORP</v>
          </cell>
          <cell r="X1439">
            <v>0</v>
          </cell>
          <cell r="Y1439">
            <v>0</v>
          </cell>
          <cell r="AI1439">
            <v>0</v>
          </cell>
          <cell r="AJ1439">
            <v>0</v>
          </cell>
          <cell r="AT1439">
            <v>0</v>
          </cell>
          <cell r="AU1439">
            <v>0</v>
          </cell>
          <cell r="PM1439">
            <v>0</v>
          </cell>
          <cell r="PN1439">
            <v>0</v>
          </cell>
          <cell r="PO1439">
            <v>0</v>
          </cell>
        </row>
        <row r="1440">
          <cell r="M1440" t="str">
            <v>PEN_NOM_CORP_NT</v>
          </cell>
          <cell r="V1440" t="str">
            <v>RFL_CORP</v>
          </cell>
          <cell r="X1440">
            <v>0</v>
          </cell>
          <cell r="Y1440">
            <v>0</v>
          </cell>
          <cell r="AI1440">
            <v>0</v>
          </cell>
          <cell r="AJ1440">
            <v>0</v>
          </cell>
          <cell r="AT1440">
            <v>0</v>
          </cell>
          <cell r="AU1440">
            <v>0</v>
          </cell>
          <cell r="PM1440">
            <v>0</v>
          </cell>
          <cell r="PN1440">
            <v>0</v>
          </cell>
          <cell r="PO1440">
            <v>0</v>
          </cell>
        </row>
        <row r="1441">
          <cell r="M1441" t="str">
            <v>PEN_NOM_CORP_NT</v>
          </cell>
          <cell r="V1441" t="str">
            <v>RFL_CORP</v>
          </cell>
          <cell r="X1441">
            <v>0</v>
          </cell>
          <cell r="Y1441">
            <v>0</v>
          </cell>
          <cell r="AI1441">
            <v>0</v>
          </cell>
          <cell r="AJ1441">
            <v>0</v>
          </cell>
          <cell r="AT1441">
            <v>0</v>
          </cell>
          <cell r="AU1441">
            <v>0</v>
          </cell>
          <cell r="PM1441">
            <v>0</v>
          </cell>
          <cell r="PN1441">
            <v>0</v>
          </cell>
          <cell r="PO1441">
            <v>0</v>
          </cell>
        </row>
        <row r="1442">
          <cell r="M1442" t="str">
            <v>PEN_NOM_CORP_NT</v>
          </cell>
          <cell r="V1442" t="str">
            <v>RFL_CORP</v>
          </cell>
          <cell r="X1442">
            <v>0</v>
          </cell>
          <cell r="Y1442">
            <v>0</v>
          </cell>
          <cell r="AI1442">
            <v>0</v>
          </cell>
          <cell r="AJ1442">
            <v>0</v>
          </cell>
          <cell r="AT1442">
            <v>0</v>
          </cell>
          <cell r="AU1442">
            <v>0</v>
          </cell>
          <cell r="PM1442">
            <v>0</v>
          </cell>
          <cell r="PN1442">
            <v>0</v>
          </cell>
          <cell r="PO1442">
            <v>0</v>
          </cell>
        </row>
        <row r="1443">
          <cell r="M1443" t="str">
            <v>PEN_NOM_CORP_NT</v>
          </cell>
          <cell r="V1443" t="str">
            <v>RFL_CORP</v>
          </cell>
          <cell r="X1443">
            <v>0</v>
          </cell>
          <cell r="Y1443">
            <v>0</v>
          </cell>
          <cell r="AI1443">
            <v>0</v>
          </cell>
          <cell r="AJ1443">
            <v>0</v>
          </cell>
          <cell r="AT1443">
            <v>0</v>
          </cell>
          <cell r="AU1443">
            <v>0</v>
          </cell>
          <cell r="PM1443">
            <v>0</v>
          </cell>
          <cell r="PN1443">
            <v>0</v>
          </cell>
          <cell r="PO1443">
            <v>0</v>
          </cell>
        </row>
        <row r="1444">
          <cell r="M1444" t="str">
            <v>PEN_NOM_CORP_NT</v>
          </cell>
          <cell r="V1444" t="str">
            <v>RFL_CORP</v>
          </cell>
          <cell r="X1444">
            <v>0</v>
          </cell>
          <cell r="Y1444">
            <v>0</v>
          </cell>
          <cell r="AI1444">
            <v>0</v>
          </cell>
          <cell r="AJ1444">
            <v>0</v>
          </cell>
          <cell r="AT1444">
            <v>0</v>
          </cell>
          <cell r="AU1444">
            <v>0</v>
          </cell>
          <cell r="PM1444">
            <v>0</v>
          </cell>
          <cell r="PN1444">
            <v>0</v>
          </cell>
          <cell r="PO1444">
            <v>0</v>
          </cell>
        </row>
        <row r="1445">
          <cell r="M1445" t="str">
            <v>PEN_NOM_CORP_NT</v>
          </cell>
          <cell r="V1445" t="str">
            <v>RFL_CORP</v>
          </cell>
          <cell r="X1445">
            <v>0</v>
          </cell>
          <cell r="Y1445">
            <v>0</v>
          </cell>
          <cell r="AI1445">
            <v>0</v>
          </cell>
          <cell r="AJ1445">
            <v>0</v>
          </cell>
          <cell r="AT1445">
            <v>0</v>
          </cell>
          <cell r="AU1445">
            <v>0</v>
          </cell>
          <cell r="PM1445">
            <v>0</v>
          </cell>
          <cell r="PN1445">
            <v>0</v>
          </cell>
          <cell r="PO1445">
            <v>0</v>
          </cell>
        </row>
        <row r="1446">
          <cell r="M1446" t="str">
            <v>PEN_NOM_CORP_NT</v>
          </cell>
          <cell r="V1446" t="str">
            <v>RFL_CORP</v>
          </cell>
          <cell r="X1446">
            <v>0</v>
          </cell>
          <cell r="Y1446">
            <v>0</v>
          </cell>
          <cell r="AI1446">
            <v>0</v>
          </cell>
          <cell r="AJ1446">
            <v>0</v>
          </cell>
          <cell r="AT1446">
            <v>0</v>
          </cell>
          <cell r="AU1446">
            <v>0</v>
          </cell>
          <cell r="PM1446">
            <v>0</v>
          </cell>
          <cell r="PN1446">
            <v>0</v>
          </cell>
          <cell r="PO1446">
            <v>0</v>
          </cell>
        </row>
        <row r="1447">
          <cell r="M1447" t="str">
            <v>PEN_NOM_CORP_NT</v>
          </cell>
          <cell r="V1447" t="str">
            <v>RFL_CORP</v>
          </cell>
          <cell r="X1447">
            <v>0</v>
          </cell>
          <cell r="Y1447">
            <v>0</v>
          </cell>
          <cell r="AI1447">
            <v>0</v>
          </cell>
          <cell r="AJ1447">
            <v>0</v>
          </cell>
          <cell r="AT1447">
            <v>0</v>
          </cell>
          <cell r="AU1447">
            <v>0</v>
          </cell>
          <cell r="PM1447">
            <v>0</v>
          </cell>
          <cell r="PN1447">
            <v>0</v>
          </cell>
          <cell r="PO1447">
            <v>0</v>
          </cell>
        </row>
        <row r="1448">
          <cell r="M1448" t="str">
            <v>PEN_NOM_CORP_NT</v>
          </cell>
          <cell r="V1448" t="str">
            <v>RFL_CORP</v>
          </cell>
          <cell r="X1448">
            <v>0</v>
          </cell>
          <cell r="Y1448">
            <v>0</v>
          </cell>
          <cell r="AI1448">
            <v>0</v>
          </cell>
          <cell r="AJ1448">
            <v>0</v>
          </cell>
          <cell r="AT1448">
            <v>0</v>
          </cell>
          <cell r="AU1448">
            <v>0</v>
          </cell>
          <cell r="PM1448">
            <v>0</v>
          </cell>
          <cell r="PN1448">
            <v>0</v>
          </cell>
          <cell r="PO1448">
            <v>0</v>
          </cell>
        </row>
        <row r="1449">
          <cell r="M1449" t="str">
            <v>PEN_NOM_CORP_NT</v>
          </cell>
          <cell r="V1449" t="str">
            <v>RFL_CORP</v>
          </cell>
          <cell r="X1449">
            <v>0</v>
          </cell>
          <cell r="Y1449">
            <v>0</v>
          </cell>
          <cell r="AI1449">
            <v>0</v>
          </cell>
          <cell r="AJ1449">
            <v>0</v>
          </cell>
          <cell r="AT1449">
            <v>0</v>
          </cell>
          <cell r="AU1449">
            <v>0</v>
          </cell>
          <cell r="PM1449">
            <v>0</v>
          </cell>
          <cell r="PN1449">
            <v>0</v>
          </cell>
          <cell r="PO1449">
            <v>0</v>
          </cell>
        </row>
        <row r="1450">
          <cell r="M1450" t="str">
            <v>PEN_NOM_CORP_NT</v>
          </cell>
          <cell r="V1450" t="str">
            <v>RFL_CORP</v>
          </cell>
          <cell r="X1450">
            <v>0</v>
          </cell>
          <cell r="Y1450">
            <v>0</v>
          </cell>
          <cell r="AI1450">
            <v>0</v>
          </cell>
          <cell r="AJ1450">
            <v>0</v>
          </cell>
          <cell r="AT1450">
            <v>0</v>
          </cell>
          <cell r="AU1450">
            <v>0</v>
          </cell>
          <cell r="PM1450">
            <v>0</v>
          </cell>
          <cell r="PN1450">
            <v>0</v>
          </cell>
          <cell r="PO1450">
            <v>0</v>
          </cell>
        </row>
        <row r="1451">
          <cell r="M1451" t="str">
            <v>PEN_NOM_CORP_NT</v>
          </cell>
          <cell r="V1451" t="str">
            <v>RFL_CORP</v>
          </cell>
          <cell r="X1451">
            <v>0</v>
          </cell>
          <cell r="Y1451">
            <v>0</v>
          </cell>
          <cell r="AI1451">
            <v>0</v>
          </cell>
          <cell r="AJ1451">
            <v>0</v>
          </cell>
          <cell r="AT1451">
            <v>0</v>
          </cell>
          <cell r="AU1451">
            <v>0</v>
          </cell>
          <cell r="PM1451">
            <v>0</v>
          </cell>
          <cell r="PN1451">
            <v>0</v>
          </cell>
          <cell r="PO1451">
            <v>0</v>
          </cell>
        </row>
        <row r="1452">
          <cell r="M1452" t="str">
            <v>PEN_NOM_CORP_NT</v>
          </cell>
          <cell r="V1452" t="str">
            <v>RFL_CORP</v>
          </cell>
          <cell r="X1452">
            <v>1.86549101586108E-3</v>
          </cell>
          <cell r="Y1452">
            <v>1.71287499961537E-2</v>
          </cell>
          <cell r="AI1452">
            <v>1.1366899447281099E-3</v>
          </cell>
          <cell r="AJ1452">
            <v>1.0436972206484501E-2</v>
          </cell>
          <cell r="AT1452">
            <v>0</v>
          </cell>
          <cell r="AU1452">
            <v>0</v>
          </cell>
          <cell r="PM1452">
            <v>0</v>
          </cell>
          <cell r="PN1452">
            <v>0</v>
          </cell>
          <cell r="PO1452">
            <v>0</v>
          </cell>
        </row>
        <row r="1453">
          <cell r="M1453" t="str">
            <v>PEN_NOM_CORP_NT</v>
          </cell>
          <cell r="V1453" t="str">
            <v>RFL_CORP</v>
          </cell>
          <cell r="X1453">
            <v>0</v>
          </cell>
          <cell r="Y1453">
            <v>0</v>
          </cell>
          <cell r="AI1453">
            <v>0</v>
          </cell>
          <cell r="AJ1453">
            <v>0</v>
          </cell>
          <cell r="AT1453">
            <v>0</v>
          </cell>
          <cell r="AU1453">
            <v>0</v>
          </cell>
          <cell r="PM1453">
            <v>0</v>
          </cell>
          <cell r="PN1453">
            <v>0</v>
          </cell>
          <cell r="PO1453">
            <v>0</v>
          </cell>
        </row>
        <row r="1454">
          <cell r="M1454" t="str">
            <v>PEN_NOM_CORP_NT</v>
          </cell>
          <cell r="V1454" t="str">
            <v>RFL_CORP</v>
          </cell>
          <cell r="X1454">
            <v>0</v>
          </cell>
          <cell r="Y1454">
            <v>0</v>
          </cell>
          <cell r="AI1454">
            <v>0</v>
          </cell>
          <cell r="AJ1454">
            <v>0</v>
          </cell>
          <cell r="AT1454">
            <v>0</v>
          </cell>
          <cell r="AU1454">
            <v>0</v>
          </cell>
          <cell r="PM1454">
            <v>0</v>
          </cell>
          <cell r="PN1454">
            <v>0</v>
          </cell>
          <cell r="PO1454">
            <v>0</v>
          </cell>
        </row>
        <row r="1455">
          <cell r="M1455" t="str">
            <v>PEN_NOM_CORP_NT</v>
          </cell>
          <cell r="V1455" t="str">
            <v>RFL_CORP</v>
          </cell>
          <cell r="X1455">
            <v>0</v>
          </cell>
          <cell r="Y1455">
            <v>0</v>
          </cell>
          <cell r="AI1455">
            <v>0</v>
          </cell>
          <cell r="AJ1455">
            <v>0</v>
          </cell>
          <cell r="AT1455">
            <v>0</v>
          </cell>
          <cell r="AU1455">
            <v>0</v>
          </cell>
          <cell r="PM1455">
            <v>0</v>
          </cell>
          <cell r="PN1455">
            <v>0</v>
          </cell>
          <cell r="PO1455">
            <v>0</v>
          </cell>
        </row>
        <row r="1456">
          <cell r="M1456" t="str">
            <v>PEN_NOM_CORP_NT</v>
          </cell>
          <cell r="V1456" t="str">
            <v>RFL_CORP</v>
          </cell>
          <cell r="X1456">
            <v>0</v>
          </cell>
          <cell r="Y1456">
            <v>0</v>
          </cell>
          <cell r="AI1456">
            <v>0</v>
          </cell>
          <cell r="AJ1456">
            <v>0</v>
          </cell>
          <cell r="AT1456">
            <v>0</v>
          </cell>
          <cell r="AU1456">
            <v>0</v>
          </cell>
          <cell r="PM1456">
            <v>0</v>
          </cell>
          <cell r="PN1456">
            <v>0</v>
          </cell>
          <cell r="PO1456">
            <v>0</v>
          </cell>
        </row>
        <row r="1457">
          <cell r="M1457" t="str">
            <v>PEN_NOM_CORP_NT</v>
          </cell>
          <cell r="V1457" t="str">
            <v>RFL_CORP</v>
          </cell>
          <cell r="X1457">
            <v>0</v>
          </cell>
          <cell r="Y1457">
            <v>0</v>
          </cell>
          <cell r="AI1457">
            <v>0</v>
          </cell>
          <cell r="AJ1457">
            <v>0</v>
          </cell>
          <cell r="AT1457">
            <v>0</v>
          </cell>
          <cell r="AU1457">
            <v>0</v>
          </cell>
          <cell r="PM1457">
            <v>0</v>
          </cell>
          <cell r="PN1457">
            <v>0</v>
          </cell>
          <cell r="PO1457">
            <v>0</v>
          </cell>
        </row>
        <row r="1458">
          <cell r="M1458" t="str">
            <v>PEN_NOM_CORP_NT</v>
          </cell>
          <cell r="V1458" t="str">
            <v>RFL_CORP</v>
          </cell>
          <cell r="X1458">
            <v>0</v>
          </cell>
          <cell r="Y1458">
            <v>0</v>
          </cell>
          <cell r="AI1458">
            <v>0</v>
          </cell>
          <cell r="AJ1458">
            <v>0</v>
          </cell>
          <cell r="AT1458">
            <v>0</v>
          </cell>
          <cell r="AU1458">
            <v>0</v>
          </cell>
          <cell r="PM1458">
            <v>0</v>
          </cell>
          <cell r="PN1458">
            <v>0</v>
          </cell>
          <cell r="PO1458">
            <v>0</v>
          </cell>
        </row>
        <row r="1459">
          <cell r="M1459" t="str">
            <v>PEN_NOM_CORP_NT</v>
          </cell>
          <cell r="V1459" t="str">
            <v>RFL_CORP</v>
          </cell>
          <cell r="X1459">
            <v>0</v>
          </cell>
          <cell r="Y1459">
            <v>0</v>
          </cell>
          <cell r="AI1459">
            <v>0</v>
          </cell>
          <cell r="AJ1459">
            <v>0</v>
          </cell>
          <cell r="AT1459">
            <v>0</v>
          </cell>
          <cell r="AU1459">
            <v>0</v>
          </cell>
          <cell r="PM1459">
            <v>0</v>
          </cell>
          <cell r="PN1459">
            <v>0</v>
          </cell>
          <cell r="PO1459">
            <v>0</v>
          </cell>
        </row>
        <row r="1460">
          <cell r="M1460" t="str">
            <v>PEN_NOM_CORP_NT</v>
          </cell>
          <cell r="V1460" t="str">
            <v>RFL_CORP</v>
          </cell>
          <cell r="X1460">
            <v>0</v>
          </cell>
          <cell r="Y1460">
            <v>0</v>
          </cell>
          <cell r="AI1460">
            <v>0</v>
          </cell>
          <cell r="AJ1460">
            <v>0</v>
          </cell>
          <cell r="AT1460">
            <v>0</v>
          </cell>
          <cell r="AU1460">
            <v>0</v>
          </cell>
          <cell r="PM1460">
            <v>0</v>
          </cell>
          <cell r="PN1460">
            <v>0</v>
          </cell>
          <cell r="PO1460">
            <v>0</v>
          </cell>
        </row>
        <row r="1461">
          <cell r="M1461" t="str">
            <v>PEN_NOM_CORP_NT</v>
          </cell>
          <cell r="V1461" t="str">
            <v>RFL_CORP</v>
          </cell>
          <cell r="X1461">
            <v>0</v>
          </cell>
          <cell r="Y1461">
            <v>0</v>
          </cell>
          <cell r="AI1461">
            <v>0</v>
          </cell>
          <cell r="AJ1461">
            <v>0</v>
          </cell>
          <cell r="AT1461">
            <v>0</v>
          </cell>
          <cell r="AU1461">
            <v>0</v>
          </cell>
          <cell r="PM1461">
            <v>0</v>
          </cell>
          <cell r="PN1461">
            <v>0</v>
          </cell>
          <cell r="PO1461">
            <v>0</v>
          </cell>
        </row>
        <row r="1462">
          <cell r="M1462" t="str">
            <v>PEN_NOM_CORP_NT</v>
          </cell>
          <cell r="V1462" t="str">
            <v>RFL_CORP</v>
          </cell>
          <cell r="X1462">
            <v>0</v>
          </cell>
          <cell r="Y1462">
            <v>0</v>
          </cell>
          <cell r="AI1462">
            <v>0</v>
          </cell>
          <cell r="AJ1462">
            <v>0</v>
          </cell>
          <cell r="AT1462">
            <v>0</v>
          </cell>
          <cell r="AU1462">
            <v>0</v>
          </cell>
          <cell r="PM1462">
            <v>0</v>
          </cell>
          <cell r="PN1462">
            <v>0</v>
          </cell>
          <cell r="PO1462">
            <v>0</v>
          </cell>
        </row>
        <row r="1463">
          <cell r="M1463" t="str">
            <v>PEN_NOM_CORP_NT</v>
          </cell>
          <cell r="V1463" t="str">
            <v>RFL_CORP</v>
          </cell>
          <cell r="X1463">
            <v>7.61533703819669E-4</v>
          </cell>
          <cell r="Y1463">
            <v>1.3266737344253E-2</v>
          </cell>
          <cell r="AI1463">
            <v>7.1128149015683799E-4</v>
          </cell>
          <cell r="AJ1463">
            <v>1.23912896587974E-2</v>
          </cell>
          <cell r="AT1463">
            <v>0</v>
          </cell>
          <cell r="AU1463">
            <v>0</v>
          </cell>
          <cell r="PM1463">
            <v>0</v>
          </cell>
          <cell r="PN1463">
            <v>0</v>
          </cell>
          <cell r="PO1463">
            <v>0</v>
          </cell>
        </row>
        <row r="1464">
          <cell r="M1464" t="str">
            <v>PEN_NOM_CORP_NT</v>
          </cell>
          <cell r="V1464" t="str">
            <v>RFL_CORP</v>
          </cell>
          <cell r="X1464">
            <v>0</v>
          </cell>
          <cell r="Y1464">
            <v>0</v>
          </cell>
          <cell r="AI1464">
            <v>0</v>
          </cell>
          <cell r="AJ1464">
            <v>0</v>
          </cell>
          <cell r="AT1464">
            <v>0</v>
          </cell>
          <cell r="AU1464">
            <v>0</v>
          </cell>
          <cell r="PM1464">
            <v>0</v>
          </cell>
          <cell r="PN1464">
            <v>0</v>
          </cell>
          <cell r="PO1464">
            <v>0</v>
          </cell>
        </row>
        <row r="1465">
          <cell r="M1465" t="str">
            <v>PEN_NOM_CORP_NT</v>
          </cell>
          <cell r="V1465" t="str">
            <v>RFL_CORP</v>
          </cell>
          <cell r="X1465">
            <v>0</v>
          </cell>
          <cell r="Y1465">
            <v>0</v>
          </cell>
          <cell r="AI1465">
            <v>0</v>
          </cell>
          <cell r="AJ1465">
            <v>0</v>
          </cell>
          <cell r="AT1465">
            <v>0</v>
          </cell>
          <cell r="AU1465">
            <v>0</v>
          </cell>
          <cell r="PM1465">
            <v>0</v>
          </cell>
          <cell r="PN1465">
            <v>0</v>
          </cell>
          <cell r="PO1465">
            <v>0</v>
          </cell>
        </row>
        <row r="1466">
          <cell r="M1466" t="str">
            <v>PEN_NOM_CORP_NT</v>
          </cell>
          <cell r="V1466" t="str">
            <v>RFL_CORP</v>
          </cell>
          <cell r="X1466">
            <v>0</v>
          </cell>
          <cell r="Y1466">
            <v>0</v>
          </cell>
          <cell r="AI1466">
            <v>0</v>
          </cell>
          <cell r="AJ1466">
            <v>0</v>
          </cell>
          <cell r="AT1466">
            <v>0</v>
          </cell>
          <cell r="AU1466">
            <v>0</v>
          </cell>
          <cell r="PM1466">
            <v>0</v>
          </cell>
          <cell r="PN1466">
            <v>0</v>
          </cell>
          <cell r="PO1466">
            <v>0</v>
          </cell>
        </row>
        <row r="1467">
          <cell r="M1467" t="str">
            <v>PEN_NOM_CORP_NT</v>
          </cell>
          <cell r="V1467" t="str">
            <v>RFL_CORP</v>
          </cell>
          <cell r="X1467">
            <v>0</v>
          </cell>
          <cell r="Y1467">
            <v>0</v>
          </cell>
          <cell r="AI1467">
            <v>0</v>
          </cell>
          <cell r="AJ1467">
            <v>0</v>
          </cell>
          <cell r="AT1467">
            <v>0</v>
          </cell>
          <cell r="AU1467">
            <v>0</v>
          </cell>
          <cell r="PM1467">
            <v>0</v>
          </cell>
          <cell r="PN1467">
            <v>0</v>
          </cell>
          <cell r="PO1467">
            <v>0</v>
          </cell>
        </row>
        <row r="1468">
          <cell r="M1468" t="str">
            <v>PEN_NOM_CORP_NT</v>
          </cell>
          <cell r="V1468" t="str">
            <v>RFL_CORP</v>
          </cell>
          <cell r="X1468">
            <v>0</v>
          </cell>
          <cell r="Y1468">
            <v>0</v>
          </cell>
          <cell r="AI1468">
            <v>0</v>
          </cell>
          <cell r="AJ1468">
            <v>0</v>
          </cell>
          <cell r="AT1468">
            <v>0</v>
          </cell>
          <cell r="AU1468">
            <v>0</v>
          </cell>
          <cell r="PM1468">
            <v>0</v>
          </cell>
          <cell r="PN1468">
            <v>0</v>
          </cell>
          <cell r="PO1468">
            <v>0</v>
          </cell>
        </row>
        <row r="1469">
          <cell r="M1469" t="str">
            <v>PEN_NOM_CORP_NT</v>
          </cell>
          <cell r="V1469" t="str">
            <v>RFL_CORP</v>
          </cell>
          <cell r="X1469">
            <v>0</v>
          </cell>
          <cell r="Y1469">
            <v>0</v>
          </cell>
          <cell r="AI1469">
            <v>0</v>
          </cell>
          <cell r="AJ1469">
            <v>0</v>
          </cell>
          <cell r="AT1469">
            <v>0</v>
          </cell>
          <cell r="AU1469">
            <v>0</v>
          </cell>
          <cell r="PM1469">
            <v>0</v>
          </cell>
          <cell r="PN1469">
            <v>0</v>
          </cell>
          <cell r="PO1469">
            <v>0</v>
          </cell>
        </row>
        <row r="1470">
          <cell r="M1470" t="str">
            <v>PEN_NOM_CORP_NT</v>
          </cell>
          <cell r="V1470" t="str">
            <v>RFL_CORP</v>
          </cell>
          <cell r="X1470">
            <v>0</v>
          </cell>
          <cell r="Y1470">
            <v>0</v>
          </cell>
          <cell r="AI1470">
            <v>0</v>
          </cell>
          <cell r="AJ1470">
            <v>0</v>
          </cell>
          <cell r="AT1470">
            <v>0</v>
          </cell>
          <cell r="AU1470">
            <v>0</v>
          </cell>
          <cell r="PM1470">
            <v>0</v>
          </cell>
          <cell r="PN1470">
            <v>0</v>
          </cell>
          <cell r="PO1470">
            <v>0</v>
          </cell>
        </row>
        <row r="1471">
          <cell r="M1471" t="str">
            <v>PEN_NOM_CORP_NT</v>
          </cell>
          <cell r="V1471" t="str">
            <v>RFL_CORP</v>
          </cell>
          <cell r="X1471">
            <v>0</v>
          </cell>
          <cell r="Y1471">
            <v>0</v>
          </cell>
          <cell r="AI1471">
            <v>0</v>
          </cell>
          <cell r="AJ1471">
            <v>0</v>
          </cell>
          <cell r="AT1471">
            <v>0</v>
          </cell>
          <cell r="AU1471">
            <v>0</v>
          </cell>
          <cell r="PM1471">
            <v>0</v>
          </cell>
          <cell r="PN1471">
            <v>0</v>
          </cell>
          <cell r="PO1471">
            <v>0</v>
          </cell>
        </row>
        <row r="1472">
          <cell r="M1472" t="str">
            <v>PEN_NOM_CORP_NT</v>
          </cell>
          <cell r="V1472" t="str">
            <v>RFL_CORP</v>
          </cell>
          <cell r="X1472">
            <v>0</v>
          </cell>
          <cell r="Y1472">
            <v>0</v>
          </cell>
          <cell r="AI1472">
            <v>0</v>
          </cell>
          <cell r="AJ1472">
            <v>0</v>
          </cell>
          <cell r="AT1472">
            <v>0</v>
          </cell>
          <cell r="AU1472">
            <v>0</v>
          </cell>
          <cell r="PM1472">
            <v>0</v>
          </cell>
          <cell r="PN1472">
            <v>0</v>
          </cell>
          <cell r="PO1472">
            <v>0</v>
          </cell>
        </row>
        <row r="1473">
          <cell r="M1473" t="str">
            <v>PEN_NOM_CORP_NT</v>
          </cell>
          <cell r="V1473" t="str">
            <v>RFL_CORP</v>
          </cell>
          <cell r="X1473">
            <v>9.60509682622119E-4</v>
          </cell>
          <cell r="Y1473">
            <v>1.63675847342226E-2</v>
          </cell>
          <cell r="AI1473">
            <v>0</v>
          </cell>
          <cell r="AJ1473">
            <v>0</v>
          </cell>
          <cell r="AT1473">
            <v>0</v>
          </cell>
          <cell r="AU1473">
            <v>0</v>
          </cell>
          <cell r="PM1473">
            <v>0</v>
          </cell>
          <cell r="PN1473">
            <v>0</v>
          </cell>
          <cell r="PO1473">
            <v>0</v>
          </cell>
        </row>
        <row r="1474">
          <cell r="M1474" t="str">
            <v>PEN_NOM_CORP_NT</v>
          </cell>
          <cell r="V1474" t="str">
            <v>RFL_CORP</v>
          </cell>
          <cell r="X1474">
            <v>0</v>
          </cell>
          <cell r="Y1474">
            <v>0</v>
          </cell>
          <cell r="AI1474">
            <v>0</v>
          </cell>
          <cell r="AJ1474">
            <v>0</v>
          </cell>
          <cell r="AT1474">
            <v>0</v>
          </cell>
          <cell r="AU1474">
            <v>0</v>
          </cell>
          <cell r="PM1474">
            <v>0</v>
          </cell>
          <cell r="PN1474">
            <v>0</v>
          </cell>
          <cell r="PO1474">
            <v>0</v>
          </cell>
        </row>
        <row r="1475">
          <cell r="M1475" t="str">
            <v>PEN_NOM_CORP_NT</v>
          </cell>
          <cell r="V1475" t="str">
            <v>RFL_CORP</v>
          </cell>
          <cell r="X1475">
            <v>0</v>
          </cell>
          <cell r="Y1475">
            <v>0</v>
          </cell>
          <cell r="AI1475">
            <v>0</v>
          </cell>
          <cell r="AJ1475">
            <v>0</v>
          </cell>
          <cell r="AT1475">
            <v>0</v>
          </cell>
          <cell r="AU1475">
            <v>0</v>
          </cell>
          <cell r="PM1475">
            <v>0</v>
          </cell>
          <cell r="PN1475">
            <v>0</v>
          </cell>
          <cell r="PO1475">
            <v>0</v>
          </cell>
        </row>
        <row r="1476">
          <cell r="M1476" t="str">
            <v>PEN_NOM_CORP_NT</v>
          </cell>
          <cell r="V1476" t="str">
            <v>RFL_CORP</v>
          </cell>
          <cell r="X1476">
            <v>0</v>
          </cell>
          <cell r="Y1476">
            <v>0</v>
          </cell>
          <cell r="AI1476">
            <v>0</v>
          </cell>
          <cell r="AJ1476">
            <v>0</v>
          </cell>
          <cell r="AT1476">
            <v>0</v>
          </cell>
          <cell r="AU1476">
            <v>0</v>
          </cell>
          <cell r="PM1476">
            <v>0</v>
          </cell>
          <cell r="PN1476">
            <v>0</v>
          </cell>
          <cell r="PO1476">
            <v>0</v>
          </cell>
        </row>
        <row r="1477">
          <cell r="M1477" t="str">
            <v>PEN_NOM_CORP_NT</v>
          </cell>
          <cell r="V1477" t="str">
            <v>RFL_CORP</v>
          </cell>
          <cell r="X1477">
            <v>0</v>
          </cell>
          <cell r="Y1477">
            <v>0</v>
          </cell>
          <cell r="AI1477">
            <v>0</v>
          </cell>
          <cell r="AJ1477">
            <v>0</v>
          </cell>
          <cell r="AT1477">
            <v>0</v>
          </cell>
          <cell r="AU1477">
            <v>0</v>
          </cell>
          <cell r="PM1477">
            <v>0</v>
          </cell>
          <cell r="PN1477">
            <v>0</v>
          </cell>
          <cell r="PO1477">
            <v>0</v>
          </cell>
        </row>
        <row r="1478">
          <cell r="M1478" t="str">
            <v>PEN_NOM_CORP_NT</v>
          </cell>
          <cell r="V1478" t="str">
            <v>RFL_CORP</v>
          </cell>
          <cell r="X1478">
            <v>0</v>
          </cell>
          <cell r="Y1478">
            <v>0</v>
          </cell>
          <cell r="AI1478">
            <v>0</v>
          </cell>
          <cell r="AJ1478">
            <v>0</v>
          </cell>
          <cell r="AT1478">
            <v>0</v>
          </cell>
          <cell r="AU1478">
            <v>0</v>
          </cell>
          <cell r="PM1478">
            <v>0</v>
          </cell>
          <cell r="PN1478">
            <v>0</v>
          </cell>
          <cell r="PO1478">
            <v>0</v>
          </cell>
        </row>
        <row r="1479">
          <cell r="M1479" t="str">
            <v>PEN_NOM_CORP_NT</v>
          </cell>
          <cell r="V1479" t="str">
            <v>RFL_CORP</v>
          </cell>
          <cell r="X1479">
            <v>0</v>
          </cell>
          <cell r="Y1479">
            <v>0</v>
          </cell>
          <cell r="AI1479">
            <v>0</v>
          </cell>
          <cell r="AJ1479">
            <v>0</v>
          </cell>
          <cell r="AT1479">
            <v>0</v>
          </cell>
          <cell r="AU1479">
            <v>0</v>
          </cell>
          <cell r="PM1479">
            <v>0</v>
          </cell>
          <cell r="PN1479">
            <v>0</v>
          </cell>
          <cell r="PO1479">
            <v>0</v>
          </cell>
        </row>
        <row r="1480">
          <cell r="M1480" t="str">
            <v>PEN_NOM_CORP_NT</v>
          </cell>
          <cell r="V1480" t="str">
            <v>RFL_CORP</v>
          </cell>
          <cell r="X1480">
            <v>0</v>
          </cell>
          <cell r="Y1480">
            <v>0</v>
          </cell>
          <cell r="AI1480">
            <v>0</v>
          </cell>
          <cell r="AJ1480">
            <v>0</v>
          </cell>
          <cell r="AT1480">
            <v>0</v>
          </cell>
          <cell r="AU1480">
            <v>0</v>
          </cell>
          <cell r="PM1480">
            <v>0</v>
          </cell>
          <cell r="PN1480">
            <v>0</v>
          </cell>
          <cell r="PO1480">
            <v>0</v>
          </cell>
        </row>
        <row r="1481">
          <cell r="M1481" t="str">
            <v>PEN_NOM_CORP_NT</v>
          </cell>
          <cell r="V1481" t="str">
            <v>RFL_CORP</v>
          </cell>
          <cell r="X1481">
            <v>0</v>
          </cell>
          <cell r="Y1481">
            <v>0</v>
          </cell>
          <cell r="AI1481">
            <v>0</v>
          </cell>
          <cell r="AJ1481">
            <v>0</v>
          </cell>
          <cell r="AT1481">
            <v>0</v>
          </cell>
          <cell r="AU1481">
            <v>0</v>
          </cell>
          <cell r="PM1481">
            <v>0</v>
          </cell>
          <cell r="PN1481">
            <v>0</v>
          </cell>
          <cell r="PO1481">
            <v>0</v>
          </cell>
        </row>
        <row r="1482">
          <cell r="M1482" t="str">
            <v>PEN_NOM_CORP_NT</v>
          </cell>
          <cell r="V1482" t="str">
            <v>RFL_CORP</v>
          </cell>
          <cell r="X1482">
            <v>0</v>
          </cell>
          <cell r="Y1482">
            <v>0</v>
          </cell>
          <cell r="AI1482">
            <v>0</v>
          </cell>
          <cell r="AJ1482">
            <v>0</v>
          </cell>
          <cell r="AT1482">
            <v>0</v>
          </cell>
          <cell r="AU1482">
            <v>0</v>
          </cell>
          <cell r="PM1482">
            <v>0</v>
          </cell>
          <cell r="PN1482">
            <v>0</v>
          </cell>
          <cell r="PO1482">
            <v>0</v>
          </cell>
        </row>
        <row r="1483">
          <cell r="M1483" t="str">
            <v>PEN_NOM_CORP_NT</v>
          </cell>
          <cell r="V1483" t="str">
            <v>RFL_CORP</v>
          </cell>
          <cell r="X1483">
            <v>0</v>
          </cell>
          <cell r="Y1483">
            <v>0</v>
          </cell>
          <cell r="AI1483">
            <v>0</v>
          </cell>
          <cell r="AJ1483">
            <v>0</v>
          </cell>
          <cell r="AT1483">
            <v>0</v>
          </cell>
          <cell r="AU1483">
            <v>0</v>
          </cell>
          <cell r="PM1483">
            <v>0</v>
          </cell>
          <cell r="PN1483">
            <v>0</v>
          </cell>
          <cell r="PO1483">
            <v>0</v>
          </cell>
        </row>
        <row r="1484">
          <cell r="M1484" t="str">
            <v>PEN_NOM_CORP_NT</v>
          </cell>
          <cell r="V1484" t="str">
            <v>RFL_CORP</v>
          </cell>
          <cell r="X1484">
            <v>0</v>
          </cell>
          <cell r="Y1484">
            <v>0</v>
          </cell>
          <cell r="AI1484">
            <v>0</v>
          </cell>
          <cell r="AJ1484">
            <v>0</v>
          </cell>
          <cell r="AT1484">
            <v>0</v>
          </cell>
          <cell r="AU1484">
            <v>0</v>
          </cell>
          <cell r="PM1484">
            <v>0</v>
          </cell>
          <cell r="PN1484">
            <v>0</v>
          </cell>
          <cell r="PO1484">
            <v>0</v>
          </cell>
        </row>
        <row r="1485">
          <cell r="M1485" t="str">
            <v>PEN_NOM_CORP_NT</v>
          </cell>
          <cell r="V1485" t="str">
            <v>RFL_CORP</v>
          </cell>
          <cell r="X1485">
            <v>0</v>
          </cell>
          <cell r="Y1485">
            <v>0</v>
          </cell>
          <cell r="AI1485">
            <v>0</v>
          </cell>
          <cell r="AJ1485">
            <v>0</v>
          </cell>
          <cell r="AT1485">
            <v>0</v>
          </cell>
          <cell r="AU1485">
            <v>0</v>
          </cell>
          <cell r="PM1485">
            <v>0</v>
          </cell>
          <cell r="PN1485">
            <v>0</v>
          </cell>
          <cell r="PO1485">
            <v>0</v>
          </cell>
        </row>
        <row r="1486">
          <cell r="M1486" t="str">
            <v>PEN_NOM_CORP_NT</v>
          </cell>
          <cell r="V1486" t="str">
            <v>RFL_CORP</v>
          </cell>
          <cell r="X1486">
            <v>0</v>
          </cell>
          <cell r="Y1486">
            <v>0</v>
          </cell>
          <cell r="AI1486">
            <v>0</v>
          </cell>
          <cell r="AJ1486">
            <v>0</v>
          </cell>
          <cell r="AT1486">
            <v>0</v>
          </cell>
          <cell r="AU1486">
            <v>0</v>
          </cell>
          <cell r="PM1486">
            <v>0</v>
          </cell>
          <cell r="PN1486">
            <v>0</v>
          </cell>
          <cell r="PO1486">
            <v>0</v>
          </cell>
        </row>
        <row r="1487">
          <cell r="M1487" t="str">
            <v>PEN_NOM_CORP_NT</v>
          </cell>
          <cell r="V1487" t="str">
            <v>RFL_CORP</v>
          </cell>
          <cell r="X1487">
            <v>0</v>
          </cell>
          <cell r="Y1487">
            <v>0</v>
          </cell>
          <cell r="AI1487">
            <v>0</v>
          </cell>
          <cell r="AJ1487">
            <v>0</v>
          </cell>
          <cell r="AT1487">
            <v>0</v>
          </cell>
          <cell r="AU1487">
            <v>0</v>
          </cell>
          <cell r="PM1487">
            <v>0</v>
          </cell>
          <cell r="PN1487">
            <v>0</v>
          </cell>
          <cell r="PO1487">
            <v>0</v>
          </cell>
        </row>
        <row r="1488">
          <cell r="M1488" t="str">
            <v>PEN_NOM_CORP_NT</v>
          </cell>
          <cell r="V1488" t="str">
            <v>RFL_CORP</v>
          </cell>
          <cell r="X1488">
            <v>0</v>
          </cell>
          <cell r="Y1488">
            <v>0</v>
          </cell>
          <cell r="AI1488">
            <v>0</v>
          </cell>
          <cell r="AJ1488">
            <v>0</v>
          </cell>
          <cell r="AT1488">
            <v>0</v>
          </cell>
          <cell r="AU1488">
            <v>0</v>
          </cell>
          <cell r="PM1488">
            <v>0</v>
          </cell>
          <cell r="PN1488">
            <v>0</v>
          </cell>
          <cell r="PO1488">
            <v>0</v>
          </cell>
        </row>
        <row r="1489">
          <cell r="M1489" t="str">
            <v>PEN_NOM_CORP_NT</v>
          </cell>
          <cell r="V1489" t="str">
            <v>RFL_CORP</v>
          </cell>
          <cell r="X1489">
            <v>0</v>
          </cell>
          <cell r="Y1489">
            <v>0</v>
          </cell>
          <cell r="AI1489">
            <v>0</v>
          </cell>
          <cell r="AJ1489">
            <v>0</v>
          </cell>
          <cell r="AT1489">
            <v>0</v>
          </cell>
          <cell r="AU1489">
            <v>0</v>
          </cell>
          <cell r="PM1489">
            <v>0</v>
          </cell>
          <cell r="PN1489">
            <v>0</v>
          </cell>
          <cell r="PO1489">
            <v>0</v>
          </cell>
        </row>
        <row r="1490">
          <cell r="M1490" t="str">
            <v>PEN_NOM_CORP_NT</v>
          </cell>
          <cell r="V1490" t="str">
            <v>RFL_CORP</v>
          </cell>
          <cell r="X1490">
            <v>0</v>
          </cell>
          <cell r="Y1490">
            <v>0</v>
          </cell>
          <cell r="AI1490">
            <v>0</v>
          </cell>
          <cell r="AJ1490">
            <v>0</v>
          </cell>
          <cell r="AT1490">
            <v>0</v>
          </cell>
          <cell r="AU1490">
            <v>0</v>
          </cell>
          <cell r="PM1490">
            <v>0</v>
          </cell>
          <cell r="PN1490">
            <v>0</v>
          </cell>
          <cell r="PO1490">
            <v>0</v>
          </cell>
        </row>
        <row r="1491">
          <cell r="M1491" t="str">
            <v>PEN_NOM_CORP_NT</v>
          </cell>
          <cell r="V1491" t="str">
            <v>RFL_CORP</v>
          </cell>
          <cell r="X1491">
            <v>0</v>
          </cell>
          <cell r="Y1491">
            <v>0</v>
          </cell>
          <cell r="AI1491">
            <v>0</v>
          </cell>
          <cell r="AJ1491">
            <v>0</v>
          </cell>
          <cell r="AT1491">
            <v>0</v>
          </cell>
          <cell r="AU1491">
            <v>0</v>
          </cell>
          <cell r="PM1491">
            <v>0</v>
          </cell>
          <cell r="PN1491">
            <v>0</v>
          </cell>
          <cell r="PO1491">
            <v>0</v>
          </cell>
        </row>
        <row r="1492">
          <cell r="M1492" t="str">
            <v>PEN_NOM_CORP_NT</v>
          </cell>
          <cell r="V1492" t="str">
            <v>RFL_CORP</v>
          </cell>
          <cell r="X1492">
            <v>0</v>
          </cell>
          <cell r="Y1492">
            <v>0</v>
          </cell>
          <cell r="AI1492">
            <v>0</v>
          </cell>
          <cell r="AJ1492">
            <v>0</v>
          </cell>
          <cell r="AT1492">
            <v>0</v>
          </cell>
          <cell r="AU1492">
            <v>0</v>
          </cell>
          <cell r="PM1492">
            <v>0</v>
          </cell>
          <cell r="PN1492">
            <v>0</v>
          </cell>
          <cell r="PO1492">
            <v>0</v>
          </cell>
        </row>
        <row r="1493">
          <cell r="M1493" t="str">
            <v>PEN_NOM_CORP_NT</v>
          </cell>
          <cell r="V1493" t="str">
            <v>RFL_CORP</v>
          </cell>
          <cell r="X1493">
            <v>0</v>
          </cell>
          <cell r="Y1493">
            <v>0</v>
          </cell>
          <cell r="AI1493">
            <v>0</v>
          </cell>
          <cell r="AJ1493">
            <v>0</v>
          </cell>
          <cell r="AT1493">
            <v>0</v>
          </cell>
          <cell r="AU1493">
            <v>0</v>
          </cell>
          <cell r="PM1493">
            <v>0</v>
          </cell>
          <cell r="PN1493">
            <v>0</v>
          </cell>
          <cell r="PO1493">
            <v>0</v>
          </cell>
        </row>
        <row r="1494">
          <cell r="M1494" t="str">
            <v>PEN_NOM_CORP_NT</v>
          </cell>
          <cell r="V1494" t="str">
            <v>RFL_CORP</v>
          </cell>
          <cell r="X1494">
            <v>0</v>
          </cell>
          <cell r="Y1494">
            <v>0</v>
          </cell>
          <cell r="AI1494">
            <v>0</v>
          </cell>
          <cell r="AJ1494">
            <v>0</v>
          </cell>
          <cell r="AT1494">
            <v>0</v>
          </cell>
          <cell r="AU1494">
            <v>0</v>
          </cell>
          <cell r="PM1494">
            <v>0</v>
          </cell>
          <cell r="PN1494">
            <v>0</v>
          </cell>
          <cell r="PO1494">
            <v>0</v>
          </cell>
        </row>
        <row r="1495">
          <cell r="M1495" t="str">
            <v>PEN_NOM_CORP_NT</v>
          </cell>
          <cell r="V1495" t="str">
            <v>RFL_CORP</v>
          </cell>
          <cell r="X1495">
            <v>0</v>
          </cell>
          <cell r="Y1495">
            <v>0</v>
          </cell>
          <cell r="AI1495">
            <v>0</v>
          </cell>
          <cell r="AJ1495">
            <v>0</v>
          </cell>
          <cell r="AT1495">
            <v>0</v>
          </cell>
          <cell r="AU1495">
            <v>0</v>
          </cell>
          <cell r="PM1495">
            <v>0</v>
          </cell>
          <cell r="PN1495">
            <v>0</v>
          </cell>
          <cell r="PO1495">
            <v>0</v>
          </cell>
        </row>
        <row r="1496">
          <cell r="M1496" t="str">
            <v>PEN_NOM_CORP_NT</v>
          </cell>
          <cell r="V1496" t="str">
            <v>RFL_CORP</v>
          </cell>
          <cell r="X1496">
            <v>0</v>
          </cell>
          <cell r="Y1496">
            <v>0</v>
          </cell>
          <cell r="AI1496">
            <v>0</v>
          </cell>
          <cell r="AJ1496">
            <v>0</v>
          </cell>
          <cell r="AT1496">
            <v>0</v>
          </cell>
          <cell r="AU1496">
            <v>0</v>
          </cell>
          <cell r="PM1496">
            <v>0</v>
          </cell>
          <cell r="PN1496">
            <v>0</v>
          </cell>
          <cell r="PO1496">
            <v>0</v>
          </cell>
        </row>
        <row r="1497">
          <cell r="M1497" t="str">
            <v>PEN_NOM_CORP_NT</v>
          </cell>
          <cell r="V1497" t="str">
            <v>RFL_CORP</v>
          </cell>
          <cell r="X1497">
            <v>0</v>
          </cell>
          <cell r="Y1497">
            <v>0</v>
          </cell>
          <cell r="AI1497">
            <v>0</v>
          </cell>
          <cell r="AJ1497">
            <v>0</v>
          </cell>
          <cell r="AT1497">
            <v>0</v>
          </cell>
          <cell r="AU1497">
            <v>0</v>
          </cell>
          <cell r="PM1497">
            <v>0</v>
          </cell>
          <cell r="PN1497">
            <v>0</v>
          </cell>
          <cell r="PO1497">
            <v>0</v>
          </cell>
        </row>
        <row r="1498">
          <cell r="M1498" t="str">
            <v>PEN_NOM_CORP_NT</v>
          </cell>
          <cell r="V1498" t="str">
            <v>RFL_CORP</v>
          </cell>
          <cell r="X1498">
            <v>0</v>
          </cell>
          <cell r="Y1498">
            <v>0</v>
          </cell>
          <cell r="AI1498">
            <v>0</v>
          </cell>
          <cell r="AJ1498">
            <v>0</v>
          </cell>
          <cell r="AT1498">
            <v>0</v>
          </cell>
          <cell r="AU1498">
            <v>0</v>
          </cell>
          <cell r="PM1498">
            <v>0</v>
          </cell>
          <cell r="PN1498">
            <v>0</v>
          </cell>
          <cell r="PO1498">
            <v>0</v>
          </cell>
        </row>
        <row r="1499">
          <cell r="M1499" t="str">
            <v>PEN_NOM_CORP_NT</v>
          </cell>
          <cell r="V1499" t="str">
            <v>RFL_CORP</v>
          </cell>
          <cell r="X1499">
            <v>0</v>
          </cell>
          <cell r="Y1499">
            <v>0</v>
          </cell>
          <cell r="AI1499">
            <v>0</v>
          </cell>
          <cell r="AJ1499">
            <v>0</v>
          </cell>
          <cell r="AT1499">
            <v>0</v>
          </cell>
          <cell r="AU1499">
            <v>0</v>
          </cell>
          <cell r="PM1499">
            <v>0</v>
          </cell>
          <cell r="PN1499">
            <v>0</v>
          </cell>
          <cell r="PO1499">
            <v>0</v>
          </cell>
        </row>
        <row r="1500">
          <cell r="M1500" t="str">
            <v>PEN_NOM_CORP_NT</v>
          </cell>
          <cell r="V1500" t="str">
            <v>RFL_CORP</v>
          </cell>
          <cell r="X1500">
            <v>0</v>
          </cell>
          <cell r="Y1500">
            <v>0</v>
          </cell>
          <cell r="AI1500">
            <v>0</v>
          </cell>
          <cell r="AJ1500">
            <v>0</v>
          </cell>
          <cell r="AT1500">
            <v>0</v>
          </cell>
          <cell r="AU1500">
            <v>0</v>
          </cell>
          <cell r="PM1500">
            <v>0</v>
          </cell>
          <cell r="PN1500">
            <v>0</v>
          </cell>
          <cell r="PO1500">
            <v>0</v>
          </cell>
        </row>
        <row r="1501">
          <cell r="M1501" t="str">
            <v>PEN_NOM_CORP_NT</v>
          </cell>
          <cell r="V1501" t="str">
            <v>RFL_CORP</v>
          </cell>
          <cell r="X1501">
            <v>0</v>
          </cell>
          <cell r="Y1501">
            <v>0</v>
          </cell>
          <cell r="AI1501">
            <v>0</v>
          </cell>
          <cell r="AJ1501">
            <v>0</v>
          </cell>
          <cell r="AT1501">
            <v>0</v>
          </cell>
          <cell r="AU1501">
            <v>0</v>
          </cell>
          <cell r="PM1501">
            <v>0</v>
          </cell>
          <cell r="PN1501">
            <v>0</v>
          </cell>
          <cell r="PO1501">
            <v>0</v>
          </cell>
        </row>
        <row r="1502">
          <cell r="M1502" t="str">
            <v>PEN_NOM_CORP_NT</v>
          </cell>
          <cell r="V1502" t="str">
            <v>RFL_CORP</v>
          </cell>
          <cell r="X1502">
            <v>0</v>
          </cell>
          <cell r="Y1502">
            <v>0</v>
          </cell>
          <cell r="AI1502">
            <v>0</v>
          </cell>
          <cell r="AJ1502">
            <v>0</v>
          </cell>
          <cell r="AT1502">
            <v>0</v>
          </cell>
          <cell r="AU1502">
            <v>0</v>
          </cell>
          <cell r="PM1502">
            <v>0</v>
          </cell>
          <cell r="PN1502">
            <v>0</v>
          </cell>
          <cell r="PO1502">
            <v>0</v>
          </cell>
        </row>
        <row r="1503">
          <cell r="M1503" t="str">
            <v>PEN_NOM_CORP_NT</v>
          </cell>
          <cell r="V1503" t="str">
            <v>RFL_CORP</v>
          </cell>
          <cell r="X1503">
            <v>0</v>
          </cell>
          <cell r="Y1503">
            <v>0</v>
          </cell>
          <cell r="AI1503">
            <v>0</v>
          </cell>
          <cell r="AJ1503">
            <v>0</v>
          </cell>
          <cell r="AT1503">
            <v>0</v>
          </cell>
          <cell r="AU1503">
            <v>0</v>
          </cell>
          <cell r="PM1503">
            <v>0</v>
          </cell>
          <cell r="PN1503">
            <v>0</v>
          </cell>
          <cell r="PO1503">
            <v>0</v>
          </cell>
        </row>
        <row r="1504">
          <cell r="M1504" t="str">
            <v>PEN_NOM_CORP_NT</v>
          </cell>
          <cell r="V1504" t="str">
            <v>RFL_CORP</v>
          </cell>
          <cell r="X1504">
            <v>0</v>
          </cell>
          <cell r="Y1504">
            <v>0</v>
          </cell>
          <cell r="AI1504">
            <v>0</v>
          </cell>
          <cell r="AJ1504">
            <v>0</v>
          </cell>
          <cell r="AT1504">
            <v>0</v>
          </cell>
          <cell r="AU1504">
            <v>0</v>
          </cell>
          <cell r="PM1504">
            <v>0</v>
          </cell>
          <cell r="PN1504">
            <v>0</v>
          </cell>
          <cell r="PO1504">
            <v>0</v>
          </cell>
        </row>
        <row r="1505">
          <cell r="M1505" t="str">
            <v>PEN_NOM_CORP_NT</v>
          </cell>
          <cell r="V1505" t="str">
            <v>RFL_CORP</v>
          </cell>
          <cell r="X1505">
            <v>0</v>
          </cell>
          <cell r="Y1505">
            <v>0</v>
          </cell>
          <cell r="AI1505">
            <v>0</v>
          </cell>
          <cell r="AJ1505">
            <v>0</v>
          </cell>
          <cell r="AT1505">
            <v>0</v>
          </cell>
          <cell r="AU1505">
            <v>0</v>
          </cell>
          <cell r="PM1505">
            <v>0</v>
          </cell>
          <cell r="PN1505">
            <v>0</v>
          </cell>
          <cell r="PO1505">
            <v>0</v>
          </cell>
        </row>
        <row r="1506">
          <cell r="M1506" t="str">
            <v>PEN_NOM_CORP_NT</v>
          </cell>
          <cell r="V1506" t="str">
            <v>RFL_CORP</v>
          </cell>
          <cell r="X1506">
            <v>0</v>
          </cell>
          <cell r="Y1506">
            <v>0</v>
          </cell>
          <cell r="AI1506">
            <v>0</v>
          </cell>
          <cell r="AJ1506">
            <v>0</v>
          </cell>
          <cell r="AT1506">
            <v>0</v>
          </cell>
          <cell r="AU1506">
            <v>0</v>
          </cell>
          <cell r="PM1506">
            <v>0</v>
          </cell>
          <cell r="PN1506">
            <v>0</v>
          </cell>
          <cell r="PO1506">
            <v>0</v>
          </cell>
        </row>
        <row r="1507">
          <cell r="M1507" t="str">
            <v>PEN_NOM_CORP_NT</v>
          </cell>
          <cell r="V1507" t="str">
            <v>RFL_CORP</v>
          </cell>
          <cell r="X1507">
            <v>0</v>
          </cell>
          <cell r="Y1507">
            <v>0</v>
          </cell>
          <cell r="AI1507">
            <v>0</v>
          </cell>
          <cell r="AJ1507">
            <v>0</v>
          </cell>
          <cell r="AT1507">
            <v>0</v>
          </cell>
          <cell r="AU1507">
            <v>0</v>
          </cell>
          <cell r="PM1507">
            <v>0</v>
          </cell>
          <cell r="PN1507">
            <v>0</v>
          </cell>
          <cell r="PO1507">
            <v>0</v>
          </cell>
        </row>
        <row r="1508">
          <cell r="M1508" t="str">
            <v>PEN_NOM_CORP_NT</v>
          </cell>
          <cell r="V1508" t="str">
            <v>RFL_CORP</v>
          </cell>
          <cell r="X1508">
            <v>0</v>
          </cell>
          <cell r="Y1508">
            <v>0</v>
          </cell>
          <cell r="AI1508">
            <v>0</v>
          </cell>
          <cell r="AJ1508">
            <v>0</v>
          </cell>
          <cell r="AT1508">
            <v>0</v>
          </cell>
          <cell r="AU1508">
            <v>0</v>
          </cell>
          <cell r="PM1508">
            <v>0</v>
          </cell>
          <cell r="PN1508">
            <v>0</v>
          </cell>
          <cell r="PO1508">
            <v>0</v>
          </cell>
        </row>
        <row r="1509">
          <cell r="M1509" t="str">
            <v>PEN_NOM_CORP_NT</v>
          </cell>
          <cell r="V1509" t="str">
            <v>RFL_CORP</v>
          </cell>
          <cell r="X1509">
            <v>0</v>
          </cell>
          <cell r="Y1509">
            <v>0</v>
          </cell>
          <cell r="AI1509">
            <v>0</v>
          </cell>
          <cell r="AJ1509">
            <v>0</v>
          </cell>
          <cell r="AT1509">
            <v>0</v>
          </cell>
          <cell r="AU1509">
            <v>0</v>
          </cell>
          <cell r="PM1509">
            <v>0</v>
          </cell>
          <cell r="PN1509">
            <v>0</v>
          </cell>
          <cell r="PO1509">
            <v>0</v>
          </cell>
        </row>
        <row r="1510">
          <cell r="M1510" t="str">
            <v>PEN_NOM_CORP_NT</v>
          </cell>
          <cell r="V1510" t="str">
            <v>RFL_CORP</v>
          </cell>
          <cell r="X1510">
            <v>0</v>
          </cell>
          <cell r="Y1510">
            <v>0</v>
          </cell>
          <cell r="AI1510">
            <v>0</v>
          </cell>
          <cell r="AJ1510">
            <v>0</v>
          </cell>
          <cell r="AT1510">
            <v>0</v>
          </cell>
          <cell r="AU1510">
            <v>0</v>
          </cell>
          <cell r="PM1510">
            <v>0</v>
          </cell>
          <cell r="PN1510">
            <v>0</v>
          </cell>
          <cell r="PO1510">
            <v>0</v>
          </cell>
        </row>
        <row r="1511">
          <cell r="M1511" t="str">
            <v>PEN_NOM_CORP_NT</v>
          </cell>
          <cell r="V1511" t="str">
            <v>RFL_CORP</v>
          </cell>
          <cell r="X1511">
            <v>0</v>
          </cell>
          <cell r="Y1511">
            <v>0</v>
          </cell>
          <cell r="AI1511">
            <v>0</v>
          </cell>
          <cell r="AJ1511">
            <v>0</v>
          </cell>
          <cell r="AT1511">
            <v>0</v>
          </cell>
          <cell r="AU1511">
            <v>0</v>
          </cell>
          <cell r="PM1511">
            <v>0</v>
          </cell>
          <cell r="PN1511">
            <v>0</v>
          </cell>
          <cell r="PO1511">
            <v>0</v>
          </cell>
        </row>
        <row r="1512">
          <cell r="M1512" t="str">
            <v>PEN_NOM_CORP_NT</v>
          </cell>
          <cell r="V1512" t="str">
            <v>RFL_CORP</v>
          </cell>
          <cell r="X1512">
            <v>0</v>
          </cell>
          <cell r="Y1512">
            <v>0</v>
          </cell>
          <cell r="AI1512">
            <v>0</v>
          </cell>
          <cell r="AJ1512">
            <v>0</v>
          </cell>
          <cell r="AT1512">
            <v>0</v>
          </cell>
          <cell r="AU1512">
            <v>0</v>
          </cell>
          <cell r="PM1512">
            <v>0</v>
          </cell>
          <cell r="PN1512">
            <v>0</v>
          </cell>
          <cell r="PO1512">
            <v>0</v>
          </cell>
        </row>
        <row r="1513">
          <cell r="M1513" t="str">
            <v>PEN_NOM_CORP_NT</v>
          </cell>
          <cell r="V1513" t="str">
            <v>RFL_CORP</v>
          </cell>
          <cell r="X1513">
            <v>0</v>
          </cell>
          <cell r="Y1513">
            <v>0</v>
          </cell>
          <cell r="AI1513">
            <v>0</v>
          </cell>
          <cell r="AJ1513">
            <v>0</v>
          </cell>
          <cell r="AT1513">
            <v>0</v>
          </cell>
          <cell r="AU1513">
            <v>0</v>
          </cell>
          <cell r="PM1513">
            <v>0</v>
          </cell>
          <cell r="PN1513">
            <v>0</v>
          </cell>
          <cell r="PO1513">
            <v>0</v>
          </cell>
        </row>
        <row r="1514">
          <cell r="M1514" t="str">
            <v>PEN_NOM_CORP_NT</v>
          </cell>
          <cell r="V1514" t="str">
            <v>RFL_CORP</v>
          </cell>
          <cell r="X1514">
            <v>0</v>
          </cell>
          <cell r="Y1514">
            <v>0</v>
          </cell>
          <cell r="AI1514">
            <v>0</v>
          </cell>
          <cell r="AJ1514">
            <v>0</v>
          </cell>
          <cell r="AT1514">
            <v>0</v>
          </cell>
          <cell r="AU1514">
            <v>0</v>
          </cell>
          <cell r="PM1514">
            <v>0</v>
          </cell>
          <cell r="PN1514">
            <v>0</v>
          </cell>
          <cell r="PO1514">
            <v>0</v>
          </cell>
        </row>
        <row r="1515">
          <cell r="M1515" t="str">
            <v>PEN_NOM_CORP_NT</v>
          </cell>
          <cell r="V1515" t="str">
            <v>RFL_CORP</v>
          </cell>
          <cell r="X1515">
            <v>0</v>
          </cell>
          <cell r="Y1515">
            <v>0</v>
          </cell>
          <cell r="AI1515">
            <v>0</v>
          </cell>
          <cell r="AJ1515">
            <v>0</v>
          </cell>
          <cell r="AT1515">
            <v>0</v>
          </cell>
          <cell r="AU1515">
            <v>0</v>
          </cell>
          <cell r="PM1515">
            <v>0</v>
          </cell>
          <cell r="PN1515">
            <v>0</v>
          </cell>
          <cell r="PO1515">
            <v>0</v>
          </cell>
        </row>
        <row r="1516">
          <cell r="M1516" t="str">
            <v>PEN_NOM_CORP_NT</v>
          </cell>
          <cell r="V1516" t="str">
            <v>RFL_CORP</v>
          </cell>
          <cell r="X1516">
            <v>0</v>
          </cell>
          <cell r="Y1516">
            <v>0</v>
          </cell>
          <cell r="AI1516">
            <v>0</v>
          </cell>
          <cell r="AJ1516">
            <v>0</v>
          </cell>
          <cell r="AT1516">
            <v>0</v>
          </cell>
          <cell r="AU1516">
            <v>0</v>
          </cell>
          <cell r="PM1516">
            <v>0</v>
          </cell>
          <cell r="PN1516">
            <v>0</v>
          </cell>
          <cell r="PO1516">
            <v>0</v>
          </cell>
        </row>
        <row r="1517">
          <cell r="M1517" t="str">
            <v>PEN_NOM_CORP_NT</v>
          </cell>
          <cell r="V1517" t="str">
            <v>RFL_CORP</v>
          </cell>
          <cell r="X1517">
            <v>0</v>
          </cell>
          <cell r="Y1517">
            <v>0</v>
          </cell>
          <cell r="AI1517">
            <v>0</v>
          </cell>
          <cell r="AJ1517">
            <v>0</v>
          </cell>
          <cell r="AT1517">
            <v>0</v>
          </cell>
          <cell r="AU1517">
            <v>0</v>
          </cell>
          <cell r="PM1517">
            <v>0</v>
          </cell>
          <cell r="PN1517">
            <v>0</v>
          </cell>
          <cell r="PO1517">
            <v>0</v>
          </cell>
        </row>
        <row r="1518">
          <cell r="M1518" t="str">
            <v>PEN_NOM_CORP_NT</v>
          </cell>
          <cell r="V1518" t="str">
            <v>RFL_CORP</v>
          </cell>
          <cell r="X1518">
            <v>0</v>
          </cell>
          <cell r="Y1518">
            <v>0</v>
          </cell>
          <cell r="AI1518">
            <v>0</v>
          </cell>
          <cell r="AJ1518">
            <v>0</v>
          </cell>
          <cell r="AT1518">
            <v>0</v>
          </cell>
          <cell r="AU1518">
            <v>0</v>
          </cell>
          <cell r="PM1518">
            <v>0</v>
          </cell>
          <cell r="PN1518">
            <v>0</v>
          </cell>
          <cell r="PO1518">
            <v>0</v>
          </cell>
        </row>
        <row r="1519">
          <cell r="M1519" t="str">
            <v>PEN_NOM_CORP_NT</v>
          </cell>
          <cell r="V1519" t="str">
            <v>RFL_CORP</v>
          </cell>
          <cell r="X1519">
            <v>0</v>
          </cell>
          <cell r="Y1519">
            <v>0</v>
          </cell>
          <cell r="AI1519">
            <v>0</v>
          </cell>
          <cell r="AJ1519">
            <v>0</v>
          </cell>
          <cell r="AT1519">
            <v>0</v>
          </cell>
          <cell r="AU1519">
            <v>0</v>
          </cell>
          <cell r="PM1519">
            <v>0</v>
          </cell>
          <cell r="PN1519">
            <v>0</v>
          </cell>
          <cell r="PO1519">
            <v>0</v>
          </cell>
        </row>
        <row r="1520">
          <cell r="M1520" t="str">
            <v>PEN_NOM_CORP_NT</v>
          </cell>
          <cell r="V1520" t="str">
            <v>RFL_CORP</v>
          </cell>
          <cell r="X1520">
            <v>0</v>
          </cell>
          <cell r="Y1520">
            <v>0</v>
          </cell>
          <cell r="AI1520">
            <v>0</v>
          </cell>
          <cell r="AJ1520">
            <v>0</v>
          </cell>
          <cell r="AT1520">
            <v>0</v>
          </cell>
          <cell r="AU1520">
            <v>0</v>
          </cell>
          <cell r="PM1520">
            <v>0</v>
          </cell>
          <cell r="PN1520">
            <v>0</v>
          </cell>
          <cell r="PO1520">
            <v>0</v>
          </cell>
        </row>
        <row r="1521">
          <cell r="M1521" t="str">
            <v>PEN_NOM_CORP_NT</v>
          </cell>
          <cell r="V1521" t="str">
            <v>RFL_CORP</v>
          </cell>
          <cell r="X1521">
            <v>0</v>
          </cell>
          <cell r="Y1521">
            <v>0</v>
          </cell>
          <cell r="AI1521">
            <v>0</v>
          </cell>
          <cell r="AJ1521">
            <v>0</v>
          </cell>
          <cell r="AT1521">
            <v>0</v>
          </cell>
          <cell r="AU1521">
            <v>0</v>
          </cell>
          <cell r="PM1521">
            <v>0</v>
          </cell>
          <cell r="PN1521">
            <v>0</v>
          </cell>
          <cell r="PO1521">
            <v>0</v>
          </cell>
        </row>
        <row r="1522">
          <cell r="M1522" t="str">
            <v>PEN_NOM_CORP_NT</v>
          </cell>
          <cell r="V1522" t="str">
            <v>RFL_CORP</v>
          </cell>
          <cell r="X1522">
            <v>0</v>
          </cell>
          <cell r="Y1522">
            <v>0</v>
          </cell>
          <cell r="AI1522">
            <v>0</v>
          </cell>
          <cell r="AJ1522">
            <v>0</v>
          </cell>
          <cell r="AT1522">
            <v>0</v>
          </cell>
          <cell r="AU1522">
            <v>0</v>
          </cell>
          <cell r="PM1522">
            <v>0</v>
          </cell>
          <cell r="PN1522">
            <v>0</v>
          </cell>
          <cell r="PO1522">
            <v>0</v>
          </cell>
        </row>
        <row r="1523">
          <cell r="M1523" t="str">
            <v>PEN_NOM_CORP_NT</v>
          </cell>
          <cell r="V1523" t="str">
            <v>RFL_CORP</v>
          </cell>
          <cell r="X1523">
            <v>0</v>
          </cell>
          <cell r="Y1523">
            <v>0</v>
          </cell>
          <cell r="AI1523">
            <v>0</v>
          </cell>
          <cell r="AJ1523">
            <v>0</v>
          </cell>
          <cell r="AT1523">
            <v>0</v>
          </cell>
          <cell r="AU1523">
            <v>0</v>
          </cell>
          <cell r="PM1523">
            <v>0</v>
          </cell>
          <cell r="PN1523">
            <v>0</v>
          </cell>
          <cell r="PO1523">
            <v>0</v>
          </cell>
        </row>
        <row r="1524">
          <cell r="M1524" t="str">
            <v>PEN_NOM_CORP_NT</v>
          </cell>
          <cell r="V1524" t="str">
            <v>RFL_CORP</v>
          </cell>
          <cell r="X1524">
            <v>0</v>
          </cell>
          <cell r="Y1524">
            <v>0</v>
          </cell>
          <cell r="AI1524">
            <v>0</v>
          </cell>
          <cell r="AJ1524">
            <v>0</v>
          </cell>
          <cell r="AT1524">
            <v>0</v>
          </cell>
          <cell r="AU1524">
            <v>0</v>
          </cell>
          <cell r="PM1524">
            <v>0</v>
          </cell>
          <cell r="PN1524">
            <v>0</v>
          </cell>
          <cell r="PO1524">
            <v>0</v>
          </cell>
        </row>
        <row r="1525">
          <cell r="M1525" t="str">
            <v>PEN_NOM_CORP_NT</v>
          </cell>
          <cell r="V1525" t="str">
            <v>RFL_CORP</v>
          </cell>
          <cell r="X1525">
            <v>0</v>
          </cell>
          <cell r="Y1525">
            <v>0</v>
          </cell>
          <cell r="AI1525">
            <v>0</v>
          </cell>
          <cell r="AJ1525">
            <v>0</v>
          </cell>
          <cell r="AT1525">
            <v>0</v>
          </cell>
          <cell r="AU1525">
            <v>0</v>
          </cell>
          <cell r="PM1525">
            <v>0</v>
          </cell>
          <cell r="PN1525">
            <v>0</v>
          </cell>
          <cell r="PO1525">
            <v>0</v>
          </cell>
        </row>
        <row r="1526">
          <cell r="M1526" t="str">
            <v>PEN_NOM_CORP_NT</v>
          </cell>
          <cell r="V1526" t="str">
            <v>RFL_CORP</v>
          </cell>
          <cell r="X1526">
            <v>0</v>
          </cell>
          <cell r="Y1526">
            <v>0</v>
          </cell>
          <cell r="AI1526">
            <v>0</v>
          </cell>
          <cell r="AJ1526">
            <v>0</v>
          </cell>
          <cell r="AT1526">
            <v>0</v>
          </cell>
          <cell r="AU1526">
            <v>0</v>
          </cell>
          <cell r="PM1526">
            <v>0</v>
          </cell>
          <cell r="PN1526">
            <v>0</v>
          </cell>
          <cell r="PO1526">
            <v>0</v>
          </cell>
        </row>
        <row r="1527">
          <cell r="M1527" t="str">
            <v>PEN_NOM_CORP_NT</v>
          </cell>
          <cell r="V1527" t="str">
            <v>RFL_CORP</v>
          </cell>
          <cell r="X1527">
            <v>0</v>
          </cell>
          <cell r="Y1527">
            <v>0</v>
          </cell>
          <cell r="AI1527">
            <v>0</v>
          </cell>
          <cell r="AJ1527">
            <v>0</v>
          </cell>
          <cell r="AT1527">
            <v>0</v>
          </cell>
          <cell r="AU1527">
            <v>0</v>
          </cell>
          <cell r="PM1527">
            <v>0</v>
          </cell>
          <cell r="PN1527">
            <v>0</v>
          </cell>
          <cell r="PO1527">
            <v>0</v>
          </cell>
        </row>
        <row r="1528">
          <cell r="M1528" t="str">
            <v>PEN_NOM_CORP_NT</v>
          </cell>
          <cell r="V1528" t="str">
            <v>RFL_CORP</v>
          </cell>
          <cell r="X1528">
            <v>0</v>
          </cell>
          <cell r="Y1528">
            <v>0</v>
          </cell>
          <cell r="AI1528">
            <v>0</v>
          </cell>
          <cell r="AJ1528">
            <v>0</v>
          </cell>
          <cell r="AT1528">
            <v>0</v>
          </cell>
          <cell r="AU1528">
            <v>0</v>
          </cell>
          <cell r="PM1528">
            <v>0</v>
          </cell>
          <cell r="PN1528">
            <v>0</v>
          </cell>
          <cell r="PO1528">
            <v>0</v>
          </cell>
        </row>
        <row r="1529">
          <cell r="M1529" t="str">
            <v>PEN_NOM_CORP_NT</v>
          </cell>
          <cell r="V1529" t="str">
            <v>RFL_CORP</v>
          </cell>
          <cell r="X1529">
            <v>0</v>
          </cell>
          <cell r="Y1529">
            <v>0</v>
          </cell>
          <cell r="AI1529">
            <v>0</v>
          </cell>
          <cell r="AJ1529">
            <v>0</v>
          </cell>
          <cell r="AT1529">
            <v>0</v>
          </cell>
          <cell r="AU1529">
            <v>0</v>
          </cell>
          <cell r="PM1529">
            <v>0</v>
          </cell>
          <cell r="PN1529">
            <v>0</v>
          </cell>
          <cell r="PO1529">
            <v>0</v>
          </cell>
        </row>
        <row r="1530">
          <cell r="M1530" t="str">
            <v>PEN_NOM_CORP_NT</v>
          </cell>
          <cell r="V1530" t="str">
            <v>RFL_CORP</v>
          </cell>
          <cell r="X1530">
            <v>0</v>
          </cell>
          <cell r="Y1530">
            <v>0</v>
          </cell>
          <cell r="AI1530">
            <v>0</v>
          </cell>
          <cell r="AJ1530">
            <v>0</v>
          </cell>
          <cell r="AT1530">
            <v>0</v>
          </cell>
          <cell r="AU1530">
            <v>0</v>
          </cell>
          <cell r="PM1530">
            <v>0</v>
          </cell>
          <cell r="PN1530">
            <v>0</v>
          </cell>
          <cell r="PO1530">
            <v>0</v>
          </cell>
        </row>
        <row r="1531">
          <cell r="M1531" t="str">
            <v>PEN_NOM_CORP_NT</v>
          </cell>
          <cell r="V1531" t="str">
            <v>RFL_CORP</v>
          </cell>
          <cell r="X1531">
            <v>0</v>
          </cell>
          <cell r="Y1531">
            <v>0</v>
          </cell>
          <cell r="AI1531">
            <v>0</v>
          </cell>
          <cell r="AJ1531">
            <v>0</v>
          </cell>
          <cell r="AT1531">
            <v>0</v>
          </cell>
          <cell r="AU1531">
            <v>0</v>
          </cell>
          <cell r="PM1531">
            <v>0</v>
          </cell>
          <cell r="PN1531">
            <v>0</v>
          </cell>
          <cell r="PO1531">
            <v>0</v>
          </cell>
        </row>
        <row r="1532">
          <cell r="M1532" t="str">
            <v>PEN_NOM_CORP_NT</v>
          </cell>
          <cell r="V1532" t="str">
            <v>RFL_CORP</v>
          </cell>
          <cell r="X1532">
            <v>0</v>
          </cell>
          <cell r="Y1532">
            <v>0</v>
          </cell>
          <cell r="AI1532">
            <v>0</v>
          </cell>
          <cell r="AJ1532">
            <v>0</v>
          </cell>
          <cell r="AT1532">
            <v>0</v>
          </cell>
          <cell r="AU1532">
            <v>0</v>
          </cell>
          <cell r="PM1532">
            <v>0</v>
          </cell>
          <cell r="PN1532">
            <v>0</v>
          </cell>
          <cell r="PO1532">
            <v>0</v>
          </cell>
        </row>
        <row r="1533">
          <cell r="M1533" t="str">
            <v>PEN_NOM_CORP_NT</v>
          </cell>
          <cell r="V1533" t="str">
            <v>RFL_CORP</v>
          </cell>
          <cell r="X1533">
            <v>0</v>
          </cell>
          <cell r="Y1533">
            <v>0</v>
          </cell>
          <cell r="AI1533">
            <v>0</v>
          </cell>
          <cell r="AJ1533">
            <v>0</v>
          </cell>
          <cell r="AT1533">
            <v>0</v>
          </cell>
          <cell r="AU1533">
            <v>0</v>
          </cell>
          <cell r="PM1533">
            <v>0</v>
          </cell>
          <cell r="PN1533">
            <v>0</v>
          </cell>
          <cell r="PO1533">
            <v>0</v>
          </cell>
        </row>
        <row r="1534">
          <cell r="M1534" t="str">
            <v>PEN_NOM_CORP_NT</v>
          </cell>
          <cell r="V1534" t="str">
            <v>RFL_CORP</v>
          </cell>
          <cell r="X1534">
            <v>0</v>
          </cell>
          <cell r="Y1534">
            <v>0</v>
          </cell>
          <cell r="AI1534">
            <v>0</v>
          </cell>
          <cell r="AJ1534">
            <v>0</v>
          </cell>
          <cell r="AT1534">
            <v>0</v>
          </cell>
          <cell r="AU1534">
            <v>0</v>
          </cell>
          <cell r="PM1534">
            <v>0</v>
          </cell>
          <cell r="PN1534">
            <v>0</v>
          </cell>
          <cell r="PO1534">
            <v>0</v>
          </cell>
        </row>
        <row r="1535">
          <cell r="M1535" t="str">
            <v>PEN_NOM_CORP_NT</v>
          </cell>
          <cell r="V1535" t="str">
            <v>RFL_CORP</v>
          </cell>
          <cell r="X1535">
            <v>0</v>
          </cell>
          <cell r="Y1535">
            <v>0</v>
          </cell>
          <cell r="AI1535">
            <v>0</v>
          </cell>
          <cell r="AJ1535">
            <v>0</v>
          </cell>
          <cell r="AT1535">
            <v>0</v>
          </cell>
          <cell r="AU1535">
            <v>0</v>
          </cell>
          <cell r="PM1535">
            <v>0</v>
          </cell>
          <cell r="PN1535">
            <v>0</v>
          </cell>
          <cell r="PO1535">
            <v>0</v>
          </cell>
        </row>
        <row r="1536">
          <cell r="M1536" t="str">
            <v>PEN_NOM_CORP_NT</v>
          </cell>
          <cell r="V1536" t="str">
            <v>RFL_CORP</v>
          </cell>
          <cell r="X1536">
            <v>0</v>
          </cell>
          <cell r="Y1536">
            <v>0</v>
          </cell>
          <cell r="AI1536">
            <v>0</v>
          </cell>
          <cell r="AJ1536">
            <v>0</v>
          </cell>
          <cell r="AT1536">
            <v>0</v>
          </cell>
          <cell r="AU1536">
            <v>0</v>
          </cell>
          <cell r="PM1536">
            <v>0</v>
          </cell>
          <cell r="PN1536">
            <v>0</v>
          </cell>
          <cell r="PO1536">
            <v>0</v>
          </cell>
        </row>
        <row r="1537">
          <cell r="M1537" t="str">
            <v>PEN_NOM_CORP_NT</v>
          </cell>
          <cell r="V1537" t="str">
            <v>RFL_CORP</v>
          </cell>
          <cell r="X1537">
            <v>0</v>
          </cell>
          <cell r="Y1537">
            <v>0</v>
          </cell>
          <cell r="AI1537">
            <v>0</v>
          </cell>
          <cell r="AJ1537">
            <v>0</v>
          </cell>
          <cell r="AT1537">
            <v>0</v>
          </cell>
          <cell r="AU1537">
            <v>0</v>
          </cell>
          <cell r="PM1537">
            <v>0</v>
          </cell>
          <cell r="PN1537">
            <v>0</v>
          </cell>
          <cell r="PO1537">
            <v>0</v>
          </cell>
        </row>
        <row r="1538">
          <cell r="M1538" t="str">
            <v>PEN_NOM_CORP_NT</v>
          </cell>
          <cell r="V1538" t="str">
            <v>RFL_CORP</v>
          </cell>
          <cell r="X1538">
            <v>0</v>
          </cell>
          <cell r="Y1538">
            <v>0</v>
          </cell>
          <cell r="AI1538">
            <v>0</v>
          </cell>
          <cell r="AJ1538">
            <v>0</v>
          </cell>
          <cell r="AT1538">
            <v>0</v>
          </cell>
          <cell r="AU1538">
            <v>0</v>
          </cell>
          <cell r="PM1538">
            <v>0</v>
          </cell>
          <cell r="PN1538">
            <v>0</v>
          </cell>
          <cell r="PO1538">
            <v>0</v>
          </cell>
        </row>
        <row r="1539">
          <cell r="M1539" t="str">
            <v>PEN_NOM_CORP_NT</v>
          </cell>
          <cell r="V1539" t="str">
            <v>RFL_CORP</v>
          </cell>
          <cell r="X1539">
            <v>0</v>
          </cell>
          <cell r="Y1539">
            <v>0</v>
          </cell>
          <cell r="AI1539">
            <v>0</v>
          </cell>
          <cell r="AJ1539">
            <v>0</v>
          </cell>
          <cell r="AT1539">
            <v>0</v>
          </cell>
          <cell r="AU1539">
            <v>0</v>
          </cell>
          <cell r="PM1539">
            <v>0</v>
          </cell>
          <cell r="PN1539">
            <v>0</v>
          </cell>
          <cell r="PO1539">
            <v>0</v>
          </cell>
        </row>
        <row r="1540">
          <cell r="M1540" t="str">
            <v>PEN_NOM_CORP_NT</v>
          </cell>
          <cell r="V1540" t="str">
            <v>RFL_CORP</v>
          </cell>
          <cell r="X1540">
            <v>0</v>
          </cell>
          <cell r="Y1540">
            <v>0</v>
          </cell>
          <cell r="AI1540">
            <v>0</v>
          </cell>
          <cell r="AJ1540">
            <v>0</v>
          </cell>
          <cell r="AT1540">
            <v>0</v>
          </cell>
          <cell r="AU1540">
            <v>0</v>
          </cell>
          <cell r="PM1540">
            <v>0</v>
          </cell>
          <cell r="PN1540">
            <v>0</v>
          </cell>
          <cell r="PO1540">
            <v>0</v>
          </cell>
        </row>
        <row r="1541">
          <cell r="M1541" t="str">
            <v>PEN_NOM_CORP_NT</v>
          </cell>
          <cell r="V1541" t="str">
            <v>RFL_CORP</v>
          </cell>
          <cell r="X1541">
            <v>0</v>
          </cell>
          <cell r="Y1541">
            <v>0</v>
          </cell>
          <cell r="AI1541">
            <v>0</v>
          </cell>
          <cell r="AJ1541">
            <v>0</v>
          </cell>
          <cell r="AT1541">
            <v>0</v>
          </cell>
          <cell r="AU1541">
            <v>0</v>
          </cell>
          <cell r="PM1541">
            <v>0</v>
          </cell>
          <cell r="PN1541">
            <v>0</v>
          </cell>
          <cell r="PO1541">
            <v>0</v>
          </cell>
        </row>
        <row r="1542">
          <cell r="M1542" t="str">
            <v>PEN_NOM_CORP_NT</v>
          </cell>
          <cell r="V1542" t="str">
            <v>RFL_CORP</v>
          </cell>
          <cell r="X1542">
            <v>0</v>
          </cell>
          <cell r="Y1542">
            <v>0</v>
          </cell>
          <cell r="AI1542">
            <v>0</v>
          </cell>
          <cell r="AJ1542">
            <v>0</v>
          </cell>
          <cell r="AT1542">
            <v>0</v>
          </cell>
          <cell r="AU1542">
            <v>0</v>
          </cell>
          <cell r="PM1542">
            <v>0</v>
          </cell>
          <cell r="PN1542">
            <v>0</v>
          </cell>
          <cell r="PO1542">
            <v>0</v>
          </cell>
        </row>
        <row r="1543">
          <cell r="M1543" t="str">
            <v>PEN_NOM_CORP_NT</v>
          </cell>
          <cell r="V1543" t="str">
            <v>RFL_CORP</v>
          </cell>
          <cell r="X1543">
            <v>0</v>
          </cell>
          <cell r="Y1543">
            <v>0</v>
          </cell>
          <cell r="AI1543">
            <v>0</v>
          </cell>
          <cell r="AJ1543">
            <v>0</v>
          </cell>
          <cell r="AT1543">
            <v>0</v>
          </cell>
          <cell r="AU1543">
            <v>0</v>
          </cell>
          <cell r="PM1543">
            <v>0</v>
          </cell>
          <cell r="PN1543">
            <v>0</v>
          </cell>
          <cell r="PO1543">
            <v>0</v>
          </cell>
        </row>
        <row r="1544">
          <cell r="M1544" t="str">
            <v>PEN_NOM_CORP_NT</v>
          </cell>
          <cell r="V1544" t="str">
            <v>RFL_CORP</v>
          </cell>
          <cell r="X1544">
            <v>0</v>
          </cell>
          <cell r="Y1544">
            <v>0</v>
          </cell>
          <cell r="AI1544">
            <v>0</v>
          </cell>
          <cell r="AJ1544">
            <v>0</v>
          </cell>
          <cell r="AT1544">
            <v>0</v>
          </cell>
          <cell r="AU1544">
            <v>0</v>
          </cell>
          <cell r="PM1544">
            <v>0</v>
          </cell>
          <cell r="PN1544">
            <v>0</v>
          </cell>
          <cell r="PO1544">
            <v>0</v>
          </cell>
        </row>
        <row r="1545">
          <cell r="M1545" t="str">
            <v>PEN_NOM_CORP_NT</v>
          </cell>
          <cell r="V1545" t="str">
            <v>RFL_CORP</v>
          </cell>
          <cell r="X1545">
            <v>0</v>
          </cell>
          <cell r="Y1545">
            <v>0</v>
          </cell>
          <cell r="AI1545">
            <v>0</v>
          </cell>
          <cell r="AJ1545">
            <v>0</v>
          </cell>
          <cell r="AT1545">
            <v>0</v>
          </cell>
          <cell r="AU1545">
            <v>0</v>
          </cell>
          <cell r="PM1545">
            <v>0</v>
          </cell>
          <cell r="PN1545">
            <v>0</v>
          </cell>
          <cell r="PO1545">
            <v>0</v>
          </cell>
        </row>
        <row r="1546">
          <cell r="M1546" t="str">
            <v>PEN_NOM_CORP_NT</v>
          </cell>
          <cell r="V1546" t="str">
            <v>RFL_CORP</v>
          </cell>
          <cell r="X1546">
            <v>7.8902446005788308E-3</v>
          </cell>
          <cell r="Y1546">
            <v>0.17319202690435601</v>
          </cell>
          <cell r="AI1546">
            <v>0</v>
          </cell>
          <cell r="AJ1546">
            <v>0</v>
          </cell>
          <cell r="AT1546">
            <v>0</v>
          </cell>
          <cell r="AU1546">
            <v>0</v>
          </cell>
          <cell r="PM1546">
            <v>0</v>
          </cell>
          <cell r="PN1546">
            <v>0</v>
          </cell>
          <cell r="PO1546">
            <v>0</v>
          </cell>
        </row>
        <row r="1547">
          <cell r="M1547" t="str">
            <v>PEN_NOM_CORP_NT</v>
          </cell>
          <cell r="V1547" t="str">
            <v>RFL_CORP</v>
          </cell>
          <cell r="X1547">
            <v>0</v>
          </cell>
          <cell r="Y1547">
            <v>0</v>
          </cell>
          <cell r="AI1547">
            <v>0</v>
          </cell>
          <cell r="AJ1547">
            <v>0</v>
          </cell>
          <cell r="AT1547">
            <v>0</v>
          </cell>
          <cell r="AU1547">
            <v>0</v>
          </cell>
          <cell r="PM1547">
            <v>0</v>
          </cell>
          <cell r="PN1547">
            <v>0</v>
          </cell>
          <cell r="PO1547">
            <v>0</v>
          </cell>
        </row>
        <row r="1548">
          <cell r="M1548" t="str">
            <v>PEN_NOM_CORP_NT</v>
          </cell>
          <cell r="V1548" t="str">
            <v>RFL_CORP</v>
          </cell>
          <cell r="X1548">
            <v>0</v>
          </cell>
          <cell r="Y1548">
            <v>0</v>
          </cell>
          <cell r="AI1548">
            <v>0</v>
          </cell>
          <cell r="AJ1548">
            <v>0</v>
          </cell>
          <cell r="AT1548">
            <v>0</v>
          </cell>
          <cell r="AU1548">
            <v>0</v>
          </cell>
          <cell r="PM1548">
            <v>0</v>
          </cell>
          <cell r="PN1548">
            <v>0</v>
          </cell>
          <cell r="PO1548">
            <v>0</v>
          </cell>
        </row>
        <row r="1549">
          <cell r="M1549" t="str">
            <v>PEN_NOM_CORP_NT</v>
          </cell>
          <cell r="V1549" t="str">
            <v>RFL_CORP</v>
          </cell>
          <cell r="X1549">
            <v>0</v>
          </cell>
          <cell r="Y1549">
            <v>0</v>
          </cell>
          <cell r="AI1549">
            <v>0</v>
          </cell>
          <cell r="AJ1549">
            <v>0</v>
          </cell>
          <cell r="AT1549">
            <v>0</v>
          </cell>
          <cell r="AU1549">
            <v>0</v>
          </cell>
          <cell r="PM1549">
            <v>0</v>
          </cell>
          <cell r="PN1549">
            <v>0</v>
          </cell>
          <cell r="PO1549">
            <v>0</v>
          </cell>
        </row>
        <row r="1550">
          <cell r="M1550" t="str">
            <v>PEN_NOM_CORP_NT</v>
          </cell>
          <cell r="V1550" t="str">
            <v>RFL_CORP</v>
          </cell>
          <cell r="X1550">
            <v>4.23473405695969E-3</v>
          </cell>
          <cell r="Y1550">
            <v>2.55975390550667E-2</v>
          </cell>
          <cell r="AI1550">
            <v>4.78784978438566E-3</v>
          </cell>
          <cell r="AJ1550">
            <v>2.8940937069066301E-2</v>
          </cell>
          <cell r="AT1550">
            <v>0</v>
          </cell>
          <cell r="AU1550">
            <v>0</v>
          </cell>
          <cell r="PM1550">
            <v>0</v>
          </cell>
          <cell r="PN1550">
            <v>0</v>
          </cell>
          <cell r="PO1550">
            <v>0</v>
          </cell>
        </row>
        <row r="1551">
          <cell r="M1551" t="str">
            <v>PEN_NOM_CORP_NT</v>
          </cell>
          <cell r="V1551" t="str">
            <v>RFL_CORP</v>
          </cell>
          <cell r="X1551">
            <v>0</v>
          </cell>
          <cell r="Y1551">
            <v>0</v>
          </cell>
          <cell r="AI1551">
            <v>0</v>
          </cell>
          <cell r="AJ1551">
            <v>0</v>
          </cell>
          <cell r="AT1551">
            <v>0</v>
          </cell>
          <cell r="AU1551">
            <v>0</v>
          </cell>
          <cell r="PM1551">
            <v>0</v>
          </cell>
          <cell r="PN1551">
            <v>0</v>
          </cell>
          <cell r="PO1551">
            <v>0</v>
          </cell>
        </row>
        <row r="1552">
          <cell r="M1552" t="str">
            <v>PEN_NOM_CORP_NT</v>
          </cell>
          <cell r="V1552" t="str">
            <v>RFL_CORP</v>
          </cell>
          <cell r="X1552">
            <v>0</v>
          </cell>
          <cell r="Y1552">
            <v>0</v>
          </cell>
          <cell r="AI1552">
            <v>0</v>
          </cell>
          <cell r="AJ1552">
            <v>0</v>
          </cell>
          <cell r="AT1552">
            <v>0</v>
          </cell>
          <cell r="AU1552">
            <v>0</v>
          </cell>
          <cell r="PM1552">
            <v>0</v>
          </cell>
          <cell r="PN1552">
            <v>0</v>
          </cell>
          <cell r="PO1552">
            <v>0</v>
          </cell>
        </row>
        <row r="1553">
          <cell r="M1553" t="str">
            <v>PEN_NOM_CORP_NT</v>
          </cell>
          <cell r="V1553" t="str">
            <v>RFL_CORP</v>
          </cell>
          <cell r="X1553">
            <v>0</v>
          </cell>
          <cell r="Y1553">
            <v>0</v>
          </cell>
          <cell r="AI1553">
            <v>0</v>
          </cell>
          <cell r="AJ1553">
            <v>0</v>
          </cell>
          <cell r="AT1553">
            <v>0</v>
          </cell>
          <cell r="AU1553">
            <v>0</v>
          </cell>
          <cell r="PM1553">
            <v>0</v>
          </cell>
          <cell r="PN1553">
            <v>0</v>
          </cell>
          <cell r="PO1553">
            <v>0</v>
          </cell>
        </row>
        <row r="1554">
          <cell r="M1554" t="str">
            <v>PEN_NOM_CORP_NT</v>
          </cell>
          <cell r="V1554" t="str">
            <v>RFL_CORP</v>
          </cell>
          <cell r="X1554">
            <v>0</v>
          </cell>
          <cell r="Y1554">
            <v>0</v>
          </cell>
          <cell r="AI1554">
            <v>0</v>
          </cell>
          <cell r="AJ1554">
            <v>0</v>
          </cell>
          <cell r="AT1554">
            <v>0</v>
          </cell>
          <cell r="AU1554">
            <v>0</v>
          </cell>
          <cell r="PM1554">
            <v>0</v>
          </cell>
          <cell r="PN1554">
            <v>0</v>
          </cell>
          <cell r="PO1554">
            <v>0</v>
          </cell>
        </row>
        <row r="1555">
          <cell r="M1555" t="str">
            <v>PEN_NOM_CORP_NT</v>
          </cell>
          <cell r="V1555" t="str">
            <v>RFL_CORP</v>
          </cell>
          <cell r="X1555">
            <v>0</v>
          </cell>
          <cell r="Y1555">
            <v>0</v>
          </cell>
          <cell r="AI1555">
            <v>0</v>
          </cell>
          <cell r="AJ1555">
            <v>0</v>
          </cell>
          <cell r="AT1555">
            <v>0</v>
          </cell>
          <cell r="AU1555">
            <v>0</v>
          </cell>
          <cell r="PM1555">
            <v>0</v>
          </cell>
          <cell r="PN1555">
            <v>0</v>
          </cell>
          <cell r="PO1555">
            <v>0</v>
          </cell>
        </row>
        <row r="1556">
          <cell r="M1556" t="str">
            <v>PEN_NOM_CORP_NT</v>
          </cell>
          <cell r="V1556" t="str">
            <v>RFL_CORP</v>
          </cell>
          <cell r="X1556">
            <v>0</v>
          </cell>
          <cell r="Y1556">
            <v>0</v>
          </cell>
          <cell r="AI1556">
            <v>0</v>
          </cell>
          <cell r="AJ1556">
            <v>0</v>
          </cell>
          <cell r="AT1556">
            <v>0</v>
          </cell>
          <cell r="AU1556">
            <v>0</v>
          </cell>
          <cell r="PM1556">
            <v>0</v>
          </cell>
          <cell r="PN1556">
            <v>0</v>
          </cell>
          <cell r="PO1556">
            <v>0</v>
          </cell>
        </row>
        <row r="1557">
          <cell r="M1557" t="str">
            <v>PEN_NOM_CORP_NT</v>
          </cell>
          <cell r="V1557" t="str">
            <v>RFL_CORP</v>
          </cell>
          <cell r="X1557">
            <v>0</v>
          </cell>
          <cell r="Y1557">
            <v>0</v>
          </cell>
          <cell r="AI1557">
            <v>0</v>
          </cell>
          <cell r="AJ1557">
            <v>0</v>
          </cell>
          <cell r="AT1557">
            <v>0</v>
          </cell>
          <cell r="AU1557">
            <v>0</v>
          </cell>
          <cell r="PM1557">
            <v>0</v>
          </cell>
          <cell r="PN1557">
            <v>0</v>
          </cell>
          <cell r="PO1557">
            <v>0</v>
          </cell>
        </row>
        <row r="1558">
          <cell r="M1558" t="str">
            <v>PEN_NOM_CORP_NT</v>
          </cell>
          <cell r="V1558" t="str">
            <v>RFL_CORP</v>
          </cell>
          <cell r="X1558">
            <v>0</v>
          </cell>
          <cell r="Y1558">
            <v>0</v>
          </cell>
          <cell r="AI1558">
            <v>0</v>
          </cell>
          <cell r="AJ1558">
            <v>0</v>
          </cell>
          <cell r="AT1558">
            <v>0</v>
          </cell>
          <cell r="AU1558">
            <v>0</v>
          </cell>
          <cell r="PM1558">
            <v>0</v>
          </cell>
          <cell r="PN1558">
            <v>0</v>
          </cell>
          <cell r="PO1558">
            <v>0</v>
          </cell>
        </row>
        <row r="1559">
          <cell r="M1559" t="str">
            <v>PEN_NOM_CORP_NT</v>
          </cell>
          <cell r="V1559" t="str">
            <v>RFL_CORP</v>
          </cell>
          <cell r="X1559">
            <v>0</v>
          </cell>
          <cell r="Y1559">
            <v>0</v>
          </cell>
          <cell r="AI1559">
            <v>0</v>
          </cell>
          <cell r="AJ1559">
            <v>0</v>
          </cell>
          <cell r="AT1559">
            <v>0</v>
          </cell>
          <cell r="AU1559">
            <v>0</v>
          </cell>
          <cell r="PM1559">
            <v>0</v>
          </cell>
          <cell r="PN1559">
            <v>0</v>
          </cell>
          <cell r="PO1559">
            <v>0</v>
          </cell>
        </row>
        <row r="1560">
          <cell r="M1560" t="str">
            <v>PEN_NOM_CORP_NT</v>
          </cell>
          <cell r="V1560" t="str">
            <v>RFL_CORP</v>
          </cell>
          <cell r="X1560">
            <v>0</v>
          </cell>
          <cell r="Y1560">
            <v>0</v>
          </cell>
          <cell r="AI1560">
            <v>0</v>
          </cell>
          <cell r="AJ1560">
            <v>0</v>
          </cell>
          <cell r="AT1560">
            <v>0</v>
          </cell>
          <cell r="AU1560">
            <v>0</v>
          </cell>
          <cell r="PM1560">
            <v>0</v>
          </cell>
          <cell r="PN1560">
            <v>0</v>
          </cell>
          <cell r="PO1560">
            <v>0</v>
          </cell>
        </row>
        <row r="1561">
          <cell r="M1561" t="str">
            <v>PEN_NOM_CORP_NT</v>
          </cell>
          <cell r="V1561" t="str">
            <v>RFL_CORP</v>
          </cell>
          <cell r="X1561">
            <v>0</v>
          </cell>
          <cell r="Y1561">
            <v>0</v>
          </cell>
          <cell r="AI1561">
            <v>0</v>
          </cell>
          <cell r="AJ1561">
            <v>0</v>
          </cell>
          <cell r="AT1561">
            <v>0</v>
          </cell>
          <cell r="AU1561">
            <v>0</v>
          </cell>
          <cell r="PM1561">
            <v>0</v>
          </cell>
          <cell r="PN1561">
            <v>0</v>
          </cell>
          <cell r="PO1561">
            <v>0</v>
          </cell>
        </row>
        <row r="1562">
          <cell r="M1562" t="str">
            <v>PEN_NOM_CORP_NT</v>
          </cell>
          <cell r="V1562" t="str">
            <v>RFL_CORP</v>
          </cell>
          <cell r="X1562">
            <v>0</v>
          </cell>
          <cell r="Y1562">
            <v>0</v>
          </cell>
          <cell r="AI1562">
            <v>0</v>
          </cell>
          <cell r="AJ1562">
            <v>0</v>
          </cell>
          <cell r="AT1562">
            <v>0</v>
          </cell>
          <cell r="AU1562">
            <v>0</v>
          </cell>
          <cell r="PM1562">
            <v>0</v>
          </cell>
          <cell r="PN1562">
            <v>0</v>
          </cell>
          <cell r="PO1562">
            <v>0</v>
          </cell>
        </row>
        <row r="1563">
          <cell r="M1563" t="str">
            <v>PEN_NOM_CORP_NT</v>
          </cell>
          <cell r="V1563" t="str">
            <v>RFL_CORP</v>
          </cell>
          <cell r="X1563">
            <v>0</v>
          </cell>
          <cell r="Y1563">
            <v>0</v>
          </cell>
          <cell r="AI1563">
            <v>0</v>
          </cell>
          <cell r="AJ1563">
            <v>0</v>
          </cell>
          <cell r="AT1563">
            <v>0</v>
          </cell>
          <cell r="AU1563">
            <v>0</v>
          </cell>
          <cell r="PM1563">
            <v>0</v>
          </cell>
          <cell r="PN1563">
            <v>0</v>
          </cell>
          <cell r="PO1563">
            <v>0</v>
          </cell>
        </row>
        <row r="1564">
          <cell r="M1564" t="str">
            <v>PEN_NOM_CORP_NT</v>
          </cell>
          <cell r="V1564" t="str">
            <v>RFL_CORP</v>
          </cell>
          <cell r="X1564">
            <v>0</v>
          </cell>
          <cell r="Y1564">
            <v>0</v>
          </cell>
          <cell r="AI1564">
            <v>0</v>
          </cell>
          <cell r="AJ1564">
            <v>0</v>
          </cell>
          <cell r="AT1564">
            <v>0</v>
          </cell>
          <cell r="AU1564">
            <v>0</v>
          </cell>
          <cell r="PM1564">
            <v>0</v>
          </cell>
          <cell r="PN1564">
            <v>0</v>
          </cell>
          <cell r="PO1564">
            <v>0</v>
          </cell>
        </row>
        <row r="1565">
          <cell r="M1565" t="str">
            <v>PEN_NOM_CORP_NT</v>
          </cell>
          <cell r="V1565" t="str">
            <v>RFL_CORP</v>
          </cell>
          <cell r="X1565">
            <v>0</v>
          </cell>
          <cell r="Y1565">
            <v>0</v>
          </cell>
          <cell r="AI1565">
            <v>0</v>
          </cell>
          <cell r="AJ1565">
            <v>0</v>
          </cell>
          <cell r="AT1565">
            <v>0</v>
          </cell>
          <cell r="AU1565">
            <v>0</v>
          </cell>
          <cell r="PM1565">
            <v>0</v>
          </cell>
          <cell r="PN1565">
            <v>0</v>
          </cell>
          <cell r="PO1565">
            <v>0</v>
          </cell>
        </row>
        <row r="1566">
          <cell r="M1566" t="str">
            <v>PEN_NOM_CORP_NT</v>
          </cell>
          <cell r="V1566" t="str">
            <v>RFL_CORP</v>
          </cell>
          <cell r="X1566">
            <v>0</v>
          </cell>
          <cell r="Y1566">
            <v>0</v>
          </cell>
          <cell r="AI1566">
            <v>0</v>
          </cell>
          <cell r="AJ1566">
            <v>0</v>
          </cell>
          <cell r="AT1566">
            <v>0</v>
          </cell>
          <cell r="AU1566">
            <v>0</v>
          </cell>
          <cell r="PM1566">
            <v>0</v>
          </cell>
          <cell r="PN1566">
            <v>0</v>
          </cell>
          <cell r="PO1566">
            <v>0</v>
          </cell>
        </row>
        <row r="1567">
          <cell r="M1567" t="str">
            <v>PEN_NOM_CORP_NT</v>
          </cell>
          <cell r="V1567" t="str">
            <v>RFL_CORP</v>
          </cell>
          <cell r="X1567">
            <v>0</v>
          </cell>
          <cell r="Y1567">
            <v>0</v>
          </cell>
          <cell r="AI1567">
            <v>0</v>
          </cell>
          <cell r="AJ1567">
            <v>0</v>
          </cell>
          <cell r="AT1567">
            <v>0</v>
          </cell>
          <cell r="AU1567">
            <v>0</v>
          </cell>
          <cell r="PM1567">
            <v>0</v>
          </cell>
          <cell r="PN1567">
            <v>0</v>
          </cell>
          <cell r="PO1567">
            <v>0</v>
          </cell>
        </row>
        <row r="1568">
          <cell r="M1568" t="str">
            <v>PEN_NOM_CORP_NT</v>
          </cell>
          <cell r="V1568" t="str">
            <v>RFL_CORP</v>
          </cell>
          <cell r="X1568">
            <v>0</v>
          </cell>
          <cell r="Y1568">
            <v>0</v>
          </cell>
          <cell r="AI1568">
            <v>0</v>
          </cell>
          <cell r="AJ1568">
            <v>0</v>
          </cell>
          <cell r="AT1568">
            <v>0</v>
          </cell>
          <cell r="AU1568">
            <v>0</v>
          </cell>
          <cell r="PM1568">
            <v>0</v>
          </cell>
          <cell r="PN1568">
            <v>0</v>
          </cell>
          <cell r="PO1568">
            <v>0</v>
          </cell>
        </row>
        <row r="1569">
          <cell r="M1569" t="str">
            <v>PEN_NOM_CORP_NT</v>
          </cell>
          <cell r="V1569" t="str">
            <v>RFL_CORP</v>
          </cell>
          <cell r="X1569">
            <v>0</v>
          </cell>
          <cell r="Y1569">
            <v>0</v>
          </cell>
          <cell r="AI1569">
            <v>0</v>
          </cell>
          <cell r="AJ1569">
            <v>0</v>
          </cell>
          <cell r="AT1569">
            <v>0</v>
          </cell>
          <cell r="AU1569">
            <v>0</v>
          </cell>
          <cell r="PM1569">
            <v>0</v>
          </cell>
          <cell r="PN1569">
            <v>0</v>
          </cell>
          <cell r="PO1569">
            <v>0</v>
          </cell>
        </row>
        <row r="1570">
          <cell r="M1570" t="str">
            <v>PEN_NOM_CORP_NT</v>
          </cell>
          <cell r="V1570" t="str">
            <v>RFL_CORP</v>
          </cell>
          <cell r="X1570">
            <v>0</v>
          </cell>
          <cell r="Y1570">
            <v>0</v>
          </cell>
          <cell r="AI1570">
            <v>0</v>
          </cell>
          <cell r="AJ1570">
            <v>0</v>
          </cell>
          <cell r="AT1570">
            <v>0</v>
          </cell>
          <cell r="AU1570">
            <v>0</v>
          </cell>
          <cell r="PM1570">
            <v>0</v>
          </cell>
          <cell r="PN1570">
            <v>0</v>
          </cell>
          <cell r="PO1570">
            <v>0</v>
          </cell>
        </row>
        <row r="1571">
          <cell r="M1571" t="str">
            <v>PEN_NOM_CORP_NT</v>
          </cell>
          <cell r="V1571" t="str">
            <v>RFL_CORP</v>
          </cell>
          <cell r="X1571">
            <v>0</v>
          </cell>
          <cell r="Y1571">
            <v>0</v>
          </cell>
          <cell r="AI1571">
            <v>0</v>
          </cell>
          <cell r="AJ1571">
            <v>0</v>
          </cell>
          <cell r="AT1571">
            <v>0</v>
          </cell>
          <cell r="AU1571">
            <v>0</v>
          </cell>
          <cell r="PM1571">
            <v>0</v>
          </cell>
          <cell r="PN1571">
            <v>0</v>
          </cell>
          <cell r="PO1571">
            <v>0</v>
          </cell>
        </row>
        <row r="1572">
          <cell r="M1572" t="str">
            <v>PEN_NOM_CORP_NT</v>
          </cell>
          <cell r="V1572" t="str">
            <v>RFL_CORP</v>
          </cell>
          <cell r="X1572">
            <v>0</v>
          </cell>
          <cell r="Y1572">
            <v>0</v>
          </cell>
          <cell r="AI1572">
            <v>0</v>
          </cell>
          <cell r="AJ1572">
            <v>0</v>
          </cell>
          <cell r="AT1572">
            <v>0</v>
          </cell>
          <cell r="AU1572">
            <v>0</v>
          </cell>
          <cell r="PM1572">
            <v>0</v>
          </cell>
          <cell r="PN1572">
            <v>0</v>
          </cell>
          <cell r="PO1572">
            <v>0</v>
          </cell>
        </row>
        <row r="1573">
          <cell r="M1573" t="str">
            <v>PEN_NOM_CORP_NT</v>
          </cell>
          <cell r="V1573" t="str">
            <v>RFL_CORP</v>
          </cell>
          <cell r="X1573">
            <v>0</v>
          </cell>
          <cell r="Y1573">
            <v>0</v>
          </cell>
          <cell r="AI1573">
            <v>0</v>
          </cell>
          <cell r="AJ1573">
            <v>0</v>
          </cell>
          <cell r="AT1573">
            <v>0</v>
          </cell>
          <cell r="AU1573">
            <v>0</v>
          </cell>
          <cell r="PM1573">
            <v>0</v>
          </cell>
          <cell r="PN1573">
            <v>0</v>
          </cell>
          <cell r="PO1573">
            <v>0</v>
          </cell>
        </row>
        <row r="1574">
          <cell r="M1574" t="str">
            <v>PEN_NOM_CORP_NT</v>
          </cell>
          <cell r="V1574" t="str">
            <v>RFL_CORP</v>
          </cell>
          <cell r="X1574">
            <v>0</v>
          </cell>
          <cell r="Y1574">
            <v>0</v>
          </cell>
          <cell r="AI1574">
            <v>0</v>
          </cell>
          <cell r="AJ1574">
            <v>0</v>
          </cell>
          <cell r="AT1574">
            <v>0</v>
          </cell>
          <cell r="AU1574">
            <v>0</v>
          </cell>
          <cell r="PM1574">
            <v>0</v>
          </cell>
          <cell r="PN1574">
            <v>0</v>
          </cell>
          <cell r="PO1574">
            <v>0</v>
          </cell>
        </row>
        <row r="1575">
          <cell r="M1575" t="str">
            <v>PEN_NOM_CORP_NT</v>
          </cell>
          <cell r="V1575" t="str">
            <v>RFL_CORP</v>
          </cell>
          <cell r="X1575">
            <v>0</v>
          </cell>
          <cell r="Y1575">
            <v>0</v>
          </cell>
          <cell r="AI1575">
            <v>0</v>
          </cell>
          <cell r="AJ1575">
            <v>0</v>
          </cell>
          <cell r="AT1575">
            <v>0</v>
          </cell>
          <cell r="AU1575">
            <v>0</v>
          </cell>
          <cell r="PM1575">
            <v>0</v>
          </cell>
          <cell r="PN1575">
            <v>0</v>
          </cell>
          <cell r="PO1575">
            <v>0</v>
          </cell>
        </row>
        <row r="1576">
          <cell r="M1576" t="str">
            <v>PEN_NOM_CORP_NT</v>
          </cell>
          <cell r="V1576" t="str">
            <v>RFL_CORP</v>
          </cell>
          <cell r="X1576">
            <v>0</v>
          </cell>
          <cell r="Y1576">
            <v>0</v>
          </cell>
          <cell r="AI1576">
            <v>0</v>
          </cell>
          <cell r="AJ1576">
            <v>0</v>
          </cell>
          <cell r="AT1576">
            <v>0</v>
          </cell>
          <cell r="AU1576">
            <v>0</v>
          </cell>
          <cell r="PM1576">
            <v>0</v>
          </cell>
          <cell r="PN1576">
            <v>0</v>
          </cell>
          <cell r="PO1576">
            <v>0</v>
          </cell>
        </row>
        <row r="1577">
          <cell r="M1577" t="str">
            <v>PEN_NOM_CORP_NT</v>
          </cell>
          <cell r="V1577" t="str">
            <v>RFL_CORP</v>
          </cell>
          <cell r="X1577">
            <v>0</v>
          </cell>
          <cell r="Y1577">
            <v>0</v>
          </cell>
          <cell r="AI1577">
            <v>0</v>
          </cell>
          <cell r="AJ1577">
            <v>0</v>
          </cell>
          <cell r="AT1577">
            <v>0</v>
          </cell>
          <cell r="AU1577">
            <v>0</v>
          </cell>
          <cell r="PM1577">
            <v>0</v>
          </cell>
          <cell r="PN1577">
            <v>0</v>
          </cell>
          <cell r="PO1577">
            <v>0</v>
          </cell>
        </row>
        <row r="1578">
          <cell r="M1578" t="str">
            <v>PEN_NOM_CORP_NT</v>
          </cell>
          <cell r="V1578" t="str">
            <v>RFL_CORP</v>
          </cell>
          <cell r="X1578">
            <v>0</v>
          </cell>
          <cell r="Y1578">
            <v>0</v>
          </cell>
          <cell r="AI1578">
            <v>0</v>
          </cell>
          <cell r="AJ1578">
            <v>0</v>
          </cell>
          <cell r="AT1578">
            <v>0</v>
          </cell>
          <cell r="AU1578">
            <v>0</v>
          </cell>
          <cell r="PM1578">
            <v>0</v>
          </cell>
          <cell r="PN1578">
            <v>0</v>
          </cell>
          <cell r="PO1578">
            <v>0</v>
          </cell>
        </row>
        <row r="1579">
          <cell r="M1579" t="str">
            <v>PEN_NOM_CORP_NT</v>
          </cell>
          <cell r="V1579" t="str">
            <v>RFL_CORP</v>
          </cell>
          <cell r="X1579">
            <v>0</v>
          </cell>
          <cell r="Y1579">
            <v>0</v>
          </cell>
          <cell r="AI1579">
            <v>0</v>
          </cell>
          <cell r="AJ1579">
            <v>0</v>
          </cell>
          <cell r="AT1579">
            <v>0</v>
          </cell>
          <cell r="AU1579">
            <v>0</v>
          </cell>
          <cell r="PM1579">
            <v>0</v>
          </cell>
          <cell r="PN1579">
            <v>0</v>
          </cell>
          <cell r="PO1579">
            <v>0</v>
          </cell>
        </row>
        <row r="1580">
          <cell r="M1580" t="str">
            <v>PEN_NOM_CORP_NT</v>
          </cell>
          <cell r="V1580" t="str">
            <v>RFL_CORP</v>
          </cell>
          <cell r="X1580">
            <v>0</v>
          </cell>
          <cell r="Y1580">
            <v>0</v>
          </cell>
          <cell r="AI1580">
            <v>0</v>
          </cell>
          <cell r="AJ1580">
            <v>0</v>
          </cell>
          <cell r="AT1580">
            <v>0</v>
          </cell>
          <cell r="AU1580">
            <v>0</v>
          </cell>
          <cell r="PM1580">
            <v>0</v>
          </cell>
          <cell r="PN1580">
            <v>0</v>
          </cell>
          <cell r="PO1580">
            <v>0</v>
          </cell>
        </row>
        <row r="1581">
          <cell r="M1581" t="str">
            <v>PEN_NOM_CORP_NT</v>
          </cell>
          <cell r="V1581" t="str">
            <v>RFL_CORP</v>
          </cell>
          <cell r="X1581">
            <v>0</v>
          </cell>
          <cell r="Y1581">
            <v>0</v>
          </cell>
          <cell r="AI1581">
            <v>0</v>
          </cell>
          <cell r="AJ1581">
            <v>0</v>
          </cell>
          <cell r="AT1581">
            <v>0</v>
          </cell>
          <cell r="AU1581">
            <v>0</v>
          </cell>
          <cell r="PM1581">
            <v>0</v>
          </cell>
          <cell r="PN1581">
            <v>0</v>
          </cell>
          <cell r="PO1581">
            <v>0</v>
          </cell>
        </row>
        <row r="1582">
          <cell r="M1582" t="str">
            <v>PEN_NOM_CORP_NT</v>
          </cell>
          <cell r="V1582" t="str">
            <v>RFL_CORP</v>
          </cell>
          <cell r="X1582">
            <v>0</v>
          </cell>
          <cell r="Y1582">
            <v>0</v>
          </cell>
          <cell r="AI1582">
            <v>0</v>
          </cell>
          <cell r="AJ1582">
            <v>0</v>
          </cell>
          <cell r="AT1582">
            <v>0</v>
          </cell>
          <cell r="AU1582">
            <v>0</v>
          </cell>
          <cell r="PM1582">
            <v>0</v>
          </cell>
          <cell r="PN1582">
            <v>0</v>
          </cell>
          <cell r="PO1582">
            <v>0</v>
          </cell>
        </row>
        <row r="1583">
          <cell r="M1583" t="str">
            <v>PEN_NOM_CORP_NT</v>
          </cell>
          <cell r="V1583" t="str">
            <v>RFL_CORP</v>
          </cell>
          <cell r="X1583">
            <v>0</v>
          </cell>
          <cell r="Y1583">
            <v>0</v>
          </cell>
          <cell r="AI1583">
            <v>0</v>
          </cell>
          <cell r="AJ1583">
            <v>0</v>
          </cell>
          <cell r="AT1583">
            <v>0</v>
          </cell>
          <cell r="AU1583">
            <v>0</v>
          </cell>
          <cell r="PM1583">
            <v>0</v>
          </cell>
          <cell r="PN1583">
            <v>0</v>
          </cell>
          <cell r="PO1583">
            <v>0</v>
          </cell>
        </row>
        <row r="1584">
          <cell r="M1584" t="str">
            <v>PEN_NOM_CORP_NT</v>
          </cell>
          <cell r="V1584" t="str">
            <v>RFL_CORP</v>
          </cell>
          <cell r="X1584">
            <v>0</v>
          </cell>
          <cell r="Y1584">
            <v>0</v>
          </cell>
          <cell r="AI1584">
            <v>0</v>
          </cell>
          <cell r="AJ1584">
            <v>0</v>
          </cell>
          <cell r="AT1584">
            <v>0</v>
          </cell>
          <cell r="AU1584">
            <v>0</v>
          </cell>
          <cell r="PM1584">
            <v>0</v>
          </cell>
          <cell r="PN1584">
            <v>0</v>
          </cell>
          <cell r="PO1584">
            <v>0</v>
          </cell>
        </row>
        <row r="1585">
          <cell r="M1585" t="str">
            <v>PEN_NOM_CORP_NT</v>
          </cell>
          <cell r="V1585" t="str">
            <v>RFL_CORP</v>
          </cell>
          <cell r="X1585">
            <v>0</v>
          </cell>
          <cell r="Y1585">
            <v>0</v>
          </cell>
          <cell r="AI1585">
            <v>0</v>
          </cell>
          <cell r="AJ1585">
            <v>0</v>
          </cell>
          <cell r="AT1585">
            <v>0</v>
          </cell>
          <cell r="AU1585">
            <v>0</v>
          </cell>
          <cell r="PM1585">
            <v>0</v>
          </cell>
          <cell r="PN1585">
            <v>0</v>
          </cell>
          <cell r="PO1585">
            <v>0</v>
          </cell>
        </row>
        <row r="1586">
          <cell r="M1586" t="str">
            <v>PEN_NOM_CORP_NT</v>
          </cell>
          <cell r="V1586" t="str">
            <v>RFL_CORP</v>
          </cell>
          <cell r="X1586">
            <v>0</v>
          </cell>
          <cell r="Y1586">
            <v>0</v>
          </cell>
          <cell r="AI1586">
            <v>0</v>
          </cell>
          <cell r="AJ1586">
            <v>0</v>
          </cell>
          <cell r="AT1586">
            <v>0</v>
          </cell>
          <cell r="AU1586">
            <v>0</v>
          </cell>
          <cell r="PM1586">
            <v>0</v>
          </cell>
          <cell r="PN1586">
            <v>0</v>
          </cell>
          <cell r="PO1586">
            <v>0</v>
          </cell>
        </row>
        <row r="1587">
          <cell r="M1587" t="str">
            <v>PEN_NOM_CORP_NT</v>
          </cell>
          <cell r="V1587" t="str">
            <v>RFL_CORP</v>
          </cell>
          <cell r="X1587">
            <v>0</v>
          </cell>
          <cell r="Y1587">
            <v>0</v>
          </cell>
          <cell r="AI1587">
            <v>0</v>
          </cell>
          <cell r="AJ1587">
            <v>0</v>
          </cell>
          <cell r="AT1587">
            <v>0</v>
          </cell>
          <cell r="AU1587">
            <v>0</v>
          </cell>
          <cell r="PM1587">
            <v>0</v>
          </cell>
          <cell r="PN1587">
            <v>0</v>
          </cell>
          <cell r="PO1587">
            <v>0</v>
          </cell>
        </row>
        <row r="1588">
          <cell r="M1588" t="str">
            <v>PEN_NOM_CORP_NT</v>
          </cell>
          <cell r="V1588" t="str">
            <v>RFL_CORP</v>
          </cell>
          <cell r="X1588">
            <v>0</v>
          </cell>
          <cell r="Y1588">
            <v>0</v>
          </cell>
          <cell r="AI1588">
            <v>0</v>
          </cell>
          <cell r="AJ1588">
            <v>0</v>
          </cell>
          <cell r="AT1588">
            <v>0</v>
          </cell>
          <cell r="AU1588">
            <v>0</v>
          </cell>
          <cell r="PM1588">
            <v>0</v>
          </cell>
          <cell r="PN1588">
            <v>0</v>
          </cell>
          <cell r="PO1588">
            <v>0</v>
          </cell>
        </row>
        <row r="1589">
          <cell r="M1589" t="str">
            <v>PEN_NOM_CORP_NT</v>
          </cell>
          <cell r="V1589" t="str">
            <v>RFL_CORP</v>
          </cell>
          <cell r="X1589">
            <v>6.50321850163923E-3</v>
          </cell>
          <cell r="Y1589">
            <v>7.2546424523256506E-2</v>
          </cell>
          <cell r="AI1589">
            <v>1.5252097874428501E-3</v>
          </cell>
          <cell r="AJ1589">
            <v>1.70144239652892E-2</v>
          </cell>
          <cell r="AT1589">
            <v>0</v>
          </cell>
          <cell r="AU1589">
            <v>0</v>
          </cell>
          <cell r="PM1589">
            <v>0</v>
          </cell>
          <cell r="PN1589">
            <v>0</v>
          </cell>
          <cell r="PO1589">
            <v>0</v>
          </cell>
        </row>
        <row r="1590">
          <cell r="M1590" t="str">
            <v>PEN_NOM_CORP_NT</v>
          </cell>
          <cell r="V1590" t="str">
            <v>RFL_CORP</v>
          </cell>
          <cell r="X1590">
            <v>0</v>
          </cell>
          <cell r="Y1590">
            <v>0</v>
          </cell>
          <cell r="AI1590">
            <v>0</v>
          </cell>
          <cell r="AJ1590">
            <v>0</v>
          </cell>
          <cell r="AT1590">
            <v>0</v>
          </cell>
          <cell r="AU1590">
            <v>0</v>
          </cell>
          <cell r="PM1590">
            <v>0</v>
          </cell>
          <cell r="PN1590">
            <v>0</v>
          </cell>
          <cell r="PO1590">
            <v>0</v>
          </cell>
        </row>
        <row r="1591">
          <cell r="M1591" t="str">
            <v>PEN_NOM_CORP_NT</v>
          </cell>
          <cell r="V1591" t="str">
            <v>RFL_CORP</v>
          </cell>
          <cell r="X1591">
            <v>7.2499209047881404E-4</v>
          </cell>
          <cell r="Y1591">
            <v>0</v>
          </cell>
          <cell r="AI1591">
            <v>0</v>
          </cell>
          <cell r="AJ1591">
            <v>0</v>
          </cell>
          <cell r="AT1591">
            <v>0</v>
          </cell>
          <cell r="AU1591">
            <v>0</v>
          </cell>
          <cell r="PM1591">
            <v>0</v>
          </cell>
          <cell r="PN1591">
            <v>0</v>
          </cell>
          <cell r="PO1591">
            <v>0</v>
          </cell>
        </row>
        <row r="1592">
          <cell r="M1592" t="str">
            <v>PEN_NOM_CORP_NT</v>
          </cell>
          <cell r="V1592" t="str">
            <v>RFL_CORP</v>
          </cell>
          <cell r="X1592">
            <v>0</v>
          </cell>
          <cell r="Y1592">
            <v>0</v>
          </cell>
          <cell r="AI1592">
            <v>0</v>
          </cell>
          <cell r="AJ1592">
            <v>0</v>
          </cell>
          <cell r="AT1592">
            <v>0</v>
          </cell>
          <cell r="AU1592">
            <v>0</v>
          </cell>
          <cell r="PM1592">
            <v>0</v>
          </cell>
          <cell r="PN1592">
            <v>0</v>
          </cell>
          <cell r="PO1592">
            <v>0</v>
          </cell>
        </row>
        <row r="1593">
          <cell r="M1593" t="str">
            <v>PEN_NOM_CORP_NT</v>
          </cell>
          <cell r="V1593" t="str">
            <v>RFL_CORP</v>
          </cell>
          <cell r="X1593">
            <v>0</v>
          </cell>
          <cell r="Y1593">
            <v>0</v>
          </cell>
          <cell r="AI1593">
            <v>0</v>
          </cell>
          <cell r="AJ1593">
            <v>0</v>
          </cell>
          <cell r="AT1593">
            <v>0</v>
          </cell>
          <cell r="AU1593">
            <v>0</v>
          </cell>
          <cell r="PM1593">
            <v>0</v>
          </cell>
          <cell r="PN1593">
            <v>0</v>
          </cell>
          <cell r="PO1593">
            <v>0</v>
          </cell>
        </row>
        <row r="1594">
          <cell r="M1594" t="str">
            <v>PEN_NOM_CORP_NT</v>
          </cell>
          <cell r="V1594" t="str">
            <v>RFL_CORP</v>
          </cell>
          <cell r="X1594">
            <v>0</v>
          </cell>
          <cell r="Y1594">
            <v>0</v>
          </cell>
          <cell r="AI1594">
            <v>0</v>
          </cell>
          <cell r="AJ1594">
            <v>0</v>
          </cell>
          <cell r="AT1594">
            <v>0</v>
          </cell>
          <cell r="AU1594">
            <v>0</v>
          </cell>
          <cell r="PM1594">
            <v>0</v>
          </cell>
          <cell r="PN1594">
            <v>0</v>
          </cell>
          <cell r="PO1594">
            <v>0</v>
          </cell>
        </row>
        <row r="1595">
          <cell r="M1595" t="str">
            <v>PEN_NOM_CORP_NT</v>
          </cell>
          <cell r="V1595" t="str">
            <v>RFL_CORP</v>
          </cell>
          <cell r="X1595">
            <v>0</v>
          </cell>
          <cell r="Y1595">
            <v>0</v>
          </cell>
          <cell r="AI1595">
            <v>0</v>
          </cell>
          <cell r="AJ1595">
            <v>0</v>
          </cell>
          <cell r="AT1595">
            <v>0</v>
          </cell>
          <cell r="AU1595">
            <v>0</v>
          </cell>
          <cell r="PM1595">
            <v>0</v>
          </cell>
          <cell r="PN1595">
            <v>0</v>
          </cell>
          <cell r="PO1595">
            <v>0</v>
          </cell>
        </row>
        <row r="1596">
          <cell r="M1596" t="str">
            <v>PEN_NOM_CORP_NT</v>
          </cell>
          <cell r="V1596" t="str">
            <v>RFL_CORP</v>
          </cell>
          <cell r="X1596">
            <v>0</v>
          </cell>
          <cell r="Y1596">
            <v>0</v>
          </cell>
          <cell r="AI1596">
            <v>0</v>
          </cell>
          <cell r="AJ1596">
            <v>0</v>
          </cell>
          <cell r="AT1596">
            <v>0</v>
          </cell>
          <cell r="AU1596">
            <v>0</v>
          </cell>
          <cell r="PM1596">
            <v>0</v>
          </cell>
          <cell r="PN1596">
            <v>0</v>
          </cell>
          <cell r="PO1596">
            <v>0</v>
          </cell>
        </row>
        <row r="1597">
          <cell r="M1597" t="str">
            <v>PEN_NOM_CORP_NT</v>
          </cell>
          <cell r="V1597" t="str">
            <v>RFL_CORP</v>
          </cell>
          <cell r="X1597">
            <v>0</v>
          </cell>
          <cell r="Y1597">
            <v>0</v>
          </cell>
          <cell r="AI1597">
            <v>0</v>
          </cell>
          <cell r="AJ1597">
            <v>0</v>
          </cell>
          <cell r="AT1597">
            <v>0</v>
          </cell>
          <cell r="AU1597">
            <v>0</v>
          </cell>
          <cell r="PM1597">
            <v>0</v>
          </cell>
          <cell r="PN1597">
            <v>0</v>
          </cell>
          <cell r="PO1597">
            <v>0</v>
          </cell>
        </row>
        <row r="1598">
          <cell r="M1598" t="str">
            <v>PEN_NOM_CORP_NT</v>
          </cell>
          <cell r="V1598" t="str">
            <v>RFL_CORP</v>
          </cell>
          <cell r="X1598">
            <v>0</v>
          </cell>
          <cell r="Y1598">
            <v>0</v>
          </cell>
          <cell r="AI1598">
            <v>0</v>
          </cell>
          <cell r="AJ1598">
            <v>0</v>
          </cell>
          <cell r="AT1598">
            <v>0</v>
          </cell>
          <cell r="AU1598">
            <v>0</v>
          </cell>
          <cell r="PM1598">
            <v>0</v>
          </cell>
          <cell r="PN1598">
            <v>0</v>
          </cell>
          <cell r="PO1598">
            <v>0</v>
          </cell>
        </row>
        <row r="1599">
          <cell r="M1599" t="str">
            <v>PEN_NOM_CORP_NT</v>
          </cell>
          <cell r="V1599" t="str">
            <v>RFL_CORP</v>
          </cell>
          <cell r="X1599">
            <v>0</v>
          </cell>
          <cell r="Y1599">
            <v>0</v>
          </cell>
          <cell r="AI1599">
            <v>0</v>
          </cell>
          <cell r="AJ1599">
            <v>0</v>
          </cell>
          <cell r="AT1599">
            <v>0</v>
          </cell>
          <cell r="AU1599">
            <v>0</v>
          </cell>
          <cell r="PM1599">
            <v>0</v>
          </cell>
          <cell r="PN1599">
            <v>0</v>
          </cell>
          <cell r="PO1599">
            <v>0</v>
          </cell>
        </row>
        <row r="1600">
          <cell r="M1600" t="str">
            <v>PEN_NOM_CORP_NT</v>
          </cell>
          <cell r="V1600" t="str">
            <v>RFL_CORP</v>
          </cell>
          <cell r="X1600">
            <v>0</v>
          </cell>
          <cell r="Y1600">
            <v>0</v>
          </cell>
          <cell r="AI1600">
            <v>0</v>
          </cell>
          <cell r="AJ1600">
            <v>0</v>
          </cell>
          <cell r="AT1600">
            <v>0</v>
          </cell>
          <cell r="AU1600">
            <v>0</v>
          </cell>
          <cell r="PM1600">
            <v>0</v>
          </cell>
          <cell r="PN1600">
            <v>0</v>
          </cell>
          <cell r="PO1600">
            <v>0</v>
          </cell>
        </row>
        <row r="1601">
          <cell r="M1601" t="str">
            <v>PEN_NOM_CORP_NT</v>
          </cell>
          <cell r="V1601" t="str">
            <v>RFL_CORP</v>
          </cell>
          <cell r="X1601">
            <v>0</v>
          </cell>
          <cell r="Y1601">
            <v>0</v>
          </cell>
          <cell r="AI1601">
            <v>0</v>
          </cell>
          <cell r="AJ1601">
            <v>0</v>
          </cell>
          <cell r="AT1601">
            <v>0</v>
          </cell>
          <cell r="AU1601">
            <v>0</v>
          </cell>
          <cell r="PM1601">
            <v>0</v>
          </cell>
          <cell r="PN1601">
            <v>0</v>
          </cell>
          <cell r="PO1601">
            <v>0</v>
          </cell>
        </row>
        <row r="1602">
          <cell r="M1602" t="str">
            <v>PEN_NOM_CORP_NT</v>
          </cell>
          <cell r="V1602" t="str">
            <v>RFL_CORP</v>
          </cell>
          <cell r="X1602">
            <v>2.1119218414600399E-4</v>
          </cell>
          <cell r="Y1602">
            <v>4.7659933044563703E-3</v>
          </cell>
          <cell r="AI1602">
            <v>0</v>
          </cell>
          <cell r="AJ1602">
            <v>0</v>
          </cell>
          <cell r="AT1602">
            <v>0</v>
          </cell>
          <cell r="AU1602">
            <v>0</v>
          </cell>
          <cell r="PM1602">
            <v>0</v>
          </cell>
          <cell r="PN1602">
            <v>0</v>
          </cell>
          <cell r="PO1602">
            <v>0</v>
          </cell>
        </row>
        <row r="1603">
          <cell r="M1603" t="str">
            <v>PEN_NOM_CORP_NT</v>
          </cell>
          <cell r="V1603" t="str">
            <v>RFL_CORP</v>
          </cell>
          <cell r="X1603">
            <v>0</v>
          </cell>
          <cell r="Y1603">
            <v>0</v>
          </cell>
          <cell r="AI1603">
            <v>0</v>
          </cell>
          <cell r="AJ1603">
            <v>0</v>
          </cell>
          <cell r="AT1603">
            <v>0</v>
          </cell>
          <cell r="AU1603">
            <v>0</v>
          </cell>
          <cell r="PM1603">
            <v>0</v>
          </cell>
          <cell r="PN1603">
            <v>0</v>
          </cell>
          <cell r="PO1603">
            <v>0</v>
          </cell>
        </row>
        <row r="1604">
          <cell r="M1604" t="str">
            <v>PEN_NOM_CORP_NT</v>
          </cell>
          <cell r="V1604" t="str">
            <v>RFL_CORP</v>
          </cell>
          <cell r="X1604">
            <v>0</v>
          </cell>
          <cell r="Y1604">
            <v>0</v>
          </cell>
          <cell r="AI1604">
            <v>1.00441030481464E-3</v>
          </cell>
          <cell r="AJ1604">
            <v>1.7096544888684E-2</v>
          </cell>
          <cell r="AT1604">
            <v>0</v>
          </cell>
          <cell r="AU1604">
            <v>0</v>
          </cell>
          <cell r="PM1604">
            <v>0</v>
          </cell>
          <cell r="PN1604">
            <v>0</v>
          </cell>
          <cell r="PO1604">
            <v>0</v>
          </cell>
        </row>
        <row r="1605">
          <cell r="M1605" t="str">
            <v>PEN_NOM_CORP_NT</v>
          </cell>
          <cell r="V1605" t="str">
            <v>RFL_CORP</v>
          </cell>
          <cell r="X1605">
            <v>0</v>
          </cell>
          <cell r="Y1605">
            <v>0</v>
          </cell>
          <cell r="AI1605">
            <v>0</v>
          </cell>
          <cell r="AJ1605">
            <v>0</v>
          </cell>
          <cell r="AT1605">
            <v>0</v>
          </cell>
          <cell r="AU1605">
            <v>0</v>
          </cell>
          <cell r="PM1605">
            <v>0</v>
          </cell>
          <cell r="PN1605">
            <v>0</v>
          </cell>
          <cell r="PO1605">
            <v>0</v>
          </cell>
        </row>
        <row r="1606">
          <cell r="M1606" t="str">
            <v>PEN_NOM_CORP_REG</v>
          </cell>
          <cell r="V1606" t="str">
            <v>RFL_CORP</v>
          </cell>
          <cell r="X1606">
            <v>0</v>
          </cell>
          <cell r="Y1606">
            <v>0</v>
          </cell>
          <cell r="AI1606">
            <v>0</v>
          </cell>
          <cell r="AJ1606">
            <v>0</v>
          </cell>
          <cell r="AT1606">
            <v>0</v>
          </cell>
          <cell r="AU1606">
            <v>0</v>
          </cell>
          <cell r="PM1606">
            <v>0</v>
          </cell>
          <cell r="PN1606">
            <v>0</v>
          </cell>
          <cell r="PO1606">
            <v>0</v>
          </cell>
        </row>
        <row r="1607">
          <cell r="M1607" t="str">
            <v>PEN_NOM_CORP_REG</v>
          </cell>
          <cell r="V1607" t="str">
            <v>RFL_CORP</v>
          </cell>
          <cell r="X1607">
            <v>0</v>
          </cell>
          <cell r="Y1607">
            <v>0</v>
          </cell>
          <cell r="AI1607">
            <v>0</v>
          </cell>
          <cell r="AJ1607">
            <v>0</v>
          </cell>
          <cell r="AT1607">
            <v>0</v>
          </cell>
          <cell r="AU1607">
            <v>0</v>
          </cell>
          <cell r="PM1607">
            <v>0</v>
          </cell>
          <cell r="PN1607">
            <v>0</v>
          </cell>
          <cell r="PO1607">
            <v>0</v>
          </cell>
        </row>
        <row r="1608">
          <cell r="M1608" t="str">
            <v>PEN_NOM_CORP_REG</v>
          </cell>
          <cell r="V1608" t="str">
            <v>RFL_CORP</v>
          </cell>
          <cell r="X1608">
            <v>0</v>
          </cell>
          <cell r="Y1608">
            <v>0</v>
          </cell>
          <cell r="AI1608">
            <v>0</v>
          </cell>
          <cell r="AJ1608">
            <v>0</v>
          </cell>
          <cell r="AT1608">
            <v>0</v>
          </cell>
          <cell r="AU1608">
            <v>0</v>
          </cell>
          <cell r="PM1608">
            <v>0</v>
          </cell>
          <cell r="PN1608">
            <v>0</v>
          </cell>
          <cell r="PO1608">
            <v>0</v>
          </cell>
        </row>
        <row r="1609">
          <cell r="M1609" t="str">
            <v>PEN_NOM_CORP_REG</v>
          </cell>
          <cell r="V1609" t="str">
            <v>RFL_CORP</v>
          </cell>
          <cell r="X1609">
            <v>0</v>
          </cell>
          <cell r="Y1609">
            <v>0</v>
          </cell>
          <cell r="AI1609">
            <v>0</v>
          </cell>
          <cell r="AJ1609">
            <v>0</v>
          </cell>
          <cell r="AT1609">
            <v>0</v>
          </cell>
          <cell r="AU1609">
            <v>0</v>
          </cell>
          <cell r="PM1609">
            <v>0</v>
          </cell>
          <cell r="PN1609">
            <v>0</v>
          </cell>
          <cell r="PO1609">
            <v>0</v>
          </cell>
        </row>
        <row r="1610">
          <cell r="M1610" t="str">
            <v>PEN_NOM_CORP_REG</v>
          </cell>
          <cell r="V1610" t="str">
            <v>RFL_CORP</v>
          </cell>
          <cell r="X1610">
            <v>0</v>
          </cell>
          <cell r="Y1610">
            <v>0</v>
          </cell>
          <cell r="AI1610">
            <v>4.5140231253992498E-3</v>
          </cell>
          <cell r="AJ1610">
            <v>1.4731758704034099E-2</v>
          </cell>
          <cell r="AT1610">
            <v>0</v>
          </cell>
          <cell r="AU1610">
            <v>0</v>
          </cell>
          <cell r="PM1610">
            <v>0</v>
          </cell>
          <cell r="PN1610">
            <v>0</v>
          </cell>
          <cell r="PO1610">
            <v>0</v>
          </cell>
        </row>
        <row r="1611">
          <cell r="M1611" t="str">
            <v>PEN_NOM_CORP_REG</v>
          </cell>
          <cell r="V1611" t="str">
            <v>RFL_CORP</v>
          </cell>
          <cell r="X1611">
            <v>0</v>
          </cell>
          <cell r="Y1611">
            <v>0</v>
          </cell>
          <cell r="AI1611">
            <v>0</v>
          </cell>
          <cell r="AJ1611">
            <v>0</v>
          </cell>
          <cell r="AT1611">
            <v>0</v>
          </cell>
          <cell r="AU1611">
            <v>0</v>
          </cell>
          <cell r="PM1611">
            <v>0</v>
          </cell>
          <cell r="PN1611">
            <v>0</v>
          </cell>
          <cell r="PO1611">
            <v>0</v>
          </cell>
        </row>
        <row r="1612">
          <cell r="M1612" t="str">
            <v>PEN_NOM_CORP_NT</v>
          </cell>
          <cell r="V1612" t="str">
            <v>RFL_CORP</v>
          </cell>
          <cell r="X1612">
            <v>7.7557072775576901E-3</v>
          </cell>
          <cell r="Y1612">
            <v>0.144974824960453</v>
          </cell>
          <cell r="AI1612">
            <v>0</v>
          </cell>
          <cell r="AJ1612">
            <v>0</v>
          </cell>
          <cell r="AT1612">
            <v>0</v>
          </cell>
          <cell r="AU1612">
            <v>0</v>
          </cell>
          <cell r="PM1612">
            <v>0</v>
          </cell>
          <cell r="PN1612">
            <v>0</v>
          </cell>
          <cell r="PO1612">
            <v>0</v>
          </cell>
        </row>
        <row r="1613">
          <cell r="M1613" t="str">
            <v>PEN_NOM_CORP_NT</v>
          </cell>
          <cell r="V1613" t="str">
            <v>RFL_CORP</v>
          </cell>
          <cell r="X1613">
            <v>0</v>
          </cell>
          <cell r="Y1613">
            <v>0</v>
          </cell>
          <cell r="AI1613">
            <v>0</v>
          </cell>
          <cell r="AJ1613">
            <v>0</v>
          </cell>
          <cell r="AT1613">
            <v>0</v>
          </cell>
          <cell r="AU1613">
            <v>0</v>
          </cell>
          <cell r="PM1613">
            <v>0</v>
          </cell>
          <cell r="PN1613">
            <v>0</v>
          </cell>
          <cell r="PO1613">
            <v>0</v>
          </cell>
        </row>
        <row r="1614">
          <cell r="M1614" t="str">
            <v>PEN_NOM_CORP_REG</v>
          </cell>
          <cell r="V1614" t="str">
            <v>RFL_CORP</v>
          </cell>
          <cell r="X1614">
            <v>0</v>
          </cell>
          <cell r="Y1614">
            <v>0</v>
          </cell>
          <cell r="AI1614">
            <v>0</v>
          </cell>
          <cell r="AJ1614">
            <v>0</v>
          </cell>
          <cell r="AT1614">
            <v>0</v>
          </cell>
          <cell r="AU1614">
            <v>0</v>
          </cell>
          <cell r="PM1614">
            <v>0</v>
          </cell>
          <cell r="PN1614">
            <v>0</v>
          </cell>
          <cell r="PO1614">
            <v>0</v>
          </cell>
        </row>
        <row r="1615">
          <cell r="M1615" t="str">
            <v>PEN_NOM_CORP_REG</v>
          </cell>
          <cell r="V1615" t="str">
            <v>RFL_CORP</v>
          </cell>
          <cell r="X1615">
            <v>0</v>
          </cell>
          <cell r="Y1615">
            <v>0</v>
          </cell>
          <cell r="AI1615">
            <v>0</v>
          </cell>
          <cell r="AJ1615">
            <v>0</v>
          </cell>
          <cell r="AT1615">
            <v>0</v>
          </cell>
          <cell r="AU1615">
            <v>0</v>
          </cell>
          <cell r="PM1615">
            <v>0</v>
          </cell>
          <cell r="PN1615">
            <v>0</v>
          </cell>
          <cell r="PO1615">
            <v>0</v>
          </cell>
        </row>
        <row r="1616">
          <cell r="M1616" t="str">
            <v>PEN_NOM_CORP_REG</v>
          </cell>
          <cell r="V1616" t="str">
            <v>RFL_CORP</v>
          </cell>
          <cell r="X1616">
            <v>0</v>
          </cell>
          <cell r="Y1616">
            <v>0</v>
          </cell>
          <cell r="AI1616">
            <v>0</v>
          </cell>
          <cell r="AJ1616">
            <v>0</v>
          </cell>
          <cell r="AT1616">
            <v>0</v>
          </cell>
          <cell r="AU1616">
            <v>0</v>
          </cell>
          <cell r="PM1616">
            <v>0</v>
          </cell>
          <cell r="PN1616">
            <v>0</v>
          </cell>
          <cell r="PO1616">
            <v>0</v>
          </cell>
        </row>
        <row r="1617">
          <cell r="M1617" t="str">
            <v>PEN_NOM_CORP_REG</v>
          </cell>
          <cell r="V1617" t="str">
            <v>RFL_CORP</v>
          </cell>
          <cell r="X1617">
            <v>1.0536798509453301E-2</v>
          </cell>
          <cell r="Y1617">
            <v>-1.2183090185213801</v>
          </cell>
          <cell r="AI1617">
            <v>5.1945887963974098E-3</v>
          </cell>
          <cell r="AJ1617">
            <v>-0.60062023322204905</v>
          </cell>
          <cell r="AT1617">
            <v>0</v>
          </cell>
          <cell r="AU1617">
            <v>0</v>
          </cell>
          <cell r="PM1617">
            <v>0</v>
          </cell>
          <cell r="PN1617">
            <v>0</v>
          </cell>
          <cell r="PO1617">
            <v>0</v>
          </cell>
        </row>
        <row r="1618">
          <cell r="M1618" t="str">
            <v>PEN_NOM_CORP_REG</v>
          </cell>
          <cell r="V1618" t="str">
            <v>RFL_CORP</v>
          </cell>
          <cell r="X1618">
            <v>4.9190197631549101E-3</v>
          </cell>
          <cell r="Y1618">
            <v>0</v>
          </cell>
          <cell r="AI1618">
            <v>3.2439877264781301E-3</v>
          </cell>
          <cell r="AJ1618">
            <v>0</v>
          </cell>
          <cell r="AT1618">
            <v>0</v>
          </cell>
          <cell r="AU1618">
            <v>0</v>
          </cell>
          <cell r="PM1618">
            <v>0</v>
          </cell>
          <cell r="PN1618">
            <v>0</v>
          </cell>
          <cell r="PO1618">
            <v>0</v>
          </cell>
        </row>
        <row r="1619">
          <cell r="M1619" t="str">
            <v>PEN_NOM_CORP_REG</v>
          </cell>
          <cell r="V1619" t="str">
            <v>RFL_CORP</v>
          </cell>
          <cell r="X1619">
            <v>0</v>
          </cell>
          <cell r="Y1619">
            <v>0</v>
          </cell>
          <cell r="AI1619">
            <v>0</v>
          </cell>
          <cell r="AJ1619">
            <v>0</v>
          </cell>
          <cell r="AT1619">
            <v>0</v>
          </cell>
          <cell r="AU1619">
            <v>0</v>
          </cell>
          <cell r="PM1619">
            <v>0</v>
          </cell>
          <cell r="PN1619">
            <v>0</v>
          </cell>
          <cell r="PO1619">
            <v>0</v>
          </cell>
        </row>
        <row r="1620">
          <cell r="M1620" t="str">
            <v>PEN_NOM_CORP_REG</v>
          </cell>
          <cell r="V1620" t="str">
            <v>RFL_CORP</v>
          </cell>
          <cell r="X1620">
            <v>0</v>
          </cell>
          <cell r="Y1620">
            <v>0</v>
          </cell>
          <cell r="AI1620">
            <v>0</v>
          </cell>
          <cell r="AJ1620">
            <v>0</v>
          </cell>
          <cell r="AT1620">
            <v>0</v>
          </cell>
          <cell r="AU1620">
            <v>0</v>
          </cell>
          <cell r="PM1620">
            <v>0</v>
          </cell>
          <cell r="PN1620">
            <v>0</v>
          </cell>
          <cell r="PO1620">
            <v>0</v>
          </cell>
        </row>
        <row r="1621">
          <cell r="M1621" t="str">
            <v>PEN_NOM_GOB_CD</v>
          </cell>
          <cell r="V1621" t="str">
            <v>RF_SOB</v>
          </cell>
          <cell r="X1621">
            <v>0</v>
          </cell>
          <cell r="Y1621">
            <v>0</v>
          </cell>
          <cell r="AI1621">
            <v>0</v>
          </cell>
          <cell r="AJ1621">
            <v>0</v>
          </cell>
          <cell r="AT1621">
            <v>0</v>
          </cell>
          <cell r="AU1621">
            <v>0</v>
          </cell>
          <cell r="PM1621">
            <v>0</v>
          </cell>
          <cell r="PN1621">
            <v>0</v>
          </cell>
          <cell r="PO1621">
            <v>0</v>
          </cell>
        </row>
        <row r="1622">
          <cell r="M1622" t="str">
            <v>PEN_NOM_GOB_CD</v>
          </cell>
          <cell r="V1622" t="str">
            <v>RF_SOB</v>
          </cell>
          <cell r="X1622">
            <v>0</v>
          </cell>
          <cell r="Y1622">
            <v>0</v>
          </cell>
          <cell r="AI1622">
            <v>0</v>
          </cell>
          <cell r="AJ1622">
            <v>0</v>
          </cell>
          <cell r="AT1622">
            <v>0</v>
          </cell>
          <cell r="AU1622">
            <v>0</v>
          </cell>
          <cell r="PM1622">
            <v>0</v>
          </cell>
          <cell r="PN1622">
            <v>0</v>
          </cell>
          <cell r="PO1622">
            <v>0</v>
          </cell>
        </row>
        <row r="1623">
          <cell r="M1623" t="str">
            <v>PEN_NOM_GOB_CD</v>
          </cell>
          <cell r="V1623" t="str">
            <v>RF_SOB</v>
          </cell>
          <cell r="X1623">
            <v>0</v>
          </cell>
          <cell r="Y1623">
            <v>0</v>
          </cell>
          <cell r="AI1623">
            <v>0</v>
          </cell>
          <cell r="AJ1623">
            <v>0</v>
          </cell>
          <cell r="AT1623">
            <v>0</v>
          </cell>
          <cell r="AU1623">
            <v>0</v>
          </cell>
          <cell r="PM1623">
            <v>0</v>
          </cell>
          <cell r="PN1623">
            <v>0</v>
          </cell>
          <cell r="PO1623">
            <v>0</v>
          </cell>
        </row>
        <row r="1624">
          <cell r="M1624" t="str">
            <v>PEN_NOM_GOB_CD</v>
          </cell>
          <cell r="V1624" t="str">
            <v>RF_SOB</v>
          </cell>
          <cell r="X1624">
            <v>0</v>
          </cell>
          <cell r="Y1624">
            <v>0</v>
          </cell>
          <cell r="AI1624">
            <v>0</v>
          </cell>
          <cell r="AJ1624">
            <v>0</v>
          </cell>
          <cell r="AT1624">
            <v>0</v>
          </cell>
          <cell r="AU1624">
            <v>0</v>
          </cell>
          <cell r="PM1624">
            <v>0</v>
          </cell>
          <cell r="PN1624">
            <v>0</v>
          </cell>
          <cell r="PO1624">
            <v>0</v>
          </cell>
        </row>
        <row r="1625">
          <cell r="M1625" t="str">
            <v>PEN_NOM_GOB_CD</v>
          </cell>
          <cell r="V1625" t="str">
            <v>RF_SOB</v>
          </cell>
          <cell r="X1625">
            <v>0</v>
          </cell>
          <cell r="Y1625">
            <v>0</v>
          </cell>
          <cell r="AI1625">
            <v>0</v>
          </cell>
          <cell r="AJ1625">
            <v>0</v>
          </cell>
          <cell r="AT1625">
            <v>0</v>
          </cell>
          <cell r="AU1625">
            <v>0</v>
          </cell>
          <cell r="PM1625">
            <v>0</v>
          </cell>
          <cell r="PN1625">
            <v>0</v>
          </cell>
          <cell r="PO1625">
            <v>0</v>
          </cell>
        </row>
        <row r="1626">
          <cell r="M1626" t="str">
            <v>PEN_NOM_GOB_CD</v>
          </cell>
          <cell r="V1626" t="str">
            <v>RF_SOB</v>
          </cell>
          <cell r="X1626">
            <v>0</v>
          </cell>
          <cell r="Y1626">
            <v>0</v>
          </cell>
          <cell r="AI1626">
            <v>0</v>
          </cell>
          <cell r="AJ1626">
            <v>0</v>
          </cell>
          <cell r="AT1626">
            <v>0</v>
          </cell>
          <cell r="AU1626">
            <v>0</v>
          </cell>
          <cell r="PM1626">
            <v>0</v>
          </cell>
          <cell r="PN1626">
            <v>0</v>
          </cell>
          <cell r="PO1626">
            <v>0</v>
          </cell>
        </row>
        <row r="1627">
          <cell r="M1627" t="str">
            <v>PEN_NOM_GOB_CD</v>
          </cell>
          <cell r="V1627" t="str">
            <v>RF_SOB</v>
          </cell>
          <cell r="X1627">
            <v>0</v>
          </cell>
          <cell r="Y1627">
            <v>0</v>
          </cell>
          <cell r="AI1627">
            <v>0</v>
          </cell>
          <cell r="AJ1627">
            <v>0</v>
          </cell>
          <cell r="AT1627">
            <v>0</v>
          </cell>
          <cell r="AU1627">
            <v>0</v>
          </cell>
          <cell r="PM1627">
            <v>0</v>
          </cell>
          <cell r="PN1627">
            <v>0</v>
          </cell>
          <cell r="PO1627">
            <v>0</v>
          </cell>
        </row>
        <row r="1628">
          <cell r="M1628" t="str">
            <v>PEN_NOM_GOB_CD</v>
          </cell>
          <cell r="V1628" t="str">
            <v>RF_SOB</v>
          </cell>
          <cell r="X1628">
            <v>0</v>
          </cell>
          <cell r="Y1628">
            <v>0</v>
          </cell>
          <cell r="AI1628">
            <v>0</v>
          </cell>
          <cell r="AJ1628">
            <v>0</v>
          </cell>
          <cell r="AT1628">
            <v>0</v>
          </cell>
          <cell r="AU1628">
            <v>0</v>
          </cell>
          <cell r="PM1628">
            <v>0</v>
          </cell>
          <cell r="PN1628">
            <v>0</v>
          </cell>
          <cell r="PO1628">
            <v>0</v>
          </cell>
        </row>
        <row r="1629">
          <cell r="M1629" t="str">
            <v>PEN_NOM_GOB_CD</v>
          </cell>
          <cell r="V1629" t="str">
            <v>RF_SOB</v>
          </cell>
          <cell r="X1629">
            <v>0</v>
          </cell>
          <cell r="Y1629">
            <v>0</v>
          </cell>
          <cell r="AI1629">
            <v>0</v>
          </cell>
          <cell r="AJ1629">
            <v>0</v>
          </cell>
          <cell r="AT1629">
            <v>0</v>
          </cell>
          <cell r="AU1629">
            <v>0</v>
          </cell>
          <cell r="PM1629">
            <v>0</v>
          </cell>
          <cell r="PN1629">
            <v>0</v>
          </cell>
          <cell r="PO1629">
            <v>0</v>
          </cell>
        </row>
        <row r="1630">
          <cell r="M1630" t="str">
            <v>PEN_NOM_GOB_CD</v>
          </cell>
          <cell r="V1630" t="str">
            <v>RF_SOB</v>
          </cell>
          <cell r="X1630">
            <v>0</v>
          </cell>
          <cell r="Y1630">
            <v>0</v>
          </cell>
          <cell r="AI1630">
            <v>0</v>
          </cell>
          <cell r="AJ1630">
            <v>0</v>
          </cell>
          <cell r="AT1630">
            <v>0</v>
          </cell>
          <cell r="AU1630">
            <v>0</v>
          </cell>
          <cell r="PM1630">
            <v>0</v>
          </cell>
          <cell r="PN1630">
            <v>0</v>
          </cell>
          <cell r="PO1630">
            <v>0</v>
          </cell>
        </row>
        <row r="1631">
          <cell r="M1631" t="str">
            <v>PEN_NOM_GOB_CD</v>
          </cell>
          <cell r="V1631" t="str">
            <v>RF_SOB</v>
          </cell>
          <cell r="X1631">
            <v>0</v>
          </cell>
          <cell r="Y1631">
            <v>0</v>
          </cell>
          <cell r="AI1631">
            <v>0</v>
          </cell>
          <cell r="AJ1631">
            <v>0</v>
          </cell>
          <cell r="AT1631">
            <v>0</v>
          </cell>
          <cell r="AU1631">
            <v>0</v>
          </cell>
          <cell r="PM1631">
            <v>0</v>
          </cell>
          <cell r="PN1631">
            <v>0</v>
          </cell>
          <cell r="PO1631">
            <v>0</v>
          </cell>
        </row>
        <row r="1632">
          <cell r="M1632" t="str">
            <v>PEN_NOM_GOB_CD</v>
          </cell>
          <cell r="V1632" t="str">
            <v>RF_SOB</v>
          </cell>
          <cell r="X1632">
            <v>0</v>
          </cell>
          <cell r="Y1632">
            <v>0</v>
          </cell>
          <cell r="AI1632">
            <v>0</v>
          </cell>
          <cell r="AJ1632">
            <v>0</v>
          </cell>
          <cell r="AT1632">
            <v>0</v>
          </cell>
          <cell r="AU1632">
            <v>0</v>
          </cell>
          <cell r="PM1632">
            <v>0</v>
          </cell>
          <cell r="PN1632">
            <v>0</v>
          </cell>
          <cell r="PO1632">
            <v>0</v>
          </cell>
        </row>
        <row r="1633">
          <cell r="M1633" t="str">
            <v>PEN_NOM_GOB_CD</v>
          </cell>
          <cell r="V1633" t="str">
            <v>RF_SOB</v>
          </cell>
          <cell r="X1633">
            <v>0</v>
          </cell>
          <cell r="Y1633">
            <v>0</v>
          </cell>
          <cell r="AI1633">
            <v>0</v>
          </cell>
          <cell r="AJ1633">
            <v>0</v>
          </cell>
          <cell r="AT1633">
            <v>0</v>
          </cell>
          <cell r="AU1633">
            <v>0</v>
          </cell>
          <cell r="PM1633">
            <v>0</v>
          </cell>
          <cell r="PN1633">
            <v>0</v>
          </cell>
          <cell r="PO1633">
            <v>0</v>
          </cell>
        </row>
        <row r="1634">
          <cell r="M1634" t="str">
            <v>PEN_NOM_GOB_CD</v>
          </cell>
          <cell r="V1634" t="str">
            <v>RF_SOB</v>
          </cell>
          <cell r="X1634">
            <v>0</v>
          </cell>
          <cell r="Y1634">
            <v>0</v>
          </cell>
          <cell r="AI1634">
            <v>0</v>
          </cell>
          <cell r="AJ1634">
            <v>0</v>
          </cell>
          <cell r="AT1634">
            <v>0</v>
          </cell>
          <cell r="AU1634">
            <v>0</v>
          </cell>
          <cell r="PM1634">
            <v>0</v>
          </cell>
          <cell r="PN1634">
            <v>0</v>
          </cell>
          <cell r="PO1634">
            <v>0</v>
          </cell>
        </row>
        <row r="1635">
          <cell r="M1635" t="str">
            <v>PEN_NOM_GOB_CD</v>
          </cell>
          <cell r="V1635" t="str">
            <v>RF_SOB</v>
          </cell>
          <cell r="X1635">
            <v>0</v>
          </cell>
          <cell r="Y1635">
            <v>0</v>
          </cell>
          <cell r="AI1635">
            <v>0</v>
          </cell>
          <cell r="AJ1635">
            <v>0</v>
          </cell>
          <cell r="AT1635">
            <v>0</v>
          </cell>
          <cell r="AU1635">
            <v>0</v>
          </cell>
          <cell r="PM1635">
            <v>0</v>
          </cell>
          <cell r="PN1635">
            <v>0</v>
          </cell>
          <cell r="PO1635">
            <v>0</v>
          </cell>
        </row>
        <row r="1636">
          <cell r="M1636" t="str">
            <v>PEN_NOM_GOB_CD</v>
          </cell>
          <cell r="V1636" t="str">
            <v>RF_SOB</v>
          </cell>
          <cell r="X1636">
            <v>0</v>
          </cell>
          <cell r="Y1636">
            <v>0</v>
          </cell>
          <cell r="AI1636">
            <v>0</v>
          </cell>
          <cell r="AJ1636">
            <v>0</v>
          </cell>
          <cell r="AT1636">
            <v>0</v>
          </cell>
          <cell r="AU1636">
            <v>0</v>
          </cell>
          <cell r="PM1636">
            <v>0</v>
          </cell>
          <cell r="PN1636">
            <v>0</v>
          </cell>
          <cell r="PO1636">
            <v>0</v>
          </cell>
        </row>
        <row r="1637">
          <cell r="M1637" t="str">
            <v>PEN_NOM_GOB_CD</v>
          </cell>
          <cell r="V1637" t="str">
            <v>RF_SOB</v>
          </cell>
          <cell r="X1637">
            <v>0</v>
          </cell>
          <cell r="Y1637">
            <v>0</v>
          </cell>
          <cell r="AI1637">
            <v>0</v>
          </cell>
          <cell r="AJ1637">
            <v>0</v>
          </cell>
          <cell r="AT1637">
            <v>0</v>
          </cell>
          <cell r="AU1637">
            <v>0</v>
          </cell>
          <cell r="PM1637">
            <v>0</v>
          </cell>
          <cell r="PN1637">
            <v>0</v>
          </cell>
          <cell r="PO1637">
            <v>0</v>
          </cell>
        </row>
        <row r="1638">
          <cell r="M1638" t="str">
            <v>PEN_NOM_GOB_CD</v>
          </cell>
          <cell r="V1638" t="str">
            <v>RF_SOB</v>
          </cell>
          <cell r="X1638">
            <v>0</v>
          </cell>
          <cell r="Y1638">
            <v>0</v>
          </cell>
          <cell r="AI1638">
            <v>0</v>
          </cell>
          <cell r="AJ1638">
            <v>0</v>
          </cell>
          <cell r="AT1638">
            <v>0</v>
          </cell>
          <cell r="AU1638">
            <v>0</v>
          </cell>
          <cell r="PM1638">
            <v>0</v>
          </cell>
          <cell r="PN1638">
            <v>0</v>
          </cell>
          <cell r="PO1638">
            <v>0</v>
          </cell>
        </row>
        <row r="1639">
          <cell r="M1639" t="str">
            <v>PEN_NOM_GOB_CD</v>
          </cell>
          <cell r="V1639" t="str">
            <v>RF_SOB</v>
          </cell>
          <cell r="X1639">
            <v>0</v>
          </cell>
          <cell r="Y1639">
            <v>0</v>
          </cell>
          <cell r="AI1639">
            <v>0</v>
          </cell>
          <cell r="AJ1639">
            <v>0</v>
          </cell>
          <cell r="AT1639">
            <v>0</v>
          </cell>
          <cell r="AU1639">
            <v>0</v>
          </cell>
          <cell r="PM1639">
            <v>0</v>
          </cell>
          <cell r="PN1639">
            <v>0</v>
          </cell>
          <cell r="PO1639">
            <v>0</v>
          </cell>
        </row>
        <row r="1640">
          <cell r="M1640" t="str">
            <v>PEN_NOM_GOB_CD</v>
          </cell>
          <cell r="V1640" t="str">
            <v>RF_SOB</v>
          </cell>
          <cell r="X1640">
            <v>0</v>
          </cell>
          <cell r="Y1640">
            <v>0</v>
          </cell>
          <cell r="AI1640">
            <v>0</v>
          </cell>
          <cell r="AJ1640">
            <v>0</v>
          </cell>
          <cell r="AT1640">
            <v>0</v>
          </cell>
          <cell r="AU1640">
            <v>0</v>
          </cell>
          <cell r="PM1640">
            <v>0</v>
          </cell>
          <cell r="PN1640">
            <v>0</v>
          </cell>
          <cell r="PO1640">
            <v>0</v>
          </cell>
        </row>
        <row r="1641">
          <cell r="M1641" t="str">
            <v>PEN_NOM_GOB_CD</v>
          </cell>
          <cell r="V1641" t="str">
            <v>RF_SOB</v>
          </cell>
          <cell r="X1641">
            <v>0</v>
          </cell>
          <cell r="Y1641">
            <v>0</v>
          </cell>
          <cell r="AI1641">
            <v>0</v>
          </cell>
          <cell r="AJ1641">
            <v>0</v>
          </cell>
          <cell r="AT1641">
            <v>0</v>
          </cell>
          <cell r="AU1641">
            <v>0</v>
          </cell>
          <cell r="PM1641">
            <v>0</v>
          </cell>
          <cell r="PN1641">
            <v>0</v>
          </cell>
          <cell r="PO1641">
            <v>0</v>
          </cell>
        </row>
        <row r="1642">
          <cell r="M1642" t="str">
            <v>PEN_NOM_GOB_CD</v>
          </cell>
          <cell r="V1642" t="str">
            <v>RF_SOB</v>
          </cell>
          <cell r="X1642">
            <v>0</v>
          </cell>
          <cell r="Y1642">
            <v>0</v>
          </cell>
          <cell r="AI1642">
            <v>0</v>
          </cell>
          <cell r="AJ1642">
            <v>0</v>
          </cell>
          <cell r="AT1642">
            <v>0</v>
          </cell>
          <cell r="AU1642">
            <v>0</v>
          </cell>
          <cell r="PM1642">
            <v>0</v>
          </cell>
          <cell r="PN1642">
            <v>0</v>
          </cell>
          <cell r="PO1642">
            <v>0</v>
          </cell>
        </row>
        <row r="1643">
          <cell r="M1643" t="str">
            <v>PEN_NOM_GOB_CD</v>
          </cell>
          <cell r="V1643" t="str">
            <v>RF_SOB</v>
          </cell>
          <cell r="X1643">
            <v>0</v>
          </cell>
          <cell r="Y1643">
            <v>0</v>
          </cell>
          <cell r="AI1643">
            <v>0</v>
          </cell>
          <cell r="AJ1643">
            <v>0</v>
          </cell>
          <cell r="AT1643">
            <v>0</v>
          </cell>
          <cell r="AU1643">
            <v>0</v>
          </cell>
          <cell r="PM1643">
            <v>0</v>
          </cell>
          <cell r="PN1643">
            <v>0</v>
          </cell>
          <cell r="PO1643">
            <v>0</v>
          </cell>
        </row>
        <row r="1644">
          <cell r="M1644" t="str">
            <v>PEN_NOM_GOB_CD</v>
          </cell>
          <cell r="V1644" t="str">
            <v>RF_SOB</v>
          </cell>
          <cell r="X1644">
            <v>0</v>
          </cell>
          <cell r="Y1644">
            <v>0</v>
          </cell>
          <cell r="AI1644">
            <v>0</v>
          </cell>
          <cell r="AJ1644">
            <v>0</v>
          </cell>
          <cell r="AT1644">
            <v>0</v>
          </cell>
          <cell r="AU1644">
            <v>0</v>
          </cell>
          <cell r="PM1644">
            <v>0</v>
          </cell>
          <cell r="PN1644">
            <v>0</v>
          </cell>
          <cell r="PO1644">
            <v>0</v>
          </cell>
        </row>
        <row r="1645">
          <cell r="M1645" t="str">
            <v>PEN_NOM_GOB_CD</v>
          </cell>
          <cell r="V1645" t="str">
            <v>RF_SOB</v>
          </cell>
          <cell r="X1645">
            <v>0</v>
          </cell>
          <cell r="Y1645">
            <v>0</v>
          </cell>
          <cell r="AI1645">
            <v>0</v>
          </cell>
          <cell r="AJ1645">
            <v>0</v>
          </cell>
          <cell r="AT1645">
            <v>0</v>
          </cell>
          <cell r="AU1645">
            <v>0</v>
          </cell>
          <cell r="PM1645">
            <v>0</v>
          </cell>
          <cell r="PN1645">
            <v>0</v>
          </cell>
          <cell r="PO1645">
            <v>0</v>
          </cell>
        </row>
        <row r="1646">
          <cell r="M1646" t="str">
            <v>PEN_NOM_GOB_CD</v>
          </cell>
          <cell r="V1646" t="str">
            <v>RF_SOB</v>
          </cell>
          <cell r="X1646">
            <v>0</v>
          </cell>
          <cell r="Y1646">
            <v>0</v>
          </cell>
          <cell r="AI1646">
            <v>0</v>
          </cell>
          <cell r="AJ1646">
            <v>0</v>
          </cell>
          <cell r="AT1646">
            <v>0</v>
          </cell>
          <cell r="AU1646">
            <v>0</v>
          </cell>
          <cell r="PM1646">
            <v>0</v>
          </cell>
          <cell r="PN1646">
            <v>0</v>
          </cell>
          <cell r="PO1646">
            <v>0</v>
          </cell>
        </row>
        <row r="1647">
          <cell r="M1647" t="str">
            <v>PEN_NOM_GOB_CD</v>
          </cell>
          <cell r="V1647" t="str">
            <v>RF_SOB</v>
          </cell>
          <cell r="X1647">
            <v>0</v>
          </cell>
          <cell r="Y1647">
            <v>0</v>
          </cell>
          <cell r="AI1647">
            <v>0</v>
          </cell>
          <cell r="AJ1647">
            <v>0</v>
          </cell>
          <cell r="AT1647">
            <v>0</v>
          </cell>
          <cell r="AU1647">
            <v>0</v>
          </cell>
          <cell r="PM1647">
            <v>0</v>
          </cell>
          <cell r="PN1647">
            <v>0</v>
          </cell>
          <cell r="PO1647">
            <v>0</v>
          </cell>
        </row>
        <row r="1648">
          <cell r="M1648" t="str">
            <v>PEN_NOM_GOB_CD</v>
          </cell>
          <cell r="V1648" t="str">
            <v>RF_SOB</v>
          </cell>
          <cell r="X1648">
            <v>0</v>
          </cell>
          <cell r="Y1648">
            <v>0</v>
          </cell>
          <cell r="AI1648">
            <v>0</v>
          </cell>
          <cell r="AJ1648">
            <v>0</v>
          </cell>
          <cell r="AT1648">
            <v>0</v>
          </cell>
          <cell r="AU1648">
            <v>0</v>
          </cell>
          <cell r="PM1648">
            <v>0</v>
          </cell>
          <cell r="PN1648">
            <v>0</v>
          </cell>
          <cell r="PO1648">
            <v>0</v>
          </cell>
        </row>
        <row r="1649">
          <cell r="M1649" t="str">
            <v>PEN_NOM_GOB_CD</v>
          </cell>
          <cell r="V1649" t="str">
            <v>RF_SOB</v>
          </cell>
          <cell r="X1649">
            <v>0</v>
          </cell>
          <cell r="Y1649">
            <v>0</v>
          </cell>
          <cell r="AI1649">
            <v>0</v>
          </cell>
          <cell r="AJ1649">
            <v>0</v>
          </cell>
          <cell r="AT1649">
            <v>0</v>
          </cell>
          <cell r="AU1649">
            <v>0</v>
          </cell>
          <cell r="PM1649">
            <v>0</v>
          </cell>
          <cell r="PN1649">
            <v>0</v>
          </cell>
          <cell r="PO1649">
            <v>0</v>
          </cell>
        </row>
        <row r="1650">
          <cell r="M1650" t="str">
            <v>PEN_NOM_GOB_CD</v>
          </cell>
          <cell r="V1650" t="str">
            <v>RF_SOB</v>
          </cell>
          <cell r="X1650">
            <v>0</v>
          </cell>
          <cell r="Y1650">
            <v>0</v>
          </cell>
          <cell r="AI1650">
            <v>0</v>
          </cell>
          <cell r="AJ1650">
            <v>0</v>
          </cell>
          <cell r="AT1650">
            <v>0</v>
          </cell>
          <cell r="AU1650">
            <v>0</v>
          </cell>
          <cell r="PM1650">
            <v>0</v>
          </cell>
          <cell r="PN1650">
            <v>0</v>
          </cell>
          <cell r="PO1650">
            <v>0</v>
          </cell>
        </row>
        <row r="1651">
          <cell r="M1651" t="str">
            <v>PEN_NOM_GOB_CD</v>
          </cell>
          <cell r="V1651" t="str">
            <v>RF_SOB</v>
          </cell>
          <cell r="X1651">
            <v>0</v>
          </cell>
          <cell r="Y1651">
            <v>0</v>
          </cell>
          <cell r="AI1651">
            <v>0</v>
          </cell>
          <cell r="AJ1651">
            <v>0</v>
          </cell>
          <cell r="AT1651">
            <v>0</v>
          </cell>
          <cell r="AU1651">
            <v>0</v>
          </cell>
          <cell r="PM1651">
            <v>0</v>
          </cell>
          <cell r="PN1651">
            <v>0</v>
          </cell>
          <cell r="PO1651">
            <v>0</v>
          </cell>
        </row>
        <row r="1652">
          <cell r="M1652" t="str">
            <v>PEN_NOM_GOB_CD</v>
          </cell>
          <cell r="V1652" t="str">
            <v>RF_SOB</v>
          </cell>
          <cell r="X1652">
            <v>0</v>
          </cell>
          <cell r="Y1652">
            <v>0</v>
          </cell>
          <cell r="AI1652">
            <v>0</v>
          </cell>
          <cell r="AJ1652">
            <v>0</v>
          </cell>
          <cell r="AT1652">
            <v>0</v>
          </cell>
          <cell r="AU1652">
            <v>0</v>
          </cell>
          <cell r="PM1652">
            <v>0</v>
          </cell>
          <cell r="PN1652">
            <v>0</v>
          </cell>
          <cell r="PO1652">
            <v>0</v>
          </cell>
        </row>
        <row r="1653">
          <cell r="M1653" t="str">
            <v>PEN_NOM_GOB_CD</v>
          </cell>
          <cell r="V1653" t="str">
            <v>RF_SOB</v>
          </cell>
          <cell r="X1653">
            <v>0</v>
          </cell>
          <cell r="Y1653">
            <v>0</v>
          </cell>
          <cell r="AI1653">
            <v>0</v>
          </cell>
          <cell r="AJ1653">
            <v>0</v>
          </cell>
          <cell r="AT1653">
            <v>0</v>
          </cell>
          <cell r="AU1653">
            <v>0</v>
          </cell>
          <cell r="PM1653">
            <v>0</v>
          </cell>
          <cell r="PN1653">
            <v>0</v>
          </cell>
          <cell r="PO1653">
            <v>0</v>
          </cell>
        </row>
        <row r="1654">
          <cell r="M1654" t="str">
            <v>PEN_NOM_GOB_CD</v>
          </cell>
          <cell r="V1654" t="str">
            <v>RF_SOB</v>
          </cell>
          <cell r="X1654">
            <v>0</v>
          </cell>
          <cell r="Y1654">
            <v>0</v>
          </cell>
          <cell r="AI1654">
            <v>0</v>
          </cell>
          <cell r="AJ1654">
            <v>0</v>
          </cell>
          <cell r="AT1654">
            <v>0</v>
          </cell>
          <cell r="AU1654">
            <v>0</v>
          </cell>
          <cell r="PM1654">
            <v>0</v>
          </cell>
          <cell r="PN1654">
            <v>0</v>
          </cell>
          <cell r="PO1654">
            <v>0</v>
          </cell>
        </row>
        <row r="1655">
          <cell r="M1655" t="str">
            <v>PEN_NOM_GOB_CD</v>
          </cell>
          <cell r="V1655" t="str">
            <v>RF_SOB</v>
          </cell>
          <cell r="X1655">
            <v>0</v>
          </cell>
          <cell r="Y1655">
            <v>0</v>
          </cell>
          <cell r="AI1655">
            <v>0</v>
          </cell>
          <cell r="AJ1655">
            <v>0</v>
          </cell>
          <cell r="AT1655">
            <v>0</v>
          </cell>
          <cell r="AU1655">
            <v>0</v>
          </cell>
          <cell r="PM1655">
            <v>0</v>
          </cell>
          <cell r="PN1655">
            <v>0</v>
          </cell>
          <cell r="PO1655">
            <v>0</v>
          </cell>
        </row>
        <row r="1656">
          <cell r="M1656" t="str">
            <v>PEN_NOM_GOB_CD</v>
          </cell>
          <cell r="V1656" t="str">
            <v>RF_SOB</v>
          </cell>
          <cell r="X1656">
            <v>0</v>
          </cell>
          <cell r="Y1656">
            <v>0</v>
          </cell>
          <cell r="AI1656">
            <v>0</v>
          </cell>
          <cell r="AJ1656">
            <v>0</v>
          </cell>
          <cell r="AT1656">
            <v>0</v>
          </cell>
          <cell r="AU1656">
            <v>0</v>
          </cell>
          <cell r="PM1656">
            <v>0</v>
          </cell>
          <cell r="PN1656">
            <v>0</v>
          </cell>
          <cell r="PO1656">
            <v>0</v>
          </cell>
        </row>
        <row r="1657">
          <cell r="M1657" t="str">
            <v>PEN_NOM_GOB_CD</v>
          </cell>
          <cell r="V1657" t="str">
            <v>RF_SOB</v>
          </cell>
          <cell r="X1657">
            <v>0</v>
          </cell>
          <cell r="Y1657">
            <v>0</v>
          </cell>
          <cell r="AI1657">
            <v>0</v>
          </cell>
          <cell r="AJ1657">
            <v>0</v>
          </cell>
          <cell r="AT1657">
            <v>0</v>
          </cell>
          <cell r="AU1657">
            <v>0</v>
          </cell>
          <cell r="PM1657">
            <v>0</v>
          </cell>
          <cell r="PN1657">
            <v>0</v>
          </cell>
          <cell r="PO1657">
            <v>0</v>
          </cell>
        </row>
        <row r="1658">
          <cell r="M1658" t="str">
            <v>PEN_NOM_GOB_CD</v>
          </cell>
          <cell r="V1658" t="str">
            <v>RF_SOB</v>
          </cell>
          <cell r="X1658">
            <v>0</v>
          </cell>
          <cell r="Y1658">
            <v>0</v>
          </cell>
          <cell r="AI1658">
            <v>0</v>
          </cell>
          <cell r="AJ1658">
            <v>0</v>
          </cell>
          <cell r="AT1658">
            <v>0</v>
          </cell>
          <cell r="AU1658">
            <v>0</v>
          </cell>
          <cell r="PM1658">
            <v>0</v>
          </cell>
          <cell r="PN1658">
            <v>0</v>
          </cell>
          <cell r="PO1658">
            <v>0</v>
          </cell>
        </row>
        <row r="1659">
          <cell r="M1659" t="str">
            <v>PEN_NOM_GOB_CD</v>
          </cell>
          <cell r="V1659" t="str">
            <v>RF_SOB</v>
          </cell>
          <cell r="X1659">
            <v>0</v>
          </cell>
          <cell r="Y1659">
            <v>0</v>
          </cell>
          <cell r="AI1659">
            <v>0</v>
          </cell>
          <cell r="AJ1659">
            <v>0</v>
          </cell>
          <cell r="AT1659">
            <v>0</v>
          </cell>
          <cell r="AU1659">
            <v>0</v>
          </cell>
          <cell r="PM1659">
            <v>0</v>
          </cell>
          <cell r="PN1659">
            <v>0</v>
          </cell>
          <cell r="PO1659">
            <v>0</v>
          </cell>
        </row>
        <row r="1660">
          <cell r="M1660" t="str">
            <v>PEN_NOM_GOB_CD</v>
          </cell>
          <cell r="V1660" t="str">
            <v>RF_SOB</v>
          </cell>
          <cell r="X1660">
            <v>0</v>
          </cell>
          <cell r="Y1660">
            <v>0</v>
          </cell>
          <cell r="AI1660">
            <v>0</v>
          </cell>
          <cell r="AJ1660">
            <v>0</v>
          </cell>
          <cell r="AT1660">
            <v>0</v>
          </cell>
          <cell r="AU1660">
            <v>0</v>
          </cell>
          <cell r="PM1660">
            <v>0</v>
          </cell>
          <cell r="PN1660">
            <v>0</v>
          </cell>
          <cell r="PO1660">
            <v>0</v>
          </cell>
        </row>
        <row r="1661">
          <cell r="M1661" t="str">
            <v>PEN_NOM_GOB_CD</v>
          </cell>
          <cell r="V1661" t="str">
            <v>RF_SOB</v>
          </cell>
          <cell r="X1661">
            <v>0</v>
          </cell>
          <cell r="Y1661">
            <v>0</v>
          </cell>
          <cell r="AI1661">
            <v>0</v>
          </cell>
          <cell r="AJ1661">
            <v>0</v>
          </cell>
          <cell r="AT1661">
            <v>0</v>
          </cell>
          <cell r="AU1661">
            <v>0</v>
          </cell>
          <cell r="PM1661">
            <v>0</v>
          </cell>
          <cell r="PN1661">
            <v>0</v>
          </cell>
          <cell r="PO1661">
            <v>0</v>
          </cell>
        </row>
        <row r="1662">
          <cell r="M1662" t="str">
            <v>PEN_NOM_GOB_CD</v>
          </cell>
          <cell r="V1662" t="str">
            <v>RF_SOB</v>
          </cell>
          <cell r="X1662">
            <v>0</v>
          </cell>
          <cell r="Y1662">
            <v>0</v>
          </cell>
          <cell r="AI1662">
            <v>0</v>
          </cell>
          <cell r="AJ1662">
            <v>0</v>
          </cell>
          <cell r="AT1662">
            <v>0</v>
          </cell>
          <cell r="AU1662">
            <v>0</v>
          </cell>
          <cell r="PM1662">
            <v>0</v>
          </cell>
          <cell r="PN1662">
            <v>0</v>
          </cell>
          <cell r="PO1662">
            <v>0</v>
          </cell>
        </row>
        <row r="1663">
          <cell r="M1663" t="str">
            <v>PEN_NOM_GOB_CD</v>
          </cell>
          <cell r="V1663" t="str">
            <v>RF_SOB</v>
          </cell>
          <cell r="X1663">
            <v>0</v>
          </cell>
          <cell r="Y1663">
            <v>0</v>
          </cell>
          <cell r="AI1663">
            <v>0</v>
          </cell>
          <cell r="AJ1663">
            <v>0</v>
          </cell>
          <cell r="AT1663">
            <v>0</v>
          </cell>
          <cell r="AU1663">
            <v>0</v>
          </cell>
          <cell r="PM1663">
            <v>0</v>
          </cell>
          <cell r="PN1663">
            <v>0</v>
          </cell>
          <cell r="PO1663">
            <v>0</v>
          </cell>
        </row>
        <row r="1664">
          <cell r="M1664" t="str">
            <v>PEN_NOM_GOB_CD</v>
          </cell>
          <cell r="V1664" t="str">
            <v>RF_SOB</v>
          </cell>
          <cell r="X1664">
            <v>0</v>
          </cell>
          <cell r="Y1664">
            <v>0</v>
          </cell>
          <cell r="AI1664">
            <v>0</v>
          </cell>
          <cell r="AJ1664">
            <v>0</v>
          </cell>
          <cell r="AT1664">
            <v>0</v>
          </cell>
          <cell r="AU1664">
            <v>0</v>
          </cell>
          <cell r="PM1664">
            <v>0</v>
          </cell>
          <cell r="PN1664">
            <v>0</v>
          </cell>
          <cell r="PO1664">
            <v>0</v>
          </cell>
        </row>
        <row r="1665">
          <cell r="M1665" t="str">
            <v>PEN_NOM_GOB_CD</v>
          </cell>
          <cell r="V1665" t="str">
            <v>RF_SOB</v>
          </cell>
          <cell r="X1665">
            <v>0</v>
          </cell>
          <cell r="Y1665">
            <v>0</v>
          </cell>
          <cell r="AI1665">
            <v>0</v>
          </cell>
          <cell r="AJ1665">
            <v>0</v>
          </cell>
          <cell r="AT1665">
            <v>0</v>
          </cell>
          <cell r="AU1665">
            <v>0</v>
          </cell>
          <cell r="PM1665">
            <v>0</v>
          </cell>
          <cell r="PN1665">
            <v>0</v>
          </cell>
          <cell r="PO1665">
            <v>0</v>
          </cell>
        </row>
        <row r="1666">
          <cell r="M1666" t="str">
            <v>PEN_NOM_GOB_CD</v>
          </cell>
          <cell r="V1666" t="str">
            <v>RF_SOB</v>
          </cell>
          <cell r="X1666">
            <v>0</v>
          </cell>
          <cell r="Y1666">
            <v>0</v>
          </cell>
          <cell r="AI1666">
            <v>0</v>
          </cell>
          <cell r="AJ1666">
            <v>0</v>
          </cell>
          <cell r="AT1666">
            <v>0</v>
          </cell>
          <cell r="AU1666">
            <v>0</v>
          </cell>
          <cell r="PM1666">
            <v>0</v>
          </cell>
          <cell r="PN1666">
            <v>0</v>
          </cell>
          <cell r="PO1666">
            <v>0</v>
          </cell>
        </row>
        <row r="1667">
          <cell r="M1667" t="str">
            <v>PEN_NOM_GOB_CD</v>
          </cell>
          <cell r="V1667" t="str">
            <v>RF_SOB</v>
          </cell>
          <cell r="X1667">
            <v>0</v>
          </cell>
          <cell r="Y1667">
            <v>0</v>
          </cell>
          <cell r="AI1667">
            <v>0</v>
          </cell>
          <cell r="AJ1667">
            <v>0</v>
          </cell>
          <cell r="AT1667">
            <v>0</v>
          </cell>
          <cell r="AU1667">
            <v>0</v>
          </cell>
          <cell r="PM1667">
            <v>0</v>
          </cell>
          <cell r="PN1667">
            <v>0</v>
          </cell>
          <cell r="PO1667">
            <v>0</v>
          </cell>
        </row>
        <row r="1668">
          <cell r="M1668" t="str">
            <v>PEN_NOM_GOB_CD</v>
          </cell>
          <cell r="V1668" t="str">
            <v>RF_SOB</v>
          </cell>
          <cell r="X1668">
            <v>0</v>
          </cell>
          <cell r="Y1668">
            <v>0</v>
          </cell>
          <cell r="AI1668">
            <v>0</v>
          </cell>
          <cell r="AJ1668">
            <v>0</v>
          </cell>
          <cell r="AT1668">
            <v>0</v>
          </cell>
          <cell r="AU1668">
            <v>0</v>
          </cell>
          <cell r="PM1668">
            <v>0</v>
          </cell>
          <cell r="PN1668">
            <v>0</v>
          </cell>
          <cell r="PO1668">
            <v>0</v>
          </cell>
        </row>
        <row r="1669">
          <cell r="M1669" t="str">
            <v>PEN_NOM_GOB_CD</v>
          </cell>
          <cell r="V1669" t="str">
            <v>RF_SOB</v>
          </cell>
          <cell r="X1669">
            <v>0</v>
          </cell>
          <cell r="Y1669">
            <v>0</v>
          </cell>
          <cell r="AI1669">
            <v>0</v>
          </cell>
          <cell r="AJ1669">
            <v>0</v>
          </cell>
          <cell r="AT1669">
            <v>0</v>
          </cell>
          <cell r="AU1669">
            <v>0</v>
          </cell>
          <cell r="PM1669">
            <v>0</v>
          </cell>
          <cell r="PN1669">
            <v>0</v>
          </cell>
          <cell r="PO1669">
            <v>0</v>
          </cell>
        </row>
        <row r="1670">
          <cell r="M1670" t="str">
            <v>PEN_NOM_GOB_CD</v>
          </cell>
          <cell r="V1670" t="str">
            <v>RF_SOB</v>
          </cell>
          <cell r="X1670">
            <v>0</v>
          </cell>
          <cell r="Y1670">
            <v>0</v>
          </cell>
          <cell r="AI1670">
            <v>0</v>
          </cell>
          <cell r="AJ1670">
            <v>0</v>
          </cell>
          <cell r="AT1670">
            <v>0</v>
          </cell>
          <cell r="AU1670">
            <v>0</v>
          </cell>
          <cell r="PM1670">
            <v>0</v>
          </cell>
          <cell r="PN1670">
            <v>0</v>
          </cell>
          <cell r="PO1670">
            <v>0</v>
          </cell>
        </row>
        <row r="1671">
          <cell r="M1671" t="str">
            <v>PEN_NOM_GOB_CD</v>
          </cell>
          <cell r="V1671" t="str">
            <v>RF_SOB</v>
          </cell>
          <cell r="X1671">
            <v>0</v>
          </cell>
          <cell r="Y1671">
            <v>0</v>
          </cell>
          <cell r="AI1671">
            <v>0</v>
          </cell>
          <cell r="AJ1671">
            <v>0</v>
          </cell>
          <cell r="AT1671">
            <v>0</v>
          </cell>
          <cell r="AU1671">
            <v>0</v>
          </cell>
          <cell r="PM1671">
            <v>0</v>
          </cell>
          <cell r="PN1671">
            <v>0</v>
          </cell>
          <cell r="PO1671">
            <v>0</v>
          </cell>
        </row>
        <row r="1672">
          <cell r="M1672" t="str">
            <v>PEN_NOM_GOB_CD</v>
          </cell>
          <cell r="V1672" t="str">
            <v>RF_SOB</v>
          </cell>
          <cell r="X1672">
            <v>0</v>
          </cell>
          <cell r="Y1672">
            <v>0</v>
          </cell>
          <cell r="AI1672">
            <v>0</v>
          </cell>
          <cell r="AJ1672">
            <v>0</v>
          </cell>
          <cell r="AT1672">
            <v>0</v>
          </cell>
          <cell r="AU1672">
            <v>0</v>
          </cell>
          <cell r="PM1672">
            <v>0</v>
          </cell>
          <cell r="PN1672">
            <v>0</v>
          </cell>
          <cell r="PO1672">
            <v>0</v>
          </cell>
        </row>
        <row r="1673">
          <cell r="M1673" t="str">
            <v>PEN_NOM_GOB_CD</v>
          </cell>
          <cell r="V1673" t="str">
            <v>RF_SOB</v>
          </cell>
          <cell r="X1673">
            <v>0</v>
          </cell>
          <cell r="Y1673">
            <v>0</v>
          </cell>
          <cell r="AI1673">
            <v>0</v>
          </cell>
          <cell r="AJ1673">
            <v>0</v>
          </cell>
          <cell r="AT1673">
            <v>0</v>
          </cell>
          <cell r="AU1673">
            <v>0</v>
          </cell>
          <cell r="PM1673">
            <v>0</v>
          </cell>
          <cell r="PN1673">
            <v>0</v>
          </cell>
          <cell r="PO1673">
            <v>0</v>
          </cell>
        </row>
        <row r="1674">
          <cell r="M1674" t="str">
            <v>PEN_NOM_GOB_CD</v>
          </cell>
          <cell r="V1674" t="str">
            <v>RF_SOB</v>
          </cell>
          <cell r="X1674">
            <v>0</v>
          </cell>
          <cell r="Y1674">
            <v>0</v>
          </cell>
          <cell r="AI1674">
            <v>0</v>
          </cell>
          <cell r="AJ1674">
            <v>0</v>
          </cell>
          <cell r="AT1674">
            <v>0</v>
          </cell>
          <cell r="AU1674">
            <v>0</v>
          </cell>
          <cell r="PM1674">
            <v>0</v>
          </cell>
          <cell r="PN1674">
            <v>0</v>
          </cell>
          <cell r="PO1674">
            <v>0</v>
          </cell>
        </row>
        <row r="1675">
          <cell r="M1675" t="str">
            <v>PEN_NOM_GOB_CD</v>
          </cell>
          <cell r="V1675" t="str">
            <v>RF_SOB</v>
          </cell>
          <cell r="X1675">
            <v>0</v>
          </cell>
          <cell r="Y1675">
            <v>0</v>
          </cell>
          <cell r="AI1675">
            <v>0</v>
          </cell>
          <cell r="AJ1675">
            <v>0</v>
          </cell>
          <cell r="AT1675">
            <v>0</v>
          </cell>
          <cell r="AU1675">
            <v>0</v>
          </cell>
          <cell r="PM1675">
            <v>0</v>
          </cell>
          <cell r="PN1675">
            <v>0</v>
          </cell>
          <cell r="PO1675">
            <v>0</v>
          </cell>
        </row>
        <row r="1676">
          <cell r="M1676" t="str">
            <v>PEN_NOM_GOB_CD</v>
          </cell>
          <cell r="V1676" t="str">
            <v>RF_SOB</v>
          </cell>
          <cell r="X1676">
            <v>0</v>
          </cell>
          <cell r="Y1676">
            <v>0</v>
          </cell>
          <cell r="AI1676">
            <v>0</v>
          </cell>
          <cell r="AJ1676">
            <v>0</v>
          </cell>
          <cell r="AT1676">
            <v>0</v>
          </cell>
          <cell r="AU1676">
            <v>0</v>
          </cell>
          <cell r="PM1676">
            <v>0</v>
          </cell>
          <cell r="PN1676">
            <v>0</v>
          </cell>
          <cell r="PO1676">
            <v>0</v>
          </cell>
        </row>
        <row r="1677">
          <cell r="M1677" t="str">
            <v>PEN_NOM_GOB_CD</v>
          </cell>
          <cell r="V1677" t="str">
            <v>RF_SOB</v>
          </cell>
          <cell r="X1677">
            <v>0</v>
          </cell>
          <cell r="Y1677">
            <v>0</v>
          </cell>
          <cell r="AI1677">
            <v>0</v>
          </cell>
          <cell r="AJ1677">
            <v>0</v>
          </cell>
          <cell r="AT1677">
            <v>0</v>
          </cell>
          <cell r="AU1677">
            <v>0</v>
          </cell>
          <cell r="PM1677">
            <v>0</v>
          </cell>
          <cell r="PN1677">
            <v>0</v>
          </cell>
          <cell r="PO1677">
            <v>0</v>
          </cell>
        </row>
        <row r="1678">
          <cell r="M1678" t="str">
            <v>PEN_NOM_GOB_CD</v>
          </cell>
          <cell r="V1678" t="str">
            <v>RF_SOB</v>
          </cell>
          <cell r="X1678">
            <v>0</v>
          </cell>
          <cell r="Y1678">
            <v>0</v>
          </cell>
          <cell r="AI1678">
            <v>0</v>
          </cell>
          <cell r="AJ1678">
            <v>0</v>
          </cell>
          <cell r="AT1678">
            <v>0</v>
          </cell>
          <cell r="AU1678">
            <v>0</v>
          </cell>
          <cell r="PM1678">
            <v>0</v>
          </cell>
          <cell r="PN1678">
            <v>0</v>
          </cell>
          <cell r="PO1678">
            <v>0</v>
          </cell>
        </row>
        <row r="1679">
          <cell r="M1679" t="str">
            <v>PEN_NOM_GOB_CD</v>
          </cell>
          <cell r="V1679" t="str">
            <v>RF_SOB</v>
          </cell>
          <cell r="X1679">
            <v>0</v>
          </cell>
          <cell r="Y1679">
            <v>0</v>
          </cell>
          <cell r="AI1679">
            <v>0</v>
          </cell>
          <cell r="AJ1679">
            <v>0</v>
          </cell>
          <cell r="AT1679">
            <v>0</v>
          </cell>
          <cell r="AU1679">
            <v>0</v>
          </cell>
          <cell r="PM1679">
            <v>0</v>
          </cell>
          <cell r="PN1679">
            <v>0</v>
          </cell>
          <cell r="PO1679">
            <v>0</v>
          </cell>
        </row>
        <row r="1680">
          <cell r="M1680" t="str">
            <v>PEN_NOM_GOB_LC</v>
          </cell>
          <cell r="V1680" t="str">
            <v>RF_SOB</v>
          </cell>
          <cell r="X1680">
            <v>0</v>
          </cell>
          <cell r="Y1680">
            <v>0</v>
          </cell>
          <cell r="AI1680">
            <v>3.4724538303740199E-2</v>
          </cell>
          <cell r="AJ1680">
            <v>0.102173529217264</v>
          </cell>
          <cell r="AT1680">
            <v>0</v>
          </cell>
          <cell r="AU1680">
            <v>0</v>
          </cell>
          <cell r="PM1680">
            <v>0</v>
          </cell>
          <cell r="PN1680">
            <v>0</v>
          </cell>
          <cell r="PO1680">
            <v>0</v>
          </cell>
        </row>
        <row r="1681">
          <cell r="M1681" t="str">
            <v>PEN_NOM_GOB_LC</v>
          </cell>
          <cell r="V1681" t="str">
            <v>RF_SOB</v>
          </cell>
          <cell r="X1681">
            <v>0</v>
          </cell>
          <cell r="Y1681">
            <v>0</v>
          </cell>
          <cell r="AI1681">
            <v>0</v>
          </cell>
          <cell r="AJ1681">
            <v>0</v>
          </cell>
          <cell r="AT1681">
            <v>0</v>
          </cell>
          <cell r="AU1681">
            <v>0</v>
          </cell>
          <cell r="PM1681">
            <v>0</v>
          </cell>
          <cell r="PN1681">
            <v>0</v>
          </cell>
          <cell r="PO1681">
            <v>0</v>
          </cell>
        </row>
        <row r="1682">
          <cell r="M1682" t="str">
            <v>PEN_NOM_GOB_LC</v>
          </cell>
          <cell r="V1682" t="str">
            <v>RF_SOB</v>
          </cell>
          <cell r="X1682">
            <v>0</v>
          </cell>
          <cell r="Y1682">
            <v>0</v>
          </cell>
          <cell r="AI1682">
            <v>3.5905369711852899E-4</v>
          </cell>
          <cell r="AJ1682">
            <v>6.0504318488696597E-3</v>
          </cell>
          <cell r="AT1682">
            <v>0</v>
          </cell>
          <cell r="AU1682">
            <v>0</v>
          </cell>
          <cell r="PM1682">
            <v>0</v>
          </cell>
          <cell r="PN1682">
            <v>0</v>
          </cell>
          <cell r="PO1682">
            <v>0</v>
          </cell>
        </row>
        <row r="1683">
          <cell r="M1683" t="str">
            <v>PEN_NOM_GOB_LC</v>
          </cell>
          <cell r="V1683" t="str">
            <v>RF_SOB</v>
          </cell>
          <cell r="X1683">
            <v>0</v>
          </cell>
          <cell r="Y1683">
            <v>0</v>
          </cell>
          <cell r="AI1683">
            <v>0</v>
          </cell>
          <cell r="AJ1683">
            <v>0</v>
          </cell>
          <cell r="AT1683">
            <v>0</v>
          </cell>
          <cell r="AU1683">
            <v>0</v>
          </cell>
          <cell r="PM1683">
            <v>0</v>
          </cell>
          <cell r="PN1683">
            <v>0</v>
          </cell>
          <cell r="PO1683">
            <v>0</v>
          </cell>
        </row>
        <row r="1684">
          <cell r="M1684" t="str">
            <v>PEN_NOM_GOB_LC</v>
          </cell>
          <cell r="V1684" t="str">
            <v>RF_SOB</v>
          </cell>
          <cell r="X1684">
            <v>0</v>
          </cell>
          <cell r="Y1684">
            <v>0</v>
          </cell>
          <cell r="AI1684">
            <v>0</v>
          </cell>
          <cell r="AJ1684">
            <v>0</v>
          </cell>
          <cell r="AT1684">
            <v>0</v>
          </cell>
          <cell r="AU1684">
            <v>0</v>
          </cell>
          <cell r="PM1684">
            <v>0</v>
          </cell>
          <cell r="PN1684">
            <v>0</v>
          </cell>
          <cell r="PO1684">
            <v>0</v>
          </cell>
        </row>
        <row r="1685">
          <cell r="M1685" t="str">
            <v>PEN_NOM_GOB_LC</v>
          </cell>
          <cell r="V1685" t="str">
            <v>RF_SOB</v>
          </cell>
          <cell r="X1685">
            <v>5.6683627357508202E-3</v>
          </cell>
          <cell r="Y1685">
            <v>1.01677140973422E-2</v>
          </cell>
          <cell r="AI1685">
            <v>4.4068959463420604E-3</v>
          </cell>
          <cell r="AJ1685">
            <v>7.9049383616691705E-3</v>
          </cell>
          <cell r="AT1685">
            <v>0</v>
          </cell>
          <cell r="AU1685">
            <v>0</v>
          </cell>
          <cell r="PM1685">
            <v>0</v>
          </cell>
          <cell r="PN1685">
            <v>0</v>
          </cell>
          <cell r="PO1685">
            <v>0</v>
          </cell>
        </row>
        <row r="1686">
          <cell r="M1686" t="str">
            <v>PEN_NOM_GOB_LC</v>
          </cell>
          <cell r="V1686" t="str">
            <v>RF_SOB</v>
          </cell>
          <cell r="X1686">
            <v>0</v>
          </cell>
          <cell r="Y1686">
            <v>0</v>
          </cell>
          <cell r="AI1686">
            <v>0</v>
          </cell>
          <cell r="AJ1686">
            <v>0</v>
          </cell>
          <cell r="AT1686">
            <v>0</v>
          </cell>
          <cell r="AU1686">
            <v>0</v>
          </cell>
          <cell r="PM1686">
            <v>0</v>
          </cell>
          <cell r="PN1686">
            <v>0</v>
          </cell>
          <cell r="PO1686">
            <v>0</v>
          </cell>
        </row>
        <row r="1687">
          <cell r="M1687" t="str">
            <v>PEN_NOM_GOB_LC</v>
          </cell>
          <cell r="V1687" t="str">
            <v>RF_SOB</v>
          </cell>
          <cell r="X1687">
            <v>0</v>
          </cell>
          <cell r="Y1687">
            <v>0</v>
          </cell>
          <cell r="AI1687">
            <v>0</v>
          </cell>
          <cell r="AJ1687">
            <v>0</v>
          </cell>
          <cell r="AT1687">
            <v>0</v>
          </cell>
          <cell r="AU1687">
            <v>0</v>
          </cell>
          <cell r="PM1687">
            <v>0</v>
          </cell>
          <cell r="PN1687">
            <v>0</v>
          </cell>
          <cell r="PO1687">
            <v>0</v>
          </cell>
        </row>
        <row r="1688">
          <cell r="M1688" t="str">
            <v>PEN_NOM_GOB_LC</v>
          </cell>
          <cell r="V1688" t="str">
            <v>RF_SOB</v>
          </cell>
          <cell r="X1688">
            <v>0</v>
          </cell>
          <cell r="Y1688">
            <v>0</v>
          </cell>
          <cell r="AI1688">
            <v>0</v>
          </cell>
          <cell r="AJ1688">
            <v>0</v>
          </cell>
          <cell r="AT1688">
            <v>0</v>
          </cell>
          <cell r="AU1688">
            <v>0</v>
          </cell>
          <cell r="PM1688">
            <v>0</v>
          </cell>
          <cell r="PN1688">
            <v>0</v>
          </cell>
          <cell r="PO1688">
            <v>0</v>
          </cell>
        </row>
        <row r="1689">
          <cell r="M1689" t="str">
            <v>PEN_NOM_GOB_LC</v>
          </cell>
          <cell r="V1689" t="str">
            <v>RF_SOB</v>
          </cell>
          <cell r="X1689">
            <v>0</v>
          </cell>
          <cell r="Y1689">
            <v>0</v>
          </cell>
          <cell r="AI1689">
            <v>0</v>
          </cell>
          <cell r="AJ1689">
            <v>0</v>
          </cell>
          <cell r="AT1689">
            <v>0</v>
          </cell>
          <cell r="AU1689">
            <v>0</v>
          </cell>
          <cell r="PM1689">
            <v>0</v>
          </cell>
          <cell r="PN1689">
            <v>0</v>
          </cell>
          <cell r="PO1689">
            <v>0</v>
          </cell>
        </row>
        <row r="1690">
          <cell r="M1690" t="str">
            <v>PEN_NOM_GOB_LC</v>
          </cell>
          <cell r="V1690" t="str">
            <v>RF_SOB</v>
          </cell>
          <cell r="X1690">
            <v>0</v>
          </cell>
          <cell r="Y1690">
            <v>0</v>
          </cell>
          <cell r="AI1690">
            <v>0</v>
          </cell>
          <cell r="AJ1690">
            <v>0</v>
          </cell>
          <cell r="AT1690">
            <v>0</v>
          </cell>
          <cell r="AU1690">
            <v>0</v>
          </cell>
          <cell r="PM1690">
            <v>0</v>
          </cell>
          <cell r="PN1690">
            <v>0</v>
          </cell>
          <cell r="PO1690">
            <v>0</v>
          </cell>
        </row>
        <row r="1691">
          <cell r="M1691" t="str">
            <v>PEN_NOM_GOB_LC</v>
          </cell>
          <cell r="V1691" t="str">
            <v>RF_SOB</v>
          </cell>
          <cell r="X1691">
            <v>0</v>
          </cell>
          <cell r="Y1691">
            <v>0</v>
          </cell>
          <cell r="AI1691">
            <v>8.3770981525418595E-4</v>
          </cell>
          <cell r="AJ1691">
            <v>9.4778642822923604E-3</v>
          </cell>
          <cell r="AT1691">
            <v>0</v>
          </cell>
          <cell r="AU1691">
            <v>0</v>
          </cell>
          <cell r="PM1691">
            <v>0</v>
          </cell>
          <cell r="PN1691">
            <v>0</v>
          </cell>
          <cell r="PO1691">
            <v>0</v>
          </cell>
        </row>
        <row r="1692">
          <cell r="M1692" t="str">
            <v>PEN_NOM_GOB_LC</v>
          </cell>
          <cell r="V1692" t="str">
            <v>RF_SOB</v>
          </cell>
          <cell r="X1692">
            <v>4.5053690336355701E-2</v>
          </cell>
          <cell r="Y1692">
            <v>0.35895632485072299</v>
          </cell>
          <cell r="AI1692">
            <v>4.4308593800207699E-2</v>
          </cell>
          <cell r="AJ1692">
            <v>0.35301991626157703</v>
          </cell>
          <cell r="AT1692">
            <v>0</v>
          </cell>
          <cell r="AU1692">
            <v>0</v>
          </cell>
          <cell r="PM1692">
            <v>0</v>
          </cell>
          <cell r="PN1692">
            <v>0</v>
          </cell>
          <cell r="PO1692">
            <v>0</v>
          </cell>
        </row>
        <row r="1693">
          <cell r="M1693" t="str">
            <v>PEN_NOM_GOB_LC</v>
          </cell>
          <cell r="V1693" t="str">
            <v>RF_SOB</v>
          </cell>
          <cell r="X1693">
            <v>1.9325757156677399E-2</v>
          </cell>
          <cell r="Y1693">
            <v>0.38782237711476603</v>
          </cell>
          <cell r="AI1693">
            <v>2.39183260262931E-2</v>
          </cell>
          <cell r="AJ1693">
            <v>0.47998440531493702</v>
          </cell>
          <cell r="AT1693">
            <v>0</v>
          </cell>
          <cell r="AU1693">
            <v>0</v>
          </cell>
          <cell r="PM1693">
            <v>0</v>
          </cell>
          <cell r="PN1693">
            <v>0</v>
          </cell>
          <cell r="PO1693">
            <v>0</v>
          </cell>
        </row>
        <row r="1694">
          <cell r="M1694" t="str">
            <v>PEN_NOM_GOB_LC</v>
          </cell>
          <cell r="V1694" t="str">
            <v>RF_SOB</v>
          </cell>
          <cell r="X1694">
            <v>8.1459036056023601E-2</v>
          </cell>
          <cell r="Y1694">
            <v>-0.112764935996656</v>
          </cell>
          <cell r="AI1694">
            <v>6.6751496205655597E-2</v>
          </cell>
          <cell r="AJ1694">
            <v>-9.2405073295331902E-2</v>
          </cell>
          <cell r="AT1694">
            <v>0</v>
          </cell>
          <cell r="AU1694">
            <v>0</v>
          </cell>
          <cell r="PM1694">
            <v>0</v>
          </cell>
          <cell r="PN1694">
            <v>0</v>
          </cell>
          <cell r="PO1694">
            <v>0</v>
          </cell>
        </row>
        <row r="1695">
          <cell r="M1695" t="str">
            <v>PEN_NOM_GOB_LC</v>
          </cell>
          <cell r="V1695" t="str">
            <v>RF_SOB</v>
          </cell>
          <cell r="X1695">
            <v>3.8366069946218502E-2</v>
          </cell>
          <cell r="Y1695">
            <v>1.1892112224942699</v>
          </cell>
          <cell r="AI1695">
            <v>4.4257643578948902E-2</v>
          </cell>
          <cell r="AJ1695">
            <v>1.3718289754205399</v>
          </cell>
          <cell r="AT1695">
            <v>0</v>
          </cell>
          <cell r="AU1695">
            <v>0</v>
          </cell>
          <cell r="PM1695">
            <v>0</v>
          </cell>
          <cell r="PN1695">
            <v>0</v>
          </cell>
          <cell r="PO1695">
            <v>0</v>
          </cell>
        </row>
        <row r="1696">
          <cell r="M1696" t="str">
            <v>PEN_NOM_GOB_LC</v>
          </cell>
          <cell r="V1696" t="str">
            <v>RF_SOB</v>
          </cell>
          <cell r="X1696">
            <v>2.6833266190071599E-2</v>
          </cell>
          <cell r="Y1696">
            <v>-0.147714634092244</v>
          </cell>
          <cell r="AI1696">
            <v>4.3067014806010004E-3</v>
          </cell>
          <cell r="AJ1696">
            <v>-2.37079910003768E-2</v>
          </cell>
          <cell r="AT1696">
            <v>0</v>
          </cell>
          <cell r="AU1696">
            <v>0</v>
          </cell>
          <cell r="PM1696">
            <v>0</v>
          </cell>
          <cell r="PN1696">
            <v>0</v>
          </cell>
          <cell r="PO1696">
            <v>0</v>
          </cell>
        </row>
        <row r="1697">
          <cell r="M1697" t="str">
            <v>PEN_NOM_GOB_LC</v>
          </cell>
          <cell r="V1697" t="str">
            <v>RF_SOB</v>
          </cell>
          <cell r="X1697">
            <v>0</v>
          </cell>
          <cell r="Y1697">
            <v>0</v>
          </cell>
          <cell r="AI1697">
            <v>0</v>
          </cell>
          <cell r="AJ1697">
            <v>0</v>
          </cell>
          <cell r="AT1697">
            <v>0</v>
          </cell>
          <cell r="AU1697">
            <v>0</v>
          </cell>
          <cell r="PM1697">
            <v>0</v>
          </cell>
          <cell r="PN1697">
            <v>0</v>
          </cell>
          <cell r="PO1697">
            <v>0</v>
          </cell>
        </row>
        <row r="1698">
          <cell r="M1698" t="str">
            <v>PEN_NOM_GOB_LC</v>
          </cell>
          <cell r="V1698" t="str">
            <v>RF_SOB</v>
          </cell>
          <cell r="X1698">
            <v>0</v>
          </cell>
          <cell r="Y1698">
            <v>0</v>
          </cell>
          <cell r="AI1698">
            <v>0</v>
          </cell>
          <cell r="AJ1698">
            <v>0</v>
          </cell>
          <cell r="AT1698">
            <v>0</v>
          </cell>
          <cell r="AU1698">
            <v>0</v>
          </cell>
          <cell r="PM1698">
            <v>0</v>
          </cell>
          <cell r="PN1698">
            <v>0</v>
          </cell>
          <cell r="PO1698">
            <v>0</v>
          </cell>
        </row>
        <row r="1699">
          <cell r="M1699" t="str">
            <v>PEN_NOM_GOB_LC</v>
          </cell>
          <cell r="V1699" t="str">
            <v>RF_SOB</v>
          </cell>
          <cell r="X1699">
            <v>0</v>
          </cell>
          <cell r="Y1699">
            <v>0</v>
          </cell>
          <cell r="AI1699">
            <v>0</v>
          </cell>
          <cell r="AJ1699">
            <v>0</v>
          </cell>
          <cell r="AT1699">
            <v>0</v>
          </cell>
          <cell r="AU1699">
            <v>0</v>
          </cell>
          <cell r="PM1699">
            <v>0</v>
          </cell>
          <cell r="PN1699">
            <v>0</v>
          </cell>
          <cell r="PO1699">
            <v>0</v>
          </cell>
        </row>
        <row r="1700">
          <cell r="M1700" t="str">
            <v>PEN_NOM_GOB_LC</v>
          </cell>
          <cell r="V1700" t="str">
            <v>RF_SOB</v>
          </cell>
          <cell r="X1700">
            <v>0</v>
          </cell>
          <cell r="Y1700">
            <v>0</v>
          </cell>
          <cell r="AI1700">
            <v>0</v>
          </cell>
          <cell r="AJ1700">
            <v>0</v>
          </cell>
          <cell r="AT1700">
            <v>0</v>
          </cell>
          <cell r="AU1700">
            <v>0</v>
          </cell>
          <cell r="PM1700">
            <v>0</v>
          </cell>
          <cell r="PN1700">
            <v>0</v>
          </cell>
          <cell r="PO1700">
            <v>0</v>
          </cell>
        </row>
        <row r="1701">
          <cell r="M1701" t="str">
            <v>PEN_NOM_GOB_LC</v>
          </cell>
          <cell r="V1701" t="str">
            <v>RF_SOB</v>
          </cell>
          <cell r="X1701">
            <v>0</v>
          </cell>
          <cell r="Y1701">
            <v>0</v>
          </cell>
          <cell r="AI1701">
            <v>0</v>
          </cell>
          <cell r="AJ1701">
            <v>0</v>
          </cell>
          <cell r="AT1701">
            <v>0</v>
          </cell>
          <cell r="AU1701">
            <v>0</v>
          </cell>
          <cell r="PM1701">
            <v>0</v>
          </cell>
          <cell r="PN1701">
            <v>0</v>
          </cell>
          <cell r="PO1701">
            <v>0</v>
          </cell>
        </row>
        <row r="1702">
          <cell r="M1702" t="str">
            <v>PEN_NOM_GOB_LC</v>
          </cell>
          <cell r="V1702" t="str">
            <v>RF_SOB</v>
          </cell>
          <cell r="X1702">
            <v>0</v>
          </cell>
          <cell r="Y1702">
            <v>0</v>
          </cell>
          <cell r="AI1702">
            <v>0</v>
          </cell>
          <cell r="AJ1702">
            <v>0</v>
          </cell>
          <cell r="AT1702">
            <v>0</v>
          </cell>
          <cell r="AU1702">
            <v>0</v>
          </cell>
          <cell r="PM1702">
            <v>0</v>
          </cell>
          <cell r="PN1702">
            <v>0</v>
          </cell>
          <cell r="PO1702">
            <v>0</v>
          </cell>
        </row>
        <row r="1703">
          <cell r="M1703" t="str">
            <v>PEN_NOM_GOB_LC</v>
          </cell>
          <cell r="V1703" t="str">
            <v>RF_SOB</v>
          </cell>
          <cell r="X1703">
            <v>0</v>
          </cell>
          <cell r="Y1703">
            <v>0</v>
          </cell>
          <cell r="AI1703">
            <v>0</v>
          </cell>
          <cell r="AJ1703">
            <v>0</v>
          </cell>
          <cell r="AT1703">
            <v>0</v>
          </cell>
          <cell r="AU1703">
            <v>0</v>
          </cell>
          <cell r="PM1703">
            <v>0</v>
          </cell>
          <cell r="PN1703">
            <v>0</v>
          </cell>
          <cell r="PO1703">
            <v>0</v>
          </cell>
        </row>
        <row r="1704">
          <cell r="M1704" t="str">
            <v>PEN_NOM_GOB_LC</v>
          </cell>
          <cell r="V1704" t="str">
            <v>RF_SOB</v>
          </cell>
          <cell r="X1704">
            <v>0</v>
          </cell>
          <cell r="Y1704">
            <v>0</v>
          </cell>
          <cell r="AI1704">
            <v>0</v>
          </cell>
          <cell r="AJ1704">
            <v>0</v>
          </cell>
          <cell r="AT1704">
            <v>0</v>
          </cell>
          <cell r="AU1704">
            <v>0</v>
          </cell>
          <cell r="PM1704">
            <v>0</v>
          </cell>
          <cell r="PN1704">
            <v>0</v>
          </cell>
          <cell r="PO1704">
            <v>0</v>
          </cell>
        </row>
        <row r="1705">
          <cell r="M1705" t="str">
            <v>PEN_NOM_GOB_LC</v>
          </cell>
          <cell r="V1705" t="str">
            <v>RF_SOB</v>
          </cell>
          <cell r="X1705">
            <v>0</v>
          </cell>
          <cell r="Y1705">
            <v>0</v>
          </cell>
          <cell r="AI1705">
            <v>0</v>
          </cell>
          <cell r="AJ1705">
            <v>0</v>
          </cell>
          <cell r="AT1705">
            <v>0</v>
          </cell>
          <cell r="AU1705">
            <v>0</v>
          </cell>
          <cell r="PM1705">
            <v>0</v>
          </cell>
          <cell r="PN1705">
            <v>0</v>
          </cell>
          <cell r="PO1705">
            <v>0</v>
          </cell>
        </row>
        <row r="1706">
          <cell r="M1706" t="str">
            <v>PEN_NOM_GOB_LC</v>
          </cell>
          <cell r="V1706" t="str">
            <v>RF_SOB</v>
          </cell>
          <cell r="X1706">
            <v>0</v>
          </cell>
          <cell r="Y1706">
            <v>0</v>
          </cell>
          <cell r="AI1706">
            <v>0</v>
          </cell>
          <cell r="AJ1706">
            <v>0</v>
          </cell>
          <cell r="AT1706">
            <v>0</v>
          </cell>
          <cell r="AU1706">
            <v>0</v>
          </cell>
          <cell r="PM1706">
            <v>0</v>
          </cell>
          <cell r="PN1706">
            <v>0</v>
          </cell>
          <cell r="PO1706">
            <v>0</v>
          </cell>
        </row>
        <row r="1707">
          <cell r="M1707" t="str">
            <v>PEN_NOM_GOB_LC</v>
          </cell>
          <cell r="V1707" t="str">
            <v>RF_SOB</v>
          </cell>
          <cell r="X1707">
            <v>0</v>
          </cell>
          <cell r="Y1707">
            <v>0</v>
          </cell>
          <cell r="AI1707">
            <v>0</v>
          </cell>
          <cell r="AJ1707">
            <v>0</v>
          </cell>
          <cell r="AT1707">
            <v>0</v>
          </cell>
          <cell r="AU1707">
            <v>0</v>
          </cell>
          <cell r="PM1707">
            <v>0</v>
          </cell>
          <cell r="PN1707">
            <v>0</v>
          </cell>
          <cell r="PO1707">
            <v>0</v>
          </cell>
        </row>
        <row r="1708">
          <cell r="M1708" t="str">
            <v>PEN_NOM_GOB_LC</v>
          </cell>
          <cell r="V1708" t="str">
            <v>RF_SOB</v>
          </cell>
          <cell r="X1708">
            <v>0</v>
          </cell>
          <cell r="Y1708">
            <v>0</v>
          </cell>
          <cell r="AI1708">
            <v>0</v>
          </cell>
          <cell r="AJ1708">
            <v>0</v>
          </cell>
          <cell r="AT1708">
            <v>0</v>
          </cell>
          <cell r="AU1708">
            <v>0</v>
          </cell>
          <cell r="PM1708">
            <v>0</v>
          </cell>
          <cell r="PN1708">
            <v>0</v>
          </cell>
          <cell r="PO1708">
            <v>0</v>
          </cell>
        </row>
        <row r="1709">
          <cell r="M1709" t="str">
            <v>PEN_NOM_GOB_LC</v>
          </cell>
          <cell r="V1709" t="str">
            <v>RF_SOB</v>
          </cell>
          <cell r="X1709">
            <v>0</v>
          </cell>
          <cell r="Y1709">
            <v>0</v>
          </cell>
          <cell r="AI1709">
            <v>0</v>
          </cell>
          <cell r="AJ1709">
            <v>0</v>
          </cell>
          <cell r="AT1709">
            <v>0</v>
          </cell>
          <cell r="AU1709">
            <v>0</v>
          </cell>
          <cell r="PM1709">
            <v>0</v>
          </cell>
          <cell r="PN1709">
            <v>0</v>
          </cell>
          <cell r="PO1709">
            <v>0</v>
          </cell>
        </row>
        <row r="1710">
          <cell r="M1710" t="str">
            <v>PEN_NOM_GOB_LC</v>
          </cell>
          <cell r="V1710" t="str">
            <v>RF_SOB</v>
          </cell>
          <cell r="X1710">
            <v>0</v>
          </cell>
          <cell r="Y1710">
            <v>0</v>
          </cell>
          <cell r="AI1710">
            <v>0</v>
          </cell>
          <cell r="AJ1710">
            <v>0</v>
          </cell>
          <cell r="AT1710">
            <v>0</v>
          </cell>
          <cell r="AU1710">
            <v>0</v>
          </cell>
          <cell r="PM1710">
            <v>0</v>
          </cell>
          <cell r="PN1710">
            <v>0</v>
          </cell>
          <cell r="PO1710">
            <v>0</v>
          </cell>
        </row>
        <row r="1711">
          <cell r="M1711" t="str">
            <v>PEN_NOM_GOB_LC</v>
          </cell>
          <cell r="V1711" t="str">
            <v>RF_SOB</v>
          </cell>
          <cell r="X1711">
            <v>0</v>
          </cell>
          <cell r="Y1711">
            <v>0</v>
          </cell>
          <cell r="AI1711">
            <v>0</v>
          </cell>
          <cell r="AJ1711">
            <v>0</v>
          </cell>
          <cell r="AT1711">
            <v>0</v>
          </cell>
          <cell r="AU1711">
            <v>0</v>
          </cell>
          <cell r="PM1711">
            <v>0</v>
          </cell>
          <cell r="PN1711">
            <v>0</v>
          </cell>
          <cell r="PO1711">
            <v>0</v>
          </cell>
        </row>
        <row r="1712">
          <cell r="M1712" t="str">
            <v>PEN_NOM_GOB_LC</v>
          </cell>
          <cell r="V1712" t="str">
            <v>RF_SOB</v>
          </cell>
          <cell r="X1712">
            <v>0</v>
          </cell>
          <cell r="Y1712">
            <v>0</v>
          </cell>
          <cell r="AI1712">
            <v>0</v>
          </cell>
          <cell r="AJ1712">
            <v>0</v>
          </cell>
          <cell r="AT1712">
            <v>0</v>
          </cell>
          <cell r="AU1712">
            <v>0</v>
          </cell>
          <cell r="PM1712">
            <v>0</v>
          </cell>
          <cell r="PN1712">
            <v>0</v>
          </cell>
          <cell r="PO1712">
            <v>0</v>
          </cell>
        </row>
        <row r="1713">
          <cell r="M1713" t="str">
            <v>PEN_NOM_GOB_LC</v>
          </cell>
          <cell r="V1713" t="str">
            <v>RF_SOB</v>
          </cell>
          <cell r="X1713">
            <v>0</v>
          </cell>
          <cell r="Y1713">
            <v>0</v>
          </cell>
          <cell r="AI1713">
            <v>0</v>
          </cell>
          <cell r="AJ1713">
            <v>0</v>
          </cell>
          <cell r="AT1713">
            <v>0</v>
          </cell>
          <cell r="AU1713">
            <v>0</v>
          </cell>
          <cell r="PM1713">
            <v>0</v>
          </cell>
          <cell r="PN1713">
            <v>0</v>
          </cell>
          <cell r="PO1713">
            <v>0</v>
          </cell>
        </row>
        <row r="1714">
          <cell r="M1714" t="str">
            <v>PEN_NOM_GOB_LC</v>
          </cell>
          <cell r="V1714" t="str">
            <v>RF_SOB</v>
          </cell>
          <cell r="X1714">
            <v>0</v>
          </cell>
          <cell r="Y1714">
            <v>0</v>
          </cell>
          <cell r="AI1714">
            <v>0</v>
          </cell>
          <cell r="AJ1714">
            <v>0</v>
          </cell>
          <cell r="AT1714">
            <v>0</v>
          </cell>
          <cell r="AU1714">
            <v>0</v>
          </cell>
          <cell r="PM1714">
            <v>0</v>
          </cell>
          <cell r="PN1714">
            <v>0</v>
          </cell>
          <cell r="PO1714">
            <v>0</v>
          </cell>
        </row>
        <row r="1715">
          <cell r="M1715" t="str">
            <v>PEN_NOM_GOB_LC</v>
          </cell>
          <cell r="V1715" t="str">
            <v>RF_SOB</v>
          </cell>
          <cell r="X1715">
            <v>1.01249147209756E-3</v>
          </cell>
          <cell r="Y1715">
            <v>5.5060027204234504E-3</v>
          </cell>
          <cell r="AI1715">
            <v>1.24710107995368E-3</v>
          </cell>
          <cell r="AJ1715">
            <v>6.7818269378072697E-3</v>
          </cell>
          <cell r="AT1715">
            <v>0</v>
          </cell>
          <cell r="AU1715">
            <v>0</v>
          </cell>
          <cell r="PM1715">
            <v>0</v>
          </cell>
          <cell r="PN1715">
            <v>0</v>
          </cell>
          <cell r="PO1715">
            <v>0</v>
          </cell>
        </row>
        <row r="1716">
          <cell r="M1716" t="str">
            <v>PEN_NOM_GOB_LC</v>
          </cell>
          <cell r="V1716" t="str">
            <v>RF_SOB</v>
          </cell>
          <cell r="X1716">
            <v>0</v>
          </cell>
          <cell r="Y1716">
            <v>0</v>
          </cell>
          <cell r="AI1716">
            <v>0</v>
          </cell>
          <cell r="AJ1716">
            <v>0</v>
          </cell>
          <cell r="AT1716">
            <v>0</v>
          </cell>
          <cell r="AU1716">
            <v>0</v>
          </cell>
          <cell r="PM1716">
            <v>0</v>
          </cell>
          <cell r="PN1716">
            <v>0</v>
          </cell>
          <cell r="PO1716">
            <v>0</v>
          </cell>
        </row>
        <row r="1717">
          <cell r="M1717" t="str">
            <v>PEN_NOM_GOB_LC</v>
          </cell>
          <cell r="V1717" t="str">
            <v>RF_SOB</v>
          </cell>
          <cell r="X1717">
            <v>0</v>
          </cell>
          <cell r="Y1717">
            <v>0</v>
          </cell>
          <cell r="AI1717">
            <v>0</v>
          </cell>
          <cell r="AJ1717">
            <v>0</v>
          </cell>
          <cell r="AT1717">
            <v>0</v>
          </cell>
          <cell r="AU1717">
            <v>0</v>
          </cell>
          <cell r="PM1717">
            <v>0</v>
          </cell>
          <cell r="PN1717">
            <v>0</v>
          </cell>
          <cell r="PO1717">
            <v>0</v>
          </cell>
        </row>
        <row r="1718">
          <cell r="M1718" t="str">
            <v>PEN_NOM_GOB_LC</v>
          </cell>
          <cell r="V1718" t="str">
            <v>RF_SOB</v>
          </cell>
          <cell r="X1718">
            <v>0</v>
          </cell>
          <cell r="Y1718">
            <v>0</v>
          </cell>
          <cell r="AI1718">
            <v>0</v>
          </cell>
          <cell r="AJ1718">
            <v>0</v>
          </cell>
          <cell r="AT1718">
            <v>0</v>
          </cell>
          <cell r="AU1718">
            <v>0</v>
          </cell>
          <cell r="PM1718">
            <v>0</v>
          </cell>
          <cell r="PN1718">
            <v>0</v>
          </cell>
          <cell r="PO1718">
            <v>0</v>
          </cell>
        </row>
        <row r="1719">
          <cell r="M1719" t="str">
            <v>PEN_NOM_GOB_LC</v>
          </cell>
          <cell r="V1719" t="str">
            <v>RF_SOB</v>
          </cell>
          <cell r="X1719">
            <v>0</v>
          </cell>
          <cell r="Y1719">
            <v>0</v>
          </cell>
          <cell r="AI1719">
            <v>0</v>
          </cell>
          <cell r="AJ1719">
            <v>0</v>
          </cell>
          <cell r="AT1719">
            <v>0</v>
          </cell>
          <cell r="AU1719">
            <v>0</v>
          </cell>
          <cell r="PM1719">
            <v>0</v>
          </cell>
          <cell r="PN1719">
            <v>0</v>
          </cell>
          <cell r="PO1719">
            <v>0</v>
          </cell>
        </row>
        <row r="1720">
          <cell r="M1720" t="str">
            <v>PEN_NOM_GOB_LC</v>
          </cell>
          <cell r="V1720" t="str">
            <v>RF_SOB</v>
          </cell>
          <cell r="X1720">
            <v>0</v>
          </cell>
          <cell r="Y1720">
            <v>0</v>
          </cell>
          <cell r="AI1720">
            <v>0</v>
          </cell>
          <cell r="AJ1720">
            <v>0</v>
          </cell>
          <cell r="AT1720">
            <v>0</v>
          </cell>
          <cell r="AU1720">
            <v>0</v>
          </cell>
          <cell r="PM1720">
            <v>0</v>
          </cell>
          <cell r="PN1720">
            <v>0</v>
          </cell>
          <cell r="PO1720">
            <v>0</v>
          </cell>
        </row>
        <row r="1721">
          <cell r="M1721" t="str">
            <v>PEN_NOM_GOB_LC</v>
          </cell>
          <cell r="V1721" t="str">
            <v>RF_SOB</v>
          </cell>
          <cell r="X1721">
            <v>0</v>
          </cell>
          <cell r="Y1721">
            <v>0</v>
          </cell>
          <cell r="AI1721">
            <v>0</v>
          </cell>
          <cell r="AJ1721">
            <v>0</v>
          </cell>
          <cell r="AT1721">
            <v>0</v>
          </cell>
          <cell r="AU1721">
            <v>0</v>
          </cell>
          <cell r="PM1721">
            <v>0</v>
          </cell>
          <cell r="PN1721">
            <v>0</v>
          </cell>
          <cell r="PO1721">
            <v>0</v>
          </cell>
        </row>
        <row r="1722">
          <cell r="M1722" t="str">
            <v>PEN_NOM_GOB_LC</v>
          </cell>
          <cell r="V1722" t="str">
            <v>RF_SOB</v>
          </cell>
          <cell r="X1722">
            <v>1.3252014455567399E-2</v>
          </cell>
          <cell r="Y1722">
            <v>0.26164747477297501</v>
          </cell>
          <cell r="AI1722">
            <v>4.0481111231483596E-3</v>
          </cell>
          <cell r="AJ1722">
            <v>7.9925814790993102E-2</v>
          </cell>
          <cell r="AT1722">
            <v>0</v>
          </cell>
          <cell r="AU1722">
            <v>0</v>
          </cell>
          <cell r="PM1722">
            <v>0</v>
          </cell>
          <cell r="PN1722">
            <v>0</v>
          </cell>
          <cell r="PO1722">
            <v>0</v>
          </cell>
        </row>
        <row r="1723">
          <cell r="M1723" t="str">
            <v>PEN_VAC_CORP</v>
          </cell>
          <cell r="V1723" t="str">
            <v>RFL_CORP</v>
          </cell>
          <cell r="X1723">
            <v>0</v>
          </cell>
          <cell r="Y1723">
            <v>0</v>
          </cell>
          <cell r="AI1723">
            <v>0</v>
          </cell>
          <cell r="AJ1723">
            <v>0</v>
          </cell>
          <cell r="AT1723">
            <v>0</v>
          </cell>
          <cell r="AU1723">
            <v>0</v>
          </cell>
          <cell r="PM1723">
            <v>0</v>
          </cell>
          <cell r="PN1723">
            <v>0</v>
          </cell>
          <cell r="PO1723">
            <v>0</v>
          </cell>
        </row>
        <row r="1724">
          <cell r="M1724" t="str">
            <v>PEN_VAC_CORP</v>
          </cell>
          <cell r="V1724" t="str">
            <v>RFL_CORP</v>
          </cell>
          <cell r="X1724">
            <v>0</v>
          </cell>
          <cell r="Y1724">
            <v>0</v>
          </cell>
          <cell r="AI1724">
            <v>0</v>
          </cell>
          <cell r="AJ1724">
            <v>0</v>
          </cell>
          <cell r="AT1724">
            <v>0</v>
          </cell>
          <cell r="AU1724">
            <v>0</v>
          </cell>
          <cell r="PM1724">
            <v>0</v>
          </cell>
          <cell r="PN1724">
            <v>0</v>
          </cell>
          <cell r="PO1724">
            <v>0</v>
          </cell>
        </row>
        <row r="1725">
          <cell r="M1725" t="str">
            <v>PEN_VAC_CORP</v>
          </cell>
          <cell r="V1725" t="str">
            <v>RFL_CORP</v>
          </cell>
          <cell r="X1725">
            <v>0</v>
          </cell>
          <cell r="Y1725">
            <v>0</v>
          </cell>
          <cell r="AI1725">
            <v>0</v>
          </cell>
          <cell r="AJ1725">
            <v>0</v>
          </cell>
          <cell r="AT1725">
            <v>0</v>
          </cell>
          <cell r="AU1725">
            <v>0</v>
          </cell>
          <cell r="PM1725">
            <v>0</v>
          </cell>
          <cell r="PN1725">
            <v>0</v>
          </cell>
          <cell r="PO1725">
            <v>0</v>
          </cell>
        </row>
        <row r="1726">
          <cell r="M1726" t="str">
            <v>PEN_VAC_CORP</v>
          </cell>
          <cell r="V1726" t="str">
            <v>RFL_CORP</v>
          </cell>
          <cell r="X1726">
            <v>0</v>
          </cell>
          <cell r="Y1726">
            <v>0</v>
          </cell>
          <cell r="AI1726">
            <v>0</v>
          </cell>
          <cell r="AJ1726">
            <v>0</v>
          </cell>
          <cell r="AT1726">
            <v>0</v>
          </cell>
          <cell r="AU1726">
            <v>0</v>
          </cell>
          <cell r="PM1726">
            <v>0</v>
          </cell>
          <cell r="PN1726">
            <v>0</v>
          </cell>
          <cell r="PO1726">
            <v>0</v>
          </cell>
        </row>
        <row r="1727">
          <cell r="M1727" t="str">
            <v>PEN_VAC_CORP</v>
          </cell>
          <cell r="V1727" t="str">
            <v>RFL_CORP</v>
          </cell>
          <cell r="X1727">
            <v>0</v>
          </cell>
          <cell r="Y1727">
            <v>0</v>
          </cell>
          <cell r="AI1727">
            <v>0</v>
          </cell>
          <cell r="AJ1727">
            <v>0</v>
          </cell>
          <cell r="AT1727">
            <v>0</v>
          </cell>
          <cell r="AU1727">
            <v>0</v>
          </cell>
          <cell r="PM1727">
            <v>0</v>
          </cell>
          <cell r="PN1727">
            <v>0</v>
          </cell>
          <cell r="PO1727">
            <v>0</v>
          </cell>
        </row>
        <row r="1728">
          <cell r="M1728" t="str">
            <v>PEN_VAC_CORP</v>
          </cell>
          <cell r="V1728" t="str">
            <v>RFL_CORP</v>
          </cell>
          <cell r="X1728">
            <v>0</v>
          </cell>
          <cell r="Y1728">
            <v>0</v>
          </cell>
          <cell r="AI1728">
            <v>0</v>
          </cell>
          <cell r="AJ1728">
            <v>0</v>
          </cell>
          <cell r="AT1728">
            <v>0</v>
          </cell>
          <cell r="AU1728">
            <v>0</v>
          </cell>
          <cell r="PM1728">
            <v>0</v>
          </cell>
          <cell r="PN1728">
            <v>0</v>
          </cell>
          <cell r="PO1728">
            <v>0</v>
          </cell>
        </row>
        <row r="1729">
          <cell r="M1729" t="str">
            <v>PEN_VAC_CORP</v>
          </cell>
          <cell r="V1729" t="str">
            <v>RFL_CORP</v>
          </cell>
          <cell r="X1729">
            <v>0</v>
          </cell>
          <cell r="Y1729">
            <v>0</v>
          </cell>
          <cell r="AI1729">
            <v>0</v>
          </cell>
          <cell r="AJ1729">
            <v>0</v>
          </cell>
          <cell r="AT1729">
            <v>0</v>
          </cell>
          <cell r="AU1729">
            <v>0</v>
          </cell>
          <cell r="PM1729">
            <v>0</v>
          </cell>
          <cell r="PN1729">
            <v>0</v>
          </cell>
          <cell r="PO1729">
            <v>0</v>
          </cell>
        </row>
        <row r="1730">
          <cell r="M1730" t="str">
            <v>PEN_VAC_CORP</v>
          </cell>
          <cell r="V1730" t="str">
            <v>RFL_CORP</v>
          </cell>
          <cell r="X1730">
            <v>0</v>
          </cell>
          <cell r="Y1730">
            <v>0</v>
          </cell>
          <cell r="AI1730">
            <v>0</v>
          </cell>
          <cell r="AJ1730">
            <v>0</v>
          </cell>
          <cell r="AT1730">
            <v>0</v>
          </cell>
          <cell r="AU1730">
            <v>0</v>
          </cell>
          <cell r="PM1730">
            <v>0</v>
          </cell>
          <cell r="PN1730">
            <v>0</v>
          </cell>
          <cell r="PO1730">
            <v>0</v>
          </cell>
        </row>
        <row r="1731">
          <cell r="M1731" t="str">
            <v>PEN_VAC_CORP</v>
          </cell>
          <cell r="V1731" t="str">
            <v>RFL_CORP</v>
          </cell>
          <cell r="X1731">
            <v>0</v>
          </cell>
          <cell r="Y1731">
            <v>0</v>
          </cell>
          <cell r="AI1731">
            <v>0</v>
          </cell>
          <cell r="AJ1731">
            <v>0</v>
          </cell>
          <cell r="AT1731">
            <v>0</v>
          </cell>
          <cell r="AU1731">
            <v>0</v>
          </cell>
          <cell r="PM1731">
            <v>0</v>
          </cell>
          <cell r="PN1731">
            <v>0</v>
          </cell>
          <cell r="PO1731">
            <v>0</v>
          </cell>
        </row>
        <row r="1732">
          <cell r="M1732" t="str">
            <v>PEN_VAC_CORP</v>
          </cell>
          <cell r="V1732" t="str">
            <v>RFL_CORP</v>
          </cell>
          <cell r="X1732">
            <v>0</v>
          </cell>
          <cell r="Y1732">
            <v>0</v>
          </cell>
          <cell r="AI1732">
            <v>0</v>
          </cell>
          <cell r="AJ1732">
            <v>0</v>
          </cell>
          <cell r="AT1732">
            <v>0</v>
          </cell>
          <cell r="AU1732">
            <v>0</v>
          </cell>
          <cell r="PM1732">
            <v>0</v>
          </cell>
          <cell r="PN1732">
            <v>0</v>
          </cell>
          <cell r="PO1732">
            <v>0</v>
          </cell>
        </row>
        <row r="1733">
          <cell r="M1733" t="str">
            <v>PEN_VAC_CORP</v>
          </cell>
          <cell r="V1733" t="str">
            <v>RFL_CORP</v>
          </cell>
          <cell r="X1733">
            <v>0</v>
          </cell>
          <cell r="Y1733">
            <v>0</v>
          </cell>
          <cell r="AI1733">
            <v>0</v>
          </cell>
          <cell r="AJ1733">
            <v>0</v>
          </cell>
          <cell r="AT1733">
            <v>0</v>
          </cell>
          <cell r="AU1733">
            <v>0</v>
          </cell>
          <cell r="PM1733">
            <v>0</v>
          </cell>
          <cell r="PN1733">
            <v>0</v>
          </cell>
          <cell r="PO1733">
            <v>0</v>
          </cell>
        </row>
        <row r="1734">
          <cell r="M1734" t="str">
            <v>PEN_VAC_CORP</v>
          </cell>
          <cell r="V1734" t="str">
            <v>RFL_CORP</v>
          </cell>
          <cell r="X1734">
            <v>0</v>
          </cell>
          <cell r="Y1734">
            <v>0</v>
          </cell>
          <cell r="AI1734">
            <v>0</v>
          </cell>
          <cell r="AJ1734">
            <v>0</v>
          </cell>
          <cell r="AT1734">
            <v>0</v>
          </cell>
          <cell r="AU1734">
            <v>0</v>
          </cell>
          <cell r="PM1734">
            <v>0</v>
          </cell>
          <cell r="PN1734">
            <v>0</v>
          </cell>
          <cell r="PO1734">
            <v>0</v>
          </cell>
        </row>
        <row r="1735">
          <cell r="M1735" t="str">
            <v>PEN_VAC_CORP</v>
          </cell>
          <cell r="V1735" t="str">
            <v>RFL_CORP</v>
          </cell>
          <cell r="X1735">
            <v>0</v>
          </cell>
          <cell r="Y1735">
            <v>0</v>
          </cell>
          <cell r="AI1735">
            <v>0</v>
          </cell>
          <cell r="AJ1735">
            <v>0</v>
          </cell>
          <cell r="AT1735">
            <v>0</v>
          </cell>
          <cell r="AU1735">
            <v>0</v>
          </cell>
          <cell r="PM1735">
            <v>0</v>
          </cell>
          <cell r="PN1735">
            <v>0</v>
          </cell>
          <cell r="PO1735">
            <v>0</v>
          </cell>
        </row>
        <row r="1736">
          <cell r="M1736" t="str">
            <v>PEN_VAC_CORP</v>
          </cell>
          <cell r="V1736" t="str">
            <v>RFL_CORP</v>
          </cell>
          <cell r="X1736">
            <v>0</v>
          </cell>
          <cell r="Y1736">
            <v>0</v>
          </cell>
          <cell r="AI1736">
            <v>0</v>
          </cell>
          <cell r="AJ1736">
            <v>0</v>
          </cell>
          <cell r="AT1736">
            <v>0</v>
          </cell>
          <cell r="AU1736">
            <v>0</v>
          </cell>
          <cell r="PM1736">
            <v>0</v>
          </cell>
          <cell r="PN1736">
            <v>0</v>
          </cell>
          <cell r="PO1736">
            <v>0</v>
          </cell>
        </row>
        <row r="1737">
          <cell r="M1737" t="str">
            <v>PEN_VAC_CORP</v>
          </cell>
          <cell r="V1737" t="str">
            <v>RFL_CORP</v>
          </cell>
          <cell r="X1737">
            <v>0</v>
          </cell>
          <cell r="Y1737">
            <v>0</v>
          </cell>
          <cell r="AI1737">
            <v>0</v>
          </cell>
          <cell r="AJ1737">
            <v>0</v>
          </cell>
          <cell r="AT1737">
            <v>0</v>
          </cell>
          <cell r="AU1737">
            <v>0</v>
          </cell>
          <cell r="PM1737">
            <v>0</v>
          </cell>
          <cell r="PN1737">
            <v>0</v>
          </cell>
          <cell r="PO1737">
            <v>0</v>
          </cell>
        </row>
        <row r="1738">
          <cell r="M1738" t="str">
            <v>PEN_VAC_CORP</v>
          </cell>
          <cell r="V1738" t="str">
            <v>RFL_CORP</v>
          </cell>
          <cell r="X1738">
            <v>4.3407927787659897E-5</v>
          </cell>
          <cell r="Y1738">
            <v>-1.22534296820298E-3</v>
          </cell>
          <cell r="AI1738">
            <v>1.45728613466384E-4</v>
          </cell>
          <cell r="AJ1738">
            <v>-4.1137078155006898E-3</v>
          </cell>
          <cell r="AT1738">
            <v>0</v>
          </cell>
          <cell r="AU1738">
            <v>0</v>
          </cell>
          <cell r="PM1738">
            <v>0</v>
          </cell>
          <cell r="PN1738">
            <v>0</v>
          </cell>
          <cell r="PO1738">
            <v>0</v>
          </cell>
        </row>
        <row r="1739">
          <cell r="M1739" t="str">
            <v>PEN_VAC_CORP</v>
          </cell>
          <cell r="V1739" t="str">
            <v>RFL_CORP</v>
          </cell>
          <cell r="X1739">
            <v>2.8096628468109399E-5</v>
          </cell>
          <cell r="Y1739">
            <v>-7.9343612457982704E-4</v>
          </cell>
          <cell r="AI1739">
            <v>9.4298628682790394E-5</v>
          </cell>
          <cell r="AJ1739">
            <v>-2.6629507743347598E-3</v>
          </cell>
          <cell r="AT1739">
            <v>0</v>
          </cell>
          <cell r="AU1739">
            <v>0</v>
          </cell>
          <cell r="PM1739">
            <v>0</v>
          </cell>
          <cell r="PN1739">
            <v>0</v>
          </cell>
          <cell r="PO1739">
            <v>0</v>
          </cell>
        </row>
        <row r="1740">
          <cell r="M1740" t="str">
            <v>PEN_VAC_CORP</v>
          </cell>
          <cell r="V1740" t="str">
            <v>RFL_CORP</v>
          </cell>
          <cell r="X1740">
            <v>0</v>
          </cell>
          <cell r="Y1740">
            <v>0</v>
          </cell>
          <cell r="AI1740">
            <v>0</v>
          </cell>
          <cell r="AJ1740">
            <v>0</v>
          </cell>
          <cell r="AT1740">
            <v>0</v>
          </cell>
          <cell r="AU1740">
            <v>0</v>
          </cell>
          <cell r="PM1740">
            <v>0</v>
          </cell>
          <cell r="PN1740">
            <v>0</v>
          </cell>
          <cell r="PO1740">
            <v>0</v>
          </cell>
        </row>
        <row r="1741">
          <cell r="M1741" t="str">
            <v>PEN_VAC_CORP</v>
          </cell>
          <cell r="V1741" t="str">
            <v>RFL_CORP</v>
          </cell>
          <cell r="X1741">
            <v>0</v>
          </cell>
          <cell r="Y1741">
            <v>0</v>
          </cell>
          <cell r="AI1741">
            <v>0</v>
          </cell>
          <cell r="AJ1741">
            <v>0</v>
          </cell>
          <cell r="AT1741">
            <v>0</v>
          </cell>
          <cell r="AU1741">
            <v>0</v>
          </cell>
          <cell r="PM1741">
            <v>0</v>
          </cell>
          <cell r="PN1741">
            <v>0</v>
          </cell>
          <cell r="PO1741">
            <v>0</v>
          </cell>
        </row>
        <row r="1742">
          <cell r="M1742" t="str">
            <v>PEN_VAC_CORP</v>
          </cell>
          <cell r="V1742" t="str">
            <v>RFL_CORP</v>
          </cell>
          <cell r="X1742">
            <v>0</v>
          </cell>
          <cell r="Y1742">
            <v>0</v>
          </cell>
          <cell r="AI1742">
            <v>0</v>
          </cell>
          <cell r="AJ1742">
            <v>0</v>
          </cell>
          <cell r="AT1742">
            <v>0</v>
          </cell>
          <cell r="AU1742">
            <v>0</v>
          </cell>
          <cell r="PM1742">
            <v>0</v>
          </cell>
          <cell r="PN1742">
            <v>0</v>
          </cell>
          <cell r="PO1742">
            <v>0</v>
          </cell>
        </row>
        <row r="1743">
          <cell r="M1743" t="str">
            <v>PEN_VAC_CORP</v>
          </cell>
          <cell r="V1743" t="str">
            <v>RFL_CORP</v>
          </cell>
          <cell r="X1743">
            <v>0</v>
          </cell>
          <cell r="Y1743">
            <v>0</v>
          </cell>
          <cell r="AI1743">
            <v>0</v>
          </cell>
          <cell r="AJ1743">
            <v>0</v>
          </cell>
          <cell r="AT1743">
            <v>0</v>
          </cell>
          <cell r="AU1743">
            <v>0</v>
          </cell>
          <cell r="PM1743">
            <v>0</v>
          </cell>
          <cell r="PN1743">
            <v>0</v>
          </cell>
          <cell r="PO1743">
            <v>0</v>
          </cell>
        </row>
        <row r="1744">
          <cell r="M1744" t="str">
            <v>PEN_VAC_CORP</v>
          </cell>
          <cell r="V1744" t="str">
            <v>RFL_CORP</v>
          </cell>
          <cell r="X1744">
            <v>0</v>
          </cell>
          <cell r="Y1744">
            <v>0</v>
          </cell>
          <cell r="AI1744">
            <v>0</v>
          </cell>
          <cell r="AJ1744">
            <v>0</v>
          </cell>
          <cell r="AT1744">
            <v>0</v>
          </cell>
          <cell r="AU1744">
            <v>0</v>
          </cell>
          <cell r="PM1744">
            <v>0</v>
          </cell>
          <cell r="PN1744">
            <v>0</v>
          </cell>
          <cell r="PO1744">
            <v>0</v>
          </cell>
        </row>
        <row r="1745">
          <cell r="M1745" t="str">
            <v>PEN_VAC_CORP</v>
          </cell>
          <cell r="V1745" t="str">
            <v>RFL_CORP</v>
          </cell>
          <cell r="X1745">
            <v>7.5573008881298098E-5</v>
          </cell>
          <cell r="Y1745">
            <v>0</v>
          </cell>
          <cell r="AI1745">
            <v>8.8543529179876794E-5</v>
          </cell>
          <cell r="AJ1745">
            <v>0</v>
          </cell>
          <cell r="AT1745">
            <v>0</v>
          </cell>
          <cell r="AU1745">
            <v>0</v>
          </cell>
          <cell r="PM1745">
            <v>0</v>
          </cell>
          <cell r="PN1745">
            <v>0</v>
          </cell>
          <cell r="PO1745">
            <v>0</v>
          </cell>
        </row>
        <row r="1746">
          <cell r="M1746" t="str">
            <v>PEN_VAC_CORP</v>
          </cell>
          <cell r="V1746" t="str">
            <v>RFL_CORP</v>
          </cell>
          <cell r="X1746">
            <v>0</v>
          </cell>
          <cell r="Y1746">
            <v>0</v>
          </cell>
          <cell r="AI1746">
            <v>0</v>
          </cell>
          <cell r="AJ1746">
            <v>0</v>
          </cell>
          <cell r="AT1746">
            <v>0</v>
          </cell>
          <cell r="AU1746">
            <v>0</v>
          </cell>
          <cell r="PM1746">
            <v>0</v>
          </cell>
          <cell r="PN1746">
            <v>0</v>
          </cell>
          <cell r="PO1746">
            <v>0</v>
          </cell>
        </row>
        <row r="1747">
          <cell r="M1747" t="str">
            <v>PEN_VAC_CORP</v>
          </cell>
          <cell r="V1747" t="str">
            <v>RFL_CORP</v>
          </cell>
          <cell r="X1747">
            <v>0</v>
          </cell>
          <cell r="Y1747">
            <v>0</v>
          </cell>
          <cell r="AI1747">
            <v>0</v>
          </cell>
          <cell r="AJ1747">
            <v>0</v>
          </cell>
          <cell r="AT1747">
            <v>0</v>
          </cell>
          <cell r="AU1747">
            <v>0</v>
          </cell>
          <cell r="PM1747">
            <v>0</v>
          </cell>
          <cell r="PN1747">
            <v>0</v>
          </cell>
          <cell r="PO1747">
            <v>0</v>
          </cell>
        </row>
        <row r="1748">
          <cell r="M1748" t="str">
            <v>PEN_VAC_CORP</v>
          </cell>
          <cell r="V1748" t="str">
            <v>RFL_CORP</v>
          </cell>
          <cell r="X1748">
            <v>0</v>
          </cell>
          <cell r="Y1748">
            <v>0</v>
          </cell>
          <cell r="AI1748">
            <v>0</v>
          </cell>
          <cell r="AJ1748">
            <v>0</v>
          </cell>
          <cell r="AT1748">
            <v>0</v>
          </cell>
          <cell r="AU1748">
            <v>0</v>
          </cell>
          <cell r="PM1748">
            <v>0</v>
          </cell>
          <cell r="PN1748">
            <v>0</v>
          </cell>
          <cell r="PO1748">
            <v>0</v>
          </cell>
        </row>
        <row r="1749">
          <cell r="M1749" t="str">
            <v>PEN_VAC_CORP</v>
          </cell>
          <cell r="V1749" t="str">
            <v>RFL_CORP</v>
          </cell>
          <cell r="X1749">
            <v>0</v>
          </cell>
          <cell r="Y1749">
            <v>0</v>
          </cell>
          <cell r="AI1749">
            <v>0</v>
          </cell>
          <cell r="AJ1749">
            <v>0</v>
          </cell>
          <cell r="AT1749">
            <v>0</v>
          </cell>
          <cell r="AU1749">
            <v>0</v>
          </cell>
          <cell r="PM1749">
            <v>0</v>
          </cell>
          <cell r="PN1749">
            <v>0</v>
          </cell>
          <cell r="PO1749">
            <v>0</v>
          </cell>
        </row>
        <row r="1750">
          <cell r="M1750" t="str">
            <v>PEN_VAC_CORP</v>
          </cell>
          <cell r="V1750" t="str">
            <v>RFL_CORP</v>
          </cell>
          <cell r="X1750">
            <v>0</v>
          </cell>
          <cell r="Y1750">
            <v>0</v>
          </cell>
          <cell r="AI1750">
            <v>0</v>
          </cell>
          <cell r="AJ1750">
            <v>0</v>
          </cell>
          <cell r="AT1750">
            <v>0</v>
          </cell>
          <cell r="AU1750">
            <v>0</v>
          </cell>
          <cell r="PM1750">
            <v>0</v>
          </cell>
          <cell r="PN1750">
            <v>0</v>
          </cell>
          <cell r="PO1750">
            <v>0</v>
          </cell>
        </row>
        <row r="1751">
          <cell r="M1751" t="str">
            <v>PEN_VAC_CORP</v>
          </cell>
          <cell r="V1751" t="str">
            <v>RFL_CORP</v>
          </cell>
          <cell r="X1751">
            <v>0</v>
          </cell>
          <cell r="Y1751">
            <v>0</v>
          </cell>
          <cell r="AI1751">
            <v>2.4967676813648102E-5</v>
          </cell>
          <cell r="AJ1751">
            <v>0</v>
          </cell>
          <cell r="AT1751">
            <v>0</v>
          </cell>
          <cell r="AU1751">
            <v>0</v>
          </cell>
          <cell r="PM1751">
            <v>0</v>
          </cell>
          <cell r="PN1751">
            <v>0</v>
          </cell>
          <cell r="PO1751">
            <v>0</v>
          </cell>
        </row>
        <row r="1752">
          <cell r="M1752" t="str">
            <v>PEN_VAC_CORP</v>
          </cell>
          <cell r="V1752" t="str">
            <v>RFL_CORP</v>
          </cell>
          <cell r="X1752">
            <v>0</v>
          </cell>
          <cell r="Y1752">
            <v>0</v>
          </cell>
          <cell r="AI1752">
            <v>0</v>
          </cell>
          <cell r="AJ1752">
            <v>0</v>
          </cell>
          <cell r="AT1752">
            <v>0</v>
          </cell>
          <cell r="AU1752">
            <v>0</v>
          </cell>
          <cell r="PM1752">
            <v>0</v>
          </cell>
          <cell r="PN1752">
            <v>0</v>
          </cell>
          <cell r="PO1752">
            <v>0</v>
          </cell>
        </row>
        <row r="1753">
          <cell r="M1753" t="str">
            <v>PEN_VAC_CORP</v>
          </cell>
          <cell r="V1753" t="str">
            <v>RFL_CORP</v>
          </cell>
          <cell r="X1753">
            <v>0</v>
          </cell>
          <cell r="Y1753">
            <v>0</v>
          </cell>
          <cell r="AI1753">
            <v>0</v>
          </cell>
          <cell r="AJ1753">
            <v>0</v>
          </cell>
          <cell r="AT1753">
            <v>0</v>
          </cell>
          <cell r="AU1753">
            <v>0</v>
          </cell>
          <cell r="PM1753">
            <v>0</v>
          </cell>
          <cell r="PN1753">
            <v>0</v>
          </cell>
          <cell r="PO1753">
            <v>0</v>
          </cell>
        </row>
        <row r="1754">
          <cell r="M1754" t="str">
            <v>PEN_VAC_CORP</v>
          </cell>
          <cell r="V1754" t="str">
            <v>RFL_CORP</v>
          </cell>
          <cell r="X1754">
            <v>0</v>
          </cell>
          <cell r="Y1754">
            <v>0</v>
          </cell>
          <cell r="AI1754">
            <v>0</v>
          </cell>
          <cell r="AJ1754">
            <v>0</v>
          </cell>
          <cell r="AT1754">
            <v>0</v>
          </cell>
          <cell r="AU1754">
            <v>0</v>
          </cell>
          <cell r="PM1754">
            <v>0</v>
          </cell>
          <cell r="PN1754">
            <v>0</v>
          </cell>
          <cell r="PO1754">
            <v>0</v>
          </cell>
        </row>
        <row r="1755">
          <cell r="M1755" t="str">
            <v>PEN_VAC_GOB</v>
          </cell>
          <cell r="V1755" t="str">
            <v>RF_SOB</v>
          </cell>
          <cell r="X1755">
            <v>0</v>
          </cell>
          <cell r="Y1755">
            <v>0</v>
          </cell>
          <cell r="AI1755">
            <v>0</v>
          </cell>
          <cell r="AJ1755">
            <v>0</v>
          </cell>
          <cell r="AT1755">
            <v>0</v>
          </cell>
          <cell r="AU1755">
            <v>0</v>
          </cell>
          <cell r="PM1755">
            <v>0</v>
          </cell>
          <cell r="PN1755">
            <v>0</v>
          </cell>
          <cell r="PO1755">
            <v>0</v>
          </cell>
        </row>
        <row r="1756">
          <cell r="M1756" t="str">
            <v>PEN_VAC_GOB</v>
          </cell>
          <cell r="V1756" t="str">
            <v>RF_SOB</v>
          </cell>
          <cell r="X1756">
            <v>0</v>
          </cell>
          <cell r="Y1756">
            <v>0</v>
          </cell>
          <cell r="AI1756">
            <v>0</v>
          </cell>
          <cell r="AJ1756">
            <v>0</v>
          </cell>
          <cell r="AT1756">
            <v>0</v>
          </cell>
          <cell r="AU1756">
            <v>0</v>
          </cell>
          <cell r="PM1756">
            <v>0</v>
          </cell>
          <cell r="PN1756">
            <v>0</v>
          </cell>
          <cell r="PO1756">
            <v>0</v>
          </cell>
        </row>
        <row r="1757">
          <cell r="M1757" t="str">
            <v>PEN_VAC_GOB</v>
          </cell>
          <cell r="V1757" t="str">
            <v>RF_SOB</v>
          </cell>
          <cell r="X1757">
            <v>0</v>
          </cell>
          <cell r="Y1757">
            <v>0</v>
          </cell>
          <cell r="AI1757">
            <v>0</v>
          </cell>
          <cell r="AJ1757">
            <v>0</v>
          </cell>
          <cell r="AT1757">
            <v>0</v>
          </cell>
          <cell r="AU1757">
            <v>0</v>
          </cell>
          <cell r="PM1757">
            <v>0</v>
          </cell>
          <cell r="PN1757">
            <v>0</v>
          </cell>
          <cell r="PO1757">
            <v>0</v>
          </cell>
        </row>
        <row r="1758">
          <cell r="M1758" t="str">
            <v>PEN_VAC_GOB</v>
          </cell>
          <cell r="V1758" t="str">
            <v>RF_SOB</v>
          </cell>
          <cell r="X1758">
            <v>0</v>
          </cell>
          <cell r="Y1758">
            <v>0</v>
          </cell>
          <cell r="AI1758">
            <v>0</v>
          </cell>
          <cell r="AJ1758">
            <v>0</v>
          </cell>
          <cell r="AT1758">
            <v>0</v>
          </cell>
          <cell r="AU1758">
            <v>0</v>
          </cell>
          <cell r="PM1758">
            <v>0</v>
          </cell>
          <cell r="PN1758">
            <v>0</v>
          </cell>
          <cell r="PO1758">
            <v>0</v>
          </cell>
        </row>
        <row r="1759">
          <cell r="M1759" t="str">
            <v>PEN_VAC_GOB</v>
          </cell>
          <cell r="V1759" t="str">
            <v>RF_SOB</v>
          </cell>
          <cell r="X1759">
            <v>0</v>
          </cell>
          <cell r="Y1759">
            <v>0</v>
          </cell>
          <cell r="AI1759">
            <v>0</v>
          </cell>
          <cell r="AJ1759">
            <v>0</v>
          </cell>
          <cell r="AT1759">
            <v>0</v>
          </cell>
          <cell r="AU1759">
            <v>0</v>
          </cell>
          <cell r="PM1759">
            <v>0</v>
          </cell>
          <cell r="PN1759">
            <v>0</v>
          </cell>
          <cell r="PO1759">
            <v>0</v>
          </cell>
        </row>
        <row r="1760">
          <cell r="M1760" t="str">
            <v>PEN_VAC_GOB</v>
          </cell>
          <cell r="V1760" t="str">
            <v>RF_SOB</v>
          </cell>
          <cell r="X1760">
            <v>0</v>
          </cell>
          <cell r="Y1760">
            <v>0</v>
          </cell>
          <cell r="AI1760">
            <v>0</v>
          </cell>
          <cell r="AJ1760">
            <v>0</v>
          </cell>
          <cell r="AT1760">
            <v>0</v>
          </cell>
          <cell r="AU1760">
            <v>0</v>
          </cell>
          <cell r="PM1760">
            <v>0</v>
          </cell>
          <cell r="PN1760">
            <v>0</v>
          </cell>
          <cell r="PO1760">
            <v>0</v>
          </cell>
        </row>
        <row r="1761">
          <cell r="M1761" t="str">
            <v>PEN_VAC_GOB</v>
          </cell>
          <cell r="V1761" t="str">
            <v>RF_SOB</v>
          </cell>
          <cell r="X1761">
            <v>0</v>
          </cell>
          <cell r="Y1761">
            <v>0</v>
          </cell>
          <cell r="AI1761">
            <v>0</v>
          </cell>
          <cell r="AJ1761">
            <v>0</v>
          </cell>
          <cell r="AT1761">
            <v>0</v>
          </cell>
          <cell r="AU1761">
            <v>0</v>
          </cell>
          <cell r="PM1761">
            <v>0</v>
          </cell>
          <cell r="PN1761">
            <v>0</v>
          </cell>
          <cell r="PO1761">
            <v>0</v>
          </cell>
        </row>
        <row r="1762">
          <cell r="M1762" t="str">
            <v>PEN_VAC_GOB</v>
          </cell>
          <cell r="V1762" t="str">
            <v>RF_SOB</v>
          </cell>
          <cell r="X1762">
            <v>0</v>
          </cell>
          <cell r="Y1762">
            <v>0</v>
          </cell>
          <cell r="AI1762">
            <v>0</v>
          </cell>
          <cell r="AJ1762">
            <v>0</v>
          </cell>
          <cell r="AT1762">
            <v>0</v>
          </cell>
          <cell r="AU1762">
            <v>0</v>
          </cell>
          <cell r="PM1762">
            <v>0</v>
          </cell>
          <cell r="PN1762">
            <v>0</v>
          </cell>
          <cell r="PO1762">
            <v>0</v>
          </cell>
        </row>
        <row r="1763">
          <cell r="M1763" t="str">
            <v>PEN_VAC_GOB</v>
          </cell>
          <cell r="V1763" t="str">
            <v>RF_SOB</v>
          </cell>
          <cell r="X1763">
            <v>0</v>
          </cell>
          <cell r="Y1763">
            <v>0</v>
          </cell>
          <cell r="AI1763">
            <v>0</v>
          </cell>
          <cell r="AJ1763">
            <v>0</v>
          </cell>
          <cell r="AT1763">
            <v>0</v>
          </cell>
          <cell r="AU1763">
            <v>0</v>
          </cell>
          <cell r="PM1763">
            <v>0</v>
          </cell>
          <cell r="PN1763">
            <v>0</v>
          </cell>
          <cell r="PO1763">
            <v>0</v>
          </cell>
        </row>
        <row r="1764">
          <cell r="M1764" t="str">
            <v>PEN_VAC_GOB</v>
          </cell>
          <cell r="V1764" t="str">
            <v>RF_SOB</v>
          </cell>
          <cell r="X1764">
            <v>0</v>
          </cell>
          <cell r="Y1764">
            <v>0</v>
          </cell>
          <cell r="AI1764">
            <v>0</v>
          </cell>
          <cell r="AJ1764">
            <v>0</v>
          </cell>
          <cell r="AT1764">
            <v>0</v>
          </cell>
          <cell r="AU1764">
            <v>0</v>
          </cell>
          <cell r="PM1764">
            <v>0</v>
          </cell>
          <cell r="PN1764">
            <v>0</v>
          </cell>
          <cell r="PO1764">
            <v>0</v>
          </cell>
        </row>
        <row r="1765">
          <cell r="M1765" t="str">
            <v>PEN_VAC_GOB</v>
          </cell>
          <cell r="V1765" t="str">
            <v>RF_SOB</v>
          </cell>
          <cell r="X1765">
            <v>0</v>
          </cell>
          <cell r="Y1765">
            <v>0</v>
          </cell>
          <cell r="AI1765">
            <v>0</v>
          </cell>
          <cell r="AJ1765">
            <v>0</v>
          </cell>
          <cell r="AT1765">
            <v>0</v>
          </cell>
          <cell r="AU1765">
            <v>0</v>
          </cell>
          <cell r="PM1765">
            <v>0</v>
          </cell>
          <cell r="PN1765">
            <v>0</v>
          </cell>
          <cell r="PO1765">
            <v>0</v>
          </cell>
        </row>
        <row r="1766">
          <cell r="M1766" t="str">
            <v>PEN_VAC_GOB</v>
          </cell>
          <cell r="V1766" t="str">
            <v>RF_SOB</v>
          </cell>
          <cell r="X1766">
            <v>0</v>
          </cell>
          <cell r="Y1766">
            <v>0</v>
          </cell>
          <cell r="AI1766">
            <v>0</v>
          </cell>
          <cell r="AJ1766">
            <v>0</v>
          </cell>
          <cell r="AT1766">
            <v>0</v>
          </cell>
          <cell r="AU1766">
            <v>0</v>
          </cell>
          <cell r="PM1766">
            <v>0</v>
          </cell>
          <cell r="PN1766">
            <v>0</v>
          </cell>
          <cell r="PO1766">
            <v>0</v>
          </cell>
        </row>
        <row r="1767">
          <cell r="M1767" t="str">
            <v>COMM_MP_F</v>
          </cell>
          <cell r="V1767" t="str">
            <v>RVI</v>
          </cell>
          <cell r="X1767">
            <v>0</v>
          </cell>
          <cell r="Y1767">
            <v>0</v>
          </cell>
          <cell r="AI1767">
            <v>0</v>
          </cell>
          <cell r="AJ1767">
            <v>0</v>
          </cell>
          <cell r="AT1767">
            <v>0</v>
          </cell>
          <cell r="AU1767">
            <v>0</v>
          </cell>
          <cell r="PM1767">
            <v>0</v>
          </cell>
          <cell r="PN1767">
            <v>0</v>
          </cell>
          <cell r="PO1767">
            <v>0</v>
          </cell>
        </row>
        <row r="1768">
          <cell r="M1768" t="str">
            <v>COMM_MP_F</v>
          </cell>
          <cell r="V1768" t="str">
            <v>RVI</v>
          </cell>
          <cell r="X1768">
            <v>0</v>
          </cell>
          <cell r="Y1768">
            <v>0</v>
          </cell>
          <cell r="AI1768">
            <v>0</v>
          </cell>
          <cell r="AJ1768">
            <v>0</v>
          </cell>
          <cell r="AT1768">
            <v>0</v>
          </cell>
          <cell r="AU1768">
            <v>0</v>
          </cell>
          <cell r="PM1768">
            <v>0</v>
          </cell>
          <cell r="PN1768">
            <v>0</v>
          </cell>
          <cell r="PO1768">
            <v>0</v>
          </cell>
        </row>
        <row r="1769">
          <cell r="M1769" t="str">
            <v>COMM_MP_F</v>
          </cell>
          <cell r="V1769" t="str">
            <v>RVI</v>
          </cell>
          <cell r="X1769">
            <v>0</v>
          </cell>
          <cell r="Y1769">
            <v>0</v>
          </cell>
          <cell r="AI1769">
            <v>0</v>
          </cell>
          <cell r="AJ1769">
            <v>0</v>
          </cell>
          <cell r="AT1769">
            <v>0</v>
          </cell>
          <cell r="AU1769">
            <v>0</v>
          </cell>
          <cell r="PM1769">
            <v>0</v>
          </cell>
          <cell r="PN1769">
            <v>0</v>
          </cell>
          <cell r="PO1769">
            <v>0</v>
          </cell>
        </row>
        <row r="1770">
          <cell r="M1770" t="str">
            <v>COMM_MP_EM</v>
          </cell>
          <cell r="V1770" t="str">
            <v>RVI</v>
          </cell>
          <cell r="X1770">
            <v>0</v>
          </cell>
          <cell r="Y1770">
            <v>0</v>
          </cell>
          <cell r="AI1770">
            <v>0</v>
          </cell>
          <cell r="AJ1770">
            <v>0</v>
          </cell>
          <cell r="AT1770">
            <v>0</v>
          </cell>
          <cell r="AU1770">
            <v>0</v>
          </cell>
          <cell r="PM1770">
            <v>0</v>
          </cell>
          <cell r="PN1770">
            <v>0</v>
          </cell>
          <cell r="PO1770">
            <v>0</v>
          </cell>
        </row>
        <row r="1771">
          <cell r="M1771" t="str">
            <v>COMM_MP_EM</v>
          </cell>
          <cell r="V1771" t="str">
            <v>RVI</v>
          </cell>
          <cell r="X1771">
            <v>0</v>
          </cell>
          <cell r="Y1771">
            <v>0</v>
          </cell>
          <cell r="AI1771">
            <v>0</v>
          </cell>
          <cell r="AJ1771">
            <v>0</v>
          </cell>
          <cell r="AT1771">
            <v>0</v>
          </cell>
          <cell r="AU1771">
            <v>0</v>
          </cell>
          <cell r="PM1771">
            <v>0</v>
          </cell>
          <cell r="PN1771">
            <v>0</v>
          </cell>
          <cell r="PO1771">
            <v>0</v>
          </cell>
        </row>
        <row r="1772">
          <cell r="M1772" t="str">
            <v>RVL_MM_MP</v>
          </cell>
          <cell r="V1772" t="str">
            <v>RVL</v>
          </cell>
          <cell r="X1772">
            <v>0</v>
          </cell>
          <cell r="Y1772">
            <v>0</v>
          </cell>
          <cell r="AI1772">
            <v>0</v>
          </cell>
          <cell r="AJ1772">
            <v>0</v>
          </cell>
          <cell r="AT1772">
            <v>0</v>
          </cell>
          <cell r="AU1772">
            <v>0</v>
          </cell>
          <cell r="PM1772">
            <v>0</v>
          </cell>
          <cell r="PN1772">
            <v>0</v>
          </cell>
          <cell r="PO1772">
            <v>0</v>
          </cell>
        </row>
        <row r="1773">
          <cell r="M1773" t="str">
            <v>COMM_MP_EM</v>
          </cell>
          <cell r="V1773" t="str">
            <v>RVI</v>
          </cell>
          <cell r="X1773">
            <v>3.3146735269730201E-3</v>
          </cell>
          <cell r="Y1773">
            <v>2.5164461019011601</v>
          </cell>
          <cell r="AI1773">
            <v>2.34874061411732E-2</v>
          </cell>
          <cell r="AJ1773">
            <v>17.831255822560198</v>
          </cell>
          <cell r="AT1773">
            <v>5.5491204238434802E-2</v>
          </cell>
          <cell r="AU1773">
            <v>42.128017573761497</v>
          </cell>
          <cell r="PM1773">
            <v>0</v>
          </cell>
          <cell r="PN1773">
            <v>0</v>
          </cell>
          <cell r="PO1773">
            <v>0</v>
          </cell>
        </row>
        <row r="1774">
          <cell r="M1774" t="str">
            <v>COMM_MP_EM</v>
          </cell>
          <cell r="V1774" t="str">
            <v>RVI</v>
          </cell>
          <cell r="X1774">
            <v>0</v>
          </cell>
          <cell r="Y1774">
            <v>0</v>
          </cell>
          <cell r="AI1774">
            <v>0</v>
          </cell>
          <cell r="AJ1774">
            <v>0</v>
          </cell>
          <cell r="AT1774">
            <v>0</v>
          </cell>
          <cell r="AU1774">
            <v>0</v>
          </cell>
          <cell r="PM1774">
            <v>0</v>
          </cell>
          <cell r="PN1774">
            <v>0</v>
          </cell>
          <cell r="PO1774">
            <v>0</v>
          </cell>
        </row>
        <row r="1775">
          <cell r="M1775" t="str">
            <v>COMM_MP_EM</v>
          </cell>
          <cell r="V1775" t="str">
            <v>RVI</v>
          </cell>
          <cell r="X1775">
            <v>0</v>
          </cell>
          <cell r="Y1775">
            <v>0</v>
          </cell>
          <cell r="AI1775">
            <v>0</v>
          </cell>
          <cell r="AJ1775">
            <v>0</v>
          </cell>
          <cell r="AT1775">
            <v>0</v>
          </cell>
          <cell r="AU1775">
            <v>0</v>
          </cell>
          <cell r="PM1775">
            <v>0</v>
          </cell>
          <cell r="PN1775">
            <v>0</v>
          </cell>
          <cell r="PO1775">
            <v>0</v>
          </cell>
        </row>
        <row r="1776">
          <cell r="M1776" t="str">
            <v>COMM_MP_EM</v>
          </cell>
          <cell r="V1776" t="str">
            <v>RVI</v>
          </cell>
          <cell r="X1776">
            <v>4.3420018596460503E-4</v>
          </cell>
          <cell r="Y1776">
            <v>0.41483365191386001</v>
          </cell>
          <cell r="AI1776">
            <v>3.8428894279425E-3</v>
          </cell>
          <cell r="AJ1776">
            <v>3.6714858879016701</v>
          </cell>
          <cell r="AT1776">
            <v>1.18697539638901E-2</v>
          </cell>
          <cell r="AU1776">
            <v>11.340329975255701</v>
          </cell>
          <cell r="PM1776">
            <v>0</v>
          </cell>
          <cell r="PN1776">
            <v>0</v>
          </cell>
          <cell r="PO1776">
            <v>0</v>
          </cell>
        </row>
        <row r="1777">
          <cell r="M1777" t="str">
            <v>RVI_DM_AGG</v>
          </cell>
          <cell r="V1777" t="str">
            <v>RVI</v>
          </cell>
          <cell r="X1777">
            <v>0</v>
          </cell>
          <cell r="Y1777">
            <v>0</v>
          </cell>
          <cell r="AI1777">
            <v>0</v>
          </cell>
          <cell r="AJ1777">
            <v>0</v>
          </cell>
          <cell r="AT1777">
            <v>0</v>
          </cell>
          <cell r="AU1777">
            <v>0</v>
          </cell>
          <cell r="PM1777">
            <v>0</v>
          </cell>
          <cell r="PN1777">
            <v>0</v>
          </cell>
          <cell r="PO1777">
            <v>0</v>
          </cell>
        </row>
        <row r="1778">
          <cell r="M1778" t="str">
            <v>RVI_DM_AGG</v>
          </cell>
          <cell r="V1778" t="str">
            <v>RVI</v>
          </cell>
          <cell r="X1778">
            <v>0</v>
          </cell>
          <cell r="Y1778">
            <v>0</v>
          </cell>
          <cell r="AI1778">
            <v>0</v>
          </cell>
          <cell r="AJ1778">
            <v>0</v>
          </cell>
          <cell r="AT1778">
            <v>0</v>
          </cell>
          <cell r="AU1778">
            <v>0</v>
          </cell>
          <cell r="PM1778">
            <v>0</v>
          </cell>
          <cell r="PN1778">
            <v>0</v>
          </cell>
          <cell r="PO1778">
            <v>0</v>
          </cell>
        </row>
        <row r="1779">
          <cell r="M1779" t="str">
            <v>RVI_DM_AGG</v>
          </cell>
          <cell r="V1779" t="str">
            <v>RVI</v>
          </cell>
          <cell r="X1779">
            <v>0</v>
          </cell>
          <cell r="Y1779">
            <v>0</v>
          </cell>
          <cell r="AI1779">
            <v>0</v>
          </cell>
          <cell r="AJ1779">
            <v>0</v>
          </cell>
          <cell r="AT1779">
            <v>0</v>
          </cell>
          <cell r="AU1779">
            <v>0</v>
          </cell>
          <cell r="PM1779">
            <v>0</v>
          </cell>
          <cell r="PN1779">
            <v>0</v>
          </cell>
          <cell r="PO1779">
            <v>0</v>
          </cell>
        </row>
        <row r="1780">
          <cell r="M1780" t="str">
            <v>RVI_DM_AGG</v>
          </cell>
          <cell r="V1780" t="str">
            <v>RVI</v>
          </cell>
          <cell r="X1780">
            <v>0</v>
          </cell>
          <cell r="Y1780">
            <v>0</v>
          </cell>
          <cell r="AI1780">
            <v>0</v>
          </cell>
          <cell r="AJ1780">
            <v>0</v>
          </cell>
          <cell r="AT1780">
            <v>0</v>
          </cell>
          <cell r="AU1780">
            <v>0</v>
          </cell>
          <cell r="PM1780">
            <v>0</v>
          </cell>
          <cell r="PN1780">
            <v>0</v>
          </cell>
          <cell r="PO1780">
            <v>0</v>
          </cell>
        </row>
        <row r="1781">
          <cell r="M1781" t="str">
            <v>RVI_DM_AGG</v>
          </cell>
          <cell r="V1781" t="str">
            <v>RVI</v>
          </cell>
          <cell r="X1781">
            <v>0</v>
          </cell>
          <cell r="Y1781">
            <v>0</v>
          </cell>
          <cell r="AI1781">
            <v>0</v>
          </cell>
          <cell r="AJ1781">
            <v>0</v>
          </cell>
          <cell r="AT1781">
            <v>0</v>
          </cell>
          <cell r="AU1781">
            <v>0</v>
          </cell>
          <cell r="PM1781">
            <v>0</v>
          </cell>
          <cell r="PN1781">
            <v>0</v>
          </cell>
          <cell r="PO1781">
            <v>0</v>
          </cell>
        </row>
        <row r="1782">
          <cell r="M1782" t="str">
            <v>RVI_DM_AGG</v>
          </cell>
          <cell r="V1782" t="str">
            <v>RVI</v>
          </cell>
          <cell r="X1782">
            <v>0</v>
          </cell>
          <cell r="Y1782">
            <v>0</v>
          </cell>
          <cell r="AI1782">
            <v>0</v>
          </cell>
          <cell r="AJ1782">
            <v>0</v>
          </cell>
          <cell r="AT1782">
            <v>0</v>
          </cell>
          <cell r="AU1782">
            <v>0</v>
          </cell>
          <cell r="PM1782">
            <v>0</v>
          </cell>
          <cell r="PN1782">
            <v>0</v>
          </cell>
          <cell r="PO1782">
            <v>0</v>
          </cell>
        </row>
        <row r="1783">
          <cell r="M1783" t="str">
            <v>RVI_DM_AGG</v>
          </cell>
          <cell r="V1783" t="str">
            <v>RVI</v>
          </cell>
          <cell r="X1783">
            <v>0</v>
          </cell>
          <cell r="Y1783">
            <v>0</v>
          </cell>
          <cell r="AI1783">
            <v>0</v>
          </cell>
          <cell r="AJ1783">
            <v>0</v>
          </cell>
          <cell r="AT1783">
            <v>0</v>
          </cell>
          <cell r="AU1783">
            <v>0</v>
          </cell>
          <cell r="PM1783">
            <v>0</v>
          </cell>
          <cell r="PN1783">
            <v>0</v>
          </cell>
          <cell r="PO1783">
            <v>0</v>
          </cell>
        </row>
        <row r="1784">
          <cell r="M1784" t="str">
            <v>RVI_DM_AGG</v>
          </cell>
          <cell r="V1784" t="str">
            <v>RVI</v>
          </cell>
          <cell r="X1784">
            <v>0</v>
          </cell>
          <cell r="Y1784">
            <v>0</v>
          </cell>
          <cell r="AI1784">
            <v>0</v>
          </cell>
          <cell r="AJ1784">
            <v>0</v>
          </cell>
          <cell r="AT1784">
            <v>0</v>
          </cell>
          <cell r="AU1784">
            <v>0</v>
          </cell>
          <cell r="PM1784">
            <v>0</v>
          </cell>
          <cell r="PN1784">
            <v>0</v>
          </cell>
          <cell r="PO1784">
            <v>0</v>
          </cell>
        </row>
        <row r="1785">
          <cell r="M1785" t="str">
            <v>RVI_DM_AGG</v>
          </cell>
          <cell r="V1785" t="str">
            <v>RVI</v>
          </cell>
          <cell r="X1785">
            <v>0</v>
          </cell>
          <cell r="Y1785">
            <v>0</v>
          </cell>
          <cell r="AI1785">
            <v>0</v>
          </cell>
          <cell r="AJ1785">
            <v>0</v>
          </cell>
          <cell r="AT1785">
            <v>0</v>
          </cell>
          <cell r="AU1785">
            <v>0</v>
          </cell>
          <cell r="PM1785">
            <v>0</v>
          </cell>
          <cell r="PN1785">
            <v>0</v>
          </cell>
          <cell r="PO1785">
            <v>0</v>
          </cell>
        </row>
        <row r="1786">
          <cell r="M1786" t="str">
            <v>RVI_DM_AGG</v>
          </cell>
          <cell r="V1786" t="str">
            <v>RVI</v>
          </cell>
          <cell r="X1786">
            <v>0</v>
          </cell>
          <cell r="Y1786">
            <v>0</v>
          </cell>
          <cell r="AI1786">
            <v>0</v>
          </cell>
          <cell r="AJ1786">
            <v>0</v>
          </cell>
          <cell r="AT1786">
            <v>0</v>
          </cell>
          <cell r="AU1786">
            <v>0</v>
          </cell>
          <cell r="PM1786">
            <v>0</v>
          </cell>
          <cell r="PN1786">
            <v>0</v>
          </cell>
          <cell r="PO1786">
            <v>0</v>
          </cell>
        </row>
        <row r="1787">
          <cell r="M1787" t="str">
            <v>RVI_DM_AGG</v>
          </cell>
          <cell r="V1787" t="str">
            <v>RVI</v>
          </cell>
          <cell r="X1787">
            <v>0</v>
          </cell>
          <cell r="Y1787">
            <v>0</v>
          </cell>
          <cell r="AI1787">
            <v>0</v>
          </cell>
          <cell r="AJ1787">
            <v>0</v>
          </cell>
          <cell r="AT1787">
            <v>0</v>
          </cell>
          <cell r="AU1787">
            <v>0</v>
          </cell>
          <cell r="PM1787">
            <v>0</v>
          </cell>
          <cell r="PN1787">
            <v>0</v>
          </cell>
          <cell r="PO1787">
            <v>0</v>
          </cell>
        </row>
        <row r="1788">
          <cell r="M1788" t="str">
            <v>RVI_DM_AGG</v>
          </cell>
          <cell r="V1788" t="str">
            <v>RVI</v>
          </cell>
          <cell r="X1788">
            <v>0</v>
          </cell>
          <cell r="Y1788">
            <v>0</v>
          </cell>
          <cell r="AI1788">
            <v>0</v>
          </cell>
          <cell r="AJ1788">
            <v>0</v>
          </cell>
          <cell r="AT1788">
            <v>0</v>
          </cell>
          <cell r="AU1788">
            <v>0</v>
          </cell>
          <cell r="PM1788">
            <v>0</v>
          </cell>
          <cell r="PN1788">
            <v>0</v>
          </cell>
          <cell r="PO1788">
            <v>0</v>
          </cell>
        </row>
        <row r="1789">
          <cell r="M1789" t="str">
            <v>RVI_DM_AGG</v>
          </cell>
          <cell r="V1789" t="str">
            <v>RVI</v>
          </cell>
          <cell r="X1789">
            <v>0</v>
          </cell>
          <cell r="Y1789">
            <v>0</v>
          </cell>
          <cell r="AI1789">
            <v>0</v>
          </cell>
          <cell r="AJ1789">
            <v>0</v>
          </cell>
          <cell r="AT1789">
            <v>0</v>
          </cell>
          <cell r="AU1789">
            <v>0</v>
          </cell>
          <cell r="PM1789">
            <v>0</v>
          </cell>
          <cell r="PN1789">
            <v>0</v>
          </cell>
          <cell r="PO1789">
            <v>0</v>
          </cell>
        </row>
        <row r="1790">
          <cell r="M1790" t="str">
            <v>RVI_DM_AGG</v>
          </cell>
          <cell r="V1790" t="str">
            <v>RVI</v>
          </cell>
          <cell r="X1790">
            <v>0</v>
          </cell>
          <cell r="Y1790">
            <v>0</v>
          </cell>
          <cell r="AI1790">
            <v>0</v>
          </cell>
          <cell r="AJ1790">
            <v>0</v>
          </cell>
          <cell r="AT1790">
            <v>0</v>
          </cell>
          <cell r="AU1790">
            <v>0</v>
          </cell>
          <cell r="PM1790">
            <v>0</v>
          </cell>
          <cell r="PN1790">
            <v>0</v>
          </cell>
          <cell r="PO1790">
            <v>0</v>
          </cell>
        </row>
        <row r="1791">
          <cell r="M1791" t="str">
            <v>RVI_DM_AGG</v>
          </cell>
          <cell r="V1791" t="str">
            <v>RVI</v>
          </cell>
          <cell r="X1791">
            <v>0</v>
          </cell>
          <cell r="Y1791">
            <v>0</v>
          </cell>
          <cell r="AI1791">
            <v>0</v>
          </cell>
          <cell r="AJ1791">
            <v>0</v>
          </cell>
          <cell r="AT1791">
            <v>0</v>
          </cell>
          <cell r="AU1791">
            <v>0</v>
          </cell>
          <cell r="PM1791">
            <v>0</v>
          </cell>
          <cell r="PN1791">
            <v>0</v>
          </cell>
          <cell r="PO1791">
            <v>0</v>
          </cell>
        </row>
        <row r="1792">
          <cell r="M1792" t="str">
            <v>RVI_DM_AGG</v>
          </cell>
          <cell r="V1792" t="str">
            <v>RVI</v>
          </cell>
          <cell r="X1792">
            <v>0</v>
          </cell>
          <cell r="Y1792">
            <v>0</v>
          </cell>
          <cell r="AI1792">
            <v>0</v>
          </cell>
          <cell r="AJ1792">
            <v>0</v>
          </cell>
          <cell r="AT1792">
            <v>0</v>
          </cell>
          <cell r="AU1792">
            <v>0</v>
          </cell>
          <cell r="PM1792">
            <v>0</v>
          </cell>
          <cell r="PN1792">
            <v>0</v>
          </cell>
          <cell r="PO1792">
            <v>0</v>
          </cell>
        </row>
        <row r="1793">
          <cell r="M1793" t="str">
            <v>RVI_DM_AGG</v>
          </cell>
          <cell r="V1793" t="str">
            <v>RVI</v>
          </cell>
          <cell r="X1793">
            <v>0</v>
          </cell>
          <cell r="Y1793">
            <v>0</v>
          </cell>
          <cell r="AI1793">
            <v>0</v>
          </cell>
          <cell r="AJ1793">
            <v>0</v>
          </cell>
          <cell r="AT1793">
            <v>0</v>
          </cell>
          <cell r="AU1793">
            <v>0</v>
          </cell>
          <cell r="PM1793">
            <v>0</v>
          </cell>
          <cell r="PN1793">
            <v>0</v>
          </cell>
          <cell r="PO1793">
            <v>0</v>
          </cell>
        </row>
        <row r="1794">
          <cell r="M1794" t="str">
            <v>RVI_DM_AGG</v>
          </cell>
          <cell r="V1794" t="str">
            <v>RVI</v>
          </cell>
          <cell r="X1794">
            <v>0</v>
          </cell>
          <cell r="Y1794">
            <v>0</v>
          </cell>
          <cell r="AI1794">
            <v>0</v>
          </cell>
          <cell r="AJ1794">
            <v>0</v>
          </cell>
          <cell r="AT1794">
            <v>0</v>
          </cell>
          <cell r="AU1794">
            <v>0</v>
          </cell>
          <cell r="PM1794">
            <v>0</v>
          </cell>
          <cell r="PN1794">
            <v>0</v>
          </cell>
          <cell r="PO1794">
            <v>0</v>
          </cell>
        </row>
        <row r="1795">
          <cell r="M1795" t="str">
            <v>RVI_DM_AGG</v>
          </cell>
          <cell r="V1795" t="str">
            <v>RVI</v>
          </cell>
          <cell r="X1795">
            <v>0</v>
          </cell>
          <cell r="Y1795">
            <v>0</v>
          </cell>
          <cell r="AI1795">
            <v>0</v>
          </cell>
          <cell r="AJ1795">
            <v>0</v>
          </cell>
          <cell r="AT1795">
            <v>0</v>
          </cell>
          <cell r="AU1795">
            <v>0</v>
          </cell>
          <cell r="PM1795">
            <v>0</v>
          </cell>
          <cell r="PN1795">
            <v>0</v>
          </cell>
          <cell r="PO1795">
            <v>0</v>
          </cell>
        </row>
        <row r="1796">
          <cell r="M1796" t="str">
            <v>RVI_DM_AGG</v>
          </cell>
          <cell r="V1796" t="str">
            <v>RVI</v>
          </cell>
          <cell r="X1796">
            <v>0</v>
          </cell>
          <cell r="Y1796">
            <v>0</v>
          </cell>
          <cell r="AI1796">
            <v>0</v>
          </cell>
          <cell r="AJ1796">
            <v>0</v>
          </cell>
          <cell r="AT1796">
            <v>0</v>
          </cell>
          <cell r="AU1796">
            <v>0</v>
          </cell>
          <cell r="PM1796">
            <v>0</v>
          </cell>
          <cell r="PN1796">
            <v>0</v>
          </cell>
          <cell r="PO1796">
            <v>0</v>
          </cell>
        </row>
        <row r="1797">
          <cell r="M1797" t="str">
            <v>RVI_DM_AGG</v>
          </cell>
          <cell r="V1797" t="str">
            <v>RVI</v>
          </cell>
          <cell r="X1797">
            <v>0</v>
          </cell>
          <cell r="Y1797">
            <v>0</v>
          </cell>
          <cell r="AI1797">
            <v>0</v>
          </cell>
          <cell r="AJ1797">
            <v>0</v>
          </cell>
          <cell r="AT1797">
            <v>0</v>
          </cell>
          <cell r="AU1797">
            <v>0</v>
          </cell>
          <cell r="PM1797">
            <v>0</v>
          </cell>
          <cell r="PN1797">
            <v>0</v>
          </cell>
          <cell r="PO1797">
            <v>0</v>
          </cell>
        </row>
        <row r="1798">
          <cell r="M1798" t="str">
            <v>RVI_EM_AGG</v>
          </cell>
          <cell r="V1798" t="str">
            <v>RVI</v>
          </cell>
          <cell r="X1798">
            <v>0</v>
          </cell>
          <cell r="Y1798">
            <v>0</v>
          </cell>
          <cell r="AI1798">
            <v>0</v>
          </cell>
          <cell r="AJ1798">
            <v>0</v>
          </cell>
          <cell r="AT1798">
            <v>0</v>
          </cell>
          <cell r="AU1798">
            <v>0</v>
          </cell>
          <cell r="PM1798">
            <v>0</v>
          </cell>
          <cell r="PN1798">
            <v>0</v>
          </cell>
          <cell r="PO1798">
            <v>0</v>
          </cell>
        </row>
        <row r="1799">
          <cell r="M1799" t="str">
            <v>COMM_AGG</v>
          </cell>
          <cell r="V1799" t="str">
            <v>RVI</v>
          </cell>
          <cell r="X1799">
            <v>0</v>
          </cell>
          <cell r="Y1799">
            <v>0</v>
          </cell>
          <cell r="AI1799">
            <v>0</v>
          </cell>
          <cell r="AJ1799">
            <v>0</v>
          </cell>
          <cell r="AT1799">
            <v>0</v>
          </cell>
          <cell r="AU1799">
            <v>0</v>
          </cell>
          <cell r="PM1799">
            <v>0</v>
          </cell>
          <cell r="PN1799">
            <v>0</v>
          </cell>
          <cell r="PO1799">
            <v>0</v>
          </cell>
        </row>
        <row r="1800">
          <cell r="M1800" t="str">
            <v>RVI_EM_AGG</v>
          </cell>
          <cell r="V1800" t="str">
            <v>RVI</v>
          </cell>
          <cell r="X1800">
            <v>0</v>
          </cell>
          <cell r="Y1800">
            <v>0</v>
          </cell>
          <cell r="AI1800">
            <v>0</v>
          </cell>
          <cell r="AJ1800">
            <v>0</v>
          </cell>
          <cell r="AT1800">
            <v>0</v>
          </cell>
          <cell r="AU1800">
            <v>0</v>
          </cell>
          <cell r="PM1800">
            <v>0</v>
          </cell>
          <cell r="PN1800">
            <v>0</v>
          </cell>
          <cell r="PO1800">
            <v>0</v>
          </cell>
        </row>
        <row r="1801">
          <cell r="M1801" t="str">
            <v>RVI_EM_AGG</v>
          </cell>
          <cell r="V1801" t="str">
            <v>RVI</v>
          </cell>
          <cell r="X1801">
            <v>0</v>
          </cell>
          <cell r="Y1801">
            <v>0</v>
          </cell>
          <cell r="AI1801">
            <v>0</v>
          </cell>
          <cell r="AJ1801">
            <v>0</v>
          </cell>
          <cell r="AT1801">
            <v>0</v>
          </cell>
          <cell r="AU1801">
            <v>0</v>
          </cell>
          <cell r="PM1801">
            <v>0</v>
          </cell>
          <cell r="PN1801">
            <v>0</v>
          </cell>
          <cell r="PO1801">
            <v>0</v>
          </cell>
        </row>
        <row r="1802">
          <cell r="M1802" t="str">
            <v>RVI_DM_CADAUS</v>
          </cell>
          <cell r="V1802" t="str">
            <v>RVI</v>
          </cell>
          <cell r="X1802">
            <v>0</v>
          </cell>
          <cell r="Y1802">
            <v>0</v>
          </cell>
          <cell r="AI1802">
            <v>0</v>
          </cell>
          <cell r="AJ1802">
            <v>0</v>
          </cell>
          <cell r="AT1802">
            <v>0</v>
          </cell>
          <cell r="AU1802">
            <v>0</v>
          </cell>
          <cell r="PM1802">
            <v>0</v>
          </cell>
          <cell r="PN1802">
            <v>0</v>
          </cell>
          <cell r="PO1802">
            <v>0</v>
          </cell>
        </row>
        <row r="1803">
          <cell r="M1803" t="str">
            <v>RVI_DM_CADAUS</v>
          </cell>
          <cell r="V1803" t="str">
            <v>RVI</v>
          </cell>
          <cell r="X1803">
            <v>0</v>
          </cell>
          <cell r="Y1803">
            <v>0</v>
          </cell>
          <cell r="AI1803">
            <v>0</v>
          </cell>
          <cell r="AJ1803">
            <v>0</v>
          </cell>
          <cell r="AT1803">
            <v>0</v>
          </cell>
          <cell r="AU1803">
            <v>0</v>
          </cell>
          <cell r="PM1803">
            <v>0</v>
          </cell>
          <cell r="PN1803">
            <v>0</v>
          </cell>
          <cell r="PO1803">
            <v>0</v>
          </cell>
        </row>
        <row r="1804">
          <cell r="M1804" t="str">
            <v>RVI_DM_CADAUS</v>
          </cell>
          <cell r="V1804" t="str">
            <v>RVI</v>
          </cell>
          <cell r="X1804">
            <v>0</v>
          </cell>
          <cell r="Y1804">
            <v>0</v>
          </cell>
          <cell r="AI1804">
            <v>0</v>
          </cell>
          <cell r="AJ1804">
            <v>0</v>
          </cell>
          <cell r="AT1804">
            <v>0</v>
          </cell>
          <cell r="AU1804">
            <v>0</v>
          </cell>
          <cell r="PM1804">
            <v>0</v>
          </cell>
          <cell r="PN1804">
            <v>0</v>
          </cell>
          <cell r="PO1804">
            <v>0</v>
          </cell>
        </row>
        <row r="1805">
          <cell r="M1805" t="str">
            <v>RVI_DM_EU_BE</v>
          </cell>
          <cell r="V1805" t="str">
            <v>RVI</v>
          </cell>
          <cell r="X1805">
            <v>0</v>
          </cell>
          <cell r="Y1805">
            <v>0</v>
          </cell>
          <cell r="AI1805">
            <v>0</v>
          </cell>
          <cell r="AJ1805">
            <v>0</v>
          </cell>
          <cell r="AT1805">
            <v>0</v>
          </cell>
          <cell r="AU1805">
            <v>0</v>
          </cell>
          <cell r="PM1805">
            <v>0</v>
          </cell>
          <cell r="PN1805">
            <v>0</v>
          </cell>
          <cell r="PO1805">
            <v>0</v>
          </cell>
        </row>
        <row r="1806">
          <cell r="M1806" t="str">
            <v>RVI_DM_EU_BE</v>
          </cell>
          <cell r="V1806" t="str">
            <v>RVI</v>
          </cell>
          <cell r="X1806">
            <v>0</v>
          </cell>
          <cell r="Y1806">
            <v>0</v>
          </cell>
          <cell r="AI1806">
            <v>0</v>
          </cell>
          <cell r="AJ1806">
            <v>0</v>
          </cell>
          <cell r="AT1806">
            <v>0</v>
          </cell>
          <cell r="AU1806">
            <v>0</v>
          </cell>
          <cell r="PM1806">
            <v>0</v>
          </cell>
          <cell r="PN1806">
            <v>0</v>
          </cell>
          <cell r="PO1806">
            <v>0</v>
          </cell>
        </row>
        <row r="1807">
          <cell r="M1807" t="str">
            <v>RVI_DM_EU_BE</v>
          </cell>
          <cell r="V1807" t="str">
            <v>RVI</v>
          </cell>
          <cell r="X1807">
            <v>0</v>
          </cell>
          <cell r="Y1807">
            <v>0</v>
          </cell>
          <cell r="AI1807">
            <v>0</v>
          </cell>
          <cell r="AJ1807">
            <v>0</v>
          </cell>
          <cell r="AT1807">
            <v>0</v>
          </cell>
          <cell r="AU1807">
            <v>0</v>
          </cell>
          <cell r="PM1807">
            <v>0</v>
          </cell>
          <cell r="PN1807">
            <v>0</v>
          </cell>
          <cell r="PO1807">
            <v>0</v>
          </cell>
        </row>
        <row r="1808">
          <cell r="M1808" t="str">
            <v>RVI_DM_EU_BE</v>
          </cell>
          <cell r="V1808" t="str">
            <v>RVI</v>
          </cell>
          <cell r="X1808">
            <v>0</v>
          </cell>
          <cell r="Y1808">
            <v>0</v>
          </cell>
          <cell r="AI1808">
            <v>0</v>
          </cell>
          <cell r="AJ1808">
            <v>0</v>
          </cell>
          <cell r="AT1808">
            <v>0</v>
          </cell>
          <cell r="AU1808">
            <v>0</v>
          </cell>
          <cell r="PM1808">
            <v>0</v>
          </cell>
          <cell r="PN1808">
            <v>0</v>
          </cell>
          <cell r="PO1808">
            <v>0</v>
          </cell>
        </row>
        <row r="1809">
          <cell r="M1809" t="str">
            <v>RVI_DM_EU_BE</v>
          </cell>
          <cell r="V1809" t="str">
            <v>RVI</v>
          </cell>
          <cell r="X1809">
            <v>0</v>
          </cell>
          <cell r="Y1809">
            <v>0</v>
          </cell>
          <cell r="AI1809">
            <v>3.8675981663642802E-8</v>
          </cell>
          <cell r="AJ1809">
            <v>3.8268921365158803E-6</v>
          </cell>
          <cell r="AT1809">
            <v>2.7465143202799502E-7</v>
          </cell>
          <cell r="AU1809">
            <v>2.71760747239114E-5</v>
          </cell>
          <cell r="PM1809">
            <v>0</v>
          </cell>
          <cell r="PN1809">
            <v>0</v>
          </cell>
          <cell r="PO1809">
            <v>0</v>
          </cell>
        </row>
        <row r="1810">
          <cell r="M1810" t="str">
            <v>RVI_DM_EU_BE</v>
          </cell>
          <cell r="V1810" t="str">
            <v>RVI</v>
          </cell>
          <cell r="X1810">
            <v>0</v>
          </cell>
          <cell r="Y1810">
            <v>0</v>
          </cell>
          <cell r="AI1810">
            <v>0</v>
          </cell>
          <cell r="AJ1810">
            <v>0</v>
          </cell>
          <cell r="AT1810">
            <v>0</v>
          </cell>
          <cell r="AU1810">
            <v>0</v>
          </cell>
          <cell r="PM1810">
            <v>0</v>
          </cell>
          <cell r="PN1810">
            <v>0</v>
          </cell>
          <cell r="PO1810">
            <v>0</v>
          </cell>
        </row>
        <row r="1811">
          <cell r="M1811" t="str">
            <v>RVI_DM_EU_BE</v>
          </cell>
          <cell r="V1811" t="str">
            <v>RVI</v>
          </cell>
          <cell r="X1811">
            <v>0</v>
          </cell>
          <cell r="Y1811">
            <v>0</v>
          </cell>
          <cell r="AI1811">
            <v>0</v>
          </cell>
          <cell r="AJ1811">
            <v>0</v>
          </cell>
          <cell r="AT1811">
            <v>0</v>
          </cell>
          <cell r="AU1811">
            <v>0</v>
          </cell>
          <cell r="PM1811">
            <v>0</v>
          </cell>
          <cell r="PN1811">
            <v>0</v>
          </cell>
          <cell r="PO1811">
            <v>0</v>
          </cell>
        </row>
        <row r="1812">
          <cell r="M1812" t="str">
            <v>RVI_DM_EU_BE</v>
          </cell>
          <cell r="V1812" t="str">
            <v>RVI</v>
          </cell>
          <cell r="X1812">
            <v>0</v>
          </cell>
          <cell r="Y1812">
            <v>0</v>
          </cell>
          <cell r="AI1812">
            <v>0</v>
          </cell>
          <cell r="AJ1812">
            <v>0</v>
          </cell>
          <cell r="AT1812">
            <v>0</v>
          </cell>
          <cell r="AU1812">
            <v>0</v>
          </cell>
          <cell r="PM1812">
            <v>0</v>
          </cell>
          <cell r="PN1812">
            <v>0</v>
          </cell>
          <cell r="PO1812">
            <v>0</v>
          </cell>
        </row>
        <row r="1813">
          <cell r="M1813" t="str">
            <v>RVI_DM_EU_BE</v>
          </cell>
          <cell r="V1813" t="str">
            <v>RVI</v>
          </cell>
          <cell r="X1813">
            <v>0</v>
          </cell>
          <cell r="Y1813">
            <v>0</v>
          </cell>
          <cell r="AI1813">
            <v>0</v>
          </cell>
          <cell r="AJ1813">
            <v>0</v>
          </cell>
          <cell r="AT1813">
            <v>0</v>
          </cell>
          <cell r="AU1813">
            <v>0</v>
          </cell>
          <cell r="PM1813">
            <v>0</v>
          </cell>
          <cell r="PN1813">
            <v>0</v>
          </cell>
          <cell r="PO1813">
            <v>0</v>
          </cell>
        </row>
        <row r="1814">
          <cell r="M1814" t="str">
            <v>RVI_DM_EU_BE</v>
          </cell>
          <cell r="V1814" t="str">
            <v>RVI</v>
          </cell>
          <cell r="X1814">
            <v>0</v>
          </cell>
          <cell r="Y1814">
            <v>0</v>
          </cell>
          <cell r="AI1814">
            <v>0</v>
          </cell>
          <cell r="AJ1814">
            <v>0</v>
          </cell>
          <cell r="AT1814">
            <v>0</v>
          </cell>
          <cell r="AU1814">
            <v>0</v>
          </cell>
          <cell r="PM1814">
            <v>0</v>
          </cell>
          <cell r="PN1814">
            <v>0</v>
          </cell>
          <cell r="PO1814">
            <v>0</v>
          </cell>
        </row>
        <row r="1815">
          <cell r="M1815" t="str">
            <v>RVI_DM_EU_BE</v>
          </cell>
          <cell r="V1815" t="str">
            <v>RVI</v>
          </cell>
          <cell r="X1815">
            <v>0</v>
          </cell>
          <cell r="Y1815">
            <v>0</v>
          </cell>
          <cell r="AI1815">
            <v>0</v>
          </cell>
          <cell r="AJ1815">
            <v>0</v>
          </cell>
          <cell r="AT1815">
            <v>0</v>
          </cell>
          <cell r="AU1815">
            <v>0</v>
          </cell>
          <cell r="PM1815">
            <v>0</v>
          </cell>
          <cell r="PN1815">
            <v>0</v>
          </cell>
          <cell r="PO1815">
            <v>0</v>
          </cell>
        </row>
        <row r="1816">
          <cell r="M1816" t="str">
            <v>RVI_DM_EU_BE</v>
          </cell>
          <cell r="V1816" t="str">
            <v>RVI</v>
          </cell>
          <cell r="X1816">
            <v>0</v>
          </cell>
          <cell r="Y1816">
            <v>0</v>
          </cell>
          <cell r="AI1816">
            <v>0</v>
          </cell>
          <cell r="AJ1816">
            <v>0</v>
          </cell>
          <cell r="AT1816">
            <v>0</v>
          </cell>
          <cell r="AU1816">
            <v>0</v>
          </cell>
          <cell r="PM1816">
            <v>0</v>
          </cell>
          <cell r="PN1816">
            <v>0</v>
          </cell>
          <cell r="PO1816">
            <v>0</v>
          </cell>
        </row>
        <row r="1817">
          <cell r="M1817" t="str">
            <v>RVI_DM_EU_BE</v>
          </cell>
          <cell r="V1817" t="str">
            <v>RVI</v>
          </cell>
          <cell r="X1817">
            <v>0</v>
          </cell>
          <cell r="Y1817">
            <v>0</v>
          </cell>
          <cell r="AI1817">
            <v>4.1936976252369601E-9</v>
          </cell>
          <cell r="AJ1817">
            <v>1.0704015451778999E-6</v>
          </cell>
          <cell r="AT1817">
            <v>2.67390939636626E-8</v>
          </cell>
          <cell r="AU1817">
            <v>6.8249050855229101E-6</v>
          </cell>
          <cell r="PM1817">
            <v>0</v>
          </cell>
          <cell r="PN1817">
            <v>0</v>
          </cell>
          <cell r="PO1817">
            <v>0</v>
          </cell>
        </row>
        <row r="1818">
          <cell r="M1818" t="str">
            <v>RVI_DM_EU_BE</v>
          </cell>
          <cell r="V1818" t="str">
            <v>RVI</v>
          </cell>
          <cell r="X1818">
            <v>0</v>
          </cell>
          <cell r="Y1818">
            <v>0</v>
          </cell>
          <cell r="AI1818">
            <v>0</v>
          </cell>
          <cell r="AJ1818">
            <v>0</v>
          </cell>
          <cell r="AT1818">
            <v>0</v>
          </cell>
          <cell r="AU1818">
            <v>0</v>
          </cell>
          <cell r="PM1818">
            <v>0</v>
          </cell>
          <cell r="PN1818">
            <v>0</v>
          </cell>
          <cell r="PO1818">
            <v>0</v>
          </cell>
        </row>
        <row r="1819">
          <cell r="M1819" t="str">
            <v>RVI_DM_EU_BE</v>
          </cell>
          <cell r="V1819" t="str">
            <v>RVI</v>
          </cell>
          <cell r="X1819">
            <v>0</v>
          </cell>
          <cell r="Y1819">
            <v>0</v>
          </cell>
          <cell r="AI1819">
            <v>0</v>
          </cell>
          <cell r="AJ1819">
            <v>0</v>
          </cell>
          <cell r="AT1819">
            <v>0</v>
          </cell>
          <cell r="AU1819">
            <v>0</v>
          </cell>
          <cell r="PM1819">
            <v>0</v>
          </cell>
          <cell r="PN1819">
            <v>0</v>
          </cell>
          <cell r="PO1819">
            <v>0</v>
          </cell>
        </row>
        <row r="1820">
          <cell r="M1820" t="str">
            <v>RVI_DM_EU_BE</v>
          </cell>
          <cell r="V1820" t="str">
            <v>RVI</v>
          </cell>
          <cell r="X1820">
            <v>0</v>
          </cell>
          <cell r="Y1820">
            <v>0</v>
          </cell>
          <cell r="AI1820">
            <v>0</v>
          </cell>
          <cell r="AJ1820">
            <v>0</v>
          </cell>
          <cell r="AT1820">
            <v>0</v>
          </cell>
          <cell r="AU1820">
            <v>0</v>
          </cell>
          <cell r="PM1820">
            <v>0</v>
          </cell>
          <cell r="PN1820">
            <v>0</v>
          </cell>
          <cell r="PO1820">
            <v>0</v>
          </cell>
        </row>
        <row r="1821">
          <cell r="M1821" t="str">
            <v>RVI_DM_EU_CE</v>
          </cell>
          <cell r="V1821" t="str">
            <v>RVI</v>
          </cell>
          <cell r="X1821">
            <v>0</v>
          </cell>
          <cell r="Y1821">
            <v>0</v>
          </cell>
          <cell r="AI1821">
            <v>5.2744584631255104E-10</v>
          </cell>
          <cell r="AJ1821">
            <v>1.5217160864722201E-7</v>
          </cell>
          <cell r="AT1821">
            <v>3.8750422359825098E-9</v>
          </cell>
          <cell r="AU1821">
            <v>1.11797904267519E-6</v>
          </cell>
          <cell r="PM1821">
            <v>0</v>
          </cell>
          <cell r="PN1821">
            <v>0</v>
          </cell>
          <cell r="PO1821">
            <v>0</v>
          </cell>
        </row>
        <row r="1822">
          <cell r="M1822" t="str">
            <v>RVI_DM_EU_CE</v>
          </cell>
          <cell r="V1822" t="str">
            <v>RVI</v>
          </cell>
          <cell r="X1822">
            <v>0</v>
          </cell>
          <cell r="Y1822">
            <v>0</v>
          </cell>
          <cell r="AI1822">
            <v>0</v>
          </cell>
          <cell r="AJ1822">
            <v>0</v>
          </cell>
          <cell r="AT1822">
            <v>0</v>
          </cell>
          <cell r="AU1822">
            <v>0</v>
          </cell>
          <cell r="PM1822">
            <v>0</v>
          </cell>
          <cell r="PN1822">
            <v>0</v>
          </cell>
          <cell r="PO1822">
            <v>0</v>
          </cell>
        </row>
        <row r="1823">
          <cell r="M1823" t="str">
            <v>RVI_DM_EU_BE</v>
          </cell>
          <cell r="V1823" t="str">
            <v>RVI</v>
          </cell>
          <cell r="X1823">
            <v>0</v>
          </cell>
          <cell r="Y1823">
            <v>0</v>
          </cell>
          <cell r="AI1823">
            <v>0</v>
          </cell>
          <cell r="AJ1823">
            <v>0</v>
          </cell>
          <cell r="AT1823">
            <v>0</v>
          </cell>
          <cell r="AU1823">
            <v>0</v>
          </cell>
          <cell r="PM1823">
            <v>0</v>
          </cell>
          <cell r="PN1823">
            <v>0</v>
          </cell>
          <cell r="PO1823">
            <v>0</v>
          </cell>
        </row>
        <row r="1824">
          <cell r="M1824" t="str">
            <v>RVI_DM_EU_BE</v>
          </cell>
          <cell r="V1824" t="str">
            <v>RVI</v>
          </cell>
          <cell r="X1824">
            <v>0</v>
          </cell>
          <cell r="Y1824">
            <v>0</v>
          </cell>
          <cell r="AI1824">
            <v>0</v>
          </cell>
          <cell r="AJ1824">
            <v>0</v>
          </cell>
          <cell r="AT1824">
            <v>0</v>
          </cell>
          <cell r="AU1824">
            <v>0</v>
          </cell>
          <cell r="PM1824">
            <v>0</v>
          </cell>
          <cell r="PN1824">
            <v>0</v>
          </cell>
          <cell r="PO1824">
            <v>0</v>
          </cell>
        </row>
        <row r="1825">
          <cell r="M1825" t="str">
            <v>RVI_DM_EU_BE</v>
          </cell>
          <cell r="V1825" t="str">
            <v>RVI</v>
          </cell>
          <cell r="X1825">
            <v>0</v>
          </cell>
          <cell r="Y1825">
            <v>0</v>
          </cell>
          <cell r="AI1825">
            <v>0</v>
          </cell>
          <cell r="AJ1825">
            <v>0</v>
          </cell>
          <cell r="AT1825">
            <v>0</v>
          </cell>
          <cell r="AU1825">
            <v>0</v>
          </cell>
          <cell r="PM1825">
            <v>0</v>
          </cell>
          <cell r="PN1825">
            <v>0</v>
          </cell>
          <cell r="PO1825">
            <v>0</v>
          </cell>
        </row>
        <row r="1826">
          <cell r="M1826" t="str">
            <v>RVI_DM_EU_BE</v>
          </cell>
          <cell r="V1826" t="str">
            <v>RVI</v>
          </cell>
          <cell r="X1826">
            <v>0</v>
          </cell>
          <cell r="Y1826">
            <v>0</v>
          </cell>
          <cell r="AI1826">
            <v>0</v>
          </cell>
          <cell r="AJ1826">
            <v>0</v>
          </cell>
          <cell r="AT1826">
            <v>0</v>
          </cell>
          <cell r="AU1826">
            <v>0</v>
          </cell>
          <cell r="PM1826">
            <v>0</v>
          </cell>
          <cell r="PN1826">
            <v>0</v>
          </cell>
          <cell r="PO1826">
            <v>0</v>
          </cell>
        </row>
        <row r="1827">
          <cell r="M1827" t="str">
            <v>RVI_DM_EU_BE</v>
          </cell>
          <cell r="V1827" t="str">
            <v>RVI</v>
          </cell>
          <cell r="X1827">
            <v>0</v>
          </cell>
          <cell r="Y1827">
            <v>0</v>
          </cell>
          <cell r="AI1827">
            <v>0</v>
          </cell>
          <cell r="AJ1827">
            <v>0</v>
          </cell>
          <cell r="AT1827">
            <v>0</v>
          </cell>
          <cell r="AU1827">
            <v>0</v>
          </cell>
          <cell r="PM1827">
            <v>0</v>
          </cell>
          <cell r="PN1827">
            <v>0</v>
          </cell>
          <cell r="PO1827">
            <v>0</v>
          </cell>
        </row>
        <row r="1828">
          <cell r="M1828" t="str">
            <v>RVI_DM_EU_BE</v>
          </cell>
          <cell r="V1828" t="str">
            <v>RVI</v>
          </cell>
          <cell r="X1828">
            <v>0</v>
          </cell>
          <cell r="Y1828">
            <v>0</v>
          </cell>
          <cell r="AI1828">
            <v>0</v>
          </cell>
          <cell r="AJ1828">
            <v>0</v>
          </cell>
          <cell r="AT1828">
            <v>0</v>
          </cell>
          <cell r="AU1828">
            <v>0</v>
          </cell>
          <cell r="PM1828">
            <v>0</v>
          </cell>
          <cell r="PN1828">
            <v>0</v>
          </cell>
          <cell r="PO1828">
            <v>0</v>
          </cell>
        </row>
        <row r="1829">
          <cell r="M1829" t="str">
            <v>RVI_EM_ASEU_EXJAP</v>
          </cell>
          <cell r="V1829" t="str">
            <v>RVI</v>
          </cell>
          <cell r="X1829">
            <v>0</v>
          </cell>
          <cell r="Y1829">
            <v>0</v>
          </cell>
          <cell r="AI1829">
            <v>0</v>
          </cell>
          <cell r="AJ1829">
            <v>0</v>
          </cell>
          <cell r="AT1829">
            <v>0</v>
          </cell>
          <cell r="AU1829">
            <v>0</v>
          </cell>
          <cell r="PM1829">
            <v>0</v>
          </cell>
          <cell r="PN1829">
            <v>0</v>
          </cell>
          <cell r="PO1829">
            <v>0</v>
          </cell>
        </row>
        <row r="1830">
          <cell r="M1830" t="str">
            <v>RVI_DM_EU_BE</v>
          </cell>
          <cell r="V1830" t="str">
            <v>RVI</v>
          </cell>
          <cell r="X1830">
            <v>0</v>
          </cell>
          <cell r="Y1830">
            <v>0</v>
          </cell>
          <cell r="AI1830">
            <v>0</v>
          </cell>
          <cell r="AJ1830">
            <v>0</v>
          </cell>
          <cell r="AT1830">
            <v>0</v>
          </cell>
          <cell r="AU1830">
            <v>0</v>
          </cell>
          <cell r="PM1830">
            <v>0</v>
          </cell>
          <cell r="PN1830">
            <v>0</v>
          </cell>
          <cell r="PO1830">
            <v>0</v>
          </cell>
        </row>
        <row r="1831">
          <cell r="M1831" t="str">
            <v>RVI_DM_EU_BE</v>
          </cell>
          <cell r="V1831" t="str">
            <v>RVI</v>
          </cell>
          <cell r="X1831">
            <v>0</v>
          </cell>
          <cell r="Y1831">
            <v>0</v>
          </cell>
          <cell r="AI1831">
            <v>0</v>
          </cell>
          <cell r="AJ1831">
            <v>0</v>
          </cell>
          <cell r="AT1831">
            <v>0</v>
          </cell>
          <cell r="AU1831">
            <v>0</v>
          </cell>
          <cell r="PM1831">
            <v>0</v>
          </cell>
          <cell r="PN1831">
            <v>0</v>
          </cell>
          <cell r="PO1831">
            <v>0</v>
          </cell>
        </row>
        <row r="1832">
          <cell r="M1832" t="str">
            <v>RVI_DM_EU_CE</v>
          </cell>
          <cell r="V1832" t="str">
            <v>RVI</v>
          </cell>
          <cell r="X1832">
            <v>0</v>
          </cell>
          <cell r="Y1832">
            <v>0</v>
          </cell>
          <cell r="AI1832">
            <v>0</v>
          </cell>
          <cell r="AJ1832">
            <v>0</v>
          </cell>
          <cell r="AT1832">
            <v>0</v>
          </cell>
          <cell r="AU1832">
            <v>0</v>
          </cell>
          <cell r="PM1832">
            <v>0</v>
          </cell>
          <cell r="PN1832">
            <v>0</v>
          </cell>
          <cell r="PO1832">
            <v>0</v>
          </cell>
        </row>
        <row r="1833">
          <cell r="M1833" t="str">
            <v>RVI_DM_EU_BE</v>
          </cell>
          <cell r="V1833" t="str">
            <v>RVI</v>
          </cell>
          <cell r="X1833">
            <v>0</v>
          </cell>
          <cell r="Y1833">
            <v>0</v>
          </cell>
          <cell r="AI1833">
            <v>0</v>
          </cell>
          <cell r="AJ1833">
            <v>0</v>
          </cell>
          <cell r="AT1833">
            <v>0</v>
          </cell>
          <cell r="AU1833">
            <v>0</v>
          </cell>
          <cell r="PM1833">
            <v>0</v>
          </cell>
          <cell r="PN1833">
            <v>0</v>
          </cell>
          <cell r="PO1833">
            <v>0</v>
          </cell>
        </row>
        <row r="1834">
          <cell r="M1834" t="str">
            <v>RVI_DM_EU_BE</v>
          </cell>
          <cell r="V1834" t="str">
            <v>RVI</v>
          </cell>
          <cell r="X1834">
            <v>0</v>
          </cell>
          <cell r="Y1834">
            <v>0</v>
          </cell>
          <cell r="AI1834">
            <v>0</v>
          </cell>
          <cell r="AJ1834">
            <v>0</v>
          </cell>
          <cell r="AT1834">
            <v>0</v>
          </cell>
          <cell r="AU1834">
            <v>0</v>
          </cell>
          <cell r="PM1834">
            <v>0</v>
          </cell>
          <cell r="PN1834">
            <v>0</v>
          </cell>
          <cell r="PO1834">
            <v>0</v>
          </cell>
        </row>
        <row r="1835">
          <cell r="M1835" t="str">
            <v>RVI_DM_EU_BE</v>
          </cell>
          <cell r="V1835" t="str">
            <v>RVI</v>
          </cell>
          <cell r="X1835">
            <v>0</v>
          </cell>
          <cell r="Y1835">
            <v>0</v>
          </cell>
          <cell r="AI1835">
            <v>0</v>
          </cell>
          <cell r="AJ1835">
            <v>0</v>
          </cell>
          <cell r="AT1835">
            <v>0</v>
          </cell>
          <cell r="AU1835">
            <v>0</v>
          </cell>
          <cell r="PM1835">
            <v>0</v>
          </cell>
          <cell r="PN1835">
            <v>0</v>
          </cell>
          <cell r="PO1835">
            <v>0</v>
          </cell>
        </row>
        <row r="1836">
          <cell r="M1836" t="str">
            <v>RVI_DM_EU_BE</v>
          </cell>
          <cell r="V1836" t="str">
            <v>RVI</v>
          </cell>
          <cell r="X1836">
            <v>0</v>
          </cell>
          <cell r="Y1836">
            <v>0</v>
          </cell>
          <cell r="AI1836">
            <v>0</v>
          </cell>
          <cell r="AJ1836">
            <v>0</v>
          </cell>
          <cell r="AT1836">
            <v>0</v>
          </cell>
          <cell r="AU1836">
            <v>0</v>
          </cell>
          <cell r="PM1836">
            <v>0</v>
          </cell>
          <cell r="PN1836">
            <v>0</v>
          </cell>
          <cell r="PO1836">
            <v>0</v>
          </cell>
        </row>
        <row r="1837">
          <cell r="M1837" t="str">
            <v>RVI_DM_EU_BE</v>
          </cell>
          <cell r="V1837" t="str">
            <v>RVI</v>
          </cell>
          <cell r="X1837">
            <v>0</v>
          </cell>
          <cell r="Y1837">
            <v>0</v>
          </cell>
          <cell r="AI1837">
            <v>4.11716152763979E-10</v>
          </cell>
          <cell r="AJ1837">
            <v>1.5111911721987799E-7</v>
          </cell>
          <cell r="AT1837">
            <v>3.00285193821246E-9</v>
          </cell>
          <cell r="AU1837">
            <v>1.1021872303729201E-6</v>
          </cell>
          <cell r="PM1837">
            <v>0</v>
          </cell>
          <cell r="PN1837">
            <v>0</v>
          </cell>
          <cell r="PO1837">
            <v>0</v>
          </cell>
        </row>
        <row r="1838">
          <cell r="M1838" t="str">
            <v>RVI_DM_EU_BE</v>
          </cell>
          <cell r="V1838" t="str">
            <v>RVI</v>
          </cell>
          <cell r="X1838">
            <v>0</v>
          </cell>
          <cell r="Y1838">
            <v>0</v>
          </cell>
          <cell r="AI1838">
            <v>0</v>
          </cell>
          <cell r="AJ1838">
            <v>0</v>
          </cell>
          <cell r="AT1838">
            <v>0</v>
          </cell>
          <cell r="AU1838">
            <v>0</v>
          </cell>
          <cell r="PM1838">
            <v>0</v>
          </cell>
          <cell r="PN1838">
            <v>0</v>
          </cell>
          <cell r="PO1838">
            <v>0</v>
          </cell>
        </row>
        <row r="1839">
          <cell r="M1839" t="str">
            <v>RVI_DM_EU_CE</v>
          </cell>
          <cell r="V1839" t="str">
            <v>RVI</v>
          </cell>
          <cell r="X1839">
            <v>0</v>
          </cell>
          <cell r="Y1839">
            <v>0</v>
          </cell>
          <cell r="AI1839">
            <v>0</v>
          </cell>
          <cell r="AJ1839">
            <v>0</v>
          </cell>
          <cell r="AT1839">
            <v>0</v>
          </cell>
          <cell r="AU1839">
            <v>0</v>
          </cell>
          <cell r="PM1839">
            <v>0</v>
          </cell>
          <cell r="PN1839">
            <v>0</v>
          </cell>
          <cell r="PO1839">
            <v>0</v>
          </cell>
        </row>
        <row r="1840">
          <cell r="M1840" t="str">
            <v>RVI_DM_EU_CE</v>
          </cell>
          <cell r="V1840" t="str">
            <v>RVI</v>
          </cell>
          <cell r="X1840">
            <v>0</v>
          </cell>
          <cell r="Y1840">
            <v>0</v>
          </cell>
          <cell r="AI1840">
            <v>0</v>
          </cell>
          <cell r="AJ1840">
            <v>0</v>
          </cell>
          <cell r="AT1840">
            <v>0</v>
          </cell>
          <cell r="AU1840">
            <v>0</v>
          </cell>
          <cell r="PM1840">
            <v>0</v>
          </cell>
          <cell r="PN1840">
            <v>0</v>
          </cell>
          <cell r="PO1840">
            <v>0</v>
          </cell>
        </row>
        <row r="1841">
          <cell r="M1841" t="str">
            <v>RVI_DM_EU_CE</v>
          </cell>
          <cell r="V1841" t="str">
            <v>RVI</v>
          </cell>
          <cell r="X1841">
            <v>0</v>
          </cell>
          <cell r="Y1841">
            <v>0</v>
          </cell>
          <cell r="AI1841">
            <v>0</v>
          </cell>
          <cell r="AJ1841">
            <v>0</v>
          </cell>
          <cell r="AT1841">
            <v>0</v>
          </cell>
          <cell r="AU1841">
            <v>0</v>
          </cell>
          <cell r="PM1841">
            <v>0</v>
          </cell>
          <cell r="PN1841">
            <v>0</v>
          </cell>
          <cell r="PO1841">
            <v>0</v>
          </cell>
        </row>
        <row r="1842">
          <cell r="M1842" t="str">
            <v>RVI_DM_EU_CE</v>
          </cell>
          <cell r="V1842" t="str">
            <v>RVI</v>
          </cell>
          <cell r="X1842">
            <v>0</v>
          </cell>
          <cell r="Y1842">
            <v>0</v>
          </cell>
          <cell r="AI1842">
            <v>0</v>
          </cell>
          <cell r="AJ1842">
            <v>0</v>
          </cell>
          <cell r="AT1842">
            <v>0</v>
          </cell>
          <cell r="AU1842">
            <v>0</v>
          </cell>
          <cell r="PM1842">
            <v>0</v>
          </cell>
          <cell r="PN1842">
            <v>0</v>
          </cell>
          <cell r="PO1842">
            <v>0</v>
          </cell>
        </row>
        <row r="1843">
          <cell r="M1843" t="str">
            <v>RVI_DM_EU_CE</v>
          </cell>
          <cell r="V1843" t="str">
            <v>RVI</v>
          </cell>
          <cell r="X1843">
            <v>0</v>
          </cell>
          <cell r="Y1843">
            <v>0</v>
          </cell>
          <cell r="AI1843">
            <v>3.5446185316013E-9</v>
          </cell>
          <cell r="AJ1843">
            <v>9.6022745310619897E-7</v>
          </cell>
          <cell r="AT1843">
            <v>2.8097985569041799E-8</v>
          </cell>
          <cell r="AU1843">
            <v>7.6116646319235298E-6</v>
          </cell>
          <cell r="PM1843">
            <v>0</v>
          </cell>
          <cell r="PN1843">
            <v>0</v>
          </cell>
          <cell r="PO1843">
            <v>0</v>
          </cell>
        </row>
        <row r="1844">
          <cell r="M1844" t="str">
            <v>RVI_DM_EU_CE</v>
          </cell>
          <cell r="V1844" t="str">
            <v>RVI</v>
          </cell>
          <cell r="X1844">
            <v>1.15734411471327E-6</v>
          </cell>
          <cell r="Y1844">
            <v>3.7856653367640498E-4</v>
          </cell>
          <cell r="AI1844">
            <v>3.4000640714304002E-7</v>
          </cell>
          <cell r="AJ1844">
            <v>1.1121588316953501E-4</v>
          </cell>
          <cell r="AT1844">
            <v>2.6952110745104798E-6</v>
          </cell>
          <cell r="AU1844">
            <v>8.8160184930075004E-4</v>
          </cell>
          <cell r="PM1844">
            <v>0</v>
          </cell>
          <cell r="PN1844">
            <v>0</v>
          </cell>
          <cell r="PO1844">
            <v>0</v>
          </cell>
        </row>
        <row r="1845">
          <cell r="M1845" t="str">
            <v>RVI_DM_EU_CE</v>
          </cell>
          <cell r="V1845" t="str">
            <v>RVI</v>
          </cell>
          <cell r="X1845">
            <v>0</v>
          </cell>
          <cell r="Y1845">
            <v>0</v>
          </cell>
          <cell r="AI1845">
            <v>0</v>
          </cell>
          <cell r="AJ1845">
            <v>0</v>
          </cell>
          <cell r="AT1845">
            <v>0</v>
          </cell>
          <cell r="AU1845">
            <v>0</v>
          </cell>
          <cell r="PM1845">
            <v>0</v>
          </cell>
          <cell r="PN1845">
            <v>0</v>
          </cell>
          <cell r="PO1845">
            <v>0</v>
          </cell>
        </row>
        <row r="1846">
          <cell r="M1846" t="str">
            <v>RVI_DM_EU_CE</v>
          </cell>
          <cell r="V1846" t="str">
            <v>RVI</v>
          </cell>
          <cell r="X1846">
            <v>0</v>
          </cell>
          <cell r="Y1846">
            <v>0</v>
          </cell>
          <cell r="AI1846">
            <v>0</v>
          </cell>
          <cell r="AJ1846">
            <v>0</v>
          </cell>
          <cell r="AT1846">
            <v>0</v>
          </cell>
          <cell r="AU1846">
            <v>0</v>
          </cell>
          <cell r="PM1846">
            <v>0</v>
          </cell>
          <cell r="PN1846">
            <v>0</v>
          </cell>
          <cell r="PO1846">
            <v>0</v>
          </cell>
        </row>
        <row r="1847">
          <cell r="M1847" t="str">
            <v>RVI_DM_EU_CE</v>
          </cell>
          <cell r="V1847" t="str">
            <v>RVI</v>
          </cell>
          <cell r="X1847">
            <v>0</v>
          </cell>
          <cell r="Y1847">
            <v>0</v>
          </cell>
          <cell r="AI1847">
            <v>0</v>
          </cell>
          <cell r="AJ1847">
            <v>0</v>
          </cell>
          <cell r="AT1847">
            <v>0</v>
          </cell>
          <cell r="AU1847">
            <v>0</v>
          </cell>
          <cell r="PM1847">
            <v>0</v>
          </cell>
          <cell r="PN1847">
            <v>0</v>
          </cell>
          <cell r="PO1847">
            <v>0</v>
          </cell>
        </row>
        <row r="1848">
          <cell r="M1848" t="str">
            <v>RVI_DM_EU_CE</v>
          </cell>
          <cell r="V1848" t="str">
            <v>RVI</v>
          </cell>
          <cell r="X1848">
            <v>0</v>
          </cell>
          <cell r="Y1848">
            <v>0</v>
          </cell>
          <cell r="AI1848">
            <v>0</v>
          </cell>
          <cell r="AJ1848">
            <v>0</v>
          </cell>
          <cell r="AT1848">
            <v>0</v>
          </cell>
          <cell r="AU1848">
            <v>0</v>
          </cell>
          <cell r="PM1848">
            <v>0</v>
          </cell>
          <cell r="PN1848">
            <v>0</v>
          </cell>
          <cell r="PO1848">
            <v>0</v>
          </cell>
        </row>
        <row r="1849">
          <cell r="M1849" t="str">
            <v>RVI_DM_EU_CE</v>
          </cell>
          <cell r="V1849" t="str">
            <v>RVI</v>
          </cell>
          <cell r="X1849">
            <v>0</v>
          </cell>
          <cell r="Y1849">
            <v>0</v>
          </cell>
          <cell r="AI1849">
            <v>0</v>
          </cell>
          <cell r="AJ1849">
            <v>0</v>
          </cell>
          <cell r="AT1849">
            <v>0</v>
          </cell>
          <cell r="AU1849">
            <v>0</v>
          </cell>
          <cell r="PM1849">
            <v>0</v>
          </cell>
          <cell r="PN1849">
            <v>0</v>
          </cell>
          <cell r="PO1849">
            <v>0</v>
          </cell>
        </row>
        <row r="1850">
          <cell r="M1850" t="str">
            <v>RVI_DM_EU_CE</v>
          </cell>
          <cell r="V1850" t="str">
            <v>RVI</v>
          </cell>
          <cell r="X1850">
            <v>0</v>
          </cell>
          <cell r="Y1850">
            <v>0</v>
          </cell>
          <cell r="AI1850">
            <v>0</v>
          </cell>
          <cell r="AJ1850">
            <v>0</v>
          </cell>
          <cell r="AT1850">
            <v>0</v>
          </cell>
          <cell r="AU1850">
            <v>0</v>
          </cell>
          <cell r="PM1850">
            <v>0</v>
          </cell>
          <cell r="PN1850">
            <v>0</v>
          </cell>
          <cell r="PO1850">
            <v>0</v>
          </cell>
        </row>
        <row r="1851">
          <cell r="M1851" t="str">
            <v>RVI_DM_EU_CE</v>
          </cell>
          <cell r="V1851" t="str">
            <v>RVI</v>
          </cell>
          <cell r="X1851">
            <v>0</v>
          </cell>
          <cell r="Y1851">
            <v>0</v>
          </cell>
          <cell r="AI1851">
            <v>0</v>
          </cell>
          <cell r="AJ1851">
            <v>0</v>
          </cell>
          <cell r="AT1851">
            <v>0</v>
          </cell>
          <cell r="AU1851">
            <v>0</v>
          </cell>
          <cell r="PM1851">
            <v>0</v>
          </cell>
          <cell r="PN1851">
            <v>0</v>
          </cell>
          <cell r="PO1851">
            <v>0</v>
          </cell>
        </row>
        <row r="1852">
          <cell r="M1852" t="str">
            <v>RVI_DM_EU_CE</v>
          </cell>
          <cell r="V1852" t="str">
            <v>RVI</v>
          </cell>
          <cell r="X1852">
            <v>0</v>
          </cell>
          <cell r="Y1852">
            <v>0</v>
          </cell>
          <cell r="AI1852">
            <v>0</v>
          </cell>
          <cell r="AJ1852">
            <v>0</v>
          </cell>
          <cell r="AT1852">
            <v>0</v>
          </cell>
          <cell r="AU1852">
            <v>0</v>
          </cell>
          <cell r="PM1852">
            <v>0</v>
          </cell>
          <cell r="PN1852">
            <v>0</v>
          </cell>
          <cell r="PO1852">
            <v>0</v>
          </cell>
        </row>
        <row r="1853">
          <cell r="M1853" t="str">
            <v>RVI_DM_EU_CE</v>
          </cell>
          <cell r="V1853" t="str">
            <v>RVI</v>
          </cell>
          <cell r="X1853">
            <v>0</v>
          </cell>
          <cell r="Y1853">
            <v>0</v>
          </cell>
          <cell r="AI1853">
            <v>0</v>
          </cell>
          <cell r="AJ1853">
            <v>0</v>
          </cell>
          <cell r="AT1853">
            <v>0</v>
          </cell>
          <cell r="AU1853">
            <v>0</v>
          </cell>
          <cell r="PM1853">
            <v>0</v>
          </cell>
          <cell r="PN1853">
            <v>0</v>
          </cell>
          <cell r="PO1853">
            <v>0</v>
          </cell>
        </row>
        <row r="1854">
          <cell r="M1854" t="str">
            <v>RVI_DM_EU_CE</v>
          </cell>
          <cell r="V1854" t="str">
            <v>RVI</v>
          </cell>
          <cell r="X1854">
            <v>0</v>
          </cell>
          <cell r="Y1854">
            <v>0</v>
          </cell>
          <cell r="AI1854">
            <v>0</v>
          </cell>
          <cell r="AJ1854">
            <v>0</v>
          </cell>
          <cell r="AT1854">
            <v>0</v>
          </cell>
          <cell r="AU1854">
            <v>0</v>
          </cell>
          <cell r="PM1854">
            <v>0</v>
          </cell>
          <cell r="PN1854">
            <v>0</v>
          </cell>
          <cell r="PO1854">
            <v>0</v>
          </cell>
        </row>
        <row r="1855">
          <cell r="M1855" t="str">
            <v>RVI_DM_EU_CE</v>
          </cell>
          <cell r="V1855" t="str">
            <v>RVI</v>
          </cell>
          <cell r="X1855">
            <v>0</v>
          </cell>
          <cell r="Y1855">
            <v>0</v>
          </cell>
          <cell r="AI1855">
            <v>0</v>
          </cell>
          <cell r="AJ1855">
            <v>0</v>
          </cell>
          <cell r="AT1855">
            <v>0</v>
          </cell>
          <cell r="AU1855">
            <v>0</v>
          </cell>
          <cell r="PM1855">
            <v>0</v>
          </cell>
          <cell r="PN1855">
            <v>0</v>
          </cell>
          <cell r="PO1855">
            <v>0</v>
          </cell>
        </row>
        <row r="1856">
          <cell r="M1856" t="str">
            <v>RVI_DM_EU_CE</v>
          </cell>
          <cell r="V1856" t="str">
            <v>RVI</v>
          </cell>
          <cell r="X1856">
            <v>0</v>
          </cell>
          <cell r="Y1856">
            <v>0</v>
          </cell>
          <cell r="AI1856">
            <v>0</v>
          </cell>
          <cell r="AJ1856">
            <v>0</v>
          </cell>
          <cell r="AT1856">
            <v>0</v>
          </cell>
          <cell r="AU1856">
            <v>0</v>
          </cell>
          <cell r="PM1856">
            <v>0</v>
          </cell>
          <cell r="PN1856">
            <v>0</v>
          </cell>
          <cell r="PO1856">
            <v>0</v>
          </cell>
        </row>
        <row r="1857">
          <cell r="M1857" t="str">
            <v>RVI_DM_EU_CE</v>
          </cell>
          <cell r="V1857" t="str">
            <v>RVI</v>
          </cell>
          <cell r="X1857">
            <v>0</v>
          </cell>
          <cell r="Y1857">
            <v>0</v>
          </cell>
          <cell r="AI1857">
            <v>0</v>
          </cell>
          <cell r="AJ1857">
            <v>0</v>
          </cell>
          <cell r="AT1857">
            <v>0</v>
          </cell>
          <cell r="AU1857">
            <v>0</v>
          </cell>
          <cell r="PM1857">
            <v>0</v>
          </cell>
          <cell r="PN1857">
            <v>0</v>
          </cell>
          <cell r="PO1857">
            <v>0</v>
          </cell>
        </row>
        <row r="1858">
          <cell r="M1858" t="str">
            <v>RVI_DM_EU_CE</v>
          </cell>
          <cell r="V1858" t="str">
            <v>RVI</v>
          </cell>
          <cell r="X1858">
            <v>0</v>
          </cell>
          <cell r="Y1858">
            <v>0</v>
          </cell>
          <cell r="AI1858">
            <v>0</v>
          </cell>
          <cell r="AJ1858">
            <v>0</v>
          </cell>
          <cell r="AT1858">
            <v>0</v>
          </cell>
          <cell r="AU1858">
            <v>0</v>
          </cell>
          <cell r="PM1858">
            <v>0</v>
          </cell>
          <cell r="PN1858">
            <v>0</v>
          </cell>
          <cell r="PO1858">
            <v>0</v>
          </cell>
        </row>
        <row r="1859">
          <cell r="M1859" t="str">
            <v>RVI_DM_EU_CE</v>
          </cell>
          <cell r="V1859" t="str">
            <v>RVI</v>
          </cell>
          <cell r="X1859">
            <v>0</v>
          </cell>
          <cell r="Y1859">
            <v>0</v>
          </cell>
          <cell r="AI1859">
            <v>3.4325849338357999E-9</v>
          </cell>
          <cell r="AJ1859">
            <v>1.1180056880277799E-6</v>
          </cell>
          <cell r="AT1859">
            <v>0</v>
          </cell>
          <cell r="AU1859">
            <v>0</v>
          </cell>
          <cell r="PM1859">
            <v>0</v>
          </cell>
          <cell r="PN1859">
            <v>0</v>
          </cell>
          <cell r="PO1859">
            <v>0</v>
          </cell>
        </row>
        <row r="1860">
          <cell r="M1860" t="str">
            <v>RVI_DM_EU_CE</v>
          </cell>
          <cell r="V1860" t="str">
            <v>RVI</v>
          </cell>
          <cell r="X1860">
            <v>0</v>
          </cell>
          <cell r="Y1860">
            <v>0</v>
          </cell>
          <cell r="AI1860">
            <v>1.55130629550957E-9</v>
          </cell>
          <cell r="AJ1860">
            <v>5.5807136689622904E-7</v>
          </cell>
          <cell r="AT1860">
            <v>1.9658814349032401E-8</v>
          </cell>
          <cell r="AU1860">
            <v>7.07210734418595E-6</v>
          </cell>
          <cell r="PM1860">
            <v>0</v>
          </cell>
          <cell r="PN1860">
            <v>0</v>
          </cell>
          <cell r="PO1860">
            <v>0</v>
          </cell>
        </row>
        <row r="1861">
          <cell r="M1861" t="str">
            <v>RVI_DM_EU_CE</v>
          </cell>
          <cell r="V1861" t="str">
            <v>RVI</v>
          </cell>
          <cell r="X1861">
            <v>0</v>
          </cell>
          <cell r="Y1861">
            <v>0</v>
          </cell>
          <cell r="AI1861">
            <v>0</v>
          </cell>
          <cell r="AJ1861">
            <v>0</v>
          </cell>
          <cell r="AT1861">
            <v>0</v>
          </cell>
          <cell r="AU1861">
            <v>0</v>
          </cell>
          <cell r="PM1861">
            <v>0</v>
          </cell>
          <cell r="PN1861">
            <v>0</v>
          </cell>
          <cell r="PO1861">
            <v>0</v>
          </cell>
        </row>
        <row r="1862">
          <cell r="M1862" t="str">
            <v>RVI_DM_EU_CE</v>
          </cell>
          <cell r="V1862" t="str">
            <v>RVI</v>
          </cell>
          <cell r="X1862">
            <v>0</v>
          </cell>
          <cell r="Y1862">
            <v>0</v>
          </cell>
          <cell r="AI1862">
            <v>0</v>
          </cell>
          <cell r="AJ1862">
            <v>0</v>
          </cell>
          <cell r="AT1862">
            <v>0</v>
          </cell>
          <cell r="AU1862">
            <v>0</v>
          </cell>
          <cell r="PM1862">
            <v>0</v>
          </cell>
          <cell r="PN1862">
            <v>0</v>
          </cell>
          <cell r="PO1862">
            <v>0</v>
          </cell>
        </row>
        <row r="1863">
          <cell r="M1863" t="str">
            <v>RVI_DM_EU_CE</v>
          </cell>
          <cell r="V1863" t="str">
            <v>RVI</v>
          </cell>
          <cell r="X1863">
            <v>0</v>
          </cell>
          <cell r="Y1863">
            <v>0</v>
          </cell>
          <cell r="AI1863">
            <v>0</v>
          </cell>
          <cell r="AJ1863">
            <v>0</v>
          </cell>
          <cell r="AT1863">
            <v>0</v>
          </cell>
          <cell r="AU1863">
            <v>0</v>
          </cell>
          <cell r="PM1863">
            <v>0</v>
          </cell>
          <cell r="PN1863">
            <v>0</v>
          </cell>
          <cell r="PO1863">
            <v>0</v>
          </cell>
        </row>
        <row r="1864">
          <cell r="M1864" t="str">
            <v>RVI_DM_EU_CE</v>
          </cell>
          <cell r="V1864" t="str">
            <v>RVI</v>
          </cell>
          <cell r="X1864">
            <v>0</v>
          </cell>
          <cell r="Y1864">
            <v>0</v>
          </cell>
          <cell r="AI1864">
            <v>0</v>
          </cell>
          <cell r="AJ1864">
            <v>0</v>
          </cell>
          <cell r="AT1864">
            <v>0</v>
          </cell>
          <cell r="AU1864">
            <v>0</v>
          </cell>
          <cell r="PM1864">
            <v>0</v>
          </cell>
          <cell r="PN1864">
            <v>0</v>
          </cell>
          <cell r="PO1864">
            <v>0</v>
          </cell>
        </row>
        <row r="1865">
          <cell r="M1865" t="str">
            <v>RVI_DM_EU_CF</v>
          </cell>
          <cell r="V1865" t="str">
            <v>RVI</v>
          </cell>
          <cell r="X1865">
            <v>0</v>
          </cell>
          <cell r="Y1865">
            <v>0</v>
          </cell>
          <cell r="AI1865">
            <v>0</v>
          </cell>
          <cell r="AJ1865">
            <v>0</v>
          </cell>
          <cell r="AT1865">
            <v>0</v>
          </cell>
          <cell r="AU1865">
            <v>0</v>
          </cell>
          <cell r="PM1865">
            <v>0</v>
          </cell>
          <cell r="PN1865">
            <v>0</v>
          </cell>
          <cell r="PO1865">
            <v>0</v>
          </cell>
        </row>
        <row r="1866">
          <cell r="M1866" t="str">
            <v>RVI_DM_EU_CF</v>
          </cell>
          <cell r="V1866" t="str">
            <v>RVI</v>
          </cell>
          <cell r="X1866">
            <v>0</v>
          </cell>
          <cell r="Y1866">
            <v>0</v>
          </cell>
          <cell r="AI1866">
            <v>0</v>
          </cell>
          <cell r="AJ1866">
            <v>0</v>
          </cell>
          <cell r="AT1866">
            <v>0</v>
          </cell>
          <cell r="AU1866">
            <v>0</v>
          </cell>
          <cell r="PM1866">
            <v>0</v>
          </cell>
          <cell r="PN1866">
            <v>0</v>
          </cell>
          <cell r="PO1866">
            <v>0</v>
          </cell>
        </row>
        <row r="1867">
          <cell r="M1867" t="str">
            <v>RVI_DM_EU_CF</v>
          </cell>
          <cell r="V1867" t="str">
            <v>RVI</v>
          </cell>
          <cell r="X1867">
            <v>0</v>
          </cell>
          <cell r="Y1867">
            <v>0</v>
          </cell>
          <cell r="AI1867">
            <v>0</v>
          </cell>
          <cell r="AJ1867">
            <v>0</v>
          </cell>
          <cell r="AT1867">
            <v>0</v>
          </cell>
          <cell r="AU1867">
            <v>0</v>
          </cell>
          <cell r="PM1867">
            <v>0</v>
          </cell>
          <cell r="PN1867">
            <v>0</v>
          </cell>
          <cell r="PO1867">
            <v>0</v>
          </cell>
        </row>
        <row r="1868">
          <cell r="M1868" t="str">
            <v>RVI_DM_EU_CF</v>
          </cell>
          <cell r="V1868" t="str">
            <v>RVI</v>
          </cell>
          <cell r="X1868">
            <v>0</v>
          </cell>
          <cell r="Y1868">
            <v>0</v>
          </cell>
          <cell r="AI1868">
            <v>0</v>
          </cell>
          <cell r="AJ1868">
            <v>0</v>
          </cell>
          <cell r="AT1868">
            <v>0</v>
          </cell>
          <cell r="AU1868">
            <v>0</v>
          </cell>
          <cell r="PM1868">
            <v>0</v>
          </cell>
          <cell r="PN1868">
            <v>0</v>
          </cell>
          <cell r="PO1868">
            <v>0</v>
          </cell>
        </row>
        <row r="1869">
          <cell r="M1869" t="str">
            <v>RVI_DM_EU_CF</v>
          </cell>
          <cell r="V1869" t="str">
            <v>RVI</v>
          </cell>
          <cell r="X1869">
            <v>0</v>
          </cell>
          <cell r="Y1869">
            <v>0</v>
          </cell>
          <cell r="AI1869">
            <v>0</v>
          </cell>
          <cell r="AJ1869">
            <v>0</v>
          </cell>
          <cell r="AT1869">
            <v>0</v>
          </cell>
          <cell r="AU1869">
            <v>0</v>
          </cell>
          <cell r="PM1869">
            <v>0</v>
          </cell>
          <cell r="PN1869">
            <v>0</v>
          </cell>
          <cell r="PO1869">
            <v>0</v>
          </cell>
        </row>
        <row r="1870">
          <cell r="M1870" t="str">
            <v>RVI_DM_EU_CF</v>
          </cell>
          <cell r="V1870" t="str">
            <v>RVI</v>
          </cell>
          <cell r="X1870">
            <v>0</v>
          </cell>
          <cell r="Y1870">
            <v>0</v>
          </cell>
          <cell r="AI1870">
            <v>0</v>
          </cell>
          <cell r="AJ1870">
            <v>0</v>
          </cell>
          <cell r="AT1870">
            <v>0</v>
          </cell>
          <cell r="AU1870">
            <v>0</v>
          </cell>
          <cell r="PM1870">
            <v>0</v>
          </cell>
          <cell r="PN1870">
            <v>0</v>
          </cell>
          <cell r="PO1870">
            <v>0</v>
          </cell>
        </row>
        <row r="1871">
          <cell r="M1871" t="str">
            <v>RVI_DM_EU_CF</v>
          </cell>
          <cell r="V1871" t="str">
            <v>RVI</v>
          </cell>
          <cell r="X1871">
            <v>0</v>
          </cell>
          <cell r="Y1871">
            <v>0</v>
          </cell>
          <cell r="AI1871">
            <v>0</v>
          </cell>
          <cell r="AJ1871">
            <v>0</v>
          </cell>
          <cell r="AT1871">
            <v>0</v>
          </cell>
          <cell r="AU1871">
            <v>0</v>
          </cell>
          <cell r="PM1871">
            <v>0</v>
          </cell>
          <cell r="PN1871">
            <v>0</v>
          </cell>
          <cell r="PO1871">
            <v>0</v>
          </cell>
        </row>
        <row r="1872">
          <cell r="M1872" t="str">
            <v>RVI_DM_EU_CF</v>
          </cell>
          <cell r="V1872" t="str">
            <v>RVI</v>
          </cell>
          <cell r="X1872">
            <v>0</v>
          </cell>
          <cell r="Y1872">
            <v>0</v>
          </cell>
          <cell r="AI1872">
            <v>0</v>
          </cell>
          <cell r="AJ1872">
            <v>0</v>
          </cell>
          <cell r="AT1872">
            <v>0</v>
          </cell>
          <cell r="AU1872">
            <v>0</v>
          </cell>
          <cell r="PM1872">
            <v>0</v>
          </cell>
          <cell r="PN1872">
            <v>0</v>
          </cell>
          <cell r="PO1872">
            <v>0</v>
          </cell>
        </row>
        <row r="1873">
          <cell r="M1873" t="str">
            <v>RVI_DM_EU_CF</v>
          </cell>
          <cell r="V1873" t="str">
            <v>RVI</v>
          </cell>
          <cell r="X1873">
            <v>0</v>
          </cell>
          <cell r="Y1873">
            <v>0</v>
          </cell>
          <cell r="AI1873">
            <v>0</v>
          </cell>
          <cell r="AJ1873">
            <v>0</v>
          </cell>
          <cell r="AT1873">
            <v>0</v>
          </cell>
          <cell r="AU1873">
            <v>0</v>
          </cell>
          <cell r="PM1873">
            <v>0</v>
          </cell>
          <cell r="PN1873">
            <v>0</v>
          </cell>
          <cell r="PO1873">
            <v>0</v>
          </cell>
        </row>
        <row r="1874">
          <cell r="M1874" t="str">
            <v>RVI_DM_EU_CF</v>
          </cell>
          <cell r="V1874" t="str">
            <v>RVI</v>
          </cell>
          <cell r="X1874">
            <v>0</v>
          </cell>
          <cell r="Y1874">
            <v>0</v>
          </cell>
          <cell r="AI1874">
            <v>0</v>
          </cell>
          <cell r="AJ1874">
            <v>0</v>
          </cell>
          <cell r="AT1874">
            <v>0</v>
          </cell>
          <cell r="AU1874">
            <v>0</v>
          </cell>
          <cell r="PM1874">
            <v>0</v>
          </cell>
          <cell r="PN1874">
            <v>0</v>
          </cell>
          <cell r="PO1874">
            <v>0</v>
          </cell>
        </row>
        <row r="1875">
          <cell r="M1875" t="str">
            <v>RVI_DM_EU_CF</v>
          </cell>
          <cell r="V1875" t="str">
            <v>RVI</v>
          </cell>
          <cell r="X1875">
            <v>0</v>
          </cell>
          <cell r="Y1875">
            <v>0</v>
          </cell>
          <cell r="AI1875">
            <v>0</v>
          </cell>
          <cell r="AJ1875">
            <v>0</v>
          </cell>
          <cell r="AT1875">
            <v>0</v>
          </cell>
          <cell r="AU1875">
            <v>0</v>
          </cell>
          <cell r="PM1875">
            <v>0</v>
          </cell>
          <cell r="PN1875">
            <v>0</v>
          </cell>
          <cell r="PO1875">
            <v>0</v>
          </cell>
        </row>
        <row r="1876">
          <cell r="M1876" t="str">
            <v>RVI_DM_EU_CF</v>
          </cell>
          <cell r="V1876" t="str">
            <v>RVI</v>
          </cell>
          <cell r="X1876">
            <v>0</v>
          </cell>
          <cell r="Y1876">
            <v>0</v>
          </cell>
          <cell r="AI1876">
            <v>0</v>
          </cell>
          <cell r="AJ1876">
            <v>0</v>
          </cell>
          <cell r="AT1876">
            <v>0</v>
          </cell>
          <cell r="AU1876">
            <v>0</v>
          </cell>
          <cell r="PM1876">
            <v>0</v>
          </cell>
          <cell r="PN1876">
            <v>0</v>
          </cell>
          <cell r="PO1876">
            <v>0</v>
          </cell>
        </row>
        <row r="1877">
          <cell r="M1877" t="str">
            <v>RVI_DM_EU_CF</v>
          </cell>
          <cell r="V1877" t="str">
            <v>RVI</v>
          </cell>
          <cell r="X1877">
            <v>0</v>
          </cell>
          <cell r="Y1877">
            <v>0</v>
          </cell>
          <cell r="AI1877">
            <v>0</v>
          </cell>
          <cell r="AJ1877">
            <v>0</v>
          </cell>
          <cell r="AT1877">
            <v>0</v>
          </cell>
          <cell r="AU1877">
            <v>0</v>
          </cell>
          <cell r="PM1877">
            <v>0</v>
          </cell>
          <cell r="PN1877">
            <v>0</v>
          </cell>
          <cell r="PO1877">
            <v>0</v>
          </cell>
        </row>
        <row r="1878">
          <cell r="M1878" t="str">
            <v>RVI_DM_EU_CF</v>
          </cell>
          <cell r="V1878" t="str">
            <v>RVI</v>
          </cell>
          <cell r="X1878">
            <v>0</v>
          </cell>
          <cell r="Y1878">
            <v>0</v>
          </cell>
          <cell r="AI1878">
            <v>0</v>
          </cell>
          <cell r="AJ1878">
            <v>0</v>
          </cell>
          <cell r="AT1878">
            <v>0</v>
          </cell>
          <cell r="AU1878">
            <v>0</v>
          </cell>
          <cell r="PM1878">
            <v>0</v>
          </cell>
          <cell r="PN1878">
            <v>0</v>
          </cell>
          <cell r="PO1878">
            <v>0</v>
          </cell>
        </row>
        <row r="1879">
          <cell r="M1879" t="str">
            <v>RVI_DM_EU_CF</v>
          </cell>
          <cell r="V1879" t="str">
            <v>RVI</v>
          </cell>
          <cell r="X1879">
            <v>0</v>
          </cell>
          <cell r="Y1879">
            <v>0</v>
          </cell>
          <cell r="AI1879">
            <v>0</v>
          </cell>
          <cell r="AJ1879">
            <v>0</v>
          </cell>
          <cell r="AT1879">
            <v>0</v>
          </cell>
          <cell r="AU1879">
            <v>0</v>
          </cell>
          <cell r="PM1879">
            <v>0</v>
          </cell>
          <cell r="PN1879">
            <v>0</v>
          </cell>
          <cell r="PO1879">
            <v>0</v>
          </cell>
        </row>
        <row r="1880">
          <cell r="M1880" t="str">
            <v>RVI_DM_EU_CF</v>
          </cell>
          <cell r="V1880" t="str">
            <v>RVI</v>
          </cell>
          <cell r="X1880">
            <v>0</v>
          </cell>
          <cell r="Y1880">
            <v>0</v>
          </cell>
          <cell r="AI1880">
            <v>0</v>
          </cell>
          <cell r="AJ1880">
            <v>0</v>
          </cell>
          <cell r="AT1880">
            <v>0</v>
          </cell>
          <cell r="AU1880">
            <v>0</v>
          </cell>
          <cell r="PM1880">
            <v>0</v>
          </cell>
          <cell r="PN1880">
            <v>0</v>
          </cell>
          <cell r="PO1880">
            <v>0</v>
          </cell>
        </row>
        <row r="1881">
          <cell r="M1881" t="str">
            <v>RVI_DM_EU_CF</v>
          </cell>
          <cell r="V1881" t="str">
            <v>RVI</v>
          </cell>
          <cell r="X1881">
            <v>0</v>
          </cell>
          <cell r="Y1881">
            <v>0</v>
          </cell>
          <cell r="AI1881">
            <v>0</v>
          </cell>
          <cell r="AJ1881">
            <v>0</v>
          </cell>
          <cell r="AT1881">
            <v>0</v>
          </cell>
          <cell r="AU1881">
            <v>0</v>
          </cell>
          <cell r="PM1881">
            <v>0</v>
          </cell>
          <cell r="PN1881">
            <v>0</v>
          </cell>
          <cell r="PO1881">
            <v>0</v>
          </cell>
        </row>
        <row r="1882">
          <cell r="M1882" t="str">
            <v>RVI_DM_EU_CF</v>
          </cell>
          <cell r="V1882" t="str">
            <v>RVI</v>
          </cell>
          <cell r="X1882">
            <v>0</v>
          </cell>
          <cell r="Y1882">
            <v>0</v>
          </cell>
          <cell r="AI1882">
            <v>0</v>
          </cell>
          <cell r="AJ1882">
            <v>0</v>
          </cell>
          <cell r="AT1882">
            <v>0</v>
          </cell>
          <cell r="AU1882">
            <v>0</v>
          </cell>
          <cell r="PM1882">
            <v>0</v>
          </cell>
          <cell r="PN1882">
            <v>0</v>
          </cell>
          <cell r="PO1882">
            <v>0</v>
          </cell>
        </row>
        <row r="1883">
          <cell r="M1883" t="str">
            <v>RVI_DM_EU_SC</v>
          </cell>
          <cell r="V1883" t="str">
            <v>RVI</v>
          </cell>
          <cell r="X1883">
            <v>0</v>
          </cell>
          <cell r="Y1883">
            <v>0</v>
          </cell>
          <cell r="AI1883">
            <v>0</v>
          </cell>
          <cell r="AJ1883">
            <v>0</v>
          </cell>
          <cell r="AT1883">
            <v>0</v>
          </cell>
          <cell r="AU1883">
            <v>0</v>
          </cell>
          <cell r="PM1883">
            <v>0</v>
          </cell>
          <cell r="PN1883">
            <v>0</v>
          </cell>
          <cell r="PO1883">
            <v>0</v>
          </cell>
        </row>
        <row r="1884">
          <cell r="M1884" t="str">
            <v>RVI_DM_EU_SC</v>
          </cell>
          <cell r="V1884" t="str">
            <v>RVI</v>
          </cell>
          <cell r="X1884">
            <v>0</v>
          </cell>
          <cell r="Y1884">
            <v>0</v>
          </cell>
          <cell r="AI1884">
            <v>0</v>
          </cell>
          <cell r="AJ1884">
            <v>0</v>
          </cell>
          <cell r="AT1884">
            <v>0</v>
          </cell>
          <cell r="AU1884">
            <v>0</v>
          </cell>
          <cell r="PM1884">
            <v>0</v>
          </cell>
          <cell r="PN1884">
            <v>0</v>
          </cell>
          <cell r="PO1884">
            <v>0</v>
          </cell>
        </row>
        <row r="1885">
          <cell r="M1885" t="str">
            <v>RVI_DM_EU_SC</v>
          </cell>
          <cell r="V1885" t="str">
            <v>RVI</v>
          </cell>
          <cell r="X1885">
            <v>0</v>
          </cell>
          <cell r="Y1885">
            <v>0</v>
          </cell>
          <cell r="AI1885">
            <v>0</v>
          </cell>
          <cell r="AJ1885">
            <v>0</v>
          </cell>
          <cell r="AT1885">
            <v>0</v>
          </cell>
          <cell r="AU1885">
            <v>0</v>
          </cell>
          <cell r="PM1885">
            <v>0</v>
          </cell>
          <cell r="PN1885">
            <v>0</v>
          </cell>
          <cell r="PO1885">
            <v>0</v>
          </cell>
        </row>
        <row r="1886">
          <cell r="M1886" t="str">
            <v>RVI_DM_EU_SC</v>
          </cell>
          <cell r="V1886" t="str">
            <v>RVI</v>
          </cell>
          <cell r="X1886">
            <v>0</v>
          </cell>
          <cell r="Y1886">
            <v>0</v>
          </cell>
          <cell r="AI1886">
            <v>0</v>
          </cell>
          <cell r="AJ1886">
            <v>0</v>
          </cell>
          <cell r="AT1886">
            <v>0</v>
          </cell>
          <cell r="AU1886">
            <v>0</v>
          </cell>
          <cell r="PM1886">
            <v>0</v>
          </cell>
          <cell r="PN1886">
            <v>0</v>
          </cell>
          <cell r="PO1886">
            <v>0</v>
          </cell>
        </row>
        <row r="1887">
          <cell r="M1887" t="str">
            <v>RVI_DM_EU_SC</v>
          </cell>
          <cell r="V1887" t="str">
            <v>RVI</v>
          </cell>
          <cell r="X1887">
            <v>0</v>
          </cell>
          <cell r="Y1887">
            <v>0</v>
          </cell>
          <cell r="AI1887">
            <v>0</v>
          </cell>
          <cell r="AJ1887">
            <v>0</v>
          </cell>
          <cell r="AT1887">
            <v>0</v>
          </cell>
          <cell r="AU1887">
            <v>0</v>
          </cell>
          <cell r="PM1887">
            <v>0</v>
          </cell>
          <cell r="PN1887">
            <v>0</v>
          </cell>
          <cell r="PO1887">
            <v>0</v>
          </cell>
        </row>
        <row r="1888">
          <cell r="M1888" t="str">
            <v>RVI_DM_EU_SC</v>
          </cell>
          <cell r="V1888" t="str">
            <v>RVI</v>
          </cell>
          <cell r="X1888">
            <v>0</v>
          </cell>
          <cell r="Y1888">
            <v>0</v>
          </cell>
          <cell r="AI1888">
            <v>0</v>
          </cell>
          <cell r="AJ1888">
            <v>0</v>
          </cell>
          <cell r="AT1888">
            <v>0</v>
          </cell>
          <cell r="AU1888">
            <v>0</v>
          </cell>
          <cell r="PM1888">
            <v>0</v>
          </cell>
          <cell r="PN1888">
            <v>0</v>
          </cell>
          <cell r="PO1888">
            <v>0</v>
          </cell>
        </row>
        <row r="1889">
          <cell r="M1889" t="str">
            <v>RVI_DM_EU_SC</v>
          </cell>
          <cell r="V1889" t="str">
            <v>RVI</v>
          </cell>
          <cell r="X1889">
            <v>0</v>
          </cell>
          <cell r="Y1889">
            <v>0</v>
          </cell>
          <cell r="AI1889">
            <v>0</v>
          </cell>
          <cell r="AJ1889">
            <v>0</v>
          </cell>
          <cell r="AT1889">
            <v>0</v>
          </cell>
          <cell r="AU1889">
            <v>0</v>
          </cell>
          <cell r="PM1889">
            <v>0</v>
          </cell>
          <cell r="PN1889">
            <v>0</v>
          </cell>
          <cell r="PO1889">
            <v>0</v>
          </cell>
        </row>
        <row r="1890">
          <cell r="M1890" t="str">
            <v>RVI_DM_EU_SC</v>
          </cell>
          <cell r="V1890" t="str">
            <v>RVI</v>
          </cell>
          <cell r="X1890">
            <v>2.2695618193938501E-7</v>
          </cell>
          <cell r="Y1890">
            <v>2.5078310539328199E-5</v>
          </cell>
          <cell r="AI1890">
            <v>1.10814764977925E-7</v>
          </cell>
          <cell r="AJ1890">
            <v>1.22448629014116E-5</v>
          </cell>
          <cell r="AT1890">
            <v>7.2831878117996604E-7</v>
          </cell>
          <cell r="AU1890">
            <v>8.0478110842108195E-5</v>
          </cell>
          <cell r="PM1890">
            <v>0</v>
          </cell>
          <cell r="PN1890">
            <v>0</v>
          </cell>
          <cell r="PO1890">
            <v>0</v>
          </cell>
        </row>
        <row r="1891">
          <cell r="M1891" t="str">
            <v>RVI_DM_EU_SC</v>
          </cell>
          <cell r="V1891" t="str">
            <v>RVI</v>
          </cell>
          <cell r="X1891">
            <v>0</v>
          </cell>
          <cell r="Y1891">
            <v>0</v>
          </cell>
          <cell r="AI1891">
            <v>0</v>
          </cell>
          <cell r="AJ1891">
            <v>0</v>
          </cell>
          <cell r="AT1891">
            <v>0</v>
          </cell>
          <cell r="AU1891">
            <v>0</v>
          </cell>
          <cell r="PM1891">
            <v>0</v>
          </cell>
          <cell r="PN1891">
            <v>0</v>
          </cell>
          <cell r="PO1891">
            <v>0</v>
          </cell>
        </row>
        <row r="1892">
          <cell r="M1892" t="str">
            <v>RVI_DM_EU_SC</v>
          </cell>
          <cell r="V1892" t="str">
            <v>RVI</v>
          </cell>
          <cell r="X1892">
            <v>0</v>
          </cell>
          <cell r="Y1892">
            <v>0</v>
          </cell>
          <cell r="AI1892">
            <v>0</v>
          </cell>
          <cell r="AJ1892">
            <v>0</v>
          </cell>
          <cell r="AT1892">
            <v>0</v>
          </cell>
          <cell r="AU1892">
            <v>0</v>
          </cell>
          <cell r="PM1892">
            <v>0</v>
          </cell>
          <cell r="PN1892">
            <v>0</v>
          </cell>
          <cell r="PO1892">
            <v>0</v>
          </cell>
        </row>
        <row r="1893">
          <cell r="M1893" t="str">
            <v>RVI_DM_EU_SC</v>
          </cell>
          <cell r="V1893" t="str">
            <v>RVI</v>
          </cell>
          <cell r="X1893">
            <v>0</v>
          </cell>
          <cell r="Y1893">
            <v>0</v>
          </cell>
          <cell r="AI1893">
            <v>0</v>
          </cell>
          <cell r="AJ1893">
            <v>0</v>
          </cell>
          <cell r="AT1893">
            <v>0</v>
          </cell>
          <cell r="AU1893">
            <v>0</v>
          </cell>
          <cell r="PM1893">
            <v>0</v>
          </cell>
          <cell r="PN1893">
            <v>0</v>
          </cell>
          <cell r="PO1893">
            <v>0</v>
          </cell>
        </row>
        <row r="1894">
          <cell r="M1894" t="str">
            <v>RVI_DM_EU_SC</v>
          </cell>
          <cell r="V1894" t="str">
            <v>RVI</v>
          </cell>
          <cell r="X1894">
            <v>0</v>
          </cell>
          <cell r="Y1894">
            <v>0</v>
          </cell>
          <cell r="AI1894">
            <v>0</v>
          </cell>
          <cell r="AJ1894">
            <v>0</v>
          </cell>
          <cell r="AT1894">
            <v>0</v>
          </cell>
          <cell r="AU1894">
            <v>0</v>
          </cell>
          <cell r="PM1894">
            <v>0</v>
          </cell>
          <cell r="PN1894">
            <v>0</v>
          </cell>
          <cell r="PO1894">
            <v>0</v>
          </cell>
        </row>
        <row r="1895">
          <cell r="M1895" t="str">
            <v>RVI_DM_JAPAN_AGG</v>
          </cell>
          <cell r="V1895" t="str">
            <v>RVI</v>
          </cell>
          <cell r="X1895">
            <v>0</v>
          </cell>
          <cell r="Y1895">
            <v>0</v>
          </cell>
          <cell r="AI1895">
            <v>0</v>
          </cell>
          <cell r="AJ1895">
            <v>0</v>
          </cell>
          <cell r="AT1895">
            <v>0</v>
          </cell>
          <cell r="AU1895">
            <v>0</v>
          </cell>
          <cell r="PM1895">
            <v>0</v>
          </cell>
          <cell r="PN1895">
            <v>0</v>
          </cell>
          <cell r="PO1895">
            <v>0</v>
          </cell>
        </row>
        <row r="1896">
          <cell r="M1896" t="str">
            <v>RVI_DM_JAPAN_AGG</v>
          </cell>
          <cell r="V1896" t="str">
            <v>RVI</v>
          </cell>
          <cell r="X1896">
            <v>0</v>
          </cell>
          <cell r="Y1896">
            <v>0</v>
          </cell>
          <cell r="AI1896">
            <v>5.8824224193699703E-10</v>
          </cell>
          <cell r="AJ1896">
            <v>-1.48769885299771E-10</v>
          </cell>
          <cell r="AT1896">
            <v>5.1646912001081004E-9</v>
          </cell>
          <cell r="AU1896">
            <v>-1.3022916078853101E-9</v>
          </cell>
          <cell r="PM1896">
            <v>0</v>
          </cell>
          <cell r="PN1896">
            <v>0</v>
          </cell>
          <cell r="PO1896">
            <v>0</v>
          </cell>
        </row>
        <row r="1897">
          <cell r="M1897" t="str">
            <v>RVI_DM_JAPAN_AGG</v>
          </cell>
          <cell r="V1897" t="str">
            <v>RVI</v>
          </cell>
          <cell r="X1897">
            <v>0</v>
          </cell>
          <cell r="Y1897">
            <v>0</v>
          </cell>
          <cell r="AI1897">
            <v>0</v>
          </cell>
          <cell r="AJ1897">
            <v>0</v>
          </cell>
          <cell r="AT1897">
            <v>0</v>
          </cell>
          <cell r="AU1897">
            <v>0</v>
          </cell>
          <cell r="PM1897">
            <v>0</v>
          </cell>
          <cell r="PN1897">
            <v>0</v>
          </cell>
          <cell r="PO1897">
            <v>0</v>
          </cell>
        </row>
        <row r="1898">
          <cell r="M1898" t="str">
            <v>RVI_DM_JAPAN_AGG</v>
          </cell>
          <cell r="V1898" t="str">
            <v>RVI</v>
          </cell>
          <cell r="X1898">
            <v>2.2822008239039901E-8</v>
          </cell>
          <cell r="Y1898">
            <v>-2.1008328410232501E-6</v>
          </cell>
          <cell r="AI1898">
            <v>2.2938579467130802E-3</v>
          </cell>
          <cell r="AJ1898">
            <v>-0.211156395699685</v>
          </cell>
          <cell r="AT1898">
            <v>4.3048384427366903E-3</v>
          </cell>
          <cell r="AU1898">
            <v>-0.39627308697887098</v>
          </cell>
          <cell r="PM1898">
            <v>0</v>
          </cell>
          <cell r="PN1898">
            <v>0</v>
          </cell>
          <cell r="PO1898">
            <v>0</v>
          </cell>
        </row>
        <row r="1899">
          <cell r="M1899" t="str">
            <v>RVI_DM_JAPAN_AGG</v>
          </cell>
          <cell r="V1899" t="str">
            <v>RVI</v>
          </cell>
          <cell r="X1899">
            <v>0</v>
          </cell>
          <cell r="Y1899">
            <v>0</v>
          </cell>
          <cell r="AI1899">
            <v>0</v>
          </cell>
          <cell r="AJ1899">
            <v>0</v>
          </cell>
          <cell r="AT1899">
            <v>0</v>
          </cell>
          <cell r="AU1899">
            <v>0</v>
          </cell>
          <cell r="PM1899">
            <v>0</v>
          </cell>
          <cell r="PN1899">
            <v>0</v>
          </cell>
          <cell r="PO1899">
            <v>0</v>
          </cell>
        </row>
        <row r="1900">
          <cell r="M1900" t="str">
            <v>RVI_DM_JAPAN_AGG</v>
          </cell>
          <cell r="V1900" t="str">
            <v>RVI</v>
          </cell>
          <cell r="X1900">
            <v>0</v>
          </cell>
          <cell r="Y1900">
            <v>0</v>
          </cell>
          <cell r="AI1900">
            <v>0</v>
          </cell>
          <cell r="AJ1900">
            <v>0</v>
          </cell>
          <cell r="AT1900">
            <v>0</v>
          </cell>
          <cell r="AU1900">
            <v>0</v>
          </cell>
          <cell r="PM1900">
            <v>0</v>
          </cell>
          <cell r="PN1900">
            <v>0</v>
          </cell>
          <cell r="PO1900">
            <v>0</v>
          </cell>
        </row>
        <row r="1901">
          <cell r="M1901" t="str">
            <v>RVI_DM_JAPAN_AGG</v>
          </cell>
          <cell r="V1901" t="str">
            <v>RVI</v>
          </cell>
          <cell r="X1901">
            <v>0</v>
          </cell>
          <cell r="Y1901">
            <v>0</v>
          </cell>
          <cell r="AI1901">
            <v>0</v>
          </cell>
          <cell r="AJ1901">
            <v>0</v>
          </cell>
          <cell r="AT1901">
            <v>0</v>
          </cell>
          <cell r="AU1901">
            <v>0</v>
          </cell>
          <cell r="PM1901">
            <v>0</v>
          </cell>
          <cell r="PN1901">
            <v>0</v>
          </cell>
          <cell r="PO1901">
            <v>0</v>
          </cell>
        </row>
        <row r="1902">
          <cell r="M1902" t="str">
            <v>RVI_DM_JAPAN_AGG</v>
          </cell>
          <cell r="V1902" t="str">
            <v>RVI</v>
          </cell>
          <cell r="X1902">
            <v>0</v>
          </cell>
          <cell r="Y1902">
            <v>0</v>
          </cell>
          <cell r="AI1902">
            <v>0</v>
          </cell>
          <cell r="AJ1902">
            <v>0</v>
          </cell>
          <cell r="AT1902">
            <v>0</v>
          </cell>
          <cell r="AU1902">
            <v>0</v>
          </cell>
          <cell r="PM1902">
            <v>0</v>
          </cell>
          <cell r="PN1902">
            <v>0</v>
          </cell>
          <cell r="PO1902">
            <v>0</v>
          </cell>
        </row>
        <row r="1903">
          <cell r="M1903" t="str">
            <v>RVI_DM_JAPAN_AGG</v>
          </cell>
          <cell r="V1903" t="str">
            <v>RVI</v>
          </cell>
          <cell r="X1903">
            <v>0</v>
          </cell>
          <cell r="Y1903">
            <v>0</v>
          </cell>
          <cell r="AI1903">
            <v>0</v>
          </cell>
          <cell r="AJ1903">
            <v>0</v>
          </cell>
          <cell r="AT1903">
            <v>0</v>
          </cell>
          <cell r="AU1903">
            <v>0</v>
          </cell>
          <cell r="PM1903">
            <v>0</v>
          </cell>
          <cell r="PN1903">
            <v>0</v>
          </cell>
          <cell r="PO1903">
            <v>0</v>
          </cell>
        </row>
        <row r="1904">
          <cell r="M1904" t="str">
            <v>RVI_DM_JAPAN_AGG</v>
          </cell>
          <cell r="V1904" t="str">
            <v>RVI</v>
          </cell>
          <cell r="X1904">
            <v>0</v>
          </cell>
          <cell r="Y1904">
            <v>0</v>
          </cell>
          <cell r="AI1904">
            <v>0</v>
          </cell>
          <cell r="AJ1904">
            <v>0</v>
          </cell>
          <cell r="AT1904">
            <v>0</v>
          </cell>
          <cell r="AU1904">
            <v>0</v>
          </cell>
          <cell r="PM1904">
            <v>0</v>
          </cell>
          <cell r="PN1904">
            <v>0</v>
          </cell>
          <cell r="PO1904">
            <v>0</v>
          </cell>
        </row>
        <row r="1905">
          <cell r="M1905" t="str">
            <v>RVI_DM_JAPAN_AGG</v>
          </cell>
          <cell r="V1905" t="str">
            <v>RVI</v>
          </cell>
          <cell r="X1905">
            <v>0</v>
          </cell>
          <cell r="Y1905">
            <v>0</v>
          </cell>
          <cell r="AI1905">
            <v>0</v>
          </cell>
          <cell r="AJ1905">
            <v>0</v>
          </cell>
          <cell r="AT1905">
            <v>0</v>
          </cell>
          <cell r="AU1905">
            <v>0</v>
          </cell>
          <cell r="PM1905">
            <v>0</v>
          </cell>
          <cell r="PN1905">
            <v>0</v>
          </cell>
          <cell r="PO1905">
            <v>0</v>
          </cell>
        </row>
        <row r="1906">
          <cell r="M1906" t="str">
            <v>RVI_DM_JAPAN_AGG</v>
          </cell>
          <cell r="V1906" t="str">
            <v>RVI</v>
          </cell>
          <cell r="X1906">
            <v>0</v>
          </cell>
          <cell r="Y1906">
            <v>0</v>
          </cell>
          <cell r="AI1906">
            <v>0</v>
          </cell>
          <cell r="AJ1906">
            <v>0</v>
          </cell>
          <cell r="AT1906">
            <v>0</v>
          </cell>
          <cell r="AU1906">
            <v>0</v>
          </cell>
          <cell r="PM1906">
            <v>0</v>
          </cell>
          <cell r="PN1906">
            <v>0</v>
          </cell>
          <cell r="PO1906">
            <v>0</v>
          </cell>
        </row>
        <row r="1907">
          <cell r="M1907" t="str">
            <v>RVI_DM_JAPAN_AGG</v>
          </cell>
          <cell r="V1907" t="str">
            <v>RVI</v>
          </cell>
          <cell r="X1907">
            <v>0</v>
          </cell>
          <cell r="Y1907">
            <v>0</v>
          </cell>
          <cell r="AI1907">
            <v>0</v>
          </cell>
          <cell r="AJ1907">
            <v>0</v>
          </cell>
          <cell r="AT1907">
            <v>0</v>
          </cell>
          <cell r="AU1907">
            <v>0</v>
          </cell>
          <cell r="PM1907">
            <v>0</v>
          </cell>
          <cell r="PN1907">
            <v>0</v>
          </cell>
          <cell r="PO1907">
            <v>0</v>
          </cell>
        </row>
        <row r="1908">
          <cell r="M1908" t="str">
            <v>RVI_DM_JAPAN_AGG</v>
          </cell>
          <cell r="V1908" t="str">
            <v>RVI</v>
          </cell>
          <cell r="X1908">
            <v>0</v>
          </cell>
          <cell r="Y1908">
            <v>0</v>
          </cell>
          <cell r="AI1908">
            <v>0</v>
          </cell>
          <cell r="AJ1908">
            <v>0</v>
          </cell>
          <cell r="AT1908">
            <v>0</v>
          </cell>
          <cell r="AU1908">
            <v>0</v>
          </cell>
          <cell r="PM1908">
            <v>0</v>
          </cell>
          <cell r="PN1908">
            <v>0</v>
          </cell>
          <cell r="PO1908">
            <v>0</v>
          </cell>
        </row>
        <row r="1909">
          <cell r="M1909" t="str">
            <v>RVI_DM_JAPAN_AGG</v>
          </cell>
          <cell r="V1909" t="str">
            <v>RVI</v>
          </cell>
          <cell r="X1909">
            <v>0</v>
          </cell>
          <cell r="Y1909">
            <v>0</v>
          </cell>
          <cell r="AI1909">
            <v>0</v>
          </cell>
          <cell r="AJ1909">
            <v>0</v>
          </cell>
          <cell r="AT1909">
            <v>0</v>
          </cell>
          <cell r="AU1909">
            <v>0</v>
          </cell>
          <cell r="PM1909">
            <v>0</v>
          </cell>
          <cell r="PN1909">
            <v>0</v>
          </cell>
          <cell r="PO1909">
            <v>0</v>
          </cell>
        </row>
        <row r="1910">
          <cell r="M1910" t="str">
            <v>RVI_DM_JAPAN_AGG</v>
          </cell>
          <cell r="V1910" t="str">
            <v>RVI</v>
          </cell>
          <cell r="X1910">
            <v>0</v>
          </cell>
          <cell r="Y1910">
            <v>0</v>
          </cell>
          <cell r="AI1910">
            <v>0</v>
          </cell>
          <cell r="AJ1910">
            <v>0</v>
          </cell>
          <cell r="AT1910">
            <v>0</v>
          </cell>
          <cell r="AU1910">
            <v>0</v>
          </cell>
          <cell r="PM1910">
            <v>0</v>
          </cell>
          <cell r="PN1910">
            <v>0</v>
          </cell>
          <cell r="PO1910">
            <v>0</v>
          </cell>
        </row>
        <row r="1911">
          <cell r="M1911" t="str">
            <v>RVI_DM_JAPAN_AGG</v>
          </cell>
          <cell r="V1911" t="str">
            <v>RVI</v>
          </cell>
          <cell r="X1911">
            <v>0</v>
          </cell>
          <cell r="Y1911">
            <v>0</v>
          </cell>
          <cell r="AI1911">
            <v>0</v>
          </cell>
          <cell r="AJ1911">
            <v>0</v>
          </cell>
          <cell r="AT1911">
            <v>0</v>
          </cell>
          <cell r="AU1911">
            <v>0</v>
          </cell>
          <cell r="PM1911">
            <v>0</v>
          </cell>
          <cell r="PN1911">
            <v>0</v>
          </cell>
          <cell r="PO1911">
            <v>0</v>
          </cell>
        </row>
        <row r="1912">
          <cell r="M1912" t="str">
            <v>RVI_DM_JAPAN_AGG</v>
          </cell>
          <cell r="V1912" t="str">
            <v>RVI</v>
          </cell>
          <cell r="X1912">
            <v>0</v>
          </cell>
          <cell r="Y1912">
            <v>0</v>
          </cell>
          <cell r="AI1912">
            <v>0</v>
          </cell>
          <cell r="AJ1912">
            <v>0</v>
          </cell>
          <cell r="AT1912">
            <v>0</v>
          </cell>
          <cell r="AU1912">
            <v>0</v>
          </cell>
          <cell r="PM1912">
            <v>0</v>
          </cell>
          <cell r="PN1912">
            <v>0</v>
          </cell>
          <cell r="PO1912">
            <v>0</v>
          </cell>
        </row>
        <row r="1913">
          <cell r="M1913" t="str">
            <v>RVI_DM_JAPAN_AGG</v>
          </cell>
          <cell r="V1913" t="str">
            <v>RVI</v>
          </cell>
          <cell r="X1913">
            <v>0</v>
          </cell>
          <cell r="Y1913">
            <v>0</v>
          </cell>
          <cell r="AI1913">
            <v>0</v>
          </cell>
          <cell r="AJ1913">
            <v>0</v>
          </cell>
          <cell r="AT1913">
            <v>0</v>
          </cell>
          <cell r="AU1913">
            <v>0</v>
          </cell>
          <cell r="PM1913">
            <v>0</v>
          </cell>
          <cell r="PN1913">
            <v>0</v>
          </cell>
          <cell r="PO1913">
            <v>0</v>
          </cell>
        </row>
        <row r="1914">
          <cell r="M1914" t="str">
            <v>RVI_DM_JAPAN_AGG</v>
          </cell>
          <cell r="V1914" t="str">
            <v>RVI</v>
          </cell>
          <cell r="X1914">
            <v>0</v>
          </cell>
          <cell r="Y1914">
            <v>0</v>
          </cell>
          <cell r="AI1914">
            <v>0</v>
          </cell>
          <cell r="AJ1914">
            <v>0</v>
          </cell>
          <cell r="AT1914">
            <v>0</v>
          </cell>
          <cell r="AU1914">
            <v>0</v>
          </cell>
          <cell r="PM1914">
            <v>0</v>
          </cell>
          <cell r="PN1914">
            <v>0</v>
          </cell>
          <cell r="PO1914">
            <v>0</v>
          </cell>
        </row>
        <row r="1915">
          <cell r="M1915" t="str">
            <v>RVI_DM_JAPAN_AGG</v>
          </cell>
          <cell r="V1915" t="str">
            <v>RVI</v>
          </cell>
          <cell r="X1915">
            <v>0</v>
          </cell>
          <cell r="Y1915">
            <v>0</v>
          </cell>
          <cell r="AI1915">
            <v>0</v>
          </cell>
          <cell r="AJ1915">
            <v>0</v>
          </cell>
          <cell r="AT1915">
            <v>0</v>
          </cell>
          <cell r="AU1915">
            <v>0</v>
          </cell>
          <cell r="PM1915">
            <v>0</v>
          </cell>
          <cell r="PN1915">
            <v>0</v>
          </cell>
          <cell r="PO1915">
            <v>0</v>
          </cell>
        </row>
        <row r="1916">
          <cell r="M1916" t="str">
            <v>RVI_DM_JAPAN_AGG</v>
          </cell>
          <cell r="V1916" t="str">
            <v>RVI</v>
          </cell>
          <cell r="X1916">
            <v>0</v>
          </cell>
          <cell r="Y1916">
            <v>0</v>
          </cell>
          <cell r="AI1916">
            <v>2.71428431069818E-9</v>
          </cell>
          <cell r="AJ1916">
            <v>0</v>
          </cell>
          <cell r="AT1916">
            <v>2.16022972137672E-8</v>
          </cell>
          <cell r="AU1916">
            <v>0</v>
          </cell>
          <cell r="PM1916">
            <v>0</v>
          </cell>
          <cell r="PN1916">
            <v>0</v>
          </cell>
          <cell r="PO1916">
            <v>0</v>
          </cell>
        </row>
        <row r="1917">
          <cell r="M1917" t="str">
            <v>RVI_DM_JAPAN_AGG</v>
          </cell>
          <cell r="V1917" t="str">
            <v>RVI</v>
          </cell>
          <cell r="X1917">
            <v>0</v>
          </cell>
          <cell r="Y1917">
            <v>0</v>
          </cell>
          <cell r="AI1917">
            <v>0</v>
          </cell>
          <cell r="AJ1917">
            <v>0</v>
          </cell>
          <cell r="AT1917">
            <v>0</v>
          </cell>
          <cell r="AU1917">
            <v>0</v>
          </cell>
          <cell r="PM1917">
            <v>0</v>
          </cell>
          <cell r="PN1917">
            <v>0</v>
          </cell>
          <cell r="PO1917">
            <v>0</v>
          </cell>
        </row>
        <row r="1918">
          <cell r="M1918" t="str">
            <v>RVI_DM_JAPAN_AGG</v>
          </cell>
          <cell r="V1918" t="str">
            <v>RVI</v>
          </cell>
          <cell r="X1918">
            <v>0</v>
          </cell>
          <cell r="Y1918">
            <v>0</v>
          </cell>
          <cell r="AI1918">
            <v>0</v>
          </cell>
          <cell r="AJ1918">
            <v>0</v>
          </cell>
          <cell r="AT1918">
            <v>0</v>
          </cell>
          <cell r="AU1918">
            <v>0</v>
          </cell>
          <cell r="PM1918">
            <v>0</v>
          </cell>
          <cell r="PN1918">
            <v>0</v>
          </cell>
          <cell r="PO1918">
            <v>0</v>
          </cell>
        </row>
        <row r="1919">
          <cell r="M1919" t="str">
            <v>RVI_DM_JAPAN_AGG</v>
          </cell>
          <cell r="V1919" t="str">
            <v>RVI</v>
          </cell>
          <cell r="X1919">
            <v>0</v>
          </cell>
          <cell r="Y1919">
            <v>0</v>
          </cell>
          <cell r="AI1919">
            <v>0</v>
          </cell>
          <cell r="AJ1919">
            <v>0</v>
          </cell>
          <cell r="AT1919">
            <v>0</v>
          </cell>
          <cell r="AU1919">
            <v>0</v>
          </cell>
          <cell r="PM1919">
            <v>0</v>
          </cell>
          <cell r="PN1919">
            <v>0</v>
          </cell>
          <cell r="PO1919">
            <v>0</v>
          </cell>
        </row>
        <row r="1920">
          <cell r="M1920" t="str">
            <v>RVI_DM_JAPAN_AGG</v>
          </cell>
          <cell r="V1920" t="str">
            <v>RVI</v>
          </cell>
          <cell r="X1920">
            <v>0</v>
          </cell>
          <cell r="Y1920">
            <v>0</v>
          </cell>
          <cell r="AI1920">
            <v>0</v>
          </cell>
          <cell r="AJ1920">
            <v>0</v>
          </cell>
          <cell r="AT1920">
            <v>0</v>
          </cell>
          <cell r="AU1920">
            <v>0</v>
          </cell>
          <cell r="PM1920">
            <v>0</v>
          </cell>
          <cell r="PN1920">
            <v>0</v>
          </cell>
          <cell r="PO1920">
            <v>0</v>
          </cell>
        </row>
        <row r="1921">
          <cell r="M1921" t="str">
            <v>RVI_DM_JAPAN_AGG</v>
          </cell>
          <cell r="V1921" t="str">
            <v>RVI</v>
          </cell>
          <cell r="X1921">
            <v>0</v>
          </cell>
          <cell r="Y1921">
            <v>0</v>
          </cell>
          <cell r="AI1921">
            <v>0</v>
          </cell>
          <cell r="AJ1921">
            <v>0</v>
          </cell>
          <cell r="AT1921">
            <v>0</v>
          </cell>
          <cell r="AU1921">
            <v>0</v>
          </cell>
          <cell r="PM1921">
            <v>0</v>
          </cell>
          <cell r="PN1921">
            <v>0</v>
          </cell>
          <cell r="PO1921">
            <v>0</v>
          </cell>
        </row>
        <row r="1922">
          <cell r="M1922" t="str">
            <v>RVI_DM_JAPAN_AGG</v>
          </cell>
          <cell r="V1922" t="str">
            <v>RVI</v>
          </cell>
          <cell r="X1922">
            <v>0</v>
          </cell>
          <cell r="Y1922">
            <v>0</v>
          </cell>
          <cell r="AI1922">
            <v>0</v>
          </cell>
          <cell r="AJ1922">
            <v>0</v>
          </cell>
          <cell r="AT1922">
            <v>0</v>
          </cell>
          <cell r="AU1922">
            <v>0</v>
          </cell>
          <cell r="PM1922">
            <v>0</v>
          </cell>
          <cell r="PN1922">
            <v>0</v>
          </cell>
          <cell r="PO1922">
            <v>0</v>
          </cell>
        </row>
        <row r="1923">
          <cell r="M1923" t="str">
            <v>RVI_DM_JAPAN_AGG</v>
          </cell>
          <cell r="V1923" t="str">
            <v>RVI</v>
          </cell>
          <cell r="X1923">
            <v>0</v>
          </cell>
          <cell r="Y1923">
            <v>0</v>
          </cell>
          <cell r="AI1923">
            <v>0</v>
          </cell>
          <cell r="AJ1923">
            <v>0</v>
          </cell>
          <cell r="AT1923">
            <v>0</v>
          </cell>
          <cell r="AU1923">
            <v>0</v>
          </cell>
          <cell r="PM1923">
            <v>0</v>
          </cell>
          <cell r="PN1923">
            <v>0</v>
          </cell>
          <cell r="PO1923">
            <v>0</v>
          </cell>
        </row>
        <row r="1924">
          <cell r="M1924" t="str">
            <v>RVI_DM_JAPAN_AGG</v>
          </cell>
          <cell r="V1924" t="str">
            <v>RVI</v>
          </cell>
          <cell r="X1924">
            <v>0</v>
          </cell>
          <cell r="Y1924">
            <v>0</v>
          </cell>
          <cell r="AI1924">
            <v>0</v>
          </cell>
          <cell r="AJ1924">
            <v>0</v>
          </cell>
          <cell r="AT1924">
            <v>0</v>
          </cell>
          <cell r="AU1924">
            <v>0</v>
          </cell>
          <cell r="PM1924">
            <v>0</v>
          </cell>
          <cell r="PN1924">
            <v>0</v>
          </cell>
          <cell r="PO1924">
            <v>0</v>
          </cell>
        </row>
        <row r="1925">
          <cell r="M1925" t="str">
            <v>RVI_DM_JAPAN_AGG</v>
          </cell>
          <cell r="V1925" t="str">
            <v>RVI</v>
          </cell>
          <cell r="X1925">
            <v>0</v>
          </cell>
          <cell r="Y1925">
            <v>0</v>
          </cell>
          <cell r="AI1925">
            <v>0</v>
          </cell>
          <cell r="AJ1925">
            <v>0</v>
          </cell>
          <cell r="AT1925">
            <v>0</v>
          </cell>
          <cell r="AU1925">
            <v>0</v>
          </cell>
          <cell r="PM1925">
            <v>0</v>
          </cell>
          <cell r="PN1925">
            <v>0</v>
          </cell>
          <cell r="PO1925">
            <v>0</v>
          </cell>
        </row>
        <row r="1926">
          <cell r="M1926" t="str">
            <v>RVI_DM_JAPAN_AGG</v>
          </cell>
          <cell r="V1926" t="str">
            <v>RVI</v>
          </cell>
          <cell r="X1926">
            <v>0</v>
          </cell>
          <cell r="Y1926">
            <v>0</v>
          </cell>
          <cell r="AI1926">
            <v>0</v>
          </cell>
          <cell r="AJ1926">
            <v>0</v>
          </cell>
          <cell r="AT1926">
            <v>0</v>
          </cell>
          <cell r="AU1926">
            <v>0</v>
          </cell>
          <cell r="PM1926">
            <v>0</v>
          </cell>
          <cell r="PN1926">
            <v>0</v>
          </cell>
          <cell r="PO1926">
            <v>0</v>
          </cell>
        </row>
        <row r="1927">
          <cell r="M1927" t="str">
            <v>RVI_DM_JAPAN_AGG</v>
          </cell>
          <cell r="V1927" t="str">
            <v>RVI</v>
          </cell>
          <cell r="X1927">
            <v>0</v>
          </cell>
          <cell r="Y1927">
            <v>0</v>
          </cell>
          <cell r="AI1927">
            <v>0</v>
          </cell>
          <cell r="AJ1927">
            <v>0</v>
          </cell>
          <cell r="AT1927">
            <v>0</v>
          </cell>
          <cell r="AU1927">
            <v>0</v>
          </cell>
          <cell r="PM1927">
            <v>0</v>
          </cell>
          <cell r="PN1927">
            <v>0</v>
          </cell>
          <cell r="PO1927">
            <v>0</v>
          </cell>
        </row>
        <row r="1928">
          <cell r="M1928" t="str">
            <v>RVI_DM_JAPAN_AGG</v>
          </cell>
          <cell r="V1928" t="str">
            <v>RVI</v>
          </cell>
          <cell r="X1928">
            <v>0</v>
          </cell>
          <cell r="Y1928">
            <v>0</v>
          </cell>
          <cell r="AI1928">
            <v>0</v>
          </cell>
          <cell r="AJ1928">
            <v>0</v>
          </cell>
          <cell r="AT1928">
            <v>0</v>
          </cell>
          <cell r="AU1928">
            <v>0</v>
          </cell>
          <cell r="PM1928">
            <v>0</v>
          </cell>
          <cell r="PN1928">
            <v>0</v>
          </cell>
          <cell r="PO1928">
            <v>0</v>
          </cell>
        </row>
        <row r="1929">
          <cell r="M1929" t="str">
            <v>RVI_DM_JAPAN_AGG</v>
          </cell>
          <cell r="V1929" t="str">
            <v>RVI</v>
          </cell>
          <cell r="X1929">
            <v>0</v>
          </cell>
          <cell r="Y1929">
            <v>0</v>
          </cell>
          <cell r="AI1929">
            <v>0</v>
          </cell>
          <cell r="AJ1929">
            <v>0</v>
          </cell>
          <cell r="AT1929">
            <v>0</v>
          </cell>
          <cell r="AU1929">
            <v>0</v>
          </cell>
          <cell r="PM1929">
            <v>0</v>
          </cell>
          <cell r="PN1929">
            <v>0</v>
          </cell>
          <cell r="PO1929">
            <v>0</v>
          </cell>
        </row>
        <row r="1930">
          <cell r="M1930" t="str">
            <v>RVI_DM_JAPAN_AGG</v>
          </cell>
          <cell r="V1930" t="str">
            <v>RVI</v>
          </cell>
          <cell r="X1930">
            <v>0</v>
          </cell>
          <cell r="Y1930">
            <v>0</v>
          </cell>
          <cell r="AI1930">
            <v>0</v>
          </cell>
          <cell r="AJ1930">
            <v>0</v>
          </cell>
          <cell r="AT1930">
            <v>0</v>
          </cell>
          <cell r="AU1930">
            <v>0</v>
          </cell>
          <cell r="PM1930">
            <v>0</v>
          </cell>
          <cell r="PN1930">
            <v>0</v>
          </cell>
          <cell r="PO1930">
            <v>0</v>
          </cell>
        </row>
        <row r="1931">
          <cell r="M1931" t="str">
            <v>RVI_DM_JAPAN_AGG</v>
          </cell>
          <cell r="V1931" t="str">
            <v>RVI</v>
          </cell>
          <cell r="X1931">
            <v>0</v>
          </cell>
          <cell r="Y1931">
            <v>0</v>
          </cell>
          <cell r="AI1931">
            <v>0</v>
          </cell>
          <cell r="AJ1931">
            <v>0</v>
          </cell>
          <cell r="AT1931">
            <v>0</v>
          </cell>
          <cell r="AU1931">
            <v>0</v>
          </cell>
          <cell r="PM1931">
            <v>0</v>
          </cell>
          <cell r="PN1931">
            <v>0</v>
          </cell>
          <cell r="PO1931">
            <v>0</v>
          </cell>
        </row>
        <row r="1932">
          <cell r="M1932" t="str">
            <v>RVI_DM_JAPAN_SC</v>
          </cell>
          <cell r="V1932" t="str">
            <v>RVI</v>
          </cell>
          <cell r="X1932">
            <v>0</v>
          </cell>
          <cell r="Y1932">
            <v>0</v>
          </cell>
          <cell r="AI1932">
            <v>0</v>
          </cell>
          <cell r="AJ1932">
            <v>0</v>
          </cell>
          <cell r="AT1932">
            <v>0</v>
          </cell>
          <cell r="AU1932">
            <v>0</v>
          </cell>
          <cell r="PM1932">
            <v>0</v>
          </cell>
          <cell r="PN1932">
            <v>0</v>
          </cell>
          <cell r="PO1932">
            <v>0</v>
          </cell>
        </row>
        <row r="1933">
          <cell r="M1933" t="str">
            <v>RVI_DM_JAPAN_SC</v>
          </cell>
          <cell r="V1933" t="str">
            <v>RVI</v>
          </cell>
          <cell r="X1933">
            <v>0</v>
          </cell>
          <cell r="Y1933">
            <v>0</v>
          </cell>
          <cell r="AI1933">
            <v>0</v>
          </cell>
          <cell r="AJ1933">
            <v>0</v>
          </cell>
          <cell r="AT1933">
            <v>0</v>
          </cell>
          <cell r="AU1933">
            <v>0</v>
          </cell>
          <cell r="PM1933">
            <v>0</v>
          </cell>
          <cell r="PN1933">
            <v>0</v>
          </cell>
          <cell r="PO1933">
            <v>0</v>
          </cell>
        </row>
        <row r="1934">
          <cell r="M1934" t="str">
            <v>RVI_DM_JAPAN_SC</v>
          </cell>
          <cell r="V1934" t="str">
            <v>RVI</v>
          </cell>
          <cell r="X1934">
            <v>0</v>
          </cell>
          <cell r="Y1934">
            <v>0</v>
          </cell>
          <cell r="AI1934">
            <v>0</v>
          </cell>
          <cell r="AJ1934">
            <v>0</v>
          </cell>
          <cell r="AT1934">
            <v>0</v>
          </cell>
          <cell r="AU1934">
            <v>0</v>
          </cell>
          <cell r="PM1934">
            <v>0</v>
          </cell>
          <cell r="PN1934">
            <v>0</v>
          </cell>
          <cell r="PO1934">
            <v>0</v>
          </cell>
        </row>
        <row r="1935">
          <cell r="M1935" t="str">
            <v>RVI_DM_JAPAN_SC</v>
          </cell>
          <cell r="V1935" t="str">
            <v>RVI</v>
          </cell>
          <cell r="X1935">
            <v>0</v>
          </cell>
          <cell r="Y1935">
            <v>0</v>
          </cell>
          <cell r="AI1935">
            <v>0</v>
          </cell>
          <cell r="AJ1935">
            <v>0</v>
          </cell>
          <cell r="AT1935">
            <v>0</v>
          </cell>
          <cell r="AU1935">
            <v>0</v>
          </cell>
          <cell r="PM1935">
            <v>0</v>
          </cell>
          <cell r="PN1935">
            <v>0</v>
          </cell>
          <cell r="PO1935">
            <v>0</v>
          </cell>
        </row>
        <row r="1936">
          <cell r="M1936" t="str">
            <v>RVI_DM_JAPAN_SC</v>
          </cell>
          <cell r="V1936" t="str">
            <v>RVI</v>
          </cell>
          <cell r="X1936">
            <v>3.7637921549653502E-3</v>
          </cell>
          <cell r="Y1936">
            <v>0</v>
          </cell>
          <cell r="AI1936">
            <v>9.6432617232395396E-3</v>
          </cell>
          <cell r="AJ1936">
            <v>0</v>
          </cell>
          <cell r="AT1936">
            <v>1.5919202743891799E-2</v>
          </cell>
          <cell r="AU1936">
            <v>0</v>
          </cell>
          <cell r="PM1936">
            <v>0</v>
          </cell>
          <cell r="PN1936">
            <v>0</v>
          </cell>
          <cell r="PO1936">
            <v>0</v>
          </cell>
        </row>
        <row r="1937">
          <cell r="M1937" t="str">
            <v>RVI_DM_JAPAN_SC</v>
          </cell>
          <cell r="V1937" t="str">
            <v>RVI</v>
          </cell>
          <cell r="X1937">
            <v>0</v>
          </cell>
          <cell r="Y1937">
            <v>0</v>
          </cell>
          <cell r="AI1937">
            <v>0</v>
          </cell>
          <cell r="AJ1937">
            <v>0</v>
          </cell>
          <cell r="AT1937">
            <v>0</v>
          </cell>
          <cell r="AU1937">
            <v>0</v>
          </cell>
          <cell r="PM1937">
            <v>0</v>
          </cell>
          <cell r="PN1937">
            <v>0</v>
          </cell>
          <cell r="PO1937">
            <v>0</v>
          </cell>
        </row>
        <row r="1938">
          <cell r="M1938" t="str">
            <v>RVI_DM_JAPAN_SC</v>
          </cell>
          <cell r="V1938" t="str">
            <v>RVI</v>
          </cell>
          <cell r="X1938">
            <v>0</v>
          </cell>
          <cell r="Y1938">
            <v>0</v>
          </cell>
          <cell r="AI1938">
            <v>0</v>
          </cell>
          <cell r="AJ1938">
            <v>0</v>
          </cell>
          <cell r="AT1938">
            <v>0</v>
          </cell>
          <cell r="AU1938">
            <v>0</v>
          </cell>
          <cell r="PM1938">
            <v>0</v>
          </cell>
          <cell r="PN1938">
            <v>0</v>
          </cell>
          <cell r="PO1938">
            <v>0</v>
          </cell>
        </row>
        <row r="1939">
          <cell r="M1939" t="str">
            <v>RVI_DM_JAPAN_SC</v>
          </cell>
          <cell r="V1939" t="str">
            <v>RVI</v>
          </cell>
          <cell r="X1939">
            <v>0</v>
          </cell>
          <cell r="Y1939">
            <v>0</v>
          </cell>
          <cell r="AI1939">
            <v>0</v>
          </cell>
          <cell r="AJ1939">
            <v>0</v>
          </cell>
          <cell r="AT1939">
            <v>0</v>
          </cell>
          <cell r="AU1939">
            <v>0</v>
          </cell>
          <cell r="PM1939">
            <v>0</v>
          </cell>
          <cell r="PN1939">
            <v>0</v>
          </cell>
          <cell r="PO1939">
            <v>0</v>
          </cell>
        </row>
        <row r="1940">
          <cell r="M1940" t="str">
            <v>RVI_DM_US_AGG</v>
          </cell>
          <cell r="V1940" t="str">
            <v>RVI</v>
          </cell>
          <cell r="X1940">
            <v>0</v>
          </cell>
          <cell r="Y1940">
            <v>0</v>
          </cell>
          <cell r="AI1940">
            <v>0</v>
          </cell>
          <cell r="AJ1940">
            <v>0</v>
          </cell>
          <cell r="AT1940">
            <v>0</v>
          </cell>
          <cell r="AU1940">
            <v>0</v>
          </cell>
          <cell r="PM1940">
            <v>0</v>
          </cell>
          <cell r="PN1940">
            <v>0</v>
          </cell>
          <cell r="PO1940">
            <v>0</v>
          </cell>
        </row>
        <row r="1941">
          <cell r="M1941" t="str">
            <v>RVI_DM_US_AGG</v>
          </cell>
          <cell r="V1941" t="str">
            <v>RVI</v>
          </cell>
          <cell r="X1941">
            <v>0</v>
          </cell>
          <cell r="Y1941">
            <v>0</v>
          </cell>
          <cell r="AI1941">
            <v>0</v>
          </cell>
          <cell r="AJ1941">
            <v>0</v>
          </cell>
          <cell r="AT1941">
            <v>0</v>
          </cell>
          <cell r="AU1941">
            <v>0</v>
          </cell>
          <cell r="PM1941">
            <v>0</v>
          </cell>
          <cell r="PN1941">
            <v>0</v>
          </cell>
          <cell r="PO1941">
            <v>0</v>
          </cell>
        </row>
        <row r="1942">
          <cell r="M1942" t="str">
            <v>RVI_DM_US_AGG</v>
          </cell>
          <cell r="V1942" t="str">
            <v>RVI</v>
          </cell>
          <cell r="X1942">
            <v>0</v>
          </cell>
          <cell r="Y1942">
            <v>0</v>
          </cell>
          <cell r="AI1942">
            <v>0</v>
          </cell>
          <cell r="AJ1942">
            <v>0</v>
          </cell>
          <cell r="AT1942">
            <v>0</v>
          </cell>
          <cell r="AU1942">
            <v>0</v>
          </cell>
          <cell r="PM1942">
            <v>0</v>
          </cell>
          <cell r="PN1942">
            <v>0</v>
          </cell>
          <cell r="PO1942">
            <v>0</v>
          </cell>
        </row>
        <row r="1943">
          <cell r="M1943" t="str">
            <v>RVI_DM_US_AGG</v>
          </cell>
          <cell r="V1943" t="str">
            <v>RVI</v>
          </cell>
          <cell r="X1943">
            <v>0</v>
          </cell>
          <cell r="Y1943">
            <v>0</v>
          </cell>
          <cell r="AI1943">
            <v>0</v>
          </cell>
          <cell r="AJ1943">
            <v>0</v>
          </cell>
          <cell r="AT1943">
            <v>0</v>
          </cell>
          <cell r="AU1943">
            <v>0</v>
          </cell>
          <cell r="PM1943">
            <v>0</v>
          </cell>
          <cell r="PN1943">
            <v>0</v>
          </cell>
          <cell r="PO1943">
            <v>0</v>
          </cell>
        </row>
        <row r="1944">
          <cell r="M1944" t="str">
            <v>RVI_DM_US_AGG</v>
          </cell>
          <cell r="V1944" t="str">
            <v>RVI</v>
          </cell>
          <cell r="X1944">
            <v>1.02435447045806E-3</v>
          </cell>
          <cell r="Y1944">
            <v>0.14401516851947299</v>
          </cell>
          <cell r="AI1944">
            <v>1.10107353429926E-2</v>
          </cell>
          <cell r="AJ1944">
            <v>1.5480118959532201</v>
          </cell>
          <cell r="AT1944">
            <v>5.9637653959273701E-3</v>
          </cell>
          <cell r="AU1944">
            <v>0.83845260920201203</v>
          </cell>
          <cell r="PM1944">
            <v>0</v>
          </cell>
          <cell r="PN1944">
            <v>0</v>
          </cell>
          <cell r="PO1944">
            <v>0</v>
          </cell>
        </row>
        <row r="1945">
          <cell r="M1945" t="str">
            <v>RVI_DM_US_AGG</v>
          </cell>
          <cell r="V1945" t="str">
            <v>RVI</v>
          </cell>
          <cell r="X1945">
            <v>0</v>
          </cell>
          <cell r="Y1945">
            <v>0</v>
          </cell>
          <cell r="AI1945">
            <v>0</v>
          </cell>
          <cell r="AJ1945">
            <v>0</v>
          </cell>
          <cell r="AT1945">
            <v>0</v>
          </cell>
          <cell r="AU1945">
            <v>0</v>
          </cell>
          <cell r="PM1945">
            <v>0</v>
          </cell>
          <cell r="PN1945">
            <v>0</v>
          </cell>
          <cell r="PO1945">
            <v>0</v>
          </cell>
        </row>
        <row r="1946">
          <cell r="M1946" t="str">
            <v>RVI_DM_US_AGG</v>
          </cell>
          <cell r="V1946" t="str">
            <v>RVI</v>
          </cell>
          <cell r="X1946">
            <v>0</v>
          </cell>
          <cell r="Y1946">
            <v>0</v>
          </cell>
          <cell r="AI1946">
            <v>0</v>
          </cell>
          <cell r="AJ1946">
            <v>0</v>
          </cell>
          <cell r="AT1946">
            <v>0</v>
          </cell>
          <cell r="AU1946">
            <v>0</v>
          </cell>
          <cell r="PM1946">
            <v>0</v>
          </cell>
          <cell r="PN1946">
            <v>0</v>
          </cell>
          <cell r="PO1946">
            <v>0</v>
          </cell>
        </row>
        <row r="1947">
          <cell r="M1947" t="str">
            <v>RVI_DM_US_AGG</v>
          </cell>
          <cell r="V1947" t="str">
            <v>RVI</v>
          </cell>
          <cell r="X1947">
            <v>0</v>
          </cell>
          <cell r="Y1947">
            <v>0</v>
          </cell>
          <cell r="AI1947">
            <v>0</v>
          </cell>
          <cell r="AJ1947">
            <v>0</v>
          </cell>
          <cell r="AT1947">
            <v>0</v>
          </cell>
          <cell r="AU1947">
            <v>0</v>
          </cell>
          <cell r="PM1947">
            <v>0</v>
          </cell>
          <cell r="PN1947">
            <v>0</v>
          </cell>
          <cell r="PO1947">
            <v>0</v>
          </cell>
        </row>
        <row r="1948">
          <cell r="M1948" t="str">
            <v>RVI_DM_US_AGG</v>
          </cell>
          <cell r="V1948" t="str">
            <v>RVI</v>
          </cell>
          <cell r="X1948">
            <v>0</v>
          </cell>
          <cell r="Y1948">
            <v>0</v>
          </cell>
          <cell r="AI1948">
            <v>0</v>
          </cell>
          <cell r="AJ1948">
            <v>0</v>
          </cell>
          <cell r="AT1948">
            <v>0</v>
          </cell>
          <cell r="AU1948">
            <v>0</v>
          </cell>
          <cell r="PM1948">
            <v>0</v>
          </cell>
          <cell r="PN1948">
            <v>0</v>
          </cell>
          <cell r="PO1948">
            <v>0</v>
          </cell>
        </row>
        <row r="1949">
          <cell r="M1949" t="str">
            <v>RVI_DM_US_AGG</v>
          </cell>
          <cell r="V1949" t="str">
            <v>RVI</v>
          </cell>
          <cell r="X1949">
            <v>0</v>
          </cell>
          <cell r="Y1949">
            <v>0</v>
          </cell>
          <cell r="AI1949">
            <v>0</v>
          </cell>
          <cell r="AJ1949">
            <v>0</v>
          </cell>
          <cell r="AT1949">
            <v>0</v>
          </cell>
          <cell r="AU1949">
            <v>0</v>
          </cell>
          <cell r="PM1949">
            <v>0</v>
          </cell>
          <cell r="PN1949">
            <v>0</v>
          </cell>
          <cell r="PO1949">
            <v>0</v>
          </cell>
        </row>
        <row r="1950">
          <cell r="M1950" t="str">
            <v>RVI_DM_US_AGG</v>
          </cell>
          <cell r="V1950" t="str">
            <v>RVI</v>
          </cell>
          <cell r="X1950">
            <v>0</v>
          </cell>
          <cell r="Y1950">
            <v>0</v>
          </cell>
          <cell r="AI1950">
            <v>8.1885400484319993E-9</v>
          </cell>
          <cell r="AJ1950">
            <v>7.6657347136688301E-7</v>
          </cell>
          <cell r="AT1950">
            <v>0</v>
          </cell>
          <cell r="AU1950">
            <v>0</v>
          </cell>
          <cell r="PM1950">
            <v>0</v>
          </cell>
          <cell r="PN1950">
            <v>0</v>
          </cell>
          <cell r="PO1950">
            <v>0</v>
          </cell>
        </row>
        <row r="1951">
          <cell r="M1951" t="str">
            <v>RVI_DM_US_AGG</v>
          </cell>
          <cell r="V1951" t="str">
            <v>RVI</v>
          </cell>
          <cell r="X1951">
            <v>0</v>
          </cell>
          <cell r="Y1951">
            <v>0</v>
          </cell>
          <cell r="AI1951">
            <v>0</v>
          </cell>
          <cell r="AJ1951">
            <v>0</v>
          </cell>
          <cell r="AT1951">
            <v>0</v>
          </cell>
          <cell r="AU1951">
            <v>0</v>
          </cell>
          <cell r="PM1951">
            <v>0</v>
          </cell>
          <cell r="PN1951">
            <v>0</v>
          </cell>
          <cell r="PO1951">
            <v>0</v>
          </cell>
        </row>
        <row r="1952">
          <cell r="M1952" t="str">
            <v>RVI_DM_US_AGG</v>
          </cell>
          <cell r="V1952" t="str">
            <v>RVI</v>
          </cell>
          <cell r="X1952">
            <v>0</v>
          </cell>
          <cell r="Y1952">
            <v>0</v>
          </cell>
          <cell r="AI1952">
            <v>0</v>
          </cell>
          <cell r="AJ1952">
            <v>0</v>
          </cell>
          <cell r="AT1952">
            <v>0</v>
          </cell>
          <cell r="AU1952">
            <v>0</v>
          </cell>
          <cell r="PM1952">
            <v>0</v>
          </cell>
          <cell r="PN1952">
            <v>0</v>
          </cell>
          <cell r="PO1952">
            <v>0</v>
          </cell>
        </row>
        <row r="1953">
          <cell r="M1953" t="str">
            <v>RVI_DM_US_AGG</v>
          </cell>
          <cell r="V1953" t="str">
            <v>RVI</v>
          </cell>
          <cell r="X1953">
            <v>0</v>
          </cell>
          <cell r="Y1953">
            <v>0</v>
          </cell>
          <cell r="AI1953">
            <v>0</v>
          </cell>
          <cell r="AJ1953">
            <v>0</v>
          </cell>
          <cell r="AT1953">
            <v>0</v>
          </cell>
          <cell r="AU1953">
            <v>0</v>
          </cell>
          <cell r="PM1953">
            <v>0</v>
          </cell>
          <cell r="PN1953">
            <v>0</v>
          </cell>
          <cell r="PO1953">
            <v>0</v>
          </cell>
        </row>
        <row r="1954">
          <cell r="M1954" t="str">
            <v>RVI_DM_US_AGG</v>
          </cell>
          <cell r="V1954" t="str">
            <v>RVI</v>
          </cell>
          <cell r="X1954">
            <v>0</v>
          </cell>
          <cell r="Y1954">
            <v>0</v>
          </cell>
          <cell r="AI1954">
            <v>0</v>
          </cell>
          <cell r="AJ1954">
            <v>0</v>
          </cell>
          <cell r="AT1954">
            <v>0</v>
          </cell>
          <cell r="AU1954">
            <v>0</v>
          </cell>
          <cell r="PM1954">
            <v>0</v>
          </cell>
          <cell r="PN1954">
            <v>0</v>
          </cell>
          <cell r="PO1954">
            <v>0</v>
          </cell>
        </row>
        <row r="1955">
          <cell r="M1955" t="str">
            <v>RVI_DM_US_AGG</v>
          </cell>
          <cell r="V1955" t="str">
            <v>RVI</v>
          </cell>
          <cell r="X1955">
            <v>0</v>
          </cell>
          <cell r="Y1955">
            <v>0</v>
          </cell>
          <cell r="AI1955">
            <v>0</v>
          </cell>
          <cell r="AJ1955">
            <v>0</v>
          </cell>
          <cell r="AT1955">
            <v>0</v>
          </cell>
          <cell r="AU1955">
            <v>0</v>
          </cell>
          <cell r="PM1955">
            <v>0</v>
          </cell>
          <cell r="PN1955">
            <v>0</v>
          </cell>
          <cell r="PO1955">
            <v>0</v>
          </cell>
        </row>
        <row r="1956">
          <cell r="M1956" t="str">
            <v>RVI_DM_US_AGG</v>
          </cell>
          <cell r="V1956" t="str">
            <v>RVI</v>
          </cell>
          <cell r="X1956">
            <v>0</v>
          </cell>
          <cell r="Y1956">
            <v>0</v>
          </cell>
          <cell r="AI1956">
            <v>0</v>
          </cell>
          <cell r="AJ1956">
            <v>0</v>
          </cell>
          <cell r="AT1956">
            <v>0</v>
          </cell>
          <cell r="AU1956">
            <v>0</v>
          </cell>
          <cell r="PM1956">
            <v>0</v>
          </cell>
          <cell r="PN1956">
            <v>0</v>
          </cell>
          <cell r="PO1956">
            <v>0</v>
          </cell>
        </row>
        <row r="1957">
          <cell r="M1957" t="str">
            <v>RVI_DM_US_AGG</v>
          </cell>
          <cell r="V1957" t="str">
            <v>RVI</v>
          </cell>
          <cell r="X1957">
            <v>0</v>
          </cell>
          <cell r="Y1957">
            <v>0</v>
          </cell>
          <cell r="AI1957">
            <v>0</v>
          </cell>
          <cell r="AJ1957">
            <v>0</v>
          </cell>
          <cell r="AT1957">
            <v>0</v>
          </cell>
          <cell r="AU1957">
            <v>0</v>
          </cell>
          <cell r="PM1957">
            <v>0</v>
          </cell>
          <cell r="PN1957">
            <v>0</v>
          </cell>
          <cell r="PO1957">
            <v>0</v>
          </cell>
        </row>
        <row r="1958">
          <cell r="M1958" t="str">
            <v>RVI_DM_US_AGG</v>
          </cell>
          <cell r="V1958" t="str">
            <v>RVI</v>
          </cell>
          <cell r="X1958">
            <v>0</v>
          </cell>
          <cell r="Y1958">
            <v>0</v>
          </cell>
          <cell r="AI1958">
            <v>0</v>
          </cell>
          <cell r="AJ1958">
            <v>0</v>
          </cell>
          <cell r="AT1958">
            <v>0</v>
          </cell>
          <cell r="AU1958">
            <v>0</v>
          </cell>
          <cell r="PM1958">
            <v>0</v>
          </cell>
          <cell r="PN1958">
            <v>0</v>
          </cell>
          <cell r="PO1958">
            <v>0</v>
          </cell>
        </row>
        <row r="1959">
          <cell r="M1959" t="str">
            <v>RVI_DM_US_AGG</v>
          </cell>
          <cell r="V1959" t="str">
            <v>RVI</v>
          </cell>
          <cell r="X1959">
            <v>0</v>
          </cell>
          <cell r="Y1959">
            <v>0</v>
          </cell>
          <cell r="AI1959">
            <v>0</v>
          </cell>
          <cell r="AJ1959">
            <v>0</v>
          </cell>
          <cell r="AT1959">
            <v>0</v>
          </cell>
          <cell r="AU1959">
            <v>0</v>
          </cell>
          <cell r="PM1959">
            <v>0</v>
          </cell>
          <cell r="PN1959">
            <v>0</v>
          </cell>
          <cell r="PO1959">
            <v>0</v>
          </cell>
        </row>
        <row r="1960">
          <cell r="M1960" t="str">
            <v>RVI_DM_US_AGG</v>
          </cell>
          <cell r="V1960" t="str">
            <v>RVI</v>
          </cell>
          <cell r="X1960">
            <v>0</v>
          </cell>
          <cell r="Y1960">
            <v>0</v>
          </cell>
          <cell r="AI1960">
            <v>0</v>
          </cell>
          <cell r="AJ1960">
            <v>0</v>
          </cell>
          <cell r="AT1960">
            <v>0</v>
          </cell>
          <cell r="AU1960">
            <v>0</v>
          </cell>
          <cell r="PM1960">
            <v>0</v>
          </cell>
          <cell r="PN1960">
            <v>0</v>
          </cell>
          <cell r="PO1960">
            <v>0</v>
          </cell>
        </row>
        <row r="1961">
          <cell r="M1961" t="str">
            <v>RVI_DM_US_AGG</v>
          </cell>
          <cell r="V1961" t="str">
            <v>RVI</v>
          </cell>
          <cell r="X1961">
            <v>0</v>
          </cell>
          <cell r="Y1961">
            <v>0</v>
          </cell>
          <cell r="AI1961">
            <v>0</v>
          </cell>
          <cell r="AJ1961">
            <v>0</v>
          </cell>
          <cell r="AT1961">
            <v>0</v>
          </cell>
          <cell r="AU1961">
            <v>0</v>
          </cell>
          <cell r="PM1961">
            <v>0</v>
          </cell>
          <cell r="PN1961">
            <v>0</v>
          </cell>
          <cell r="PO1961">
            <v>0</v>
          </cell>
        </row>
        <row r="1962">
          <cell r="M1962" t="str">
            <v>RVI_DM_US_AGG</v>
          </cell>
          <cell r="V1962" t="str">
            <v>RVI</v>
          </cell>
          <cell r="X1962">
            <v>0</v>
          </cell>
          <cell r="Y1962">
            <v>0</v>
          </cell>
          <cell r="AI1962">
            <v>0</v>
          </cell>
          <cell r="AJ1962">
            <v>0</v>
          </cell>
          <cell r="AT1962">
            <v>0</v>
          </cell>
          <cell r="AU1962">
            <v>0</v>
          </cell>
          <cell r="PM1962">
            <v>0</v>
          </cell>
          <cell r="PN1962">
            <v>0</v>
          </cell>
          <cell r="PO1962">
            <v>0</v>
          </cell>
        </row>
        <row r="1963">
          <cell r="M1963" t="str">
            <v>RVI_DM_US_AGG</v>
          </cell>
          <cell r="V1963" t="str">
            <v>RVI</v>
          </cell>
          <cell r="X1963">
            <v>0</v>
          </cell>
          <cell r="Y1963">
            <v>0</v>
          </cell>
          <cell r="AI1963">
            <v>0</v>
          </cell>
          <cell r="AJ1963">
            <v>0</v>
          </cell>
          <cell r="AT1963">
            <v>0</v>
          </cell>
          <cell r="AU1963">
            <v>0</v>
          </cell>
          <cell r="PM1963">
            <v>0</v>
          </cell>
          <cell r="PN1963">
            <v>0</v>
          </cell>
          <cell r="PO1963">
            <v>0</v>
          </cell>
        </row>
        <row r="1964">
          <cell r="M1964" t="str">
            <v>RVI_DM_US_AGG</v>
          </cell>
          <cell r="V1964" t="str">
            <v>RVI</v>
          </cell>
          <cell r="X1964">
            <v>0</v>
          </cell>
          <cell r="Y1964">
            <v>0</v>
          </cell>
          <cell r="AI1964">
            <v>0</v>
          </cell>
          <cell r="AJ1964">
            <v>0</v>
          </cell>
          <cell r="AT1964">
            <v>0</v>
          </cell>
          <cell r="AU1964">
            <v>0</v>
          </cell>
          <cell r="PM1964">
            <v>0</v>
          </cell>
          <cell r="PN1964">
            <v>0</v>
          </cell>
          <cell r="PO1964">
            <v>0</v>
          </cell>
        </row>
        <row r="1965">
          <cell r="M1965" t="str">
            <v>RVI_DM_US_AGG</v>
          </cell>
          <cell r="V1965" t="str">
            <v>RVI</v>
          </cell>
          <cell r="X1965">
            <v>0</v>
          </cell>
          <cell r="Y1965">
            <v>0</v>
          </cell>
          <cell r="AI1965">
            <v>0</v>
          </cell>
          <cell r="AJ1965">
            <v>0</v>
          </cell>
          <cell r="AT1965">
            <v>0</v>
          </cell>
          <cell r="AU1965">
            <v>0</v>
          </cell>
          <cell r="PM1965">
            <v>0</v>
          </cell>
          <cell r="PN1965">
            <v>0</v>
          </cell>
          <cell r="PO1965">
            <v>0</v>
          </cell>
        </row>
        <row r="1966">
          <cell r="M1966" t="str">
            <v>RVI_DM_US_AGG</v>
          </cell>
          <cell r="V1966" t="str">
            <v>RVI</v>
          </cell>
          <cell r="X1966">
            <v>0</v>
          </cell>
          <cell r="Y1966">
            <v>0</v>
          </cell>
          <cell r="AI1966">
            <v>0</v>
          </cell>
          <cell r="AJ1966">
            <v>0</v>
          </cell>
          <cell r="AT1966">
            <v>0</v>
          </cell>
          <cell r="AU1966">
            <v>0</v>
          </cell>
          <cell r="PM1966">
            <v>0</v>
          </cell>
          <cell r="PN1966">
            <v>0</v>
          </cell>
          <cell r="PO1966">
            <v>0</v>
          </cell>
        </row>
        <row r="1967">
          <cell r="M1967" t="str">
            <v>RVI_DM_US_AGG</v>
          </cell>
          <cell r="V1967" t="str">
            <v>RVI</v>
          </cell>
          <cell r="X1967">
            <v>0</v>
          </cell>
          <cell r="Y1967">
            <v>0</v>
          </cell>
          <cell r="AI1967">
            <v>0</v>
          </cell>
          <cell r="AJ1967">
            <v>0</v>
          </cell>
          <cell r="AT1967">
            <v>0</v>
          </cell>
          <cell r="AU1967">
            <v>0</v>
          </cell>
          <cell r="PM1967">
            <v>0</v>
          </cell>
          <cell r="PN1967">
            <v>0</v>
          </cell>
          <cell r="PO1967">
            <v>0</v>
          </cell>
        </row>
        <row r="1968">
          <cell r="M1968" t="str">
            <v>RVI_DM_US_AGG</v>
          </cell>
          <cell r="V1968" t="str">
            <v>RVI</v>
          </cell>
          <cell r="X1968">
            <v>0</v>
          </cell>
          <cell r="Y1968">
            <v>0</v>
          </cell>
          <cell r="AI1968">
            <v>0</v>
          </cell>
          <cell r="AJ1968">
            <v>0</v>
          </cell>
          <cell r="AT1968">
            <v>0</v>
          </cell>
          <cell r="AU1968">
            <v>0</v>
          </cell>
          <cell r="PM1968">
            <v>0</v>
          </cell>
          <cell r="PN1968">
            <v>0</v>
          </cell>
          <cell r="PO1968">
            <v>0</v>
          </cell>
        </row>
        <row r="1969">
          <cell r="M1969" t="str">
            <v>RVI_DM_US_AGG</v>
          </cell>
          <cell r="V1969" t="str">
            <v>RVI</v>
          </cell>
          <cell r="X1969">
            <v>0</v>
          </cell>
          <cell r="Y1969">
            <v>0</v>
          </cell>
          <cell r="AI1969">
            <v>0</v>
          </cell>
          <cell r="AJ1969">
            <v>0</v>
          </cell>
          <cell r="AT1969">
            <v>0</v>
          </cell>
          <cell r="AU1969">
            <v>0</v>
          </cell>
          <cell r="PM1969">
            <v>0</v>
          </cell>
          <cell r="PN1969">
            <v>0</v>
          </cell>
          <cell r="PO1969">
            <v>0</v>
          </cell>
        </row>
        <row r="1970">
          <cell r="M1970" t="str">
            <v>RVI_DM_US_AGG</v>
          </cell>
          <cell r="V1970" t="str">
            <v>RVI</v>
          </cell>
          <cell r="X1970">
            <v>0</v>
          </cell>
          <cell r="Y1970">
            <v>0</v>
          </cell>
          <cell r="AI1970">
            <v>0</v>
          </cell>
          <cell r="AJ1970">
            <v>0</v>
          </cell>
          <cell r="AT1970">
            <v>0</v>
          </cell>
          <cell r="AU1970">
            <v>0</v>
          </cell>
          <cell r="PM1970">
            <v>0</v>
          </cell>
          <cell r="PN1970">
            <v>0</v>
          </cell>
          <cell r="PO1970">
            <v>0</v>
          </cell>
        </row>
        <row r="1971">
          <cell r="M1971" t="str">
            <v>RVI_DM_US_AGG</v>
          </cell>
          <cell r="V1971" t="str">
            <v>RVI</v>
          </cell>
          <cell r="X1971">
            <v>0</v>
          </cell>
          <cell r="Y1971">
            <v>0</v>
          </cell>
          <cell r="AI1971">
            <v>0</v>
          </cell>
          <cell r="AJ1971">
            <v>0</v>
          </cell>
          <cell r="AT1971">
            <v>0</v>
          </cell>
          <cell r="AU1971">
            <v>0</v>
          </cell>
          <cell r="PM1971">
            <v>0</v>
          </cell>
          <cell r="PN1971">
            <v>0</v>
          </cell>
          <cell r="PO1971">
            <v>0</v>
          </cell>
        </row>
        <row r="1972">
          <cell r="M1972" t="str">
            <v>RVI_DM_US_AGG</v>
          </cell>
          <cell r="V1972" t="str">
            <v>RVI</v>
          </cell>
          <cell r="X1972">
            <v>0</v>
          </cell>
          <cell r="Y1972">
            <v>0</v>
          </cell>
          <cell r="AI1972">
            <v>0</v>
          </cell>
          <cell r="AJ1972">
            <v>0</v>
          </cell>
          <cell r="AT1972">
            <v>0</v>
          </cell>
          <cell r="AU1972">
            <v>0</v>
          </cell>
          <cell r="PM1972">
            <v>0</v>
          </cell>
          <cell r="PN1972">
            <v>0</v>
          </cell>
          <cell r="PO1972">
            <v>0</v>
          </cell>
        </row>
        <row r="1973">
          <cell r="M1973" t="str">
            <v>RVI_DM_US_AGG</v>
          </cell>
          <cell r="V1973" t="str">
            <v>RVI</v>
          </cell>
          <cell r="X1973">
            <v>0</v>
          </cell>
          <cell r="Y1973">
            <v>0</v>
          </cell>
          <cell r="AI1973">
            <v>0</v>
          </cell>
          <cell r="AJ1973">
            <v>0</v>
          </cell>
          <cell r="AT1973">
            <v>0</v>
          </cell>
          <cell r="AU1973">
            <v>0</v>
          </cell>
          <cell r="PM1973">
            <v>0</v>
          </cell>
          <cell r="PN1973">
            <v>0</v>
          </cell>
          <cell r="PO1973">
            <v>0</v>
          </cell>
        </row>
        <row r="1974">
          <cell r="M1974" t="str">
            <v>RVI_DM_US_AGG</v>
          </cell>
          <cell r="V1974" t="str">
            <v>RVI</v>
          </cell>
          <cell r="X1974">
            <v>0</v>
          </cell>
          <cell r="Y1974">
            <v>0</v>
          </cell>
          <cell r="AI1974">
            <v>0</v>
          </cell>
          <cell r="AJ1974">
            <v>0</v>
          </cell>
          <cell r="AT1974">
            <v>0</v>
          </cell>
          <cell r="AU1974">
            <v>0</v>
          </cell>
          <cell r="PM1974">
            <v>0</v>
          </cell>
          <cell r="PN1974">
            <v>0</v>
          </cell>
          <cell r="PO1974">
            <v>0</v>
          </cell>
        </row>
        <row r="1975">
          <cell r="M1975" t="str">
            <v>RVI_DM_US_AGG</v>
          </cell>
          <cell r="V1975" t="str">
            <v>RVI</v>
          </cell>
          <cell r="X1975">
            <v>0</v>
          </cell>
          <cell r="Y1975">
            <v>0</v>
          </cell>
          <cell r="AI1975">
            <v>0</v>
          </cell>
          <cell r="AJ1975">
            <v>0</v>
          </cell>
          <cell r="AT1975">
            <v>0</v>
          </cell>
          <cell r="AU1975">
            <v>0</v>
          </cell>
          <cell r="PM1975">
            <v>0</v>
          </cell>
          <cell r="PN1975">
            <v>0</v>
          </cell>
          <cell r="PO1975">
            <v>0</v>
          </cell>
        </row>
        <row r="1976">
          <cell r="M1976" t="str">
            <v>RVI_DM_US_AGG</v>
          </cell>
          <cell r="V1976" t="str">
            <v>RVI</v>
          </cell>
          <cell r="X1976">
            <v>0</v>
          </cell>
          <cell r="Y1976">
            <v>0</v>
          </cell>
          <cell r="AI1976">
            <v>0</v>
          </cell>
          <cell r="AJ1976">
            <v>0</v>
          </cell>
          <cell r="AT1976">
            <v>0</v>
          </cell>
          <cell r="AU1976">
            <v>0</v>
          </cell>
          <cell r="PM1976">
            <v>0</v>
          </cell>
          <cell r="PN1976">
            <v>0</v>
          </cell>
          <cell r="PO1976">
            <v>0</v>
          </cell>
        </row>
        <row r="1977">
          <cell r="M1977" t="str">
            <v>RVI_DM_US_AGG</v>
          </cell>
          <cell r="V1977" t="str">
            <v>RVI</v>
          </cell>
          <cell r="X1977">
            <v>0</v>
          </cell>
          <cell r="Y1977">
            <v>0</v>
          </cell>
          <cell r="AI1977">
            <v>0</v>
          </cell>
          <cell r="AJ1977">
            <v>0</v>
          </cell>
          <cell r="AT1977">
            <v>0</v>
          </cell>
          <cell r="AU1977">
            <v>0</v>
          </cell>
          <cell r="PM1977">
            <v>0</v>
          </cell>
          <cell r="PN1977">
            <v>0</v>
          </cell>
          <cell r="PO1977">
            <v>0</v>
          </cell>
        </row>
        <row r="1978">
          <cell r="M1978" t="str">
            <v>RVI_DM_US_AGG</v>
          </cell>
          <cell r="V1978" t="str">
            <v>RVI</v>
          </cell>
          <cell r="X1978">
            <v>0</v>
          </cell>
          <cell r="Y1978">
            <v>0</v>
          </cell>
          <cell r="AI1978">
            <v>0</v>
          </cell>
          <cell r="AJ1978">
            <v>0</v>
          </cell>
          <cell r="AT1978">
            <v>0</v>
          </cell>
          <cell r="AU1978">
            <v>0</v>
          </cell>
          <cell r="PM1978">
            <v>0</v>
          </cell>
          <cell r="PN1978">
            <v>0</v>
          </cell>
          <cell r="PO1978">
            <v>0</v>
          </cell>
        </row>
        <row r="1979">
          <cell r="M1979" t="str">
            <v>RVI_DM_US_CON</v>
          </cell>
          <cell r="V1979" t="str">
            <v>RVI</v>
          </cell>
          <cell r="X1979">
            <v>0</v>
          </cell>
          <cell r="Y1979">
            <v>0</v>
          </cell>
          <cell r="AI1979">
            <v>0</v>
          </cell>
          <cell r="AJ1979">
            <v>0</v>
          </cell>
          <cell r="AT1979">
            <v>0</v>
          </cell>
          <cell r="AU1979">
            <v>0</v>
          </cell>
          <cell r="PM1979">
            <v>0</v>
          </cell>
          <cell r="PN1979">
            <v>0</v>
          </cell>
          <cell r="PO1979">
            <v>0</v>
          </cell>
        </row>
        <row r="1980">
          <cell r="M1980" t="str">
            <v>RVI_DM_US_CON</v>
          </cell>
          <cell r="V1980" t="str">
            <v>RVI</v>
          </cell>
          <cell r="X1980">
            <v>0</v>
          </cell>
          <cell r="Y1980">
            <v>0</v>
          </cell>
          <cell r="AI1980">
            <v>0</v>
          </cell>
          <cell r="AJ1980">
            <v>0</v>
          </cell>
          <cell r="AT1980">
            <v>0</v>
          </cell>
          <cell r="AU1980">
            <v>0</v>
          </cell>
          <cell r="PM1980">
            <v>0</v>
          </cell>
          <cell r="PN1980">
            <v>0</v>
          </cell>
          <cell r="PO1980">
            <v>0</v>
          </cell>
        </row>
        <row r="1981">
          <cell r="M1981" t="str">
            <v>RVI_DM_US_CON</v>
          </cell>
          <cell r="V1981" t="str">
            <v>RVI</v>
          </cell>
          <cell r="X1981">
            <v>0</v>
          </cell>
          <cell r="Y1981">
            <v>0</v>
          </cell>
          <cell r="AI1981">
            <v>0</v>
          </cell>
          <cell r="AJ1981">
            <v>0</v>
          </cell>
          <cell r="AT1981">
            <v>0</v>
          </cell>
          <cell r="AU1981">
            <v>0</v>
          </cell>
          <cell r="PM1981">
            <v>0</v>
          </cell>
          <cell r="PN1981">
            <v>0</v>
          </cell>
          <cell r="PO1981">
            <v>0</v>
          </cell>
        </row>
        <row r="1982">
          <cell r="M1982" t="str">
            <v>RVI_DM_US_CON</v>
          </cell>
          <cell r="V1982" t="str">
            <v>RVI</v>
          </cell>
          <cell r="X1982">
            <v>0</v>
          </cell>
          <cell r="Y1982">
            <v>0</v>
          </cell>
          <cell r="AI1982">
            <v>0</v>
          </cell>
          <cell r="AJ1982">
            <v>0</v>
          </cell>
          <cell r="AT1982">
            <v>0</v>
          </cell>
          <cell r="AU1982">
            <v>0</v>
          </cell>
          <cell r="PM1982">
            <v>0</v>
          </cell>
          <cell r="PN1982">
            <v>0</v>
          </cell>
          <cell r="PO1982">
            <v>0</v>
          </cell>
        </row>
        <row r="1983">
          <cell r="M1983" t="str">
            <v>RVI_DM_US_CON</v>
          </cell>
          <cell r="V1983" t="str">
            <v>RVI</v>
          </cell>
          <cell r="X1983">
            <v>0</v>
          </cell>
          <cell r="Y1983">
            <v>0</v>
          </cell>
          <cell r="AI1983">
            <v>0</v>
          </cell>
          <cell r="AJ1983">
            <v>0</v>
          </cell>
          <cell r="AT1983">
            <v>0</v>
          </cell>
          <cell r="AU1983">
            <v>0</v>
          </cell>
          <cell r="PM1983">
            <v>0</v>
          </cell>
          <cell r="PN1983">
            <v>0</v>
          </cell>
          <cell r="PO1983">
            <v>0</v>
          </cell>
        </row>
        <row r="1984">
          <cell r="M1984" t="str">
            <v>RVI_DM_US_CON</v>
          </cell>
          <cell r="V1984" t="str">
            <v>RVI</v>
          </cell>
          <cell r="X1984">
            <v>0</v>
          </cell>
          <cell r="Y1984">
            <v>0</v>
          </cell>
          <cell r="AI1984">
            <v>0</v>
          </cell>
          <cell r="AJ1984">
            <v>0</v>
          </cell>
          <cell r="AT1984">
            <v>0</v>
          </cell>
          <cell r="AU1984">
            <v>0</v>
          </cell>
          <cell r="PM1984">
            <v>0</v>
          </cell>
          <cell r="PN1984">
            <v>0</v>
          </cell>
          <cell r="PO1984">
            <v>0</v>
          </cell>
        </row>
        <row r="1985">
          <cell r="M1985" t="str">
            <v>RVI_DM_US_CON</v>
          </cell>
          <cell r="V1985" t="str">
            <v>RVI</v>
          </cell>
          <cell r="X1985">
            <v>0</v>
          </cell>
          <cell r="Y1985">
            <v>0</v>
          </cell>
          <cell r="AI1985">
            <v>0</v>
          </cell>
          <cell r="AJ1985">
            <v>0</v>
          </cell>
          <cell r="AT1985">
            <v>0</v>
          </cell>
          <cell r="AU1985">
            <v>0</v>
          </cell>
          <cell r="PM1985">
            <v>0</v>
          </cell>
          <cell r="PN1985">
            <v>0</v>
          </cell>
          <cell r="PO1985">
            <v>0</v>
          </cell>
        </row>
        <row r="1986">
          <cell r="M1986" t="str">
            <v>RVI_DM_US_CON</v>
          </cell>
          <cell r="V1986" t="str">
            <v>RVI</v>
          </cell>
          <cell r="X1986">
            <v>0</v>
          </cell>
          <cell r="Y1986">
            <v>0</v>
          </cell>
          <cell r="AI1986">
            <v>0</v>
          </cell>
          <cell r="AJ1986">
            <v>0</v>
          </cell>
          <cell r="AT1986">
            <v>0</v>
          </cell>
          <cell r="AU1986">
            <v>0</v>
          </cell>
          <cell r="PM1986">
            <v>0</v>
          </cell>
          <cell r="PN1986">
            <v>0</v>
          </cell>
          <cell r="PO1986">
            <v>0</v>
          </cell>
        </row>
        <row r="1987">
          <cell r="M1987" t="str">
            <v>RVI_DM_US_CON</v>
          </cell>
          <cell r="V1987" t="str">
            <v>RVI</v>
          </cell>
          <cell r="X1987">
            <v>0</v>
          </cell>
          <cell r="Y1987">
            <v>0</v>
          </cell>
          <cell r="AI1987">
            <v>0</v>
          </cell>
          <cell r="AJ1987">
            <v>0</v>
          </cell>
          <cell r="AT1987">
            <v>0</v>
          </cell>
          <cell r="AU1987">
            <v>0</v>
          </cell>
          <cell r="PM1987">
            <v>0</v>
          </cell>
          <cell r="PN1987">
            <v>0</v>
          </cell>
          <cell r="PO1987">
            <v>0</v>
          </cell>
        </row>
        <row r="1988">
          <cell r="M1988" t="str">
            <v>RVI_DM_US_CON</v>
          </cell>
          <cell r="V1988" t="str">
            <v>RVI</v>
          </cell>
          <cell r="X1988">
            <v>0</v>
          </cell>
          <cell r="Y1988">
            <v>0</v>
          </cell>
          <cell r="AI1988">
            <v>0</v>
          </cell>
          <cell r="AJ1988">
            <v>0</v>
          </cell>
          <cell r="AT1988">
            <v>0</v>
          </cell>
          <cell r="AU1988">
            <v>0</v>
          </cell>
          <cell r="PM1988">
            <v>0</v>
          </cell>
          <cell r="PN1988">
            <v>0</v>
          </cell>
          <cell r="PO1988">
            <v>0</v>
          </cell>
        </row>
        <row r="1989">
          <cell r="M1989" t="str">
            <v>RVI_DM_US_CON</v>
          </cell>
          <cell r="V1989" t="str">
            <v>RVI</v>
          </cell>
          <cell r="X1989">
            <v>0</v>
          </cell>
          <cell r="Y1989">
            <v>0</v>
          </cell>
          <cell r="AI1989">
            <v>0</v>
          </cell>
          <cell r="AJ1989">
            <v>0</v>
          </cell>
          <cell r="AT1989">
            <v>0</v>
          </cell>
          <cell r="AU1989">
            <v>0</v>
          </cell>
          <cell r="PM1989">
            <v>0</v>
          </cell>
          <cell r="PN1989">
            <v>0</v>
          </cell>
          <cell r="PO1989">
            <v>0</v>
          </cell>
        </row>
        <row r="1990">
          <cell r="M1990" t="str">
            <v>RVI_DM_US_CON</v>
          </cell>
          <cell r="V1990" t="str">
            <v>RVI</v>
          </cell>
          <cell r="X1990">
            <v>0</v>
          </cell>
          <cell r="Y1990">
            <v>0</v>
          </cell>
          <cell r="AI1990">
            <v>0</v>
          </cell>
          <cell r="AJ1990">
            <v>0</v>
          </cell>
          <cell r="AT1990">
            <v>0</v>
          </cell>
          <cell r="AU1990">
            <v>0</v>
          </cell>
          <cell r="PM1990">
            <v>0</v>
          </cell>
          <cell r="PN1990">
            <v>0</v>
          </cell>
          <cell r="PO1990">
            <v>0</v>
          </cell>
        </row>
        <row r="1991">
          <cell r="M1991" t="str">
            <v>RVI_DM_US_CON</v>
          </cell>
          <cell r="V1991" t="str">
            <v>RVI</v>
          </cell>
          <cell r="X1991">
            <v>0</v>
          </cell>
          <cell r="Y1991">
            <v>0</v>
          </cell>
          <cell r="AI1991">
            <v>0</v>
          </cell>
          <cell r="AJ1991">
            <v>0</v>
          </cell>
          <cell r="AT1991">
            <v>0</v>
          </cell>
          <cell r="AU1991">
            <v>0</v>
          </cell>
          <cell r="PM1991">
            <v>0</v>
          </cell>
          <cell r="PN1991">
            <v>0</v>
          </cell>
          <cell r="PO1991">
            <v>0</v>
          </cell>
        </row>
        <row r="1992">
          <cell r="M1992" t="str">
            <v>RVI_DM_US_CSERV</v>
          </cell>
          <cell r="V1992" t="str">
            <v>RVI</v>
          </cell>
          <cell r="X1992">
            <v>0</v>
          </cell>
          <cell r="Y1992">
            <v>0</v>
          </cell>
          <cell r="AI1992">
            <v>0</v>
          </cell>
          <cell r="AJ1992">
            <v>0</v>
          </cell>
          <cell r="AT1992">
            <v>0</v>
          </cell>
          <cell r="AU1992">
            <v>0</v>
          </cell>
          <cell r="PM1992">
            <v>0</v>
          </cell>
          <cell r="PN1992">
            <v>0</v>
          </cell>
          <cell r="PO1992">
            <v>0</v>
          </cell>
        </row>
        <row r="1993">
          <cell r="M1993" t="str">
            <v>DER_RV_OP_US</v>
          </cell>
          <cell r="V1993" t="str">
            <v>-</v>
          </cell>
          <cell r="X1993">
            <v>0</v>
          </cell>
          <cell r="Y1993">
            <v>0</v>
          </cell>
          <cell r="AI1993">
            <v>0</v>
          </cell>
          <cell r="AJ1993">
            <v>0</v>
          </cell>
          <cell r="AT1993">
            <v>0</v>
          </cell>
          <cell r="AU1993">
            <v>0</v>
          </cell>
          <cell r="PM1993">
            <v>0</v>
          </cell>
          <cell r="PN1993">
            <v>0</v>
          </cell>
          <cell r="PO1993">
            <v>0</v>
          </cell>
        </row>
        <row r="1994">
          <cell r="M1994" t="str">
            <v>DER_RV_OP_US</v>
          </cell>
          <cell r="V1994" t="str">
            <v>-</v>
          </cell>
          <cell r="X1994">
            <v>0</v>
          </cell>
          <cell r="Y1994">
            <v>0</v>
          </cell>
          <cell r="AI1994">
            <v>0</v>
          </cell>
          <cell r="AJ1994">
            <v>0</v>
          </cell>
          <cell r="AT1994">
            <v>0</v>
          </cell>
          <cell r="AU1994">
            <v>0</v>
          </cell>
          <cell r="PM1994">
            <v>0</v>
          </cell>
          <cell r="PN1994">
            <v>0</v>
          </cell>
          <cell r="PO1994">
            <v>0</v>
          </cell>
        </row>
        <row r="1995">
          <cell r="M1995" t="str">
            <v>DER_RV_OP_US</v>
          </cell>
          <cell r="V1995" t="str">
            <v>-</v>
          </cell>
          <cell r="X1995">
            <v>0</v>
          </cell>
          <cell r="Y1995">
            <v>0</v>
          </cell>
          <cell r="AI1995">
            <v>0</v>
          </cell>
          <cell r="AJ1995">
            <v>0</v>
          </cell>
          <cell r="AT1995">
            <v>0</v>
          </cell>
          <cell r="AU1995">
            <v>0</v>
          </cell>
          <cell r="PM1995">
            <v>0</v>
          </cell>
          <cell r="PN1995">
            <v>0</v>
          </cell>
          <cell r="PO1995">
            <v>0</v>
          </cell>
        </row>
        <row r="1996">
          <cell r="M1996" t="str">
            <v>DER_RV_OP_US</v>
          </cell>
          <cell r="V1996" t="str">
            <v>-</v>
          </cell>
          <cell r="X1996">
            <v>0</v>
          </cell>
          <cell r="Y1996">
            <v>0</v>
          </cell>
          <cell r="AI1996">
            <v>0</v>
          </cell>
          <cell r="AJ1996">
            <v>0</v>
          </cell>
          <cell r="AT1996">
            <v>0</v>
          </cell>
          <cell r="AU1996">
            <v>0</v>
          </cell>
          <cell r="PM1996">
            <v>0</v>
          </cell>
          <cell r="PN1996">
            <v>0</v>
          </cell>
          <cell r="PO1996">
            <v>0</v>
          </cell>
        </row>
        <row r="1997">
          <cell r="M1997" t="str">
            <v>DER_RV_OP_US</v>
          </cell>
          <cell r="V1997" t="str">
            <v>-</v>
          </cell>
          <cell r="X1997">
            <v>0</v>
          </cell>
          <cell r="Y1997">
            <v>0</v>
          </cell>
          <cell r="AI1997">
            <v>0</v>
          </cell>
          <cell r="AJ1997">
            <v>0</v>
          </cell>
          <cell r="AT1997">
            <v>0</v>
          </cell>
          <cell r="AU1997">
            <v>0</v>
          </cell>
          <cell r="PM1997">
            <v>0</v>
          </cell>
          <cell r="PN1997">
            <v>0</v>
          </cell>
          <cell r="PO1997">
            <v>0</v>
          </cell>
        </row>
        <row r="1998">
          <cell r="M1998" t="str">
            <v>DER_RV_OP_US</v>
          </cell>
          <cell r="V1998" t="str">
            <v>-</v>
          </cell>
          <cell r="X1998">
            <v>0</v>
          </cell>
          <cell r="Y1998">
            <v>0</v>
          </cell>
          <cell r="AI1998">
            <v>0</v>
          </cell>
          <cell r="AJ1998">
            <v>0</v>
          </cell>
          <cell r="AT1998">
            <v>0</v>
          </cell>
          <cell r="AU1998">
            <v>0</v>
          </cell>
          <cell r="PM1998">
            <v>0</v>
          </cell>
          <cell r="PN1998">
            <v>0</v>
          </cell>
          <cell r="PO1998">
            <v>0</v>
          </cell>
        </row>
        <row r="1999">
          <cell r="M1999" t="str">
            <v>DER_RV_OP_US</v>
          </cell>
          <cell r="V1999" t="str">
            <v>-</v>
          </cell>
          <cell r="X1999">
            <v>0</v>
          </cell>
          <cell r="Y1999">
            <v>0</v>
          </cell>
          <cell r="AI1999">
            <v>0</v>
          </cell>
          <cell r="AJ1999">
            <v>0</v>
          </cell>
          <cell r="AT1999">
            <v>0</v>
          </cell>
          <cell r="AU1999">
            <v>0</v>
          </cell>
          <cell r="PM1999">
            <v>0</v>
          </cell>
          <cell r="PN1999">
            <v>0</v>
          </cell>
          <cell r="PO1999">
            <v>0</v>
          </cell>
        </row>
        <row r="2000">
          <cell r="M2000" t="str">
            <v>DER_RV_OP_US</v>
          </cell>
          <cell r="V2000" t="str">
            <v>-</v>
          </cell>
          <cell r="X2000">
            <v>0</v>
          </cell>
          <cell r="Y2000">
            <v>0</v>
          </cell>
          <cell r="AI2000">
            <v>0</v>
          </cell>
          <cell r="AJ2000">
            <v>0</v>
          </cell>
          <cell r="AT2000">
            <v>0</v>
          </cell>
          <cell r="AU2000">
            <v>0</v>
          </cell>
          <cell r="PM2000">
            <v>0</v>
          </cell>
          <cell r="PN2000">
            <v>0</v>
          </cell>
          <cell r="PO2000">
            <v>0</v>
          </cell>
        </row>
        <row r="2001">
          <cell r="M2001" t="str">
            <v>DER_RV_OP_US</v>
          </cell>
          <cell r="V2001" t="str">
            <v>-</v>
          </cell>
          <cell r="X2001">
            <v>0</v>
          </cell>
          <cell r="Y2001">
            <v>0</v>
          </cell>
          <cell r="AI2001">
            <v>0</v>
          </cell>
          <cell r="AJ2001">
            <v>0</v>
          </cell>
          <cell r="AT2001">
            <v>0</v>
          </cell>
          <cell r="AU2001">
            <v>0</v>
          </cell>
          <cell r="PM2001">
            <v>0</v>
          </cell>
          <cell r="PN2001">
            <v>0</v>
          </cell>
          <cell r="PO2001">
            <v>0</v>
          </cell>
        </row>
        <row r="2002">
          <cell r="M2002" t="str">
            <v>DER_RV_OP_US</v>
          </cell>
          <cell r="V2002" t="str">
            <v>-</v>
          </cell>
          <cell r="X2002">
            <v>0</v>
          </cell>
          <cell r="Y2002">
            <v>0</v>
          </cell>
          <cell r="AI2002">
            <v>0</v>
          </cell>
          <cell r="AJ2002">
            <v>0</v>
          </cell>
          <cell r="AT2002">
            <v>0</v>
          </cell>
          <cell r="AU2002">
            <v>0</v>
          </cell>
          <cell r="PM2002">
            <v>0</v>
          </cell>
          <cell r="PN2002">
            <v>0</v>
          </cell>
          <cell r="PO2002">
            <v>0</v>
          </cell>
        </row>
        <row r="2003">
          <cell r="M2003" t="str">
            <v>DER_RV_OP_US</v>
          </cell>
          <cell r="V2003" t="str">
            <v>-</v>
          </cell>
          <cell r="X2003">
            <v>0</v>
          </cell>
          <cell r="Y2003">
            <v>0</v>
          </cell>
          <cell r="AI2003">
            <v>0</v>
          </cell>
          <cell r="AJ2003">
            <v>0</v>
          </cell>
          <cell r="AT2003">
            <v>0</v>
          </cell>
          <cell r="AU2003">
            <v>0</v>
          </cell>
          <cell r="PM2003">
            <v>0</v>
          </cell>
          <cell r="PN2003">
            <v>0</v>
          </cell>
          <cell r="PO2003">
            <v>0</v>
          </cell>
        </row>
        <row r="2004">
          <cell r="M2004" t="str">
            <v>DER_RV_OP_US</v>
          </cell>
          <cell r="V2004" t="str">
            <v>-</v>
          </cell>
          <cell r="X2004">
            <v>0</v>
          </cell>
          <cell r="Y2004">
            <v>0</v>
          </cell>
          <cell r="AI2004">
            <v>0</v>
          </cell>
          <cell r="AJ2004">
            <v>0</v>
          </cell>
          <cell r="AT2004">
            <v>0</v>
          </cell>
          <cell r="AU2004">
            <v>0</v>
          </cell>
          <cell r="PM2004">
            <v>0</v>
          </cell>
          <cell r="PN2004">
            <v>0</v>
          </cell>
          <cell r="PO2004">
            <v>0</v>
          </cell>
        </row>
        <row r="2005">
          <cell r="M2005" t="str">
            <v>DER_RV_OP_US</v>
          </cell>
          <cell r="V2005" t="str">
            <v>-</v>
          </cell>
          <cell r="X2005">
            <v>0</v>
          </cell>
          <cell r="Y2005">
            <v>0</v>
          </cell>
          <cell r="AI2005">
            <v>0</v>
          </cell>
          <cell r="AJ2005">
            <v>0</v>
          </cell>
          <cell r="AT2005">
            <v>0</v>
          </cell>
          <cell r="AU2005">
            <v>0</v>
          </cell>
          <cell r="PM2005">
            <v>0</v>
          </cell>
          <cell r="PN2005">
            <v>0</v>
          </cell>
          <cell r="PO2005">
            <v>0</v>
          </cell>
        </row>
        <row r="2006">
          <cell r="M2006" t="str">
            <v>DER_RV_OP_US</v>
          </cell>
          <cell r="V2006" t="str">
            <v>-</v>
          </cell>
          <cell r="X2006">
            <v>0</v>
          </cell>
          <cell r="Y2006">
            <v>0</v>
          </cell>
          <cell r="AI2006">
            <v>0</v>
          </cell>
          <cell r="AJ2006">
            <v>0</v>
          </cell>
          <cell r="AT2006">
            <v>0</v>
          </cell>
          <cell r="AU2006">
            <v>0</v>
          </cell>
          <cell r="PM2006">
            <v>0</v>
          </cell>
          <cell r="PN2006">
            <v>0</v>
          </cell>
          <cell r="PO2006">
            <v>0</v>
          </cell>
        </row>
        <row r="2007">
          <cell r="M2007" t="str">
            <v>DER_RV_OP_US</v>
          </cell>
          <cell r="V2007" t="str">
            <v>-</v>
          </cell>
          <cell r="X2007">
            <v>0</v>
          </cell>
          <cell r="Y2007">
            <v>0</v>
          </cell>
          <cell r="AI2007">
            <v>0</v>
          </cell>
          <cell r="AJ2007">
            <v>0</v>
          </cell>
          <cell r="AT2007">
            <v>0</v>
          </cell>
          <cell r="AU2007">
            <v>0</v>
          </cell>
          <cell r="PM2007">
            <v>0</v>
          </cell>
          <cell r="PN2007">
            <v>0</v>
          </cell>
          <cell r="PO2007">
            <v>0</v>
          </cell>
        </row>
        <row r="2008">
          <cell r="M2008" t="str">
            <v>DER_RV_OP_US</v>
          </cell>
          <cell r="V2008" t="str">
            <v>-</v>
          </cell>
          <cell r="X2008">
            <v>0</v>
          </cell>
          <cell r="Y2008">
            <v>0</v>
          </cell>
          <cell r="AI2008">
            <v>0</v>
          </cell>
          <cell r="AJ2008">
            <v>0</v>
          </cell>
          <cell r="AT2008">
            <v>0</v>
          </cell>
          <cell r="AU2008">
            <v>0</v>
          </cell>
          <cell r="PM2008">
            <v>0</v>
          </cell>
          <cell r="PN2008">
            <v>0</v>
          </cell>
          <cell r="PO2008">
            <v>0</v>
          </cell>
        </row>
        <row r="2009">
          <cell r="M2009" t="str">
            <v>DER_RV_OP_US</v>
          </cell>
          <cell r="V2009" t="str">
            <v>-</v>
          </cell>
          <cell r="X2009">
            <v>0</v>
          </cell>
          <cell r="Y2009">
            <v>0</v>
          </cell>
          <cell r="AI2009">
            <v>0</v>
          </cell>
          <cell r="AJ2009">
            <v>0</v>
          </cell>
          <cell r="AT2009">
            <v>0</v>
          </cell>
          <cell r="AU2009">
            <v>0</v>
          </cell>
          <cell r="PM2009">
            <v>0</v>
          </cell>
          <cell r="PN2009">
            <v>0</v>
          </cell>
          <cell r="PO2009">
            <v>0</v>
          </cell>
        </row>
        <row r="2010">
          <cell r="M2010" t="str">
            <v>DER_RV_OP_US</v>
          </cell>
          <cell r="V2010" t="str">
            <v>-</v>
          </cell>
          <cell r="X2010">
            <v>0</v>
          </cell>
          <cell r="Y2010">
            <v>0</v>
          </cell>
          <cell r="AI2010">
            <v>0</v>
          </cell>
          <cell r="AJ2010">
            <v>0</v>
          </cell>
          <cell r="AT2010">
            <v>0</v>
          </cell>
          <cell r="AU2010">
            <v>0</v>
          </cell>
          <cell r="PM2010">
            <v>0</v>
          </cell>
          <cell r="PN2010">
            <v>0</v>
          </cell>
          <cell r="PO2010">
            <v>0</v>
          </cell>
        </row>
        <row r="2011">
          <cell r="M2011" t="str">
            <v>DER_RV_OP_US</v>
          </cell>
          <cell r="V2011" t="str">
            <v>-</v>
          </cell>
          <cell r="X2011">
            <v>0</v>
          </cell>
          <cell r="Y2011">
            <v>0</v>
          </cell>
          <cell r="AI2011">
            <v>0</v>
          </cell>
          <cell r="AJ2011">
            <v>0</v>
          </cell>
          <cell r="AT2011">
            <v>0</v>
          </cell>
          <cell r="AU2011">
            <v>0</v>
          </cell>
          <cell r="PM2011">
            <v>0</v>
          </cell>
          <cell r="PN2011">
            <v>0</v>
          </cell>
          <cell r="PO2011">
            <v>0</v>
          </cell>
        </row>
        <row r="2012">
          <cell r="M2012" t="str">
            <v>DER_RV_OP_US</v>
          </cell>
          <cell r="V2012" t="str">
            <v>-</v>
          </cell>
          <cell r="X2012">
            <v>0</v>
          </cell>
          <cell r="Y2012">
            <v>0</v>
          </cell>
          <cell r="AI2012">
            <v>0</v>
          </cell>
          <cell r="AJ2012">
            <v>0</v>
          </cell>
          <cell r="AT2012">
            <v>0</v>
          </cell>
          <cell r="AU2012">
            <v>0</v>
          </cell>
          <cell r="PM2012">
            <v>0</v>
          </cell>
          <cell r="PN2012">
            <v>0</v>
          </cell>
          <cell r="PO2012">
            <v>0</v>
          </cell>
        </row>
        <row r="2013">
          <cell r="M2013" t="str">
            <v>DER_RV_OP_US</v>
          </cell>
          <cell r="V2013" t="str">
            <v>-</v>
          </cell>
          <cell r="X2013">
            <v>0</v>
          </cell>
          <cell r="Y2013">
            <v>0</v>
          </cell>
          <cell r="AI2013">
            <v>0</v>
          </cell>
          <cell r="AJ2013">
            <v>0</v>
          </cell>
          <cell r="AT2013">
            <v>0</v>
          </cell>
          <cell r="AU2013">
            <v>0</v>
          </cell>
          <cell r="PM2013">
            <v>0</v>
          </cell>
          <cell r="PN2013">
            <v>0</v>
          </cell>
          <cell r="PO2013">
            <v>0</v>
          </cell>
        </row>
        <row r="2014">
          <cell r="M2014" t="str">
            <v>DER_RV_OP_US</v>
          </cell>
          <cell r="V2014" t="str">
            <v>-</v>
          </cell>
          <cell r="X2014">
            <v>0</v>
          </cell>
          <cell r="Y2014">
            <v>0</v>
          </cell>
          <cell r="AI2014">
            <v>0</v>
          </cell>
          <cell r="AJ2014">
            <v>0</v>
          </cell>
          <cell r="AT2014">
            <v>0</v>
          </cell>
          <cell r="AU2014">
            <v>0</v>
          </cell>
          <cell r="PM2014">
            <v>0</v>
          </cell>
          <cell r="PN2014">
            <v>0</v>
          </cell>
          <cell r="PO2014">
            <v>0</v>
          </cell>
        </row>
        <row r="2015">
          <cell r="M2015" t="str">
            <v>DER_RV_OP_US</v>
          </cell>
          <cell r="V2015" t="str">
            <v>-</v>
          </cell>
          <cell r="X2015">
            <v>0</v>
          </cell>
          <cell r="Y2015">
            <v>0</v>
          </cell>
          <cell r="AI2015">
            <v>0</v>
          </cell>
          <cell r="AJ2015">
            <v>0</v>
          </cell>
          <cell r="AT2015">
            <v>0</v>
          </cell>
          <cell r="AU2015">
            <v>0</v>
          </cell>
          <cell r="PM2015">
            <v>0</v>
          </cell>
          <cell r="PN2015">
            <v>0</v>
          </cell>
          <cell r="PO2015">
            <v>0</v>
          </cell>
        </row>
        <row r="2016">
          <cell r="M2016" t="str">
            <v>DER_RV_OP_US</v>
          </cell>
          <cell r="V2016" t="str">
            <v>-</v>
          </cell>
          <cell r="X2016">
            <v>0</v>
          </cell>
          <cell r="Y2016">
            <v>0</v>
          </cell>
          <cell r="AI2016">
            <v>0</v>
          </cell>
          <cell r="AJ2016">
            <v>0</v>
          </cell>
          <cell r="AT2016">
            <v>0</v>
          </cell>
          <cell r="AU2016">
            <v>0</v>
          </cell>
          <cell r="PM2016">
            <v>0</v>
          </cell>
          <cell r="PN2016">
            <v>0</v>
          </cell>
          <cell r="PO2016">
            <v>0</v>
          </cell>
        </row>
        <row r="2017">
          <cell r="M2017" t="str">
            <v>DER_RV_OP_US</v>
          </cell>
          <cell r="V2017" t="str">
            <v>-</v>
          </cell>
          <cell r="X2017">
            <v>0</v>
          </cell>
          <cell r="Y2017">
            <v>0</v>
          </cell>
          <cell r="AI2017">
            <v>0</v>
          </cell>
          <cell r="AJ2017">
            <v>0</v>
          </cell>
          <cell r="AT2017">
            <v>0</v>
          </cell>
          <cell r="AU2017">
            <v>0</v>
          </cell>
          <cell r="PM2017">
            <v>0</v>
          </cell>
          <cell r="PN2017">
            <v>0</v>
          </cell>
          <cell r="PO2017">
            <v>0</v>
          </cell>
        </row>
        <row r="2018">
          <cell r="M2018" t="str">
            <v>DER_RV_OP_US</v>
          </cell>
          <cell r="V2018" t="str">
            <v>-</v>
          </cell>
          <cell r="X2018">
            <v>0</v>
          </cell>
          <cell r="Y2018">
            <v>0</v>
          </cell>
          <cell r="AI2018">
            <v>0</v>
          </cell>
          <cell r="AJ2018">
            <v>0</v>
          </cell>
          <cell r="AT2018">
            <v>0</v>
          </cell>
          <cell r="AU2018">
            <v>0</v>
          </cell>
          <cell r="PM2018">
            <v>0</v>
          </cell>
          <cell r="PN2018">
            <v>0</v>
          </cell>
          <cell r="PO2018">
            <v>0</v>
          </cell>
        </row>
        <row r="2019">
          <cell r="M2019" t="str">
            <v>DER_RV_OP_US</v>
          </cell>
          <cell r="V2019" t="str">
            <v>-</v>
          </cell>
          <cell r="X2019">
            <v>0</v>
          </cell>
          <cell r="Y2019">
            <v>0</v>
          </cell>
          <cell r="AI2019">
            <v>0</v>
          </cell>
          <cell r="AJ2019">
            <v>0</v>
          </cell>
          <cell r="AT2019">
            <v>0</v>
          </cell>
          <cell r="AU2019">
            <v>0</v>
          </cell>
          <cell r="PM2019">
            <v>0</v>
          </cell>
          <cell r="PN2019">
            <v>0</v>
          </cell>
          <cell r="PO2019">
            <v>0</v>
          </cell>
        </row>
        <row r="2020">
          <cell r="M2020" t="str">
            <v>DER_RV_OP_US</v>
          </cell>
          <cell r="V2020" t="str">
            <v>-</v>
          </cell>
          <cell r="X2020">
            <v>0</v>
          </cell>
          <cell r="Y2020">
            <v>0</v>
          </cell>
          <cell r="AI2020">
            <v>0</v>
          </cell>
          <cell r="AJ2020">
            <v>0</v>
          </cell>
          <cell r="AT2020">
            <v>0</v>
          </cell>
          <cell r="AU2020">
            <v>0</v>
          </cell>
          <cell r="PM2020">
            <v>0</v>
          </cell>
          <cell r="PN2020">
            <v>0</v>
          </cell>
          <cell r="PO2020">
            <v>0</v>
          </cell>
        </row>
        <row r="2021">
          <cell r="M2021" t="str">
            <v>DER_RV_OP_US</v>
          </cell>
          <cell r="V2021" t="str">
            <v>-</v>
          </cell>
          <cell r="X2021">
            <v>0</v>
          </cell>
          <cell r="Y2021">
            <v>0</v>
          </cell>
          <cell r="AI2021">
            <v>0</v>
          </cell>
          <cell r="AJ2021">
            <v>0</v>
          </cell>
          <cell r="AT2021">
            <v>0</v>
          </cell>
          <cell r="AU2021">
            <v>0</v>
          </cell>
          <cell r="PM2021">
            <v>0</v>
          </cell>
          <cell r="PN2021">
            <v>0</v>
          </cell>
          <cell r="PO2021">
            <v>0</v>
          </cell>
        </row>
        <row r="2022">
          <cell r="M2022" t="str">
            <v>DER_RV_OP_US</v>
          </cell>
          <cell r="V2022" t="str">
            <v>-</v>
          </cell>
          <cell r="X2022">
            <v>0</v>
          </cell>
          <cell r="Y2022">
            <v>0</v>
          </cell>
          <cell r="AI2022">
            <v>0</v>
          </cell>
          <cell r="AJ2022">
            <v>0</v>
          </cell>
          <cell r="AT2022">
            <v>0</v>
          </cell>
          <cell r="AU2022">
            <v>0</v>
          </cell>
          <cell r="PM2022">
            <v>0</v>
          </cell>
          <cell r="PN2022">
            <v>0</v>
          </cell>
          <cell r="PO2022">
            <v>0</v>
          </cell>
        </row>
        <row r="2023">
          <cell r="M2023" t="str">
            <v>DER_RV_OP_US</v>
          </cell>
          <cell r="V2023" t="str">
            <v>-</v>
          </cell>
          <cell r="X2023">
            <v>0</v>
          </cell>
          <cell r="Y2023">
            <v>0</v>
          </cell>
          <cell r="AI2023">
            <v>0</v>
          </cell>
          <cell r="AJ2023">
            <v>0</v>
          </cell>
          <cell r="AT2023">
            <v>0</v>
          </cell>
          <cell r="AU2023">
            <v>0</v>
          </cell>
          <cell r="PM2023">
            <v>0</v>
          </cell>
          <cell r="PN2023">
            <v>0</v>
          </cell>
          <cell r="PO2023">
            <v>0</v>
          </cell>
        </row>
        <row r="2024">
          <cell r="M2024" t="str">
            <v>DER_RV_OP_US</v>
          </cell>
          <cell r="V2024" t="str">
            <v>-</v>
          </cell>
          <cell r="X2024">
            <v>0</v>
          </cell>
          <cell r="Y2024">
            <v>0</v>
          </cell>
          <cell r="AI2024">
            <v>0</v>
          </cell>
          <cell r="AJ2024">
            <v>0</v>
          </cell>
          <cell r="AT2024">
            <v>0</v>
          </cell>
          <cell r="AU2024">
            <v>0</v>
          </cell>
          <cell r="PM2024">
            <v>0</v>
          </cell>
          <cell r="PN2024">
            <v>0</v>
          </cell>
          <cell r="PO2024">
            <v>0</v>
          </cell>
        </row>
        <row r="2025">
          <cell r="M2025" t="str">
            <v>DER_RV_OP_US</v>
          </cell>
          <cell r="V2025" t="str">
            <v>-</v>
          </cell>
          <cell r="X2025">
            <v>0</v>
          </cell>
          <cell r="Y2025">
            <v>0</v>
          </cell>
          <cell r="AI2025">
            <v>0</v>
          </cell>
          <cell r="AJ2025">
            <v>0</v>
          </cell>
          <cell r="AT2025">
            <v>0</v>
          </cell>
          <cell r="AU2025">
            <v>0</v>
          </cell>
          <cell r="PM2025">
            <v>0</v>
          </cell>
          <cell r="PN2025">
            <v>0</v>
          </cell>
          <cell r="PO2025">
            <v>0</v>
          </cell>
        </row>
        <row r="2026">
          <cell r="M2026" t="str">
            <v>DER_RV_OP_US</v>
          </cell>
          <cell r="V2026" t="str">
            <v>-</v>
          </cell>
          <cell r="X2026">
            <v>0</v>
          </cell>
          <cell r="Y2026">
            <v>0</v>
          </cell>
          <cell r="AI2026">
            <v>0</v>
          </cell>
          <cell r="AJ2026">
            <v>0</v>
          </cell>
          <cell r="AT2026">
            <v>0</v>
          </cell>
          <cell r="AU2026">
            <v>0</v>
          </cell>
          <cell r="PM2026">
            <v>0</v>
          </cell>
          <cell r="PN2026">
            <v>0</v>
          </cell>
          <cell r="PO2026">
            <v>0</v>
          </cell>
        </row>
        <row r="2027">
          <cell r="M2027" t="str">
            <v>DER_RV_OP_US</v>
          </cell>
          <cell r="V2027" t="str">
            <v>-</v>
          </cell>
          <cell r="X2027">
            <v>0</v>
          </cell>
          <cell r="Y2027">
            <v>0</v>
          </cell>
          <cell r="AI2027">
            <v>0</v>
          </cell>
          <cell r="AJ2027">
            <v>0</v>
          </cell>
          <cell r="AT2027">
            <v>0</v>
          </cell>
          <cell r="AU2027">
            <v>0</v>
          </cell>
          <cell r="PM2027">
            <v>0</v>
          </cell>
          <cell r="PN2027">
            <v>0</v>
          </cell>
          <cell r="PO2027">
            <v>0</v>
          </cell>
        </row>
        <row r="2028">
          <cell r="M2028" t="str">
            <v>DER_RV_OP_US</v>
          </cell>
          <cell r="V2028" t="str">
            <v>-</v>
          </cell>
          <cell r="X2028">
            <v>0</v>
          </cell>
          <cell r="Y2028">
            <v>0</v>
          </cell>
          <cell r="AI2028">
            <v>0</v>
          </cell>
          <cell r="AJ2028">
            <v>0</v>
          </cell>
          <cell r="AT2028">
            <v>0</v>
          </cell>
          <cell r="AU2028">
            <v>0</v>
          </cell>
          <cell r="PM2028">
            <v>0</v>
          </cell>
          <cell r="PN2028">
            <v>0</v>
          </cell>
          <cell r="PO2028">
            <v>0</v>
          </cell>
        </row>
        <row r="2029">
          <cell r="M2029" t="str">
            <v>DER_RV_OP_US</v>
          </cell>
          <cell r="V2029" t="str">
            <v>-</v>
          </cell>
          <cell r="X2029">
            <v>0</v>
          </cell>
          <cell r="Y2029">
            <v>0</v>
          </cell>
          <cell r="AI2029">
            <v>0</v>
          </cell>
          <cell r="AJ2029">
            <v>0</v>
          </cell>
          <cell r="AT2029">
            <v>0</v>
          </cell>
          <cell r="AU2029">
            <v>0</v>
          </cell>
          <cell r="PM2029">
            <v>0</v>
          </cell>
          <cell r="PN2029">
            <v>0</v>
          </cell>
          <cell r="PO2029">
            <v>0</v>
          </cell>
        </row>
        <row r="2030">
          <cell r="M2030" t="str">
            <v>DER_RV_OP_US</v>
          </cell>
          <cell r="V2030" t="str">
            <v>-</v>
          </cell>
          <cell r="X2030">
            <v>0</v>
          </cell>
          <cell r="Y2030">
            <v>0</v>
          </cell>
          <cell r="AI2030">
            <v>0</v>
          </cell>
          <cell r="AJ2030">
            <v>0</v>
          </cell>
          <cell r="AT2030">
            <v>0</v>
          </cell>
          <cell r="AU2030">
            <v>0</v>
          </cell>
          <cell r="PM2030">
            <v>0</v>
          </cell>
          <cell r="PN2030">
            <v>0</v>
          </cell>
          <cell r="PO2030">
            <v>0</v>
          </cell>
        </row>
        <row r="2031">
          <cell r="M2031" t="str">
            <v>DER_RV_OP_US</v>
          </cell>
          <cell r="V2031" t="str">
            <v>-</v>
          </cell>
          <cell r="X2031">
            <v>0</v>
          </cell>
          <cell r="Y2031">
            <v>0</v>
          </cell>
          <cell r="AI2031">
            <v>0</v>
          </cell>
          <cell r="AJ2031">
            <v>0</v>
          </cell>
          <cell r="AT2031">
            <v>0</v>
          </cell>
          <cell r="AU2031">
            <v>0</v>
          </cell>
          <cell r="PM2031">
            <v>0</v>
          </cell>
          <cell r="PN2031">
            <v>0</v>
          </cell>
          <cell r="PO2031">
            <v>0</v>
          </cell>
        </row>
        <row r="2032">
          <cell r="M2032" t="str">
            <v>DER_RV_OP_US</v>
          </cell>
          <cell r="V2032" t="str">
            <v>-</v>
          </cell>
          <cell r="X2032">
            <v>0</v>
          </cell>
          <cell r="Y2032">
            <v>0</v>
          </cell>
          <cell r="AI2032">
            <v>0</v>
          </cell>
          <cell r="AJ2032">
            <v>0</v>
          </cell>
          <cell r="AT2032">
            <v>0</v>
          </cell>
          <cell r="AU2032">
            <v>0</v>
          </cell>
          <cell r="PM2032">
            <v>0</v>
          </cell>
          <cell r="PN2032">
            <v>0</v>
          </cell>
          <cell r="PO2032">
            <v>0</v>
          </cell>
        </row>
        <row r="2033">
          <cell r="M2033" t="str">
            <v>DER_RV_OP_US</v>
          </cell>
          <cell r="V2033" t="str">
            <v>-</v>
          </cell>
          <cell r="X2033">
            <v>0</v>
          </cell>
          <cell r="Y2033">
            <v>0</v>
          </cell>
          <cell r="AI2033">
            <v>0</v>
          </cell>
          <cell r="AJ2033">
            <v>0</v>
          </cell>
          <cell r="AT2033">
            <v>0</v>
          </cell>
          <cell r="AU2033">
            <v>0</v>
          </cell>
          <cell r="PM2033">
            <v>0</v>
          </cell>
          <cell r="PN2033">
            <v>0</v>
          </cell>
          <cell r="PO2033">
            <v>0</v>
          </cell>
        </row>
        <row r="2034">
          <cell r="M2034" t="str">
            <v>DER_RV_OP_US</v>
          </cell>
          <cell r="V2034" t="str">
            <v>-</v>
          </cell>
          <cell r="X2034">
            <v>0</v>
          </cell>
          <cell r="Y2034">
            <v>0</v>
          </cell>
          <cell r="AI2034">
            <v>0</v>
          </cell>
          <cell r="AJ2034">
            <v>0</v>
          </cell>
          <cell r="AT2034">
            <v>0</v>
          </cell>
          <cell r="AU2034">
            <v>0</v>
          </cell>
          <cell r="PM2034">
            <v>0</v>
          </cell>
          <cell r="PN2034">
            <v>0</v>
          </cell>
          <cell r="PO2034">
            <v>0</v>
          </cell>
        </row>
        <row r="2035">
          <cell r="M2035" t="str">
            <v>DER_RV_OP_US</v>
          </cell>
          <cell r="V2035" t="str">
            <v>-</v>
          </cell>
          <cell r="X2035">
            <v>0</v>
          </cell>
          <cell r="Y2035">
            <v>0</v>
          </cell>
          <cell r="AI2035">
            <v>0</v>
          </cell>
          <cell r="AJ2035">
            <v>0</v>
          </cell>
          <cell r="AT2035">
            <v>0</v>
          </cell>
          <cell r="AU2035">
            <v>0</v>
          </cell>
          <cell r="PM2035">
            <v>0</v>
          </cell>
          <cell r="PN2035">
            <v>0</v>
          </cell>
          <cell r="PO2035">
            <v>0</v>
          </cell>
        </row>
        <row r="2036">
          <cell r="M2036" t="str">
            <v>DER_RV_OP_US</v>
          </cell>
          <cell r="V2036" t="str">
            <v>-</v>
          </cell>
          <cell r="X2036">
            <v>0</v>
          </cell>
          <cell r="Y2036">
            <v>0</v>
          </cell>
          <cell r="AI2036">
            <v>0</v>
          </cell>
          <cell r="AJ2036">
            <v>0</v>
          </cell>
          <cell r="AT2036">
            <v>4.8194813236643499E-5</v>
          </cell>
          <cell r="AU2036">
            <v>-0.23411922403848701</v>
          </cell>
          <cell r="PM2036">
            <v>0</v>
          </cell>
          <cell r="PN2036">
            <v>0</v>
          </cell>
          <cell r="PO2036">
            <v>0</v>
          </cell>
        </row>
        <row r="2037">
          <cell r="M2037" t="str">
            <v>DER_RV_OP_US</v>
          </cell>
          <cell r="V2037" t="str">
            <v>-</v>
          </cell>
          <cell r="X2037">
            <v>0</v>
          </cell>
          <cell r="Y2037">
            <v>0</v>
          </cell>
          <cell r="AI2037">
            <v>0</v>
          </cell>
          <cell r="AJ2037">
            <v>0</v>
          </cell>
          <cell r="AT2037">
            <v>-4.14454302013149E-5</v>
          </cell>
          <cell r="AU2037">
            <v>0.33535996956768299</v>
          </cell>
          <cell r="PM2037">
            <v>0</v>
          </cell>
          <cell r="PN2037">
            <v>0</v>
          </cell>
          <cell r="PO2037">
            <v>0</v>
          </cell>
        </row>
        <row r="2038">
          <cell r="M2038" t="str">
            <v>DER_RV_OP_US</v>
          </cell>
          <cell r="V2038" t="str">
            <v>-</v>
          </cell>
          <cell r="X2038">
            <v>0</v>
          </cell>
          <cell r="Y2038">
            <v>0</v>
          </cell>
          <cell r="AI2038">
            <v>0</v>
          </cell>
          <cell r="AJ2038">
            <v>0</v>
          </cell>
          <cell r="AT2038">
            <v>6.3275465956205903E-6</v>
          </cell>
          <cell r="AU2038">
            <v>-3.63833929251101E-2</v>
          </cell>
          <cell r="PM2038">
            <v>0</v>
          </cell>
          <cell r="PN2038">
            <v>0</v>
          </cell>
          <cell r="PO2038">
            <v>0</v>
          </cell>
        </row>
        <row r="2039">
          <cell r="M2039" t="str">
            <v>DER_RV_OP_US</v>
          </cell>
          <cell r="V2039" t="str">
            <v>-</v>
          </cell>
          <cell r="X2039">
            <v>0</v>
          </cell>
          <cell r="Y2039">
            <v>0</v>
          </cell>
          <cell r="AI2039">
            <v>0</v>
          </cell>
          <cell r="AJ2039">
            <v>0</v>
          </cell>
          <cell r="AT2039">
            <v>5.0873474628789598E-5</v>
          </cell>
          <cell r="AU2039">
            <v>-0.40069188816716</v>
          </cell>
          <cell r="PM2039">
            <v>0</v>
          </cell>
          <cell r="PN2039">
            <v>0</v>
          </cell>
          <cell r="PO2039">
            <v>0</v>
          </cell>
        </row>
        <row r="2040">
          <cell r="M2040" t="str">
            <v>DER_RV_OP_US</v>
          </cell>
          <cell r="V2040" t="str">
            <v>-</v>
          </cell>
          <cell r="X2040">
            <v>0</v>
          </cell>
          <cell r="Y2040">
            <v>0</v>
          </cell>
          <cell r="AI2040">
            <v>0</v>
          </cell>
          <cell r="AJ2040">
            <v>0</v>
          </cell>
          <cell r="AT2040">
            <v>0</v>
          </cell>
          <cell r="AU2040">
            <v>0</v>
          </cell>
          <cell r="PM2040">
            <v>0</v>
          </cell>
          <cell r="PN2040">
            <v>0</v>
          </cell>
          <cell r="PO2040">
            <v>0</v>
          </cell>
        </row>
        <row r="2041">
          <cell r="M2041" t="str">
            <v>DER_RV_OP_US</v>
          </cell>
          <cell r="V2041" t="str">
            <v>-</v>
          </cell>
          <cell r="X2041">
            <v>0</v>
          </cell>
          <cell r="Y2041">
            <v>0</v>
          </cell>
          <cell r="AI2041">
            <v>0</v>
          </cell>
          <cell r="AJ2041">
            <v>0</v>
          </cell>
          <cell r="AT2041">
            <v>0</v>
          </cell>
          <cell r="AU2041">
            <v>0</v>
          </cell>
          <cell r="PM2041">
            <v>0</v>
          </cell>
          <cell r="PN2041">
            <v>0</v>
          </cell>
          <cell r="PO2041">
            <v>0</v>
          </cell>
        </row>
        <row r="2042">
          <cell r="M2042" t="str">
            <v>DER_RV_OP_US</v>
          </cell>
          <cell r="V2042" t="str">
            <v>-</v>
          </cell>
          <cell r="X2042">
            <v>0</v>
          </cell>
          <cell r="Y2042">
            <v>0</v>
          </cell>
          <cell r="AI2042">
            <v>0</v>
          </cell>
          <cell r="AJ2042">
            <v>0</v>
          </cell>
          <cell r="AT2042">
            <v>0</v>
          </cell>
          <cell r="AU2042">
            <v>0</v>
          </cell>
          <cell r="PM2042">
            <v>0</v>
          </cell>
          <cell r="PN2042">
            <v>0</v>
          </cell>
          <cell r="PO2042">
            <v>0</v>
          </cell>
        </row>
        <row r="2043">
          <cell r="M2043" t="str">
            <v>DER_RV_OP_US</v>
          </cell>
          <cell r="V2043" t="str">
            <v>-</v>
          </cell>
          <cell r="X2043">
            <v>0</v>
          </cell>
          <cell r="Y2043">
            <v>0</v>
          </cell>
          <cell r="AI2043">
            <v>0</v>
          </cell>
          <cell r="AJ2043">
            <v>0</v>
          </cell>
          <cell r="AT2043">
            <v>0</v>
          </cell>
          <cell r="AU2043">
            <v>0</v>
          </cell>
          <cell r="PM2043">
            <v>0</v>
          </cell>
          <cell r="PN2043">
            <v>0</v>
          </cell>
          <cell r="PO2043">
            <v>0</v>
          </cell>
        </row>
        <row r="2044">
          <cell r="M2044" t="str">
            <v>DER_RV_OP_US</v>
          </cell>
          <cell r="V2044" t="str">
            <v>-</v>
          </cell>
          <cell r="X2044">
            <v>0</v>
          </cell>
          <cell r="Y2044">
            <v>0</v>
          </cell>
          <cell r="AI2044">
            <v>0</v>
          </cell>
          <cell r="AJ2044">
            <v>0</v>
          </cell>
          <cell r="AT2044">
            <v>0</v>
          </cell>
          <cell r="AU2044">
            <v>0</v>
          </cell>
          <cell r="PM2044">
            <v>0</v>
          </cell>
          <cell r="PN2044">
            <v>0</v>
          </cell>
          <cell r="PO2044">
            <v>0</v>
          </cell>
        </row>
        <row r="2045">
          <cell r="M2045" t="str">
            <v>DER_RV_OP_US</v>
          </cell>
          <cell r="V2045" t="str">
            <v>-</v>
          </cell>
          <cell r="X2045">
            <v>0</v>
          </cell>
          <cell r="Y2045">
            <v>0</v>
          </cell>
          <cell r="AI2045">
            <v>0</v>
          </cell>
          <cell r="AJ2045">
            <v>0</v>
          </cell>
          <cell r="AT2045">
            <v>0</v>
          </cell>
          <cell r="AU2045">
            <v>0</v>
          </cell>
          <cell r="PM2045">
            <v>0</v>
          </cell>
          <cell r="PN2045">
            <v>0</v>
          </cell>
          <cell r="PO2045">
            <v>0</v>
          </cell>
        </row>
        <row r="2046">
          <cell r="M2046" t="str">
            <v>DER_RV_OP_US</v>
          </cell>
          <cell r="V2046" t="str">
            <v>-</v>
          </cell>
          <cell r="X2046">
            <v>0</v>
          </cell>
          <cell r="Y2046">
            <v>0</v>
          </cell>
          <cell r="AI2046">
            <v>0</v>
          </cell>
          <cell r="AJ2046">
            <v>0</v>
          </cell>
          <cell r="AT2046">
            <v>0</v>
          </cell>
          <cell r="AU2046">
            <v>0</v>
          </cell>
          <cell r="PM2046">
            <v>0</v>
          </cell>
          <cell r="PN2046">
            <v>0</v>
          </cell>
          <cell r="PO2046">
            <v>0</v>
          </cell>
        </row>
        <row r="2047">
          <cell r="M2047" t="str">
            <v>DER_RV_OP_US</v>
          </cell>
          <cell r="V2047" t="str">
            <v>-</v>
          </cell>
          <cell r="X2047">
            <v>0</v>
          </cell>
          <cell r="Y2047">
            <v>0</v>
          </cell>
          <cell r="AI2047">
            <v>0</v>
          </cell>
          <cell r="AJ2047">
            <v>0</v>
          </cell>
          <cell r="AT2047">
            <v>0</v>
          </cell>
          <cell r="AU2047">
            <v>0</v>
          </cell>
          <cell r="PM2047">
            <v>0</v>
          </cell>
          <cell r="PN2047">
            <v>0</v>
          </cell>
          <cell r="PO2047">
            <v>0</v>
          </cell>
        </row>
        <row r="2048">
          <cell r="M2048" t="str">
            <v>DER_RV_OP_US</v>
          </cell>
          <cell r="V2048" t="str">
            <v>-</v>
          </cell>
          <cell r="X2048">
            <v>0</v>
          </cell>
          <cell r="Y2048">
            <v>0</v>
          </cell>
          <cell r="AI2048">
            <v>0</v>
          </cell>
          <cell r="AJ2048">
            <v>0</v>
          </cell>
          <cell r="AT2048">
            <v>0</v>
          </cell>
          <cell r="AU2048">
            <v>0</v>
          </cell>
          <cell r="PM2048">
            <v>0</v>
          </cell>
          <cell r="PN2048">
            <v>0</v>
          </cell>
          <cell r="PO2048">
            <v>0</v>
          </cell>
        </row>
        <row r="2049">
          <cell r="M2049" t="str">
            <v>DER_RV_OP_US</v>
          </cell>
          <cell r="V2049" t="str">
            <v>-</v>
          </cell>
          <cell r="X2049">
            <v>0</v>
          </cell>
          <cell r="Y2049">
            <v>0</v>
          </cell>
          <cell r="AI2049">
            <v>0</v>
          </cell>
          <cell r="AJ2049">
            <v>0</v>
          </cell>
          <cell r="AT2049">
            <v>0</v>
          </cell>
          <cell r="AU2049">
            <v>0</v>
          </cell>
          <cell r="PM2049">
            <v>0</v>
          </cell>
          <cell r="PN2049">
            <v>0</v>
          </cell>
          <cell r="PO2049">
            <v>0</v>
          </cell>
        </row>
        <row r="2050">
          <cell r="M2050" t="str">
            <v>DER_RV_OP_US</v>
          </cell>
          <cell r="V2050" t="str">
            <v>-</v>
          </cell>
          <cell r="X2050">
            <v>0</v>
          </cell>
          <cell r="Y2050">
            <v>0</v>
          </cell>
          <cell r="AI2050">
            <v>0</v>
          </cell>
          <cell r="AJ2050">
            <v>0</v>
          </cell>
          <cell r="AT2050">
            <v>0</v>
          </cell>
          <cell r="AU2050">
            <v>0</v>
          </cell>
          <cell r="PM2050">
            <v>0</v>
          </cell>
          <cell r="PN2050">
            <v>0</v>
          </cell>
          <cell r="PO2050">
            <v>0</v>
          </cell>
        </row>
        <row r="2051">
          <cell r="M2051" t="str">
            <v>DER_RV_OP_US</v>
          </cell>
          <cell r="V2051" t="str">
            <v>-</v>
          </cell>
          <cell r="X2051">
            <v>0</v>
          </cell>
          <cell r="Y2051">
            <v>0</v>
          </cell>
          <cell r="AI2051">
            <v>0</v>
          </cell>
          <cell r="AJ2051">
            <v>0</v>
          </cell>
          <cell r="AT2051">
            <v>0</v>
          </cell>
          <cell r="AU2051">
            <v>0</v>
          </cell>
          <cell r="PM2051">
            <v>0</v>
          </cell>
          <cell r="PN2051">
            <v>0</v>
          </cell>
          <cell r="PO2051">
            <v>0</v>
          </cell>
        </row>
        <row r="2052">
          <cell r="M2052" t="str">
            <v>DER_RV_OP_US</v>
          </cell>
          <cell r="V2052" t="str">
            <v>-</v>
          </cell>
          <cell r="X2052">
            <v>0</v>
          </cell>
          <cell r="Y2052">
            <v>0</v>
          </cell>
          <cell r="AI2052">
            <v>0</v>
          </cell>
          <cell r="AJ2052">
            <v>0</v>
          </cell>
          <cell r="AT2052">
            <v>0</v>
          </cell>
          <cell r="AU2052">
            <v>0</v>
          </cell>
          <cell r="PM2052">
            <v>0</v>
          </cell>
          <cell r="PN2052">
            <v>0</v>
          </cell>
          <cell r="PO2052">
            <v>0</v>
          </cell>
        </row>
        <row r="2053">
          <cell r="M2053" t="str">
            <v>DER_RV_OP_US</v>
          </cell>
          <cell r="V2053" t="str">
            <v>-</v>
          </cell>
          <cell r="X2053">
            <v>0</v>
          </cell>
          <cell r="Y2053">
            <v>0</v>
          </cell>
          <cell r="AI2053">
            <v>0</v>
          </cell>
          <cell r="AJ2053">
            <v>0</v>
          </cell>
          <cell r="AT2053">
            <v>0</v>
          </cell>
          <cell r="AU2053">
            <v>0</v>
          </cell>
          <cell r="PM2053">
            <v>0</v>
          </cell>
          <cell r="PN2053">
            <v>0</v>
          </cell>
          <cell r="PO2053">
            <v>0</v>
          </cell>
        </row>
        <row r="2054">
          <cell r="M2054" t="str">
            <v>DER_RV_OP_US</v>
          </cell>
          <cell r="V2054" t="str">
            <v>-</v>
          </cell>
          <cell r="X2054">
            <v>0</v>
          </cell>
          <cell r="Y2054">
            <v>0</v>
          </cell>
          <cell r="AI2054">
            <v>0</v>
          </cell>
          <cell r="AJ2054">
            <v>0</v>
          </cell>
          <cell r="AT2054">
            <v>0</v>
          </cell>
          <cell r="AU2054">
            <v>0</v>
          </cell>
          <cell r="PM2054">
            <v>0</v>
          </cell>
          <cell r="PN2054">
            <v>0</v>
          </cell>
          <cell r="PO2054">
            <v>0</v>
          </cell>
        </row>
        <row r="2055">
          <cell r="M2055" t="str">
            <v>DER_RV_OP_US</v>
          </cell>
          <cell r="V2055" t="str">
            <v>-</v>
          </cell>
          <cell r="X2055">
            <v>0</v>
          </cell>
          <cell r="Y2055">
            <v>0</v>
          </cell>
          <cell r="AI2055">
            <v>0</v>
          </cell>
          <cell r="AJ2055">
            <v>0</v>
          </cell>
          <cell r="AT2055">
            <v>0</v>
          </cell>
          <cell r="AU2055">
            <v>0</v>
          </cell>
          <cell r="PM2055">
            <v>0</v>
          </cell>
          <cell r="PN2055">
            <v>0</v>
          </cell>
          <cell r="PO2055">
            <v>0</v>
          </cell>
        </row>
        <row r="2056">
          <cell r="M2056" t="str">
            <v>DER_RV_OP_US</v>
          </cell>
          <cell r="V2056" t="str">
            <v>-</v>
          </cell>
          <cell r="X2056">
            <v>0</v>
          </cell>
          <cell r="Y2056">
            <v>0</v>
          </cell>
          <cell r="AI2056">
            <v>0</v>
          </cell>
          <cell r="AJ2056">
            <v>0</v>
          </cell>
          <cell r="AT2056">
            <v>0</v>
          </cell>
          <cell r="AU2056">
            <v>0</v>
          </cell>
          <cell r="PM2056">
            <v>0</v>
          </cell>
          <cell r="PN2056">
            <v>0</v>
          </cell>
          <cell r="PO2056">
            <v>0</v>
          </cell>
        </row>
        <row r="2057">
          <cell r="M2057" t="str">
            <v>DER_RV_OP_US</v>
          </cell>
          <cell r="V2057" t="str">
            <v>-</v>
          </cell>
          <cell r="X2057">
            <v>0</v>
          </cell>
          <cell r="Y2057">
            <v>0</v>
          </cell>
          <cell r="AI2057">
            <v>0</v>
          </cell>
          <cell r="AJ2057">
            <v>0</v>
          </cell>
          <cell r="AT2057">
            <v>0</v>
          </cell>
          <cell r="AU2057">
            <v>0</v>
          </cell>
          <cell r="PM2057">
            <v>0</v>
          </cell>
          <cell r="PN2057">
            <v>0</v>
          </cell>
          <cell r="PO2057">
            <v>0</v>
          </cell>
        </row>
        <row r="2058">
          <cell r="M2058" t="str">
            <v>DER_RV_OP_US</v>
          </cell>
          <cell r="V2058" t="str">
            <v>-</v>
          </cell>
          <cell r="X2058">
            <v>0</v>
          </cell>
          <cell r="Y2058">
            <v>0</v>
          </cell>
          <cell r="AI2058">
            <v>0</v>
          </cell>
          <cell r="AJ2058">
            <v>0</v>
          </cell>
          <cell r="AT2058">
            <v>0</v>
          </cell>
          <cell r="AU2058">
            <v>0</v>
          </cell>
          <cell r="PM2058">
            <v>0</v>
          </cell>
          <cell r="PN2058">
            <v>0</v>
          </cell>
          <cell r="PO2058">
            <v>0</v>
          </cell>
        </row>
        <row r="2059">
          <cell r="M2059" t="str">
            <v>DER_RV_OP_US</v>
          </cell>
          <cell r="V2059" t="str">
            <v>-</v>
          </cell>
          <cell r="X2059">
            <v>0</v>
          </cell>
          <cell r="Y2059">
            <v>0</v>
          </cell>
          <cell r="AI2059">
            <v>0</v>
          </cell>
          <cell r="AJ2059">
            <v>0</v>
          </cell>
          <cell r="AT2059">
            <v>0</v>
          </cell>
          <cell r="AU2059">
            <v>0</v>
          </cell>
          <cell r="PM2059">
            <v>0</v>
          </cell>
          <cell r="PN2059">
            <v>0</v>
          </cell>
          <cell r="PO2059">
            <v>0</v>
          </cell>
        </row>
        <row r="2060">
          <cell r="M2060" t="str">
            <v>DER_RV_OP_US</v>
          </cell>
          <cell r="V2060" t="str">
            <v>-</v>
          </cell>
          <cell r="X2060">
            <v>0</v>
          </cell>
          <cell r="Y2060">
            <v>0</v>
          </cell>
          <cell r="AI2060">
            <v>0</v>
          </cell>
          <cell r="AJ2060">
            <v>0</v>
          </cell>
          <cell r="AT2060">
            <v>0</v>
          </cell>
          <cell r="AU2060">
            <v>0</v>
          </cell>
          <cell r="PM2060">
            <v>0</v>
          </cell>
          <cell r="PN2060">
            <v>0</v>
          </cell>
          <cell r="PO2060">
            <v>0</v>
          </cell>
        </row>
        <row r="2061">
          <cell r="M2061" t="str">
            <v>DER_RV_OP_US</v>
          </cell>
          <cell r="V2061" t="str">
            <v>-</v>
          </cell>
          <cell r="X2061">
            <v>0</v>
          </cell>
          <cell r="Y2061">
            <v>0</v>
          </cell>
          <cell r="AI2061">
            <v>0</v>
          </cell>
          <cell r="AJ2061">
            <v>0</v>
          </cell>
          <cell r="AT2061">
            <v>0</v>
          </cell>
          <cell r="AU2061">
            <v>0</v>
          </cell>
          <cell r="PM2061">
            <v>0</v>
          </cell>
          <cell r="PN2061">
            <v>0</v>
          </cell>
          <cell r="PO2061">
            <v>0</v>
          </cell>
        </row>
        <row r="2062">
          <cell r="M2062" t="str">
            <v>DER_RV_OP_US</v>
          </cell>
          <cell r="V2062" t="str">
            <v>-</v>
          </cell>
          <cell r="X2062">
            <v>0</v>
          </cell>
          <cell r="Y2062">
            <v>0</v>
          </cell>
          <cell r="AI2062">
            <v>0</v>
          </cell>
          <cell r="AJ2062">
            <v>0</v>
          </cell>
          <cell r="AT2062">
            <v>0</v>
          </cell>
          <cell r="AU2062">
            <v>0</v>
          </cell>
          <cell r="PM2062">
            <v>0</v>
          </cell>
          <cell r="PN2062">
            <v>0</v>
          </cell>
          <cell r="PO2062">
            <v>0</v>
          </cell>
        </row>
        <row r="2063">
          <cell r="M2063" t="str">
            <v>DER_RV_OP_US</v>
          </cell>
          <cell r="V2063" t="str">
            <v>-</v>
          </cell>
          <cell r="X2063">
            <v>0</v>
          </cell>
          <cell r="Y2063">
            <v>0</v>
          </cell>
          <cell r="AI2063">
            <v>0</v>
          </cell>
          <cell r="AJ2063">
            <v>0</v>
          </cell>
          <cell r="AT2063">
            <v>0</v>
          </cell>
          <cell r="AU2063">
            <v>0</v>
          </cell>
          <cell r="PM2063">
            <v>0</v>
          </cell>
          <cell r="PN2063">
            <v>0</v>
          </cell>
          <cell r="PO2063">
            <v>0</v>
          </cell>
        </row>
        <row r="2064">
          <cell r="M2064" t="str">
            <v>DER_RV_OP_US</v>
          </cell>
          <cell r="V2064" t="str">
            <v>-</v>
          </cell>
          <cell r="X2064">
            <v>0</v>
          </cell>
          <cell r="Y2064">
            <v>0</v>
          </cell>
          <cell r="AI2064">
            <v>0</v>
          </cell>
          <cell r="AJ2064">
            <v>0</v>
          </cell>
          <cell r="AT2064">
            <v>0</v>
          </cell>
          <cell r="AU2064">
            <v>0</v>
          </cell>
          <cell r="PM2064">
            <v>0</v>
          </cell>
          <cell r="PN2064">
            <v>0</v>
          </cell>
          <cell r="PO2064">
            <v>0</v>
          </cell>
        </row>
        <row r="2065">
          <cell r="M2065" t="str">
            <v>DER_RV_OP_US</v>
          </cell>
          <cell r="V2065" t="str">
            <v>-</v>
          </cell>
          <cell r="X2065">
            <v>0</v>
          </cell>
          <cell r="Y2065">
            <v>0</v>
          </cell>
          <cell r="AI2065">
            <v>0</v>
          </cell>
          <cell r="AJ2065">
            <v>0</v>
          </cell>
          <cell r="AT2065">
            <v>0</v>
          </cell>
          <cell r="AU2065">
            <v>0</v>
          </cell>
          <cell r="PM2065">
            <v>0</v>
          </cell>
          <cell r="PN2065">
            <v>0</v>
          </cell>
          <cell r="PO2065">
            <v>0</v>
          </cell>
        </row>
        <row r="2066">
          <cell r="M2066" t="str">
            <v>DER_RV_OP_US</v>
          </cell>
          <cell r="V2066" t="str">
            <v>-</v>
          </cell>
          <cell r="X2066">
            <v>0</v>
          </cell>
          <cell r="Y2066">
            <v>0</v>
          </cell>
          <cell r="AI2066">
            <v>0</v>
          </cell>
          <cell r="AJ2066">
            <v>0</v>
          </cell>
          <cell r="AT2066">
            <v>0</v>
          </cell>
          <cell r="AU2066">
            <v>0</v>
          </cell>
          <cell r="PM2066">
            <v>0</v>
          </cell>
          <cell r="PN2066">
            <v>0</v>
          </cell>
          <cell r="PO2066">
            <v>0</v>
          </cell>
        </row>
        <row r="2067">
          <cell r="M2067" t="str">
            <v>DER_RV_OP_US</v>
          </cell>
          <cell r="V2067" t="str">
            <v>-</v>
          </cell>
          <cell r="X2067">
            <v>0</v>
          </cell>
          <cell r="Y2067">
            <v>0</v>
          </cell>
          <cell r="AI2067">
            <v>0</v>
          </cell>
          <cell r="AJ2067">
            <v>0</v>
          </cell>
          <cell r="AT2067">
            <v>0</v>
          </cell>
          <cell r="AU2067">
            <v>0</v>
          </cell>
          <cell r="PM2067">
            <v>0</v>
          </cell>
          <cell r="PN2067">
            <v>0</v>
          </cell>
          <cell r="PO2067">
            <v>0</v>
          </cell>
        </row>
        <row r="2068">
          <cell r="M2068" t="str">
            <v>DER_RV_OP_US</v>
          </cell>
          <cell r="V2068" t="str">
            <v>-</v>
          </cell>
          <cell r="X2068">
            <v>0</v>
          </cell>
          <cell r="Y2068">
            <v>0</v>
          </cell>
          <cell r="AI2068">
            <v>0</v>
          </cell>
          <cell r="AJ2068">
            <v>0</v>
          </cell>
          <cell r="AT2068">
            <v>0</v>
          </cell>
          <cell r="AU2068">
            <v>0</v>
          </cell>
          <cell r="PM2068">
            <v>0</v>
          </cell>
          <cell r="PN2068">
            <v>0</v>
          </cell>
          <cell r="PO2068">
            <v>0</v>
          </cell>
        </row>
        <row r="2069">
          <cell r="M2069" t="str">
            <v>DER_RV_OP_US</v>
          </cell>
          <cell r="V2069" t="str">
            <v>-</v>
          </cell>
          <cell r="X2069">
            <v>0</v>
          </cell>
          <cell r="Y2069">
            <v>0</v>
          </cell>
          <cell r="AI2069">
            <v>0</v>
          </cell>
          <cell r="AJ2069">
            <v>0</v>
          </cell>
          <cell r="AT2069">
            <v>0</v>
          </cell>
          <cell r="AU2069">
            <v>0</v>
          </cell>
          <cell r="PM2069">
            <v>0</v>
          </cell>
          <cell r="PN2069">
            <v>0</v>
          </cell>
          <cell r="PO2069">
            <v>0</v>
          </cell>
        </row>
        <row r="2070">
          <cell r="M2070" t="str">
            <v>DER_RV_OP_US</v>
          </cell>
          <cell r="V2070" t="str">
            <v>-</v>
          </cell>
          <cell r="X2070">
            <v>0</v>
          </cell>
          <cell r="Y2070">
            <v>0</v>
          </cell>
          <cell r="AI2070">
            <v>0</v>
          </cell>
          <cell r="AJ2070">
            <v>0</v>
          </cell>
          <cell r="AT2070">
            <v>0</v>
          </cell>
          <cell r="AU2070">
            <v>0</v>
          </cell>
          <cell r="PM2070">
            <v>0</v>
          </cell>
          <cell r="PN2070">
            <v>0</v>
          </cell>
          <cell r="PO2070">
            <v>0</v>
          </cell>
        </row>
        <row r="2071">
          <cell r="M2071" t="str">
            <v>DER_RV_OP_US</v>
          </cell>
          <cell r="V2071" t="str">
            <v>-</v>
          </cell>
          <cell r="X2071">
            <v>0</v>
          </cell>
          <cell r="Y2071">
            <v>0</v>
          </cell>
          <cell r="AI2071">
            <v>0</v>
          </cell>
          <cell r="AJ2071">
            <v>0</v>
          </cell>
          <cell r="AT2071">
            <v>0</v>
          </cell>
          <cell r="AU2071">
            <v>0</v>
          </cell>
          <cell r="PM2071">
            <v>0</v>
          </cell>
          <cell r="PN2071">
            <v>0</v>
          </cell>
          <cell r="PO2071">
            <v>0</v>
          </cell>
        </row>
        <row r="2072">
          <cell r="M2072" t="str">
            <v>DER_RV_OP_US</v>
          </cell>
          <cell r="V2072" t="str">
            <v>-</v>
          </cell>
          <cell r="X2072">
            <v>0</v>
          </cell>
          <cell r="Y2072">
            <v>0</v>
          </cell>
          <cell r="AI2072">
            <v>0</v>
          </cell>
          <cell r="AJ2072">
            <v>0</v>
          </cell>
          <cell r="AT2072">
            <v>0</v>
          </cell>
          <cell r="AU2072">
            <v>0</v>
          </cell>
          <cell r="PM2072">
            <v>0</v>
          </cell>
          <cell r="PN2072">
            <v>0</v>
          </cell>
          <cell r="PO2072">
            <v>0</v>
          </cell>
        </row>
        <row r="2073">
          <cell r="M2073" t="str">
            <v>DER_RV_OP_US</v>
          </cell>
          <cell r="V2073" t="str">
            <v>-</v>
          </cell>
          <cell r="X2073">
            <v>0</v>
          </cell>
          <cell r="Y2073">
            <v>0</v>
          </cell>
          <cell r="AI2073">
            <v>0</v>
          </cell>
          <cell r="AJ2073">
            <v>0</v>
          </cell>
          <cell r="AT2073">
            <v>0</v>
          </cell>
          <cell r="AU2073">
            <v>0</v>
          </cell>
          <cell r="PM2073">
            <v>0</v>
          </cell>
          <cell r="PN2073">
            <v>0</v>
          </cell>
          <cell r="PO2073">
            <v>0</v>
          </cell>
        </row>
        <row r="2074">
          <cell r="M2074" t="str">
            <v>DER_RV_OP_US</v>
          </cell>
          <cell r="V2074" t="str">
            <v>-</v>
          </cell>
          <cell r="X2074">
            <v>0</v>
          </cell>
          <cell r="Y2074">
            <v>0</v>
          </cell>
          <cell r="AI2074">
            <v>0</v>
          </cell>
          <cell r="AJ2074">
            <v>0</v>
          </cell>
          <cell r="AT2074">
            <v>0</v>
          </cell>
          <cell r="AU2074">
            <v>0</v>
          </cell>
          <cell r="PM2074">
            <v>0</v>
          </cell>
          <cell r="PN2074">
            <v>0</v>
          </cell>
          <cell r="PO2074">
            <v>0</v>
          </cell>
        </row>
        <row r="2075">
          <cell r="M2075" t="str">
            <v>DER_RV_OP_US</v>
          </cell>
          <cell r="V2075" t="str">
            <v>-</v>
          </cell>
          <cell r="X2075">
            <v>0</v>
          </cell>
          <cell r="Y2075">
            <v>0</v>
          </cell>
          <cell r="AI2075">
            <v>0</v>
          </cell>
          <cell r="AJ2075">
            <v>0</v>
          </cell>
          <cell r="AT2075">
            <v>0</v>
          </cell>
          <cell r="AU2075">
            <v>0</v>
          </cell>
          <cell r="PM2075">
            <v>0</v>
          </cell>
          <cell r="PN2075">
            <v>0</v>
          </cell>
          <cell r="PO2075">
            <v>0</v>
          </cell>
        </row>
        <row r="2076">
          <cell r="M2076" t="str">
            <v>DER_RV_OP_US</v>
          </cell>
          <cell r="V2076" t="str">
            <v>-</v>
          </cell>
          <cell r="X2076">
            <v>0</v>
          </cell>
          <cell r="Y2076">
            <v>0</v>
          </cell>
          <cell r="AI2076">
            <v>0</v>
          </cell>
          <cell r="AJ2076">
            <v>0</v>
          </cell>
          <cell r="AT2076">
            <v>0</v>
          </cell>
          <cell r="AU2076">
            <v>0</v>
          </cell>
          <cell r="PM2076">
            <v>0</v>
          </cell>
          <cell r="PN2076">
            <v>0</v>
          </cell>
          <cell r="PO2076">
            <v>0</v>
          </cell>
        </row>
        <row r="2077">
          <cell r="M2077" t="str">
            <v>DER_RV_OP_US</v>
          </cell>
          <cell r="V2077" t="str">
            <v>-</v>
          </cell>
          <cell r="X2077">
            <v>0</v>
          </cell>
          <cell r="Y2077">
            <v>0</v>
          </cell>
          <cell r="AI2077">
            <v>0</v>
          </cell>
          <cell r="AJ2077">
            <v>0</v>
          </cell>
          <cell r="AT2077">
            <v>0</v>
          </cell>
          <cell r="AU2077">
            <v>0</v>
          </cell>
          <cell r="PM2077">
            <v>0</v>
          </cell>
          <cell r="PN2077">
            <v>0</v>
          </cell>
          <cell r="PO2077">
            <v>0</v>
          </cell>
        </row>
        <row r="2078">
          <cell r="M2078" t="str">
            <v>DER_RV_OP_US</v>
          </cell>
          <cell r="V2078" t="str">
            <v>-</v>
          </cell>
          <cell r="X2078">
            <v>0</v>
          </cell>
          <cell r="Y2078">
            <v>0</v>
          </cell>
          <cell r="AI2078">
            <v>0</v>
          </cell>
          <cell r="AJ2078">
            <v>0</v>
          </cell>
          <cell r="AT2078">
            <v>0</v>
          </cell>
          <cell r="AU2078">
            <v>0</v>
          </cell>
          <cell r="PM2078">
            <v>0</v>
          </cell>
          <cell r="PN2078">
            <v>0</v>
          </cell>
          <cell r="PO2078">
            <v>0</v>
          </cell>
        </row>
        <row r="2079">
          <cell r="M2079" t="str">
            <v>DER_RV_OP_US</v>
          </cell>
          <cell r="V2079" t="str">
            <v>-</v>
          </cell>
          <cell r="X2079">
            <v>0</v>
          </cell>
          <cell r="Y2079">
            <v>0</v>
          </cell>
          <cell r="AI2079">
            <v>0</v>
          </cell>
          <cell r="AJ2079">
            <v>0</v>
          </cell>
          <cell r="AT2079">
            <v>0</v>
          </cell>
          <cell r="AU2079">
            <v>0</v>
          </cell>
          <cell r="PM2079">
            <v>0</v>
          </cell>
          <cell r="PN2079">
            <v>0</v>
          </cell>
          <cell r="PO2079">
            <v>0</v>
          </cell>
        </row>
        <row r="2080">
          <cell r="M2080" t="str">
            <v>DER_RV_OP_US</v>
          </cell>
          <cell r="V2080" t="str">
            <v>-</v>
          </cell>
          <cell r="X2080">
            <v>0</v>
          </cell>
          <cell r="Y2080">
            <v>0</v>
          </cell>
          <cell r="AI2080">
            <v>0</v>
          </cell>
          <cell r="AJ2080">
            <v>0</v>
          </cell>
          <cell r="AT2080">
            <v>0</v>
          </cell>
          <cell r="AU2080">
            <v>0</v>
          </cell>
          <cell r="PM2080">
            <v>0</v>
          </cell>
          <cell r="PN2080">
            <v>0</v>
          </cell>
          <cell r="PO2080">
            <v>0</v>
          </cell>
        </row>
        <row r="2081">
          <cell r="M2081" t="str">
            <v>DER_RV_OP_US</v>
          </cell>
          <cell r="V2081" t="str">
            <v>-</v>
          </cell>
          <cell r="X2081">
            <v>0</v>
          </cell>
          <cell r="Y2081">
            <v>0</v>
          </cell>
          <cell r="AI2081">
            <v>0</v>
          </cell>
          <cell r="AJ2081">
            <v>0</v>
          </cell>
          <cell r="AT2081">
            <v>0</v>
          </cell>
          <cell r="AU2081">
            <v>0</v>
          </cell>
          <cell r="PM2081">
            <v>0</v>
          </cell>
          <cell r="PN2081">
            <v>0</v>
          </cell>
          <cell r="PO2081">
            <v>0</v>
          </cell>
        </row>
        <row r="2082">
          <cell r="M2082" t="str">
            <v>DER_RV_OP_US</v>
          </cell>
          <cell r="V2082" t="str">
            <v>-</v>
          </cell>
          <cell r="X2082">
            <v>0</v>
          </cell>
          <cell r="Y2082">
            <v>0</v>
          </cell>
          <cell r="AI2082">
            <v>0</v>
          </cell>
          <cell r="AJ2082">
            <v>0</v>
          </cell>
          <cell r="AT2082">
            <v>0</v>
          </cell>
          <cell r="AU2082">
            <v>0</v>
          </cell>
          <cell r="PM2082">
            <v>0</v>
          </cell>
          <cell r="PN2082">
            <v>0</v>
          </cell>
          <cell r="PO2082">
            <v>0</v>
          </cell>
        </row>
        <row r="2083">
          <cell r="M2083" t="str">
            <v>DER_RV_OP_US</v>
          </cell>
          <cell r="V2083" t="str">
            <v>-</v>
          </cell>
          <cell r="X2083">
            <v>0</v>
          </cell>
          <cell r="Y2083">
            <v>0</v>
          </cell>
          <cell r="AI2083">
            <v>0</v>
          </cell>
          <cell r="AJ2083">
            <v>0</v>
          </cell>
          <cell r="AT2083">
            <v>0</v>
          </cell>
          <cell r="AU2083">
            <v>0</v>
          </cell>
          <cell r="PM2083">
            <v>0</v>
          </cell>
          <cell r="PN2083">
            <v>0</v>
          </cell>
          <cell r="PO2083">
            <v>0</v>
          </cell>
        </row>
        <row r="2084">
          <cell r="M2084" t="str">
            <v>DER_RV_OP_US</v>
          </cell>
          <cell r="V2084" t="str">
            <v>-</v>
          </cell>
          <cell r="X2084">
            <v>0</v>
          </cell>
          <cell r="Y2084">
            <v>0</v>
          </cell>
          <cell r="AI2084">
            <v>0</v>
          </cell>
          <cell r="AJ2084">
            <v>0</v>
          </cell>
          <cell r="AT2084">
            <v>0</v>
          </cell>
          <cell r="AU2084">
            <v>0</v>
          </cell>
          <cell r="PM2084">
            <v>0</v>
          </cell>
          <cell r="PN2084">
            <v>0</v>
          </cell>
          <cell r="PO2084">
            <v>0</v>
          </cell>
        </row>
        <row r="2085">
          <cell r="M2085" t="str">
            <v>DER_RV_OP_US</v>
          </cell>
          <cell r="V2085" t="str">
            <v>-</v>
          </cell>
          <cell r="X2085">
            <v>0</v>
          </cell>
          <cell r="Y2085">
            <v>0</v>
          </cell>
          <cell r="AI2085">
            <v>0</v>
          </cell>
          <cell r="AJ2085">
            <v>0</v>
          </cell>
          <cell r="AT2085">
            <v>0</v>
          </cell>
          <cell r="AU2085">
            <v>0</v>
          </cell>
          <cell r="PM2085">
            <v>0</v>
          </cell>
          <cell r="PN2085">
            <v>0</v>
          </cell>
          <cell r="PO2085">
            <v>0</v>
          </cell>
        </row>
        <row r="2086">
          <cell r="M2086" t="str">
            <v>DER_RV_OP_US</v>
          </cell>
          <cell r="V2086" t="str">
            <v>-</v>
          </cell>
          <cell r="X2086">
            <v>0</v>
          </cell>
          <cell r="Y2086">
            <v>0</v>
          </cell>
          <cell r="AI2086">
            <v>0</v>
          </cell>
          <cell r="AJ2086">
            <v>0</v>
          </cell>
          <cell r="AT2086">
            <v>0</v>
          </cell>
          <cell r="AU2086">
            <v>0</v>
          </cell>
          <cell r="PM2086">
            <v>0</v>
          </cell>
          <cell r="PN2086">
            <v>0</v>
          </cell>
          <cell r="PO2086">
            <v>0</v>
          </cell>
        </row>
        <row r="2087">
          <cell r="M2087" t="str">
            <v>DER_RV_OP_US</v>
          </cell>
          <cell r="V2087" t="str">
            <v>-</v>
          </cell>
          <cell r="X2087">
            <v>0</v>
          </cell>
          <cell r="Y2087">
            <v>0</v>
          </cell>
          <cell r="AI2087">
            <v>0</v>
          </cell>
          <cell r="AJ2087">
            <v>0</v>
          </cell>
          <cell r="AT2087">
            <v>0</v>
          </cell>
          <cell r="AU2087">
            <v>0</v>
          </cell>
          <cell r="PM2087">
            <v>0</v>
          </cell>
          <cell r="PN2087">
            <v>0</v>
          </cell>
          <cell r="PO2087">
            <v>0</v>
          </cell>
        </row>
        <row r="2088">
          <cell r="M2088" t="str">
            <v>DER_RV_OP_US</v>
          </cell>
          <cell r="V2088" t="str">
            <v>-</v>
          </cell>
          <cell r="X2088">
            <v>0</v>
          </cell>
          <cell r="Y2088">
            <v>0</v>
          </cell>
          <cell r="AI2088">
            <v>0</v>
          </cell>
          <cell r="AJ2088">
            <v>0</v>
          </cell>
          <cell r="AT2088">
            <v>0</v>
          </cell>
          <cell r="AU2088">
            <v>0</v>
          </cell>
          <cell r="PM2088">
            <v>0</v>
          </cell>
          <cell r="PN2088">
            <v>0</v>
          </cell>
          <cell r="PO2088">
            <v>0</v>
          </cell>
        </row>
        <row r="2089">
          <cell r="M2089" t="str">
            <v>DER_RV_OP_US</v>
          </cell>
          <cell r="V2089" t="str">
            <v>-</v>
          </cell>
          <cell r="X2089">
            <v>0</v>
          </cell>
          <cell r="Y2089">
            <v>0</v>
          </cell>
          <cell r="AI2089">
            <v>0</v>
          </cell>
          <cell r="AJ2089">
            <v>0</v>
          </cell>
          <cell r="AT2089">
            <v>0</v>
          </cell>
          <cell r="AU2089">
            <v>0</v>
          </cell>
          <cell r="PM2089">
            <v>0</v>
          </cell>
          <cell r="PN2089">
            <v>0</v>
          </cell>
          <cell r="PO2089">
            <v>0</v>
          </cell>
        </row>
        <row r="2090">
          <cell r="M2090" t="str">
            <v>DER_RV_OP_US</v>
          </cell>
          <cell r="V2090" t="str">
            <v>-</v>
          </cell>
          <cell r="X2090">
            <v>0</v>
          </cell>
          <cell r="Y2090">
            <v>0</v>
          </cell>
          <cell r="AI2090">
            <v>0</v>
          </cell>
          <cell r="AJ2090">
            <v>0</v>
          </cell>
          <cell r="AT2090">
            <v>0</v>
          </cell>
          <cell r="AU2090">
            <v>0</v>
          </cell>
          <cell r="PM2090">
            <v>0</v>
          </cell>
          <cell r="PN2090">
            <v>0</v>
          </cell>
          <cell r="PO2090">
            <v>0</v>
          </cell>
        </row>
        <row r="2091">
          <cell r="M2091" t="str">
            <v>DER_RV_OP_US</v>
          </cell>
          <cell r="V2091" t="str">
            <v>-</v>
          </cell>
          <cell r="X2091">
            <v>0</v>
          </cell>
          <cell r="Y2091">
            <v>0</v>
          </cell>
          <cell r="AI2091">
            <v>0</v>
          </cell>
          <cell r="AJ2091">
            <v>0</v>
          </cell>
          <cell r="AT2091">
            <v>0</v>
          </cell>
          <cell r="AU2091">
            <v>0</v>
          </cell>
          <cell r="PM2091">
            <v>0</v>
          </cell>
          <cell r="PN2091">
            <v>0</v>
          </cell>
          <cell r="PO2091">
            <v>0</v>
          </cell>
        </row>
        <row r="2092">
          <cell r="M2092" t="str">
            <v>DER_RV_OP_US</v>
          </cell>
          <cell r="V2092" t="str">
            <v>-</v>
          </cell>
          <cell r="X2092">
            <v>0</v>
          </cell>
          <cell r="Y2092">
            <v>0</v>
          </cell>
          <cell r="AI2092">
            <v>0</v>
          </cell>
          <cell r="AJ2092">
            <v>0</v>
          </cell>
          <cell r="AT2092">
            <v>0</v>
          </cell>
          <cell r="AU2092">
            <v>0</v>
          </cell>
          <cell r="PM2092">
            <v>0</v>
          </cell>
          <cell r="PN2092">
            <v>0</v>
          </cell>
          <cell r="PO2092">
            <v>0</v>
          </cell>
        </row>
        <row r="2093">
          <cell r="M2093" t="str">
            <v>DER_RV_OP_US</v>
          </cell>
          <cell r="V2093" t="str">
            <v>-</v>
          </cell>
          <cell r="X2093">
            <v>0</v>
          </cell>
          <cell r="Y2093">
            <v>0</v>
          </cell>
          <cell r="AI2093">
            <v>0</v>
          </cell>
          <cell r="AJ2093">
            <v>0</v>
          </cell>
          <cell r="AT2093">
            <v>0</v>
          </cell>
          <cell r="AU2093">
            <v>0</v>
          </cell>
          <cell r="PM2093">
            <v>0</v>
          </cell>
          <cell r="PN2093">
            <v>0</v>
          </cell>
          <cell r="PO2093">
            <v>0</v>
          </cell>
        </row>
        <row r="2094">
          <cell r="M2094" t="str">
            <v>DER_RV_OP_US</v>
          </cell>
          <cell r="V2094" t="str">
            <v>-</v>
          </cell>
          <cell r="X2094">
            <v>0</v>
          </cell>
          <cell r="Y2094">
            <v>0</v>
          </cell>
          <cell r="AI2094">
            <v>0</v>
          </cell>
          <cell r="AJ2094">
            <v>0</v>
          </cell>
          <cell r="AT2094">
            <v>0</v>
          </cell>
          <cell r="AU2094">
            <v>0</v>
          </cell>
          <cell r="PM2094">
            <v>0</v>
          </cell>
          <cell r="PN2094">
            <v>0</v>
          </cell>
          <cell r="PO2094">
            <v>0</v>
          </cell>
        </row>
        <row r="2095">
          <cell r="M2095" t="str">
            <v>DER_RV_OP_US</v>
          </cell>
          <cell r="V2095" t="str">
            <v>-</v>
          </cell>
          <cell r="X2095">
            <v>0</v>
          </cell>
          <cell r="Y2095">
            <v>0</v>
          </cell>
          <cell r="AI2095">
            <v>0</v>
          </cell>
          <cell r="AJ2095">
            <v>0</v>
          </cell>
          <cell r="AT2095">
            <v>0</v>
          </cell>
          <cell r="AU2095">
            <v>0</v>
          </cell>
          <cell r="PM2095">
            <v>0</v>
          </cell>
          <cell r="PN2095">
            <v>0</v>
          </cell>
          <cell r="PO2095">
            <v>0</v>
          </cell>
        </row>
        <row r="2096">
          <cell r="M2096" t="str">
            <v>DER_RV_OP_US</v>
          </cell>
          <cell r="V2096" t="str">
            <v>-</v>
          </cell>
          <cell r="X2096">
            <v>0</v>
          </cell>
          <cell r="Y2096">
            <v>0</v>
          </cell>
          <cell r="AI2096">
            <v>0</v>
          </cell>
          <cell r="AJ2096">
            <v>0</v>
          </cell>
          <cell r="AT2096">
            <v>0</v>
          </cell>
          <cell r="AU2096">
            <v>0</v>
          </cell>
          <cell r="PM2096">
            <v>0</v>
          </cell>
          <cell r="PN2096">
            <v>0</v>
          </cell>
          <cell r="PO2096">
            <v>0</v>
          </cell>
        </row>
        <row r="2097">
          <cell r="M2097" t="str">
            <v>DER_RV_OP_US</v>
          </cell>
          <cell r="V2097" t="str">
            <v>-</v>
          </cell>
          <cell r="X2097">
            <v>0</v>
          </cell>
          <cell r="Y2097">
            <v>0</v>
          </cell>
          <cell r="AI2097">
            <v>0</v>
          </cell>
          <cell r="AJ2097">
            <v>0</v>
          </cell>
          <cell r="AT2097">
            <v>0</v>
          </cell>
          <cell r="AU2097">
            <v>0</v>
          </cell>
          <cell r="PM2097">
            <v>0</v>
          </cell>
          <cell r="PN2097">
            <v>0</v>
          </cell>
          <cell r="PO2097">
            <v>0</v>
          </cell>
        </row>
        <row r="2098">
          <cell r="M2098" t="str">
            <v>DER_RV_OP_US</v>
          </cell>
          <cell r="V2098" t="str">
            <v>-</v>
          </cell>
          <cell r="X2098">
            <v>0</v>
          </cell>
          <cell r="Y2098">
            <v>0</v>
          </cell>
          <cell r="AI2098">
            <v>0</v>
          </cell>
          <cell r="AJ2098">
            <v>0</v>
          </cell>
          <cell r="AT2098">
            <v>0</v>
          </cell>
          <cell r="AU2098">
            <v>0</v>
          </cell>
          <cell r="PM2098">
            <v>0</v>
          </cell>
          <cell r="PN2098">
            <v>0</v>
          </cell>
          <cell r="PO2098">
            <v>0</v>
          </cell>
        </row>
        <row r="2099">
          <cell r="M2099" t="str">
            <v>DER_RV_OP_US</v>
          </cell>
          <cell r="V2099" t="str">
            <v>-</v>
          </cell>
          <cell r="X2099">
            <v>0</v>
          </cell>
          <cell r="Y2099">
            <v>0</v>
          </cell>
          <cell r="AI2099">
            <v>0</v>
          </cell>
          <cell r="AJ2099">
            <v>0</v>
          </cell>
          <cell r="AT2099">
            <v>0</v>
          </cell>
          <cell r="AU2099">
            <v>0</v>
          </cell>
          <cell r="PM2099">
            <v>0</v>
          </cell>
          <cell r="PN2099">
            <v>0</v>
          </cell>
          <cell r="PO2099">
            <v>0</v>
          </cell>
        </row>
        <row r="2100">
          <cell r="M2100" t="str">
            <v>DER_RV_OP_US</v>
          </cell>
          <cell r="V2100" t="str">
            <v>-</v>
          </cell>
          <cell r="X2100">
            <v>0</v>
          </cell>
          <cell r="Y2100">
            <v>0</v>
          </cell>
          <cell r="AI2100">
            <v>0</v>
          </cell>
          <cell r="AJ2100">
            <v>0</v>
          </cell>
          <cell r="AT2100">
            <v>0</v>
          </cell>
          <cell r="AU2100">
            <v>0</v>
          </cell>
          <cell r="PM2100">
            <v>0</v>
          </cell>
          <cell r="PN2100">
            <v>0</v>
          </cell>
          <cell r="PO2100">
            <v>0</v>
          </cell>
        </row>
        <row r="2101">
          <cell r="M2101" t="str">
            <v>DER_RV_OP_US</v>
          </cell>
          <cell r="V2101" t="str">
            <v>-</v>
          </cell>
          <cell r="X2101">
            <v>0</v>
          </cell>
          <cell r="Y2101">
            <v>0</v>
          </cell>
          <cell r="AI2101">
            <v>0</v>
          </cell>
          <cell r="AJ2101">
            <v>0</v>
          </cell>
          <cell r="AT2101">
            <v>0</v>
          </cell>
          <cell r="AU2101">
            <v>0</v>
          </cell>
          <cell r="PM2101">
            <v>0</v>
          </cell>
          <cell r="PN2101">
            <v>0</v>
          </cell>
          <cell r="PO2101">
            <v>0</v>
          </cell>
        </row>
        <row r="2102">
          <cell r="M2102" t="str">
            <v>DER_RV_OP_US</v>
          </cell>
          <cell r="V2102" t="str">
            <v>-</v>
          </cell>
          <cell r="X2102">
            <v>0</v>
          </cell>
          <cell r="Y2102">
            <v>0</v>
          </cell>
          <cell r="AI2102">
            <v>0</v>
          </cell>
          <cell r="AJ2102">
            <v>0</v>
          </cell>
          <cell r="AT2102">
            <v>0</v>
          </cell>
          <cell r="AU2102">
            <v>0</v>
          </cell>
          <cell r="PM2102">
            <v>0</v>
          </cell>
          <cell r="PN2102">
            <v>0</v>
          </cell>
          <cell r="PO2102">
            <v>0</v>
          </cell>
        </row>
        <row r="2103">
          <cell r="M2103" t="str">
            <v>DER_RV_OP_US</v>
          </cell>
          <cell r="V2103" t="str">
            <v>-</v>
          </cell>
          <cell r="X2103">
            <v>0</v>
          </cell>
          <cell r="Y2103">
            <v>0</v>
          </cell>
          <cell r="AI2103">
            <v>0</v>
          </cell>
          <cell r="AJ2103">
            <v>0</v>
          </cell>
          <cell r="AT2103">
            <v>0</v>
          </cell>
          <cell r="AU2103">
            <v>0</v>
          </cell>
          <cell r="PM2103">
            <v>0</v>
          </cell>
          <cell r="PN2103">
            <v>0</v>
          </cell>
          <cell r="PO2103">
            <v>0</v>
          </cell>
        </row>
        <row r="2104">
          <cell r="M2104" t="str">
            <v>DER_RV_OP_US</v>
          </cell>
          <cell r="V2104" t="str">
            <v>-</v>
          </cell>
          <cell r="X2104">
            <v>0</v>
          </cell>
          <cell r="Y2104">
            <v>0</v>
          </cell>
          <cell r="AI2104">
            <v>0</v>
          </cell>
          <cell r="AJ2104">
            <v>0</v>
          </cell>
          <cell r="AT2104">
            <v>0</v>
          </cell>
          <cell r="AU2104">
            <v>0</v>
          </cell>
          <cell r="PM2104">
            <v>0</v>
          </cell>
          <cell r="PN2104">
            <v>0</v>
          </cell>
          <cell r="PO2104">
            <v>0</v>
          </cell>
        </row>
        <row r="2105">
          <cell r="M2105" t="str">
            <v>DER_RV_OP_US</v>
          </cell>
          <cell r="V2105" t="str">
            <v>-</v>
          </cell>
          <cell r="X2105">
            <v>0</v>
          </cell>
          <cell r="Y2105">
            <v>0</v>
          </cell>
          <cell r="AI2105">
            <v>0</v>
          </cell>
          <cell r="AJ2105">
            <v>0</v>
          </cell>
          <cell r="AT2105">
            <v>0</v>
          </cell>
          <cell r="AU2105">
            <v>0</v>
          </cell>
          <cell r="PM2105">
            <v>0</v>
          </cell>
          <cell r="PN2105">
            <v>0</v>
          </cell>
          <cell r="PO2105">
            <v>0</v>
          </cell>
        </row>
        <row r="2106">
          <cell r="M2106" t="str">
            <v>DER_RV_OP_US</v>
          </cell>
          <cell r="V2106" t="str">
            <v>-</v>
          </cell>
          <cell r="X2106">
            <v>0</v>
          </cell>
          <cell r="Y2106">
            <v>0</v>
          </cell>
          <cell r="AI2106">
            <v>0</v>
          </cell>
          <cell r="AJ2106">
            <v>0</v>
          </cell>
          <cell r="AT2106">
            <v>0</v>
          </cell>
          <cell r="AU2106">
            <v>0</v>
          </cell>
          <cell r="PM2106">
            <v>0</v>
          </cell>
          <cell r="PN2106">
            <v>0</v>
          </cell>
          <cell r="PO2106">
            <v>0</v>
          </cell>
        </row>
        <row r="2107">
          <cell r="M2107" t="str">
            <v>DER_RV_OP_US</v>
          </cell>
          <cell r="V2107" t="str">
            <v>-</v>
          </cell>
          <cell r="X2107">
            <v>0</v>
          </cell>
          <cell r="Y2107">
            <v>0</v>
          </cell>
          <cell r="AI2107">
            <v>0</v>
          </cell>
          <cell r="AJ2107">
            <v>0</v>
          </cell>
          <cell r="AT2107">
            <v>0</v>
          </cell>
          <cell r="AU2107">
            <v>0</v>
          </cell>
          <cell r="PM2107">
            <v>0</v>
          </cell>
          <cell r="PN2107">
            <v>0</v>
          </cell>
          <cell r="PO2107">
            <v>0</v>
          </cell>
        </row>
        <row r="2108">
          <cell r="M2108" t="str">
            <v>DER_RV_OP_US</v>
          </cell>
          <cell r="V2108" t="str">
            <v>-</v>
          </cell>
          <cell r="X2108">
            <v>0</v>
          </cell>
          <cell r="Y2108">
            <v>0</v>
          </cell>
          <cell r="AI2108">
            <v>0</v>
          </cell>
          <cell r="AJ2108">
            <v>0</v>
          </cell>
          <cell r="AT2108">
            <v>0</v>
          </cell>
          <cell r="AU2108">
            <v>0</v>
          </cell>
          <cell r="PM2108">
            <v>0</v>
          </cell>
          <cell r="PN2108">
            <v>0</v>
          </cell>
          <cell r="PO2108">
            <v>0</v>
          </cell>
        </row>
        <row r="2109">
          <cell r="M2109" t="str">
            <v>DER_RV_OP_US</v>
          </cell>
          <cell r="V2109" t="str">
            <v>-</v>
          </cell>
          <cell r="X2109">
            <v>0</v>
          </cell>
          <cell r="Y2109">
            <v>0</v>
          </cell>
          <cell r="AI2109">
            <v>0</v>
          </cell>
          <cell r="AJ2109">
            <v>0</v>
          </cell>
          <cell r="AT2109">
            <v>0</v>
          </cell>
          <cell r="AU2109">
            <v>0</v>
          </cell>
          <cell r="PM2109">
            <v>0</v>
          </cell>
          <cell r="PN2109">
            <v>0</v>
          </cell>
          <cell r="PO2109">
            <v>0</v>
          </cell>
        </row>
        <row r="2110">
          <cell r="M2110" t="str">
            <v>DER_RV_OP_US</v>
          </cell>
          <cell r="V2110" t="str">
            <v>-</v>
          </cell>
          <cell r="X2110">
            <v>0</v>
          </cell>
          <cell r="Y2110">
            <v>0</v>
          </cell>
          <cell r="AI2110">
            <v>0</v>
          </cell>
          <cell r="AJ2110">
            <v>0</v>
          </cell>
          <cell r="AT2110">
            <v>0</v>
          </cell>
          <cell r="AU2110">
            <v>0</v>
          </cell>
          <cell r="PM2110">
            <v>0</v>
          </cell>
          <cell r="PN2110">
            <v>0</v>
          </cell>
          <cell r="PO2110">
            <v>0</v>
          </cell>
        </row>
        <row r="2111">
          <cell r="M2111" t="str">
            <v>DER_RV_OP_US</v>
          </cell>
          <cell r="V2111" t="str">
            <v>-</v>
          </cell>
          <cell r="X2111">
            <v>0</v>
          </cell>
          <cell r="Y2111">
            <v>0</v>
          </cell>
          <cell r="AI2111">
            <v>0</v>
          </cell>
          <cell r="AJ2111">
            <v>0</v>
          </cell>
          <cell r="AT2111">
            <v>0</v>
          </cell>
          <cell r="AU2111">
            <v>0</v>
          </cell>
          <cell r="PM2111">
            <v>0</v>
          </cell>
          <cell r="PN2111">
            <v>0</v>
          </cell>
          <cell r="PO2111">
            <v>0</v>
          </cell>
        </row>
        <row r="2112">
          <cell r="M2112" t="str">
            <v>DER_RV_OP_US</v>
          </cell>
          <cell r="V2112" t="str">
            <v>-</v>
          </cell>
          <cell r="X2112">
            <v>0</v>
          </cell>
          <cell r="Y2112">
            <v>0</v>
          </cell>
          <cell r="AI2112">
            <v>0</v>
          </cell>
          <cell r="AJ2112">
            <v>0</v>
          </cell>
          <cell r="AT2112">
            <v>0</v>
          </cell>
          <cell r="AU2112">
            <v>0</v>
          </cell>
          <cell r="PM2112">
            <v>0</v>
          </cell>
          <cell r="PN2112">
            <v>0</v>
          </cell>
          <cell r="PO2112">
            <v>0</v>
          </cell>
        </row>
        <row r="2113">
          <cell r="M2113" t="str">
            <v>DER_RV_OP_US</v>
          </cell>
          <cell r="V2113" t="str">
            <v>-</v>
          </cell>
          <cell r="X2113">
            <v>0</v>
          </cell>
          <cell r="Y2113">
            <v>0</v>
          </cell>
          <cell r="AI2113">
            <v>0</v>
          </cell>
          <cell r="AJ2113">
            <v>0</v>
          </cell>
          <cell r="AT2113">
            <v>0</v>
          </cell>
          <cell r="AU2113">
            <v>0</v>
          </cell>
          <cell r="PM2113">
            <v>0</v>
          </cell>
          <cell r="PN2113">
            <v>0</v>
          </cell>
          <cell r="PO2113">
            <v>0</v>
          </cell>
        </row>
        <row r="2114">
          <cell r="M2114" t="str">
            <v>DER_RV_OP_US</v>
          </cell>
          <cell r="V2114" t="str">
            <v>-</v>
          </cell>
          <cell r="X2114">
            <v>0</v>
          </cell>
          <cell r="Y2114">
            <v>0</v>
          </cell>
          <cell r="AI2114">
            <v>0</v>
          </cell>
          <cell r="AJ2114">
            <v>0</v>
          </cell>
          <cell r="AT2114">
            <v>0</v>
          </cell>
          <cell r="AU2114">
            <v>0</v>
          </cell>
          <cell r="PM2114">
            <v>0</v>
          </cell>
          <cell r="PN2114">
            <v>0</v>
          </cell>
          <cell r="PO2114">
            <v>0</v>
          </cell>
        </row>
        <row r="2115">
          <cell r="M2115" t="str">
            <v>DER_RV_OP_US</v>
          </cell>
          <cell r="V2115" t="str">
            <v>-</v>
          </cell>
          <cell r="X2115">
            <v>0</v>
          </cell>
          <cell r="Y2115">
            <v>0</v>
          </cell>
          <cell r="AI2115">
            <v>0</v>
          </cell>
          <cell r="AJ2115">
            <v>0</v>
          </cell>
          <cell r="AT2115">
            <v>0</v>
          </cell>
          <cell r="AU2115">
            <v>0</v>
          </cell>
          <cell r="PM2115">
            <v>0</v>
          </cell>
          <cell r="PN2115">
            <v>0</v>
          </cell>
          <cell r="PO2115">
            <v>0</v>
          </cell>
        </row>
        <row r="2116">
          <cell r="M2116" t="str">
            <v>DER_RV_OP_US</v>
          </cell>
          <cell r="V2116" t="str">
            <v>-</v>
          </cell>
          <cell r="X2116">
            <v>0</v>
          </cell>
          <cell r="Y2116">
            <v>0</v>
          </cell>
          <cell r="AI2116">
            <v>0</v>
          </cell>
          <cell r="AJ2116">
            <v>0</v>
          </cell>
          <cell r="AT2116">
            <v>0</v>
          </cell>
          <cell r="AU2116">
            <v>0</v>
          </cell>
          <cell r="PM2116">
            <v>0</v>
          </cell>
          <cell r="PN2116">
            <v>0</v>
          </cell>
          <cell r="PO2116">
            <v>0</v>
          </cell>
        </row>
        <row r="2117">
          <cell r="M2117" t="str">
            <v>DER_RV_OP_US</v>
          </cell>
          <cell r="V2117" t="str">
            <v>-</v>
          </cell>
          <cell r="X2117">
            <v>0</v>
          </cell>
          <cell r="Y2117">
            <v>0</v>
          </cell>
          <cell r="AI2117">
            <v>0</v>
          </cell>
          <cell r="AJ2117">
            <v>0</v>
          </cell>
          <cell r="AT2117">
            <v>0</v>
          </cell>
          <cell r="AU2117">
            <v>0</v>
          </cell>
          <cell r="PM2117">
            <v>0</v>
          </cell>
          <cell r="PN2117">
            <v>0</v>
          </cell>
          <cell r="PO2117">
            <v>0</v>
          </cell>
        </row>
        <row r="2118">
          <cell r="M2118" t="str">
            <v>DER_RV_OP_US</v>
          </cell>
          <cell r="V2118" t="str">
            <v>-</v>
          </cell>
          <cell r="X2118">
            <v>0</v>
          </cell>
          <cell r="Y2118">
            <v>0</v>
          </cell>
          <cell r="AI2118">
            <v>0</v>
          </cell>
          <cell r="AJ2118">
            <v>0</v>
          </cell>
          <cell r="AT2118">
            <v>0</v>
          </cell>
          <cell r="AU2118">
            <v>0</v>
          </cell>
          <cell r="PM2118">
            <v>0</v>
          </cell>
          <cell r="PN2118">
            <v>0</v>
          </cell>
          <cell r="PO2118">
            <v>0</v>
          </cell>
        </row>
        <row r="2119">
          <cell r="M2119" t="str">
            <v>DER_RV_OP_US</v>
          </cell>
          <cell r="V2119" t="str">
            <v>-</v>
          </cell>
          <cell r="X2119">
            <v>0</v>
          </cell>
          <cell r="Y2119">
            <v>0</v>
          </cell>
          <cell r="AI2119">
            <v>0</v>
          </cell>
          <cell r="AJ2119">
            <v>0</v>
          </cell>
          <cell r="AT2119">
            <v>0</v>
          </cell>
          <cell r="AU2119">
            <v>0</v>
          </cell>
          <cell r="PM2119">
            <v>0</v>
          </cell>
          <cell r="PN2119">
            <v>0</v>
          </cell>
          <cell r="PO2119">
            <v>0</v>
          </cell>
        </row>
        <row r="2120">
          <cell r="M2120" t="str">
            <v>DER_RV_OP_US</v>
          </cell>
          <cell r="V2120" t="str">
            <v>-</v>
          </cell>
          <cell r="X2120">
            <v>0</v>
          </cell>
          <cell r="Y2120">
            <v>0</v>
          </cell>
          <cell r="AI2120">
            <v>0</v>
          </cell>
          <cell r="AJ2120">
            <v>0</v>
          </cell>
          <cell r="AT2120">
            <v>0</v>
          </cell>
          <cell r="AU2120">
            <v>0</v>
          </cell>
          <cell r="PM2120">
            <v>0</v>
          </cell>
          <cell r="PN2120">
            <v>0</v>
          </cell>
          <cell r="PO2120">
            <v>0</v>
          </cell>
        </row>
        <row r="2121">
          <cell r="M2121" t="str">
            <v>DER_RV_OP_US</v>
          </cell>
          <cell r="V2121" t="str">
            <v>-</v>
          </cell>
          <cell r="X2121">
            <v>0</v>
          </cell>
          <cell r="Y2121">
            <v>0</v>
          </cell>
          <cell r="AI2121">
            <v>0</v>
          </cell>
          <cell r="AJ2121">
            <v>0</v>
          </cell>
          <cell r="AT2121">
            <v>0</v>
          </cell>
          <cell r="AU2121">
            <v>0</v>
          </cell>
          <cell r="PM2121">
            <v>0</v>
          </cell>
          <cell r="PN2121">
            <v>0</v>
          </cell>
          <cell r="PO2121">
            <v>0</v>
          </cell>
        </row>
        <row r="2122">
          <cell r="M2122" t="str">
            <v>DER_RV_OP_US</v>
          </cell>
          <cell r="V2122" t="str">
            <v>-</v>
          </cell>
          <cell r="X2122">
            <v>0</v>
          </cell>
          <cell r="Y2122">
            <v>0</v>
          </cell>
          <cell r="AI2122">
            <v>0</v>
          </cell>
          <cell r="AJ2122">
            <v>0</v>
          </cell>
          <cell r="AT2122">
            <v>0</v>
          </cell>
          <cell r="AU2122">
            <v>0</v>
          </cell>
          <cell r="PM2122">
            <v>0</v>
          </cell>
          <cell r="PN2122">
            <v>0</v>
          </cell>
          <cell r="PO2122">
            <v>0</v>
          </cell>
        </row>
        <row r="2123">
          <cell r="M2123" t="str">
            <v>DER_RV_OP_US</v>
          </cell>
          <cell r="V2123" t="str">
            <v>-</v>
          </cell>
          <cell r="X2123">
            <v>0</v>
          </cell>
          <cell r="Y2123">
            <v>0</v>
          </cell>
          <cell r="AI2123">
            <v>0</v>
          </cell>
          <cell r="AJ2123">
            <v>0</v>
          </cell>
          <cell r="AT2123">
            <v>0</v>
          </cell>
          <cell r="AU2123">
            <v>0</v>
          </cell>
          <cell r="PM2123">
            <v>0</v>
          </cell>
          <cell r="PN2123">
            <v>0</v>
          </cell>
          <cell r="PO2123">
            <v>0</v>
          </cell>
        </row>
        <row r="2124">
          <cell r="M2124" t="str">
            <v>DER_RV_OP_US</v>
          </cell>
          <cell r="V2124" t="str">
            <v>-</v>
          </cell>
          <cell r="X2124">
            <v>0</v>
          </cell>
          <cell r="Y2124">
            <v>0</v>
          </cell>
          <cell r="AI2124">
            <v>0</v>
          </cell>
          <cell r="AJ2124">
            <v>0</v>
          </cell>
          <cell r="AT2124">
            <v>0</v>
          </cell>
          <cell r="AU2124">
            <v>0</v>
          </cell>
          <cell r="PM2124">
            <v>0</v>
          </cell>
          <cell r="PN2124">
            <v>0</v>
          </cell>
          <cell r="PO2124">
            <v>0</v>
          </cell>
        </row>
        <row r="2125">
          <cell r="M2125" t="str">
            <v>DER_RV_OP_US</v>
          </cell>
          <cell r="V2125" t="str">
            <v>-</v>
          </cell>
          <cell r="X2125">
            <v>0</v>
          </cell>
          <cell r="Y2125">
            <v>0</v>
          </cell>
          <cell r="AI2125">
            <v>0</v>
          </cell>
          <cell r="AJ2125">
            <v>0</v>
          </cell>
          <cell r="AT2125">
            <v>0</v>
          </cell>
          <cell r="AU2125">
            <v>0</v>
          </cell>
          <cell r="PM2125">
            <v>0</v>
          </cell>
          <cell r="PN2125">
            <v>0</v>
          </cell>
          <cell r="PO2125">
            <v>0</v>
          </cell>
        </row>
        <row r="2126">
          <cell r="M2126" t="str">
            <v>DER_RV_OP_US</v>
          </cell>
          <cell r="V2126" t="str">
            <v>-</v>
          </cell>
          <cell r="X2126">
            <v>0</v>
          </cell>
          <cell r="Y2126">
            <v>0</v>
          </cell>
          <cell r="AI2126">
            <v>0</v>
          </cell>
          <cell r="AJ2126">
            <v>0</v>
          </cell>
          <cell r="AT2126">
            <v>0</v>
          </cell>
          <cell r="AU2126">
            <v>0</v>
          </cell>
          <cell r="PM2126">
            <v>0</v>
          </cell>
          <cell r="PN2126">
            <v>0</v>
          </cell>
          <cell r="PO2126">
            <v>0</v>
          </cell>
        </row>
        <row r="2127">
          <cell r="M2127" t="str">
            <v>DER_RV_OP_US</v>
          </cell>
          <cell r="V2127" t="str">
            <v>-</v>
          </cell>
          <cell r="X2127">
            <v>0</v>
          </cell>
          <cell r="Y2127">
            <v>0</v>
          </cell>
          <cell r="AI2127">
            <v>0</v>
          </cell>
          <cell r="AJ2127">
            <v>0</v>
          </cell>
          <cell r="AT2127">
            <v>0</v>
          </cell>
          <cell r="AU2127">
            <v>0</v>
          </cell>
          <cell r="PM2127">
            <v>0</v>
          </cell>
          <cell r="PN2127">
            <v>0</v>
          </cell>
          <cell r="PO2127">
            <v>0</v>
          </cell>
        </row>
        <row r="2128">
          <cell r="M2128" t="str">
            <v>DER_RV_OP_US</v>
          </cell>
          <cell r="V2128" t="str">
            <v>-</v>
          </cell>
          <cell r="X2128">
            <v>0</v>
          </cell>
          <cell r="Y2128">
            <v>0</v>
          </cell>
          <cell r="AI2128">
            <v>0</v>
          </cell>
          <cell r="AJ2128">
            <v>0</v>
          </cell>
          <cell r="AT2128">
            <v>0</v>
          </cell>
          <cell r="AU2128">
            <v>0</v>
          </cell>
          <cell r="PM2128">
            <v>0</v>
          </cell>
          <cell r="PN2128">
            <v>0</v>
          </cell>
          <cell r="PO2128">
            <v>0</v>
          </cell>
        </row>
        <row r="2129">
          <cell r="M2129" t="str">
            <v>DER_RV_OP_US</v>
          </cell>
          <cell r="V2129" t="str">
            <v>-</v>
          </cell>
          <cell r="X2129">
            <v>0</v>
          </cell>
          <cell r="Y2129">
            <v>0</v>
          </cell>
          <cell r="AI2129">
            <v>0</v>
          </cell>
          <cell r="AJ2129">
            <v>0</v>
          </cell>
          <cell r="AT2129">
            <v>0</v>
          </cell>
          <cell r="AU2129">
            <v>0</v>
          </cell>
          <cell r="PM2129">
            <v>0</v>
          </cell>
          <cell r="PN2129">
            <v>0</v>
          </cell>
          <cell r="PO2129">
            <v>0</v>
          </cell>
        </row>
        <row r="2130">
          <cell r="M2130" t="str">
            <v>DER_RV_OP_US</v>
          </cell>
          <cell r="V2130" t="str">
            <v>-</v>
          </cell>
          <cell r="X2130">
            <v>0</v>
          </cell>
          <cell r="Y2130">
            <v>0</v>
          </cell>
          <cell r="AI2130">
            <v>0</v>
          </cell>
          <cell r="AJ2130">
            <v>0</v>
          </cell>
          <cell r="AT2130">
            <v>0</v>
          </cell>
          <cell r="AU2130">
            <v>0</v>
          </cell>
          <cell r="PM2130">
            <v>0</v>
          </cell>
          <cell r="PN2130">
            <v>0</v>
          </cell>
          <cell r="PO2130">
            <v>0</v>
          </cell>
        </row>
        <row r="2131">
          <cell r="M2131" t="str">
            <v>DER_RV_OP_US</v>
          </cell>
          <cell r="V2131" t="str">
            <v>-</v>
          </cell>
          <cell r="X2131">
            <v>0</v>
          </cell>
          <cell r="Y2131">
            <v>0</v>
          </cell>
          <cell r="AI2131">
            <v>0</v>
          </cell>
          <cell r="AJ2131">
            <v>0</v>
          </cell>
          <cell r="AT2131">
            <v>0</v>
          </cell>
          <cell r="AU2131">
            <v>0</v>
          </cell>
          <cell r="PM2131">
            <v>0</v>
          </cell>
          <cell r="PN2131">
            <v>0</v>
          </cell>
          <cell r="PO2131">
            <v>0</v>
          </cell>
        </row>
        <row r="2132">
          <cell r="M2132" t="str">
            <v>DER_RV_OP_US</v>
          </cell>
          <cell r="V2132" t="str">
            <v>-</v>
          </cell>
          <cell r="X2132">
            <v>0</v>
          </cell>
          <cell r="Y2132">
            <v>0</v>
          </cell>
          <cell r="AI2132">
            <v>0</v>
          </cell>
          <cell r="AJ2132">
            <v>0</v>
          </cell>
          <cell r="AT2132">
            <v>0</v>
          </cell>
          <cell r="AU2132">
            <v>0</v>
          </cell>
          <cell r="PM2132">
            <v>0</v>
          </cell>
          <cell r="PN2132">
            <v>0</v>
          </cell>
          <cell r="PO2132">
            <v>0</v>
          </cell>
        </row>
        <row r="2133">
          <cell r="M2133" t="str">
            <v>DER_RV_OP_US</v>
          </cell>
          <cell r="V2133" t="str">
            <v>-</v>
          </cell>
          <cell r="X2133">
            <v>0</v>
          </cell>
          <cell r="Y2133">
            <v>0</v>
          </cell>
          <cell r="AI2133">
            <v>0</v>
          </cell>
          <cell r="AJ2133">
            <v>0</v>
          </cell>
          <cell r="AT2133">
            <v>0</v>
          </cell>
          <cell r="AU2133">
            <v>0</v>
          </cell>
          <cell r="PM2133">
            <v>0</v>
          </cell>
          <cell r="PN2133">
            <v>0</v>
          </cell>
          <cell r="PO2133">
            <v>0</v>
          </cell>
        </row>
        <row r="2134">
          <cell r="M2134" t="str">
            <v>DER_RV_OP_US</v>
          </cell>
          <cell r="V2134" t="str">
            <v>-</v>
          </cell>
          <cell r="X2134">
            <v>0</v>
          </cell>
          <cell r="Y2134">
            <v>0</v>
          </cell>
          <cell r="AI2134">
            <v>0</v>
          </cell>
          <cell r="AJ2134">
            <v>0</v>
          </cell>
          <cell r="AT2134">
            <v>0</v>
          </cell>
          <cell r="AU2134">
            <v>0</v>
          </cell>
          <cell r="PM2134">
            <v>0</v>
          </cell>
          <cell r="PN2134">
            <v>0</v>
          </cell>
          <cell r="PO2134">
            <v>0</v>
          </cell>
        </row>
        <row r="2135">
          <cell r="M2135" t="str">
            <v>DER_RV_OP_US</v>
          </cell>
          <cell r="V2135" t="str">
            <v>-</v>
          </cell>
          <cell r="X2135">
            <v>0</v>
          </cell>
          <cell r="Y2135">
            <v>0</v>
          </cell>
          <cell r="AI2135">
            <v>0</v>
          </cell>
          <cell r="AJ2135">
            <v>0</v>
          </cell>
          <cell r="AT2135">
            <v>0</v>
          </cell>
          <cell r="AU2135">
            <v>0</v>
          </cell>
          <cell r="PM2135">
            <v>0</v>
          </cell>
          <cell r="PN2135">
            <v>0</v>
          </cell>
          <cell r="PO2135">
            <v>0</v>
          </cell>
        </row>
        <row r="2136">
          <cell r="M2136" t="str">
            <v>DER_RV_OP_US</v>
          </cell>
          <cell r="V2136" t="str">
            <v>-</v>
          </cell>
          <cell r="X2136">
            <v>0</v>
          </cell>
          <cell r="Y2136">
            <v>0</v>
          </cell>
          <cell r="AI2136">
            <v>0</v>
          </cell>
          <cell r="AJ2136">
            <v>0</v>
          </cell>
          <cell r="AT2136">
            <v>0</v>
          </cell>
          <cell r="AU2136">
            <v>0</v>
          </cell>
          <cell r="PM2136">
            <v>0</v>
          </cell>
          <cell r="PN2136">
            <v>0</v>
          </cell>
          <cell r="PO2136">
            <v>0</v>
          </cell>
        </row>
        <row r="2137">
          <cell r="M2137" t="str">
            <v>DER_RV_OP_US</v>
          </cell>
          <cell r="V2137" t="str">
            <v>-</v>
          </cell>
          <cell r="X2137">
            <v>0</v>
          </cell>
          <cell r="Y2137">
            <v>0</v>
          </cell>
          <cell r="AI2137">
            <v>0</v>
          </cell>
          <cell r="AJ2137">
            <v>0</v>
          </cell>
          <cell r="AT2137">
            <v>0</v>
          </cell>
          <cell r="AU2137">
            <v>0</v>
          </cell>
          <cell r="PM2137">
            <v>0</v>
          </cell>
          <cell r="PN2137">
            <v>0</v>
          </cell>
          <cell r="PO2137">
            <v>0</v>
          </cell>
        </row>
        <row r="2138">
          <cell r="M2138" t="str">
            <v>DER_RV_OP_US</v>
          </cell>
          <cell r="V2138" t="str">
            <v>-</v>
          </cell>
          <cell r="X2138">
            <v>0</v>
          </cell>
          <cell r="Y2138">
            <v>0</v>
          </cell>
          <cell r="AI2138">
            <v>0</v>
          </cell>
          <cell r="AJ2138">
            <v>0</v>
          </cell>
          <cell r="AT2138">
            <v>0</v>
          </cell>
          <cell r="AU2138">
            <v>0</v>
          </cell>
          <cell r="PM2138">
            <v>0</v>
          </cell>
          <cell r="PN2138">
            <v>0</v>
          </cell>
          <cell r="PO2138">
            <v>0</v>
          </cell>
        </row>
        <row r="2139">
          <cell r="M2139" t="str">
            <v>DER_RV_OP_US</v>
          </cell>
          <cell r="V2139" t="str">
            <v>-</v>
          </cell>
          <cell r="X2139">
            <v>0</v>
          </cell>
          <cell r="Y2139">
            <v>0</v>
          </cell>
          <cell r="AI2139">
            <v>0</v>
          </cell>
          <cell r="AJ2139">
            <v>0</v>
          </cell>
          <cell r="AT2139">
            <v>0</v>
          </cell>
          <cell r="AU2139">
            <v>0</v>
          </cell>
          <cell r="PM2139">
            <v>0</v>
          </cell>
          <cell r="PN2139">
            <v>0</v>
          </cell>
          <cell r="PO2139">
            <v>0</v>
          </cell>
        </row>
        <row r="2140">
          <cell r="M2140" t="str">
            <v>DER_RV_OP_US</v>
          </cell>
          <cell r="V2140" t="str">
            <v>-</v>
          </cell>
          <cell r="X2140">
            <v>0</v>
          </cell>
          <cell r="Y2140">
            <v>0</v>
          </cell>
          <cell r="AI2140">
            <v>0</v>
          </cell>
          <cell r="AJ2140">
            <v>0</v>
          </cell>
          <cell r="AT2140">
            <v>0</v>
          </cell>
          <cell r="AU2140">
            <v>0</v>
          </cell>
          <cell r="PM2140">
            <v>0</v>
          </cell>
          <cell r="PN2140">
            <v>0</v>
          </cell>
          <cell r="PO2140">
            <v>0</v>
          </cell>
        </row>
        <row r="2141">
          <cell r="M2141" t="str">
            <v>DER_RV_OP_US</v>
          </cell>
          <cell r="V2141" t="str">
            <v>-</v>
          </cell>
          <cell r="X2141">
            <v>0</v>
          </cell>
          <cell r="Y2141">
            <v>0</v>
          </cell>
          <cell r="AI2141">
            <v>0</v>
          </cell>
          <cell r="AJ2141">
            <v>0</v>
          </cell>
          <cell r="AT2141">
            <v>0</v>
          </cell>
          <cell r="AU2141">
            <v>0</v>
          </cell>
          <cell r="PM2141">
            <v>0</v>
          </cell>
          <cell r="PN2141">
            <v>0</v>
          </cell>
          <cell r="PO2141">
            <v>0</v>
          </cell>
        </row>
        <row r="2142">
          <cell r="M2142" t="str">
            <v>DER_RV_OP_US</v>
          </cell>
          <cell r="V2142" t="str">
            <v>-</v>
          </cell>
          <cell r="X2142">
            <v>0</v>
          </cell>
          <cell r="Y2142">
            <v>0</v>
          </cell>
          <cell r="AI2142">
            <v>0</v>
          </cell>
          <cell r="AJ2142">
            <v>0</v>
          </cell>
          <cell r="AT2142">
            <v>1.3635862913562399E-4</v>
          </cell>
          <cell r="AU2142">
            <v>0</v>
          </cell>
          <cell r="PM2142">
            <v>0</v>
          </cell>
          <cell r="PN2142">
            <v>0</v>
          </cell>
          <cell r="PO2142">
            <v>0</v>
          </cell>
        </row>
        <row r="2143">
          <cell r="M2143" t="str">
            <v>DER_RV_OP_US</v>
          </cell>
          <cell r="V2143" t="str">
            <v>-</v>
          </cell>
          <cell r="X2143">
            <v>0</v>
          </cell>
          <cell r="Y2143">
            <v>0</v>
          </cell>
          <cell r="AI2143">
            <v>0</v>
          </cell>
          <cell r="AJ2143">
            <v>0</v>
          </cell>
          <cell r="AT2143">
            <v>5.5271119512745898E-5</v>
          </cell>
          <cell r="AU2143">
            <v>1.02806813312428</v>
          </cell>
          <cell r="PM2143">
            <v>0</v>
          </cell>
          <cell r="PN2143">
            <v>0</v>
          </cell>
          <cell r="PO2143">
            <v>0</v>
          </cell>
        </row>
        <row r="2144">
          <cell r="M2144" t="str">
            <v>DER_RV_OP_US</v>
          </cell>
          <cell r="V2144" t="str">
            <v>-</v>
          </cell>
          <cell r="X2144">
            <v>0</v>
          </cell>
          <cell r="Y2144">
            <v>0</v>
          </cell>
          <cell r="AI2144">
            <v>0</v>
          </cell>
          <cell r="AJ2144">
            <v>0</v>
          </cell>
          <cell r="AT2144">
            <v>8.0570759984235601E-5</v>
          </cell>
          <cell r="AU2144">
            <v>0</v>
          </cell>
          <cell r="PM2144">
            <v>0</v>
          </cell>
          <cell r="PN2144">
            <v>0</v>
          </cell>
          <cell r="PO2144">
            <v>0</v>
          </cell>
        </row>
        <row r="2145">
          <cell r="M2145" t="str">
            <v>DER_RV_OP_EME_AGG</v>
          </cell>
          <cell r="V2145" t="str">
            <v>-</v>
          </cell>
          <cell r="X2145">
            <v>0</v>
          </cell>
          <cell r="Y2145">
            <v>0</v>
          </cell>
          <cell r="AI2145">
            <v>0</v>
          </cell>
          <cell r="AJ2145">
            <v>0</v>
          </cell>
          <cell r="AT2145">
            <v>0</v>
          </cell>
          <cell r="AU2145">
            <v>0</v>
          </cell>
          <cell r="PM2145">
            <v>0</v>
          </cell>
          <cell r="PN2145">
            <v>0</v>
          </cell>
          <cell r="PO2145">
            <v>0</v>
          </cell>
        </row>
        <row r="2146">
          <cell r="M2146" t="str">
            <v>DER_RV_OP_EME_AGG</v>
          </cell>
          <cell r="V2146" t="str">
            <v>-</v>
          </cell>
          <cell r="X2146">
            <v>0</v>
          </cell>
          <cell r="Y2146">
            <v>0</v>
          </cell>
          <cell r="AI2146">
            <v>0</v>
          </cell>
          <cell r="AJ2146">
            <v>0</v>
          </cell>
          <cell r="AT2146">
            <v>0</v>
          </cell>
          <cell r="AU2146">
            <v>0</v>
          </cell>
          <cell r="PM2146">
            <v>0</v>
          </cell>
          <cell r="PN2146">
            <v>0</v>
          </cell>
          <cell r="PO2146">
            <v>0</v>
          </cell>
        </row>
        <row r="2147">
          <cell r="M2147" t="str">
            <v>DER_RV_OP_EME_AGG</v>
          </cell>
          <cell r="V2147" t="str">
            <v>-</v>
          </cell>
          <cell r="X2147">
            <v>0</v>
          </cell>
          <cell r="Y2147">
            <v>0</v>
          </cell>
          <cell r="AI2147">
            <v>0</v>
          </cell>
          <cell r="AJ2147">
            <v>0</v>
          </cell>
          <cell r="AT2147">
            <v>0</v>
          </cell>
          <cell r="AU2147">
            <v>0</v>
          </cell>
          <cell r="PM2147">
            <v>0</v>
          </cell>
          <cell r="PN2147">
            <v>0</v>
          </cell>
          <cell r="PO2147">
            <v>0</v>
          </cell>
        </row>
        <row r="2148">
          <cell r="M2148" t="str">
            <v>DER_RV_OP_EME_AGG</v>
          </cell>
          <cell r="V2148" t="str">
            <v>-</v>
          </cell>
          <cell r="X2148">
            <v>0</v>
          </cell>
          <cell r="Y2148">
            <v>0</v>
          </cell>
          <cell r="AI2148">
            <v>0</v>
          </cell>
          <cell r="AJ2148">
            <v>0</v>
          </cell>
          <cell r="AT2148">
            <v>0</v>
          </cell>
          <cell r="AU2148">
            <v>0</v>
          </cell>
          <cell r="PM2148">
            <v>0</v>
          </cell>
          <cell r="PN2148">
            <v>0</v>
          </cell>
          <cell r="PO2148">
            <v>0</v>
          </cell>
        </row>
        <row r="2149">
          <cell r="M2149" t="str">
            <v>DER_RV_OP_EME_AGG</v>
          </cell>
          <cell r="V2149" t="str">
            <v>-</v>
          </cell>
          <cell r="X2149">
            <v>0</v>
          </cell>
          <cell r="Y2149">
            <v>0</v>
          </cell>
          <cell r="AI2149">
            <v>0</v>
          </cell>
          <cell r="AJ2149">
            <v>0</v>
          </cell>
          <cell r="AT2149">
            <v>0</v>
          </cell>
          <cell r="AU2149">
            <v>0</v>
          </cell>
          <cell r="PM2149">
            <v>0</v>
          </cell>
          <cell r="PN2149">
            <v>0</v>
          </cell>
          <cell r="PO2149">
            <v>0</v>
          </cell>
        </row>
        <row r="2150">
          <cell r="M2150" t="str">
            <v>DER_RV_OP_EME_CH</v>
          </cell>
          <cell r="V2150" t="str">
            <v>-</v>
          </cell>
          <cell r="X2150">
            <v>0</v>
          </cell>
          <cell r="Y2150">
            <v>0</v>
          </cell>
          <cell r="AI2150">
            <v>0</v>
          </cell>
          <cell r="AJ2150">
            <v>0</v>
          </cell>
          <cell r="AT2150">
            <v>0</v>
          </cell>
          <cell r="AU2150">
            <v>0</v>
          </cell>
          <cell r="PM2150">
            <v>0</v>
          </cell>
          <cell r="PN2150">
            <v>0</v>
          </cell>
          <cell r="PO2150">
            <v>0</v>
          </cell>
        </row>
        <row r="2151">
          <cell r="M2151" t="str">
            <v>DER_RV_OP_EME_CH</v>
          </cell>
          <cell r="V2151" t="str">
            <v>-</v>
          </cell>
          <cell r="X2151">
            <v>0</v>
          </cell>
          <cell r="Y2151">
            <v>0</v>
          </cell>
          <cell r="AI2151">
            <v>0</v>
          </cell>
          <cell r="AJ2151">
            <v>0</v>
          </cell>
          <cell r="AT2151">
            <v>0</v>
          </cell>
          <cell r="AU2151">
            <v>0</v>
          </cell>
          <cell r="PM2151">
            <v>0</v>
          </cell>
          <cell r="PN2151">
            <v>0</v>
          </cell>
          <cell r="PO2151">
            <v>0</v>
          </cell>
        </row>
        <row r="2152">
          <cell r="M2152" t="str">
            <v>RVI_DM_US_FIN</v>
          </cell>
          <cell r="V2152" t="str">
            <v>RVI</v>
          </cell>
          <cell r="X2152">
            <v>0</v>
          </cell>
          <cell r="Y2152">
            <v>0</v>
          </cell>
          <cell r="AI2152">
            <v>0</v>
          </cell>
          <cell r="AJ2152">
            <v>0</v>
          </cell>
          <cell r="AT2152">
            <v>0</v>
          </cell>
          <cell r="AU2152">
            <v>0</v>
          </cell>
          <cell r="PM2152">
            <v>0</v>
          </cell>
          <cell r="PN2152">
            <v>0</v>
          </cell>
          <cell r="PO2152">
            <v>0</v>
          </cell>
        </row>
        <row r="2153">
          <cell r="M2153" t="str">
            <v>RVI_DM_US_FIN</v>
          </cell>
          <cell r="V2153" t="str">
            <v>RVI</v>
          </cell>
          <cell r="X2153">
            <v>0</v>
          </cell>
          <cell r="Y2153">
            <v>0</v>
          </cell>
          <cell r="AI2153">
            <v>0</v>
          </cell>
          <cell r="AJ2153">
            <v>0</v>
          </cell>
          <cell r="AT2153">
            <v>0</v>
          </cell>
          <cell r="AU2153">
            <v>0</v>
          </cell>
          <cell r="PM2153">
            <v>0</v>
          </cell>
          <cell r="PN2153">
            <v>0</v>
          </cell>
          <cell r="PO2153">
            <v>0</v>
          </cell>
        </row>
        <row r="2154">
          <cell r="M2154" t="str">
            <v>RVI_DM_US_FIN</v>
          </cell>
          <cell r="V2154" t="str">
            <v>RVI</v>
          </cell>
          <cell r="X2154">
            <v>0</v>
          </cell>
          <cell r="Y2154">
            <v>0</v>
          </cell>
          <cell r="AI2154">
            <v>0</v>
          </cell>
          <cell r="AJ2154">
            <v>0</v>
          </cell>
          <cell r="AT2154">
            <v>0</v>
          </cell>
          <cell r="AU2154">
            <v>0</v>
          </cell>
          <cell r="PM2154">
            <v>0</v>
          </cell>
          <cell r="PN2154">
            <v>0</v>
          </cell>
          <cell r="PO2154">
            <v>0</v>
          </cell>
        </row>
        <row r="2155">
          <cell r="M2155" t="str">
            <v>RVI_DM_US_FIN</v>
          </cell>
          <cell r="V2155" t="str">
            <v>RVI</v>
          </cell>
          <cell r="X2155">
            <v>0</v>
          </cell>
          <cell r="Y2155">
            <v>0</v>
          </cell>
          <cell r="AI2155">
            <v>0</v>
          </cell>
          <cell r="AJ2155">
            <v>0</v>
          </cell>
          <cell r="AT2155">
            <v>0</v>
          </cell>
          <cell r="AU2155">
            <v>0</v>
          </cell>
          <cell r="PM2155">
            <v>0</v>
          </cell>
          <cell r="PN2155">
            <v>0</v>
          </cell>
          <cell r="PO2155">
            <v>0</v>
          </cell>
        </row>
        <row r="2156">
          <cell r="M2156" t="str">
            <v>RVI_DM_US_FIN</v>
          </cell>
          <cell r="V2156" t="str">
            <v>RVI</v>
          </cell>
          <cell r="X2156">
            <v>0</v>
          </cell>
          <cell r="Y2156">
            <v>0</v>
          </cell>
          <cell r="AI2156">
            <v>0</v>
          </cell>
          <cell r="AJ2156">
            <v>0</v>
          </cell>
          <cell r="AT2156">
            <v>0</v>
          </cell>
          <cell r="AU2156">
            <v>0</v>
          </cell>
          <cell r="PM2156">
            <v>0</v>
          </cell>
          <cell r="PN2156">
            <v>0</v>
          </cell>
          <cell r="PO2156">
            <v>0</v>
          </cell>
        </row>
        <row r="2157">
          <cell r="M2157" t="str">
            <v>RVI_DM_US_FIN</v>
          </cell>
          <cell r="V2157" t="str">
            <v>RVI</v>
          </cell>
          <cell r="X2157">
            <v>0</v>
          </cell>
          <cell r="Y2157">
            <v>0</v>
          </cell>
          <cell r="AI2157">
            <v>0</v>
          </cell>
          <cell r="AJ2157">
            <v>0</v>
          </cell>
          <cell r="AT2157">
            <v>0</v>
          </cell>
          <cell r="AU2157">
            <v>0</v>
          </cell>
          <cell r="PM2157">
            <v>0</v>
          </cell>
          <cell r="PN2157">
            <v>0</v>
          </cell>
          <cell r="PO2157">
            <v>0</v>
          </cell>
        </row>
        <row r="2158">
          <cell r="M2158" t="str">
            <v>RVI_DM_US_FIN</v>
          </cell>
          <cell r="V2158" t="str">
            <v>RVI</v>
          </cell>
          <cell r="X2158">
            <v>0</v>
          </cell>
          <cell r="Y2158">
            <v>0</v>
          </cell>
          <cell r="AI2158">
            <v>0</v>
          </cell>
          <cell r="AJ2158">
            <v>0</v>
          </cell>
          <cell r="AT2158">
            <v>0</v>
          </cell>
          <cell r="AU2158">
            <v>0</v>
          </cell>
          <cell r="PM2158">
            <v>0</v>
          </cell>
          <cell r="PN2158">
            <v>0</v>
          </cell>
          <cell r="PO2158">
            <v>0</v>
          </cell>
        </row>
        <row r="2159">
          <cell r="M2159" t="str">
            <v>RVI_DM_US_FIN</v>
          </cell>
          <cell r="V2159" t="str">
            <v>RVI</v>
          </cell>
          <cell r="X2159">
            <v>0</v>
          </cell>
          <cell r="Y2159">
            <v>0</v>
          </cell>
          <cell r="AI2159">
            <v>0</v>
          </cell>
          <cell r="AJ2159">
            <v>0</v>
          </cell>
          <cell r="AT2159">
            <v>0</v>
          </cell>
          <cell r="AU2159">
            <v>0</v>
          </cell>
          <cell r="PM2159">
            <v>0</v>
          </cell>
          <cell r="PN2159">
            <v>0</v>
          </cell>
          <cell r="PO2159">
            <v>0</v>
          </cell>
        </row>
        <row r="2160">
          <cell r="M2160" t="str">
            <v>RVI_DM_US_FIN</v>
          </cell>
          <cell r="V2160" t="str">
            <v>RVI</v>
          </cell>
          <cell r="X2160">
            <v>0</v>
          </cell>
          <cell r="Y2160">
            <v>0</v>
          </cell>
          <cell r="AI2160">
            <v>0</v>
          </cell>
          <cell r="AJ2160">
            <v>0</v>
          </cell>
          <cell r="AT2160">
            <v>0</v>
          </cell>
          <cell r="AU2160">
            <v>0</v>
          </cell>
          <cell r="PM2160">
            <v>0</v>
          </cell>
          <cell r="PN2160">
            <v>0</v>
          </cell>
          <cell r="PO2160">
            <v>0</v>
          </cell>
        </row>
        <row r="2161">
          <cell r="M2161" t="str">
            <v>RVI_DM_US_FIN</v>
          </cell>
          <cell r="V2161" t="str">
            <v>RVI</v>
          </cell>
          <cell r="X2161">
            <v>0</v>
          </cell>
          <cell r="Y2161">
            <v>0</v>
          </cell>
          <cell r="AI2161">
            <v>0</v>
          </cell>
          <cell r="AJ2161">
            <v>0</v>
          </cell>
          <cell r="AT2161">
            <v>0</v>
          </cell>
          <cell r="AU2161">
            <v>0</v>
          </cell>
          <cell r="PM2161">
            <v>0</v>
          </cell>
          <cell r="PN2161">
            <v>0</v>
          </cell>
          <cell r="PO2161">
            <v>0</v>
          </cell>
        </row>
        <row r="2162">
          <cell r="M2162" t="str">
            <v>RVI_DM_US_FIN</v>
          </cell>
          <cell r="V2162" t="str">
            <v>RVI</v>
          </cell>
          <cell r="X2162">
            <v>0</v>
          </cell>
          <cell r="Y2162">
            <v>0</v>
          </cell>
          <cell r="AI2162">
            <v>0</v>
          </cell>
          <cell r="AJ2162">
            <v>0</v>
          </cell>
          <cell r="AT2162">
            <v>0</v>
          </cell>
          <cell r="AU2162">
            <v>0</v>
          </cell>
          <cell r="PM2162">
            <v>0</v>
          </cell>
          <cell r="PN2162">
            <v>0</v>
          </cell>
          <cell r="PO2162">
            <v>0</v>
          </cell>
        </row>
        <row r="2163">
          <cell r="M2163" t="str">
            <v>RVI_DM_US_FIN</v>
          </cell>
          <cell r="V2163" t="str">
            <v>RVI</v>
          </cell>
          <cell r="X2163">
            <v>0</v>
          </cell>
          <cell r="Y2163">
            <v>0</v>
          </cell>
          <cell r="AI2163">
            <v>0</v>
          </cell>
          <cell r="AJ2163">
            <v>0</v>
          </cell>
          <cell r="AT2163">
            <v>0</v>
          </cell>
          <cell r="AU2163">
            <v>0</v>
          </cell>
          <cell r="PM2163">
            <v>0</v>
          </cell>
          <cell r="PN2163">
            <v>0</v>
          </cell>
          <cell r="PO2163">
            <v>0</v>
          </cell>
        </row>
        <row r="2164">
          <cell r="M2164" t="str">
            <v>RVI_DM_US_FIN</v>
          </cell>
          <cell r="V2164" t="str">
            <v>RVI</v>
          </cell>
          <cell r="X2164">
            <v>0</v>
          </cell>
          <cell r="Y2164">
            <v>0</v>
          </cell>
          <cell r="AI2164">
            <v>0</v>
          </cell>
          <cell r="AJ2164">
            <v>0</v>
          </cell>
          <cell r="AT2164">
            <v>0</v>
          </cell>
          <cell r="AU2164">
            <v>0</v>
          </cell>
          <cell r="PM2164">
            <v>0</v>
          </cell>
          <cell r="PN2164">
            <v>0</v>
          </cell>
          <cell r="PO2164">
            <v>0</v>
          </cell>
        </row>
        <row r="2165">
          <cell r="M2165" t="str">
            <v>RVI_DM_US_HC</v>
          </cell>
          <cell r="V2165" t="str">
            <v>RVI</v>
          </cell>
          <cell r="X2165">
            <v>0</v>
          </cell>
          <cell r="Y2165">
            <v>0</v>
          </cell>
          <cell r="AI2165">
            <v>0</v>
          </cell>
          <cell r="AJ2165">
            <v>0</v>
          </cell>
          <cell r="AT2165">
            <v>0</v>
          </cell>
          <cell r="AU2165">
            <v>0</v>
          </cell>
          <cell r="PM2165">
            <v>0</v>
          </cell>
          <cell r="PN2165">
            <v>0</v>
          </cell>
          <cell r="PO2165">
            <v>0</v>
          </cell>
        </row>
        <row r="2166">
          <cell r="M2166" t="str">
            <v>RVI_DM_US_HC</v>
          </cell>
          <cell r="V2166" t="str">
            <v>RVI</v>
          </cell>
          <cell r="X2166">
            <v>0</v>
          </cell>
          <cell r="Y2166">
            <v>0</v>
          </cell>
          <cell r="AI2166">
            <v>0</v>
          </cell>
          <cell r="AJ2166">
            <v>0</v>
          </cell>
          <cell r="AT2166">
            <v>0</v>
          </cell>
          <cell r="AU2166">
            <v>0</v>
          </cell>
          <cell r="PM2166">
            <v>0</v>
          </cell>
          <cell r="PN2166">
            <v>0</v>
          </cell>
          <cell r="PO2166">
            <v>0</v>
          </cell>
        </row>
        <row r="2167">
          <cell r="M2167" t="str">
            <v>RVI_DM_US_HC</v>
          </cell>
          <cell r="V2167" t="str">
            <v>RVI</v>
          </cell>
          <cell r="X2167">
            <v>0</v>
          </cell>
          <cell r="Y2167">
            <v>0</v>
          </cell>
          <cell r="AI2167">
            <v>0</v>
          </cell>
          <cell r="AJ2167">
            <v>0</v>
          </cell>
          <cell r="AT2167">
            <v>0</v>
          </cell>
          <cell r="AU2167">
            <v>0</v>
          </cell>
          <cell r="PM2167">
            <v>0</v>
          </cell>
          <cell r="PN2167">
            <v>0</v>
          </cell>
          <cell r="PO2167">
            <v>0</v>
          </cell>
        </row>
        <row r="2168">
          <cell r="M2168" t="str">
            <v>RVI_DM_US_HC</v>
          </cell>
          <cell r="V2168" t="str">
            <v>RVI</v>
          </cell>
          <cell r="X2168">
            <v>0</v>
          </cell>
          <cell r="Y2168">
            <v>0</v>
          </cell>
          <cell r="AI2168">
            <v>0</v>
          </cell>
          <cell r="AJ2168">
            <v>0</v>
          </cell>
          <cell r="AT2168">
            <v>0</v>
          </cell>
          <cell r="AU2168">
            <v>0</v>
          </cell>
          <cell r="PM2168">
            <v>0</v>
          </cell>
          <cell r="PN2168">
            <v>0</v>
          </cell>
          <cell r="PO2168">
            <v>0</v>
          </cell>
        </row>
        <row r="2169">
          <cell r="M2169" t="str">
            <v>RVI_DM_US_HC</v>
          </cell>
          <cell r="V2169" t="str">
            <v>RVI</v>
          </cell>
          <cell r="X2169">
            <v>0</v>
          </cell>
          <cell r="Y2169">
            <v>0</v>
          </cell>
          <cell r="AI2169">
            <v>0</v>
          </cell>
          <cell r="AJ2169">
            <v>0</v>
          </cell>
          <cell r="AT2169">
            <v>0</v>
          </cell>
          <cell r="AU2169">
            <v>0</v>
          </cell>
          <cell r="PM2169">
            <v>0</v>
          </cell>
          <cell r="PN2169">
            <v>0</v>
          </cell>
          <cell r="PO2169">
            <v>0</v>
          </cell>
        </row>
        <row r="2170">
          <cell r="M2170" t="str">
            <v>RVI_DM_US_HC</v>
          </cell>
          <cell r="V2170" t="str">
            <v>RVI</v>
          </cell>
          <cell r="X2170">
            <v>0</v>
          </cell>
          <cell r="Y2170">
            <v>0</v>
          </cell>
          <cell r="AI2170">
            <v>0</v>
          </cell>
          <cell r="AJ2170">
            <v>0</v>
          </cell>
          <cell r="AT2170">
            <v>0</v>
          </cell>
          <cell r="AU2170">
            <v>0</v>
          </cell>
          <cell r="PM2170">
            <v>0</v>
          </cell>
          <cell r="PN2170">
            <v>0</v>
          </cell>
          <cell r="PO2170">
            <v>0</v>
          </cell>
        </row>
        <row r="2171">
          <cell r="M2171" t="str">
            <v>RVI_DM_US_HC</v>
          </cell>
          <cell r="V2171" t="str">
            <v>RVI</v>
          </cell>
          <cell r="X2171">
            <v>0</v>
          </cell>
          <cell r="Y2171">
            <v>0</v>
          </cell>
          <cell r="AI2171">
            <v>0</v>
          </cell>
          <cell r="AJ2171">
            <v>0</v>
          </cell>
          <cell r="AT2171">
            <v>0</v>
          </cell>
          <cell r="AU2171">
            <v>0</v>
          </cell>
          <cell r="PM2171">
            <v>0</v>
          </cell>
          <cell r="PN2171">
            <v>0</v>
          </cell>
          <cell r="PO2171">
            <v>0</v>
          </cell>
        </row>
        <row r="2172">
          <cell r="M2172" t="str">
            <v>RVI_DM_US_HC</v>
          </cell>
          <cell r="V2172" t="str">
            <v>RVI</v>
          </cell>
          <cell r="X2172">
            <v>0</v>
          </cell>
          <cell r="Y2172">
            <v>0</v>
          </cell>
          <cell r="AI2172">
            <v>0</v>
          </cell>
          <cell r="AJ2172">
            <v>0</v>
          </cell>
          <cell r="AT2172">
            <v>0</v>
          </cell>
          <cell r="AU2172">
            <v>0</v>
          </cell>
          <cell r="PM2172">
            <v>0</v>
          </cell>
          <cell r="PN2172">
            <v>0</v>
          </cell>
          <cell r="PO2172">
            <v>0</v>
          </cell>
        </row>
        <row r="2173">
          <cell r="M2173" t="str">
            <v>RVI_DM_US_HC</v>
          </cell>
          <cell r="V2173" t="str">
            <v>RVI</v>
          </cell>
          <cell r="X2173">
            <v>0</v>
          </cell>
          <cell r="Y2173">
            <v>0</v>
          </cell>
          <cell r="AI2173">
            <v>0</v>
          </cell>
          <cell r="AJ2173">
            <v>0</v>
          </cell>
          <cell r="AT2173">
            <v>0</v>
          </cell>
          <cell r="AU2173">
            <v>0</v>
          </cell>
          <cell r="PM2173">
            <v>0</v>
          </cell>
          <cell r="PN2173">
            <v>0</v>
          </cell>
          <cell r="PO2173">
            <v>0</v>
          </cell>
        </row>
        <row r="2174">
          <cell r="M2174" t="str">
            <v>RVI_DM_US_HC</v>
          </cell>
          <cell r="V2174" t="str">
            <v>RVI</v>
          </cell>
          <cell r="X2174">
            <v>0</v>
          </cell>
          <cell r="Y2174">
            <v>0</v>
          </cell>
          <cell r="AI2174">
            <v>0</v>
          </cell>
          <cell r="AJ2174">
            <v>0</v>
          </cell>
          <cell r="AT2174">
            <v>0</v>
          </cell>
          <cell r="AU2174">
            <v>0</v>
          </cell>
          <cell r="PM2174">
            <v>0</v>
          </cell>
          <cell r="PN2174">
            <v>0</v>
          </cell>
          <cell r="PO2174">
            <v>0</v>
          </cell>
        </row>
        <row r="2175">
          <cell r="M2175" t="str">
            <v>RVI_DM_US_HC</v>
          </cell>
          <cell r="V2175" t="str">
            <v>RVI</v>
          </cell>
          <cell r="X2175">
            <v>0</v>
          </cell>
          <cell r="Y2175">
            <v>0</v>
          </cell>
          <cell r="AI2175">
            <v>0</v>
          </cell>
          <cell r="AJ2175">
            <v>0</v>
          </cell>
          <cell r="AT2175">
            <v>0</v>
          </cell>
          <cell r="AU2175">
            <v>0</v>
          </cell>
          <cell r="PM2175">
            <v>0</v>
          </cell>
          <cell r="PN2175">
            <v>0</v>
          </cell>
          <cell r="PO2175">
            <v>0</v>
          </cell>
        </row>
        <row r="2176">
          <cell r="M2176" t="str">
            <v>RVI_DM_US_HC</v>
          </cell>
          <cell r="V2176" t="str">
            <v>RVI</v>
          </cell>
          <cell r="X2176">
            <v>0</v>
          </cell>
          <cell r="Y2176">
            <v>0</v>
          </cell>
          <cell r="AI2176">
            <v>0</v>
          </cell>
          <cell r="AJ2176">
            <v>0</v>
          </cell>
          <cell r="AT2176">
            <v>0</v>
          </cell>
          <cell r="AU2176">
            <v>0</v>
          </cell>
          <cell r="PM2176">
            <v>0</v>
          </cell>
          <cell r="PN2176">
            <v>0</v>
          </cell>
          <cell r="PO2176">
            <v>0</v>
          </cell>
        </row>
        <row r="2177">
          <cell r="M2177" t="str">
            <v>RVI_DM_US_IND</v>
          </cell>
          <cell r="V2177" t="str">
            <v>RVI</v>
          </cell>
          <cell r="X2177">
            <v>0</v>
          </cell>
          <cell r="Y2177">
            <v>0</v>
          </cell>
          <cell r="AI2177">
            <v>0</v>
          </cell>
          <cell r="AJ2177">
            <v>0</v>
          </cell>
          <cell r="AT2177">
            <v>0</v>
          </cell>
          <cell r="AU2177">
            <v>0</v>
          </cell>
          <cell r="PM2177">
            <v>0</v>
          </cell>
          <cell r="PN2177">
            <v>0</v>
          </cell>
          <cell r="PO2177">
            <v>0</v>
          </cell>
        </row>
        <row r="2178">
          <cell r="M2178" t="str">
            <v>RVI_DM_US_IND</v>
          </cell>
          <cell r="V2178" t="str">
            <v>RVI</v>
          </cell>
          <cell r="X2178">
            <v>0</v>
          </cell>
          <cell r="Y2178">
            <v>0</v>
          </cell>
          <cell r="AI2178">
            <v>0</v>
          </cell>
          <cell r="AJ2178">
            <v>0</v>
          </cell>
          <cell r="AT2178">
            <v>0</v>
          </cell>
          <cell r="AU2178">
            <v>0</v>
          </cell>
          <cell r="PM2178">
            <v>0</v>
          </cell>
          <cell r="PN2178">
            <v>0</v>
          </cell>
          <cell r="PO2178">
            <v>0</v>
          </cell>
        </row>
        <row r="2179">
          <cell r="M2179" t="str">
            <v>RVI_DM_US_IND</v>
          </cell>
          <cell r="V2179" t="str">
            <v>RVI</v>
          </cell>
          <cell r="X2179">
            <v>0</v>
          </cell>
          <cell r="Y2179">
            <v>0</v>
          </cell>
          <cell r="AI2179">
            <v>0</v>
          </cell>
          <cell r="AJ2179">
            <v>0</v>
          </cell>
          <cell r="AT2179">
            <v>0</v>
          </cell>
          <cell r="AU2179">
            <v>0</v>
          </cell>
          <cell r="PM2179">
            <v>0</v>
          </cell>
          <cell r="PN2179">
            <v>0</v>
          </cell>
          <cell r="PO2179">
            <v>0</v>
          </cell>
        </row>
        <row r="2180">
          <cell r="M2180" t="str">
            <v>RVI_DM_US_IND</v>
          </cell>
          <cell r="V2180" t="str">
            <v>RVI</v>
          </cell>
          <cell r="X2180">
            <v>0</v>
          </cell>
          <cell r="Y2180">
            <v>0</v>
          </cell>
          <cell r="AI2180">
            <v>0</v>
          </cell>
          <cell r="AJ2180">
            <v>0</v>
          </cell>
          <cell r="AT2180">
            <v>0</v>
          </cell>
          <cell r="AU2180">
            <v>0</v>
          </cell>
          <cell r="PM2180">
            <v>0</v>
          </cell>
          <cell r="PN2180">
            <v>0</v>
          </cell>
          <cell r="PO2180">
            <v>0</v>
          </cell>
        </row>
        <row r="2181">
          <cell r="M2181" t="str">
            <v>RVI_DM_US_IND</v>
          </cell>
          <cell r="V2181" t="str">
            <v>RVI</v>
          </cell>
          <cell r="X2181">
            <v>0</v>
          </cell>
          <cell r="Y2181">
            <v>0</v>
          </cell>
          <cell r="AI2181">
            <v>0</v>
          </cell>
          <cell r="AJ2181">
            <v>0</v>
          </cell>
          <cell r="AT2181">
            <v>0</v>
          </cell>
          <cell r="AU2181">
            <v>0</v>
          </cell>
          <cell r="PM2181">
            <v>0</v>
          </cell>
          <cell r="PN2181">
            <v>0</v>
          </cell>
          <cell r="PO2181">
            <v>0</v>
          </cell>
        </row>
        <row r="2182">
          <cell r="M2182" t="str">
            <v>RVI_DM_US_IND</v>
          </cell>
          <cell r="V2182" t="str">
            <v>RVI</v>
          </cell>
          <cell r="X2182">
            <v>0</v>
          </cell>
          <cell r="Y2182">
            <v>0</v>
          </cell>
          <cell r="AI2182">
            <v>0</v>
          </cell>
          <cell r="AJ2182">
            <v>0</v>
          </cell>
          <cell r="AT2182">
            <v>0</v>
          </cell>
          <cell r="AU2182">
            <v>0</v>
          </cell>
          <cell r="PM2182">
            <v>0</v>
          </cell>
          <cell r="PN2182">
            <v>0</v>
          </cell>
          <cell r="PO2182">
            <v>0</v>
          </cell>
        </row>
        <row r="2183">
          <cell r="M2183" t="str">
            <v>RVI_DM_US_IND</v>
          </cell>
          <cell r="V2183" t="str">
            <v>RVI</v>
          </cell>
          <cell r="X2183">
            <v>0</v>
          </cell>
          <cell r="Y2183">
            <v>0</v>
          </cell>
          <cell r="AI2183">
            <v>0</v>
          </cell>
          <cell r="AJ2183">
            <v>0</v>
          </cell>
          <cell r="AT2183">
            <v>0</v>
          </cell>
          <cell r="AU2183">
            <v>0</v>
          </cell>
          <cell r="PM2183">
            <v>0</v>
          </cell>
          <cell r="PN2183">
            <v>0</v>
          </cell>
          <cell r="PO2183">
            <v>0</v>
          </cell>
        </row>
        <row r="2184">
          <cell r="M2184" t="str">
            <v>RVI_DM_US_IND</v>
          </cell>
          <cell r="V2184" t="str">
            <v>RVI</v>
          </cell>
          <cell r="X2184">
            <v>0</v>
          </cell>
          <cell r="Y2184">
            <v>0</v>
          </cell>
          <cell r="AI2184">
            <v>0</v>
          </cell>
          <cell r="AJ2184">
            <v>0</v>
          </cell>
          <cell r="AT2184">
            <v>0</v>
          </cell>
          <cell r="AU2184">
            <v>0</v>
          </cell>
          <cell r="PM2184">
            <v>0</v>
          </cell>
          <cell r="PN2184">
            <v>0</v>
          </cell>
          <cell r="PO2184">
            <v>0</v>
          </cell>
        </row>
        <row r="2185">
          <cell r="M2185" t="str">
            <v>RVI_DM_US_IND</v>
          </cell>
          <cell r="V2185" t="str">
            <v>RVI</v>
          </cell>
          <cell r="X2185">
            <v>0</v>
          </cell>
          <cell r="Y2185">
            <v>0</v>
          </cell>
          <cell r="AI2185">
            <v>0</v>
          </cell>
          <cell r="AJ2185">
            <v>0</v>
          </cell>
          <cell r="AT2185">
            <v>0</v>
          </cell>
          <cell r="AU2185">
            <v>0</v>
          </cell>
          <cell r="PM2185">
            <v>0</v>
          </cell>
          <cell r="PN2185">
            <v>0</v>
          </cell>
          <cell r="PO2185">
            <v>0</v>
          </cell>
        </row>
        <row r="2186">
          <cell r="M2186" t="str">
            <v>RVI_DM_US_TECH_CORE</v>
          </cell>
          <cell r="V2186" t="str">
            <v>RVI</v>
          </cell>
          <cell r="X2186">
            <v>0</v>
          </cell>
          <cell r="Y2186">
            <v>0</v>
          </cell>
          <cell r="AI2186">
            <v>0</v>
          </cell>
          <cell r="AJ2186">
            <v>0</v>
          </cell>
          <cell r="AT2186">
            <v>0</v>
          </cell>
          <cell r="AU2186">
            <v>0</v>
          </cell>
          <cell r="PM2186">
            <v>0</v>
          </cell>
          <cell r="PN2186">
            <v>0</v>
          </cell>
          <cell r="PO2186">
            <v>0</v>
          </cell>
        </row>
        <row r="2187">
          <cell r="M2187" t="str">
            <v>RVI_DM_US_TECH_CORE</v>
          </cell>
          <cell r="V2187" t="str">
            <v>RVI</v>
          </cell>
          <cell r="X2187">
            <v>0</v>
          </cell>
          <cell r="Y2187">
            <v>0</v>
          </cell>
          <cell r="AI2187">
            <v>0</v>
          </cell>
          <cell r="AJ2187">
            <v>0</v>
          </cell>
          <cell r="AT2187">
            <v>0</v>
          </cell>
          <cell r="AU2187">
            <v>0</v>
          </cell>
          <cell r="PM2187">
            <v>0</v>
          </cell>
          <cell r="PN2187">
            <v>0</v>
          </cell>
          <cell r="PO2187">
            <v>0</v>
          </cell>
        </row>
        <row r="2188">
          <cell r="M2188" t="str">
            <v>RVI_DM_US_TECH_CORE</v>
          </cell>
          <cell r="V2188" t="str">
            <v>RVI</v>
          </cell>
          <cell r="X2188">
            <v>0</v>
          </cell>
          <cell r="Y2188">
            <v>0</v>
          </cell>
          <cell r="AI2188">
            <v>0</v>
          </cell>
          <cell r="AJ2188">
            <v>0</v>
          </cell>
          <cell r="AT2188">
            <v>0</v>
          </cell>
          <cell r="AU2188">
            <v>0</v>
          </cell>
          <cell r="PM2188">
            <v>0</v>
          </cell>
          <cell r="PN2188">
            <v>0</v>
          </cell>
          <cell r="PO2188">
            <v>0</v>
          </cell>
        </row>
        <row r="2189">
          <cell r="M2189" t="str">
            <v>RVI_DM_US_TECH_SEMI</v>
          </cell>
          <cell r="V2189" t="str">
            <v>RVI</v>
          </cell>
          <cell r="X2189">
            <v>0</v>
          </cell>
          <cell r="Y2189">
            <v>0</v>
          </cell>
          <cell r="AI2189">
            <v>0</v>
          </cell>
          <cell r="AJ2189">
            <v>0</v>
          </cell>
          <cell r="AT2189">
            <v>0</v>
          </cell>
          <cell r="AU2189">
            <v>0</v>
          </cell>
          <cell r="PM2189">
            <v>0</v>
          </cell>
          <cell r="PN2189">
            <v>0</v>
          </cell>
          <cell r="PO2189">
            <v>0</v>
          </cell>
        </row>
        <row r="2190">
          <cell r="M2190" t="str">
            <v>RVI_DM_US_IND</v>
          </cell>
          <cell r="V2190" t="str">
            <v>RVI</v>
          </cell>
          <cell r="X2190">
            <v>0</v>
          </cell>
          <cell r="Y2190">
            <v>0</v>
          </cell>
          <cell r="AI2190">
            <v>0</v>
          </cell>
          <cell r="AJ2190">
            <v>0</v>
          </cell>
          <cell r="AT2190">
            <v>0</v>
          </cell>
          <cell r="AU2190">
            <v>0</v>
          </cell>
          <cell r="PM2190">
            <v>0</v>
          </cell>
          <cell r="PN2190">
            <v>0</v>
          </cell>
          <cell r="PO2190">
            <v>0</v>
          </cell>
        </row>
        <row r="2191">
          <cell r="M2191" t="str">
            <v>RVI_DM_US_TECH_THEM</v>
          </cell>
          <cell r="V2191" t="str">
            <v>RVI</v>
          </cell>
          <cell r="X2191">
            <v>0</v>
          </cell>
          <cell r="Y2191">
            <v>0</v>
          </cell>
          <cell r="AI2191">
            <v>0</v>
          </cell>
          <cell r="AJ2191">
            <v>0</v>
          </cell>
          <cell r="AT2191">
            <v>0</v>
          </cell>
          <cell r="AU2191">
            <v>0</v>
          </cell>
          <cell r="PM2191">
            <v>0</v>
          </cell>
          <cell r="PN2191">
            <v>0</v>
          </cell>
          <cell r="PO2191">
            <v>0</v>
          </cell>
        </row>
        <row r="2192">
          <cell r="M2192" t="str">
            <v>RVI_DM_US_TECH_SEMI</v>
          </cell>
          <cell r="V2192" t="str">
            <v>RVI</v>
          </cell>
          <cell r="X2192">
            <v>0</v>
          </cell>
          <cell r="Y2192">
            <v>0</v>
          </cell>
          <cell r="AI2192">
            <v>0</v>
          </cell>
          <cell r="AJ2192">
            <v>0</v>
          </cell>
          <cell r="AT2192">
            <v>0</v>
          </cell>
          <cell r="AU2192">
            <v>0</v>
          </cell>
          <cell r="PM2192">
            <v>0</v>
          </cell>
          <cell r="PN2192">
            <v>0</v>
          </cell>
          <cell r="PO2192">
            <v>0</v>
          </cell>
        </row>
        <row r="2193">
          <cell r="M2193" t="str">
            <v>RVI_DM_US_TECH_CORE</v>
          </cell>
          <cell r="V2193" t="str">
            <v>RVI</v>
          </cell>
          <cell r="X2193">
            <v>0</v>
          </cell>
          <cell r="Y2193">
            <v>0</v>
          </cell>
          <cell r="AI2193">
            <v>4.9491107667687202E-3</v>
          </cell>
          <cell r="AJ2193">
            <v>1.3123727360619999</v>
          </cell>
          <cell r="AT2193">
            <v>1.9074174075914E-2</v>
          </cell>
          <cell r="AU2193">
            <v>5.0579643899251199</v>
          </cell>
          <cell r="PM2193">
            <v>0</v>
          </cell>
          <cell r="PN2193">
            <v>0</v>
          </cell>
          <cell r="PO2193">
            <v>0</v>
          </cell>
        </row>
        <row r="2194">
          <cell r="M2194" t="str">
            <v>RVI_DM_US_TECH_CORE</v>
          </cell>
          <cell r="V2194" t="str">
            <v>RVI</v>
          </cell>
          <cell r="X2194">
            <v>0</v>
          </cell>
          <cell r="Y2194">
            <v>0</v>
          </cell>
          <cell r="AI2194">
            <v>0</v>
          </cell>
          <cell r="AJ2194">
            <v>0</v>
          </cell>
          <cell r="AT2194">
            <v>0</v>
          </cell>
          <cell r="AU2194">
            <v>0</v>
          </cell>
          <cell r="PM2194">
            <v>0</v>
          </cell>
          <cell r="PN2194">
            <v>0</v>
          </cell>
          <cell r="PO2194">
            <v>0</v>
          </cell>
        </row>
        <row r="2195">
          <cell r="M2195" t="str">
            <v>RVI_DM_US_TECH_CORE</v>
          </cell>
          <cell r="V2195" t="str">
            <v>RVI</v>
          </cell>
          <cell r="X2195">
            <v>0</v>
          </cell>
          <cell r="Y2195">
            <v>0</v>
          </cell>
          <cell r="AI2195">
            <v>0</v>
          </cell>
          <cell r="AJ2195">
            <v>0</v>
          </cell>
          <cell r="AT2195">
            <v>0</v>
          </cell>
          <cell r="AU2195">
            <v>0</v>
          </cell>
          <cell r="PM2195">
            <v>0</v>
          </cell>
          <cell r="PN2195">
            <v>0</v>
          </cell>
          <cell r="PO2195">
            <v>0</v>
          </cell>
        </row>
        <row r="2196">
          <cell r="M2196" t="str">
            <v>RVI_DM_US_TECH_THEM</v>
          </cell>
          <cell r="V2196" t="str">
            <v>RVI</v>
          </cell>
          <cell r="X2196">
            <v>0</v>
          </cell>
          <cell r="Y2196">
            <v>0</v>
          </cell>
          <cell r="AI2196">
            <v>0</v>
          </cell>
          <cell r="AJ2196">
            <v>0</v>
          </cell>
          <cell r="AT2196">
            <v>0</v>
          </cell>
          <cell r="AU2196">
            <v>0</v>
          </cell>
          <cell r="PM2196">
            <v>0</v>
          </cell>
          <cell r="PN2196">
            <v>0</v>
          </cell>
          <cell r="PO2196">
            <v>0</v>
          </cell>
        </row>
        <row r="2197">
          <cell r="M2197" t="str">
            <v>RVI_DM_US_TECH_SFTW</v>
          </cell>
          <cell r="V2197" t="str">
            <v>RVI</v>
          </cell>
          <cell r="X2197">
            <v>0</v>
          </cell>
          <cell r="Y2197">
            <v>0</v>
          </cell>
          <cell r="AI2197">
            <v>0</v>
          </cell>
          <cell r="AJ2197">
            <v>0</v>
          </cell>
          <cell r="AT2197">
            <v>0</v>
          </cell>
          <cell r="AU2197">
            <v>0</v>
          </cell>
          <cell r="PM2197">
            <v>0</v>
          </cell>
          <cell r="PN2197">
            <v>0</v>
          </cell>
          <cell r="PO2197">
            <v>0</v>
          </cell>
        </row>
        <row r="2198">
          <cell r="M2198" t="str">
            <v>RVI_DM_US_TECH_THEM</v>
          </cell>
          <cell r="V2198" t="str">
            <v>RVI</v>
          </cell>
          <cell r="X2198">
            <v>2.2754248387214199E-3</v>
          </cell>
          <cell r="Y2198">
            <v>-0.23991672406298301</v>
          </cell>
          <cell r="AI2198">
            <v>5.6514200948738604E-3</v>
          </cell>
          <cell r="AJ2198">
            <v>-0.59587562392326998</v>
          </cell>
          <cell r="AT2198">
            <v>1.0261647016483799E-2</v>
          </cell>
          <cell r="AU2198">
            <v>-1.0819697024433399</v>
          </cell>
          <cell r="PM2198">
            <v>0</v>
          </cell>
          <cell r="PN2198">
            <v>0</v>
          </cell>
          <cell r="PO2198">
            <v>0</v>
          </cell>
        </row>
        <row r="2199">
          <cell r="M2199" t="str">
            <v>RVI_DM_US_TECH_THEM</v>
          </cell>
          <cell r="V2199" t="str">
            <v>RVI</v>
          </cell>
          <cell r="X2199">
            <v>0</v>
          </cell>
          <cell r="Y2199">
            <v>0</v>
          </cell>
          <cell r="AI2199">
            <v>0</v>
          </cell>
          <cell r="AJ2199">
            <v>0</v>
          </cell>
          <cell r="AT2199">
            <v>0</v>
          </cell>
          <cell r="AU2199">
            <v>0</v>
          </cell>
          <cell r="PM2199">
            <v>0</v>
          </cell>
          <cell r="PN2199">
            <v>0</v>
          </cell>
          <cell r="PO2199">
            <v>0</v>
          </cell>
        </row>
        <row r="2200">
          <cell r="M2200" t="str">
            <v>RVI_DM_US_TECH_THEM</v>
          </cell>
          <cell r="V2200" t="str">
            <v>RVI</v>
          </cell>
          <cell r="X2200">
            <v>0</v>
          </cell>
          <cell r="Y2200">
            <v>0</v>
          </cell>
          <cell r="AI2200">
            <v>0</v>
          </cell>
          <cell r="AJ2200">
            <v>0</v>
          </cell>
          <cell r="AT2200">
            <v>0</v>
          </cell>
          <cell r="AU2200">
            <v>0</v>
          </cell>
          <cell r="PM2200">
            <v>0</v>
          </cell>
          <cell r="PN2200">
            <v>0</v>
          </cell>
          <cell r="PO2200">
            <v>0</v>
          </cell>
        </row>
        <row r="2201">
          <cell r="M2201" t="str">
            <v>RVI_DM_US_IND</v>
          </cell>
          <cell r="V2201" t="str">
            <v>RVI</v>
          </cell>
          <cell r="X2201">
            <v>1.7931044193436E-3</v>
          </cell>
          <cell r="Y2201">
            <v>0.17288885586053099</v>
          </cell>
          <cell r="AI2201">
            <v>9.0335133008889908E-3</v>
          </cell>
          <cell r="AJ2201">
            <v>0.87099990504491098</v>
          </cell>
          <cell r="AT2201">
            <v>1.47874384286858E-2</v>
          </cell>
          <cell r="AU2201">
            <v>1.42578607439159</v>
          </cell>
          <cell r="PM2201">
            <v>0</v>
          </cell>
          <cell r="PN2201">
            <v>0</v>
          </cell>
          <cell r="PO2201">
            <v>0</v>
          </cell>
        </row>
        <row r="2202">
          <cell r="M2202" t="str">
            <v>RVI_DM_US_IND</v>
          </cell>
          <cell r="V2202" t="str">
            <v>RVI</v>
          </cell>
          <cell r="X2202">
            <v>0</v>
          </cell>
          <cell r="Y2202">
            <v>0</v>
          </cell>
          <cell r="AI2202">
            <v>0</v>
          </cell>
          <cell r="AJ2202">
            <v>0</v>
          </cell>
          <cell r="AT2202">
            <v>0</v>
          </cell>
          <cell r="AU2202">
            <v>0</v>
          </cell>
          <cell r="PM2202">
            <v>0</v>
          </cell>
          <cell r="PN2202">
            <v>0</v>
          </cell>
          <cell r="PO2202">
            <v>0</v>
          </cell>
        </row>
        <row r="2203">
          <cell r="M2203" t="str">
            <v>RVI_DM_US_IND</v>
          </cell>
          <cell r="V2203" t="str">
            <v>RVI</v>
          </cell>
          <cell r="X2203">
            <v>1.4983334033123899E-3</v>
          </cell>
          <cell r="Y2203">
            <v>0.32833395162690199</v>
          </cell>
          <cell r="AI2203">
            <v>4.9629965617161596E-3</v>
          </cell>
          <cell r="AJ2203">
            <v>1.0875551926026199</v>
          </cell>
          <cell r="AT2203">
            <v>9.89656234219192E-3</v>
          </cell>
          <cell r="AU2203">
            <v>2.1686611365390198</v>
          </cell>
          <cell r="PM2203">
            <v>0</v>
          </cell>
          <cell r="PN2203">
            <v>0</v>
          </cell>
          <cell r="PO2203">
            <v>0</v>
          </cell>
        </row>
        <row r="2204">
          <cell r="M2204" t="str">
            <v>RVI_DM_US_TECH_SFTW</v>
          </cell>
          <cell r="V2204" t="str">
            <v>RVI</v>
          </cell>
          <cell r="X2204">
            <v>2.3539892336981601E-3</v>
          </cell>
          <cell r="Y2204">
            <v>-0.12335356093906601</v>
          </cell>
          <cell r="AI2204">
            <v>5.2967505449060997E-3</v>
          </cell>
          <cell r="AJ2204">
            <v>-0.27755991054090301</v>
          </cell>
          <cell r="AT2204">
            <v>1.0029625374142301E-2</v>
          </cell>
          <cell r="AU2204">
            <v>-0.52557164963773495</v>
          </cell>
          <cell r="PM2204">
            <v>0</v>
          </cell>
          <cell r="PN2204">
            <v>0</v>
          </cell>
          <cell r="PO2204">
            <v>0</v>
          </cell>
        </row>
        <row r="2205">
          <cell r="M2205" t="str">
            <v>RVI_DM_US_TECH_SFTW</v>
          </cell>
          <cell r="V2205" t="str">
            <v>RVI</v>
          </cell>
          <cell r="X2205">
            <v>0</v>
          </cell>
          <cell r="Y2205">
            <v>0</v>
          </cell>
          <cell r="AI2205">
            <v>0</v>
          </cell>
          <cell r="AJ2205">
            <v>0</v>
          </cell>
          <cell r="AT2205">
            <v>0</v>
          </cell>
          <cell r="AU2205">
            <v>0</v>
          </cell>
          <cell r="PM2205">
            <v>0</v>
          </cell>
          <cell r="PN2205">
            <v>0</v>
          </cell>
          <cell r="PO2205">
            <v>0</v>
          </cell>
        </row>
        <row r="2206">
          <cell r="M2206" t="str">
            <v>RVI_DM_US_TECH_CORE</v>
          </cell>
          <cell r="V2206" t="str">
            <v>RVI</v>
          </cell>
          <cell r="X2206">
            <v>0</v>
          </cell>
          <cell r="Y2206">
            <v>0</v>
          </cell>
          <cell r="AI2206">
            <v>0</v>
          </cell>
          <cell r="AJ2206">
            <v>0</v>
          </cell>
          <cell r="AT2206">
            <v>0</v>
          </cell>
          <cell r="AU2206">
            <v>0</v>
          </cell>
          <cell r="PM2206">
            <v>0</v>
          </cell>
          <cell r="PN2206">
            <v>0</v>
          </cell>
          <cell r="PO2206">
            <v>0</v>
          </cell>
        </row>
        <row r="2207">
          <cell r="M2207" t="str">
            <v>RVI_DM_US_TECH_CORE</v>
          </cell>
          <cell r="V2207" t="str">
            <v>RVI</v>
          </cell>
          <cell r="X2207">
            <v>0</v>
          </cell>
          <cell r="Y2207">
            <v>0</v>
          </cell>
          <cell r="AI2207">
            <v>0</v>
          </cell>
          <cell r="AJ2207">
            <v>0</v>
          </cell>
          <cell r="AT2207">
            <v>0</v>
          </cell>
          <cell r="AU2207">
            <v>0</v>
          </cell>
          <cell r="PM2207">
            <v>0</v>
          </cell>
          <cell r="PN2207">
            <v>0</v>
          </cell>
          <cell r="PO2207">
            <v>0</v>
          </cell>
        </row>
        <row r="2208">
          <cell r="M2208" t="str">
            <v>RVI_EM_ASEU_CHI</v>
          </cell>
          <cell r="V2208" t="str">
            <v>RVI</v>
          </cell>
          <cell r="X2208">
            <v>0</v>
          </cell>
          <cell r="Y2208">
            <v>0</v>
          </cell>
          <cell r="AI2208">
            <v>0</v>
          </cell>
          <cell r="AJ2208">
            <v>0</v>
          </cell>
          <cell r="AT2208">
            <v>0</v>
          </cell>
          <cell r="AU2208">
            <v>0</v>
          </cell>
          <cell r="PM2208">
            <v>0</v>
          </cell>
          <cell r="PN2208">
            <v>0</v>
          </cell>
          <cell r="PO2208">
            <v>0</v>
          </cell>
        </row>
        <row r="2209">
          <cell r="M2209" t="str">
            <v>RVI_DM_US_TECH_THEM</v>
          </cell>
          <cell r="V2209" t="str">
            <v>RVI</v>
          </cell>
          <cell r="X2209">
            <v>0</v>
          </cell>
          <cell r="Y2209">
            <v>0</v>
          </cell>
          <cell r="AI2209">
            <v>0</v>
          </cell>
          <cell r="AJ2209">
            <v>0</v>
          </cell>
          <cell r="AT2209">
            <v>0</v>
          </cell>
          <cell r="AU2209">
            <v>0</v>
          </cell>
          <cell r="PM2209">
            <v>0</v>
          </cell>
          <cell r="PN2209">
            <v>0</v>
          </cell>
          <cell r="PO2209">
            <v>0</v>
          </cell>
        </row>
        <row r="2210">
          <cell r="M2210" t="str">
            <v>RVI_DM_US_HC</v>
          </cell>
          <cell r="V2210" t="str">
            <v>RVI</v>
          </cell>
          <cell r="X2210">
            <v>0</v>
          </cell>
          <cell r="Y2210">
            <v>0</v>
          </cell>
          <cell r="AI2210">
            <v>0</v>
          </cell>
          <cell r="AJ2210">
            <v>0</v>
          </cell>
          <cell r="AT2210">
            <v>0</v>
          </cell>
          <cell r="AU2210">
            <v>0</v>
          </cell>
          <cell r="PM2210">
            <v>0</v>
          </cell>
          <cell r="PN2210">
            <v>0</v>
          </cell>
          <cell r="PO2210">
            <v>0</v>
          </cell>
        </row>
        <row r="2211">
          <cell r="M2211" t="str">
            <v>RVI_DM_US_TECH_SEMI</v>
          </cell>
          <cell r="V2211" t="str">
            <v>RVI</v>
          </cell>
          <cell r="X2211">
            <v>6.20153657345627E-3</v>
          </cell>
          <cell r="Y2211">
            <v>3.15938328596221</v>
          </cell>
          <cell r="AI2211">
            <v>2.60002830937512E-2</v>
          </cell>
          <cell r="AJ2211">
            <v>13.245888154280699</v>
          </cell>
          <cell r="AT2211">
            <v>6.8517170754511802E-2</v>
          </cell>
          <cell r="AU2211">
            <v>34.906188413004202</v>
          </cell>
          <cell r="PM2211">
            <v>0</v>
          </cell>
          <cell r="PN2211">
            <v>0</v>
          </cell>
          <cell r="PO2211">
            <v>0</v>
          </cell>
        </row>
        <row r="2212">
          <cell r="M2212" t="str">
            <v>RVI_DM_US_TECH_THEM</v>
          </cell>
          <cell r="V2212" t="str">
            <v>RVI</v>
          </cell>
          <cell r="X2212">
            <v>0</v>
          </cell>
          <cell r="Y2212">
            <v>0</v>
          </cell>
          <cell r="AI2212">
            <v>0</v>
          </cell>
          <cell r="AJ2212">
            <v>0</v>
          </cell>
          <cell r="AT2212">
            <v>0</v>
          </cell>
          <cell r="AU2212">
            <v>0</v>
          </cell>
          <cell r="PM2212">
            <v>0</v>
          </cell>
          <cell r="PN2212">
            <v>0</v>
          </cell>
          <cell r="PO2212">
            <v>0</v>
          </cell>
        </row>
        <row r="2213">
          <cell r="M2213" t="str">
            <v>RVI_DM_US_TECH_SEMI</v>
          </cell>
          <cell r="V2213" t="str">
            <v>RVI</v>
          </cell>
          <cell r="X2213">
            <v>0</v>
          </cell>
          <cell r="Y2213">
            <v>0</v>
          </cell>
          <cell r="AI2213">
            <v>0</v>
          </cell>
          <cell r="AJ2213">
            <v>0</v>
          </cell>
          <cell r="AT2213">
            <v>0</v>
          </cell>
          <cell r="AU2213">
            <v>0</v>
          </cell>
          <cell r="PM2213">
            <v>0</v>
          </cell>
          <cell r="PN2213">
            <v>0</v>
          </cell>
          <cell r="PO2213">
            <v>0</v>
          </cell>
        </row>
        <row r="2214">
          <cell r="M2214" t="str">
            <v>RVI_DM_US_TECH_SFTW</v>
          </cell>
          <cell r="V2214" t="str">
            <v>RVI</v>
          </cell>
          <cell r="X2214">
            <v>0</v>
          </cell>
          <cell r="Y2214">
            <v>0</v>
          </cell>
          <cell r="AI2214">
            <v>0</v>
          </cell>
          <cell r="AJ2214">
            <v>0</v>
          </cell>
          <cell r="AT2214">
            <v>0</v>
          </cell>
          <cell r="AU2214">
            <v>0</v>
          </cell>
          <cell r="PM2214">
            <v>0</v>
          </cell>
          <cell r="PN2214">
            <v>0</v>
          </cell>
          <cell r="PO2214">
            <v>0</v>
          </cell>
        </row>
        <row r="2215">
          <cell r="M2215" t="str">
            <v>RVI_DM_US_TECH_CORE</v>
          </cell>
          <cell r="V2215" t="str">
            <v>RVI</v>
          </cell>
          <cell r="X2215">
            <v>0</v>
          </cell>
          <cell r="Y2215">
            <v>0</v>
          </cell>
          <cell r="AI2215">
            <v>0</v>
          </cell>
          <cell r="AJ2215">
            <v>0</v>
          </cell>
          <cell r="AT2215">
            <v>0</v>
          </cell>
          <cell r="AU2215">
            <v>0</v>
          </cell>
          <cell r="PM2215">
            <v>0</v>
          </cell>
          <cell r="PN2215">
            <v>0</v>
          </cell>
          <cell r="PO2215">
            <v>0</v>
          </cell>
        </row>
        <row r="2216">
          <cell r="M2216" t="str">
            <v>RVI_DM_US_TECH_CORE</v>
          </cell>
          <cell r="V2216" t="str">
            <v>RVI</v>
          </cell>
          <cell r="X2216">
            <v>0</v>
          </cell>
          <cell r="Y2216">
            <v>0</v>
          </cell>
          <cell r="AI2216">
            <v>0</v>
          </cell>
          <cell r="AJ2216">
            <v>0</v>
          </cell>
          <cell r="AT2216">
            <v>0</v>
          </cell>
          <cell r="AU2216">
            <v>0</v>
          </cell>
          <cell r="PM2216">
            <v>0</v>
          </cell>
          <cell r="PN2216">
            <v>0</v>
          </cell>
          <cell r="PO2216">
            <v>0</v>
          </cell>
        </row>
        <row r="2217">
          <cell r="M2217" t="str">
            <v>RVI_DM_US_TECH_CORE</v>
          </cell>
          <cell r="V2217" t="str">
            <v>RVI</v>
          </cell>
          <cell r="X2217">
            <v>3.61140039969777E-3</v>
          </cell>
          <cell r="Y2217">
            <v>0.74912626046641495</v>
          </cell>
          <cell r="AI2217">
            <v>5.13252182428114E-3</v>
          </cell>
          <cell r="AJ2217">
            <v>1.0646581534712301</v>
          </cell>
          <cell r="AT2217">
            <v>1.6964148204494399E-2</v>
          </cell>
          <cell r="AU2217">
            <v>3.5189365619792099</v>
          </cell>
          <cell r="PM2217">
            <v>0</v>
          </cell>
          <cell r="PN2217">
            <v>0</v>
          </cell>
          <cell r="PO2217">
            <v>0</v>
          </cell>
        </row>
        <row r="2218">
          <cell r="M2218" t="str">
            <v>RVI_DM_US_TECH_CORE</v>
          </cell>
          <cell r="V2218" t="str">
            <v>RVI</v>
          </cell>
          <cell r="X2218">
            <v>0</v>
          </cell>
          <cell r="Y2218">
            <v>0</v>
          </cell>
          <cell r="AI2218">
            <v>0</v>
          </cell>
          <cell r="AJ2218">
            <v>0</v>
          </cell>
          <cell r="AT2218">
            <v>0</v>
          </cell>
          <cell r="AU2218">
            <v>0</v>
          </cell>
          <cell r="PM2218">
            <v>0</v>
          </cell>
          <cell r="PN2218">
            <v>0</v>
          </cell>
          <cell r="PO2218">
            <v>0</v>
          </cell>
        </row>
        <row r="2219">
          <cell r="M2219" t="str">
            <v>RVI_DM_US_TECH_CORE</v>
          </cell>
          <cell r="V2219" t="str">
            <v>RVI</v>
          </cell>
          <cell r="X2219">
            <v>0</v>
          </cell>
          <cell r="Y2219">
            <v>0</v>
          </cell>
          <cell r="AI2219">
            <v>0</v>
          </cell>
          <cell r="AJ2219">
            <v>0</v>
          </cell>
          <cell r="AT2219">
            <v>0</v>
          </cell>
          <cell r="AU2219">
            <v>0</v>
          </cell>
          <cell r="PM2219">
            <v>0</v>
          </cell>
          <cell r="PN2219">
            <v>0</v>
          </cell>
          <cell r="PO2219">
            <v>0</v>
          </cell>
        </row>
        <row r="2220">
          <cell r="M2220" t="str">
            <v>RVI_DM_US_CON</v>
          </cell>
          <cell r="V2220" t="str">
            <v>RVI</v>
          </cell>
          <cell r="X2220">
            <v>0</v>
          </cell>
          <cell r="Y2220">
            <v>0</v>
          </cell>
          <cell r="AI2220">
            <v>0</v>
          </cell>
          <cell r="AJ2220">
            <v>0</v>
          </cell>
          <cell r="AT2220">
            <v>0</v>
          </cell>
          <cell r="AU2220">
            <v>0</v>
          </cell>
          <cell r="PM2220">
            <v>0</v>
          </cell>
          <cell r="PN2220">
            <v>0</v>
          </cell>
          <cell r="PO2220">
            <v>0</v>
          </cell>
        </row>
        <row r="2221">
          <cell r="M2221" t="str">
            <v>RVI_DM_US_TECH_SFTW</v>
          </cell>
          <cell r="V2221" t="str">
            <v>RVI</v>
          </cell>
          <cell r="X2221">
            <v>0</v>
          </cell>
          <cell r="Y2221">
            <v>0</v>
          </cell>
          <cell r="AI2221">
            <v>0</v>
          </cell>
          <cell r="AJ2221">
            <v>0</v>
          </cell>
          <cell r="AT2221">
            <v>0</v>
          </cell>
          <cell r="AU2221">
            <v>0</v>
          </cell>
          <cell r="PM2221">
            <v>0</v>
          </cell>
          <cell r="PN2221">
            <v>0</v>
          </cell>
          <cell r="PO2221">
            <v>0</v>
          </cell>
        </row>
        <row r="2222">
          <cell r="M2222" t="str">
            <v>RVI_DM_US_TECH_THEM</v>
          </cell>
          <cell r="V2222" t="str">
            <v>RVI</v>
          </cell>
          <cell r="X2222">
            <v>0</v>
          </cell>
          <cell r="Y2222">
            <v>0</v>
          </cell>
          <cell r="AI2222">
            <v>0</v>
          </cell>
          <cell r="AJ2222">
            <v>0</v>
          </cell>
          <cell r="AT2222">
            <v>0</v>
          </cell>
          <cell r="AU2222">
            <v>0</v>
          </cell>
          <cell r="PM2222">
            <v>0</v>
          </cell>
          <cell r="PN2222">
            <v>0</v>
          </cell>
          <cell r="PO2222">
            <v>0</v>
          </cell>
        </row>
        <row r="2223">
          <cell r="M2223" t="str">
            <v>RVI_DM_US_THEM</v>
          </cell>
          <cell r="V2223" t="str">
            <v>RVI</v>
          </cell>
          <cell r="X2223">
            <v>0</v>
          </cell>
          <cell r="Y2223">
            <v>0</v>
          </cell>
          <cell r="AI2223">
            <v>0</v>
          </cell>
          <cell r="AJ2223">
            <v>0</v>
          </cell>
          <cell r="AT2223">
            <v>0</v>
          </cell>
          <cell r="AU2223">
            <v>0</v>
          </cell>
          <cell r="PM2223">
            <v>0</v>
          </cell>
          <cell r="PN2223">
            <v>0</v>
          </cell>
          <cell r="PO2223">
            <v>0</v>
          </cell>
        </row>
        <row r="2224">
          <cell r="M2224" t="str">
            <v>RVI_DM_US_UT</v>
          </cell>
          <cell r="V2224" t="str">
            <v>RVI</v>
          </cell>
          <cell r="X2224">
            <v>0</v>
          </cell>
          <cell r="Y2224">
            <v>0</v>
          </cell>
          <cell r="AI2224">
            <v>0</v>
          </cell>
          <cell r="AJ2224">
            <v>0</v>
          </cell>
          <cell r="AT2224">
            <v>0</v>
          </cell>
          <cell r="AU2224">
            <v>0</v>
          </cell>
          <cell r="PM2224">
            <v>0</v>
          </cell>
          <cell r="PN2224">
            <v>0</v>
          </cell>
          <cell r="PO2224">
            <v>0</v>
          </cell>
        </row>
        <row r="2225">
          <cell r="M2225" t="str">
            <v>RVI_DM_US_UT</v>
          </cell>
          <cell r="V2225" t="str">
            <v>RVI</v>
          </cell>
          <cell r="X2225">
            <v>0</v>
          </cell>
          <cell r="Y2225">
            <v>0</v>
          </cell>
          <cell r="AI2225">
            <v>0</v>
          </cell>
          <cell r="AJ2225">
            <v>0</v>
          </cell>
          <cell r="AT2225">
            <v>0</v>
          </cell>
          <cell r="AU2225">
            <v>0</v>
          </cell>
          <cell r="PM2225">
            <v>0</v>
          </cell>
          <cell r="PN2225">
            <v>0</v>
          </cell>
          <cell r="PO2225">
            <v>0</v>
          </cell>
        </row>
        <row r="2226">
          <cell r="M2226" t="str">
            <v>RVI_EM_AGG</v>
          </cell>
          <cell r="V2226" t="str">
            <v>RVI</v>
          </cell>
          <cell r="X2226">
            <v>0</v>
          </cell>
          <cell r="Y2226">
            <v>0</v>
          </cell>
          <cell r="AI2226">
            <v>0</v>
          </cell>
          <cell r="AJ2226">
            <v>0</v>
          </cell>
          <cell r="AT2226">
            <v>0</v>
          </cell>
          <cell r="AU2226">
            <v>0</v>
          </cell>
          <cell r="PM2226">
            <v>0</v>
          </cell>
          <cell r="PN2226">
            <v>0</v>
          </cell>
          <cell r="PO2226">
            <v>0</v>
          </cell>
        </row>
        <row r="2227">
          <cell r="M2227" t="str">
            <v>RVI_EM_AGG</v>
          </cell>
          <cell r="V2227" t="str">
            <v>RVI</v>
          </cell>
          <cell r="X2227">
            <v>0</v>
          </cell>
          <cell r="Y2227">
            <v>0</v>
          </cell>
          <cell r="AI2227">
            <v>0</v>
          </cell>
          <cell r="AJ2227">
            <v>0</v>
          </cell>
          <cell r="AT2227">
            <v>0</v>
          </cell>
          <cell r="AU2227">
            <v>0</v>
          </cell>
          <cell r="PM2227">
            <v>0</v>
          </cell>
          <cell r="PN2227">
            <v>0</v>
          </cell>
          <cell r="PO2227">
            <v>0</v>
          </cell>
        </row>
        <row r="2228">
          <cell r="M2228" t="str">
            <v>RVI_EM_AGG</v>
          </cell>
          <cell r="V2228" t="str">
            <v>RVI</v>
          </cell>
          <cell r="X2228">
            <v>0</v>
          </cell>
          <cell r="Y2228">
            <v>0</v>
          </cell>
          <cell r="AI2228">
            <v>0</v>
          </cell>
          <cell r="AJ2228">
            <v>0</v>
          </cell>
          <cell r="AT2228">
            <v>0</v>
          </cell>
          <cell r="AU2228">
            <v>0</v>
          </cell>
          <cell r="PM2228">
            <v>0</v>
          </cell>
          <cell r="PN2228">
            <v>0</v>
          </cell>
          <cell r="PO2228">
            <v>0</v>
          </cell>
        </row>
        <row r="2229">
          <cell r="M2229" t="str">
            <v>RVI_EM_AGG</v>
          </cell>
          <cell r="V2229" t="str">
            <v>RVI</v>
          </cell>
          <cell r="X2229">
            <v>0</v>
          </cell>
          <cell r="Y2229">
            <v>0</v>
          </cell>
          <cell r="AI2229">
            <v>0</v>
          </cell>
          <cell r="AJ2229">
            <v>0</v>
          </cell>
          <cell r="AT2229">
            <v>0</v>
          </cell>
          <cell r="AU2229">
            <v>0</v>
          </cell>
          <cell r="PM2229">
            <v>0</v>
          </cell>
          <cell r="PN2229">
            <v>0</v>
          </cell>
          <cell r="PO2229">
            <v>0</v>
          </cell>
        </row>
        <row r="2230">
          <cell r="M2230" t="str">
            <v>RVI_EM_AGG</v>
          </cell>
          <cell r="V2230" t="str">
            <v>RVI</v>
          </cell>
          <cell r="X2230">
            <v>0</v>
          </cell>
          <cell r="Y2230">
            <v>0</v>
          </cell>
          <cell r="AI2230">
            <v>0</v>
          </cell>
          <cell r="AJ2230">
            <v>0</v>
          </cell>
          <cell r="AT2230">
            <v>0</v>
          </cell>
          <cell r="AU2230">
            <v>0</v>
          </cell>
          <cell r="PM2230">
            <v>0</v>
          </cell>
          <cell r="PN2230">
            <v>0</v>
          </cell>
          <cell r="PO2230">
            <v>0</v>
          </cell>
        </row>
        <row r="2231">
          <cell r="M2231" t="str">
            <v>RVI_EM_AGG</v>
          </cell>
          <cell r="V2231" t="str">
            <v>RVI</v>
          </cell>
          <cell r="X2231">
            <v>0</v>
          </cell>
          <cell r="Y2231">
            <v>0</v>
          </cell>
          <cell r="AI2231">
            <v>0</v>
          </cell>
          <cell r="AJ2231">
            <v>0</v>
          </cell>
          <cell r="AT2231">
            <v>0</v>
          </cell>
          <cell r="AU2231">
            <v>0</v>
          </cell>
          <cell r="PM2231">
            <v>0</v>
          </cell>
          <cell r="PN2231">
            <v>0</v>
          </cell>
          <cell r="PO2231">
            <v>0</v>
          </cell>
        </row>
        <row r="2232">
          <cell r="M2232" t="str">
            <v>RVI_EM_AGG</v>
          </cell>
          <cell r="V2232" t="str">
            <v>RVI</v>
          </cell>
          <cell r="X2232">
            <v>0</v>
          </cell>
          <cell r="Y2232">
            <v>0</v>
          </cell>
          <cell r="AI2232">
            <v>0</v>
          </cell>
          <cell r="AJ2232">
            <v>0</v>
          </cell>
          <cell r="AT2232">
            <v>0</v>
          </cell>
          <cell r="AU2232">
            <v>0</v>
          </cell>
          <cell r="PM2232">
            <v>0</v>
          </cell>
          <cell r="PN2232">
            <v>0</v>
          </cell>
          <cell r="PO2232">
            <v>0</v>
          </cell>
        </row>
        <row r="2233">
          <cell r="M2233" t="str">
            <v>RVI_EM_AGG</v>
          </cell>
          <cell r="V2233" t="str">
            <v>RVI</v>
          </cell>
          <cell r="X2233">
            <v>0</v>
          </cell>
          <cell r="Y2233">
            <v>0</v>
          </cell>
          <cell r="AI2233">
            <v>0</v>
          </cell>
          <cell r="AJ2233">
            <v>0</v>
          </cell>
          <cell r="AT2233">
            <v>0</v>
          </cell>
          <cell r="AU2233">
            <v>0</v>
          </cell>
          <cell r="PM2233">
            <v>0</v>
          </cell>
          <cell r="PN2233">
            <v>0</v>
          </cell>
          <cell r="PO2233">
            <v>0</v>
          </cell>
        </row>
        <row r="2234">
          <cell r="M2234" t="str">
            <v>RVI_EM_AGG</v>
          </cell>
          <cell r="V2234" t="str">
            <v>RVI</v>
          </cell>
          <cell r="X2234">
            <v>0</v>
          </cell>
          <cell r="Y2234">
            <v>0</v>
          </cell>
          <cell r="AI2234">
            <v>0</v>
          </cell>
          <cell r="AJ2234">
            <v>0</v>
          </cell>
          <cell r="AT2234">
            <v>0</v>
          </cell>
          <cell r="AU2234">
            <v>0</v>
          </cell>
          <cell r="PM2234">
            <v>0</v>
          </cell>
          <cell r="PN2234">
            <v>0</v>
          </cell>
          <cell r="PO2234">
            <v>0</v>
          </cell>
        </row>
        <row r="2235">
          <cell r="M2235" t="str">
            <v>RVI_EM_AGG</v>
          </cell>
          <cell r="V2235" t="str">
            <v>RVI</v>
          </cell>
          <cell r="X2235">
            <v>0</v>
          </cell>
          <cell r="Y2235">
            <v>0</v>
          </cell>
          <cell r="AI2235">
            <v>0</v>
          </cell>
          <cell r="AJ2235">
            <v>0</v>
          </cell>
          <cell r="AT2235">
            <v>0</v>
          </cell>
          <cell r="AU2235">
            <v>0</v>
          </cell>
          <cell r="PM2235">
            <v>0</v>
          </cell>
          <cell r="PN2235">
            <v>0</v>
          </cell>
          <cell r="PO2235">
            <v>0</v>
          </cell>
        </row>
        <row r="2236">
          <cell r="M2236" t="str">
            <v>RVI_EM_AGG</v>
          </cell>
          <cell r="V2236" t="str">
            <v>RVI</v>
          </cell>
          <cell r="X2236">
            <v>0</v>
          </cell>
          <cell r="Y2236">
            <v>0</v>
          </cell>
          <cell r="AI2236">
            <v>0</v>
          </cell>
          <cell r="AJ2236">
            <v>0</v>
          </cell>
          <cell r="AT2236">
            <v>0</v>
          </cell>
          <cell r="AU2236">
            <v>0</v>
          </cell>
          <cell r="PM2236">
            <v>0</v>
          </cell>
          <cell r="PN2236">
            <v>0</v>
          </cell>
          <cell r="PO2236">
            <v>0</v>
          </cell>
        </row>
        <row r="2237">
          <cell r="M2237" t="str">
            <v>RVI_EM_AGG</v>
          </cell>
          <cell r="V2237" t="str">
            <v>RVI</v>
          </cell>
          <cell r="X2237">
            <v>0</v>
          </cell>
          <cell r="Y2237">
            <v>0</v>
          </cell>
          <cell r="AI2237">
            <v>0</v>
          </cell>
          <cell r="AJ2237">
            <v>0</v>
          </cell>
          <cell r="AT2237">
            <v>0</v>
          </cell>
          <cell r="AU2237">
            <v>0</v>
          </cell>
          <cell r="PM2237">
            <v>0</v>
          </cell>
          <cell r="PN2237">
            <v>0</v>
          </cell>
          <cell r="PO2237">
            <v>0</v>
          </cell>
        </row>
        <row r="2238">
          <cell r="M2238" t="str">
            <v>RVI_EM_AGG</v>
          </cell>
          <cell r="V2238" t="str">
            <v>RVI</v>
          </cell>
          <cell r="X2238">
            <v>2.0144214462296298E-3</v>
          </cell>
          <cell r="Y2238">
            <v>0.48593223325621399</v>
          </cell>
          <cell r="AI2238">
            <v>3.9879853021251403E-3</v>
          </cell>
          <cell r="AJ2238">
            <v>0.96200852491845601</v>
          </cell>
          <cell r="AT2238">
            <v>6.9479941770541698E-3</v>
          </cell>
          <cell r="AU2238">
            <v>1.67604169098778</v>
          </cell>
          <cell r="PM2238">
            <v>0</v>
          </cell>
          <cell r="PN2238">
            <v>0</v>
          </cell>
          <cell r="PO2238">
            <v>0</v>
          </cell>
        </row>
        <row r="2239">
          <cell r="M2239" t="str">
            <v>RVI_EM_AGG</v>
          </cell>
          <cell r="V2239" t="str">
            <v>RVI</v>
          </cell>
          <cell r="X2239">
            <v>0</v>
          </cell>
          <cell r="Y2239">
            <v>0</v>
          </cell>
          <cell r="AI2239">
            <v>0</v>
          </cell>
          <cell r="AJ2239">
            <v>0</v>
          </cell>
          <cell r="AT2239">
            <v>0</v>
          </cell>
          <cell r="AU2239">
            <v>0</v>
          </cell>
          <cell r="PM2239">
            <v>0</v>
          </cell>
          <cell r="PN2239">
            <v>0</v>
          </cell>
          <cell r="PO2239">
            <v>0</v>
          </cell>
        </row>
        <row r="2240">
          <cell r="M2240" t="str">
            <v>RVI_EM_AGG</v>
          </cell>
          <cell r="V2240" t="str">
            <v>RVI</v>
          </cell>
          <cell r="X2240">
            <v>0</v>
          </cell>
          <cell r="Y2240">
            <v>0</v>
          </cell>
          <cell r="AI2240">
            <v>0</v>
          </cell>
          <cell r="AJ2240">
            <v>0</v>
          </cell>
          <cell r="AT2240">
            <v>0</v>
          </cell>
          <cell r="AU2240">
            <v>0</v>
          </cell>
          <cell r="PM2240">
            <v>0</v>
          </cell>
          <cell r="PN2240">
            <v>0</v>
          </cell>
          <cell r="PO2240">
            <v>0</v>
          </cell>
        </row>
        <row r="2241">
          <cell r="M2241" t="str">
            <v>RVI_EM_AGG</v>
          </cell>
          <cell r="V2241" t="str">
            <v>RVI</v>
          </cell>
          <cell r="X2241">
            <v>0</v>
          </cell>
          <cell r="Y2241">
            <v>0</v>
          </cell>
          <cell r="AI2241">
            <v>0</v>
          </cell>
          <cell r="AJ2241">
            <v>0</v>
          </cell>
          <cell r="AT2241">
            <v>0</v>
          </cell>
          <cell r="AU2241">
            <v>0</v>
          </cell>
          <cell r="PM2241">
            <v>0</v>
          </cell>
          <cell r="PN2241">
            <v>0</v>
          </cell>
          <cell r="PO2241">
            <v>0</v>
          </cell>
        </row>
        <row r="2242">
          <cell r="M2242" t="str">
            <v>RVI_EM_AGG</v>
          </cell>
          <cell r="V2242" t="str">
            <v>RVI</v>
          </cell>
          <cell r="X2242">
            <v>0</v>
          </cell>
          <cell r="Y2242">
            <v>0</v>
          </cell>
          <cell r="AI2242">
            <v>0</v>
          </cell>
          <cell r="AJ2242">
            <v>0</v>
          </cell>
          <cell r="AT2242">
            <v>0</v>
          </cell>
          <cell r="AU2242">
            <v>0</v>
          </cell>
          <cell r="PM2242">
            <v>0</v>
          </cell>
          <cell r="PN2242">
            <v>0</v>
          </cell>
          <cell r="PO2242">
            <v>0</v>
          </cell>
        </row>
        <row r="2243">
          <cell r="M2243" t="str">
            <v>RVI_EM_AGG</v>
          </cell>
          <cell r="V2243" t="str">
            <v>RVI</v>
          </cell>
          <cell r="X2243">
            <v>0</v>
          </cell>
          <cell r="Y2243">
            <v>0</v>
          </cell>
          <cell r="AI2243">
            <v>0</v>
          </cell>
          <cell r="AJ2243">
            <v>0</v>
          </cell>
          <cell r="AT2243">
            <v>0</v>
          </cell>
          <cell r="AU2243">
            <v>0</v>
          </cell>
          <cell r="PM2243">
            <v>0</v>
          </cell>
          <cell r="PN2243">
            <v>0</v>
          </cell>
          <cell r="PO2243">
            <v>0</v>
          </cell>
        </row>
        <row r="2244">
          <cell r="M2244" t="str">
            <v>RVI_EM_AGG</v>
          </cell>
          <cell r="V2244" t="str">
            <v>RVI</v>
          </cell>
          <cell r="X2244">
            <v>0</v>
          </cell>
          <cell r="Y2244">
            <v>0</v>
          </cell>
          <cell r="AI2244">
            <v>0</v>
          </cell>
          <cell r="AJ2244">
            <v>0</v>
          </cell>
          <cell r="AT2244">
            <v>0</v>
          </cell>
          <cell r="AU2244">
            <v>0</v>
          </cell>
          <cell r="PM2244">
            <v>0</v>
          </cell>
          <cell r="PN2244">
            <v>0</v>
          </cell>
          <cell r="PO2244">
            <v>0</v>
          </cell>
        </row>
        <row r="2245">
          <cell r="M2245" t="str">
            <v>RVI_EM_AGG</v>
          </cell>
          <cell r="V2245" t="str">
            <v>RVI</v>
          </cell>
          <cell r="X2245">
            <v>0</v>
          </cell>
          <cell r="Y2245">
            <v>0</v>
          </cell>
          <cell r="AI2245">
            <v>0</v>
          </cell>
          <cell r="AJ2245">
            <v>0</v>
          </cell>
          <cell r="AT2245">
            <v>0</v>
          </cell>
          <cell r="AU2245">
            <v>0</v>
          </cell>
          <cell r="PM2245">
            <v>0</v>
          </cell>
          <cell r="PN2245">
            <v>0</v>
          </cell>
          <cell r="PO2245">
            <v>0</v>
          </cell>
        </row>
        <row r="2246">
          <cell r="M2246" t="str">
            <v>RVI_EM_AGG</v>
          </cell>
          <cell r="V2246" t="str">
            <v>RVI</v>
          </cell>
          <cell r="X2246">
            <v>0</v>
          </cell>
          <cell r="Y2246">
            <v>0</v>
          </cell>
          <cell r="AI2246">
            <v>0</v>
          </cell>
          <cell r="AJ2246">
            <v>0</v>
          </cell>
          <cell r="AT2246">
            <v>0</v>
          </cell>
          <cell r="AU2246">
            <v>0</v>
          </cell>
          <cell r="PM2246">
            <v>0</v>
          </cell>
          <cell r="PN2246">
            <v>0</v>
          </cell>
          <cell r="PO2246">
            <v>0</v>
          </cell>
        </row>
        <row r="2247">
          <cell r="M2247" t="str">
            <v>RVI_EM_AGG</v>
          </cell>
          <cell r="V2247" t="str">
            <v>RVI</v>
          </cell>
          <cell r="X2247">
            <v>0</v>
          </cell>
          <cell r="Y2247">
            <v>0</v>
          </cell>
          <cell r="AI2247">
            <v>0</v>
          </cell>
          <cell r="AJ2247">
            <v>0</v>
          </cell>
          <cell r="AT2247">
            <v>0</v>
          </cell>
          <cell r="AU2247">
            <v>0</v>
          </cell>
          <cell r="PM2247">
            <v>0</v>
          </cell>
          <cell r="PN2247">
            <v>0</v>
          </cell>
          <cell r="PO2247">
            <v>0</v>
          </cell>
        </row>
        <row r="2248">
          <cell r="M2248" t="str">
            <v>RVI_EM_AGG</v>
          </cell>
          <cell r="V2248" t="str">
            <v>RVI</v>
          </cell>
          <cell r="X2248">
            <v>0</v>
          </cell>
          <cell r="Y2248">
            <v>0</v>
          </cell>
          <cell r="AI2248">
            <v>0</v>
          </cell>
          <cell r="AJ2248">
            <v>0</v>
          </cell>
          <cell r="AT2248">
            <v>0</v>
          </cell>
          <cell r="AU2248">
            <v>0</v>
          </cell>
          <cell r="PM2248">
            <v>0</v>
          </cell>
          <cell r="PN2248">
            <v>0</v>
          </cell>
          <cell r="PO2248">
            <v>0</v>
          </cell>
        </row>
        <row r="2249">
          <cell r="M2249" t="str">
            <v>RVI_EM_AGG</v>
          </cell>
          <cell r="V2249" t="str">
            <v>RVI</v>
          </cell>
          <cell r="X2249">
            <v>0</v>
          </cell>
          <cell r="Y2249">
            <v>0</v>
          </cell>
          <cell r="AI2249">
            <v>0</v>
          </cell>
          <cell r="AJ2249">
            <v>0</v>
          </cell>
          <cell r="AT2249">
            <v>0</v>
          </cell>
          <cell r="AU2249">
            <v>0</v>
          </cell>
          <cell r="PM2249">
            <v>0</v>
          </cell>
          <cell r="PN2249">
            <v>0</v>
          </cell>
          <cell r="PO2249">
            <v>0</v>
          </cell>
        </row>
        <row r="2250">
          <cell r="M2250" t="str">
            <v>RVI_EM_AGG</v>
          </cell>
          <cell r="V2250" t="str">
            <v>RVI</v>
          </cell>
          <cell r="X2250">
            <v>0</v>
          </cell>
          <cell r="Y2250">
            <v>0</v>
          </cell>
          <cell r="AI2250">
            <v>0</v>
          </cell>
          <cell r="AJ2250">
            <v>0</v>
          </cell>
          <cell r="AT2250">
            <v>0</v>
          </cell>
          <cell r="AU2250">
            <v>0</v>
          </cell>
          <cell r="PM2250">
            <v>0</v>
          </cell>
          <cell r="PN2250">
            <v>0</v>
          </cell>
          <cell r="PO2250">
            <v>0</v>
          </cell>
        </row>
        <row r="2251">
          <cell r="M2251" t="str">
            <v>RVI_EM_AGG</v>
          </cell>
          <cell r="V2251" t="str">
            <v>RVI</v>
          </cell>
          <cell r="X2251">
            <v>0</v>
          </cell>
          <cell r="Y2251">
            <v>0</v>
          </cell>
          <cell r="AI2251">
            <v>0</v>
          </cell>
          <cell r="AJ2251">
            <v>0</v>
          </cell>
          <cell r="AT2251">
            <v>0</v>
          </cell>
          <cell r="AU2251">
            <v>0</v>
          </cell>
          <cell r="PM2251">
            <v>0</v>
          </cell>
          <cell r="PN2251">
            <v>0</v>
          </cell>
          <cell r="PO2251">
            <v>0</v>
          </cell>
        </row>
        <row r="2252">
          <cell r="M2252" t="str">
            <v>RVI_EM_AGG</v>
          </cell>
          <cell r="V2252" t="str">
            <v>RVI</v>
          </cell>
          <cell r="X2252">
            <v>0</v>
          </cell>
          <cell r="Y2252">
            <v>0</v>
          </cell>
          <cell r="AI2252">
            <v>0</v>
          </cell>
          <cell r="AJ2252">
            <v>0</v>
          </cell>
          <cell r="AT2252">
            <v>0</v>
          </cell>
          <cell r="AU2252">
            <v>0</v>
          </cell>
          <cell r="PM2252">
            <v>0</v>
          </cell>
          <cell r="PN2252">
            <v>0</v>
          </cell>
          <cell r="PO2252">
            <v>0</v>
          </cell>
        </row>
        <row r="2253">
          <cell r="M2253" t="str">
            <v>RVI_EM_AGG</v>
          </cell>
          <cell r="V2253" t="str">
            <v>RVI</v>
          </cell>
          <cell r="X2253">
            <v>0</v>
          </cell>
          <cell r="Y2253">
            <v>0</v>
          </cell>
          <cell r="AI2253">
            <v>0</v>
          </cell>
          <cell r="AJ2253">
            <v>0</v>
          </cell>
          <cell r="AT2253">
            <v>0</v>
          </cell>
          <cell r="AU2253">
            <v>0</v>
          </cell>
          <cell r="PM2253">
            <v>0</v>
          </cell>
          <cell r="PN2253">
            <v>0</v>
          </cell>
          <cell r="PO2253">
            <v>0</v>
          </cell>
        </row>
        <row r="2254">
          <cell r="M2254" t="str">
            <v>RVI_EM_AGG</v>
          </cell>
          <cell r="V2254" t="str">
            <v>RVI</v>
          </cell>
          <cell r="X2254">
            <v>0</v>
          </cell>
          <cell r="Y2254">
            <v>0</v>
          </cell>
          <cell r="AI2254">
            <v>0</v>
          </cell>
          <cell r="AJ2254">
            <v>0</v>
          </cell>
          <cell r="AT2254">
            <v>0</v>
          </cell>
          <cell r="AU2254">
            <v>0</v>
          </cell>
          <cell r="PM2254">
            <v>0</v>
          </cell>
          <cell r="PN2254">
            <v>0</v>
          </cell>
          <cell r="PO2254">
            <v>0</v>
          </cell>
        </row>
        <row r="2255">
          <cell r="M2255" t="str">
            <v>RVI_EM_AGG</v>
          </cell>
          <cell r="V2255" t="str">
            <v>RVI</v>
          </cell>
          <cell r="X2255">
            <v>0</v>
          </cell>
          <cell r="Y2255">
            <v>0</v>
          </cell>
          <cell r="AI2255">
            <v>0</v>
          </cell>
          <cell r="AJ2255">
            <v>0</v>
          </cell>
          <cell r="AT2255">
            <v>0</v>
          </cell>
          <cell r="AU2255">
            <v>0</v>
          </cell>
          <cell r="PM2255">
            <v>0</v>
          </cell>
          <cell r="PN2255">
            <v>0</v>
          </cell>
          <cell r="PO2255">
            <v>0</v>
          </cell>
        </row>
        <row r="2256">
          <cell r="M2256" t="str">
            <v>RVI_EM_AGG</v>
          </cell>
          <cell r="V2256" t="str">
            <v>RVI</v>
          </cell>
          <cell r="X2256">
            <v>0</v>
          </cell>
          <cell r="Y2256">
            <v>0</v>
          </cell>
          <cell r="AI2256">
            <v>0</v>
          </cell>
          <cell r="AJ2256">
            <v>0</v>
          </cell>
          <cell r="AT2256">
            <v>0</v>
          </cell>
          <cell r="AU2256">
            <v>0</v>
          </cell>
          <cell r="PM2256">
            <v>0</v>
          </cell>
          <cell r="PN2256">
            <v>0</v>
          </cell>
          <cell r="PO2256">
            <v>0</v>
          </cell>
        </row>
        <row r="2257">
          <cell r="M2257" t="str">
            <v>RVI_EM_AGG</v>
          </cell>
          <cell r="V2257" t="str">
            <v>RVI</v>
          </cell>
          <cell r="X2257">
            <v>0</v>
          </cell>
          <cell r="Y2257">
            <v>0</v>
          </cell>
          <cell r="AI2257">
            <v>0</v>
          </cell>
          <cell r="AJ2257">
            <v>0</v>
          </cell>
          <cell r="AT2257">
            <v>0</v>
          </cell>
          <cell r="AU2257">
            <v>0</v>
          </cell>
          <cell r="PM2257">
            <v>0</v>
          </cell>
          <cell r="PN2257">
            <v>0</v>
          </cell>
          <cell r="PO2257">
            <v>0</v>
          </cell>
        </row>
        <row r="2258">
          <cell r="M2258" t="str">
            <v>RVI_EM_AGG</v>
          </cell>
          <cell r="V2258" t="str">
            <v>RVI</v>
          </cell>
          <cell r="X2258">
            <v>0</v>
          </cell>
          <cell r="Y2258">
            <v>0</v>
          </cell>
          <cell r="AI2258">
            <v>0</v>
          </cell>
          <cell r="AJ2258">
            <v>0</v>
          </cell>
          <cell r="AT2258">
            <v>0</v>
          </cell>
          <cell r="AU2258">
            <v>0</v>
          </cell>
          <cell r="PM2258">
            <v>0</v>
          </cell>
          <cell r="PN2258">
            <v>0</v>
          </cell>
          <cell r="PO2258">
            <v>0</v>
          </cell>
        </row>
        <row r="2259">
          <cell r="M2259" t="str">
            <v>RVI_EM_AGG</v>
          </cell>
          <cell r="V2259" t="str">
            <v>RVI</v>
          </cell>
          <cell r="X2259">
            <v>0</v>
          </cell>
          <cell r="Y2259">
            <v>0</v>
          </cell>
          <cell r="AI2259">
            <v>0</v>
          </cell>
          <cell r="AJ2259">
            <v>0</v>
          </cell>
          <cell r="AT2259">
            <v>0</v>
          </cell>
          <cell r="AU2259">
            <v>0</v>
          </cell>
          <cell r="PM2259">
            <v>0</v>
          </cell>
          <cell r="PN2259">
            <v>0</v>
          </cell>
          <cell r="PO2259">
            <v>0</v>
          </cell>
        </row>
        <row r="2260">
          <cell r="M2260" t="str">
            <v>RVI_EM_AGG</v>
          </cell>
          <cell r="V2260" t="str">
            <v>RVI</v>
          </cell>
          <cell r="X2260">
            <v>0</v>
          </cell>
          <cell r="Y2260">
            <v>0</v>
          </cell>
          <cell r="AI2260">
            <v>0</v>
          </cell>
          <cell r="AJ2260">
            <v>0</v>
          </cell>
          <cell r="AT2260">
            <v>0</v>
          </cell>
          <cell r="AU2260">
            <v>0</v>
          </cell>
          <cell r="PM2260">
            <v>0</v>
          </cell>
          <cell r="PN2260">
            <v>0</v>
          </cell>
          <cell r="PO2260">
            <v>0</v>
          </cell>
        </row>
        <row r="2261">
          <cell r="M2261" t="str">
            <v>RVI_EM_ASEU_ASD</v>
          </cell>
          <cell r="V2261" t="str">
            <v>RVI</v>
          </cell>
          <cell r="X2261">
            <v>0</v>
          </cell>
          <cell r="Y2261">
            <v>0</v>
          </cell>
          <cell r="AI2261">
            <v>0</v>
          </cell>
          <cell r="AJ2261">
            <v>0</v>
          </cell>
          <cell r="AT2261">
            <v>0</v>
          </cell>
          <cell r="AU2261">
            <v>0</v>
          </cell>
          <cell r="PM2261">
            <v>0</v>
          </cell>
          <cell r="PN2261">
            <v>0</v>
          </cell>
          <cell r="PO2261">
            <v>0</v>
          </cell>
        </row>
        <row r="2262">
          <cell r="M2262" t="str">
            <v>RVI_EM_ASEU_CHI</v>
          </cell>
          <cell r="V2262" t="str">
            <v>RVI</v>
          </cell>
          <cell r="X2262">
            <v>0</v>
          </cell>
          <cell r="Y2262">
            <v>0</v>
          </cell>
          <cell r="AI2262">
            <v>0</v>
          </cell>
          <cell r="AJ2262">
            <v>0</v>
          </cell>
          <cell r="AT2262">
            <v>0</v>
          </cell>
          <cell r="AU2262">
            <v>0</v>
          </cell>
          <cell r="PM2262">
            <v>0</v>
          </cell>
          <cell r="PN2262">
            <v>0</v>
          </cell>
          <cell r="PO2262">
            <v>0</v>
          </cell>
        </row>
        <row r="2263">
          <cell r="M2263" t="str">
            <v>RVI_EM_ASEU_CHI</v>
          </cell>
          <cell r="V2263" t="str">
            <v>RVI</v>
          </cell>
          <cell r="X2263">
            <v>0</v>
          </cell>
          <cell r="Y2263">
            <v>0</v>
          </cell>
          <cell r="AI2263">
            <v>0</v>
          </cell>
          <cell r="AJ2263">
            <v>0</v>
          </cell>
          <cell r="AT2263">
            <v>0</v>
          </cell>
          <cell r="AU2263">
            <v>0</v>
          </cell>
          <cell r="PM2263">
            <v>0</v>
          </cell>
          <cell r="PN2263">
            <v>0</v>
          </cell>
          <cell r="PO2263">
            <v>0</v>
          </cell>
        </row>
        <row r="2264">
          <cell r="M2264" t="str">
            <v>RVI_EM_ASEU_CHI</v>
          </cell>
          <cell r="V2264" t="str">
            <v>RVI</v>
          </cell>
          <cell r="X2264">
            <v>0</v>
          </cell>
          <cell r="Y2264">
            <v>0</v>
          </cell>
          <cell r="AI2264">
            <v>1.24683992419017E-8</v>
          </cell>
          <cell r="AJ2264">
            <v>3.7843705946727398E-6</v>
          </cell>
          <cell r="AT2264">
            <v>9.8836277823593704E-8</v>
          </cell>
          <cell r="AU2264">
            <v>2.99984792562213E-5</v>
          </cell>
          <cell r="PM2264">
            <v>0</v>
          </cell>
          <cell r="PN2264">
            <v>0</v>
          </cell>
          <cell r="PO2264">
            <v>0</v>
          </cell>
        </row>
        <row r="2265">
          <cell r="M2265" t="str">
            <v>RVI_EM_ASEU_CHI</v>
          </cell>
          <cell r="V2265" t="str">
            <v>RVI</v>
          </cell>
          <cell r="X2265">
            <v>0</v>
          </cell>
          <cell r="Y2265">
            <v>0</v>
          </cell>
          <cell r="AI2265">
            <v>0</v>
          </cell>
          <cell r="AJ2265">
            <v>0</v>
          </cell>
          <cell r="AT2265">
            <v>0</v>
          </cell>
          <cell r="AU2265">
            <v>0</v>
          </cell>
          <cell r="PM2265">
            <v>0</v>
          </cell>
          <cell r="PN2265">
            <v>0</v>
          </cell>
          <cell r="PO2265">
            <v>0</v>
          </cell>
        </row>
        <row r="2266">
          <cell r="M2266" t="str">
            <v>RVI_EM_ASEU_CHI</v>
          </cell>
          <cell r="V2266" t="str">
            <v>RVI</v>
          </cell>
          <cell r="X2266">
            <v>0</v>
          </cell>
          <cell r="Y2266">
            <v>0</v>
          </cell>
          <cell r="AI2266">
            <v>0</v>
          </cell>
          <cell r="AJ2266">
            <v>0</v>
          </cell>
          <cell r="AT2266">
            <v>0</v>
          </cell>
          <cell r="AU2266">
            <v>0</v>
          </cell>
          <cell r="PM2266">
            <v>0</v>
          </cell>
          <cell r="PN2266">
            <v>0</v>
          </cell>
          <cell r="PO2266">
            <v>0</v>
          </cell>
        </row>
        <row r="2267">
          <cell r="M2267" t="str">
            <v>RVI_EM_ASEU_CHI</v>
          </cell>
          <cell r="V2267" t="str">
            <v>RVI</v>
          </cell>
          <cell r="X2267">
            <v>0</v>
          </cell>
          <cell r="Y2267">
            <v>0</v>
          </cell>
          <cell r="AI2267">
            <v>0</v>
          </cell>
          <cell r="AJ2267">
            <v>0</v>
          </cell>
          <cell r="AT2267">
            <v>0</v>
          </cell>
          <cell r="AU2267">
            <v>0</v>
          </cell>
          <cell r="PM2267">
            <v>0</v>
          </cell>
          <cell r="PN2267">
            <v>0</v>
          </cell>
          <cell r="PO2267">
            <v>0</v>
          </cell>
        </row>
        <row r="2268">
          <cell r="M2268" t="str">
            <v>RVI_EM_ASEU_CHI</v>
          </cell>
          <cell r="V2268" t="str">
            <v>RVI</v>
          </cell>
          <cell r="X2268">
            <v>0</v>
          </cell>
          <cell r="Y2268">
            <v>0</v>
          </cell>
          <cell r="AI2268">
            <v>0</v>
          </cell>
          <cell r="AJ2268">
            <v>0</v>
          </cell>
          <cell r="AT2268">
            <v>0</v>
          </cell>
          <cell r="AU2268">
            <v>0</v>
          </cell>
          <cell r="PM2268">
            <v>0</v>
          </cell>
          <cell r="PN2268">
            <v>0</v>
          </cell>
          <cell r="PO2268">
            <v>0</v>
          </cell>
        </row>
        <row r="2269">
          <cell r="M2269" t="str">
            <v>RVI_EM_ASEU_CHI</v>
          </cell>
          <cell r="V2269" t="str">
            <v>RVI</v>
          </cell>
          <cell r="X2269">
            <v>0</v>
          </cell>
          <cell r="Y2269">
            <v>0</v>
          </cell>
          <cell r="AI2269">
            <v>3.46774222146361E-8</v>
          </cell>
          <cell r="AJ2269">
            <v>7.2266126416309396E-6</v>
          </cell>
          <cell r="AT2269">
            <v>3.4024340548623598E-7</v>
          </cell>
          <cell r="AU2269">
            <v>7.0905141758004206E-5</v>
          </cell>
          <cell r="PM2269">
            <v>0</v>
          </cell>
          <cell r="PN2269">
            <v>0</v>
          </cell>
          <cell r="PO2269">
            <v>0</v>
          </cell>
        </row>
        <row r="2270">
          <cell r="M2270" t="str">
            <v>RVI_EM_ASEU_CHI</v>
          </cell>
          <cell r="V2270" t="str">
            <v>RVI</v>
          </cell>
          <cell r="X2270">
            <v>0</v>
          </cell>
          <cell r="Y2270">
            <v>0</v>
          </cell>
          <cell r="AI2270">
            <v>0</v>
          </cell>
          <cell r="AJ2270">
            <v>0</v>
          </cell>
          <cell r="AT2270">
            <v>0</v>
          </cell>
          <cell r="AU2270">
            <v>0</v>
          </cell>
          <cell r="PM2270">
            <v>0</v>
          </cell>
          <cell r="PN2270">
            <v>0</v>
          </cell>
          <cell r="PO2270">
            <v>0</v>
          </cell>
        </row>
        <row r="2271">
          <cell r="M2271" t="str">
            <v>RVI_EM_ASEU_CHI</v>
          </cell>
          <cell r="V2271" t="str">
            <v>RVI</v>
          </cell>
          <cell r="X2271">
            <v>0</v>
          </cell>
          <cell r="Y2271">
            <v>0</v>
          </cell>
          <cell r="AI2271">
            <v>0</v>
          </cell>
          <cell r="AJ2271">
            <v>0</v>
          </cell>
          <cell r="AT2271">
            <v>0</v>
          </cell>
          <cell r="AU2271">
            <v>0</v>
          </cell>
          <cell r="PM2271">
            <v>0</v>
          </cell>
          <cell r="PN2271">
            <v>0</v>
          </cell>
          <cell r="PO2271">
            <v>0</v>
          </cell>
        </row>
        <row r="2272">
          <cell r="M2272" t="str">
            <v>RVI_EM_ASEU_CHI</v>
          </cell>
          <cell r="V2272" t="str">
            <v>RVI</v>
          </cell>
          <cell r="X2272">
            <v>0</v>
          </cell>
          <cell r="Y2272">
            <v>0</v>
          </cell>
          <cell r="AI2272">
            <v>0</v>
          </cell>
          <cell r="AJ2272">
            <v>0</v>
          </cell>
          <cell r="AT2272">
            <v>0</v>
          </cell>
          <cell r="AU2272">
            <v>0</v>
          </cell>
          <cell r="PM2272">
            <v>0</v>
          </cell>
          <cell r="PN2272">
            <v>0</v>
          </cell>
          <cell r="PO2272">
            <v>0</v>
          </cell>
        </row>
        <row r="2273">
          <cell r="M2273" t="str">
            <v>RVI_EM_ASEU_CHI</v>
          </cell>
          <cell r="V2273" t="str">
            <v>RVI</v>
          </cell>
          <cell r="X2273">
            <v>9.7939666575779291E-7</v>
          </cell>
          <cell r="Y2273">
            <v>2.4978073831505299E-4</v>
          </cell>
          <cell r="AI2273">
            <v>8.6815478981850002E-7</v>
          </cell>
          <cell r="AJ2273">
            <v>2.2141013023002599E-4</v>
          </cell>
          <cell r="AT2273">
            <v>2.3058727189315501E-6</v>
          </cell>
          <cell r="AU2273">
            <v>5.8807897662660502E-4</v>
          </cell>
          <cell r="PM2273">
            <v>0</v>
          </cell>
          <cell r="PN2273">
            <v>0</v>
          </cell>
          <cell r="PO2273">
            <v>0</v>
          </cell>
        </row>
        <row r="2274">
          <cell r="M2274" t="str">
            <v>RVI_EM_ASEU_CHI</v>
          </cell>
          <cell r="V2274" t="str">
            <v>RVI</v>
          </cell>
          <cell r="X2274">
            <v>0</v>
          </cell>
          <cell r="Y2274">
            <v>0</v>
          </cell>
          <cell r="AI2274">
            <v>0</v>
          </cell>
          <cell r="AJ2274">
            <v>0</v>
          </cell>
          <cell r="AT2274">
            <v>0</v>
          </cell>
          <cell r="AU2274">
            <v>0</v>
          </cell>
          <cell r="PM2274">
            <v>0</v>
          </cell>
          <cell r="PN2274">
            <v>0</v>
          </cell>
          <cell r="PO2274">
            <v>0</v>
          </cell>
        </row>
        <row r="2275">
          <cell r="M2275" t="str">
            <v>RVI_EM_ASEU_CHI</v>
          </cell>
          <cell r="V2275" t="str">
            <v>RVI</v>
          </cell>
          <cell r="X2275">
            <v>4.9903916752983696E-4</v>
          </cell>
          <cell r="Y2275">
            <v>0.12516886962243801</v>
          </cell>
          <cell r="AI2275">
            <v>1.4923000264062201E-3</v>
          </cell>
          <cell r="AJ2275">
            <v>0.374298290786168</v>
          </cell>
          <cell r="AT2275">
            <v>3.0015982785645402E-3</v>
          </cell>
          <cell r="AU2275">
            <v>0.75286007197750104</v>
          </cell>
          <cell r="PM2275">
            <v>0</v>
          </cell>
          <cell r="PN2275">
            <v>0</v>
          </cell>
          <cell r="PO2275">
            <v>0</v>
          </cell>
        </row>
        <row r="2276">
          <cell r="M2276" t="str">
            <v>RVI_EM_ASEU_CHI</v>
          </cell>
          <cell r="V2276" t="str">
            <v>RVI</v>
          </cell>
          <cell r="X2276">
            <v>0</v>
          </cell>
          <cell r="Y2276">
            <v>0</v>
          </cell>
          <cell r="AI2276">
            <v>0</v>
          </cell>
          <cell r="AJ2276">
            <v>0</v>
          </cell>
          <cell r="AT2276">
            <v>0</v>
          </cell>
          <cell r="AU2276">
            <v>0</v>
          </cell>
          <cell r="PM2276">
            <v>0</v>
          </cell>
          <cell r="PN2276">
            <v>0</v>
          </cell>
          <cell r="PO2276">
            <v>0</v>
          </cell>
        </row>
        <row r="2277">
          <cell r="M2277" t="str">
            <v>RVI_EM_ASEU_CHI</v>
          </cell>
          <cell r="V2277" t="str">
            <v>RVI</v>
          </cell>
          <cell r="X2277">
            <v>0</v>
          </cell>
          <cell r="Y2277">
            <v>0</v>
          </cell>
          <cell r="AI2277">
            <v>0</v>
          </cell>
          <cell r="AJ2277">
            <v>0</v>
          </cell>
          <cell r="AT2277">
            <v>0</v>
          </cell>
          <cell r="AU2277">
            <v>0</v>
          </cell>
          <cell r="PM2277">
            <v>0</v>
          </cell>
          <cell r="PN2277">
            <v>0</v>
          </cell>
          <cell r="PO2277">
            <v>0</v>
          </cell>
        </row>
        <row r="2278">
          <cell r="M2278" t="str">
            <v>RVI_EM_ASEU_CHI</v>
          </cell>
          <cell r="V2278" t="str">
            <v>RVI</v>
          </cell>
          <cell r="X2278">
            <v>0</v>
          </cell>
          <cell r="Y2278">
            <v>0</v>
          </cell>
          <cell r="AI2278">
            <v>0</v>
          </cell>
          <cell r="AJ2278">
            <v>0</v>
          </cell>
          <cell r="AT2278">
            <v>0</v>
          </cell>
          <cell r="AU2278">
            <v>0</v>
          </cell>
          <cell r="PM2278">
            <v>0</v>
          </cell>
          <cell r="PN2278">
            <v>0</v>
          </cell>
          <cell r="PO2278">
            <v>0</v>
          </cell>
        </row>
        <row r="2279">
          <cell r="M2279" t="str">
            <v>RVI_EM_ASEU_CHI</v>
          </cell>
          <cell r="V2279" t="str">
            <v>RVI</v>
          </cell>
          <cell r="X2279">
            <v>0</v>
          </cell>
          <cell r="Y2279">
            <v>0</v>
          </cell>
          <cell r="AI2279">
            <v>0</v>
          </cell>
          <cell r="AJ2279">
            <v>0</v>
          </cell>
          <cell r="AT2279">
            <v>0</v>
          </cell>
          <cell r="AU2279">
            <v>0</v>
          </cell>
          <cell r="PM2279">
            <v>0</v>
          </cell>
          <cell r="PN2279">
            <v>0</v>
          </cell>
          <cell r="PO2279">
            <v>0</v>
          </cell>
        </row>
        <row r="2280">
          <cell r="M2280" t="str">
            <v>RVI_EM_ASEU_CHI</v>
          </cell>
          <cell r="V2280" t="str">
            <v>RVI</v>
          </cell>
          <cell r="X2280">
            <v>4.9095218238671696E-4</v>
          </cell>
          <cell r="Y2280">
            <v>0.20015189504452</v>
          </cell>
          <cell r="AI2280">
            <v>1.45713001408025E-3</v>
          </cell>
          <cell r="AJ2280">
            <v>0.59404427581011299</v>
          </cell>
          <cell r="AT2280">
            <v>2.90645096040619E-3</v>
          </cell>
          <cell r="AU2280">
            <v>1.18490494277923</v>
          </cell>
          <cell r="PM2280">
            <v>0</v>
          </cell>
          <cell r="PN2280">
            <v>0</v>
          </cell>
          <cell r="PO2280">
            <v>0</v>
          </cell>
        </row>
        <row r="2281">
          <cell r="M2281" t="str">
            <v>RVI_EM_ASEU_CHI</v>
          </cell>
          <cell r="V2281" t="str">
            <v>RVI</v>
          </cell>
          <cell r="X2281">
            <v>0</v>
          </cell>
          <cell r="Y2281">
            <v>0</v>
          </cell>
          <cell r="AI2281">
            <v>0</v>
          </cell>
          <cell r="AJ2281">
            <v>0</v>
          </cell>
          <cell r="AT2281">
            <v>0</v>
          </cell>
          <cell r="AU2281">
            <v>0</v>
          </cell>
          <cell r="PM2281">
            <v>0</v>
          </cell>
          <cell r="PN2281">
            <v>0</v>
          </cell>
          <cell r="PO2281">
            <v>0</v>
          </cell>
        </row>
        <row r="2282">
          <cell r="M2282" t="str">
            <v>RVI_EM_ASEU_CHI</v>
          </cell>
          <cell r="V2282" t="str">
            <v>RVI</v>
          </cell>
          <cell r="X2282">
            <v>0</v>
          </cell>
          <cell r="Y2282">
            <v>0</v>
          </cell>
          <cell r="AI2282">
            <v>0</v>
          </cell>
          <cell r="AJ2282">
            <v>0</v>
          </cell>
          <cell r="AT2282">
            <v>0</v>
          </cell>
          <cell r="AU2282">
            <v>0</v>
          </cell>
          <cell r="PM2282">
            <v>0</v>
          </cell>
          <cell r="PN2282">
            <v>0</v>
          </cell>
          <cell r="PO2282">
            <v>0</v>
          </cell>
        </row>
        <row r="2283">
          <cell r="M2283" t="str">
            <v>RVI_EM_ASEU_CHI</v>
          </cell>
          <cell r="V2283" t="str">
            <v>RVI</v>
          </cell>
          <cell r="X2283">
            <v>0</v>
          </cell>
          <cell r="Y2283">
            <v>0</v>
          </cell>
          <cell r="AI2283">
            <v>0</v>
          </cell>
          <cell r="AJ2283">
            <v>0</v>
          </cell>
          <cell r="AT2283">
            <v>0</v>
          </cell>
          <cell r="AU2283">
            <v>0</v>
          </cell>
          <cell r="PM2283">
            <v>0</v>
          </cell>
          <cell r="PN2283">
            <v>0</v>
          </cell>
          <cell r="PO2283">
            <v>0</v>
          </cell>
        </row>
        <row r="2284">
          <cell r="M2284" t="str">
            <v>RVI_EM_ASEU_CHI</v>
          </cell>
          <cell r="V2284" t="str">
            <v>RVI</v>
          </cell>
          <cell r="X2284">
            <v>0</v>
          </cell>
          <cell r="Y2284">
            <v>0</v>
          </cell>
          <cell r="AI2284">
            <v>0</v>
          </cell>
          <cell r="AJ2284">
            <v>0</v>
          </cell>
          <cell r="AT2284">
            <v>0</v>
          </cell>
          <cell r="AU2284">
            <v>0</v>
          </cell>
          <cell r="PM2284">
            <v>0</v>
          </cell>
          <cell r="PN2284">
            <v>0</v>
          </cell>
          <cell r="PO2284">
            <v>0</v>
          </cell>
        </row>
        <row r="2285">
          <cell r="M2285" t="str">
            <v>RVI_EM_ASEU_CHI</v>
          </cell>
          <cell r="V2285" t="str">
            <v>RVI</v>
          </cell>
          <cell r="X2285">
            <v>0</v>
          </cell>
          <cell r="Y2285">
            <v>0</v>
          </cell>
          <cell r="AI2285">
            <v>0</v>
          </cell>
          <cell r="AJ2285">
            <v>0</v>
          </cell>
          <cell r="AT2285">
            <v>0</v>
          </cell>
          <cell r="AU2285">
            <v>0</v>
          </cell>
          <cell r="PM2285">
            <v>0</v>
          </cell>
          <cell r="PN2285">
            <v>0</v>
          </cell>
          <cell r="PO2285">
            <v>0</v>
          </cell>
        </row>
        <row r="2286">
          <cell r="M2286" t="str">
            <v>RVI_EM_ASEU_CHI</v>
          </cell>
          <cell r="V2286" t="str">
            <v>RVI</v>
          </cell>
          <cell r="X2286">
            <v>0</v>
          </cell>
          <cell r="Y2286">
            <v>0</v>
          </cell>
          <cell r="AI2286">
            <v>0</v>
          </cell>
          <cell r="AJ2286">
            <v>0</v>
          </cell>
          <cell r="AT2286">
            <v>0</v>
          </cell>
          <cell r="AU2286">
            <v>0</v>
          </cell>
          <cell r="PM2286">
            <v>0</v>
          </cell>
          <cell r="PN2286">
            <v>0</v>
          </cell>
          <cell r="PO2286">
            <v>0</v>
          </cell>
        </row>
        <row r="2287">
          <cell r="M2287" t="str">
            <v>RVI_EM_ASEU_CHI</v>
          </cell>
          <cell r="V2287" t="str">
            <v>RVI</v>
          </cell>
          <cell r="X2287">
            <v>0</v>
          </cell>
          <cell r="Y2287">
            <v>0</v>
          </cell>
          <cell r="AI2287">
            <v>1.5110769939565301E-7</v>
          </cell>
          <cell r="AJ2287">
            <v>-3.26141780249145E-6</v>
          </cell>
          <cell r="AT2287">
            <v>8.6785591882561303E-7</v>
          </cell>
          <cell r="AU2287">
            <v>-1.87312809707407E-5</v>
          </cell>
          <cell r="PM2287">
            <v>0</v>
          </cell>
          <cell r="PN2287">
            <v>0</v>
          </cell>
          <cell r="PO2287">
            <v>0</v>
          </cell>
        </row>
        <row r="2288">
          <cell r="M2288" t="str">
            <v>RVI_EM_ASEU_CHI</v>
          </cell>
          <cell r="V2288" t="str">
            <v>RVI</v>
          </cell>
          <cell r="X2288">
            <v>0</v>
          </cell>
          <cell r="Y2288">
            <v>0</v>
          </cell>
          <cell r="AI2288">
            <v>0</v>
          </cell>
          <cell r="AJ2288">
            <v>0</v>
          </cell>
          <cell r="AT2288">
            <v>0</v>
          </cell>
          <cell r="AU2288">
            <v>0</v>
          </cell>
          <cell r="PM2288">
            <v>0</v>
          </cell>
          <cell r="PN2288">
            <v>0</v>
          </cell>
          <cell r="PO2288">
            <v>0</v>
          </cell>
        </row>
        <row r="2289">
          <cell r="M2289" t="str">
            <v>RVI_EM_ASEU_CHI</v>
          </cell>
          <cell r="V2289" t="str">
            <v>RVI</v>
          </cell>
          <cell r="X2289">
            <v>0</v>
          </cell>
          <cell r="Y2289">
            <v>0</v>
          </cell>
          <cell r="AI2289">
            <v>0</v>
          </cell>
          <cell r="AJ2289">
            <v>0</v>
          </cell>
          <cell r="AT2289">
            <v>0</v>
          </cell>
          <cell r="AU2289">
            <v>0</v>
          </cell>
          <cell r="PM2289">
            <v>0</v>
          </cell>
          <cell r="PN2289">
            <v>0</v>
          </cell>
          <cell r="PO2289">
            <v>0</v>
          </cell>
        </row>
        <row r="2290">
          <cell r="M2290" t="str">
            <v>RVI_EM_ASEU_CHI</v>
          </cell>
          <cell r="V2290" t="str">
            <v>RVI</v>
          </cell>
          <cell r="X2290">
            <v>0</v>
          </cell>
          <cell r="Y2290">
            <v>0</v>
          </cell>
          <cell r="AI2290">
            <v>2.65266125143275E-8</v>
          </cell>
          <cell r="AJ2290">
            <v>4.8641779493152601E-6</v>
          </cell>
          <cell r="AT2290">
            <v>2.1027491928346499E-7</v>
          </cell>
          <cell r="AU2290">
            <v>3.8558056747461899E-5</v>
          </cell>
          <cell r="PM2290">
            <v>0</v>
          </cell>
          <cell r="PN2290">
            <v>0</v>
          </cell>
          <cell r="PO2290">
            <v>0</v>
          </cell>
        </row>
        <row r="2291">
          <cell r="M2291" t="str">
            <v>RVI_EM_ASEU_CHI</v>
          </cell>
          <cell r="V2291" t="str">
            <v>RVI</v>
          </cell>
          <cell r="X2291">
            <v>9.8886737762821108E-4</v>
          </cell>
          <cell r="Y2291">
            <v>0.46508009335255501</v>
          </cell>
          <cell r="AI2291">
            <v>1.4702030748090799E-3</v>
          </cell>
          <cell r="AJ2291">
            <v>0.69145994573860403</v>
          </cell>
          <cell r="AT2291">
            <v>2.93238546471944E-3</v>
          </cell>
          <cell r="AU2291">
            <v>1.3791476354962899</v>
          </cell>
          <cell r="PM2291">
            <v>0</v>
          </cell>
          <cell r="PN2291">
            <v>0</v>
          </cell>
          <cell r="PO2291">
            <v>0</v>
          </cell>
        </row>
        <row r="2292">
          <cell r="M2292" t="str">
            <v>RVI_EM_ASEU_CHI</v>
          </cell>
          <cell r="V2292" t="str">
            <v>RVI</v>
          </cell>
          <cell r="X2292">
            <v>0</v>
          </cell>
          <cell r="Y2292">
            <v>0</v>
          </cell>
          <cell r="AI2292">
            <v>0</v>
          </cell>
          <cell r="AJ2292">
            <v>0</v>
          </cell>
          <cell r="AT2292">
            <v>0</v>
          </cell>
          <cell r="AU2292">
            <v>0</v>
          </cell>
          <cell r="PM2292">
            <v>0</v>
          </cell>
          <cell r="PN2292">
            <v>0</v>
          </cell>
          <cell r="PO2292">
            <v>0</v>
          </cell>
        </row>
        <row r="2293">
          <cell r="M2293" t="str">
            <v>RVI_EM_ASEU_EXJAP</v>
          </cell>
          <cell r="V2293" t="str">
            <v>RVI</v>
          </cell>
          <cell r="X2293">
            <v>0</v>
          </cell>
          <cell r="Y2293">
            <v>0</v>
          </cell>
          <cell r="AI2293">
            <v>1.11623934880583E-8</v>
          </cell>
          <cell r="AJ2293">
            <v>4.3652326198184701E-6</v>
          </cell>
          <cell r="AT2293">
            <v>5.5241171224365802E-8</v>
          </cell>
          <cell r="AU2293">
            <v>2.1602941657761201E-5</v>
          </cell>
          <cell r="PM2293">
            <v>0</v>
          </cell>
          <cell r="PN2293">
            <v>0</v>
          </cell>
          <cell r="PO2293">
            <v>0</v>
          </cell>
        </row>
        <row r="2294">
          <cell r="M2294" t="str">
            <v>RVI_EM_ASEU_EXJAP</v>
          </cell>
          <cell r="V2294" t="str">
            <v>RVI</v>
          </cell>
          <cell r="X2294">
            <v>0</v>
          </cell>
          <cell r="Y2294">
            <v>0</v>
          </cell>
          <cell r="AI2294">
            <v>0</v>
          </cell>
          <cell r="AJ2294">
            <v>0</v>
          </cell>
          <cell r="AT2294">
            <v>0</v>
          </cell>
          <cell r="AU2294">
            <v>0</v>
          </cell>
          <cell r="PM2294">
            <v>0</v>
          </cell>
          <cell r="PN2294">
            <v>0</v>
          </cell>
          <cell r="PO2294">
            <v>0</v>
          </cell>
        </row>
        <row r="2295">
          <cell r="M2295" t="str">
            <v>RVI_EM_ASEU_EXJAP</v>
          </cell>
          <cell r="V2295" t="str">
            <v>RVI</v>
          </cell>
          <cell r="X2295">
            <v>0</v>
          </cell>
          <cell r="Y2295">
            <v>0</v>
          </cell>
          <cell r="AI2295">
            <v>0</v>
          </cell>
          <cell r="AJ2295">
            <v>0</v>
          </cell>
          <cell r="AT2295">
            <v>0</v>
          </cell>
          <cell r="AU2295">
            <v>0</v>
          </cell>
          <cell r="PM2295">
            <v>0</v>
          </cell>
          <cell r="PN2295">
            <v>0</v>
          </cell>
          <cell r="PO2295">
            <v>0</v>
          </cell>
        </row>
        <row r="2296">
          <cell r="M2296" t="str">
            <v>RVI_EM_ASEU_EXJAP</v>
          </cell>
          <cell r="V2296" t="str">
            <v>RVI</v>
          </cell>
          <cell r="X2296">
            <v>0</v>
          </cell>
          <cell r="Y2296">
            <v>0</v>
          </cell>
          <cell r="AI2296">
            <v>0</v>
          </cell>
          <cell r="AJ2296">
            <v>0</v>
          </cell>
          <cell r="AT2296">
            <v>0</v>
          </cell>
          <cell r="AU2296">
            <v>0</v>
          </cell>
          <cell r="PM2296">
            <v>0</v>
          </cell>
          <cell r="PN2296">
            <v>0</v>
          </cell>
          <cell r="PO2296">
            <v>0</v>
          </cell>
        </row>
        <row r="2297">
          <cell r="M2297" t="str">
            <v>RVI_EM_ASEU_EXJAP</v>
          </cell>
          <cell r="V2297" t="str">
            <v>RVI</v>
          </cell>
          <cell r="X2297">
            <v>0</v>
          </cell>
          <cell r="Y2297">
            <v>0</v>
          </cell>
          <cell r="AI2297">
            <v>0</v>
          </cell>
          <cell r="AJ2297">
            <v>0</v>
          </cell>
          <cell r="AT2297">
            <v>0</v>
          </cell>
          <cell r="AU2297">
            <v>0</v>
          </cell>
          <cell r="PM2297">
            <v>0</v>
          </cell>
          <cell r="PN2297">
            <v>0</v>
          </cell>
          <cell r="PO2297">
            <v>0</v>
          </cell>
        </row>
        <row r="2298">
          <cell r="M2298" t="str">
            <v>RVI_EM_ASEU_EXJAP</v>
          </cell>
          <cell r="V2298" t="str">
            <v>RVI</v>
          </cell>
          <cell r="X2298">
            <v>0</v>
          </cell>
          <cell r="Y2298">
            <v>0</v>
          </cell>
          <cell r="AI2298">
            <v>0</v>
          </cell>
          <cell r="AJ2298">
            <v>0</v>
          </cell>
          <cell r="AT2298">
            <v>0</v>
          </cell>
          <cell r="AU2298">
            <v>0</v>
          </cell>
          <cell r="PM2298">
            <v>0</v>
          </cell>
          <cell r="PN2298">
            <v>0</v>
          </cell>
          <cell r="PO2298">
            <v>0</v>
          </cell>
        </row>
        <row r="2299">
          <cell r="M2299" t="str">
            <v>RVI_EM_ASEU_EXJAP</v>
          </cell>
          <cell r="V2299" t="str">
            <v>RVI</v>
          </cell>
          <cell r="X2299">
            <v>0</v>
          </cell>
          <cell r="Y2299">
            <v>0</v>
          </cell>
          <cell r="AI2299">
            <v>0</v>
          </cell>
          <cell r="AJ2299">
            <v>0</v>
          </cell>
          <cell r="AT2299">
            <v>0</v>
          </cell>
          <cell r="AU2299">
            <v>0</v>
          </cell>
          <cell r="PM2299">
            <v>0</v>
          </cell>
          <cell r="PN2299">
            <v>0</v>
          </cell>
          <cell r="PO2299">
            <v>0</v>
          </cell>
        </row>
        <row r="2300">
          <cell r="M2300" t="str">
            <v>RVI_EM_ASEU_EXJAP</v>
          </cell>
          <cell r="V2300" t="str">
            <v>RVI</v>
          </cell>
          <cell r="X2300">
            <v>0</v>
          </cell>
          <cell r="Y2300">
            <v>0</v>
          </cell>
          <cell r="AI2300">
            <v>0</v>
          </cell>
          <cell r="AJ2300">
            <v>0</v>
          </cell>
          <cell r="AT2300">
            <v>0</v>
          </cell>
          <cell r="AU2300">
            <v>0</v>
          </cell>
          <cell r="PM2300">
            <v>0</v>
          </cell>
          <cell r="PN2300">
            <v>0</v>
          </cell>
          <cell r="PO2300">
            <v>0</v>
          </cell>
        </row>
        <row r="2301">
          <cell r="M2301" t="str">
            <v>RVI_EM_ASEU_EXJAP</v>
          </cell>
          <cell r="V2301" t="str">
            <v>RVI</v>
          </cell>
          <cell r="X2301">
            <v>0</v>
          </cell>
          <cell r="Y2301">
            <v>0</v>
          </cell>
          <cell r="AI2301">
            <v>0</v>
          </cell>
          <cell r="AJ2301">
            <v>0</v>
          </cell>
          <cell r="AT2301">
            <v>0</v>
          </cell>
          <cell r="AU2301">
            <v>0</v>
          </cell>
          <cell r="PM2301">
            <v>0</v>
          </cell>
          <cell r="PN2301">
            <v>0</v>
          </cell>
          <cell r="PO2301">
            <v>0</v>
          </cell>
        </row>
        <row r="2302">
          <cell r="M2302" t="str">
            <v>RVI_EM_ASEU_EXJAP</v>
          </cell>
          <cell r="V2302" t="str">
            <v>RVI</v>
          </cell>
          <cell r="X2302">
            <v>0</v>
          </cell>
          <cell r="Y2302">
            <v>0</v>
          </cell>
          <cell r="AI2302">
            <v>0</v>
          </cell>
          <cell r="AJ2302">
            <v>0</v>
          </cell>
          <cell r="AT2302">
            <v>0</v>
          </cell>
          <cell r="AU2302">
            <v>0</v>
          </cell>
          <cell r="PM2302">
            <v>0</v>
          </cell>
          <cell r="PN2302">
            <v>0</v>
          </cell>
          <cell r="PO2302">
            <v>0</v>
          </cell>
        </row>
        <row r="2303">
          <cell r="M2303" t="str">
            <v>RVI_EM_ASEU_EXJAP</v>
          </cell>
          <cell r="V2303" t="str">
            <v>RVI</v>
          </cell>
          <cell r="X2303">
            <v>0</v>
          </cell>
          <cell r="Y2303">
            <v>0</v>
          </cell>
          <cell r="AI2303">
            <v>0</v>
          </cell>
          <cell r="AJ2303">
            <v>0</v>
          </cell>
          <cell r="AT2303">
            <v>0</v>
          </cell>
          <cell r="AU2303">
            <v>0</v>
          </cell>
          <cell r="PM2303">
            <v>0</v>
          </cell>
          <cell r="PN2303">
            <v>0</v>
          </cell>
          <cell r="PO2303">
            <v>0</v>
          </cell>
        </row>
        <row r="2304">
          <cell r="M2304" t="str">
            <v>RVI_EM_ASEU_EXJAP</v>
          </cell>
          <cell r="V2304" t="str">
            <v>RVI</v>
          </cell>
          <cell r="X2304">
            <v>0</v>
          </cell>
          <cell r="Y2304">
            <v>0</v>
          </cell>
          <cell r="AI2304">
            <v>6.7510079969317297E-3</v>
          </cell>
          <cell r="AJ2304">
            <v>2.4079756898442999</v>
          </cell>
          <cell r="AT2304">
            <v>1.0578972539032601E-2</v>
          </cell>
          <cell r="AU2304">
            <v>3.7733489145774799</v>
          </cell>
          <cell r="PM2304">
            <v>0</v>
          </cell>
          <cell r="PN2304">
            <v>0</v>
          </cell>
          <cell r="PO2304">
            <v>0</v>
          </cell>
        </row>
        <row r="2305">
          <cell r="M2305" t="str">
            <v>RVI_EM_ASEU_EXJAP</v>
          </cell>
          <cell r="V2305" t="str">
            <v>RVI</v>
          </cell>
          <cell r="X2305">
            <v>0</v>
          </cell>
          <cell r="Y2305">
            <v>0</v>
          </cell>
          <cell r="AI2305">
            <v>0</v>
          </cell>
          <cell r="AJ2305">
            <v>0</v>
          </cell>
          <cell r="AT2305">
            <v>0</v>
          </cell>
          <cell r="AU2305">
            <v>0</v>
          </cell>
          <cell r="PM2305">
            <v>0</v>
          </cell>
          <cell r="PN2305">
            <v>0</v>
          </cell>
          <cell r="PO2305">
            <v>0</v>
          </cell>
        </row>
        <row r="2306">
          <cell r="M2306" t="str">
            <v>RVI_EM_ASEU_EXJAP</v>
          </cell>
          <cell r="V2306" t="str">
            <v>RVI</v>
          </cell>
          <cell r="X2306">
            <v>0</v>
          </cell>
          <cell r="Y2306">
            <v>0</v>
          </cell>
          <cell r="AI2306">
            <v>0</v>
          </cell>
          <cell r="AJ2306">
            <v>0</v>
          </cell>
          <cell r="AT2306">
            <v>0</v>
          </cell>
          <cell r="AU2306">
            <v>0</v>
          </cell>
          <cell r="PM2306">
            <v>0</v>
          </cell>
          <cell r="PN2306">
            <v>0</v>
          </cell>
          <cell r="PO2306">
            <v>0</v>
          </cell>
        </row>
        <row r="2307">
          <cell r="M2307" t="str">
            <v>RVI_EM_ASEU_EXJAP</v>
          </cell>
          <cell r="V2307" t="str">
            <v>RVI</v>
          </cell>
          <cell r="X2307">
            <v>0</v>
          </cell>
          <cell r="Y2307">
            <v>0</v>
          </cell>
          <cell r="AI2307">
            <v>0</v>
          </cell>
          <cell r="AJ2307">
            <v>0</v>
          </cell>
          <cell r="AT2307">
            <v>0</v>
          </cell>
          <cell r="AU2307">
            <v>0</v>
          </cell>
          <cell r="PM2307">
            <v>0</v>
          </cell>
          <cell r="PN2307">
            <v>0</v>
          </cell>
          <cell r="PO2307">
            <v>0</v>
          </cell>
        </row>
        <row r="2308">
          <cell r="M2308" t="str">
            <v>RVI_EM_ASEU_EXJAP</v>
          </cell>
          <cell r="V2308" t="str">
            <v>RVI</v>
          </cell>
          <cell r="X2308">
            <v>0</v>
          </cell>
          <cell r="Y2308">
            <v>0</v>
          </cell>
          <cell r="AI2308">
            <v>0</v>
          </cell>
          <cell r="AJ2308">
            <v>0</v>
          </cell>
          <cell r="AT2308">
            <v>0</v>
          </cell>
          <cell r="AU2308">
            <v>0</v>
          </cell>
          <cell r="PM2308">
            <v>0</v>
          </cell>
          <cell r="PN2308">
            <v>0</v>
          </cell>
          <cell r="PO2308">
            <v>0</v>
          </cell>
        </row>
        <row r="2309">
          <cell r="M2309" t="str">
            <v>RVI_EM_ASEU_EXJAP</v>
          </cell>
          <cell r="V2309" t="str">
            <v>RVI</v>
          </cell>
          <cell r="X2309">
            <v>0</v>
          </cell>
          <cell r="Y2309">
            <v>0</v>
          </cell>
          <cell r="AI2309">
            <v>0</v>
          </cell>
          <cell r="AJ2309">
            <v>0</v>
          </cell>
          <cell r="AT2309">
            <v>0</v>
          </cell>
          <cell r="AU2309">
            <v>0</v>
          </cell>
          <cell r="PM2309">
            <v>0</v>
          </cell>
          <cell r="PN2309">
            <v>0</v>
          </cell>
          <cell r="PO2309">
            <v>0</v>
          </cell>
        </row>
        <row r="2310">
          <cell r="M2310" t="str">
            <v>RVI_EM_ASEU_EXJAP</v>
          </cell>
          <cell r="V2310" t="str">
            <v>RVI</v>
          </cell>
          <cell r="X2310">
            <v>0</v>
          </cell>
          <cell r="Y2310">
            <v>0</v>
          </cell>
          <cell r="AI2310">
            <v>0</v>
          </cell>
          <cell r="AJ2310">
            <v>0</v>
          </cell>
          <cell r="AT2310">
            <v>0</v>
          </cell>
          <cell r="AU2310">
            <v>0</v>
          </cell>
          <cell r="PM2310">
            <v>0</v>
          </cell>
          <cell r="PN2310">
            <v>0</v>
          </cell>
          <cell r="PO2310">
            <v>0</v>
          </cell>
        </row>
        <row r="2311">
          <cell r="M2311" t="str">
            <v>RVI_EM_ASEU_EXJAP</v>
          </cell>
          <cell r="V2311" t="str">
            <v>RVI</v>
          </cell>
          <cell r="X2311">
            <v>0</v>
          </cell>
          <cell r="Y2311">
            <v>0</v>
          </cell>
          <cell r="AI2311">
            <v>2.0011240964775501E-7</v>
          </cell>
          <cell r="AJ2311">
            <v>2.6139292952365201E-5</v>
          </cell>
          <cell r="AT2311">
            <v>1.3210284531442799E-6</v>
          </cell>
          <cell r="AU2311">
            <v>1.7255676221239501E-4</v>
          </cell>
          <cell r="PM2311">
            <v>0</v>
          </cell>
          <cell r="PN2311">
            <v>0</v>
          </cell>
          <cell r="PO2311">
            <v>0</v>
          </cell>
        </row>
        <row r="2312">
          <cell r="M2312" t="str">
            <v>RVI_EM_ASEU_EXJAP</v>
          </cell>
          <cell r="V2312" t="str">
            <v>RVI</v>
          </cell>
          <cell r="X2312">
            <v>0</v>
          </cell>
          <cell r="Y2312">
            <v>0</v>
          </cell>
          <cell r="AI2312">
            <v>0</v>
          </cell>
          <cell r="AJ2312">
            <v>0</v>
          </cell>
          <cell r="AT2312">
            <v>0</v>
          </cell>
          <cell r="AU2312">
            <v>0</v>
          </cell>
          <cell r="PM2312">
            <v>0</v>
          </cell>
          <cell r="PN2312">
            <v>0</v>
          </cell>
          <cell r="PO2312">
            <v>0</v>
          </cell>
        </row>
        <row r="2313">
          <cell r="M2313" t="str">
            <v>RVI_EM_ASEU_EXJAP</v>
          </cell>
          <cell r="V2313" t="str">
            <v>RVI</v>
          </cell>
          <cell r="X2313">
            <v>0</v>
          </cell>
          <cell r="Y2313">
            <v>0</v>
          </cell>
          <cell r="AI2313">
            <v>1.45854732355911E-7</v>
          </cell>
          <cell r="AJ2313">
            <v>5.3414372924720503E-5</v>
          </cell>
          <cell r="AT2313">
            <v>1.15272934239527E-6</v>
          </cell>
          <cell r="AU2313">
            <v>4.2214821860397901E-4</v>
          </cell>
          <cell r="PM2313">
            <v>0</v>
          </cell>
          <cell r="PN2313">
            <v>0</v>
          </cell>
          <cell r="PO2313">
            <v>0</v>
          </cell>
        </row>
        <row r="2314">
          <cell r="M2314" t="str">
            <v>RVI_EM_ASEU_EXJAP</v>
          </cell>
          <cell r="V2314" t="str">
            <v>RVI</v>
          </cell>
          <cell r="X2314">
            <v>0</v>
          </cell>
          <cell r="Y2314">
            <v>0</v>
          </cell>
          <cell r="AI2314">
            <v>0</v>
          </cell>
          <cell r="AJ2314">
            <v>0</v>
          </cell>
          <cell r="AT2314">
            <v>0</v>
          </cell>
          <cell r="AU2314">
            <v>0</v>
          </cell>
          <cell r="PM2314">
            <v>0</v>
          </cell>
          <cell r="PN2314">
            <v>0</v>
          </cell>
          <cell r="PO2314">
            <v>0</v>
          </cell>
        </row>
        <row r="2315">
          <cell r="M2315" t="str">
            <v>RVI_EM_ASEU_IND</v>
          </cell>
          <cell r="V2315" t="str">
            <v>RVI</v>
          </cell>
          <cell r="X2315">
            <v>0</v>
          </cell>
          <cell r="Y2315">
            <v>0</v>
          </cell>
          <cell r="AI2315">
            <v>6.5757156184922603E-9</v>
          </cell>
          <cell r="AJ2315">
            <v>1.0355960533559E-6</v>
          </cell>
          <cell r="AT2315">
            <v>5.2485733477159601E-8</v>
          </cell>
          <cell r="AU2315">
            <v>8.2658768718602005E-6</v>
          </cell>
          <cell r="PM2315">
            <v>0</v>
          </cell>
          <cell r="PN2315">
            <v>0</v>
          </cell>
          <cell r="PO2315">
            <v>0</v>
          </cell>
        </row>
        <row r="2316">
          <cell r="M2316" t="str">
            <v>RVI_EM_ASEU_IND</v>
          </cell>
          <cell r="V2316" t="str">
            <v>RVI</v>
          </cell>
          <cell r="X2316">
            <v>0</v>
          </cell>
          <cell r="Y2316">
            <v>0</v>
          </cell>
          <cell r="AI2316">
            <v>0</v>
          </cell>
          <cell r="AJ2316">
            <v>0</v>
          </cell>
          <cell r="AT2316">
            <v>0</v>
          </cell>
          <cell r="AU2316">
            <v>0</v>
          </cell>
          <cell r="PM2316">
            <v>0</v>
          </cell>
          <cell r="PN2316">
            <v>0</v>
          </cell>
          <cell r="PO2316">
            <v>0</v>
          </cell>
        </row>
        <row r="2317">
          <cell r="M2317" t="str">
            <v>RVI_EM_ASEU_IND</v>
          </cell>
          <cell r="V2317" t="str">
            <v>RVI</v>
          </cell>
          <cell r="X2317">
            <v>0</v>
          </cell>
          <cell r="Y2317">
            <v>0</v>
          </cell>
          <cell r="AI2317">
            <v>0</v>
          </cell>
          <cell r="AJ2317">
            <v>0</v>
          </cell>
          <cell r="AT2317">
            <v>0</v>
          </cell>
          <cell r="AU2317">
            <v>0</v>
          </cell>
          <cell r="PM2317">
            <v>0</v>
          </cell>
          <cell r="PN2317">
            <v>0</v>
          </cell>
          <cell r="PO2317">
            <v>0</v>
          </cell>
        </row>
        <row r="2318">
          <cell r="M2318" t="str">
            <v>RVI_EM_ASEU_IND</v>
          </cell>
          <cell r="V2318" t="str">
            <v>RVI</v>
          </cell>
          <cell r="X2318">
            <v>0</v>
          </cell>
          <cell r="Y2318">
            <v>0</v>
          </cell>
          <cell r="AI2318">
            <v>0</v>
          </cell>
          <cell r="AJ2318">
            <v>0</v>
          </cell>
          <cell r="AT2318">
            <v>0</v>
          </cell>
          <cell r="AU2318">
            <v>0</v>
          </cell>
          <cell r="PM2318">
            <v>0</v>
          </cell>
          <cell r="PN2318">
            <v>0</v>
          </cell>
          <cell r="PO2318">
            <v>0</v>
          </cell>
        </row>
        <row r="2319">
          <cell r="M2319" t="str">
            <v>RVI_EM_ASEU_IND</v>
          </cell>
          <cell r="V2319" t="str">
            <v>RVI</v>
          </cell>
          <cell r="X2319">
            <v>0</v>
          </cell>
          <cell r="Y2319">
            <v>0</v>
          </cell>
          <cell r="AI2319">
            <v>0</v>
          </cell>
          <cell r="AJ2319">
            <v>0</v>
          </cell>
          <cell r="AT2319">
            <v>0</v>
          </cell>
          <cell r="AU2319">
            <v>0</v>
          </cell>
          <cell r="PM2319">
            <v>0</v>
          </cell>
          <cell r="PN2319">
            <v>0</v>
          </cell>
          <cell r="PO2319">
            <v>0</v>
          </cell>
        </row>
        <row r="2320">
          <cell r="M2320" t="str">
            <v>RVI_EM_ASEU_IND</v>
          </cell>
          <cell r="V2320" t="str">
            <v>RVI</v>
          </cell>
          <cell r="X2320">
            <v>0</v>
          </cell>
          <cell r="Y2320">
            <v>0</v>
          </cell>
          <cell r="AI2320">
            <v>0</v>
          </cell>
          <cell r="AJ2320">
            <v>0</v>
          </cell>
          <cell r="AT2320">
            <v>0</v>
          </cell>
          <cell r="AU2320">
            <v>0</v>
          </cell>
          <cell r="PM2320">
            <v>0</v>
          </cell>
          <cell r="PN2320">
            <v>0</v>
          </cell>
          <cell r="PO2320">
            <v>0</v>
          </cell>
        </row>
        <row r="2321">
          <cell r="M2321" t="str">
            <v>RVI_EM_ASEU_IND</v>
          </cell>
          <cell r="V2321" t="str">
            <v>RVI</v>
          </cell>
          <cell r="X2321">
            <v>0</v>
          </cell>
          <cell r="Y2321">
            <v>0</v>
          </cell>
          <cell r="AI2321">
            <v>0</v>
          </cell>
          <cell r="AJ2321">
            <v>0</v>
          </cell>
          <cell r="AT2321">
            <v>0</v>
          </cell>
          <cell r="AU2321">
            <v>0</v>
          </cell>
          <cell r="PM2321">
            <v>0</v>
          </cell>
          <cell r="PN2321">
            <v>0</v>
          </cell>
          <cell r="PO2321">
            <v>0</v>
          </cell>
        </row>
        <row r="2322">
          <cell r="M2322" t="str">
            <v>RVI_EM_ASEU_IND</v>
          </cell>
          <cell r="V2322" t="str">
            <v>RVI</v>
          </cell>
          <cell r="X2322">
            <v>0</v>
          </cell>
          <cell r="Y2322">
            <v>0</v>
          </cell>
          <cell r="AI2322">
            <v>0</v>
          </cell>
          <cell r="AJ2322">
            <v>0</v>
          </cell>
          <cell r="AT2322">
            <v>0</v>
          </cell>
          <cell r="AU2322">
            <v>0</v>
          </cell>
          <cell r="PM2322">
            <v>0</v>
          </cell>
          <cell r="PN2322">
            <v>0</v>
          </cell>
          <cell r="PO2322">
            <v>0</v>
          </cell>
        </row>
        <row r="2323">
          <cell r="M2323" t="str">
            <v>RVI_EM_ASEU_IND</v>
          </cell>
          <cell r="V2323" t="str">
            <v>RVI</v>
          </cell>
          <cell r="X2323">
            <v>0</v>
          </cell>
          <cell r="Y2323">
            <v>0</v>
          </cell>
          <cell r="AI2323">
            <v>0</v>
          </cell>
          <cell r="AJ2323">
            <v>0</v>
          </cell>
          <cell r="AT2323">
            <v>0</v>
          </cell>
          <cell r="AU2323">
            <v>0</v>
          </cell>
          <cell r="PM2323">
            <v>0</v>
          </cell>
          <cell r="PN2323">
            <v>0</v>
          </cell>
          <cell r="PO2323">
            <v>0</v>
          </cell>
        </row>
        <row r="2324">
          <cell r="M2324" t="str">
            <v>RVI_EM_ASEU_IND</v>
          </cell>
          <cell r="V2324" t="str">
            <v>RVI</v>
          </cell>
          <cell r="X2324">
            <v>0</v>
          </cell>
          <cell r="Y2324">
            <v>0</v>
          </cell>
          <cell r="AI2324">
            <v>0</v>
          </cell>
          <cell r="AJ2324">
            <v>0</v>
          </cell>
          <cell r="AT2324">
            <v>0</v>
          </cell>
          <cell r="AU2324">
            <v>0</v>
          </cell>
          <cell r="PM2324">
            <v>0</v>
          </cell>
          <cell r="PN2324">
            <v>0</v>
          </cell>
          <cell r="PO2324">
            <v>0</v>
          </cell>
        </row>
        <row r="2325">
          <cell r="M2325" t="str">
            <v>RVI_EM_ASEU_IND</v>
          </cell>
          <cell r="V2325" t="str">
            <v>RVI</v>
          </cell>
          <cell r="X2325">
            <v>0</v>
          </cell>
          <cell r="Y2325">
            <v>0</v>
          </cell>
          <cell r="AI2325">
            <v>0</v>
          </cell>
          <cell r="AJ2325">
            <v>0</v>
          </cell>
          <cell r="AT2325">
            <v>0</v>
          </cell>
          <cell r="AU2325">
            <v>0</v>
          </cell>
          <cell r="PM2325">
            <v>0</v>
          </cell>
          <cell r="PN2325">
            <v>0</v>
          </cell>
          <cell r="PO2325">
            <v>0</v>
          </cell>
        </row>
        <row r="2326">
          <cell r="M2326" t="str">
            <v>RVI_EM_ASEU_IND</v>
          </cell>
          <cell r="V2326" t="str">
            <v>RVI</v>
          </cell>
          <cell r="X2326">
            <v>0</v>
          </cell>
          <cell r="Y2326">
            <v>0</v>
          </cell>
          <cell r="AI2326">
            <v>0</v>
          </cell>
          <cell r="AJ2326">
            <v>0</v>
          </cell>
          <cell r="AT2326">
            <v>0</v>
          </cell>
          <cell r="AU2326">
            <v>0</v>
          </cell>
          <cell r="PM2326">
            <v>0</v>
          </cell>
          <cell r="PN2326">
            <v>0</v>
          </cell>
          <cell r="PO2326">
            <v>0</v>
          </cell>
        </row>
        <row r="2327">
          <cell r="M2327" t="str">
            <v>RVI_EM_ASEU_IND</v>
          </cell>
          <cell r="V2327" t="str">
            <v>RVI</v>
          </cell>
          <cell r="X2327">
            <v>0</v>
          </cell>
          <cell r="Y2327">
            <v>0</v>
          </cell>
          <cell r="AI2327">
            <v>0</v>
          </cell>
          <cell r="AJ2327">
            <v>0</v>
          </cell>
          <cell r="AT2327">
            <v>0</v>
          </cell>
          <cell r="AU2327">
            <v>0</v>
          </cell>
          <cell r="PM2327">
            <v>0</v>
          </cell>
          <cell r="PN2327">
            <v>0</v>
          </cell>
          <cell r="PO2327">
            <v>0</v>
          </cell>
        </row>
        <row r="2328">
          <cell r="M2328" t="str">
            <v>RVI_EM_ASEU_IND</v>
          </cell>
          <cell r="V2328" t="str">
            <v>RVI</v>
          </cell>
          <cell r="X2328">
            <v>0</v>
          </cell>
          <cell r="Y2328">
            <v>0</v>
          </cell>
          <cell r="AI2328">
            <v>0</v>
          </cell>
          <cell r="AJ2328">
            <v>0</v>
          </cell>
          <cell r="AT2328">
            <v>0</v>
          </cell>
          <cell r="AU2328">
            <v>0</v>
          </cell>
          <cell r="PM2328">
            <v>0</v>
          </cell>
          <cell r="PN2328">
            <v>0</v>
          </cell>
          <cell r="PO2328">
            <v>0</v>
          </cell>
        </row>
        <row r="2329">
          <cell r="M2329" t="str">
            <v>RVI_EM_ASEU_IND</v>
          </cell>
          <cell r="V2329" t="str">
            <v>RVI</v>
          </cell>
          <cell r="X2329">
            <v>0</v>
          </cell>
          <cell r="Y2329">
            <v>0</v>
          </cell>
          <cell r="AI2329">
            <v>0</v>
          </cell>
          <cell r="AJ2329">
            <v>0</v>
          </cell>
          <cell r="AT2329">
            <v>0</v>
          </cell>
          <cell r="AU2329">
            <v>0</v>
          </cell>
          <cell r="PM2329">
            <v>0</v>
          </cell>
          <cell r="PN2329">
            <v>0</v>
          </cell>
          <cell r="PO2329">
            <v>0</v>
          </cell>
        </row>
        <row r="2330">
          <cell r="M2330" t="str">
            <v>RVI_EM_ASEU_IND</v>
          </cell>
          <cell r="V2330" t="str">
            <v>RVI</v>
          </cell>
          <cell r="X2330">
            <v>0</v>
          </cell>
          <cell r="Y2330">
            <v>0</v>
          </cell>
          <cell r="AI2330">
            <v>0</v>
          </cell>
          <cell r="AJ2330">
            <v>0</v>
          </cell>
          <cell r="AT2330">
            <v>0</v>
          </cell>
          <cell r="AU2330">
            <v>0</v>
          </cell>
          <cell r="PM2330">
            <v>0</v>
          </cell>
          <cell r="PN2330">
            <v>0</v>
          </cell>
          <cell r="PO2330">
            <v>0</v>
          </cell>
        </row>
        <row r="2331">
          <cell r="M2331" t="str">
            <v>RVI_EM_ASEU_KOR</v>
          </cell>
          <cell r="V2331" t="str">
            <v>RVI</v>
          </cell>
          <cell r="X2331">
            <v>0</v>
          </cell>
          <cell r="Y2331">
            <v>0</v>
          </cell>
          <cell r="AI2331">
            <v>0</v>
          </cell>
          <cell r="AJ2331">
            <v>0</v>
          </cell>
          <cell r="AT2331">
            <v>0</v>
          </cell>
          <cell r="AU2331">
            <v>0</v>
          </cell>
          <cell r="PM2331">
            <v>0</v>
          </cell>
          <cell r="PN2331">
            <v>0</v>
          </cell>
          <cell r="PO2331">
            <v>0</v>
          </cell>
        </row>
        <row r="2332">
          <cell r="M2332" t="str">
            <v>RVI_EM_ASEU_KOR</v>
          </cell>
          <cell r="V2332" t="str">
            <v>RVI</v>
          </cell>
          <cell r="X2332">
            <v>8.42101050639944E-4</v>
          </cell>
          <cell r="Y2332">
            <v>0.31921530714296198</v>
          </cell>
          <cell r="AI2332">
            <v>6.2786208396133298E-3</v>
          </cell>
          <cell r="AJ2332">
            <v>2.3800372630211601</v>
          </cell>
          <cell r="AT2332">
            <v>1.27908884156279E-2</v>
          </cell>
          <cell r="AU2332">
            <v>4.84864301157684</v>
          </cell>
          <cell r="PM2332">
            <v>0</v>
          </cell>
          <cell r="PN2332">
            <v>0</v>
          </cell>
          <cell r="PO2332">
            <v>0</v>
          </cell>
        </row>
        <row r="2333">
          <cell r="M2333" t="str">
            <v>RVI_EM_ASEU_KOR</v>
          </cell>
          <cell r="V2333" t="str">
            <v>RVI</v>
          </cell>
          <cell r="X2333">
            <v>1.1209911352518699E-2</v>
          </cell>
          <cell r="Y2333">
            <v>4.0770180867255599</v>
          </cell>
          <cell r="AI2333">
            <v>5.5475487770007499E-2</v>
          </cell>
          <cell r="AJ2333">
            <v>20.1763029069268</v>
          </cell>
          <cell r="AT2333">
            <v>8.5560999644102603E-2</v>
          </cell>
          <cell r="AU2333">
            <v>31.118331991886201</v>
          </cell>
          <cell r="PM2333">
            <v>0</v>
          </cell>
          <cell r="PN2333">
            <v>0</v>
          </cell>
          <cell r="PO2333">
            <v>0</v>
          </cell>
        </row>
        <row r="2334">
          <cell r="M2334" t="str">
            <v>RVI_EM_ASEU_KOR</v>
          </cell>
          <cell r="V2334" t="str">
            <v>RVI</v>
          </cell>
          <cell r="X2334">
            <v>0</v>
          </cell>
          <cell r="Y2334">
            <v>0</v>
          </cell>
          <cell r="AI2334">
            <v>0</v>
          </cell>
          <cell r="AJ2334">
            <v>0</v>
          </cell>
          <cell r="AT2334">
            <v>0</v>
          </cell>
          <cell r="AU2334">
            <v>0</v>
          </cell>
          <cell r="PM2334">
            <v>0</v>
          </cell>
          <cell r="PN2334">
            <v>0</v>
          </cell>
          <cell r="PO2334">
            <v>0</v>
          </cell>
        </row>
        <row r="2335">
          <cell r="M2335" t="str">
            <v>RVI_EM_ASEU_MAL</v>
          </cell>
          <cell r="V2335" t="str">
            <v>RVI</v>
          </cell>
          <cell r="X2335">
            <v>0</v>
          </cell>
          <cell r="Y2335">
            <v>0</v>
          </cell>
          <cell r="AI2335">
            <v>0</v>
          </cell>
          <cell r="AJ2335">
            <v>0</v>
          </cell>
          <cell r="AT2335">
            <v>0</v>
          </cell>
          <cell r="AU2335">
            <v>0</v>
          </cell>
          <cell r="PM2335">
            <v>0</v>
          </cell>
          <cell r="PN2335">
            <v>0</v>
          </cell>
          <cell r="PO2335">
            <v>0</v>
          </cell>
        </row>
        <row r="2336">
          <cell r="M2336" t="str">
            <v>RVI_DM_ASEU_SIN</v>
          </cell>
          <cell r="V2336" t="str">
            <v>RVI</v>
          </cell>
          <cell r="X2336">
            <v>0</v>
          </cell>
          <cell r="Y2336">
            <v>0</v>
          </cell>
          <cell r="AI2336">
            <v>0</v>
          </cell>
          <cell r="AJ2336">
            <v>0</v>
          </cell>
          <cell r="AT2336">
            <v>0</v>
          </cell>
          <cell r="AU2336">
            <v>0</v>
          </cell>
          <cell r="PM2336">
            <v>0</v>
          </cell>
          <cell r="PN2336">
            <v>0</v>
          </cell>
          <cell r="PO2336">
            <v>0</v>
          </cell>
        </row>
        <row r="2337">
          <cell r="M2337" t="str">
            <v>RVI_EM_ASEU_TAI</v>
          </cell>
          <cell r="V2337" t="str">
            <v>RVI</v>
          </cell>
          <cell r="X2337">
            <v>0</v>
          </cell>
          <cell r="Y2337">
            <v>0</v>
          </cell>
          <cell r="AI2337">
            <v>0</v>
          </cell>
          <cell r="AJ2337">
            <v>0</v>
          </cell>
          <cell r="AT2337">
            <v>0</v>
          </cell>
          <cell r="AU2337">
            <v>0</v>
          </cell>
          <cell r="PM2337">
            <v>0</v>
          </cell>
          <cell r="PN2337">
            <v>0</v>
          </cell>
          <cell r="PO2337">
            <v>0</v>
          </cell>
        </row>
        <row r="2338">
          <cell r="M2338" t="str">
            <v>RVI_EM_EUR</v>
          </cell>
          <cell r="V2338" t="str">
            <v>RVI</v>
          </cell>
          <cell r="X2338">
            <v>0</v>
          </cell>
          <cell r="Y2338">
            <v>0</v>
          </cell>
          <cell r="AI2338">
            <v>0</v>
          </cell>
          <cell r="AJ2338">
            <v>0</v>
          </cell>
          <cell r="AT2338">
            <v>0</v>
          </cell>
          <cell r="AU2338">
            <v>0</v>
          </cell>
          <cell r="PM2338">
            <v>0</v>
          </cell>
          <cell r="PN2338">
            <v>0</v>
          </cell>
          <cell r="PO2338">
            <v>0</v>
          </cell>
        </row>
        <row r="2339">
          <cell r="M2339" t="str">
            <v>RVI_EM_EUR</v>
          </cell>
          <cell r="V2339" t="str">
            <v>RVI</v>
          </cell>
          <cell r="X2339">
            <v>0</v>
          </cell>
          <cell r="Y2339">
            <v>0</v>
          </cell>
          <cell r="AI2339">
            <v>0</v>
          </cell>
          <cell r="AJ2339">
            <v>0</v>
          </cell>
          <cell r="AT2339">
            <v>0</v>
          </cell>
          <cell r="AU2339">
            <v>0</v>
          </cell>
          <cell r="PM2339">
            <v>0</v>
          </cell>
          <cell r="PN2339">
            <v>0</v>
          </cell>
          <cell r="PO2339">
            <v>0</v>
          </cell>
        </row>
        <row r="2340">
          <cell r="M2340" t="str">
            <v>RVI_EM_EUR</v>
          </cell>
          <cell r="V2340" t="str">
            <v>RVI</v>
          </cell>
          <cell r="X2340">
            <v>0</v>
          </cell>
          <cell r="Y2340">
            <v>0</v>
          </cell>
          <cell r="AI2340">
            <v>0</v>
          </cell>
          <cell r="AJ2340">
            <v>0</v>
          </cell>
          <cell r="AT2340">
            <v>0</v>
          </cell>
          <cell r="AU2340">
            <v>0</v>
          </cell>
          <cell r="PM2340">
            <v>0</v>
          </cell>
          <cell r="PN2340">
            <v>0</v>
          </cell>
          <cell r="PO2340">
            <v>0</v>
          </cell>
        </row>
        <row r="2341">
          <cell r="M2341" t="str">
            <v>RVI_EM_EUR</v>
          </cell>
          <cell r="V2341" t="str">
            <v>RVI</v>
          </cell>
          <cell r="X2341">
            <v>0</v>
          </cell>
          <cell r="Y2341">
            <v>0</v>
          </cell>
          <cell r="AI2341">
            <v>0</v>
          </cell>
          <cell r="AJ2341">
            <v>0</v>
          </cell>
          <cell r="AT2341">
            <v>0</v>
          </cell>
          <cell r="AU2341">
            <v>0</v>
          </cell>
          <cell r="PM2341">
            <v>0</v>
          </cell>
          <cell r="PN2341">
            <v>0</v>
          </cell>
          <cell r="PO2341">
            <v>0</v>
          </cell>
        </row>
        <row r="2342">
          <cell r="M2342" t="str">
            <v>RVI_EM_EUR</v>
          </cell>
          <cell r="V2342" t="str">
            <v>RVI</v>
          </cell>
          <cell r="X2342">
            <v>0</v>
          </cell>
          <cell r="Y2342">
            <v>0</v>
          </cell>
          <cell r="AI2342">
            <v>0</v>
          </cell>
          <cell r="AJ2342">
            <v>0</v>
          </cell>
          <cell r="AT2342">
            <v>0</v>
          </cell>
          <cell r="AU2342">
            <v>0</v>
          </cell>
          <cell r="PM2342">
            <v>0</v>
          </cell>
          <cell r="PN2342">
            <v>0</v>
          </cell>
          <cell r="PO2342">
            <v>0</v>
          </cell>
        </row>
        <row r="2343">
          <cell r="M2343" t="str">
            <v>RVI_EM_EUR</v>
          </cell>
          <cell r="V2343" t="str">
            <v>RVI</v>
          </cell>
          <cell r="X2343">
            <v>0</v>
          </cell>
          <cell r="Y2343">
            <v>0</v>
          </cell>
          <cell r="AI2343">
            <v>0</v>
          </cell>
          <cell r="AJ2343">
            <v>0</v>
          </cell>
          <cell r="AT2343">
            <v>0</v>
          </cell>
          <cell r="AU2343">
            <v>0</v>
          </cell>
          <cell r="PM2343">
            <v>0</v>
          </cell>
          <cell r="PN2343">
            <v>0</v>
          </cell>
          <cell r="PO2343">
            <v>0</v>
          </cell>
        </row>
        <row r="2344">
          <cell r="M2344" t="str">
            <v>RVI_EM_EUR</v>
          </cell>
          <cell r="V2344" t="str">
            <v>RVI</v>
          </cell>
          <cell r="X2344">
            <v>0</v>
          </cell>
          <cell r="Y2344">
            <v>0</v>
          </cell>
          <cell r="AI2344">
            <v>0</v>
          </cell>
          <cell r="AJ2344">
            <v>0</v>
          </cell>
          <cell r="AT2344">
            <v>0</v>
          </cell>
          <cell r="AU2344">
            <v>0</v>
          </cell>
          <cell r="PM2344">
            <v>0</v>
          </cell>
          <cell r="PN2344">
            <v>0</v>
          </cell>
          <cell r="PO2344">
            <v>0</v>
          </cell>
        </row>
        <row r="2345">
          <cell r="M2345" t="str">
            <v>RVI_EM_EUR</v>
          </cell>
          <cell r="V2345" t="str">
            <v>RVI</v>
          </cell>
          <cell r="X2345">
            <v>0</v>
          </cell>
          <cell r="Y2345">
            <v>0</v>
          </cell>
          <cell r="AI2345">
            <v>0</v>
          </cell>
          <cell r="AJ2345">
            <v>0</v>
          </cell>
          <cell r="AT2345">
            <v>0</v>
          </cell>
          <cell r="AU2345">
            <v>0</v>
          </cell>
          <cell r="PM2345">
            <v>0</v>
          </cell>
          <cell r="PN2345">
            <v>0</v>
          </cell>
          <cell r="PO2345">
            <v>0</v>
          </cell>
        </row>
        <row r="2346">
          <cell r="M2346" t="str">
            <v>RVI_EM_EUR</v>
          </cell>
          <cell r="V2346" t="str">
            <v>RVI</v>
          </cell>
          <cell r="X2346">
            <v>5.2309169918704295E-4</v>
          </cell>
          <cell r="Y2346">
            <v>0.14559571946959299</v>
          </cell>
          <cell r="AI2346">
            <v>2.6655037321299101E-3</v>
          </cell>
          <cell r="AJ2346">
            <v>0.74190803300622199</v>
          </cell>
          <cell r="AT2346">
            <v>6.3786012237437902E-3</v>
          </cell>
          <cell r="AU2346">
            <v>1.77540006048416</v>
          </cell>
          <cell r="PM2346">
            <v>0</v>
          </cell>
          <cell r="PN2346">
            <v>0</v>
          </cell>
          <cell r="PO2346">
            <v>0</v>
          </cell>
        </row>
        <row r="2347">
          <cell r="M2347" t="str">
            <v>RVI_EM_EUR</v>
          </cell>
          <cell r="V2347" t="str">
            <v>RVI</v>
          </cell>
          <cell r="X2347">
            <v>0</v>
          </cell>
          <cell r="Y2347">
            <v>0</v>
          </cell>
          <cell r="AI2347">
            <v>0</v>
          </cell>
          <cell r="AJ2347">
            <v>0</v>
          </cell>
          <cell r="AT2347">
            <v>0</v>
          </cell>
          <cell r="AU2347">
            <v>0</v>
          </cell>
          <cell r="PM2347">
            <v>0</v>
          </cell>
          <cell r="PN2347">
            <v>0</v>
          </cell>
          <cell r="PO2347">
            <v>0</v>
          </cell>
        </row>
        <row r="2348">
          <cell r="M2348" t="str">
            <v>RVI_EM_LATAM_BRA_CB</v>
          </cell>
          <cell r="V2348" t="str">
            <v>RVI</v>
          </cell>
          <cell r="X2348">
            <v>0</v>
          </cell>
          <cell r="Y2348">
            <v>0</v>
          </cell>
          <cell r="AI2348">
            <v>0</v>
          </cell>
          <cell r="AJ2348">
            <v>0</v>
          </cell>
          <cell r="AT2348">
            <v>0</v>
          </cell>
          <cell r="AU2348">
            <v>0</v>
          </cell>
          <cell r="PM2348">
            <v>0</v>
          </cell>
          <cell r="PN2348">
            <v>0</v>
          </cell>
          <cell r="PO2348">
            <v>0</v>
          </cell>
        </row>
        <row r="2349">
          <cell r="M2349" t="str">
            <v>RVI_EM_LATAM_BRA_CD</v>
          </cell>
          <cell r="V2349" t="str">
            <v>RVI</v>
          </cell>
          <cell r="X2349">
            <v>0</v>
          </cell>
          <cell r="Y2349">
            <v>0</v>
          </cell>
          <cell r="AI2349">
            <v>0</v>
          </cell>
          <cell r="AJ2349">
            <v>0</v>
          </cell>
          <cell r="AT2349">
            <v>0</v>
          </cell>
          <cell r="AU2349">
            <v>0</v>
          </cell>
          <cell r="PM2349">
            <v>0</v>
          </cell>
          <cell r="PN2349">
            <v>0</v>
          </cell>
          <cell r="PO2349">
            <v>0</v>
          </cell>
        </row>
        <row r="2350">
          <cell r="M2350" t="str">
            <v>RVI_EM_LATAM_BRA_CD</v>
          </cell>
          <cell r="V2350" t="str">
            <v>RVI</v>
          </cell>
          <cell r="X2350">
            <v>0</v>
          </cell>
          <cell r="Y2350">
            <v>0</v>
          </cell>
          <cell r="AI2350">
            <v>0</v>
          </cell>
          <cell r="AJ2350">
            <v>0</v>
          </cell>
          <cell r="AT2350">
            <v>0</v>
          </cell>
          <cell r="AU2350">
            <v>0</v>
          </cell>
          <cell r="PM2350">
            <v>0</v>
          </cell>
          <cell r="PN2350">
            <v>0</v>
          </cell>
          <cell r="PO2350">
            <v>0</v>
          </cell>
        </row>
        <row r="2351">
          <cell r="M2351" t="str">
            <v>RVI_EM_LATAM_BRA_CD</v>
          </cell>
          <cell r="V2351" t="str">
            <v>RVI</v>
          </cell>
          <cell r="X2351">
            <v>0</v>
          </cell>
          <cell r="Y2351">
            <v>0</v>
          </cell>
          <cell r="AI2351">
            <v>0</v>
          </cell>
          <cell r="AJ2351">
            <v>0</v>
          </cell>
          <cell r="AT2351">
            <v>0</v>
          </cell>
          <cell r="AU2351">
            <v>0</v>
          </cell>
          <cell r="PM2351">
            <v>0</v>
          </cell>
          <cell r="PN2351">
            <v>0</v>
          </cell>
          <cell r="PO2351">
            <v>0</v>
          </cell>
        </row>
        <row r="2352">
          <cell r="M2352" t="str">
            <v>RVI_EM_LATAM_BRA_CD</v>
          </cell>
          <cell r="V2352" t="str">
            <v>RVI</v>
          </cell>
          <cell r="X2352">
            <v>0</v>
          </cell>
          <cell r="Y2352">
            <v>0</v>
          </cell>
          <cell r="AI2352">
            <v>0</v>
          </cell>
          <cell r="AJ2352">
            <v>0</v>
          </cell>
          <cell r="AT2352">
            <v>0</v>
          </cell>
          <cell r="AU2352">
            <v>0</v>
          </cell>
          <cell r="PM2352">
            <v>0</v>
          </cell>
          <cell r="PN2352">
            <v>0</v>
          </cell>
          <cell r="PO2352">
            <v>0</v>
          </cell>
        </row>
        <row r="2353">
          <cell r="M2353" t="str">
            <v>RVI_EM_LATAM_BRA_ENE</v>
          </cell>
          <cell r="V2353" t="str">
            <v>RVI</v>
          </cell>
          <cell r="X2353">
            <v>0</v>
          </cell>
          <cell r="Y2353">
            <v>0</v>
          </cell>
          <cell r="AI2353">
            <v>0</v>
          </cell>
          <cell r="AJ2353">
            <v>0</v>
          </cell>
          <cell r="AT2353">
            <v>0</v>
          </cell>
          <cell r="AU2353">
            <v>0</v>
          </cell>
          <cell r="PM2353">
            <v>0</v>
          </cell>
          <cell r="PN2353">
            <v>0</v>
          </cell>
          <cell r="PO2353">
            <v>0</v>
          </cell>
        </row>
        <row r="2354">
          <cell r="M2354" t="str">
            <v>RVI_EM_LATAM_BRA_FM</v>
          </cell>
          <cell r="V2354" t="str">
            <v>RVI</v>
          </cell>
          <cell r="X2354">
            <v>0</v>
          </cell>
          <cell r="Y2354">
            <v>0</v>
          </cell>
          <cell r="AI2354">
            <v>0</v>
          </cell>
          <cell r="AJ2354">
            <v>0</v>
          </cell>
          <cell r="AT2354">
            <v>0</v>
          </cell>
          <cell r="AU2354">
            <v>0</v>
          </cell>
          <cell r="PM2354">
            <v>0</v>
          </cell>
          <cell r="PN2354">
            <v>0</v>
          </cell>
          <cell r="PO2354">
            <v>0</v>
          </cell>
        </row>
        <row r="2355">
          <cell r="M2355" t="str">
            <v>RVI_EM_LATAM_BRA_FM</v>
          </cell>
          <cell r="V2355" t="str">
            <v>RVI</v>
          </cell>
          <cell r="X2355">
            <v>0</v>
          </cell>
          <cell r="Y2355">
            <v>0</v>
          </cell>
          <cell r="AI2355">
            <v>0</v>
          </cell>
          <cell r="AJ2355">
            <v>0</v>
          </cell>
          <cell r="AT2355">
            <v>0</v>
          </cell>
          <cell r="AU2355">
            <v>0</v>
          </cell>
          <cell r="PM2355">
            <v>0</v>
          </cell>
          <cell r="PN2355">
            <v>0</v>
          </cell>
          <cell r="PO2355">
            <v>0</v>
          </cell>
        </row>
        <row r="2356">
          <cell r="M2356" t="str">
            <v>RVI_EM_LATAM_BRA_FM</v>
          </cell>
          <cell r="V2356" t="str">
            <v>RVI</v>
          </cell>
          <cell r="X2356">
            <v>0</v>
          </cell>
          <cell r="Y2356">
            <v>0</v>
          </cell>
          <cell r="AI2356">
            <v>0</v>
          </cell>
          <cell r="AJ2356">
            <v>0</v>
          </cell>
          <cell r="AT2356">
            <v>0</v>
          </cell>
          <cell r="AU2356">
            <v>0</v>
          </cell>
          <cell r="PM2356">
            <v>0</v>
          </cell>
          <cell r="PN2356">
            <v>0</v>
          </cell>
          <cell r="PO2356">
            <v>0</v>
          </cell>
        </row>
        <row r="2357">
          <cell r="M2357" t="str">
            <v>RVI_EM_LATAM_BRA_FM</v>
          </cell>
          <cell r="V2357" t="str">
            <v>RVI</v>
          </cell>
          <cell r="X2357">
            <v>0</v>
          </cell>
          <cell r="Y2357">
            <v>0</v>
          </cell>
          <cell r="AI2357">
            <v>0</v>
          </cell>
          <cell r="AJ2357">
            <v>0</v>
          </cell>
          <cell r="AT2357">
            <v>0</v>
          </cell>
          <cell r="AU2357">
            <v>0</v>
          </cell>
          <cell r="PM2357">
            <v>0</v>
          </cell>
          <cell r="PN2357">
            <v>0</v>
          </cell>
          <cell r="PO2357">
            <v>0</v>
          </cell>
        </row>
        <row r="2358">
          <cell r="M2358" t="str">
            <v>RVI_EM_LATAM_BRA_FM</v>
          </cell>
          <cell r="V2358" t="str">
            <v>RVI</v>
          </cell>
          <cell r="X2358">
            <v>0</v>
          </cell>
          <cell r="Y2358">
            <v>0</v>
          </cell>
          <cell r="AI2358">
            <v>0</v>
          </cell>
          <cell r="AJ2358">
            <v>0</v>
          </cell>
          <cell r="AT2358">
            <v>0</v>
          </cell>
          <cell r="AU2358">
            <v>0</v>
          </cell>
          <cell r="PM2358">
            <v>0</v>
          </cell>
          <cell r="PN2358">
            <v>0</v>
          </cell>
          <cell r="PO2358">
            <v>0</v>
          </cell>
        </row>
        <row r="2359">
          <cell r="M2359" t="str">
            <v>RVI_EM_LATAM_BRA_FM</v>
          </cell>
          <cell r="V2359" t="str">
            <v>RVI</v>
          </cell>
          <cell r="X2359">
            <v>0</v>
          </cell>
          <cell r="Y2359">
            <v>0</v>
          </cell>
          <cell r="AI2359">
            <v>0</v>
          </cell>
          <cell r="AJ2359">
            <v>0</v>
          </cell>
          <cell r="AT2359">
            <v>1.9894270516714798E-3</v>
          </cell>
          <cell r="AU2359">
            <v>0.59804863310697298</v>
          </cell>
          <cell r="PM2359">
            <v>0</v>
          </cell>
          <cell r="PN2359">
            <v>0</v>
          </cell>
          <cell r="PO2359">
            <v>0</v>
          </cell>
        </row>
        <row r="2360">
          <cell r="M2360" t="str">
            <v>RVI_EM_LATAM_BRA_INM</v>
          </cell>
          <cell r="V2360" t="str">
            <v>RVI</v>
          </cell>
          <cell r="X2360">
            <v>0</v>
          </cell>
          <cell r="Y2360">
            <v>0</v>
          </cell>
          <cell r="AI2360">
            <v>0</v>
          </cell>
          <cell r="AJ2360">
            <v>0</v>
          </cell>
          <cell r="AT2360">
            <v>0</v>
          </cell>
          <cell r="AU2360">
            <v>0</v>
          </cell>
          <cell r="PM2360">
            <v>0</v>
          </cell>
          <cell r="PN2360">
            <v>0</v>
          </cell>
          <cell r="PO2360">
            <v>0</v>
          </cell>
        </row>
        <row r="2361">
          <cell r="M2361" t="str">
            <v>RVI_EM_LATAM_BRA_MC</v>
          </cell>
          <cell r="V2361" t="str">
            <v>RVI</v>
          </cell>
          <cell r="X2361">
            <v>0</v>
          </cell>
          <cell r="Y2361">
            <v>0</v>
          </cell>
          <cell r="AI2361">
            <v>0</v>
          </cell>
          <cell r="AJ2361">
            <v>0</v>
          </cell>
          <cell r="AT2361">
            <v>0</v>
          </cell>
          <cell r="AU2361">
            <v>0</v>
          </cell>
          <cell r="PM2361">
            <v>0</v>
          </cell>
          <cell r="PN2361">
            <v>0</v>
          </cell>
          <cell r="PO2361">
            <v>0</v>
          </cell>
        </row>
        <row r="2362">
          <cell r="M2362" t="str">
            <v>RVI_EM_LATAM_BRA_MIN</v>
          </cell>
          <cell r="V2362" t="str">
            <v>RVI</v>
          </cell>
          <cell r="X2362">
            <v>0</v>
          </cell>
          <cell r="Y2362">
            <v>0</v>
          </cell>
          <cell r="AI2362">
            <v>0</v>
          </cell>
          <cell r="AJ2362">
            <v>0</v>
          </cell>
          <cell r="AT2362">
            <v>0</v>
          </cell>
          <cell r="AU2362">
            <v>0</v>
          </cell>
          <cell r="PM2362">
            <v>0</v>
          </cell>
          <cell r="PN2362">
            <v>0</v>
          </cell>
          <cell r="PO2362">
            <v>0</v>
          </cell>
        </row>
        <row r="2363">
          <cell r="M2363" t="str">
            <v>RVI_EM_LATAM_BRA_SF</v>
          </cell>
          <cell r="V2363" t="str">
            <v>RVI</v>
          </cell>
          <cell r="X2363">
            <v>0</v>
          </cell>
          <cell r="Y2363">
            <v>0</v>
          </cell>
          <cell r="AI2363">
            <v>0</v>
          </cell>
          <cell r="AJ2363">
            <v>0</v>
          </cell>
          <cell r="AT2363">
            <v>0</v>
          </cell>
          <cell r="AU2363">
            <v>0</v>
          </cell>
          <cell r="PM2363">
            <v>0</v>
          </cell>
          <cell r="PN2363">
            <v>0</v>
          </cell>
          <cell r="PO2363">
            <v>0</v>
          </cell>
        </row>
        <row r="2364">
          <cell r="M2364" t="str">
            <v>RVI_EM_LATAM_CHI_AER</v>
          </cell>
          <cell r="V2364" t="str">
            <v>RVI</v>
          </cell>
          <cell r="X2364">
            <v>0</v>
          </cell>
          <cell r="Y2364">
            <v>0</v>
          </cell>
          <cell r="AI2364">
            <v>0</v>
          </cell>
          <cell r="AJ2364">
            <v>0</v>
          </cell>
          <cell r="AT2364">
            <v>0</v>
          </cell>
          <cell r="AU2364">
            <v>0</v>
          </cell>
          <cell r="PM2364">
            <v>0</v>
          </cell>
          <cell r="PN2364">
            <v>0</v>
          </cell>
          <cell r="PO2364">
            <v>0</v>
          </cell>
        </row>
        <row r="2365">
          <cell r="M2365" t="str">
            <v>RVI_EM_LATAM_CHI_AER</v>
          </cell>
          <cell r="V2365" t="str">
            <v>RVI</v>
          </cell>
          <cell r="X2365">
            <v>0</v>
          </cell>
          <cell r="Y2365">
            <v>0</v>
          </cell>
          <cell r="AI2365">
            <v>0</v>
          </cell>
          <cell r="AJ2365">
            <v>0</v>
          </cell>
          <cell r="AT2365">
            <v>0</v>
          </cell>
          <cell r="AU2365">
            <v>0</v>
          </cell>
          <cell r="PM2365">
            <v>0</v>
          </cell>
          <cell r="PN2365">
            <v>0</v>
          </cell>
          <cell r="PO2365">
            <v>0</v>
          </cell>
        </row>
        <row r="2366">
          <cell r="M2366" t="str">
            <v>RVI_EM_LATAM_CHI_CD</v>
          </cell>
          <cell r="V2366" t="str">
            <v>RVI</v>
          </cell>
          <cell r="X2366">
            <v>0</v>
          </cell>
          <cell r="Y2366">
            <v>0</v>
          </cell>
          <cell r="AI2366">
            <v>0</v>
          </cell>
          <cell r="AJ2366">
            <v>0</v>
          </cell>
          <cell r="AT2366">
            <v>0</v>
          </cell>
          <cell r="AU2366">
            <v>0</v>
          </cell>
          <cell r="PM2366">
            <v>0</v>
          </cell>
          <cell r="PN2366">
            <v>0</v>
          </cell>
          <cell r="PO2366">
            <v>0</v>
          </cell>
        </row>
        <row r="2367">
          <cell r="M2367" t="str">
            <v>RVI_EM_LATAM_CHI_CD</v>
          </cell>
          <cell r="V2367" t="str">
            <v>RVI</v>
          </cell>
          <cell r="X2367">
            <v>0</v>
          </cell>
          <cell r="Y2367">
            <v>0</v>
          </cell>
          <cell r="AI2367">
            <v>0</v>
          </cell>
          <cell r="AJ2367">
            <v>0</v>
          </cell>
          <cell r="AT2367">
            <v>0</v>
          </cell>
          <cell r="AU2367">
            <v>0</v>
          </cell>
          <cell r="PM2367">
            <v>0</v>
          </cell>
          <cell r="PN2367">
            <v>0</v>
          </cell>
          <cell r="PO2367">
            <v>0</v>
          </cell>
        </row>
        <row r="2368">
          <cell r="M2368" t="str">
            <v>RVI_EM_LATAM_CHI_ELE</v>
          </cell>
          <cell r="V2368" t="str">
            <v>RVI</v>
          </cell>
          <cell r="X2368">
            <v>0</v>
          </cell>
          <cell r="Y2368">
            <v>0</v>
          </cell>
          <cell r="AI2368">
            <v>0</v>
          </cell>
          <cell r="AJ2368">
            <v>0</v>
          </cell>
          <cell r="AT2368">
            <v>0</v>
          </cell>
          <cell r="AU2368">
            <v>0</v>
          </cell>
          <cell r="PM2368">
            <v>0</v>
          </cell>
          <cell r="PN2368">
            <v>0</v>
          </cell>
          <cell r="PO2368">
            <v>0</v>
          </cell>
        </row>
        <row r="2369">
          <cell r="M2369" t="str">
            <v>RVI_EM_LATAM_ARG_FM</v>
          </cell>
          <cell r="V2369" t="str">
            <v>RVI</v>
          </cell>
          <cell r="X2369">
            <v>0</v>
          </cell>
          <cell r="Y2369">
            <v>0</v>
          </cell>
          <cell r="AI2369">
            <v>0</v>
          </cell>
          <cell r="AJ2369">
            <v>0</v>
          </cell>
          <cell r="AT2369">
            <v>0</v>
          </cell>
          <cell r="AU2369">
            <v>0</v>
          </cell>
          <cell r="PM2369">
            <v>0</v>
          </cell>
          <cell r="PN2369">
            <v>0</v>
          </cell>
          <cell r="PO2369">
            <v>0</v>
          </cell>
        </row>
        <row r="2370">
          <cell r="M2370" t="str">
            <v>RVI_EM_LATAM_CHI_FM</v>
          </cell>
          <cell r="V2370" t="str">
            <v>RVI</v>
          </cell>
          <cell r="X2370">
            <v>0</v>
          </cell>
          <cell r="Y2370">
            <v>0</v>
          </cell>
          <cell r="AI2370">
            <v>0</v>
          </cell>
          <cell r="AJ2370">
            <v>0</v>
          </cell>
          <cell r="AT2370">
            <v>0</v>
          </cell>
          <cell r="AU2370">
            <v>0</v>
          </cell>
          <cell r="PM2370">
            <v>0</v>
          </cell>
          <cell r="PN2370">
            <v>0</v>
          </cell>
          <cell r="PO2370">
            <v>0</v>
          </cell>
        </row>
        <row r="2371">
          <cell r="M2371" t="str">
            <v>RVL_MM_M</v>
          </cell>
          <cell r="V2371" t="str">
            <v>RVL</v>
          </cell>
          <cell r="X2371">
            <v>0</v>
          </cell>
          <cell r="Y2371">
            <v>0</v>
          </cell>
          <cell r="AI2371">
            <v>0</v>
          </cell>
          <cell r="AJ2371">
            <v>0</v>
          </cell>
          <cell r="AT2371">
            <v>0</v>
          </cell>
          <cell r="AU2371">
            <v>0</v>
          </cell>
          <cell r="PM2371">
            <v>0</v>
          </cell>
          <cell r="PN2371">
            <v>0</v>
          </cell>
          <cell r="PO2371">
            <v>0</v>
          </cell>
        </row>
        <row r="2372">
          <cell r="M2372" t="str">
            <v>RVI_EM_LATAM_CHI_SF</v>
          </cell>
          <cell r="V2372" t="str">
            <v>RVI</v>
          </cell>
          <cell r="X2372">
            <v>0</v>
          </cell>
          <cell r="Y2372">
            <v>0</v>
          </cell>
          <cell r="AI2372">
            <v>0</v>
          </cell>
          <cell r="AJ2372">
            <v>0</v>
          </cell>
          <cell r="AT2372">
            <v>0</v>
          </cell>
          <cell r="AU2372">
            <v>0</v>
          </cell>
          <cell r="PM2372">
            <v>0</v>
          </cell>
          <cell r="PN2372">
            <v>0</v>
          </cell>
          <cell r="PO2372">
            <v>0</v>
          </cell>
        </row>
        <row r="2373">
          <cell r="M2373" t="str">
            <v>RVI_EM_LATAM_CHI_SF</v>
          </cell>
          <cell r="V2373" t="str">
            <v>RVI</v>
          </cell>
          <cell r="X2373">
            <v>0</v>
          </cell>
          <cell r="Y2373">
            <v>0</v>
          </cell>
          <cell r="AI2373">
            <v>0</v>
          </cell>
          <cell r="AJ2373">
            <v>0</v>
          </cell>
          <cell r="AT2373">
            <v>0</v>
          </cell>
          <cell r="AU2373">
            <v>0</v>
          </cell>
          <cell r="PM2373">
            <v>0</v>
          </cell>
          <cell r="PN2373">
            <v>0</v>
          </cell>
          <cell r="PO2373">
            <v>0</v>
          </cell>
        </row>
        <row r="2374">
          <cell r="M2374" t="str">
            <v>RVI_EM_LATAM_COL_AER</v>
          </cell>
          <cell r="V2374" t="str">
            <v>RVI</v>
          </cell>
          <cell r="X2374">
            <v>0</v>
          </cell>
          <cell r="Y2374">
            <v>0</v>
          </cell>
          <cell r="AI2374">
            <v>0</v>
          </cell>
          <cell r="AJ2374">
            <v>0</v>
          </cell>
          <cell r="AT2374">
            <v>0</v>
          </cell>
          <cell r="AU2374">
            <v>0</v>
          </cell>
          <cell r="PM2374">
            <v>0</v>
          </cell>
          <cell r="PN2374">
            <v>0</v>
          </cell>
          <cell r="PO2374">
            <v>0</v>
          </cell>
        </row>
        <row r="2375">
          <cell r="M2375" t="str">
            <v>RVI_EM_LATAM_COL_AER</v>
          </cell>
          <cell r="V2375" t="str">
            <v>RVI</v>
          </cell>
          <cell r="X2375">
            <v>0</v>
          </cell>
          <cell r="Y2375">
            <v>0</v>
          </cell>
          <cell r="AI2375">
            <v>0</v>
          </cell>
          <cell r="AJ2375">
            <v>0</v>
          </cell>
          <cell r="AT2375">
            <v>0</v>
          </cell>
          <cell r="AU2375">
            <v>0</v>
          </cell>
          <cell r="PM2375">
            <v>0</v>
          </cell>
          <cell r="PN2375">
            <v>0</v>
          </cell>
          <cell r="PO2375">
            <v>0</v>
          </cell>
        </row>
        <row r="2376">
          <cell r="M2376" t="str">
            <v>RVI_EM_LATAM_COL_ENE</v>
          </cell>
          <cell r="V2376" t="str">
            <v>RVI</v>
          </cell>
          <cell r="X2376">
            <v>0</v>
          </cell>
          <cell r="Y2376">
            <v>0</v>
          </cell>
          <cell r="AI2376">
            <v>0</v>
          </cell>
          <cell r="AJ2376">
            <v>0</v>
          </cell>
          <cell r="AT2376">
            <v>0</v>
          </cell>
          <cell r="AU2376">
            <v>0</v>
          </cell>
          <cell r="PM2376">
            <v>0</v>
          </cell>
          <cell r="PN2376">
            <v>0</v>
          </cell>
          <cell r="PO2376">
            <v>0</v>
          </cell>
        </row>
        <row r="2377">
          <cell r="M2377" t="str">
            <v>RVI_EM_LATAM_COL_SF</v>
          </cell>
          <cell r="V2377" t="str">
            <v>RVI</v>
          </cell>
          <cell r="X2377">
            <v>0</v>
          </cell>
          <cell r="Y2377">
            <v>0</v>
          </cell>
          <cell r="AI2377">
            <v>0</v>
          </cell>
          <cell r="AJ2377">
            <v>0</v>
          </cell>
          <cell r="AT2377">
            <v>0</v>
          </cell>
          <cell r="AU2377">
            <v>0</v>
          </cell>
          <cell r="PM2377">
            <v>0</v>
          </cell>
          <cell r="PN2377">
            <v>0</v>
          </cell>
          <cell r="PO2377">
            <v>0</v>
          </cell>
        </row>
        <row r="2378">
          <cell r="M2378" t="str">
            <v>RVI_EM_LATAM_COL_SF</v>
          </cell>
          <cell r="V2378" t="str">
            <v>RVI</v>
          </cell>
          <cell r="X2378">
            <v>0</v>
          </cell>
          <cell r="Y2378">
            <v>0</v>
          </cell>
          <cell r="AI2378">
            <v>0</v>
          </cell>
          <cell r="AJ2378">
            <v>0</v>
          </cell>
          <cell r="AT2378">
            <v>0</v>
          </cell>
          <cell r="AU2378">
            <v>0</v>
          </cell>
          <cell r="PM2378">
            <v>0</v>
          </cell>
          <cell r="PN2378">
            <v>0</v>
          </cell>
          <cell r="PO2378">
            <v>0</v>
          </cell>
        </row>
        <row r="2379">
          <cell r="M2379" t="str">
            <v>RVI_EM_LATAM_COL_SF</v>
          </cell>
          <cell r="V2379" t="str">
            <v>RVI</v>
          </cell>
          <cell r="X2379">
            <v>0</v>
          </cell>
          <cell r="Y2379">
            <v>0</v>
          </cell>
          <cell r="AI2379">
            <v>0</v>
          </cell>
          <cell r="AJ2379">
            <v>0</v>
          </cell>
          <cell r="AT2379">
            <v>0</v>
          </cell>
          <cell r="AU2379">
            <v>0</v>
          </cell>
          <cell r="PM2379">
            <v>0</v>
          </cell>
          <cell r="PN2379">
            <v>0</v>
          </cell>
          <cell r="PO2379">
            <v>0</v>
          </cell>
        </row>
        <row r="2380">
          <cell r="M2380" t="str">
            <v>RVI_EM_LATAM_FM</v>
          </cell>
          <cell r="V2380" t="str">
            <v>RVI</v>
          </cell>
          <cell r="X2380">
            <v>0</v>
          </cell>
          <cell r="Y2380">
            <v>0</v>
          </cell>
          <cell r="AI2380">
            <v>0</v>
          </cell>
          <cell r="AJ2380">
            <v>0</v>
          </cell>
          <cell r="AT2380">
            <v>0</v>
          </cell>
          <cell r="AU2380">
            <v>0</v>
          </cell>
          <cell r="PM2380">
            <v>0</v>
          </cell>
          <cell r="PN2380">
            <v>0</v>
          </cell>
          <cell r="PO2380">
            <v>0</v>
          </cell>
        </row>
        <row r="2381">
          <cell r="M2381" t="str">
            <v>RVI_EM_LATAM_FM</v>
          </cell>
          <cell r="V2381" t="str">
            <v>RVI</v>
          </cell>
          <cell r="X2381">
            <v>0</v>
          </cell>
          <cell r="Y2381">
            <v>0</v>
          </cell>
          <cell r="AI2381">
            <v>0</v>
          </cell>
          <cell r="AJ2381">
            <v>0</v>
          </cell>
          <cell r="AT2381">
            <v>0</v>
          </cell>
          <cell r="AU2381">
            <v>0</v>
          </cell>
          <cell r="PM2381">
            <v>0</v>
          </cell>
          <cell r="PN2381">
            <v>0</v>
          </cell>
          <cell r="PO2381">
            <v>0</v>
          </cell>
        </row>
        <row r="2382">
          <cell r="M2382" t="str">
            <v>RVI_EM_LATAM_FM</v>
          </cell>
          <cell r="V2382" t="str">
            <v>RVI</v>
          </cell>
          <cell r="X2382">
            <v>0</v>
          </cell>
          <cell r="Y2382">
            <v>0</v>
          </cell>
          <cell r="AI2382">
            <v>0</v>
          </cell>
          <cell r="AJ2382">
            <v>0</v>
          </cell>
          <cell r="AT2382">
            <v>0</v>
          </cell>
          <cell r="AU2382">
            <v>0</v>
          </cell>
          <cell r="PM2382">
            <v>0</v>
          </cell>
          <cell r="PN2382">
            <v>0</v>
          </cell>
          <cell r="PO2382">
            <v>0</v>
          </cell>
        </row>
        <row r="2383">
          <cell r="M2383" t="str">
            <v>RVI_EM_LATAM_FM</v>
          </cell>
          <cell r="V2383" t="str">
            <v>RVI</v>
          </cell>
          <cell r="X2383">
            <v>0</v>
          </cell>
          <cell r="Y2383">
            <v>0</v>
          </cell>
          <cell r="AI2383">
            <v>0</v>
          </cell>
          <cell r="AJ2383">
            <v>0</v>
          </cell>
          <cell r="AT2383">
            <v>0</v>
          </cell>
          <cell r="AU2383">
            <v>0</v>
          </cell>
          <cell r="PM2383">
            <v>0</v>
          </cell>
          <cell r="PN2383">
            <v>0</v>
          </cell>
          <cell r="PO2383">
            <v>0</v>
          </cell>
        </row>
        <row r="2384">
          <cell r="M2384" t="str">
            <v>RVI_EM_LATAM_FM</v>
          </cell>
          <cell r="V2384" t="str">
            <v>RVI</v>
          </cell>
          <cell r="X2384">
            <v>0</v>
          </cell>
          <cell r="Y2384">
            <v>0</v>
          </cell>
          <cell r="AI2384">
            <v>0</v>
          </cell>
          <cell r="AJ2384">
            <v>0</v>
          </cell>
          <cell r="AT2384">
            <v>0</v>
          </cell>
          <cell r="AU2384">
            <v>0</v>
          </cell>
          <cell r="PM2384">
            <v>0</v>
          </cell>
          <cell r="PN2384">
            <v>0</v>
          </cell>
          <cell r="PO2384">
            <v>0</v>
          </cell>
        </row>
        <row r="2385">
          <cell r="M2385" t="str">
            <v>RVI_EM_LATAM_FM</v>
          </cell>
          <cell r="V2385" t="str">
            <v>RVI</v>
          </cell>
          <cell r="X2385">
            <v>0</v>
          </cell>
          <cell r="Y2385">
            <v>0</v>
          </cell>
          <cell r="AI2385">
            <v>0</v>
          </cell>
          <cell r="AJ2385">
            <v>0</v>
          </cell>
          <cell r="AT2385">
            <v>0</v>
          </cell>
          <cell r="AU2385">
            <v>0</v>
          </cell>
          <cell r="PM2385">
            <v>0</v>
          </cell>
          <cell r="PN2385">
            <v>0</v>
          </cell>
          <cell r="PO2385">
            <v>0</v>
          </cell>
        </row>
        <row r="2386">
          <cell r="M2386" t="str">
            <v>RVI_EM_LATAM_FM</v>
          </cell>
          <cell r="V2386" t="str">
            <v>RVI</v>
          </cell>
          <cell r="X2386">
            <v>0</v>
          </cell>
          <cell r="Y2386">
            <v>0</v>
          </cell>
          <cell r="AI2386">
            <v>0</v>
          </cell>
          <cell r="AJ2386">
            <v>0</v>
          </cell>
          <cell r="AT2386">
            <v>0</v>
          </cell>
          <cell r="AU2386">
            <v>0</v>
          </cell>
          <cell r="PM2386">
            <v>0</v>
          </cell>
          <cell r="PN2386">
            <v>0</v>
          </cell>
          <cell r="PO2386">
            <v>0</v>
          </cell>
        </row>
        <row r="2387">
          <cell r="M2387" t="str">
            <v>RVI_EM_LATAM_FM</v>
          </cell>
          <cell r="V2387" t="str">
            <v>RVI</v>
          </cell>
          <cell r="X2387">
            <v>0</v>
          </cell>
          <cell r="Y2387">
            <v>0</v>
          </cell>
          <cell r="AI2387">
            <v>0</v>
          </cell>
          <cell r="AJ2387">
            <v>0</v>
          </cell>
          <cell r="AT2387">
            <v>0</v>
          </cell>
          <cell r="AU2387">
            <v>0</v>
          </cell>
          <cell r="PM2387">
            <v>0</v>
          </cell>
          <cell r="PN2387">
            <v>0</v>
          </cell>
          <cell r="PO2387">
            <v>0</v>
          </cell>
        </row>
        <row r="2388">
          <cell r="M2388" t="str">
            <v>RVI_EM_LATAM_FM</v>
          </cell>
          <cell r="V2388" t="str">
            <v>RVI</v>
          </cell>
          <cell r="X2388">
            <v>0</v>
          </cell>
          <cell r="Y2388">
            <v>0</v>
          </cell>
          <cell r="AI2388">
            <v>0</v>
          </cell>
          <cell r="AJ2388">
            <v>0</v>
          </cell>
          <cell r="AT2388">
            <v>0</v>
          </cell>
          <cell r="AU2388">
            <v>0</v>
          </cell>
          <cell r="PM2388">
            <v>0</v>
          </cell>
          <cell r="PN2388">
            <v>0</v>
          </cell>
          <cell r="PO2388">
            <v>0</v>
          </cell>
        </row>
        <row r="2389">
          <cell r="M2389" t="str">
            <v>RVI_EM_LATAM_FM</v>
          </cell>
          <cell r="V2389" t="str">
            <v>RVI</v>
          </cell>
          <cell r="X2389">
            <v>0</v>
          </cell>
          <cell r="Y2389">
            <v>0</v>
          </cell>
          <cell r="AI2389">
            <v>0</v>
          </cell>
          <cell r="AJ2389">
            <v>0</v>
          </cell>
          <cell r="AT2389">
            <v>0</v>
          </cell>
          <cell r="AU2389">
            <v>0</v>
          </cell>
          <cell r="PM2389">
            <v>0</v>
          </cell>
          <cell r="PN2389">
            <v>0</v>
          </cell>
          <cell r="PO2389">
            <v>0</v>
          </cell>
        </row>
        <row r="2390">
          <cell r="M2390" t="str">
            <v>RVI_EM_LATAM_FM</v>
          </cell>
          <cell r="V2390" t="str">
            <v>RVI</v>
          </cell>
          <cell r="X2390">
            <v>0</v>
          </cell>
          <cell r="Y2390">
            <v>0</v>
          </cell>
          <cell r="AI2390">
            <v>0</v>
          </cell>
          <cell r="AJ2390">
            <v>0</v>
          </cell>
          <cell r="AT2390">
            <v>0</v>
          </cell>
          <cell r="AU2390">
            <v>0</v>
          </cell>
          <cell r="PM2390">
            <v>0</v>
          </cell>
          <cell r="PN2390">
            <v>0</v>
          </cell>
          <cell r="PO2390">
            <v>0</v>
          </cell>
        </row>
        <row r="2391">
          <cell r="M2391" t="str">
            <v>RVI_EM_LATAM_FM</v>
          </cell>
          <cell r="V2391" t="str">
            <v>RVI</v>
          </cell>
          <cell r="X2391">
            <v>0</v>
          </cell>
          <cell r="Y2391">
            <v>0</v>
          </cell>
          <cell r="AI2391">
            <v>0</v>
          </cell>
          <cell r="AJ2391">
            <v>0</v>
          </cell>
          <cell r="AT2391">
            <v>0</v>
          </cell>
          <cell r="AU2391">
            <v>0</v>
          </cell>
          <cell r="PM2391">
            <v>0</v>
          </cell>
          <cell r="PN2391">
            <v>0</v>
          </cell>
          <cell r="PO2391">
            <v>0</v>
          </cell>
        </row>
        <row r="2392">
          <cell r="M2392" t="str">
            <v>RVI_EM_LATAM_FM</v>
          </cell>
          <cell r="V2392" t="str">
            <v>RVI</v>
          </cell>
          <cell r="X2392">
            <v>0</v>
          </cell>
          <cell r="Y2392">
            <v>0</v>
          </cell>
          <cell r="AI2392">
            <v>0</v>
          </cell>
          <cell r="AJ2392">
            <v>0</v>
          </cell>
          <cell r="AT2392">
            <v>0</v>
          </cell>
          <cell r="AU2392">
            <v>0</v>
          </cell>
          <cell r="PM2392">
            <v>0</v>
          </cell>
          <cell r="PN2392">
            <v>0</v>
          </cell>
          <cell r="PO2392">
            <v>0</v>
          </cell>
        </row>
        <row r="2393">
          <cell r="M2393" t="str">
            <v>RVI_EM_LATAM_MEX_CB</v>
          </cell>
          <cell r="V2393" t="str">
            <v>RVI</v>
          </cell>
          <cell r="X2393">
            <v>0</v>
          </cell>
          <cell r="Y2393">
            <v>0</v>
          </cell>
          <cell r="AI2393">
            <v>0</v>
          </cell>
          <cell r="AJ2393">
            <v>0</v>
          </cell>
          <cell r="AT2393">
            <v>0</v>
          </cell>
          <cell r="AU2393">
            <v>0</v>
          </cell>
          <cell r="PM2393">
            <v>0</v>
          </cell>
          <cell r="PN2393">
            <v>0</v>
          </cell>
          <cell r="PO2393">
            <v>0</v>
          </cell>
        </row>
        <row r="2394">
          <cell r="M2394" t="str">
            <v>RVI_EM_LATAM_MEX_CD</v>
          </cell>
          <cell r="V2394" t="str">
            <v>RVI</v>
          </cell>
          <cell r="X2394">
            <v>0</v>
          </cell>
          <cell r="Y2394">
            <v>0</v>
          </cell>
          <cell r="AI2394">
            <v>0</v>
          </cell>
          <cell r="AJ2394">
            <v>0</v>
          </cell>
          <cell r="AT2394">
            <v>0</v>
          </cell>
          <cell r="AU2394">
            <v>0</v>
          </cell>
          <cell r="PM2394">
            <v>0</v>
          </cell>
          <cell r="PN2394">
            <v>0</v>
          </cell>
          <cell r="PO2394">
            <v>0</v>
          </cell>
        </row>
        <row r="2395">
          <cell r="M2395" t="str">
            <v>RVI_EM_LATAM_MEX_CD</v>
          </cell>
          <cell r="V2395" t="str">
            <v>RVI</v>
          </cell>
          <cell r="X2395">
            <v>0</v>
          </cell>
          <cell r="Y2395">
            <v>0</v>
          </cell>
          <cell r="AI2395">
            <v>0</v>
          </cell>
          <cell r="AJ2395">
            <v>0</v>
          </cell>
          <cell r="AT2395">
            <v>0</v>
          </cell>
          <cell r="AU2395">
            <v>0</v>
          </cell>
          <cell r="PM2395">
            <v>0</v>
          </cell>
          <cell r="PN2395">
            <v>0</v>
          </cell>
          <cell r="PO2395">
            <v>0</v>
          </cell>
        </row>
        <row r="2396">
          <cell r="M2396" t="str">
            <v>RVI_EM_LATAM_MEX_CD</v>
          </cell>
          <cell r="V2396" t="str">
            <v>RVI</v>
          </cell>
          <cell r="X2396">
            <v>0</v>
          </cell>
          <cell r="Y2396">
            <v>0</v>
          </cell>
          <cell r="AI2396">
            <v>0</v>
          </cell>
          <cell r="AJ2396">
            <v>0</v>
          </cell>
          <cell r="AT2396">
            <v>0</v>
          </cell>
          <cell r="AU2396">
            <v>0</v>
          </cell>
          <cell r="PM2396">
            <v>0</v>
          </cell>
          <cell r="PN2396">
            <v>0</v>
          </cell>
          <cell r="PO2396">
            <v>0</v>
          </cell>
        </row>
        <row r="2397">
          <cell r="M2397" t="str">
            <v>RVI_EM_LATAM_MEX_FM</v>
          </cell>
          <cell r="V2397" t="str">
            <v>RVI</v>
          </cell>
          <cell r="X2397">
            <v>0</v>
          </cell>
          <cell r="Y2397">
            <v>0</v>
          </cell>
          <cell r="AI2397">
            <v>0</v>
          </cell>
          <cell r="AJ2397">
            <v>0</v>
          </cell>
          <cell r="AT2397">
            <v>0</v>
          </cell>
          <cell r="AU2397">
            <v>0</v>
          </cell>
          <cell r="PM2397">
            <v>0</v>
          </cell>
          <cell r="PN2397">
            <v>0</v>
          </cell>
          <cell r="PO2397">
            <v>0</v>
          </cell>
        </row>
        <row r="2398">
          <cell r="M2398" t="str">
            <v>RVI_EM_LATAM_MEX_FM</v>
          </cell>
          <cell r="V2398" t="str">
            <v>RVI</v>
          </cell>
          <cell r="X2398">
            <v>0</v>
          </cell>
          <cell r="Y2398">
            <v>0</v>
          </cell>
          <cell r="AI2398">
            <v>0</v>
          </cell>
          <cell r="AJ2398">
            <v>0</v>
          </cell>
          <cell r="AT2398">
            <v>0</v>
          </cell>
          <cell r="AU2398">
            <v>0</v>
          </cell>
          <cell r="PM2398">
            <v>0</v>
          </cell>
          <cell r="PN2398">
            <v>0</v>
          </cell>
          <cell r="PO2398">
            <v>0</v>
          </cell>
        </row>
        <row r="2399">
          <cell r="M2399" t="str">
            <v>RVI_EM_LATAM_MEX_INF</v>
          </cell>
          <cell r="V2399" t="str">
            <v>RVI</v>
          </cell>
          <cell r="X2399">
            <v>0</v>
          </cell>
          <cell r="Y2399">
            <v>0</v>
          </cell>
          <cell r="AI2399">
            <v>0</v>
          </cell>
          <cell r="AJ2399">
            <v>0</v>
          </cell>
          <cell r="AT2399">
            <v>0</v>
          </cell>
          <cell r="AU2399">
            <v>0</v>
          </cell>
          <cell r="PM2399">
            <v>0</v>
          </cell>
          <cell r="PN2399">
            <v>0</v>
          </cell>
          <cell r="PO2399">
            <v>0</v>
          </cell>
        </row>
        <row r="2400">
          <cell r="M2400" t="str">
            <v>RVI_EM_LATAM_MEX_INM</v>
          </cell>
          <cell r="V2400" t="str">
            <v>RVI</v>
          </cell>
          <cell r="X2400">
            <v>0</v>
          </cell>
          <cell r="Y2400">
            <v>0</v>
          </cell>
          <cell r="AI2400">
            <v>0</v>
          </cell>
          <cell r="AJ2400">
            <v>0</v>
          </cell>
          <cell r="AT2400">
            <v>0</v>
          </cell>
          <cell r="AU2400">
            <v>0</v>
          </cell>
          <cell r="PM2400">
            <v>0</v>
          </cell>
          <cell r="PN2400">
            <v>0</v>
          </cell>
          <cell r="PO2400">
            <v>0</v>
          </cell>
        </row>
        <row r="2401">
          <cell r="M2401" t="str">
            <v>RVI_EM_LATAM_MEX_MC</v>
          </cell>
          <cell r="V2401" t="str">
            <v>RVI</v>
          </cell>
          <cell r="X2401">
            <v>0</v>
          </cell>
          <cell r="Y2401">
            <v>0</v>
          </cell>
          <cell r="AI2401">
            <v>0</v>
          </cell>
          <cell r="AJ2401">
            <v>0</v>
          </cell>
          <cell r="AT2401">
            <v>0</v>
          </cell>
          <cell r="AU2401">
            <v>0</v>
          </cell>
          <cell r="PM2401">
            <v>0</v>
          </cell>
          <cell r="PN2401">
            <v>0</v>
          </cell>
          <cell r="PO2401">
            <v>0</v>
          </cell>
        </row>
        <row r="2402">
          <cell r="M2402" t="str">
            <v>RVI_EM_LATAM_MEX_MC</v>
          </cell>
          <cell r="V2402" t="str">
            <v>RVI</v>
          </cell>
          <cell r="X2402">
            <v>0</v>
          </cell>
          <cell r="Y2402">
            <v>0</v>
          </cell>
          <cell r="AI2402">
            <v>0</v>
          </cell>
          <cell r="AJ2402">
            <v>0</v>
          </cell>
          <cell r="AT2402">
            <v>0</v>
          </cell>
          <cell r="AU2402">
            <v>0</v>
          </cell>
          <cell r="PM2402">
            <v>0</v>
          </cell>
          <cell r="PN2402">
            <v>0</v>
          </cell>
          <cell r="PO2402">
            <v>0</v>
          </cell>
        </row>
        <row r="2403">
          <cell r="M2403" t="str">
            <v>RVI_EM_LATAM_MEX_MIN</v>
          </cell>
          <cell r="V2403" t="str">
            <v>RVI</v>
          </cell>
          <cell r="X2403">
            <v>0</v>
          </cell>
          <cell r="Y2403">
            <v>0</v>
          </cell>
          <cell r="AI2403">
            <v>0</v>
          </cell>
          <cell r="AJ2403">
            <v>0</v>
          </cell>
          <cell r="AT2403">
            <v>0</v>
          </cell>
          <cell r="AU2403">
            <v>0</v>
          </cell>
          <cell r="PM2403">
            <v>0</v>
          </cell>
          <cell r="PN2403">
            <v>0</v>
          </cell>
          <cell r="PO2403">
            <v>0</v>
          </cell>
        </row>
        <row r="2404">
          <cell r="M2404" t="str">
            <v>RVI_EM_LATAM_MEX_MIN</v>
          </cell>
          <cell r="V2404" t="str">
            <v>RVI</v>
          </cell>
          <cell r="X2404">
            <v>0</v>
          </cell>
          <cell r="Y2404">
            <v>0</v>
          </cell>
          <cell r="AI2404">
            <v>0</v>
          </cell>
          <cell r="AJ2404">
            <v>0</v>
          </cell>
          <cell r="AT2404">
            <v>0</v>
          </cell>
          <cell r="AU2404">
            <v>0</v>
          </cell>
          <cell r="PM2404">
            <v>0</v>
          </cell>
          <cell r="PN2404">
            <v>0</v>
          </cell>
          <cell r="PO2404">
            <v>0</v>
          </cell>
        </row>
        <row r="2405">
          <cell r="M2405" t="str">
            <v>RVI_EM_LATAM_MEX_PQ</v>
          </cell>
          <cell r="V2405" t="str">
            <v>RVI</v>
          </cell>
          <cell r="X2405">
            <v>0</v>
          </cell>
          <cell r="Y2405">
            <v>0</v>
          </cell>
          <cell r="AI2405">
            <v>0</v>
          </cell>
          <cell r="AJ2405">
            <v>0</v>
          </cell>
          <cell r="AT2405">
            <v>0</v>
          </cell>
          <cell r="AU2405">
            <v>0</v>
          </cell>
          <cell r="PM2405">
            <v>0</v>
          </cell>
          <cell r="PN2405">
            <v>0</v>
          </cell>
          <cell r="PO2405">
            <v>0</v>
          </cell>
        </row>
        <row r="2406">
          <cell r="M2406" t="str">
            <v>RVI_EM_LATAM_MEX_SF</v>
          </cell>
          <cell r="V2406" t="str">
            <v>RVI</v>
          </cell>
          <cell r="X2406">
            <v>0</v>
          </cell>
          <cell r="Y2406">
            <v>0</v>
          </cell>
          <cell r="AI2406">
            <v>0</v>
          </cell>
          <cell r="AJ2406">
            <v>0</v>
          </cell>
          <cell r="AT2406">
            <v>0</v>
          </cell>
          <cell r="AU2406">
            <v>0</v>
          </cell>
          <cell r="PM2406">
            <v>0</v>
          </cell>
          <cell r="PN2406">
            <v>0</v>
          </cell>
          <cell r="PO2406">
            <v>0</v>
          </cell>
        </row>
        <row r="2407">
          <cell r="M2407" t="str">
            <v>RVI_EM_LATAM_MEX_SF</v>
          </cell>
          <cell r="V2407" t="str">
            <v>RVI</v>
          </cell>
          <cell r="X2407">
            <v>0</v>
          </cell>
          <cell r="Y2407">
            <v>0</v>
          </cell>
          <cell r="AI2407">
            <v>0</v>
          </cell>
          <cell r="AJ2407">
            <v>0</v>
          </cell>
          <cell r="AT2407">
            <v>0</v>
          </cell>
          <cell r="AU2407">
            <v>0</v>
          </cell>
          <cell r="PM2407">
            <v>0</v>
          </cell>
          <cell r="PN2407">
            <v>0</v>
          </cell>
          <cell r="PO2407">
            <v>0</v>
          </cell>
        </row>
        <row r="2408">
          <cell r="M2408" t="str">
            <v>RVI_EM_LATAM_PAN_AER</v>
          </cell>
          <cell r="V2408" t="str">
            <v>RVI</v>
          </cell>
          <cell r="X2408">
            <v>0</v>
          </cell>
          <cell r="Y2408">
            <v>0</v>
          </cell>
          <cell r="AI2408">
            <v>0</v>
          </cell>
          <cell r="AJ2408">
            <v>0</v>
          </cell>
          <cell r="AT2408">
            <v>0</v>
          </cell>
          <cell r="AU2408">
            <v>0</v>
          </cell>
          <cell r="PM2408">
            <v>0</v>
          </cell>
          <cell r="PN2408">
            <v>0</v>
          </cell>
          <cell r="PO2408">
            <v>0</v>
          </cell>
        </row>
        <row r="2409">
          <cell r="M2409" t="str">
            <v>RVL_FM_ETF</v>
          </cell>
          <cell r="V2409" t="str">
            <v>RVL</v>
          </cell>
          <cell r="X2409">
            <v>0</v>
          </cell>
          <cell r="Y2409">
            <v>0</v>
          </cell>
          <cell r="AI2409">
            <v>4.6741426170861904E-3</v>
          </cell>
          <cell r="AJ2409">
            <v>0.36311173277958603</v>
          </cell>
          <cell r="AT2409">
            <v>0</v>
          </cell>
          <cell r="AU2409">
            <v>0</v>
          </cell>
          <cell r="PM2409">
            <v>0</v>
          </cell>
          <cell r="PN2409">
            <v>0</v>
          </cell>
          <cell r="PO2409">
            <v>0</v>
          </cell>
        </row>
        <row r="2410">
          <cell r="M2410" t="str">
            <v>RVL_FM_ETF</v>
          </cell>
          <cell r="V2410" t="str">
            <v>RVL</v>
          </cell>
          <cell r="X2410">
            <v>0</v>
          </cell>
          <cell r="Y2410">
            <v>0</v>
          </cell>
          <cell r="AI2410">
            <v>0</v>
          </cell>
          <cell r="AJ2410">
            <v>0</v>
          </cell>
          <cell r="AT2410">
            <v>0</v>
          </cell>
          <cell r="AU2410">
            <v>0</v>
          </cell>
          <cell r="PM2410">
            <v>0</v>
          </cell>
          <cell r="PN2410">
            <v>0</v>
          </cell>
          <cell r="PO2410">
            <v>0</v>
          </cell>
        </row>
        <row r="2411">
          <cell r="M2411" t="str">
            <v>RVL_FM_ETF</v>
          </cell>
          <cell r="V2411" t="str">
            <v>RVL</v>
          </cell>
          <cell r="X2411">
            <v>3.55758513183726E-4</v>
          </cell>
          <cell r="Y2411">
            <v>0.12640386171103299</v>
          </cell>
          <cell r="AI2411">
            <v>0</v>
          </cell>
          <cell r="AJ2411">
            <v>0</v>
          </cell>
          <cell r="AT2411">
            <v>1.68558946812562E-2</v>
          </cell>
          <cell r="AU2411">
            <v>5.9890349811420096</v>
          </cell>
          <cell r="PM2411">
            <v>0</v>
          </cell>
          <cell r="PN2411">
            <v>0</v>
          </cell>
          <cell r="PO2411">
            <v>0</v>
          </cell>
        </row>
        <row r="2412">
          <cell r="M2412" t="str">
            <v>RVL_FM_FIB</v>
          </cell>
          <cell r="V2412" t="str">
            <v>RVL</v>
          </cell>
          <cell r="X2412">
            <v>0</v>
          </cell>
          <cell r="Y2412">
            <v>0</v>
          </cell>
          <cell r="AI2412">
            <v>0</v>
          </cell>
          <cell r="AJ2412">
            <v>0</v>
          </cell>
          <cell r="AT2412">
            <v>0</v>
          </cell>
          <cell r="AU2412">
            <v>0</v>
          </cell>
          <cell r="PM2412">
            <v>0</v>
          </cell>
          <cell r="PN2412">
            <v>0</v>
          </cell>
          <cell r="PO2412">
            <v>0</v>
          </cell>
        </row>
        <row r="2413">
          <cell r="M2413" t="str">
            <v>RVL_CB</v>
          </cell>
          <cell r="V2413" t="str">
            <v>RVL</v>
          </cell>
          <cell r="X2413">
            <v>0</v>
          </cell>
          <cell r="Y2413">
            <v>0</v>
          </cell>
          <cell r="AI2413">
            <v>0</v>
          </cell>
          <cell r="AJ2413">
            <v>0</v>
          </cell>
          <cell r="AT2413">
            <v>0</v>
          </cell>
          <cell r="AU2413">
            <v>0</v>
          </cell>
          <cell r="PM2413">
            <v>0</v>
          </cell>
          <cell r="PN2413">
            <v>0</v>
          </cell>
          <cell r="PO2413">
            <v>0</v>
          </cell>
        </row>
        <row r="2414">
          <cell r="M2414" t="str">
            <v>RVL_CB</v>
          </cell>
          <cell r="V2414" t="str">
            <v>RVL</v>
          </cell>
          <cell r="X2414">
            <v>5.4629957789485901E-5</v>
          </cell>
          <cell r="Y2414">
            <v>2.8382693417761101E-3</v>
          </cell>
          <cell r="AI2414">
            <v>2.6564425986413298E-3</v>
          </cell>
          <cell r="AJ2414">
            <v>0.13801401086199799</v>
          </cell>
          <cell r="AT2414">
            <v>2.4260721621857701E-3</v>
          </cell>
          <cell r="AU2414">
            <v>0.126045241826134</v>
          </cell>
          <cell r="PM2414">
            <v>0</v>
          </cell>
          <cell r="PN2414">
            <v>0</v>
          </cell>
          <cell r="PO2414">
            <v>0</v>
          </cell>
        </row>
        <row r="2415">
          <cell r="M2415" t="str">
            <v>RVL_CB</v>
          </cell>
          <cell r="V2415" t="str">
            <v>RVL</v>
          </cell>
          <cell r="X2415">
            <v>0</v>
          </cell>
          <cell r="Y2415">
            <v>0</v>
          </cell>
          <cell r="AI2415">
            <v>0</v>
          </cell>
          <cell r="AJ2415">
            <v>0</v>
          </cell>
          <cell r="AT2415">
            <v>0</v>
          </cell>
          <cell r="AU2415">
            <v>0</v>
          </cell>
          <cell r="PM2415">
            <v>0</v>
          </cell>
          <cell r="PN2415">
            <v>0</v>
          </cell>
          <cell r="PO2415">
            <v>0</v>
          </cell>
        </row>
        <row r="2416">
          <cell r="M2416" t="str">
            <v>RVL_CB</v>
          </cell>
          <cell r="V2416" t="str">
            <v>RVL</v>
          </cell>
          <cell r="X2416">
            <v>0</v>
          </cell>
          <cell r="Y2416">
            <v>0</v>
          </cell>
          <cell r="AI2416">
            <v>0</v>
          </cell>
          <cell r="AJ2416">
            <v>0</v>
          </cell>
          <cell r="AT2416">
            <v>0</v>
          </cell>
          <cell r="AU2416">
            <v>0</v>
          </cell>
          <cell r="PM2416">
            <v>0</v>
          </cell>
          <cell r="PN2416">
            <v>0</v>
          </cell>
          <cell r="PO2416">
            <v>0</v>
          </cell>
        </row>
        <row r="2417">
          <cell r="M2417" t="str">
            <v>RVL_CB</v>
          </cell>
          <cell r="V2417" t="str">
            <v>RVL</v>
          </cell>
          <cell r="X2417">
            <v>6.1182452515746305E-4</v>
          </cell>
          <cell r="Y2417">
            <v>-3.4673168329835101E-2</v>
          </cell>
          <cell r="AI2417">
            <v>1.6511627451587001E-2</v>
          </cell>
          <cell r="AJ2417">
            <v>-0.93574287149400504</v>
          </cell>
          <cell r="AT2417">
            <v>2.25916886983898E-2</v>
          </cell>
          <cell r="AU2417">
            <v>-1.2803106003034199</v>
          </cell>
          <cell r="PM2417">
            <v>0</v>
          </cell>
          <cell r="PN2417">
            <v>0</v>
          </cell>
          <cell r="PO2417">
            <v>0</v>
          </cell>
        </row>
        <row r="2418">
          <cell r="M2418" t="str">
            <v>RVL_ENE</v>
          </cell>
          <cell r="V2418" t="str">
            <v>RVL</v>
          </cell>
          <cell r="X2418">
            <v>0</v>
          </cell>
          <cell r="Y2418">
            <v>0</v>
          </cell>
          <cell r="AI2418">
            <v>0</v>
          </cell>
          <cell r="AJ2418">
            <v>0</v>
          </cell>
          <cell r="AT2418">
            <v>0</v>
          </cell>
          <cell r="AU2418">
            <v>0</v>
          </cell>
          <cell r="PM2418">
            <v>0</v>
          </cell>
          <cell r="PN2418">
            <v>0</v>
          </cell>
          <cell r="PO2418">
            <v>0</v>
          </cell>
        </row>
        <row r="2419">
          <cell r="M2419" t="str">
            <v>RVL_ENE</v>
          </cell>
          <cell r="V2419" t="str">
            <v>RVL</v>
          </cell>
          <cell r="X2419">
            <v>0</v>
          </cell>
          <cell r="Y2419">
            <v>0</v>
          </cell>
          <cell r="AI2419">
            <v>0</v>
          </cell>
          <cell r="AJ2419">
            <v>0</v>
          </cell>
          <cell r="AT2419">
            <v>0</v>
          </cell>
          <cell r="AU2419">
            <v>0</v>
          </cell>
          <cell r="PM2419">
            <v>0</v>
          </cell>
          <cell r="PN2419">
            <v>0</v>
          </cell>
          <cell r="PO2419">
            <v>0</v>
          </cell>
        </row>
        <row r="2420">
          <cell r="M2420" t="str">
            <v>RVL_ENE</v>
          </cell>
          <cell r="V2420" t="str">
            <v>RVL</v>
          </cell>
          <cell r="X2420">
            <v>0</v>
          </cell>
          <cell r="Y2420">
            <v>0</v>
          </cell>
          <cell r="AI2420">
            <v>0</v>
          </cell>
          <cell r="AJ2420">
            <v>0</v>
          </cell>
          <cell r="AT2420">
            <v>0</v>
          </cell>
          <cell r="AU2420">
            <v>0</v>
          </cell>
          <cell r="PM2420">
            <v>0</v>
          </cell>
          <cell r="PN2420">
            <v>0</v>
          </cell>
          <cell r="PO2420">
            <v>0</v>
          </cell>
        </row>
        <row r="2421">
          <cell r="M2421" t="str">
            <v>RVL_FIN</v>
          </cell>
          <cell r="V2421" t="str">
            <v>RVL</v>
          </cell>
          <cell r="X2421">
            <v>0</v>
          </cell>
          <cell r="Y2421">
            <v>0</v>
          </cell>
          <cell r="AI2421">
            <v>0</v>
          </cell>
          <cell r="AJ2421">
            <v>0</v>
          </cell>
          <cell r="AT2421">
            <v>0</v>
          </cell>
          <cell r="AU2421">
            <v>0</v>
          </cell>
          <cell r="PM2421">
            <v>0</v>
          </cell>
          <cell r="PN2421">
            <v>0</v>
          </cell>
          <cell r="PO2421">
            <v>0</v>
          </cell>
        </row>
        <row r="2422">
          <cell r="M2422" t="str">
            <v>RVL_FIN</v>
          </cell>
          <cell r="V2422" t="str">
            <v>RVL</v>
          </cell>
          <cell r="X2422">
            <v>6.3388038762552204E-4</v>
          </cell>
          <cell r="Y2422">
            <v>9.5943258771047396E-2</v>
          </cell>
          <cell r="AI2422">
            <v>1.59945579354277E-3</v>
          </cell>
          <cell r="AJ2422">
            <v>0.24209141675335399</v>
          </cell>
          <cell r="AT2422">
            <v>2.20589548673251E-3</v>
          </cell>
          <cell r="AU2422">
            <v>0.33388128996669802</v>
          </cell>
          <cell r="PM2422">
            <v>0</v>
          </cell>
          <cell r="PN2422">
            <v>0</v>
          </cell>
          <cell r="PO2422">
            <v>0</v>
          </cell>
        </row>
        <row r="2423">
          <cell r="M2423" t="str">
            <v>RVL_FIN</v>
          </cell>
          <cell r="V2423" t="str">
            <v>RVL</v>
          </cell>
          <cell r="X2423">
            <v>0</v>
          </cell>
          <cell r="Y2423">
            <v>0</v>
          </cell>
          <cell r="AI2423">
            <v>0</v>
          </cell>
          <cell r="AJ2423">
            <v>0</v>
          </cell>
          <cell r="AT2423">
            <v>0</v>
          </cell>
          <cell r="AU2423">
            <v>0</v>
          </cell>
          <cell r="PM2423">
            <v>0</v>
          </cell>
          <cell r="PN2423">
            <v>0</v>
          </cell>
          <cell r="PO2423">
            <v>0</v>
          </cell>
        </row>
        <row r="2424">
          <cell r="M2424" t="str">
            <v>RVL_FIN</v>
          </cell>
          <cell r="V2424" t="str">
            <v>RVL</v>
          </cell>
          <cell r="X2424">
            <v>1.43211255623622E-3</v>
          </cell>
          <cell r="Y2424">
            <v>0.26645447695150498</v>
          </cell>
          <cell r="AI2424">
            <v>8.8787438433675907E-3</v>
          </cell>
          <cell r="AJ2424">
            <v>1.65195189195222</v>
          </cell>
          <cell r="AT2424">
            <v>1.8541967611906999E-3</v>
          </cell>
          <cell r="AU2424">
            <v>0.34498617166312001</v>
          </cell>
          <cell r="PM2424">
            <v>0</v>
          </cell>
          <cell r="PN2424">
            <v>0</v>
          </cell>
          <cell r="PO2424">
            <v>0</v>
          </cell>
        </row>
        <row r="2425">
          <cell r="M2425" t="str">
            <v>RVL_FIN</v>
          </cell>
          <cell r="V2425" t="str">
            <v>RVL</v>
          </cell>
          <cell r="X2425">
            <v>1.44922613927885E-3</v>
          </cell>
          <cell r="Y2425">
            <v>0.37095455512226</v>
          </cell>
          <cell r="AI2425">
            <v>3.3927934979067403E-2</v>
          </cell>
          <cell r="AJ2425">
            <v>8.6844431557597801</v>
          </cell>
          <cell r="AT2425">
            <v>4.4460197369854203E-2</v>
          </cell>
          <cell r="AU2425">
            <v>11.380358309180901</v>
          </cell>
          <cell r="PM2425">
            <v>0</v>
          </cell>
          <cell r="PN2425">
            <v>0</v>
          </cell>
          <cell r="PO2425">
            <v>0</v>
          </cell>
        </row>
        <row r="2426">
          <cell r="M2426" t="str">
            <v>RVL_M&amp;C</v>
          </cell>
          <cell r="V2426" t="str">
            <v>RVL</v>
          </cell>
          <cell r="X2426">
            <v>8.0684602270480001E-4</v>
          </cell>
          <cell r="Y2426">
            <v>0</v>
          </cell>
          <cell r="AI2426">
            <v>3.10437081473479E-3</v>
          </cell>
          <cell r="AJ2426">
            <v>0</v>
          </cell>
          <cell r="AT2426">
            <v>2.545599472601E-3</v>
          </cell>
          <cell r="AU2426">
            <v>0</v>
          </cell>
          <cell r="PM2426">
            <v>0</v>
          </cell>
          <cell r="PN2426">
            <v>0</v>
          </cell>
          <cell r="PO2426">
            <v>0</v>
          </cell>
        </row>
        <row r="2427">
          <cell r="M2427" t="str">
            <v>RVL_M&amp;C</v>
          </cell>
          <cell r="V2427" t="str">
            <v>RVL</v>
          </cell>
          <cell r="X2427">
            <v>0</v>
          </cell>
          <cell r="Y2427">
            <v>0</v>
          </cell>
          <cell r="AI2427">
            <v>0</v>
          </cell>
          <cell r="AJ2427">
            <v>0</v>
          </cell>
          <cell r="AT2427">
            <v>0</v>
          </cell>
          <cell r="AU2427">
            <v>0</v>
          </cell>
          <cell r="PM2427">
            <v>0</v>
          </cell>
          <cell r="PN2427">
            <v>0</v>
          </cell>
          <cell r="PO2427">
            <v>0</v>
          </cell>
        </row>
        <row r="2428">
          <cell r="M2428" t="str">
            <v>RVL_M&amp;C</v>
          </cell>
          <cell r="V2428" t="str">
            <v>RVL</v>
          </cell>
          <cell r="X2428">
            <v>9.3726011642206002E-5</v>
          </cell>
          <cell r="Y2428">
            <v>0</v>
          </cell>
          <cell r="AI2428">
            <v>1.94756196470847E-4</v>
          </cell>
          <cell r="AJ2428">
            <v>0</v>
          </cell>
          <cell r="AT2428">
            <v>2.3269563677285098E-3</v>
          </cell>
          <cell r="AU2428">
            <v>0</v>
          </cell>
          <cell r="PM2428">
            <v>0</v>
          </cell>
          <cell r="PN2428">
            <v>0</v>
          </cell>
          <cell r="PO2428">
            <v>0</v>
          </cell>
        </row>
        <row r="2429">
          <cell r="M2429" t="str">
            <v>RVL_M&amp;C</v>
          </cell>
          <cell r="V2429" t="str">
            <v>RVL</v>
          </cell>
          <cell r="X2429">
            <v>0</v>
          </cell>
          <cell r="Y2429">
            <v>0</v>
          </cell>
          <cell r="AI2429">
            <v>0</v>
          </cell>
          <cell r="AJ2429">
            <v>0</v>
          </cell>
          <cell r="AT2429">
            <v>0</v>
          </cell>
          <cell r="AU2429">
            <v>0</v>
          </cell>
          <cell r="PM2429">
            <v>0</v>
          </cell>
          <cell r="PN2429">
            <v>0</v>
          </cell>
          <cell r="PO2429">
            <v>0</v>
          </cell>
        </row>
        <row r="2430">
          <cell r="M2430" t="str">
            <v>RVL_M&amp;C</v>
          </cell>
          <cell r="V2430" t="str">
            <v>RVL</v>
          </cell>
          <cell r="X2430">
            <v>0</v>
          </cell>
          <cell r="Y2430">
            <v>0</v>
          </cell>
          <cell r="AI2430">
            <v>0</v>
          </cell>
          <cell r="AJ2430">
            <v>0</v>
          </cell>
          <cell r="AT2430">
            <v>0</v>
          </cell>
          <cell r="AU2430">
            <v>0</v>
          </cell>
          <cell r="PM2430">
            <v>0</v>
          </cell>
          <cell r="PN2430">
            <v>0</v>
          </cell>
          <cell r="PO2430">
            <v>0</v>
          </cell>
        </row>
        <row r="2431">
          <cell r="M2431" t="str">
            <v>RVL_M&amp;C</v>
          </cell>
          <cell r="V2431" t="str">
            <v>RVL</v>
          </cell>
          <cell r="X2431">
            <v>4.3435905083958302E-4</v>
          </cell>
          <cell r="Y2431">
            <v>0</v>
          </cell>
          <cell r="AI2431">
            <v>9.0256818957727301E-4</v>
          </cell>
          <cell r="AJ2431">
            <v>0</v>
          </cell>
          <cell r="AT2431">
            <v>1.07839279781807E-2</v>
          </cell>
          <cell r="AU2431">
            <v>0</v>
          </cell>
          <cell r="PM2431">
            <v>0</v>
          </cell>
          <cell r="PN2431">
            <v>0</v>
          </cell>
          <cell r="PO2431">
            <v>0</v>
          </cell>
        </row>
        <row r="2432">
          <cell r="M2432" t="str">
            <v>RVL_M&amp;C</v>
          </cell>
          <cell r="V2432" t="str">
            <v>RVL</v>
          </cell>
          <cell r="X2432">
            <v>0</v>
          </cell>
          <cell r="Y2432">
            <v>0</v>
          </cell>
          <cell r="AI2432">
            <v>0</v>
          </cell>
          <cell r="AJ2432">
            <v>0</v>
          </cell>
          <cell r="AT2432">
            <v>0</v>
          </cell>
          <cell r="AU2432">
            <v>0</v>
          </cell>
          <cell r="PM2432">
            <v>0</v>
          </cell>
          <cell r="PN2432">
            <v>0</v>
          </cell>
          <cell r="PO2432">
            <v>0</v>
          </cell>
        </row>
        <row r="2433">
          <cell r="M2433" t="str">
            <v>RVL_M&amp;C</v>
          </cell>
          <cell r="V2433" t="str">
            <v>RVL</v>
          </cell>
          <cell r="X2433">
            <v>0</v>
          </cell>
          <cell r="Y2433">
            <v>0</v>
          </cell>
          <cell r="AI2433">
            <v>0</v>
          </cell>
          <cell r="AJ2433">
            <v>0</v>
          </cell>
          <cell r="AT2433">
            <v>0</v>
          </cell>
          <cell r="AU2433">
            <v>0</v>
          </cell>
          <cell r="PM2433">
            <v>0</v>
          </cell>
          <cell r="PN2433">
            <v>0</v>
          </cell>
          <cell r="PO2433">
            <v>0</v>
          </cell>
        </row>
        <row r="2434">
          <cell r="M2434" t="str">
            <v>RVL_M&amp;C</v>
          </cell>
          <cell r="V2434" t="str">
            <v>RVL</v>
          </cell>
          <cell r="X2434">
            <v>0</v>
          </cell>
          <cell r="Y2434">
            <v>0</v>
          </cell>
          <cell r="AI2434">
            <v>0</v>
          </cell>
          <cell r="AJ2434">
            <v>0</v>
          </cell>
          <cell r="AT2434">
            <v>0</v>
          </cell>
          <cell r="AU2434">
            <v>0</v>
          </cell>
          <cell r="PM2434">
            <v>0</v>
          </cell>
          <cell r="PN2434">
            <v>0</v>
          </cell>
          <cell r="PO2434">
            <v>0</v>
          </cell>
        </row>
        <row r="2435">
          <cell r="M2435" t="str">
            <v>RVL_M&amp;C</v>
          </cell>
          <cell r="V2435" t="str">
            <v>RVL</v>
          </cell>
          <cell r="X2435">
            <v>0</v>
          </cell>
          <cell r="Y2435">
            <v>0</v>
          </cell>
          <cell r="AI2435">
            <v>0</v>
          </cell>
          <cell r="AJ2435">
            <v>0</v>
          </cell>
          <cell r="AT2435">
            <v>0</v>
          </cell>
          <cell r="AU2435">
            <v>0</v>
          </cell>
          <cell r="PM2435">
            <v>0</v>
          </cell>
          <cell r="PN2435">
            <v>0</v>
          </cell>
          <cell r="PO2435">
            <v>0</v>
          </cell>
        </row>
        <row r="2436">
          <cell r="M2436" t="str">
            <v>RVL_M&amp;C</v>
          </cell>
          <cell r="V2436" t="str">
            <v>RVL</v>
          </cell>
          <cell r="X2436">
            <v>3.6822342863405801E-3</v>
          </cell>
          <cell r="Y2436">
            <v>-0.28518687163026102</v>
          </cell>
          <cell r="AI2436">
            <v>3.5928303008590499E-3</v>
          </cell>
          <cell r="AJ2436">
            <v>-0.27826258573559998</v>
          </cell>
          <cell r="AT2436">
            <v>9.4765413689055396E-3</v>
          </cell>
          <cell r="AU2436">
            <v>-0.73395253444297204</v>
          </cell>
          <cell r="PM2436">
            <v>0</v>
          </cell>
          <cell r="PN2436">
            <v>0</v>
          </cell>
          <cell r="PO2436">
            <v>0</v>
          </cell>
        </row>
        <row r="2437">
          <cell r="M2437" t="str">
            <v>RVL_M&amp;C</v>
          </cell>
          <cell r="V2437" t="str">
            <v>RVL</v>
          </cell>
          <cell r="X2437">
            <v>6.8351322418433299E-3</v>
          </cell>
          <cell r="Y2437">
            <v>-9.0067433577978306E-2</v>
          </cell>
          <cell r="AI2437">
            <v>1.25235442876746E-2</v>
          </cell>
          <cell r="AJ2437">
            <v>-0.16502438480725501</v>
          </cell>
          <cell r="AT2437">
            <v>2.4542290894227801E-2</v>
          </cell>
          <cell r="AU2437">
            <v>-0.32339698439631798</v>
          </cell>
          <cell r="PM2437">
            <v>0</v>
          </cell>
          <cell r="PN2437">
            <v>0</v>
          </cell>
          <cell r="PO2437">
            <v>0</v>
          </cell>
        </row>
        <row r="2438">
          <cell r="M2438" t="str">
            <v>RVL_M&amp;C</v>
          </cell>
          <cell r="V2438" t="str">
            <v>RVL</v>
          </cell>
          <cell r="X2438">
            <v>0</v>
          </cell>
          <cell r="Y2438">
            <v>0</v>
          </cell>
          <cell r="AI2438">
            <v>0</v>
          </cell>
          <cell r="AJ2438">
            <v>0</v>
          </cell>
          <cell r="AT2438">
            <v>0</v>
          </cell>
          <cell r="AU2438">
            <v>0</v>
          </cell>
          <cell r="PM2438">
            <v>0</v>
          </cell>
          <cell r="PN2438">
            <v>0</v>
          </cell>
          <cell r="PO2438">
            <v>0</v>
          </cell>
        </row>
        <row r="2439">
          <cell r="M2439" t="str">
            <v>RVL_M&amp;C</v>
          </cell>
          <cell r="V2439" t="str">
            <v>RVL</v>
          </cell>
          <cell r="X2439">
            <v>0</v>
          </cell>
          <cell r="Y2439">
            <v>0</v>
          </cell>
          <cell r="AI2439">
            <v>0</v>
          </cell>
          <cell r="AJ2439">
            <v>0</v>
          </cell>
          <cell r="AT2439">
            <v>0</v>
          </cell>
          <cell r="AU2439">
            <v>0</v>
          </cell>
          <cell r="PM2439">
            <v>0</v>
          </cell>
          <cell r="PN2439">
            <v>0</v>
          </cell>
          <cell r="PO2439">
            <v>0</v>
          </cell>
        </row>
        <row r="2440">
          <cell r="M2440" t="str">
            <v>RVL_M&amp;C</v>
          </cell>
          <cell r="V2440" t="str">
            <v>RVL</v>
          </cell>
          <cell r="X2440">
            <v>8.8717178348451801E-4</v>
          </cell>
          <cell r="Y2440">
            <v>-3.8876199859316802E-3</v>
          </cell>
          <cell r="AI2440">
            <v>2.62981250256349E-3</v>
          </cell>
          <cell r="AJ2440">
            <v>-1.15239368903008E-2</v>
          </cell>
          <cell r="AT2440">
            <v>6.5196955087102803E-3</v>
          </cell>
          <cell r="AU2440">
            <v>-2.8569549926915599E-2</v>
          </cell>
          <cell r="PM2440">
            <v>0</v>
          </cell>
          <cell r="PN2440">
            <v>0</v>
          </cell>
          <cell r="PO2440">
            <v>0</v>
          </cell>
        </row>
        <row r="2441">
          <cell r="M2441" t="str">
            <v>RVL_OT</v>
          </cell>
          <cell r="V2441" t="str">
            <v>RVL</v>
          </cell>
          <cell r="X2441">
            <v>6.8067134274091002E-5</v>
          </cell>
          <cell r="Y2441">
            <v>0</v>
          </cell>
          <cell r="AI2441">
            <v>4.8340499919054302E-5</v>
          </cell>
          <cell r="AJ2441">
            <v>0</v>
          </cell>
          <cell r="AT2441">
            <v>2.1823645485060101E-5</v>
          </cell>
          <cell r="AU2441">
            <v>0</v>
          </cell>
          <cell r="PM2441">
            <v>0</v>
          </cell>
          <cell r="PN2441">
            <v>0</v>
          </cell>
          <cell r="PO2441">
            <v>0</v>
          </cell>
        </row>
        <row r="2442">
          <cell r="M2442" t="str">
            <v>RVL_OT</v>
          </cell>
          <cell r="V2442" t="str">
            <v>RVL</v>
          </cell>
          <cell r="X2442">
            <v>1.52914611170589E-8</v>
          </cell>
          <cell r="Y2442">
            <v>0</v>
          </cell>
          <cell r="AI2442">
            <v>3.14464495200441E-8</v>
          </cell>
          <cell r="AJ2442">
            <v>0</v>
          </cell>
          <cell r="AT2442">
            <v>2.4661667468590602E-7</v>
          </cell>
          <cell r="AU2442">
            <v>0</v>
          </cell>
          <cell r="PM2442">
            <v>0</v>
          </cell>
          <cell r="PN2442">
            <v>0</v>
          </cell>
          <cell r="PO2442">
            <v>0</v>
          </cell>
        </row>
        <row r="2443">
          <cell r="M2443" t="str">
            <v>RVL_OT</v>
          </cell>
          <cell r="V2443" t="str">
            <v>RVL</v>
          </cell>
          <cell r="X2443">
            <v>5.3697614525490597E-4</v>
          </cell>
          <cell r="Y2443">
            <v>0</v>
          </cell>
          <cell r="AI2443">
            <v>1.2092876883249401E-3</v>
          </cell>
          <cell r="AJ2443">
            <v>0</v>
          </cell>
          <cell r="AT2443">
            <v>3.7655666441349599E-3</v>
          </cell>
          <cell r="AU2443">
            <v>0</v>
          </cell>
          <cell r="PM2443">
            <v>0</v>
          </cell>
          <cell r="PN2443">
            <v>0</v>
          </cell>
          <cell r="PO2443">
            <v>0</v>
          </cell>
        </row>
        <row r="2444">
          <cell r="M2444" t="str">
            <v>RVL_MM_M</v>
          </cell>
          <cell r="V2444" t="str">
            <v>RVL</v>
          </cell>
          <cell r="X2444">
            <v>0</v>
          </cell>
          <cell r="Y2444">
            <v>0</v>
          </cell>
          <cell r="AI2444">
            <v>0</v>
          </cell>
          <cell r="AJ2444">
            <v>0</v>
          </cell>
          <cell r="AT2444">
            <v>0</v>
          </cell>
          <cell r="AU2444">
            <v>0</v>
          </cell>
          <cell r="PM2444">
            <v>0</v>
          </cell>
          <cell r="PN2444">
            <v>0</v>
          </cell>
          <cell r="PO2444">
            <v>0</v>
          </cell>
        </row>
        <row r="2445">
          <cell r="M2445" t="str">
            <v>RVL_MM_M</v>
          </cell>
          <cell r="V2445" t="str">
            <v>RVL</v>
          </cell>
          <cell r="X2445">
            <v>1.6908487024983599E-8</v>
          </cell>
          <cell r="Y2445">
            <v>0</v>
          </cell>
          <cell r="AI2445">
            <v>3.4771816742763399E-8</v>
          </cell>
          <cell r="AJ2445">
            <v>0</v>
          </cell>
          <cell r="AT2445">
            <v>2.7269564446129602E-7</v>
          </cell>
          <cell r="AU2445">
            <v>0</v>
          </cell>
          <cell r="PM2445">
            <v>0</v>
          </cell>
          <cell r="PN2445">
            <v>0</v>
          </cell>
          <cell r="PO2445">
            <v>0</v>
          </cell>
        </row>
        <row r="2446">
          <cell r="M2446" t="str">
            <v>RVL_MM_M</v>
          </cell>
          <cell r="V2446" t="str">
            <v>RVL</v>
          </cell>
          <cell r="X2446">
            <v>7.4999860980827797E-4</v>
          </cell>
          <cell r="Y2446">
            <v>0.31497971738847502</v>
          </cell>
          <cell r="AI2446">
            <v>1.8678041618956399E-3</v>
          </cell>
          <cell r="AJ2446">
            <v>0.78442869007711002</v>
          </cell>
          <cell r="AT2446">
            <v>7.6915964039139797E-3</v>
          </cell>
          <cell r="AU2446">
            <v>3.2302684696916599</v>
          </cell>
          <cell r="PM2446">
            <v>0</v>
          </cell>
          <cell r="PN2446">
            <v>0</v>
          </cell>
          <cell r="PO2446">
            <v>0</v>
          </cell>
        </row>
        <row r="2447">
          <cell r="M2447" t="str">
            <v>RVL_MM_M</v>
          </cell>
          <cell r="V2447" t="str">
            <v>RVL</v>
          </cell>
          <cell r="X2447">
            <v>0</v>
          </cell>
          <cell r="Y2447">
            <v>0</v>
          </cell>
          <cell r="AI2447">
            <v>0</v>
          </cell>
          <cell r="AJ2447">
            <v>0</v>
          </cell>
          <cell r="AT2447">
            <v>0</v>
          </cell>
          <cell r="AU2447">
            <v>0</v>
          </cell>
          <cell r="PM2447">
            <v>0</v>
          </cell>
          <cell r="PN2447">
            <v>0</v>
          </cell>
          <cell r="PO2447">
            <v>0</v>
          </cell>
        </row>
        <row r="2448">
          <cell r="M2448" t="str">
            <v>RVL_MM_M</v>
          </cell>
          <cell r="V2448" t="str">
            <v>RVL</v>
          </cell>
          <cell r="X2448">
            <v>0</v>
          </cell>
          <cell r="Y2448">
            <v>0</v>
          </cell>
          <cell r="AI2448">
            <v>0</v>
          </cell>
          <cell r="AJ2448">
            <v>0</v>
          </cell>
          <cell r="AT2448">
            <v>0</v>
          </cell>
          <cell r="AU2448">
            <v>0</v>
          </cell>
          <cell r="PM2448">
            <v>0</v>
          </cell>
          <cell r="PN2448">
            <v>0</v>
          </cell>
          <cell r="PO2448">
            <v>0</v>
          </cell>
        </row>
        <row r="2449">
          <cell r="M2449" t="str">
            <v>RVL_MM_M</v>
          </cell>
          <cell r="V2449" t="str">
            <v>RVL</v>
          </cell>
          <cell r="X2449">
            <v>0</v>
          </cell>
          <cell r="Y2449">
            <v>0</v>
          </cell>
          <cell r="AI2449">
            <v>0</v>
          </cell>
          <cell r="AJ2449">
            <v>0</v>
          </cell>
          <cell r="AT2449">
            <v>0</v>
          </cell>
          <cell r="AU2449">
            <v>0</v>
          </cell>
          <cell r="PM2449">
            <v>0</v>
          </cell>
          <cell r="PN2449">
            <v>0</v>
          </cell>
          <cell r="PO2449">
            <v>0</v>
          </cell>
        </row>
        <row r="2450">
          <cell r="M2450" t="str">
            <v>RVL_MM_M</v>
          </cell>
          <cell r="V2450" t="str">
            <v>RVL</v>
          </cell>
          <cell r="X2450">
            <v>3.8762726459070098E-3</v>
          </cell>
          <cell r="Y2450">
            <v>1.4005851329157399</v>
          </cell>
          <cell r="AI2450">
            <v>1.21820074369336E-2</v>
          </cell>
          <cell r="AJ2450">
            <v>4.4016352986031597</v>
          </cell>
          <cell r="AT2450">
            <v>9.0871430207881392E-3</v>
          </cell>
          <cell r="AU2450">
            <v>3.2833906637175199</v>
          </cell>
          <cell r="PM2450">
            <v>0</v>
          </cell>
          <cell r="PN2450">
            <v>0</v>
          </cell>
          <cell r="PO2450">
            <v>0</v>
          </cell>
        </row>
        <row r="2451">
          <cell r="M2451" t="str">
            <v>RVL_MM_M</v>
          </cell>
          <cell r="V2451" t="str">
            <v>RVL</v>
          </cell>
          <cell r="X2451">
            <v>8.5801340875940098E-3</v>
          </cell>
          <cell r="Y2451">
            <v>1.27882398894164</v>
          </cell>
          <cell r="AI2451">
            <v>3.2191460697431999E-2</v>
          </cell>
          <cell r="AJ2451">
            <v>4.79796839521374</v>
          </cell>
          <cell r="AT2451">
            <v>5.53107640992926E-2</v>
          </cell>
          <cell r="AU2451">
            <v>8.2437793226541896</v>
          </cell>
          <cell r="PM2451">
            <v>0</v>
          </cell>
          <cell r="PN2451">
            <v>0</v>
          </cell>
          <cell r="PO2451">
            <v>0</v>
          </cell>
        </row>
        <row r="2452">
          <cell r="M2452" t="str">
            <v>RVL_MM_M</v>
          </cell>
          <cell r="V2452" t="str">
            <v>RVL</v>
          </cell>
          <cell r="X2452">
            <v>1.2357434505133201E-3</v>
          </cell>
          <cell r="Y2452">
            <v>0</v>
          </cell>
          <cell r="AI2452">
            <v>3.5178756764849902E-3</v>
          </cell>
          <cell r="AJ2452">
            <v>0</v>
          </cell>
          <cell r="AT2452">
            <v>6.5846192377309798E-3</v>
          </cell>
          <cell r="AU2452">
            <v>0</v>
          </cell>
          <cell r="PM2452">
            <v>0</v>
          </cell>
          <cell r="PN2452">
            <v>0</v>
          </cell>
          <cell r="PO2452">
            <v>0</v>
          </cell>
        </row>
        <row r="2453">
          <cell r="M2453" t="str">
            <v>RVL_MM_M</v>
          </cell>
          <cell r="V2453" t="str">
            <v>RVL</v>
          </cell>
          <cell r="X2453">
            <v>0</v>
          </cell>
          <cell r="Y2453">
            <v>0</v>
          </cell>
          <cell r="AI2453">
            <v>0</v>
          </cell>
          <cell r="AJ2453">
            <v>0</v>
          </cell>
          <cell r="AT2453">
            <v>0</v>
          </cell>
          <cell r="AU2453">
            <v>0</v>
          </cell>
          <cell r="PM2453">
            <v>0</v>
          </cell>
          <cell r="PN2453">
            <v>0</v>
          </cell>
          <cell r="PO2453">
            <v>0</v>
          </cell>
        </row>
        <row r="2454">
          <cell r="M2454" t="str">
            <v>RVL_MM_M</v>
          </cell>
          <cell r="V2454" t="str">
            <v>RVL</v>
          </cell>
          <cell r="X2454">
            <v>0</v>
          </cell>
          <cell r="Y2454">
            <v>0</v>
          </cell>
          <cell r="AI2454">
            <v>0</v>
          </cell>
          <cell r="AJ2454">
            <v>0</v>
          </cell>
          <cell r="AT2454">
            <v>0</v>
          </cell>
          <cell r="AU2454">
            <v>0</v>
          </cell>
          <cell r="PM2454">
            <v>0</v>
          </cell>
          <cell r="PN2454">
            <v>0</v>
          </cell>
          <cell r="PO2454">
            <v>0</v>
          </cell>
        </row>
        <row r="2455">
          <cell r="M2455" t="str">
            <v>RVL_MM_M</v>
          </cell>
          <cell r="V2455" t="str">
            <v>RVL</v>
          </cell>
          <cell r="X2455">
            <v>0</v>
          </cell>
          <cell r="Y2455">
            <v>0</v>
          </cell>
          <cell r="AI2455">
            <v>1.6206850872628601E-3</v>
          </cell>
          <cell r="AJ2455">
            <v>0.739900008568384</v>
          </cell>
          <cell r="AT2455">
            <v>5.0598515520759498E-3</v>
          </cell>
          <cell r="AU2455">
            <v>2.3100010212728801</v>
          </cell>
          <cell r="PM2455">
            <v>0</v>
          </cell>
          <cell r="PN2455">
            <v>0</v>
          </cell>
          <cell r="PO2455">
            <v>0</v>
          </cell>
        </row>
        <row r="2456">
          <cell r="M2456" t="str">
            <v>RVL_MM_M</v>
          </cell>
          <cell r="V2456" t="str">
            <v>RVL</v>
          </cell>
          <cell r="X2456">
            <v>0</v>
          </cell>
          <cell r="Y2456">
            <v>0</v>
          </cell>
          <cell r="AI2456">
            <v>0</v>
          </cell>
          <cell r="AJ2456">
            <v>0</v>
          </cell>
          <cell r="AT2456">
            <v>0</v>
          </cell>
          <cell r="AU2456">
            <v>0</v>
          </cell>
          <cell r="PM2456">
            <v>0</v>
          </cell>
          <cell r="PN2456">
            <v>0</v>
          </cell>
          <cell r="PO2456">
            <v>0</v>
          </cell>
        </row>
        <row r="2457">
          <cell r="M2457" t="str">
            <v>RVL_MM_M</v>
          </cell>
          <cell r="V2457" t="str">
            <v>RVL</v>
          </cell>
          <cell r="X2457">
            <v>0</v>
          </cell>
          <cell r="Y2457">
            <v>0</v>
          </cell>
          <cell r="AI2457">
            <v>0</v>
          </cell>
          <cell r="AJ2457">
            <v>0</v>
          </cell>
          <cell r="AT2457">
            <v>0</v>
          </cell>
          <cell r="AU2457">
            <v>0</v>
          </cell>
          <cell r="PM2457">
            <v>0</v>
          </cell>
          <cell r="PN2457">
            <v>0</v>
          </cell>
          <cell r="PO2457">
            <v>0</v>
          </cell>
        </row>
        <row r="2458">
          <cell r="M2458" t="str">
            <v>RVL_MM_MP</v>
          </cell>
          <cell r="V2458" t="str">
            <v>RVL</v>
          </cell>
          <cell r="X2458">
            <v>0</v>
          </cell>
          <cell r="Y2458">
            <v>0</v>
          </cell>
          <cell r="AI2458">
            <v>4.25616793480656E-6</v>
          </cell>
          <cell r="AJ2458">
            <v>2.42366869684929E-3</v>
          </cell>
          <cell r="AT2458">
            <v>0</v>
          </cell>
          <cell r="AU2458">
            <v>0</v>
          </cell>
          <cell r="PM2458">
            <v>0</v>
          </cell>
          <cell r="PN2458">
            <v>0</v>
          </cell>
          <cell r="PO2458">
            <v>0</v>
          </cell>
        </row>
        <row r="2459">
          <cell r="M2459" t="str">
            <v>RVL_MM_MP</v>
          </cell>
          <cell r="V2459" t="str">
            <v>RVL</v>
          </cell>
          <cell r="X2459">
            <v>0</v>
          </cell>
          <cell r="Y2459">
            <v>0</v>
          </cell>
          <cell r="AI2459">
            <v>0</v>
          </cell>
          <cell r="AJ2459">
            <v>0</v>
          </cell>
          <cell r="AT2459">
            <v>0</v>
          </cell>
          <cell r="AU2459">
            <v>0</v>
          </cell>
          <cell r="PM2459">
            <v>0</v>
          </cell>
          <cell r="PN2459">
            <v>0</v>
          </cell>
          <cell r="PO2459">
            <v>0</v>
          </cell>
        </row>
        <row r="2460">
          <cell r="M2460" t="str">
            <v>RVL_MM_MP</v>
          </cell>
          <cell r="V2460" t="str">
            <v>RVL</v>
          </cell>
          <cell r="X2460">
            <v>2.4878684755920899E-3</v>
          </cell>
          <cell r="Y2460">
            <v>1.60574914183309</v>
          </cell>
          <cell r="AI2460">
            <v>7.8497840803603801E-3</v>
          </cell>
          <cell r="AJ2460">
            <v>5.0664993645232999</v>
          </cell>
          <cell r="AT2460">
            <v>2.0470222398493498E-2</v>
          </cell>
          <cell r="AU2460">
            <v>13.2121301314658</v>
          </cell>
          <cell r="PM2460">
            <v>0</v>
          </cell>
          <cell r="PN2460">
            <v>0</v>
          </cell>
          <cell r="PO2460">
            <v>0</v>
          </cell>
        </row>
        <row r="2461">
          <cell r="M2461" t="str">
            <v>RVL_MM_MP</v>
          </cell>
          <cell r="V2461" t="str">
            <v>RVL</v>
          </cell>
          <cell r="X2461">
            <v>3.3344947556354799E-3</v>
          </cell>
          <cell r="Y2461">
            <v>2.1583502639677099</v>
          </cell>
          <cell r="AI2461">
            <v>4.0027441832925802E-2</v>
          </cell>
          <cell r="AJ2461">
            <v>25.908944526003001</v>
          </cell>
          <cell r="AT2461">
            <v>5.4901728225873699E-2</v>
          </cell>
          <cell r="AU2461">
            <v>35.5367659248151</v>
          </cell>
          <cell r="PM2461">
            <v>0</v>
          </cell>
          <cell r="PN2461">
            <v>0</v>
          </cell>
          <cell r="PO2461">
            <v>0</v>
          </cell>
        </row>
        <row r="2462">
          <cell r="M2462" t="str">
            <v>RVL_MM_MP</v>
          </cell>
          <cell r="V2462" t="str">
            <v>RVL</v>
          </cell>
          <cell r="X2462">
            <v>0</v>
          </cell>
          <cell r="Y2462">
            <v>0</v>
          </cell>
          <cell r="AI2462">
            <v>0</v>
          </cell>
          <cell r="AJ2462">
            <v>0</v>
          </cell>
          <cell r="AT2462">
            <v>0</v>
          </cell>
          <cell r="AU2462">
            <v>0</v>
          </cell>
          <cell r="PM2462">
            <v>0</v>
          </cell>
          <cell r="PN2462">
            <v>0</v>
          </cell>
          <cell r="PO2462">
            <v>0</v>
          </cell>
        </row>
        <row r="2463">
          <cell r="M2463" t="str">
            <v>RVL_SAL</v>
          </cell>
          <cell r="V2463" t="str">
            <v>RVL</v>
          </cell>
          <cell r="X2463">
            <v>9.4873517383252501E-4</v>
          </cell>
          <cell r="Y2463">
            <v>0.239057358069061</v>
          </cell>
          <cell r="AI2463">
            <v>5.2968773380961502E-3</v>
          </cell>
          <cell r="AJ2463">
            <v>1.3346796212387899</v>
          </cell>
          <cell r="AT2463">
            <v>3.2454436941707098E-3</v>
          </cell>
          <cell r="AU2463">
            <v>0.81777003392735603</v>
          </cell>
          <cell r="PM2463">
            <v>0</v>
          </cell>
          <cell r="PN2463">
            <v>0</v>
          </cell>
          <cell r="PO2463">
            <v>0</v>
          </cell>
        </row>
        <row r="2464">
          <cell r="M2464" t="str">
            <v>RVL_MM_M</v>
          </cell>
          <cell r="V2464" t="str">
            <v>RVL</v>
          </cell>
          <cell r="X2464">
            <v>0</v>
          </cell>
          <cell r="Y2464">
            <v>0</v>
          </cell>
          <cell r="AI2464">
            <v>0</v>
          </cell>
          <cell r="AJ2464">
            <v>0</v>
          </cell>
          <cell r="AT2464">
            <v>0</v>
          </cell>
          <cell r="AU2464">
            <v>0</v>
          </cell>
          <cell r="PM2464">
            <v>0</v>
          </cell>
          <cell r="PN2464">
            <v>0</v>
          </cell>
          <cell r="PO2464">
            <v>0</v>
          </cell>
        </row>
        <row r="2465">
          <cell r="M2465" t="str">
            <v>RVL_MM_M</v>
          </cell>
          <cell r="V2465" t="str">
            <v>RVL</v>
          </cell>
          <cell r="X2465">
            <v>2.6871870688279599E-8</v>
          </cell>
          <cell r="Y2465">
            <v>1.9787749216959599E-6</v>
          </cell>
          <cell r="AI2465">
            <v>9.4733534375634002E-8</v>
          </cell>
          <cell r="AJ2465">
            <v>6.9759331644547703E-6</v>
          </cell>
          <cell r="AT2465">
            <v>3.9724020345522099E-7</v>
          </cell>
          <cell r="AU2465">
            <v>2.9251738808966399E-5</v>
          </cell>
          <cell r="PM2465">
            <v>0</v>
          </cell>
          <cell r="PN2465">
            <v>0</v>
          </cell>
          <cell r="PO2465">
            <v>0</v>
          </cell>
        </row>
        <row r="2466">
          <cell r="M2466" t="str">
            <v>RVL_MM_M</v>
          </cell>
          <cell r="V2466" t="str">
            <v>RVL</v>
          </cell>
          <cell r="X2466">
            <v>0</v>
          </cell>
          <cell r="Y2466">
            <v>0</v>
          </cell>
          <cell r="AI2466">
            <v>0</v>
          </cell>
          <cell r="AJ2466">
            <v>0</v>
          </cell>
          <cell r="AT2466">
            <v>0</v>
          </cell>
          <cell r="AU2466">
            <v>0</v>
          </cell>
          <cell r="PM2466">
            <v>0</v>
          </cell>
          <cell r="PN2466">
            <v>0</v>
          </cell>
          <cell r="PO2466">
            <v>0</v>
          </cell>
        </row>
        <row r="2467">
          <cell r="M2467" t="str">
            <v>RVL_MM_M</v>
          </cell>
          <cell r="V2467" t="str">
            <v>RVL</v>
          </cell>
          <cell r="X2467">
            <v>5.1357927971062696E-4</v>
          </cell>
          <cell r="Y2467">
            <v>0.379152488376722</v>
          </cell>
          <cell r="AI2467">
            <v>4.0786700039752198E-3</v>
          </cell>
          <cell r="AJ2467">
            <v>3.0110986606524102</v>
          </cell>
          <cell r="AT2467">
            <v>1.36835337004818E-2</v>
          </cell>
          <cell r="AU2467">
            <v>10.101937631228401</v>
          </cell>
          <cell r="PM2467">
            <v>0</v>
          </cell>
          <cell r="PN2467">
            <v>0</v>
          </cell>
          <cell r="PO2467">
            <v>0</v>
          </cell>
        </row>
        <row r="2468">
          <cell r="M2468" t="str">
            <v>RVL_OT</v>
          </cell>
          <cell r="V2468" t="str">
            <v>RVL</v>
          </cell>
          <cell r="X2468">
            <v>0</v>
          </cell>
          <cell r="Y2468">
            <v>0</v>
          </cell>
          <cell r="AI2468">
            <v>0</v>
          </cell>
          <cell r="AJ2468">
            <v>0</v>
          </cell>
          <cell r="AT2468">
            <v>0</v>
          </cell>
          <cell r="AU2468">
            <v>0</v>
          </cell>
          <cell r="PM2468">
            <v>0</v>
          </cell>
          <cell r="PN2468">
            <v>0</v>
          </cell>
          <cell r="PO2468">
            <v>0</v>
          </cell>
        </row>
        <row r="2469">
          <cell r="M2469" t="str">
            <v>RVL_UT_DIST</v>
          </cell>
          <cell r="V2469" t="str">
            <v>RVL</v>
          </cell>
          <cell r="X2469">
            <v>0</v>
          </cell>
          <cell r="Y2469">
            <v>0</v>
          </cell>
          <cell r="AI2469">
            <v>0</v>
          </cell>
          <cell r="AJ2469">
            <v>0</v>
          </cell>
          <cell r="AT2469">
            <v>0</v>
          </cell>
          <cell r="AU2469">
            <v>0</v>
          </cell>
          <cell r="PM2469">
            <v>0</v>
          </cell>
          <cell r="PN2469">
            <v>0</v>
          </cell>
          <cell r="PO2469">
            <v>0</v>
          </cell>
        </row>
        <row r="2470">
          <cell r="M2470" t="str">
            <v>RVL_UT_DIST</v>
          </cell>
          <cell r="V2470" t="str">
            <v>RVL</v>
          </cell>
          <cell r="X2470">
            <v>2.91723338637722E-4</v>
          </cell>
          <cell r="Y2470">
            <v>0</v>
          </cell>
          <cell r="AI2470">
            <v>1.00263562448462E-3</v>
          </cell>
          <cell r="AJ2470">
            <v>0</v>
          </cell>
          <cell r="AT2470">
            <v>5.6021747473630897E-4</v>
          </cell>
          <cell r="AU2470">
            <v>0</v>
          </cell>
          <cell r="PM2470">
            <v>0</v>
          </cell>
          <cell r="PN2470">
            <v>0</v>
          </cell>
          <cell r="PO2470">
            <v>0</v>
          </cell>
        </row>
        <row r="2471">
          <cell r="M2471" t="str">
            <v>RVL_UT_DIST</v>
          </cell>
          <cell r="V2471" t="str">
            <v>RVL</v>
          </cell>
          <cell r="X2471">
            <v>0</v>
          </cell>
          <cell r="Y2471">
            <v>0</v>
          </cell>
          <cell r="AI2471">
            <v>0</v>
          </cell>
          <cell r="AJ2471">
            <v>0</v>
          </cell>
          <cell r="AT2471">
            <v>0</v>
          </cell>
          <cell r="AU2471">
            <v>0</v>
          </cell>
          <cell r="PM2471">
            <v>0</v>
          </cell>
          <cell r="PN2471">
            <v>0</v>
          </cell>
          <cell r="PO2471">
            <v>0</v>
          </cell>
        </row>
        <row r="2472">
          <cell r="M2472" t="str">
            <v>RVL_UT_GENE</v>
          </cell>
          <cell r="V2472" t="str">
            <v>RVL</v>
          </cell>
          <cell r="X2472">
            <v>2.0857235625641899E-3</v>
          </cell>
          <cell r="Y2472">
            <v>-0.176973723577944</v>
          </cell>
          <cell r="AI2472">
            <v>4.5790217588133402E-3</v>
          </cell>
          <cell r="AJ2472">
            <v>-0.38853017031881298</v>
          </cell>
          <cell r="AT2472">
            <v>6.3778165161099704E-3</v>
          </cell>
          <cell r="AU2472">
            <v>-0.54115797386122799</v>
          </cell>
          <cell r="PM2472">
            <v>0</v>
          </cell>
          <cell r="PN2472">
            <v>0</v>
          </cell>
          <cell r="PO2472">
            <v>0</v>
          </cell>
        </row>
        <row r="2473">
          <cell r="M2473" t="str">
            <v>RVL_UT_GENE</v>
          </cell>
          <cell r="V2473" t="str">
            <v>RVL</v>
          </cell>
          <cell r="X2473">
            <v>0</v>
          </cell>
          <cell r="Y2473">
            <v>0</v>
          </cell>
          <cell r="AI2473">
            <v>0</v>
          </cell>
          <cell r="AJ2473">
            <v>0</v>
          </cell>
          <cell r="AT2473">
            <v>0</v>
          </cell>
          <cell r="AU2473">
            <v>0</v>
          </cell>
          <cell r="PM2473">
            <v>0</v>
          </cell>
          <cell r="PN2473">
            <v>0</v>
          </cell>
          <cell r="PO2473">
            <v>0</v>
          </cell>
        </row>
        <row r="2474">
          <cell r="M2474" t="str">
            <v>RVL_UT_GENE</v>
          </cell>
          <cell r="V2474" t="str">
            <v>RVL</v>
          </cell>
          <cell r="X2474">
            <v>1.39173679678319E-3</v>
          </cell>
          <cell r="Y2474">
            <v>2.5282854025920901E-2</v>
          </cell>
          <cell r="AI2474">
            <v>6.4364748972511997E-3</v>
          </cell>
          <cell r="AJ2474">
            <v>0.11692760846893099</v>
          </cell>
          <cell r="AT2474">
            <v>8.3738030152975106E-3</v>
          </cell>
          <cell r="AU2474">
            <v>0.152121895291568</v>
          </cell>
          <cell r="PM2474">
            <v>0</v>
          </cell>
          <cell r="PN2474">
            <v>0</v>
          </cell>
          <cell r="PO2474">
            <v>0</v>
          </cell>
        </row>
        <row r="2475">
          <cell r="M2475" t="str">
            <v>COMM_MB</v>
          </cell>
          <cell r="V2475" t="str">
            <v>RVI</v>
          </cell>
          <cell r="X2475">
            <v>0</v>
          </cell>
          <cell r="Y2475">
            <v>0</v>
          </cell>
          <cell r="AI2475">
            <v>0</v>
          </cell>
          <cell r="AJ2475">
            <v>0</v>
          </cell>
          <cell r="AT2475">
            <v>0</v>
          </cell>
          <cell r="AU2475">
            <v>0</v>
          </cell>
          <cell r="PM2475">
            <v>0</v>
          </cell>
          <cell r="PN2475">
            <v>0</v>
          </cell>
          <cell r="PO2475">
            <v>0</v>
          </cell>
        </row>
        <row r="2476">
          <cell r="M2476" t="str">
            <v>COMM_MB</v>
          </cell>
          <cell r="V2476" t="str">
            <v>RVI</v>
          </cell>
          <cell r="X2476">
            <v>0</v>
          </cell>
          <cell r="Y2476">
            <v>0</v>
          </cell>
          <cell r="AI2476">
            <v>0</v>
          </cell>
          <cell r="AJ2476">
            <v>0</v>
          </cell>
          <cell r="AT2476">
            <v>0</v>
          </cell>
          <cell r="AU2476">
            <v>0</v>
          </cell>
          <cell r="PM2476">
            <v>0</v>
          </cell>
          <cell r="PN2476">
            <v>0</v>
          </cell>
          <cell r="PO2476">
            <v>0</v>
          </cell>
        </row>
        <row r="2477">
          <cell r="M2477" t="str">
            <v>COMM_MB</v>
          </cell>
          <cell r="V2477" t="str">
            <v>RVI</v>
          </cell>
          <cell r="X2477">
            <v>0</v>
          </cell>
          <cell r="Y2477">
            <v>0</v>
          </cell>
          <cell r="AI2477">
            <v>0</v>
          </cell>
          <cell r="AJ2477">
            <v>0</v>
          </cell>
          <cell r="AT2477">
            <v>0</v>
          </cell>
          <cell r="AU2477">
            <v>0</v>
          </cell>
          <cell r="PM2477">
            <v>0</v>
          </cell>
          <cell r="PN2477">
            <v>0</v>
          </cell>
          <cell r="PO2477">
            <v>0</v>
          </cell>
        </row>
        <row r="2478">
          <cell r="M2478" t="str">
            <v>COMM_MB</v>
          </cell>
          <cell r="V2478" t="str">
            <v>RVI</v>
          </cell>
          <cell r="X2478">
            <v>0</v>
          </cell>
          <cell r="Y2478">
            <v>0</v>
          </cell>
          <cell r="AI2478">
            <v>0</v>
          </cell>
          <cell r="AJ2478">
            <v>0</v>
          </cell>
          <cell r="AT2478">
            <v>0</v>
          </cell>
          <cell r="AU2478">
            <v>0</v>
          </cell>
          <cell r="PM2478">
            <v>0</v>
          </cell>
          <cell r="PN2478">
            <v>0</v>
          </cell>
          <cell r="PO2478">
            <v>0</v>
          </cell>
        </row>
        <row r="2479">
          <cell r="M2479" t="str">
            <v>COMM_MB</v>
          </cell>
          <cell r="V2479" t="str">
            <v>RVI</v>
          </cell>
          <cell r="X2479">
            <v>0</v>
          </cell>
          <cell r="Y2479">
            <v>0</v>
          </cell>
          <cell r="AI2479">
            <v>0</v>
          </cell>
          <cell r="AJ2479">
            <v>0</v>
          </cell>
          <cell r="AT2479">
            <v>0</v>
          </cell>
          <cell r="AU2479">
            <v>0</v>
          </cell>
          <cell r="PM2479">
            <v>0</v>
          </cell>
          <cell r="PN2479">
            <v>0</v>
          </cell>
          <cell r="PO2479">
            <v>0</v>
          </cell>
        </row>
        <row r="2480">
          <cell r="M2480" t="str">
            <v>COMM_MB</v>
          </cell>
          <cell r="V2480" t="str">
            <v>RVI</v>
          </cell>
          <cell r="X2480">
            <v>3.9348680313373496E-3</v>
          </cell>
          <cell r="Y2480">
            <v>2.52448322798582</v>
          </cell>
          <cell r="AI2480">
            <v>2.0189797914400301E-2</v>
          </cell>
          <cell r="AJ2480">
            <v>12.953117056380099</v>
          </cell>
          <cell r="AT2480">
            <v>2.7770871176546998E-2</v>
          </cell>
          <cell r="AU2480">
            <v>17.816886857044999</v>
          </cell>
          <cell r="PM2480">
            <v>0</v>
          </cell>
          <cell r="PN2480">
            <v>0</v>
          </cell>
          <cell r="PO2480">
            <v>0</v>
          </cell>
        </row>
        <row r="2481">
          <cell r="M2481" t="str">
            <v>COMM_MB</v>
          </cell>
          <cell r="V2481" t="str">
            <v>RVI</v>
          </cell>
          <cell r="X2481">
            <v>0</v>
          </cell>
          <cell r="Y2481">
            <v>0</v>
          </cell>
          <cell r="AI2481">
            <v>0</v>
          </cell>
          <cell r="AJ2481">
            <v>0</v>
          </cell>
          <cell r="AT2481">
            <v>0</v>
          </cell>
          <cell r="AU2481">
            <v>0</v>
          </cell>
          <cell r="PM2481">
            <v>0</v>
          </cell>
          <cell r="PN2481">
            <v>0</v>
          </cell>
          <cell r="PO2481">
            <v>0</v>
          </cell>
        </row>
        <row r="2482">
          <cell r="M2482" t="str">
            <v>COMM_EN_NU</v>
          </cell>
          <cell r="V2482" t="str">
            <v>RVI</v>
          </cell>
          <cell r="X2482">
            <v>1.43584969163905E-3</v>
          </cell>
          <cell r="Y2482">
            <v>1.0404811108366601</v>
          </cell>
          <cell r="AI2482">
            <v>2.37448503812863E-3</v>
          </cell>
          <cell r="AJ2482">
            <v>1.72065839796565</v>
          </cell>
          <cell r="AT2482">
            <v>8.4309285431148108E-3</v>
          </cell>
          <cell r="AU2482">
            <v>6.1094291045926701</v>
          </cell>
          <cell r="PM2482">
            <v>0</v>
          </cell>
          <cell r="PN2482">
            <v>0</v>
          </cell>
          <cell r="PO2482">
            <v>0</v>
          </cell>
        </row>
        <row r="2483">
          <cell r="M2483" t="str">
            <v>COMM_MB</v>
          </cell>
          <cell r="V2483" t="str">
            <v>RVI</v>
          </cell>
          <cell r="X2483">
            <v>0</v>
          </cell>
          <cell r="Y2483">
            <v>0</v>
          </cell>
          <cell r="AI2483">
            <v>0</v>
          </cell>
          <cell r="AJ2483">
            <v>0</v>
          </cell>
          <cell r="AT2483">
            <v>0</v>
          </cell>
          <cell r="AU2483">
            <v>0</v>
          </cell>
          <cell r="PM2483">
            <v>0</v>
          </cell>
          <cell r="PN2483">
            <v>0</v>
          </cell>
          <cell r="PO2483">
            <v>0</v>
          </cell>
        </row>
        <row r="2484">
          <cell r="M2484" t="str">
            <v>COMM_MB</v>
          </cell>
          <cell r="V2484" t="str">
            <v>RVI</v>
          </cell>
          <cell r="X2484">
            <v>3.0201289356574399E-3</v>
          </cell>
          <cell r="Y2484">
            <v>1.33693093860909</v>
          </cell>
          <cell r="AI2484">
            <v>1.00018209998633E-2</v>
          </cell>
          <cell r="AJ2484">
            <v>4.4275407514104996</v>
          </cell>
          <cell r="AT2484">
            <v>2.00340924230205E-2</v>
          </cell>
          <cell r="AU2484">
            <v>8.8685610971905895</v>
          </cell>
          <cell r="PM2484">
            <v>0</v>
          </cell>
          <cell r="PN2484">
            <v>0</v>
          </cell>
          <cell r="PO2484">
            <v>0</v>
          </cell>
        </row>
        <row r="2485">
          <cell r="M2485" t="str">
            <v>COMM_EN_OG</v>
          </cell>
          <cell r="V2485" t="str">
            <v>RVI</v>
          </cell>
          <cell r="X2485">
            <v>0</v>
          </cell>
          <cell r="Y2485">
            <v>0</v>
          </cell>
          <cell r="AI2485">
            <v>0</v>
          </cell>
          <cell r="AJ2485">
            <v>0</v>
          </cell>
          <cell r="AT2485">
            <v>0</v>
          </cell>
          <cell r="AU2485">
            <v>0</v>
          </cell>
          <cell r="PM2485">
            <v>0</v>
          </cell>
          <cell r="PN2485">
            <v>0</v>
          </cell>
          <cell r="PO2485">
            <v>0</v>
          </cell>
        </row>
        <row r="2486">
          <cell r="M2486" t="str">
            <v>COMM_EN_OG</v>
          </cell>
          <cell r="V2486" t="str">
            <v>RVI</v>
          </cell>
          <cell r="X2486">
            <v>0</v>
          </cell>
          <cell r="Y2486">
            <v>0</v>
          </cell>
          <cell r="AI2486">
            <v>0</v>
          </cell>
          <cell r="AJ2486">
            <v>0</v>
          </cell>
          <cell r="AT2486">
            <v>0</v>
          </cell>
          <cell r="AU2486">
            <v>0</v>
          </cell>
          <cell r="PM2486">
            <v>0</v>
          </cell>
          <cell r="PN2486">
            <v>0</v>
          </cell>
          <cell r="PO2486">
            <v>0</v>
          </cell>
        </row>
        <row r="2487">
          <cell r="M2487" t="str">
            <v>COMM_EN_OG</v>
          </cell>
          <cell r="V2487" t="str">
            <v>RVI</v>
          </cell>
          <cell r="X2487">
            <v>0</v>
          </cell>
          <cell r="Y2487">
            <v>0</v>
          </cell>
          <cell r="AI2487">
            <v>0</v>
          </cell>
          <cell r="AJ2487">
            <v>0</v>
          </cell>
          <cell r="AT2487">
            <v>0</v>
          </cell>
          <cell r="AU2487">
            <v>0</v>
          </cell>
          <cell r="PM2487">
            <v>0</v>
          </cell>
          <cell r="PN2487">
            <v>0</v>
          </cell>
          <cell r="PO2487">
            <v>0</v>
          </cell>
        </row>
        <row r="2488">
          <cell r="M2488" t="str">
            <v>COMM_EN_OG</v>
          </cell>
          <cell r="V2488" t="str">
            <v>RVI</v>
          </cell>
          <cell r="X2488">
            <v>0</v>
          </cell>
          <cell r="Y2488">
            <v>0</v>
          </cell>
          <cell r="AI2488">
            <v>0</v>
          </cell>
          <cell r="AJ2488">
            <v>0</v>
          </cell>
          <cell r="AT2488">
            <v>0</v>
          </cell>
          <cell r="AU2488">
            <v>0</v>
          </cell>
          <cell r="PM2488">
            <v>0</v>
          </cell>
          <cell r="PN2488">
            <v>0</v>
          </cell>
          <cell r="PO2488">
            <v>0</v>
          </cell>
        </row>
        <row r="2489">
          <cell r="M2489" t="str">
            <v>COMM_EN_OG</v>
          </cell>
          <cell r="V2489" t="str">
            <v>RVI</v>
          </cell>
          <cell r="X2489">
            <v>1.0041868210377001E-3</v>
          </cell>
          <cell r="Y2489">
            <v>-0.41383645274062397</v>
          </cell>
          <cell r="AI2489">
            <v>4.4726291336268697E-3</v>
          </cell>
          <cell r="AJ2489">
            <v>-1.84321974388335</v>
          </cell>
          <cell r="AT2489">
            <v>8.9717175858650203E-3</v>
          </cell>
          <cell r="AU2489">
            <v>-3.69734366448604</v>
          </cell>
          <cell r="PM2489">
            <v>0</v>
          </cell>
          <cell r="PN2489">
            <v>0</v>
          </cell>
          <cell r="PO2489">
            <v>0</v>
          </cell>
        </row>
        <row r="2490">
          <cell r="M2490" t="str">
            <v>COMM_EN_OG</v>
          </cell>
          <cell r="V2490" t="str">
            <v>RVI</v>
          </cell>
          <cell r="X2490">
            <v>0</v>
          </cell>
          <cell r="Y2490">
            <v>0</v>
          </cell>
          <cell r="AI2490">
            <v>0</v>
          </cell>
          <cell r="AJ2490">
            <v>0</v>
          </cell>
          <cell r="AT2490">
            <v>0</v>
          </cell>
          <cell r="AU2490">
            <v>0</v>
          </cell>
          <cell r="PM2490">
            <v>0</v>
          </cell>
          <cell r="PN2490">
            <v>0</v>
          </cell>
          <cell r="PO2490">
            <v>0</v>
          </cell>
        </row>
        <row r="2491">
          <cell r="M2491" t="str">
            <v>HCD_INT_DM_CORP_FMHY</v>
          </cell>
          <cell r="V2491" t="str">
            <v>RF_ETF</v>
          </cell>
          <cell r="X2491">
            <v>0</v>
          </cell>
          <cell r="Y2491">
            <v>0</v>
          </cell>
          <cell r="AI2491">
            <v>0</v>
          </cell>
          <cell r="AJ2491">
            <v>0</v>
          </cell>
          <cell r="AT2491">
            <v>0</v>
          </cell>
          <cell r="AU2491">
            <v>0</v>
          </cell>
          <cell r="PM2491">
            <v>0</v>
          </cell>
          <cell r="PN2491">
            <v>0</v>
          </cell>
          <cell r="PO2491">
            <v>0</v>
          </cell>
        </row>
        <row r="2492">
          <cell r="M2492" t="str">
            <v>HCD_INT_DM_CORP_FMIG</v>
          </cell>
          <cell r="V2492" t="str">
            <v>RF_ETF</v>
          </cell>
          <cell r="X2492">
            <v>0</v>
          </cell>
          <cell r="Y2492">
            <v>0</v>
          </cell>
          <cell r="AI2492">
            <v>0</v>
          </cell>
          <cell r="AJ2492">
            <v>0</v>
          </cell>
          <cell r="AT2492">
            <v>0</v>
          </cell>
          <cell r="AU2492">
            <v>0</v>
          </cell>
          <cell r="PM2492">
            <v>0</v>
          </cell>
          <cell r="PN2492">
            <v>0</v>
          </cell>
          <cell r="PO2492">
            <v>0</v>
          </cell>
        </row>
        <row r="2493">
          <cell r="M2493" t="str">
            <v>RVI_DM_US_AGG</v>
          </cell>
          <cell r="V2493" t="str">
            <v>RVI</v>
          </cell>
          <cell r="X2493">
            <v>0</v>
          </cell>
          <cell r="Y2493">
            <v>0</v>
          </cell>
          <cell r="AI2493">
            <v>0</v>
          </cell>
          <cell r="AJ2493">
            <v>0</v>
          </cell>
          <cell r="AT2493">
            <v>0</v>
          </cell>
          <cell r="AU2493">
            <v>0</v>
          </cell>
          <cell r="PM2493">
            <v>0</v>
          </cell>
          <cell r="PN2493">
            <v>0</v>
          </cell>
          <cell r="PO2493">
            <v>0</v>
          </cell>
        </row>
        <row r="2494">
          <cell r="M2494" t="str">
            <v>ALT_I_INF</v>
          </cell>
          <cell r="V2494" t="str">
            <v>-</v>
          </cell>
          <cell r="X2494">
            <v>0</v>
          </cell>
          <cell r="Y2494">
            <v>0</v>
          </cell>
          <cell r="AI2494">
            <v>0</v>
          </cell>
          <cell r="AJ2494">
            <v>0</v>
          </cell>
          <cell r="AT2494">
            <v>0</v>
          </cell>
          <cell r="AU2494">
            <v>0</v>
          </cell>
          <cell r="PM2494">
            <v>0</v>
          </cell>
          <cell r="PN2494">
            <v>0</v>
          </cell>
          <cell r="PO2494">
            <v>0</v>
          </cell>
        </row>
        <row r="2495">
          <cell r="M2495" t="str">
            <v>ALT_I_INF</v>
          </cell>
          <cell r="V2495" t="str">
            <v>-</v>
          </cell>
          <cell r="X2495">
            <v>0</v>
          </cell>
          <cell r="Y2495">
            <v>0</v>
          </cell>
          <cell r="AI2495">
            <v>0</v>
          </cell>
          <cell r="AJ2495">
            <v>0</v>
          </cell>
          <cell r="AT2495">
            <v>0</v>
          </cell>
          <cell r="AU2495">
            <v>0</v>
          </cell>
          <cell r="PM2495">
            <v>0</v>
          </cell>
          <cell r="PN2495">
            <v>0</v>
          </cell>
          <cell r="PO2495">
            <v>0</v>
          </cell>
        </row>
        <row r="2496">
          <cell r="M2496" t="str">
            <v>HCD_LOC_GOB_HC</v>
          </cell>
          <cell r="V2496" t="str">
            <v>RF_SOB</v>
          </cell>
          <cell r="X2496">
            <v>0</v>
          </cell>
          <cell r="Y2496">
            <v>0</v>
          </cell>
          <cell r="AI2496">
            <v>0</v>
          </cell>
          <cell r="AJ2496">
            <v>0</v>
          </cell>
          <cell r="AT2496">
            <v>0</v>
          </cell>
          <cell r="AU2496">
            <v>0</v>
          </cell>
          <cell r="PM2496">
            <v>0</v>
          </cell>
          <cell r="PN2496">
            <v>0</v>
          </cell>
          <cell r="PO2496">
            <v>0</v>
          </cell>
        </row>
        <row r="2497">
          <cell r="M2497" t="str">
            <v>HCD_LOC_GOB_HC</v>
          </cell>
          <cell r="V2497" t="str">
            <v>RF_SOB</v>
          </cell>
          <cell r="X2497">
            <v>0</v>
          </cell>
          <cell r="Y2497">
            <v>0</v>
          </cell>
          <cell r="AI2497">
            <v>0</v>
          </cell>
          <cell r="AJ2497">
            <v>0</v>
          </cell>
          <cell r="AT2497">
            <v>0</v>
          </cell>
          <cell r="AU2497">
            <v>0</v>
          </cell>
          <cell r="PM2497">
            <v>0</v>
          </cell>
          <cell r="PN2497">
            <v>0</v>
          </cell>
          <cell r="PO2497">
            <v>0</v>
          </cell>
        </row>
        <row r="2498">
          <cell r="M2498" t="str">
            <v>COMM_EN_OG</v>
          </cell>
          <cell r="V2498" t="str">
            <v>RVI</v>
          </cell>
          <cell r="X2498">
            <v>0</v>
          </cell>
          <cell r="Y2498">
            <v>0</v>
          </cell>
          <cell r="AI2498">
            <v>0</v>
          </cell>
          <cell r="AJ2498">
            <v>0</v>
          </cell>
          <cell r="AT2498">
            <v>0</v>
          </cell>
          <cell r="AU2498">
            <v>0</v>
          </cell>
          <cell r="PM2498">
            <v>0</v>
          </cell>
          <cell r="PN2498">
            <v>0</v>
          </cell>
          <cell r="PO2498">
            <v>0</v>
          </cell>
        </row>
        <row r="2499">
          <cell r="M2499" t="str">
            <v>COMM_EN_OG</v>
          </cell>
          <cell r="V2499" t="str">
            <v>RVI</v>
          </cell>
          <cell r="X2499">
            <v>9.8953895333474306E-4</v>
          </cell>
          <cell r="Y2499">
            <v>-0.61737820448159997</v>
          </cell>
          <cell r="AI2499">
            <v>2.44819666587476E-3</v>
          </cell>
          <cell r="AJ2499">
            <v>-1.52744190281773</v>
          </cell>
          <cell r="AT2499">
            <v>4.8754843293999902E-3</v>
          </cell>
          <cell r="AU2499">
            <v>-3.0418385765584901</v>
          </cell>
          <cell r="PM2499">
            <v>0</v>
          </cell>
          <cell r="PN2499">
            <v>0</v>
          </cell>
          <cell r="PO2499">
            <v>0</v>
          </cell>
        </row>
        <row r="2500">
          <cell r="M2500" t="str">
            <v>COMM_EN_OG</v>
          </cell>
          <cell r="V2500" t="str">
            <v>RVI</v>
          </cell>
          <cell r="X2500">
            <v>0</v>
          </cell>
          <cell r="Y2500">
            <v>0</v>
          </cell>
          <cell r="AI2500">
            <v>0</v>
          </cell>
          <cell r="AJ2500">
            <v>0</v>
          </cell>
          <cell r="AT2500">
            <v>0</v>
          </cell>
          <cell r="AU2500">
            <v>0</v>
          </cell>
          <cell r="PM2500">
            <v>0</v>
          </cell>
          <cell r="PN2500">
            <v>0</v>
          </cell>
          <cell r="PO2500">
            <v>0</v>
          </cell>
        </row>
        <row r="2501">
          <cell r="M2501" t="str">
            <v>COMM_EN_OG</v>
          </cell>
          <cell r="V2501" t="str">
            <v>RVI</v>
          </cell>
          <cell r="X2501">
            <v>0</v>
          </cell>
          <cell r="Y2501">
            <v>0</v>
          </cell>
          <cell r="AI2501">
            <v>0</v>
          </cell>
          <cell r="AJ2501">
            <v>0</v>
          </cell>
          <cell r="AT2501">
            <v>0</v>
          </cell>
          <cell r="AU2501">
            <v>0</v>
          </cell>
          <cell r="PM2501">
            <v>0</v>
          </cell>
          <cell r="PN2501">
            <v>0</v>
          </cell>
          <cell r="PO2501">
            <v>0</v>
          </cell>
        </row>
        <row r="2502">
          <cell r="M2502" t="str">
            <v>COMM_EN_OG</v>
          </cell>
          <cell r="V2502" t="str">
            <v>RVI</v>
          </cell>
          <cell r="X2502">
            <v>0</v>
          </cell>
          <cell r="Y2502">
            <v>0</v>
          </cell>
          <cell r="AI2502">
            <v>0</v>
          </cell>
          <cell r="AJ2502">
            <v>0</v>
          </cell>
          <cell r="AT2502">
            <v>0</v>
          </cell>
          <cell r="AU2502">
            <v>0</v>
          </cell>
          <cell r="PM2502">
            <v>0</v>
          </cell>
          <cell r="PN2502">
            <v>0</v>
          </cell>
          <cell r="PO2502">
            <v>0</v>
          </cell>
        </row>
        <row r="2503">
          <cell r="M2503" t="str">
            <v>COMM_EN_OG</v>
          </cell>
          <cell r="V2503" t="str">
            <v>RVI</v>
          </cell>
          <cell r="X2503">
            <v>0</v>
          </cell>
          <cell r="Y2503">
            <v>0</v>
          </cell>
          <cell r="AI2503">
            <v>0</v>
          </cell>
          <cell r="AJ2503">
            <v>0</v>
          </cell>
          <cell r="AT2503">
            <v>0</v>
          </cell>
          <cell r="AU2503">
            <v>0</v>
          </cell>
          <cell r="PM2503">
            <v>0</v>
          </cell>
          <cell r="PN2503">
            <v>0</v>
          </cell>
          <cell r="PO2503">
            <v>0</v>
          </cell>
        </row>
        <row r="2504">
          <cell r="M2504" t="str">
            <v>COMM_EN_OG</v>
          </cell>
          <cell r="V2504" t="str">
            <v>RVI</v>
          </cell>
          <cell r="X2504">
            <v>0</v>
          </cell>
          <cell r="Y2504">
            <v>0</v>
          </cell>
          <cell r="AI2504">
            <v>0</v>
          </cell>
          <cell r="AJ2504">
            <v>0</v>
          </cell>
          <cell r="AT2504">
            <v>0</v>
          </cell>
          <cell r="AU2504">
            <v>0</v>
          </cell>
          <cell r="PM2504">
            <v>0</v>
          </cell>
          <cell r="PN2504">
            <v>0</v>
          </cell>
          <cell r="PO2504">
            <v>0</v>
          </cell>
        </row>
        <row r="2505">
          <cell r="M2505" t="str">
            <v>COMM_EN_OG</v>
          </cell>
          <cell r="V2505" t="str">
            <v>RVI</v>
          </cell>
          <cell r="X2505">
            <v>0</v>
          </cell>
          <cell r="Y2505">
            <v>0</v>
          </cell>
          <cell r="AI2505">
            <v>0</v>
          </cell>
          <cell r="AJ2505">
            <v>0</v>
          </cell>
          <cell r="AT2505">
            <v>0</v>
          </cell>
          <cell r="AU2505">
            <v>0</v>
          </cell>
          <cell r="PM2505">
            <v>0</v>
          </cell>
          <cell r="PN2505">
            <v>0</v>
          </cell>
          <cell r="PO2505">
            <v>0</v>
          </cell>
        </row>
        <row r="2506">
          <cell r="M2506" t="str">
            <v>COMM_EN_OG</v>
          </cell>
          <cell r="V2506" t="str">
            <v>RVI</v>
          </cell>
          <cell r="X2506">
            <v>0</v>
          </cell>
          <cell r="Y2506">
            <v>0</v>
          </cell>
          <cell r="AI2506">
            <v>0</v>
          </cell>
          <cell r="AJ2506">
            <v>0</v>
          </cell>
          <cell r="AT2506">
            <v>0</v>
          </cell>
          <cell r="AU2506">
            <v>0</v>
          </cell>
          <cell r="PM2506">
            <v>0</v>
          </cell>
          <cell r="PN2506">
            <v>0</v>
          </cell>
          <cell r="PO2506">
            <v>0</v>
          </cell>
        </row>
        <row r="2507">
          <cell r="M2507" t="str">
            <v>COMM_EN_OG</v>
          </cell>
          <cell r="V2507" t="str">
            <v>RVI</v>
          </cell>
          <cell r="X2507">
            <v>0</v>
          </cell>
          <cell r="Y2507">
            <v>0</v>
          </cell>
          <cell r="AI2507">
            <v>0</v>
          </cell>
          <cell r="AJ2507">
            <v>0</v>
          </cell>
          <cell r="AT2507">
            <v>0</v>
          </cell>
          <cell r="AU2507">
            <v>0</v>
          </cell>
          <cell r="PM2507">
            <v>0</v>
          </cell>
          <cell r="PN2507">
            <v>0</v>
          </cell>
          <cell r="PO2507">
            <v>0</v>
          </cell>
        </row>
        <row r="2508">
          <cell r="M2508" t="str">
            <v>COMM_EN_OG</v>
          </cell>
          <cell r="V2508" t="str">
            <v>RVI</v>
          </cell>
          <cell r="X2508">
            <v>0</v>
          </cell>
          <cell r="Y2508">
            <v>0</v>
          </cell>
          <cell r="AI2508">
            <v>0</v>
          </cell>
          <cell r="AJ2508">
            <v>0</v>
          </cell>
          <cell r="AT2508">
            <v>0</v>
          </cell>
          <cell r="AU2508">
            <v>0</v>
          </cell>
          <cell r="PM2508">
            <v>0</v>
          </cell>
          <cell r="PN2508">
            <v>0</v>
          </cell>
          <cell r="PO2508">
            <v>0</v>
          </cell>
        </row>
        <row r="2509">
          <cell r="M2509" t="str">
            <v>COMM_EN_OG</v>
          </cell>
          <cell r="V2509" t="str">
            <v>RVI</v>
          </cell>
          <cell r="X2509">
            <v>0</v>
          </cell>
          <cell r="Y2509">
            <v>0</v>
          </cell>
          <cell r="AI2509">
            <v>0</v>
          </cell>
          <cell r="AJ2509">
            <v>0</v>
          </cell>
          <cell r="AT2509">
            <v>0</v>
          </cell>
          <cell r="AU2509">
            <v>0</v>
          </cell>
          <cell r="PM2509">
            <v>0</v>
          </cell>
          <cell r="PN2509">
            <v>0</v>
          </cell>
          <cell r="PO2509">
            <v>0</v>
          </cell>
        </row>
        <row r="2510">
          <cell r="M2510" t="str">
            <v>COMM_EN_OG</v>
          </cell>
          <cell r="V2510" t="str">
            <v>RVI</v>
          </cell>
          <cell r="X2510">
            <v>0</v>
          </cell>
          <cell r="Y2510">
            <v>0</v>
          </cell>
          <cell r="AI2510">
            <v>0</v>
          </cell>
          <cell r="AJ2510">
            <v>0</v>
          </cell>
          <cell r="AT2510">
            <v>0</v>
          </cell>
          <cell r="AU2510">
            <v>0</v>
          </cell>
          <cell r="PM2510">
            <v>0</v>
          </cell>
          <cell r="PN2510">
            <v>0</v>
          </cell>
          <cell r="PO2510">
            <v>0</v>
          </cell>
        </row>
        <row r="2511">
          <cell r="M2511" t="str">
            <v>COMM_SC</v>
          </cell>
          <cell r="V2511" t="str">
            <v>RVI</v>
          </cell>
          <cell r="X2511">
            <v>0</v>
          </cell>
          <cell r="Y2511">
            <v>0</v>
          </cell>
          <cell r="AI2511">
            <v>0</v>
          </cell>
          <cell r="AJ2511">
            <v>0</v>
          </cell>
          <cell r="AT2511">
            <v>0</v>
          </cell>
          <cell r="AU2511">
            <v>0</v>
          </cell>
          <cell r="PM2511">
            <v>0</v>
          </cell>
          <cell r="PN2511">
            <v>0</v>
          </cell>
          <cell r="PO2511">
            <v>0</v>
          </cell>
        </row>
        <row r="2512">
          <cell r="M2512" t="str">
            <v>COMM_SC</v>
          </cell>
          <cell r="V2512" t="str">
            <v>RVI</v>
          </cell>
          <cell r="X2512">
            <v>0</v>
          </cell>
          <cell r="Y2512">
            <v>0</v>
          </cell>
          <cell r="AI2512">
            <v>0</v>
          </cell>
          <cell r="AJ2512">
            <v>0</v>
          </cell>
          <cell r="AT2512">
            <v>0</v>
          </cell>
          <cell r="AU2512">
            <v>0</v>
          </cell>
          <cell r="PM2512">
            <v>0</v>
          </cell>
          <cell r="PN2512">
            <v>0</v>
          </cell>
          <cell r="PO2512">
            <v>0</v>
          </cell>
        </row>
        <row r="2513">
          <cell r="M2513" t="str">
            <v>COMM_SC</v>
          </cell>
          <cell r="V2513" t="str">
            <v>RVI</v>
          </cell>
          <cell r="X2513">
            <v>0</v>
          </cell>
          <cell r="Y2513">
            <v>0</v>
          </cell>
          <cell r="AI2513">
            <v>0</v>
          </cell>
          <cell r="AJ2513">
            <v>0</v>
          </cell>
          <cell r="AT2513">
            <v>0</v>
          </cell>
          <cell r="AU2513">
            <v>0</v>
          </cell>
          <cell r="PM2513">
            <v>0</v>
          </cell>
          <cell r="PN2513">
            <v>0</v>
          </cell>
          <cell r="PO2513">
            <v>0</v>
          </cell>
        </row>
        <row r="2514">
          <cell r="M2514" t="str">
            <v>DER_RV_FUT_US</v>
          </cell>
          <cell r="V2514" t="str">
            <v>-</v>
          </cell>
          <cell r="X2514">
            <v>0</v>
          </cell>
          <cell r="Y2514">
            <v>0</v>
          </cell>
          <cell r="AI2514">
            <v>0</v>
          </cell>
          <cell r="AJ2514">
            <v>0</v>
          </cell>
          <cell r="AT2514">
            <v>0</v>
          </cell>
          <cell r="AU2514">
            <v>0</v>
          </cell>
          <cell r="PM2514">
            <v>0</v>
          </cell>
          <cell r="PN2514">
            <v>0</v>
          </cell>
          <cell r="PO2514">
            <v>0</v>
          </cell>
        </row>
        <row r="2515">
          <cell r="M2515" t="str">
            <v>DER_RV_FUT_US</v>
          </cell>
          <cell r="V2515" t="str">
            <v>-</v>
          </cell>
          <cell r="X2515">
            <v>0</v>
          </cell>
          <cell r="Y2515">
            <v>0</v>
          </cell>
          <cell r="AI2515">
            <v>0</v>
          </cell>
          <cell r="AJ2515">
            <v>0</v>
          </cell>
          <cell r="AT2515">
            <v>0</v>
          </cell>
          <cell r="AU2515">
            <v>0</v>
          </cell>
          <cell r="PM2515">
            <v>0</v>
          </cell>
          <cell r="PN2515">
            <v>0</v>
          </cell>
          <cell r="PO2515">
            <v>0</v>
          </cell>
        </row>
        <row r="2516">
          <cell r="M2516" t="str">
            <v>DER_RV_FUT_US</v>
          </cell>
          <cell r="V2516" t="str">
            <v>-</v>
          </cell>
          <cell r="X2516">
            <v>0</v>
          </cell>
          <cell r="Y2516">
            <v>0</v>
          </cell>
          <cell r="AI2516">
            <v>0</v>
          </cell>
          <cell r="AJ2516">
            <v>0</v>
          </cell>
          <cell r="AT2516">
            <v>0</v>
          </cell>
          <cell r="AU2516">
            <v>0</v>
          </cell>
          <cell r="PM2516">
            <v>0</v>
          </cell>
          <cell r="PN2516">
            <v>0</v>
          </cell>
          <cell r="PO2516">
            <v>0</v>
          </cell>
        </row>
        <row r="2517">
          <cell r="M2517" t="str">
            <v>DER_RV_FUT_US</v>
          </cell>
          <cell r="V2517" t="str">
            <v>-</v>
          </cell>
          <cell r="X2517">
            <v>0</v>
          </cell>
          <cell r="Y2517">
            <v>0</v>
          </cell>
          <cell r="AI2517">
            <v>0</v>
          </cell>
          <cell r="AJ2517">
            <v>0</v>
          </cell>
          <cell r="AT2517">
            <v>0</v>
          </cell>
          <cell r="AU2517">
            <v>0</v>
          </cell>
          <cell r="PM2517">
            <v>0</v>
          </cell>
          <cell r="PN2517">
            <v>0</v>
          </cell>
          <cell r="PO2517">
            <v>0</v>
          </cell>
        </row>
        <row r="2518">
          <cell r="M2518" t="str">
            <v>DER_RF_FUT_US</v>
          </cell>
          <cell r="V2518" t="str">
            <v>-</v>
          </cell>
          <cell r="X2518">
            <v>0</v>
          </cell>
          <cell r="Y2518">
            <v>0</v>
          </cell>
          <cell r="AI2518">
            <v>0</v>
          </cell>
          <cell r="AJ2518">
            <v>0</v>
          </cell>
          <cell r="AT2518">
            <v>0</v>
          </cell>
          <cell r="AU2518">
            <v>0</v>
          </cell>
          <cell r="PM2518">
            <v>0</v>
          </cell>
          <cell r="PN2518">
            <v>0</v>
          </cell>
          <cell r="PO2518">
            <v>0</v>
          </cell>
        </row>
        <row r="2519">
          <cell r="M2519" t="str">
            <v>DER_RF_FUT_US</v>
          </cell>
          <cell r="V2519" t="str">
            <v>-</v>
          </cell>
          <cell r="X2519">
            <v>0</v>
          </cell>
          <cell r="Y2519">
            <v>0</v>
          </cell>
          <cell r="AI2519">
            <v>0</v>
          </cell>
          <cell r="AJ2519">
            <v>0</v>
          </cell>
          <cell r="AT2519">
            <v>0</v>
          </cell>
          <cell r="AU2519">
            <v>0</v>
          </cell>
          <cell r="PM2519">
            <v>0</v>
          </cell>
          <cell r="PN2519">
            <v>0</v>
          </cell>
          <cell r="PO2519">
            <v>0</v>
          </cell>
        </row>
        <row r="2520">
          <cell r="M2520" t="str">
            <v>DER_RF_FUT_US</v>
          </cell>
          <cell r="V2520" t="str">
            <v>-</v>
          </cell>
          <cell r="X2520">
            <v>0</v>
          </cell>
          <cell r="Y2520">
            <v>0</v>
          </cell>
          <cell r="AI2520">
            <v>0</v>
          </cell>
          <cell r="AJ2520">
            <v>0</v>
          </cell>
          <cell r="AT2520">
            <v>0</v>
          </cell>
          <cell r="AU2520">
            <v>0</v>
          </cell>
          <cell r="PM2520">
            <v>0</v>
          </cell>
          <cell r="PN2520">
            <v>0</v>
          </cell>
          <cell r="PO2520">
            <v>0</v>
          </cell>
        </row>
        <row r="2521">
          <cell r="M2521" t="str">
            <v>DER_RF_FUT_US</v>
          </cell>
          <cell r="V2521" t="str">
            <v>-</v>
          </cell>
          <cell r="X2521">
            <v>0</v>
          </cell>
          <cell r="Y2521">
            <v>0</v>
          </cell>
          <cell r="AI2521">
            <v>0</v>
          </cell>
          <cell r="AJ2521">
            <v>0</v>
          </cell>
          <cell r="AT2521">
            <v>0</v>
          </cell>
          <cell r="AU2521">
            <v>0</v>
          </cell>
          <cell r="PM2521">
            <v>0</v>
          </cell>
          <cell r="PN2521">
            <v>0</v>
          </cell>
          <cell r="PO2521">
            <v>0</v>
          </cell>
        </row>
        <row r="2522">
          <cell r="M2522" t="str">
            <v>DER_RF_FUT_US</v>
          </cell>
          <cell r="V2522" t="str">
            <v>-</v>
          </cell>
          <cell r="X2522">
            <v>0</v>
          </cell>
          <cell r="Y2522">
            <v>0</v>
          </cell>
          <cell r="AI2522">
            <v>0</v>
          </cell>
          <cell r="AJ2522">
            <v>0</v>
          </cell>
          <cell r="AT2522">
            <v>0</v>
          </cell>
          <cell r="AU2522">
            <v>0</v>
          </cell>
          <cell r="PM2522">
            <v>0</v>
          </cell>
          <cell r="PN2522">
            <v>0</v>
          </cell>
          <cell r="PO2522">
            <v>0</v>
          </cell>
        </row>
        <row r="2523">
          <cell r="M2523" t="str">
            <v>DER_RF_FUT_US</v>
          </cell>
          <cell r="V2523" t="str">
            <v>-</v>
          </cell>
          <cell r="X2523">
            <v>0</v>
          </cell>
          <cell r="Y2523">
            <v>0</v>
          </cell>
          <cell r="AI2523">
            <v>0</v>
          </cell>
          <cell r="AJ2523">
            <v>0</v>
          </cell>
          <cell r="AT2523">
            <v>0</v>
          </cell>
          <cell r="AU2523">
            <v>0</v>
          </cell>
          <cell r="PM2523">
            <v>0</v>
          </cell>
          <cell r="PN2523">
            <v>0</v>
          </cell>
          <cell r="PO2523">
            <v>0</v>
          </cell>
        </row>
        <row r="2524">
          <cell r="M2524" t="str">
            <v>DER_RF_FUT_US</v>
          </cell>
          <cell r="V2524" t="str">
            <v>-</v>
          </cell>
          <cell r="X2524">
            <v>0</v>
          </cell>
          <cell r="Y2524">
            <v>0</v>
          </cell>
          <cell r="AI2524">
            <v>0</v>
          </cell>
          <cell r="AJ2524">
            <v>0</v>
          </cell>
          <cell r="AT2524">
            <v>0</v>
          </cell>
          <cell r="AU2524">
            <v>0</v>
          </cell>
          <cell r="PM2524">
            <v>0</v>
          </cell>
          <cell r="PN2524">
            <v>0</v>
          </cell>
          <cell r="PO2524">
            <v>0</v>
          </cell>
        </row>
        <row r="2525">
          <cell r="M2525" t="str">
            <v>DER_RF_FUT_US</v>
          </cell>
          <cell r="V2525" t="str">
            <v>-</v>
          </cell>
          <cell r="X2525">
            <v>0</v>
          </cell>
          <cell r="Y2525">
            <v>0</v>
          </cell>
          <cell r="AI2525">
            <v>0</v>
          </cell>
          <cell r="AJ2525">
            <v>0</v>
          </cell>
          <cell r="AT2525">
            <v>0</v>
          </cell>
          <cell r="AU2525">
            <v>0</v>
          </cell>
          <cell r="PM2525">
            <v>0</v>
          </cell>
          <cell r="PN2525">
            <v>0</v>
          </cell>
          <cell r="PO2525">
            <v>0</v>
          </cell>
        </row>
        <row r="2526">
          <cell r="M2526" t="str">
            <v>DER_RF_FUT_US</v>
          </cell>
          <cell r="V2526" t="str">
            <v>-</v>
          </cell>
          <cell r="X2526">
            <v>0</v>
          </cell>
          <cell r="Y2526">
            <v>0</v>
          </cell>
          <cell r="AI2526">
            <v>0</v>
          </cell>
          <cell r="AJ2526">
            <v>0</v>
          </cell>
          <cell r="AT2526">
            <v>0</v>
          </cell>
          <cell r="AU2526">
            <v>0</v>
          </cell>
          <cell r="PM2526">
            <v>0</v>
          </cell>
          <cell r="PN2526">
            <v>0</v>
          </cell>
          <cell r="PO2526">
            <v>0</v>
          </cell>
        </row>
        <row r="2527">
          <cell r="M2527" t="str">
            <v>DER_RF_FUT_US</v>
          </cell>
          <cell r="V2527" t="str">
            <v>-</v>
          </cell>
          <cell r="X2527">
            <v>0</v>
          </cell>
          <cell r="Y2527">
            <v>0</v>
          </cell>
          <cell r="AI2527">
            <v>0</v>
          </cell>
          <cell r="AJ2527">
            <v>0</v>
          </cell>
          <cell r="AT2527">
            <v>0</v>
          </cell>
          <cell r="AU2527">
            <v>0</v>
          </cell>
          <cell r="PM2527">
            <v>0</v>
          </cell>
          <cell r="PN2527">
            <v>0</v>
          </cell>
          <cell r="PO2527">
            <v>0</v>
          </cell>
        </row>
        <row r="2528">
          <cell r="M2528" t="str">
            <v>DER_RF_FUT_US</v>
          </cell>
          <cell r="V2528" t="str">
            <v>-</v>
          </cell>
          <cell r="X2528">
            <v>0</v>
          </cell>
          <cell r="Y2528">
            <v>0</v>
          </cell>
          <cell r="AI2528">
            <v>0</v>
          </cell>
          <cell r="AJ2528">
            <v>0</v>
          </cell>
          <cell r="AT2528">
            <v>0</v>
          </cell>
          <cell r="AU2528">
            <v>0</v>
          </cell>
          <cell r="PM2528">
            <v>0</v>
          </cell>
          <cell r="PN2528">
            <v>0</v>
          </cell>
          <cell r="PO2528">
            <v>0</v>
          </cell>
        </row>
        <row r="2529">
          <cell r="M2529" t="str">
            <v>DER_RF_FUT_US</v>
          </cell>
          <cell r="V2529" t="str">
            <v>-</v>
          </cell>
          <cell r="X2529">
            <v>0</v>
          </cell>
          <cell r="Y2529">
            <v>0</v>
          </cell>
          <cell r="AI2529">
            <v>0</v>
          </cell>
          <cell r="AJ2529">
            <v>0</v>
          </cell>
          <cell r="AT2529">
            <v>0</v>
          </cell>
          <cell r="AU2529">
            <v>0</v>
          </cell>
          <cell r="PM2529">
            <v>0</v>
          </cell>
          <cell r="PN2529">
            <v>0</v>
          </cell>
          <cell r="PO2529">
            <v>0</v>
          </cell>
        </row>
        <row r="2530">
          <cell r="M2530" t="str">
            <v>DER_RF_FUT_US</v>
          </cell>
          <cell r="V2530" t="str">
            <v>-</v>
          </cell>
          <cell r="X2530">
            <v>0</v>
          </cell>
          <cell r="Y2530">
            <v>0</v>
          </cell>
          <cell r="AI2530">
            <v>0</v>
          </cell>
          <cell r="AJ2530">
            <v>0</v>
          </cell>
          <cell r="AT2530">
            <v>0</v>
          </cell>
          <cell r="AU2530">
            <v>0</v>
          </cell>
          <cell r="PM2530">
            <v>0</v>
          </cell>
          <cell r="PN2530">
            <v>0</v>
          </cell>
          <cell r="PO2530">
            <v>0</v>
          </cell>
        </row>
        <row r="2531">
          <cell r="M2531" t="str">
            <v>DER_RF_FUT_US</v>
          </cell>
          <cell r="V2531" t="str">
            <v>-</v>
          </cell>
          <cell r="X2531">
            <v>0</v>
          </cell>
          <cell r="Y2531">
            <v>0</v>
          </cell>
          <cell r="AI2531">
            <v>0</v>
          </cell>
          <cell r="AJ2531">
            <v>0</v>
          </cell>
          <cell r="AT2531">
            <v>0</v>
          </cell>
          <cell r="AU2531">
            <v>0</v>
          </cell>
          <cell r="PM2531">
            <v>0</v>
          </cell>
          <cell r="PN2531">
            <v>0</v>
          </cell>
          <cell r="PO2531">
            <v>0</v>
          </cell>
        </row>
        <row r="2532">
          <cell r="M2532" t="str">
            <v>DER_RF_FUT_US</v>
          </cell>
          <cell r="V2532" t="str">
            <v>-</v>
          </cell>
          <cell r="X2532">
            <v>0</v>
          </cell>
          <cell r="Y2532">
            <v>0</v>
          </cell>
          <cell r="AI2532">
            <v>0</v>
          </cell>
          <cell r="AJ2532">
            <v>0</v>
          </cell>
          <cell r="AT2532">
            <v>0</v>
          </cell>
          <cell r="AU2532">
            <v>0</v>
          </cell>
          <cell r="PM2532">
            <v>0</v>
          </cell>
          <cell r="PN2532">
            <v>0</v>
          </cell>
          <cell r="PO2532">
            <v>0</v>
          </cell>
        </row>
        <row r="2533">
          <cell r="M2533" t="str">
            <v>DER_RF_FUT_US</v>
          </cell>
          <cell r="V2533" t="str">
            <v>-</v>
          </cell>
          <cell r="X2533">
            <v>0</v>
          </cell>
          <cell r="Y2533">
            <v>0</v>
          </cell>
          <cell r="AI2533">
            <v>0</v>
          </cell>
          <cell r="AJ2533">
            <v>0</v>
          </cell>
          <cell r="AT2533">
            <v>0</v>
          </cell>
          <cell r="AU2533">
            <v>0</v>
          </cell>
          <cell r="PM2533">
            <v>0</v>
          </cell>
          <cell r="PN2533">
            <v>0</v>
          </cell>
          <cell r="PO2533">
            <v>0</v>
          </cell>
        </row>
        <row r="2534">
          <cell r="M2534" t="str">
            <v>DER_RF_FUT_US</v>
          </cell>
          <cell r="V2534" t="str">
            <v>-</v>
          </cell>
          <cell r="X2534">
            <v>0</v>
          </cell>
          <cell r="Y2534">
            <v>0</v>
          </cell>
          <cell r="AI2534">
            <v>0</v>
          </cell>
          <cell r="AJ2534">
            <v>0</v>
          </cell>
          <cell r="AT2534">
            <v>0</v>
          </cell>
          <cell r="AU2534">
            <v>0</v>
          </cell>
          <cell r="PM2534">
            <v>0</v>
          </cell>
          <cell r="PN2534">
            <v>0</v>
          </cell>
          <cell r="PO2534">
            <v>0</v>
          </cell>
        </row>
        <row r="2535">
          <cell r="M2535" t="str">
            <v>DER_RF_FUT_US</v>
          </cell>
          <cell r="V2535" t="str">
            <v>-</v>
          </cell>
          <cell r="X2535">
            <v>0</v>
          </cell>
          <cell r="Y2535">
            <v>0</v>
          </cell>
          <cell r="AI2535">
            <v>0</v>
          </cell>
          <cell r="AJ2535">
            <v>0</v>
          </cell>
          <cell r="AT2535">
            <v>0</v>
          </cell>
          <cell r="AU2535">
            <v>0</v>
          </cell>
          <cell r="PM2535">
            <v>0</v>
          </cell>
          <cell r="PN2535">
            <v>0</v>
          </cell>
          <cell r="PO2535">
            <v>0</v>
          </cell>
        </row>
        <row r="2536">
          <cell r="M2536" t="str">
            <v>DER_RF_FUT_US</v>
          </cell>
          <cell r="V2536" t="str">
            <v>-</v>
          </cell>
          <cell r="X2536">
            <v>0</v>
          </cell>
          <cell r="Y2536">
            <v>0</v>
          </cell>
          <cell r="AI2536">
            <v>0</v>
          </cell>
          <cell r="AJ2536">
            <v>0</v>
          </cell>
          <cell r="AT2536">
            <v>0</v>
          </cell>
          <cell r="AU2536">
            <v>0</v>
          </cell>
          <cell r="PM2536">
            <v>0</v>
          </cell>
          <cell r="PN2536">
            <v>0</v>
          </cell>
          <cell r="PO2536">
            <v>0</v>
          </cell>
        </row>
        <row r="2537">
          <cell r="M2537" t="str">
            <v>DER_RF_FUT_US</v>
          </cell>
          <cell r="V2537" t="str">
            <v>-</v>
          </cell>
          <cell r="X2537">
            <v>0</v>
          </cell>
          <cell r="Y2537">
            <v>0</v>
          </cell>
          <cell r="AI2537">
            <v>0</v>
          </cell>
          <cell r="AJ2537">
            <v>0</v>
          </cell>
          <cell r="AT2537">
            <v>0</v>
          </cell>
          <cell r="AU2537">
            <v>0</v>
          </cell>
          <cell r="PM2537">
            <v>0</v>
          </cell>
          <cell r="PN2537">
            <v>0</v>
          </cell>
          <cell r="PO2537">
            <v>0</v>
          </cell>
        </row>
        <row r="2538">
          <cell r="M2538" t="str">
            <v>DER_RF_FUT_US</v>
          </cell>
          <cell r="V2538" t="str">
            <v>-</v>
          </cell>
          <cell r="X2538">
            <v>0</v>
          </cell>
          <cell r="Y2538">
            <v>0</v>
          </cell>
          <cell r="AI2538">
            <v>0</v>
          </cell>
          <cell r="AJ2538">
            <v>0</v>
          </cell>
          <cell r="AT2538">
            <v>0</v>
          </cell>
          <cell r="AU2538">
            <v>0</v>
          </cell>
          <cell r="PM2538">
            <v>0</v>
          </cell>
          <cell r="PN2538">
            <v>0</v>
          </cell>
          <cell r="PO2538">
            <v>0</v>
          </cell>
        </row>
        <row r="2539">
          <cell r="M2539" t="str">
            <v>DER_RF_FUT_US</v>
          </cell>
          <cell r="V2539" t="str">
            <v>-</v>
          </cell>
          <cell r="X2539">
            <v>0</v>
          </cell>
          <cell r="Y2539">
            <v>0</v>
          </cell>
          <cell r="AI2539">
            <v>0</v>
          </cell>
          <cell r="AJ2539">
            <v>0</v>
          </cell>
          <cell r="AT2539">
            <v>0</v>
          </cell>
          <cell r="AU2539">
            <v>0</v>
          </cell>
          <cell r="PM2539">
            <v>0</v>
          </cell>
          <cell r="PN2539">
            <v>0</v>
          </cell>
          <cell r="PO2539">
            <v>0</v>
          </cell>
        </row>
        <row r="2540">
          <cell r="M2540" t="str">
            <v>DER_RF_FUT_US</v>
          </cell>
          <cell r="V2540" t="str">
            <v>-</v>
          </cell>
          <cell r="X2540">
            <v>0</v>
          </cell>
          <cell r="Y2540">
            <v>0</v>
          </cell>
          <cell r="AI2540">
            <v>0</v>
          </cell>
          <cell r="AJ2540">
            <v>0</v>
          </cell>
          <cell r="AT2540">
            <v>0</v>
          </cell>
          <cell r="AU2540">
            <v>0</v>
          </cell>
          <cell r="PM2540">
            <v>0</v>
          </cell>
          <cell r="PN2540">
            <v>0</v>
          </cell>
          <cell r="PO2540">
            <v>0</v>
          </cell>
        </row>
        <row r="2541">
          <cell r="M2541" t="str">
            <v>DER_RF_FUT_US</v>
          </cell>
          <cell r="V2541" t="str">
            <v>-</v>
          </cell>
          <cell r="X2541">
            <v>0</v>
          </cell>
          <cell r="Y2541">
            <v>0</v>
          </cell>
          <cell r="AI2541">
            <v>0</v>
          </cell>
          <cell r="AJ2541">
            <v>0</v>
          </cell>
          <cell r="AT2541">
            <v>0</v>
          </cell>
          <cell r="AU2541">
            <v>0</v>
          </cell>
          <cell r="PM2541">
            <v>0</v>
          </cell>
          <cell r="PN2541">
            <v>0</v>
          </cell>
          <cell r="PO2541">
            <v>0</v>
          </cell>
        </row>
        <row r="2542">
          <cell r="M2542" t="str">
            <v>DER_RF_FUT_US</v>
          </cell>
          <cell r="V2542" t="str">
            <v>-</v>
          </cell>
          <cell r="X2542">
            <v>0</v>
          </cell>
          <cell r="Y2542">
            <v>0</v>
          </cell>
          <cell r="AI2542">
            <v>0</v>
          </cell>
          <cell r="AJ2542">
            <v>0</v>
          </cell>
          <cell r="AT2542">
            <v>0</v>
          </cell>
          <cell r="AU2542">
            <v>0</v>
          </cell>
          <cell r="PM2542">
            <v>0</v>
          </cell>
          <cell r="PN2542">
            <v>0</v>
          </cell>
          <cell r="PO2542">
            <v>0</v>
          </cell>
        </row>
        <row r="2543">
          <cell r="M2543" t="str">
            <v>DER_RF_FUT_US</v>
          </cell>
          <cell r="V2543" t="str">
            <v>-</v>
          </cell>
          <cell r="X2543">
            <v>0</v>
          </cell>
          <cell r="Y2543">
            <v>0</v>
          </cell>
          <cell r="AI2543">
            <v>0</v>
          </cell>
          <cell r="AJ2543">
            <v>0</v>
          </cell>
          <cell r="AT2543">
            <v>0</v>
          </cell>
          <cell r="AU2543">
            <v>0</v>
          </cell>
          <cell r="PM2543">
            <v>0</v>
          </cell>
          <cell r="PN2543">
            <v>0</v>
          </cell>
          <cell r="PO2543">
            <v>0</v>
          </cell>
        </row>
        <row r="2544">
          <cell r="M2544" t="str">
            <v>DER_RF_FUT_US</v>
          </cell>
          <cell r="V2544" t="str">
            <v>-</v>
          </cell>
          <cell r="X2544">
            <v>0</v>
          </cell>
          <cell r="Y2544">
            <v>0</v>
          </cell>
          <cell r="AI2544">
            <v>0</v>
          </cell>
          <cell r="AJ2544">
            <v>0</v>
          </cell>
          <cell r="AT2544">
            <v>0</v>
          </cell>
          <cell r="AU2544">
            <v>0</v>
          </cell>
          <cell r="PM2544">
            <v>0</v>
          </cell>
          <cell r="PN2544">
            <v>0</v>
          </cell>
          <cell r="PO2544">
            <v>0</v>
          </cell>
        </row>
        <row r="2545">
          <cell r="M2545" t="str">
            <v>DER_RF_FUT_US</v>
          </cell>
          <cell r="V2545" t="str">
            <v>-</v>
          </cell>
          <cell r="X2545">
            <v>0</v>
          </cell>
          <cell r="Y2545">
            <v>0</v>
          </cell>
          <cell r="AI2545">
            <v>0</v>
          </cell>
          <cell r="AJ2545">
            <v>0</v>
          </cell>
          <cell r="AT2545">
            <v>0</v>
          </cell>
          <cell r="AU2545">
            <v>0</v>
          </cell>
          <cell r="PM2545">
            <v>0</v>
          </cell>
          <cell r="PN2545">
            <v>0</v>
          </cell>
          <cell r="PO2545">
            <v>0</v>
          </cell>
        </row>
        <row r="2546">
          <cell r="M2546" t="str">
            <v>DER_RF_FUT_US</v>
          </cell>
          <cell r="V2546" t="str">
            <v>-</v>
          </cell>
          <cell r="X2546">
            <v>0</v>
          </cell>
          <cell r="Y2546">
            <v>0</v>
          </cell>
          <cell r="AI2546">
            <v>0</v>
          </cell>
          <cell r="AJ2546">
            <v>0</v>
          </cell>
          <cell r="AT2546">
            <v>0</v>
          </cell>
          <cell r="AU2546">
            <v>0</v>
          </cell>
          <cell r="PM2546">
            <v>0</v>
          </cell>
          <cell r="PN2546">
            <v>0</v>
          </cell>
          <cell r="PO2546">
            <v>0</v>
          </cell>
        </row>
        <row r="2547">
          <cell r="M2547" t="str">
            <v>DER_RF_FUT_US</v>
          </cell>
          <cell r="V2547" t="str">
            <v>-</v>
          </cell>
          <cell r="X2547">
            <v>0</v>
          </cell>
          <cell r="Y2547">
            <v>0</v>
          </cell>
          <cell r="AI2547">
            <v>0</v>
          </cell>
          <cell r="AJ2547">
            <v>0</v>
          </cell>
          <cell r="AT2547">
            <v>0</v>
          </cell>
          <cell r="AU2547">
            <v>0</v>
          </cell>
          <cell r="PM2547">
            <v>0</v>
          </cell>
          <cell r="PN2547">
            <v>0</v>
          </cell>
          <cell r="PO2547">
            <v>0</v>
          </cell>
        </row>
        <row r="2548">
          <cell r="M2548" t="str">
            <v>DER_RF_FUT_US</v>
          </cell>
          <cell r="V2548" t="str">
            <v>-</v>
          </cell>
          <cell r="X2548">
            <v>0</v>
          </cell>
          <cell r="Y2548">
            <v>0</v>
          </cell>
          <cell r="AI2548">
            <v>0</v>
          </cell>
          <cell r="AJ2548">
            <v>0</v>
          </cell>
          <cell r="AT2548">
            <v>0</v>
          </cell>
          <cell r="AU2548">
            <v>0</v>
          </cell>
          <cell r="PM2548">
            <v>0</v>
          </cell>
          <cell r="PN2548">
            <v>0</v>
          </cell>
          <cell r="PO2548">
            <v>0</v>
          </cell>
        </row>
        <row r="2549">
          <cell r="M2549" t="str">
            <v>DER_RF_FUT_US</v>
          </cell>
          <cell r="V2549" t="str">
            <v>-</v>
          </cell>
          <cell r="X2549">
            <v>0</v>
          </cell>
          <cell r="Y2549">
            <v>0</v>
          </cell>
          <cell r="AI2549">
            <v>0</v>
          </cell>
          <cell r="AJ2549">
            <v>0</v>
          </cell>
          <cell r="AT2549">
            <v>0</v>
          </cell>
          <cell r="AU2549">
            <v>0</v>
          </cell>
          <cell r="PM2549">
            <v>0</v>
          </cell>
          <cell r="PN2549">
            <v>0</v>
          </cell>
          <cell r="PO2549">
            <v>0</v>
          </cell>
        </row>
        <row r="2550">
          <cell r="M2550" t="str">
            <v>DER_RF_FUT_US</v>
          </cell>
          <cell r="V2550" t="str">
            <v>-</v>
          </cell>
          <cell r="X2550">
            <v>0</v>
          </cell>
          <cell r="Y2550">
            <v>0</v>
          </cell>
          <cell r="AI2550">
            <v>0</v>
          </cell>
          <cell r="AJ2550">
            <v>0</v>
          </cell>
          <cell r="AT2550">
            <v>0</v>
          </cell>
          <cell r="AU2550">
            <v>0</v>
          </cell>
          <cell r="PM2550">
            <v>0</v>
          </cell>
          <cell r="PN2550">
            <v>0</v>
          </cell>
          <cell r="PO2550">
            <v>0</v>
          </cell>
        </row>
        <row r="2551">
          <cell r="M2551" t="str">
            <v>DER_RF_FUT_US</v>
          </cell>
          <cell r="V2551" t="str">
            <v>-</v>
          </cell>
          <cell r="X2551">
            <v>0</v>
          </cell>
          <cell r="Y2551">
            <v>0</v>
          </cell>
          <cell r="AI2551">
            <v>0</v>
          </cell>
          <cell r="AJ2551">
            <v>0</v>
          </cell>
          <cell r="AT2551">
            <v>0</v>
          </cell>
          <cell r="AU2551">
            <v>0</v>
          </cell>
          <cell r="PM2551">
            <v>0</v>
          </cell>
          <cell r="PN2551">
            <v>0</v>
          </cell>
          <cell r="PO2551">
            <v>0</v>
          </cell>
        </row>
        <row r="2552">
          <cell r="M2552" t="str">
            <v>DER_RF_FUT_US</v>
          </cell>
          <cell r="V2552" t="str">
            <v>-</v>
          </cell>
          <cell r="X2552">
            <v>0</v>
          </cell>
          <cell r="Y2552">
            <v>0</v>
          </cell>
          <cell r="AI2552">
            <v>0</v>
          </cell>
          <cell r="AJ2552">
            <v>0</v>
          </cell>
          <cell r="AT2552">
            <v>0</v>
          </cell>
          <cell r="AU2552">
            <v>0</v>
          </cell>
          <cell r="PM2552">
            <v>0</v>
          </cell>
          <cell r="PN2552">
            <v>0</v>
          </cell>
          <cell r="PO2552">
            <v>0</v>
          </cell>
        </row>
        <row r="2553">
          <cell r="M2553" t="str">
            <v>DER_RF_FUT_US</v>
          </cell>
          <cell r="V2553" t="str">
            <v>-</v>
          </cell>
          <cell r="X2553">
            <v>0</v>
          </cell>
          <cell r="Y2553">
            <v>0</v>
          </cell>
          <cell r="AI2553">
            <v>0</v>
          </cell>
          <cell r="AJ2553">
            <v>0</v>
          </cell>
          <cell r="AT2553">
            <v>0</v>
          </cell>
          <cell r="AU2553">
            <v>0</v>
          </cell>
          <cell r="PM2553">
            <v>0</v>
          </cell>
          <cell r="PN2553">
            <v>0</v>
          </cell>
          <cell r="PO2553">
            <v>0</v>
          </cell>
        </row>
        <row r="2554">
          <cell r="M2554" t="str">
            <v>DER_RF_FUT_US</v>
          </cell>
          <cell r="V2554" t="str">
            <v>-</v>
          </cell>
          <cell r="X2554">
            <v>0</v>
          </cell>
          <cell r="Y2554">
            <v>0</v>
          </cell>
          <cell r="AI2554">
            <v>0</v>
          </cell>
          <cell r="AJ2554">
            <v>0</v>
          </cell>
          <cell r="AT2554">
            <v>0</v>
          </cell>
          <cell r="AU2554">
            <v>0</v>
          </cell>
          <cell r="PM2554">
            <v>0</v>
          </cell>
          <cell r="PN2554">
            <v>0</v>
          </cell>
          <cell r="PO2554">
            <v>0</v>
          </cell>
        </row>
        <row r="2555">
          <cell r="M2555" t="str">
            <v>DER_RF_FUT_US</v>
          </cell>
          <cell r="V2555" t="str">
            <v>-</v>
          </cell>
          <cell r="X2555">
            <v>0</v>
          </cell>
          <cell r="Y2555">
            <v>0</v>
          </cell>
          <cell r="AI2555">
            <v>0</v>
          </cell>
          <cell r="AJ2555">
            <v>0</v>
          </cell>
          <cell r="AT2555">
            <v>0</v>
          </cell>
          <cell r="AU2555">
            <v>0</v>
          </cell>
          <cell r="PM2555">
            <v>0</v>
          </cell>
          <cell r="PN2555">
            <v>0</v>
          </cell>
          <cell r="PO2555">
            <v>0</v>
          </cell>
        </row>
        <row r="2556">
          <cell r="M2556" t="str">
            <v>DER_RF_FUT_US</v>
          </cell>
          <cell r="V2556" t="str">
            <v>-</v>
          </cell>
          <cell r="X2556">
            <v>0</v>
          </cell>
          <cell r="Y2556">
            <v>0</v>
          </cell>
          <cell r="AI2556">
            <v>0</v>
          </cell>
          <cell r="AJ2556">
            <v>0</v>
          </cell>
          <cell r="AT2556">
            <v>0</v>
          </cell>
          <cell r="AU2556">
            <v>0</v>
          </cell>
          <cell r="PM2556">
            <v>0</v>
          </cell>
          <cell r="PN2556">
            <v>0</v>
          </cell>
          <cell r="PO2556">
            <v>0</v>
          </cell>
        </row>
        <row r="2557">
          <cell r="M2557" t="str">
            <v>DER_RF_FUT_US</v>
          </cell>
          <cell r="V2557" t="str">
            <v>-</v>
          </cell>
          <cell r="X2557">
            <v>0</v>
          </cell>
          <cell r="Y2557">
            <v>0</v>
          </cell>
          <cell r="AI2557">
            <v>0</v>
          </cell>
          <cell r="AJ2557">
            <v>0</v>
          </cell>
          <cell r="AT2557">
            <v>0</v>
          </cell>
          <cell r="AU2557">
            <v>0</v>
          </cell>
          <cell r="PM2557">
            <v>0</v>
          </cell>
          <cell r="PN2557">
            <v>0</v>
          </cell>
          <cell r="PO2557">
            <v>0</v>
          </cell>
        </row>
        <row r="2558">
          <cell r="M2558" t="str">
            <v>DER_RF_FUT_US</v>
          </cell>
          <cell r="V2558" t="str">
            <v>-</v>
          </cell>
          <cell r="X2558">
            <v>0</v>
          </cell>
          <cell r="Y2558">
            <v>0</v>
          </cell>
          <cell r="AI2558">
            <v>0</v>
          </cell>
          <cell r="AJ2558">
            <v>0</v>
          </cell>
          <cell r="AT2558">
            <v>0</v>
          </cell>
          <cell r="AU2558">
            <v>0</v>
          </cell>
          <cell r="PM2558">
            <v>0</v>
          </cell>
          <cell r="PN2558">
            <v>0</v>
          </cell>
          <cell r="PO2558">
            <v>0</v>
          </cell>
        </row>
        <row r="2559">
          <cell r="M2559" t="str">
            <v>DER_RF_FUT_US</v>
          </cell>
          <cell r="V2559" t="str">
            <v>-</v>
          </cell>
          <cell r="X2559">
            <v>0</v>
          </cell>
          <cell r="Y2559">
            <v>0</v>
          </cell>
          <cell r="AI2559">
            <v>0</v>
          </cell>
          <cell r="AJ2559">
            <v>0</v>
          </cell>
          <cell r="AT2559">
            <v>0</v>
          </cell>
          <cell r="AU2559">
            <v>0</v>
          </cell>
          <cell r="PM2559">
            <v>0</v>
          </cell>
          <cell r="PN2559">
            <v>0</v>
          </cell>
          <cell r="PO2559">
            <v>0</v>
          </cell>
        </row>
        <row r="2560">
          <cell r="M2560" t="str">
            <v>DER_RF_FUT_US</v>
          </cell>
          <cell r="V2560" t="str">
            <v>-</v>
          </cell>
          <cell r="X2560">
            <v>0</v>
          </cell>
          <cell r="Y2560">
            <v>0</v>
          </cell>
          <cell r="AI2560">
            <v>0</v>
          </cell>
          <cell r="AJ2560">
            <v>0</v>
          </cell>
          <cell r="AT2560">
            <v>0</v>
          </cell>
          <cell r="AU2560">
            <v>0</v>
          </cell>
          <cell r="PM2560">
            <v>0</v>
          </cell>
          <cell r="PN2560">
            <v>0</v>
          </cell>
          <cell r="PO2560">
            <v>0</v>
          </cell>
        </row>
        <row r="2561">
          <cell r="M2561" t="str">
            <v>DER_RF_FUT_US</v>
          </cell>
          <cell r="V2561" t="str">
            <v>-</v>
          </cell>
          <cell r="X2561">
            <v>0</v>
          </cell>
          <cell r="Y2561">
            <v>0</v>
          </cell>
          <cell r="AI2561">
            <v>0</v>
          </cell>
          <cell r="AJ2561">
            <v>0</v>
          </cell>
          <cell r="AT2561">
            <v>0</v>
          </cell>
          <cell r="AU2561">
            <v>0</v>
          </cell>
          <cell r="PM2561">
            <v>0</v>
          </cell>
          <cell r="PN2561">
            <v>0</v>
          </cell>
          <cell r="PO2561">
            <v>0</v>
          </cell>
        </row>
        <row r="2562">
          <cell r="M2562" t="str">
            <v>DER_RF_FUT_US</v>
          </cell>
          <cell r="V2562" t="str">
            <v>-</v>
          </cell>
          <cell r="X2562">
            <v>0</v>
          </cell>
          <cell r="Y2562">
            <v>0</v>
          </cell>
          <cell r="AI2562">
            <v>0</v>
          </cell>
          <cell r="AJ2562">
            <v>0</v>
          </cell>
          <cell r="AT2562">
            <v>0</v>
          </cell>
          <cell r="AU2562">
            <v>0</v>
          </cell>
          <cell r="PM2562">
            <v>0</v>
          </cell>
          <cell r="PN2562">
            <v>0</v>
          </cell>
          <cell r="PO2562">
            <v>0</v>
          </cell>
        </row>
        <row r="2563">
          <cell r="M2563" t="str">
            <v>DER_RF_FUT_US</v>
          </cell>
          <cell r="V2563" t="str">
            <v>-</v>
          </cell>
          <cell r="X2563">
            <v>0</v>
          </cell>
          <cell r="Y2563">
            <v>0</v>
          </cell>
          <cell r="AI2563">
            <v>0</v>
          </cell>
          <cell r="AJ2563">
            <v>0</v>
          </cell>
          <cell r="AT2563">
            <v>0</v>
          </cell>
          <cell r="AU2563">
            <v>0</v>
          </cell>
          <cell r="PM2563">
            <v>0</v>
          </cell>
          <cell r="PN2563">
            <v>0</v>
          </cell>
          <cell r="PO2563">
            <v>0</v>
          </cell>
        </row>
        <row r="2564">
          <cell r="M2564" t="str">
            <v>DER_RF_FUT_US</v>
          </cell>
          <cell r="V2564" t="str">
            <v>-</v>
          </cell>
          <cell r="X2564">
            <v>0</v>
          </cell>
          <cell r="Y2564">
            <v>0</v>
          </cell>
          <cell r="AI2564">
            <v>0</v>
          </cell>
          <cell r="AJ2564">
            <v>0</v>
          </cell>
          <cell r="AT2564">
            <v>0</v>
          </cell>
          <cell r="AU2564">
            <v>0</v>
          </cell>
          <cell r="PM2564">
            <v>0</v>
          </cell>
          <cell r="PN2564">
            <v>0</v>
          </cell>
          <cell r="PO2564">
            <v>0</v>
          </cell>
        </row>
        <row r="2565">
          <cell r="M2565" t="str">
            <v>DER_RF_FUT_US</v>
          </cell>
          <cell r="V2565" t="str">
            <v>-</v>
          </cell>
          <cell r="X2565">
            <v>0</v>
          </cell>
          <cell r="Y2565">
            <v>0</v>
          </cell>
          <cell r="AI2565">
            <v>0</v>
          </cell>
          <cell r="AJ2565">
            <v>0</v>
          </cell>
          <cell r="AT2565">
            <v>0</v>
          </cell>
          <cell r="AU2565">
            <v>0</v>
          </cell>
          <cell r="PM2565">
            <v>0</v>
          </cell>
          <cell r="PN2565">
            <v>0</v>
          </cell>
          <cell r="PO2565">
            <v>0</v>
          </cell>
        </row>
        <row r="2566">
          <cell r="M2566" t="str">
            <v>DER_RF_FUT_US</v>
          </cell>
          <cell r="V2566" t="str">
            <v>-</v>
          </cell>
          <cell r="X2566">
            <v>0</v>
          </cell>
          <cell r="Y2566">
            <v>0</v>
          </cell>
          <cell r="AI2566">
            <v>0</v>
          </cell>
          <cell r="AJ2566">
            <v>0</v>
          </cell>
          <cell r="AT2566">
            <v>0</v>
          </cell>
          <cell r="AU2566">
            <v>0</v>
          </cell>
          <cell r="PM2566">
            <v>0</v>
          </cell>
          <cell r="PN2566">
            <v>0</v>
          </cell>
          <cell r="PO2566">
            <v>0</v>
          </cell>
        </row>
        <row r="2567">
          <cell r="M2567" t="str">
            <v>DER_RF_FUT_US</v>
          </cell>
          <cell r="V2567" t="str">
            <v>-</v>
          </cell>
          <cell r="X2567">
            <v>0</v>
          </cell>
          <cell r="Y2567">
            <v>0</v>
          </cell>
          <cell r="AI2567">
            <v>0</v>
          </cell>
          <cell r="AJ2567">
            <v>0</v>
          </cell>
          <cell r="AT2567">
            <v>0</v>
          </cell>
          <cell r="AU2567">
            <v>0</v>
          </cell>
          <cell r="PM2567">
            <v>0</v>
          </cell>
          <cell r="PN2567">
            <v>0</v>
          </cell>
          <cell r="PO2567">
            <v>0</v>
          </cell>
        </row>
        <row r="2568">
          <cell r="M2568" t="str">
            <v>DER_RF_FUT_US</v>
          </cell>
          <cell r="V2568" t="str">
            <v>-</v>
          </cell>
          <cell r="X2568">
            <v>0</v>
          </cell>
          <cell r="Y2568">
            <v>0</v>
          </cell>
          <cell r="AI2568">
            <v>0</v>
          </cell>
          <cell r="AJ2568">
            <v>0</v>
          </cell>
          <cell r="AT2568">
            <v>0</v>
          </cell>
          <cell r="AU2568">
            <v>0</v>
          </cell>
          <cell r="PM2568">
            <v>0</v>
          </cell>
          <cell r="PN2568">
            <v>0</v>
          </cell>
          <cell r="PO2568">
            <v>0</v>
          </cell>
        </row>
        <row r="2569">
          <cell r="M2569" t="str">
            <v>DER_RF_FUT_US</v>
          </cell>
          <cell r="V2569" t="str">
            <v>-</v>
          </cell>
          <cell r="X2569">
            <v>0</v>
          </cell>
          <cell r="Y2569">
            <v>0</v>
          </cell>
          <cell r="AI2569">
            <v>0</v>
          </cell>
          <cell r="AJ2569">
            <v>0</v>
          </cell>
          <cell r="AT2569">
            <v>0</v>
          </cell>
          <cell r="AU2569">
            <v>0</v>
          </cell>
          <cell r="PM2569">
            <v>0</v>
          </cell>
          <cell r="PN2569">
            <v>0</v>
          </cell>
          <cell r="PO2569">
            <v>0</v>
          </cell>
        </row>
        <row r="2570">
          <cell r="M2570" t="str">
            <v>DER_RF_FUT_US</v>
          </cell>
          <cell r="V2570" t="str">
            <v>-</v>
          </cell>
          <cell r="X2570">
            <v>0</v>
          </cell>
          <cell r="Y2570">
            <v>0</v>
          </cell>
          <cell r="AI2570">
            <v>0</v>
          </cell>
          <cell r="AJ2570">
            <v>0</v>
          </cell>
          <cell r="AT2570">
            <v>0</v>
          </cell>
          <cell r="AU2570">
            <v>0</v>
          </cell>
          <cell r="PM2570">
            <v>0</v>
          </cell>
          <cell r="PN2570">
            <v>0</v>
          </cell>
          <cell r="PO2570">
            <v>0</v>
          </cell>
        </row>
        <row r="2571">
          <cell r="M2571" t="str">
            <v>DER_RF_FUT_US</v>
          </cell>
          <cell r="V2571" t="str">
            <v>-</v>
          </cell>
          <cell r="X2571">
            <v>0</v>
          </cell>
          <cell r="Y2571">
            <v>0</v>
          </cell>
          <cell r="AI2571">
            <v>0</v>
          </cell>
          <cell r="AJ2571">
            <v>0</v>
          </cell>
          <cell r="AT2571">
            <v>0</v>
          </cell>
          <cell r="AU2571">
            <v>0</v>
          </cell>
          <cell r="PM2571">
            <v>0</v>
          </cell>
          <cell r="PN2571">
            <v>0</v>
          </cell>
          <cell r="PO2571">
            <v>0</v>
          </cell>
        </row>
        <row r="2572">
          <cell r="M2572" t="str">
            <v>DER_RF_FUT_US</v>
          </cell>
          <cell r="V2572" t="str">
            <v>-</v>
          </cell>
          <cell r="X2572">
            <v>0</v>
          </cell>
          <cell r="Y2572">
            <v>0</v>
          </cell>
          <cell r="AI2572">
            <v>0</v>
          </cell>
          <cell r="AJ2572">
            <v>0</v>
          </cell>
          <cell r="AT2572">
            <v>0</v>
          </cell>
          <cell r="AU2572">
            <v>0</v>
          </cell>
          <cell r="PM2572">
            <v>0</v>
          </cell>
          <cell r="PN2572">
            <v>0</v>
          </cell>
          <cell r="PO2572">
            <v>0</v>
          </cell>
        </row>
        <row r="2573">
          <cell r="M2573" t="str">
            <v>DER_RF_FUT_US</v>
          </cell>
          <cell r="V2573" t="str">
            <v>-</v>
          </cell>
          <cell r="X2573">
            <v>0</v>
          </cell>
          <cell r="Y2573">
            <v>0</v>
          </cell>
          <cell r="AI2573">
            <v>0</v>
          </cell>
          <cell r="AJ2573">
            <v>0</v>
          </cell>
          <cell r="AT2573">
            <v>0</v>
          </cell>
          <cell r="AU2573">
            <v>0</v>
          </cell>
          <cell r="PM2573">
            <v>0</v>
          </cell>
          <cell r="PN2573">
            <v>0</v>
          </cell>
          <cell r="PO2573">
            <v>0</v>
          </cell>
        </row>
        <row r="2574">
          <cell r="M2574" t="str">
            <v>DER_RF_FUT_US</v>
          </cell>
          <cell r="V2574" t="str">
            <v>-</v>
          </cell>
          <cell r="X2574">
            <v>0</v>
          </cell>
          <cell r="Y2574">
            <v>0</v>
          </cell>
          <cell r="AI2574">
            <v>0</v>
          </cell>
          <cell r="AJ2574">
            <v>0</v>
          </cell>
          <cell r="AT2574">
            <v>0</v>
          </cell>
          <cell r="AU2574">
            <v>0</v>
          </cell>
          <cell r="PM2574">
            <v>0</v>
          </cell>
          <cell r="PN2574">
            <v>0</v>
          </cell>
          <cell r="PO2574">
            <v>0</v>
          </cell>
        </row>
        <row r="2575">
          <cell r="M2575" t="str">
            <v>DER_RF_FUT_US</v>
          </cell>
          <cell r="V2575" t="str">
            <v>-</v>
          </cell>
          <cell r="X2575">
            <v>0</v>
          </cell>
          <cell r="Y2575">
            <v>0</v>
          </cell>
          <cell r="AI2575">
            <v>0</v>
          </cell>
          <cell r="AJ2575">
            <v>0</v>
          </cell>
          <cell r="AT2575">
            <v>0</v>
          </cell>
          <cell r="AU2575">
            <v>0</v>
          </cell>
          <cell r="PM2575">
            <v>0</v>
          </cell>
          <cell r="PN2575">
            <v>0</v>
          </cell>
          <cell r="PO2575">
            <v>0</v>
          </cell>
        </row>
        <row r="2576">
          <cell r="M2576" t="str">
            <v>DER_RF_FUT_US</v>
          </cell>
          <cell r="V2576" t="str">
            <v>-</v>
          </cell>
          <cell r="X2576">
            <v>0</v>
          </cell>
          <cell r="Y2576">
            <v>0</v>
          </cell>
          <cell r="AI2576">
            <v>0</v>
          </cell>
          <cell r="AJ2576">
            <v>0</v>
          </cell>
          <cell r="AT2576">
            <v>0</v>
          </cell>
          <cell r="AU2576">
            <v>0</v>
          </cell>
          <cell r="PM2576">
            <v>0</v>
          </cell>
          <cell r="PN2576">
            <v>0</v>
          </cell>
          <cell r="PO2576">
            <v>0</v>
          </cell>
        </row>
        <row r="2577">
          <cell r="M2577" t="str">
            <v>DER_RF_FUT_US</v>
          </cell>
          <cell r="V2577" t="str">
            <v>-</v>
          </cell>
          <cell r="X2577">
            <v>0</v>
          </cell>
          <cell r="Y2577">
            <v>0</v>
          </cell>
          <cell r="AI2577">
            <v>0</v>
          </cell>
          <cell r="AJ2577">
            <v>0</v>
          </cell>
          <cell r="AT2577">
            <v>0</v>
          </cell>
          <cell r="AU2577">
            <v>0</v>
          </cell>
          <cell r="PM2577">
            <v>0</v>
          </cell>
          <cell r="PN2577">
            <v>0</v>
          </cell>
          <cell r="PO2577">
            <v>0</v>
          </cell>
        </row>
        <row r="2578">
          <cell r="M2578" t="str">
            <v>DER_RF_FUT_US</v>
          </cell>
          <cell r="V2578" t="str">
            <v>-</v>
          </cell>
          <cell r="X2578">
            <v>0</v>
          </cell>
          <cell r="Y2578">
            <v>0</v>
          </cell>
          <cell r="AI2578">
            <v>0</v>
          </cell>
          <cell r="AJ2578">
            <v>0</v>
          </cell>
          <cell r="AT2578">
            <v>0</v>
          </cell>
          <cell r="AU2578">
            <v>0</v>
          </cell>
          <cell r="PM2578">
            <v>0</v>
          </cell>
          <cell r="PN2578">
            <v>0</v>
          </cell>
          <cell r="PO2578">
            <v>0</v>
          </cell>
        </row>
        <row r="2579">
          <cell r="M2579" t="str">
            <v>DER_RF_FUT_US</v>
          </cell>
          <cell r="V2579" t="str">
            <v>-</v>
          </cell>
          <cell r="X2579">
            <v>0</v>
          </cell>
          <cell r="Y2579">
            <v>0</v>
          </cell>
          <cell r="AI2579">
            <v>0</v>
          </cell>
          <cell r="AJ2579">
            <v>0</v>
          </cell>
          <cell r="AT2579">
            <v>0</v>
          </cell>
          <cell r="AU2579">
            <v>0</v>
          </cell>
          <cell r="PM2579">
            <v>0</v>
          </cell>
          <cell r="PN2579">
            <v>0</v>
          </cell>
          <cell r="PO2579">
            <v>0</v>
          </cell>
        </row>
        <row r="2580">
          <cell r="M2580" t="str">
            <v>DER_RF_FUT_US</v>
          </cell>
          <cell r="V2580" t="str">
            <v>-</v>
          </cell>
          <cell r="X2580">
            <v>0</v>
          </cell>
          <cell r="Y2580">
            <v>0</v>
          </cell>
          <cell r="AI2580">
            <v>0</v>
          </cell>
          <cell r="AJ2580">
            <v>0</v>
          </cell>
          <cell r="AT2580">
            <v>0</v>
          </cell>
          <cell r="AU2580">
            <v>0</v>
          </cell>
          <cell r="PM2580">
            <v>0</v>
          </cell>
          <cell r="PN2580">
            <v>0</v>
          </cell>
          <cell r="PO2580">
            <v>0</v>
          </cell>
        </row>
        <row r="2582">
          <cell r="M2582" t="str">
            <v>M_EM_PEN</v>
          </cell>
          <cell r="V2582" t="str">
            <v>FX</v>
          </cell>
          <cell r="X2582">
            <v>0.68807828285987005</v>
          </cell>
          <cell r="Y2582">
            <v>0</v>
          </cell>
          <cell r="AI2582">
            <v>0.58224915394647703</v>
          </cell>
          <cell r="AJ2582">
            <v>0</v>
          </cell>
          <cell r="AT2582">
            <v>0.58284350880503399</v>
          </cell>
          <cell r="AU2582">
            <v>0</v>
          </cell>
          <cell r="PM2582">
            <v>0</v>
          </cell>
          <cell r="PN2582">
            <v>0</v>
          </cell>
          <cell r="PO2582">
            <v>0</v>
          </cell>
        </row>
        <row r="2583">
          <cell r="M2583" t="str">
            <v>M_EM_PEN</v>
          </cell>
          <cell r="V2583" t="str">
            <v>FX</v>
          </cell>
          <cell r="X2583">
            <v>3.1123542017737899E-3</v>
          </cell>
          <cell r="Y2583">
            <v>0</v>
          </cell>
          <cell r="AI2583">
            <v>1.0309654433774001E-2</v>
          </cell>
          <cell r="AJ2583">
            <v>0</v>
          </cell>
          <cell r="AT2583">
            <v>0</v>
          </cell>
          <cell r="AU2583">
            <v>0</v>
          </cell>
          <cell r="PM2583">
            <v>0</v>
          </cell>
          <cell r="PN2583">
            <v>0</v>
          </cell>
          <cell r="PO2583">
            <v>0</v>
          </cell>
        </row>
        <row r="2584">
          <cell r="M2584" t="str">
            <v>M_DM_AUD</v>
          </cell>
          <cell r="V2584" t="str">
            <v>FX</v>
          </cell>
          <cell r="X2584">
            <v>2.1022364058828999E-2</v>
          </cell>
          <cell r="Y2584">
            <v>1.4042179895246101</v>
          </cell>
          <cell r="AI2584">
            <v>2.6677329670388598E-2</v>
          </cell>
          <cell r="AJ2584">
            <v>1.7819492674941999</v>
          </cell>
          <cell r="AT2584">
            <v>3.2228271110803598E-2</v>
          </cell>
          <cell r="AU2584">
            <v>2.15273210655287</v>
          </cell>
          <cell r="PM2584">
            <v>0</v>
          </cell>
          <cell r="PN2584">
            <v>0</v>
          </cell>
          <cell r="PO2584">
            <v>0</v>
          </cell>
        </row>
        <row r="2585">
          <cell r="M2585" t="str">
            <v>M_EM_BRL</v>
          </cell>
          <cell r="V2585" t="str">
            <v>FX</v>
          </cell>
          <cell r="X2585">
            <v>8.4973412872600906E-2</v>
          </cell>
          <cell r="Y2585">
            <v>-2.0191654754275801</v>
          </cell>
          <cell r="AI2585">
            <v>2.19057675137143E-2</v>
          </cell>
          <cell r="AJ2585">
            <v>-0.52053186968881204</v>
          </cell>
          <cell r="AT2585">
            <v>4.2757835477186402E-2</v>
          </cell>
          <cell r="AU2585">
            <v>-1.0160253928948</v>
          </cell>
          <cell r="PM2585">
            <v>0</v>
          </cell>
          <cell r="PN2585">
            <v>0</v>
          </cell>
          <cell r="PO2585">
            <v>0</v>
          </cell>
        </row>
        <row r="2586">
          <cell r="M2586" t="str">
            <v>M_DM_CAD</v>
          </cell>
          <cell r="V2586" t="str">
            <v>FX</v>
          </cell>
          <cell r="X2586">
            <v>3.4047919876609599E-3</v>
          </cell>
          <cell r="Y2586">
            <v>-4.9926778481479403E-2</v>
          </cell>
          <cell r="AI2586">
            <v>1.8573890926254898E-2</v>
          </cell>
          <cell r="AJ2586">
            <v>-0.27236158366417101</v>
          </cell>
          <cell r="AT2586">
            <v>4.3406638327939402E-2</v>
          </cell>
          <cell r="AU2586">
            <v>-0.63650103273804604</v>
          </cell>
          <cell r="PM2586">
            <v>0</v>
          </cell>
          <cell r="PN2586">
            <v>0</v>
          </cell>
          <cell r="PO2586">
            <v>0</v>
          </cell>
        </row>
        <row r="2587">
          <cell r="M2587" t="str">
            <v>M_DM_CHF</v>
          </cell>
          <cell r="V2587" t="str">
            <v>FX</v>
          </cell>
          <cell r="X2587">
            <v>1.8578312464408101E-5</v>
          </cell>
          <cell r="Y2587">
            <v>1.0017856233446301E-3</v>
          </cell>
          <cell r="AI2587">
            <v>4.5900278060351598E-4</v>
          </cell>
          <cell r="AJ2587">
            <v>2.4750492682024099E-2</v>
          </cell>
          <cell r="AT2587">
            <v>1.10603530119247E-4</v>
          </cell>
          <cell r="AU2587">
            <v>5.9639984306691903E-3</v>
          </cell>
          <cell r="PM2587">
            <v>0</v>
          </cell>
          <cell r="PN2587">
            <v>0</v>
          </cell>
          <cell r="PO2587">
            <v>0</v>
          </cell>
        </row>
        <row r="2588">
          <cell r="M2588" t="str">
            <v>M_EM_CLP</v>
          </cell>
          <cell r="V2588" t="str">
            <v>FX</v>
          </cell>
          <cell r="X2588">
            <v>4.0996527748844002E-3</v>
          </cell>
          <cell r="Y2588">
            <v>0.65322469866124799</v>
          </cell>
          <cell r="AI2588">
            <v>3.4964124346489301E-3</v>
          </cell>
          <cell r="AJ2588">
            <v>0.55710643911410795</v>
          </cell>
          <cell r="AT2588">
            <v>6.0130293185839401E-3</v>
          </cell>
          <cell r="AU2588">
            <v>0.95809559500503705</v>
          </cell>
          <cell r="PM2588">
            <v>0</v>
          </cell>
          <cell r="PN2588">
            <v>0</v>
          </cell>
          <cell r="PO2588">
            <v>0</v>
          </cell>
        </row>
        <row r="2589">
          <cell r="M2589" t="str">
            <v>M_EM_CNH</v>
          </cell>
          <cell r="V2589" t="str">
            <v>FX</v>
          </cell>
          <cell r="X2589">
            <v>3.1057579531972102E-8</v>
          </cell>
          <cell r="Y2589">
            <v>7.2021943964273305E-7</v>
          </cell>
          <cell r="AI2589">
            <v>2.3267749448448398E-8</v>
          </cell>
          <cell r="AJ2589">
            <v>5.3957505130597404E-7</v>
          </cell>
          <cell r="AT2589">
            <v>1.80217616462247E-11</v>
          </cell>
          <cell r="AU2589">
            <v>4.1744385725905901E-10</v>
          </cell>
          <cell r="PM2589">
            <v>0</v>
          </cell>
          <cell r="PN2589">
            <v>0</v>
          </cell>
          <cell r="PO2589">
            <v>0</v>
          </cell>
        </row>
        <row r="2590">
          <cell r="M2590" t="str">
            <v>M_EM_CNY</v>
          </cell>
          <cell r="V2590" t="str">
            <v>FX</v>
          </cell>
          <cell r="X2590">
            <v>3.5256037994408698E-3</v>
          </cell>
          <cell r="Y2590">
            <v>8.3823824836848401E-2</v>
          </cell>
          <cell r="AI2590">
            <v>1.16078870716536E-2</v>
          </cell>
          <cell r="AJ2590">
            <v>0.27598605741419002</v>
          </cell>
          <cell r="AT2590">
            <v>1.96544623166089E-2</v>
          </cell>
          <cell r="AU2590">
            <v>0.467299305366708</v>
          </cell>
          <cell r="PM2590">
            <v>0</v>
          </cell>
          <cell r="PN2590">
            <v>0</v>
          </cell>
          <cell r="PO2590">
            <v>0</v>
          </cell>
        </row>
        <row r="2591">
          <cell r="M2591" t="str">
            <v>M_EM_COP</v>
          </cell>
          <cell r="V2591" t="str">
            <v>FX</v>
          </cell>
          <cell r="X2591">
            <v>2.29186271156889E-2</v>
          </cell>
          <cell r="Y2591">
            <v>-0.16706293238577499</v>
          </cell>
          <cell r="AI2591">
            <v>6.2256997204189601E-3</v>
          </cell>
          <cell r="AJ2591">
            <v>-4.5381586174508798E-2</v>
          </cell>
          <cell r="AT2591">
            <v>1.1233129233489999E-3</v>
          </cell>
          <cell r="AU2591">
            <v>-8.1882719249470898E-3</v>
          </cell>
          <cell r="PM2591">
            <v>0</v>
          </cell>
          <cell r="PN2591">
            <v>0</v>
          </cell>
          <cell r="PO2591">
            <v>0</v>
          </cell>
        </row>
        <row r="2592">
          <cell r="M2592" t="str">
            <v>M_EM_CZK</v>
          </cell>
          <cell r="V2592" t="str">
            <v>FX</v>
          </cell>
          <cell r="X2592">
            <v>1.2587517790249999E-3</v>
          </cell>
          <cell r="Y2592">
            <v>8.42064831219069E-2</v>
          </cell>
          <cell r="AI2592">
            <v>5.3584948640798401E-4</v>
          </cell>
          <cell r="AJ2592">
            <v>3.5846623205326701E-2</v>
          </cell>
          <cell r="AT2592">
            <v>7.5314266797035898E-5</v>
          </cell>
          <cell r="AU2592">
            <v>5.0382844674068403E-3</v>
          </cell>
          <cell r="PM2592">
            <v>0</v>
          </cell>
          <cell r="PN2592">
            <v>0</v>
          </cell>
          <cell r="PO2592">
            <v>0</v>
          </cell>
        </row>
        <row r="2593">
          <cell r="M2593" t="str">
            <v>M_DM_ODM</v>
          </cell>
          <cell r="V2593" t="str">
            <v>FX</v>
          </cell>
          <cell r="X2593">
            <v>0</v>
          </cell>
          <cell r="Y2593">
            <v>0</v>
          </cell>
          <cell r="AI2593">
            <v>9.4522839124100094E-5</v>
          </cell>
          <cell r="AJ2593">
            <v>4.0413608681788603E-3</v>
          </cell>
          <cell r="AT2593">
            <v>1.06341194108686E-8</v>
          </cell>
          <cell r="AU2593">
            <v>4.5466519438264202E-7</v>
          </cell>
          <cell r="PM2593">
            <v>0</v>
          </cell>
          <cell r="PN2593">
            <v>0</v>
          </cell>
          <cell r="PO2593">
            <v>0</v>
          </cell>
        </row>
        <row r="2594">
          <cell r="M2594" t="str">
            <v>M_DM_USD</v>
          </cell>
          <cell r="V2594" t="str">
            <v>FX</v>
          </cell>
          <cell r="X2594">
            <v>4.80646477642825E-2</v>
          </cell>
          <cell r="Y2594">
            <v>-21.841089314067499</v>
          </cell>
          <cell r="AI2594">
            <v>0.17587426669107101</v>
          </cell>
          <cell r="AJ2594">
            <v>-28.833485865731301</v>
          </cell>
          <cell r="AT2594">
            <v>9.27440791329847E-2</v>
          </cell>
          <cell r="AU2594">
            <v>-29.537852101461102</v>
          </cell>
          <cell r="PM2594">
            <v>0</v>
          </cell>
          <cell r="PN2594">
            <v>0</v>
          </cell>
          <cell r="PO2594">
            <v>0</v>
          </cell>
        </row>
        <row r="2595">
          <cell r="M2595" t="str">
            <v>M_EM_OEM</v>
          </cell>
          <cell r="V2595" t="str">
            <v>FX</v>
          </cell>
          <cell r="X2595">
            <v>1.70739878302637E-3</v>
          </cell>
          <cell r="Y2595">
            <v>0.335474334689501</v>
          </cell>
          <cell r="AI2595">
            <v>2.2951599651604499E-4</v>
          </cell>
          <cell r="AJ2595">
            <v>4.5095924277038797E-2</v>
          </cell>
          <cell r="AT2595">
            <v>5.6932137501023098E-6</v>
          </cell>
          <cell r="AU2595">
            <v>1.1186180493005799E-3</v>
          </cell>
          <cell r="PM2595">
            <v>0</v>
          </cell>
          <cell r="PN2595">
            <v>0</v>
          </cell>
          <cell r="PO2595">
            <v>0</v>
          </cell>
        </row>
        <row r="2596">
          <cell r="M2596" t="str">
            <v>M_DM_EUR</v>
          </cell>
          <cell r="V2596" t="str">
            <v>FX</v>
          </cell>
          <cell r="X2596">
            <v>3.5086703939354699E-3</v>
          </cell>
          <cell r="Y2596">
            <v>0.15299443615557401</v>
          </cell>
          <cell r="AI2596">
            <v>4.6783728607704498E-3</v>
          </cell>
          <cell r="AJ2596">
            <v>0.20399893338574099</v>
          </cell>
          <cell r="AT2596">
            <v>2.7864458983196498E-3</v>
          </cell>
          <cell r="AU2596">
            <v>0.121502070935531</v>
          </cell>
          <cell r="PM2596">
            <v>0</v>
          </cell>
          <cell r="PN2596">
            <v>0</v>
          </cell>
          <cell r="PO2596">
            <v>0</v>
          </cell>
        </row>
        <row r="2597">
          <cell r="M2597" t="str">
            <v>M_DM_GBP</v>
          </cell>
          <cell r="V2597" t="str">
            <v>FX</v>
          </cell>
          <cell r="X2597">
            <v>2.5887673484674698E-3</v>
          </cell>
          <cell r="Y2597">
            <v>8.4087897103124504E-2</v>
          </cell>
          <cell r="AI2597">
            <v>2.3974174938393902E-2</v>
          </cell>
          <cell r="AJ2597">
            <v>0.77872503935871895</v>
          </cell>
          <cell r="AT2597">
            <v>2.8605030954266801E-2</v>
          </cell>
          <cell r="AU2597">
            <v>0.92914371038643795</v>
          </cell>
          <cell r="PM2597">
            <v>0</v>
          </cell>
          <cell r="PN2597">
            <v>0</v>
          </cell>
          <cell r="PO2597">
            <v>0</v>
          </cell>
        </row>
        <row r="2598">
          <cell r="M2598" t="str">
            <v>M_DM_HKD</v>
          </cell>
          <cell r="V2598" t="str">
            <v>FX</v>
          </cell>
          <cell r="X2598">
            <v>6.9991104144126197E-6</v>
          </cell>
          <cell r="Y2598">
            <v>1.0726877164302101E-5</v>
          </cell>
          <cell r="AI2598">
            <v>2.84376244824912E-4</v>
          </cell>
          <cell r="AJ2598">
            <v>4.3583665565449803E-4</v>
          </cell>
          <cell r="AT2598">
            <v>4.5032275263436798E-4</v>
          </cell>
          <cell r="AU2598">
            <v>6.9016722115122797E-4</v>
          </cell>
          <cell r="PM2598">
            <v>0</v>
          </cell>
          <cell r="PN2598">
            <v>0</v>
          </cell>
          <cell r="PO2598">
            <v>0</v>
          </cell>
        </row>
        <row r="2599">
          <cell r="M2599" t="str">
            <v>M_EM_HUF</v>
          </cell>
          <cell r="V2599" t="str">
            <v>FX</v>
          </cell>
          <cell r="X2599">
            <v>7.3325965681436797E-4</v>
          </cell>
          <cell r="Y2599">
            <v>0.109427873427048</v>
          </cell>
          <cell r="AI2599">
            <v>5.1689854768889902E-4</v>
          </cell>
          <cell r="AJ2599">
            <v>7.7139262095737807E-2</v>
          </cell>
          <cell r="AT2599">
            <v>8.2299446077014097E-4</v>
          </cell>
          <cell r="AU2599">
            <v>0.12281943080783</v>
          </cell>
          <cell r="PM2599">
            <v>0</v>
          </cell>
          <cell r="PN2599">
            <v>0</v>
          </cell>
          <cell r="PO2599">
            <v>0</v>
          </cell>
        </row>
        <row r="2600">
          <cell r="M2600" t="str">
            <v>M_EM_IDR</v>
          </cell>
          <cell r="V2600" t="str">
            <v>FX</v>
          </cell>
          <cell r="X2600">
            <v>1.39856551211287E-3</v>
          </cell>
          <cell r="Y2600">
            <v>2.8973888412942E-2</v>
          </cell>
          <cell r="AI2600">
            <v>1.0850848473108799E-3</v>
          </cell>
          <cell r="AJ2600">
            <v>2.2479552808096801E-2</v>
          </cell>
          <cell r="AT2600">
            <v>8.7107413399104504E-4</v>
          </cell>
          <cell r="AU2600">
            <v>1.8045922438591998E-2</v>
          </cell>
          <cell r="PM2600">
            <v>0</v>
          </cell>
          <cell r="PN2600">
            <v>0</v>
          </cell>
          <cell r="PO2600">
            <v>0</v>
          </cell>
        </row>
        <row r="2601">
          <cell r="M2601" t="str">
            <v>M_EM_OEM</v>
          </cell>
          <cell r="V2601" t="str">
            <v>FX</v>
          </cell>
          <cell r="X2601">
            <v>1.16189073257704E-4</v>
          </cell>
          <cell r="Y2601">
            <v>1.2141290155476299E-2</v>
          </cell>
          <cell r="AI2601">
            <v>2.79914556649089E-4</v>
          </cell>
          <cell r="AJ2601">
            <v>2.9249943696019201E-2</v>
          </cell>
          <cell r="AT2601">
            <v>5.1474914633080902E-4</v>
          </cell>
          <cell r="AU2601">
            <v>5.3789212421939701E-2</v>
          </cell>
          <cell r="PM2601">
            <v>0</v>
          </cell>
          <cell r="PN2601">
            <v>0</v>
          </cell>
          <cell r="PO2601">
            <v>0</v>
          </cell>
        </row>
        <row r="2602">
          <cell r="M2602" t="str">
            <v>M_DM_JPY</v>
          </cell>
          <cell r="V2602" t="str">
            <v>FX</v>
          </cell>
          <cell r="X2602">
            <v>4.3012807844324897E-3</v>
          </cell>
          <cell r="Y2602">
            <v>0.39875866597594001</v>
          </cell>
          <cell r="AI2602">
            <v>4.1273790567894503E-3</v>
          </cell>
          <cell r="AJ2602">
            <v>0.38263676545247099</v>
          </cell>
          <cell r="AT2602">
            <v>5.57055694465345E-3</v>
          </cell>
          <cell r="AU2602">
            <v>0.51642940029239504</v>
          </cell>
          <cell r="PM2602">
            <v>0</v>
          </cell>
          <cell r="PN2602">
            <v>0</v>
          </cell>
          <cell r="PO2602">
            <v>0</v>
          </cell>
        </row>
        <row r="2603">
          <cell r="M2603" t="str">
            <v>M_EM_MXN</v>
          </cell>
          <cell r="V2603" t="str">
            <v>FX</v>
          </cell>
          <cell r="X2603">
            <v>4.2219115557898798E-2</v>
          </cell>
          <cell r="Y2603">
            <v>3.05886522531162</v>
          </cell>
          <cell r="AI2603">
            <v>1.17944373888517E-2</v>
          </cell>
          <cell r="AJ2603">
            <v>0.85453221613240904</v>
          </cell>
          <cell r="AT2603">
            <v>7.9833758004585996E-3</v>
          </cell>
          <cell r="AU2603">
            <v>0.57841265251434804</v>
          </cell>
          <cell r="PM2603">
            <v>0</v>
          </cell>
          <cell r="PN2603">
            <v>0</v>
          </cell>
          <cell r="PO2603">
            <v>0</v>
          </cell>
        </row>
        <row r="2604">
          <cell r="M2604" t="str">
            <v>M_DM_NOK</v>
          </cell>
          <cell r="V2604" t="str">
            <v>FX</v>
          </cell>
          <cell r="X2604">
            <v>1.4874642111065201E-2</v>
          </cell>
          <cell r="Y2604">
            <v>-0.84059207289710602</v>
          </cell>
          <cell r="AI2604">
            <v>9.8178882028612802E-3</v>
          </cell>
          <cell r="AJ2604">
            <v>-0.55482605458956302</v>
          </cell>
          <cell r="AT2604">
            <v>1.4699187340078799E-2</v>
          </cell>
          <cell r="AU2604">
            <v>-0.83067681654780401</v>
          </cell>
          <cell r="PM2604">
            <v>0</v>
          </cell>
          <cell r="PN2604">
            <v>0</v>
          </cell>
          <cell r="PO2604">
            <v>0</v>
          </cell>
        </row>
        <row r="2605">
          <cell r="M2605" t="str">
            <v>M_DM_ODM</v>
          </cell>
          <cell r="V2605" t="str">
            <v>FX</v>
          </cell>
          <cell r="X2605">
            <v>0</v>
          </cell>
          <cell r="Y2605">
            <v>0</v>
          </cell>
          <cell r="AI2605">
            <v>9.8383585343645493E-4</v>
          </cell>
          <cell r="AJ2605">
            <v>0.11195157469723301</v>
          </cell>
          <cell r="AT2605">
            <v>0</v>
          </cell>
          <cell r="AU2605">
            <v>0</v>
          </cell>
          <cell r="PM2605">
            <v>0</v>
          </cell>
          <cell r="PN2605">
            <v>0</v>
          </cell>
          <cell r="PO2605">
            <v>0</v>
          </cell>
        </row>
        <row r="2606">
          <cell r="M2606" t="str">
            <v>M_EM_PLN</v>
          </cell>
          <cell r="V2606" t="str">
            <v>FX</v>
          </cell>
          <cell r="X2606">
            <v>2.5139176604224499E-3</v>
          </cell>
          <cell r="Y2606">
            <v>0.209289535013646</v>
          </cell>
          <cell r="AI2606">
            <v>3.25310889363979E-3</v>
          </cell>
          <cell r="AJ2606">
            <v>0.27082893701013699</v>
          </cell>
          <cell r="AT2606">
            <v>3.2527522417035702E-3</v>
          </cell>
          <cell r="AU2606">
            <v>0.27079924490136498</v>
          </cell>
          <cell r="PM2606">
            <v>0</v>
          </cell>
          <cell r="PN2606">
            <v>0</v>
          </cell>
          <cell r="PO2606">
            <v>0</v>
          </cell>
        </row>
        <row r="2607">
          <cell r="M2607" t="str">
            <v>M_EM_OEM</v>
          </cell>
          <cell r="V2607" t="str">
            <v>FX</v>
          </cell>
          <cell r="X2607">
            <v>1.2114227232176799E-3</v>
          </cell>
          <cell r="Y2607">
            <v>-7.0209152425171296E-3</v>
          </cell>
          <cell r="AI2607">
            <v>4.52200235696507E-4</v>
          </cell>
          <cell r="AJ2607">
            <v>-2.62076933710276E-3</v>
          </cell>
          <cell r="AT2607">
            <v>2.3251665781565101E-5</v>
          </cell>
          <cell r="AU2607">
            <v>-1.3475723315003999E-4</v>
          </cell>
          <cell r="PM2607">
            <v>0</v>
          </cell>
          <cell r="PN2607">
            <v>0</v>
          </cell>
          <cell r="PO2607">
            <v>0</v>
          </cell>
        </row>
        <row r="2608">
          <cell r="M2608" t="str">
            <v>M_DM_SEK</v>
          </cell>
          <cell r="V2608" t="str">
            <v>FX</v>
          </cell>
          <cell r="X2608">
            <v>1.9351323345231399E-4</v>
          </cell>
          <cell r="Y2608">
            <v>6.2214230700519098E-3</v>
          </cell>
          <cell r="AI2608">
            <v>2.6803710331786898E-3</v>
          </cell>
          <cell r="AJ2608">
            <v>8.6173549402879204E-2</v>
          </cell>
          <cell r="AT2608">
            <v>1.3087290157619599E-3</v>
          </cell>
          <cell r="AU2608">
            <v>4.20754526508915E-2</v>
          </cell>
          <cell r="PM2608">
            <v>0</v>
          </cell>
          <cell r="PN2608">
            <v>0</v>
          </cell>
          <cell r="PO2608">
            <v>0</v>
          </cell>
        </row>
        <row r="2609">
          <cell r="M2609" t="str">
            <v>M_DM_ODM</v>
          </cell>
          <cell r="V2609" t="str">
            <v>FX</v>
          </cell>
          <cell r="X2609">
            <v>5.4379041723439403E-5</v>
          </cell>
          <cell r="Y2609">
            <v>3.17254143178403E-3</v>
          </cell>
          <cell r="AI2609">
            <v>3.4988890429254099E-4</v>
          </cell>
          <cell r="AJ2609">
            <v>2.0412957093540698E-2</v>
          </cell>
          <cell r="AT2609">
            <v>7.9163915430351399E-4</v>
          </cell>
          <cell r="AU2609">
            <v>4.6185220197170203E-2</v>
          </cell>
          <cell r="PM2609">
            <v>0</v>
          </cell>
          <cell r="PN2609">
            <v>0</v>
          </cell>
          <cell r="PO2609">
            <v>0</v>
          </cell>
        </row>
        <row r="2610">
          <cell r="M2610" t="str">
            <v>M_EM_THB</v>
          </cell>
          <cell r="V2610" t="str">
            <v>FX</v>
          </cell>
          <cell r="X2610">
            <v>6.8456851817518297E-4</v>
          </cell>
          <cell r="Y2610">
            <v>6.8992664068456805E-2</v>
          </cell>
          <cell r="AI2610">
            <v>6.9400708726808703E-4</v>
          </cell>
          <cell r="AJ2610">
            <v>6.9943908553859999E-2</v>
          </cell>
          <cell r="AT2610">
            <v>2.8560038785896798E-4</v>
          </cell>
          <cell r="AU2610">
            <v>2.87835784074097E-2</v>
          </cell>
          <cell r="PM2610">
            <v>0</v>
          </cell>
          <cell r="PN2610">
            <v>0</v>
          </cell>
          <cell r="PO2610">
            <v>0</v>
          </cell>
        </row>
        <row r="2611">
          <cell r="M2611" t="str">
            <v>M_EM_TRY</v>
          </cell>
          <cell r="V2611" t="str">
            <v>FX</v>
          </cell>
          <cell r="X2611">
            <v>7.8070586816416602E-4</v>
          </cell>
          <cell r="Y2611">
            <v>8.6411493072091595E-4</v>
          </cell>
          <cell r="AI2611">
            <v>9.5815105912679902E-4</v>
          </cell>
          <cell r="AJ2611">
            <v>1.0605180134071199E-3</v>
          </cell>
          <cell r="AT2611">
            <v>8.1307069040065898E-3</v>
          </cell>
          <cell r="AU2611">
            <v>8.9993754603945302E-3</v>
          </cell>
          <cell r="PM2611">
            <v>0</v>
          </cell>
          <cell r="PN2611">
            <v>0</v>
          </cell>
          <cell r="PO2611">
            <v>0</v>
          </cell>
        </row>
        <row r="2612">
          <cell r="M2612" t="str">
            <v>M_EM_ZAR</v>
          </cell>
          <cell r="V2612" t="str">
            <v>FX</v>
          </cell>
          <cell r="X2612">
            <v>1.2411465333121E-2</v>
          </cell>
          <cell r="Y2612">
            <v>2.11899560799145</v>
          </cell>
          <cell r="AI2612">
            <v>3.0518092849197002E-3</v>
          </cell>
          <cell r="AJ2612">
            <v>0.52103198918018701</v>
          </cell>
          <cell r="AT2612">
            <v>3.4366667952026599E-3</v>
          </cell>
          <cell r="AU2612">
            <v>0.58673828188027199</v>
          </cell>
          <cell r="PM2612">
            <v>0</v>
          </cell>
          <cell r="PN2612">
            <v>0</v>
          </cell>
          <cell r="PO2612">
            <v>0</v>
          </cell>
        </row>
        <row r="2613">
          <cell r="M2613" t="str">
            <v>M_EM_OEM</v>
          </cell>
          <cell r="V2613" t="str">
            <v>FX</v>
          </cell>
          <cell r="X2613">
            <v>1.07004195738477E-4</v>
          </cell>
          <cell r="Y2613">
            <v>1.1289727328556201E-2</v>
          </cell>
          <cell r="AI2613">
            <v>4.9778485492297099E-4</v>
          </cell>
          <cell r="AJ2613">
            <v>5.2519952524754401E-2</v>
          </cell>
          <cell r="AT2613">
            <v>1.1715794768687299E-3</v>
          </cell>
          <cell r="AU2613">
            <v>0.123610226174797</v>
          </cell>
          <cell r="PM2613">
            <v>0</v>
          </cell>
          <cell r="PN2613">
            <v>0</v>
          </cell>
          <cell r="PO2613">
            <v>0</v>
          </cell>
        </row>
        <row r="2614">
          <cell r="M2614" t="str">
            <v>M_EM_KRW</v>
          </cell>
          <cell r="V2614" t="str">
            <v>FX</v>
          </cell>
          <cell r="X2614">
            <v>1.3162193652485501E-2</v>
          </cell>
          <cell r="Y2614">
            <v>1.6826252584900601</v>
          </cell>
          <cell r="AI2614">
            <v>5.6565365913385797E-2</v>
          </cell>
          <cell r="AJ2614">
            <v>7.2311892648424498</v>
          </cell>
          <cell r="AT2614">
            <v>8.0139542902480404E-2</v>
          </cell>
          <cell r="AU2614">
            <v>10.244859075305699</v>
          </cell>
          <cell r="PM2614">
            <v>0</v>
          </cell>
          <cell r="PN2614">
            <v>0</v>
          </cell>
          <cell r="PO2614">
            <v>0</v>
          </cell>
        </row>
        <row r="2615">
          <cell r="M2615" t="str">
            <v>M_EM_TWD</v>
          </cell>
          <cell r="V2615" t="str">
            <v>FX</v>
          </cell>
          <cell r="X2615">
            <v>1.17768100950431E-3</v>
          </cell>
          <cell r="Y2615">
            <v>5.3106753523657298E-2</v>
          </cell>
          <cell r="AI2615">
            <v>5.1791217909336702E-3</v>
          </cell>
          <cell r="AJ2615">
            <v>0.23354910387185501</v>
          </cell>
          <cell r="AT2615">
            <v>1.15239743732029E-2</v>
          </cell>
          <cell r="AU2615">
            <v>0.51966607401032805</v>
          </cell>
          <cell r="PM2615">
            <v>0</v>
          </cell>
          <cell r="PN2615">
            <v>0</v>
          </cell>
          <cell r="PO2615">
            <v>0</v>
          </cell>
        </row>
        <row r="2616">
          <cell r="M2616" t="str">
            <v>M_EM_INR</v>
          </cell>
          <cell r="V2616" t="str">
            <v>FX</v>
          </cell>
          <cell r="X2616">
            <v>1.35040079746402E-3</v>
          </cell>
          <cell r="Y2616">
            <v>9.6685168058385798E-2</v>
          </cell>
          <cell r="AI2616">
            <v>5.2836497906235099E-3</v>
          </cell>
          <cell r="AJ2616">
            <v>0.37829551709611697</v>
          </cell>
          <cell r="AT2616">
            <v>2.0035971328508698E-3</v>
          </cell>
          <cell r="AU2616">
            <v>0.14345231865498001</v>
          </cell>
          <cell r="PM2616">
            <v>0</v>
          </cell>
          <cell r="PN2616">
            <v>0</v>
          </cell>
          <cell r="PO2616">
            <v>0</v>
          </cell>
        </row>
        <row r="2617">
          <cell r="M2617" t="str">
            <v>M_EM_OEM</v>
          </cell>
          <cell r="V2617" t="str">
            <v>FX</v>
          </cell>
          <cell r="X2617">
            <v>3.0048903592430599E-4</v>
          </cell>
          <cell r="Y2617">
            <v>-1.7829278875503001E-3</v>
          </cell>
          <cell r="AI2617">
            <v>1.80893924601387E-6</v>
          </cell>
          <cell r="AJ2617">
            <v>-1.07331976639813E-5</v>
          </cell>
          <cell r="AT2617">
            <v>0</v>
          </cell>
          <cell r="AU2617">
            <v>0</v>
          </cell>
          <cell r="PM2617">
            <v>0</v>
          </cell>
          <cell r="PN2617">
            <v>0</v>
          </cell>
          <cell r="PO2617">
            <v>0</v>
          </cell>
        </row>
        <row r="2618">
          <cell r="M2618" t="str">
            <v>M_EM_MYR</v>
          </cell>
          <cell r="V2618" t="str">
            <v>FX</v>
          </cell>
          <cell r="X2618">
            <v>1.80125205955979E-3</v>
          </cell>
          <cell r="Y2618">
            <v>0.16749216664724301</v>
          </cell>
          <cell r="AI2618">
            <v>8.6484742298821896E-4</v>
          </cell>
          <cell r="AJ2618">
            <v>8.04191550685118E-2</v>
          </cell>
          <cell r="AT2618">
            <v>9.7928824964491401E-5</v>
          </cell>
          <cell r="AU2618">
            <v>9.1060609674897802E-3</v>
          </cell>
          <cell r="PM2618">
            <v>0</v>
          </cell>
          <cell r="PN2618">
            <v>0</v>
          </cell>
          <cell r="PO2618">
            <v>0</v>
          </cell>
        </row>
        <row r="2619">
          <cell r="M2619" t="str">
            <v>M_EM_OEM</v>
          </cell>
          <cell r="V2619" t="str">
            <v>FX</v>
          </cell>
          <cell r="X2619">
            <v>1.4772944943317601E-3</v>
          </cell>
          <cell r="Y2619">
            <v>5.8527220900828097E-2</v>
          </cell>
          <cell r="AI2619">
            <v>1.03153355668545E-3</v>
          </cell>
          <cell r="AJ2619">
            <v>4.08671341900479E-2</v>
          </cell>
          <cell r="AT2619">
            <v>2.8984082167112699E-5</v>
          </cell>
          <cell r="AU2619">
            <v>1.14828680786161E-3</v>
          </cell>
          <cell r="PM2619">
            <v>0</v>
          </cell>
          <cell r="PN2619">
            <v>0</v>
          </cell>
          <cell r="PO2619">
            <v>0</v>
          </cell>
        </row>
        <row r="2620">
          <cell r="M2620" t="str">
            <v>M_EM_OEM</v>
          </cell>
          <cell r="V2620" t="str">
            <v>FX</v>
          </cell>
          <cell r="X2620">
            <v>0</v>
          </cell>
          <cell r="Y2620">
            <v>0</v>
          </cell>
          <cell r="AI2620">
            <v>4.3687008574356601E-4</v>
          </cell>
          <cell r="AJ2620">
            <v>-3.3189249126763798E-4</v>
          </cell>
          <cell r="AT2620">
            <v>6.84584678659318E-4</v>
          </cell>
          <cell r="AU2620">
            <v>-5.2008256368196704E-4</v>
          </cell>
          <cell r="PM2620">
            <v>0</v>
          </cell>
          <cell r="PN2620">
            <v>0</v>
          </cell>
          <cell r="PO2620">
            <v>0</v>
          </cell>
        </row>
        <row r="2621">
          <cell r="M2621" t="str">
            <v>M_EM_OEM</v>
          </cell>
          <cell r="V2621" t="str">
            <v>FX</v>
          </cell>
          <cell r="X2621">
            <v>3.0408548396051099E-4</v>
          </cell>
          <cell r="Y2621">
            <v>7.3363732644438095E-4</v>
          </cell>
          <cell r="AI2621">
            <v>0</v>
          </cell>
          <cell r="AJ2621">
            <v>0</v>
          </cell>
          <cell r="AT2621">
            <v>0</v>
          </cell>
          <cell r="AU2621">
            <v>0</v>
          </cell>
          <cell r="PM2621">
            <v>0</v>
          </cell>
          <cell r="PN2621">
            <v>0</v>
          </cell>
          <cell r="PO2621">
            <v>0</v>
          </cell>
        </row>
        <row r="2622">
          <cell r="M2622" t="str">
            <v>M_EM_OEM</v>
          </cell>
          <cell r="V2622" t="str">
            <v>FX</v>
          </cell>
          <cell r="X2622">
            <v>5.9885410410059296E-4</v>
          </cell>
          <cell r="Y2622">
            <v>-3.4979695517911602E-3</v>
          </cell>
          <cell r="AI2622">
            <v>3.1798652192035602E-6</v>
          </cell>
          <cell r="AJ2622">
            <v>-1.8573925730791499E-5</v>
          </cell>
          <cell r="AT2622">
            <v>0</v>
          </cell>
          <cell r="AU2622">
            <v>0</v>
          </cell>
          <cell r="PM2622">
            <v>0</v>
          </cell>
          <cell r="PN2622">
            <v>0</v>
          </cell>
          <cell r="PO2622">
            <v>0</v>
          </cell>
        </row>
        <row r="2623">
          <cell r="M2623" t="str">
            <v>M_EM_OEM</v>
          </cell>
          <cell r="V2623" t="str">
            <v>FX</v>
          </cell>
          <cell r="X2623">
            <v>2.5671398613244201E-5</v>
          </cell>
          <cell r="Y2623">
            <v>0</v>
          </cell>
          <cell r="AI2623">
            <v>5.0822115970931299E-5</v>
          </cell>
          <cell r="AJ2623">
            <v>0</v>
          </cell>
          <cell r="AT2623">
            <v>8.8543898505201199E-5</v>
          </cell>
          <cell r="AU2623">
            <v>0</v>
          </cell>
          <cell r="PM2623">
            <v>0</v>
          </cell>
          <cell r="PN2623">
            <v>0</v>
          </cell>
          <cell r="PO2623">
            <v>0</v>
          </cell>
        </row>
        <row r="2624">
          <cell r="M2624" t="str">
            <v>M_EM_OEM</v>
          </cell>
          <cell r="V2624" t="str">
            <v>FX</v>
          </cell>
          <cell r="X2624">
            <v>1.1883022045303599E-5</v>
          </cell>
          <cell r="Y2624">
            <v>-3.2596414456520502E-6</v>
          </cell>
          <cell r="AI2624">
            <v>2.3525026180692199E-5</v>
          </cell>
          <cell r="AJ2624">
            <v>-6.4531691101876698E-6</v>
          </cell>
          <cell r="AT2624">
            <v>4.0986044966463397E-5</v>
          </cell>
          <cell r="AU2624">
            <v>-1.1242914377263E-5</v>
          </cell>
          <cell r="PM2624">
            <v>0</v>
          </cell>
          <cell r="PN2624">
            <v>0</v>
          </cell>
          <cell r="PO2624">
            <v>0</v>
          </cell>
        </row>
        <row r="2625">
          <cell r="M2625" t="str">
            <v>M_EM_OEM</v>
          </cell>
          <cell r="V2625" t="str">
            <v>FX</v>
          </cell>
          <cell r="X2625">
            <v>1.32494842859075E-3</v>
          </cell>
          <cell r="Y2625">
            <v>4.8718991179086402E-2</v>
          </cell>
          <cell r="AI2625">
            <v>4.8777822321996398E-10</v>
          </cell>
          <cell r="AJ2625">
            <v>1.7936763185843999E-8</v>
          </cell>
          <cell r="AT2625">
            <v>0</v>
          </cell>
          <cell r="AU2625">
            <v>0</v>
          </cell>
          <cell r="PM2625">
            <v>0</v>
          </cell>
          <cell r="PN2625">
            <v>0</v>
          </cell>
          <cell r="PO2625">
            <v>0</v>
          </cell>
        </row>
        <row r="2626">
          <cell r="M2626" t="str">
            <v>M_EM_OEM</v>
          </cell>
          <cell r="V2626" t="str">
            <v>FX</v>
          </cell>
          <cell r="X2626">
            <v>1.94213418555195E-3</v>
          </cell>
          <cell r="Y2626">
            <v>9.8498536422742006E-2</v>
          </cell>
          <cell r="AI2626">
            <v>3.10678498649305E-4</v>
          </cell>
          <cell r="AJ2626">
            <v>1.5756572147029899E-2</v>
          </cell>
          <cell r="AT2626">
            <v>0</v>
          </cell>
          <cell r="AU2626">
            <v>0</v>
          </cell>
          <cell r="PM2626">
            <v>0</v>
          </cell>
          <cell r="PN2626">
            <v>0</v>
          </cell>
          <cell r="PO2626">
            <v>0</v>
          </cell>
        </row>
        <row r="2627">
          <cell r="M2627" t="str">
            <v>M_EM_OEM</v>
          </cell>
          <cell r="V2627" t="str">
            <v>FX</v>
          </cell>
          <cell r="X2627">
            <v>1.5214876526900699E-3</v>
          </cell>
          <cell r="Y2627">
            <v>5.2491419457734202E-2</v>
          </cell>
          <cell r="AI2627">
            <v>1.12289793435521E-3</v>
          </cell>
          <cell r="AJ2627">
            <v>3.8740049170815603E-2</v>
          </cell>
          <cell r="AT2627">
            <v>2.51381269860487E-3</v>
          </cell>
          <cell r="AU2627">
            <v>8.6726695787131505E-2</v>
          </cell>
          <cell r="PM2627">
            <v>0</v>
          </cell>
          <cell r="PN2627">
            <v>0</v>
          </cell>
          <cell r="PO2627">
            <v>0</v>
          </cell>
        </row>
        <row r="2628">
          <cell r="M2628" t="str">
            <v>M_EM_OEM</v>
          </cell>
          <cell r="V2628" t="str">
            <v>FX</v>
          </cell>
          <cell r="X2628">
            <v>1.32467642855156E-3</v>
          </cell>
          <cell r="Y2628">
            <v>-7.3945199710045997E-2</v>
          </cell>
          <cell r="AI2628">
            <v>8.4699716107205201E-4</v>
          </cell>
          <cell r="AJ2628">
            <v>-4.7280507812219597E-2</v>
          </cell>
          <cell r="AT2628">
            <v>1.14912436754128E-3</v>
          </cell>
          <cell r="AU2628">
            <v>-6.4145650225944095E-2</v>
          </cell>
          <cell r="PM2628">
            <v>0</v>
          </cell>
          <cell r="PN2628">
            <v>0</v>
          </cell>
          <cell r="PO2628">
            <v>0</v>
          </cell>
        </row>
        <row r="2629">
          <cell r="M2629" t="str">
            <v>M_EM_OEM</v>
          </cell>
          <cell r="V2629" t="str">
            <v>FX</v>
          </cell>
          <cell r="X2629">
            <v>9.3415764851481305E-4</v>
          </cell>
          <cell r="Y2629">
            <v>-2.0777527769411101E-2</v>
          </cell>
          <cell r="AI2629">
            <v>6.2915449549858293E-5</v>
          </cell>
          <cell r="AJ2629">
            <v>-1.3993649805588101E-3</v>
          </cell>
          <cell r="AT2629">
            <v>6.1498847768584703E-5</v>
          </cell>
          <cell r="AU2629">
            <v>-1.36785693438668E-3</v>
          </cell>
          <cell r="PM2629">
            <v>0</v>
          </cell>
          <cell r="PN2629">
            <v>0</v>
          </cell>
          <cell r="PO2629">
            <v>0</v>
          </cell>
        </row>
        <row r="2630">
          <cell r="M2630" t="str">
            <v>M_EM_OEM</v>
          </cell>
          <cell r="V2630" t="str">
            <v>FX</v>
          </cell>
          <cell r="X2630">
            <v>7.4515431642605597E-5</v>
          </cell>
          <cell r="Y2630">
            <v>3.5042800528017901E-3</v>
          </cell>
          <cell r="AI2630">
            <v>7.2402119697784496E-5</v>
          </cell>
          <cell r="AJ2630">
            <v>3.4048961161659E-3</v>
          </cell>
          <cell r="AT2630">
            <v>0</v>
          </cell>
          <cell r="AU2630">
            <v>0</v>
          </cell>
          <cell r="PM2630">
            <v>0</v>
          </cell>
          <cell r="PN2630">
            <v>0</v>
          </cell>
          <cell r="PO2630">
            <v>0</v>
          </cell>
        </row>
        <row r="2631">
          <cell r="M2631" t="str">
            <v>M_EM_OEM</v>
          </cell>
          <cell r="V2631" t="str">
            <v>FX</v>
          </cell>
          <cell r="X2631">
            <v>1.4670956838659099E-3</v>
          </cell>
          <cell r="Y2631">
            <v>2.76456552583682E-2</v>
          </cell>
          <cell r="AI2631">
            <v>4.2293291876704502E-4</v>
          </cell>
          <cell r="AJ2631">
            <v>7.9696626453795699E-3</v>
          </cell>
          <cell r="AT2631">
            <v>0</v>
          </cell>
          <cell r="AU2631">
            <v>0</v>
          </cell>
          <cell r="PM2631">
            <v>0</v>
          </cell>
          <cell r="PN2631">
            <v>0</v>
          </cell>
          <cell r="PO2631">
            <v>0</v>
          </cell>
        </row>
        <row r="2632">
          <cell r="M2632" t="str">
            <v>M_EM_OEM</v>
          </cell>
          <cell r="V2632" t="str">
            <v>FX</v>
          </cell>
          <cell r="X2632">
            <v>1.31221599306281E-3</v>
          </cell>
          <cell r="Y2632">
            <v>-7.1161387915630297E-3</v>
          </cell>
          <cell r="AI2632">
            <v>1.79029372834554E-6</v>
          </cell>
          <cell r="AJ2632">
            <v>-9.7087515804616908E-6</v>
          </cell>
          <cell r="AT2632">
            <v>0</v>
          </cell>
          <cell r="AU2632">
            <v>0</v>
          </cell>
          <cell r="PM2632">
            <v>0</v>
          </cell>
          <cell r="PN2632">
            <v>0</v>
          </cell>
          <cell r="PO2632">
            <v>0</v>
          </cell>
        </row>
        <row r="2633">
          <cell r="M2633" t="str">
            <v>NDF__</v>
          </cell>
          <cell r="X2633">
            <v>0</v>
          </cell>
          <cell r="Y2633">
            <v>0</v>
          </cell>
          <cell r="AI2633">
            <v>0</v>
          </cell>
          <cell r="AJ2633">
            <v>0</v>
          </cell>
          <cell r="AT2633">
            <v>0</v>
          </cell>
          <cell r="AU2633">
            <v>0</v>
          </cell>
          <cell r="PM2633">
            <v>0</v>
          </cell>
          <cell r="PN2633">
            <v>0</v>
          </cell>
          <cell r="PO2633">
            <v>0</v>
          </cell>
        </row>
        <row r="2637">
          <cell r="M2637" t="str">
            <v>VC</v>
          </cell>
          <cell r="Y2637">
            <v>0</v>
          </cell>
          <cell r="AJ2637">
            <v>0</v>
          </cell>
          <cell r="AU2637">
            <v>0</v>
          </cell>
        </row>
        <row r="2638">
          <cell r="M2638" t="str">
            <v>EST</v>
          </cell>
          <cell r="Y2638">
            <v>33.1077991187489</v>
          </cell>
          <cell r="AJ2638">
            <v>121.01055530245</v>
          </cell>
          <cell r="AU2638">
            <v>248.802419569416</v>
          </cell>
        </row>
        <row r="2639">
          <cell r="M2639" t="str">
            <v>CASH</v>
          </cell>
          <cell r="Y2639">
            <v>0</v>
          </cell>
          <cell r="AG2639">
            <v>0</v>
          </cell>
          <cell r="AJ2639">
            <v>0</v>
          </cell>
          <cell r="AR2639">
            <v>0</v>
          </cell>
          <cell r="AU2639">
            <v>0</v>
          </cell>
          <cell r="BC2639">
            <v>0</v>
          </cell>
        </row>
      </sheetData>
      <sheetData sheetId="2">
        <row r="2">
          <cell r="H2" t="str">
            <v>LCC</v>
          </cell>
        </row>
        <row r="3">
          <cell r="E3" t="str">
            <v>T</v>
          </cell>
        </row>
        <row r="12">
          <cell r="B12" t="str">
            <v>FX</v>
          </cell>
        </row>
        <row r="13">
          <cell r="B13" t="str">
            <v>RVL</v>
          </cell>
        </row>
        <row r="14">
          <cell r="B14" t="str">
            <v>RVI</v>
          </cell>
        </row>
        <row r="15">
          <cell r="B15" t="str">
            <v>RF_SOB</v>
          </cell>
        </row>
        <row r="16">
          <cell r="B16" t="str">
            <v>RFL_CORP</v>
          </cell>
        </row>
        <row r="17">
          <cell r="B17" t="str">
            <v>RFI</v>
          </cell>
        </row>
        <row r="18">
          <cell r="B18" t="str">
            <v>RF_ETF</v>
          </cell>
        </row>
        <row r="33">
          <cell r="B33" t="str">
            <v>RVL_FIN</v>
          </cell>
        </row>
        <row r="34">
          <cell r="B34" t="str">
            <v>RVL_M&amp;C</v>
          </cell>
        </row>
        <row r="36">
          <cell r="B36" t="str">
            <v>RVL_MM_MP</v>
          </cell>
        </row>
        <row r="37">
          <cell r="B37" t="str">
            <v>RVL_MM_M</v>
          </cell>
        </row>
        <row r="39">
          <cell r="B39" t="str">
            <v>RVL_UT_GENE</v>
          </cell>
        </row>
        <row r="40">
          <cell r="B40" t="str">
            <v>RVL_UT_DIST</v>
          </cell>
        </row>
        <row r="41">
          <cell r="B41" t="str">
            <v>RVL_CD</v>
          </cell>
        </row>
        <row r="42">
          <cell r="B42" t="str">
            <v>RVL_CB</v>
          </cell>
        </row>
        <row r="43">
          <cell r="B43" t="str">
            <v>RVL_SAL</v>
          </cell>
        </row>
        <row r="44">
          <cell r="B44" t="str">
            <v>RVL_ENE</v>
          </cell>
        </row>
        <row r="45">
          <cell r="B45" t="str">
            <v>RVL_OT</v>
          </cell>
        </row>
        <row r="47">
          <cell r="B47" t="str">
            <v>RVL_FM_ETF</v>
          </cell>
        </row>
        <row r="48">
          <cell r="B48" t="str">
            <v>RVL_FM_FIB</v>
          </cell>
        </row>
        <row r="53">
          <cell r="B53" t="str">
            <v>RVI_EM_LATAM_BRA_SF</v>
          </cell>
        </row>
        <row r="54">
          <cell r="B54" t="str">
            <v>RVI_EM_LATAM_BRA_CD</v>
          </cell>
        </row>
        <row r="55">
          <cell r="B55" t="str">
            <v>RVI_EM_LATAM_BRA_CB</v>
          </cell>
        </row>
        <row r="56">
          <cell r="B56" t="str">
            <v>RVI_EM_LATAM_BRA_MC</v>
          </cell>
        </row>
        <row r="57">
          <cell r="B57" t="str">
            <v>RVI_EM_LATAM_BRA_ENE</v>
          </cell>
        </row>
        <row r="58">
          <cell r="B58" t="str">
            <v>RVI_EM_LATAM_BRA_INM</v>
          </cell>
        </row>
        <row r="59">
          <cell r="B59" t="str">
            <v>RVI_EM_LATAM_BRA_MIN</v>
          </cell>
        </row>
        <row r="60">
          <cell r="B60" t="str">
            <v>RVI_EM_LATAM_BRA_FM</v>
          </cell>
        </row>
        <row r="62">
          <cell r="B62" t="str">
            <v>RVI_EM_LATAM_CHI_SF</v>
          </cell>
        </row>
        <row r="63">
          <cell r="B63" t="str">
            <v>RVI_EM_LATAM_CHI_CD</v>
          </cell>
        </row>
        <row r="64">
          <cell r="B64" t="str">
            <v>RVI_EM_LATAM_CHI_ELE</v>
          </cell>
        </row>
        <row r="65">
          <cell r="B65" t="str">
            <v>RVI_EM_LATAM_CHI_AER</v>
          </cell>
        </row>
        <row r="66">
          <cell r="B66" t="str">
            <v>RVI_EM_LATAM_CHI_MIN</v>
          </cell>
        </row>
        <row r="67">
          <cell r="B67" t="str">
            <v>RVI_EM_LATAM_CHI_FM</v>
          </cell>
        </row>
        <row r="69">
          <cell r="B69" t="str">
            <v>RVI_EM_LATAM_COL_SF</v>
          </cell>
        </row>
        <row r="70">
          <cell r="B70" t="str">
            <v>RVI_EM_LATAM_COL_AER</v>
          </cell>
        </row>
        <row r="71">
          <cell r="B71" t="str">
            <v>RVI_EM_LATAM_COL_ENE</v>
          </cell>
        </row>
        <row r="73">
          <cell r="B73" t="str">
            <v>RVI_EM_LATAM_MEX_SF</v>
          </cell>
        </row>
        <row r="74">
          <cell r="B74" t="str">
            <v>RVI_EM_LATAM_MEX_CD</v>
          </cell>
        </row>
        <row r="75">
          <cell r="B75" t="str">
            <v>RVI_EM_LATAM_MEX_CB</v>
          </cell>
        </row>
        <row r="76">
          <cell r="B76" t="str">
            <v>RVI_EM_LATAM_MEX_MC</v>
          </cell>
        </row>
        <row r="77">
          <cell r="B77" t="str">
            <v>RVI_EM_LATAM_MEX_INM</v>
          </cell>
        </row>
        <row r="78">
          <cell r="B78" t="str">
            <v>RVI_EM_LATAM_MEX_MIN</v>
          </cell>
        </row>
        <row r="79">
          <cell r="B79" t="str">
            <v>RVI_EM_LATAM_MEX_INF</v>
          </cell>
        </row>
        <row r="80">
          <cell r="B80" t="str">
            <v>RVI_EM_LATAM_MEX_PQ</v>
          </cell>
        </row>
        <row r="81">
          <cell r="B81" t="str">
            <v>RVI_EM_LATAM_MEX_FM</v>
          </cell>
        </row>
        <row r="83">
          <cell r="B83" t="str">
            <v>RVI_EM_LATAM_ARG_FM</v>
          </cell>
        </row>
        <row r="85">
          <cell r="B85" t="str">
            <v>RVI_EM_LATAM_PAN_AER</v>
          </cell>
        </row>
        <row r="86">
          <cell r="B86" t="str">
            <v>RVI_EM_LATAM_FM</v>
          </cell>
        </row>
        <row r="88">
          <cell r="B88" t="str">
            <v>RVI_EM_ASEU_CHI</v>
          </cell>
        </row>
        <row r="89">
          <cell r="B89" t="str">
            <v>RVI_EM_ASEU_IND</v>
          </cell>
        </row>
        <row r="90">
          <cell r="B90" t="str">
            <v>RVI_EM_ASEU_KOR</v>
          </cell>
        </row>
        <row r="91">
          <cell r="B91" t="str">
            <v>RVI_EM_ASEU_TAI</v>
          </cell>
        </row>
        <row r="92">
          <cell r="B92" t="str">
            <v>RVI_EM_ASEU_EXJAP</v>
          </cell>
        </row>
        <row r="93">
          <cell r="B93" t="str">
            <v>RVI_EM_EUR</v>
          </cell>
        </row>
        <row r="94">
          <cell r="B94" t="str">
            <v>RVI_EM_AGG</v>
          </cell>
        </row>
        <row r="97">
          <cell r="B97" t="str">
            <v>RVI_DM_CADAUS</v>
          </cell>
        </row>
        <row r="99">
          <cell r="B99" t="str">
            <v>RVI_DM_US_FIN</v>
          </cell>
        </row>
        <row r="100">
          <cell r="B100" t="str">
            <v>RVI_DM_US_UT</v>
          </cell>
        </row>
        <row r="101">
          <cell r="B101" t="str">
            <v>RVI_DM_US_IND</v>
          </cell>
        </row>
        <row r="102">
          <cell r="B102" t="str">
            <v>RVI_DM_US_CON</v>
          </cell>
        </row>
        <row r="104">
          <cell r="B104" t="str">
            <v>RVI_DM_US_TECH_SEMI</v>
          </cell>
        </row>
        <row r="105">
          <cell r="B105" t="str">
            <v>RVI_DM_US_TECH_SFTW</v>
          </cell>
        </row>
        <row r="106">
          <cell r="B106" t="str">
            <v>RVI_DM_US_TECH_THEM</v>
          </cell>
        </row>
        <row r="107">
          <cell r="B107" t="str">
            <v>RVI_DM_US_TECH_CORE</v>
          </cell>
        </row>
        <row r="108">
          <cell r="B108" t="str">
            <v>RVI_DM_US_HC</v>
          </cell>
        </row>
        <row r="109">
          <cell r="B109" t="str">
            <v>RVI_DM_US_CSERV</v>
          </cell>
        </row>
        <row r="110">
          <cell r="B110" t="str">
            <v>RVI_DM_US_AGG</v>
          </cell>
        </row>
        <row r="112">
          <cell r="B112" t="str">
            <v>RVI_DM_EU_CE</v>
          </cell>
        </row>
        <row r="113">
          <cell r="B113" t="str">
            <v>RVI_DM_EU_BE</v>
          </cell>
        </row>
        <row r="114">
          <cell r="B114" t="str">
            <v>RVI_DM_EU_SC</v>
          </cell>
        </row>
        <row r="115">
          <cell r="B115" t="str">
            <v>RVI_DM_EU_CF</v>
          </cell>
        </row>
        <row r="117">
          <cell r="B117" t="str">
            <v>RVI_DM_JAPAN_AGG</v>
          </cell>
        </row>
        <row r="118">
          <cell r="B118" t="str">
            <v>RVI_DM_JAPAN_SC</v>
          </cell>
        </row>
        <row r="119">
          <cell r="B119" t="str">
            <v>RVI_DM_AGG</v>
          </cell>
        </row>
        <row r="123">
          <cell r="B123" t="str">
            <v>COMM_MP_F</v>
          </cell>
        </row>
        <row r="124">
          <cell r="B124" t="str">
            <v>COMM_MP_EM</v>
          </cell>
        </row>
        <row r="125">
          <cell r="B125" t="str">
            <v>COMM_MB</v>
          </cell>
        </row>
        <row r="127">
          <cell r="B127" t="str">
            <v>COMM_EN_OG</v>
          </cell>
        </row>
        <row r="128">
          <cell r="B128" t="str">
            <v>COMM_EN_NU</v>
          </cell>
        </row>
        <row r="129">
          <cell r="B129" t="str">
            <v>COMM_SC</v>
          </cell>
        </row>
        <row r="130">
          <cell r="B130" t="str">
            <v>COMM_AGG</v>
          </cell>
        </row>
        <row r="144">
          <cell r="B144" t="str">
            <v>ALT_L_PE_PE</v>
          </cell>
        </row>
        <row r="145">
          <cell r="B145" t="str">
            <v>ALT_L_PE_SPE</v>
          </cell>
        </row>
        <row r="146">
          <cell r="B146" t="str">
            <v>ALT_L_PE_FF</v>
          </cell>
        </row>
        <row r="147">
          <cell r="B147" t="str">
            <v>ALT_L_PD</v>
          </cell>
        </row>
        <row r="148">
          <cell r="B148" t="str">
            <v>ALT_L_RE</v>
          </cell>
        </row>
        <row r="149">
          <cell r="B149" t="str">
            <v>ALT_L_INF</v>
          </cell>
        </row>
        <row r="153">
          <cell r="B153" t="str">
            <v>ALT_I_PE_PE</v>
          </cell>
        </row>
        <row r="154">
          <cell r="B154" t="str">
            <v>ALT_I_PE_SPE</v>
          </cell>
        </row>
        <row r="155">
          <cell r="B155" t="str">
            <v>ALT_I_PE_FF</v>
          </cell>
        </row>
        <row r="156">
          <cell r="B156" t="str">
            <v>ALT_I_PD</v>
          </cell>
        </row>
        <row r="157">
          <cell r="B157" t="str">
            <v>ALT_I_RE</v>
          </cell>
        </row>
        <row r="158">
          <cell r="B158" t="str">
            <v>ALT_I_INF</v>
          </cell>
        </row>
        <row r="159">
          <cell r="B159" t="str">
            <v>ALT_D</v>
          </cell>
        </row>
        <row r="166">
          <cell r="B166" t="str">
            <v>PEN_NOM_GOB_CD</v>
          </cell>
        </row>
        <row r="167">
          <cell r="B167" t="str">
            <v>PEN_NOM_GOB_LC</v>
          </cell>
        </row>
        <row r="169">
          <cell r="B169" t="str">
            <v>PEN_NOM_CORP_NT</v>
          </cell>
        </row>
        <row r="170">
          <cell r="B170" t="str">
            <v>PEN_NOM_CORP_REG</v>
          </cell>
        </row>
        <row r="171">
          <cell r="B171" t="str">
            <v>PEN_NOM_CORP_FM</v>
          </cell>
        </row>
        <row r="173">
          <cell r="B173" t="str">
            <v>PEN_VAC_GOB</v>
          </cell>
        </row>
        <row r="174">
          <cell r="B174" t="str">
            <v>PEN_VAC_CORP</v>
          </cell>
        </row>
        <row r="178">
          <cell r="B178" t="str">
            <v>LCD_GOB_MEX</v>
          </cell>
        </row>
        <row r="179">
          <cell r="B179" t="str">
            <v>LCD_GOB_COL</v>
          </cell>
        </row>
        <row r="180">
          <cell r="B180" t="str">
            <v>LCD_GOB_BRA</v>
          </cell>
        </row>
        <row r="181">
          <cell r="B181" t="str">
            <v>LCD_GOB_CHI</v>
          </cell>
        </row>
        <row r="182">
          <cell r="B182" t="str">
            <v>LCD_GOB_SUD</v>
          </cell>
        </row>
        <row r="183">
          <cell r="B183" t="str">
            <v>LCD_GOB_FM</v>
          </cell>
        </row>
        <row r="185">
          <cell r="B185" t="str">
            <v>LCD_CORP_IG</v>
          </cell>
        </row>
        <row r="186">
          <cell r="B186" t="str">
            <v>LCD_CORP_HY</v>
          </cell>
        </row>
        <row r="187">
          <cell r="B187" t="str">
            <v>LCD_CORP_FM</v>
          </cell>
        </row>
        <row r="191">
          <cell r="B191" t="str">
            <v>HCD_LOC_GOB_HC</v>
          </cell>
        </row>
        <row r="193">
          <cell r="B193" t="str">
            <v>HCD_LOC_CORP_NT</v>
          </cell>
        </row>
        <row r="194">
          <cell r="B194" t="str">
            <v>HCD_LOC_CORP_REG</v>
          </cell>
        </row>
        <row r="195">
          <cell r="B195" t="str">
            <v>HCD_LOC_CORP_FM</v>
          </cell>
        </row>
        <row r="199">
          <cell r="B199" t="str">
            <v>HCD_INT_DM_GOB_US</v>
          </cell>
        </row>
        <row r="200">
          <cell r="B200" t="str">
            <v>HCD_INT_DM_GOB_CAN</v>
          </cell>
        </row>
        <row r="201">
          <cell r="B201" t="str">
            <v>HCD_INT_DM_GOB_AUS</v>
          </cell>
        </row>
        <row r="202">
          <cell r="B202" t="str">
            <v>HCD_INT_DM_GOB_UK</v>
          </cell>
        </row>
        <row r="203">
          <cell r="B203" t="str">
            <v>HCD_INT_DM_GOB_JPN</v>
          </cell>
        </row>
        <row r="204">
          <cell r="B204" t="str">
            <v>HCD_INT_DM_GOB_FM</v>
          </cell>
        </row>
        <row r="206">
          <cell r="B206" t="str">
            <v>HCD_INT_DM_CORP_FMIG</v>
          </cell>
        </row>
        <row r="207">
          <cell r="B207" t="str">
            <v>HCD_INT_DM_CORP_FMHY</v>
          </cell>
        </row>
        <row r="208">
          <cell r="B208" t="str">
            <v>HCD_INT_DM_CORP_FMSL</v>
          </cell>
        </row>
        <row r="209">
          <cell r="B209" t="str">
            <v>HCD_INT_DM_CORP_FMCB</v>
          </cell>
        </row>
        <row r="210">
          <cell r="B210" t="str">
            <v>HCD_INT_DM_MM_FM</v>
          </cell>
        </row>
        <row r="213">
          <cell r="B213" t="str">
            <v>HCD_INT_EM_GOB_MEX</v>
          </cell>
        </row>
        <row r="214">
          <cell r="B214" t="str">
            <v>HCD_INT_EM_GOB_COL</v>
          </cell>
        </row>
        <row r="215">
          <cell r="B215" t="str">
            <v>HCD_INT_EM_GOB_BRA</v>
          </cell>
        </row>
        <row r="216">
          <cell r="B216" t="str">
            <v>HCD_INT_EM_GOB_CHI</v>
          </cell>
        </row>
        <row r="217">
          <cell r="B217" t="str">
            <v>HCD_INT_EM_GOB_FM</v>
          </cell>
        </row>
        <row r="219">
          <cell r="B219" t="str">
            <v>HCD_INT_EM_CORP_IG</v>
          </cell>
        </row>
        <row r="220">
          <cell r="B220" t="str">
            <v>HCD_INT_EM_CORP_HY</v>
          </cell>
        </row>
        <row r="221">
          <cell r="B221" t="str">
            <v>HCD_INT_EM_CORP_FM</v>
          </cell>
        </row>
        <row r="225">
          <cell r="B225" t="str">
            <v>M_DM_USD</v>
          </cell>
        </row>
        <row r="226">
          <cell r="B226" t="str">
            <v>M_EM_PEN</v>
          </cell>
        </row>
        <row r="228">
          <cell r="B228" t="str">
            <v>M_EM_CLP</v>
          </cell>
        </row>
        <row r="229">
          <cell r="B229" t="str">
            <v>M_EM_COP</v>
          </cell>
        </row>
        <row r="230">
          <cell r="B230" t="str">
            <v>M_EM_BRL</v>
          </cell>
        </row>
        <row r="231">
          <cell r="B231" t="str">
            <v>M_EM_MXN</v>
          </cell>
        </row>
        <row r="232">
          <cell r="B232" t="str">
            <v>M_EM_CNY</v>
          </cell>
        </row>
        <row r="233">
          <cell r="B233" t="str">
            <v>M_EM_CNH</v>
          </cell>
        </row>
        <row r="234">
          <cell r="B234" t="str">
            <v>M_EM_INR</v>
          </cell>
        </row>
        <row r="235">
          <cell r="B235" t="str">
            <v>M_EM_KRW</v>
          </cell>
        </row>
        <row r="236">
          <cell r="B236" t="str">
            <v>M_EM_TWD</v>
          </cell>
        </row>
        <row r="237">
          <cell r="B237" t="str">
            <v>M_EM_IDR</v>
          </cell>
        </row>
        <row r="238">
          <cell r="B238" t="str">
            <v>M_EM_THB</v>
          </cell>
        </row>
        <row r="239">
          <cell r="B239" t="str">
            <v>M_EM_MYR</v>
          </cell>
        </row>
        <row r="240">
          <cell r="B240" t="str">
            <v>M_EM_CZK</v>
          </cell>
        </row>
        <row r="241">
          <cell r="B241" t="str">
            <v>M_EM_HUF</v>
          </cell>
        </row>
        <row r="242">
          <cell r="B242" t="str">
            <v>M_EM_PLN</v>
          </cell>
        </row>
        <row r="243">
          <cell r="B243" t="str">
            <v>M_EM_ZAR</v>
          </cell>
        </row>
        <row r="244">
          <cell r="B244" t="str">
            <v>M_EM_TRY</v>
          </cell>
        </row>
        <row r="245">
          <cell r="B245" t="str">
            <v>M_EM_OEM</v>
          </cell>
        </row>
        <row r="247">
          <cell r="B247" t="str">
            <v>M_DM_EUR</v>
          </cell>
        </row>
        <row r="248">
          <cell r="B248" t="str">
            <v>M_DM_JPY</v>
          </cell>
        </row>
        <row r="249">
          <cell r="B249" t="str">
            <v>M_DM_GBP</v>
          </cell>
        </row>
        <row r="250">
          <cell r="B250" t="str">
            <v>M_DM_CAD</v>
          </cell>
        </row>
        <row r="251">
          <cell r="B251" t="str">
            <v>M_DM_AUD</v>
          </cell>
        </row>
        <row r="252">
          <cell r="B252" t="str">
            <v>M_DM_SEK</v>
          </cell>
        </row>
        <row r="253">
          <cell r="B253" t="str">
            <v>M_DM_NOK</v>
          </cell>
        </row>
        <row r="254">
          <cell r="B254" t="str">
            <v>M_DM_HKD</v>
          </cell>
        </row>
        <row r="255">
          <cell r="B255" t="str">
            <v>M_DM_CHF</v>
          </cell>
        </row>
        <row r="256">
          <cell r="B256" t="str">
            <v>M_DM_ODM</v>
          </cell>
        </row>
        <row r="261">
          <cell r="B261" t="str">
            <v>DER_RF_FUT_US</v>
          </cell>
        </row>
        <row r="262">
          <cell r="B262" t="str">
            <v>DER_RF_OP_US</v>
          </cell>
        </row>
        <row r="264">
          <cell r="B264" t="str">
            <v>DER_RV_FUT_US</v>
          </cell>
        </row>
        <row r="266">
          <cell r="B266" t="str">
            <v>DER_RV_OP_US</v>
          </cell>
        </row>
        <row r="267">
          <cell r="B267" t="str">
            <v>DER_RV_OP_EME_CH</v>
          </cell>
        </row>
        <row r="268">
          <cell r="B268" t="str">
            <v>DER_RV_OP_EME_AGG</v>
          </cell>
        </row>
      </sheetData>
      <sheetData sheetId="3">
        <row r="1">
          <cell r="AD1" t="str">
            <v>SIF1</v>
          </cell>
          <cell r="AE1" t="str">
            <v>SIF1P</v>
          </cell>
          <cell r="AF1" t="str">
            <v>SIF2</v>
          </cell>
          <cell r="AG1" t="str">
            <v>SIF2P</v>
          </cell>
          <cell r="AH1" t="str">
            <v>SIF3</v>
          </cell>
          <cell r="AI1" t="str">
            <v>SIF3P</v>
          </cell>
        </row>
        <row r="2">
          <cell r="AD2" t="str">
            <v>SISTEMA EX INTEGRA</v>
          </cell>
        </row>
        <row r="4">
          <cell r="AD4" t="str">
            <v>F1</v>
          </cell>
          <cell r="AF4" t="str">
            <v>F2</v>
          </cell>
          <cell r="AH4" t="str">
            <v>F3</v>
          </cell>
        </row>
        <row r="5">
          <cell r="AD5" t="str">
            <v>GAP</v>
          </cell>
          <cell r="AE5" t="str">
            <v>PBS</v>
          </cell>
          <cell r="AF5" t="str">
            <v>GAP</v>
          </cell>
          <cell r="AG5" t="str">
            <v>PBS</v>
          </cell>
          <cell r="AH5" t="str">
            <v>GAP</v>
          </cell>
          <cell r="AI5" t="str">
            <v>PBS</v>
          </cell>
        </row>
        <row r="7">
          <cell r="AD7">
            <v>1.3841714883615181E-2</v>
          </cell>
          <cell r="AE7">
            <v>-6.5885580268297721</v>
          </cell>
          <cell r="AF7">
            <v>5.034883993065906E-3</v>
          </cell>
          <cell r="AG7">
            <v>-20.707557405524344</v>
          </cell>
          <cell r="AH7">
            <v>-9.9847917173974468E-3</v>
          </cell>
          <cell r="AI7">
            <v>-18.066182054772749</v>
          </cell>
        </row>
        <row r="9">
          <cell r="AD9">
            <v>1.3841714883615181E-2</v>
          </cell>
          <cell r="AE9">
            <v>-6.5885580268297721</v>
          </cell>
          <cell r="AF9">
            <v>5.034883993065906E-3</v>
          </cell>
          <cell r="AG9">
            <v>-20.707557405524344</v>
          </cell>
          <cell r="AH9">
            <v>-9.9847917173974468E-3</v>
          </cell>
          <cell r="AI9">
            <v>-18.066182054772749</v>
          </cell>
        </row>
        <row r="10">
          <cell r="B10">
            <v>0.75</v>
          </cell>
          <cell r="AD10">
            <v>1.3015795297902633E-2</v>
          </cell>
          <cell r="AE10" t="str">
            <v>NA</v>
          </cell>
          <cell r="AF10">
            <v>-2.1159713979187044E-3</v>
          </cell>
          <cell r="AG10" t="str">
            <v>NA</v>
          </cell>
          <cell r="AH10">
            <v>-3.9596729031651902E-3</v>
          </cell>
          <cell r="AI10" t="str">
            <v>NA</v>
          </cell>
        </row>
        <row r="11"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</row>
        <row r="12">
          <cell r="F12">
            <v>0</v>
          </cell>
          <cell r="N12">
            <v>0</v>
          </cell>
          <cell r="V12">
            <v>0</v>
          </cell>
          <cell r="AD12">
            <v>0</v>
          </cell>
          <cell r="AE12" t="str">
            <v>NA</v>
          </cell>
          <cell r="AF12">
            <v>0</v>
          </cell>
          <cell r="AG12" t="str">
            <v>NA</v>
          </cell>
          <cell r="AH12">
            <v>0</v>
          </cell>
          <cell r="AI12" t="str">
            <v>NA</v>
          </cell>
        </row>
        <row r="13">
          <cell r="N13">
            <v>0</v>
          </cell>
          <cell r="V13">
            <v>0</v>
          </cell>
          <cell r="AD13">
            <v>0</v>
          </cell>
          <cell r="AF13">
            <v>0</v>
          </cell>
          <cell r="AH13">
            <v>0</v>
          </cell>
        </row>
        <row r="14">
          <cell r="B14" t="str">
            <v>PTCMEF0-II001C-CALL</v>
          </cell>
          <cell r="AD14">
            <v>0</v>
          </cell>
          <cell r="AF14">
            <v>0</v>
          </cell>
          <cell r="AH14">
            <v>0</v>
          </cell>
        </row>
        <row r="15">
          <cell r="B15" t="str">
            <v>PTCMEF0-II002C-CALL</v>
          </cell>
          <cell r="AD15">
            <v>0</v>
          </cell>
          <cell r="AF15">
            <v>0</v>
          </cell>
          <cell r="AH15">
            <v>0</v>
          </cell>
        </row>
        <row r="16">
          <cell r="B16" t="str">
            <v>PTCMEF0-II003C-CALL</v>
          </cell>
          <cell r="AD16">
            <v>0</v>
          </cell>
          <cell r="AF16">
            <v>0</v>
          </cell>
          <cell r="AH16">
            <v>0</v>
          </cell>
        </row>
        <row r="17">
          <cell r="B17" t="str">
            <v>PTCMEF0-II004C-CALL</v>
          </cell>
          <cell r="AD17">
            <v>0</v>
          </cell>
          <cell r="AF17">
            <v>0</v>
          </cell>
          <cell r="AH17">
            <v>0</v>
          </cell>
        </row>
        <row r="18">
          <cell r="B18" t="str">
            <v>PTCMEF0-II003C-CALL</v>
          </cell>
          <cell r="AD18">
            <v>0</v>
          </cell>
          <cell r="AF18">
            <v>0</v>
          </cell>
          <cell r="AH18">
            <v>0</v>
          </cell>
        </row>
        <row r="19">
          <cell r="B19" t="str">
            <v>PTCMEF0-II006C-CALL</v>
          </cell>
          <cell r="AD19">
            <v>0</v>
          </cell>
          <cell r="AF19">
            <v>0</v>
          </cell>
          <cell r="AH19">
            <v>0</v>
          </cell>
        </row>
        <row r="20">
          <cell r="B20" t="str">
            <v>PTCMEF0-II007C-CALL</v>
          </cell>
          <cell r="AD20">
            <v>0</v>
          </cell>
          <cell r="AF20">
            <v>0</v>
          </cell>
          <cell r="AH20">
            <v>0</v>
          </cell>
        </row>
        <row r="21">
          <cell r="B21" t="str">
            <v>PTCMEF0-II008C-CALL</v>
          </cell>
          <cell r="AD21">
            <v>0</v>
          </cell>
          <cell r="AF21">
            <v>0</v>
          </cell>
          <cell r="AH21">
            <v>0</v>
          </cell>
        </row>
        <row r="22">
          <cell r="B22" t="str">
            <v>PTCMEF0-II010C-CALL</v>
          </cell>
          <cell r="AD22">
            <v>0</v>
          </cell>
          <cell r="AF22">
            <v>0</v>
          </cell>
          <cell r="AH22">
            <v>0</v>
          </cell>
        </row>
        <row r="23">
          <cell r="B23" t="str">
            <v>PTCMEF0-II011C-CALL</v>
          </cell>
          <cell r="AD23">
            <v>0</v>
          </cell>
          <cell r="AF23">
            <v>0</v>
          </cell>
          <cell r="AH23">
            <v>0</v>
          </cell>
        </row>
        <row r="24">
          <cell r="B24" t="str">
            <v>PTCMEF0-II012C-CALL</v>
          </cell>
          <cell r="AD24">
            <v>0</v>
          </cell>
          <cell r="AF24">
            <v>0</v>
          </cell>
          <cell r="AH24">
            <v>0</v>
          </cell>
        </row>
        <row r="25">
          <cell r="B25" t="str">
            <v>PTCMEF0-II015C-CALL</v>
          </cell>
          <cell r="AD25">
            <v>0</v>
          </cell>
          <cell r="AF25">
            <v>0</v>
          </cell>
          <cell r="AH25">
            <v>0</v>
          </cell>
        </row>
        <row r="26">
          <cell r="B26" t="str">
            <v>PTCMEF0-II016C-CALL</v>
          </cell>
          <cell r="AD26">
            <v>0</v>
          </cell>
          <cell r="AF26">
            <v>0</v>
          </cell>
          <cell r="AH26">
            <v>0</v>
          </cell>
        </row>
        <row r="27">
          <cell r="B27" t="str">
            <v>PTCMEF0-II016C-PUT</v>
          </cell>
          <cell r="AD27">
            <v>0</v>
          </cell>
          <cell r="AF27">
            <v>0</v>
          </cell>
          <cell r="AH27">
            <v>0</v>
          </cell>
        </row>
        <row r="28">
          <cell r="B28" t="str">
            <v>PTCMEF0-II017C-PUT</v>
          </cell>
          <cell r="AD28">
            <v>0</v>
          </cell>
          <cell r="AF28">
            <v>0</v>
          </cell>
          <cell r="AH28">
            <v>0</v>
          </cell>
        </row>
        <row r="29">
          <cell r="B29" t="str">
            <v>PTCMEF0-II021C-CALL</v>
          </cell>
          <cell r="AD29">
            <v>0</v>
          </cell>
          <cell r="AF29">
            <v>0</v>
          </cell>
          <cell r="AH29">
            <v>0</v>
          </cell>
        </row>
        <row r="30">
          <cell r="B30" t="str">
            <v>PTCMEF0-II022C-CALL</v>
          </cell>
          <cell r="AD30">
            <v>0</v>
          </cell>
          <cell r="AF30">
            <v>0</v>
          </cell>
          <cell r="AH30">
            <v>0</v>
          </cell>
        </row>
        <row r="31">
          <cell r="B31" t="str">
            <v>PTCMEF0-II023C-CALL</v>
          </cell>
          <cell r="AD31">
            <v>0</v>
          </cell>
          <cell r="AF31">
            <v>0</v>
          </cell>
          <cell r="AH31">
            <v>0</v>
          </cell>
        </row>
        <row r="32">
          <cell r="B32" t="str">
            <v>PTCMEF0-II025C-CALL</v>
          </cell>
          <cell r="AD32">
            <v>0</v>
          </cell>
          <cell r="AF32">
            <v>0</v>
          </cell>
          <cell r="AH32">
            <v>0</v>
          </cell>
        </row>
        <row r="33">
          <cell r="B33" t="str">
            <v>PTCMEF0-II026C-CALL</v>
          </cell>
          <cell r="AD33">
            <v>0</v>
          </cell>
          <cell r="AF33">
            <v>0</v>
          </cell>
          <cell r="AH33">
            <v>0</v>
          </cell>
        </row>
        <row r="34">
          <cell r="B34" t="str">
            <v>PTCMEF0-II027C-CALL</v>
          </cell>
          <cell r="AD34">
            <v>0</v>
          </cell>
          <cell r="AF34">
            <v>0</v>
          </cell>
          <cell r="AH34">
            <v>0</v>
          </cell>
        </row>
        <row r="35">
          <cell r="B35" t="str">
            <v>PTCMEF0-II028C-CALL</v>
          </cell>
          <cell r="AD35">
            <v>0</v>
          </cell>
          <cell r="AF35">
            <v>0</v>
          </cell>
          <cell r="AH35">
            <v>0</v>
          </cell>
        </row>
        <row r="36">
          <cell r="B36" t="str">
            <v>PTCMEF0-II032C-PUT</v>
          </cell>
          <cell r="AD36">
            <v>0</v>
          </cell>
          <cell r="AF36">
            <v>0</v>
          </cell>
          <cell r="AH36">
            <v>0</v>
          </cell>
        </row>
        <row r="37">
          <cell r="B37" t="str">
            <v>PTCMEF0-II022C-PUT</v>
          </cell>
          <cell r="AD37">
            <v>0</v>
          </cell>
          <cell r="AF37">
            <v>0</v>
          </cell>
          <cell r="AH37">
            <v>0</v>
          </cell>
        </row>
        <row r="38">
          <cell r="B38" t="str">
            <v>PTCMEF0-II034C-PUT</v>
          </cell>
          <cell r="AD38">
            <v>0</v>
          </cell>
          <cell r="AF38">
            <v>0</v>
          </cell>
          <cell r="AH38">
            <v>0</v>
          </cell>
        </row>
        <row r="39">
          <cell r="B39" t="str">
            <v>PTCMEF0-II024C-PUT</v>
          </cell>
          <cell r="AD39">
            <v>0</v>
          </cell>
          <cell r="AF39">
            <v>0</v>
          </cell>
          <cell r="AH39">
            <v>0</v>
          </cell>
        </row>
        <row r="40">
          <cell r="B40" t="str">
            <v>PTCMEF0-II035C-PUT</v>
          </cell>
          <cell r="AD40">
            <v>0</v>
          </cell>
          <cell r="AF40">
            <v>0</v>
          </cell>
          <cell r="AH40">
            <v>0</v>
          </cell>
        </row>
        <row r="41">
          <cell r="B41" t="str">
            <v>PTCMEF0-II023C-PUT</v>
          </cell>
          <cell r="AD41">
            <v>0</v>
          </cell>
          <cell r="AF41">
            <v>0</v>
          </cell>
          <cell r="AH41">
            <v>0</v>
          </cell>
        </row>
        <row r="42">
          <cell r="B42" t="str">
            <v>PTCMEF0-II041C-CALL</v>
          </cell>
          <cell r="AD42">
            <v>0</v>
          </cell>
          <cell r="AF42">
            <v>0</v>
          </cell>
          <cell r="AH42">
            <v>0</v>
          </cell>
        </row>
        <row r="43">
          <cell r="B43" t="str">
            <v>PTCMEF0-II042C-CALL</v>
          </cell>
          <cell r="AD43">
            <v>0</v>
          </cell>
          <cell r="AF43">
            <v>0</v>
          </cell>
          <cell r="AH43">
            <v>0</v>
          </cell>
        </row>
        <row r="44">
          <cell r="B44" t="str">
            <v>PTCMEF0-II043C-CALL</v>
          </cell>
          <cell r="AD44">
            <v>0</v>
          </cell>
          <cell r="AF44">
            <v>0</v>
          </cell>
          <cell r="AH44">
            <v>0</v>
          </cell>
        </row>
        <row r="45">
          <cell r="B45" t="str">
            <v>PTCMEF0-II044C-CALL</v>
          </cell>
          <cell r="AD45">
            <v>0</v>
          </cell>
          <cell r="AF45">
            <v>0</v>
          </cell>
          <cell r="AH45">
            <v>0</v>
          </cell>
        </row>
        <row r="46">
          <cell r="B46" t="str">
            <v>PTCMEF0-II045C-CALL</v>
          </cell>
          <cell r="AD46">
            <v>0</v>
          </cell>
          <cell r="AF46">
            <v>0</v>
          </cell>
          <cell r="AH46">
            <v>0</v>
          </cell>
        </row>
        <row r="47">
          <cell r="B47" t="str">
            <v>PTCMEF0-II046C-CALL</v>
          </cell>
          <cell r="AD47">
            <v>0</v>
          </cell>
          <cell r="AF47">
            <v>0</v>
          </cell>
          <cell r="AH47">
            <v>0</v>
          </cell>
        </row>
        <row r="48">
          <cell r="B48" t="str">
            <v>PTCMEF0-II047C-CALL</v>
          </cell>
          <cell r="AD48">
            <v>0</v>
          </cell>
          <cell r="AF48">
            <v>0</v>
          </cell>
          <cell r="AH48">
            <v>0</v>
          </cell>
        </row>
        <row r="49">
          <cell r="B49" t="str">
            <v>PTCMEF0-II029C-CALL</v>
          </cell>
          <cell r="AD49">
            <v>0</v>
          </cell>
          <cell r="AF49">
            <v>0</v>
          </cell>
          <cell r="AH49">
            <v>0</v>
          </cell>
        </row>
        <row r="50">
          <cell r="B50" t="str">
            <v>PTCMEF0-II048C-CALL</v>
          </cell>
          <cell r="AD50">
            <v>0</v>
          </cell>
          <cell r="AF50">
            <v>0</v>
          </cell>
          <cell r="AH50">
            <v>0</v>
          </cell>
        </row>
        <row r="51">
          <cell r="B51" t="str">
            <v>PTCMEF0-II049C-CALL</v>
          </cell>
          <cell r="AD51">
            <v>0</v>
          </cell>
          <cell r="AF51">
            <v>0</v>
          </cell>
          <cell r="AH51">
            <v>0</v>
          </cell>
        </row>
        <row r="52">
          <cell r="B52" t="str">
            <v>PTCMEF0-II050C-CALL</v>
          </cell>
          <cell r="AD52">
            <v>0</v>
          </cell>
          <cell r="AF52">
            <v>0</v>
          </cell>
          <cell r="AH52">
            <v>0</v>
          </cell>
        </row>
        <row r="53">
          <cell r="B53" t="str">
            <v>PTCMEF0-II051C-CALL</v>
          </cell>
          <cell r="AD53">
            <v>0</v>
          </cell>
          <cell r="AF53">
            <v>0</v>
          </cell>
          <cell r="AH53">
            <v>0</v>
          </cell>
        </row>
        <row r="54">
          <cell r="B54" t="str">
            <v>PTCMEF0-II053C-CALL</v>
          </cell>
          <cell r="AD54">
            <v>0</v>
          </cell>
          <cell r="AF54">
            <v>0</v>
          </cell>
          <cell r="AH54">
            <v>0</v>
          </cell>
        </row>
        <row r="55">
          <cell r="B55" t="str">
            <v>PTCMEF0-II030C-CALL</v>
          </cell>
          <cell r="AD55">
            <v>0</v>
          </cell>
          <cell r="AF55">
            <v>0</v>
          </cell>
          <cell r="AH55">
            <v>0</v>
          </cell>
        </row>
        <row r="56">
          <cell r="B56" t="str">
            <v>PTCMEF0-II052C-CALL</v>
          </cell>
          <cell r="AD56">
            <v>0</v>
          </cell>
          <cell r="AF56">
            <v>0</v>
          </cell>
          <cell r="AH56">
            <v>0</v>
          </cell>
        </row>
        <row r="57">
          <cell r="B57" t="str">
            <v>PTCMEF0-II031C-CALL</v>
          </cell>
          <cell r="AD57">
            <v>0</v>
          </cell>
          <cell r="AF57">
            <v>0</v>
          </cell>
          <cell r="AH57">
            <v>0</v>
          </cell>
        </row>
        <row r="58">
          <cell r="B58" t="str">
            <v>PTCMEF0-II054C-CALL</v>
          </cell>
          <cell r="AD58">
            <v>0</v>
          </cell>
          <cell r="AF58">
            <v>0</v>
          </cell>
          <cell r="AH58">
            <v>0</v>
          </cell>
        </row>
        <row r="59">
          <cell r="B59" t="str">
            <v>PTCMEF0-II055C-CALL</v>
          </cell>
          <cell r="AD59">
            <v>0</v>
          </cell>
          <cell r="AF59">
            <v>0</v>
          </cell>
          <cell r="AH59">
            <v>0</v>
          </cell>
        </row>
        <row r="60">
          <cell r="B60" t="str">
            <v>PTCMEF0-II056C-CALL</v>
          </cell>
          <cell r="AD60">
            <v>0</v>
          </cell>
          <cell r="AF60">
            <v>0</v>
          </cell>
          <cell r="AH60">
            <v>0</v>
          </cell>
        </row>
        <row r="61">
          <cell r="B61" t="str">
            <v>PTCMEF0-II057C-CALL</v>
          </cell>
          <cell r="AD61">
            <v>0</v>
          </cell>
          <cell r="AF61">
            <v>0</v>
          </cell>
          <cell r="AH61">
            <v>0</v>
          </cell>
        </row>
        <row r="62">
          <cell r="B62" t="str">
            <v>PTCMEF0-II057C-CALL</v>
          </cell>
          <cell r="AD62">
            <v>0</v>
          </cell>
          <cell r="AF62">
            <v>0</v>
          </cell>
          <cell r="AH62">
            <v>0</v>
          </cell>
        </row>
        <row r="63">
          <cell r="B63" t="str">
            <v>PTCMEF0-II032C-CALL</v>
          </cell>
          <cell r="AD63">
            <v>0</v>
          </cell>
          <cell r="AF63">
            <v>0</v>
          </cell>
          <cell r="AH63">
            <v>0</v>
          </cell>
        </row>
        <row r="64">
          <cell r="B64" t="str">
            <v>PTCMEF0-II033C-CALL</v>
          </cell>
          <cell r="AD64">
            <v>0</v>
          </cell>
          <cell r="AF64">
            <v>0</v>
          </cell>
          <cell r="AH64">
            <v>0</v>
          </cell>
        </row>
        <row r="65">
          <cell r="B65" t="str">
            <v>PTCMEF0-II034C-CALL</v>
          </cell>
          <cell r="AD65">
            <v>0</v>
          </cell>
          <cell r="AF65">
            <v>0</v>
          </cell>
          <cell r="AH65">
            <v>0</v>
          </cell>
        </row>
        <row r="66">
          <cell r="B66" t="str">
            <v>PTCMEF0-II035C-CALL</v>
          </cell>
          <cell r="AD66">
            <v>0</v>
          </cell>
          <cell r="AF66">
            <v>0</v>
          </cell>
          <cell r="AH66">
            <v>0</v>
          </cell>
        </row>
        <row r="67">
          <cell r="B67" t="str">
            <v>PTCMEF0-II036C-CALL</v>
          </cell>
          <cell r="AD67">
            <v>0</v>
          </cell>
          <cell r="AF67">
            <v>0</v>
          </cell>
          <cell r="AH67">
            <v>0</v>
          </cell>
        </row>
        <row r="68">
          <cell r="B68" t="str">
            <v>PTCMEF0-II037C-CALL</v>
          </cell>
          <cell r="AD68">
            <v>0</v>
          </cell>
          <cell r="AF68">
            <v>0</v>
          </cell>
          <cell r="AH68">
            <v>0</v>
          </cell>
        </row>
        <row r="69">
          <cell r="B69" t="str">
            <v>PTCMEF0-II038C-CALL</v>
          </cell>
          <cell r="AD69">
            <v>0</v>
          </cell>
          <cell r="AF69">
            <v>0</v>
          </cell>
          <cell r="AH69">
            <v>0</v>
          </cell>
        </row>
        <row r="70">
          <cell r="B70" t="str">
            <v>PTCMEF0-II039C-CALL</v>
          </cell>
          <cell r="AD70">
            <v>0</v>
          </cell>
          <cell r="AF70">
            <v>0</v>
          </cell>
          <cell r="AH70">
            <v>0</v>
          </cell>
        </row>
        <row r="71">
          <cell r="B71" t="str">
            <v>PTCMEF0-II040C-CALL</v>
          </cell>
          <cell r="AD71">
            <v>0</v>
          </cell>
          <cell r="AF71">
            <v>0</v>
          </cell>
          <cell r="AH71">
            <v>0</v>
          </cell>
        </row>
        <row r="72">
          <cell r="B72" t="str">
            <v>PTCMEF0-II059C-CALL</v>
          </cell>
          <cell r="AD72">
            <v>0</v>
          </cell>
          <cell r="AF72">
            <v>0</v>
          </cell>
          <cell r="AH72">
            <v>0</v>
          </cell>
        </row>
        <row r="73">
          <cell r="B73" t="str">
            <v>PTCMEF0-II060C-CALL</v>
          </cell>
          <cell r="AD73">
            <v>0</v>
          </cell>
          <cell r="AF73">
            <v>0</v>
          </cell>
          <cell r="AH73">
            <v>0</v>
          </cell>
        </row>
        <row r="74">
          <cell r="B74" t="str">
            <v>PTCMEF0-II061C-CALL</v>
          </cell>
          <cell r="AD74">
            <v>0</v>
          </cell>
          <cell r="AF74">
            <v>0</v>
          </cell>
          <cell r="AH74">
            <v>0</v>
          </cell>
        </row>
        <row r="75">
          <cell r="B75" t="str">
            <v>PTCMEF0-II062C-CALL</v>
          </cell>
          <cell r="AD75">
            <v>0</v>
          </cell>
          <cell r="AF75">
            <v>0</v>
          </cell>
          <cell r="AH75">
            <v>0</v>
          </cell>
        </row>
        <row r="76">
          <cell r="B76" t="str">
            <v>PTCMEF0-II065C-CALL</v>
          </cell>
          <cell r="AD76">
            <v>0</v>
          </cell>
          <cell r="AF76">
            <v>0</v>
          </cell>
          <cell r="AH76">
            <v>0</v>
          </cell>
        </row>
        <row r="77">
          <cell r="B77" t="str">
            <v>PTCMEF0-II066C-CALL</v>
          </cell>
          <cell r="AD77">
            <v>0</v>
          </cell>
          <cell r="AF77">
            <v>0</v>
          </cell>
          <cell r="AH77">
            <v>0</v>
          </cell>
        </row>
        <row r="78">
          <cell r="B78" t="str">
            <v>PTCMEF0-II067C-CALL</v>
          </cell>
          <cell r="AD78">
            <v>0</v>
          </cell>
          <cell r="AF78">
            <v>0</v>
          </cell>
          <cell r="AH78">
            <v>0</v>
          </cell>
        </row>
        <row r="79">
          <cell r="B79" t="str">
            <v>PTCMEF0-II067C-CALL</v>
          </cell>
          <cell r="AD79">
            <v>0</v>
          </cell>
          <cell r="AF79">
            <v>0</v>
          </cell>
          <cell r="AH79">
            <v>0</v>
          </cell>
        </row>
        <row r="80">
          <cell r="B80" t="str">
            <v>PTCMEF0-II063C-PUT</v>
          </cell>
          <cell r="AD80">
            <v>0</v>
          </cell>
          <cell r="AF80">
            <v>0</v>
          </cell>
          <cell r="AH80">
            <v>0</v>
          </cell>
        </row>
        <row r="81">
          <cell r="N81">
            <v>0</v>
          </cell>
          <cell r="V81">
            <v>0</v>
          </cell>
          <cell r="AD81">
            <v>0</v>
          </cell>
          <cell r="AF81">
            <v>0</v>
          </cell>
          <cell r="AH81">
            <v>0</v>
          </cell>
        </row>
        <row r="82">
          <cell r="B82" t="str">
            <v>PTCMEF0-II014C-CALL</v>
          </cell>
          <cell r="AD82">
            <v>0</v>
          </cell>
          <cell r="AF82">
            <v>0</v>
          </cell>
          <cell r="AH82">
            <v>0</v>
          </cell>
        </row>
        <row r="83">
          <cell r="B83" t="str">
            <v>PTCMEF0-II018C-CALL</v>
          </cell>
          <cell r="AD83">
            <v>0</v>
          </cell>
          <cell r="AF83">
            <v>0</v>
          </cell>
          <cell r="AH83">
            <v>0</v>
          </cell>
        </row>
        <row r="84">
          <cell r="N84">
            <v>0</v>
          </cell>
          <cell r="V84">
            <v>0</v>
          </cell>
          <cell r="AD84">
            <v>0</v>
          </cell>
          <cell r="AF84">
            <v>0</v>
          </cell>
          <cell r="AH84">
            <v>0</v>
          </cell>
        </row>
        <row r="85">
          <cell r="B85" t="str">
            <v>PTCMEF0-II013C-CALL</v>
          </cell>
          <cell r="AD85">
            <v>0</v>
          </cell>
          <cell r="AF85">
            <v>0</v>
          </cell>
          <cell r="AH85">
            <v>0</v>
          </cell>
        </row>
        <row r="86">
          <cell r="B86" t="str">
            <v>PTCMEF0-II017C-CALL</v>
          </cell>
          <cell r="AD86">
            <v>0</v>
          </cell>
          <cell r="AF86">
            <v>0</v>
          </cell>
          <cell r="AH86">
            <v>0</v>
          </cell>
        </row>
        <row r="87">
          <cell r="B87" t="str">
            <v>PTCMEF0-II019C-CALL</v>
          </cell>
          <cell r="AD87">
            <v>0</v>
          </cell>
          <cell r="AF87">
            <v>0</v>
          </cell>
          <cell r="AH87">
            <v>0</v>
          </cell>
        </row>
        <row r="88">
          <cell r="B88" t="str">
            <v>PTCMEF0-II020C-CALL</v>
          </cell>
          <cell r="AD88">
            <v>0</v>
          </cell>
          <cell r="AF88">
            <v>0</v>
          </cell>
          <cell r="AH88">
            <v>0</v>
          </cell>
        </row>
        <row r="89">
          <cell r="B89" t="str">
            <v>PTCMEF0-II024C-CALL</v>
          </cell>
          <cell r="AD89">
            <v>0</v>
          </cell>
          <cell r="AF89">
            <v>0</v>
          </cell>
          <cell r="AH89">
            <v>0</v>
          </cell>
        </row>
        <row r="90">
          <cell r="N90">
            <v>0</v>
          </cell>
          <cell r="V90">
            <v>0</v>
          </cell>
          <cell r="AD90">
            <v>0</v>
          </cell>
          <cell r="AF90">
            <v>0</v>
          </cell>
          <cell r="AH90">
            <v>0</v>
          </cell>
        </row>
        <row r="91">
          <cell r="B91" t="str">
            <v>PTCMEF0-II018C-CALL</v>
          </cell>
          <cell r="AD91">
            <v>0</v>
          </cell>
          <cell r="AF91">
            <v>0</v>
          </cell>
          <cell r="AH91">
            <v>0</v>
          </cell>
        </row>
        <row r="93">
          <cell r="B93" t="str">
            <v>RV</v>
          </cell>
          <cell r="AD93">
            <v>1.3841714883615181E-2</v>
          </cell>
          <cell r="AE93">
            <v>-6.5885580268297721</v>
          </cell>
          <cell r="AF93">
            <v>5.034883993065906E-3</v>
          </cell>
          <cell r="AG93">
            <v>-20.707557405524344</v>
          </cell>
          <cell r="AH93">
            <v>-9.9847917173974468E-3</v>
          </cell>
          <cell r="AI93">
            <v>-18.066182054772749</v>
          </cell>
        </row>
        <row r="95">
          <cell r="B95" t="str">
            <v>RVL</v>
          </cell>
          <cell r="AD95">
            <v>5.598369535371728E-4</v>
          </cell>
          <cell r="AE95">
            <v>-1.6620030744598957</v>
          </cell>
          <cell r="AF95">
            <v>1.0640861428063598E-2</v>
          </cell>
          <cell r="AG95">
            <v>-0.61030252188043477</v>
          </cell>
          <cell r="AH95">
            <v>-1.00433779687473E-2</v>
          </cell>
          <cell r="AI95">
            <v>-1.5046792424857678</v>
          </cell>
        </row>
        <row r="96">
          <cell r="B96" t="str">
            <v>RVL_FIN</v>
          </cell>
          <cell r="AD96">
            <v>5.485930820585416E-4</v>
          </cell>
          <cell r="AE96">
            <v>8.9443919898358315E-2</v>
          </cell>
          <cell r="AF96">
            <v>-2.4873345301999932E-3</v>
          </cell>
          <cell r="AG96">
            <v>-0.59118247967376114</v>
          </cell>
          <cell r="AH96">
            <v>-5.2575924307064689E-3</v>
          </cell>
          <cell r="AI96">
            <v>-1.1654150972067452</v>
          </cell>
        </row>
        <row r="97">
          <cell r="B97" t="str">
            <v>RVL_M&amp;C</v>
          </cell>
          <cell r="AD97">
            <v>1.8725978850756568E-3</v>
          </cell>
          <cell r="AE97">
            <v>-8.5650271009834938E-2</v>
          </cell>
          <cell r="AF97">
            <v>2.8210332526592309E-3</v>
          </cell>
          <cell r="AG97">
            <v>3.9994542130775954E-2</v>
          </cell>
          <cell r="AH97">
            <v>4.3266836500807839E-3</v>
          </cell>
          <cell r="AI97">
            <v>8.5774757479858355E-2</v>
          </cell>
        </row>
        <row r="98">
          <cell r="AD98">
            <v>2.0860164512818804E-3</v>
          </cell>
          <cell r="AE98">
            <v>0.30715948405662907</v>
          </cell>
          <cell r="AF98">
            <v>9.5932428470152237E-3</v>
          </cell>
          <cell r="AG98">
            <v>0.8728328475068774</v>
          </cell>
          <cell r="AH98">
            <v>2.9347810555104257E-3</v>
          </cell>
          <cell r="AI98">
            <v>-0.51672669166778018</v>
          </cell>
        </row>
        <row r="99">
          <cell r="B99" t="str">
            <v>RVL_MM_MP</v>
          </cell>
          <cell r="AD99">
            <v>-7.7767850857019894E-5</v>
          </cell>
          <cell r="AE99">
            <v>-5.2323829767507046E-2</v>
          </cell>
          <cell r="AF99">
            <v>-3.5604978023840638E-3</v>
          </cell>
          <cell r="AG99">
            <v>-2.3010739518967824</v>
          </cell>
          <cell r="AH99">
            <v>-2.4740213941075169E-3</v>
          </cell>
          <cell r="AI99">
            <v>-1.6012418737642919</v>
          </cell>
        </row>
        <row r="100">
          <cell r="B100" t="str">
            <v>RVL_MM_M</v>
          </cell>
          <cell r="AD100">
            <v>2.1637843021389005E-3</v>
          </cell>
          <cell r="AE100">
            <v>0.35948331382413612</v>
          </cell>
          <cell r="AF100">
            <v>1.3153740649399287E-2</v>
          </cell>
          <cell r="AG100">
            <v>3.1739067994036598</v>
          </cell>
          <cell r="AH100">
            <v>5.4088024496179426E-3</v>
          </cell>
          <cell r="AI100">
            <v>1.0845151820965118</v>
          </cell>
        </row>
        <row r="101">
          <cell r="AD101">
            <v>1.4733535039761056E-3</v>
          </cell>
          <cell r="AE101">
            <v>-0.15685329795696498</v>
          </cell>
          <cell r="AF101">
            <v>4.5161206014063954E-3</v>
          </cell>
          <cell r="AG101">
            <v>-0.27974749278357902</v>
          </cell>
          <cell r="AH101">
            <v>8.6486733931746503E-4</v>
          </cell>
          <cell r="AI101">
            <v>-6.8344607488464881E-2</v>
          </cell>
        </row>
        <row r="102">
          <cell r="B102" t="str">
            <v>RVL_UT_GENE</v>
          </cell>
          <cell r="AD102">
            <v>1.4817422565879751E-3</v>
          </cell>
          <cell r="AE102">
            <v>-0.15685329795696498</v>
          </cell>
          <cell r="AF102">
            <v>4.2228644235348649E-3</v>
          </cell>
          <cell r="AG102">
            <v>-0.27974749278357902</v>
          </cell>
          <cell r="AH102">
            <v>1.1549031601512461E-3</v>
          </cell>
          <cell r="AI102">
            <v>-6.8344607488464881E-2</v>
          </cell>
        </row>
        <row r="103">
          <cell r="B103" t="str">
            <v>RVL_UT_DIST</v>
          </cell>
          <cell r="AD103">
            <v>-8.3887526118695608E-6</v>
          </cell>
          <cell r="AE103">
            <v>0</v>
          </cell>
          <cell r="AF103">
            <v>2.9325617787152999E-4</v>
          </cell>
          <cell r="AG103">
            <v>0</v>
          </cell>
          <cell r="AH103">
            <v>-2.90035820833781E-4</v>
          </cell>
          <cell r="AI103">
            <v>0</v>
          </cell>
        </row>
        <row r="104">
          <cell r="B104" t="str">
            <v>RVL_CD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</row>
        <row r="105">
          <cell r="B105" t="str">
            <v>RVL_CB</v>
          </cell>
          <cell r="AD105">
            <v>-4.1901235998830411E-4</v>
          </cell>
          <cell r="AE105">
            <v>2.9680409754585808E-2</v>
          </cell>
          <cell r="AF105">
            <v>1.4965770656534898E-3</v>
          </cell>
          <cell r="AG105">
            <v>0.2037456237853672</v>
          </cell>
          <cell r="AH105">
            <v>1.4704320029819851E-5</v>
          </cell>
          <cell r="AI105">
            <v>0.26270168441223096</v>
          </cell>
        </row>
        <row r="106">
          <cell r="B106" t="str">
            <v>RVL_SAL</v>
          </cell>
          <cell r="AD106">
            <v>9.4873517383252501E-4</v>
          </cell>
          <cell r="AE106">
            <v>0.239057358069061</v>
          </cell>
          <cell r="AF106">
            <v>5.2840270078417699E-3</v>
          </cell>
          <cell r="AG106">
            <v>1.33144166181031</v>
          </cell>
          <cell r="AH106">
            <v>1.6600457960870201E-3</v>
          </cell>
          <cell r="AI106">
            <v>0.418289711642433</v>
          </cell>
        </row>
        <row r="107">
          <cell r="B107" t="str">
            <v>RVL_ENE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</row>
        <row r="108">
          <cell r="B108" t="str">
            <v>RVL_OT</v>
          </cell>
          <cell r="AD108">
            <v>-8.2747730355712932E-5</v>
          </cell>
          <cell r="AE108">
            <v>0</v>
          </cell>
          <cell r="AF108">
            <v>9.0246938458281263E-5</v>
          </cell>
          <cell r="AG108">
            <v>0</v>
          </cell>
          <cell r="AH108">
            <v>-3.7731071172024801E-4</v>
          </cell>
          <cell r="AI108">
            <v>0</v>
          </cell>
        </row>
        <row r="109">
          <cell r="AD109">
            <v>-5.8676990523435198E-3</v>
          </cell>
          <cell r="AE109">
            <v>-2.0848406772717301</v>
          </cell>
          <cell r="AF109">
            <v>-1.0673051754770799E-2</v>
          </cell>
          <cell r="AG109">
            <v>-2.1873872246564252</v>
          </cell>
          <cell r="AH109">
            <v>-1.4209556987346099E-2</v>
          </cell>
          <cell r="AI109">
            <v>-0.52095899965730008</v>
          </cell>
        </row>
        <row r="110">
          <cell r="B110" t="str">
            <v>RVL_FM_ETF</v>
          </cell>
          <cell r="AD110">
            <v>-5.8676990523435198E-3</v>
          </cell>
          <cell r="AE110">
            <v>-2.0848406772717301</v>
          </cell>
          <cell r="AF110">
            <v>-4.8228649987796194E-3</v>
          </cell>
          <cell r="AG110">
            <v>-3.0112514738695539</v>
          </cell>
          <cell r="AH110">
            <v>-5.0833907152911997E-3</v>
          </cell>
          <cell r="AI110">
            <v>-1.8061696155788201</v>
          </cell>
        </row>
        <row r="111">
          <cell r="B111" t="str">
            <v>RVL_FM_FIB</v>
          </cell>
          <cell r="AD111">
            <v>0</v>
          </cell>
          <cell r="AE111">
            <v>0</v>
          </cell>
          <cell r="AF111">
            <v>-5.8501867559911797E-3</v>
          </cell>
          <cell r="AG111">
            <v>0.82386424921312895</v>
          </cell>
          <cell r="AH111">
            <v>-9.1261662720548992E-3</v>
          </cell>
          <cell r="AI111">
            <v>1.28521061592152</v>
          </cell>
        </row>
        <row r="113">
          <cell r="AD113">
            <v>1.3252680214195249E-2</v>
          </cell>
          <cell r="AE113">
            <v>5.1167733393727097</v>
          </cell>
          <cell r="AF113">
            <v>2.2333565666495078E-3</v>
          </cell>
          <cell r="AG113">
            <v>6.0468221564112232</v>
          </cell>
          <cell r="AH113">
            <v>-9.4601931022937E-3</v>
          </cell>
          <cell r="AI113">
            <v>8.3690801829270285</v>
          </cell>
        </row>
        <row r="114">
          <cell r="AD114">
            <v>-1.4280849426875468E-3</v>
          </cell>
          <cell r="AE114">
            <v>-3.7995556982135456E-2</v>
          </cell>
          <cell r="AF114">
            <v>-1.7507855792618685E-2</v>
          </cell>
          <cell r="AG114">
            <v>-1.156453488819519</v>
          </cell>
          <cell r="AH114">
            <v>-3.8536594630673215E-2</v>
          </cell>
          <cell r="AI114">
            <v>-1.843584934087503</v>
          </cell>
        </row>
        <row r="115">
          <cell r="B115" t="str">
            <v>BRA</v>
          </cell>
          <cell r="AD115">
            <v>-7.0016005391950602E-6</v>
          </cell>
          <cell r="AE115">
            <v>-8.6982758713642595E-4</v>
          </cell>
          <cell r="AF115">
            <v>-6.746251519969341E-3</v>
          </cell>
          <cell r="AG115">
            <v>-0.52913616242727901</v>
          </cell>
          <cell r="AH115">
            <v>-2.1581221387463191E-2</v>
          </cell>
          <cell r="AI115">
            <v>-1.2513925778170321</v>
          </cell>
        </row>
        <row r="116">
          <cell r="B116" t="str">
            <v>RVI_EM_LATAM_BRA_SF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</row>
        <row r="117">
          <cell r="B117" t="str">
            <v>RVI_EM_LATAM_BRA_CD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</row>
        <row r="118">
          <cell r="B118" t="str">
            <v>RVI_EM_LATAM_BRA_CB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</row>
        <row r="119">
          <cell r="B119" t="str">
            <v>RVI_EM_LATAM_BRA_MC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</row>
        <row r="120">
          <cell r="B120" t="str">
            <v>RVI_EM_LATAM_BRA_ENE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</row>
        <row r="121">
          <cell r="B121" t="str">
            <v>RVI_EM_LATAM_BRA_INM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</row>
        <row r="122">
          <cell r="B122" t="str">
            <v>RVI_EM_LATAM_BRA_MIN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</row>
        <row r="123">
          <cell r="B123" t="str">
            <v>RVI_EM_LATAM_BRA_FM</v>
          </cell>
          <cell r="AD123">
            <v>-7.0016005391950602E-6</v>
          </cell>
          <cell r="AE123">
            <v>-8.6982758713642595E-4</v>
          </cell>
          <cell r="AF123">
            <v>-6.746251519969341E-3</v>
          </cell>
          <cell r="AG123">
            <v>-0.52913616242727901</v>
          </cell>
          <cell r="AH123">
            <v>-2.1581221387463191E-2</v>
          </cell>
          <cell r="AI123">
            <v>-1.2513925778170321</v>
          </cell>
        </row>
        <row r="124">
          <cell r="B124" t="str">
            <v>CL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</row>
        <row r="125">
          <cell r="B125" t="str">
            <v>RVI_EM_LATAM_CHI_SF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</row>
        <row r="126">
          <cell r="B126" t="str">
            <v>RVI_EM_LATAM_CHI_CD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</row>
        <row r="127">
          <cell r="B127" t="str">
            <v>RVI_EM_LATAM_CHI_ELE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</row>
        <row r="128">
          <cell r="B128" t="str">
            <v>RVI_EM_LATAM_CHI_AER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</row>
        <row r="129">
          <cell r="B129" t="str">
            <v>RVI_EM_LATAM_CHI_MIN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</row>
        <row r="130">
          <cell r="B130" t="str">
            <v>RVI_EM_LATAM_CHI_FM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</row>
        <row r="131">
          <cell r="B131" t="str">
            <v>COL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</row>
        <row r="132">
          <cell r="B132" t="str">
            <v>RVI_EM_LATAM_COL_SF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</row>
        <row r="133">
          <cell r="B133" t="str">
            <v>RVI_EM_LATAM_COL_AER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</row>
        <row r="134">
          <cell r="B134" t="str">
            <v>RVI_EM_LATAM_COL_ENE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</row>
        <row r="135">
          <cell r="B135" t="str">
            <v>MEX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</row>
        <row r="136">
          <cell r="B136" t="str">
            <v>RVI_EM_LATAM_MEX_SF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</row>
        <row r="137">
          <cell r="B137" t="str">
            <v>RVI_EM_LATAM_MEX_CD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</row>
        <row r="138">
          <cell r="B138" t="str">
            <v>RVI_EM_LATAM_MEX_CB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</row>
        <row r="139">
          <cell r="B139" t="str">
            <v>RVI_EM_LATAM_MEX_MC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</row>
        <row r="140">
          <cell r="B140" t="str">
            <v>RVI_EM_LATAM_MEX_INM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</row>
        <row r="141">
          <cell r="B141" t="str">
            <v>RVI_EM_LATAM_MEX_MIN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</row>
        <row r="142">
          <cell r="B142" t="str">
            <v>RVI_EM_LATAM_MEX_INF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</row>
        <row r="143">
          <cell r="B143" t="str">
            <v>RVI_EM_LATAM_MEX_PQ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</row>
        <row r="144">
          <cell r="B144" t="str">
            <v>RVI_EM_LATAM_MEX_FM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</row>
        <row r="145"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</row>
        <row r="146">
          <cell r="B146" t="str">
            <v>RVI_EM_LATAM_ARG_FM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</row>
        <row r="147"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</row>
        <row r="148">
          <cell r="B148" t="str">
            <v>RVI_EM_LATAM_PAN_AER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</row>
        <row r="149">
          <cell r="B149" t="str">
            <v>RVI_EM_LATAM_FM</v>
          </cell>
          <cell r="AD149">
            <v>-1.4210833421483516E-3</v>
          </cell>
          <cell r="AE149">
            <v>-3.712572939499903E-2</v>
          </cell>
          <cell r="AF149">
            <v>-1.0761604272649343E-2</v>
          </cell>
          <cell r="AG149">
            <v>-0.62731732639224003</v>
          </cell>
          <cell r="AH149">
            <v>-1.6955373243210021E-2</v>
          </cell>
          <cell r="AI149">
            <v>-0.59219235627047095</v>
          </cell>
        </row>
        <row r="150">
          <cell r="AD150">
            <v>1.2364087700256371E-2</v>
          </cell>
          <cell r="AE150">
            <v>4.5846058010253632</v>
          </cell>
          <cell r="AF150">
            <v>1.776828636265964E-2</v>
          </cell>
          <cell r="AG150">
            <v>6.5394928760383104</v>
          </cell>
          <cell r="AH150">
            <v>2.4130918478564429E-2</v>
          </cell>
          <cell r="AI150">
            <v>8.8902207020012174</v>
          </cell>
        </row>
        <row r="151">
          <cell r="B151" t="str">
            <v>RVI_EM_ASEU_CHI</v>
          </cell>
          <cell r="AD151">
            <v>1.9602467825948636E-3</v>
          </cell>
          <cell r="AE151">
            <v>0.78840908116699637</v>
          </cell>
          <cell r="AF151">
            <v>3.2710906476951479E-3</v>
          </cell>
          <cell r="AG151">
            <v>1.206926203612753</v>
          </cell>
          <cell r="AH151">
            <v>1.4851677851781318E-3</v>
          </cell>
          <cell r="AI151">
            <v>0.54187719966045189</v>
          </cell>
        </row>
        <row r="152">
          <cell r="B152" t="str">
            <v>RVI_EM_ASEU_IND</v>
          </cell>
          <cell r="AD152">
            <v>-1.792910312137463E-7</v>
          </cell>
          <cell r="AE152">
            <v>-2.6496178222127769E-5</v>
          </cell>
          <cell r="AF152">
            <v>-3.3225270969366959E-8</v>
          </cell>
          <cell r="AG152">
            <v>-4.2558450774834092E-6</v>
          </cell>
          <cell r="AH152">
            <v>-1.2000888920733463E-7</v>
          </cell>
          <cell r="AI152">
            <v>-1.6409799291425826E-5</v>
          </cell>
        </row>
        <row r="153">
          <cell r="B153" t="str">
            <v>RVI_EM_ASEU_KOR</v>
          </cell>
          <cell r="AD153">
            <v>1.1593940787454243E-2</v>
          </cell>
          <cell r="AE153">
            <v>4.2296338371445916</v>
          </cell>
          <cell r="AF153">
            <v>1.40770767695724E-2</v>
          </cell>
          <cell r="AG153">
            <v>5.2163171295718396</v>
          </cell>
          <cell r="AH153">
            <v>2.61420849413323E-2</v>
          </cell>
          <cell r="AI153">
            <v>9.7044414209446295</v>
          </cell>
        </row>
        <row r="154">
          <cell r="B154" t="str">
            <v>RVI_EM_ASEU_TAI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</row>
        <row r="155">
          <cell r="B155" t="str">
            <v>RVI_EM_ASEU_EXJAP</v>
          </cell>
          <cell r="AD155">
            <v>-1.1899205787615215E-3</v>
          </cell>
          <cell r="AE155">
            <v>-0.43341062110800233</v>
          </cell>
          <cell r="AF155">
            <v>4.2015217066305858E-4</v>
          </cell>
          <cell r="AG155">
            <v>0.11625379869879526</v>
          </cell>
          <cell r="AH155">
            <v>-3.4962142390567949E-3</v>
          </cell>
          <cell r="AI155">
            <v>-1.3560815088045728</v>
          </cell>
        </row>
        <row r="156">
          <cell r="B156" t="str">
            <v>RVI_EM_EUR</v>
          </cell>
          <cell r="AD156">
            <v>3.0301614662511301E-4</v>
          </cell>
          <cell r="AE156">
            <v>8.4340573454885298E-2</v>
          </cell>
          <cell r="AF156">
            <v>-2.32185761733771E-5</v>
          </cell>
          <cell r="AG156">
            <v>-6.4625864035690803E-3</v>
          </cell>
          <cell r="AH156">
            <v>1.2119503289843699E-4</v>
          </cell>
          <cell r="AI156">
            <v>3.3733049173167301E-2</v>
          </cell>
        </row>
        <row r="157">
          <cell r="B157" t="str">
            <v>RVI_EM_AGG</v>
          </cell>
          <cell r="AD157">
            <v>2.0136613100013132E-3</v>
          </cell>
          <cell r="AE157">
            <v>0.48582252187459651</v>
          </cell>
          <cell r="AF157">
            <v>1.9961445727819304E-3</v>
          </cell>
          <cell r="AG157">
            <v>0.67024535559600107</v>
          </cell>
          <cell r="AH157">
            <v>4.8242880169166499E-3</v>
          </cell>
          <cell r="AI157">
            <v>1.2887113658401481</v>
          </cell>
        </row>
        <row r="159">
          <cell r="AD159">
            <v>3.2376155042372064E-3</v>
          </cell>
          <cell r="AE159">
            <v>-4.1940539085431938</v>
          </cell>
          <cell r="AF159">
            <v>-1.0392421053986628E-2</v>
          </cell>
          <cell r="AG159">
            <v>-16.356188669637792</v>
          </cell>
          <cell r="AH159">
            <v>1.4411832472784325E-3</v>
          </cell>
          <cell r="AI159">
            <v>-10.902974270984922</v>
          </cell>
        </row>
        <row r="160">
          <cell r="B160" t="str">
            <v>RVI_DM_CADAUS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</row>
        <row r="161">
          <cell r="AD161">
            <v>-1.7268389855024232E-4</v>
          </cell>
          <cell r="AE161">
            <v>-4.1907718908057259</v>
          </cell>
          <cell r="AF161">
            <v>-1.4444804867857278E-2</v>
          </cell>
          <cell r="AG161">
            <v>-16.31860201173545</v>
          </cell>
          <cell r="AH161">
            <v>8.9291851991563642E-3</v>
          </cell>
          <cell r="AI161">
            <v>-8.8498400785155589</v>
          </cell>
        </row>
        <row r="162">
          <cell r="B162" t="str">
            <v>RVI_DM_US_FIN</v>
          </cell>
          <cell r="AD162">
            <v>0</v>
          </cell>
          <cell r="AE162">
            <v>0</v>
          </cell>
          <cell r="AF162">
            <v>-4.1035961280008202E-3</v>
          </cell>
          <cell r="AG162">
            <v>-0.51402039181652603</v>
          </cell>
          <cell r="AH162">
            <v>-1.44350825471516E-2</v>
          </cell>
          <cell r="AI162">
            <v>-1.80815230235683</v>
          </cell>
        </row>
        <row r="163">
          <cell r="B163" t="str">
            <v>RVI_DM_US_UT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</row>
        <row r="164">
          <cell r="B164" t="str">
            <v>RVI_DM_US_IND</v>
          </cell>
          <cell r="AD164">
            <v>3.2914378226559897E-3</v>
          </cell>
          <cell r="AE164">
            <v>0.50122280748743298</v>
          </cell>
          <cell r="AF164">
            <v>1.0169825745682839E-2</v>
          </cell>
          <cell r="AG164">
            <v>0.13161642180517086</v>
          </cell>
          <cell r="AH164">
            <v>1.899871877535695E-2</v>
          </cell>
          <cell r="AI164">
            <v>0.88017520850545972</v>
          </cell>
        </row>
        <row r="165">
          <cell r="B165" t="str">
            <v>RVI_DM_US_CON</v>
          </cell>
          <cell r="AD165">
            <v>0</v>
          </cell>
          <cell r="AE165">
            <v>0</v>
          </cell>
          <cell r="AF165">
            <v>-2.6414824479965799E-8</v>
          </cell>
          <cell r="AG165">
            <v>1.69886497312649E-6</v>
          </cell>
          <cell r="AH165">
            <v>-1.8401810206929402E-5</v>
          </cell>
          <cell r="AI165">
            <v>1.18350921074171E-3</v>
          </cell>
        </row>
        <row r="166">
          <cell r="AD166">
            <v>-1.7667510748644801E-3</v>
          </cell>
          <cell r="AE166">
            <v>-4.4478815753135628</v>
          </cell>
          <cell r="AF166">
            <v>-1.3458427710222497E-2</v>
          </cell>
          <cell r="AG166">
            <v>-14.894470558917559</v>
          </cell>
          <cell r="AH166">
            <v>2.2601695507960626E-2</v>
          </cell>
          <cell r="AI166">
            <v>-5.2446313739239825</v>
          </cell>
        </row>
        <row r="167">
          <cell r="B167" t="str">
            <v>RVI_DM_US_TECH_SEMI</v>
          </cell>
          <cell r="AD167">
            <v>-1.0007565546981831E-2</v>
          </cell>
          <cell r="AE167">
            <v>-4.8337375507779292</v>
          </cell>
          <cell r="AF167">
            <v>-3.2383422508694311E-2</v>
          </cell>
          <cell r="AG167">
            <v>-15.973381303509836</v>
          </cell>
          <cell r="AH167">
            <v>-2.1986974235006902E-2</v>
          </cell>
          <cell r="AI167">
            <v>-10.445228490028201</v>
          </cell>
        </row>
        <row r="168">
          <cell r="B168" t="str">
            <v>RVI_DM_US_TECH_SFTW</v>
          </cell>
          <cell r="AD168">
            <v>2.3539892336981601E-3</v>
          </cell>
          <cell r="AE168">
            <v>-0.12335356093906601</v>
          </cell>
          <cell r="AF168">
            <v>3.9939484032664096E-3</v>
          </cell>
          <cell r="AG168">
            <v>-0.408261898844821</v>
          </cell>
          <cell r="AH168">
            <v>3.7285214631366508E-3</v>
          </cell>
          <cell r="AI168">
            <v>-0.60124116763818392</v>
          </cell>
        </row>
        <row r="169">
          <cell r="B169" t="str">
            <v>RVI_DM_US_TECH_THEM</v>
          </cell>
          <cell r="AD169">
            <v>2.2754248387214199E-3</v>
          </cell>
          <cell r="AE169">
            <v>-0.23991672406298301</v>
          </cell>
          <cell r="AF169">
            <v>5.6510962408491301E-3</v>
          </cell>
          <cell r="AG169">
            <v>-0.59592123317128576</v>
          </cell>
          <cell r="AH169">
            <v>8.93265250292773E-3</v>
          </cell>
          <cell r="AI169">
            <v>-1.2691356350673668</v>
          </cell>
        </row>
        <row r="170">
          <cell r="B170" t="str">
            <v>RVI_DM_US_TECH_CORE</v>
          </cell>
          <cell r="AD170">
            <v>3.61140039969777E-3</v>
          </cell>
          <cell r="AE170">
            <v>0.74912626046641495</v>
          </cell>
          <cell r="AF170">
            <v>9.2799501543562729E-3</v>
          </cell>
          <cell r="AG170">
            <v>2.0830938766083826</v>
          </cell>
          <cell r="AH170">
            <v>3.1927495776903146E-2</v>
          </cell>
          <cell r="AI170">
            <v>7.0709739188097691</v>
          </cell>
        </row>
        <row r="171">
          <cell r="B171" t="str">
            <v>RVI_DM_US_HC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</row>
        <row r="172">
          <cell r="B172" t="str">
            <v>RVI_DM_US_CSERV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</row>
        <row r="173">
          <cell r="B173" t="str">
            <v>RVI_DM_US_AGG</v>
          </cell>
          <cell r="AD173">
            <v>-1.6973706463417519E-3</v>
          </cell>
          <cell r="AE173">
            <v>-0.2441131229795957</v>
          </cell>
          <cell r="AF173">
            <v>-7.0525803604923193E-3</v>
          </cell>
          <cell r="AG173">
            <v>-1.0417291816715073</v>
          </cell>
          <cell r="AH173">
            <v>-1.8217744726802682E-2</v>
          </cell>
          <cell r="AI173">
            <v>-2.6784151199509472</v>
          </cell>
        </row>
        <row r="174">
          <cell r="AD174">
            <v>-4.7175003731620734E-5</v>
          </cell>
          <cell r="AE174">
            <v>-8.8117686685451301E-3</v>
          </cell>
          <cell r="AF174">
            <v>-4.2829517780134252E-5</v>
          </cell>
          <cell r="AG174">
            <v>-6.4802393159077423E-3</v>
          </cell>
          <cell r="AH174">
            <v>-1.0510198995564326E-3</v>
          </cell>
          <cell r="AI174">
            <v>-0.1910399854946172</v>
          </cell>
        </row>
        <row r="175">
          <cell r="B175" t="str">
            <v>RVI_DM_EU_CE</v>
          </cell>
          <cell r="AD175">
            <v>-1.0938109525744686E-5</v>
          </cell>
          <cell r="AE175">
            <v>-3.4794484020435131E-3</v>
          </cell>
          <cell r="AF175">
            <v>-1.691391264906071E-6</v>
          </cell>
          <cell r="AG175">
            <v>-4.873491715216853E-4</v>
          </cell>
          <cell r="AH175">
            <v>-2.9579222361667451E-6</v>
          </cell>
          <cell r="AI175">
            <v>-9.1918684623235221E-4</v>
          </cell>
        </row>
        <row r="176">
          <cell r="B176" t="str">
            <v>RVI_DM_EU_BE</v>
          </cell>
          <cell r="AD176">
            <v>-3.5817077618925297E-8</v>
          </cell>
          <cell r="AE176">
            <v>-3.5440104808041199E-6</v>
          </cell>
          <cell r="AF176">
            <v>-3.5240512714418689E-6</v>
          </cell>
          <cell r="AG176">
            <v>-4.270445498675249E-4</v>
          </cell>
          <cell r="AH176">
            <v>-2.033960653682434E-4</v>
          </cell>
          <cell r="AI176">
            <v>-6.2929422834777995E-2</v>
          </cell>
        </row>
        <row r="177">
          <cell r="B177" t="str">
            <v>RVI_DM_EU_SC</v>
          </cell>
          <cell r="AD177">
            <v>-6.4085783096722565E-7</v>
          </cell>
          <cell r="AE177">
            <v>3.1625538562388123E-5</v>
          </cell>
          <cell r="AF177">
            <v>-1.9438562041044066E-6</v>
          </cell>
          <cell r="AG177">
            <v>-1.8886227066121144E-4</v>
          </cell>
          <cell r="AH177">
            <v>-3.0844835048860623E-7</v>
          </cell>
          <cell r="AI177">
            <v>8.8358469171142065E-5</v>
          </cell>
        </row>
        <row r="178">
          <cell r="B178" t="str">
            <v>RVI_DM_EU_CF</v>
          </cell>
          <cell r="AD178">
            <v>-3.55602192972899E-5</v>
          </cell>
          <cell r="AE178">
            <v>-5.3604017945832003E-3</v>
          </cell>
          <cell r="AF178">
            <v>-3.5670219039681903E-5</v>
          </cell>
          <cell r="AG178">
            <v>-5.3769833238573204E-3</v>
          </cell>
          <cell r="AH178">
            <v>-8.4435746360153401E-4</v>
          </cell>
          <cell r="AI178">
            <v>-0.127279734282778</v>
          </cell>
        </row>
        <row r="179">
          <cell r="AD179">
            <v>3.4575457856486345E-3</v>
          </cell>
          <cell r="AE179">
            <v>5.5337262176761966E-3</v>
          </cell>
          <cell r="AF179">
            <v>4.0958959452705983E-3</v>
          </cell>
          <cell r="AG179">
            <v>-3.0990022402177454E-2</v>
          </cell>
          <cell r="AH179">
            <v>2.9596732766944481E-4</v>
          </cell>
          <cell r="AI179">
            <v>-0.63284744360708456</v>
          </cell>
        </row>
        <row r="180">
          <cell r="B180" t="str">
            <v>RVI_DM_JAPAN_AGG</v>
          </cell>
          <cell r="AD180">
            <v>-6.0114598076605561E-5</v>
          </cell>
          <cell r="AE180">
            <v>5.5337262176761966E-3</v>
          </cell>
          <cell r="AF180">
            <v>-2.3618622912134216E-3</v>
          </cell>
          <cell r="AG180">
            <v>-3.0990022402177454E-2</v>
          </cell>
          <cell r="AH180">
            <v>-7.7699984208185451E-3</v>
          </cell>
          <cell r="AI180">
            <v>-0.63284744360708456</v>
          </cell>
        </row>
        <row r="181">
          <cell r="B181" t="str">
            <v>RVI_DM_JAPAN_SC</v>
          </cell>
          <cell r="AD181">
            <v>3.5176603837252401E-3</v>
          </cell>
          <cell r="AE181">
            <v>0</v>
          </cell>
          <cell r="AF181">
            <v>6.4577582364840199E-3</v>
          </cell>
          <cell r="AG181">
            <v>0</v>
          </cell>
          <cell r="AH181">
            <v>8.0659657484879899E-3</v>
          </cell>
          <cell r="AI181">
            <v>0</v>
          </cell>
        </row>
        <row r="182">
          <cell r="B182" t="str">
            <v>RVI_DM_AGG</v>
          </cell>
          <cell r="AD182">
            <v>-7.1379129565001004E-8</v>
          </cell>
          <cell r="AE182">
            <v>-3.9752865990448632E-6</v>
          </cell>
          <cell r="AF182">
            <v>-6.8261361981556609E-7</v>
          </cell>
          <cell r="AG182">
            <v>-1.1639618425501665E-4</v>
          </cell>
          <cell r="AH182">
            <v>-6.7329493799909435E-3</v>
          </cell>
          <cell r="AI182">
            <v>-1.2292467633676614</v>
          </cell>
        </row>
        <row r="184">
          <cell r="AD184">
            <v>-3.2084177883544476E-3</v>
          </cell>
          <cell r="AE184">
            <v>-5.8492743831993925</v>
          </cell>
          <cell r="AF184">
            <v>2.5530870523394291E-3</v>
          </cell>
          <cell r="AG184">
            <v>-9.7878883704173418</v>
          </cell>
          <cell r="AH184">
            <v>8.077596106365121E-3</v>
          </cell>
          <cell r="AI184">
            <v>-14.027608724229088</v>
          </cell>
        </row>
        <row r="185">
          <cell r="AD185">
            <v>-9.2505654658400945E-3</v>
          </cell>
          <cell r="AE185">
            <v>-6.9376825382900709</v>
          </cell>
          <cell r="AF185">
            <v>-1.3822450529535299E-2</v>
          </cell>
          <cell r="AG185">
            <v>-10.98079106085614</v>
          </cell>
          <cell r="AH185">
            <v>-1.4325635493231959E-2</v>
          </cell>
          <cell r="AI185">
            <v>-11.658202046949739</v>
          </cell>
        </row>
        <row r="186">
          <cell r="B186" t="str">
            <v>COMM_MP_F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</row>
        <row r="187">
          <cell r="B187" t="str">
            <v>COMM_MP_EM</v>
          </cell>
          <cell r="AD187">
            <v>-9.2505654658400945E-3</v>
          </cell>
          <cell r="AE187">
            <v>-6.9376825382900709</v>
          </cell>
          <cell r="AF187">
            <v>-1.3822450529535299E-2</v>
          </cell>
          <cell r="AG187">
            <v>-10.98079106085614</v>
          </cell>
          <cell r="AH187">
            <v>-1.4325635493231959E-2</v>
          </cell>
          <cell r="AI187">
            <v>-11.658202046949739</v>
          </cell>
        </row>
        <row r="188">
          <cell r="B188" t="str">
            <v>COMM_MB</v>
          </cell>
          <cell r="AD188">
            <v>2.61798536643573E-3</v>
          </cell>
          <cell r="AE188">
            <v>1.078928716512507</v>
          </cell>
          <cell r="AF188">
            <v>7.0802491265902498E-3</v>
          </cell>
          <cell r="AG188">
            <v>2.8428979575707771</v>
          </cell>
          <cell r="AH188">
            <v>2.7535133383807982E-3</v>
          </cell>
          <cell r="AI188">
            <v>-1.8430705463786197</v>
          </cell>
        </row>
        <row r="189">
          <cell r="AD189">
            <v>3.4295754660114931E-3</v>
          </cell>
          <cell r="AE189">
            <v>9.2664536144360099E-3</v>
          </cell>
          <cell r="AF189">
            <v>9.2952935498504148E-3</v>
          </cell>
          <cell r="AG189">
            <v>-1.6499954675820909</v>
          </cell>
          <cell r="AH189">
            <v>2.227813045837982E-2</v>
          </cell>
          <cell r="AI189">
            <v>-0.6297531364518596</v>
          </cell>
        </row>
        <row r="190">
          <cell r="B190" t="str">
            <v>COMM_EN_OG</v>
          </cell>
          <cell r="AD190">
            <v>1.9937257743724429E-3</v>
          </cell>
          <cell r="AE190">
            <v>-1.0312146572222241</v>
          </cell>
          <cell r="AF190">
            <v>6.9208085117217853E-3</v>
          </cell>
          <cell r="AG190">
            <v>-3.3706538655477409</v>
          </cell>
          <cell r="AH190">
            <v>1.384720191526501E-2</v>
          </cell>
          <cell r="AI190">
            <v>-6.7391822410445297</v>
          </cell>
        </row>
        <row r="191">
          <cell r="B191" t="str">
            <v>COMM_EN_NU</v>
          </cell>
          <cell r="AD191">
            <v>1.43584969163905E-3</v>
          </cell>
          <cell r="AE191">
            <v>1.0404811108366601</v>
          </cell>
          <cell r="AF191">
            <v>2.37448503812863E-3</v>
          </cell>
          <cell r="AG191">
            <v>1.72065839796565</v>
          </cell>
          <cell r="AH191">
            <v>8.4309285431148108E-3</v>
          </cell>
          <cell r="AI191">
            <v>6.1094291045926701</v>
          </cell>
        </row>
        <row r="192">
          <cell r="B192" t="str">
            <v>COMM_SC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</row>
        <row r="193">
          <cell r="B193" t="str">
            <v>COMM_AGG</v>
          </cell>
          <cell r="AD193">
            <v>-5.4131549615764903E-6</v>
          </cell>
          <cell r="AE193">
            <v>2.1298496373498899E-4</v>
          </cell>
          <cell r="AF193">
            <v>-5.0945659362158698E-9</v>
          </cell>
          <cell r="AG193">
            <v>2.0045011245708501E-7</v>
          </cell>
          <cell r="AH193">
            <v>-2.6284121971635399E-3</v>
          </cell>
          <cell r="AI193">
            <v>0.10341700555113099</v>
          </cell>
        </row>
        <row r="195">
          <cell r="AD195">
            <v>-9.3283333166971141E-3</v>
          </cell>
          <cell r="AE195">
            <v>-6.9900063680575784</v>
          </cell>
          <cell r="AF195">
            <v>-1.7382948331919362E-2</v>
          </cell>
          <cell r="AG195">
            <v>-13.281865012752922</v>
          </cell>
          <cell r="AH195">
            <v>-1.6799656887339476E-2</v>
          </cell>
          <cell r="AI195">
            <v>-13.25944392071403</v>
          </cell>
        </row>
        <row r="196">
          <cell r="B196" t="str">
            <v>Soft Commodities</v>
          </cell>
          <cell r="AD196">
            <v>-7.7767850857019894E-5</v>
          </cell>
          <cell r="AE196">
            <v>-5.2323829767507046E-2</v>
          </cell>
          <cell r="AF196">
            <v>-3.5604978023840638E-3</v>
          </cell>
          <cell r="AG196">
            <v>-2.3010739518967824</v>
          </cell>
          <cell r="AH196">
            <v>-2.4740213941075169E-3</v>
          </cell>
          <cell r="AI196">
            <v>-1.6012418737642919</v>
          </cell>
        </row>
        <row r="197">
          <cell r="AD197">
            <v>-9.2505654658400945E-3</v>
          </cell>
          <cell r="AE197">
            <v>-6.9376825382900709</v>
          </cell>
          <cell r="AF197">
            <v>-1.3822450529535299E-2</v>
          </cell>
          <cell r="AG197">
            <v>-10.98079106085614</v>
          </cell>
          <cell r="AH197">
            <v>-1.4325635493231959E-2</v>
          </cell>
          <cell r="AI197">
            <v>-11.658202046949739</v>
          </cell>
        </row>
        <row r="199">
          <cell r="AD199">
            <v>-1.0859293837688893E-3</v>
          </cell>
          <cell r="AE199">
            <v>-0.64642864693508706</v>
          </cell>
          <cell r="AF199">
            <v>1.5411124777209916E-2</v>
          </cell>
          <cell r="AG199">
            <v>3.005553283104883</v>
          </cell>
          <cell r="AH199">
            <v>3.0789250727075411E-3</v>
          </cell>
          <cell r="AI199">
            <v>-2.564724979860928</v>
          </cell>
        </row>
        <row r="200">
          <cell r="AD200">
            <v>-3.7039147502046193E-3</v>
          </cell>
          <cell r="AE200">
            <v>-1.7253573634475941</v>
          </cell>
          <cell r="AF200">
            <v>8.3308756506196673E-3</v>
          </cell>
          <cell r="AG200">
            <v>0.16265532553410589</v>
          </cell>
          <cell r="AH200">
            <v>3.2541173432674292E-4</v>
          </cell>
          <cell r="AI200">
            <v>-0.72165443348230829</v>
          </cell>
        </row>
        <row r="201">
          <cell r="AD201">
            <v>2.61798536643573E-3</v>
          </cell>
          <cell r="AE201">
            <v>1.078928716512507</v>
          </cell>
          <cell r="AF201">
            <v>7.0802491265902498E-3</v>
          </cell>
          <cell r="AG201">
            <v>2.8428979575707771</v>
          </cell>
          <cell r="AH201">
            <v>2.7535133383807982E-3</v>
          </cell>
          <cell r="AI201">
            <v>-1.8430705463786197</v>
          </cell>
        </row>
        <row r="203">
          <cell r="B203" t="str">
            <v>PE</v>
          </cell>
          <cell r="AD203">
            <v>-9.8364503650083691E-7</v>
          </cell>
          <cell r="AE203">
            <v>6.9391953060057794E-5</v>
          </cell>
          <cell r="AF203">
            <v>5.3453855172964679E-2</v>
          </cell>
          <cell r="AG203">
            <v>-5.3456465207954871</v>
          </cell>
          <cell r="AH203">
            <v>5.8545593882336003E-2</v>
          </cell>
          <cell r="AI203">
            <v>-1.2233520088673757</v>
          </cell>
        </row>
        <row r="205">
          <cell r="B205" t="str">
            <v>ALT_L</v>
          </cell>
          <cell r="AD205">
            <v>-9.8364503650083691E-7</v>
          </cell>
          <cell r="AE205">
            <v>6.9391953060057794E-5</v>
          </cell>
          <cell r="AF205">
            <v>8.6308276912860638E-3</v>
          </cell>
          <cell r="AG205">
            <v>-0.39749987551538496</v>
          </cell>
          <cell r="AH205">
            <v>2.2034827048656645E-2</v>
          </cell>
          <cell r="AI205">
            <v>-0.37932928564735491</v>
          </cell>
        </row>
        <row r="206">
          <cell r="B206" t="str">
            <v>ALT_L_PE</v>
          </cell>
          <cell r="AD206">
            <v>0</v>
          </cell>
          <cell r="AE206">
            <v>0</v>
          </cell>
          <cell r="AF206">
            <v>6.2787536180721067E-4</v>
          </cell>
          <cell r="AG206">
            <v>-1.6594547975096706E-2</v>
          </cell>
          <cell r="AH206">
            <v>1.6723677568837258E-2</v>
          </cell>
          <cell r="AI206">
            <v>-0.21983030331064385</v>
          </cell>
        </row>
        <row r="207">
          <cell r="B207" t="str">
            <v>ALT_L_PE_PE</v>
          </cell>
          <cell r="AD207">
            <v>0</v>
          </cell>
          <cell r="AE207">
            <v>0</v>
          </cell>
          <cell r="AF207">
            <v>6.2787536180721067E-4</v>
          </cell>
          <cell r="AG207">
            <v>-1.6594547975096706E-2</v>
          </cell>
          <cell r="AH207">
            <v>1.6723677568837258E-2</v>
          </cell>
          <cell r="AI207">
            <v>-0.21983030331064385</v>
          </cell>
        </row>
        <row r="208">
          <cell r="B208" t="str">
            <v>ALT_L_PE_SPE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</row>
        <row r="209">
          <cell r="B209" t="str">
            <v>ALT_L_PE_FF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</row>
        <row r="210">
          <cell r="B210" t="str">
            <v>ALT_L_PD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</row>
        <row r="211">
          <cell r="B211" t="str">
            <v>ALT_L_RE</v>
          </cell>
          <cell r="AD211">
            <v>0</v>
          </cell>
          <cell r="AE211">
            <v>0</v>
          </cell>
          <cell r="AF211">
            <v>1.9928321924894054E-3</v>
          </cell>
          <cell r="AG211">
            <v>-2.196076161798775E-2</v>
          </cell>
          <cell r="AH211">
            <v>3.5272268006094902E-3</v>
          </cell>
          <cell r="AI211">
            <v>-4.6161339976643047E-2</v>
          </cell>
        </row>
        <row r="212">
          <cell r="B212" t="str">
            <v>ALT_L_INF</v>
          </cell>
          <cell r="AD212">
            <v>-9.8364503650083691E-7</v>
          </cell>
          <cell r="AE212">
            <v>6.9391953060057794E-5</v>
          </cell>
          <cell r="AF212">
            <v>6.0101201369894483E-3</v>
          </cell>
          <cell r="AG212">
            <v>-0.35894456592230051</v>
          </cell>
          <cell r="AH212">
            <v>1.7839226792098969E-3</v>
          </cell>
          <cell r="AI212">
            <v>-0.11333764236006801</v>
          </cell>
        </row>
        <row r="214">
          <cell r="B214" t="str">
            <v>ALT_I</v>
          </cell>
          <cell r="AD214">
            <v>0</v>
          </cell>
          <cell r="AE214">
            <v>0</v>
          </cell>
          <cell r="AF214">
            <v>4.4823027481678615E-2</v>
          </cell>
          <cell r="AG214">
            <v>-4.9481466452801017</v>
          </cell>
          <cell r="AH214">
            <v>3.6510766833679362E-2</v>
          </cell>
          <cell r="AI214">
            <v>-0.84402272322002081</v>
          </cell>
        </row>
        <row r="215">
          <cell r="B215" t="str">
            <v>ALT_I_PE</v>
          </cell>
          <cell r="AD215">
            <v>0</v>
          </cell>
          <cell r="AE215">
            <v>0</v>
          </cell>
          <cell r="AF215">
            <v>5.5393426968501136E-2</v>
          </cell>
          <cell r="AG215">
            <v>-4.3447670281400255</v>
          </cell>
          <cell r="AH215">
            <v>3.495666210315182E-2</v>
          </cell>
          <cell r="AI215">
            <v>-0.42463804317625475</v>
          </cell>
        </row>
        <row r="216">
          <cell r="B216" t="str">
            <v>ALT_I_PE_PE</v>
          </cell>
          <cell r="AD216">
            <v>0</v>
          </cell>
          <cell r="AE216">
            <v>0</v>
          </cell>
          <cell r="AF216">
            <v>2.8127994662915975E-2</v>
          </cell>
          <cell r="AG216">
            <v>-3.9561188153457483</v>
          </cell>
          <cell r="AH216">
            <v>3.9327659704474372E-3</v>
          </cell>
          <cell r="AI216">
            <v>0.11670755643532149</v>
          </cell>
        </row>
        <row r="217">
          <cell r="B217" t="str">
            <v>ALT_I_PE_SPE</v>
          </cell>
          <cell r="AD217">
            <v>0</v>
          </cell>
          <cell r="AE217">
            <v>0</v>
          </cell>
          <cell r="AF217">
            <v>3.6027082165655311E-2</v>
          </cell>
          <cell r="AG217">
            <v>-0.38830842682775535</v>
          </cell>
          <cell r="AH217">
            <v>4.4132915267860333E-2</v>
          </cell>
          <cell r="AI217">
            <v>-0.54026487176446647</v>
          </cell>
        </row>
        <row r="218">
          <cell r="B218" t="str">
            <v>ALT_I_PE_FF</v>
          </cell>
          <cell r="AD218">
            <v>0</v>
          </cell>
          <cell r="AE218">
            <v>0</v>
          </cell>
          <cell r="AF218">
            <v>-8.7616498600701503E-3</v>
          </cell>
          <cell r="AG218">
            <v>-3.39785966521307E-4</v>
          </cell>
          <cell r="AH218">
            <v>-1.3109019135155945E-2</v>
          </cell>
          <cell r="AI218">
            <v>-1.08072784710977E-3</v>
          </cell>
        </row>
        <row r="219">
          <cell r="B219" t="str">
            <v>ALT_I_PD</v>
          </cell>
          <cell r="AD219">
            <v>0</v>
          </cell>
          <cell r="AE219">
            <v>0</v>
          </cell>
          <cell r="AF219">
            <v>-5.0137441873085824E-3</v>
          </cell>
          <cell r="AG219">
            <v>-0.18222629150077552</v>
          </cell>
          <cell r="AH219">
            <v>1.097014015590753E-2</v>
          </cell>
          <cell r="AI219">
            <v>-0.35580444984861781</v>
          </cell>
        </row>
        <row r="220">
          <cell r="B220" t="str">
            <v>ALT_I_RE</v>
          </cell>
          <cell r="AD220">
            <v>0</v>
          </cell>
          <cell r="AE220">
            <v>0</v>
          </cell>
          <cell r="AF220">
            <v>2.2955177469253614E-3</v>
          </cell>
          <cell r="AG220">
            <v>-0.33481202716956199</v>
          </cell>
          <cell r="AH220">
            <v>-3.3585666866331682E-4</v>
          </cell>
          <cell r="AI220">
            <v>0</v>
          </cell>
        </row>
        <row r="221">
          <cell r="B221" t="str">
            <v>ALT_I_INF</v>
          </cell>
          <cell r="AD221">
            <v>0</v>
          </cell>
          <cell r="AE221">
            <v>0</v>
          </cell>
          <cell r="AF221">
            <v>-7.8521730464392904E-3</v>
          </cell>
          <cell r="AG221">
            <v>-8.6341298469738703E-2</v>
          </cell>
          <cell r="AH221">
            <v>-9.0801787567166732E-3</v>
          </cell>
          <cell r="AI221">
            <v>-6.3580230195148205E-2</v>
          </cell>
        </row>
        <row r="222">
          <cell r="B222" t="str">
            <v>ALT_D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</row>
        <row r="224">
          <cell r="B224" t="str">
            <v>RF</v>
          </cell>
          <cell r="AD224">
            <v>-4.7582007731123435E-2</v>
          </cell>
          <cell r="AE224">
            <v>8.4606582728478035</v>
          </cell>
          <cell r="AF224">
            <v>-3.8311117833654346E-2</v>
          </cell>
          <cell r="AG224">
            <v>-3.5074537611121945</v>
          </cell>
          <cell r="AH224">
            <v>-6.9154460518869532E-2</v>
          </cell>
          <cell r="AI224">
            <v>-1.8631193997775519</v>
          </cell>
        </row>
        <row r="226">
          <cell r="AD226">
            <v>1.093434362172907E-2</v>
          </cell>
          <cell r="AE226">
            <v>0.40368252645175173</v>
          </cell>
          <cell r="AF226">
            <v>2.5727612911018879E-2</v>
          </cell>
          <cell r="AG226">
            <v>-0.6240458997847631</v>
          </cell>
          <cell r="AH226">
            <v>-3.6176909856248829E-2</v>
          </cell>
          <cell r="AI226">
            <v>-7.6092825922339735E-2</v>
          </cell>
        </row>
        <row r="227">
          <cell r="AD227">
            <v>1.0671904809080188E-2</v>
          </cell>
          <cell r="AE227">
            <v>0.40779735233512909</v>
          </cell>
          <cell r="AF227">
            <v>2.1769265579912937E-2</v>
          </cell>
          <cell r="AG227">
            <v>-0.54311984770113997</v>
          </cell>
          <cell r="AH227">
            <v>-3.183969280354626E-2</v>
          </cell>
          <cell r="AI227">
            <v>-0.15787024490554727</v>
          </cell>
        </row>
        <row r="228">
          <cell r="AD228">
            <v>1.0911097293050145E-2</v>
          </cell>
          <cell r="AE228">
            <v>-0.24473077186716324</v>
          </cell>
          <cell r="AF228">
            <v>3.3107586757428295E-2</v>
          </cell>
          <cell r="AG228">
            <v>4.7066699322523622E-3</v>
          </cell>
          <cell r="AH228">
            <v>-3.6334347257515949E-2</v>
          </cell>
          <cell r="AI228">
            <v>-0.15479449257511491</v>
          </cell>
        </row>
        <row r="229">
          <cell r="B229" t="str">
            <v>PEN_NOM_GOB_CD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</row>
        <row r="230">
          <cell r="B230" t="str">
            <v>PEN_NOM_GOB_LC</v>
          </cell>
          <cell r="AD230">
            <v>1.0911097293050145E-2</v>
          </cell>
          <cell r="AE230">
            <v>-0.24473077186716324</v>
          </cell>
          <cell r="AF230">
            <v>3.3107586757428295E-2</v>
          </cell>
          <cell r="AG230">
            <v>4.7066699322523622E-3</v>
          </cell>
          <cell r="AH230">
            <v>-3.6334347257515949E-2</v>
          </cell>
          <cell r="AI230">
            <v>-0.15479449257511491</v>
          </cell>
        </row>
        <row r="231">
          <cell r="AD231">
            <v>-2.3919248396995704E-4</v>
          </cell>
          <cell r="AE231">
            <v>0.65252812420229234</v>
          </cell>
          <cell r="AF231">
            <v>-1.1338321177515358E-2</v>
          </cell>
          <cell r="AG231">
            <v>-0.5478265176333923</v>
          </cell>
          <cell r="AH231">
            <v>4.4946544539696881E-3</v>
          </cell>
          <cell r="AI231">
            <v>-3.0757523304323553E-3</v>
          </cell>
        </row>
        <row r="232">
          <cell r="B232" t="str">
            <v>PEN_NOM_CORP_NT</v>
          </cell>
          <cell r="AD232">
            <v>1.8764645029843877E-2</v>
          </cell>
          <cell r="AE232">
            <v>0.13211520732594464</v>
          </cell>
          <cell r="AF232">
            <v>-3.2545072606243956E-3</v>
          </cell>
          <cell r="AG232">
            <v>-6.417728769481737E-2</v>
          </cell>
          <cell r="AH232">
            <v>-2.9576349009618309E-4</v>
          </cell>
          <cell r="AI232">
            <v>-3.0757523304323553E-3</v>
          </cell>
        </row>
        <row r="233">
          <cell r="B233" t="str">
            <v>PEN_NOM_CORP_REG</v>
          </cell>
          <cell r="AD233">
            <v>-8.7884373308194652E-3</v>
          </cell>
          <cell r="AE233">
            <v>0.52041291687634772</v>
          </cell>
          <cell r="AF233">
            <v>-2.9413376610160397E-3</v>
          </cell>
          <cell r="AG233">
            <v>-0.48364922993857495</v>
          </cell>
          <cell r="AH233">
            <v>0</v>
          </cell>
          <cell r="AI233">
            <v>0</v>
          </cell>
        </row>
        <row r="234">
          <cell r="B234" t="str">
            <v>PEN_NOM_CORP_FM</v>
          </cell>
          <cell r="AD234">
            <v>-1.0215400182994369E-2</v>
          </cell>
          <cell r="AE234">
            <v>0</v>
          </cell>
          <cell r="AF234">
            <v>-5.1424762558749237E-3</v>
          </cell>
          <cell r="AG234">
            <v>0</v>
          </cell>
          <cell r="AH234">
            <v>4.7904179440658714E-3</v>
          </cell>
          <cell r="AI234">
            <v>0</v>
          </cell>
        </row>
        <row r="235">
          <cell r="AD235">
            <v>2.6243881264888231E-4</v>
          </cell>
          <cell r="AE235">
            <v>-4.1148258833773634E-3</v>
          </cell>
          <cell r="AF235">
            <v>3.9583473311059422E-3</v>
          </cell>
          <cell r="AG235">
            <v>-8.0926052083623079E-2</v>
          </cell>
          <cell r="AH235">
            <v>-4.3372170527025689E-3</v>
          </cell>
          <cell r="AI235">
            <v>8.1777418983207534E-2</v>
          </cell>
        </row>
        <row r="236">
          <cell r="B236" t="str">
            <v>PEN_VAC_GOB</v>
          </cell>
          <cell r="AD236">
            <v>0</v>
          </cell>
          <cell r="AE236">
            <v>0</v>
          </cell>
          <cell r="AF236">
            <v>-3.7337581383256098E-4</v>
          </cell>
          <cell r="AG236">
            <v>7.5945885460858395E-4</v>
          </cell>
          <cell r="AH236">
            <v>0</v>
          </cell>
          <cell r="AI236">
            <v>0</v>
          </cell>
        </row>
        <row r="237">
          <cell r="B237" t="str">
            <v>PEN_VAC_CORP</v>
          </cell>
          <cell r="AD237">
            <v>2.6243881264888231E-4</v>
          </cell>
          <cell r="AE237">
            <v>-4.1148258833773634E-3</v>
          </cell>
          <cell r="AF237">
            <v>4.331723144938503E-3</v>
          </cell>
          <cell r="AG237">
            <v>-8.1685510938231662E-2</v>
          </cell>
          <cell r="AH237">
            <v>-4.3372170527025689E-3</v>
          </cell>
          <cell r="AI237">
            <v>8.1777418983207534E-2</v>
          </cell>
        </row>
        <row r="239">
          <cell r="AD239">
            <v>-4.9835358047836092E-2</v>
          </cell>
          <cell r="AE239">
            <v>4.3567527540913114</v>
          </cell>
          <cell r="AF239">
            <v>-1.735024788508846E-2</v>
          </cell>
          <cell r="AG239">
            <v>-1.525377770952941</v>
          </cell>
          <cell r="AH239">
            <v>-1.9411136248027719E-2</v>
          </cell>
          <cell r="AI239">
            <v>-0.71673990266356713</v>
          </cell>
        </row>
        <row r="240">
          <cell r="AD240">
            <v>-4.8928850125059556E-2</v>
          </cell>
          <cell r="AE240">
            <v>4.1391831481233803</v>
          </cell>
          <cell r="AF240">
            <v>-1.023314238414948E-2</v>
          </cell>
          <cell r="AG240">
            <v>-1.1861525439661902</v>
          </cell>
          <cell r="AH240">
            <v>-1.9411136248027719E-2</v>
          </cell>
          <cell r="AI240">
            <v>-0.71673990266356713</v>
          </cell>
        </row>
        <row r="241">
          <cell r="B241" t="str">
            <v>LCD_GOB_MEX</v>
          </cell>
          <cell r="AD241">
            <v>1.6333128230341956E-2</v>
          </cell>
          <cell r="AE241">
            <v>2.2922130982458997</v>
          </cell>
          <cell r="AF241">
            <v>1.87526494950465E-3</v>
          </cell>
          <cell r="AG241">
            <v>0.23275036399830601</v>
          </cell>
          <cell r="AH241">
            <v>-1.46457163931793E-3</v>
          </cell>
          <cell r="AI241">
            <v>-0.14647693285677699</v>
          </cell>
        </row>
        <row r="242">
          <cell r="B242" t="str">
            <v>LCD_GOB_COL</v>
          </cell>
          <cell r="AD242">
            <v>-4.8099796140927773E-3</v>
          </cell>
          <cell r="AE242">
            <v>0.4343665243000458</v>
          </cell>
          <cell r="AF242">
            <v>-2.3348000801182334E-3</v>
          </cell>
          <cell r="AG242">
            <v>-8.6388490366631876E-2</v>
          </cell>
          <cell r="AH242">
            <v>-3.4500052574243868E-3</v>
          </cell>
          <cell r="AI242">
            <v>3.806388854189087E-2</v>
          </cell>
        </row>
        <row r="243">
          <cell r="B243" t="str">
            <v>LCD_GOB_BRA</v>
          </cell>
          <cell r="AD243">
            <v>-9.459721623722786E-3</v>
          </cell>
          <cell r="AE243">
            <v>2.1500211387366805</v>
          </cell>
          <cell r="AF243">
            <v>-1.0948923581292191E-2</v>
          </cell>
          <cell r="AG243">
            <v>-0.5735970426491992</v>
          </cell>
          <cell r="AH243">
            <v>-4.4056286522397396E-3</v>
          </cell>
          <cell r="AI243">
            <v>-0.34023432943910498</v>
          </cell>
        </row>
        <row r="244">
          <cell r="B244" t="str">
            <v>LCD_GOB_CHI</v>
          </cell>
          <cell r="AD244">
            <v>-4.5029439904993564E-2</v>
          </cell>
          <cell r="AE244">
            <v>-1.2218936784756318</v>
          </cell>
          <cell r="AF244">
            <v>-2.8355306153940302E-3</v>
          </cell>
          <cell r="AG244">
            <v>-8.77404906598067E-2</v>
          </cell>
          <cell r="AH244">
            <v>-4.4796507221563702E-3</v>
          </cell>
          <cell r="AI244">
            <v>-0.13861488576876299</v>
          </cell>
        </row>
        <row r="245">
          <cell r="B245" t="str">
            <v>LCD_GOB_SUD</v>
          </cell>
          <cell r="AD245">
            <v>9.4094909213740408E-3</v>
          </cell>
          <cell r="AE245">
            <v>1.387453079950699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</row>
        <row r="246">
          <cell r="B246" t="str">
            <v>LCD_GOB_FM</v>
          </cell>
          <cell r="AD246">
            <v>-1.5372328133966422E-2</v>
          </cell>
          <cell r="AE246">
            <v>-0.9029770146343129</v>
          </cell>
          <cell r="AF246">
            <v>4.0108469431503237E-3</v>
          </cell>
          <cell r="AG246">
            <v>-0.67117688428885858</v>
          </cell>
          <cell r="AH246">
            <v>-5.6112799768892919E-3</v>
          </cell>
          <cell r="AI246">
            <v>-0.12947764314081298</v>
          </cell>
        </row>
        <row r="247">
          <cell r="AD247">
            <v>-9.0650792277654005E-4</v>
          </cell>
          <cell r="AE247">
            <v>0.21756960596793101</v>
          </cell>
          <cell r="AF247">
            <v>-7.117105500938979E-3</v>
          </cell>
          <cell r="AG247">
            <v>-0.33922522698675089</v>
          </cell>
          <cell r="AH247">
            <v>0</v>
          </cell>
          <cell r="AI247">
            <v>0</v>
          </cell>
        </row>
        <row r="248">
          <cell r="B248" t="str">
            <v>LCD_CORP_IG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</row>
        <row r="249">
          <cell r="B249" t="str">
            <v>LCD_CORP_HY</v>
          </cell>
          <cell r="AD249">
            <v>-7.0789954258660397E-3</v>
          </cell>
          <cell r="AE249">
            <v>-6.3224430703209003E-2</v>
          </cell>
          <cell r="AF249">
            <v>4.2284945178673101E-4</v>
          </cell>
          <cell r="AG249">
            <v>3.7765832939450801E-3</v>
          </cell>
          <cell r="AH249">
            <v>0</v>
          </cell>
          <cell r="AI249">
            <v>0</v>
          </cell>
        </row>
        <row r="250">
          <cell r="B250" t="str">
            <v>LCD_CORP_FM</v>
          </cell>
          <cell r="AD250">
            <v>6.1724875030894997E-3</v>
          </cell>
          <cell r="AE250">
            <v>0.28079403667114</v>
          </cell>
          <cell r="AF250">
            <v>-7.5399549527257097E-3</v>
          </cell>
          <cell r="AG250">
            <v>-0.34300181028069598</v>
          </cell>
          <cell r="AH250">
            <v>0</v>
          </cell>
          <cell r="AI250">
            <v>0</v>
          </cell>
        </row>
        <row r="252">
          <cell r="AD252">
            <v>-8.6809933050164129E-3</v>
          </cell>
          <cell r="AE252">
            <v>3.7002229923047412</v>
          </cell>
          <cell r="AF252">
            <v>-4.6688482859584768E-2</v>
          </cell>
          <cell r="AG252">
            <v>-1.3580300903744902</v>
          </cell>
          <cell r="AH252">
            <v>-1.3566414414592977E-2</v>
          </cell>
          <cell r="AI252">
            <v>-1.070286671191645</v>
          </cell>
        </row>
        <row r="253">
          <cell r="AD253">
            <v>-2.2915812751153387E-2</v>
          </cell>
          <cell r="AE253">
            <v>0.15788897563988991</v>
          </cell>
          <cell r="AF253">
            <v>-1.8065187799093739E-2</v>
          </cell>
          <cell r="AG253">
            <v>0.10452046380324578</v>
          </cell>
          <cell r="AH253">
            <v>-2.1840881975795038E-3</v>
          </cell>
          <cell r="AI253">
            <v>2.23255677531271E-3</v>
          </cell>
        </row>
        <row r="254">
          <cell r="B254" t="str">
            <v>HCD_LOC_GOB_HC</v>
          </cell>
          <cell r="AD254">
            <v>-5.8406999052937201E-7</v>
          </cell>
          <cell r="AE254">
            <v>-6.1735198943715903E-5</v>
          </cell>
          <cell r="AF254">
            <v>-6.4518720041450598E-7</v>
          </cell>
          <cell r="AG254">
            <v>-5.8018087692865399E-5</v>
          </cell>
          <cell r="AH254">
            <v>0</v>
          </cell>
          <cell r="AI254">
            <v>0</v>
          </cell>
        </row>
        <row r="255">
          <cell r="AD255">
            <v>-2.2915228681162858E-2</v>
          </cell>
          <cell r="AE255">
            <v>0.15795071083883361</v>
          </cell>
          <cell r="AF255">
            <v>-1.8064542611893324E-2</v>
          </cell>
          <cell r="AG255">
            <v>0.10457848189093864</v>
          </cell>
          <cell r="AH255">
            <v>-2.1840881975795038E-3</v>
          </cell>
          <cell r="AI255">
            <v>2.23255677531271E-3</v>
          </cell>
        </row>
        <row r="256">
          <cell r="B256" t="str">
            <v>HCD_LOC_CORP_NT</v>
          </cell>
          <cell r="AD256">
            <v>6.1885501502289206E-3</v>
          </cell>
          <cell r="AE256">
            <v>7.8660988481504393E-2</v>
          </cell>
          <cell r="AF256">
            <v>-1.8935551121709822E-3</v>
          </cell>
          <cell r="AG256">
            <v>-1.0474490431749936E-2</v>
          </cell>
          <cell r="AH256">
            <v>-3.1160038441456398E-5</v>
          </cell>
          <cell r="AI256">
            <v>-2.0615192716601E-4</v>
          </cell>
        </row>
        <row r="257">
          <cell r="B257" t="str">
            <v>HCD_LOC_CORP_REG</v>
          </cell>
          <cell r="AD257">
            <v>-1.1588943467384727E-2</v>
          </cell>
          <cell r="AE257">
            <v>7.9289722357329229E-2</v>
          </cell>
          <cell r="AF257">
            <v>-8.2816560366181114E-3</v>
          </cell>
          <cell r="AG257">
            <v>0.11505297232268857</v>
          </cell>
          <cell r="AH257">
            <v>-2.9492946997678539E-4</v>
          </cell>
          <cell r="AI257">
            <v>2.4387087024787201E-3</v>
          </cell>
        </row>
        <row r="258">
          <cell r="B258" t="str">
            <v>HCD_LOC_CORP_FM</v>
          </cell>
          <cell r="AD258">
            <v>-1.751483536400705E-2</v>
          </cell>
          <cell r="AE258">
            <v>0</v>
          </cell>
          <cell r="AF258">
            <v>-7.8893314631042315E-3</v>
          </cell>
          <cell r="AG258">
            <v>0</v>
          </cell>
          <cell r="AH258">
            <v>-1.8579986891612619E-3</v>
          </cell>
          <cell r="AI258">
            <v>0</v>
          </cell>
        </row>
        <row r="259">
          <cell r="AD259">
            <v>1.4234819446136974E-2</v>
          </cell>
          <cell r="AE259">
            <v>3.5423340166648511</v>
          </cell>
          <cell r="AF259">
            <v>-2.8623295060491029E-2</v>
          </cell>
          <cell r="AG259">
            <v>-1.4625505541777359</v>
          </cell>
          <cell r="AH259">
            <v>-1.1382326217013473E-2</v>
          </cell>
          <cell r="AI259">
            <v>-1.0725192279669578</v>
          </cell>
        </row>
        <row r="260">
          <cell r="AD260">
            <v>2.5373614677120158E-2</v>
          </cell>
          <cell r="AE260">
            <v>2.8974468129130893</v>
          </cell>
          <cell r="AF260">
            <v>-1.723711959136464E-2</v>
          </cell>
          <cell r="AG260">
            <v>-1.5079867746607531</v>
          </cell>
          <cell r="AH260">
            <v>-1.1382709240144619E-2</v>
          </cell>
          <cell r="AI260">
            <v>-1.0725265311417453</v>
          </cell>
        </row>
        <row r="261">
          <cell r="AD261">
            <v>-1.1220363810401878E-2</v>
          </cell>
          <cell r="AE261">
            <v>-0.15417380948775594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</row>
        <row r="262">
          <cell r="B262" t="str">
            <v>HCD_INT_DM_GOB_US</v>
          </cell>
          <cell r="AD262">
            <v>-1.6697845606753699E-2</v>
          </cell>
          <cell r="AE262">
            <v>-0.94929216793522597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</row>
        <row r="263">
          <cell r="B263" t="str">
            <v>HCD_INT_DM_GOB_CAN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</row>
        <row r="264">
          <cell r="B264" t="str">
            <v>HCD_INT_DM_GOB_AUS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</row>
        <row r="265">
          <cell r="B265" t="str">
            <v>HCD_INT_DM_GOB_UK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</row>
        <row r="266">
          <cell r="B266" t="str">
            <v>HCD_INT_DM_GOB_JPN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</row>
        <row r="267">
          <cell r="B267" t="str">
            <v>HCD_INT_DM_GOB_FM</v>
          </cell>
          <cell r="AD267">
            <v>5.4774817963518206E-3</v>
          </cell>
          <cell r="AE267">
            <v>0.79511835844747003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</row>
        <row r="268">
          <cell r="AD268">
            <v>3.6593978487522036E-2</v>
          </cell>
          <cell r="AE268">
            <v>3.0516206224008453</v>
          </cell>
          <cell r="AF268">
            <v>-1.723711959136464E-2</v>
          </cell>
          <cell r="AG268">
            <v>-1.5079867746607531</v>
          </cell>
          <cell r="AH268">
            <v>-1.1382709240144619E-2</v>
          </cell>
          <cell r="AI268">
            <v>-1.0725265311417453</v>
          </cell>
        </row>
        <row r="269">
          <cell r="B269" t="str">
            <v>HCD_INT_DM_CORP_FMIG</v>
          </cell>
          <cell r="AD269">
            <v>-8.7691378209293798E-3</v>
          </cell>
          <cell r="AE269">
            <v>5.1686837584255435E-2</v>
          </cell>
          <cell r="AF269">
            <v>3.418257637435198E-3</v>
          </cell>
          <cell r="AG269">
            <v>3.9450723443579236E-2</v>
          </cell>
          <cell r="AH269">
            <v>0</v>
          </cell>
          <cell r="AI269">
            <v>0</v>
          </cell>
        </row>
        <row r="270">
          <cell r="B270" t="str">
            <v>HCD_INT_DM_CORP_FMHY</v>
          </cell>
          <cell r="AD270">
            <v>2.800872257791457E-2</v>
          </cell>
          <cell r="AE270">
            <v>-0.5357227658937217</v>
          </cell>
          <cell r="AF270">
            <v>-1.78340820315749E-2</v>
          </cell>
          <cell r="AG270">
            <v>-0.62047486634240234</v>
          </cell>
          <cell r="AH270">
            <v>-6.103145369257699E-3</v>
          </cell>
          <cell r="AI270">
            <v>-0.1832833382590433</v>
          </cell>
        </row>
        <row r="271">
          <cell r="B271" t="str">
            <v>HCD_INT_DM_CORP_FMSL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</row>
        <row r="272">
          <cell r="B272" t="str">
            <v>HCD_INT_DM_CORP_FMCB</v>
          </cell>
          <cell r="AD272">
            <v>1.7354393730536846E-2</v>
          </cell>
          <cell r="AE272">
            <v>3.5356565507103115</v>
          </cell>
          <cell r="AF272">
            <v>-2.8212951972249392E-3</v>
          </cell>
          <cell r="AG272">
            <v>-0.92696263176193017</v>
          </cell>
          <cell r="AH272">
            <v>-5.27956387088692E-3</v>
          </cell>
          <cell r="AI272">
            <v>-0.88924319288270204</v>
          </cell>
        </row>
        <row r="273">
          <cell r="B273" t="str">
            <v>HCD_INT_DM_MM_FM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</row>
        <row r="274">
          <cell r="AD274">
            <v>-1.1138795230983184E-2</v>
          </cell>
          <cell r="AE274">
            <v>0.64488720375176212</v>
          </cell>
          <cell r="AF274">
            <v>-1.1386175469126391E-2</v>
          </cell>
          <cell r="AG274">
            <v>4.5436220483017306E-2</v>
          </cell>
          <cell r="AH274">
            <v>3.8302313114648029E-7</v>
          </cell>
          <cell r="AI274">
            <v>7.3031747875382496E-6</v>
          </cell>
        </row>
        <row r="275">
          <cell r="AD275">
            <v>-1.1584734109597863E-2</v>
          </cell>
          <cell r="AE275">
            <v>0.35400121436079263</v>
          </cell>
          <cell r="AF275">
            <v>-2.9133302746448212E-3</v>
          </cell>
          <cell r="AG275">
            <v>-9.5731576270945293E-2</v>
          </cell>
          <cell r="AH275">
            <v>4.3862564903292787E-7</v>
          </cell>
          <cell r="AI275">
            <v>7.7963976698824799E-6</v>
          </cell>
        </row>
        <row r="276">
          <cell r="B276" t="str">
            <v>HCD_INT_EM_GOB_MEX</v>
          </cell>
          <cell r="AD276">
            <v>-8.5584574526347988E-4</v>
          </cell>
          <cell r="AE276">
            <v>-4.2278862457866995E-2</v>
          </cell>
          <cell r="AF276">
            <v>-1.32486000255151E-3</v>
          </cell>
          <cell r="AG276">
            <v>-0.103852542573085</v>
          </cell>
          <cell r="AH276">
            <v>0</v>
          </cell>
          <cell r="AI276">
            <v>0</v>
          </cell>
        </row>
        <row r="277">
          <cell r="B277" t="str">
            <v>HCD_INT_EM_GOB_COL</v>
          </cell>
          <cell r="AD277">
            <v>-2.89374595083868E-3</v>
          </cell>
          <cell r="AE277">
            <v>-0.15707529627155481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</row>
        <row r="278">
          <cell r="B278" t="str">
            <v>HCD_INT_EM_GOB_BRA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</row>
        <row r="279">
          <cell r="B279" t="str">
            <v>HCD_INT_EM_GOB_CHI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</row>
        <row r="280">
          <cell r="B280" t="str">
            <v>HCD_INT_EM_GOB_FM</v>
          </cell>
          <cell r="AD280">
            <v>-7.8351424134957028E-3</v>
          </cell>
          <cell r="AE280">
            <v>0.55335537309021443</v>
          </cell>
          <cell r="AF280">
            <v>-1.5884702720933112E-3</v>
          </cell>
          <cell r="AG280">
            <v>8.1209663021397094E-3</v>
          </cell>
          <cell r="AH280">
            <v>4.3862564903292787E-7</v>
          </cell>
          <cell r="AI280">
            <v>7.7963976698824799E-6</v>
          </cell>
        </row>
        <row r="281">
          <cell r="AD281">
            <v>4.4593887861468003E-4</v>
          </cell>
          <cell r="AE281">
            <v>0.29088598939096949</v>
          </cell>
          <cell r="AF281">
            <v>-8.4728451944815694E-3</v>
          </cell>
          <cell r="AG281">
            <v>0.1411677967539626</v>
          </cell>
          <cell r="AH281">
            <v>-5.5602517886447607E-8</v>
          </cell>
          <cell r="AI281">
            <v>-4.9322288234422995E-7</v>
          </cell>
        </row>
        <row r="282">
          <cell r="B282" t="str">
            <v>HCD_INT_EM_CORP_IG</v>
          </cell>
          <cell r="AD282">
            <v>-2.9745295554726801E-3</v>
          </cell>
          <cell r="AE282">
            <v>-0.128713114645369</v>
          </cell>
          <cell r="AF282">
            <v>-5.5204282520392601E-4</v>
          </cell>
          <cell r="AG282">
            <v>-2.3888027736305165E-2</v>
          </cell>
          <cell r="AH282">
            <v>0</v>
          </cell>
          <cell r="AI282">
            <v>0</v>
          </cell>
        </row>
        <row r="283">
          <cell r="B283" t="str">
            <v>HCD_INT_EM_CORP_HY</v>
          </cell>
          <cell r="AD283">
            <v>1.117797205382464E-2</v>
          </cell>
          <cell r="AE283">
            <v>0.53948304713424233</v>
          </cell>
          <cell r="AF283">
            <v>9.0514574374514194E-3</v>
          </cell>
          <cell r="AG283">
            <v>0.24415566730065461</v>
          </cell>
          <cell r="AH283">
            <v>0</v>
          </cell>
          <cell r="AI283">
            <v>0</v>
          </cell>
        </row>
        <row r="284">
          <cell r="B284" t="str">
            <v>HCD_INT_EM_CORP_FM</v>
          </cell>
          <cell r="AD284">
            <v>-7.7575036197372804E-3</v>
          </cell>
          <cell r="AE284">
            <v>-0.11988394309790384</v>
          </cell>
          <cell r="AF284">
            <v>-1.6972259806729062E-2</v>
          </cell>
          <cell r="AG284">
            <v>-7.9099842810386845E-2</v>
          </cell>
          <cell r="AH284">
            <v>-5.5602517886447607E-8</v>
          </cell>
          <cell r="AI284">
            <v>-4.9322288234422995E-7</v>
          </cell>
        </row>
        <row r="286">
          <cell r="AD286" t="str">
            <v>n.a.</v>
          </cell>
          <cell r="AE286">
            <v>-2.8523513350455447</v>
          </cell>
          <cell r="AF286" t="str">
            <v>n.a.</v>
          </cell>
          <cell r="AG286">
            <v>-1.5690507493204227</v>
          </cell>
          <cell r="AH286" t="str">
            <v>n.a.</v>
          </cell>
          <cell r="AI286">
            <v>-4.2675844973910904</v>
          </cell>
        </row>
        <row r="287">
          <cell r="B287" t="str">
            <v>M_USDPEN</v>
          </cell>
          <cell r="AD287">
            <v>-1.9212543505273436E-2</v>
          </cell>
          <cell r="AE287">
            <v>-0.12463418767935799</v>
          </cell>
          <cell r="AF287">
            <v>-1.8210888170835257E-2</v>
          </cell>
          <cell r="AG287">
            <v>-2.7061074795362701</v>
          </cell>
          <cell r="AH287">
            <v>3.2594994128809784E-3</v>
          </cell>
          <cell r="AI287">
            <v>-0.96106186076722999</v>
          </cell>
        </row>
        <row r="288">
          <cell r="B288" t="str">
            <v>M_DM_USD</v>
          </cell>
          <cell r="AD288">
            <v>-1.7079870219400699E-2</v>
          </cell>
          <cell r="AE288">
            <v>-0.12463418767935799</v>
          </cell>
          <cell r="AF288">
            <v>2.0229342611474299E-2</v>
          </cell>
          <cell r="AG288">
            <v>-2.7061074795362701</v>
          </cell>
          <cell r="AH288">
            <v>1.9521899715440098E-2</v>
          </cell>
          <cell r="AI288">
            <v>-0.96106186076722999</v>
          </cell>
        </row>
        <row r="289">
          <cell r="B289" t="str">
            <v>M_EM_PEN</v>
          </cell>
          <cell r="AD289">
            <v>-2.1326732858727368E-3</v>
          </cell>
          <cell r="AE289">
            <v>0</v>
          </cell>
          <cell r="AF289">
            <v>-3.8440230782309556E-2</v>
          </cell>
          <cell r="AG289">
            <v>0</v>
          </cell>
          <cell r="AH289">
            <v>-1.626240030255912E-2</v>
          </cell>
          <cell r="AI289">
            <v>0</v>
          </cell>
        </row>
        <row r="290">
          <cell r="B290" t="str">
            <v>M_EM</v>
          </cell>
          <cell r="AD290">
            <v>-1.3988175240686339E-2</v>
          </cell>
          <cell r="AE290">
            <v>-3.471186176812104</v>
          </cell>
          <cell r="AF290">
            <v>4.6266497842976902E-3</v>
          </cell>
          <cell r="AG290">
            <v>1.4485410617109169</v>
          </cell>
          <cell r="AH290">
            <v>-3.8260746673889835E-3</v>
          </cell>
          <cell r="AI290">
            <v>-0.8662030769070761</v>
          </cell>
        </row>
        <row r="291">
          <cell r="B291" t="str">
            <v>M_EM_CLP</v>
          </cell>
          <cell r="AD291">
            <v>-4.5884437028704199E-2</v>
          </cell>
          <cell r="AE291">
            <v>-7.3110697898420796</v>
          </cell>
          <cell r="AF291">
            <v>-8.6030308753109793E-3</v>
          </cell>
          <cell r="AG291">
            <v>-1.3707776145147601</v>
          </cell>
          <cell r="AH291">
            <v>-1.6900876458749301E-2</v>
          </cell>
          <cell r="AI291">
            <v>-2.69292804490793</v>
          </cell>
        </row>
        <row r="292">
          <cell r="B292" t="str">
            <v>M_EM_COP</v>
          </cell>
          <cell r="AD292">
            <v>-1.92651632112549E-3</v>
          </cell>
          <cell r="AE292">
            <v>1.40431389835763E-2</v>
          </cell>
          <cell r="AF292">
            <v>-1.47930278954507E-3</v>
          </cell>
          <cell r="AG292">
            <v>1.0783222776293301E-2</v>
          </cell>
          <cell r="AH292">
            <v>-4.8883655482270302E-3</v>
          </cell>
          <cell r="AI292">
            <v>3.5633228767539098E-2</v>
          </cell>
        </row>
        <row r="293">
          <cell r="B293" t="str">
            <v>M_EM_BRL</v>
          </cell>
          <cell r="AD293">
            <v>-1.07795092978213E-3</v>
          </cell>
          <cell r="AE293">
            <v>2.5614615537178601E-2</v>
          </cell>
          <cell r="AF293">
            <v>-9.6889547342891499E-3</v>
          </cell>
          <cell r="AG293">
            <v>0.23023204825028601</v>
          </cell>
          <cell r="AH293">
            <v>-5.7571147737621605E-4</v>
          </cell>
          <cell r="AI293">
            <v>1.36802406735437E-2</v>
          </cell>
        </row>
        <row r="294">
          <cell r="B294" t="str">
            <v>M_EM_MXN</v>
          </cell>
          <cell r="AD294">
            <v>1.53694972575066E-2</v>
          </cell>
          <cell r="AE294">
            <v>1.1135529503700601</v>
          </cell>
          <cell r="AF294">
            <v>-2.00314541948952E-3</v>
          </cell>
          <cell r="AG294">
            <v>-0.145132170201656</v>
          </cell>
          <cell r="AH294">
            <v>-1.10653997868384E-2</v>
          </cell>
          <cell r="AI294">
            <v>-0.801711882517264</v>
          </cell>
        </row>
        <row r="295">
          <cell r="B295" t="str">
            <v>M_EM_CNY</v>
          </cell>
          <cell r="AD295">
            <v>1.45805715824928E-3</v>
          </cell>
          <cell r="AE295">
            <v>3.4666381926759603E-2</v>
          </cell>
          <cell r="AF295">
            <v>5.2134960669611803E-3</v>
          </cell>
          <cell r="AG295">
            <v>0.123954705622889</v>
          </cell>
          <cell r="AH295">
            <v>3.5892414265203398E-3</v>
          </cell>
          <cell r="AI295">
            <v>8.5336856251395296E-2</v>
          </cell>
        </row>
        <row r="296">
          <cell r="B296" t="str">
            <v>M_EM_CNH</v>
          </cell>
          <cell r="AD296">
            <v>-6.7007940189644404E-5</v>
          </cell>
          <cell r="AE296">
            <v>-1.5539025628976101E-3</v>
          </cell>
          <cell r="AF296">
            <v>-6.5449416759188201E-6</v>
          </cell>
          <cell r="AG296">
            <v>-1.5177606744357601E-4</v>
          </cell>
          <cell r="AH296">
            <v>-9.2742839695846603E-8</v>
          </cell>
          <cell r="AI296">
            <v>-2.1506906315586102E-6</v>
          </cell>
        </row>
        <row r="297">
          <cell r="B297" t="str">
            <v>M_EM_INR</v>
          </cell>
          <cell r="AD297">
            <v>-2.0910474888544199E-4</v>
          </cell>
          <cell r="AE297">
            <v>-1.49713535601943E-2</v>
          </cell>
          <cell r="AF297">
            <v>3.4145228606418301E-3</v>
          </cell>
          <cell r="AG297">
            <v>0.24447091355116901</v>
          </cell>
          <cell r="AH297">
            <v>6.0660659023887003E-4</v>
          </cell>
          <cell r="AI297">
            <v>4.3431446598169297E-2</v>
          </cell>
        </row>
        <row r="298">
          <cell r="B298" t="str">
            <v>M_EM_KRW</v>
          </cell>
          <cell r="AD298">
            <v>1.2208977769522801E-2</v>
          </cell>
          <cell r="AE298">
            <v>1.56076828207638</v>
          </cell>
          <cell r="AF298">
            <v>1.6891725076421799E-2</v>
          </cell>
          <cell r="AG298">
            <v>2.1594001747340701</v>
          </cell>
          <cell r="AH298">
            <v>2.00174149320691E-2</v>
          </cell>
          <cell r="AI298">
            <v>2.5589813418393201</v>
          </cell>
        </row>
        <row r="299">
          <cell r="B299" t="str">
            <v>M_EM_TWD</v>
          </cell>
          <cell r="AD299">
            <v>3.3676871816540002E-5</v>
          </cell>
          <cell r="AE299">
            <v>1.5186364701171499E-3</v>
          </cell>
          <cell r="AF299">
            <v>-1.6273901819356901E-3</v>
          </cell>
          <cell r="AG299">
            <v>-7.3386094011004904E-2</v>
          </cell>
          <cell r="AH299">
            <v>-9.4137510014078796E-4</v>
          </cell>
          <cell r="AI299">
            <v>-4.2450693364354301E-2</v>
          </cell>
        </row>
        <row r="300">
          <cell r="B300" t="str">
            <v>M_EM_IDR</v>
          </cell>
          <cell r="AD300">
            <v>-1.45423530483852E-3</v>
          </cell>
          <cell r="AE300">
            <v>-3.0127191813944101E-2</v>
          </cell>
          <cell r="AF300">
            <v>3.6628329631378499E-4</v>
          </cell>
          <cell r="AG300">
            <v>7.5882404244500398E-3</v>
          </cell>
          <cell r="AH300">
            <v>5.9725876090509297E-5</v>
          </cell>
          <cell r="AI300">
            <v>1.2373327194178101E-3</v>
          </cell>
        </row>
        <row r="301">
          <cell r="B301" t="str">
            <v>M_EM_THB</v>
          </cell>
          <cell r="AD301">
            <v>-7.4970202017931502E-4</v>
          </cell>
          <cell r="AE301">
            <v>-7.5556994306727507E-2</v>
          </cell>
          <cell r="AF301">
            <v>4.5370376547001199E-4</v>
          </cell>
          <cell r="AG301">
            <v>4.5725490797528502E-2</v>
          </cell>
          <cell r="AH301">
            <v>1.6460368443228299E-4</v>
          </cell>
          <cell r="AI301">
            <v>1.6589203860630598E-2</v>
          </cell>
        </row>
        <row r="302">
          <cell r="B302" t="str">
            <v>M_EM_MYR</v>
          </cell>
          <cell r="AD302">
            <v>-9.6861382261090301E-4</v>
          </cell>
          <cell r="AE302">
            <v>-9.0068031807273893E-2</v>
          </cell>
          <cell r="AF302">
            <v>5.0310393038027897E-4</v>
          </cell>
          <cell r="AG302">
            <v>4.67818853555012E-2</v>
          </cell>
          <cell r="AH302">
            <v>6.7852435009167604E-5</v>
          </cell>
          <cell r="AI302">
            <v>6.3093620308620497E-3</v>
          </cell>
        </row>
        <row r="303">
          <cell r="B303" t="str">
            <v>M_EM_CZK</v>
          </cell>
          <cell r="AD303">
            <v>-2.8673299242817701E-5</v>
          </cell>
          <cell r="AE303">
            <v>-1.91815235454165E-3</v>
          </cell>
          <cell r="AF303">
            <v>2.7812244942641801E-4</v>
          </cell>
          <cell r="AG303">
            <v>1.86055056554215E-2</v>
          </cell>
          <cell r="AH303">
            <v>8.1752050657300104E-6</v>
          </cell>
          <cell r="AI303">
            <v>5.4689516918709905E-4</v>
          </cell>
        </row>
        <row r="304">
          <cell r="B304" t="str">
            <v>M_EM_HUF</v>
          </cell>
          <cell r="AD304">
            <v>-1.89649889355252E-4</v>
          </cell>
          <cell r="AE304">
            <v>-2.8302367237734799E-2</v>
          </cell>
          <cell r="AF304">
            <v>6.8678908722125294E-5</v>
          </cell>
          <cell r="AG304">
            <v>1.02492846307379E-2</v>
          </cell>
          <cell r="AH304">
            <v>2.3619380265319401E-5</v>
          </cell>
          <cell r="AI304">
            <v>3.5248339797261398E-3</v>
          </cell>
        </row>
        <row r="305">
          <cell r="B305" t="str">
            <v>M_EM_PLN</v>
          </cell>
          <cell r="AD305">
            <v>-7.2691098200358597E-4</v>
          </cell>
          <cell r="AE305">
            <v>-6.05170423101834E-2</v>
          </cell>
          <cell r="AF305">
            <v>8.9307633518312304E-4</v>
          </cell>
          <cell r="AG305">
            <v>7.4350697266391194E-2</v>
          </cell>
          <cell r="AH305">
            <v>-7.5406090910629E-4</v>
          </cell>
          <cell r="AI305">
            <v>-6.2777337350497106E-2</v>
          </cell>
        </row>
        <row r="306">
          <cell r="B306" t="str">
            <v>M_EM_ZAR</v>
          </cell>
          <cell r="AD306">
            <v>8.0443687288108898E-3</v>
          </cell>
          <cell r="AE306">
            <v>1.3734060844465601</v>
          </cell>
          <cell r="AF306">
            <v>5.1057731227764701E-4</v>
          </cell>
          <cell r="AG306">
            <v>8.7170294015315397E-2</v>
          </cell>
          <cell r="AH306">
            <v>-5.2938682759513702E-4</v>
          </cell>
          <cell r="AI306">
            <v>-9.0381621548329294E-2</v>
          </cell>
        </row>
        <row r="307">
          <cell r="B307" t="str">
            <v>M_EM_TRY</v>
          </cell>
          <cell r="AD307">
            <v>-3.13276463946366E-4</v>
          </cell>
          <cell r="AE307">
            <v>-3.4674629839994499E-4</v>
          </cell>
          <cell r="AF307">
            <v>5.5941241840440203E-5</v>
          </cell>
          <cell r="AG307">
            <v>6.1917893083274499E-5</v>
          </cell>
          <cell r="AH307">
            <v>6.5105332337871101E-3</v>
          </cell>
          <cell r="AI307">
            <v>7.2061056570524298E-3</v>
          </cell>
        </row>
        <row r="308">
          <cell r="B308" t="str">
            <v>M_EM_OEM</v>
          </cell>
          <cell r="AD308">
            <v>2.4933257242712088E-3</v>
          </cell>
          <cell r="AE308">
            <v>1.9675305471240301E-2</v>
          </cell>
          <cell r="AF308">
            <v>-6.1421251709462021E-4</v>
          </cell>
          <cell r="AG308">
            <v>-2.1385664467354418E-2</v>
          </cell>
          <cell r="AH308">
            <v>7.8142142000543725E-4</v>
          </cell>
          <cell r="AI308">
            <v>5.1571805925086756E-2</v>
          </cell>
        </row>
        <row r="309">
          <cell r="B309" t="str">
            <v>M_DM</v>
          </cell>
          <cell r="AD309">
            <v>3.3107532117322182E-2</v>
          </cell>
          <cell r="AE309">
            <v>0.74346902944591742</v>
          </cell>
          <cell r="AF309">
            <v>1.3389925475473687E-2</v>
          </cell>
          <cell r="AG309">
            <v>-0.31148433149506949</v>
          </cell>
          <cell r="AH309">
            <v>-1.7419255702345181E-3</v>
          </cell>
          <cell r="AI309">
            <v>-2.4403195597167842</v>
          </cell>
        </row>
        <row r="310">
          <cell r="B310" t="str">
            <v>M_DM_EUR</v>
          </cell>
          <cell r="AD310">
            <v>1.3282991073499E-3</v>
          </cell>
          <cell r="AE310">
            <v>5.7920052372942003E-2</v>
          </cell>
          <cell r="AF310">
            <v>-3.0364987577028098E-2</v>
          </cell>
          <cell r="AG310">
            <v>-1.32405544883201</v>
          </cell>
          <cell r="AH310">
            <v>-3.5631128518757903E-2</v>
          </cell>
          <cell r="AI310">
            <v>-1.5536838190242599</v>
          </cell>
        </row>
        <row r="311">
          <cell r="B311" t="str">
            <v>M_DM_JPY</v>
          </cell>
          <cell r="AD311">
            <v>3.60763828063376E-3</v>
          </cell>
          <cell r="AE311">
            <v>0.33445317806652602</v>
          </cell>
          <cell r="AF311">
            <v>-5.3847898811530404E-3</v>
          </cell>
          <cell r="AG311">
            <v>-0.49920750055192198</v>
          </cell>
          <cell r="AH311">
            <v>-1.7908893008516402E-2</v>
          </cell>
          <cell r="AI311">
            <v>-1.66027902921921</v>
          </cell>
        </row>
        <row r="312">
          <cell r="B312" t="str">
            <v>M_DM_GBP</v>
          </cell>
          <cell r="AD312">
            <v>-1.9957200325153102E-3</v>
          </cell>
          <cell r="AE312">
            <v>-6.4824635879035405E-2</v>
          </cell>
          <cell r="AF312">
            <v>2.1176660033912099E-2</v>
          </cell>
          <cell r="AG312">
            <v>0.68785663993763901</v>
          </cell>
          <cell r="AH312">
            <v>2.3912956980482E-2</v>
          </cell>
          <cell r="AI312">
            <v>0.77673656814713399</v>
          </cell>
        </row>
        <row r="313">
          <cell r="B313" t="str">
            <v>M_DM_CAD</v>
          </cell>
          <cell r="AD313">
            <v>-2.8302807951061E-3</v>
          </cell>
          <cell r="AE313">
            <v>4.1502330482637802E-2</v>
          </cell>
          <cell r="AF313">
            <v>-2.1390918235436201E-3</v>
          </cell>
          <cell r="AG313">
            <v>3.1366956927940497E-2</v>
          </cell>
          <cell r="AH313">
            <v>1.6606977481283701E-3</v>
          </cell>
          <cell r="AI313">
            <v>-2.4351939530104099E-2</v>
          </cell>
        </row>
        <row r="314">
          <cell r="B314" t="str">
            <v>M_DM_AUD</v>
          </cell>
          <cell r="AD314">
            <v>1.8375912854350199E-2</v>
          </cell>
          <cell r="AE314">
            <v>1.2274446076474801</v>
          </cell>
          <cell r="AF314">
            <v>1.8042295430418399E-2</v>
          </cell>
          <cell r="AG314">
            <v>1.2051601687050899</v>
          </cell>
          <cell r="AH314">
            <v>1.4306328409727599E-2</v>
          </cell>
          <cell r="AI314">
            <v>0.95561106547163199</v>
          </cell>
        </row>
        <row r="315">
          <cell r="B315" t="str">
            <v>M_DM_SEK</v>
          </cell>
          <cell r="AD315">
            <v>-1.26562512280397E-5</v>
          </cell>
          <cell r="AE315">
            <v>-4.0689668613333799E-4</v>
          </cell>
          <cell r="AF315">
            <v>1.64785969996604E-3</v>
          </cell>
          <cell r="AG315">
            <v>5.297845615657E-2</v>
          </cell>
          <cell r="AH315">
            <v>-7.9692948936581701E-4</v>
          </cell>
          <cell r="AI315">
            <v>-2.5621170304940301E-2</v>
          </cell>
        </row>
        <row r="316">
          <cell r="B316" t="str">
            <v>M_DM_NOK</v>
          </cell>
          <cell r="AD316">
            <v>1.4874492420459099E-2</v>
          </cell>
          <cell r="AE316">
            <v>-0.84058361361905998</v>
          </cell>
          <cell r="AF316">
            <v>9.8178364636361606E-3</v>
          </cell>
          <cell r="AG316">
            <v>-0.55482313071540401</v>
          </cell>
          <cell r="AH316">
            <v>1.46456896592317E-2</v>
          </cell>
          <cell r="AI316">
            <v>-0.82765356892248998</v>
          </cell>
        </row>
        <row r="317">
          <cell r="B317" t="str">
            <v>M_DM_HKD</v>
          </cell>
          <cell r="AD317">
            <v>-3.4737997776966602E-5</v>
          </cell>
          <cell r="AE317">
            <v>-5.3239653943069999E-5</v>
          </cell>
          <cell r="AF317">
            <v>-1.66605919742868E-4</v>
          </cell>
          <cell r="AG317">
            <v>-2.5534118328721897E-4</v>
          </cell>
          <cell r="AH317">
            <v>-5.67103944539733E-4</v>
          </cell>
          <cell r="AI317">
            <v>-8.6914674088145504E-4</v>
          </cell>
        </row>
        <row r="318">
          <cell r="B318" t="str">
            <v>M_DM_CHF</v>
          </cell>
          <cell r="AD318">
            <v>-8.9151844592515104E-8</v>
          </cell>
          <cell r="AE318">
            <v>-4.8072734766329196E-6</v>
          </cell>
          <cell r="AF318">
            <v>4.3403177466426501E-4</v>
          </cell>
          <cell r="AG318">
            <v>2.3403998225555299E-2</v>
          </cell>
          <cell r="AH318">
            <v>-1.88873954857868E-5</v>
          </cell>
          <cell r="AI318">
            <v>-1.01845209512676E-3</v>
          </cell>
        </row>
        <row r="319">
          <cell r="B319" t="str">
            <v>M_DM_ODM</v>
          </cell>
          <cell r="AD319">
            <v>-2.0532631699977341E-4</v>
          </cell>
          <cell r="AE319">
            <v>-1.1977946012020233E-2</v>
          </cell>
          <cell r="AF319">
            <v>3.2671727434435477E-4</v>
          </cell>
          <cell r="AG319">
            <v>6.6090869834759342E-2</v>
          </cell>
          <cell r="AH319">
            <v>-1.3446560111385513E-3</v>
          </cell>
          <cell r="AI319">
            <v>-7.9190067498537312E-2</v>
          </cell>
        </row>
        <row r="321"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3.361509128923443E-4</v>
          </cell>
          <cell r="AI321">
            <v>0.69223359756120595</v>
          </cell>
        </row>
        <row r="323"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</row>
        <row r="324">
          <cell r="B324" t="str">
            <v>DER_RF_FUT_US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</row>
        <row r="325">
          <cell r="B325" t="str">
            <v>DER_RF_OP_US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</row>
        <row r="326"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3.361509128923443E-4</v>
          </cell>
          <cell r="AI326">
            <v>0.69223359756120595</v>
          </cell>
        </row>
        <row r="327">
          <cell r="B327" t="str">
            <v>DER_RV_FUT_US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</row>
        <row r="328"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3.361509128923443E-4</v>
          </cell>
          <cell r="AI328">
            <v>0.69223359756120595</v>
          </cell>
        </row>
        <row r="329">
          <cell r="B329" t="str">
            <v>DER_RV_OP_US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3.361509128923443E-4</v>
          </cell>
          <cell r="AI329">
            <v>0.69223359756120595</v>
          </cell>
        </row>
        <row r="330">
          <cell r="B330" t="str">
            <v>DER_RV_OP_EME_CH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</row>
        <row r="331">
          <cell r="B331" t="str">
            <v>DER_RV_OP_EME_AGG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</row>
        <row r="333">
          <cell r="B333" t="str">
            <v>CASH</v>
          </cell>
          <cell r="AD333">
            <v>3.3741276492544756E-2</v>
          </cell>
          <cell r="AE333">
            <v>0</v>
          </cell>
          <cell r="AF333">
            <v>-2.0177621332376237E-2</v>
          </cell>
          <cell r="AG333">
            <v>0</v>
          </cell>
          <cell r="AH333">
            <v>2.0593658353930976E-2</v>
          </cell>
          <cell r="AI333">
            <v>0</v>
          </cell>
        </row>
        <row r="335">
          <cell r="AE335" t="str">
            <v>nd</v>
          </cell>
          <cell r="AG335" t="str">
            <v>nd</v>
          </cell>
          <cell r="AI335" t="str">
            <v>nd</v>
          </cell>
        </row>
        <row r="336">
          <cell r="AE336" t="str">
            <v>nd</v>
          </cell>
          <cell r="AG336" t="str">
            <v>nd</v>
          </cell>
          <cell r="AI336" t="str">
            <v>nd</v>
          </cell>
        </row>
        <row r="339">
          <cell r="AE339">
            <v>-0.98018169707445324</v>
          </cell>
          <cell r="AG339">
            <v>-31.129708436752448</v>
          </cell>
          <cell r="AI339">
            <v>-24.728004363247564</v>
          </cell>
        </row>
        <row r="340">
          <cell r="B340" t="str">
            <v>VC</v>
          </cell>
          <cell r="F340">
            <v>0</v>
          </cell>
          <cell r="N340">
            <v>0</v>
          </cell>
          <cell r="V340">
            <v>0</v>
          </cell>
          <cell r="AE340">
            <v>0</v>
          </cell>
          <cell r="AG340">
            <v>0</v>
          </cell>
          <cell r="AI340">
            <v>0</v>
          </cell>
        </row>
        <row r="342">
          <cell r="B342" t="str">
            <v>EST</v>
          </cell>
        </row>
        <row r="343">
          <cell r="AE343">
            <v>0.98018169707445324</v>
          </cell>
          <cell r="AG343">
            <v>31.129708436752448</v>
          </cell>
          <cell r="AI343">
            <v>24.728004363247564</v>
          </cell>
        </row>
        <row r="379">
          <cell r="AD379" t="str">
            <v>SISTEMA EX INTEGRA</v>
          </cell>
        </row>
        <row r="381">
          <cell r="AD381" t="str">
            <v>F1</v>
          </cell>
          <cell r="AF381" t="str">
            <v>F2</v>
          </cell>
          <cell r="AH381" t="str">
            <v>F3</v>
          </cell>
        </row>
        <row r="382">
          <cell r="B382" t="str">
            <v>Detalle SBS Tipo de Inst</v>
          </cell>
          <cell r="AD382" t="str">
            <v>GAP</v>
          </cell>
          <cell r="AE382" t="str">
            <v>PBS</v>
          </cell>
          <cell r="AF382" t="str">
            <v>GAP</v>
          </cell>
          <cell r="AG382" t="str">
            <v>PBS</v>
          </cell>
          <cell r="AH382" t="str">
            <v>GAP</v>
          </cell>
          <cell r="AI382" t="str">
            <v>PBS</v>
          </cell>
        </row>
        <row r="384">
          <cell r="B384" t="str">
            <v>Inter_AFO_FM</v>
          </cell>
          <cell r="AD384">
            <v>3.056085154984195E-2</v>
          </cell>
          <cell r="AE384">
            <v>-1.2685275194924217</v>
          </cell>
          <cell r="AF384">
            <v>-4.4932935114760118E-2</v>
          </cell>
          <cell r="AG384">
            <v>-22.690399229382461</v>
          </cell>
          <cell r="AH384">
            <v>-1.6935019942552906E-2</v>
          </cell>
          <cell r="AI384">
            <v>-17.763499683394755</v>
          </cell>
        </row>
        <row r="385">
          <cell r="B385" t="str">
            <v>Inter_AFO_FMA</v>
          </cell>
          <cell r="AD385">
            <v>0</v>
          </cell>
          <cell r="AE385">
            <v>0</v>
          </cell>
          <cell r="AF385">
            <v>4.5620993723605195E-2</v>
          </cell>
          <cell r="AG385">
            <v>-4.9481466452801026</v>
          </cell>
          <cell r="AH385">
            <v>4.0350473157355633E-2</v>
          </cell>
          <cell r="AI385">
            <v>-0.84402272322002081</v>
          </cell>
        </row>
        <row r="386">
          <cell r="B386" t="str">
            <v>Inter_ENF_ACC</v>
          </cell>
          <cell r="AD386">
            <v>9.4873517383252501E-4</v>
          </cell>
          <cell r="AE386">
            <v>0.239057358069061</v>
          </cell>
          <cell r="AF386">
            <v>5.2840270078417699E-3</v>
          </cell>
          <cell r="AG386">
            <v>1.33144166181031</v>
          </cell>
          <cell r="AH386">
            <v>1.6600457960870201E-3</v>
          </cell>
          <cell r="AI386">
            <v>0.418289711642433</v>
          </cell>
        </row>
        <row r="387">
          <cell r="B387" t="str">
            <v>Inter_ENF_BCE</v>
          </cell>
          <cell r="AD387">
            <v>-1.4250339892589106E-2</v>
          </cell>
          <cell r="AE387">
            <v>-0.25878535730252178</v>
          </cell>
          <cell r="AF387">
            <v>3.1705687606636995E-3</v>
          </cell>
          <cell r="AG387">
            <v>0.10615375512824522</v>
          </cell>
          <cell r="AH387">
            <v>0</v>
          </cell>
          <cell r="AI387">
            <v>0</v>
          </cell>
        </row>
        <row r="388">
          <cell r="B388" t="str">
            <v>Inter_ESF_ACC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</row>
        <row r="389">
          <cell r="B389" t="str">
            <v>Inter_ESF_BSF</v>
          </cell>
          <cell r="AD389">
            <v>1.5374786965075023E-2</v>
          </cell>
          <cell r="AE389">
            <v>0.60633085908818607</v>
          </cell>
          <cell r="AF389">
            <v>5.7516953033705295E-3</v>
          </cell>
          <cell r="AG389">
            <v>0.11789046773004927</v>
          </cell>
          <cell r="AH389">
            <v>0</v>
          </cell>
          <cell r="AI389">
            <v>0</v>
          </cell>
        </row>
        <row r="390">
          <cell r="B390" t="str">
            <v>Inter_ESF_TORG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</row>
        <row r="391">
          <cell r="B391" t="str">
            <v>Inter_GOB_TDGE</v>
          </cell>
          <cell r="AD391">
            <v>-5.4003959293949008E-2</v>
          </cell>
          <cell r="AE391">
            <v>3.893513836093045</v>
          </cell>
          <cell r="AF391">
            <v>-1.5568849329851312E-2</v>
          </cell>
          <cell r="AG391">
            <v>-0.61882820225041679</v>
          </cell>
          <cell r="AH391">
            <v>-1.3799856271138427E-2</v>
          </cell>
          <cell r="AI391">
            <v>-0.58726225952275402</v>
          </cell>
        </row>
        <row r="392">
          <cell r="B392" t="str">
            <v>Local_AFO_FIV</v>
          </cell>
          <cell r="AD392">
            <v>-9.8364503650083691E-7</v>
          </cell>
          <cell r="AE392">
            <v>6.9391953060057794E-5</v>
          </cell>
          <cell r="AF392">
            <v>7.6113551194050399E-3</v>
          </cell>
          <cell r="AG392">
            <v>-0.3844622275362789</v>
          </cell>
          <cell r="AH392">
            <v>1.4525582175971106E-2</v>
          </cell>
          <cell r="AI392">
            <v>-0.16334380181257688</v>
          </cell>
        </row>
        <row r="393">
          <cell r="B393" t="str">
            <v>Local_AFO_FM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</row>
        <row r="394">
          <cell r="B394" t="str">
            <v>Local_ENF_ACC</v>
          </cell>
          <cell r="AD394">
            <v>4.9302077499896266E-3</v>
          </cell>
          <cell r="AE394">
            <v>9.4336324844415037E-2</v>
          </cell>
          <cell r="AF394">
            <v>1.8517220705192617E-2</v>
          </cell>
          <cell r="AG394">
            <v>0.8368255206394426</v>
          </cell>
          <cell r="AH394">
            <v>7.7637256532182442E-3</v>
          </cell>
          <cell r="AI394">
            <v>-0.2365948572641558</v>
          </cell>
        </row>
        <row r="395">
          <cell r="B395" t="str">
            <v>Local_ENF_BENF</v>
          </cell>
          <cell r="AD395">
            <v>-2.157861443330026E-3</v>
          </cell>
          <cell r="AE395">
            <v>0.50501764196850074</v>
          </cell>
          <cell r="AF395">
            <v>-1.000714884139846E-2</v>
          </cell>
          <cell r="AG395">
            <v>-0.53860784662086036</v>
          </cell>
          <cell r="AH395">
            <v>-3.4655610446653696E-4</v>
          </cell>
          <cell r="AI395">
            <v>2.0137090918936509E-3</v>
          </cell>
        </row>
        <row r="396">
          <cell r="B396" t="str">
            <v>Local_ENF_BNP</v>
          </cell>
          <cell r="AD396">
            <v>1.23725319815145E-4</v>
          </cell>
          <cell r="AE396">
            <v>-2.33224442261095E-3</v>
          </cell>
          <cell r="AF396">
            <v>3.9867732573788698E-3</v>
          </cell>
          <cell r="AG396">
            <v>-7.5151389428390003E-2</v>
          </cell>
          <cell r="AH396">
            <v>-4.3350761963486398E-3</v>
          </cell>
          <cell r="AI396">
            <v>8.1716962164941107E-2</v>
          </cell>
        </row>
        <row r="397">
          <cell r="B397" t="str">
            <v>Local_ENF_OIA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</row>
        <row r="398">
          <cell r="B398" t="str">
            <v>Local_ENF_PAG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</row>
        <row r="399">
          <cell r="B399" t="str">
            <v>Local_ENF_PCOM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</row>
        <row r="400">
          <cell r="B400" t="str">
            <v>Local_ENF_TDENFE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</row>
        <row r="401">
          <cell r="B401" t="str">
            <v>Local_ESF_ACC</v>
          </cell>
          <cell r="AD401">
            <v>5.485930820585416E-4</v>
          </cell>
          <cell r="AE401">
            <v>8.9443919898358315E-2</v>
          </cell>
          <cell r="AF401">
            <v>-2.4873345301999932E-3</v>
          </cell>
          <cell r="AG401">
            <v>-0.59118247967376114</v>
          </cell>
          <cell r="AH401">
            <v>-5.2575924307064689E-3</v>
          </cell>
          <cell r="AI401">
            <v>-1.1654150972067452</v>
          </cell>
        </row>
        <row r="402">
          <cell r="B402" t="str">
            <v>Local_ESF_BAF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</row>
        <row r="403">
          <cell r="B403" t="str">
            <v>Local_ESF_BSUB</v>
          </cell>
          <cell r="AD403">
            <v>9.8780599488101006E-4</v>
          </cell>
          <cell r="AE403">
            <v>0.23643481207152683</v>
          </cell>
          <cell r="AF403">
            <v>-9.5412755932025134E-5</v>
          </cell>
          <cell r="AG403">
            <v>0.23383870744529783</v>
          </cell>
          <cell r="AH403">
            <v>0</v>
          </cell>
          <cell r="AI403">
            <v>0</v>
          </cell>
        </row>
        <row r="404">
          <cell r="B404" t="str">
            <v>Local_ESF_CDEP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</row>
        <row r="405">
          <cell r="B405" t="str">
            <v>Local_ESF_OBSF</v>
          </cell>
          <cell r="AD405">
            <v>-1.2237843609770186E-3</v>
          </cell>
          <cell r="AE405">
            <v>-1.7946327189721285E-2</v>
          </cell>
          <cell r="AF405">
            <v>1.0840486341975541E-3</v>
          </cell>
          <cell r="AG405">
            <v>4.2939144684769111E-3</v>
          </cell>
          <cell r="AH405">
            <v>-2.4413685560643148E-4</v>
          </cell>
          <cell r="AI405">
            <v>-2.6507527198472861E-3</v>
          </cell>
        </row>
        <row r="406">
          <cell r="B406" t="str">
            <v>Local_ESF_TDEEL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</row>
        <row r="407">
          <cell r="B407" t="str">
            <v>Local_ESF_TDORINL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</row>
        <row r="408">
          <cell r="B408" t="str">
            <v>Local_GOB_BGC</v>
          </cell>
          <cell r="AD408">
            <v>1.0910513223059613E-2</v>
          </cell>
          <cell r="AE408">
            <v>-0.24479250706610695</v>
          </cell>
          <cell r="AF408">
            <v>3.2733565756395321E-2</v>
          </cell>
          <cell r="AG408">
            <v>5.4081106991680445E-3</v>
          </cell>
          <cell r="AH408">
            <v>-3.6334347257515949E-2</v>
          </cell>
          <cell r="AI408">
            <v>-0.15479449257511491</v>
          </cell>
        </row>
        <row r="409">
          <cell r="B409" t="str">
            <v>Local_GOB_CDBCRP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</row>
        <row r="410">
          <cell r="B410" t="str">
            <v>Local_GOB_CDBCRPD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</row>
        <row r="411">
          <cell r="B411" t="str">
            <v>Local_STT_BTIT</v>
          </cell>
          <cell r="AD411">
            <v>7.1083676841283798E-3</v>
          </cell>
          <cell r="AE411">
            <v>8.5190126730053287E-2</v>
          </cell>
          <cell r="AF411">
            <v>-7.0075932197369677E-3</v>
          </cell>
          <cell r="AG411">
            <v>-0.14930693254520971</v>
          </cell>
          <cell r="AH411">
            <v>-3.3300894795385217E-5</v>
          </cell>
          <cell r="AI411">
            <v>-1.4569510889958609E-4</v>
          </cell>
        </row>
        <row r="412">
          <cell r="B412" t="str">
            <v>Local_STT_TDPA</v>
          </cell>
          <cell r="AD412">
            <v>0</v>
          </cell>
          <cell r="AE412">
            <v>0</v>
          </cell>
          <cell r="AF412">
            <v>-5.8501867559911797E-3</v>
          </cell>
          <cell r="AG412">
            <v>0.82386424921312895</v>
          </cell>
          <cell r="AH412">
            <v>-9.1261662720548992E-3</v>
          </cell>
          <cell r="AI412">
            <v>1.28521061592152</v>
          </cell>
        </row>
        <row r="419">
          <cell r="B419" t="str">
            <v>Local - Gobierno Central</v>
          </cell>
        </row>
        <row r="420">
          <cell r="B420" t="str">
            <v>Local_GOB_CDBCRP</v>
          </cell>
        </row>
        <row r="421">
          <cell r="B421" t="str">
            <v>Local_GOB_BGC</v>
          </cell>
        </row>
        <row r="423">
          <cell r="B423" t="str">
            <v>Local - Empresas del Sector Financiero</v>
          </cell>
        </row>
        <row r="424">
          <cell r="B424" t="str">
            <v>Local_ESF_ACC</v>
          </cell>
        </row>
        <row r="425">
          <cell r="B425" t="str">
            <v>Local_ESF_CDEP</v>
          </cell>
        </row>
        <row r="426">
          <cell r="B426" t="str">
            <v>Local_ESF_BAF</v>
          </cell>
        </row>
        <row r="427">
          <cell r="B427" t="str">
            <v>Local_ESF_BSUB</v>
          </cell>
        </row>
        <row r="428">
          <cell r="B428" t="str">
            <v>Local_ESF_OBSF</v>
          </cell>
        </row>
        <row r="429">
          <cell r="B429" t="str">
            <v>Local_ESF_TDEEL</v>
          </cell>
        </row>
        <row r="430">
          <cell r="B430" t="str">
            <v>Local_ESF_TDORINL</v>
          </cell>
        </row>
        <row r="431">
          <cell r="B431" t="str">
            <v>Local_STT_BTIT</v>
          </cell>
        </row>
        <row r="432">
          <cell r="B432" t="str">
            <v>Local_STT_TDPA</v>
          </cell>
        </row>
        <row r="434">
          <cell r="B434" t="str">
            <v>Local - Empresas No Financieras</v>
          </cell>
        </row>
        <row r="435">
          <cell r="B435" t="str">
            <v>Local_ENF_ACC</v>
          </cell>
        </row>
        <row r="436">
          <cell r="B436" t="str">
            <v>Local_ENF_BENF</v>
          </cell>
        </row>
        <row r="437">
          <cell r="B437" t="str">
            <v>Local_ENF_PCOM</v>
          </cell>
        </row>
        <row r="438">
          <cell r="B438" t="str">
            <v>Local_ENF_PAG</v>
          </cell>
        </row>
        <row r="439">
          <cell r="B439" t="str">
            <v>Local_ENF_BNP</v>
          </cell>
        </row>
        <row r="440">
          <cell r="B440" t="str">
            <v>Local_ENF_TDENFE</v>
          </cell>
        </row>
        <row r="441">
          <cell r="B441" t="str">
            <v>Local_ENF_OIA</v>
          </cell>
        </row>
        <row r="443">
          <cell r="B443" t="str">
            <v>Local - Administradores de Fondos</v>
          </cell>
        </row>
        <row r="444">
          <cell r="B444" t="str">
            <v>Local_AFO_FM</v>
          </cell>
        </row>
        <row r="445">
          <cell r="B445" t="str">
            <v>Local_AFO_FIV</v>
          </cell>
        </row>
        <row r="447">
          <cell r="B447" t="str">
            <v>Inter - Gobierno Central</v>
          </cell>
        </row>
        <row r="448">
          <cell r="B448" t="str">
            <v>Inter_GOB_TDGE</v>
          </cell>
        </row>
        <row r="450">
          <cell r="B450" t="str">
            <v>Inter - Empresas del Sector Financiero</v>
          </cell>
        </row>
        <row r="451">
          <cell r="B451" t="str">
            <v>Inter_ESF_ACC</v>
          </cell>
        </row>
        <row r="452">
          <cell r="B452" t="str">
            <v>Inter_ESF_BSF</v>
          </cell>
        </row>
        <row r="453">
          <cell r="B453" t="str">
            <v>Inter_ESF_TORG</v>
          </cell>
        </row>
        <row r="455">
          <cell r="B455" t="str">
            <v>Inter - Empresas No Financieras</v>
          </cell>
        </row>
        <row r="456">
          <cell r="B456" t="str">
            <v>Inter_ENF_ACC</v>
          </cell>
        </row>
        <row r="457">
          <cell r="B457" t="str">
            <v>Inter_ENF_BCE</v>
          </cell>
        </row>
        <row r="459">
          <cell r="B459" t="str">
            <v>Inter - Administradores de Fondos</v>
          </cell>
        </row>
        <row r="460">
          <cell r="B460" t="str">
            <v>Inter_AFO_FM</v>
          </cell>
        </row>
        <row r="461">
          <cell r="B461" t="str">
            <v>Inter_AFO_FMA</v>
          </cell>
        </row>
      </sheetData>
      <sheetData sheetId="4"/>
      <sheetData sheetId="5"/>
      <sheetData sheetId="6">
        <row r="37">
          <cell r="C37" t="str">
            <v>5111322LATAM</v>
          </cell>
        </row>
        <row r="38">
          <cell r="C38" t="str">
            <v>5111092TRANC</v>
          </cell>
        </row>
        <row r="39">
          <cell r="C39" t="str">
            <v>4871412CLPEF</v>
          </cell>
        </row>
        <row r="40">
          <cell r="C40" t="str">
            <v>5111071DESC1</v>
          </cell>
        </row>
        <row r="41">
          <cell r="C41" t="str">
            <v>5111071DESC2</v>
          </cell>
        </row>
        <row r="42">
          <cell r="C42" t="str">
            <v>5111072DCVY1</v>
          </cell>
        </row>
        <row r="43">
          <cell r="C43" t="str">
            <v>5111072DES1B</v>
          </cell>
        </row>
        <row r="44">
          <cell r="C44" t="str">
            <v>5111072DES2B</v>
          </cell>
        </row>
        <row r="45">
          <cell r="C45" t="str">
            <v>5111152FICP1</v>
          </cell>
        </row>
        <row r="46">
          <cell r="C46" t="str">
            <v>5111152FCRET</v>
          </cell>
        </row>
        <row r="47">
          <cell r="C47" t="str">
            <v>5111141KFIIP</v>
          </cell>
        </row>
        <row r="48">
          <cell r="C48" t="str">
            <v>5111142FFOR1</v>
          </cell>
        </row>
        <row r="53">
          <cell r="C53" t="str">
            <v>5111092FMEZZ</v>
          </cell>
        </row>
        <row r="55">
          <cell r="C55" t="str">
            <v>5111042FIMRE</v>
          </cell>
        </row>
        <row r="56">
          <cell r="C56" t="str">
            <v>5111042FINM2</v>
          </cell>
        </row>
        <row r="57">
          <cell r="C57" t="str">
            <v>5111041FIDAF</v>
          </cell>
        </row>
        <row r="58">
          <cell r="C58" t="str">
            <v>5111011CCINM</v>
          </cell>
        </row>
        <row r="59">
          <cell r="C59" t="str">
            <v>5111022FINM1</v>
          </cell>
        </row>
        <row r="60">
          <cell r="C60" t="str">
            <v>5111022FINR2</v>
          </cell>
        </row>
        <row r="61">
          <cell r="C61" t="str">
            <v>5111151FCIN1</v>
          </cell>
        </row>
        <row r="62">
          <cell r="C62" t="str">
            <v>5111102FIBRC</v>
          </cell>
        </row>
        <row r="63">
          <cell r="C63" t="str">
            <v>5111102FIBR2</v>
          </cell>
        </row>
        <row r="64">
          <cell r="C64" t="str">
            <v>5111102FIBR3</v>
          </cell>
        </row>
        <row r="65">
          <cell r="C65" t="str">
            <v>5111181FDVI1</v>
          </cell>
        </row>
        <row r="67">
          <cell r="C67" t="str">
            <v>5111042INF1U</v>
          </cell>
        </row>
        <row r="68">
          <cell r="C68" t="str">
            <v>5111042INF2A</v>
          </cell>
        </row>
        <row r="69">
          <cell r="C69" t="str">
            <v>5111052INFS1</v>
          </cell>
        </row>
        <row r="70">
          <cell r="C70" t="str">
            <v>5111302INFAM</v>
          </cell>
        </row>
        <row r="75">
          <cell r="C75" t="str">
            <v>5372282ACTG4</v>
          </cell>
        </row>
        <row r="76">
          <cell r="C76" t="str">
            <v>5374062AIXFE</v>
          </cell>
        </row>
        <row r="77">
          <cell r="C77" t="str">
            <v>5371484A8AFE</v>
          </cell>
        </row>
        <row r="78">
          <cell r="C78" t="str">
            <v>5374782A10FE</v>
          </cell>
        </row>
        <row r="79">
          <cell r="C79" t="str">
            <v>5374954ABF7A</v>
          </cell>
        </row>
        <row r="80">
          <cell r="C80" t="str">
            <v>5373704BPEVD</v>
          </cell>
        </row>
        <row r="81">
          <cell r="C81" t="str">
            <v>5373704BPE6C</v>
          </cell>
        </row>
        <row r="82">
          <cell r="C82" t="str">
            <v>5375272BSGLP</v>
          </cell>
        </row>
        <row r="83">
          <cell r="C83" t="str">
            <v>5374434CEPVF</v>
          </cell>
        </row>
        <row r="84">
          <cell r="C84" t="str">
            <v>5374342CPVII</v>
          </cell>
        </row>
        <row r="85">
          <cell r="C85" t="str">
            <v>5371082CSABF</v>
          </cell>
        </row>
        <row r="86">
          <cell r="C86" t="str">
            <v>5375172CDRXI</v>
          </cell>
        </row>
        <row r="87">
          <cell r="C87" t="str">
            <v>5374664CCM7F</v>
          </cell>
        </row>
        <row r="88">
          <cell r="C88" t="str">
            <v>5371592CPSMF</v>
          </cell>
        </row>
        <row r="89">
          <cell r="C89" t="str">
            <v>5374204CVC7A</v>
          </cell>
        </row>
        <row r="90">
          <cell r="C90" t="str">
            <v>5375224EQT9S</v>
          </cell>
        </row>
        <row r="91">
          <cell r="C91" t="str">
            <v>5375032FPVIA</v>
          </cell>
        </row>
        <row r="92">
          <cell r="C92" t="str">
            <v>5374192HCI4A</v>
          </cell>
        </row>
        <row r="93">
          <cell r="C93" t="str">
            <v>5375422SCPVO</v>
          </cell>
        </row>
        <row r="94">
          <cell r="C94" t="str">
            <v>5374552HFCP9</v>
          </cell>
        </row>
        <row r="95">
          <cell r="C95" t="str">
            <v>5374964IK9SC</v>
          </cell>
        </row>
        <row r="96">
          <cell r="C96" t="str">
            <v>5374902IPCXI</v>
          </cell>
        </row>
        <row r="97">
          <cell r="C97" t="str">
            <v>5375292IPC12</v>
          </cell>
        </row>
        <row r="98">
          <cell r="C98" t="str">
            <v>5377362IPC13</v>
          </cell>
        </row>
        <row r="99">
          <cell r="C99" t="str">
            <v>5374112KKR12</v>
          </cell>
        </row>
        <row r="100">
          <cell r="C100" t="str">
            <v>5374932OHCPV</v>
          </cell>
        </row>
        <row r="101">
          <cell r="C101" t="str">
            <v>5374414P7SLP</v>
          </cell>
        </row>
        <row r="102">
          <cell r="C102" t="str">
            <v>5374404P7SCS</v>
          </cell>
        </row>
        <row r="103">
          <cell r="C103" t="str">
            <v>5372784P6FPC</v>
          </cell>
        </row>
        <row r="104">
          <cell r="C104" t="str">
            <v>5370904PGD09</v>
          </cell>
        </row>
        <row r="105">
          <cell r="C105" t="str">
            <v>5372462PGD12</v>
          </cell>
        </row>
        <row r="106">
          <cell r="C106" t="str">
            <v>5374212PGD16</v>
          </cell>
        </row>
        <row r="107">
          <cell r="C107" t="str">
            <v>5374752PGD19</v>
          </cell>
        </row>
        <row r="108">
          <cell r="C108" t="str">
            <v>5374712PECPV</v>
          </cell>
        </row>
        <row r="109">
          <cell r="C109" t="str">
            <v>5375042TB14A</v>
          </cell>
        </row>
        <row r="110">
          <cell r="C110" t="str">
            <v>5370862TRGL1</v>
          </cell>
        </row>
        <row r="111">
          <cell r="C111" t="str">
            <v>5377214TF6SC</v>
          </cell>
        </row>
        <row r="112">
          <cell r="C112" t="str">
            <v>53AAAA1AAAAA</v>
          </cell>
        </row>
        <row r="113">
          <cell r="C113" t="str">
            <v>5377262VECIX</v>
          </cell>
        </row>
        <row r="114">
          <cell r="C114" t="str">
            <v>5374652VEP7A</v>
          </cell>
        </row>
        <row r="115">
          <cell r="C115" t="str">
            <v>5374312VCIIF</v>
          </cell>
        </row>
        <row r="116">
          <cell r="C116" t="str">
            <v>5377174V5FSC</v>
          </cell>
        </row>
        <row r="117">
          <cell r="C117" t="str">
            <v>5377114P8SCS</v>
          </cell>
        </row>
        <row r="118">
          <cell r="C118" t="str">
            <v>5377052PLEP6</v>
          </cell>
        </row>
        <row r="119">
          <cell r="C119" t="str">
            <v>5374832WPGGF</v>
          </cell>
        </row>
        <row r="121">
          <cell r="C121" t="str">
            <v>5370552AARCF</v>
          </cell>
        </row>
        <row r="122">
          <cell r="C122" t="str">
            <v>5371262AGPII</v>
          </cell>
        </row>
        <row r="123">
          <cell r="C123" t="str">
            <v>5311082FIEAM</v>
          </cell>
        </row>
        <row r="125">
          <cell r="C125" t="str">
            <v>5358472ASF8G</v>
          </cell>
        </row>
        <row r="126">
          <cell r="C126" t="str">
            <v>5374052ASF7G</v>
          </cell>
        </row>
        <row r="127">
          <cell r="C127" t="str">
            <v>5371332COL6A</v>
          </cell>
        </row>
        <row r="128">
          <cell r="C128" t="str">
            <v>5373962COL7F</v>
          </cell>
        </row>
        <row r="129">
          <cell r="C129" t="str">
            <v>5374632COL8F</v>
          </cell>
        </row>
        <row r="130">
          <cell r="C130" t="str">
            <v>5370562DSVII</v>
          </cell>
        </row>
        <row r="131">
          <cell r="C131" t="str">
            <v>5375132DSFFX</v>
          </cell>
        </row>
        <row r="132">
          <cell r="C132" t="str">
            <v>5374482LCPIX</v>
          </cell>
        </row>
        <row r="133">
          <cell r="C133" t="str">
            <v>5370992LCP7O</v>
          </cell>
        </row>
        <row r="134">
          <cell r="C134" t="str">
            <v>5372842LCP8F</v>
          </cell>
        </row>
        <row r="135">
          <cell r="C135" t="str">
            <v>5375212CRSFV</v>
          </cell>
        </row>
        <row r="136">
          <cell r="C136" t="str">
            <v>5374582PGSF6</v>
          </cell>
        </row>
        <row r="137">
          <cell r="C137" t="str">
            <v>5370904PGS08</v>
          </cell>
        </row>
        <row r="138">
          <cell r="C138" t="str">
            <v>5371362PGS11</v>
          </cell>
        </row>
        <row r="139">
          <cell r="C139" t="str">
            <v>5373542PGS15</v>
          </cell>
        </row>
        <row r="140">
          <cell r="C140" t="str">
            <v>5374672SPOS8</v>
          </cell>
        </row>
        <row r="142">
          <cell r="C142" t="str">
            <v>5370964ALT10</v>
          </cell>
        </row>
        <row r="143">
          <cell r="C143" t="str">
            <v>5370964ALT08</v>
          </cell>
        </row>
        <row r="144">
          <cell r="C144" t="str">
            <v>5374682HLGII</v>
          </cell>
        </row>
        <row r="145">
          <cell r="C145" t="str">
            <v>5371042HIXCB</v>
          </cell>
        </row>
        <row r="146">
          <cell r="C146" t="str">
            <v>5373572HGPEF</v>
          </cell>
        </row>
        <row r="147">
          <cell r="C147" t="str">
            <v>5371254HIPVI</v>
          </cell>
        </row>
        <row r="148">
          <cell r="C148" t="str">
            <v>5373652HIP7C</v>
          </cell>
        </row>
        <row r="149">
          <cell r="C149" t="str">
            <v>5371242PAVIL</v>
          </cell>
        </row>
        <row r="151">
          <cell r="C151" t="str">
            <v>5374872ASFCC</v>
          </cell>
        </row>
        <row r="153">
          <cell r="C153" t="str">
            <v>5373382ACOA3</v>
          </cell>
        </row>
        <row r="154">
          <cell r="C154" t="str">
            <v>5374224AEPF3</v>
          </cell>
        </row>
        <row r="155">
          <cell r="C155" t="str">
            <v>5373852ASSIV</v>
          </cell>
        </row>
        <row r="156">
          <cell r="C156" t="str">
            <v>5373892AESS3</v>
          </cell>
        </row>
        <row r="157">
          <cell r="C157" t="str">
            <v>5374802BCDSS</v>
          </cell>
        </row>
        <row r="158">
          <cell r="C158" t="str">
            <v>5374152CIP6F</v>
          </cell>
        </row>
        <row r="159">
          <cell r="C159" t="str">
            <v>5374602CVCII</v>
          </cell>
        </row>
        <row r="160">
          <cell r="C160" t="str">
            <v>5374442FREO3</v>
          </cell>
        </row>
        <row r="161">
          <cell r="C161" t="str">
            <v>5374232CSOF3</v>
          </cell>
        </row>
        <row r="162">
          <cell r="C162" t="str">
            <v>5373914ICGVI</v>
          </cell>
        </row>
        <row r="163">
          <cell r="C163" t="str">
            <v>5377544ICG9F</v>
          </cell>
        </row>
        <row r="164">
          <cell r="C164" t="str">
            <v>5374592NBDF3</v>
          </cell>
        </row>
        <row r="165">
          <cell r="C165" t="str">
            <v>5373592OPF6F</v>
          </cell>
        </row>
        <row r="166">
          <cell r="C166" t="str">
            <v>5374702OSF6F</v>
          </cell>
        </row>
        <row r="167">
          <cell r="C167" t="str">
            <v>5371072PBCR2</v>
          </cell>
        </row>
        <row r="168">
          <cell r="C168" t="str">
            <v>5375072PDCO3</v>
          </cell>
        </row>
        <row r="170">
          <cell r="C170" t="str">
            <v>5374842BREVI</v>
          </cell>
        </row>
        <row r="171">
          <cell r="C171" t="str">
            <v>5374272CRF8B</v>
          </cell>
        </row>
        <row r="172">
          <cell r="C172" t="str">
            <v>5375182CEVFV</v>
          </cell>
        </row>
        <row r="173">
          <cell r="C173" t="str">
            <v>5376882CEVVI</v>
          </cell>
        </row>
        <row r="174">
          <cell r="C174" t="str">
            <v>5374382MRES2</v>
          </cell>
        </row>
        <row r="175">
          <cell r="C175" t="str">
            <v>5371372PRE17</v>
          </cell>
        </row>
        <row r="176">
          <cell r="C176" t="str">
            <v>5374322SOIKP</v>
          </cell>
        </row>
        <row r="177">
          <cell r="C177" t="str">
            <v>5374732SPOR7</v>
          </cell>
        </row>
        <row r="178">
          <cell r="C178" t="str">
            <v>5371912TCRE1</v>
          </cell>
        </row>
        <row r="179">
          <cell r="C179" t="str">
            <v>5373922TCRE2</v>
          </cell>
        </row>
        <row r="180">
          <cell r="C180" t="str">
            <v>5374524TSEV8</v>
          </cell>
        </row>
        <row r="182">
          <cell r="C182" t="str">
            <v>5374914AIP4B</v>
          </cell>
        </row>
        <row r="183">
          <cell r="C183" t="str">
            <v>5376614AIP5B</v>
          </cell>
        </row>
        <row r="184">
          <cell r="C184" t="str">
            <v>5374642EQTI4</v>
          </cell>
        </row>
        <row r="185">
          <cell r="C185" t="str">
            <v>5375254EQTI5</v>
          </cell>
        </row>
        <row r="186">
          <cell r="C186" t="str">
            <v>5376894EQTI6</v>
          </cell>
        </row>
        <row r="187">
          <cell r="C187" t="str">
            <v>5374792GIP4F</v>
          </cell>
        </row>
        <row r="188">
          <cell r="C188" t="str">
            <v>5375454IEF5S</v>
          </cell>
        </row>
        <row r="189">
          <cell r="C189" t="str">
            <v>5377304IEF6S</v>
          </cell>
        </row>
        <row r="190">
          <cell r="C190" t="str">
            <v>5375002NHIP3</v>
          </cell>
        </row>
        <row r="191">
          <cell r="C191" t="str">
            <v>5375052PGD20</v>
          </cell>
        </row>
        <row r="192">
          <cell r="C192" t="str">
            <v>5374462SPIF3</v>
          </cell>
        </row>
        <row r="194">
          <cell r="C194" t="str">
            <v>5375402GS5SC</v>
          </cell>
        </row>
        <row r="195">
          <cell r="C195" t="str">
            <v>5376622KVCXC</v>
          </cell>
        </row>
        <row r="197">
          <cell r="C197" t="str">
            <v>5370792ZYR48</v>
          </cell>
        </row>
        <row r="202">
          <cell r="C202" t="str">
            <v>4974252SLBDC</v>
          </cell>
        </row>
        <row r="203">
          <cell r="C203" t="str">
            <v>4974252SVBDC</v>
          </cell>
        </row>
        <row r="204">
          <cell r="C204" t="str">
            <v>4974252SCBDC</v>
          </cell>
        </row>
        <row r="205">
          <cell r="C205" t="str">
            <v>4974252S2BDC</v>
          </cell>
        </row>
        <row r="206">
          <cell r="C206" t="str">
            <v>4911021PYME1</v>
          </cell>
        </row>
        <row r="207">
          <cell r="C207" t="str">
            <v>4911021COMHY</v>
          </cell>
        </row>
        <row r="208">
          <cell r="C208" t="str">
            <v>4911102LINAE</v>
          </cell>
        </row>
        <row r="209">
          <cell r="C209" t="str">
            <v>4911011FCDS1</v>
          </cell>
        </row>
        <row r="210">
          <cell r="C210" t="str">
            <v>4911011FCDS2</v>
          </cell>
        </row>
        <row r="211">
          <cell r="C211" t="str">
            <v>4911011CCDTI</v>
          </cell>
        </row>
        <row r="212">
          <cell r="C212" t="str">
            <v>4975141HMPSX</v>
          </cell>
        </row>
        <row r="213">
          <cell r="C213" t="str">
            <v>4975141HMCPS</v>
          </cell>
        </row>
        <row r="214">
          <cell r="C214" t="str">
            <v>4975142HMCPD</v>
          </cell>
        </row>
        <row r="215">
          <cell r="C215" t="str">
            <v>4975142HMPDX</v>
          </cell>
        </row>
        <row r="216">
          <cell r="C216" t="str">
            <v>4975141HM3SX</v>
          </cell>
        </row>
        <row r="217">
          <cell r="C217" t="str">
            <v>4975142HM3DX</v>
          </cell>
        </row>
        <row r="218">
          <cell r="C218" t="str">
            <v>4975142HMCHY</v>
          </cell>
        </row>
        <row r="219">
          <cell r="C219" t="str">
            <v>4975141HMCSY</v>
          </cell>
        </row>
        <row r="220">
          <cell r="C220" t="str">
            <v>4911141MIND1</v>
          </cell>
        </row>
        <row r="221">
          <cell r="C221" t="str">
            <v>4911021CORF2</v>
          </cell>
        </row>
        <row r="222">
          <cell r="C222" t="str">
            <v>491105206SI1</v>
          </cell>
        </row>
      </sheetData>
      <sheetData sheetId="7"/>
      <sheetData sheetId="8"/>
      <sheetData sheetId="9"/>
      <sheetData sheetId="10">
        <row r="2">
          <cell r="B2" t="str">
            <v>Formula:</v>
          </cell>
        </row>
        <row r="29">
          <cell r="B29" t="str">
            <v>22201111801A</v>
          </cell>
        </row>
        <row r="30">
          <cell r="B30" t="str">
            <v>22201111502A</v>
          </cell>
        </row>
        <row r="31">
          <cell r="B31" t="str">
            <v>21003811902A</v>
          </cell>
        </row>
        <row r="32">
          <cell r="B32" t="str">
            <v>21003811903A</v>
          </cell>
        </row>
        <row r="33">
          <cell r="B33" t="str">
            <v>21001811601A</v>
          </cell>
        </row>
        <row r="34">
          <cell r="B34" t="str">
            <v>2702021ADP1A</v>
          </cell>
        </row>
        <row r="35">
          <cell r="B35" t="str">
            <v>22210611802U</v>
          </cell>
        </row>
        <row r="36">
          <cell r="B36" t="str">
            <v>22210611905U</v>
          </cell>
        </row>
        <row r="37">
          <cell r="B37" t="str">
            <v>22211511901A</v>
          </cell>
        </row>
        <row r="38">
          <cell r="B38" t="str">
            <v>22209911601A</v>
          </cell>
        </row>
        <row r="39">
          <cell r="B39" t="str">
            <v>25008611610A</v>
          </cell>
        </row>
        <row r="40">
          <cell r="B40" t="str">
            <v>25008611209A</v>
          </cell>
        </row>
        <row r="41">
          <cell r="B41" t="str">
            <v>2702011INS3U</v>
          </cell>
        </row>
        <row r="42">
          <cell r="B42" t="str">
            <v>22212411501A</v>
          </cell>
        </row>
        <row r="43">
          <cell r="B43" t="str">
            <v>22205111901A</v>
          </cell>
        </row>
        <row r="44">
          <cell r="B44" t="str">
            <v>21004211201A</v>
          </cell>
        </row>
        <row r="45">
          <cell r="B45" t="str">
            <v>22203011211A</v>
          </cell>
        </row>
        <row r="46">
          <cell r="B46" t="str">
            <v>22203011312A</v>
          </cell>
        </row>
        <row r="47">
          <cell r="B47" t="str">
            <v>22203011903A</v>
          </cell>
        </row>
        <row r="48">
          <cell r="B48" t="str">
            <v>22203011904A</v>
          </cell>
        </row>
        <row r="49">
          <cell r="B49" t="str">
            <v>22203012105A</v>
          </cell>
        </row>
        <row r="50">
          <cell r="B50" t="str">
            <v>22206111703A</v>
          </cell>
        </row>
        <row r="51">
          <cell r="B51" t="str">
            <v>22212311501A</v>
          </cell>
        </row>
        <row r="52">
          <cell r="B52" t="str">
            <v>22212311701A</v>
          </cell>
        </row>
        <row r="53">
          <cell r="B53" t="str">
            <v>22212311802A</v>
          </cell>
        </row>
        <row r="54">
          <cell r="B54" t="str">
            <v>25210511701U</v>
          </cell>
        </row>
        <row r="55">
          <cell r="B55" t="str">
            <v>25210511604A</v>
          </cell>
        </row>
        <row r="56">
          <cell r="B56" t="str">
            <v>25210511905A</v>
          </cell>
        </row>
        <row r="57">
          <cell r="B57" t="str">
            <v>25210512006A</v>
          </cell>
        </row>
        <row r="58">
          <cell r="B58" t="str">
            <v>25010512202A</v>
          </cell>
        </row>
        <row r="59">
          <cell r="B59" t="str">
            <v>22582811701A</v>
          </cell>
        </row>
        <row r="60">
          <cell r="B60" t="str">
            <v>25000310A109</v>
          </cell>
        </row>
        <row r="61">
          <cell r="B61" t="str">
            <v>2702011INSC2</v>
          </cell>
        </row>
        <row r="62">
          <cell r="B62" t="str">
            <v>22583911801U</v>
          </cell>
        </row>
        <row r="63">
          <cell r="B63" t="str">
            <v>25517212A026</v>
          </cell>
        </row>
        <row r="64">
          <cell r="B64" t="str">
            <v>25517212A018</v>
          </cell>
        </row>
        <row r="65">
          <cell r="B65" t="str">
            <v>22212511603A</v>
          </cell>
        </row>
        <row r="66">
          <cell r="B66" t="str">
            <v>22200911502A</v>
          </cell>
        </row>
        <row r="67">
          <cell r="B67" t="str">
            <v>22200911807A</v>
          </cell>
        </row>
        <row r="68">
          <cell r="B68" t="str">
            <v>21004811701B</v>
          </cell>
        </row>
        <row r="69">
          <cell r="B69" t="str">
            <v>22212211502U</v>
          </cell>
        </row>
        <row r="70">
          <cell r="B70" t="str">
            <v>22583211701A</v>
          </cell>
        </row>
        <row r="71">
          <cell r="B71" t="str">
            <v>22585911901A</v>
          </cell>
        </row>
        <row r="72">
          <cell r="B72" t="str">
            <v>22587612001A</v>
          </cell>
        </row>
        <row r="73">
          <cell r="B73" t="str">
            <v>22582511602A</v>
          </cell>
        </row>
        <row r="74">
          <cell r="B74" t="str">
            <v>22582511603A</v>
          </cell>
        </row>
        <row r="75">
          <cell r="B75" t="str">
            <v>22582511904A</v>
          </cell>
        </row>
        <row r="76">
          <cell r="B76" t="str">
            <v>22582511801A</v>
          </cell>
        </row>
        <row r="77">
          <cell r="B77" t="str">
            <v>22582511802A</v>
          </cell>
        </row>
        <row r="78">
          <cell r="B78" t="str">
            <v>2702041OP01U</v>
          </cell>
        </row>
        <row r="79">
          <cell r="B79" t="str">
            <v>25008612104A</v>
          </cell>
        </row>
        <row r="80">
          <cell r="B80" t="str">
            <v>21000911501A</v>
          </cell>
        </row>
        <row r="81">
          <cell r="B81" t="str">
            <v>2721181IRC1U</v>
          </cell>
        </row>
        <row r="82">
          <cell r="B82" t="str">
            <v>2702011IS11A</v>
          </cell>
        </row>
        <row r="83">
          <cell r="B83" t="str">
            <v>22230411801A</v>
          </cell>
        </row>
        <row r="84">
          <cell r="B84" t="str">
            <v>22230411711B</v>
          </cell>
        </row>
        <row r="85">
          <cell r="B85" t="str">
            <v>22230411715A</v>
          </cell>
        </row>
        <row r="86">
          <cell r="B86" t="str">
            <v>22230411816A</v>
          </cell>
        </row>
        <row r="87">
          <cell r="B87" t="str">
            <v>22586511901A</v>
          </cell>
        </row>
        <row r="88">
          <cell r="B88" t="str">
            <v>2721171IRSM1</v>
          </cell>
        </row>
        <row r="90">
          <cell r="B90" t="str">
            <v>2220111KDW01</v>
          </cell>
        </row>
        <row r="91">
          <cell r="B91" t="str">
            <v>2500021V2B09</v>
          </cell>
        </row>
        <row r="92">
          <cell r="B92" t="str">
            <v>2500021V2F13</v>
          </cell>
        </row>
        <row r="93">
          <cell r="B93" t="str">
            <v>2721171IRSM2</v>
          </cell>
        </row>
        <row r="94">
          <cell r="B94" t="str">
            <v>13210519AD50</v>
          </cell>
        </row>
        <row r="95">
          <cell r="B95" t="str">
            <v>22211619AA48</v>
          </cell>
        </row>
        <row r="96">
          <cell r="B96" t="str">
            <v>225917115156</v>
          </cell>
        </row>
        <row r="97">
          <cell r="B97" t="str">
            <v>2223041GAR67</v>
          </cell>
        </row>
        <row r="100">
          <cell r="B100" t="str">
            <v>18210231202U</v>
          </cell>
        </row>
        <row r="101">
          <cell r="B101" t="str">
            <v>274310115N24</v>
          </cell>
        </row>
        <row r="102">
          <cell r="B102" t="str">
            <v>22207130603A</v>
          </cell>
        </row>
        <row r="103">
          <cell r="B103" t="str">
            <v>22207130704A</v>
          </cell>
        </row>
        <row r="104">
          <cell r="B104" t="str">
            <v>274325395894</v>
          </cell>
        </row>
        <row r="105">
          <cell r="B105" t="str">
            <v>274325396355</v>
          </cell>
        </row>
        <row r="106">
          <cell r="B106" t="str">
            <v>222116304874</v>
          </cell>
        </row>
        <row r="107">
          <cell r="B107" t="str">
            <v>274329357609</v>
          </cell>
        </row>
        <row r="108">
          <cell r="B108" t="str">
            <v>22230430719A</v>
          </cell>
        </row>
        <row r="109">
          <cell r="B109" t="str">
            <v>22230430819C</v>
          </cell>
        </row>
        <row r="110">
          <cell r="B110" t="str">
            <v>182096345816</v>
          </cell>
        </row>
        <row r="113">
          <cell r="B113" t="str">
            <v>125037959440</v>
          </cell>
        </row>
        <row r="115">
          <cell r="B115" t="str">
            <v>595132FRAV98</v>
          </cell>
        </row>
        <row r="116">
          <cell r="B116" t="str">
            <v>595132FRAZ03</v>
          </cell>
        </row>
        <row r="117">
          <cell r="B117" t="str">
            <v>1250242TAR41</v>
          </cell>
        </row>
        <row r="120">
          <cell r="B120" t="str">
            <v>22583521701U</v>
          </cell>
        </row>
        <row r="121">
          <cell r="B121" t="str">
            <v>21003821703C</v>
          </cell>
        </row>
        <row r="122">
          <cell r="B122" t="str">
            <v>2702042CA11U</v>
          </cell>
        </row>
        <row r="123">
          <cell r="B123" t="str">
            <v>27020422001U</v>
          </cell>
        </row>
        <row r="124">
          <cell r="B124" t="str">
            <v>2702022AT02A</v>
          </cell>
        </row>
        <row r="125">
          <cell r="B125" t="str">
            <v>22206121006A</v>
          </cell>
        </row>
        <row r="126">
          <cell r="B126" t="str">
            <v>22584221801U</v>
          </cell>
        </row>
        <row r="127">
          <cell r="B127" t="str">
            <v>21015121901U</v>
          </cell>
        </row>
        <row r="128">
          <cell r="B128" t="str">
            <v>21015121902U</v>
          </cell>
        </row>
        <row r="129">
          <cell r="B129" t="str">
            <v>21015122003U</v>
          </cell>
        </row>
        <row r="130">
          <cell r="B130" t="str">
            <v>22212521501A</v>
          </cell>
        </row>
        <row r="131">
          <cell r="B131" t="str">
            <v>22212511502A</v>
          </cell>
        </row>
        <row r="132">
          <cell r="B132" t="str">
            <v>21015422002A</v>
          </cell>
        </row>
        <row r="133">
          <cell r="B133" t="str">
            <v>21015422302B</v>
          </cell>
        </row>
        <row r="134">
          <cell r="B134" t="str">
            <v>2743342RDOR1</v>
          </cell>
        </row>
        <row r="135">
          <cell r="B135" t="str">
            <v>22205821204A</v>
          </cell>
        </row>
        <row r="137">
          <cell r="B137" t="str">
            <v>21001120AH74</v>
          </cell>
        </row>
        <row r="138">
          <cell r="B138" t="str">
            <v>2100022V2C81</v>
          </cell>
        </row>
        <row r="139">
          <cell r="B139" t="str">
            <v>21000325AD71</v>
          </cell>
        </row>
        <row r="140">
          <cell r="B140" t="str">
            <v>21000325AF20</v>
          </cell>
        </row>
        <row r="141">
          <cell r="B141" t="str">
            <v>2220082PAA95</v>
          </cell>
        </row>
        <row r="142">
          <cell r="B142" t="str">
            <v>22209729AE26</v>
          </cell>
        </row>
        <row r="143">
          <cell r="B143" t="str">
            <v>2258402PAC79</v>
          </cell>
        </row>
        <row r="144">
          <cell r="B144" t="str">
            <v>27211826AB16</v>
          </cell>
        </row>
        <row r="145">
          <cell r="B145" t="str">
            <v>27211723AD31</v>
          </cell>
        </row>
        <row r="146">
          <cell r="B146" t="str">
            <v>27430325AB80</v>
          </cell>
        </row>
        <row r="147">
          <cell r="B147" t="str">
            <v>2743032NAB38</v>
          </cell>
        </row>
        <row r="148">
          <cell r="B148" t="str">
            <v>2220392TAB19</v>
          </cell>
        </row>
        <row r="149">
          <cell r="B149" t="str">
            <v>2220472BAA19</v>
          </cell>
        </row>
        <row r="150">
          <cell r="B150" t="str">
            <v>2220892BAE13</v>
          </cell>
        </row>
        <row r="151">
          <cell r="B151" t="str">
            <v>2221292BAA54</v>
          </cell>
        </row>
        <row r="152">
          <cell r="B152" t="str">
            <v>2221292BAB38</v>
          </cell>
        </row>
        <row r="153">
          <cell r="B153" t="str">
            <v>22211027AA17</v>
          </cell>
        </row>
        <row r="154">
          <cell r="B154" t="str">
            <v>2220432UAB26</v>
          </cell>
        </row>
        <row r="155">
          <cell r="B155" t="str">
            <v>22204327AC08</v>
          </cell>
        </row>
        <row r="158">
          <cell r="B158" t="str">
            <v>1250742LAA81</v>
          </cell>
        </row>
        <row r="159">
          <cell r="B159" t="str">
            <v>1553782SAL18</v>
          </cell>
        </row>
        <row r="160">
          <cell r="B160" t="str">
            <v>59529429CR77</v>
          </cell>
        </row>
        <row r="161">
          <cell r="B161" t="str">
            <v>59529429BR86</v>
          </cell>
        </row>
        <row r="162">
          <cell r="B162" t="str">
            <v>12535622AL66</v>
          </cell>
        </row>
        <row r="163">
          <cell r="B163" t="str">
            <v>12535622BA92</v>
          </cell>
        </row>
        <row r="164">
          <cell r="B164" t="str">
            <v>5953042VAC78</v>
          </cell>
        </row>
        <row r="165">
          <cell r="B165" t="str">
            <v>1254402NBL30</v>
          </cell>
        </row>
        <row r="166">
          <cell r="B166" t="str">
            <v>12586329AC34</v>
          </cell>
        </row>
        <row r="167">
          <cell r="B167" t="str">
            <v>12586329AB50</v>
          </cell>
        </row>
        <row r="168">
          <cell r="B168" t="str">
            <v>1252172VAG05</v>
          </cell>
        </row>
        <row r="169">
          <cell r="B169" t="str">
            <v>1252172VAJ44</v>
          </cell>
        </row>
        <row r="170">
          <cell r="B170" t="str">
            <v>1252172VAE56</v>
          </cell>
        </row>
        <row r="171">
          <cell r="B171" t="str">
            <v>1258642MAA01</v>
          </cell>
        </row>
        <row r="172">
          <cell r="B172" t="str">
            <v>1258642MAB83</v>
          </cell>
        </row>
        <row r="173">
          <cell r="B173" t="str">
            <v>12SUZA2SUZ32</v>
          </cell>
        </row>
        <row r="174">
          <cell r="B174" t="str">
            <v>1258612WAJ18</v>
          </cell>
        </row>
        <row r="175">
          <cell r="B175" t="str">
            <v>12SUZA2WAF95</v>
          </cell>
        </row>
        <row r="176">
          <cell r="B176" t="str">
            <v>1258612TAC20</v>
          </cell>
        </row>
        <row r="177">
          <cell r="B177" t="str">
            <v>1250242TAK97</v>
          </cell>
        </row>
        <row r="179">
          <cell r="B179" t="str">
            <v>1251272LAD57</v>
          </cell>
        </row>
        <row r="180">
          <cell r="B180" t="str">
            <v>1251272LAC74</v>
          </cell>
        </row>
        <row r="181">
          <cell r="B181" t="str">
            <v>1250922BAB39</v>
          </cell>
        </row>
        <row r="182">
          <cell r="B182" t="str">
            <v>2B59412EAA48</v>
          </cell>
        </row>
        <row r="183">
          <cell r="B183" t="str">
            <v>1258742AAA18</v>
          </cell>
        </row>
        <row r="184">
          <cell r="B184" t="str">
            <v>15528725AC15</v>
          </cell>
        </row>
        <row r="185">
          <cell r="B185" t="str">
            <v>1551192KAA99</v>
          </cell>
        </row>
        <row r="186">
          <cell r="B186" t="str">
            <v>1551192KAB72</v>
          </cell>
        </row>
        <row r="187">
          <cell r="B187" t="str">
            <v>1551192MAB48</v>
          </cell>
        </row>
        <row r="188">
          <cell r="B188" t="str">
            <v>1551192MAD04</v>
          </cell>
        </row>
        <row r="189">
          <cell r="B189" t="str">
            <v>15527829AM84</v>
          </cell>
        </row>
        <row r="190">
          <cell r="B190" t="str">
            <v>15527829AN67</v>
          </cell>
        </row>
        <row r="191">
          <cell r="B191" t="str">
            <v>1552782BAB48</v>
          </cell>
        </row>
        <row r="192">
          <cell r="B192" t="str">
            <v>1552782BAA64</v>
          </cell>
        </row>
        <row r="193">
          <cell r="B193" t="str">
            <v>1552782GAA15</v>
          </cell>
        </row>
        <row r="194">
          <cell r="B194" t="str">
            <v>15515123CH47</v>
          </cell>
        </row>
        <row r="195">
          <cell r="B195" t="str">
            <v>1551512PAC05</v>
          </cell>
        </row>
        <row r="196">
          <cell r="B196" t="str">
            <v>1551112LAL62</v>
          </cell>
        </row>
        <row r="197">
          <cell r="B197" t="str">
            <v>1551112LAK89</v>
          </cell>
        </row>
        <row r="198">
          <cell r="B198" t="str">
            <v>1551112LAN29</v>
          </cell>
        </row>
        <row r="199">
          <cell r="B199" t="str">
            <v>12502526AH53</v>
          </cell>
        </row>
        <row r="200">
          <cell r="B200" t="str">
            <v>1254072TJW01</v>
          </cell>
        </row>
        <row r="201">
          <cell r="B201" t="str">
            <v>15532427PD99</v>
          </cell>
        </row>
        <row r="202">
          <cell r="B202" t="str">
            <v>59509428AJ82</v>
          </cell>
        </row>
        <row r="203">
          <cell r="B203" t="str">
            <v>59509428AQ26</v>
          </cell>
        </row>
        <row r="204">
          <cell r="B204" t="str">
            <v>59509428AE95</v>
          </cell>
        </row>
        <row r="205">
          <cell r="B205" t="str">
            <v>59509428AW93</v>
          </cell>
        </row>
        <row r="206">
          <cell r="B206" t="str">
            <v>59509428AS81</v>
          </cell>
        </row>
        <row r="207">
          <cell r="B207" t="str">
            <v>59509428AV11</v>
          </cell>
        </row>
        <row r="208">
          <cell r="B208" t="str">
            <v>12509428AT64</v>
          </cell>
        </row>
        <row r="209">
          <cell r="B209" t="str">
            <v>5951322RBA43</v>
          </cell>
        </row>
        <row r="210">
          <cell r="B210" t="str">
            <v>5951322RBC09</v>
          </cell>
        </row>
        <row r="211">
          <cell r="B211" t="str">
            <v>1252802VAC49</v>
          </cell>
        </row>
        <row r="212">
          <cell r="B212" t="str">
            <v>12583829AB21</v>
          </cell>
        </row>
        <row r="213">
          <cell r="B213" t="str">
            <v>12583329AC04</v>
          </cell>
        </row>
        <row r="214">
          <cell r="B214" t="str">
            <v>1254342KAB22</v>
          </cell>
        </row>
        <row r="219">
          <cell r="B219" t="str">
            <v>4911011FCDS1</v>
          </cell>
        </row>
        <row r="220">
          <cell r="B220" t="str">
            <v>4975142HMCPD</v>
          </cell>
        </row>
        <row r="221">
          <cell r="B221" t="str">
            <v>4975141HMPSX</v>
          </cell>
        </row>
        <row r="222">
          <cell r="B222" t="str">
            <v>4911141MIND1</v>
          </cell>
        </row>
        <row r="224">
          <cell r="B224" t="str">
            <v>4974252S2BDC</v>
          </cell>
        </row>
        <row r="225">
          <cell r="B225" t="str">
            <v>4911022COABR</v>
          </cell>
        </row>
        <row r="226">
          <cell r="B226" t="str">
            <v>4974252SCBDC</v>
          </cell>
        </row>
        <row r="227">
          <cell r="B227" t="str">
            <v>4911102LINAE</v>
          </cell>
        </row>
        <row r="228">
          <cell r="B228" t="str">
            <v>4975141HMCPS</v>
          </cell>
        </row>
        <row r="229">
          <cell r="B229" t="str">
            <v>4975142HMPDX</v>
          </cell>
        </row>
        <row r="230">
          <cell r="B230" t="str">
            <v>491105206SI1</v>
          </cell>
        </row>
        <row r="233">
          <cell r="B233" t="str">
            <v>5274822F3552</v>
          </cell>
        </row>
        <row r="235">
          <cell r="B235" t="str">
            <v>5274812F6472</v>
          </cell>
        </row>
        <row r="236">
          <cell r="B236" t="str">
            <v>5270252F7606</v>
          </cell>
        </row>
        <row r="237">
          <cell r="B237" t="str">
            <v>5273662CORP1</v>
          </cell>
        </row>
        <row r="238">
          <cell r="B238" t="str">
            <v>5273662CORP1</v>
          </cell>
        </row>
        <row r="239">
          <cell r="B239" t="str">
            <v>52EDMO224452</v>
          </cell>
        </row>
        <row r="240">
          <cell r="B240" t="str">
            <v>5274862F2445</v>
          </cell>
        </row>
        <row r="241">
          <cell r="B241" t="str">
            <v>5275262COMP2</v>
          </cell>
        </row>
        <row r="242">
          <cell r="B242" t="str">
            <v>5270272F0606</v>
          </cell>
        </row>
        <row r="243">
          <cell r="B243" t="str">
            <v>5270292F4301</v>
          </cell>
        </row>
        <row r="244">
          <cell r="B244" t="str">
            <v>5274742F1585</v>
          </cell>
        </row>
        <row r="245">
          <cell r="B245" t="str">
            <v>5274822F3551</v>
          </cell>
        </row>
        <row r="246">
          <cell r="B246" t="str">
            <v>527474209955</v>
          </cell>
        </row>
        <row r="247">
          <cell r="B247" t="str">
            <v>5277012F9LZQ</v>
          </cell>
        </row>
        <row r="248">
          <cell r="B248" t="str">
            <v>5277192F9LZQ</v>
          </cell>
        </row>
        <row r="249">
          <cell r="B249" t="str">
            <v>52MSIM2EMERG</v>
          </cell>
        </row>
        <row r="250">
          <cell r="B250" t="str">
            <v>5273662PASEL</v>
          </cell>
        </row>
        <row r="251">
          <cell r="B251" t="str">
            <v>5274122FXQQ0</v>
          </cell>
        </row>
        <row r="252">
          <cell r="B252" t="str">
            <v>52SANT2LATAM</v>
          </cell>
        </row>
        <row r="253">
          <cell r="B253" t="str">
            <v>5270492F8979</v>
          </cell>
        </row>
      </sheetData>
      <sheetData sheetId="11"/>
      <sheetData sheetId="12"/>
      <sheetData sheetId="13">
        <row r="2">
          <cell r="T2" t="str">
            <v>Ok</v>
          </cell>
          <cell r="V2" t="str">
            <v>Rev</v>
          </cell>
        </row>
        <row r="15">
          <cell r="C15" t="str">
            <v>RVI_DM_US_DER</v>
          </cell>
        </row>
        <row r="16">
          <cell r="C16" t="str">
            <v>PTCMEF0-II068C-CALL</v>
          </cell>
        </row>
        <row r="17">
          <cell r="C17" t="str">
            <v>PTCMEF0-II065C-CALL</v>
          </cell>
        </row>
        <row r="18">
          <cell r="C18" t="str">
            <v>PTCMEF0-II066C-CALL</v>
          </cell>
        </row>
        <row r="19">
          <cell r="C19" t="str">
            <v>RVI_EM_CH_DER</v>
          </cell>
        </row>
        <row r="20">
          <cell r="C20" t="str">
            <v>PTCMEF0-II014C-CALL</v>
          </cell>
        </row>
        <row r="21">
          <cell r="C21" t="str">
            <v>PTCMEF0-II018C-CALL</v>
          </cell>
        </row>
        <row r="22">
          <cell r="C22" t="str">
            <v>RVI_EM_AGG_DER</v>
          </cell>
        </row>
        <row r="23">
          <cell r="C23" t="str">
            <v>PTCMEF0-II013C-CALL</v>
          </cell>
        </row>
        <row r="24">
          <cell r="C24" t="str">
            <v>PTCMEF0-II017C-CALL</v>
          </cell>
        </row>
        <row r="25">
          <cell r="C25" t="str">
            <v>PTCMEF0-II019C-CALL</v>
          </cell>
        </row>
        <row r="26">
          <cell r="C26" t="str">
            <v>PTCMEF0-II020C-CALL</v>
          </cell>
        </row>
        <row r="27">
          <cell r="C27" t="str">
            <v>PTCMEF0-II024C-CALL</v>
          </cell>
        </row>
        <row r="28">
          <cell r="C28" t="str">
            <v>RVI_DM_ENRG_DER</v>
          </cell>
        </row>
        <row r="29">
          <cell r="C29" t="str">
            <v>PTCMEF0-II036C-CALL</v>
          </cell>
        </row>
        <row r="30">
          <cell r="C30" t="str">
            <v>PTCMEF0-II038C-CALL</v>
          </cell>
        </row>
        <row r="31">
          <cell r="C31" t="str">
            <v>PTCMEF0-II040C-CALL</v>
          </cell>
        </row>
        <row r="35">
          <cell r="C35" t="str">
            <v>RVL</v>
          </cell>
        </row>
        <row r="37">
          <cell r="C37" t="str">
            <v>300009100001</v>
          </cell>
        </row>
        <row r="38">
          <cell r="C38" t="str">
            <v>300011100001</v>
          </cell>
        </row>
        <row r="40">
          <cell r="C40" t="str">
            <v>300013200001</v>
          </cell>
        </row>
        <row r="41">
          <cell r="C41" t="str">
            <v>300013200002</v>
          </cell>
        </row>
        <row r="42">
          <cell r="C42" t="str">
            <v>302012200001</v>
          </cell>
        </row>
        <row r="44">
          <cell r="C44" t="str">
            <v>302002100001</v>
          </cell>
        </row>
        <row r="45">
          <cell r="C45" t="str">
            <v>3020021OUNAM</v>
          </cell>
        </row>
        <row r="47">
          <cell r="C47" t="str">
            <v>302051100001</v>
          </cell>
        </row>
        <row r="48">
          <cell r="C48" t="str">
            <v>312051100001</v>
          </cell>
        </row>
        <row r="49">
          <cell r="C49" t="str">
            <v>3220512Q1094</v>
          </cell>
        </row>
        <row r="51">
          <cell r="C51" t="str">
            <v>302029100001</v>
          </cell>
        </row>
        <row r="52">
          <cell r="C52" t="str">
            <v>4B2029100001</v>
          </cell>
        </row>
        <row r="53">
          <cell r="C53" t="str">
            <v>402029200001</v>
          </cell>
        </row>
        <row r="54">
          <cell r="C54" t="str">
            <v>3220292P2083</v>
          </cell>
        </row>
        <row r="55">
          <cell r="C55" t="str">
            <v>305962100001</v>
          </cell>
        </row>
        <row r="56">
          <cell r="C56" t="str">
            <v>312034100001</v>
          </cell>
        </row>
        <row r="57">
          <cell r="C57" t="str">
            <v>302107100001</v>
          </cell>
        </row>
        <row r="60">
          <cell r="C60" t="str">
            <v>302128100001</v>
          </cell>
        </row>
        <row r="61">
          <cell r="C61" t="str">
            <v>3221282L1089</v>
          </cell>
        </row>
        <row r="63">
          <cell r="C63" t="str">
            <v>345445781022</v>
          </cell>
        </row>
        <row r="64">
          <cell r="C64" t="str">
            <v>345445281022</v>
          </cell>
        </row>
        <row r="66">
          <cell r="C66" t="str">
            <v>302048100001</v>
          </cell>
        </row>
        <row r="67">
          <cell r="C67" t="str">
            <v>302048100002</v>
          </cell>
        </row>
        <row r="69">
          <cell r="C69" t="str">
            <v>302057100001</v>
          </cell>
        </row>
        <row r="70">
          <cell r="C70" t="str">
            <v>4020571CS002</v>
          </cell>
        </row>
        <row r="72">
          <cell r="C72" t="str">
            <v>302008100002</v>
          </cell>
        </row>
        <row r="73">
          <cell r="C73" t="str">
            <v>3220082A1040</v>
          </cell>
        </row>
        <row r="74">
          <cell r="C74" t="str">
            <v>345960241062</v>
          </cell>
        </row>
        <row r="75">
          <cell r="C75" t="str">
            <v>395833228291</v>
          </cell>
        </row>
        <row r="76">
          <cell r="C76" t="str">
            <v>302845100002</v>
          </cell>
        </row>
        <row r="77">
          <cell r="C77" t="str">
            <v>302072200001</v>
          </cell>
        </row>
        <row r="78">
          <cell r="C78" t="str">
            <v>312039100001</v>
          </cell>
        </row>
        <row r="80">
          <cell r="C80" t="str">
            <v>395953O13172</v>
          </cell>
        </row>
        <row r="82">
          <cell r="C82" t="str">
            <v>302043100001</v>
          </cell>
        </row>
        <row r="83">
          <cell r="C83" t="str">
            <v>302043100002</v>
          </cell>
        </row>
        <row r="85">
          <cell r="C85" t="str">
            <v>3458857M1032</v>
          </cell>
        </row>
        <row r="87">
          <cell r="C87" t="str">
            <v>3920836W5029</v>
          </cell>
        </row>
        <row r="88">
          <cell r="C88" t="str">
            <v>3020836W5029</v>
          </cell>
        </row>
        <row r="89">
          <cell r="C89" t="str">
            <v>4A2083600001</v>
          </cell>
        </row>
        <row r="90">
          <cell r="C90" t="str">
            <v>3958792W1068</v>
          </cell>
        </row>
        <row r="91">
          <cell r="C91" t="str">
            <v>3958797W1068</v>
          </cell>
        </row>
        <row r="94">
          <cell r="C94" t="str">
            <v>302009100001</v>
          </cell>
        </row>
        <row r="95">
          <cell r="C95" t="str">
            <v>302030100001</v>
          </cell>
        </row>
        <row r="96">
          <cell r="C96" t="str">
            <v>3020301000PL</v>
          </cell>
        </row>
        <row r="98">
          <cell r="C98" t="str">
            <v>302032100002</v>
          </cell>
        </row>
        <row r="99">
          <cell r="C99" t="str">
            <v>3020321000EG</v>
          </cell>
        </row>
        <row r="100">
          <cell r="C100" t="str">
            <v>302061100001</v>
          </cell>
        </row>
        <row r="102">
          <cell r="C102" t="str">
            <v>345874294721</v>
          </cell>
        </row>
        <row r="105">
          <cell r="C105" t="str">
            <v>302011100001</v>
          </cell>
        </row>
        <row r="106">
          <cell r="C106" t="str">
            <v>312011100001</v>
          </cell>
        </row>
        <row r="107">
          <cell r="C107" t="str">
            <v>312026100001</v>
          </cell>
        </row>
        <row r="108">
          <cell r="C108" t="str">
            <v>3021012171A1</v>
          </cell>
        </row>
        <row r="111">
          <cell r="C111" t="str">
            <v>302059100001</v>
          </cell>
        </row>
        <row r="112">
          <cell r="C112" t="str">
            <v>402059100001</v>
          </cell>
        </row>
        <row r="113">
          <cell r="C113" t="str">
            <v>302082600001</v>
          </cell>
        </row>
        <row r="115">
          <cell r="C115" t="str">
            <v>312025100001</v>
          </cell>
        </row>
        <row r="116">
          <cell r="C116" t="str">
            <v>302068100001</v>
          </cell>
        </row>
        <row r="118">
          <cell r="C118" t="str">
            <v>305923100001</v>
          </cell>
        </row>
        <row r="119">
          <cell r="C119" t="str">
            <v>305923100002</v>
          </cell>
        </row>
        <row r="121">
          <cell r="C121" t="str">
            <v>5460042E8427</v>
          </cell>
        </row>
        <row r="122">
          <cell r="C122" t="str">
            <v>5076822E0800</v>
          </cell>
        </row>
        <row r="123">
          <cell r="C123" t="str">
            <v>3777582FPRIM</v>
          </cell>
        </row>
        <row r="126">
          <cell r="C126" t="str">
            <v>Latam</v>
          </cell>
        </row>
        <row r="129">
          <cell r="C129" t="str">
            <v>3350162A2201</v>
          </cell>
        </row>
        <row r="131">
          <cell r="C131" t="str">
            <v>3350222V1035</v>
          </cell>
        </row>
        <row r="132">
          <cell r="C132" t="str">
            <v>3457848CNOR3</v>
          </cell>
        </row>
        <row r="133">
          <cell r="C133" t="str">
            <v>3458308CNOR2</v>
          </cell>
        </row>
        <row r="134">
          <cell r="C134" t="str">
            <v>3457938CNOR1</v>
          </cell>
        </row>
        <row r="136">
          <cell r="C136" t="str">
            <v>3401558CNOR0</v>
          </cell>
        </row>
        <row r="138">
          <cell r="C138" t="str">
            <v>335082271050</v>
          </cell>
        </row>
        <row r="140">
          <cell r="C140" t="str">
            <v>345206231073</v>
          </cell>
        </row>
        <row r="142">
          <cell r="C142" t="str">
            <v>3453438CNOR8</v>
          </cell>
        </row>
        <row r="144">
          <cell r="C144" t="str">
            <v>3350242A2099</v>
          </cell>
        </row>
        <row r="146">
          <cell r="C146" t="str">
            <v>5270652EF825</v>
          </cell>
        </row>
        <row r="147">
          <cell r="C147" t="str">
            <v>5270652EU613</v>
          </cell>
        </row>
        <row r="148">
          <cell r="C148" t="str">
            <v>5270414DBRZE</v>
          </cell>
        </row>
        <row r="149">
          <cell r="C149" t="str">
            <v>5271112E9131</v>
          </cell>
        </row>
        <row r="150">
          <cell r="C150" t="str">
            <v>5271282EQ4R8</v>
          </cell>
        </row>
        <row r="151">
          <cell r="C151" t="str">
            <v>5271112E6400</v>
          </cell>
        </row>
        <row r="154">
          <cell r="C154" t="str">
            <v>335158201064</v>
          </cell>
        </row>
        <row r="155">
          <cell r="C155" t="str">
            <v>3352482H1059</v>
          </cell>
        </row>
        <row r="157">
          <cell r="C157" t="str">
            <v>345034C00100</v>
          </cell>
        </row>
        <row r="158">
          <cell r="C158" t="str">
            <v>345074C0F108</v>
          </cell>
        </row>
        <row r="160">
          <cell r="C160" t="str">
            <v>3351632F1049</v>
          </cell>
        </row>
        <row r="162">
          <cell r="C162" t="str">
            <v>3351152A3100</v>
          </cell>
        </row>
        <row r="163">
          <cell r="C163" t="str">
            <v>345115C00423</v>
          </cell>
        </row>
        <row r="165">
          <cell r="C165" t="str">
            <v>5271112E6640</v>
          </cell>
        </row>
        <row r="166">
          <cell r="C166" t="str">
            <v>5271112CHILE</v>
          </cell>
        </row>
        <row r="169">
          <cell r="C169" t="str">
            <v>3351112L1026</v>
          </cell>
        </row>
        <row r="170">
          <cell r="C170" t="str">
            <v>3352872W1018</v>
          </cell>
        </row>
        <row r="171">
          <cell r="C171" t="str">
            <v>455324F00076</v>
          </cell>
        </row>
        <row r="173">
          <cell r="C173" t="str">
            <v>3354462G1004</v>
          </cell>
        </row>
        <row r="174">
          <cell r="C174" t="str">
            <v>455289F00017</v>
          </cell>
        </row>
        <row r="176">
          <cell r="C176" t="str">
            <v>3452567U2065</v>
          </cell>
        </row>
        <row r="179">
          <cell r="C179" t="str">
            <v>3353732C1053</v>
          </cell>
        </row>
        <row r="180">
          <cell r="C180" t="str">
            <v>345119911014</v>
          </cell>
        </row>
        <row r="182">
          <cell r="C182" t="str">
            <v>335447291064</v>
          </cell>
        </row>
        <row r="183">
          <cell r="C183" t="str">
            <v>345824900038</v>
          </cell>
        </row>
        <row r="185">
          <cell r="C185" t="str">
            <v>3454129K1056</v>
          </cell>
        </row>
        <row r="186">
          <cell r="C186" t="str">
            <v>335073241108</v>
          </cell>
        </row>
        <row r="188">
          <cell r="C188" t="str">
            <v>335407208898</v>
          </cell>
        </row>
        <row r="189">
          <cell r="C189" t="str">
            <v>345407911567</v>
          </cell>
        </row>
        <row r="191">
          <cell r="C191" t="str">
            <v>3455719M0003</v>
          </cell>
        </row>
        <row r="193">
          <cell r="C193" t="str">
            <v>345205941019</v>
          </cell>
        </row>
        <row r="194">
          <cell r="C194" t="str">
            <v>345217200001</v>
          </cell>
        </row>
        <row r="196">
          <cell r="C196" t="str">
            <v>345420900005</v>
          </cell>
        </row>
        <row r="198">
          <cell r="C198" t="str">
            <v>345438950007</v>
          </cell>
        </row>
        <row r="200">
          <cell r="C200" t="str">
            <v>5271112E6822</v>
          </cell>
        </row>
        <row r="201">
          <cell r="C201" t="str">
            <v>52GBMA9FEME</v>
          </cell>
        </row>
        <row r="204">
          <cell r="C204" t="str">
            <v>5275282EE259</v>
          </cell>
        </row>
        <row r="207">
          <cell r="C207" t="str">
            <v>345296261054</v>
          </cell>
        </row>
        <row r="209">
          <cell r="C209" t="str">
            <v>5270292F0472</v>
          </cell>
        </row>
        <row r="210">
          <cell r="C210" t="str">
            <v>5270292LATAM</v>
          </cell>
        </row>
        <row r="211">
          <cell r="C211" t="str">
            <v>5271112E7390</v>
          </cell>
        </row>
        <row r="212">
          <cell r="C212" t="str">
            <v>5274822MSCLA</v>
          </cell>
        </row>
        <row r="213">
          <cell r="C213" t="str">
            <v>5274972DI16R</v>
          </cell>
        </row>
        <row r="214">
          <cell r="C214" t="str">
            <v>5272022F1437</v>
          </cell>
        </row>
        <row r="215">
          <cell r="C215" t="str">
            <v>52MDOM2MES44</v>
          </cell>
        </row>
        <row r="216">
          <cell r="C216" t="str">
            <v>5273662MES44</v>
          </cell>
        </row>
        <row r="217">
          <cell r="C217" t="str">
            <v>5270414DFC5I</v>
          </cell>
        </row>
        <row r="218">
          <cell r="C218" t="str">
            <v>5270414F9401</v>
          </cell>
        </row>
        <row r="219">
          <cell r="C219" t="str">
            <v>5277132F2733</v>
          </cell>
        </row>
        <row r="220">
          <cell r="C220" t="str">
            <v>Asia EM</v>
          </cell>
        </row>
        <row r="222">
          <cell r="C222" t="str">
            <v>5270082F1215</v>
          </cell>
        </row>
        <row r="223">
          <cell r="C223" t="str">
            <v>5270082F8671</v>
          </cell>
        </row>
        <row r="224">
          <cell r="C224" t="str">
            <v>5270082F8062</v>
          </cell>
        </row>
        <row r="225">
          <cell r="C225" t="str">
            <v>5270252F8374</v>
          </cell>
        </row>
        <row r="226">
          <cell r="C226" t="str">
            <v>5270252F5799</v>
          </cell>
        </row>
        <row r="227">
          <cell r="C227" t="str">
            <v>5270264F7309</v>
          </cell>
        </row>
        <row r="228">
          <cell r="C228" t="str">
            <v>5273882F7240</v>
          </cell>
        </row>
        <row r="229">
          <cell r="C229" t="str">
            <v>5273882F0328</v>
          </cell>
        </row>
        <row r="230">
          <cell r="C230" t="str">
            <v>5270012F2664</v>
          </cell>
        </row>
        <row r="231">
          <cell r="C231" t="str">
            <v>5270402F0855</v>
          </cell>
        </row>
        <row r="232">
          <cell r="C232" t="str">
            <v>5271112E6871</v>
          </cell>
        </row>
        <row r="233">
          <cell r="C233" t="str">
            <v>5271112E7184</v>
          </cell>
        </row>
        <row r="234">
          <cell r="C234" t="str">
            <v>5273792E1879</v>
          </cell>
        </row>
        <row r="235">
          <cell r="C235" t="str">
            <v>5271112EB671</v>
          </cell>
        </row>
        <row r="236">
          <cell r="C236" t="str">
            <v>5272092MICFX</v>
          </cell>
        </row>
        <row r="237">
          <cell r="C237" t="str">
            <v>5272092MACSM</v>
          </cell>
        </row>
        <row r="238">
          <cell r="C238" t="str">
            <v>5273112FXVT8</v>
          </cell>
        </row>
        <row r="239">
          <cell r="C239" t="str">
            <v>52GAML2CHINA</v>
          </cell>
        </row>
        <row r="240">
          <cell r="C240" t="str">
            <v>5274082CHINA</v>
          </cell>
        </row>
        <row r="241">
          <cell r="C241" t="str">
            <v>5274352CHINA</v>
          </cell>
        </row>
        <row r="242">
          <cell r="C242" t="str">
            <v>5270882F3877</v>
          </cell>
        </row>
        <row r="243">
          <cell r="C243" t="str">
            <v>5270882LU205</v>
          </cell>
        </row>
        <row r="244">
          <cell r="C244" t="str">
            <v>5270472F4576</v>
          </cell>
        </row>
        <row r="245">
          <cell r="C245" t="str">
            <v>5270472AGIF2</v>
          </cell>
        </row>
        <row r="246">
          <cell r="C246" t="str">
            <v>5274722E7306</v>
          </cell>
        </row>
        <row r="247">
          <cell r="C247" t="str">
            <v>5275122EE800</v>
          </cell>
        </row>
        <row r="248">
          <cell r="C248" t="str">
            <v>52ROBL2CHIEQ</v>
          </cell>
        </row>
        <row r="249">
          <cell r="C249" t="str">
            <v>5275152F0769</v>
          </cell>
        </row>
        <row r="250">
          <cell r="C250" t="str">
            <v>5272872X7194</v>
          </cell>
        </row>
        <row r="252">
          <cell r="C252" t="str">
            <v>5270192SCIND</v>
          </cell>
        </row>
        <row r="253">
          <cell r="C253" t="str">
            <v>5270462BNPIN</v>
          </cell>
        </row>
        <row r="254">
          <cell r="C254" t="str">
            <v>5271112EB598</v>
          </cell>
        </row>
        <row r="255">
          <cell r="C255" t="str">
            <v>5271112EB614</v>
          </cell>
        </row>
        <row r="256">
          <cell r="C256" t="str">
            <v>5272092MIDNX</v>
          </cell>
        </row>
        <row r="257">
          <cell r="C257" t="str">
            <v>5275562FQ7C3</v>
          </cell>
        </row>
        <row r="258">
          <cell r="C258" t="str">
            <v>5273862HFF36</v>
          </cell>
        </row>
        <row r="259">
          <cell r="C259" t="str">
            <v>52UTII2C7R45</v>
          </cell>
        </row>
        <row r="260">
          <cell r="C260" t="str">
            <v>5273882F8861</v>
          </cell>
        </row>
        <row r="261">
          <cell r="C261" t="str">
            <v>5277022F1992</v>
          </cell>
        </row>
        <row r="262">
          <cell r="C262" t="str">
            <v>5276672F8135</v>
          </cell>
        </row>
        <row r="263">
          <cell r="C263" t="str">
            <v>5274082F8388</v>
          </cell>
        </row>
        <row r="264">
          <cell r="C264" t="str">
            <v>5274082F9751</v>
          </cell>
        </row>
        <row r="265">
          <cell r="C265" t="str">
            <v>5270772F0470</v>
          </cell>
        </row>
        <row r="266">
          <cell r="C266" t="str">
            <v>5270942FY6L5</v>
          </cell>
        </row>
        <row r="267">
          <cell r="C267" t="str">
            <v>5270272F1107</v>
          </cell>
        </row>
        <row r="269">
          <cell r="C269" t="str">
            <v>5270772TEMKO</v>
          </cell>
        </row>
        <row r="270">
          <cell r="C270" t="str">
            <v>5271112E6772</v>
          </cell>
        </row>
        <row r="271">
          <cell r="C271" t="str">
            <v>5272092KOREA</v>
          </cell>
        </row>
        <row r="272">
          <cell r="C272" t="str">
            <v>5270882F3974</v>
          </cell>
        </row>
        <row r="274">
          <cell r="C274" t="str">
            <v>5271112E6731</v>
          </cell>
        </row>
        <row r="276">
          <cell r="C276" t="str">
            <v>5270192F5998</v>
          </cell>
        </row>
        <row r="277">
          <cell r="C277" t="str">
            <v>5270252F5910</v>
          </cell>
        </row>
        <row r="278">
          <cell r="C278" t="str">
            <v>5270472ALLEM</v>
          </cell>
        </row>
        <row r="279">
          <cell r="C279" t="str">
            <v>5270464ASEXJ</v>
          </cell>
        </row>
        <row r="280">
          <cell r="C280" t="str">
            <v>527049208755</v>
          </cell>
        </row>
        <row r="281">
          <cell r="C281" t="str">
            <v>5271112E6665</v>
          </cell>
        </row>
        <row r="282">
          <cell r="C282" t="str">
            <v>5271112E8182</v>
          </cell>
        </row>
        <row r="283">
          <cell r="C283" t="str">
            <v>52VERI2ASIAN</v>
          </cell>
        </row>
        <row r="284">
          <cell r="C284" t="str">
            <v>5274302F65N6</v>
          </cell>
        </row>
        <row r="285">
          <cell r="C285" t="str">
            <v>5272092F0834</v>
          </cell>
        </row>
        <row r="286">
          <cell r="C286" t="str">
            <v>5272092MIAPX</v>
          </cell>
        </row>
        <row r="287">
          <cell r="C287" t="str">
            <v>5272092MISMX</v>
          </cell>
        </row>
        <row r="288">
          <cell r="C288" t="str">
            <v>52BRAF2BRADF</v>
          </cell>
        </row>
        <row r="289">
          <cell r="C289" t="str">
            <v>52INVE4ASEQT</v>
          </cell>
        </row>
        <row r="290">
          <cell r="C290" t="str">
            <v>52ROBL2RBAST</v>
          </cell>
        </row>
        <row r="291">
          <cell r="C291" t="str">
            <v>5270942PB572</v>
          </cell>
        </row>
        <row r="292">
          <cell r="C292" t="str">
            <v>5270882ALCIA</v>
          </cell>
        </row>
        <row r="293">
          <cell r="C293" t="str">
            <v>5270942F9527</v>
          </cell>
        </row>
        <row r="294">
          <cell r="C294" t="str">
            <v>5273882RBAST</v>
          </cell>
        </row>
        <row r="295">
          <cell r="C295" t="str">
            <v>5270192SCHEC</v>
          </cell>
        </row>
        <row r="296">
          <cell r="C296" t="str">
            <v>5275336F6323</v>
          </cell>
        </row>
        <row r="297">
          <cell r="C297" t="str">
            <v>5274566FYND8</v>
          </cell>
        </row>
        <row r="298">
          <cell r="C298" t="str">
            <v>5275232F8604</v>
          </cell>
        </row>
        <row r="299">
          <cell r="C299" t="str">
            <v>5275562F4898</v>
          </cell>
        </row>
        <row r="300">
          <cell r="C300" t="str">
            <v>5273992F5753</v>
          </cell>
        </row>
        <row r="301">
          <cell r="C301" t="str">
            <v>Europa EM</v>
          </cell>
        </row>
        <row r="302">
          <cell r="C302" t="str">
            <v>5270224EMEUR</v>
          </cell>
        </row>
        <row r="303">
          <cell r="C303" t="str">
            <v>5270224CZCHE</v>
          </cell>
        </row>
        <row r="304">
          <cell r="C304" t="str">
            <v>5270464F4267</v>
          </cell>
        </row>
        <row r="305">
          <cell r="C305" t="str">
            <v>527023418073</v>
          </cell>
        </row>
        <row r="306">
          <cell r="C306" t="str">
            <v>5270802PRUSI</v>
          </cell>
        </row>
        <row r="307">
          <cell r="C307" t="str">
            <v>5270194F2029</v>
          </cell>
        </row>
        <row r="308">
          <cell r="C308" t="str">
            <v>5275154F8101</v>
          </cell>
        </row>
        <row r="309">
          <cell r="C309" t="str">
            <v>5270652EU506</v>
          </cell>
        </row>
        <row r="310">
          <cell r="C310" t="str">
            <v>5271112G7988</v>
          </cell>
        </row>
        <row r="311">
          <cell r="C311" t="str">
            <v>5271114EEURO</v>
          </cell>
        </row>
        <row r="312">
          <cell r="C312" t="str">
            <v>5271112EPOLO</v>
          </cell>
        </row>
        <row r="313">
          <cell r="C313" t="str">
            <v>Aggregate</v>
          </cell>
        </row>
        <row r="314">
          <cell r="C314" t="str">
            <v>5270172E2858</v>
          </cell>
        </row>
        <row r="315">
          <cell r="C315" t="str">
            <v>5270242EMECO</v>
          </cell>
        </row>
        <row r="316">
          <cell r="C316" t="str">
            <v>52FTAD2FEMUS</v>
          </cell>
        </row>
        <row r="317">
          <cell r="C317" t="str">
            <v>5274042FEMUS</v>
          </cell>
        </row>
        <row r="318">
          <cell r="C318" t="str">
            <v>52ALLB2EMGRO</v>
          </cell>
        </row>
        <row r="319">
          <cell r="C319" t="str">
            <v>527025212106</v>
          </cell>
        </row>
        <row r="320">
          <cell r="C320" t="str">
            <v>527040275426</v>
          </cell>
        </row>
        <row r="321">
          <cell r="C321" t="str">
            <v>5273872FIDEM</v>
          </cell>
        </row>
        <row r="322">
          <cell r="C322" t="str">
            <v>5270492F0703</v>
          </cell>
        </row>
        <row r="323">
          <cell r="C323" t="str">
            <v>5270492F6660</v>
          </cell>
        </row>
        <row r="324">
          <cell r="C324" t="str">
            <v>5271112E6533</v>
          </cell>
        </row>
        <row r="325">
          <cell r="C325" t="str">
            <v>5271112E7234</v>
          </cell>
        </row>
        <row r="326">
          <cell r="C326" t="str">
            <v>5270732E4GZ6</v>
          </cell>
        </row>
        <row r="327">
          <cell r="C327" t="str">
            <v>5271112EG764</v>
          </cell>
        </row>
        <row r="328">
          <cell r="C328" t="str">
            <v>5273982AEEMF</v>
          </cell>
        </row>
        <row r="329">
          <cell r="C329" t="str">
            <v>5271112FRONT</v>
          </cell>
        </row>
        <row r="330">
          <cell r="C330" t="str">
            <v>5274812ASHFM</v>
          </cell>
        </row>
        <row r="331">
          <cell r="C331" t="str">
            <v>5273882F5578</v>
          </cell>
        </row>
        <row r="332">
          <cell r="C332" t="str">
            <v>5272872W2816</v>
          </cell>
        </row>
        <row r="333">
          <cell r="C333" t="str">
            <v>5272872X5784</v>
          </cell>
        </row>
        <row r="334">
          <cell r="C334" t="str">
            <v>5273984A9676</v>
          </cell>
        </row>
        <row r="335">
          <cell r="C335" t="str">
            <v>5273932EX509</v>
          </cell>
        </row>
        <row r="336">
          <cell r="C336" t="str">
            <v>5271112EG103</v>
          </cell>
        </row>
        <row r="337">
          <cell r="C337" t="str">
            <v>4874174EMVCE</v>
          </cell>
        </row>
        <row r="338">
          <cell r="C338" t="str">
            <v>527417246594</v>
          </cell>
        </row>
        <row r="339">
          <cell r="C339" t="str">
            <v>5275064CSEEM</v>
          </cell>
        </row>
        <row r="340">
          <cell r="C340" t="str">
            <v>5273932EMERG</v>
          </cell>
        </row>
        <row r="341">
          <cell r="C341" t="str">
            <v>5273932EMEQ</v>
          </cell>
        </row>
        <row r="342">
          <cell r="C342" t="str">
            <v>5270252ABEEM</v>
          </cell>
        </row>
        <row r="343">
          <cell r="C343" t="str">
            <v>5270252AGEME</v>
          </cell>
        </row>
        <row r="344">
          <cell r="C344" t="str">
            <v>52NORD4EMSTR</v>
          </cell>
        </row>
        <row r="345">
          <cell r="C345" t="str">
            <v>52NORD2EMSEF</v>
          </cell>
        </row>
        <row r="346">
          <cell r="C346" t="str">
            <v>52MSIM2CA24X</v>
          </cell>
        </row>
        <row r="347">
          <cell r="C347" t="str">
            <v>5270882EMIUS</v>
          </cell>
        </row>
        <row r="348">
          <cell r="C348" t="str">
            <v>5270182JBEME</v>
          </cell>
        </row>
        <row r="349">
          <cell r="C349" t="str">
            <v>5270882F3560</v>
          </cell>
        </row>
        <row r="350">
          <cell r="C350" t="str">
            <v>5273872F0606</v>
          </cell>
        </row>
        <row r="351">
          <cell r="C351" t="str">
            <v>5273884F3049</v>
          </cell>
        </row>
        <row r="352">
          <cell r="C352" t="str">
            <v>5276672F0093</v>
          </cell>
        </row>
        <row r="356">
          <cell r="C356" t="str">
            <v>5271112CANAD</v>
          </cell>
        </row>
        <row r="357">
          <cell r="C357" t="str">
            <v>5271112NEWZL</v>
          </cell>
        </row>
        <row r="358">
          <cell r="C358" t="str">
            <v>5271112AUSTR</v>
          </cell>
        </row>
        <row r="359">
          <cell r="C359" t="str">
            <v>US</v>
          </cell>
        </row>
        <row r="361">
          <cell r="C361" t="str">
            <v>345071270108</v>
          </cell>
        </row>
        <row r="362">
          <cell r="C362" t="str">
            <v>345403291080</v>
          </cell>
        </row>
        <row r="363">
          <cell r="C363" t="str">
            <v>3454922Q1040</v>
          </cell>
        </row>
        <row r="364">
          <cell r="C364" t="str">
            <v>3454942R1086</v>
          </cell>
        </row>
        <row r="365">
          <cell r="C365" t="str">
            <v>3455062C8394</v>
          </cell>
        </row>
        <row r="366">
          <cell r="C366" t="str">
            <v>3455372P1005</v>
          </cell>
        </row>
        <row r="367">
          <cell r="C367" t="str">
            <v>3456662H1059</v>
          </cell>
        </row>
        <row r="368">
          <cell r="C368" t="str">
            <v>5260012EY605</v>
          </cell>
        </row>
        <row r="369">
          <cell r="C369" t="str">
            <v>5260012EA698</v>
          </cell>
        </row>
        <row r="370">
          <cell r="C370" t="str">
            <v>5275122EE628</v>
          </cell>
        </row>
        <row r="371">
          <cell r="C371" t="str">
            <v>5270732ENQZ4</v>
          </cell>
        </row>
        <row r="372">
          <cell r="C372" t="str">
            <v>5271112E7770</v>
          </cell>
        </row>
        <row r="373">
          <cell r="C373" t="str">
            <v>5271112E8778</v>
          </cell>
        </row>
        <row r="375">
          <cell r="C375" t="str">
            <v>5260012EY886X</v>
          </cell>
        </row>
        <row r="376">
          <cell r="C376" t="str">
            <v>5260012EY886</v>
          </cell>
        </row>
        <row r="377">
          <cell r="C377" t="str">
            <v>5270172A8760</v>
          </cell>
        </row>
        <row r="379">
          <cell r="C379" t="str">
            <v>345214221022</v>
          </cell>
        </row>
        <row r="380">
          <cell r="C380" t="str">
            <v>345315201095</v>
          </cell>
        </row>
        <row r="381">
          <cell r="C381" t="str">
            <v>3453172W1062</v>
          </cell>
        </row>
        <row r="382">
          <cell r="C382" t="str">
            <v>3455982A1025</v>
          </cell>
        </row>
        <row r="383">
          <cell r="C383" t="str">
            <v>34HONY2HINTE</v>
          </cell>
        </row>
        <row r="384">
          <cell r="C384" t="str">
            <v>5260012A8889</v>
          </cell>
        </row>
        <row r="385">
          <cell r="C385" t="str">
            <v>5277592EQ807</v>
          </cell>
        </row>
        <row r="386">
          <cell r="C386" t="str">
            <v>5274042ER704</v>
          </cell>
        </row>
        <row r="387">
          <cell r="C387" t="str">
            <v>5274042EA108</v>
          </cell>
        </row>
        <row r="388">
          <cell r="C388" t="str">
            <v>5260012EY704</v>
          </cell>
        </row>
        <row r="389">
          <cell r="C389" t="str">
            <v>5271112E8752</v>
          </cell>
        </row>
        <row r="390">
          <cell r="C390" t="str">
            <v>5271112TRANS</v>
          </cell>
        </row>
        <row r="392">
          <cell r="C392" t="str">
            <v>3452392V1098</v>
          </cell>
        </row>
        <row r="393">
          <cell r="C393" t="str">
            <v>345432201006</v>
          </cell>
        </row>
        <row r="394">
          <cell r="C394" t="str">
            <v>345442271068</v>
          </cell>
        </row>
        <row r="395">
          <cell r="C395" t="str">
            <v>3454772H1068</v>
          </cell>
        </row>
        <row r="396">
          <cell r="C396" t="str">
            <v>3455112T1051</v>
          </cell>
        </row>
        <row r="397">
          <cell r="C397" t="str">
            <v>345575241015</v>
          </cell>
        </row>
        <row r="398">
          <cell r="C398" t="str">
            <v>345576291044</v>
          </cell>
        </row>
        <row r="399">
          <cell r="C399" t="str">
            <v>3455772Q1040</v>
          </cell>
        </row>
        <row r="400">
          <cell r="C400" t="str">
            <v>5273932EY308</v>
          </cell>
        </row>
        <row r="401">
          <cell r="C401" t="str">
            <v>5260012E4070</v>
          </cell>
        </row>
        <row r="402">
          <cell r="C402" t="str">
            <v>5260012RETAI</v>
          </cell>
        </row>
        <row r="405">
          <cell r="C405" t="str">
            <v>345499251036</v>
          </cell>
        </row>
        <row r="406">
          <cell r="C406" t="str">
            <v>5260012EA862</v>
          </cell>
        </row>
        <row r="407">
          <cell r="C407" t="str">
            <v>5271112E7523</v>
          </cell>
        </row>
        <row r="408">
          <cell r="C408" t="str">
            <v>5270652EF676</v>
          </cell>
        </row>
        <row r="410">
          <cell r="C410" t="str">
            <v>5271112E7515</v>
          </cell>
        </row>
        <row r="411">
          <cell r="C411" t="str">
            <v>5272872US977</v>
          </cell>
        </row>
        <row r="412">
          <cell r="C412" t="str">
            <v>5274042EE302</v>
          </cell>
        </row>
        <row r="413">
          <cell r="C413" t="str">
            <v>5270802PTDIG</v>
          </cell>
        </row>
        <row r="414">
          <cell r="C414" t="str">
            <v>5275522EX192</v>
          </cell>
        </row>
        <row r="416">
          <cell r="C416" t="str">
            <v>5275102CSGDE</v>
          </cell>
        </row>
        <row r="417">
          <cell r="C417" t="str">
            <v>52751023193L</v>
          </cell>
        </row>
        <row r="418">
          <cell r="C418" t="str">
            <v>5270802F3332</v>
          </cell>
        </row>
        <row r="419">
          <cell r="C419" t="str">
            <v>5271112E7531</v>
          </cell>
        </row>
        <row r="420">
          <cell r="C420" t="str">
            <v>5274042EX846</v>
          </cell>
        </row>
        <row r="421">
          <cell r="C421" t="str">
            <v>5272872Y5437</v>
          </cell>
        </row>
        <row r="422">
          <cell r="C422" t="str">
            <v>5270474GAIWT</v>
          </cell>
        </row>
        <row r="423">
          <cell r="C423" t="str">
            <v>5270652EH821</v>
          </cell>
        </row>
        <row r="425">
          <cell r="C425" t="str">
            <v>345426231005</v>
          </cell>
        </row>
        <row r="426">
          <cell r="C426" t="str">
            <v>5275122EE103</v>
          </cell>
        </row>
        <row r="427">
          <cell r="C427" t="str">
            <v>5260002EE103</v>
          </cell>
        </row>
        <row r="428">
          <cell r="C428" t="str">
            <v>5275322ESA8K</v>
          </cell>
        </row>
        <row r="429">
          <cell r="C429" t="str">
            <v>5275122EG649</v>
          </cell>
        </row>
        <row r="430">
          <cell r="C430" t="str">
            <v>5275322EQM38</v>
          </cell>
        </row>
        <row r="431">
          <cell r="C431" t="str">
            <v>5260012EY803</v>
          </cell>
        </row>
        <row r="432">
          <cell r="C432" t="str">
            <v>5270172A7028</v>
          </cell>
        </row>
        <row r="433">
          <cell r="C433" t="str">
            <v>5272872EY477</v>
          </cell>
        </row>
        <row r="434">
          <cell r="C434" t="str">
            <v>34505125R102</v>
          </cell>
        </row>
        <row r="435">
          <cell r="C435" t="str">
            <v>5270432F2994</v>
          </cell>
        </row>
        <row r="436">
          <cell r="C436" t="str">
            <v>5259252EG498</v>
          </cell>
        </row>
        <row r="437">
          <cell r="C437" t="str">
            <v>5274292E2260</v>
          </cell>
        </row>
        <row r="439">
          <cell r="C439" t="str">
            <v>3454562G1076</v>
          </cell>
        </row>
        <row r="440">
          <cell r="C440" t="str">
            <v>3455482K1088</v>
          </cell>
        </row>
        <row r="441">
          <cell r="C441" t="str">
            <v>3455562C1018</v>
          </cell>
        </row>
        <row r="442">
          <cell r="C442" t="str">
            <v>3455882SQD29</v>
          </cell>
        </row>
        <row r="443">
          <cell r="C443" t="str">
            <v>3456802G1085</v>
          </cell>
        </row>
        <row r="444">
          <cell r="C444" t="str">
            <v>5260012E2090</v>
          </cell>
        </row>
        <row r="445">
          <cell r="C445" t="str">
            <v>5271112E7325</v>
          </cell>
        </row>
        <row r="446">
          <cell r="C446" t="str">
            <v>5271112E8810</v>
          </cell>
        </row>
        <row r="447">
          <cell r="C447" t="str">
            <v>5273932EA581</v>
          </cell>
        </row>
        <row r="448">
          <cell r="C448" t="str">
            <v>5274042US337</v>
          </cell>
        </row>
        <row r="449">
          <cell r="C449" t="str">
            <v>5274172CACEL</v>
          </cell>
        </row>
        <row r="450">
          <cell r="C450" t="str">
            <v>5271112ISQQQ</v>
          </cell>
        </row>
        <row r="451">
          <cell r="C451" t="str">
            <v>5275332JJ945</v>
          </cell>
        </row>
        <row r="452">
          <cell r="C452" t="str">
            <v>5271112EUSHC</v>
          </cell>
        </row>
        <row r="454">
          <cell r="C454" t="str">
            <v>5260012COMSE</v>
          </cell>
        </row>
        <row r="455">
          <cell r="C455" t="str">
            <v>5273932EY852</v>
          </cell>
        </row>
        <row r="457">
          <cell r="C457" t="str">
            <v>5273932EA854</v>
          </cell>
        </row>
        <row r="458">
          <cell r="C458" t="str">
            <v>5260012E1030</v>
          </cell>
        </row>
        <row r="459">
          <cell r="C459" t="str">
            <v>5260022E7598</v>
          </cell>
        </row>
        <row r="460">
          <cell r="C460" t="str">
            <v>5270172E8413</v>
          </cell>
        </row>
        <row r="461">
          <cell r="C461" t="str">
            <v>5275322ECGJ3</v>
          </cell>
        </row>
        <row r="462">
          <cell r="C462" t="str">
            <v>5270172E8744</v>
          </cell>
        </row>
        <row r="463">
          <cell r="C463" t="str">
            <v>5260012EX109</v>
          </cell>
        </row>
        <row r="464">
          <cell r="C464" t="str">
            <v>5270172EDVAP</v>
          </cell>
        </row>
        <row r="465">
          <cell r="C465" t="str">
            <v>5270172MCGRO</v>
          </cell>
        </row>
        <row r="466">
          <cell r="C466" t="str">
            <v>5270172TOMKT</v>
          </cell>
        </row>
        <row r="467">
          <cell r="C467" t="str">
            <v>5270242F3819</v>
          </cell>
        </row>
        <row r="468">
          <cell r="C468" t="str">
            <v>5270242F3827</v>
          </cell>
        </row>
        <row r="469">
          <cell r="C469" t="str">
            <v>5271112MULTI</v>
          </cell>
        </row>
        <row r="470">
          <cell r="C470" t="str">
            <v>5270242USACOR</v>
          </cell>
        </row>
        <row r="471">
          <cell r="C471" t="str">
            <v>5270242USMALL</v>
          </cell>
        </row>
        <row r="472">
          <cell r="C472" t="str">
            <v>5270462USMCP</v>
          </cell>
        </row>
        <row r="473">
          <cell r="C473" t="str">
            <v>5270732EMR08</v>
          </cell>
        </row>
        <row r="474">
          <cell r="C474" t="str">
            <v>5271112E7200</v>
          </cell>
        </row>
        <row r="475">
          <cell r="C475" t="str">
            <v>5271112E7655</v>
          </cell>
        </row>
        <row r="476">
          <cell r="C476" t="str">
            <v>5271112QUALU</v>
          </cell>
        </row>
        <row r="477">
          <cell r="C477" t="str">
            <v>5271112USMIV</v>
          </cell>
        </row>
        <row r="478">
          <cell r="C478" t="str">
            <v>5271112VLUEU</v>
          </cell>
        </row>
        <row r="479">
          <cell r="C479" t="str">
            <v>5272872W3079</v>
          </cell>
        </row>
        <row r="480">
          <cell r="C480" t="str">
            <v>5273952EXRP0</v>
          </cell>
        </row>
        <row r="481">
          <cell r="C481" t="str">
            <v>52FTAD2USLCP</v>
          </cell>
        </row>
        <row r="482">
          <cell r="C482" t="str">
            <v>5274042USLCP</v>
          </cell>
        </row>
        <row r="483">
          <cell r="C483" t="str">
            <v>5270882JPUSV</v>
          </cell>
        </row>
        <row r="484">
          <cell r="C484" t="str">
            <v>52WELL2USRES</v>
          </cell>
        </row>
        <row r="485">
          <cell r="C485" t="str">
            <v>PROXYS2US</v>
          </cell>
        </row>
        <row r="486">
          <cell r="C486" t="str">
            <v>5271112SPSMC</v>
          </cell>
        </row>
        <row r="487">
          <cell r="C487" t="str">
            <v>5271112SPSMX</v>
          </cell>
        </row>
        <row r="488">
          <cell r="C488" t="str">
            <v>5271112E7804</v>
          </cell>
        </row>
        <row r="489">
          <cell r="C489" t="str">
            <v>5275242LEGGM</v>
          </cell>
        </row>
        <row r="490">
          <cell r="C490" t="str">
            <v>5271282GALLO</v>
          </cell>
        </row>
        <row r="491">
          <cell r="C491" t="str">
            <v>5272872USDGQ</v>
          </cell>
        </row>
        <row r="492">
          <cell r="C492" t="str">
            <v>5275122EV357</v>
          </cell>
        </row>
        <row r="493">
          <cell r="C493" t="str">
            <v>5273932ER853</v>
          </cell>
        </row>
        <row r="494">
          <cell r="C494" t="str">
            <v>5274122STOCK</v>
          </cell>
        </row>
        <row r="495">
          <cell r="C495" t="str">
            <v>5274162E4151</v>
          </cell>
        </row>
        <row r="496">
          <cell r="C496" t="str">
            <v>5271112E5094</v>
          </cell>
        </row>
        <row r="497">
          <cell r="C497" t="str">
            <v>5275122EV134</v>
          </cell>
        </row>
        <row r="498">
          <cell r="C498" t="str">
            <v>5270772FGV78</v>
          </cell>
        </row>
        <row r="499">
          <cell r="C499" t="str">
            <v>5275122EG706</v>
          </cell>
        </row>
        <row r="500">
          <cell r="C500" t="str">
            <v>5274862F9504</v>
          </cell>
        </row>
        <row r="501">
          <cell r="C501" t="str">
            <v>5270414F1120</v>
          </cell>
        </row>
        <row r="502">
          <cell r="C502" t="str">
            <v>5275552EQ761</v>
          </cell>
        </row>
        <row r="503">
          <cell r="C503" t="str">
            <v>Europa</v>
          </cell>
        </row>
        <row r="505">
          <cell r="C505" t="str">
            <v>5270194EUREQ</v>
          </cell>
        </row>
        <row r="506">
          <cell r="C506" t="str">
            <v>5270224F8686</v>
          </cell>
        </row>
        <row r="507">
          <cell r="C507" t="str">
            <v>5270324F9339</v>
          </cell>
        </row>
        <row r="508">
          <cell r="C508" t="str">
            <v>5274244F1260</v>
          </cell>
        </row>
        <row r="509">
          <cell r="C509" t="str">
            <v>5270414F7722</v>
          </cell>
        </row>
        <row r="510">
          <cell r="C510" t="str">
            <v>5270474F8219</v>
          </cell>
        </row>
        <row r="511">
          <cell r="C511" t="str">
            <v>5270474F8984</v>
          </cell>
        </row>
        <row r="512">
          <cell r="C512" t="str">
            <v>5270734EQG56</v>
          </cell>
        </row>
        <row r="513">
          <cell r="C513" t="str">
            <v>5270734EG562</v>
          </cell>
        </row>
        <row r="514">
          <cell r="C514" t="str">
            <v>5270734EL3W7</v>
          </cell>
        </row>
        <row r="515">
          <cell r="C515" t="str">
            <v>5275552EQ191</v>
          </cell>
        </row>
        <row r="516">
          <cell r="C516" t="str">
            <v>5273974E3308</v>
          </cell>
        </row>
        <row r="517">
          <cell r="C517" t="str">
            <v>5251354E3308</v>
          </cell>
        </row>
        <row r="518">
          <cell r="C518" t="str">
            <v>5273974F3782</v>
          </cell>
        </row>
        <row r="519">
          <cell r="C519" t="str">
            <v>5270272F5825</v>
          </cell>
        </row>
        <row r="520">
          <cell r="C520" t="str">
            <v>5270854F1002</v>
          </cell>
        </row>
        <row r="521">
          <cell r="C521" t="str">
            <v>5271112E6608</v>
          </cell>
        </row>
        <row r="522">
          <cell r="C522" t="str">
            <v>5273952EUZSI</v>
          </cell>
        </row>
        <row r="523">
          <cell r="C523" t="str">
            <v>5271112EUFIN</v>
          </cell>
        </row>
        <row r="524">
          <cell r="C524" t="str">
            <v>5271284E8930</v>
          </cell>
        </row>
        <row r="525">
          <cell r="C525" t="str">
            <v>5271112V6395</v>
          </cell>
        </row>
        <row r="526">
          <cell r="C526" t="str">
            <v>5272872EX701</v>
          </cell>
        </row>
        <row r="527">
          <cell r="C527" t="str">
            <v>5273976E9477</v>
          </cell>
        </row>
        <row r="528">
          <cell r="C528" t="str">
            <v>52GAML4ECIEA</v>
          </cell>
        </row>
        <row r="529">
          <cell r="C529" t="str">
            <v>52GAML4FTFW2</v>
          </cell>
        </row>
        <row r="530">
          <cell r="C530" t="str">
            <v>5274084F6545</v>
          </cell>
        </row>
        <row r="531">
          <cell r="C531" t="str">
            <v>5270884SGWEU</v>
          </cell>
        </row>
        <row r="532">
          <cell r="C532" t="str">
            <v>52JUPI6EURO</v>
          </cell>
        </row>
        <row r="533">
          <cell r="C533" t="str">
            <v>48MGLG6MCEUG</v>
          </cell>
        </row>
        <row r="534">
          <cell r="C534" t="str">
            <v>5274186F1948</v>
          </cell>
        </row>
        <row r="536">
          <cell r="C536" t="str">
            <v>5270172E2874</v>
          </cell>
        </row>
        <row r="537">
          <cell r="C537" t="str">
            <v>5270194SCEUR</v>
          </cell>
        </row>
        <row r="538">
          <cell r="C538" t="str">
            <v>5270292F85G6</v>
          </cell>
        </row>
        <row r="539">
          <cell r="C539" t="str">
            <v>5273874F4273</v>
          </cell>
        </row>
        <row r="540">
          <cell r="C540" t="str">
            <v>5270474F8182</v>
          </cell>
        </row>
        <row r="541">
          <cell r="C541" t="str">
            <v>52ACAD4EUROP</v>
          </cell>
        </row>
        <row r="542">
          <cell r="C542" t="str">
            <v>527049485137</v>
          </cell>
        </row>
        <row r="543">
          <cell r="C543" t="str">
            <v>5271112E7861</v>
          </cell>
        </row>
        <row r="544">
          <cell r="C544" t="str">
            <v>5273956E5VV1</v>
          </cell>
        </row>
        <row r="545">
          <cell r="C545" t="str">
            <v>5270734EUVAF</v>
          </cell>
        </row>
        <row r="546">
          <cell r="C546" t="str">
            <v>5275064CAELE</v>
          </cell>
        </row>
        <row r="547">
          <cell r="C547" t="str">
            <v>52COMG4N3467</v>
          </cell>
        </row>
        <row r="548">
          <cell r="C548" t="str">
            <v>52COMG4QNN83</v>
          </cell>
        </row>
        <row r="549">
          <cell r="C549" t="str">
            <v>52JUPI4JEURG</v>
          </cell>
        </row>
        <row r="550">
          <cell r="C550" t="str">
            <v>52JUPI6EURG</v>
          </cell>
        </row>
        <row r="551">
          <cell r="C551" t="str">
            <v>52751942546L</v>
          </cell>
        </row>
        <row r="552">
          <cell r="C552" t="str">
            <v>5275194F2546</v>
          </cell>
        </row>
        <row r="553">
          <cell r="C553" t="str">
            <v>5275504F2546</v>
          </cell>
        </row>
        <row r="554">
          <cell r="C554" t="str">
            <v>5270194EURVA</v>
          </cell>
        </row>
        <row r="555">
          <cell r="C555" t="str">
            <v>5274136F2800</v>
          </cell>
        </row>
        <row r="556">
          <cell r="C556" t="str">
            <v>52JPME4SGWEU</v>
          </cell>
        </row>
        <row r="557">
          <cell r="C557" t="str">
            <v>5275234F1560</v>
          </cell>
        </row>
        <row r="558">
          <cell r="C558" t="str">
            <v>5271112E9180</v>
          </cell>
        </row>
        <row r="559">
          <cell r="C559" t="str">
            <v>5277324FC1W6</v>
          </cell>
        </row>
        <row r="560">
          <cell r="C560" t="str">
            <v>5277336FM1M7</v>
          </cell>
        </row>
        <row r="561">
          <cell r="C561" t="str">
            <v>5274564JEURG</v>
          </cell>
        </row>
        <row r="562">
          <cell r="C562" t="str">
            <v>5274566EURO</v>
          </cell>
        </row>
        <row r="563">
          <cell r="C563" t="str">
            <v>5270736FDFD7</v>
          </cell>
        </row>
        <row r="564">
          <cell r="C564" t="str">
            <v>5276846FQVT8</v>
          </cell>
        </row>
        <row r="565">
          <cell r="C565" t="str">
            <v>5276846FM1M7</v>
          </cell>
        </row>
        <row r="567">
          <cell r="C567">
            <v>52704649997</v>
          </cell>
        </row>
        <row r="568">
          <cell r="C568" t="str">
            <v>5270434F2486</v>
          </cell>
        </row>
        <row r="569">
          <cell r="C569" t="str">
            <v>5275104LU126</v>
          </cell>
        </row>
        <row r="570">
          <cell r="C570" t="str">
            <v>5274564LA16C</v>
          </cell>
        </row>
        <row r="571">
          <cell r="C571" t="str">
            <v>5270324JHESC</v>
          </cell>
        </row>
        <row r="572">
          <cell r="C572" t="str">
            <v>5270854TSMEQ</v>
          </cell>
        </row>
        <row r="573">
          <cell r="C573" t="str">
            <v>52INVE4CESEA</v>
          </cell>
        </row>
        <row r="574">
          <cell r="C574" t="str">
            <v>5274134CESEA</v>
          </cell>
        </row>
        <row r="575">
          <cell r="C575" t="str">
            <v>5275194BERSC</v>
          </cell>
        </row>
        <row r="576">
          <cell r="C576" t="str">
            <v>52COMG4QNP08</v>
          </cell>
        </row>
        <row r="577">
          <cell r="C577" t="str">
            <v>5274104F8932</v>
          </cell>
        </row>
        <row r="578">
          <cell r="C578" t="str">
            <v>5274104AVEUR</v>
          </cell>
        </row>
        <row r="579">
          <cell r="C579" t="str">
            <v>5274104AVEAC</v>
          </cell>
        </row>
        <row r="580">
          <cell r="C580" t="str">
            <v>52751946750L</v>
          </cell>
        </row>
        <row r="581">
          <cell r="C581" t="str">
            <v>5270464BPESC</v>
          </cell>
        </row>
        <row r="583">
          <cell r="C583" t="str">
            <v>5270184JBGER</v>
          </cell>
        </row>
        <row r="584">
          <cell r="C584" t="str">
            <v>5270474ALALE</v>
          </cell>
        </row>
        <row r="585">
          <cell r="C585" t="str">
            <v>5270474ALLGR</v>
          </cell>
        </row>
        <row r="586">
          <cell r="C586" t="str">
            <v>5270856UKEQI</v>
          </cell>
        </row>
        <row r="587">
          <cell r="C587" t="str">
            <v>5275282EY319</v>
          </cell>
        </row>
        <row r="588">
          <cell r="C588" t="str">
            <v>5271112E6764</v>
          </cell>
        </row>
        <row r="589">
          <cell r="C589" t="str">
            <v>5271112E6806</v>
          </cell>
        </row>
        <row r="590">
          <cell r="C590" t="str">
            <v>5271112E6855</v>
          </cell>
        </row>
        <row r="591">
          <cell r="C591" t="str">
            <v>5271112FRANC</v>
          </cell>
        </row>
        <row r="592">
          <cell r="C592" t="str">
            <v>5271112E6699</v>
          </cell>
        </row>
        <row r="593">
          <cell r="C593" t="str">
            <v>5272872ALEMI</v>
          </cell>
        </row>
        <row r="594">
          <cell r="C594" t="str">
            <v>5273874F8985</v>
          </cell>
        </row>
        <row r="595">
          <cell r="C595" t="str">
            <v>5273874FIBER</v>
          </cell>
        </row>
        <row r="596">
          <cell r="C596" t="str">
            <v>5273986E5574</v>
          </cell>
        </row>
        <row r="597">
          <cell r="C597" t="str">
            <v>52EDMG4INVES</v>
          </cell>
        </row>
        <row r="598">
          <cell r="C598" t="str">
            <v>52EDMG4SPAIN</v>
          </cell>
        </row>
        <row r="599">
          <cell r="C599" t="str">
            <v>5274136F3115</v>
          </cell>
        </row>
        <row r="600">
          <cell r="C600" t="str">
            <v>5271112E6814</v>
          </cell>
        </row>
        <row r="602">
          <cell r="C602" t="str">
            <v>5274082GLEIS</v>
          </cell>
        </row>
        <row r="603">
          <cell r="C603" t="str">
            <v>5270172AWXUS</v>
          </cell>
        </row>
        <row r="604">
          <cell r="C604" t="str">
            <v>5270222GCONS</v>
          </cell>
        </row>
        <row r="605">
          <cell r="C605" t="str">
            <v>5270732F0NJ2</v>
          </cell>
        </row>
        <row r="606">
          <cell r="C606" t="str">
            <v>5271112E8240</v>
          </cell>
        </row>
        <row r="607">
          <cell r="C607" t="str">
            <v>5270242INTCO</v>
          </cell>
        </row>
        <row r="608">
          <cell r="C608" t="str">
            <v>5270404GLOHC</v>
          </cell>
        </row>
        <row r="609">
          <cell r="C609" t="str">
            <v>5270414F4783</v>
          </cell>
        </row>
        <row r="610">
          <cell r="C610" t="str">
            <v>5270942F5733</v>
          </cell>
        </row>
        <row r="611">
          <cell r="C611" t="str">
            <v>5273882RGCTI</v>
          </cell>
        </row>
        <row r="612">
          <cell r="C612" t="str">
            <v>52ROBL4CONSU</v>
          </cell>
        </row>
        <row r="613">
          <cell r="C613" t="str">
            <v>5274082CONST</v>
          </cell>
        </row>
        <row r="614">
          <cell r="C614" t="str">
            <v>5270172E2742</v>
          </cell>
        </row>
        <row r="615">
          <cell r="C615" t="str">
            <v>5271112E8257</v>
          </cell>
        </row>
        <row r="616">
          <cell r="C616" t="str">
            <v>5271112EV464</v>
          </cell>
        </row>
        <row r="617">
          <cell r="C617" t="str">
            <v>5271112EC608</v>
          </cell>
        </row>
        <row r="618">
          <cell r="C618" t="str">
            <v>5270732E5Y98</v>
          </cell>
        </row>
        <row r="619">
          <cell r="C619" t="str">
            <v>5271112E7465</v>
          </cell>
        </row>
        <row r="620">
          <cell r="C620" t="str">
            <v>Japón</v>
          </cell>
        </row>
        <row r="621">
          <cell r="C621" t="str">
            <v>5270132F4904</v>
          </cell>
        </row>
        <row r="622">
          <cell r="C622" t="str">
            <v>5270132F56110</v>
          </cell>
        </row>
        <row r="623">
          <cell r="C623" t="str">
            <v>5270185F0537</v>
          </cell>
        </row>
        <row r="624">
          <cell r="C624" t="str">
            <v>52COMG5JAPGR</v>
          </cell>
        </row>
        <row r="625">
          <cell r="C625" t="str">
            <v>5270195F3982</v>
          </cell>
        </row>
        <row r="626">
          <cell r="C626" t="str">
            <v>5270195F4053</v>
          </cell>
        </row>
        <row r="627">
          <cell r="C627" t="str">
            <v>5270235F9898</v>
          </cell>
        </row>
        <row r="628">
          <cell r="C628" t="str">
            <v>5270252F6294</v>
          </cell>
        </row>
        <row r="629">
          <cell r="C629" t="str">
            <v>5270382PJAPE</v>
          </cell>
        </row>
        <row r="630">
          <cell r="C630" t="str">
            <v>5270465F0075</v>
          </cell>
        </row>
        <row r="631">
          <cell r="C631" t="str">
            <v>5270465E0075</v>
          </cell>
        </row>
        <row r="632">
          <cell r="C632" t="str">
            <v>5270942F9584</v>
          </cell>
        </row>
        <row r="633">
          <cell r="C633" t="str">
            <v>5270945PBJSC</v>
          </cell>
        </row>
        <row r="634">
          <cell r="C634" t="str">
            <v>5270255A0234</v>
          </cell>
        </row>
        <row r="635">
          <cell r="C635" t="str">
            <v>5275336F1492</v>
          </cell>
        </row>
        <row r="636">
          <cell r="C636" t="str">
            <v>5274374JAPSC</v>
          </cell>
        </row>
        <row r="637">
          <cell r="C637" t="str">
            <v>5274532FTGR4</v>
          </cell>
        </row>
        <row r="638">
          <cell r="C638" t="str">
            <v>5271112E8487</v>
          </cell>
        </row>
        <row r="639">
          <cell r="C639" t="str">
            <v>5271112V8862</v>
          </cell>
        </row>
        <row r="640">
          <cell r="C640" t="str">
            <v>5275552EQ217</v>
          </cell>
        </row>
        <row r="641">
          <cell r="C641" t="str">
            <v>5274294F1538</v>
          </cell>
        </row>
        <row r="642">
          <cell r="C642" t="str">
            <v>5272092F5713</v>
          </cell>
        </row>
        <row r="643">
          <cell r="C643" t="str">
            <v>5272092F0792</v>
          </cell>
        </row>
        <row r="644">
          <cell r="C644" t="str">
            <v>5272872EW851</v>
          </cell>
        </row>
        <row r="645">
          <cell r="C645" t="str">
            <v>5272872JPSCD</v>
          </cell>
        </row>
        <row r="646">
          <cell r="C646" t="str">
            <v>5273952EPGT3</v>
          </cell>
        </row>
        <row r="647">
          <cell r="C647" t="str">
            <v>5273952JAPIX</v>
          </cell>
        </row>
        <row r="648">
          <cell r="C648" t="str">
            <v>5273972E0974</v>
          </cell>
        </row>
        <row r="649">
          <cell r="C649" t="str">
            <v>5273972E3540</v>
          </cell>
        </row>
        <row r="650">
          <cell r="C650" t="str">
            <v>5270732E5YX2</v>
          </cell>
        </row>
        <row r="651">
          <cell r="C651" t="str">
            <v>52EAIN2JAPEQ</v>
          </cell>
        </row>
        <row r="652">
          <cell r="C652" t="str">
            <v>5274095F6533</v>
          </cell>
        </row>
        <row r="653">
          <cell r="C653" t="str">
            <v>52743748582</v>
          </cell>
        </row>
        <row r="654">
          <cell r="C654" t="str">
            <v>5274374MGJAP</v>
          </cell>
        </row>
        <row r="655">
          <cell r="C655" t="str">
            <v>5274372JAPSC</v>
          </cell>
        </row>
        <row r="656">
          <cell r="C656" t="str">
            <v>52TOKI5JAPEF</v>
          </cell>
        </row>
        <row r="657">
          <cell r="C657" t="str">
            <v>5273865FTL69</v>
          </cell>
        </row>
        <row r="658">
          <cell r="C658" t="str">
            <v>52INVE5JAPAN</v>
          </cell>
        </row>
        <row r="659">
          <cell r="C659" t="str">
            <v>5274085INJAD</v>
          </cell>
        </row>
        <row r="660">
          <cell r="C660" t="str">
            <v>5274566GB445</v>
          </cell>
        </row>
        <row r="661">
          <cell r="C661" t="str">
            <v>5274186JPALP</v>
          </cell>
        </row>
        <row r="662">
          <cell r="C662" t="str">
            <v>48MGLG6JPALP</v>
          </cell>
        </row>
        <row r="663">
          <cell r="C663" t="str">
            <v>52HEND5YJPSC</v>
          </cell>
        </row>
        <row r="664">
          <cell r="C664" t="str">
            <v>52HEND2JPYSC</v>
          </cell>
        </row>
        <row r="665">
          <cell r="C665" t="str">
            <v>5277285FGVH8</v>
          </cell>
        </row>
        <row r="666">
          <cell r="C666" t="str">
            <v>5277445FGVH8</v>
          </cell>
        </row>
        <row r="667">
          <cell r="C667" t="str">
            <v>5275246FLC77</v>
          </cell>
        </row>
        <row r="672">
          <cell r="C672" t="str">
            <v>5260012EV107</v>
          </cell>
        </row>
        <row r="673">
          <cell r="C673" t="str">
            <v>5271112E5105</v>
          </cell>
        </row>
        <row r="674">
          <cell r="C674" t="str">
            <v>5271112EQ109</v>
          </cell>
        </row>
        <row r="676">
          <cell r="C676" t="str">
            <v>5270652EF106</v>
          </cell>
        </row>
        <row r="677">
          <cell r="C677" t="str">
            <v>5270652EU100</v>
          </cell>
        </row>
        <row r="678">
          <cell r="C678" t="str">
            <v>5270652EU589</v>
          </cell>
        </row>
        <row r="679">
          <cell r="C679" t="str">
            <v>5275282EY848</v>
          </cell>
        </row>
        <row r="680">
          <cell r="C680" t="str">
            <v>345878734047</v>
          </cell>
        </row>
        <row r="681">
          <cell r="C681" t="str">
            <v>345877731120</v>
          </cell>
        </row>
        <row r="683">
          <cell r="C683" t="str">
            <v>345325741052</v>
          </cell>
        </row>
        <row r="684">
          <cell r="C684" t="str">
            <v>5260012EY100</v>
          </cell>
        </row>
        <row r="685">
          <cell r="C685" t="str">
            <v>5270172MATER</v>
          </cell>
        </row>
        <row r="686">
          <cell r="C686" t="str">
            <v>345020242204</v>
          </cell>
        </row>
        <row r="687">
          <cell r="C687" t="str">
            <v>5260012EA755</v>
          </cell>
        </row>
        <row r="688">
          <cell r="C688" t="str">
            <v>5275282EY830</v>
          </cell>
        </row>
        <row r="689">
          <cell r="C689" t="str">
            <v>5271112EG848</v>
          </cell>
        </row>
        <row r="690">
          <cell r="C690" t="str">
            <v>345129271014</v>
          </cell>
        </row>
        <row r="694">
          <cell r="C694" t="str">
            <v>345387251017</v>
          </cell>
        </row>
        <row r="695">
          <cell r="C695" t="str">
            <v>3454532P1012</v>
          </cell>
        </row>
        <row r="696">
          <cell r="C696" t="str">
            <v>345508251012</v>
          </cell>
        </row>
        <row r="697">
          <cell r="C697" t="str">
            <v>3456722P1012</v>
          </cell>
        </row>
        <row r="698">
          <cell r="C698" t="str">
            <v>5260012E5069</v>
          </cell>
        </row>
        <row r="699">
          <cell r="C699" t="str">
            <v>5271112I3412</v>
          </cell>
        </row>
        <row r="700">
          <cell r="C700" t="str">
            <v>5260012ER556</v>
          </cell>
        </row>
        <row r="701">
          <cell r="C701" t="str">
            <v>5273932ER556</v>
          </cell>
        </row>
        <row r="702">
          <cell r="C702" t="str">
            <v>5276702INGDR</v>
          </cell>
        </row>
        <row r="703">
          <cell r="C703" t="str">
            <v>5270172ENERG</v>
          </cell>
        </row>
        <row r="704">
          <cell r="C704" t="str">
            <v>5274042EX127</v>
          </cell>
        </row>
        <row r="705">
          <cell r="C705" t="str">
            <v>PROXYS2ENER</v>
          </cell>
        </row>
        <row r="707">
          <cell r="C707" t="str">
            <v>345318241075</v>
          </cell>
        </row>
        <row r="708">
          <cell r="C708" t="str">
            <v>345219261017</v>
          </cell>
        </row>
        <row r="709">
          <cell r="C709" t="str">
            <v>345220271086</v>
          </cell>
        </row>
        <row r="710">
          <cell r="C710" t="str">
            <v>5270652EF718</v>
          </cell>
        </row>
        <row r="711">
          <cell r="C711" t="str">
            <v>5270652EU191</v>
          </cell>
        </row>
        <row r="712">
          <cell r="C712" t="str">
            <v>5271112E8851</v>
          </cell>
        </row>
        <row r="713">
          <cell r="C713" t="str">
            <v>5271112OEQ&amp;S</v>
          </cell>
        </row>
        <row r="715">
          <cell r="C715" t="str">
            <v>345260291016</v>
          </cell>
        </row>
        <row r="717">
          <cell r="C717" t="str">
            <v>5275282EY871</v>
          </cell>
        </row>
        <row r="718">
          <cell r="C718" t="str">
            <v>5270652EH805</v>
          </cell>
        </row>
        <row r="720">
          <cell r="C720" t="str">
            <v>3453652C1036</v>
          </cell>
        </row>
        <row r="721">
          <cell r="C721" t="str">
            <v>5275512EF700</v>
          </cell>
        </row>
        <row r="723">
          <cell r="C723" t="str">
            <v>5276702F8117</v>
          </cell>
        </row>
      </sheetData>
      <sheetData sheetId="14"/>
      <sheetData sheetId="15"/>
      <sheetData sheetId="16"/>
      <sheetData sheetId="17"/>
      <sheetData sheetId="18"/>
      <sheetData sheetId="19">
        <row r="3">
          <cell r="B3" t="str">
            <v>Categorías Globales</v>
          </cell>
          <cell r="O3" t="str">
            <v>Jerarquías</v>
          </cell>
          <cell r="R3" t="str">
            <v>Monedas</v>
          </cell>
          <cell r="W3" t="str">
            <v>Sin Categoría</v>
          </cell>
        </row>
        <row r="4">
          <cell r="B4" t="str">
            <v>Categoría</v>
          </cell>
          <cell r="C4" t="str">
            <v>Código</v>
          </cell>
          <cell r="D4" t="str">
            <v>SAA</v>
          </cell>
          <cell r="F4" t="str">
            <v>PLTrading</v>
          </cell>
          <cell r="O4" t="str">
            <v>Asset Class_Cat</v>
          </cell>
          <cell r="P4" t="str">
            <v>Código</v>
          </cell>
          <cell r="R4" t="str">
            <v>Cód</v>
          </cell>
          <cell r="S4" t="str">
            <v>Nombre</v>
          </cell>
          <cell r="W4" t="str">
            <v>Cat.</v>
          </cell>
          <cell r="X4" t="str">
            <v>Nombre</v>
          </cell>
        </row>
        <row r="5">
          <cell r="B5" t="str">
            <v>Alternativos_Internacional_Infraestructura______</v>
          </cell>
          <cell r="C5" t="str">
            <v>ALT_I_INF</v>
          </cell>
          <cell r="D5" t="str">
            <v>REIT</v>
          </cell>
          <cell r="F5" t="str">
            <v>-</v>
          </cell>
          <cell r="O5" t="str">
            <v>ALT_I_INF</v>
          </cell>
          <cell r="P5" t="str">
            <v>ALT</v>
          </cell>
          <cell r="R5" t="str">
            <v>1</v>
          </cell>
          <cell r="S5" t="str">
            <v>NSOL</v>
          </cell>
          <cell r="W5" t="str">
            <v>ALT_I_PD</v>
          </cell>
          <cell r="X5" t="str">
            <v>ALT</v>
          </cell>
        </row>
        <row r="6">
          <cell r="B6" t="str">
            <v>Alternativos_Internacional_Private Debt______</v>
          </cell>
          <cell r="C6" t="str">
            <v>ALT_I_PD</v>
          </cell>
          <cell r="D6" t="str">
            <v>PE</v>
          </cell>
          <cell r="F6" t="str">
            <v>-</v>
          </cell>
          <cell r="O6" t="str">
            <v>ALT_I_PD</v>
          </cell>
          <cell r="P6" t="str">
            <v>ALT</v>
          </cell>
          <cell r="R6" t="str">
            <v>3</v>
          </cell>
          <cell r="S6" t="str">
            <v>VAC</v>
          </cell>
          <cell r="W6" t="str">
            <v>ALT_I_PE</v>
          </cell>
          <cell r="X6" t="str">
            <v>ALT</v>
          </cell>
        </row>
        <row r="7">
          <cell r="B7" t="str">
            <v>Alternativos_Internacional_Private Equity______</v>
          </cell>
          <cell r="C7" t="str">
            <v>ALT_I_PE</v>
          </cell>
          <cell r="D7" t="str">
            <v>PE</v>
          </cell>
          <cell r="F7" t="str">
            <v>-</v>
          </cell>
          <cell r="O7" t="str">
            <v>ALT_I_PE_FF</v>
          </cell>
          <cell r="P7" t="str">
            <v>ALT</v>
          </cell>
          <cell r="R7" t="str">
            <v>B</v>
          </cell>
          <cell r="S7" t="str">
            <v>AUD</v>
          </cell>
          <cell r="W7" t="str">
            <v>ALT_I_RE</v>
          </cell>
          <cell r="X7" t="str">
            <v>ALT</v>
          </cell>
        </row>
        <row r="8">
          <cell r="B8" t="str">
            <v>Alternativos_Internacional_Private Equity_Commodities____</v>
          </cell>
          <cell r="C8" t="str">
            <v>ALT_I_PE_C</v>
          </cell>
          <cell r="D8" t="str">
            <v>PE</v>
          </cell>
          <cell r="F8" t="str">
            <v>-</v>
          </cell>
          <cell r="O8" t="str">
            <v>ALT_I_PE_PE</v>
          </cell>
          <cell r="P8" t="str">
            <v>ALT</v>
          </cell>
          <cell r="R8" t="str">
            <v>8</v>
          </cell>
          <cell r="S8" t="str">
            <v>BRL</v>
          </cell>
          <cell r="W8" t="str">
            <v>ALT_L_INF</v>
          </cell>
          <cell r="X8" t="str">
            <v>ALT</v>
          </cell>
        </row>
        <row r="9">
          <cell r="B9" t="str">
            <v>Alternativos_Internacional_Private Equity_Funds of Funds____</v>
          </cell>
          <cell r="C9" t="str">
            <v>ALT_I_PE_FF</v>
          </cell>
          <cell r="D9" t="str">
            <v>PE</v>
          </cell>
          <cell r="F9" t="str">
            <v>-</v>
          </cell>
          <cell r="O9" t="str">
            <v>ALT_I_PE_SPE</v>
          </cell>
          <cell r="P9" t="str">
            <v>ALT</v>
          </cell>
          <cell r="R9" t="str">
            <v>7</v>
          </cell>
          <cell r="S9" t="str">
            <v>CAD</v>
          </cell>
          <cell r="W9" t="str">
            <v>ALT_L_PE</v>
          </cell>
          <cell r="X9" t="str">
            <v>ALT</v>
          </cell>
        </row>
        <row r="10">
          <cell r="B10" t="str">
            <v>Alternativos_Internacional_Private Equity_Private Debt____</v>
          </cell>
          <cell r="C10" t="str">
            <v>ALT_I_PE_PD</v>
          </cell>
          <cell r="D10" t="str">
            <v>PE</v>
          </cell>
          <cell r="F10" t="str">
            <v>-</v>
          </cell>
          <cell r="O10" t="str">
            <v>ALT_I_RE</v>
          </cell>
          <cell r="P10" t="str">
            <v>ALT</v>
          </cell>
          <cell r="R10" t="str">
            <v>A</v>
          </cell>
          <cell r="S10" t="str">
            <v>CHF</v>
          </cell>
          <cell r="W10" t="str">
            <v>ALT_L_RE</v>
          </cell>
          <cell r="X10" t="str">
            <v>ALT</v>
          </cell>
        </row>
        <row r="11">
          <cell r="B11" t="str">
            <v>Alternativos_Internacional_Private Equity_Private Equity____</v>
          </cell>
          <cell r="C11" t="str">
            <v>ALT_I_PE_PE</v>
          </cell>
          <cell r="D11" t="str">
            <v>PE</v>
          </cell>
          <cell r="F11" t="str">
            <v>-</v>
          </cell>
          <cell r="O11" t="str">
            <v>ALT_L_INF</v>
          </cell>
          <cell r="P11" t="str">
            <v>ALT</v>
          </cell>
          <cell r="R11" t="str">
            <v>C</v>
          </cell>
          <cell r="S11" t="str">
            <v>CLP</v>
          </cell>
          <cell r="W11" t="str">
            <v>HCD_LOC_CORP_NT</v>
          </cell>
          <cell r="X11" t="str">
            <v>PEC</v>
          </cell>
        </row>
        <row r="12">
          <cell r="B12" t="str">
            <v>Alternativos_Internacional_Private Equity_Secondary PE____</v>
          </cell>
          <cell r="C12" t="str">
            <v>ALT_I_PE_SPE</v>
          </cell>
          <cell r="D12" t="str">
            <v>PE</v>
          </cell>
          <cell r="F12" t="str">
            <v>-</v>
          </cell>
          <cell r="O12" t="str">
            <v>ALT_L_PE_C</v>
          </cell>
          <cell r="P12" t="str">
            <v>ALT</v>
          </cell>
          <cell r="R12" t="str">
            <v>N</v>
          </cell>
          <cell r="S12" t="str">
            <v>CNH</v>
          </cell>
          <cell r="W12" t="str">
            <v>PEN_VAC_CORP</v>
          </cell>
          <cell r="X12" t="str">
            <v>PEC</v>
          </cell>
        </row>
        <row r="13">
          <cell r="B13" t="str">
            <v>Alternativos_Internacional_Real Estate______</v>
          </cell>
          <cell r="C13" t="str">
            <v>ALT_I_RE</v>
          </cell>
          <cell r="D13" t="str">
            <v>PE</v>
          </cell>
          <cell r="F13" t="str">
            <v>-</v>
          </cell>
          <cell r="O13" t="str">
            <v>ALT_L_PE_PD</v>
          </cell>
          <cell r="P13" t="str">
            <v>ALT</v>
          </cell>
          <cell r="R13" t="str">
            <v>N</v>
          </cell>
          <cell r="S13" t="str">
            <v>CNY</v>
          </cell>
          <cell r="W13" t="str">
            <v>PEN_NOM_CORP_NT</v>
          </cell>
          <cell r="X13" t="str">
            <v>PEC</v>
          </cell>
        </row>
        <row r="14">
          <cell r="B14" t="str">
            <v>Alternativos_Local_Infraestructura______</v>
          </cell>
          <cell r="C14" t="str">
            <v>ALT_L_INF</v>
          </cell>
          <cell r="D14" t="str">
            <v>REIT</v>
          </cell>
          <cell r="F14" t="str">
            <v>-</v>
          </cell>
          <cell r="O14" t="str">
            <v>ALT_L_PE_PE</v>
          </cell>
          <cell r="P14" t="str">
            <v>ALT</v>
          </cell>
          <cell r="R14" t="str">
            <v>F</v>
          </cell>
          <cell r="S14" t="str">
            <v>COP</v>
          </cell>
          <cell r="W14" t="str">
            <v>HCD_INT_EM_CORP_HY</v>
          </cell>
          <cell r="X14" t="str">
            <v>EMC</v>
          </cell>
        </row>
        <row r="15">
          <cell r="B15" t="str">
            <v>Alternativos_Local_Private Debt______</v>
          </cell>
          <cell r="C15" t="str">
            <v>ALT_L_PD</v>
          </cell>
          <cell r="D15" t="str">
            <v>PE</v>
          </cell>
          <cell r="F15" t="str">
            <v>-</v>
          </cell>
          <cell r="O15" t="str">
            <v>ALT_L_RE</v>
          </cell>
          <cell r="P15" t="str">
            <v>ALT</v>
          </cell>
          <cell r="R15" t="str">
            <v>Q</v>
          </cell>
          <cell r="S15" t="str">
            <v>CZK</v>
          </cell>
          <cell r="W15" t="str">
            <v>LCD_CORP_HY</v>
          </cell>
          <cell r="X15" t="str">
            <v>EMC</v>
          </cell>
        </row>
        <row r="16">
          <cell r="B16" t="str">
            <v>Alternativos_Local_Private Equity______</v>
          </cell>
          <cell r="C16" t="str">
            <v>ALT_L_PE</v>
          </cell>
          <cell r="D16" t="str">
            <v>PE</v>
          </cell>
          <cell r="F16" t="str">
            <v>-</v>
          </cell>
          <cell r="O16" t="str">
            <v>ALT_D</v>
          </cell>
          <cell r="P16" t="str">
            <v>ALT</v>
          </cell>
          <cell r="R16" t="str">
            <v>M</v>
          </cell>
          <cell r="S16" t="str">
            <v>DKK</v>
          </cell>
          <cell r="W16" t="str">
            <v>HCD_INT_EM_CORP_IG</v>
          </cell>
          <cell r="X16" t="str">
            <v>EMC</v>
          </cell>
        </row>
        <row r="17">
          <cell r="B17" t="str">
            <v>Alternativos_Local_Private Equity_Commodities____</v>
          </cell>
          <cell r="C17" t="str">
            <v>ALT_L_PE_C</v>
          </cell>
          <cell r="D17" t="str">
            <v>PE</v>
          </cell>
          <cell r="F17" t="str">
            <v>-</v>
          </cell>
          <cell r="O17" t="str">
            <v>HCD_INT_DM_CORP_FMCB</v>
          </cell>
          <cell r="P17" t="str">
            <v>RFIG</v>
          </cell>
          <cell r="R17" t="str">
            <v>2</v>
          </cell>
          <cell r="S17" t="str">
            <v>DOL</v>
          </cell>
          <cell r="W17" t="str">
            <v>LCD_CORP_IG</v>
          </cell>
          <cell r="X17" t="str">
            <v>EMC</v>
          </cell>
        </row>
        <row r="18">
          <cell r="B18" t="str">
            <v>Alternativos_Local_Private Equity_Funds of Funds____</v>
          </cell>
          <cell r="C18" t="str">
            <v>ALT_L_PE_FF</v>
          </cell>
          <cell r="D18" t="str">
            <v>PE</v>
          </cell>
          <cell r="F18" t="str">
            <v>-</v>
          </cell>
          <cell r="O18" t="str">
            <v>HCD_INT_DM_CORP_FMHY</v>
          </cell>
          <cell r="P18" t="str">
            <v>RFIG</v>
          </cell>
          <cell r="R18" t="str">
            <v>V</v>
          </cell>
          <cell r="S18" t="str">
            <v>EGP</v>
          </cell>
          <cell r="W18" t="str">
            <v>HCD_LOC_CORP_REG</v>
          </cell>
          <cell r="X18" t="str">
            <v>PEC</v>
          </cell>
        </row>
        <row r="19">
          <cell r="B19" t="str">
            <v>Alternativos_Local_Private Equity_Private Debt____</v>
          </cell>
          <cell r="C19" t="str">
            <v>ALT_L_PE_PD</v>
          </cell>
          <cell r="D19" t="str">
            <v>PE</v>
          </cell>
          <cell r="F19" t="str">
            <v>-</v>
          </cell>
          <cell r="O19" t="str">
            <v>HCD_INT_DM_CORP_FMIG</v>
          </cell>
          <cell r="P19" t="str">
            <v>RFIG</v>
          </cell>
          <cell r="R19" t="str">
            <v>4</v>
          </cell>
          <cell r="S19" t="str">
            <v>EUR</v>
          </cell>
          <cell r="W19" t="str">
            <v>PEN_NOM_CORP_REG</v>
          </cell>
          <cell r="X19" t="str">
            <v>PEC</v>
          </cell>
        </row>
        <row r="20">
          <cell r="B20" t="str">
            <v>Alternativos_Local_Private Equity_Private Equity____</v>
          </cell>
          <cell r="C20" t="str">
            <v>ALT_L_PE_PE</v>
          </cell>
          <cell r="D20" t="str">
            <v>PE</v>
          </cell>
          <cell r="F20" t="str">
            <v>-</v>
          </cell>
          <cell r="O20" t="str">
            <v>HCD_INT_DM_CORP_FMSL</v>
          </cell>
          <cell r="P20" t="str">
            <v>RFIG</v>
          </cell>
          <cell r="R20" t="str">
            <v>6</v>
          </cell>
          <cell r="S20" t="str">
            <v>GBP</v>
          </cell>
          <cell r="X20" t="str">
            <v>INTER</v>
          </cell>
        </row>
        <row r="21">
          <cell r="B21" t="str">
            <v>Alternativos_Local_Private Equity_Secondary PE____</v>
          </cell>
          <cell r="C21" t="str">
            <v>ALT_L_PE_SPE</v>
          </cell>
          <cell r="D21" t="str">
            <v>PE</v>
          </cell>
          <cell r="F21" t="str">
            <v>-</v>
          </cell>
          <cell r="O21" t="str">
            <v>HCD_INT_DM_GOB_AUS</v>
          </cell>
          <cell r="P21" t="str">
            <v>RFIG</v>
          </cell>
          <cell r="R21" t="str">
            <v>O</v>
          </cell>
          <cell r="S21" t="str">
            <v>HKD</v>
          </cell>
          <cell r="W21" t="str">
            <v>HCD_INT_DM_CORP_FMHY</v>
          </cell>
          <cell r="X21" t="str">
            <v>DMHY</v>
          </cell>
        </row>
        <row r="22">
          <cell r="B22" t="str">
            <v>Alternativos_Local_Real Estate______</v>
          </cell>
          <cell r="C22" t="str">
            <v>ALT_L_RE</v>
          </cell>
          <cell r="D22" t="str">
            <v>REIT</v>
          </cell>
          <cell r="F22" t="str">
            <v>-</v>
          </cell>
          <cell r="O22" t="str">
            <v>HCD_INT_DM_GOB_CAN</v>
          </cell>
          <cell r="P22" t="str">
            <v>RFIG</v>
          </cell>
          <cell r="R22" t="str">
            <v>P</v>
          </cell>
          <cell r="S22" t="str">
            <v>HUF</v>
          </cell>
          <cell r="W22" t="str">
            <v>HCD_INT_DM_CORP_FMIG</v>
          </cell>
          <cell r="X22" t="str">
            <v>DMIG</v>
          </cell>
        </row>
        <row r="23">
          <cell r="B23" t="str">
            <v>Alternativos_Dummy________</v>
          </cell>
          <cell r="C23" t="str">
            <v>ALT_D</v>
          </cell>
          <cell r="D23" t="str">
            <v>REIT</v>
          </cell>
          <cell r="F23" t="str">
            <v>-</v>
          </cell>
          <cell r="O23" t="str">
            <v>HCD_INT_DM_GOB_FM</v>
          </cell>
          <cell r="P23" t="str">
            <v>RFIG</v>
          </cell>
          <cell r="R23" t="str">
            <v>L</v>
          </cell>
          <cell r="S23" t="str">
            <v>IDR</v>
          </cell>
          <cell r="W23" t="str">
            <v>HCD_INT_DM_CORP_FMSL</v>
          </cell>
          <cell r="X23" t="str">
            <v>DMSL</v>
          </cell>
        </row>
        <row r="24">
          <cell r="B24" t="str">
            <v>Derivados_Renta Fija_Futuro_US____</v>
          </cell>
          <cell r="C24" t="str">
            <v>DER_RF_FUT_US</v>
          </cell>
          <cell r="D24" t="str">
            <v>DMGD</v>
          </cell>
          <cell r="F24" t="str">
            <v>-</v>
          </cell>
          <cell r="O24" t="str">
            <v>HCD_INT_DM_GOB_JPN</v>
          </cell>
          <cell r="P24" t="str">
            <v>RFIG</v>
          </cell>
          <cell r="R24" t="str">
            <v>W</v>
          </cell>
          <cell r="S24" t="str">
            <v>ILS</v>
          </cell>
          <cell r="W24" t="str">
            <v>HCD_INT_DM_GOB_FM</v>
          </cell>
          <cell r="X24" t="str">
            <v>DMS</v>
          </cell>
        </row>
        <row r="25">
          <cell r="B25" t="str">
            <v>Derivados_Renta Variable_Futuro_US____</v>
          </cell>
          <cell r="C25" t="str">
            <v>DER_RV_FUT_US</v>
          </cell>
          <cell r="D25" t="str">
            <v>US</v>
          </cell>
          <cell r="F25" t="str">
            <v>-</v>
          </cell>
          <cell r="O25" t="str">
            <v>HCD_INT_DM_GOB_UK</v>
          </cell>
          <cell r="P25" t="str">
            <v>RFIG</v>
          </cell>
          <cell r="R25" t="str">
            <v>5</v>
          </cell>
          <cell r="S25" t="str">
            <v>JPY</v>
          </cell>
          <cell r="W25" t="str">
            <v>HCD_INT_EM_CORP_FM</v>
          </cell>
          <cell r="X25" t="str">
            <v>EMC</v>
          </cell>
        </row>
        <row r="26">
          <cell r="B26" t="str">
            <v>Derivados_Renta Variable_Option_EME_AGG__</v>
          </cell>
          <cell r="C26" t="str">
            <v>DER_RV_OP_EME_AGG</v>
          </cell>
          <cell r="D26" t="str">
            <v>EME</v>
          </cell>
          <cell r="F26" t="str">
            <v>-</v>
          </cell>
          <cell r="O26" t="str">
            <v>HCD_INT_DM_GOB_US</v>
          </cell>
          <cell r="P26" t="str">
            <v>RFIG</v>
          </cell>
          <cell r="R26" t="str">
            <v>9</v>
          </cell>
          <cell r="S26" t="str">
            <v>MXN</v>
          </cell>
          <cell r="W26" t="str">
            <v>LCD_CORP_FM</v>
          </cell>
          <cell r="X26" t="str">
            <v>EMC</v>
          </cell>
        </row>
        <row r="27">
          <cell r="B27" t="str">
            <v>Derivados_Renta Variable_Option_EME_CH__</v>
          </cell>
          <cell r="C27" t="str">
            <v>DER_RV_OP_EME_CH</v>
          </cell>
          <cell r="D27" t="str">
            <v>EME</v>
          </cell>
          <cell r="F27" t="str">
            <v>-</v>
          </cell>
          <cell r="O27" t="str">
            <v>HCD_INT_DM_MM_FM</v>
          </cell>
          <cell r="P27" t="str">
            <v>RFIG</v>
          </cell>
          <cell r="R27" t="str">
            <v>D</v>
          </cell>
          <cell r="S27" t="str">
            <v>NOK</v>
          </cell>
          <cell r="W27" t="str">
            <v>HCD_INT_EM_GOB_FM</v>
          </cell>
          <cell r="X27" t="str">
            <v>EMHC</v>
          </cell>
        </row>
        <row r="28">
          <cell r="B28" t="str">
            <v>Derivados_Renta Variable_Option_US____</v>
          </cell>
          <cell r="C28" t="str">
            <v>DER_RV_OP_US</v>
          </cell>
          <cell r="D28" t="str">
            <v>US</v>
          </cell>
          <cell r="F28" t="str">
            <v>-</v>
          </cell>
          <cell r="O28" t="str">
            <v>HCD_INT_EM_CORP_FM</v>
          </cell>
          <cell r="P28" t="str">
            <v>RFIG</v>
          </cell>
          <cell r="R28" t="str">
            <v>E</v>
          </cell>
          <cell r="S28" t="str">
            <v>NZD</v>
          </cell>
          <cell r="W28" t="str">
            <v>LCD_GOB_FM</v>
          </cell>
          <cell r="X28" t="str">
            <v>EMLC</v>
          </cell>
        </row>
        <row r="29">
          <cell r="B29" t="str">
            <v>Derivados_Renta Fija_Option_US___</v>
          </cell>
          <cell r="C29" t="str">
            <v>DER_RF_OP_US</v>
          </cell>
          <cell r="D29" t="str">
            <v>US</v>
          </cell>
          <cell r="F29" t="str">
            <v>-</v>
          </cell>
          <cell r="O29" t="str">
            <v>HCD_INT_EM_CORP_HY</v>
          </cell>
          <cell r="P29" t="str">
            <v>RFIC</v>
          </cell>
          <cell r="R29" t="str">
            <v>R</v>
          </cell>
          <cell r="S29" t="str">
            <v>PLN</v>
          </cell>
          <cell r="W29" t="str">
            <v>HCD_INT_EM_GOB_BRA</v>
          </cell>
          <cell r="X29" t="str">
            <v>EMHC</v>
          </cell>
        </row>
        <row r="30">
          <cell r="B30" t="str">
            <v>Renta Fija_Hard Currency_Internacional_DM_Corporativa_FM Convertibles</v>
          </cell>
          <cell r="C30" t="str">
            <v>HCD_INT_DM_CORP_FMCB</v>
          </cell>
          <cell r="D30" t="str">
            <v>RFI</v>
          </cell>
          <cell r="F30" t="str">
            <v>RF_ETF</v>
          </cell>
          <cell r="O30" t="str">
            <v>HCD_INT_EM_CORP_IG</v>
          </cell>
          <cell r="P30" t="str">
            <v>RFIC</v>
          </cell>
          <cell r="R30" t="str">
            <v>S</v>
          </cell>
          <cell r="S30" t="str">
            <v>RON</v>
          </cell>
          <cell r="W30" t="str">
            <v>LCD_GOB_BRA</v>
          </cell>
          <cell r="X30" t="str">
            <v>EMLC</v>
          </cell>
        </row>
        <row r="31">
          <cell r="B31" t="str">
            <v>Renta Fija_Hard Currency_Internacional_DM_Corporativa_FM High Yield</v>
          </cell>
          <cell r="C31" t="str">
            <v>HCD_INT_DM_CORP_FMHY</v>
          </cell>
          <cell r="D31" t="str">
            <v>RFI</v>
          </cell>
          <cell r="F31" t="str">
            <v>RF_ETF</v>
          </cell>
          <cell r="O31" t="str">
            <v>HCD_INT_EM_GOB_BRA</v>
          </cell>
          <cell r="P31" t="str">
            <v>RFIG</v>
          </cell>
          <cell r="R31" t="str">
            <v>G</v>
          </cell>
          <cell r="S31" t="str">
            <v>SEK</v>
          </cell>
          <cell r="W31" t="str">
            <v>HCD_INT_EM_GOB_CHI</v>
          </cell>
          <cell r="X31" t="str">
            <v>EMHC</v>
          </cell>
        </row>
        <row r="32">
          <cell r="B32" t="str">
            <v>Renta Fija_Hard Currency_Internacional_DM_Corporativa_FM Investment Grade</v>
          </cell>
          <cell r="C32" t="str">
            <v>HCD_INT_DM_CORP_FMIG</v>
          </cell>
          <cell r="D32" t="str">
            <v>RFI</v>
          </cell>
          <cell r="F32" t="str">
            <v>RF_ETF</v>
          </cell>
          <cell r="O32" t="str">
            <v>HCD_INT_EM_GOB_CHI</v>
          </cell>
          <cell r="P32" t="str">
            <v>RFIG</v>
          </cell>
          <cell r="R32" t="str">
            <v>K</v>
          </cell>
          <cell r="S32" t="str">
            <v>SGD</v>
          </cell>
          <cell r="W32" t="str">
            <v>LCD_GOB_CHI</v>
          </cell>
          <cell r="X32" t="str">
            <v>EMLC</v>
          </cell>
        </row>
        <row r="33">
          <cell r="B33" t="str">
            <v>Renta Fija_Hard Currency_Internacional_DM_Corporativa_FM Senior Loans</v>
          </cell>
          <cell r="C33" t="str">
            <v>HCD_INT_DM_CORP_FMSL</v>
          </cell>
          <cell r="D33" t="str">
            <v>RFI</v>
          </cell>
          <cell r="F33" t="str">
            <v>RF_ETF</v>
          </cell>
          <cell r="O33" t="str">
            <v>HCD_INT_EM_GOB_COL</v>
          </cell>
          <cell r="P33" t="str">
            <v>RFIG</v>
          </cell>
          <cell r="R33" t="str">
            <v>U</v>
          </cell>
          <cell r="S33" t="str">
            <v>THB</v>
          </cell>
          <cell r="W33" t="str">
            <v>HCD_INT_EM_GOB_COL</v>
          </cell>
          <cell r="X33" t="str">
            <v>EMHC</v>
          </cell>
        </row>
        <row r="34">
          <cell r="B34" t="str">
            <v>Renta Fija_Hard Currency_Internacional_DM_Gobierno_AUS</v>
          </cell>
          <cell r="C34" t="str">
            <v>HCD_INT_DM_GOB_AUS</v>
          </cell>
          <cell r="D34" t="str">
            <v>RFI</v>
          </cell>
          <cell r="F34" t="str">
            <v>RFI</v>
          </cell>
          <cell r="O34" t="str">
            <v>HCD_INT_EM_GOB_FM</v>
          </cell>
          <cell r="P34" t="str">
            <v>RFIG</v>
          </cell>
          <cell r="R34" t="str">
            <v>H</v>
          </cell>
          <cell r="S34" t="str">
            <v>TRY</v>
          </cell>
          <cell r="W34" t="str">
            <v>LCD_GOB_COL</v>
          </cell>
          <cell r="X34" t="str">
            <v>EMLC</v>
          </cell>
        </row>
        <row r="35">
          <cell r="B35" t="str">
            <v>Renta Fija_Hard Currency_Internacional_DM_Gobierno_CAN</v>
          </cell>
          <cell r="C35" t="str">
            <v>HCD_INT_DM_GOB_CAN</v>
          </cell>
          <cell r="D35" t="str">
            <v>RFI</v>
          </cell>
          <cell r="F35" t="str">
            <v>RFI</v>
          </cell>
          <cell r="O35" t="str">
            <v>HCD_INT_EM_GOB_MEX</v>
          </cell>
          <cell r="P35" t="str">
            <v>RFIG</v>
          </cell>
          <cell r="R35" t="str">
            <v>T</v>
          </cell>
          <cell r="S35" t="str">
            <v>ZAR</v>
          </cell>
          <cell r="W35" t="str">
            <v>HCD_LOC_GOB_HC</v>
          </cell>
          <cell r="X35" t="str">
            <v>PEG</v>
          </cell>
        </row>
        <row r="36">
          <cell r="B36" t="str">
            <v>Renta Fija_Hard Currency_Internacional_DM_Gobierno_Fondos Mutuos</v>
          </cell>
          <cell r="C36" t="str">
            <v>HCD_INT_DM_GOB_FM</v>
          </cell>
          <cell r="D36" t="str">
            <v>RFI</v>
          </cell>
          <cell r="F36" t="str">
            <v>RF_ETF</v>
          </cell>
          <cell r="O36" t="str">
            <v>HCD_LOC_CORP_FM</v>
          </cell>
          <cell r="P36" t="str">
            <v>RFLG</v>
          </cell>
          <cell r="R36" t="str">
            <v>X</v>
          </cell>
          <cell r="S36" t="str">
            <v>RUB</v>
          </cell>
          <cell r="W36" t="str">
            <v>PEN_VAC_GOB</v>
          </cell>
          <cell r="X36" t="str">
            <v>PEG</v>
          </cell>
        </row>
        <row r="37">
          <cell r="B37" t="str">
            <v>Renta Fija_Hard Currency_Internacional_DM_Gobierno_JPN</v>
          </cell>
          <cell r="C37" t="str">
            <v>HCD_INT_DM_GOB_JPN</v>
          </cell>
          <cell r="D37" t="str">
            <v>RFI</v>
          </cell>
          <cell r="F37" t="str">
            <v>RFI</v>
          </cell>
          <cell r="O37" t="str">
            <v>HCD_LOC_CORP_NT</v>
          </cell>
          <cell r="P37" t="str">
            <v>RFLC</v>
          </cell>
          <cell r="R37" t="str">
            <v>FT</v>
          </cell>
          <cell r="S37" t="str">
            <v>FUT</v>
          </cell>
          <cell r="W37" t="str">
            <v>PEN_NOM_GOB_LC</v>
          </cell>
          <cell r="X37" t="str">
            <v>PEG</v>
          </cell>
        </row>
        <row r="38">
          <cell r="B38" t="str">
            <v>Renta Fija_Hard Currency_Internacional_DM_Gobierno_US</v>
          </cell>
          <cell r="C38" t="str">
            <v>HCD_INT_DM_GOB_US</v>
          </cell>
          <cell r="D38" t="str">
            <v>RFI</v>
          </cell>
          <cell r="F38" t="str">
            <v>RFI</v>
          </cell>
          <cell r="O38" t="str">
            <v>HCD_LOC_CORP_REG</v>
          </cell>
          <cell r="P38" t="str">
            <v>RFLC</v>
          </cell>
          <cell r="R38" t="str">
            <v>PT</v>
          </cell>
          <cell r="S38" t="str">
            <v>PUT</v>
          </cell>
          <cell r="W38" t="str">
            <v>PEN_NOM_GOB_CD</v>
          </cell>
          <cell r="X38" t="str">
            <v>PEG</v>
          </cell>
        </row>
        <row r="39">
          <cell r="B39" t="str">
            <v>Renta Fija_Hard Currency_Internacional_DM_Money Market_Fondos Mutuos</v>
          </cell>
          <cell r="C39" t="str">
            <v>HCD_INT_DM_MM_FM</v>
          </cell>
          <cell r="D39" t="str">
            <v>RFI</v>
          </cell>
          <cell r="F39" t="str">
            <v>RF_ETF</v>
          </cell>
          <cell r="O39" t="str">
            <v>HCD_LOC_GOB_HC</v>
          </cell>
          <cell r="P39" t="str">
            <v>RFLG</v>
          </cell>
          <cell r="R39" t="str">
            <v>I</v>
          </cell>
          <cell r="S39" t="str">
            <v>KRW</v>
          </cell>
          <cell r="W39" t="str">
            <v>HCD_INT_EM_GOB_MEX</v>
          </cell>
          <cell r="X39" t="str">
            <v>EMHC</v>
          </cell>
        </row>
        <row r="40">
          <cell r="B40" t="str">
            <v>Renta Fija_Hard Currency_Internacional_EM_Corporativa_Fondos Mutuos</v>
          </cell>
          <cell r="C40" t="str">
            <v>HCD_INT_EM_CORP_FM</v>
          </cell>
          <cell r="D40" t="str">
            <v>RFI</v>
          </cell>
          <cell r="F40" t="str">
            <v>RF_ETF</v>
          </cell>
          <cell r="O40" t="str">
            <v>LCD_CORP_FM</v>
          </cell>
          <cell r="P40" t="str">
            <v>RFLG</v>
          </cell>
          <cell r="R40" t="str">
            <v>J</v>
          </cell>
          <cell r="S40" t="str">
            <v>TWD</v>
          </cell>
          <cell r="W40" t="str">
            <v>LCD_GOB_MEX</v>
          </cell>
          <cell r="X40" t="str">
            <v>EMLC</v>
          </cell>
        </row>
        <row r="41">
          <cell r="B41" t="str">
            <v>Renta Fija_Hard Currency_Internacional_EM_Corporativa_High Yield</v>
          </cell>
          <cell r="C41" t="str">
            <v>HCD_INT_EM_CORP_HY</v>
          </cell>
          <cell r="D41" t="str">
            <v>RFI</v>
          </cell>
          <cell r="F41" t="str">
            <v>RFI</v>
          </cell>
          <cell r="O41" t="str">
            <v>LCD_CORP_HY</v>
          </cell>
          <cell r="P41" t="str">
            <v>RFIC</v>
          </cell>
          <cell r="R41" t="str">
            <v>Y</v>
          </cell>
          <cell r="S41" t="str">
            <v>INR</v>
          </cell>
          <cell r="W41" t="str">
            <v>HCD_INT_DM_GOB_US</v>
          </cell>
          <cell r="X41" t="str">
            <v>DMS</v>
          </cell>
        </row>
        <row r="42">
          <cell r="B42" t="str">
            <v>Renta Fija_Hard Currency_Internacional_EM_Corporativa_Investment Grade</v>
          </cell>
          <cell r="C42" t="str">
            <v>HCD_INT_EM_CORP_IG</v>
          </cell>
          <cell r="D42" t="str">
            <v>RFI</v>
          </cell>
          <cell r="F42" t="str">
            <v>RFI</v>
          </cell>
          <cell r="O42" t="str">
            <v>LCD_CORP_IG</v>
          </cell>
          <cell r="P42" t="str">
            <v>RFIC</v>
          </cell>
          <cell r="R42" t="str">
            <v>Z</v>
          </cell>
          <cell r="S42" t="str">
            <v>LKR</v>
          </cell>
          <cell r="W42" t="str">
            <v>LATAM_MB</v>
          </cell>
          <cell r="X42" t="str">
            <v>INTER</v>
          </cell>
        </row>
        <row r="43">
          <cell r="B43" t="str">
            <v>Renta Fija_Hard Currency_Internacional_EM_Gobierno_Brasil</v>
          </cell>
          <cell r="C43" t="str">
            <v>HCD_INT_EM_GOB_BRA</v>
          </cell>
          <cell r="D43" t="str">
            <v>RFI</v>
          </cell>
          <cell r="F43" t="str">
            <v>RFI</v>
          </cell>
          <cell r="O43" t="str">
            <v>LCD_GOB_BRA</v>
          </cell>
          <cell r="P43" t="str">
            <v>RFIG</v>
          </cell>
          <cell r="R43" t="str">
            <v>µ</v>
          </cell>
          <cell r="S43" t="str">
            <v>MYR</v>
          </cell>
          <cell r="W43" t="str">
            <v>LATAM_OG</v>
          </cell>
          <cell r="X43" t="str">
            <v>INTER</v>
          </cell>
        </row>
        <row r="44">
          <cell r="B44" t="str">
            <v>Renta Fija_Hard Currency_Internacional_EM_Gobierno_Chile</v>
          </cell>
          <cell r="C44" t="str">
            <v>HCD_INT_EM_GOB_CHI</v>
          </cell>
          <cell r="D44" t="str">
            <v>RFI</v>
          </cell>
          <cell r="F44" t="str">
            <v>RFI</v>
          </cell>
          <cell r="O44" t="str">
            <v>LCD_GOB_CHI</v>
          </cell>
          <cell r="P44" t="str">
            <v>RFIG</v>
          </cell>
          <cell r="R44" t="str">
            <v>ß</v>
          </cell>
          <cell r="S44" t="str">
            <v>PHP</v>
          </cell>
          <cell r="W44" t="str">
            <v>PE_RF</v>
          </cell>
          <cell r="X44" t="str">
            <v>ALT</v>
          </cell>
        </row>
        <row r="45">
          <cell r="B45" t="str">
            <v>Renta Fija_Hard Currency_Internacional_EM_Gobierno_Colombia</v>
          </cell>
          <cell r="C45" t="str">
            <v>HCD_INT_EM_GOB_COL</v>
          </cell>
          <cell r="D45" t="str">
            <v>RFI</v>
          </cell>
          <cell r="F45" t="str">
            <v>RFI</v>
          </cell>
          <cell r="O45" t="str">
            <v>LCD_GOB_COL</v>
          </cell>
          <cell r="P45" t="str">
            <v>RFIG</v>
          </cell>
          <cell r="R45" t="str">
            <v>ç</v>
          </cell>
          <cell r="S45" t="str">
            <v>VND</v>
          </cell>
          <cell r="W45" t="str">
            <v>PE_RV</v>
          </cell>
          <cell r="X45" t="str">
            <v>ALT</v>
          </cell>
        </row>
        <row r="46">
          <cell r="B46" t="str">
            <v>Renta Fija_Hard Currency_Internacional_EM_Gobierno_Fondos Mutuos</v>
          </cell>
          <cell r="C46" t="str">
            <v>HCD_INT_EM_GOB_FM</v>
          </cell>
          <cell r="D46" t="str">
            <v>RFI</v>
          </cell>
          <cell r="F46" t="str">
            <v>RF_ETF</v>
          </cell>
          <cell r="O46" t="str">
            <v>LCD_GOB_FM</v>
          </cell>
          <cell r="P46" t="str">
            <v>RFIG</v>
          </cell>
          <cell r="R46" t="str">
            <v>ð</v>
          </cell>
          <cell r="S46" t="str">
            <v>BDT</v>
          </cell>
          <cell r="W46" t="str">
            <v>RF_FM_Loc_HC</v>
          </cell>
          <cell r="X46" t="str">
            <v>PEC</v>
          </cell>
        </row>
        <row r="47">
          <cell r="B47" t="str">
            <v>Renta Fija_Hard Currency_Internacional_EM_Gobierno_Mexico</v>
          </cell>
          <cell r="C47" t="str">
            <v>HCD_INT_EM_GOB_MEX</v>
          </cell>
          <cell r="D47" t="str">
            <v>RFI</v>
          </cell>
          <cell r="F47" t="str">
            <v>RFI</v>
          </cell>
          <cell r="O47" t="str">
            <v>LCD_GOB_MEX</v>
          </cell>
          <cell r="P47" t="str">
            <v>RFIG</v>
          </cell>
          <cell r="R47" t="str">
            <v>ƒ</v>
          </cell>
          <cell r="S47" t="str">
            <v>PKR</v>
          </cell>
          <cell r="W47" t="str">
            <v>RF_FM_Loc_LC</v>
          </cell>
          <cell r="X47" t="str">
            <v>PEC</v>
          </cell>
        </row>
        <row r="48">
          <cell r="B48" t="str">
            <v>Renta Fija_Hard Currency_Local_Corporativa_Fondos Mutuos__</v>
          </cell>
          <cell r="C48" t="str">
            <v>HCD_LOC_CORP_FM</v>
          </cell>
          <cell r="D48" t="str">
            <v>RFL</v>
          </cell>
          <cell r="F48" t="str">
            <v>RF_ETF</v>
          </cell>
          <cell r="O48" t="str">
            <v>LCD_GOB_RUS</v>
          </cell>
          <cell r="P48" t="str">
            <v>RFIG</v>
          </cell>
          <cell r="R48" t="str">
            <v>ƞ</v>
          </cell>
          <cell r="S48" t="str">
            <v>AED</v>
          </cell>
          <cell r="W48" t="str">
            <v>RVI_DM_AGG</v>
          </cell>
          <cell r="X48" t="str">
            <v>INTER</v>
          </cell>
        </row>
        <row r="49">
          <cell r="B49" t="str">
            <v>Renta Fija_Hard Currency_Local_Corporativa_Non Tradable__</v>
          </cell>
          <cell r="C49" t="str">
            <v>HCD_LOC_CORP_NT</v>
          </cell>
          <cell r="D49" t="str">
            <v>RFL</v>
          </cell>
          <cell r="F49" t="str">
            <v>RFL_CORP</v>
          </cell>
          <cell r="O49" t="str">
            <v>PEN_NOM_CORP_FM</v>
          </cell>
          <cell r="P49" t="str">
            <v>RFLG</v>
          </cell>
          <cell r="R49" t="str">
            <v>Ʃ</v>
          </cell>
          <cell r="S49" t="str">
            <v>QAR</v>
          </cell>
          <cell r="W49" t="str">
            <v>RVI_DM_CADAUS</v>
          </cell>
          <cell r="X49" t="str">
            <v>INTER</v>
          </cell>
        </row>
        <row r="50">
          <cell r="B50" t="str">
            <v>Renta Fija_Hard Currency_Local_Corporativa_REGS__</v>
          </cell>
          <cell r="C50" t="str">
            <v>HCD_LOC_CORP_REG</v>
          </cell>
          <cell r="D50" t="str">
            <v>RFL</v>
          </cell>
          <cell r="F50" t="str">
            <v>RFL_CORP</v>
          </cell>
          <cell r="O50" t="str">
            <v>PEN_NOM_CORP_NT</v>
          </cell>
          <cell r="P50" t="str">
            <v>RFLC</v>
          </cell>
          <cell r="R50" t="str">
            <v>Ʒ</v>
          </cell>
          <cell r="S50" t="str">
            <v>ARS</v>
          </cell>
          <cell r="W50" t="str">
            <v>RVI_DM_EU_AGG</v>
          </cell>
          <cell r="X50" t="str">
            <v>INTER</v>
          </cell>
        </row>
        <row r="51">
          <cell r="B51" t="str">
            <v>Renta Fija_Hard Currency_Local_Gobierno____</v>
          </cell>
          <cell r="C51" t="str">
            <v>HCD_LOC_GOB_HC</v>
          </cell>
          <cell r="D51" t="str">
            <v>RFL</v>
          </cell>
          <cell r="F51" t="str">
            <v>RF_SOB</v>
          </cell>
          <cell r="O51" t="str">
            <v>PEN_NOM_CORP_REG</v>
          </cell>
          <cell r="P51" t="str">
            <v>RFLC</v>
          </cell>
          <cell r="R51" t="str">
            <v>ƴ</v>
          </cell>
          <cell r="S51" t="str">
            <v>NGN</v>
          </cell>
          <cell r="W51" t="str">
            <v>RVI_DM_JAPAN_AGG</v>
          </cell>
          <cell r="X51" t="str">
            <v>INTER</v>
          </cell>
        </row>
        <row r="52">
          <cell r="B52" t="str">
            <v>Renta Fija_Local Currency_Corporativa_Fondos Mutuos____</v>
          </cell>
          <cell r="C52" t="str">
            <v>LCD_CORP_FM</v>
          </cell>
          <cell r="D52" t="str">
            <v>RFI</v>
          </cell>
          <cell r="F52" t="str">
            <v>RF_ETF</v>
          </cell>
          <cell r="O52" t="str">
            <v>PEN_NOM_GOB_CD</v>
          </cell>
          <cell r="P52" t="str">
            <v>RFLG</v>
          </cell>
          <cell r="R52" t="str">
            <v>Ƿ</v>
          </cell>
          <cell r="S52" t="str">
            <v>UYU</v>
          </cell>
          <cell r="W52" t="str">
            <v>RVI_DM_US_AGG</v>
          </cell>
          <cell r="X52" t="str">
            <v>INTER</v>
          </cell>
        </row>
        <row r="53">
          <cell r="B53" t="str">
            <v>Renta Fija_Local Currency_Corporativa_High Yield____</v>
          </cell>
          <cell r="C53" t="str">
            <v>LCD_CORP_HY</v>
          </cell>
          <cell r="D53" t="str">
            <v>RFI</v>
          </cell>
          <cell r="F53" t="str">
            <v>RFI</v>
          </cell>
          <cell r="O53" t="str">
            <v>PEN_NOM_GOB_LC</v>
          </cell>
          <cell r="P53" t="str">
            <v>RFLG</v>
          </cell>
          <cell r="R53" t="str">
            <v>ɀ</v>
          </cell>
          <cell r="S53" t="str">
            <v>ZMW</v>
          </cell>
          <cell r="W53" t="str">
            <v>RVI_DM_US_CON</v>
          </cell>
          <cell r="X53" t="str">
            <v>INTER</v>
          </cell>
        </row>
        <row r="54">
          <cell r="B54" t="str">
            <v>Renta Fija_Local Currency_Corporativa_Investment Grade____</v>
          </cell>
          <cell r="C54" t="str">
            <v>LCD_CORP_IG</v>
          </cell>
          <cell r="D54" t="str">
            <v>RFI</v>
          </cell>
          <cell r="F54" t="str">
            <v>RFI</v>
          </cell>
          <cell r="O54" t="str">
            <v>PEN_VAC_CORP</v>
          </cell>
          <cell r="P54" t="str">
            <v>RFLC</v>
          </cell>
          <cell r="R54" t="str">
            <v>ʓ</v>
          </cell>
          <cell r="S54" t="str">
            <v>GHS</v>
          </cell>
          <cell r="W54" t="str">
            <v>RVI_DM_US_FIN</v>
          </cell>
          <cell r="X54" t="str">
            <v>INTER</v>
          </cell>
        </row>
        <row r="55">
          <cell r="B55" t="str">
            <v>Renta Fija_Local Currency_Gobierno_Brasil____</v>
          </cell>
          <cell r="C55" t="str">
            <v>LCD_GOB_BRA</v>
          </cell>
          <cell r="D55" t="str">
            <v>RFI</v>
          </cell>
          <cell r="F55" t="str">
            <v>RFI</v>
          </cell>
          <cell r="O55" t="str">
            <v>PEN_VAC_GOB</v>
          </cell>
          <cell r="P55" t="str">
            <v>RFLG</v>
          </cell>
          <cell r="R55" t="str">
            <v>ʓ</v>
          </cell>
          <cell r="S55" t="str">
            <v>GHS</v>
          </cell>
          <cell r="W55" t="str">
            <v>RVI_DM_US_FIN</v>
          </cell>
          <cell r="X55" t="str">
            <v>INTER</v>
          </cell>
        </row>
        <row r="56">
          <cell r="B56" t="str">
            <v>Renta Fija_Local Currency_Gobierno_Chile____</v>
          </cell>
          <cell r="C56" t="str">
            <v>LCD_GOB_CHI</v>
          </cell>
          <cell r="D56" t="str">
            <v>RFI</v>
          </cell>
          <cell r="F56" t="str">
            <v>RFI</v>
          </cell>
          <cell r="O56" t="str">
            <v>RVI_DM_AGG</v>
          </cell>
          <cell r="P56" t="str">
            <v>RVI</v>
          </cell>
          <cell r="R56" t="str">
            <v>θ</v>
          </cell>
          <cell r="S56" t="str">
            <v>RSD</v>
          </cell>
          <cell r="W56" t="str">
            <v>RVI_DM_US_HC</v>
          </cell>
          <cell r="X56" t="str">
            <v>INTER</v>
          </cell>
        </row>
        <row r="57">
          <cell r="B57" t="str">
            <v>Renta Fija_Local Currency_Gobierno_Colombia____</v>
          </cell>
          <cell r="C57" t="str">
            <v>LCD_GOB_COL</v>
          </cell>
          <cell r="D57" t="str">
            <v>RFI</v>
          </cell>
          <cell r="F57" t="str">
            <v>RFI</v>
          </cell>
          <cell r="O57" t="str">
            <v>RVI_DM_CADAUS</v>
          </cell>
          <cell r="P57" t="str">
            <v>RVI</v>
          </cell>
          <cell r="R57" t="str">
            <v>Ѱ</v>
          </cell>
          <cell r="S57" t="str">
            <v>DOP</v>
          </cell>
          <cell r="W57" t="str">
            <v>RVI_DM_US_HMB</v>
          </cell>
          <cell r="X57" t="str">
            <v>INTER</v>
          </cell>
        </row>
        <row r="58">
          <cell r="B58" t="str">
            <v>Renta Fija_Local Currency_Gobierno_Fondos Mutuos____</v>
          </cell>
          <cell r="C58" t="str">
            <v>LCD_GOB_FM</v>
          </cell>
          <cell r="D58" t="str">
            <v>RFI</v>
          </cell>
          <cell r="F58" t="str">
            <v>RF_ETF</v>
          </cell>
          <cell r="O58" t="str">
            <v>RVI_DM_ENRG_DER</v>
          </cell>
          <cell r="P58" t="str">
            <v>RVI</v>
          </cell>
          <cell r="R58" t="str">
            <v>Ѻ</v>
          </cell>
          <cell r="S58" t="str">
            <v>KES</v>
          </cell>
          <cell r="W58" t="str">
            <v>RVI_DM_US_IND</v>
          </cell>
          <cell r="X58" t="str">
            <v>INTER</v>
          </cell>
        </row>
        <row r="59">
          <cell r="B59" t="str">
            <v>Renta Fija_Local Currency_Gobierno_Mexico____</v>
          </cell>
          <cell r="C59" t="str">
            <v>LCD_GOB_MEX</v>
          </cell>
          <cell r="D59" t="str">
            <v>RFI</v>
          </cell>
          <cell r="F59" t="str">
            <v>RFI</v>
          </cell>
          <cell r="O59" t="str">
            <v>RVI_DM_EU_BE</v>
          </cell>
          <cell r="P59" t="str">
            <v>RVI</v>
          </cell>
          <cell r="W59" t="str">
            <v>RVI_DM_US_TECH_SEMI</v>
          </cell>
          <cell r="X59" t="str">
            <v>INTER</v>
          </cell>
        </row>
        <row r="60">
          <cell r="B60" t="str">
            <v>Renta Fija_Local Currency_Gobierno_Russia____</v>
          </cell>
          <cell r="C60" t="str">
            <v>LCD_GOB_RUS</v>
          </cell>
          <cell r="D60" t="str">
            <v>RFI</v>
          </cell>
          <cell r="F60" t="str">
            <v>RFI</v>
          </cell>
          <cell r="O60" t="str">
            <v>RVI_DM_EU_CE</v>
          </cell>
          <cell r="P60" t="str">
            <v>RVI</v>
          </cell>
          <cell r="W60" t="str">
            <v>RVI_DM_US_TECH_SFTW</v>
          </cell>
          <cell r="X60" t="str">
            <v>INTER</v>
          </cell>
        </row>
        <row r="61">
          <cell r="B61" t="str">
            <v>Renta Fija_PEN_Inflation Linked_Corporativa____</v>
          </cell>
          <cell r="C61" t="str">
            <v>PEN_VAC_CORP</v>
          </cell>
          <cell r="D61" t="str">
            <v>RFL</v>
          </cell>
          <cell r="F61" t="str">
            <v>RFL_CORP</v>
          </cell>
          <cell r="O61" t="str">
            <v>RVI_DM_EU_CF</v>
          </cell>
          <cell r="P61" t="str">
            <v>RVI</v>
          </cell>
          <cell r="W61" t="str">
            <v>RVI_DM_US_TECH_THEM</v>
          </cell>
          <cell r="X61" t="str">
            <v>INTER</v>
          </cell>
        </row>
        <row r="62">
          <cell r="B62" t="str">
            <v>Renta Fija_PEN_Inflation Linked_Gobierno____</v>
          </cell>
          <cell r="C62" t="str">
            <v>PEN_VAC_GOB</v>
          </cell>
          <cell r="D62" t="str">
            <v>RFL</v>
          </cell>
          <cell r="F62" t="str">
            <v>RF_SOB</v>
          </cell>
          <cell r="O62" t="str">
            <v>RVI_DM_EU_SC</v>
          </cell>
          <cell r="P62" t="str">
            <v>RVI</v>
          </cell>
          <cell r="W62" t="str">
            <v>RVI_DM_US_TECH_CORE</v>
          </cell>
          <cell r="X62" t="str">
            <v>INTER</v>
          </cell>
        </row>
        <row r="63">
          <cell r="B63" t="str">
            <v>Renta Fija_PEN_Nominal_Corporativa_Fondos Mutuos__</v>
          </cell>
          <cell r="C63" t="str">
            <v>PEN_NOM_CORP_FM</v>
          </cell>
          <cell r="D63" t="str">
            <v>RFL</v>
          </cell>
          <cell r="F63" t="str">
            <v>RF_ETF</v>
          </cell>
          <cell r="O63" t="str">
            <v>RVI_DM_JAPAN_AGG</v>
          </cell>
          <cell r="P63" t="str">
            <v>RVI</v>
          </cell>
          <cell r="W63" t="str">
            <v>RVI_DM_US_CSERV</v>
          </cell>
          <cell r="X63" t="str">
            <v>INTER</v>
          </cell>
        </row>
        <row r="64">
          <cell r="B64" t="str">
            <v>Renta Fija_PEN_Nominal_Corporativa_Non Tradable__</v>
          </cell>
          <cell r="C64" t="str">
            <v>PEN_NOM_CORP_NT</v>
          </cell>
          <cell r="D64" t="str">
            <v>RFL</v>
          </cell>
          <cell r="F64" t="str">
            <v>RFL_CORP</v>
          </cell>
          <cell r="O64" t="str">
            <v>RVI_DM_JAPAN_SC</v>
          </cell>
          <cell r="P64" t="str">
            <v>RVI</v>
          </cell>
          <cell r="W64" t="str">
            <v>RVI_DM_US_UT</v>
          </cell>
          <cell r="X64" t="str">
            <v>INTER</v>
          </cell>
        </row>
        <row r="65">
          <cell r="B65" t="str">
            <v>Renta Fija_PEN_Nominal_Corporativa_REGS__</v>
          </cell>
          <cell r="C65" t="str">
            <v>PEN_NOM_CORP_REG</v>
          </cell>
          <cell r="D65" t="str">
            <v>RFL</v>
          </cell>
          <cell r="F65" t="str">
            <v>RFL_CORP</v>
          </cell>
          <cell r="O65" t="str">
            <v>RVI_DM_US_AGG</v>
          </cell>
          <cell r="P65" t="str">
            <v>RVI</v>
          </cell>
          <cell r="W65" t="str">
            <v>RVI_EM_AGG</v>
          </cell>
          <cell r="X65" t="str">
            <v>INTER</v>
          </cell>
        </row>
        <row r="66">
          <cell r="B66" t="str">
            <v>Renta Fija_PEN_Nominal_Gobierno_CD__</v>
          </cell>
          <cell r="C66" t="str">
            <v>PEN_NOM_GOB_CD</v>
          </cell>
          <cell r="D66" t="str">
            <v>RFL</v>
          </cell>
          <cell r="F66" t="str">
            <v>RF_SOB</v>
          </cell>
          <cell r="O66" t="str">
            <v>RVI_DM_US_CON</v>
          </cell>
          <cell r="P66" t="str">
            <v>RVI</v>
          </cell>
          <cell r="W66" t="str">
            <v>RVI_EM_ASEU_CHI</v>
          </cell>
          <cell r="X66" t="str">
            <v>INTER</v>
          </cell>
        </row>
        <row r="67">
          <cell r="B67" t="str">
            <v>Renta Fija_PEN_Nominal_Gobierno_Soberanos__</v>
          </cell>
          <cell r="C67" t="str">
            <v>PEN_NOM_GOB_LC</v>
          </cell>
          <cell r="D67" t="str">
            <v>RFL</v>
          </cell>
          <cell r="F67" t="str">
            <v>RF_SOB</v>
          </cell>
          <cell r="O67" t="str">
            <v>RVI_DM_US_CSERV</v>
          </cell>
          <cell r="P67" t="str">
            <v>RVI</v>
          </cell>
          <cell r="W67" t="str">
            <v>RVI_EM_ASEU_EXJAP</v>
          </cell>
          <cell r="X67" t="str">
            <v>INTER</v>
          </cell>
        </row>
        <row r="68">
          <cell r="B68" t="str">
            <v>Renta Fija_USD_INT_DM_CORP_HY</v>
          </cell>
          <cell r="C68" t="str">
            <v>HCD_INT_DM_CORP_HY</v>
          </cell>
          <cell r="D68" t="str">
            <v>RFI</v>
          </cell>
          <cell r="F68" t="str">
            <v>RFI</v>
          </cell>
          <cell r="O68" t="str">
            <v>RVI_DM_US_FIN</v>
          </cell>
          <cell r="P68" t="str">
            <v>RVI</v>
          </cell>
          <cell r="W68" t="str">
            <v>RVI_EM_ASEU_EXJAP</v>
          </cell>
          <cell r="X68" t="str">
            <v>INTER</v>
          </cell>
        </row>
        <row r="69">
          <cell r="B69" t="str">
            <v>Renta Fija_USD_INT_DM_CORP_IG</v>
          </cell>
          <cell r="C69" t="str">
            <v>HCD_INT_DM_CORP_IG</v>
          </cell>
          <cell r="D69" t="str">
            <v>RFI</v>
          </cell>
          <cell r="F69" t="str">
            <v>RFI</v>
          </cell>
          <cell r="O69" t="str">
            <v>RVI_DM_US_HC</v>
          </cell>
          <cell r="P69" t="str">
            <v>RVI</v>
          </cell>
          <cell r="W69" t="str">
            <v>RVI_EM_ASEU_IND</v>
          </cell>
          <cell r="X69" t="str">
            <v>INTER</v>
          </cell>
        </row>
        <row r="70">
          <cell r="B70" t="str">
            <v>Renta Fija_USD_INT_GOB_DER</v>
          </cell>
          <cell r="C70" t="str">
            <v>USD_INT_GOB_DER</v>
          </cell>
          <cell r="D70" t="str">
            <v>RFI</v>
          </cell>
          <cell r="F70" t="str">
            <v>RFI</v>
          </cell>
          <cell r="O70" t="str">
            <v>RVI_DM_US_IND</v>
          </cell>
          <cell r="P70" t="str">
            <v>RVI</v>
          </cell>
          <cell r="W70" t="str">
            <v>RVI_EM_ASEU_KOR</v>
          </cell>
          <cell r="X70" t="str">
            <v>INTER</v>
          </cell>
        </row>
        <row r="71">
          <cell r="B71" t="str">
            <v>Renta Variable_DM_Canada / Australia______</v>
          </cell>
          <cell r="C71" t="str">
            <v>RVI_DM_CADAUS</v>
          </cell>
          <cell r="D71" t="str">
            <v>RVI</v>
          </cell>
          <cell r="F71" t="str">
            <v>RVI</v>
          </cell>
          <cell r="O71" t="str">
            <v>RVI_DM_US_TECH_SEMI</v>
          </cell>
          <cell r="P71" t="str">
            <v>RVI</v>
          </cell>
          <cell r="W71" t="str">
            <v>RVI_EM_ASEU_MAL</v>
          </cell>
          <cell r="X71" t="str">
            <v>INTER</v>
          </cell>
        </row>
        <row r="72">
          <cell r="B72" t="str">
            <v>Renta Variable_DM_Europa_Broad Europe____</v>
          </cell>
          <cell r="C72" t="str">
            <v>RVI_DM_EU_BE</v>
          </cell>
          <cell r="D72" t="str">
            <v>RVI</v>
          </cell>
          <cell r="F72" t="str">
            <v>RVI</v>
          </cell>
          <cell r="O72" t="str">
            <v>RVI_DM_US_TECH_SFTW</v>
          </cell>
          <cell r="P72" t="str">
            <v>RVI</v>
          </cell>
          <cell r="W72" t="str">
            <v>RVI_EM_ASEU_MAL</v>
          </cell>
          <cell r="X72" t="str">
            <v>INTER</v>
          </cell>
        </row>
        <row r="73">
          <cell r="B73" t="str">
            <v>Renta Variable_DM_Europa_Continental Europe____</v>
          </cell>
          <cell r="C73" t="str">
            <v>RVI_DM_EU_CE</v>
          </cell>
          <cell r="D73" t="str">
            <v>RVI</v>
          </cell>
          <cell r="F73" t="str">
            <v>RVI</v>
          </cell>
          <cell r="O73" t="str">
            <v>RVI_DM_US_TECH_THEM</v>
          </cell>
          <cell r="P73" t="str">
            <v>RVI</v>
          </cell>
          <cell r="W73" t="str">
            <v>RVI_DM_ASEU_SIN</v>
          </cell>
          <cell r="X73" t="str">
            <v>INTER</v>
          </cell>
        </row>
        <row r="74">
          <cell r="B74" t="str">
            <v>Renta Variable_DM_Europa_Country Funds____</v>
          </cell>
          <cell r="C74" t="str">
            <v>RVI_DM_EU_CF</v>
          </cell>
          <cell r="D74" t="str">
            <v>RVI</v>
          </cell>
          <cell r="F74" t="str">
            <v>RVI</v>
          </cell>
          <cell r="O74" t="str">
            <v>RVI_DM_US_TECH_CORE</v>
          </cell>
          <cell r="P74" t="str">
            <v>RVI</v>
          </cell>
          <cell r="W74" t="str">
            <v>RVI_EM_ASEU_ASD</v>
          </cell>
          <cell r="X74" t="str">
            <v>INTER</v>
          </cell>
        </row>
        <row r="75">
          <cell r="B75" t="str">
            <v>Renta Variable_DM_Europa_Small Caps____</v>
          </cell>
          <cell r="C75" t="str">
            <v>RVI_DM_EU_SC</v>
          </cell>
          <cell r="D75" t="str">
            <v>RVI</v>
          </cell>
          <cell r="F75" t="str">
            <v>RVI</v>
          </cell>
          <cell r="O75" t="str">
            <v>RVI_DM_US_THEM</v>
          </cell>
          <cell r="P75" t="str">
            <v>RVI</v>
          </cell>
          <cell r="W75" t="str">
            <v>RVI_EM_ASEU_TAI</v>
          </cell>
          <cell r="X75" t="str">
            <v>INTER</v>
          </cell>
        </row>
        <row r="76">
          <cell r="B76" t="str">
            <v>Renta Variable_DM_Global______</v>
          </cell>
          <cell r="C76" t="str">
            <v>RVI_DM_AGG</v>
          </cell>
          <cell r="D76" t="str">
            <v>RVI</v>
          </cell>
          <cell r="F76" t="str">
            <v>RVI</v>
          </cell>
          <cell r="O76" t="str">
            <v>RVI_DM_US_UT</v>
          </cell>
          <cell r="P76" t="str">
            <v>RVI</v>
          </cell>
          <cell r="W76" t="str">
            <v>RVI_EM_ASIA_AGG</v>
          </cell>
          <cell r="X76" t="str">
            <v>INTER</v>
          </cell>
        </row>
        <row r="77">
          <cell r="B77" t="str">
            <v>Renta Variable_DM_Japon_Broad____</v>
          </cell>
          <cell r="C77" t="str">
            <v>RVI_DM_JAPAN_AGG</v>
          </cell>
          <cell r="D77" t="str">
            <v>RVI</v>
          </cell>
          <cell r="F77" t="str">
            <v>RVI</v>
          </cell>
          <cell r="O77" t="str">
            <v>RVI_EM_AGG</v>
          </cell>
          <cell r="P77" t="str">
            <v>RVI</v>
          </cell>
          <cell r="W77" t="str">
            <v>RVI_EM_ASIA_CHINA</v>
          </cell>
          <cell r="X77" t="str">
            <v>INTER</v>
          </cell>
        </row>
        <row r="78">
          <cell r="B78" t="str">
            <v>Renta Variable_DM_Japon_Small Caps____</v>
          </cell>
          <cell r="C78" t="str">
            <v>RVI_DM_JAPAN_SC</v>
          </cell>
          <cell r="D78" t="str">
            <v>RVI</v>
          </cell>
          <cell r="F78" t="str">
            <v>RVI</v>
          </cell>
          <cell r="O78" t="str">
            <v>RVI_EM_ASEU_ASD</v>
          </cell>
          <cell r="P78" t="str">
            <v>RVI</v>
          </cell>
          <cell r="W78" t="str">
            <v>RVI_EM_ASIA_EXCHINA</v>
          </cell>
          <cell r="X78" t="str">
            <v>INTER</v>
          </cell>
        </row>
        <row r="79">
          <cell r="B79" t="str">
            <v>Renta Variable_DM_US_Aggregate____</v>
          </cell>
          <cell r="C79" t="str">
            <v>RVI_DM_US_AGG</v>
          </cell>
          <cell r="D79" t="str">
            <v>RVI</v>
          </cell>
          <cell r="F79" t="str">
            <v>RVI</v>
          </cell>
          <cell r="O79" t="str">
            <v>RVI_EM_ASEU_CHI</v>
          </cell>
          <cell r="P79" t="str">
            <v>RVI</v>
          </cell>
          <cell r="W79" t="str">
            <v>RVI_EM_ASIA_EXJAP</v>
          </cell>
          <cell r="X79" t="str">
            <v>INTER</v>
          </cell>
        </row>
        <row r="80">
          <cell r="B80" t="str">
            <v>Renta Variable_DM_US_Commodities_Metales Base__</v>
          </cell>
          <cell r="C80" t="str">
            <v>US_MB</v>
          </cell>
          <cell r="D80" t="str">
            <v>RVI</v>
          </cell>
          <cell r="F80" t="str">
            <v>RVI</v>
          </cell>
          <cell r="O80" t="str">
            <v>RVI_EM_ASEU_EXJAP</v>
          </cell>
          <cell r="P80" t="str">
            <v>RVI</v>
          </cell>
          <cell r="W80" t="str">
            <v>RVI_EM_EUR</v>
          </cell>
          <cell r="X80" t="str">
            <v>INTER</v>
          </cell>
        </row>
        <row r="81">
          <cell r="B81" t="str">
            <v>Renta Variable_DM_US_Commodities_Soft Commodities__</v>
          </cell>
          <cell r="C81" t="str">
            <v>US_SC</v>
          </cell>
          <cell r="D81" t="str">
            <v>RVI</v>
          </cell>
          <cell r="F81" t="str">
            <v>RVI</v>
          </cell>
          <cell r="O81" t="str">
            <v>RVI_EM_ASEU_IND</v>
          </cell>
          <cell r="P81" t="str">
            <v>RVI</v>
          </cell>
          <cell r="W81" t="str">
            <v>RVI_EM_LATAM_FIN</v>
          </cell>
          <cell r="X81" t="str">
            <v>INTER</v>
          </cell>
        </row>
        <row r="82">
          <cell r="B82" t="str">
            <v>Renta Variable_DM_US_Consumo____</v>
          </cell>
          <cell r="C82" t="str">
            <v>RVI_DM_US_CON</v>
          </cell>
          <cell r="D82" t="str">
            <v>RVI</v>
          </cell>
          <cell r="F82" t="str">
            <v>RVI</v>
          </cell>
          <cell r="O82" t="str">
            <v>RVI_EM_ASEU_KOR</v>
          </cell>
          <cell r="P82" t="str">
            <v>RVI</v>
          </cell>
          <cell r="W82" t="str">
            <v>RVI_EM_LATAM_LC</v>
          </cell>
          <cell r="X82" t="str">
            <v>INTER</v>
          </cell>
        </row>
        <row r="83">
          <cell r="B83" t="str">
            <v>Renta Variable_DM_US_Cservices____</v>
          </cell>
          <cell r="C83" t="str">
            <v>RVI_DM_US_CSERV</v>
          </cell>
          <cell r="D83" t="str">
            <v>RVI</v>
          </cell>
          <cell r="F83" t="str">
            <v>RVI</v>
          </cell>
          <cell r="O83" t="str">
            <v>RVI_EM_ASEU_MAL</v>
          </cell>
          <cell r="P83" t="str">
            <v>RVI</v>
          </cell>
          <cell r="W83" t="str">
            <v>RVI_EM_LATAM_SC</v>
          </cell>
          <cell r="X83" t="str">
            <v>INTER</v>
          </cell>
        </row>
        <row r="84">
          <cell r="B84" t="str">
            <v>Renta Variable_DM_US_Financials____</v>
          </cell>
          <cell r="C84" t="str">
            <v>RVI_DM_US_FIN</v>
          </cell>
          <cell r="D84" t="str">
            <v>RVI</v>
          </cell>
          <cell r="F84" t="str">
            <v>RVI</v>
          </cell>
          <cell r="O84" t="str">
            <v>RVI_DM_ASEU_SIN</v>
          </cell>
          <cell r="P84" t="str">
            <v>RVI</v>
          </cell>
        </row>
        <row r="85">
          <cell r="B85" t="str">
            <v>Renta Variable_DM_US_Healthcare____</v>
          </cell>
          <cell r="C85" t="str">
            <v>RVI_DM_US_HC</v>
          </cell>
          <cell r="D85" t="str">
            <v>RVI</v>
          </cell>
          <cell r="F85" t="str">
            <v>RVI</v>
          </cell>
          <cell r="O85" t="str">
            <v>RVI_EM_ASEU_TAI</v>
          </cell>
          <cell r="P85" t="str">
            <v>RVI</v>
          </cell>
          <cell r="W85" t="str">
            <v>RVL_DI</v>
          </cell>
          <cell r="X85" t="str">
            <v>PE</v>
          </cell>
        </row>
        <row r="86">
          <cell r="B86" t="str">
            <v>Renta Variable_DM_US_Industrials____</v>
          </cell>
          <cell r="C86" t="str">
            <v>RVI_DM_US_IND</v>
          </cell>
          <cell r="D86" t="str">
            <v>RVI</v>
          </cell>
          <cell r="F86" t="str">
            <v>RVI</v>
          </cell>
          <cell r="O86" t="str">
            <v>RVI_EM_EUR</v>
          </cell>
          <cell r="P86" t="str">
            <v>RVI</v>
          </cell>
          <cell r="W86" t="str">
            <v>RVL_ELEC</v>
          </cell>
          <cell r="X86" t="str">
            <v>PE</v>
          </cell>
        </row>
        <row r="87">
          <cell r="B87" t="str">
            <v>Renta Variable_DM_US_Metales Base____</v>
          </cell>
          <cell r="C87" t="str">
            <v>US_MB</v>
          </cell>
          <cell r="D87" t="str">
            <v>RVI</v>
          </cell>
          <cell r="F87" t="str">
            <v>RVI</v>
          </cell>
          <cell r="O87" t="str">
            <v>RVI_EM_LATAM_BRA_CB</v>
          </cell>
          <cell r="P87" t="str">
            <v>RVI</v>
          </cell>
          <cell r="W87" t="str">
            <v>RVL_FIN</v>
          </cell>
          <cell r="X87" t="str">
            <v>PE</v>
          </cell>
        </row>
        <row r="88">
          <cell r="B88" t="str">
            <v>Renta Variable_DM_US_Metales Preciosos____</v>
          </cell>
          <cell r="C88" t="str">
            <v>US_MP</v>
          </cell>
          <cell r="D88" t="str">
            <v>RVI</v>
          </cell>
          <cell r="F88" t="str">
            <v>RVI</v>
          </cell>
          <cell r="O88" t="str">
            <v>RVI_EM_LATAM_BRA_CD</v>
          </cell>
          <cell r="P88" t="str">
            <v>RVI</v>
          </cell>
          <cell r="W88" t="str">
            <v>RVL_M&amp;C</v>
          </cell>
          <cell r="X88" t="str">
            <v>PE</v>
          </cell>
        </row>
        <row r="89">
          <cell r="B89" t="str">
            <v>Renta Variable_Commodities_Metales Preciosos_Físico____</v>
          </cell>
          <cell r="C89" t="str">
            <v>COMM_MP_F</v>
          </cell>
          <cell r="D89" t="str">
            <v>RVI</v>
          </cell>
          <cell r="F89" t="str">
            <v>RVI</v>
          </cell>
          <cell r="O89" t="str">
            <v>RVI_EM_LATAM_BRA_ENE</v>
          </cell>
          <cell r="P89" t="str">
            <v>RVI</v>
          </cell>
          <cell r="W89" t="str">
            <v>RVL_M&amp;M</v>
          </cell>
          <cell r="X89" t="str">
            <v>PE</v>
          </cell>
        </row>
        <row r="90">
          <cell r="B90" t="str">
            <v>Renta Variable_Commodities_Metales Preciosos_Empresas Mineras____</v>
          </cell>
          <cell r="C90" t="str">
            <v>COMM_MP_EM</v>
          </cell>
          <cell r="D90" t="str">
            <v>RVI</v>
          </cell>
          <cell r="F90" t="str">
            <v>RVI</v>
          </cell>
          <cell r="O90" t="str">
            <v>RVI_EM_LATAM_BRA_FM</v>
          </cell>
          <cell r="P90" t="str">
            <v>RVI</v>
          </cell>
          <cell r="W90" t="str">
            <v>RVL_MB</v>
          </cell>
          <cell r="X90" t="str">
            <v>PE</v>
          </cell>
        </row>
        <row r="91">
          <cell r="B91" t="str">
            <v>Renta Variable_Commodities_Metales Base______</v>
          </cell>
          <cell r="C91" t="str">
            <v>COMM_MB</v>
          </cell>
          <cell r="D91" t="str">
            <v>RVI</v>
          </cell>
          <cell r="F91" t="str">
            <v>RVI</v>
          </cell>
          <cell r="O91" t="str">
            <v>RVI_EM_LATAM_BRA_INM</v>
          </cell>
          <cell r="P91" t="str">
            <v>RVI</v>
          </cell>
          <cell r="W91" t="str">
            <v>RVL_MP</v>
          </cell>
          <cell r="X91" t="str">
            <v>PE</v>
          </cell>
        </row>
        <row r="92">
          <cell r="B92" t="str">
            <v>Renta Variable_Commodities_Energía_Oil &amp; Gas____</v>
          </cell>
          <cell r="C92" t="str">
            <v>COMM_EN_OG</v>
          </cell>
          <cell r="D92" t="str">
            <v>RVI</v>
          </cell>
          <cell r="F92" t="str">
            <v>RVI</v>
          </cell>
          <cell r="O92" t="str">
            <v>RVI_EM_LATAM_BRA_MC</v>
          </cell>
          <cell r="P92" t="str">
            <v>RVI</v>
          </cell>
          <cell r="W92" t="str">
            <v>RVL_OG</v>
          </cell>
          <cell r="X92" t="str">
            <v>PE</v>
          </cell>
        </row>
        <row r="93">
          <cell r="B93" t="str">
            <v>Renta Variable_Commodities_Energía_Nuclear____</v>
          </cell>
          <cell r="C93" t="str">
            <v>COMM_EN_NU</v>
          </cell>
          <cell r="D93" t="str">
            <v>RVI</v>
          </cell>
          <cell r="F93" t="str">
            <v>RVI</v>
          </cell>
          <cell r="O93" t="str">
            <v>RVI_EM_LATAM_BRA_MIN</v>
          </cell>
          <cell r="P93" t="str">
            <v>RVI</v>
          </cell>
          <cell r="W93" t="str">
            <v>RVL_PES</v>
          </cell>
          <cell r="X93" t="str">
            <v>PE</v>
          </cell>
        </row>
        <row r="94">
          <cell r="B94" t="str">
            <v>Renta Variable_Commodities_Aggregate______</v>
          </cell>
          <cell r="C94" t="str">
            <v>COMM_AGG</v>
          </cell>
          <cell r="D94" t="str">
            <v>RVI</v>
          </cell>
          <cell r="F94" t="str">
            <v>RVI</v>
          </cell>
          <cell r="O94" t="str">
            <v>RVI_EM_LATAM_BRA_SF</v>
          </cell>
          <cell r="P94" t="str">
            <v>RVI</v>
          </cell>
          <cell r="W94" t="str">
            <v>RVL_OT</v>
          </cell>
          <cell r="X94" t="str">
            <v>PE</v>
          </cell>
        </row>
        <row r="95">
          <cell r="B95" t="str">
            <v>Renta Variable_Commodities_Soft Commodities______</v>
          </cell>
          <cell r="C95" t="str">
            <v>COMM_SC</v>
          </cell>
          <cell r="D95" t="str">
            <v>RVI</v>
          </cell>
          <cell r="F95" t="str">
            <v>RVI</v>
          </cell>
          <cell r="O95" t="str">
            <v>RVI_EM_LATAM_CHI_AER</v>
          </cell>
          <cell r="P95" t="str">
            <v>RVI</v>
          </cell>
          <cell r="W95" t="str">
            <v>COMM_MP_F</v>
          </cell>
          <cell r="X95" t="str">
            <v>INTER</v>
          </cell>
        </row>
        <row r="96">
          <cell r="B96" t="str">
            <v>Renta Variable_DM_US_Tecnologia_Semiconductors__</v>
          </cell>
          <cell r="C96" t="str">
            <v>RVI_DM_US_TECH_SEMI</v>
          </cell>
          <cell r="D96" t="str">
            <v>RVI</v>
          </cell>
          <cell r="F96" t="str">
            <v>RVI</v>
          </cell>
          <cell r="O96" t="str">
            <v>RVI_EM_LATAM_CHI_CD</v>
          </cell>
          <cell r="P96" t="str">
            <v>RVI</v>
          </cell>
          <cell r="W96" t="str">
            <v>COMM_MP_EM</v>
          </cell>
          <cell r="X96" t="str">
            <v>INTER</v>
          </cell>
        </row>
        <row r="97">
          <cell r="B97" t="str">
            <v>Renta Variable_DM_US_Tecnologia_Software &amp; Internet__</v>
          </cell>
          <cell r="C97" t="str">
            <v>RVI_DM_US_TECH_SFTW</v>
          </cell>
          <cell r="D97" t="str">
            <v>RVI</v>
          </cell>
          <cell r="F97" t="str">
            <v>RVI</v>
          </cell>
          <cell r="O97" t="str">
            <v>RVI_EM_LATAM_CHI_ELE</v>
          </cell>
          <cell r="P97" t="str">
            <v>RVI</v>
          </cell>
          <cell r="W97" t="str">
            <v>COMM_MB</v>
          </cell>
          <cell r="X97" t="str">
            <v>INTER</v>
          </cell>
        </row>
        <row r="98">
          <cell r="B98" t="str">
            <v>Renta Variable_DM_US_Tecnologia_Thematic__</v>
          </cell>
          <cell r="C98" t="str">
            <v>RVI_DM_US_TECH_THEM</v>
          </cell>
          <cell r="D98" t="str">
            <v>RVI</v>
          </cell>
          <cell r="F98" t="str">
            <v>RVI</v>
          </cell>
          <cell r="O98" t="str">
            <v>RVI_EM_LATAM_CHI_FM</v>
          </cell>
          <cell r="P98" t="str">
            <v>RVI</v>
          </cell>
          <cell r="W98" t="str">
            <v>COMM_EN_OG</v>
          </cell>
          <cell r="X98" t="str">
            <v>INTER</v>
          </cell>
        </row>
        <row r="99">
          <cell r="B99" t="str">
            <v>Renta Variable_DM_US_Tecnologia_Core__</v>
          </cell>
          <cell r="C99" t="str">
            <v>RVI_DM_US_TECH_CORE</v>
          </cell>
          <cell r="D99" t="str">
            <v>RVI</v>
          </cell>
          <cell r="F99" t="str">
            <v>RVI</v>
          </cell>
          <cell r="O99" t="str">
            <v>RVI_EM_LATAM_CHI_MIN</v>
          </cell>
          <cell r="P99" t="str">
            <v>RVI</v>
          </cell>
          <cell r="W99" t="str">
            <v>COMM_EN_NU</v>
          </cell>
          <cell r="X99" t="str">
            <v>INTER</v>
          </cell>
        </row>
        <row r="100">
          <cell r="B100" t="str">
            <v>Renta Variable_DM_US_Thematic____</v>
          </cell>
          <cell r="C100" t="str">
            <v>RVI_DM_US_THEM</v>
          </cell>
          <cell r="D100" t="str">
            <v>RVI</v>
          </cell>
          <cell r="F100" t="str">
            <v>RVI</v>
          </cell>
          <cell r="O100" t="str">
            <v>RVI_EM_LATAM_CHI_SF</v>
          </cell>
          <cell r="P100" t="str">
            <v>RVI</v>
          </cell>
          <cell r="W100" t="str">
            <v>COMM_AGG</v>
          </cell>
          <cell r="X100" t="str">
            <v>INTER</v>
          </cell>
        </row>
        <row r="101">
          <cell r="B101" t="str">
            <v>Renta Variable_DM_US_UT____</v>
          </cell>
          <cell r="C101" t="str">
            <v>RVI_DM_US_UT</v>
          </cell>
          <cell r="D101" t="str">
            <v>RVI</v>
          </cell>
          <cell r="F101" t="str">
            <v>RVI</v>
          </cell>
          <cell r="O101" t="str">
            <v>RVI_EM_LATAM_COL_AER</v>
          </cell>
          <cell r="P101" t="str">
            <v>RVI</v>
          </cell>
          <cell r="W101" t="str">
            <v>COMM_SC</v>
          </cell>
          <cell r="X101" t="str">
            <v>INTER</v>
          </cell>
        </row>
        <row r="102">
          <cell r="B102" t="str">
            <v>Renta Variable_DM_US_Utilities____</v>
          </cell>
          <cell r="C102" t="str">
            <v>RVI_DM_US_UTILI</v>
          </cell>
          <cell r="D102" t="str">
            <v>RVI</v>
          </cell>
          <cell r="F102" t="str">
            <v>RVI</v>
          </cell>
          <cell r="O102" t="str">
            <v>RVI_EM_LATAM_COL_ENE</v>
          </cell>
          <cell r="P102" t="str">
            <v>RVI</v>
          </cell>
          <cell r="W102" t="str">
            <v>HCD_LOC_CORP_FM</v>
          </cell>
          <cell r="X102" t="str">
            <v>PEC</v>
          </cell>
        </row>
        <row r="103">
          <cell r="B103" t="str">
            <v>Renta Variable_EM_Aggregate______</v>
          </cell>
          <cell r="C103" t="str">
            <v>RVI_EM_AGG</v>
          </cell>
          <cell r="D103" t="str">
            <v>RVI</v>
          </cell>
          <cell r="F103" t="str">
            <v>RVI</v>
          </cell>
          <cell r="O103" t="str">
            <v>RVI_EM_LATAM_COL_SF</v>
          </cell>
          <cell r="P103" t="str">
            <v>RVI</v>
          </cell>
          <cell r="W103" t="str">
            <v>PEN_NOM_CORP_FM</v>
          </cell>
          <cell r="X103" t="str">
            <v>PEC</v>
          </cell>
        </row>
        <row r="104">
          <cell r="B104" t="str">
            <v>Renta Variable_EM_Asia_Arabia Saudi____</v>
          </cell>
          <cell r="C104" t="str">
            <v>RVI_EM_ASEU_ASD</v>
          </cell>
          <cell r="D104" t="str">
            <v>RVI</v>
          </cell>
          <cell r="F104" t="str">
            <v>RVI</v>
          </cell>
          <cell r="O104" t="str">
            <v>RVI_EM_LATAM_FM</v>
          </cell>
          <cell r="P104" t="str">
            <v>RVI</v>
          </cell>
          <cell r="W104" t="str">
            <v>LCD_GOB_RUS</v>
          </cell>
          <cell r="X104" t="str">
            <v>EMLC</v>
          </cell>
        </row>
        <row r="105">
          <cell r="B105" t="str">
            <v>Renta Variable_EM_Asia_China____</v>
          </cell>
          <cell r="C105" t="str">
            <v>RVI_EM_ASEU_CHI</v>
          </cell>
          <cell r="D105" t="str">
            <v>RVI</v>
          </cell>
          <cell r="F105" t="str">
            <v>RVI</v>
          </cell>
          <cell r="O105" t="str">
            <v>RVI_EM_LATAM_MEX_CB</v>
          </cell>
          <cell r="P105" t="str">
            <v>RVI</v>
          </cell>
          <cell r="W105" t="str">
            <v>RV_MP_C</v>
          </cell>
          <cell r="X105" t="str">
            <v>INTER</v>
          </cell>
        </row>
        <row r="106">
          <cell r="B106" t="str">
            <v>Renta Variable_EM_Asia_China_HealthCare__</v>
          </cell>
          <cell r="C106" t="str">
            <v>RVI_EM_ASEU_CHI</v>
          </cell>
          <cell r="D106" t="str">
            <v>RVI</v>
          </cell>
          <cell r="F106" t="str">
            <v>RVI</v>
          </cell>
          <cell r="O106" t="str">
            <v>RVI_EM_LATAM_MEX_CD</v>
          </cell>
          <cell r="P106" t="str">
            <v>RVI</v>
          </cell>
          <cell r="W106" t="str">
            <v>RV_MP_EM</v>
          </cell>
          <cell r="X106" t="str">
            <v>INTER</v>
          </cell>
        </row>
        <row r="107">
          <cell r="B107" t="str">
            <v>Renta Variable_EM_Asia_Ex Japan____</v>
          </cell>
          <cell r="C107" t="str">
            <v>RVI_EM_ASEU_EXJAP</v>
          </cell>
          <cell r="D107" t="str">
            <v>RVI</v>
          </cell>
          <cell r="F107" t="str">
            <v>RVI</v>
          </cell>
          <cell r="O107" t="str">
            <v>RVI_EM_LATAM_MEX_FM</v>
          </cell>
          <cell r="P107" t="str">
            <v>RVI</v>
          </cell>
          <cell r="W107" t="str">
            <v>RVL_MM_MP</v>
          </cell>
          <cell r="X107" t="str">
            <v>PE</v>
          </cell>
        </row>
        <row r="108">
          <cell r="B108" t="str">
            <v>Renta Variable_EM_Asia_India____</v>
          </cell>
          <cell r="C108" t="str">
            <v>RVI_EM_ASEU_IND</v>
          </cell>
          <cell r="D108" t="str">
            <v>RVI</v>
          </cell>
          <cell r="F108" t="str">
            <v>RVI</v>
          </cell>
          <cell r="O108" t="str">
            <v>RVI_EM_LATAM_MEX_INF</v>
          </cell>
          <cell r="P108" t="str">
            <v>RVI</v>
          </cell>
          <cell r="W108" t="str">
            <v>RVL_UT_DIST</v>
          </cell>
          <cell r="X108" t="str">
            <v>PE</v>
          </cell>
        </row>
        <row r="109">
          <cell r="B109" t="str">
            <v>Renta Variable_EM_Asia_Korea____</v>
          </cell>
          <cell r="C109" t="str">
            <v>RVI_EM_ASEU_KOR</v>
          </cell>
          <cell r="D109" t="str">
            <v>RVI</v>
          </cell>
          <cell r="F109" t="str">
            <v>RVI</v>
          </cell>
          <cell r="O109" t="str">
            <v>RVI_EM_LATAM_MEX_INM</v>
          </cell>
          <cell r="P109" t="str">
            <v>RVI</v>
          </cell>
          <cell r="W109" t="str">
            <v>RVI_EM_LATAM_CHI_MIN</v>
          </cell>
          <cell r="X109" t="str">
            <v>INTER</v>
          </cell>
        </row>
        <row r="110">
          <cell r="B110" t="str">
            <v>Renta Variable_EM_Asia_Malasya____</v>
          </cell>
          <cell r="C110" t="str">
            <v>RVI_EM_ASEU_MAL</v>
          </cell>
          <cell r="D110" t="str">
            <v>RVI</v>
          </cell>
          <cell r="F110" t="str">
            <v>RVI</v>
          </cell>
          <cell r="O110" t="str">
            <v>RVI_EM_LATAM_MEX_MC</v>
          </cell>
          <cell r="P110" t="str">
            <v>RVI</v>
          </cell>
          <cell r="W110" t="str">
            <v>RVL_CB</v>
          </cell>
          <cell r="X110" t="str">
            <v>PE</v>
          </cell>
        </row>
        <row r="111">
          <cell r="B111" t="str">
            <v>Renta Variable_DM_Asia_Singapour____</v>
          </cell>
          <cell r="C111" t="str">
            <v>RVI_DM_ASEU_SIN</v>
          </cell>
          <cell r="D111" t="str">
            <v>RVI</v>
          </cell>
          <cell r="F111" t="str">
            <v>RVI</v>
          </cell>
          <cell r="O111" t="str">
            <v>RVI_EM_LATAM_MEX_MIN</v>
          </cell>
          <cell r="P111" t="str">
            <v>RVI</v>
          </cell>
          <cell r="W111" t="str">
            <v>RVL_UT_GENE</v>
          </cell>
          <cell r="X111" t="str">
            <v>PE</v>
          </cell>
        </row>
        <row r="112">
          <cell r="B112" t="str">
            <v>Renta Variable_EM_Asia_Taiwan____</v>
          </cell>
          <cell r="C112" t="str">
            <v>RVI_EM_ASEU_TAI</v>
          </cell>
          <cell r="D112" t="str">
            <v>RVI</v>
          </cell>
          <cell r="F112" t="str">
            <v>RVI</v>
          </cell>
          <cell r="O112" t="str">
            <v>RVI_EM_LATAM_MEX_PQ</v>
          </cell>
          <cell r="P112" t="str">
            <v>RVI</v>
          </cell>
          <cell r="W112" t="str">
            <v>RVL_MM_M</v>
          </cell>
          <cell r="X112" t="str">
            <v>PE</v>
          </cell>
        </row>
        <row r="113">
          <cell r="B113" t="str">
            <v>Renta Variable_EM_Europa______</v>
          </cell>
          <cell r="C113" t="str">
            <v>RVI_EM_EUR</v>
          </cell>
          <cell r="D113" t="str">
            <v>RVI</v>
          </cell>
          <cell r="F113" t="str">
            <v>RVI</v>
          </cell>
          <cell r="O113" t="str">
            <v>RVI_EM_LATAM_MEX_SF</v>
          </cell>
          <cell r="P113" t="str">
            <v>RVI</v>
          </cell>
          <cell r="W113" t="str">
            <v>RVL_ENE</v>
          </cell>
          <cell r="X113" t="str">
            <v>PE</v>
          </cell>
        </row>
        <row r="114">
          <cell r="B114" t="str">
            <v>Renta Variable_EM_LATAM_Brasil_Consumo Basico__</v>
          </cell>
          <cell r="C114" t="str">
            <v>RVI_EM_LATAM_BRA_CB</v>
          </cell>
          <cell r="D114" t="str">
            <v>RVI</v>
          </cell>
          <cell r="F114" t="str">
            <v>RVI</v>
          </cell>
          <cell r="O114" t="str">
            <v>RVI_EM_LATAM_PAN_AER</v>
          </cell>
          <cell r="P114" t="str">
            <v>RVI</v>
          </cell>
          <cell r="W114" t="str">
            <v>RVL_OT</v>
          </cell>
          <cell r="X114" t="str">
            <v>PE</v>
          </cell>
        </row>
        <row r="115">
          <cell r="B115" t="str">
            <v>Renta Variable_EM_LATAM_Brasil_Consumo Discrecional__</v>
          </cell>
          <cell r="C115" t="str">
            <v>RVI_EM_LATAM_BRA_CD</v>
          </cell>
          <cell r="D115" t="str">
            <v>RVI</v>
          </cell>
          <cell r="F115" t="str">
            <v>RVI</v>
          </cell>
          <cell r="O115" t="str">
            <v>RVL_CB</v>
          </cell>
          <cell r="P115" t="str">
            <v>RVL</v>
          </cell>
          <cell r="W115" t="str">
            <v>RVL_CD</v>
          </cell>
          <cell r="X115" t="str">
            <v>PE</v>
          </cell>
        </row>
        <row r="116">
          <cell r="B116" t="str">
            <v>Renta Variable_EM_LATAM_Brasil_Energia__</v>
          </cell>
          <cell r="C116" t="str">
            <v>RVI_EM_LATAM_BRA_ENE</v>
          </cell>
          <cell r="D116" t="str">
            <v>RVI</v>
          </cell>
          <cell r="F116" t="str">
            <v>RVI</v>
          </cell>
          <cell r="O116" t="str">
            <v>RVL_CD</v>
          </cell>
          <cell r="P116" t="str">
            <v>RVL</v>
          </cell>
          <cell r="W116" t="str">
            <v>RVL_MM_NM</v>
          </cell>
          <cell r="X116" t="str">
            <v>PE</v>
          </cell>
        </row>
        <row r="117">
          <cell r="B117" t="str">
            <v>Renta Variable_EM_LATAM_Brasil_Fondos Mutuos__</v>
          </cell>
          <cell r="C117" t="str">
            <v>RVI_EM_LATAM_BRA_FM</v>
          </cell>
          <cell r="D117" t="str">
            <v>RVI</v>
          </cell>
          <cell r="F117" t="str">
            <v>RVI</v>
          </cell>
          <cell r="O117" t="str">
            <v>RVL_ENE</v>
          </cell>
          <cell r="P117" t="str">
            <v>RVL</v>
          </cell>
          <cell r="W117" t="str">
            <v>RVL_MED</v>
          </cell>
          <cell r="X117" t="str">
            <v>PE</v>
          </cell>
        </row>
        <row r="118">
          <cell r="B118" t="str">
            <v>Renta Variable_EM_LATAM_Brasil_Inmobiliario__</v>
          </cell>
          <cell r="C118" t="str">
            <v>RVI_EM_LATAM_BRA_INM</v>
          </cell>
          <cell r="D118" t="str">
            <v>RVI</v>
          </cell>
          <cell r="F118" t="str">
            <v>RVI</v>
          </cell>
          <cell r="O118" t="str">
            <v>RVL_FIN</v>
          </cell>
          <cell r="P118" t="str">
            <v>RVL</v>
          </cell>
          <cell r="W118" t="str">
            <v>RVI_EM_LATAM_BRA_SF</v>
          </cell>
          <cell r="X118" t="str">
            <v>INTER</v>
          </cell>
        </row>
        <row r="119">
          <cell r="B119" t="str">
            <v>Renta Variable_EM_LATAM_Brasil_Materiales y Construccion__</v>
          </cell>
          <cell r="C119" t="str">
            <v>RVI_EM_LATAM_BRA_MC</v>
          </cell>
          <cell r="D119" t="str">
            <v>RVI</v>
          </cell>
          <cell r="F119" t="str">
            <v>RVI</v>
          </cell>
          <cell r="O119" t="str">
            <v>RVL_M&amp;C</v>
          </cell>
          <cell r="P119" t="str">
            <v>RVL</v>
          </cell>
          <cell r="W119" t="str">
            <v>RVI_EM_LATAM_BRA_CD</v>
          </cell>
          <cell r="X119" t="str">
            <v>INTER</v>
          </cell>
        </row>
        <row r="120">
          <cell r="B120" t="str">
            <v>Renta Variable_EM_LATAM_Brasil_Mineria__</v>
          </cell>
          <cell r="C120" t="str">
            <v>RVI_EM_LATAM_BRA_MIN</v>
          </cell>
          <cell r="D120" t="str">
            <v>RVI</v>
          </cell>
          <cell r="F120" t="str">
            <v>RVI</v>
          </cell>
          <cell r="O120" t="str">
            <v>RVL_MM_M</v>
          </cell>
          <cell r="P120" t="str">
            <v>RVL</v>
          </cell>
          <cell r="W120" t="str">
            <v>RVI_EM_LATAM_BRA_MIN</v>
          </cell>
          <cell r="X120" t="str">
            <v>INTER</v>
          </cell>
        </row>
        <row r="121">
          <cell r="B121" t="str">
            <v>Renta Variable_EM_LATAM_Brasil_Sistema Financiero__</v>
          </cell>
          <cell r="C121" t="str">
            <v>RVI_EM_LATAM_BRA_SF</v>
          </cell>
          <cell r="D121" t="str">
            <v>RVI</v>
          </cell>
          <cell r="F121" t="str">
            <v>RVI</v>
          </cell>
          <cell r="O121" t="str">
            <v>RVL_MM_MP</v>
          </cell>
          <cell r="P121" t="str">
            <v>RVL</v>
          </cell>
          <cell r="W121" t="str">
            <v>RVI_EM_LATAM_BRA_MC</v>
          </cell>
          <cell r="X121" t="str">
            <v>INTER</v>
          </cell>
        </row>
        <row r="122">
          <cell r="B122" t="str">
            <v>Renta Variable_EM_LATAM_Chile_Aerolinias__</v>
          </cell>
          <cell r="C122" t="str">
            <v>RVI_EM_LATAM_CHI_AER</v>
          </cell>
          <cell r="D122" t="str">
            <v>RVI</v>
          </cell>
          <cell r="F122" t="str">
            <v>RVI</v>
          </cell>
          <cell r="O122" t="str">
            <v>RVL_OT</v>
          </cell>
          <cell r="P122" t="str">
            <v>RVL</v>
          </cell>
          <cell r="W122" t="str">
            <v>RVI_EM_LATAM_COL_SF</v>
          </cell>
          <cell r="X122" t="str">
            <v>INTER</v>
          </cell>
        </row>
        <row r="123">
          <cell r="B123" t="str">
            <v>Renta Variable_EM_LATAM_Chile_Consumo Discrecional__</v>
          </cell>
          <cell r="C123" t="str">
            <v>RVI_EM_LATAM_CHI_CD</v>
          </cell>
          <cell r="D123" t="str">
            <v>RVI</v>
          </cell>
          <cell r="F123" t="str">
            <v>RVI</v>
          </cell>
          <cell r="O123" t="str">
            <v>RVL_UT_DIST</v>
          </cell>
          <cell r="P123" t="str">
            <v>RVL</v>
          </cell>
          <cell r="W123" t="str">
            <v>RVI_EM_LATAM_CHI_AER</v>
          </cell>
          <cell r="X123" t="str">
            <v>INTER</v>
          </cell>
        </row>
        <row r="124">
          <cell r="B124" t="str">
            <v>Renta Variable_EM_LATAM_Chile_Electricas__</v>
          </cell>
          <cell r="C124" t="str">
            <v>RVI_EM_LATAM_CHI_ELE</v>
          </cell>
          <cell r="D124" t="str">
            <v>RVI</v>
          </cell>
          <cell r="F124" t="str">
            <v>RVI</v>
          </cell>
          <cell r="O124" t="str">
            <v>RVL_UT_GENE</v>
          </cell>
          <cell r="P124" t="str">
            <v>RVL</v>
          </cell>
          <cell r="W124" t="str">
            <v>RVI_EM_LATAM_CHI_SF</v>
          </cell>
          <cell r="X124" t="str">
            <v>INTER</v>
          </cell>
        </row>
        <row r="125">
          <cell r="B125" t="str">
            <v>Renta Variable_EM_LATAM_Chile_Fondos Mutuos__</v>
          </cell>
          <cell r="C125" t="str">
            <v>RVI_EM_LATAM_CHI_FM</v>
          </cell>
          <cell r="D125" t="str">
            <v>RVI</v>
          </cell>
          <cell r="F125" t="str">
            <v>RVI</v>
          </cell>
          <cell r="O125" t="str">
            <v>RVL_SAL</v>
          </cell>
          <cell r="P125" t="str">
            <v>RVL</v>
          </cell>
          <cell r="W125" t="str">
            <v>RVI_EM_LATAM_CHI_ELE</v>
          </cell>
          <cell r="X125" t="str">
            <v>INTER</v>
          </cell>
        </row>
        <row r="126">
          <cell r="B126" t="str">
            <v>Renta Variable_EM_LATAM_Chile_Mineria__</v>
          </cell>
          <cell r="C126" t="str">
            <v>RVI_EM_LATAM_CHI_MIN</v>
          </cell>
          <cell r="D126" t="str">
            <v>RVI</v>
          </cell>
          <cell r="F126" t="str">
            <v>RVI</v>
          </cell>
          <cell r="O126" t="str">
            <v>COMM_AGG</v>
          </cell>
          <cell r="P126" t="str">
            <v>RVI</v>
          </cell>
          <cell r="W126" t="str">
            <v>RVI_EM_LATAM_MEX_SF</v>
          </cell>
          <cell r="X126" t="str">
            <v>INTER</v>
          </cell>
        </row>
        <row r="127">
          <cell r="B127" t="str">
            <v>Renta Variable_EM_LATAM_Chile_Sistema Financiero__</v>
          </cell>
          <cell r="C127" t="str">
            <v>RVI_EM_LATAM_CHI_SF</v>
          </cell>
          <cell r="D127" t="str">
            <v>RVI</v>
          </cell>
          <cell r="F127" t="str">
            <v>RVI</v>
          </cell>
          <cell r="O127" t="str">
            <v>COMM_MP_F</v>
          </cell>
          <cell r="P127" t="str">
            <v>RVI</v>
          </cell>
          <cell r="W127" t="str">
            <v>RVI_EM_LATAM_MEX_MC</v>
          </cell>
          <cell r="X127" t="str">
            <v>INTER</v>
          </cell>
        </row>
        <row r="128">
          <cell r="B128" t="str">
            <v>Renta Variable_EM_LATAM_Colombia_Aerolinias__</v>
          </cell>
          <cell r="C128" t="str">
            <v>RVI_EM_LATAM_COL_AER</v>
          </cell>
          <cell r="D128" t="str">
            <v>RVI</v>
          </cell>
          <cell r="F128" t="str">
            <v>RVI</v>
          </cell>
          <cell r="O128" t="str">
            <v>COMM_MP_EM</v>
          </cell>
          <cell r="P128" t="str">
            <v>RVI</v>
          </cell>
          <cell r="W128" t="str">
            <v>RVI_EM_LATAM_COL_AER</v>
          </cell>
          <cell r="X128" t="str">
            <v>INTER</v>
          </cell>
        </row>
        <row r="129">
          <cell r="B129" t="str">
            <v>Renta Variable_EM_LATAM_Colombia_Energia__</v>
          </cell>
          <cell r="C129" t="str">
            <v>RVI_EM_LATAM_COL_ENE</v>
          </cell>
          <cell r="D129" t="str">
            <v>RVI</v>
          </cell>
          <cell r="F129" t="str">
            <v>RVI</v>
          </cell>
          <cell r="O129" t="str">
            <v>COMM_MB</v>
          </cell>
          <cell r="P129" t="str">
            <v>RVI</v>
          </cell>
          <cell r="W129" t="str">
            <v>RVI_EM_LATAM_MEX_CD</v>
          </cell>
          <cell r="X129" t="str">
            <v>INTER</v>
          </cell>
        </row>
        <row r="130">
          <cell r="B130" t="str">
            <v>Renta Variable_EM_LATAM_Colombia_Sistema Financiero__</v>
          </cell>
          <cell r="C130" t="str">
            <v>RVI_EM_LATAM_COL_SF</v>
          </cell>
          <cell r="D130" t="str">
            <v>RVI</v>
          </cell>
          <cell r="F130" t="str">
            <v>RVI</v>
          </cell>
          <cell r="O130" t="str">
            <v>COMM_EN_OG</v>
          </cell>
          <cell r="P130" t="str">
            <v>RVI</v>
          </cell>
          <cell r="W130" t="str">
            <v>RVI_EM_LATAM_BRA_CB</v>
          </cell>
          <cell r="X130" t="str">
            <v>INTER</v>
          </cell>
        </row>
        <row r="131">
          <cell r="B131" t="str">
            <v>Renta Variable_EM_LATAM_Financials___</v>
          </cell>
          <cell r="C131" t="str">
            <v>RVI_EM_LATAM_FIN</v>
          </cell>
          <cell r="D131" t="str">
            <v>RVI</v>
          </cell>
          <cell r="F131" t="str">
            <v>RVI</v>
          </cell>
          <cell r="O131" t="str">
            <v>COMM_EN_NU</v>
          </cell>
          <cell r="P131" t="str">
            <v>RVI</v>
          </cell>
          <cell r="W131" t="str">
            <v>RVI_EM_LATAM_CHI_CD</v>
          </cell>
          <cell r="X131" t="str">
            <v>INTER</v>
          </cell>
        </row>
        <row r="132">
          <cell r="B132" t="str">
            <v>Renta Variable_EM_LATAM_Fondos Mutuos____</v>
          </cell>
          <cell r="C132" t="str">
            <v>RVI_EM_LATAM_FM</v>
          </cell>
          <cell r="D132" t="str">
            <v>RVI</v>
          </cell>
          <cell r="F132" t="str">
            <v>RVI</v>
          </cell>
          <cell r="O132" t="str">
            <v>COMM_AGG</v>
          </cell>
          <cell r="P132" t="str">
            <v>RVI</v>
          </cell>
          <cell r="W132" t="str">
            <v>RVI_EM_LATAM_MEX_MIN</v>
          </cell>
          <cell r="X132" t="str">
            <v>INTER</v>
          </cell>
        </row>
        <row r="133">
          <cell r="B133" t="str">
            <v>Renta Variable_EM_LATAM_Large Caps____</v>
          </cell>
          <cell r="C133" t="str">
            <v>RVI_EM_LATAM_LC</v>
          </cell>
          <cell r="D133" t="str">
            <v>RVI</v>
          </cell>
          <cell r="F133" t="str">
            <v>RVI</v>
          </cell>
          <cell r="O133" t="str">
            <v>COMM_SC</v>
          </cell>
          <cell r="P133" t="str">
            <v>RVI</v>
          </cell>
          <cell r="W133" t="str">
            <v>RVI_EM_LATAM_BRA_ENE</v>
          </cell>
          <cell r="X133" t="str">
            <v>INTER</v>
          </cell>
        </row>
        <row r="134">
          <cell r="B134" t="str">
            <v>Renta Variable_EM_LATAM_Metales Base____</v>
          </cell>
          <cell r="C134" t="str">
            <v>LATAM_MB</v>
          </cell>
          <cell r="D134" t="str">
            <v>RVI</v>
          </cell>
          <cell r="F134" t="str">
            <v>RVI</v>
          </cell>
          <cell r="O134" t="str">
            <v>RVI_EM_LATAM_ARG_FM</v>
          </cell>
          <cell r="P134" t="str">
            <v>RVI</v>
          </cell>
          <cell r="W134" t="str">
            <v>RVI_EM_LATAM_COL_ENE</v>
          </cell>
          <cell r="X134" t="str">
            <v>INTER</v>
          </cell>
        </row>
        <row r="135">
          <cell r="B135" t="str">
            <v>Renta Variable_EM_LATAM_Mexico_Consumo Basico__</v>
          </cell>
          <cell r="C135" t="str">
            <v>RVI_EM_LATAM_MEX_CB</v>
          </cell>
          <cell r="D135" t="str">
            <v>RVI</v>
          </cell>
          <cell r="F135" t="str">
            <v>RVI</v>
          </cell>
          <cell r="O135" t="str">
            <v>LCD_GOB_SUD</v>
          </cell>
          <cell r="P135" t="str">
            <v>RFIG</v>
          </cell>
          <cell r="W135" t="str">
            <v>RVI_EM_LATAM_PAN_AER</v>
          </cell>
          <cell r="X135" t="str">
            <v>INTER</v>
          </cell>
        </row>
        <row r="136">
          <cell r="B136" t="str">
            <v>Renta Variable_EM_LATAM_Mexico_Consumo Discrecional__</v>
          </cell>
          <cell r="C136" t="str">
            <v>RVI_EM_LATAM_MEX_CD</v>
          </cell>
          <cell r="D136" t="str">
            <v>RVI</v>
          </cell>
          <cell r="F136" t="str">
            <v>RVI</v>
          </cell>
          <cell r="O136" t="str">
            <v>DER_RF_FUT_US</v>
          </cell>
          <cell r="P136" t="str">
            <v>RVI</v>
          </cell>
          <cell r="W136" t="str">
            <v>RVI_EM_LATAM_BRA_INM</v>
          </cell>
          <cell r="X136" t="str">
            <v>INTER</v>
          </cell>
        </row>
        <row r="137">
          <cell r="B137" t="str">
            <v>Renta Variable_EM_LATAM_Mexico_Fondos Mutuos__</v>
          </cell>
          <cell r="C137" t="str">
            <v>RVI_EM_LATAM_MEX_FM</v>
          </cell>
          <cell r="D137" t="str">
            <v>RVI</v>
          </cell>
          <cell r="F137" t="str">
            <v>RVI</v>
          </cell>
          <cell r="O137" t="str">
            <v>DER_RV_FUT_US</v>
          </cell>
          <cell r="P137" t="str">
            <v>RVI</v>
          </cell>
          <cell r="W137" t="str">
            <v>RVI_EM_LATAM_MEX_INF</v>
          </cell>
          <cell r="X137" t="str">
            <v>INTER</v>
          </cell>
        </row>
        <row r="138">
          <cell r="B138" t="str">
            <v>Renta Variable_EM_LATAM_Mexico_Infraestructura__</v>
          </cell>
          <cell r="C138" t="str">
            <v>RVI_EM_LATAM_MEX_INF</v>
          </cell>
          <cell r="D138" t="str">
            <v>RVI</v>
          </cell>
          <cell r="F138" t="str">
            <v>RVI</v>
          </cell>
          <cell r="O138" t="str">
            <v>DER_RV_OP_EME_AGG</v>
          </cell>
          <cell r="P138" t="str">
            <v>RVI</v>
          </cell>
          <cell r="W138" t="str">
            <v>RVI_EM_LATAM_MEX_PQ</v>
          </cell>
          <cell r="X138" t="str">
            <v>INTER</v>
          </cell>
        </row>
        <row r="139">
          <cell r="B139" t="str">
            <v>Renta Variable_EM_LATAM_Mexico_Inmobiliario__</v>
          </cell>
          <cell r="C139" t="str">
            <v>RVI_EM_LATAM_MEX_INM</v>
          </cell>
          <cell r="D139" t="str">
            <v>RVI</v>
          </cell>
          <cell r="F139" t="str">
            <v>RVI</v>
          </cell>
          <cell r="O139" t="str">
            <v>DER_RV_OP_EME_CH</v>
          </cell>
          <cell r="P139" t="str">
            <v>RVI</v>
          </cell>
          <cell r="W139" t="str">
            <v>RVI_EM_LATAM_MEX_INM</v>
          </cell>
          <cell r="X139" t="str">
            <v>INTER</v>
          </cell>
        </row>
        <row r="140">
          <cell r="B140" t="str">
            <v>Renta Variable_EM_LATAM_Mexico_Materiales y Construccion__</v>
          </cell>
          <cell r="C140" t="str">
            <v>RVI_EM_LATAM_MEX_MC</v>
          </cell>
          <cell r="D140" t="str">
            <v>RVI</v>
          </cell>
          <cell r="F140" t="str">
            <v>RVI</v>
          </cell>
          <cell r="O140" t="str">
            <v>DER_RV_OP_US</v>
          </cell>
          <cell r="P140" t="str">
            <v>RVI</v>
          </cell>
          <cell r="W140" t="str">
            <v>RVI_EM_LATAM_MEX_CB</v>
          </cell>
          <cell r="X140" t="str">
            <v>INTER</v>
          </cell>
        </row>
        <row r="141">
          <cell r="B141" t="str">
            <v>Renta Variable_EM_LATAM_Mexico_Mineria__</v>
          </cell>
          <cell r="C141" t="str">
            <v>RVI_EM_LATAM_MEX_MIN</v>
          </cell>
          <cell r="D141" t="str">
            <v>RVI</v>
          </cell>
          <cell r="F141" t="str">
            <v>RVI</v>
          </cell>
          <cell r="O141" t="str">
            <v>DER_RF_OP_US</v>
          </cell>
          <cell r="P141" t="str">
            <v>RVI</v>
          </cell>
          <cell r="W141" t="str">
            <v>RVI_EM_LATAM_FM</v>
          </cell>
          <cell r="X141" t="str">
            <v>INTER</v>
          </cell>
        </row>
        <row r="142">
          <cell r="B142" t="str">
            <v>Renta Variable_EM_LATAM_Mexico_Petroquimica__</v>
          </cell>
          <cell r="C142" t="str">
            <v>RVI_EM_LATAM_MEX_PQ</v>
          </cell>
          <cell r="D142" t="str">
            <v>RVI</v>
          </cell>
          <cell r="F142" t="str">
            <v>RVI</v>
          </cell>
          <cell r="O142" t="str">
            <v>RVL_FM_ETF</v>
          </cell>
          <cell r="P142" t="str">
            <v>RVL</v>
          </cell>
          <cell r="W142" t="str">
            <v>RVI_EM_LATAM_BRA_FM</v>
          </cell>
          <cell r="X142" t="str">
            <v>INTER</v>
          </cell>
        </row>
        <row r="143">
          <cell r="B143" t="str">
            <v>Renta Variable_EM_LATAM_Mexico_Sistema Financiero__</v>
          </cell>
          <cell r="C143" t="str">
            <v>RVI_EM_LATAM_MEX_SF</v>
          </cell>
          <cell r="D143" t="str">
            <v>RVI</v>
          </cell>
          <cell r="F143" t="str">
            <v>RVI</v>
          </cell>
          <cell r="O143" t="str">
            <v>RVL_FM_FIB</v>
          </cell>
          <cell r="P143" t="str">
            <v>RVL</v>
          </cell>
          <cell r="W143" t="str">
            <v>RVI_EM_LATAM_CHI_FM</v>
          </cell>
          <cell r="X143" t="str">
            <v>INTER</v>
          </cell>
        </row>
        <row r="144">
          <cell r="B144" t="str">
            <v>Renta Variable_EM_LATAM_Oil &amp; Gas____</v>
          </cell>
          <cell r="C144" t="str">
            <v>LATAM_OG</v>
          </cell>
          <cell r="D144" t="str">
            <v>RVI</v>
          </cell>
          <cell r="F144" t="str">
            <v>RVI</v>
          </cell>
          <cell r="W144" t="str">
            <v>RVI_EM_LATAM_MEX_FM</v>
          </cell>
          <cell r="X144" t="str">
            <v>INTER</v>
          </cell>
        </row>
        <row r="145">
          <cell r="B145" t="str">
            <v>Renta Variable_EM_LATAM_Panama_Aerolinias__</v>
          </cell>
          <cell r="C145" t="str">
            <v>RVI_EM_LATAM_PAN_AER</v>
          </cell>
          <cell r="D145" t="str">
            <v>RVI</v>
          </cell>
          <cell r="F145" t="str">
            <v>RVI</v>
          </cell>
          <cell r="W145" t="str">
            <v>RVI_DM_EU_CE</v>
          </cell>
          <cell r="X145" t="str">
            <v>INTER</v>
          </cell>
        </row>
        <row r="146">
          <cell r="B146" t="str">
            <v>Renta Variable_EM_LATAM_Sistema Financiero____</v>
          </cell>
          <cell r="C146" t="str">
            <v>RVI_EM_LATAM_FIN</v>
          </cell>
          <cell r="D146" t="str">
            <v>RVI</v>
          </cell>
          <cell r="F146" t="str">
            <v>RVI</v>
          </cell>
          <cell r="W146" t="str">
            <v>RVI_DM_EU_BE</v>
          </cell>
          <cell r="X146" t="str">
            <v>INTER</v>
          </cell>
        </row>
        <row r="147">
          <cell r="B147" t="str">
            <v>Renta Variable_EM_LATAM_Small Caps____</v>
          </cell>
          <cell r="C147" t="str">
            <v>RVI_EM_LATAM_SC</v>
          </cell>
          <cell r="D147" t="str">
            <v>RVI</v>
          </cell>
          <cell r="F147" t="str">
            <v>RVI</v>
          </cell>
          <cell r="W147" t="str">
            <v>RVI_DM_EU_SC</v>
          </cell>
          <cell r="X147" t="str">
            <v>INTER</v>
          </cell>
        </row>
        <row r="148">
          <cell r="B148" t="str">
            <v>Renta Variable_Peru_Consumo Basico______</v>
          </cell>
          <cell r="C148" t="str">
            <v>RVL_CB</v>
          </cell>
          <cell r="D148" t="str">
            <v>RVL</v>
          </cell>
          <cell r="F148" t="str">
            <v>RVL</v>
          </cell>
          <cell r="W148" t="str">
            <v>RVI_DM_EU_CF</v>
          </cell>
          <cell r="X148" t="str">
            <v>INTER</v>
          </cell>
        </row>
        <row r="149">
          <cell r="B149" t="str">
            <v>Renta Variable_Peru_Consumo Discrecional______</v>
          </cell>
          <cell r="C149" t="str">
            <v>RVL_CD</v>
          </cell>
          <cell r="D149" t="str">
            <v>RVL</v>
          </cell>
          <cell r="F149" t="str">
            <v>RVL</v>
          </cell>
          <cell r="W149" t="str">
            <v>HCD_INT_DM_MM_FM</v>
          </cell>
          <cell r="X149" t="str">
            <v>DMMM</v>
          </cell>
        </row>
        <row r="150">
          <cell r="B150" t="str">
            <v>Renta Variable_Peru_Electricas______</v>
          </cell>
          <cell r="C150" t="str">
            <v>RVL_ELEC</v>
          </cell>
          <cell r="D150" t="str">
            <v>RVL</v>
          </cell>
          <cell r="F150" t="str">
            <v>RVL</v>
          </cell>
          <cell r="W150" t="str">
            <v>RVI_DM_JAPAN_SC</v>
          </cell>
          <cell r="X150" t="str">
            <v>INTER</v>
          </cell>
        </row>
        <row r="151">
          <cell r="B151" t="str">
            <v>Renta Variable_Peru_Electricas_Distribucion____</v>
          </cell>
          <cell r="C151" t="str">
            <v>RVL_UT_DIST</v>
          </cell>
          <cell r="D151" t="str">
            <v>RVL</v>
          </cell>
          <cell r="F151" t="str">
            <v>RVL</v>
          </cell>
          <cell r="W151" t="str">
            <v>HCD_INT_DM_CORP_FMCB</v>
          </cell>
          <cell r="X151" t="str">
            <v>DMCB</v>
          </cell>
        </row>
        <row r="152">
          <cell r="B152" t="str">
            <v>Renta Variable_Peru_Electricas_Generacion____</v>
          </cell>
          <cell r="C152" t="str">
            <v>RVL_UT_GENE</v>
          </cell>
          <cell r="D152" t="str">
            <v>RVL</v>
          </cell>
          <cell r="F152" t="str">
            <v>RVL</v>
          </cell>
          <cell r="W152" t="str">
            <v>ALT_I_PE_PE</v>
          </cell>
          <cell r="X152" t="str">
            <v>ALT</v>
          </cell>
        </row>
        <row r="153">
          <cell r="B153" t="str">
            <v>Renta Variable_Peru_Energia______</v>
          </cell>
          <cell r="C153" t="str">
            <v>RVL_ENE</v>
          </cell>
          <cell r="D153" t="str">
            <v>RVL</v>
          </cell>
          <cell r="F153" t="str">
            <v>RVL</v>
          </cell>
          <cell r="W153" t="str">
            <v>ALT_I_PE_PD</v>
          </cell>
          <cell r="X153" t="str">
            <v>ALT</v>
          </cell>
        </row>
        <row r="154">
          <cell r="B154" t="str">
            <v>Renta Variable_Peru_Fondos Mutuos Locales_ETF____</v>
          </cell>
          <cell r="C154" t="str">
            <v>RVL_FM_ETF</v>
          </cell>
          <cell r="D154" t="str">
            <v>RVL</v>
          </cell>
          <cell r="F154" t="str">
            <v>RVL</v>
          </cell>
          <cell r="W154" t="str">
            <v>ALT_I_PE_C</v>
          </cell>
          <cell r="X154" t="str">
            <v>ALT</v>
          </cell>
        </row>
        <row r="155">
          <cell r="B155" t="str">
            <v>Renta Variable_Peru_Fondos Mutuos Locales_FIBRA____</v>
          </cell>
          <cell r="C155" t="str">
            <v>RVL_FM_FIB</v>
          </cell>
          <cell r="D155" t="str">
            <v>RVL</v>
          </cell>
          <cell r="F155" t="str">
            <v>RVL</v>
          </cell>
          <cell r="W155" t="str">
            <v>ALT_I_PE_SPE</v>
          </cell>
          <cell r="X155" t="str">
            <v>ALT</v>
          </cell>
        </row>
        <row r="156">
          <cell r="B156" t="str">
            <v>Renta Variable_Peru_Materiales y Construccion______</v>
          </cell>
          <cell r="C156" t="str">
            <v>RVL_M&amp;C</v>
          </cell>
          <cell r="D156" t="str">
            <v>RVL</v>
          </cell>
          <cell r="F156" t="str">
            <v>RVL</v>
          </cell>
          <cell r="W156" t="str">
            <v>ALT_I_PE_FF</v>
          </cell>
          <cell r="X156" t="str">
            <v>ALT</v>
          </cell>
        </row>
        <row r="157">
          <cell r="B157" t="str">
            <v>Renta Variable_Peru_Media______</v>
          </cell>
          <cell r="C157" t="str">
            <v>RVL_MED</v>
          </cell>
          <cell r="D157" t="str">
            <v>RVL</v>
          </cell>
          <cell r="F157" t="str">
            <v>RVL</v>
          </cell>
          <cell r="W157" t="str">
            <v>ALT_I_PE_FF</v>
          </cell>
          <cell r="X157" t="str">
            <v>ALT</v>
          </cell>
        </row>
        <row r="158">
          <cell r="B158" t="str">
            <v>Renta Variable_Peru_Salud______</v>
          </cell>
          <cell r="C158" t="str">
            <v>RVL_SAL</v>
          </cell>
          <cell r="D158" t="str">
            <v>RVL</v>
          </cell>
          <cell r="F158" t="str">
            <v>RVL</v>
          </cell>
          <cell r="W158" t="str">
            <v>ALT_I_INF</v>
          </cell>
          <cell r="X158" t="str">
            <v>ALT</v>
          </cell>
        </row>
        <row r="159">
          <cell r="B159" t="str">
            <v>Renta Variable_Peru_Metales y Mineria______</v>
          </cell>
          <cell r="C159" t="str">
            <v>RVL_M&amp;M</v>
          </cell>
          <cell r="D159" t="str">
            <v>RVL</v>
          </cell>
          <cell r="F159" t="str">
            <v>RVL</v>
          </cell>
          <cell r="W159" t="str">
            <v>ALT_L_PE_PE</v>
          </cell>
          <cell r="X159" t="str">
            <v>ALT</v>
          </cell>
        </row>
        <row r="160">
          <cell r="B160" t="str">
            <v>Renta Variable_Peru_Metales y Mineria_Metales Preciosos____</v>
          </cell>
          <cell r="C160" t="str">
            <v>RVL_MM_MP</v>
          </cell>
          <cell r="D160" t="str">
            <v>RVL</v>
          </cell>
          <cell r="F160" t="str">
            <v>RVL</v>
          </cell>
          <cell r="W160" t="str">
            <v>ALT_L_PE_PD</v>
          </cell>
          <cell r="X160" t="str">
            <v>ALT</v>
          </cell>
        </row>
        <row r="161">
          <cell r="B161" t="str">
            <v>Renta Variable_Peru_Metales y Mineria_Metales____</v>
          </cell>
          <cell r="C161" t="str">
            <v>RVL_MM_M</v>
          </cell>
          <cell r="D161" t="str">
            <v>RVL</v>
          </cell>
          <cell r="F161" t="str">
            <v>RVL</v>
          </cell>
          <cell r="W161" t="str">
            <v>ALT_L_PE_C</v>
          </cell>
          <cell r="X161" t="str">
            <v>ALT</v>
          </cell>
        </row>
        <row r="162">
          <cell r="B162" t="str">
            <v>Renta Variable_Peru_Metales y Mineria_No Metales____</v>
          </cell>
          <cell r="C162" t="str">
            <v>RVL_MM_NM</v>
          </cell>
          <cell r="D162" t="str">
            <v>RVL</v>
          </cell>
          <cell r="F162" t="str">
            <v>RVL</v>
          </cell>
          <cell r="W162" t="str">
            <v>ALT_L_PE_SPE</v>
          </cell>
          <cell r="X162" t="str">
            <v>ALT</v>
          </cell>
        </row>
        <row r="163">
          <cell r="B163" t="str">
            <v>Renta Variable_Peru_Pesca______</v>
          </cell>
          <cell r="C163" t="str">
            <v>RVL_PES</v>
          </cell>
          <cell r="D163" t="str">
            <v>RVL</v>
          </cell>
          <cell r="F163" t="str">
            <v>RVL</v>
          </cell>
          <cell r="W163" t="str">
            <v>ALT_L_PE_FF</v>
          </cell>
          <cell r="X163" t="str">
            <v>ALT</v>
          </cell>
        </row>
        <row r="164">
          <cell r="B164" t="str">
            <v>Renta Variable_Peru_Sectores Varios______</v>
          </cell>
          <cell r="C164" t="str">
            <v>RVL_OT</v>
          </cell>
          <cell r="D164" t="str">
            <v>RVL</v>
          </cell>
          <cell r="F164" t="str">
            <v>RVL</v>
          </cell>
          <cell r="W164" t="str">
            <v>ALT_L_PD</v>
          </cell>
          <cell r="X164" t="str">
            <v>ALT</v>
          </cell>
        </row>
        <row r="165">
          <cell r="B165" t="str">
            <v>Renta Variable_Peru_Sistema Financiero______</v>
          </cell>
          <cell r="C165" t="str">
            <v>RVL_FIN</v>
          </cell>
          <cell r="D165" t="str">
            <v>RVL</v>
          </cell>
          <cell r="F165" t="str">
            <v>RVL</v>
          </cell>
          <cell r="W165" t="str">
            <v>HCD_INT_DM_GOB_AUS</v>
          </cell>
          <cell r="X165" t="str">
            <v>DMS</v>
          </cell>
        </row>
        <row r="166">
          <cell r="B166" t="str">
            <v>Renta Fija_Hard Currency_Internacional_DM_Gobierno_UK</v>
          </cell>
          <cell r="C166" t="str">
            <v>HCD_INT_DM_GOB_UK</v>
          </cell>
          <cell r="D166" t="str">
            <v>RFI</v>
          </cell>
          <cell r="F166" t="str">
            <v>RFI</v>
          </cell>
          <cell r="W166" t="str">
            <v>HCD_INT_DM_GOB_CAN</v>
          </cell>
          <cell r="X166" t="str">
            <v>DMS</v>
          </cell>
        </row>
        <row r="167">
          <cell r="B167" t="str">
            <v>Renta Variable_EM_LATAM_Argentina_Fondos Mutuos__</v>
          </cell>
          <cell r="C167" t="str">
            <v>RVI_EM_LATAM_ARG_FM</v>
          </cell>
          <cell r="D167" t="str">
            <v>RVI</v>
          </cell>
          <cell r="F167" t="str">
            <v>RVI</v>
          </cell>
          <cell r="W167" t="str">
            <v>RVI_DM_US_UTILI</v>
          </cell>
          <cell r="X167" t="str">
            <v>INTER</v>
          </cell>
        </row>
        <row r="168">
          <cell r="B168" t="str">
            <v>Renta Fija_Local Currency_Gobierno_Sudáfrica____</v>
          </cell>
          <cell r="C168" t="str">
            <v>LCD_GOB_SUD</v>
          </cell>
          <cell r="D168" t="str">
            <v>RFI</v>
          </cell>
          <cell r="F168" t="str">
            <v>RFI</v>
          </cell>
          <cell r="W168" t="str">
            <v>RVI_DM_US_THEM</v>
          </cell>
          <cell r="X168" t="str">
            <v>INTER</v>
          </cell>
        </row>
        <row r="169">
          <cell r="W169" t="str">
            <v>RVL_SAL</v>
          </cell>
          <cell r="X169" t="str">
            <v>PE</v>
          </cell>
        </row>
        <row r="170">
          <cell r="W170" t="str">
            <v>RVI_EM_LATAM_ARG_FM</v>
          </cell>
          <cell r="X170" t="str">
            <v>INTER</v>
          </cell>
        </row>
        <row r="171">
          <cell r="W171" t="str">
            <v>LCD_GOB_SUD</v>
          </cell>
          <cell r="X171" t="str">
            <v>EMLC</v>
          </cell>
        </row>
        <row r="172">
          <cell r="W172" t="str">
            <v>RVL_FM_ETF</v>
          </cell>
          <cell r="X172" t="str">
            <v>PE</v>
          </cell>
        </row>
        <row r="173">
          <cell r="W173" t="str">
            <v>RVL_FM_FIB</v>
          </cell>
          <cell r="X173" t="str">
            <v>PE</v>
          </cell>
        </row>
        <row r="174">
          <cell r="W174" t="str">
            <v>DER_RF_FUT_US</v>
          </cell>
          <cell r="X174" t="str">
            <v>INTER</v>
          </cell>
        </row>
        <row r="175">
          <cell r="W175" t="str">
            <v>DER_RV_FUT_US</v>
          </cell>
          <cell r="X175" t="str">
            <v>INTER</v>
          </cell>
        </row>
        <row r="176">
          <cell r="W176" t="str">
            <v>DER_RV_OP_EME_AGG</v>
          </cell>
          <cell r="X176" t="str">
            <v>INTER</v>
          </cell>
        </row>
        <row r="177">
          <cell r="W177" t="str">
            <v>DER_RV_OP_EME_CH</v>
          </cell>
          <cell r="X177" t="str">
            <v>INTER</v>
          </cell>
        </row>
        <row r="178">
          <cell r="W178" t="str">
            <v>DER_RV_OP_US</v>
          </cell>
          <cell r="X178" t="str">
            <v>INTER</v>
          </cell>
        </row>
        <row r="179">
          <cell r="W179" t="str">
            <v>DER_RF_OP_US</v>
          </cell>
          <cell r="X179" t="str">
            <v>INTER</v>
          </cell>
        </row>
        <row r="180">
          <cell r="W180" t="str">
            <v>RVL_FM_ETF</v>
          </cell>
          <cell r="X180" t="str">
            <v>PE</v>
          </cell>
        </row>
        <row r="181">
          <cell r="W181" t="str">
            <v>RVL_FM_FIB</v>
          </cell>
          <cell r="X181" t="str">
            <v>PE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2">
          <cell r="D2" t="str">
            <v>T</v>
          </cell>
          <cell r="E2" t="str">
            <v>Tm1</v>
          </cell>
          <cell r="F2" t="str">
            <v>Tm2</v>
          </cell>
          <cell r="G2" t="str">
            <v>Tm3</v>
          </cell>
          <cell r="H2" t="str">
            <v>Tm4</v>
          </cell>
          <cell r="I2" t="str">
            <v>L5D</v>
          </cell>
          <cell r="J2" t="str">
            <v>L22D</v>
          </cell>
          <cell r="K2" t="str">
            <v>Sem1</v>
          </cell>
          <cell r="L2" t="str">
            <v>Sem2</v>
          </cell>
          <cell r="M2" t="str">
            <v>Sem3</v>
          </cell>
          <cell r="N2" t="str">
            <v>Sem4</v>
          </cell>
          <cell r="O2" t="str">
            <v>WTD</v>
          </cell>
          <cell r="P2" t="str">
            <v>MTD</v>
          </cell>
          <cell r="Q2" t="str">
            <v>YTD</v>
          </cell>
          <cell r="R2" t="str">
            <v>HTD</v>
          </cell>
          <cell r="S2" t="str">
            <v>CYTD</v>
          </cell>
          <cell r="T2" t="str">
            <v>YTD_R</v>
          </cell>
          <cell r="U2" t="str">
            <v>YOY</v>
          </cell>
          <cell r="V2" t="str">
            <v>L3YR</v>
          </cell>
          <cell r="W2" t="str">
            <v>L5YR</v>
          </cell>
          <cell r="X2" t="str">
            <v>MTDR</v>
          </cell>
          <cell r="Y2" t="str">
            <v>Q224</v>
          </cell>
          <cell r="Z2" t="str">
            <v>Q324</v>
          </cell>
          <cell r="AA2" t="str">
            <v>Q424</v>
          </cell>
          <cell r="AB2" t="str">
            <v>Q125</v>
          </cell>
          <cell r="AC2" t="str">
            <v>Q225</v>
          </cell>
          <cell r="AD2" t="str">
            <v>Q325</v>
          </cell>
          <cell r="AE2" t="str">
            <v>Q425</v>
          </cell>
          <cell r="AF2" t="str">
            <v>Q126</v>
          </cell>
          <cell r="AG2" t="str">
            <v>H225</v>
          </cell>
          <cell r="AH2" t="str">
            <v>Y2021</v>
          </cell>
          <cell r="AI2" t="str">
            <v>Y2022</v>
          </cell>
          <cell r="AJ2" t="str">
            <v>Y2023</v>
          </cell>
          <cell r="AK2" t="str">
            <v>Y2024</v>
          </cell>
          <cell r="AL2" t="str">
            <v>Y2025</v>
          </cell>
          <cell r="AM2" t="str">
            <v>C22</v>
          </cell>
          <cell r="AN2" t="str">
            <v>C23</v>
          </cell>
          <cell r="AO2" t="str">
            <v>C24</v>
          </cell>
          <cell r="AP2" t="str">
            <v>C25</v>
          </cell>
          <cell r="AQ2" t="str">
            <v>AP25</v>
          </cell>
          <cell r="AR2" t="str">
            <v>MY25</v>
          </cell>
          <cell r="AS2" t="str">
            <v>JN25</v>
          </cell>
          <cell r="AT2" t="str">
            <v>JL25</v>
          </cell>
          <cell r="AU2" t="str">
            <v>AG25</v>
          </cell>
          <cell r="AV2" t="str">
            <v>SP25</v>
          </cell>
          <cell r="AW2" t="str">
            <v>OC25</v>
          </cell>
          <cell r="AX2" t="str">
            <v>NV25</v>
          </cell>
          <cell r="AY2" t="str">
            <v>DC25</v>
          </cell>
          <cell r="AZ2" t="str">
            <v>EN26</v>
          </cell>
          <cell r="BA2" t="str">
            <v>FB26</v>
          </cell>
          <cell r="BB2" t="str">
            <v>MR26</v>
          </cell>
          <cell r="BC2" t="str">
            <v>AP26</v>
          </cell>
          <cell r="BD2" t="str">
            <v>CMR25</v>
          </cell>
          <cell r="BE2" t="str">
            <v>CAP25</v>
          </cell>
          <cell r="BF2" t="str">
            <v>CMY25</v>
          </cell>
          <cell r="BG2" t="str">
            <v>CJN25</v>
          </cell>
          <cell r="BH2" t="str">
            <v>CJl25</v>
          </cell>
          <cell r="BI2" t="str">
            <v>CAG25</v>
          </cell>
          <cell r="BJ2" t="str">
            <v>CSP25</v>
          </cell>
          <cell r="BK2" t="str">
            <v>COC25</v>
          </cell>
          <cell r="BL2" t="str">
            <v>CNV25</v>
          </cell>
          <cell r="BM2" t="str">
            <v>CDC25</v>
          </cell>
          <cell r="BN2" t="str">
            <v>CEN26</v>
          </cell>
          <cell r="BO2" t="str">
            <v>CFB26</v>
          </cell>
          <cell r="BP2" t="str">
            <v>CMR26</v>
          </cell>
          <cell r="BQ2" t="str">
            <v>CAP26</v>
          </cell>
          <cell r="BR2" t="str">
            <v>CUST1</v>
          </cell>
          <cell r="BS2" t="str">
            <v>CUST2</v>
          </cell>
          <cell r="BT2" t="str">
            <v>CUST3</v>
          </cell>
        </row>
        <row r="3">
          <cell r="D3">
            <v>46148</v>
          </cell>
          <cell r="E3">
            <v>46147</v>
          </cell>
          <cell r="F3">
            <v>46146</v>
          </cell>
          <cell r="G3">
            <v>46143</v>
          </cell>
          <cell r="H3">
            <v>46142</v>
          </cell>
          <cell r="I3">
            <v>46142</v>
          </cell>
          <cell r="J3">
            <v>46119</v>
          </cell>
          <cell r="K3">
            <v>46139</v>
          </cell>
          <cell r="L3">
            <v>46132</v>
          </cell>
          <cell r="M3">
            <v>46125</v>
          </cell>
          <cell r="N3">
            <v>46118</v>
          </cell>
          <cell r="O3">
            <v>46146</v>
          </cell>
          <cell r="P3">
            <v>46143</v>
          </cell>
          <cell r="Q3">
            <v>46023</v>
          </cell>
          <cell r="R3">
            <v>46023</v>
          </cell>
          <cell r="S3">
            <v>46023</v>
          </cell>
          <cell r="T3">
            <v>46023</v>
          </cell>
          <cell r="U3">
            <v>45783</v>
          </cell>
          <cell r="V3">
            <v>45052</v>
          </cell>
          <cell r="W3">
            <v>44322</v>
          </cell>
          <cell r="X3">
            <v>46143</v>
          </cell>
          <cell r="Y3">
            <v>45383</v>
          </cell>
          <cell r="Z3">
            <v>45474</v>
          </cell>
          <cell r="AA3">
            <v>45566</v>
          </cell>
          <cell r="AB3">
            <v>45659</v>
          </cell>
          <cell r="AC3">
            <v>45748</v>
          </cell>
          <cell r="AD3">
            <v>45839</v>
          </cell>
          <cell r="AE3">
            <v>45931</v>
          </cell>
          <cell r="AF3">
            <v>46023</v>
          </cell>
          <cell r="AG3">
            <v>45839</v>
          </cell>
          <cell r="AH3">
            <v>44197</v>
          </cell>
          <cell r="AI3">
            <v>44564</v>
          </cell>
          <cell r="AJ3">
            <v>44928</v>
          </cell>
          <cell r="AK3">
            <v>45292</v>
          </cell>
          <cell r="AL3">
            <v>45658</v>
          </cell>
          <cell r="AM3">
            <v>44928</v>
          </cell>
          <cell r="AN3">
            <v>45293</v>
          </cell>
          <cell r="AO3">
            <v>45659</v>
          </cell>
          <cell r="AP3">
            <v>46024</v>
          </cell>
          <cell r="AQ3">
            <v>45748</v>
          </cell>
          <cell r="AR3">
            <v>45778</v>
          </cell>
          <cell r="AS3">
            <v>45810</v>
          </cell>
          <cell r="AT3">
            <v>45839</v>
          </cell>
          <cell r="AU3">
            <v>45870</v>
          </cell>
          <cell r="AV3">
            <v>45901</v>
          </cell>
          <cell r="AW3">
            <v>45931</v>
          </cell>
          <cell r="AX3">
            <v>45964</v>
          </cell>
          <cell r="AY3">
            <v>45992</v>
          </cell>
          <cell r="AZ3">
            <v>46023</v>
          </cell>
          <cell r="BA3">
            <v>46055</v>
          </cell>
          <cell r="BB3">
            <v>46083</v>
          </cell>
          <cell r="BC3">
            <v>46113</v>
          </cell>
          <cell r="BD3">
            <v>45748</v>
          </cell>
          <cell r="BE3">
            <v>45778</v>
          </cell>
          <cell r="BF3">
            <v>45810</v>
          </cell>
          <cell r="BG3">
            <v>45839</v>
          </cell>
          <cell r="BH3">
            <v>45870</v>
          </cell>
          <cell r="BI3">
            <v>45901</v>
          </cell>
          <cell r="BJ3">
            <v>45931</v>
          </cell>
          <cell r="BK3">
            <v>45964</v>
          </cell>
          <cell r="BL3">
            <v>45992</v>
          </cell>
          <cell r="BM3">
            <v>46024</v>
          </cell>
          <cell r="BN3">
            <v>46055</v>
          </cell>
          <cell r="BO3">
            <v>46083</v>
          </cell>
          <cell r="BP3">
            <v>46113</v>
          </cell>
          <cell r="BQ3">
            <v>46143</v>
          </cell>
          <cell r="BR3">
            <v>46112</v>
          </cell>
          <cell r="BS3">
            <v>46136</v>
          </cell>
          <cell r="BT3">
            <v>46139</v>
          </cell>
        </row>
        <row r="4">
          <cell r="D4">
            <v>46148</v>
          </cell>
          <cell r="E4">
            <v>46147</v>
          </cell>
          <cell r="F4">
            <v>46146</v>
          </cell>
          <cell r="G4">
            <v>46143</v>
          </cell>
          <cell r="H4">
            <v>46142</v>
          </cell>
          <cell r="I4">
            <v>46148</v>
          </cell>
          <cell r="J4">
            <v>46148</v>
          </cell>
          <cell r="K4">
            <v>46143</v>
          </cell>
          <cell r="L4">
            <v>46136</v>
          </cell>
          <cell r="M4">
            <v>46129</v>
          </cell>
          <cell r="N4">
            <v>46122</v>
          </cell>
          <cell r="O4">
            <v>46148</v>
          </cell>
          <cell r="P4">
            <v>46148</v>
          </cell>
          <cell r="Q4">
            <v>46148</v>
          </cell>
          <cell r="R4">
            <v>46143</v>
          </cell>
          <cell r="S4">
            <v>46143</v>
          </cell>
          <cell r="T4">
            <v>46143</v>
          </cell>
          <cell r="U4">
            <v>46148</v>
          </cell>
          <cell r="V4">
            <v>46143</v>
          </cell>
          <cell r="W4">
            <v>46143</v>
          </cell>
          <cell r="X4">
            <v>46143</v>
          </cell>
          <cell r="Y4">
            <v>45471</v>
          </cell>
          <cell r="Z4">
            <v>45565</v>
          </cell>
          <cell r="AA4">
            <v>45657</v>
          </cell>
          <cell r="AB4">
            <v>45747</v>
          </cell>
          <cell r="AC4">
            <v>45838</v>
          </cell>
          <cell r="AD4">
            <v>45930</v>
          </cell>
          <cell r="AE4">
            <v>46022</v>
          </cell>
          <cell r="AF4">
            <v>46112</v>
          </cell>
          <cell r="AG4">
            <v>46022</v>
          </cell>
          <cell r="AH4">
            <v>44561</v>
          </cell>
          <cell r="AI4">
            <v>44925</v>
          </cell>
          <cell r="AJ4">
            <v>45289</v>
          </cell>
          <cell r="AK4">
            <v>45657</v>
          </cell>
          <cell r="AL4">
            <v>46022</v>
          </cell>
          <cell r="AM4">
            <v>44928</v>
          </cell>
          <cell r="AN4">
            <v>45293</v>
          </cell>
          <cell r="AO4">
            <v>45659</v>
          </cell>
          <cell r="AP4">
            <v>46024</v>
          </cell>
          <cell r="AQ4">
            <v>45777</v>
          </cell>
          <cell r="AR4">
            <v>45807</v>
          </cell>
          <cell r="AS4">
            <v>45838</v>
          </cell>
          <cell r="AT4">
            <v>45869</v>
          </cell>
          <cell r="AU4">
            <v>45898</v>
          </cell>
          <cell r="AV4">
            <v>45930</v>
          </cell>
          <cell r="AW4">
            <v>45961</v>
          </cell>
          <cell r="AX4">
            <v>45989</v>
          </cell>
          <cell r="AY4">
            <v>46022</v>
          </cell>
          <cell r="AZ4">
            <v>46052</v>
          </cell>
          <cell r="BA4">
            <v>46080</v>
          </cell>
          <cell r="BB4">
            <v>46112</v>
          </cell>
          <cell r="BC4">
            <v>46142</v>
          </cell>
          <cell r="BD4">
            <v>45748</v>
          </cell>
          <cell r="BE4">
            <v>45778</v>
          </cell>
          <cell r="BF4">
            <v>45810</v>
          </cell>
          <cell r="BG4">
            <v>45839</v>
          </cell>
          <cell r="BH4">
            <v>45870</v>
          </cell>
          <cell r="BI4">
            <v>45901</v>
          </cell>
          <cell r="BJ4">
            <v>45931</v>
          </cell>
          <cell r="BK4">
            <v>45964</v>
          </cell>
          <cell r="BL4">
            <v>45992</v>
          </cell>
          <cell r="BM4">
            <v>46024</v>
          </cell>
          <cell r="BN4">
            <v>46055</v>
          </cell>
          <cell r="BO4">
            <v>46083</v>
          </cell>
          <cell r="BP4">
            <v>46113</v>
          </cell>
          <cell r="BQ4">
            <v>46143</v>
          </cell>
          <cell r="BR4">
            <v>46146</v>
          </cell>
          <cell r="BS4">
            <v>46136</v>
          </cell>
          <cell r="BT4">
            <v>46139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887F6-E641-4EA8-87B2-91902F33F7DD}">
  <dimension ref="B2:AJ360"/>
  <sheetViews>
    <sheetView workbookViewId="0">
      <selection activeCell="E3" sqref="E3"/>
    </sheetView>
  </sheetViews>
  <sheetFormatPr defaultRowHeight="14.5" outlineLevelCol="1" x14ac:dyDescent="0.35"/>
  <cols>
    <col min="1" max="1" width="1.26953125" customWidth="1"/>
    <col min="2" max="2" width="28.7265625" hidden="1" customWidth="1" outlineLevel="1"/>
    <col min="3" max="3" width="15" hidden="1" customWidth="1" outlineLevel="1"/>
    <col min="4" max="4" width="0.7265625" hidden="1" customWidth="1" outlineLevel="1"/>
    <col min="5" max="5" width="30.26953125" customWidth="1" collapsed="1"/>
    <col min="6" max="6" width="1.26953125" customWidth="1"/>
    <col min="7" max="7" width="18.26953125" customWidth="1"/>
    <col min="8" max="8" width="11.26953125" customWidth="1" outlineLevel="1"/>
    <col min="9" max="9" width="1.26953125" customWidth="1"/>
    <col min="10" max="10" width="17.7265625" customWidth="1"/>
    <col min="11" max="11" width="11.26953125" customWidth="1" outlineLevel="1"/>
    <col min="12" max="12" width="1.26953125" customWidth="1"/>
    <col min="13" max="13" width="17.54296875" customWidth="1"/>
    <col min="14" max="14" width="11.26953125" customWidth="1" outlineLevel="1"/>
    <col min="15" max="15" width="1.26953125" customWidth="1"/>
    <col min="16" max="16" width="11.26953125" customWidth="1"/>
    <col min="17" max="17" width="11.26953125" style="3" customWidth="1" outlineLevel="1"/>
    <col min="18" max="18" width="1.26953125" customWidth="1"/>
    <col min="19" max="19" width="11.26953125" customWidth="1"/>
    <col min="20" max="20" width="11.26953125" style="3" customWidth="1" outlineLevel="1"/>
    <col min="21" max="21" width="1.26953125" customWidth="1"/>
    <col min="22" max="22" width="11" customWidth="1"/>
    <col min="23" max="23" width="11.26953125" style="3" customWidth="1" outlineLevel="1"/>
    <col min="24" max="24" width="1.26953125" customWidth="1"/>
    <col min="25" max="25" width="15.54296875" hidden="1" customWidth="1" outlineLevel="1"/>
    <col min="26" max="26" width="1.26953125" customWidth="1" collapsed="1"/>
    <col min="27" max="29" width="10.54296875" customWidth="1"/>
    <col min="30" max="30" width="4" customWidth="1" collapsed="1"/>
    <col min="31" max="31" width="10.54296875" style="11" customWidth="1" outlineLevel="1"/>
    <col min="32" max="32" width="10.54296875" customWidth="1" outlineLevel="1"/>
    <col min="33" max="33" width="10.54296875" style="11" customWidth="1" outlineLevel="1"/>
    <col min="34" max="34" width="10.54296875" customWidth="1" outlineLevel="1"/>
    <col min="35" max="35" width="10.54296875" style="11" customWidth="1" outlineLevel="1"/>
    <col min="36" max="36" width="10.453125" customWidth="1" outlineLevel="1"/>
  </cols>
  <sheetData>
    <row r="2" spans="2:36" x14ac:dyDescent="0.35">
      <c r="E2" s="7" t="s">
        <v>0</v>
      </c>
      <c r="G2" s="7" t="s">
        <v>1</v>
      </c>
      <c r="H2" s="8" t="s">
        <v>2</v>
      </c>
      <c r="M2" s="9" t="s">
        <v>3</v>
      </c>
      <c r="N2" s="10" t="str">
        <f>IF(OR([1]RV_Det!T2="Rev",[1]RV_Det!V2="Rev"),"Rev","Ok")</f>
        <v>Rev</v>
      </c>
    </row>
    <row r="3" spans="2:36" x14ac:dyDescent="0.35">
      <c r="E3" s="8" t="s">
        <v>4</v>
      </c>
      <c r="M3" s="12"/>
    </row>
    <row r="4" spans="2:36" x14ac:dyDescent="0.35">
      <c r="G4" s="13">
        <v>1</v>
      </c>
      <c r="H4" s="13">
        <f>G4+1</f>
        <v>2</v>
      </c>
      <c r="I4" s="13"/>
      <c r="J4" s="13">
        <v>3</v>
      </c>
      <c r="K4" s="13">
        <v>4</v>
      </c>
      <c r="L4" s="13"/>
      <c r="M4" s="13">
        <v>5</v>
      </c>
      <c r="N4" s="13">
        <v>6</v>
      </c>
      <c r="O4" s="13"/>
      <c r="P4" s="13">
        <v>7</v>
      </c>
      <c r="Q4" s="14">
        <v>8</v>
      </c>
      <c r="R4" s="13"/>
      <c r="S4" s="13">
        <v>9</v>
      </c>
      <c r="T4" s="14">
        <v>10</v>
      </c>
      <c r="U4" s="13"/>
      <c r="V4" s="13">
        <v>11</v>
      </c>
      <c r="W4" s="14">
        <v>12</v>
      </c>
    </row>
    <row r="5" spans="2:36" x14ac:dyDescent="0.35">
      <c r="G5" s="15" t="s">
        <v>5</v>
      </c>
      <c r="H5" s="16"/>
      <c r="I5" s="16"/>
      <c r="J5" s="16"/>
      <c r="K5" s="16"/>
      <c r="L5" s="16"/>
      <c r="M5" s="16"/>
      <c r="N5" s="17"/>
      <c r="P5" s="18" t="s">
        <v>6</v>
      </c>
      <c r="Q5" s="19"/>
      <c r="R5" s="20"/>
      <c r="S5" s="20"/>
      <c r="T5" s="21"/>
      <c r="U5" s="20"/>
      <c r="V5" s="20"/>
      <c r="W5" s="22"/>
      <c r="AA5" s="23" t="s">
        <v>7</v>
      </c>
      <c r="AB5" s="23"/>
      <c r="AC5" s="23"/>
      <c r="AE5" s="24" t="s">
        <v>8</v>
      </c>
      <c r="AF5" s="25"/>
      <c r="AG5" s="24"/>
      <c r="AH5" s="25"/>
      <c r="AI5" s="24"/>
      <c r="AJ5" s="25"/>
    </row>
    <row r="7" spans="2:36" x14ac:dyDescent="0.35">
      <c r="E7" s="8">
        <f>[1]Detallado!C5</f>
        <v>46148</v>
      </c>
      <c r="G7" s="26" t="s">
        <v>9</v>
      </c>
      <c r="H7" s="27"/>
      <c r="I7" s="28"/>
      <c r="J7" s="26" t="s">
        <v>10</v>
      </c>
      <c r="K7" s="27"/>
      <c r="L7" s="28"/>
      <c r="M7" s="26" t="s">
        <v>11</v>
      </c>
      <c r="N7" s="27"/>
      <c r="O7" s="28"/>
      <c r="P7" s="29" t="s">
        <v>12</v>
      </c>
      <c r="Q7" s="30"/>
      <c r="R7" s="28"/>
      <c r="S7" s="31" t="s">
        <v>13</v>
      </c>
      <c r="T7" s="32"/>
      <c r="U7" s="28"/>
      <c r="V7" s="33" t="s">
        <v>14</v>
      </c>
      <c r="W7" s="34"/>
      <c r="X7" s="35"/>
      <c r="AA7" s="26" t="s">
        <v>15</v>
      </c>
      <c r="AB7" s="26" t="s">
        <v>16</v>
      </c>
      <c r="AC7" s="26" t="s">
        <v>17</v>
      </c>
      <c r="AE7" s="36" t="s">
        <v>18</v>
      </c>
      <c r="AF7" s="37" t="s">
        <v>19</v>
      </c>
      <c r="AG7" s="36" t="s">
        <v>18</v>
      </c>
      <c r="AH7" s="37" t="s">
        <v>20</v>
      </c>
      <c r="AI7" s="36" t="s">
        <v>18</v>
      </c>
      <c r="AJ7" s="37" t="s">
        <v>21</v>
      </c>
    </row>
    <row r="8" spans="2:36" x14ac:dyDescent="0.35">
      <c r="E8" s="8">
        <f>[1]Detallado!C6</f>
        <v>46148</v>
      </c>
      <c r="G8" s="38" t="s">
        <v>22</v>
      </c>
      <c r="H8" s="39" t="s">
        <v>18</v>
      </c>
      <c r="I8" s="40"/>
      <c r="J8" s="38" t="s">
        <v>22</v>
      </c>
      <c r="K8" s="39" t="s">
        <v>18</v>
      </c>
      <c r="L8" s="40"/>
      <c r="M8" s="38" t="s">
        <v>22</v>
      </c>
      <c r="N8" s="39" t="s">
        <v>18</v>
      </c>
      <c r="O8" s="40"/>
      <c r="P8" s="41" t="s">
        <v>23</v>
      </c>
      <c r="Q8" s="42" t="s">
        <v>18</v>
      </c>
      <c r="R8" s="40"/>
      <c r="S8" s="41" t="s">
        <v>23</v>
      </c>
      <c r="T8" s="43" t="s">
        <v>18</v>
      </c>
      <c r="U8" s="40"/>
      <c r="V8" s="41" t="s">
        <v>23</v>
      </c>
      <c r="W8" s="43" t="s">
        <v>18</v>
      </c>
      <c r="X8" s="44"/>
      <c r="AA8" s="45"/>
      <c r="AB8" s="45"/>
      <c r="AC8" s="45"/>
      <c r="AE8" s="46"/>
      <c r="AF8" s="45"/>
      <c r="AG8" s="46"/>
      <c r="AH8" s="45"/>
      <c r="AI8" s="46"/>
      <c r="AJ8" s="45"/>
    </row>
    <row r="9" spans="2:36" x14ac:dyDescent="0.35">
      <c r="AA9" s="40"/>
      <c r="AB9" s="40"/>
      <c r="AC9" s="40"/>
      <c r="AE9" s="47"/>
      <c r="AF9" s="40"/>
      <c r="AG9" s="47"/>
      <c r="AH9" s="40"/>
      <c r="AI9" s="47"/>
      <c r="AJ9" s="40"/>
    </row>
    <row r="10" spans="2:36" x14ac:dyDescent="0.35">
      <c r="E10" s="48" t="s">
        <v>24</v>
      </c>
      <c r="H10" s="49">
        <f>++SUM(H12:H18)</f>
        <v>0</v>
      </c>
      <c r="K10" s="49">
        <f>++SUM(K12:K18)</f>
        <v>0</v>
      </c>
      <c r="N10" s="49">
        <f>++SUM(N12:N18)</f>
        <v>0</v>
      </c>
      <c r="AA10" s="40"/>
      <c r="AB10" s="40"/>
      <c r="AC10" s="40"/>
      <c r="AE10" s="47"/>
      <c r="AF10" s="40"/>
      <c r="AG10" s="47"/>
      <c r="AH10" s="40"/>
      <c r="AI10" s="47"/>
      <c r="AJ10" s="40"/>
    </row>
    <row r="11" spans="2:36" x14ac:dyDescent="0.35">
      <c r="AA11" s="40"/>
      <c r="AB11" s="40"/>
      <c r="AC11" s="40"/>
      <c r="AE11" s="47"/>
      <c r="AF11" s="40"/>
      <c r="AG11" s="47"/>
      <c r="AH11" s="40"/>
      <c r="AI11" s="47"/>
      <c r="AJ11" s="40"/>
    </row>
    <row r="12" spans="2:36" x14ac:dyDescent="0.35">
      <c r="B12" s="50" t="s">
        <v>25</v>
      </c>
      <c r="E12" s="51" t="s">
        <v>26</v>
      </c>
      <c r="H12" s="52">
        <f>SUMIF([1]Detallado!$V:$V,[1]Abs!$B12,[1]Detallado!PM:PM)</f>
        <v>0</v>
      </c>
      <c r="K12" s="52">
        <f>SUMIF([1]Detallado!$V:$V,[1]Abs!$B12,[1]Detallado!PN:PN)</f>
        <v>0</v>
      </c>
      <c r="N12" s="52">
        <f>SUMIF([1]Detallado!$V:$V,[1]Abs!$B12,[1]Detallado!PO:PO)</f>
        <v>0</v>
      </c>
      <c r="AA12" s="40"/>
      <c r="AB12" s="40"/>
      <c r="AC12" s="40"/>
      <c r="AE12" s="47"/>
      <c r="AF12" s="40"/>
      <c r="AG12" s="47"/>
      <c r="AH12" s="40"/>
      <c r="AI12" s="47"/>
      <c r="AJ12" s="40"/>
    </row>
    <row r="13" spans="2:36" x14ac:dyDescent="0.35">
      <c r="B13" s="50" t="s">
        <v>27</v>
      </c>
      <c r="E13" s="53" t="s">
        <v>28</v>
      </c>
      <c r="H13" s="54">
        <f>SUMIF([1]Detallado!$V:$V,[1]Abs!$B13,[1]Detallado!PM:PM)</f>
        <v>0</v>
      </c>
      <c r="K13" s="54">
        <f>SUMIF([1]Detallado!$V:$V,[1]Abs!$B13,[1]Detallado!PN:PN)</f>
        <v>0</v>
      </c>
      <c r="N13" s="54">
        <f>SUMIF([1]Detallado!$V:$V,[1]Abs!$B13,[1]Detallado!PO:PO)</f>
        <v>0</v>
      </c>
      <c r="AA13" s="40"/>
      <c r="AB13" s="40"/>
      <c r="AC13" s="40"/>
      <c r="AE13" s="47"/>
      <c r="AF13" s="40"/>
      <c r="AG13" s="47"/>
      <c r="AH13" s="40"/>
      <c r="AI13" s="47"/>
      <c r="AJ13" s="40"/>
    </row>
    <row r="14" spans="2:36" x14ac:dyDescent="0.35">
      <c r="B14" s="50" t="s">
        <v>29</v>
      </c>
      <c r="E14" s="53" t="s">
        <v>30</v>
      </c>
      <c r="H14" s="54">
        <f>SUMIF([1]Detallado!$V:$V,[1]Abs!$B14,[1]Detallado!PM:PM)</f>
        <v>0</v>
      </c>
      <c r="K14" s="54">
        <f>SUMIF([1]Detallado!$V:$V,[1]Abs!$B14,[1]Detallado!PN:PN)</f>
        <v>0</v>
      </c>
      <c r="N14" s="54">
        <f>SUMIF([1]Detallado!$V:$V,[1]Abs!$B14,[1]Detallado!PO:PO)</f>
        <v>0</v>
      </c>
      <c r="AA14" s="40"/>
      <c r="AB14" s="40"/>
      <c r="AC14" s="40"/>
      <c r="AE14" s="47"/>
      <c r="AF14" s="40"/>
      <c r="AG14" s="47"/>
      <c r="AH14" s="40"/>
      <c r="AI14" s="47"/>
      <c r="AJ14" s="40"/>
    </row>
    <row r="15" spans="2:36" x14ac:dyDescent="0.35">
      <c r="B15" s="50" t="s">
        <v>31</v>
      </c>
      <c r="E15" s="53" t="s">
        <v>32</v>
      </c>
      <c r="H15" s="54">
        <f>SUMIF([1]Detallado!$V:$V,[1]Abs!$B15,[1]Detallado!PM:PM)</f>
        <v>0</v>
      </c>
      <c r="K15" s="54">
        <f>SUMIF([1]Detallado!$V:$V,[1]Abs!$B15,[1]Detallado!PN:PN)</f>
        <v>0</v>
      </c>
      <c r="N15" s="54">
        <f>SUMIF([1]Detallado!$V:$V,[1]Abs!$B15,[1]Detallado!PO:PO)</f>
        <v>0</v>
      </c>
      <c r="AA15" s="40"/>
      <c r="AB15" s="40"/>
      <c r="AC15" s="40"/>
      <c r="AE15" s="47"/>
      <c r="AF15" s="40"/>
      <c r="AG15" s="47"/>
      <c r="AH15" s="40"/>
      <c r="AI15" s="47"/>
      <c r="AJ15" s="40"/>
    </row>
    <row r="16" spans="2:36" x14ac:dyDescent="0.35">
      <c r="B16" s="50" t="s">
        <v>33</v>
      </c>
      <c r="E16" s="53" t="s">
        <v>34</v>
      </c>
      <c r="H16" s="54">
        <f>SUMIF([1]Detallado!$V:$V,[1]Abs!$B16,[1]Detallado!PM:PM)</f>
        <v>0</v>
      </c>
      <c r="K16" s="54">
        <f>SUMIF([1]Detallado!$V:$V,[1]Abs!$B16,[1]Detallado!PN:PN)</f>
        <v>0</v>
      </c>
      <c r="N16" s="54">
        <f>SUMIF([1]Detallado!$V:$V,[1]Abs!$B16,[1]Detallado!PO:PO)</f>
        <v>0</v>
      </c>
      <c r="AA16" s="40"/>
      <c r="AB16" s="40"/>
      <c r="AC16" s="40"/>
      <c r="AE16" s="47"/>
      <c r="AF16" s="40"/>
      <c r="AG16" s="47"/>
      <c r="AH16" s="40"/>
      <c r="AI16" s="47"/>
      <c r="AJ16" s="40"/>
    </row>
    <row r="17" spans="2:36" x14ac:dyDescent="0.35">
      <c r="B17" s="50" t="s">
        <v>35</v>
      </c>
      <c r="E17" s="53" t="s">
        <v>36</v>
      </c>
      <c r="H17" s="54">
        <f>SUMIF([1]Detallado!$V:$V,[1]Abs!$B17,[1]Detallado!PM:PM)</f>
        <v>0</v>
      </c>
      <c r="K17" s="54">
        <f>SUMIF([1]Detallado!$V:$V,[1]Abs!$B17,[1]Detallado!PN:PN)</f>
        <v>0</v>
      </c>
      <c r="N17" s="54">
        <f>SUMIF([1]Detallado!$V:$V,[1]Abs!$B17,[1]Detallado!PO:PO)</f>
        <v>0</v>
      </c>
      <c r="AA17" s="40"/>
      <c r="AB17" s="40"/>
      <c r="AC17" s="40"/>
      <c r="AE17" s="47"/>
      <c r="AF17" s="40"/>
      <c r="AG17" s="47"/>
      <c r="AH17" s="40"/>
      <c r="AI17" s="47"/>
      <c r="AJ17" s="40"/>
    </row>
    <row r="18" spans="2:36" x14ac:dyDescent="0.35">
      <c r="B18" s="50" t="s">
        <v>37</v>
      </c>
      <c r="E18" s="55" t="s">
        <v>38</v>
      </c>
      <c r="H18" s="56">
        <f>SUMIF([1]Detallado!$V:$V,[1]Abs!$B18,[1]Detallado!PM:PM)</f>
        <v>0</v>
      </c>
      <c r="K18" s="56">
        <f>SUMIF([1]Detallado!$V:$V,[1]Abs!$B18,[1]Detallado!PN:PN)</f>
        <v>0</v>
      </c>
      <c r="N18" s="56">
        <f>SUMIF([1]Detallado!$V:$V,[1]Abs!$B18,[1]Detallado!PO:PO)</f>
        <v>0</v>
      </c>
      <c r="AA18" s="40"/>
      <c r="AB18" s="40"/>
      <c r="AC18" s="40"/>
      <c r="AE18" s="47"/>
      <c r="AF18" s="40"/>
      <c r="AG18" s="47"/>
      <c r="AH18" s="40"/>
      <c r="AI18" s="47"/>
      <c r="AJ18" s="40"/>
    </row>
    <row r="19" spans="2:36" x14ac:dyDescent="0.35">
      <c r="AA19" s="40"/>
      <c r="AB19" s="40"/>
      <c r="AC19" s="40"/>
      <c r="AE19" s="47"/>
      <c r="AF19" s="40"/>
      <c r="AG19" s="47"/>
      <c r="AH19" s="40"/>
      <c r="AI19" s="47"/>
      <c r="AJ19" s="40"/>
    </row>
    <row r="20" spans="2:36" x14ac:dyDescent="0.35">
      <c r="B20" s="57" t="s">
        <v>39</v>
      </c>
      <c r="C20" s="57" t="s">
        <v>40</v>
      </c>
      <c r="E20" s="48" t="s">
        <v>41</v>
      </c>
      <c r="G20" s="58">
        <f>+G22+G24</f>
        <v>9.6604166438740216E-2</v>
      </c>
      <c r="H20" s="59">
        <f>+H22</f>
        <v>24.485039669910336</v>
      </c>
      <c r="I20" s="60"/>
      <c r="J20" s="58">
        <f>+J22+J24</f>
        <v>0.44348090004607577</v>
      </c>
      <c r="K20" s="59">
        <f>+K22</f>
        <v>139.07181742608734</v>
      </c>
      <c r="L20" s="60"/>
      <c r="M20" s="58">
        <f>+M22+M24</f>
        <v>0.78798415661525034</v>
      </c>
      <c r="N20" s="59">
        <f>+N22</f>
        <v>264.70040312905456</v>
      </c>
      <c r="O20" s="60"/>
      <c r="P20" s="61">
        <f>+P22+P24</f>
        <v>1.3841714883615181E-2</v>
      </c>
      <c r="Q20" s="62">
        <f>+Q22</f>
        <v>-6.588558026829773</v>
      </c>
      <c r="R20" s="60"/>
      <c r="S20" s="63">
        <f>+S22+S24</f>
        <v>5.034883993065906E-3</v>
      </c>
      <c r="T20" s="64">
        <f>+T22</f>
        <v>-20.707557405524344</v>
      </c>
      <c r="U20" s="60"/>
      <c r="V20" s="65">
        <f>+V22+V24</f>
        <v>-9.9847917173974468E-3</v>
      </c>
      <c r="W20" s="66">
        <f>+W22</f>
        <v>-18.066182054772749</v>
      </c>
      <c r="Y20" s="57" t="s">
        <v>42</v>
      </c>
      <c r="AA20" s="40"/>
      <c r="AB20" s="40"/>
      <c r="AC20" s="40"/>
      <c r="AE20" s="47"/>
      <c r="AF20" s="40"/>
      <c r="AG20" s="47"/>
      <c r="AH20" s="40"/>
      <c r="AI20" s="47"/>
      <c r="AJ20" s="40"/>
    </row>
    <row r="21" spans="2:36" x14ac:dyDescent="0.35">
      <c r="AA21" s="40"/>
      <c r="AB21" s="40"/>
      <c r="AC21" s="40"/>
      <c r="AE21" s="47"/>
      <c r="AF21" s="40"/>
      <c r="AG21" s="47"/>
      <c r="AH21" s="40"/>
      <c r="AI21" s="47"/>
      <c r="AJ21" s="40"/>
    </row>
    <row r="22" spans="2:36" x14ac:dyDescent="0.35">
      <c r="E22" s="51" t="s">
        <v>43</v>
      </c>
      <c r="G22" s="67">
        <f>+G30</f>
        <v>9.6604166438740216E-2</v>
      </c>
      <c r="H22" s="68">
        <f>+H30</f>
        <v>24.485039669910336</v>
      </c>
      <c r="I22" s="69"/>
      <c r="J22" s="67">
        <f>+J30</f>
        <v>0.44348090004607577</v>
      </c>
      <c r="K22" s="68">
        <f>+K30</f>
        <v>139.07181742608734</v>
      </c>
      <c r="L22" s="40"/>
      <c r="M22" s="67">
        <f>+M30</f>
        <v>0.78798415661525034</v>
      </c>
      <c r="N22" s="68">
        <f>+N30</f>
        <v>264.70040312905456</v>
      </c>
      <c r="O22" s="44"/>
      <c r="P22" s="67">
        <f>+P30</f>
        <v>1.3841714883615181E-2</v>
      </c>
      <c r="Q22" s="68">
        <f>+Q30</f>
        <v>-6.588558026829773</v>
      </c>
      <c r="R22" s="69"/>
      <c r="S22" s="67">
        <f>+S30</f>
        <v>5.034883993065906E-3</v>
      </c>
      <c r="T22" s="68">
        <f>+T30</f>
        <v>-20.707557405524344</v>
      </c>
      <c r="U22" s="40"/>
      <c r="V22" s="67">
        <f>+V30</f>
        <v>-9.9847917173974468E-3</v>
      </c>
      <c r="W22" s="68">
        <f>+W30</f>
        <v>-18.066182054772749</v>
      </c>
      <c r="Y22" s="70"/>
      <c r="Z22" s="70"/>
      <c r="AA22" s="40"/>
      <c r="AB22" s="40"/>
      <c r="AC22" s="40"/>
      <c r="AE22" s="47"/>
      <c r="AF22" s="40"/>
      <c r="AG22" s="47"/>
      <c r="AH22" s="40"/>
      <c r="AI22" s="47"/>
      <c r="AJ22" s="40"/>
    </row>
    <row r="23" spans="2:36" x14ac:dyDescent="0.35">
      <c r="B23" s="71">
        <v>0.75</v>
      </c>
      <c r="E23" s="53" t="s">
        <v>44</v>
      </c>
      <c r="G23" s="72">
        <f>G209*$B$23</f>
        <v>1.5791541120893787E-2</v>
      </c>
      <c r="H23" s="73" t="s">
        <v>45</v>
      </c>
      <c r="I23" s="69"/>
      <c r="J23" s="72">
        <f>J209*$B$23</f>
        <v>7.0661818976377206E-3</v>
      </c>
      <c r="K23" s="73" t="s">
        <v>45</v>
      </c>
      <c r="L23" s="40"/>
      <c r="M23" s="72">
        <f>M209*$B$23</f>
        <v>0</v>
      </c>
      <c r="N23" s="73" t="s">
        <v>45</v>
      </c>
      <c r="O23" s="44"/>
      <c r="P23" s="72">
        <f>P209*$B$23</f>
        <v>1.3015795297902633E-2</v>
      </c>
      <c r="Q23" s="73" t="s">
        <v>45</v>
      </c>
      <c r="R23" s="69"/>
      <c r="S23" s="72">
        <f>S209*$B$23</f>
        <v>-2.1159713979187044E-3</v>
      </c>
      <c r="T23" s="73" t="s">
        <v>45</v>
      </c>
      <c r="U23" s="40"/>
      <c r="V23" s="72">
        <f>V209*$B$23</f>
        <v>-3.9596729031651902E-3</v>
      </c>
      <c r="W23" s="73" t="s">
        <v>45</v>
      </c>
      <c r="Y23" t="s">
        <v>46</v>
      </c>
      <c r="AA23" s="40"/>
      <c r="AB23" s="40"/>
      <c r="AC23" s="40"/>
      <c r="AE23" s="47"/>
      <c r="AF23" s="40"/>
      <c r="AG23" s="47"/>
      <c r="AH23" s="40"/>
      <c r="AI23" s="47"/>
      <c r="AJ23" s="40"/>
    </row>
    <row r="24" spans="2:36" x14ac:dyDescent="0.35">
      <c r="E24" s="74" t="s">
        <v>47</v>
      </c>
      <c r="G24" s="75">
        <f>+[1]Rep1!F12</f>
        <v>0</v>
      </c>
      <c r="H24" s="76" t="s">
        <v>45</v>
      </c>
      <c r="I24" s="69"/>
      <c r="J24" s="75">
        <f>+[1]Rep1!N12</f>
        <v>0</v>
      </c>
      <c r="K24" s="76" t="s">
        <v>45</v>
      </c>
      <c r="L24" s="40"/>
      <c r="M24" s="75">
        <f>+[1]Rep1!V12</f>
        <v>0</v>
      </c>
      <c r="N24" s="76" t="s">
        <v>45</v>
      </c>
      <c r="O24" s="44"/>
      <c r="P24" s="75">
        <f>+[1]Rep1!AD12</f>
        <v>0</v>
      </c>
      <c r="Q24" s="76" t="s">
        <v>45</v>
      </c>
      <c r="R24" s="69"/>
      <c r="S24" s="75">
        <f>+[1]Rep1!AF12</f>
        <v>0</v>
      </c>
      <c r="T24" s="76" t="s">
        <v>45</v>
      </c>
      <c r="U24" s="40"/>
      <c r="V24" s="75">
        <f>+[1]Rep1!AH12</f>
        <v>0</v>
      </c>
      <c r="W24" s="76" t="s">
        <v>45</v>
      </c>
      <c r="Y24" s="77"/>
      <c r="AA24" s="40"/>
      <c r="AB24" s="40"/>
      <c r="AC24" s="40"/>
      <c r="AE24" s="47"/>
      <c r="AF24" s="40"/>
      <c r="AG24" s="47"/>
      <c r="AH24" s="40"/>
      <c r="AI24" s="47"/>
      <c r="AJ24" s="40"/>
    </row>
    <row r="25" spans="2:36" x14ac:dyDescent="0.35">
      <c r="B25" s="78"/>
      <c r="E25" s="79" t="s">
        <v>48</v>
      </c>
      <c r="G25" s="80">
        <f>SUMIF([1]Detallado!$M:$M,[1]Abs!$B25,[1]Detallado!X:X)</f>
        <v>0</v>
      </c>
      <c r="H25" s="81" t="s">
        <v>45</v>
      </c>
      <c r="J25" s="80">
        <f>[1]Rep1!N13</f>
        <v>0</v>
      </c>
      <c r="K25" s="81" t="s">
        <v>45</v>
      </c>
      <c r="M25" s="80">
        <f>+[1]Rep1!V13</f>
        <v>0</v>
      </c>
      <c r="N25" s="81" t="s">
        <v>45</v>
      </c>
      <c r="P25" s="80">
        <f>+[1]Rep1!AD13</f>
        <v>0</v>
      </c>
      <c r="Q25" s="81" t="s">
        <v>45</v>
      </c>
      <c r="S25" s="80">
        <f>+[1]Rep1!AF13</f>
        <v>0</v>
      </c>
      <c r="T25" s="81" t="s">
        <v>45</v>
      </c>
      <c r="V25" s="80">
        <f>+[1]Rep1!AH13</f>
        <v>0</v>
      </c>
      <c r="W25" s="81" t="s">
        <v>45</v>
      </c>
      <c r="Y25" s="77"/>
      <c r="AA25" s="40"/>
      <c r="AB25" s="40"/>
      <c r="AC25" s="40"/>
      <c r="AE25" s="47"/>
      <c r="AF25" s="40"/>
      <c r="AG25" s="47"/>
      <c r="AH25" s="40"/>
      <c r="AI25" s="47"/>
      <c r="AJ25" s="40"/>
    </row>
    <row r="26" spans="2:36" x14ac:dyDescent="0.35">
      <c r="E26" s="79" t="s">
        <v>49</v>
      </c>
      <c r="G26" s="80">
        <f>SUMIF([1]Detallado!$M:$M,[1]Abs!$B26,[1]Detallado!X:X)</f>
        <v>0</v>
      </c>
      <c r="H26" s="81" t="s">
        <v>45</v>
      </c>
      <c r="I26" s="40"/>
      <c r="J26" s="80">
        <f>+[1]Rep1!N81</f>
        <v>0</v>
      </c>
      <c r="K26" s="81" t="s">
        <v>45</v>
      </c>
      <c r="L26" s="40"/>
      <c r="M26" s="80">
        <f>+[1]Rep1!V81</f>
        <v>0</v>
      </c>
      <c r="N26" s="81" t="s">
        <v>45</v>
      </c>
      <c r="O26" s="40"/>
      <c r="P26" s="80">
        <f>+[1]Rep1!AD81</f>
        <v>0</v>
      </c>
      <c r="Q26" s="81" t="s">
        <v>45</v>
      </c>
      <c r="R26" s="40"/>
      <c r="S26" s="80">
        <f>+[1]Rep1!AF81</f>
        <v>0</v>
      </c>
      <c r="T26" s="81" t="s">
        <v>45</v>
      </c>
      <c r="U26" s="40"/>
      <c r="V26" s="80">
        <f>+[1]Rep1!AH81</f>
        <v>0</v>
      </c>
      <c r="W26" s="81" t="s">
        <v>45</v>
      </c>
      <c r="Y26" s="77"/>
      <c r="AA26" s="40"/>
      <c r="AB26" s="40"/>
      <c r="AC26" s="40"/>
      <c r="AE26" s="47"/>
      <c r="AF26" s="40"/>
      <c r="AG26" s="47"/>
      <c r="AH26" s="40"/>
      <c r="AI26" s="47"/>
      <c r="AJ26" s="40"/>
    </row>
    <row r="27" spans="2:36" x14ac:dyDescent="0.35">
      <c r="E27" s="79" t="s">
        <v>50</v>
      </c>
      <c r="G27" s="80">
        <f>SUMIF([1]Detallado!$M:$M,[1]Abs!$B27,[1]Detallado!X:X)</f>
        <v>0</v>
      </c>
      <c r="H27" s="81" t="s">
        <v>45</v>
      </c>
      <c r="I27" s="40"/>
      <c r="J27" s="80">
        <f>+[1]Rep1!N84</f>
        <v>0</v>
      </c>
      <c r="K27" s="81" t="s">
        <v>45</v>
      </c>
      <c r="L27" s="40"/>
      <c r="M27" s="80">
        <f>+[1]Rep1!V84</f>
        <v>0</v>
      </c>
      <c r="N27" s="81" t="s">
        <v>45</v>
      </c>
      <c r="O27" s="40"/>
      <c r="P27" s="80">
        <f>+[1]Rep1!AD84</f>
        <v>0</v>
      </c>
      <c r="Q27" s="81" t="s">
        <v>45</v>
      </c>
      <c r="R27" s="40"/>
      <c r="S27" s="80">
        <f>+[1]Rep1!AF84</f>
        <v>0</v>
      </c>
      <c r="T27" s="81" t="s">
        <v>45</v>
      </c>
      <c r="U27" s="40"/>
      <c r="V27" s="80">
        <f>+[1]Rep1!AH84</f>
        <v>0</v>
      </c>
      <c r="W27" s="81" t="s">
        <v>45</v>
      </c>
      <c r="Y27" s="77"/>
      <c r="AA27" s="40"/>
      <c r="AB27" s="40"/>
      <c r="AC27" s="40"/>
      <c r="AE27" s="47"/>
      <c r="AF27" s="40"/>
      <c r="AG27" s="47"/>
      <c r="AH27" s="40"/>
      <c r="AI27" s="47"/>
      <c r="AJ27" s="40"/>
    </row>
    <row r="28" spans="2:36" x14ac:dyDescent="0.35">
      <c r="E28" s="82" t="s">
        <v>51</v>
      </c>
      <c r="G28" s="83">
        <f>SUMIF([1]Detallado!$M:$M,[1]Abs!$B28,[1]Detallado!X:X)</f>
        <v>0</v>
      </c>
      <c r="H28" s="84" t="s">
        <v>45</v>
      </c>
      <c r="I28" s="40"/>
      <c r="J28" s="83">
        <f>+[1]Rep1!N90</f>
        <v>0</v>
      </c>
      <c r="K28" s="84" t="s">
        <v>45</v>
      </c>
      <c r="L28" s="40"/>
      <c r="M28" s="83">
        <f>+[1]Rep1!V90</f>
        <v>0</v>
      </c>
      <c r="N28" s="84" t="s">
        <v>45</v>
      </c>
      <c r="O28" s="40"/>
      <c r="P28" s="83">
        <f>+[1]Rep1!AD90</f>
        <v>0</v>
      </c>
      <c r="Q28" s="84" t="s">
        <v>45</v>
      </c>
      <c r="R28" s="40"/>
      <c r="S28" s="83">
        <f>+[1]Rep1!AF90</f>
        <v>0</v>
      </c>
      <c r="T28" s="84" t="s">
        <v>45</v>
      </c>
      <c r="U28" s="40"/>
      <c r="V28" s="83">
        <f>+[1]Rep1!AH90</f>
        <v>0</v>
      </c>
      <c r="W28" s="84" t="s">
        <v>45</v>
      </c>
      <c r="Y28" s="77"/>
      <c r="AA28" s="40"/>
      <c r="AB28" s="40"/>
      <c r="AC28" s="40"/>
      <c r="AE28" s="47"/>
      <c r="AF28" s="40"/>
      <c r="AG28" s="47"/>
      <c r="AH28" s="40"/>
      <c r="AI28" s="47"/>
      <c r="AJ28" s="40"/>
    </row>
    <row r="29" spans="2:36" x14ac:dyDescent="0.35">
      <c r="AA29" s="40"/>
      <c r="AB29" s="40"/>
      <c r="AC29" s="40"/>
      <c r="AE29" s="47"/>
      <c r="AF29" s="40"/>
      <c r="AG29" s="47"/>
      <c r="AH29" s="40"/>
      <c r="AI29" s="47"/>
      <c r="AJ29" s="40"/>
    </row>
    <row r="30" spans="2:36" x14ac:dyDescent="0.35">
      <c r="B30" s="50" t="s">
        <v>52</v>
      </c>
      <c r="E30" s="48" t="s">
        <v>53</v>
      </c>
      <c r="G30" s="58">
        <f>G32+G50+G96+G121</f>
        <v>9.6604166438740216E-2</v>
      </c>
      <c r="H30" s="59">
        <f>H32+H50+H96+H121</f>
        <v>24.485039669910336</v>
      </c>
      <c r="I30" s="60"/>
      <c r="J30" s="85">
        <f>J32+J50+J96+J121</f>
        <v>0.44348090004607577</v>
      </c>
      <c r="K30" s="86">
        <f>K32+K50+K96+K121</f>
        <v>139.07181742608734</v>
      </c>
      <c r="L30" s="60"/>
      <c r="M30" s="58">
        <f>M32+M50+M96+M121</f>
        <v>0.78798415661525034</v>
      </c>
      <c r="N30" s="86">
        <f>N32+N50+N96+N121</f>
        <v>264.70040312905456</v>
      </c>
      <c r="O30" s="60"/>
      <c r="P30" s="61">
        <f>P32+P50+P96+P121</f>
        <v>1.3841714883615181E-2</v>
      </c>
      <c r="Q30" s="62">
        <f>Q32+Q50+Q96+Q121</f>
        <v>-6.588558026829773</v>
      </c>
      <c r="R30" s="60"/>
      <c r="S30" s="63">
        <f>S32+S50+S96+S121</f>
        <v>5.034883993065906E-3</v>
      </c>
      <c r="T30" s="64">
        <f>T32+T50+T96+T121</f>
        <v>-20.707557405524344</v>
      </c>
      <c r="U30" s="60"/>
      <c r="V30" s="65">
        <f>V32+V50+V96+V121</f>
        <v>-9.9847917173974468E-3</v>
      </c>
      <c r="W30" s="66">
        <f>W32+W50+W96+W121</f>
        <v>-18.066182054772749</v>
      </c>
      <c r="X30" s="87"/>
      <c r="Y30" s="88"/>
      <c r="Z30" s="89"/>
      <c r="AA30" s="90">
        <f>IFERROR(H30/G30/10000,0)</f>
        <v>2.5345738773531142E-2</v>
      </c>
      <c r="AB30" s="90">
        <f>IFERROR(K30/J30/10000,0)</f>
        <v>3.1359144759478562E-2</v>
      </c>
      <c r="AC30" s="90">
        <f>IFERROR(N30/M30/10000,0)</f>
        <v>3.359209711348296E-2</v>
      </c>
      <c r="AE30" s="91">
        <f>+H30-Q30</f>
        <v>31.073597696740109</v>
      </c>
      <c r="AF30" s="90">
        <f>IFERROR(AE30/(G30-P30)/10000,0)</f>
        <v>3.7545525915267414E-2</v>
      </c>
      <c r="AG30" s="91">
        <f>+K30-T30</f>
        <v>159.77937483161168</v>
      </c>
      <c r="AH30" s="90">
        <f>IFERROR(AG30/(J30-S30)/10000,0)</f>
        <v>3.6442200175515728E-2</v>
      </c>
      <c r="AI30" s="91">
        <f>+N30-W30</f>
        <v>282.76658518382732</v>
      </c>
      <c r="AJ30" s="90">
        <f>IFERROR(AI30/(M30-V30)/10000,0)</f>
        <v>3.5435788043465442E-2</v>
      </c>
    </row>
    <row r="31" spans="2:36" x14ac:dyDescent="0.35"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2:36" x14ac:dyDescent="0.35">
      <c r="B32" s="50" t="s">
        <v>27</v>
      </c>
      <c r="C32" s="92" t="s">
        <v>27</v>
      </c>
      <c r="E32" s="93" t="s">
        <v>54</v>
      </c>
      <c r="G32" s="94">
        <f>+G33+G34+G35+G38+G41+G42+G43+G46+G45+G44</f>
        <v>4.3378014004052556E-2</v>
      </c>
      <c r="H32" s="95">
        <f t="shared" ref="H32:W32" si="0">+H33+H34+H35+H38+H41+H42+H43+H46+H45+H44</f>
        <v>7.6737885290889523</v>
      </c>
      <c r="I32" s="60">
        <f t="shared" si="0"/>
        <v>0</v>
      </c>
      <c r="J32" s="94">
        <f t="shared" si="0"/>
        <v>0.21310901347906755</v>
      </c>
      <c r="K32" s="95">
        <f t="shared" si="0"/>
        <v>55.465041076839803</v>
      </c>
      <c r="L32" s="60">
        <f t="shared" si="0"/>
        <v>0</v>
      </c>
      <c r="M32" s="94">
        <f t="shared" si="0"/>
        <v>0.3417240029310708</v>
      </c>
      <c r="N32" s="95">
        <f>+N33+N34+N35+N38+N41+N42+N43+N46+N45+N44</f>
        <v>92.155112696651301</v>
      </c>
      <c r="O32" s="60">
        <f t="shared" si="0"/>
        <v>0</v>
      </c>
      <c r="P32" s="96">
        <f t="shared" si="0"/>
        <v>5.598369535371728E-4</v>
      </c>
      <c r="Q32" s="97">
        <f t="shared" si="0"/>
        <v>-1.6620030744598957</v>
      </c>
      <c r="R32" s="60">
        <f t="shared" si="0"/>
        <v>0</v>
      </c>
      <c r="S32" s="98">
        <f t="shared" si="0"/>
        <v>1.0640861428063598E-2</v>
      </c>
      <c r="T32" s="99">
        <f t="shared" si="0"/>
        <v>-0.61030252188043477</v>
      </c>
      <c r="U32" s="60">
        <f t="shared" si="0"/>
        <v>0</v>
      </c>
      <c r="V32" s="100">
        <f t="shared" si="0"/>
        <v>-1.00433779687473E-2</v>
      </c>
      <c r="W32" s="101">
        <f t="shared" si="0"/>
        <v>-1.5046792424857678</v>
      </c>
      <c r="X32" s="87"/>
      <c r="Y32" s="92" t="s">
        <v>27</v>
      </c>
      <c r="Z32" s="89"/>
      <c r="AA32" s="90">
        <f>IFERROR(H32/G32/10000,0)</f>
        <v>1.7690502217026428E-2</v>
      </c>
      <c r="AB32" s="90">
        <f>IFERROR(K32/J32/10000,0)</f>
        <v>2.6026604962106778E-2</v>
      </c>
      <c r="AC32" s="90">
        <f>IFERROR(N32/M32/10000,0)</f>
        <v>2.6967702562948125E-2</v>
      </c>
      <c r="AE32" s="91">
        <f>+H32-Q32</f>
        <v>9.3357916035488486</v>
      </c>
      <c r="AF32" s="90">
        <f>IFERROR(AE32/(G32-P32)/10000,0)</f>
        <v>2.1803337382940914E-2</v>
      </c>
      <c r="AG32" s="91">
        <f>+K32-T32</f>
        <v>56.075343598720238</v>
      </c>
      <c r="AH32" s="90">
        <f>IFERROR(AG32/(J32-S32)/10000,0)</f>
        <v>2.769588354053542E-2</v>
      </c>
      <c r="AI32" s="91">
        <f>+N32-W32</f>
        <v>93.659791939137065</v>
      </c>
      <c r="AJ32" s="90">
        <f>IFERROR(AI32/(M32-V32)/10000,0)</f>
        <v>2.6625490885356134E-2</v>
      </c>
    </row>
    <row r="33" spans="2:36" x14ac:dyDescent="0.35">
      <c r="B33" s="50" t="s">
        <v>55</v>
      </c>
      <c r="E33" s="102" t="s">
        <v>56</v>
      </c>
      <c r="G33" s="103">
        <f>SUMIF([1]Detallado!$M:$M,[1]Abs!$B33,[1]Detallado!X:X)</f>
        <v>3.5152190831405925E-3</v>
      </c>
      <c r="H33" s="104">
        <f>SUMIF([1]Detallado!$M:$M,[1]Abs!$B33,[1]Detallado!Y:Y)</f>
        <v>0.73335229084481246</v>
      </c>
      <c r="J33" s="103">
        <f>SUMIF([1]Detallado!$M:$M,[1]Abs!$B33,[1]Detallado!AI:AI)</f>
        <v>4.4406134615977762E-2</v>
      </c>
      <c r="K33" s="104">
        <f>SUMIF([1]Detallado!$M:$M,[1]Abs!$B33,[1]Detallado!AJ:AJ)</f>
        <v>10.578486464465353</v>
      </c>
      <c r="M33" s="103">
        <f>SUMIF([1]Detallado!$M:$M,[1]Abs!$B33,[1]Detallado!AT:AT)</f>
        <v>4.8520289617777414E-2</v>
      </c>
      <c r="N33" s="104">
        <f>SUMIF([1]Detallado!$M:$M,[1]Abs!$B33,[1]Detallado!AU:AU)</f>
        <v>12.059225770810718</v>
      </c>
      <c r="P33" s="105">
        <f>INDEX([1]Rep1!AD:AD,MATCH([1]Abs!$B33,[1]Rep1!$B:$B,0),0)</f>
        <v>5.485930820585416E-4</v>
      </c>
      <c r="Q33" s="106">
        <f>INDEX([1]Rep1!AE:AE,MATCH([1]Abs!$B33,[1]Rep1!$B:$B,0),0)</f>
        <v>8.9443919898358315E-2</v>
      </c>
      <c r="S33" s="107">
        <f>INDEX([1]Rep1!AF:AF,MATCH([1]Abs!$B33,[1]Rep1!$B:$B,0),0)</f>
        <v>-2.4873345301999932E-3</v>
      </c>
      <c r="T33" s="108">
        <f>INDEX([1]Rep1!AG:AG,MATCH([1]Abs!$B33,[1]Rep1!$B:$B,0),0)</f>
        <v>-0.59118247967376114</v>
      </c>
      <c r="V33" s="109">
        <f>INDEX([1]Rep1!AH:AH,MATCH([1]Abs!$B33,[1]Rep1!$B:$B,0),0)</f>
        <v>-5.2575924307064689E-3</v>
      </c>
      <c r="W33" s="110">
        <f>INDEX([1]Rep1!AI:AI,MATCH([1]Abs!$B33,[1]Rep1!$B:$B,0),0)</f>
        <v>-1.1654150972067452</v>
      </c>
      <c r="Y33" s="89"/>
      <c r="Z33" s="89"/>
      <c r="AA33" s="111">
        <f t="shared" ref="AA33:AA94" si="1">IFERROR(H33/G33/10000,0)</f>
        <v>2.0862207262189063E-2</v>
      </c>
      <c r="AB33" s="111">
        <f t="shared" ref="AB33:AB94" si="2">IFERROR(K33/J33/10000,0)</f>
        <v>2.382212853234722E-2</v>
      </c>
      <c r="AC33" s="111">
        <f t="shared" ref="AC33:AC94" si="3">IFERROR(N33/M33/10000,0)</f>
        <v>2.4853985550804137E-2</v>
      </c>
      <c r="AE33" s="112">
        <f t="shared" ref="AE33:AE94" si="4">+H33-Q33</f>
        <v>0.64390837094645414</v>
      </c>
      <c r="AF33" s="111">
        <f t="shared" ref="AF33:AF94" si="5">IFERROR(AE33/(G33-P33)/10000,0)</f>
        <v>2.1705074071069093E-2</v>
      </c>
      <c r="AG33" s="112">
        <f t="shared" ref="AG33:AG94" si="6">+K33-T33</f>
        <v>11.169668944139115</v>
      </c>
      <c r="AH33" s="111">
        <f t="shared" ref="AH33:AH94" si="7">IFERROR(AG33/(J33-S33)/10000,0)</f>
        <v>2.3819242098128166E-2</v>
      </c>
      <c r="AI33" s="112">
        <f t="shared" ref="AI33:AI94" si="8">+N33-W33</f>
        <v>13.224640868017463</v>
      </c>
      <c r="AJ33" s="111">
        <f t="shared" ref="AJ33:AJ94" si="9">IFERROR(AI33/(M33-V33)/10000,0)</f>
        <v>2.459122666098059E-2</v>
      </c>
    </row>
    <row r="34" spans="2:36" x14ac:dyDescent="0.35">
      <c r="B34" s="50" t="s">
        <v>57</v>
      </c>
      <c r="C34" s="113" t="s">
        <v>58</v>
      </c>
      <c r="E34" s="102" t="s">
        <v>59</v>
      </c>
      <c r="G34" s="103">
        <f>SUMIF([1]Detallado!$M:$M,[1]Abs!$B34,[1]Detallado!X:X)</f>
        <v>1.2739469396855016E-2</v>
      </c>
      <c r="H34" s="104">
        <f>SUMIF([1]Detallado!$M:$M,[1]Abs!$B34,[1]Detallado!Y:Y)</f>
        <v>-0.379141925194171</v>
      </c>
      <c r="J34" s="103">
        <f>SUMIF([1]Detallado!$M:$M,[1]Abs!$B34,[1]Detallado!AI:AI)</f>
        <v>2.2947882291880047E-2</v>
      </c>
      <c r="K34" s="104">
        <f>SUMIF([1]Detallado!$M:$M,[1]Abs!$B34,[1]Detallado!AJ:AJ)</f>
        <v>-0.45481090743315578</v>
      </c>
      <c r="M34" s="103">
        <f>SUMIF([1]Detallado!$M:$M,[1]Abs!$B34,[1]Detallado!AT:AT)</f>
        <v>5.6195011590353831E-2</v>
      </c>
      <c r="N34" s="104">
        <f>SUMIF([1]Detallado!$M:$M,[1]Abs!$B34,[1]Detallado!AU:AU)</f>
        <v>-1.0859190687662057</v>
      </c>
      <c r="P34" s="105">
        <f>INDEX([1]Rep1!AD:AD,MATCH([1]Abs!$B34,[1]Rep1!$B:$B,0),0)</f>
        <v>1.8725978850756568E-3</v>
      </c>
      <c r="Q34" s="106">
        <f>INDEX([1]Rep1!AE:AE,MATCH([1]Abs!$B34,[1]Rep1!$B:$B,0),0)</f>
        <v>-8.5650271009834938E-2</v>
      </c>
      <c r="S34" s="107">
        <f>INDEX([1]Rep1!AF:AF,MATCH([1]Abs!$B34,[1]Rep1!$B:$B,0),0)</f>
        <v>2.8210332526592309E-3</v>
      </c>
      <c r="T34" s="108">
        <f>INDEX([1]Rep1!AG:AG,MATCH([1]Abs!$B34,[1]Rep1!$B:$B,0),0)</f>
        <v>3.9994542130775954E-2</v>
      </c>
      <c r="V34" s="109">
        <f>INDEX([1]Rep1!AH:AH,MATCH([1]Abs!$B34,[1]Rep1!$B:$B,0),0)</f>
        <v>4.3266836500807839E-3</v>
      </c>
      <c r="W34" s="110">
        <f>INDEX([1]Rep1!AI:AI,MATCH([1]Abs!$B34,[1]Rep1!$B:$B,0),0)</f>
        <v>8.5774757479858355E-2</v>
      </c>
      <c r="Y34" s="89"/>
      <c r="Z34" s="89"/>
      <c r="AA34" s="111">
        <f t="shared" si="1"/>
        <v>-2.9761202243459963E-3</v>
      </c>
      <c r="AB34" s="111">
        <f t="shared" si="2"/>
        <v>-1.9819297556449796E-3</v>
      </c>
      <c r="AC34" s="111">
        <f t="shared" si="3"/>
        <v>-1.932411860117152E-3</v>
      </c>
      <c r="AE34" s="112">
        <f t="shared" si="4"/>
        <v>-0.29349165418433609</v>
      </c>
      <c r="AF34" s="111">
        <f t="shared" si="5"/>
        <v>-2.7007925313757512E-3</v>
      </c>
      <c r="AG34" s="112">
        <f t="shared" si="6"/>
        <v>-0.49480544956393174</v>
      </c>
      <c r="AH34" s="111">
        <f t="shared" si="7"/>
        <v>-2.4584347435592803E-3</v>
      </c>
      <c r="AI34" s="112">
        <f t="shared" si="8"/>
        <v>-1.1716938262460641</v>
      </c>
      <c r="AJ34" s="111">
        <f t="shared" si="9"/>
        <v>-2.2589774391711306E-3</v>
      </c>
    </row>
    <row r="35" spans="2:36" x14ac:dyDescent="0.35">
      <c r="B35" t="s">
        <v>60</v>
      </c>
      <c r="C35" s="113" t="s">
        <v>61</v>
      </c>
      <c r="E35" s="102" t="s">
        <v>62</v>
      </c>
      <c r="G35" s="103">
        <f>+SUM(G36:G37)</f>
        <v>2.0778135085118526E-2</v>
      </c>
      <c r="H35" s="104">
        <f>+SUM(H36:H37)</f>
        <v>7.1376427121982982</v>
      </c>
      <c r="J35" s="103">
        <f>+SUM(J36:J37)</f>
        <v>0.10334011465055642</v>
      </c>
      <c r="K35" s="104">
        <f>+SUM(K36:K37)</f>
        <v>44.71290558827112</v>
      </c>
      <c r="M35" s="103">
        <f>+SUM(M36:M37)</f>
        <v>0.17279012857449855</v>
      </c>
      <c r="N35" s="104">
        <f>+SUM(N36:N37)</f>
        <v>75.918302416584368</v>
      </c>
      <c r="P35" s="105">
        <f>+SUM(P36:P37)</f>
        <v>2.0860164512818804E-3</v>
      </c>
      <c r="Q35" s="106">
        <f>+SUM(Q36:Q37)</f>
        <v>0.30715948405662907</v>
      </c>
      <c r="S35" s="107">
        <f>+SUM(S36:S37)</f>
        <v>9.5932428470152237E-3</v>
      </c>
      <c r="T35" s="108">
        <f>+SUM(T36:T37)</f>
        <v>0.8728328475068774</v>
      </c>
      <c r="V35" s="109">
        <f>+SUM(V36:V37)</f>
        <v>2.9347810555104257E-3</v>
      </c>
      <c r="W35" s="110">
        <f>+SUM(W36:W37)</f>
        <v>-0.51672669166778018</v>
      </c>
      <c r="Y35" s="89"/>
      <c r="Z35" s="89"/>
      <c r="AA35" s="111">
        <f t="shared" si="1"/>
        <v>3.4351700395433164E-2</v>
      </c>
      <c r="AB35" s="111">
        <f t="shared" si="2"/>
        <v>4.3267714323200986E-2</v>
      </c>
      <c r="AC35" s="111">
        <f t="shared" si="3"/>
        <v>4.393671272942664E-2</v>
      </c>
      <c r="AE35" s="112">
        <f t="shared" si="4"/>
        <v>6.8304832281416692</v>
      </c>
      <c r="AF35" s="111">
        <f t="shared" si="5"/>
        <v>3.6542049416362389E-2</v>
      </c>
      <c r="AG35" s="112">
        <f t="shared" si="6"/>
        <v>43.840072740764242</v>
      </c>
      <c r="AH35" s="111">
        <f t="shared" si="7"/>
        <v>4.6764304661425754E-2</v>
      </c>
      <c r="AI35" s="112">
        <f t="shared" si="8"/>
        <v>76.435029108252152</v>
      </c>
      <c r="AJ35" s="111">
        <f t="shared" si="9"/>
        <v>4.5000072252483828E-2</v>
      </c>
    </row>
    <row r="36" spans="2:36" x14ac:dyDescent="0.35">
      <c r="B36" s="50" t="s">
        <v>63</v>
      </c>
      <c r="C36" s="113"/>
      <c r="E36" s="53" t="s">
        <v>64</v>
      </c>
      <c r="G36" s="72">
        <f>SUMIF([1]Detallado!$M:$M,[1]Abs!$B36,[1]Detallado!X:X)</f>
        <v>5.8223632312275697E-3</v>
      </c>
      <c r="H36" s="114">
        <f>SUMIF([1]Detallado!$M:$M,[1]Abs!$B36,[1]Detallado!Y:Y)</f>
        <v>3.7640994058007999</v>
      </c>
      <c r="J36" s="72">
        <f>SUMIF([1]Detallado!$M:$M,[1]Abs!$B36,[1]Detallado!AI:AI)</f>
        <v>4.7881482081220991E-2</v>
      </c>
      <c r="K36" s="114">
        <f>SUMIF([1]Detallado!$M:$M,[1]Abs!$B36,[1]Detallado!AJ:AJ)</f>
        <v>30.977867559223149</v>
      </c>
      <c r="M36" s="72">
        <f>SUMIF([1]Detallado!$M:$M,[1]Abs!$B36,[1]Detallado!AT:AT)</f>
        <v>7.537195062436719E-2</v>
      </c>
      <c r="N36" s="114">
        <f>SUMIF([1]Detallado!$M:$M,[1]Abs!$B36,[1]Detallado!AU:AU)</f>
        <v>48.748896056280898</v>
      </c>
      <c r="P36" s="72">
        <f>INDEX([1]Rep1!AD:AD,MATCH([1]Abs!$B36,[1]Rep1!$B:$B,0),0)</f>
        <v>-7.7767850857019894E-5</v>
      </c>
      <c r="Q36" s="115">
        <f>INDEX([1]Rep1!AE:AE,MATCH([1]Abs!$B36,[1]Rep1!$B:$B,0),0)</f>
        <v>-5.2323829767507046E-2</v>
      </c>
      <c r="S36" s="72">
        <f>INDEX([1]Rep1!AF:AF,MATCH([1]Abs!$B36,[1]Rep1!$B:$B,0),0)</f>
        <v>-3.5604978023840638E-3</v>
      </c>
      <c r="T36" s="114">
        <f>INDEX([1]Rep1!AG:AG,MATCH([1]Abs!$B36,[1]Rep1!$B:$B,0),0)</f>
        <v>-2.3010739518967824</v>
      </c>
      <c r="V36" s="72">
        <f>INDEX([1]Rep1!AH:AH,MATCH([1]Abs!$B36,[1]Rep1!$B:$B,0),0)</f>
        <v>-2.4740213941075169E-3</v>
      </c>
      <c r="W36" s="114">
        <f>INDEX([1]Rep1!AI:AI,MATCH([1]Abs!$B36,[1]Rep1!$B:$B,0),0)</f>
        <v>-1.6012418737642919</v>
      </c>
      <c r="Y36" s="89"/>
      <c r="Z36" s="89"/>
      <c r="AA36" s="116">
        <f t="shared" si="1"/>
        <v>6.464899657260284E-2</v>
      </c>
      <c r="AB36" s="116">
        <f t="shared" si="2"/>
        <v>6.4696968875515654E-2</v>
      </c>
      <c r="AC36" s="116">
        <f t="shared" si="3"/>
        <v>6.4677768921268627E-2</v>
      </c>
      <c r="AE36" s="117">
        <f t="shared" si="4"/>
        <v>3.816423235568307</v>
      </c>
      <c r="AF36" s="116">
        <f t="shared" si="5"/>
        <v>6.4683702488520262E-2</v>
      </c>
      <c r="AG36" s="117">
        <f t="shared" si="6"/>
        <v>33.278941511119932</v>
      </c>
      <c r="AH36" s="116">
        <f t="shared" si="7"/>
        <v>6.4692186394105289E-2</v>
      </c>
      <c r="AI36" s="117">
        <f t="shared" si="8"/>
        <v>50.350137930045193</v>
      </c>
      <c r="AJ36" s="116">
        <f t="shared" si="9"/>
        <v>6.4679182010979192E-2</v>
      </c>
    </row>
    <row r="37" spans="2:36" x14ac:dyDescent="0.35">
      <c r="B37" s="50" t="s">
        <v>65</v>
      </c>
      <c r="C37" s="113"/>
      <c r="E37" s="53" t="s">
        <v>66</v>
      </c>
      <c r="G37" s="72">
        <f>SUMIF([1]Detallado!$M:$M,[1]Abs!$B37,[1]Detallado!X:X)</f>
        <v>1.4955771853890958E-2</v>
      </c>
      <c r="H37" s="114">
        <f>SUMIF([1]Detallado!$M:$M,[1]Abs!$B37,[1]Detallado!Y:Y)</f>
        <v>3.3735433063974987</v>
      </c>
      <c r="J37" s="72">
        <f>SUMIF([1]Detallado!$M:$M,[1]Abs!$B37,[1]Detallado!AI:AI)</f>
        <v>5.5458632569335434E-2</v>
      </c>
      <c r="K37" s="114">
        <f>SUMIF([1]Detallado!$M:$M,[1]Abs!$B37,[1]Detallado!AJ:AJ)</f>
        <v>13.735038029047969</v>
      </c>
      <c r="M37" s="72">
        <f>SUMIF([1]Detallado!$M:$M,[1]Abs!$B37,[1]Detallado!AT:AT)</f>
        <v>9.7418177950131343E-2</v>
      </c>
      <c r="N37" s="114">
        <f>SUMIF([1]Detallado!$M:$M,[1]Abs!$B37,[1]Detallado!AU:AU)</f>
        <v>27.169406360303462</v>
      </c>
      <c r="P37" s="72">
        <f>INDEX([1]Rep1!AD:AD,MATCH([1]Abs!$B37,[1]Rep1!$B:$B,0),0)</f>
        <v>2.1637843021389005E-3</v>
      </c>
      <c r="Q37" s="115">
        <f>INDEX([1]Rep1!AE:AE,MATCH([1]Abs!$B37,[1]Rep1!$B:$B,0),0)</f>
        <v>0.35948331382413612</v>
      </c>
      <c r="S37" s="72">
        <f>INDEX([1]Rep1!AF:AF,MATCH([1]Abs!$B37,[1]Rep1!$B:$B,0),0)</f>
        <v>1.3153740649399287E-2</v>
      </c>
      <c r="T37" s="114">
        <f>INDEX([1]Rep1!AG:AG,MATCH([1]Abs!$B37,[1]Rep1!$B:$B,0),0)</f>
        <v>3.1739067994036598</v>
      </c>
      <c r="V37" s="72">
        <f>INDEX([1]Rep1!AH:AH,MATCH([1]Abs!$B37,[1]Rep1!$B:$B,0),0)</f>
        <v>5.4088024496179426E-3</v>
      </c>
      <c r="W37" s="114">
        <f>INDEX([1]Rep1!AI:AI,MATCH([1]Abs!$B37,[1]Rep1!$B:$B,0),0)</f>
        <v>1.0845151820965118</v>
      </c>
      <c r="AA37" s="116">
        <f t="shared" si="1"/>
        <v>2.2556798401012136E-2</v>
      </c>
      <c r="AB37" s="116">
        <f t="shared" si="2"/>
        <v>2.4766276038047211E-2</v>
      </c>
      <c r="AC37" s="116">
        <f t="shared" si="3"/>
        <v>2.7889462656765725E-2</v>
      </c>
      <c r="AE37" s="117">
        <f t="shared" si="4"/>
        <v>3.0140599925733627</v>
      </c>
      <c r="AF37" s="116">
        <f t="shared" si="5"/>
        <v>2.356209291464282E-2</v>
      </c>
      <c r="AG37" s="117">
        <f t="shared" si="6"/>
        <v>10.561131229644309</v>
      </c>
      <c r="AH37" s="116">
        <f t="shared" si="7"/>
        <v>2.4964326228824107E-2</v>
      </c>
      <c r="AI37" s="117">
        <f t="shared" si="8"/>
        <v>26.084891178206952</v>
      </c>
      <c r="AJ37" s="116">
        <f t="shared" si="9"/>
        <v>2.8350253478311459E-2</v>
      </c>
    </row>
    <row r="38" spans="2:36" x14ac:dyDescent="0.35">
      <c r="B38" t="s">
        <v>67</v>
      </c>
      <c r="C38" s="113" t="s">
        <v>68</v>
      </c>
      <c r="E38" s="102" t="s">
        <v>69</v>
      </c>
      <c r="G38" s="103">
        <f>+SUM(G39:G40)</f>
        <v>3.7691836979851017E-3</v>
      </c>
      <c r="H38" s="104">
        <f>+SUM(H39:H40)</f>
        <v>-0.1516908695520231</v>
      </c>
      <c r="J38" s="103">
        <f>+SUM(J39:J40)</f>
        <v>1.2018132280549159E-2</v>
      </c>
      <c r="K38" s="104">
        <f>+SUM(K39:K40)</f>
        <v>-0.27160256184988196</v>
      </c>
      <c r="M38" s="103">
        <f>+SUM(M39:M40)</f>
        <v>1.531183700614379E-2</v>
      </c>
      <c r="N38" s="104">
        <f>+SUM(N39:N40)</f>
        <v>-0.38903607856965999</v>
      </c>
      <c r="P38" s="105">
        <f>+SUM(P39:P40)</f>
        <v>1.4733535039761056E-3</v>
      </c>
      <c r="Q38" s="106">
        <f>+SUM(Q39:Q40)</f>
        <v>-0.15685329795696498</v>
      </c>
      <c r="S38" s="107">
        <f>+SUM(S39:S40)</f>
        <v>4.5161206014063954E-3</v>
      </c>
      <c r="T38" s="108">
        <f>+SUM(T39:T40)</f>
        <v>-0.27974749278357902</v>
      </c>
      <c r="V38" s="109">
        <f>+SUM(V39:V40)</f>
        <v>8.6486733931746503E-4</v>
      </c>
      <c r="W38" s="110">
        <f>+SUM(W39:W40)</f>
        <v>-6.8344607488464881E-2</v>
      </c>
      <c r="AA38" s="111">
        <f t="shared" si="1"/>
        <v>-4.0245019003216191E-3</v>
      </c>
      <c r="AB38" s="111">
        <f t="shared" si="2"/>
        <v>-2.2599398601183584E-3</v>
      </c>
      <c r="AC38" s="111">
        <f t="shared" si="3"/>
        <v>-2.5407537868484455E-3</v>
      </c>
      <c r="AE38" s="112">
        <f t="shared" si="4"/>
        <v>5.1624284049418823E-3</v>
      </c>
      <c r="AF38" s="111">
        <f t="shared" si="5"/>
        <v>2.2486107284473036E-4</v>
      </c>
      <c r="AG38" s="112">
        <f t="shared" si="6"/>
        <v>8.1449309336970588E-3</v>
      </c>
      <c r="AH38" s="111">
        <f t="shared" si="7"/>
        <v>1.0856995805993946E-4</v>
      </c>
      <c r="AI38" s="112">
        <f t="shared" si="8"/>
        <v>-0.32069147108119511</v>
      </c>
      <c r="AJ38" s="111">
        <f t="shared" si="9"/>
        <v>-2.2197836534368792E-3</v>
      </c>
    </row>
    <row r="39" spans="2:36" x14ac:dyDescent="0.35">
      <c r="B39" s="50" t="s">
        <v>70</v>
      </c>
      <c r="E39" s="53" t="s">
        <v>71</v>
      </c>
      <c r="G39" s="72">
        <f>SUMIF([1]Detallado!$M:$M,[1]Abs!$B39,[1]Detallado!X:X)</f>
        <v>3.4774603593473799E-3</v>
      </c>
      <c r="H39" s="114">
        <f>SUMIF([1]Detallado!$M:$M,[1]Abs!$B39,[1]Detallado!Y:Y)</f>
        <v>-0.1516908695520231</v>
      </c>
      <c r="J39" s="72">
        <f>SUMIF([1]Detallado!$M:$M,[1]Abs!$B39,[1]Detallado!AI:AI)</f>
        <v>1.1015496656064539E-2</v>
      </c>
      <c r="K39" s="114">
        <f>SUMIF([1]Detallado!$M:$M,[1]Abs!$B39,[1]Detallado!AJ:AJ)</f>
        <v>-0.27160256184988196</v>
      </c>
      <c r="M39" s="72">
        <f>SUMIF([1]Detallado!$M:$M,[1]Abs!$B39,[1]Detallado!AT:AT)</f>
        <v>1.4751619531407481E-2</v>
      </c>
      <c r="N39" s="114">
        <f>SUMIF([1]Detallado!$M:$M,[1]Abs!$B39,[1]Detallado!AU:AU)</f>
        <v>-0.38903607856965999</v>
      </c>
      <c r="P39" s="72">
        <f>INDEX([1]Rep1!AD:AD,MATCH([1]Abs!$B39,[1]Rep1!$B:$B,0),0)</f>
        <v>1.4817422565879751E-3</v>
      </c>
      <c r="Q39" s="115">
        <f>INDEX([1]Rep1!AE:AE,MATCH([1]Abs!$B39,[1]Rep1!$B:$B,0),0)</f>
        <v>-0.15685329795696498</v>
      </c>
      <c r="S39" s="72">
        <f>INDEX([1]Rep1!AF:AF,MATCH([1]Abs!$B39,[1]Rep1!$B:$B,0),0)</f>
        <v>4.2228644235348649E-3</v>
      </c>
      <c r="T39" s="114">
        <f>INDEX([1]Rep1!AG:AG,MATCH([1]Abs!$B39,[1]Rep1!$B:$B,0),0)</f>
        <v>-0.27974749278357902</v>
      </c>
      <c r="V39" s="72">
        <f>INDEX([1]Rep1!AH:AH,MATCH([1]Abs!$B39,[1]Rep1!$B:$B,0),0)</f>
        <v>1.1549031601512461E-3</v>
      </c>
      <c r="W39" s="114">
        <f>INDEX([1]Rep1!AI:AI,MATCH([1]Abs!$B39,[1]Rep1!$B:$B,0),0)</f>
        <v>-6.8344607488464881E-2</v>
      </c>
      <c r="AA39" s="111">
        <f t="shared" si="1"/>
        <v>-4.3621164262672178E-3</v>
      </c>
      <c r="AB39" s="111">
        <f t="shared" si="2"/>
        <v>-2.4656406363697835E-3</v>
      </c>
      <c r="AC39" s="111">
        <f t="shared" si="3"/>
        <v>-2.6372431700896863E-3</v>
      </c>
      <c r="AE39" s="112">
        <f t="shared" si="4"/>
        <v>5.1624284049418823E-3</v>
      </c>
      <c r="AF39" s="111">
        <f t="shared" si="5"/>
        <v>2.5867523062520631E-4</v>
      </c>
      <c r="AG39" s="112">
        <f t="shared" si="6"/>
        <v>8.1449309336970588E-3</v>
      </c>
      <c r="AH39" s="111">
        <f t="shared" si="7"/>
        <v>1.1990831617073679E-4</v>
      </c>
      <c r="AI39" s="112">
        <f t="shared" si="8"/>
        <v>-0.32069147108119511</v>
      </c>
      <c r="AJ39" s="111">
        <f t="shared" si="9"/>
        <v>-2.3585949895898696E-3</v>
      </c>
    </row>
    <row r="40" spans="2:36" x14ac:dyDescent="0.35">
      <c r="B40" s="50" t="s">
        <v>72</v>
      </c>
      <c r="E40" s="53" t="s">
        <v>73</v>
      </c>
      <c r="G40" s="72">
        <f>SUMIF([1]Detallado!$M:$M,[1]Abs!$B40,[1]Detallado!X:X)</f>
        <v>2.91723338637722E-4</v>
      </c>
      <c r="H40" s="114">
        <f>SUMIF([1]Detallado!$M:$M,[1]Abs!$B40,[1]Detallado!Y:Y)</f>
        <v>0</v>
      </c>
      <c r="J40" s="72">
        <f>SUMIF([1]Detallado!$M:$M,[1]Abs!$B40,[1]Detallado!AI:AI)</f>
        <v>1.00263562448462E-3</v>
      </c>
      <c r="K40" s="114">
        <f>SUMIF([1]Detallado!$M:$M,[1]Abs!$B40,[1]Detallado!AJ:AJ)</f>
        <v>0</v>
      </c>
      <c r="M40" s="72">
        <f>SUMIF([1]Detallado!$M:$M,[1]Abs!$B40,[1]Detallado!AT:AT)</f>
        <v>5.6021747473630897E-4</v>
      </c>
      <c r="N40" s="114">
        <f>SUMIF([1]Detallado!$M:$M,[1]Abs!$B40,[1]Detallado!AU:AU)</f>
        <v>0</v>
      </c>
      <c r="P40" s="72">
        <f>INDEX([1]Rep1!AD:AD,MATCH([1]Abs!$B40,[1]Rep1!$B:$B,0),0)</f>
        <v>-8.3887526118695608E-6</v>
      </c>
      <c r="Q40" s="115">
        <f>INDEX([1]Rep1!AE:AE,MATCH([1]Abs!$B40,[1]Rep1!$B:$B,0),0)</f>
        <v>0</v>
      </c>
      <c r="S40" s="72">
        <f>INDEX([1]Rep1!AF:AF,MATCH([1]Abs!$B40,[1]Rep1!$B:$B,0),0)</f>
        <v>2.9325617787152999E-4</v>
      </c>
      <c r="T40" s="114">
        <f>INDEX([1]Rep1!AG:AG,MATCH([1]Abs!$B40,[1]Rep1!$B:$B,0),0)</f>
        <v>0</v>
      </c>
      <c r="V40" s="72">
        <f>INDEX([1]Rep1!AH:AH,MATCH([1]Abs!$B40,[1]Rep1!$B:$B,0),0)</f>
        <v>-2.90035820833781E-4</v>
      </c>
      <c r="W40" s="114">
        <f>INDEX([1]Rep1!AI:AI,MATCH([1]Abs!$B40,[1]Rep1!$B:$B,0),0)</f>
        <v>0</v>
      </c>
      <c r="AA40" s="111">
        <f t="shared" si="1"/>
        <v>0</v>
      </c>
      <c r="AB40" s="111">
        <f t="shared" si="2"/>
        <v>0</v>
      </c>
      <c r="AC40" s="111">
        <f t="shared" si="3"/>
        <v>0</v>
      </c>
      <c r="AE40" s="112">
        <f t="shared" si="4"/>
        <v>0</v>
      </c>
      <c r="AF40" s="111">
        <f t="shared" si="5"/>
        <v>0</v>
      </c>
      <c r="AG40" s="112">
        <f t="shared" si="6"/>
        <v>0</v>
      </c>
      <c r="AH40" s="111">
        <f t="shared" si="7"/>
        <v>0</v>
      </c>
      <c r="AI40" s="112">
        <f t="shared" si="8"/>
        <v>0</v>
      </c>
      <c r="AJ40" s="111">
        <f t="shared" si="9"/>
        <v>0</v>
      </c>
    </row>
    <row r="41" spans="2:36" x14ac:dyDescent="0.35">
      <c r="B41" s="50" t="s">
        <v>74</v>
      </c>
      <c r="E41" s="102" t="s">
        <v>75</v>
      </c>
      <c r="G41" s="103">
        <f>SUMIF([1]Detallado!$M:$M,[1]Abs!$B41,[1]Detallado!X:X)</f>
        <v>0</v>
      </c>
      <c r="H41" s="104">
        <f>SUMIF([1]Detallado!$M:$M,[1]Abs!$B41,[1]Detallado!Y:Y)</f>
        <v>0</v>
      </c>
      <c r="J41" s="103">
        <f>SUMIF([1]Detallado!$M:$M,[1]Abs!$B41,[1]Detallado!AI:AI)</f>
        <v>0</v>
      </c>
      <c r="K41" s="104">
        <f>SUMIF([1]Detallado!$M:$M,[1]Abs!$B41,[1]Detallado!AJ:AJ)</f>
        <v>0</v>
      </c>
      <c r="M41" s="103">
        <f>SUMIF([1]Detallado!$M:$M,[1]Abs!$B41,[1]Detallado!AT:AT)</f>
        <v>0</v>
      </c>
      <c r="N41" s="104">
        <f>SUMIF([1]Detallado!$M:$M,[1]Abs!$B41,[1]Detallado!AU:AU)</f>
        <v>0</v>
      </c>
      <c r="P41" s="105">
        <f>INDEX([1]Rep1!AD:AD,MATCH([1]Abs!$B41,[1]Rep1!$B:$B,0),0)</f>
        <v>0</v>
      </c>
      <c r="Q41" s="106">
        <f>INDEX([1]Rep1!AE:AE,MATCH([1]Abs!$B41,[1]Rep1!$B:$B,0),0)</f>
        <v>0</v>
      </c>
      <c r="S41" s="107">
        <f>INDEX([1]Rep1!AF:AF,MATCH([1]Abs!$B41,[1]Rep1!$B:$B,0),0)</f>
        <v>0</v>
      </c>
      <c r="T41" s="108">
        <f>INDEX([1]Rep1!AG:AG,MATCH([1]Abs!$B41,[1]Rep1!$B:$B,0),0)</f>
        <v>0</v>
      </c>
      <c r="V41" s="109">
        <f>INDEX([1]Rep1!AH:AH,MATCH([1]Abs!$B41,[1]Rep1!$B:$B,0),0)</f>
        <v>0</v>
      </c>
      <c r="W41" s="110">
        <f>INDEX([1]Rep1!AI:AI,MATCH([1]Abs!$B41,[1]Rep1!$B:$B,0),0)</f>
        <v>0</v>
      </c>
      <c r="AA41" s="111">
        <f t="shared" si="1"/>
        <v>0</v>
      </c>
      <c r="AB41" s="111">
        <f t="shared" si="2"/>
        <v>0</v>
      </c>
      <c r="AC41" s="111">
        <f t="shared" si="3"/>
        <v>0</v>
      </c>
      <c r="AE41" s="112">
        <f t="shared" si="4"/>
        <v>0</v>
      </c>
      <c r="AF41" s="111">
        <f t="shared" si="5"/>
        <v>0</v>
      </c>
      <c r="AG41" s="112">
        <f t="shared" si="6"/>
        <v>0</v>
      </c>
      <c r="AH41" s="111">
        <f t="shared" si="7"/>
        <v>0</v>
      </c>
      <c r="AI41" s="112">
        <f t="shared" si="8"/>
        <v>0</v>
      </c>
      <c r="AJ41" s="111">
        <f t="shared" si="9"/>
        <v>0</v>
      </c>
    </row>
    <row r="42" spans="2:36" x14ac:dyDescent="0.35">
      <c r="B42" s="50" t="s">
        <v>76</v>
      </c>
      <c r="E42" s="102" t="s">
        <v>77</v>
      </c>
      <c r="G42" s="103">
        <f>SUMIF([1]Detallado!$M:$M,[1]Abs!$B42,[1]Detallado!X:X)</f>
        <v>6.6645448294694895E-4</v>
      </c>
      <c r="H42" s="104">
        <f>SUMIF([1]Detallado!$M:$M,[1]Abs!$B42,[1]Detallado!Y:Y)</f>
        <v>-3.1834898988058989E-2</v>
      </c>
      <c r="J42" s="103">
        <f>SUMIF([1]Detallado!$M:$M,[1]Abs!$B42,[1]Detallado!AI:AI)</f>
        <v>1.9168070050228331E-2</v>
      </c>
      <c r="K42" s="104">
        <f>SUMIF([1]Detallado!$M:$M,[1]Abs!$B42,[1]Detallado!AJ:AJ)</f>
        <v>-0.79772886063200699</v>
      </c>
      <c r="M42" s="103">
        <f>SUMIF([1]Detallado!$M:$M,[1]Abs!$B42,[1]Detallado!AT:AT)</f>
        <v>2.5017760860575569E-2</v>
      </c>
      <c r="N42" s="104">
        <f>SUMIF([1]Detallado!$M:$M,[1]Abs!$B42,[1]Detallado!AU:AU)</f>
        <v>-1.154265358477286</v>
      </c>
      <c r="P42" s="105">
        <f>INDEX([1]Rep1!AD:AD,MATCH([1]Abs!$B42,[1]Rep1!$B:$B,0),0)</f>
        <v>-4.1901235998830411E-4</v>
      </c>
      <c r="Q42" s="106">
        <f>INDEX([1]Rep1!AE:AE,MATCH([1]Abs!$B42,[1]Rep1!$B:$B,0),0)</f>
        <v>2.9680409754585808E-2</v>
      </c>
      <c r="S42" s="107">
        <f>INDEX([1]Rep1!AF:AF,MATCH([1]Abs!$B42,[1]Rep1!$B:$B,0),0)</f>
        <v>1.4965770656534898E-3</v>
      </c>
      <c r="T42" s="108">
        <f>INDEX([1]Rep1!AG:AG,MATCH([1]Abs!$B42,[1]Rep1!$B:$B,0),0)</f>
        <v>0.2037456237853672</v>
      </c>
      <c r="V42" s="109">
        <f>INDEX([1]Rep1!AH:AH,MATCH([1]Abs!$B42,[1]Rep1!$B:$B,0),0)</f>
        <v>1.4704320029819851E-5</v>
      </c>
      <c r="W42" s="110">
        <f>INDEX([1]Rep1!AI:AI,MATCH([1]Abs!$B42,[1]Rep1!$B:$B,0),0)</f>
        <v>0.26270168441223096</v>
      </c>
      <c r="Y42" s="89"/>
      <c r="Z42" s="89"/>
      <c r="AA42" s="111">
        <f t="shared" si="1"/>
        <v>-4.7767551727299438E-3</v>
      </c>
      <c r="AB42" s="111">
        <f t="shared" si="2"/>
        <v>-4.1617588966527405E-3</v>
      </c>
      <c r="AC42" s="111">
        <f t="shared" si="3"/>
        <v>-4.6137836431886436E-3</v>
      </c>
      <c r="AE42" s="112">
        <f t="shared" si="4"/>
        <v>-6.1515308742644798E-2</v>
      </c>
      <c r="AF42" s="111">
        <f t="shared" si="5"/>
        <v>-5.6671752935629855E-3</v>
      </c>
      <c r="AG42" s="112">
        <f t="shared" si="6"/>
        <v>-1.0014744844173742</v>
      </c>
      <c r="AH42" s="111">
        <f t="shared" si="7"/>
        <v>-5.6671752935167664E-3</v>
      </c>
      <c r="AI42" s="112">
        <f t="shared" si="8"/>
        <v>-1.4169670428895169</v>
      </c>
      <c r="AJ42" s="111">
        <f t="shared" si="9"/>
        <v>-5.6671752935154879E-3</v>
      </c>
    </row>
    <row r="43" spans="2:36" x14ac:dyDescent="0.35">
      <c r="B43" s="50" t="s">
        <v>78</v>
      </c>
      <c r="E43" s="102" t="s">
        <v>79</v>
      </c>
      <c r="G43" s="103">
        <f>SUMIF([1]Detallado!$M:$M,[1]Abs!$B43,[1]Detallado!X:X)</f>
        <v>9.4873517383252501E-4</v>
      </c>
      <c r="H43" s="104">
        <f>SUMIF([1]Detallado!$M:$M,[1]Abs!$B43,[1]Detallado!Y:Y)</f>
        <v>0.239057358069061</v>
      </c>
      <c r="J43" s="103">
        <f>SUMIF([1]Detallado!$M:$M,[1]Abs!$B43,[1]Detallado!AI:AI)</f>
        <v>5.2968773380961502E-3</v>
      </c>
      <c r="K43" s="104">
        <f>SUMIF([1]Detallado!$M:$M,[1]Abs!$B43,[1]Detallado!AJ:AJ)</f>
        <v>1.3346796212387899</v>
      </c>
      <c r="M43" s="103">
        <f>SUMIF([1]Detallado!$M:$M,[1]Abs!$B43,[1]Detallado!AT:AT)</f>
        <v>3.2454436941707098E-3</v>
      </c>
      <c r="N43" s="104">
        <f>SUMIF([1]Detallado!$M:$M,[1]Abs!$B43,[1]Detallado!AU:AU)</f>
        <v>0.81777003392735603</v>
      </c>
      <c r="P43" s="105">
        <f>INDEX([1]Rep1!AD:AD,MATCH([1]Abs!$B43,[1]Rep1!$B:$B,0),0)</f>
        <v>9.4873517383252501E-4</v>
      </c>
      <c r="Q43" s="106">
        <f>INDEX([1]Rep1!AE:AE,MATCH([1]Abs!$B43,[1]Rep1!$B:$B,0),0)</f>
        <v>0.239057358069061</v>
      </c>
      <c r="S43" s="107">
        <f>INDEX([1]Rep1!AF:AF,MATCH([1]Abs!$B43,[1]Rep1!$B:$B,0),0)</f>
        <v>5.2840270078417699E-3</v>
      </c>
      <c r="T43" s="108">
        <f>INDEX([1]Rep1!AG:AG,MATCH([1]Abs!$B43,[1]Rep1!$B:$B,0),0)</f>
        <v>1.33144166181031</v>
      </c>
      <c r="V43" s="109">
        <f>INDEX([1]Rep1!AH:AH,MATCH([1]Abs!$B43,[1]Rep1!$B:$B,0),0)</f>
        <v>1.6600457960870201E-3</v>
      </c>
      <c r="W43" s="110">
        <f>INDEX([1]Rep1!AI:AI,MATCH([1]Abs!$B43,[1]Rep1!$B:$B,0),0)</f>
        <v>0.418289711642433</v>
      </c>
      <c r="Y43" s="89"/>
      <c r="Z43" s="89"/>
      <c r="AA43" s="111">
        <f t="shared" si="1"/>
        <v>2.5197480251876958E-2</v>
      </c>
      <c r="AB43" s="111">
        <f t="shared" si="2"/>
        <v>2.5197480251987713E-2</v>
      </c>
      <c r="AC43" s="111">
        <f t="shared" si="3"/>
        <v>2.5197480251966484E-2</v>
      </c>
      <c r="AE43" s="112">
        <f t="shared" si="4"/>
        <v>0</v>
      </c>
      <c r="AF43" s="111">
        <f t="shared" si="5"/>
        <v>0</v>
      </c>
      <c r="AG43" s="112">
        <f t="shared" si="6"/>
        <v>3.2379594284799307E-3</v>
      </c>
      <c r="AH43" s="111">
        <f t="shared" si="7"/>
        <v>2.5197480254456575E-2</v>
      </c>
      <c r="AI43" s="112">
        <f t="shared" si="8"/>
        <v>0.39948032228492303</v>
      </c>
      <c r="AJ43" s="111">
        <f t="shared" si="9"/>
        <v>2.5197480251978696E-2</v>
      </c>
    </row>
    <row r="44" spans="2:36" x14ac:dyDescent="0.35">
      <c r="B44" s="50" t="s">
        <v>80</v>
      </c>
      <c r="E44" s="102" t="s">
        <v>81</v>
      </c>
      <c r="G44" s="103">
        <f>SUMIF([1]Detallado!$M:$M,[1]Abs!$B44,[1]Detallado!X:X)</f>
        <v>0</v>
      </c>
      <c r="H44" s="104">
        <f>SUMIF([1]Detallado!$M:$M,[1]Abs!$B44,[1]Detallado!Y:Y)</f>
        <v>0</v>
      </c>
      <c r="J44" s="103">
        <f>SUMIF([1]Detallado!$M:$M,[1]Abs!$B44,[1]Detallado!AI:AI)</f>
        <v>0</v>
      </c>
      <c r="K44" s="104">
        <f>SUMIF([1]Detallado!$M:$M,[1]Abs!$B44,[1]Detallado!AJ:AJ)</f>
        <v>0</v>
      </c>
      <c r="M44" s="103">
        <f>SUMIF([1]Detallado!$M:$M,[1]Abs!$B44,[1]Detallado!AT:AT)</f>
        <v>0</v>
      </c>
      <c r="N44" s="104">
        <f>SUMIF([1]Detallado!$M:$M,[1]Abs!$B44,[1]Detallado!AU:AU)</f>
        <v>0</v>
      </c>
      <c r="P44" s="105">
        <f>INDEX([1]Rep1!AD:AD,MATCH([1]Abs!$B44,[1]Rep1!$B:$B,0),0)</f>
        <v>0</v>
      </c>
      <c r="Q44" s="106">
        <f>INDEX([1]Rep1!AE:AE,MATCH([1]Abs!$B44,[1]Rep1!$B:$B,0),0)</f>
        <v>0</v>
      </c>
      <c r="S44" s="107">
        <f>INDEX([1]Rep1!AF:AF,MATCH([1]Abs!$B44,[1]Rep1!$B:$B,0),0)</f>
        <v>0</v>
      </c>
      <c r="T44" s="108">
        <f>INDEX([1]Rep1!AG:AG,MATCH([1]Abs!$B44,[1]Rep1!$B:$B,0),0)</f>
        <v>0</v>
      </c>
      <c r="V44" s="109">
        <f>INDEX([1]Rep1!AH:AH,MATCH([1]Abs!$B44,[1]Rep1!$B:$B,0),0)</f>
        <v>0</v>
      </c>
      <c r="W44" s="110">
        <f>INDEX([1]Rep1!AI:AI,MATCH([1]Abs!$B44,[1]Rep1!$B:$B,0),0)</f>
        <v>0</v>
      </c>
      <c r="Y44" s="89"/>
      <c r="Z44" s="89"/>
      <c r="AA44" s="111">
        <f>IFERROR(H44/G44/10000,0)</f>
        <v>0</v>
      </c>
      <c r="AB44" s="111">
        <f>IFERROR(K44/J44/10000,0)</f>
        <v>0</v>
      </c>
      <c r="AC44" s="111">
        <f>IFERROR(N44/M44/10000,0)</f>
        <v>0</v>
      </c>
      <c r="AE44" s="112">
        <f>+H44-Q44</f>
        <v>0</v>
      </c>
      <c r="AF44" s="111">
        <f>IFERROR(AE44/(G44-P44)/10000,0)</f>
        <v>0</v>
      </c>
      <c r="AG44" s="112">
        <f>+K44-T44</f>
        <v>0</v>
      </c>
      <c r="AH44" s="111">
        <f>IFERROR(AG44/(J44-S44)/10000,0)</f>
        <v>0</v>
      </c>
      <c r="AI44" s="112">
        <f>+N44-W44</f>
        <v>0</v>
      </c>
      <c r="AJ44" s="111">
        <f>IFERROR(AI44/(M44-V44)/10000,0)</f>
        <v>0</v>
      </c>
    </row>
    <row r="45" spans="2:36" x14ac:dyDescent="0.35">
      <c r="B45" s="50" t="s">
        <v>82</v>
      </c>
      <c r="E45" s="102" t="s">
        <v>83</v>
      </c>
      <c r="G45" s="103">
        <f>SUMIF([1]Detallado!$M:$M,[1]Abs!$B45,[1]Detallado!X:X)</f>
        <v>6.0505857099011403E-4</v>
      </c>
      <c r="H45" s="104">
        <f>SUMIF([1]Detallado!$M:$M,[1]Abs!$B45,[1]Detallado!Y:Y)</f>
        <v>0</v>
      </c>
      <c r="J45" s="103">
        <f>SUMIF([1]Detallado!$M:$M,[1]Abs!$B45,[1]Detallado!AI:AI)</f>
        <v>1.2576596346935145E-3</v>
      </c>
      <c r="K45" s="104">
        <f>SUMIF([1]Detallado!$M:$M,[1]Abs!$B45,[1]Detallado!AJ:AJ)</f>
        <v>0</v>
      </c>
      <c r="M45" s="103">
        <f>SUMIF([1]Detallado!$M:$M,[1]Abs!$B45,[1]Detallado!AT:AT)</f>
        <v>3.787636906294706E-3</v>
      </c>
      <c r="N45" s="104">
        <f>SUMIF([1]Detallado!$M:$M,[1]Abs!$B45,[1]Detallado!AU:AU)</f>
        <v>0</v>
      </c>
      <c r="P45" s="105">
        <f>INDEX([1]Rep1!AD:AD,MATCH([1]Abs!$B45,[1]Rep1!$B:$B,0),0)</f>
        <v>-8.2747730355712932E-5</v>
      </c>
      <c r="Q45" s="106">
        <f>INDEX([1]Rep1!AE:AE,MATCH([1]Abs!$B45,[1]Rep1!$B:$B,0),0)</f>
        <v>0</v>
      </c>
      <c r="S45" s="107">
        <f>INDEX([1]Rep1!AF:AF,MATCH([1]Abs!$B45,[1]Rep1!$B:$B,0),0)</f>
        <v>9.0246938458281263E-5</v>
      </c>
      <c r="T45" s="108">
        <f>INDEX([1]Rep1!AG:AG,MATCH([1]Abs!$B45,[1]Rep1!$B:$B,0),0)</f>
        <v>0</v>
      </c>
      <c r="V45" s="109">
        <f>INDEX([1]Rep1!AH:AH,MATCH([1]Abs!$B45,[1]Rep1!$B:$B,0),0)</f>
        <v>-3.7731071172024801E-4</v>
      </c>
      <c r="W45" s="110">
        <f>INDEX([1]Rep1!AI:AI,MATCH([1]Abs!$B45,[1]Rep1!$B:$B,0),0)</f>
        <v>0</v>
      </c>
      <c r="Y45" s="89"/>
      <c r="Z45" s="89"/>
      <c r="AA45" s="111">
        <f t="shared" si="1"/>
        <v>0</v>
      </c>
      <c r="AB45" s="111">
        <f t="shared" si="2"/>
        <v>0</v>
      </c>
      <c r="AC45" s="111">
        <f t="shared" si="3"/>
        <v>0</v>
      </c>
      <c r="AE45" s="112">
        <f t="shared" si="4"/>
        <v>0</v>
      </c>
      <c r="AF45" s="111">
        <f t="shared" si="5"/>
        <v>0</v>
      </c>
      <c r="AG45" s="112">
        <f t="shared" si="6"/>
        <v>0</v>
      </c>
      <c r="AH45" s="111">
        <f t="shared" si="7"/>
        <v>0</v>
      </c>
      <c r="AI45" s="112">
        <f t="shared" si="8"/>
        <v>0</v>
      </c>
      <c r="AJ45" s="111">
        <f t="shared" si="9"/>
        <v>0</v>
      </c>
    </row>
    <row r="46" spans="2:36" x14ac:dyDescent="0.35">
      <c r="B46" t="s">
        <v>84</v>
      </c>
      <c r="E46" s="102" t="s">
        <v>85</v>
      </c>
      <c r="G46" s="103">
        <f>SUM(G47:G48)</f>
        <v>3.55758513183726E-4</v>
      </c>
      <c r="H46" s="104">
        <f t="shared" ref="H46:W46" si="10">SUM(H47:H48)</f>
        <v>0.12640386171103299</v>
      </c>
      <c r="I46">
        <f t="shared" si="10"/>
        <v>0</v>
      </c>
      <c r="J46" s="103">
        <f t="shared" si="10"/>
        <v>4.6741426170861904E-3</v>
      </c>
      <c r="K46" s="104">
        <f t="shared" si="10"/>
        <v>0.36311173277958603</v>
      </c>
      <c r="L46">
        <f t="shared" si="10"/>
        <v>0</v>
      </c>
      <c r="M46" s="103">
        <f t="shared" si="10"/>
        <v>1.68558946812562E-2</v>
      </c>
      <c r="N46" s="104">
        <f t="shared" si="10"/>
        <v>5.9890349811420096</v>
      </c>
      <c r="O46">
        <f t="shared" si="10"/>
        <v>0</v>
      </c>
      <c r="P46" s="105">
        <f t="shared" si="10"/>
        <v>-5.8676990523435198E-3</v>
      </c>
      <c r="Q46" s="106">
        <f t="shared" si="10"/>
        <v>-2.0848406772717301</v>
      </c>
      <c r="R46">
        <f t="shared" si="10"/>
        <v>0</v>
      </c>
      <c r="S46" s="107">
        <f t="shared" si="10"/>
        <v>-1.0673051754770799E-2</v>
      </c>
      <c r="T46" s="108">
        <f t="shared" si="10"/>
        <v>-2.1873872246564252</v>
      </c>
      <c r="U46">
        <f t="shared" si="10"/>
        <v>0</v>
      </c>
      <c r="V46" s="109">
        <f t="shared" si="10"/>
        <v>-1.4209556987346099E-2</v>
      </c>
      <c r="W46" s="110">
        <f t="shared" si="10"/>
        <v>-0.52095899965730008</v>
      </c>
      <c r="AA46" s="111">
        <f t="shared" si="1"/>
        <v>3.5530804471783264E-2</v>
      </c>
      <c r="AB46" s="111">
        <f t="shared" si="2"/>
        <v>7.7685206149303585E-3</v>
      </c>
      <c r="AC46" s="111">
        <f t="shared" si="3"/>
        <v>3.5530804471635861E-2</v>
      </c>
      <c r="AE46" s="112">
        <f t="shared" si="4"/>
        <v>2.2112445389827631</v>
      </c>
      <c r="AF46" s="111">
        <f t="shared" si="5"/>
        <v>3.5530804471636632E-2</v>
      </c>
      <c r="AG46" s="112">
        <f t="shared" si="6"/>
        <v>2.5504989574360111</v>
      </c>
      <c r="AH46" s="111">
        <f t="shared" si="7"/>
        <v>1.6618665898393805E-2</v>
      </c>
      <c r="AI46" s="112">
        <f t="shared" si="8"/>
        <v>6.5099939807993099</v>
      </c>
      <c r="AJ46" s="111">
        <f t="shared" si="9"/>
        <v>2.0955735813038022E-2</v>
      </c>
    </row>
    <row r="47" spans="2:36" x14ac:dyDescent="0.35">
      <c r="B47" s="50" t="s">
        <v>86</v>
      </c>
      <c r="E47" s="53" t="s">
        <v>87</v>
      </c>
      <c r="G47" s="72">
        <f>SUMIF([1]Detallado!$M:$M,[1]Abs!$B47,[1]Detallado!X:X)</f>
        <v>3.55758513183726E-4</v>
      </c>
      <c r="H47" s="114">
        <f>SUMIF([1]Detallado!$M:$M,[1]Abs!$B47,[1]Detallado!Y:Y)</f>
        <v>0.12640386171103299</v>
      </c>
      <c r="J47" s="72">
        <f>SUMIF([1]Detallado!$M:$M,[1]Abs!$B47,[1]Detallado!AI:AI)</f>
        <v>4.6741426170861904E-3</v>
      </c>
      <c r="K47" s="114">
        <f>SUMIF([1]Detallado!$M:$M,[1]Abs!$B47,[1]Detallado!AJ:AJ)</f>
        <v>0.36311173277958603</v>
      </c>
      <c r="M47" s="72">
        <f>SUMIF([1]Detallado!$M:$M,[1]Abs!$B47,[1]Detallado!AT:AT)</f>
        <v>1.68558946812562E-2</v>
      </c>
      <c r="N47" s="114">
        <f>SUMIF([1]Detallado!$M:$M,[1]Abs!$B47,[1]Detallado!AU:AU)</f>
        <v>5.9890349811420096</v>
      </c>
      <c r="P47" s="72">
        <f>INDEX([1]Rep1!AD:AD,MATCH([1]Abs!$B47,[1]Rep1!$B:$B,0),0)</f>
        <v>-5.8676990523435198E-3</v>
      </c>
      <c r="Q47" s="115">
        <f>INDEX([1]Rep1!AE:AE,MATCH([1]Abs!$B47,[1]Rep1!$B:$B,0),0)</f>
        <v>-2.0848406772717301</v>
      </c>
      <c r="S47" s="72">
        <f>INDEX([1]Rep1!AF:AF,MATCH([1]Abs!$B47,[1]Rep1!$B:$B,0),0)</f>
        <v>-4.8228649987796194E-3</v>
      </c>
      <c r="T47" s="114">
        <f>INDEX([1]Rep1!AG:AG,MATCH([1]Abs!$B47,[1]Rep1!$B:$B,0),0)</f>
        <v>-3.0112514738695539</v>
      </c>
      <c r="V47" s="72">
        <f>INDEX([1]Rep1!AH:AH,MATCH([1]Abs!$B47,[1]Rep1!$B:$B,0),0)</f>
        <v>-5.0833907152911997E-3</v>
      </c>
      <c r="W47" s="114">
        <f>INDEX([1]Rep1!AI:AI,MATCH([1]Abs!$B47,[1]Rep1!$B:$B,0),0)</f>
        <v>-1.8061696155788201</v>
      </c>
      <c r="AA47" s="111">
        <f>IFERROR(H47/G47/10000,0)</f>
        <v>3.5530804471783264E-2</v>
      </c>
      <c r="AB47" s="111">
        <f>IFERROR(K47/J47/10000,0)</f>
        <v>7.7685206149303585E-3</v>
      </c>
      <c r="AC47" s="111">
        <f>IFERROR(N47/M47/10000,0)</f>
        <v>3.5530804471635861E-2</v>
      </c>
      <c r="AE47" s="112">
        <f t="shared" si="4"/>
        <v>2.2112445389827631</v>
      </c>
      <c r="AF47" s="111">
        <f t="shared" si="5"/>
        <v>3.5530804471636632E-2</v>
      </c>
      <c r="AG47" s="112">
        <f t="shared" si="6"/>
        <v>3.3743632066491398</v>
      </c>
      <c r="AH47" s="111">
        <f t="shared" si="7"/>
        <v>3.5530804471630519E-2</v>
      </c>
      <c r="AI47" s="112">
        <f t="shared" si="8"/>
        <v>7.7952045967208292</v>
      </c>
      <c r="AJ47" s="111">
        <f t="shared" si="9"/>
        <v>3.5530804471633176E-2</v>
      </c>
    </row>
    <row r="48" spans="2:36" x14ac:dyDescent="0.35">
      <c r="B48" s="50" t="s">
        <v>88</v>
      </c>
      <c r="E48" s="53" t="s">
        <v>89</v>
      </c>
      <c r="G48" s="72">
        <f>SUMIF([1]Detallado!$M:$M,[1]Abs!$B48,[1]Detallado!X:X)</f>
        <v>0</v>
      </c>
      <c r="H48" s="114">
        <f>SUMIF([1]Detallado!$M:$M,[1]Abs!$B48,[1]Detallado!Y:Y)</f>
        <v>0</v>
      </c>
      <c r="J48" s="72">
        <f>SUMIF([1]Detallado!$M:$M,[1]Abs!$B48,[1]Detallado!AI:AI)</f>
        <v>0</v>
      </c>
      <c r="K48" s="114">
        <f>SUMIF([1]Detallado!$M:$M,[1]Abs!$B48,[1]Detallado!AJ:AJ)</f>
        <v>0</v>
      </c>
      <c r="M48" s="72">
        <f>SUMIF([1]Detallado!$M:$M,[1]Abs!$B48,[1]Detallado!AT:AT)</f>
        <v>0</v>
      </c>
      <c r="N48" s="114">
        <f>SUMIF([1]Detallado!$M:$M,[1]Abs!$B48,[1]Detallado!AU:AU)</f>
        <v>0</v>
      </c>
      <c r="P48" s="72">
        <f>INDEX([1]Rep1!AD:AD,MATCH([1]Abs!$B48,[1]Rep1!$B:$B,0),0)</f>
        <v>0</v>
      </c>
      <c r="Q48" s="115">
        <f>INDEX([1]Rep1!AE:AE,MATCH([1]Abs!$B48,[1]Rep1!$B:$B,0),0)</f>
        <v>0</v>
      </c>
      <c r="S48" s="72">
        <f>INDEX([1]Rep1!AF:AF,MATCH([1]Abs!$B48,[1]Rep1!$B:$B,0),0)</f>
        <v>-5.8501867559911797E-3</v>
      </c>
      <c r="T48" s="114">
        <f>INDEX([1]Rep1!AG:AG,MATCH([1]Abs!$B48,[1]Rep1!$B:$B,0),0)</f>
        <v>0.82386424921312895</v>
      </c>
      <c r="V48" s="72">
        <f>INDEX([1]Rep1!AH:AH,MATCH([1]Abs!$B48,[1]Rep1!$B:$B,0),0)</f>
        <v>-9.1261662720548992E-3</v>
      </c>
      <c r="W48" s="114">
        <f>INDEX([1]Rep1!AI:AI,MATCH([1]Abs!$B48,[1]Rep1!$B:$B,0),0)</f>
        <v>1.28521061592152</v>
      </c>
      <c r="AA48" s="111">
        <f>IFERROR(H48/G48/10000,0)</f>
        <v>0</v>
      </c>
      <c r="AB48" s="111">
        <f>IFERROR(K48/J48/10000,0)</f>
        <v>0</v>
      </c>
      <c r="AC48" s="111">
        <f>IFERROR(N48/M48/10000,0)</f>
        <v>0</v>
      </c>
      <c r="AE48" s="112">
        <f t="shared" si="4"/>
        <v>0</v>
      </c>
      <c r="AF48" s="111">
        <f t="shared" si="5"/>
        <v>0</v>
      </c>
      <c r="AG48" s="112">
        <f t="shared" si="6"/>
        <v>-0.82386424921312895</v>
      </c>
      <c r="AH48" s="111">
        <f t="shared" si="7"/>
        <v>-1.4082699981661423E-2</v>
      </c>
      <c r="AI48" s="112">
        <f t="shared" si="8"/>
        <v>-1.28521061592152</v>
      </c>
      <c r="AJ48" s="111">
        <f t="shared" si="9"/>
        <v>-1.4082699981666395E-2</v>
      </c>
    </row>
    <row r="49" spans="2:36" x14ac:dyDescent="0.35">
      <c r="E49" s="118"/>
      <c r="G49" s="118"/>
      <c r="H49" s="118"/>
      <c r="J49" s="118"/>
      <c r="K49" s="118"/>
      <c r="M49" s="118"/>
      <c r="N49" s="118"/>
      <c r="P49" s="118"/>
      <c r="Q49" s="119"/>
      <c r="S49" s="118"/>
      <c r="T49" s="119"/>
      <c r="V49" s="118"/>
      <c r="W49" s="119"/>
      <c r="X49" s="119"/>
      <c r="Y49" s="119"/>
      <c r="Z49" s="119"/>
      <c r="AA49" s="119"/>
      <c r="AB49" s="119"/>
      <c r="AC49" s="119"/>
      <c r="AE49" s="117">
        <f t="shared" si="4"/>
        <v>0</v>
      </c>
      <c r="AF49" s="116">
        <f t="shared" si="5"/>
        <v>0</v>
      </c>
      <c r="AG49" s="117">
        <f t="shared" si="6"/>
        <v>0</v>
      </c>
      <c r="AH49" s="116">
        <f t="shared" si="7"/>
        <v>0</v>
      </c>
      <c r="AI49" s="117">
        <f t="shared" si="8"/>
        <v>0</v>
      </c>
      <c r="AJ49" s="116">
        <f t="shared" si="9"/>
        <v>0</v>
      </c>
    </row>
    <row r="50" spans="2:36" x14ac:dyDescent="0.35">
      <c r="B50" s="50" t="s">
        <v>90</v>
      </c>
      <c r="C50" s="92" t="s">
        <v>90</v>
      </c>
      <c r="E50" s="93" t="s">
        <v>91</v>
      </c>
      <c r="G50" s="94">
        <f>G51+G87+G94+G93</f>
        <v>1.6569363672785838E-2</v>
      </c>
      <c r="H50" s="95">
        <f>H51+H87+H94+H93</f>
        <v>5.8184119853521583</v>
      </c>
      <c r="I50" s="60"/>
      <c r="J50" s="94">
        <f>J51+J87+J94+J93</f>
        <v>7.9579695396277461E-2</v>
      </c>
      <c r="K50" s="95">
        <f>K51+K87+K94+K93</f>
        <v>28.328353908419984</v>
      </c>
      <c r="L50" s="60"/>
      <c r="M50" s="94">
        <f>M51+M87+M94+M93</f>
        <v>0.13309372232286329</v>
      </c>
      <c r="N50" s="95">
        <f>N51+N87+N94+N93</f>
        <v>47.108060336045213</v>
      </c>
      <c r="O50" s="60"/>
      <c r="P50" s="96">
        <f>P51+P87+P94+P93</f>
        <v>1.3252680214195249E-2</v>
      </c>
      <c r="Q50" s="97">
        <f>Q51+Q87+Q94+Q93</f>
        <v>5.1167733393727097</v>
      </c>
      <c r="R50" s="60"/>
      <c r="S50" s="98">
        <f>S51+S87+S94+S93</f>
        <v>2.2333565666495078E-3</v>
      </c>
      <c r="T50" s="99">
        <f>T51+T87+T94++T93</f>
        <v>6.0468221564112232</v>
      </c>
      <c r="U50" s="60"/>
      <c r="V50" s="100">
        <f>V51+V87+V94+V93</f>
        <v>-9.4601931022937E-3</v>
      </c>
      <c r="W50" s="101">
        <f>W51+W87+W94+W93</f>
        <v>8.3690801829270285</v>
      </c>
      <c r="X50" s="87"/>
      <c r="Y50" s="92" t="s">
        <v>92</v>
      </c>
      <c r="AA50" s="90">
        <f t="shared" si="1"/>
        <v>3.5115482406295077E-2</v>
      </c>
      <c r="AB50" s="90">
        <f t="shared" si="2"/>
        <v>3.5597464613750102E-2</v>
      </c>
      <c r="AC50" s="90">
        <f t="shared" si="3"/>
        <v>3.5394652365172322E-2</v>
      </c>
      <c r="AE50" s="117">
        <f t="shared" si="4"/>
        <v>0.70163864597944858</v>
      </c>
      <c r="AF50" s="116">
        <f t="shared" si="5"/>
        <v>2.1154826945035243E-2</v>
      </c>
      <c r="AG50" s="117">
        <f t="shared" si="6"/>
        <v>22.28153175200876</v>
      </c>
      <c r="AH50" s="116">
        <f t="shared" si="7"/>
        <v>2.8807480857094812E-2</v>
      </c>
      <c r="AI50" s="117">
        <f t="shared" si="8"/>
        <v>38.738980153118185</v>
      </c>
      <c r="AJ50" s="116">
        <f t="shared" si="9"/>
        <v>2.7174967476397898E-2</v>
      </c>
    </row>
    <row r="51" spans="2:36" x14ac:dyDescent="0.35">
      <c r="B51" t="s">
        <v>93</v>
      </c>
      <c r="E51" s="102" t="s">
        <v>94</v>
      </c>
      <c r="G51" s="103">
        <f>+G52+G61+G68+G72+G84+G86+G82</f>
        <v>0</v>
      </c>
      <c r="H51" s="104">
        <f>+H52+H61+H68+H72+H84+H86+H82</f>
        <v>0</v>
      </c>
      <c r="I51" s="40"/>
      <c r="J51" s="103">
        <f>+J52+J61+J68+J72+J84+J86+J82</f>
        <v>0</v>
      </c>
      <c r="K51" s="104">
        <f>+K52+K61+K68+K72+K84+K86+K82</f>
        <v>0</v>
      </c>
      <c r="L51" s="40"/>
      <c r="M51" s="103">
        <f>+M52+M61+M68+M72+M84+M86+M82</f>
        <v>1.9894270516714798E-3</v>
      </c>
      <c r="N51" s="104">
        <f>+N52+N61+N68+N72+N84+N86+N82</f>
        <v>0.59804863310697298</v>
      </c>
      <c r="O51" s="40"/>
      <c r="P51" s="105">
        <f>+P52+P61+P68+P72+P84+P86+P82</f>
        <v>-1.4280849426875468E-3</v>
      </c>
      <c r="Q51" s="106">
        <f>+Q52+Q61+Q68+Q72+Q84+Q86+Q82</f>
        <v>-3.7995556982135456E-2</v>
      </c>
      <c r="R51" s="40"/>
      <c r="S51" s="107">
        <f>+S52+S61+S68+S72+S84+S86+S82</f>
        <v>-1.7507855792618685E-2</v>
      </c>
      <c r="T51" s="108">
        <f>+T52+T61+T68+T72+T84+T86+T82</f>
        <v>-1.156453488819519</v>
      </c>
      <c r="U51" s="40"/>
      <c r="V51" s="109">
        <f>+V52+V61+V68+V72+V84+V86+V82</f>
        <v>-3.8536594630673215E-2</v>
      </c>
      <c r="W51" s="110">
        <f>+W52+W61+W68+W72+W84+W86+W82</f>
        <v>-1.843584934087503</v>
      </c>
      <c r="X51" s="44"/>
      <c r="Y51" t="s">
        <v>95</v>
      </c>
      <c r="AA51" s="111">
        <f>IFERROR(H51/G51/10000,0)</f>
        <v>0</v>
      </c>
      <c r="AB51" s="111">
        <f>IFERROR(K51/J51/10000,0)</f>
        <v>0</v>
      </c>
      <c r="AC51" s="111">
        <f t="shared" si="3"/>
        <v>3.0061350206558392E-2</v>
      </c>
      <c r="AE51" s="117">
        <f t="shared" si="4"/>
        <v>3.7995556982135456E-2</v>
      </c>
      <c r="AF51" s="116">
        <f t="shared" si="5"/>
        <v>2.6605950280962085E-3</v>
      </c>
      <c r="AG51" s="117">
        <f t="shared" si="6"/>
        <v>1.156453488819519</v>
      </c>
      <c r="AH51" s="116">
        <f t="shared" si="7"/>
        <v>6.6053404969618271E-3</v>
      </c>
      <c r="AI51" s="117">
        <f t="shared" si="8"/>
        <v>2.4416335671944758</v>
      </c>
      <c r="AJ51" s="116">
        <f t="shared" si="9"/>
        <v>6.0248538243717672E-3</v>
      </c>
    </row>
    <row r="52" spans="2:36" x14ac:dyDescent="0.35">
      <c r="B52" t="s">
        <v>96</v>
      </c>
      <c r="E52" s="53" t="s">
        <v>97</v>
      </c>
      <c r="G52" s="72">
        <f>+SUM(G53:G60)</f>
        <v>0</v>
      </c>
      <c r="H52" s="114">
        <f>+SUM(H53:H60)</f>
        <v>0</v>
      </c>
      <c r="I52" s="40"/>
      <c r="J52" s="72">
        <f>+SUM(J53:J60)</f>
        <v>0</v>
      </c>
      <c r="K52" s="114">
        <f>+SUM(K53:K60)</f>
        <v>0</v>
      </c>
      <c r="L52" s="40"/>
      <c r="M52" s="72">
        <f>+SUM(M53:M60)</f>
        <v>1.9894270516714798E-3</v>
      </c>
      <c r="N52" s="114">
        <f>+SUM(N53:N60)</f>
        <v>0.59804863310697298</v>
      </c>
      <c r="O52" s="40"/>
      <c r="P52" s="72">
        <f>+SUM(P53:P60)</f>
        <v>-7.0016005391950602E-6</v>
      </c>
      <c r="Q52" s="115">
        <f>+SUM(Q53:Q60)</f>
        <v>-8.6982758713642595E-4</v>
      </c>
      <c r="R52" s="40"/>
      <c r="S52" s="72">
        <f>+SUM(S53:S60)</f>
        <v>-6.746251519969341E-3</v>
      </c>
      <c r="T52" s="114">
        <f>+SUM(T53:T60)</f>
        <v>-0.52913616242727901</v>
      </c>
      <c r="U52" s="40"/>
      <c r="V52" s="72">
        <f>+SUM(V53:V60)</f>
        <v>-2.1581221387463191E-2</v>
      </c>
      <c r="W52" s="114">
        <f>+SUM(W53:W60)</f>
        <v>-1.2513925778170321</v>
      </c>
      <c r="X52" s="44"/>
      <c r="AA52" s="111">
        <f t="shared" si="1"/>
        <v>0</v>
      </c>
      <c r="AB52" s="111">
        <f t="shared" si="2"/>
        <v>0</v>
      </c>
      <c r="AC52" s="111">
        <f t="shared" si="3"/>
        <v>3.0061350206558392E-2</v>
      </c>
      <c r="AE52" s="117">
        <f t="shared" si="4"/>
        <v>8.6982758713642595E-4</v>
      </c>
      <c r="AF52" s="116">
        <f t="shared" si="5"/>
        <v>1.2423267826650758E-2</v>
      </c>
      <c r="AG52" s="117">
        <f t="shared" si="6"/>
        <v>0.52913616242727901</v>
      </c>
      <c r="AH52" s="116">
        <f t="shared" si="7"/>
        <v>7.8434099419655758E-3</v>
      </c>
      <c r="AI52" s="117">
        <f t="shared" si="8"/>
        <v>1.849441210924005</v>
      </c>
      <c r="AJ52" s="116">
        <f t="shared" si="9"/>
        <v>7.8463739158459132E-3</v>
      </c>
    </row>
    <row r="53" spans="2:36" x14ac:dyDescent="0.35">
      <c r="B53" s="50" t="s">
        <v>98</v>
      </c>
      <c r="E53" s="120" t="s">
        <v>56</v>
      </c>
      <c r="G53" s="121">
        <f>SUMIF([1]Detallado!$M:$M,[1]Abs!$B53,[1]Detallado!X:X)</f>
        <v>0</v>
      </c>
      <c r="H53" s="122">
        <f>SUMIF([1]Detallado!$M:$M,[1]Abs!$B53,[1]Detallado!Y:Y)</f>
        <v>0</v>
      </c>
      <c r="I53" s="40"/>
      <c r="J53" s="121">
        <f>SUMIF([1]Detallado!$M:$M,[1]Abs!$B53,[1]Detallado!AI:AI)</f>
        <v>0</v>
      </c>
      <c r="K53" s="122">
        <f>SUMIF([1]Detallado!$M:$M,[1]Abs!$B53,[1]Detallado!AJ:AJ)</f>
        <v>0</v>
      </c>
      <c r="L53" s="40"/>
      <c r="M53" s="121">
        <f>SUMIF([1]Detallado!$M:$M,[1]Abs!$B53,[1]Detallado!AT:AT)</f>
        <v>0</v>
      </c>
      <c r="N53" s="122">
        <f>SUMIF([1]Detallado!$M:$M,[1]Abs!$B53,[1]Detallado!AU:AU)</f>
        <v>0</v>
      </c>
      <c r="O53" s="40"/>
      <c r="P53" s="121">
        <f>INDEX([1]Rep1!AD:AD,MATCH([1]Abs!$B53,[1]Rep1!$B:$B,0),0)</f>
        <v>0</v>
      </c>
      <c r="Q53" s="123">
        <f>INDEX([1]Rep1!AE:AE,MATCH([1]Abs!$B53,[1]Rep1!$B:$B,0),0)</f>
        <v>0</v>
      </c>
      <c r="R53" s="40"/>
      <c r="S53" s="121">
        <f>INDEX([1]Rep1!AF:AF,MATCH([1]Abs!$B53,[1]Rep1!$B:$B,0),0)</f>
        <v>0</v>
      </c>
      <c r="T53" s="122">
        <f>INDEX([1]Rep1!AG:AG,MATCH([1]Abs!$B53,[1]Rep1!$B:$B,0),0)</f>
        <v>0</v>
      </c>
      <c r="U53" s="40"/>
      <c r="V53" s="121">
        <f>INDEX([1]Rep1!AH:AH,MATCH([1]Abs!$B53,[1]Rep1!$B:$B,0),0)</f>
        <v>0</v>
      </c>
      <c r="W53" s="122">
        <f>INDEX([1]Rep1!AI:AI,MATCH([1]Abs!$B53,[1]Rep1!$B:$B,0),0)</f>
        <v>0</v>
      </c>
      <c r="X53" s="44"/>
      <c r="AA53" s="111">
        <f t="shared" si="1"/>
        <v>0</v>
      </c>
      <c r="AB53" s="111">
        <f t="shared" si="2"/>
        <v>0</v>
      </c>
      <c r="AC53" s="111">
        <f t="shared" si="3"/>
        <v>0</v>
      </c>
      <c r="AE53" s="112">
        <f t="shared" si="4"/>
        <v>0</v>
      </c>
      <c r="AF53" s="111">
        <f t="shared" si="5"/>
        <v>0</v>
      </c>
      <c r="AG53" s="112">
        <f t="shared" si="6"/>
        <v>0</v>
      </c>
      <c r="AH53" s="111">
        <f t="shared" si="7"/>
        <v>0</v>
      </c>
      <c r="AI53" s="112">
        <f t="shared" si="8"/>
        <v>0</v>
      </c>
      <c r="AJ53" s="111">
        <f t="shared" si="9"/>
        <v>0</v>
      </c>
    </row>
    <row r="54" spans="2:36" x14ac:dyDescent="0.35">
      <c r="B54" s="50" t="s">
        <v>99</v>
      </c>
      <c r="E54" s="120" t="s">
        <v>75</v>
      </c>
      <c r="G54" s="121">
        <f>SUMIF([1]Detallado!$M:$M,[1]Abs!$B54,[1]Detallado!X:X)</f>
        <v>0</v>
      </c>
      <c r="H54" s="122">
        <f>SUMIF([1]Detallado!$M:$M,[1]Abs!$B54,[1]Detallado!Y:Y)</f>
        <v>0</v>
      </c>
      <c r="I54" s="40"/>
      <c r="J54" s="121">
        <f>SUMIF([1]Detallado!$M:$M,[1]Abs!$B54,[1]Detallado!AI:AI)</f>
        <v>0</v>
      </c>
      <c r="K54" s="122">
        <f>SUMIF([1]Detallado!$M:$M,[1]Abs!$B54,[1]Detallado!AJ:AJ)</f>
        <v>0</v>
      </c>
      <c r="L54" s="40"/>
      <c r="M54" s="121">
        <f>SUMIF([1]Detallado!$M:$M,[1]Abs!$B54,[1]Detallado!AT:AT)</f>
        <v>0</v>
      </c>
      <c r="N54" s="122">
        <f>SUMIF([1]Detallado!$M:$M,[1]Abs!$B54,[1]Detallado!AU:AU)</f>
        <v>0</v>
      </c>
      <c r="O54" s="40"/>
      <c r="P54" s="121">
        <f>INDEX([1]Rep1!AD:AD,MATCH([1]Abs!$B54,[1]Rep1!$B:$B,0),0)</f>
        <v>0</v>
      </c>
      <c r="Q54" s="123">
        <f>INDEX([1]Rep1!AE:AE,MATCH([1]Abs!$B54,[1]Rep1!$B:$B,0),0)</f>
        <v>0</v>
      </c>
      <c r="R54" s="40"/>
      <c r="S54" s="121">
        <f>INDEX([1]Rep1!AF:AF,MATCH([1]Abs!$B54,[1]Rep1!$B:$B,0),0)</f>
        <v>0</v>
      </c>
      <c r="T54" s="122">
        <f>INDEX([1]Rep1!AG:AG,MATCH([1]Abs!$B54,[1]Rep1!$B:$B,0),0)</f>
        <v>0</v>
      </c>
      <c r="U54" s="40"/>
      <c r="V54" s="121">
        <f>INDEX([1]Rep1!AH:AH,MATCH([1]Abs!$B54,[1]Rep1!$B:$B,0),0)</f>
        <v>0</v>
      </c>
      <c r="W54" s="122">
        <f>INDEX([1]Rep1!AI:AI,MATCH([1]Abs!$B54,[1]Rep1!$B:$B,0),0)</f>
        <v>0</v>
      </c>
      <c r="X54" s="44"/>
      <c r="AA54" s="111">
        <f t="shared" si="1"/>
        <v>0</v>
      </c>
      <c r="AB54" s="111">
        <f t="shared" si="2"/>
        <v>0</v>
      </c>
      <c r="AC54" s="111">
        <f t="shared" si="3"/>
        <v>0</v>
      </c>
      <c r="AE54" s="112">
        <f t="shared" si="4"/>
        <v>0</v>
      </c>
      <c r="AF54" s="111">
        <f t="shared" si="5"/>
        <v>0</v>
      </c>
      <c r="AG54" s="112">
        <f t="shared" si="6"/>
        <v>0</v>
      </c>
      <c r="AH54" s="111">
        <f t="shared" si="7"/>
        <v>0</v>
      </c>
      <c r="AI54" s="112">
        <f t="shared" si="8"/>
        <v>0</v>
      </c>
      <c r="AJ54" s="111">
        <f t="shared" si="9"/>
        <v>0</v>
      </c>
    </row>
    <row r="55" spans="2:36" x14ac:dyDescent="0.35">
      <c r="B55" s="50" t="s">
        <v>100</v>
      </c>
      <c r="E55" s="120" t="s">
        <v>77</v>
      </c>
      <c r="G55" s="121">
        <f>SUMIF([1]Detallado!$M:$M,[1]Abs!$B55,[1]Detallado!X:X)</f>
        <v>0</v>
      </c>
      <c r="H55" s="122">
        <f>SUMIF([1]Detallado!$M:$M,[1]Abs!$B55,[1]Detallado!Y:Y)</f>
        <v>0</v>
      </c>
      <c r="I55" s="40"/>
      <c r="J55" s="121">
        <f>SUMIF([1]Detallado!$M:$M,[1]Abs!$B55,[1]Detallado!AI:AI)</f>
        <v>0</v>
      </c>
      <c r="K55" s="122">
        <f>SUMIF([1]Detallado!$M:$M,[1]Abs!$B55,[1]Detallado!AJ:AJ)</f>
        <v>0</v>
      </c>
      <c r="L55" s="40"/>
      <c r="M55" s="121">
        <f>SUMIF([1]Detallado!$M:$M,[1]Abs!$B55,[1]Detallado!AT:AT)</f>
        <v>0</v>
      </c>
      <c r="N55" s="122">
        <f>SUMIF([1]Detallado!$M:$M,[1]Abs!$B55,[1]Detallado!AU:AU)</f>
        <v>0</v>
      </c>
      <c r="O55" s="40"/>
      <c r="P55" s="121">
        <f>INDEX([1]Rep1!AD:AD,MATCH([1]Abs!$B55,[1]Rep1!$B:$B,0),0)</f>
        <v>0</v>
      </c>
      <c r="Q55" s="123">
        <f>INDEX([1]Rep1!AE:AE,MATCH([1]Abs!$B55,[1]Rep1!$B:$B,0),0)</f>
        <v>0</v>
      </c>
      <c r="R55" s="40"/>
      <c r="S55" s="121">
        <f>INDEX([1]Rep1!AF:AF,MATCH([1]Abs!$B55,[1]Rep1!$B:$B,0),0)</f>
        <v>0</v>
      </c>
      <c r="T55" s="122">
        <f>INDEX([1]Rep1!AG:AG,MATCH([1]Abs!$B55,[1]Rep1!$B:$B,0),0)</f>
        <v>0</v>
      </c>
      <c r="U55" s="40"/>
      <c r="V55" s="121">
        <f>INDEX([1]Rep1!AH:AH,MATCH([1]Abs!$B55,[1]Rep1!$B:$B,0),0)</f>
        <v>0</v>
      </c>
      <c r="W55" s="122">
        <f>INDEX([1]Rep1!AI:AI,MATCH([1]Abs!$B55,[1]Rep1!$B:$B,0),0)</f>
        <v>0</v>
      </c>
      <c r="X55" s="44"/>
      <c r="AA55" s="111">
        <f t="shared" si="1"/>
        <v>0</v>
      </c>
      <c r="AB55" s="111">
        <f t="shared" si="2"/>
        <v>0</v>
      </c>
      <c r="AC55" s="111">
        <f t="shared" si="3"/>
        <v>0</v>
      </c>
      <c r="AE55" s="112">
        <f t="shared" si="4"/>
        <v>0</v>
      </c>
      <c r="AF55" s="111">
        <f t="shared" si="5"/>
        <v>0</v>
      </c>
      <c r="AG55" s="112">
        <f t="shared" si="6"/>
        <v>0</v>
      </c>
      <c r="AH55" s="111">
        <f t="shared" si="7"/>
        <v>0</v>
      </c>
      <c r="AI55" s="112">
        <f t="shared" si="8"/>
        <v>0</v>
      </c>
      <c r="AJ55" s="111">
        <f t="shared" si="9"/>
        <v>0</v>
      </c>
    </row>
    <row r="56" spans="2:36" x14ac:dyDescent="0.35">
      <c r="B56" s="50" t="s">
        <v>101</v>
      </c>
      <c r="E56" s="120" t="s">
        <v>59</v>
      </c>
      <c r="G56" s="121">
        <f>SUMIF([1]Detallado!$M:$M,[1]Abs!$B56,[1]Detallado!X:X)</f>
        <v>0</v>
      </c>
      <c r="H56" s="122">
        <f>SUMIF([1]Detallado!$M:$M,[1]Abs!$B56,[1]Detallado!Y:Y)</f>
        <v>0</v>
      </c>
      <c r="I56" s="40"/>
      <c r="J56" s="121">
        <f>SUMIF([1]Detallado!$M:$M,[1]Abs!$B56,[1]Detallado!AI:AI)</f>
        <v>0</v>
      </c>
      <c r="K56" s="122">
        <f>SUMIF([1]Detallado!$M:$M,[1]Abs!$B56,[1]Detallado!AJ:AJ)</f>
        <v>0</v>
      </c>
      <c r="L56" s="40"/>
      <c r="M56" s="121">
        <f>SUMIF([1]Detallado!$M:$M,[1]Abs!$B56,[1]Detallado!AT:AT)</f>
        <v>0</v>
      </c>
      <c r="N56" s="122">
        <f>SUMIF([1]Detallado!$M:$M,[1]Abs!$B56,[1]Detallado!AU:AU)</f>
        <v>0</v>
      </c>
      <c r="O56" s="40"/>
      <c r="P56" s="121">
        <f>INDEX([1]Rep1!AD:AD,MATCH([1]Abs!$B56,[1]Rep1!$B:$B,0),0)</f>
        <v>0</v>
      </c>
      <c r="Q56" s="123">
        <f>INDEX([1]Rep1!AE:AE,MATCH([1]Abs!$B56,[1]Rep1!$B:$B,0),0)</f>
        <v>0</v>
      </c>
      <c r="R56" s="40"/>
      <c r="S56" s="121">
        <f>INDEX([1]Rep1!AF:AF,MATCH([1]Abs!$B56,[1]Rep1!$B:$B,0),0)</f>
        <v>0</v>
      </c>
      <c r="T56" s="122">
        <f>INDEX([1]Rep1!AG:AG,MATCH([1]Abs!$B56,[1]Rep1!$B:$B,0),0)</f>
        <v>0</v>
      </c>
      <c r="U56" s="40"/>
      <c r="V56" s="121">
        <f>INDEX([1]Rep1!AH:AH,MATCH([1]Abs!$B56,[1]Rep1!$B:$B,0),0)</f>
        <v>0</v>
      </c>
      <c r="W56" s="122">
        <f>INDEX([1]Rep1!AI:AI,MATCH([1]Abs!$B56,[1]Rep1!$B:$B,0),0)</f>
        <v>0</v>
      </c>
      <c r="X56" s="44"/>
      <c r="AA56" s="111">
        <f t="shared" si="1"/>
        <v>0</v>
      </c>
      <c r="AB56" s="111">
        <f t="shared" si="2"/>
        <v>0</v>
      </c>
      <c r="AC56" s="111">
        <f t="shared" si="3"/>
        <v>0</v>
      </c>
      <c r="AE56" s="112">
        <f t="shared" si="4"/>
        <v>0</v>
      </c>
      <c r="AF56" s="111">
        <f t="shared" si="5"/>
        <v>0</v>
      </c>
      <c r="AG56" s="112">
        <f t="shared" si="6"/>
        <v>0</v>
      </c>
      <c r="AH56" s="111">
        <f t="shared" si="7"/>
        <v>0</v>
      </c>
      <c r="AI56" s="112">
        <f t="shared" si="8"/>
        <v>0</v>
      </c>
      <c r="AJ56" s="111">
        <f t="shared" si="9"/>
        <v>0</v>
      </c>
    </row>
    <row r="57" spans="2:36" x14ac:dyDescent="0.35">
      <c r="B57" s="50" t="s">
        <v>102</v>
      </c>
      <c r="E57" s="120" t="s">
        <v>81</v>
      </c>
      <c r="G57" s="121">
        <f>SUMIF([1]Detallado!$M:$M,[1]Abs!$B57,[1]Detallado!X:X)</f>
        <v>0</v>
      </c>
      <c r="H57" s="122">
        <f>SUMIF([1]Detallado!$M:$M,[1]Abs!$B57,[1]Detallado!Y:Y)</f>
        <v>0</v>
      </c>
      <c r="I57" s="40"/>
      <c r="J57" s="121">
        <f>SUMIF([1]Detallado!$M:$M,[1]Abs!$B57,[1]Detallado!AI:AI)</f>
        <v>0</v>
      </c>
      <c r="K57" s="122">
        <f>SUMIF([1]Detallado!$M:$M,[1]Abs!$B57,[1]Detallado!AJ:AJ)</f>
        <v>0</v>
      </c>
      <c r="L57" s="40"/>
      <c r="M57" s="121">
        <f>SUMIF([1]Detallado!$M:$M,[1]Abs!$B57,[1]Detallado!AT:AT)</f>
        <v>0</v>
      </c>
      <c r="N57" s="122">
        <f>SUMIF([1]Detallado!$M:$M,[1]Abs!$B57,[1]Detallado!AU:AU)</f>
        <v>0</v>
      </c>
      <c r="O57" s="40"/>
      <c r="P57" s="121">
        <f>INDEX([1]Rep1!AD:AD,MATCH([1]Abs!$B57,[1]Rep1!$B:$B,0),0)</f>
        <v>0</v>
      </c>
      <c r="Q57" s="123">
        <f>INDEX([1]Rep1!AE:AE,MATCH([1]Abs!$B57,[1]Rep1!$B:$B,0),0)</f>
        <v>0</v>
      </c>
      <c r="R57" s="40"/>
      <c r="S57" s="121">
        <f>INDEX([1]Rep1!AF:AF,MATCH([1]Abs!$B57,[1]Rep1!$B:$B,0),0)</f>
        <v>0</v>
      </c>
      <c r="T57" s="122">
        <f>INDEX([1]Rep1!AG:AG,MATCH([1]Abs!$B57,[1]Rep1!$B:$B,0),0)</f>
        <v>0</v>
      </c>
      <c r="U57" s="40"/>
      <c r="V57" s="121">
        <f>INDEX([1]Rep1!AH:AH,MATCH([1]Abs!$B57,[1]Rep1!$B:$B,0),0)</f>
        <v>0</v>
      </c>
      <c r="W57" s="122">
        <f>INDEX([1]Rep1!AI:AI,MATCH([1]Abs!$B57,[1]Rep1!$B:$B,0),0)</f>
        <v>0</v>
      </c>
      <c r="X57" s="44"/>
      <c r="AA57" s="111">
        <f t="shared" si="1"/>
        <v>0</v>
      </c>
      <c r="AB57" s="111">
        <f t="shared" si="2"/>
        <v>0</v>
      </c>
      <c r="AC57" s="111">
        <f t="shared" si="3"/>
        <v>0</v>
      </c>
      <c r="AE57" s="112">
        <f t="shared" si="4"/>
        <v>0</v>
      </c>
      <c r="AF57" s="111">
        <f t="shared" si="5"/>
        <v>0</v>
      </c>
      <c r="AG57" s="112">
        <f t="shared" si="6"/>
        <v>0</v>
      </c>
      <c r="AH57" s="111">
        <f t="shared" si="7"/>
        <v>0</v>
      </c>
      <c r="AI57" s="112">
        <f t="shared" si="8"/>
        <v>0</v>
      </c>
      <c r="AJ57" s="111">
        <f t="shared" si="9"/>
        <v>0</v>
      </c>
    </row>
    <row r="58" spans="2:36" x14ac:dyDescent="0.35">
      <c r="B58" s="50" t="s">
        <v>103</v>
      </c>
      <c r="E58" s="120" t="s">
        <v>104</v>
      </c>
      <c r="G58" s="121">
        <f>SUMIF([1]Detallado!$M:$M,[1]Abs!$B58,[1]Detallado!X:X)</f>
        <v>0</v>
      </c>
      <c r="H58" s="122">
        <f>SUMIF([1]Detallado!$M:$M,[1]Abs!$B58,[1]Detallado!Y:Y)</f>
        <v>0</v>
      </c>
      <c r="I58" s="40"/>
      <c r="J58" s="121">
        <f>SUMIF([1]Detallado!$M:$M,[1]Abs!$B58,[1]Detallado!AI:AI)</f>
        <v>0</v>
      </c>
      <c r="K58" s="122">
        <f>SUMIF([1]Detallado!$M:$M,[1]Abs!$B58,[1]Detallado!AJ:AJ)</f>
        <v>0</v>
      </c>
      <c r="L58" s="40"/>
      <c r="M58" s="121">
        <f>SUMIF([1]Detallado!$M:$M,[1]Abs!$B58,[1]Detallado!AT:AT)</f>
        <v>0</v>
      </c>
      <c r="N58" s="122">
        <f>SUMIF([1]Detallado!$M:$M,[1]Abs!$B58,[1]Detallado!AU:AU)</f>
        <v>0</v>
      </c>
      <c r="O58" s="40"/>
      <c r="P58" s="121">
        <f>INDEX([1]Rep1!AD:AD,MATCH([1]Abs!$B58,[1]Rep1!$B:$B,0),0)</f>
        <v>0</v>
      </c>
      <c r="Q58" s="123">
        <f>INDEX([1]Rep1!AE:AE,MATCH([1]Abs!$B58,[1]Rep1!$B:$B,0),0)</f>
        <v>0</v>
      </c>
      <c r="R58" s="40"/>
      <c r="S58" s="121">
        <f>INDEX([1]Rep1!AF:AF,MATCH([1]Abs!$B58,[1]Rep1!$B:$B,0),0)</f>
        <v>0</v>
      </c>
      <c r="T58" s="122">
        <f>INDEX([1]Rep1!AG:AG,MATCH([1]Abs!$B58,[1]Rep1!$B:$B,0),0)</f>
        <v>0</v>
      </c>
      <c r="U58" s="40"/>
      <c r="V58" s="121">
        <f>INDEX([1]Rep1!AH:AH,MATCH([1]Abs!$B58,[1]Rep1!$B:$B,0),0)</f>
        <v>0</v>
      </c>
      <c r="W58" s="122">
        <f>INDEX([1]Rep1!AI:AI,MATCH([1]Abs!$B58,[1]Rep1!$B:$B,0),0)</f>
        <v>0</v>
      </c>
      <c r="X58" s="44"/>
      <c r="AA58" s="111">
        <f t="shared" si="1"/>
        <v>0</v>
      </c>
      <c r="AB58" s="111">
        <f t="shared" si="2"/>
        <v>0</v>
      </c>
      <c r="AC58" s="111">
        <f t="shared" si="3"/>
        <v>0</v>
      </c>
      <c r="AE58" s="112">
        <f t="shared" si="4"/>
        <v>0</v>
      </c>
      <c r="AF58" s="111">
        <f t="shared" si="5"/>
        <v>0</v>
      </c>
      <c r="AG58" s="112">
        <f t="shared" si="6"/>
        <v>0</v>
      </c>
      <c r="AH58" s="111">
        <f t="shared" si="7"/>
        <v>0</v>
      </c>
      <c r="AI58" s="112">
        <f t="shared" si="8"/>
        <v>0</v>
      </c>
      <c r="AJ58" s="111">
        <f t="shared" si="9"/>
        <v>0</v>
      </c>
    </row>
    <row r="59" spans="2:36" x14ac:dyDescent="0.35">
      <c r="B59" s="50" t="s">
        <v>105</v>
      </c>
      <c r="E59" s="120" t="s">
        <v>106</v>
      </c>
      <c r="G59" s="121">
        <f>SUMIF([1]Detallado!$M:$M,[1]Abs!$B59,[1]Detallado!X:X)</f>
        <v>0</v>
      </c>
      <c r="H59" s="122">
        <f>SUMIF([1]Detallado!$M:$M,[1]Abs!$B59,[1]Detallado!Y:Y)</f>
        <v>0</v>
      </c>
      <c r="I59" s="40"/>
      <c r="J59" s="121">
        <f>SUMIF([1]Detallado!$M:$M,[1]Abs!$B59,[1]Detallado!AI:AI)</f>
        <v>0</v>
      </c>
      <c r="K59" s="122">
        <f>SUMIF([1]Detallado!$M:$M,[1]Abs!$B59,[1]Detallado!AJ:AJ)</f>
        <v>0</v>
      </c>
      <c r="L59" s="40"/>
      <c r="M59" s="121">
        <f>SUMIF([1]Detallado!$M:$M,[1]Abs!$B59,[1]Detallado!AT:AT)</f>
        <v>0</v>
      </c>
      <c r="N59" s="122">
        <f>SUMIF([1]Detallado!$M:$M,[1]Abs!$B59,[1]Detallado!AU:AU)</f>
        <v>0</v>
      </c>
      <c r="O59" s="40"/>
      <c r="P59" s="121">
        <f>INDEX([1]Rep1!AD:AD,MATCH([1]Abs!$B59,[1]Rep1!$B:$B,0),0)</f>
        <v>0</v>
      </c>
      <c r="Q59" s="123">
        <f>INDEX([1]Rep1!AE:AE,MATCH([1]Abs!$B59,[1]Rep1!$B:$B,0),0)</f>
        <v>0</v>
      </c>
      <c r="R59" s="40"/>
      <c r="S59" s="121">
        <f>INDEX([1]Rep1!AF:AF,MATCH([1]Abs!$B59,[1]Rep1!$B:$B,0),0)</f>
        <v>0</v>
      </c>
      <c r="T59" s="122">
        <f>INDEX([1]Rep1!AG:AG,MATCH([1]Abs!$B59,[1]Rep1!$B:$B,0),0)</f>
        <v>0</v>
      </c>
      <c r="U59" s="40"/>
      <c r="V59" s="121">
        <f>INDEX([1]Rep1!AH:AH,MATCH([1]Abs!$B59,[1]Rep1!$B:$B,0),0)</f>
        <v>0</v>
      </c>
      <c r="W59" s="122">
        <f>INDEX([1]Rep1!AI:AI,MATCH([1]Abs!$B59,[1]Rep1!$B:$B,0),0)</f>
        <v>0</v>
      </c>
      <c r="X59" s="44"/>
      <c r="AA59" s="111">
        <f t="shared" si="1"/>
        <v>0</v>
      </c>
      <c r="AB59" s="111">
        <f t="shared" si="2"/>
        <v>0</v>
      </c>
      <c r="AC59" s="111">
        <f t="shared" si="3"/>
        <v>0</v>
      </c>
      <c r="AE59" s="112">
        <f t="shared" si="4"/>
        <v>0</v>
      </c>
      <c r="AF59" s="111">
        <f t="shared" si="5"/>
        <v>0</v>
      </c>
      <c r="AG59" s="112">
        <f t="shared" si="6"/>
        <v>0</v>
      </c>
      <c r="AH59" s="111">
        <f t="shared" si="7"/>
        <v>0</v>
      </c>
      <c r="AI59" s="112">
        <f t="shared" si="8"/>
        <v>0</v>
      </c>
      <c r="AJ59" s="111">
        <f t="shared" si="9"/>
        <v>0</v>
      </c>
    </row>
    <row r="60" spans="2:36" x14ac:dyDescent="0.35">
      <c r="B60" s="50" t="s">
        <v>107</v>
      </c>
      <c r="E60" s="120" t="s">
        <v>108</v>
      </c>
      <c r="G60" s="121">
        <f>SUMIF([1]Detallado!$M:$M,[1]Abs!$B60,[1]Detallado!X:X)</f>
        <v>0</v>
      </c>
      <c r="H60" s="122">
        <f>SUMIF([1]Detallado!$M:$M,[1]Abs!$B60,[1]Detallado!Y:Y)</f>
        <v>0</v>
      </c>
      <c r="I60" s="40"/>
      <c r="J60" s="121">
        <f>SUMIF([1]Detallado!$M:$M,[1]Abs!$B60,[1]Detallado!AI:AI)</f>
        <v>0</v>
      </c>
      <c r="K60" s="122">
        <f>SUMIF([1]Detallado!$M:$M,[1]Abs!$B60,[1]Detallado!AJ:AJ)</f>
        <v>0</v>
      </c>
      <c r="L60" s="40"/>
      <c r="M60" s="121">
        <f>SUMIF([1]Detallado!$M:$M,[1]Abs!$B60,[1]Detallado!AT:AT)</f>
        <v>1.9894270516714798E-3</v>
      </c>
      <c r="N60" s="122">
        <f>SUMIF([1]Detallado!$M:$M,[1]Abs!$B60,[1]Detallado!AU:AU)</f>
        <v>0.59804863310697298</v>
      </c>
      <c r="O60" s="40"/>
      <c r="P60" s="121">
        <f>INDEX([1]Rep1!AD:AD,MATCH([1]Abs!$B60,[1]Rep1!$B:$B,0),0)</f>
        <v>-7.0016005391950602E-6</v>
      </c>
      <c r="Q60" s="123">
        <f>INDEX([1]Rep1!AE:AE,MATCH([1]Abs!$B60,[1]Rep1!$B:$B,0),0)</f>
        <v>-8.6982758713642595E-4</v>
      </c>
      <c r="R60" s="40"/>
      <c r="S60" s="121">
        <f>INDEX([1]Rep1!AF:AF,MATCH([1]Abs!$B60,[1]Rep1!$B:$B,0),0)</f>
        <v>-6.746251519969341E-3</v>
      </c>
      <c r="T60" s="122">
        <f>INDEX([1]Rep1!AG:AG,MATCH([1]Abs!$B60,[1]Rep1!$B:$B,0),0)</f>
        <v>-0.52913616242727901</v>
      </c>
      <c r="U60" s="40"/>
      <c r="V60" s="121">
        <f>INDEX([1]Rep1!AH:AH,MATCH([1]Abs!$B60,[1]Rep1!$B:$B,0),0)</f>
        <v>-2.1581221387463191E-2</v>
      </c>
      <c r="W60" s="122">
        <f>INDEX([1]Rep1!AI:AI,MATCH([1]Abs!$B60,[1]Rep1!$B:$B,0),0)</f>
        <v>-1.2513925778170321</v>
      </c>
      <c r="X60" s="44"/>
      <c r="AA60" s="111">
        <f t="shared" si="1"/>
        <v>0</v>
      </c>
      <c r="AB60" s="111">
        <f t="shared" si="2"/>
        <v>0</v>
      </c>
      <c r="AC60" s="111">
        <f t="shared" si="3"/>
        <v>3.0061350206558392E-2</v>
      </c>
      <c r="AE60" s="112">
        <f t="shared" si="4"/>
        <v>8.6982758713642595E-4</v>
      </c>
      <c r="AF60" s="111">
        <f t="shared" si="5"/>
        <v>1.2423267826650758E-2</v>
      </c>
      <c r="AG60" s="112">
        <f t="shared" si="6"/>
        <v>0.52913616242727901</v>
      </c>
      <c r="AH60" s="111">
        <f t="shared" si="7"/>
        <v>7.8434099419655758E-3</v>
      </c>
      <c r="AI60" s="112">
        <f t="shared" si="8"/>
        <v>1.849441210924005</v>
      </c>
      <c r="AJ60" s="111">
        <f t="shared" si="9"/>
        <v>7.8463739158459132E-3</v>
      </c>
    </row>
    <row r="61" spans="2:36" x14ac:dyDescent="0.35">
      <c r="B61" t="s">
        <v>109</v>
      </c>
      <c r="E61" s="53" t="s">
        <v>110</v>
      </c>
      <c r="G61" s="72">
        <f>+SUM(G62:G67)</f>
        <v>0</v>
      </c>
      <c r="H61" s="114">
        <f>+SUM(H62:H67)</f>
        <v>0</v>
      </c>
      <c r="I61" s="40"/>
      <c r="J61" s="72">
        <f>+SUM(J62:J67)</f>
        <v>0</v>
      </c>
      <c r="K61" s="114">
        <f>+SUM(K62:K67)</f>
        <v>0</v>
      </c>
      <c r="L61" s="40"/>
      <c r="M61" s="72">
        <f>+SUM(M62:M67)</f>
        <v>0</v>
      </c>
      <c r="N61" s="114">
        <f>+SUM(N62:N67)</f>
        <v>0</v>
      </c>
      <c r="O61" s="40"/>
      <c r="P61" s="72">
        <f>+SUM(P62:P67)</f>
        <v>0</v>
      </c>
      <c r="Q61" s="115">
        <f>+SUM(Q62:Q67)</f>
        <v>0</v>
      </c>
      <c r="R61" s="40"/>
      <c r="S61" s="72">
        <f>+SUM(S62:S67)</f>
        <v>0</v>
      </c>
      <c r="T61" s="114">
        <f>+SUM(T62:T67)</f>
        <v>0</v>
      </c>
      <c r="U61" s="40"/>
      <c r="V61" s="72">
        <f>+SUM(V62:V67)</f>
        <v>0</v>
      </c>
      <c r="W61" s="114">
        <f>+SUM(W62:W67)</f>
        <v>0</v>
      </c>
      <c r="X61" s="44"/>
      <c r="AA61" s="111">
        <f t="shared" si="1"/>
        <v>0</v>
      </c>
      <c r="AB61" s="111">
        <f t="shared" si="2"/>
        <v>0</v>
      </c>
      <c r="AC61" s="111">
        <f t="shared" si="3"/>
        <v>0</v>
      </c>
      <c r="AE61" s="112">
        <f t="shared" si="4"/>
        <v>0</v>
      </c>
      <c r="AF61" s="111">
        <f t="shared" si="5"/>
        <v>0</v>
      </c>
      <c r="AG61" s="112">
        <f t="shared" si="6"/>
        <v>0</v>
      </c>
      <c r="AH61" s="111">
        <f t="shared" si="7"/>
        <v>0</v>
      </c>
      <c r="AI61" s="112">
        <f t="shared" si="8"/>
        <v>0</v>
      </c>
      <c r="AJ61" s="111">
        <f t="shared" si="9"/>
        <v>0</v>
      </c>
    </row>
    <row r="62" spans="2:36" x14ac:dyDescent="0.35">
      <c r="B62" s="50" t="s">
        <v>111</v>
      </c>
      <c r="E62" s="120" t="s">
        <v>56</v>
      </c>
      <c r="G62" s="121">
        <f>SUMIF([1]Detallado!$M:$M,[1]Abs!$B62,[1]Detallado!X:X)</f>
        <v>0</v>
      </c>
      <c r="H62" s="122">
        <f>SUMIF([1]Detallado!$M:$M,[1]Abs!$B62,[1]Detallado!Y:Y)</f>
        <v>0</v>
      </c>
      <c r="I62" s="40"/>
      <c r="J62" s="121">
        <f>SUMIF([1]Detallado!$M:$M,[1]Abs!$B62,[1]Detallado!AI:AI)</f>
        <v>0</v>
      </c>
      <c r="K62" s="122">
        <f>SUMIF([1]Detallado!$M:$M,[1]Abs!$B62,[1]Detallado!AJ:AJ)</f>
        <v>0</v>
      </c>
      <c r="L62" s="40"/>
      <c r="M62" s="121">
        <f>SUMIF([1]Detallado!$M:$M,[1]Abs!$B62,[1]Detallado!AT:AT)</f>
        <v>0</v>
      </c>
      <c r="N62" s="122">
        <f>SUMIF([1]Detallado!$M:$M,[1]Abs!$B62,[1]Detallado!AU:AU)</f>
        <v>0</v>
      </c>
      <c r="O62" s="40"/>
      <c r="P62" s="121">
        <f>INDEX([1]Rep1!AD:AD,MATCH([1]Abs!$B62,[1]Rep1!$B:$B,0),0)</f>
        <v>0</v>
      </c>
      <c r="Q62" s="123">
        <f>INDEX([1]Rep1!AE:AE,MATCH([1]Abs!$B62,[1]Rep1!$B:$B,0),0)</f>
        <v>0</v>
      </c>
      <c r="R62" s="40"/>
      <c r="S62" s="121">
        <f>INDEX([1]Rep1!AF:AF,MATCH([1]Abs!$B62,[1]Rep1!$B:$B,0),0)</f>
        <v>0</v>
      </c>
      <c r="T62" s="122">
        <f>INDEX([1]Rep1!AG:AG,MATCH([1]Abs!$B62,[1]Rep1!$B:$B,0),0)</f>
        <v>0</v>
      </c>
      <c r="U62" s="40"/>
      <c r="V62" s="121">
        <f>INDEX([1]Rep1!AH:AH,MATCH([1]Abs!$B62,[1]Rep1!$B:$B,0),0)</f>
        <v>0</v>
      </c>
      <c r="W62" s="122">
        <f>INDEX([1]Rep1!AI:AI,MATCH([1]Abs!$B62,[1]Rep1!$B:$B,0),0)</f>
        <v>0</v>
      </c>
      <c r="X62" s="44"/>
      <c r="AA62" s="111">
        <f t="shared" si="1"/>
        <v>0</v>
      </c>
      <c r="AB62" s="111">
        <f t="shared" si="2"/>
        <v>0</v>
      </c>
      <c r="AC62" s="111">
        <f t="shared" si="3"/>
        <v>0</v>
      </c>
      <c r="AE62" s="112">
        <f t="shared" si="4"/>
        <v>0</v>
      </c>
      <c r="AF62" s="111">
        <f t="shared" si="5"/>
        <v>0</v>
      </c>
      <c r="AG62" s="112">
        <f t="shared" si="6"/>
        <v>0</v>
      </c>
      <c r="AH62" s="111">
        <f t="shared" si="7"/>
        <v>0</v>
      </c>
      <c r="AI62" s="112">
        <f t="shared" si="8"/>
        <v>0</v>
      </c>
      <c r="AJ62" s="111">
        <f t="shared" si="9"/>
        <v>0</v>
      </c>
    </row>
    <row r="63" spans="2:36" x14ac:dyDescent="0.35">
      <c r="B63" s="50" t="s">
        <v>112</v>
      </c>
      <c r="E63" s="120" t="s">
        <v>75</v>
      </c>
      <c r="G63" s="121">
        <f>SUMIF([1]Detallado!$M:$M,[1]Abs!$B63,[1]Detallado!X:X)</f>
        <v>0</v>
      </c>
      <c r="H63" s="122">
        <f>SUMIF([1]Detallado!$M:$M,[1]Abs!$B63,[1]Detallado!Y:Y)</f>
        <v>0</v>
      </c>
      <c r="I63" s="40"/>
      <c r="J63" s="121">
        <f>SUMIF([1]Detallado!$M:$M,[1]Abs!$B63,[1]Detallado!AI:AI)</f>
        <v>0</v>
      </c>
      <c r="K63" s="122">
        <f>SUMIF([1]Detallado!$M:$M,[1]Abs!$B63,[1]Detallado!AJ:AJ)</f>
        <v>0</v>
      </c>
      <c r="L63" s="40"/>
      <c r="M63" s="121">
        <f>SUMIF([1]Detallado!$M:$M,[1]Abs!$B63,[1]Detallado!AT:AT)</f>
        <v>0</v>
      </c>
      <c r="N63" s="122">
        <f>SUMIF([1]Detallado!$M:$M,[1]Abs!$B63,[1]Detallado!AU:AU)</f>
        <v>0</v>
      </c>
      <c r="O63" s="40"/>
      <c r="P63" s="121">
        <f>INDEX([1]Rep1!AD:AD,MATCH([1]Abs!$B63,[1]Rep1!$B:$B,0),0)</f>
        <v>0</v>
      </c>
      <c r="Q63" s="123">
        <f>INDEX([1]Rep1!AE:AE,MATCH([1]Abs!$B63,[1]Rep1!$B:$B,0),0)</f>
        <v>0</v>
      </c>
      <c r="R63" s="40"/>
      <c r="S63" s="121">
        <f>INDEX([1]Rep1!AF:AF,MATCH([1]Abs!$B63,[1]Rep1!$B:$B,0),0)</f>
        <v>0</v>
      </c>
      <c r="T63" s="122">
        <f>INDEX([1]Rep1!AG:AG,MATCH([1]Abs!$B63,[1]Rep1!$B:$B,0),0)</f>
        <v>0</v>
      </c>
      <c r="U63" s="40"/>
      <c r="V63" s="121">
        <f>INDEX([1]Rep1!AH:AH,MATCH([1]Abs!$B63,[1]Rep1!$B:$B,0),0)</f>
        <v>0</v>
      </c>
      <c r="W63" s="122">
        <f>INDEX([1]Rep1!AI:AI,MATCH([1]Abs!$B63,[1]Rep1!$B:$B,0),0)</f>
        <v>0</v>
      </c>
      <c r="X63" s="44"/>
      <c r="AA63" s="111">
        <f t="shared" si="1"/>
        <v>0</v>
      </c>
      <c r="AB63" s="111">
        <f t="shared" si="2"/>
        <v>0</v>
      </c>
      <c r="AC63" s="111">
        <f t="shared" si="3"/>
        <v>0</v>
      </c>
      <c r="AE63" s="112">
        <f t="shared" si="4"/>
        <v>0</v>
      </c>
      <c r="AF63" s="111">
        <f t="shared" si="5"/>
        <v>0</v>
      </c>
      <c r="AG63" s="112">
        <f t="shared" si="6"/>
        <v>0</v>
      </c>
      <c r="AH63" s="111">
        <f t="shared" si="7"/>
        <v>0</v>
      </c>
      <c r="AI63" s="112">
        <f t="shared" si="8"/>
        <v>0</v>
      </c>
      <c r="AJ63" s="111">
        <f t="shared" si="9"/>
        <v>0</v>
      </c>
    </row>
    <row r="64" spans="2:36" x14ac:dyDescent="0.35">
      <c r="B64" s="50" t="s">
        <v>113</v>
      </c>
      <c r="E64" s="120" t="s">
        <v>114</v>
      </c>
      <c r="G64" s="121">
        <f>SUMIF([1]Detallado!$M:$M,[1]Abs!$B64,[1]Detallado!X:X)</f>
        <v>0</v>
      </c>
      <c r="H64" s="122">
        <f>SUMIF([1]Detallado!$M:$M,[1]Abs!$B64,[1]Detallado!Y:Y)</f>
        <v>0</v>
      </c>
      <c r="I64" s="40"/>
      <c r="J64" s="121">
        <f>SUMIF([1]Detallado!$M:$M,[1]Abs!$B64,[1]Detallado!AI:AI)</f>
        <v>0</v>
      </c>
      <c r="K64" s="122">
        <f>SUMIF([1]Detallado!$M:$M,[1]Abs!$B64,[1]Detallado!AJ:AJ)</f>
        <v>0</v>
      </c>
      <c r="L64" s="40"/>
      <c r="M64" s="121">
        <f>SUMIF([1]Detallado!$M:$M,[1]Abs!$B64,[1]Detallado!AT:AT)</f>
        <v>0</v>
      </c>
      <c r="N64" s="122">
        <f>SUMIF([1]Detallado!$M:$M,[1]Abs!$B64,[1]Detallado!AU:AU)</f>
        <v>0</v>
      </c>
      <c r="O64" s="40"/>
      <c r="P64" s="121">
        <f>INDEX([1]Rep1!AD:AD,MATCH([1]Abs!$B64,[1]Rep1!$B:$B,0),0)</f>
        <v>0</v>
      </c>
      <c r="Q64" s="123">
        <f>INDEX([1]Rep1!AE:AE,MATCH([1]Abs!$B64,[1]Rep1!$B:$B,0),0)</f>
        <v>0</v>
      </c>
      <c r="R64" s="40"/>
      <c r="S64" s="121">
        <f>INDEX([1]Rep1!AF:AF,MATCH([1]Abs!$B64,[1]Rep1!$B:$B,0),0)</f>
        <v>0</v>
      </c>
      <c r="T64" s="122">
        <f>INDEX([1]Rep1!AG:AG,MATCH([1]Abs!$B64,[1]Rep1!$B:$B,0),0)</f>
        <v>0</v>
      </c>
      <c r="U64" s="40"/>
      <c r="V64" s="121">
        <f>INDEX([1]Rep1!AH:AH,MATCH([1]Abs!$B64,[1]Rep1!$B:$B,0),0)</f>
        <v>0</v>
      </c>
      <c r="W64" s="122">
        <f>INDEX([1]Rep1!AI:AI,MATCH([1]Abs!$B64,[1]Rep1!$B:$B,0),0)</f>
        <v>0</v>
      </c>
      <c r="X64" s="44"/>
      <c r="AA64" s="111">
        <f t="shared" si="1"/>
        <v>0</v>
      </c>
      <c r="AB64" s="111">
        <f t="shared" si="2"/>
        <v>0</v>
      </c>
      <c r="AC64" s="111">
        <f t="shared" si="3"/>
        <v>0</v>
      </c>
      <c r="AE64" s="112">
        <f t="shared" si="4"/>
        <v>0</v>
      </c>
      <c r="AF64" s="111">
        <f t="shared" si="5"/>
        <v>0</v>
      </c>
      <c r="AG64" s="112">
        <f t="shared" si="6"/>
        <v>0</v>
      </c>
      <c r="AH64" s="111">
        <f t="shared" si="7"/>
        <v>0</v>
      </c>
      <c r="AI64" s="112">
        <f t="shared" si="8"/>
        <v>0</v>
      </c>
      <c r="AJ64" s="111">
        <f t="shared" si="9"/>
        <v>0</v>
      </c>
    </row>
    <row r="65" spans="2:36" x14ac:dyDescent="0.35">
      <c r="B65" s="50" t="s">
        <v>115</v>
      </c>
      <c r="E65" s="120" t="s">
        <v>116</v>
      </c>
      <c r="G65" s="121">
        <f>SUMIF([1]Detallado!$M:$M,[1]Abs!$B65,[1]Detallado!X:X)</f>
        <v>0</v>
      </c>
      <c r="H65" s="122">
        <f>SUMIF([1]Detallado!$M:$M,[1]Abs!$B65,[1]Detallado!Y:Y)</f>
        <v>0</v>
      </c>
      <c r="I65" s="40"/>
      <c r="J65" s="121">
        <f>SUMIF([1]Detallado!$M:$M,[1]Abs!$B65,[1]Detallado!AI:AI)</f>
        <v>0</v>
      </c>
      <c r="K65" s="122">
        <f>SUMIF([1]Detallado!$M:$M,[1]Abs!$B65,[1]Detallado!AJ:AJ)</f>
        <v>0</v>
      </c>
      <c r="L65" s="40"/>
      <c r="M65" s="121">
        <f>SUMIF([1]Detallado!$M:$M,[1]Abs!$B65,[1]Detallado!AT:AT)</f>
        <v>0</v>
      </c>
      <c r="N65" s="122">
        <f>SUMIF([1]Detallado!$M:$M,[1]Abs!$B65,[1]Detallado!AU:AU)</f>
        <v>0</v>
      </c>
      <c r="O65" s="40"/>
      <c r="P65" s="121">
        <f>INDEX([1]Rep1!AD:AD,MATCH([1]Abs!$B65,[1]Rep1!$B:$B,0),0)</f>
        <v>0</v>
      </c>
      <c r="Q65" s="123">
        <f>INDEX([1]Rep1!AE:AE,MATCH([1]Abs!$B65,[1]Rep1!$B:$B,0),0)</f>
        <v>0</v>
      </c>
      <c r="R65" s="40"/>
      <c r="S65" s="121">
        <f>INDEX([1]Rep1!AF:AF,MATCH([1]Abs!$B65,[1]Rep1!$B:$B,0),0)</f>
        <v>0</v>
      </c>
      <c r="T65" s="122">
        <f>INDEX([1]Rep1!AG:AG,MATCH([1]Abs!$B65,[1]Rep1!$B:$B,0),0)</f>
        <v>0</v>
      </c>
      <c r="U65" s="40"/>
      <c r="V65" s="121">
        <f>INDEX([1]Rep1!AH:AH,MATCH([1]Abs!$B65,[1]Rep1!$B:$B,0),0)</f>
        <v>0</v>
      </c>
      <c r="W65" s="122">
        <f>INDEX([1]Rep1!AI:AI,MATCH([1]Abs!$B65,[1]Rep1!$B:$B,0),0)</f>
        <v>0</v>
      </c>
      <c r="X65" s="44"/>
      <c r="AA65" s="111">
        <f t="shared" si="1"/>
        <v>0</v>
      </c>
      <c r="AB65" s="111">
        <f t="shared" si="2"/>
        <v>0</v>
      </c>
      <c r="AC65" s="111">
        <f t="shared" si="3"/>
        <v>0</v>
      </c>
      <c r="AE65" s="112">
        <f t="shared" si="4"/>
        <v>0</v>
      </c>
      <c r="AF65" s="111">
        <f t="shared" si="5"/>
        <v>0</v>
      </c>
      <c r="AG65" s="112">
        <f t="shared" si="6"/>
        <v>0</v>
      </c>
      <c r="AH65" s="111">
        <f t="shared" si="7"/>
        <v>0</v>
      </c>
      <c r="AI65" s="112">
        <f t="shared" si="8"/>
        <v>0</v>
      </c>
      <c r="AJ65" s="111">
        <f t="shared" si="9"/>
        <v>0</v>
      </c>
    </row>
    <row r="66" spans="2:36" x14ac:dyDescent="0.35">
      <c r="B66" s="50" t="s">
        <v>117</v>
      </c>
      <c r="E66" s="120" t="s">
        <v>106</v>
      </c>
      <c r="G66" s="121">
        <f>SUMIF([1]Detallado!$M:$M,[1]Abs!$B66,[1]Detallado!X:X)</f>
        <v>0</v>
      </c>
      <c r="H66" s="122">
        <f>SUMIF([1]Detallado!$M:$M,[1]Abs!$B66,[1]Detallado!Y:Y)</f>
        <v>0</v>
      </c>
      <c r="I66" s="40"/>
      <c r="J66" s="121">
        <f>SUMIF([1]Detallado!$M:$M,[1]Abs!$B66,[1]Detallado!AI:AI)</f>
        <v>0</v>
      </c>
      <c r="K66" s="122">
        <f>SUMIF([1]Detallado!$M:$M,[1]Abs!$B66,[1]Detallado!AJ:AJ)</f>
        <v>0</v>
      </c>
      <c r="L66" s="40"/>
      <c r="M66" s="121">
        <f>SUMIF([1]Detallado!$M:$M,[1]Abs!$B66,[1]Detallado!AT:AT)</f>
        <v>0</v>
      </c>
      <c r="N66" s="122">
        <f>SUMIF([1]Detallado!$M:$M,[1]Abs!$B66,[1]Detallado!AU:AU)</f>
        <v>0</v>
      </c>
      <c r="O66" s="40"/>
      <c r="P66" s="121">
        <f>INDEX([1]Rep1!AD:AD,MATCH([1]Abs!$B66,[1]Rep1!$B:$B,0),0)</f>
        <v>0</v>
      </c>
      <c r="Q66" s="123">
        <f>INDEX([1]Rep1!AE:AE,MATCH([1]Abs!$B66,[1]Rep1!$B:$B,0),0)</f>
        <v>0</v>
      </c>
      <c r="R66" s="40"/>
      <c r="S66" s="121">
        <f>INDEX([1]Rep1!AF:AF,MATCH([1]Abs!$B66,[1]Rep1!$B:$B,0),0)</f>
        <v>0</v>
      </c>
      <c r="T66" s="122">
        <f>INDEX([1]Rep1!AG:AG,MATCH([1]Abs!$B66,[1]Rep1!$B:$B,0),0)</f>
        <v>0</v>
      </c>
      <c r="U66" s="40"/>
      <c r="V66" s="121">
        <f>INDEX([1]Rep1!AH:AH,MATCH([1]Abs!$B66,[1]Rep1!$B:$B,0),0)</f>
        <v>0</v>
      </c>
      <c r="W66" s="122">
        <f>INDEX([1]Rep1!AI:AI,MATCH([1]Abs!$B66,[1]Rep1!$B:$B,0),0)</f>
        <v>0</v>
      </c>
      <c r="X66" s="44"/>
      <c r="AA66" s="111">
        <f t="shared" si="1"/>
        <v>0</v>
      </c>
      <c r="AB66" s="111">
        <f t="shared" si="2"/>
        <v>0</v>
      </c>
      <c r="AC66" s="111">
        <f t="shared" si="3"/>
        <v>0</v>
      </c>
      <c r="AE66" s="112">
        <f t="shared" si="4"/>
        <v>0</v>
      </c>
      <c r="AF66" s="111">
        <f t="shared" si="5"/>
        <v>0</v>
      </c>
      <c r="AG66" s="112">
        <f t="shared" si="6"/>
        <v>0</v>
      </c>
      <c r="AH66" s="111">
        <f t="shared" si="7"/>
        <v>0</v>
      </c>
      <c r="AI66" s="112">
        <f t="shared" si="8"/>
        <v>0</v>
      </c>
      <c r="AJ66" s="111">
        <f t="shared" si="9"/>
        <v>0</v>
      </c>
    </row>
    <row r="67" spans="2:36" x14ac:dyDescent="0.35">
      <c r="B67" s="50" t="s">
        <v>118</v>
      </c>
      <c r="E67" s="120" t="s">
        <v>108</v>
      </c>
      <c r="G67" s="121">
        <f>SUMIF([1]Detallado!$M:$M,[1]Abs!$B67,[1]Detallado!X:X)</f>
        <v>0</v>
      </c>
      <c r="H67" s="122">
        <f>SUMIF([1]Detallado!$M:$M,[1]Abs!$B67,[1]Detallado!Y:Y)</f>
        <v>0</v>
      </c>
      <c r="I67" s="40"/>
      <c r="J67" s="121">
        <f>SUMIF([1]Detallado!$M:$M,[1]Abs!$B67,[1]Detallado!AI:AI)</f>
        <v>0</v>
      </c>
      <c r="K67" s="122">
        <f>SUMIF([1]Detallado!$M:$M,[1]Abs!$B67,[1]Detallado!AJ:AJ)</f>
        <v>0</v>
      </c>
      <c r="L67" s="40"/>
      <c r="M67" s="121">
        <f>SUMIF([1]Detallado!$M:$M,[1]Abs!$B67,[1]Detallado!AT:AT)</f>
        <v>0</v>
      </c>
      <c r="N67" s="122">
        <f>SUMIF([1]Detallado!$M:$M,[1]Abs!$B67,[1]Detallado!AU:AU)</f>
        <v>0</v>
      </c>
      <c r="O67" s="40"/>
      <c r="P67" s="121">
        <f>INDEX([1]Rep1!AD:AD,MATCH([1]Abs!$B67,[1]Rep1!$B:$B,0),0)</f>
        <v>0</v>
      </c>
      <c r="Q67" s="123">
        <f>INDEX([1]Rep1!AE:AE,MATCH([1]Abs!$B67,[1]Rep1!$B:$B,0),0)</f>
        <v>0</v>
      </c>
      <c r="R67" s="40"/>
      <c r="S67" s="121">
        <f>INDEX([1]Rep1!AF:AF,MATCH([1]Abs!$B67,[1]Rep1!$B:$B,0),0)</f>
        <v>0</v>
      </c>
      <c r="T67" s="122">
        <f>INDEX([1]Rep1!AG:AG,MATCH([1]Abs!$B67,[1]Rep1!$B:$B,0),0)</f>
        <v>0</v>
      </c>
      <c r="U67" s="40"/>
      <c r="V67" s="121">
        <f>INDEX([1]Rep1!AH:AH,MATCH([1]Abs!$B67,[1]Rep1!$B:$B,0),0)</f>
        <v>0</v>
      </c>
      <c r="W67" s="122">
        <f>INDEX([1]Rep1!AI:AI,MATCH([1]Abs!$B67,[1]Rep1!$B:$B,0),0)</f>
        <v>0</v>
      </c>
      <c r="X67" s="44"/>
      <c r="AA67" s="111">
        <f t="shared" si="1"/>
        <v>0</v>
      </c>
      <c r="AB67" s="111">
        <f t="shared" si="2"/>
        <v>0</v>
      </c>
      <c r="AC67" s="111">
        <f t="shared" si="3"/>
        <v>0</v>
      </c>
      <c r="AE67" s="112">
        <f t="shared" si="4"/>
        <v>0</v>
      </c>
      <c r="AF67" s="111">
        <f t="shared" si="5"/>
        <v>0</v>
      </c>
      <c r="AG67" s="112">
        <f t="shared" si="6"/>
        <v>0</v>
      </c>
      <c r="AH67" s="111">
        <f t="shared" si="7"/>
        <v>0</v>
      </c>
      <c r="AI67" s="112">
        <f t="shared" si="8"/>
        <v>0</v>
      </c>
      <c r="AJ67" s="111">
        <f t="shared" si="9"/>
        <v>0</v>
      </c>
    </row>
    <row r="68" spans="2:36" x14ac:dyDescent="0.35">
      <c r="B68" t="s">
        <v>119</v>
      </c>
      <c r="E68" s="53" t="s">
        <v>120</v>
      </c>
      <c r="G68" s="72">
        <f>SUM(G69:G71)</f>
        <v>0</v>
      </c>
      <c r="H68" s="114">
        <f>SUM(H69:H71)</f>
        <v>0</v>
      </c>
      <c r="I68" s="40"/>
      <c r="J68" s="72">
        <f>SUM(J69:J71)</f>
        <v>0</v>
      </c>
      <c r="K68" s="114">
        <f>SUM(K69:K71)</f>
        <v>0</v>
      </c>
      <c r="L68" s="40"/>
      <c r="M68" s="72">
        <f>SUM(M69:M71)</f>
        <v>0</v>
      </c>
      <c r="N68" s="114">
        <f>SUM(N69:N71)</f>
        <v>0</v>
      </c>
      <c r="O68" s="40"/>
      <c r="P68" s="72">
        <f>SUM(P69:P71)</f>
        <v>0</v>
      </c>
      <c r="Q68" s="115">
        <f>SUM(Q69:Q71)</f>
        <v>0</v>
      </c>
      <c r="R68" s="40"/>
      <c r="S68" s="72">
        <f>SUM(S69:S71)</f>
        <v>0</v>
      </c>
      <c r="T68" s="114">
        <f>SUM(T69:T71)</f>
        <v>0</v>
      </c>
      <c r="U68" s="40"/>
      <c r="V68" s="72">
        <f>SUM(V69:V71)</f>
        <v>0</v>
      </c>
      <c r="W68" s="114">
        <f>SUM(W69:W71)</f>
        <v>0</v>
      </c>
      <c r="X68" s="44"/>
      <c r="AA68" s="111">
        <f t="shared" si="1"/>
        <v>0</v>
      </c>
      <c r="AB68" s="111">
        <f t="shared" si="2"/>
        <v>0</v>
      </c>
      <c r="AC68" s="111">
        <f t="shared" si="3"/>
        <v>0</v>
      </c>
      <c r="AE68" s="112">
        <f t="shared" si="4"/>
        <v>0</v>
      </c>
      <c r="AF68" s="111">
        <f t="shared" si="5"/>
        <v>0</v>
      </c>
      <c r="AG68" s="112">
        <f t="shared" si="6"/>
        <v>0</v>
      </c>
      <c r="AH68" s="111">
        <f t="shared" si="7"/>
        <v>0</v>
      </c>
      <c r="AI68" s="112">
        <f t="shared" si="8"/>
        <v>0</v>
      </c>
      <c r="AJ68" s="111">
        <f t="shared" si="9"/>
        <v>0</v>
      </c>
    </row>
    <row r="69" spans="2:36" x14ac:dyDescent="0.35">
      <c r="B69" s="50" t="s">
        <v>121</v>
      </c>
      <c r="E69" s="120" t="s">
        <v>56</v>
      </c>
      <c r="G69" s="121">
        <f>SUMIF([1]Detallado!$M:$M,[1]Abs!$B69,[1]Detallado!X:X)</f>
        <v>0</v>
      </c>
      <c r="H69" s="122">
        <f>SUMIF([1]Detallado!$M:$M,[1]Abs!$B69,[1]Detallado!Y:Y)</f>
        <v>0</v>
      </c>
      <c r="I69" s="40"/>
      <c r="J69" s="121">
        <f>SUMIF([1]Detallado!$M:$M,[1]Abs!$B69,[1]Detallado!AI:AI)</f>
        <v>0</v>
      </c>
      <c r="K69" s="122">
        <f>SUMIF([1]Detallado!$M:$M,[1]Abs!$B69,[1]Detallado!AJ:AJ)</f>
        <v>0</v>
      </c>
      <c r="L69" s="40"/>
      <c r="M69" s="121">
        <f>SUMIF([1]Detallado!$M:$M,[1]Abs!$B69,[1]Detallado!AT:AT)</f>
        <v>0</v>
      </c>
      <c r="N69" s="122">
        <f>SUMIF([1]Detallado!$M:$M,[1]Abs!$B69,[1]Detallado!AU:AU)</f>
        <v>0</v>
      </c>
      <c r="O69" s="40"/>
      <c r="P69" s="121">
        <f>INDEX([1]Rep1!AD:AD,MATCH([1]Abs!$B69,[1]Rep1!$B:$B,0),0)</f>
        <v>0</v>
      </c>
      <c r="Q69" s="123">
        <f>INDEX([1]Rep1!AE:AE,MATCH([1]Abs!$B69,[1]Rep1!$B:$B,0),0)</f>
        <v>0</v>
      </c>
      <c r="R69" s="40"/>
      <c r="S69" s="121">
        <f>INDEX([1]Rep1!AF:AF,MATCH([1]Abs!$B69,[1]Rep1!$B:$B,0),0)</f>
        <v>0</v>
      </c>
      <c r="T69" s="122">
        <f>INDEX([1]Rep1!AG:AG,MATCH([1]Abs!$B69,[1]Rep1!$B:$B,0),0)</f>
        <v>0</v>
      </c>
      <c r="U69" s="40"/>
      <c r="V69" s="121">
        <f>INDEX([1]Rep1!AH:AH,MATCH([1]Abs!$B69,[1]Rep1!$B:$B,0),0)</f>
        <v>0</v>
      </c>
      <c r="W69" s="122">
        <f>INDEX([1]Rep1!AI:AI,MATCH([1]Abs!$B69,[1]Rep1!$B:$B,0),0)</f>
        <v>0</v>
      </c>
      <c r="X69" s="44"/>
      <c r="AA69" s="111">
        <f t="shared" si="1"/>
        <v>0</v>
      </c>
      <c r="AB69" s="111">
        <f t="shared" si="2"/>
        <v>0</v>
      </c>
      <c r="AC69" s="111">
        <f t="shared" si="3"/>
        <v>0</v>
      </c>
      <c r="AE69" s="112">
        <f t="shared" si="4"/>
        <v>0</v>
      </c>
      <c r="AF69" s="111">
        <f t="shared" si="5"/>
        <v>0</v>
      </c>
      <c r="AG69" s="112">
        <f t="shared" si="6"/>
        <v>0</v>
      </c>
      <c r="AH69" s="111">
        <f t="shared" si="7"/>
        <v>0</v>
      </c>
      <c r="AI69" s="112">
        <f t="shared" si="8"/>
        <v>0</v>
      </c>
      <c r="AJ69" s="111">
        <f t="shared" si="9"/>
        <v>0</v>
      </c>
    </row>
    <row r="70" spans="2:36" x14ac:dyDescent="0.35">
      <c r="B70" s="50" t="s">
        <v>122</v>
      </c>
      <c r="E70" s="120" t="s">
        <v>116</v>
      </c>
      <c r="G70" s="121">
        <f>SUMIF([1]Detallado!$M:$M,[1]Abs!$B70,[1]Detallado!X:X)</f>
        <v>0</v>
      </c>
      <c r="H70" s="122">
        <f>SUMIF([1]Detallado!$M:$M,[1]Abs!$B70,[1]Detallado!Y:Y)</f>
        <v>0</v>
      </c>
      <c r="I70" s="40"/>
      <c r="J70" s="121">
        <f>SUMIF([1]Detallado!$M:$M,[1]Abs!$B70,[1]Detallado!AI:AI)</f>
        <v>0</v>
      </c>
      <c r="K70" s="122">
        <f>SUMIF([1]Detallado!$M:$M,[1]Abs!$B70,[1]Detallado!AJ:AJ)</f>
        <v>0</v>
      </c>
      <c r="L70" s="40"/>
      <c r="M70" s="121">
        <f>SUMIF([1]Detallado!$M:$M,[1]Abs!$B70,[1]Detallado!AT:AT)</f>
        <v>0</v>
      </c>
      <c r="N70" s="122">
        <f>SUMIF([1]Detallado!$M:$M,[1]Abs!$B70,[1]Detallado!AU:AU)</f>
        <v>0</v>
      </c>
      <c r="O70" s="40"/>
      <c r="P70" s="121">
        <f>INDEX([1]Rep1!AD:AD,MATCH([1]Abs!$B70,[1]Rep1!$B:$B,0),0)</f>
        <v>0</v>
      </c>
      <c r="Q70" s="123">
        <f>INDEX([1]Rep1!AE:AE,MATCH([1]Abs!$B70,[1]Rep1!$B:$B,0),0)</f>
        <v>0</v>
      </c>
      <c r="R70" s="40"/>
      <c r="S70" s="121">
        <f>INDEX([1]Rep1!AF:AF,MATCH([1]Abs!$B70,[1]Rep1!$B:$B,0),0)</f>
        <v>0</v>
      </c>
      <c r="T70" s="122">
        <f>INDEX([1]Rep1!AG:AG,MATCH([1]Abs!$B70,[1]Rep1!$B:$B,0),0)</f>
        <v>0</v>
      </c>
      <c r="U70" s="40"/>
      <c r="V70" s="121">
        <f>INDEX([1]Rep1!AH:AH,MATCH([1]Abs!$B70,[1]Rep1!$B:$B,0),0)</f>
        <v>0</v>
      </c>
      <c r="W70" s="122">
        <f>INDEX([1]Rep1!AI:AI,MATCH([1]Abs!$B70,[1]Rep1!$B:$B,0),0)</f>
        <v>0</v>
      </c>
      <c r="X70" s="44"/>
      <c r="AA70" s="111">
        <f t="shared" si="1"/>
        <v>0</v>
      </c>
      <c r="AB70" s="111">
        <f t="shared" si="2"/>
        <v>0</v>
      </c>
      <c r="AC70" s="111">
        <f t="shared" si="3"/>
        <v>0</v>
      </c>
      <c r="AE70" s="112">
        <f t="shared" si="4"/>
        <v>0</v>
      </c>
      <c r="AF70" s="111">
        <f t="shared" si="5"/>
        <v>0</v>
      </c>
      <c r="AG70" s="112">
        <f t="shared" si="6"/>
        <v>0</v>
      </c>
      <c r="AH70" s="111">
        <f t="shared" si="7"/>
        <v>0</v>
      </c>
      <c r="AI70" s="112">
        <f t="shared" si="8"/>
        <v>0</v>
      </c>
      <c r="AJ70" s="111">
        <f t="shared" si="9"/>
        <v>0</v>
      </c>
    </row>
    <row r="71" spans="2:36" x14ac:dyDescent="0.35">
      <c r="B71" s="50" t="s">
        <v>123</v>
      </c>
      <c r="E71" s="120" t="s">
        <v>81</v>
      </c>
      <c r="G71" s="121">
        <f>SUMIF([1]Detallado!$M:$M,[1]Abs!$B71,[1]Detallado!X:X)</f>
        <v>0</v>
      </c>
      <c r="H71" s="122">
        <f>SUMIF([1]Detallado!$M:$M,[1]Abs!$B71,[1]Detallado!Y:Y)</f>
        <v>0</v>
      </c>
      <c r="I71" s="40"/>
      <c r="J71" s="121">
        <f>SUMIF([1]Detallado!$M:$M,[1]Abs!$B71,[1]Detallado!AI:AI)</f>
        <v>0</v>
      </c>
      <c r="K71" s="122">
        <f>SUMIF([1]Detallado!$M:$M,[1]Abs!$B71,[1]Detallado!AJ:AJ)</f>
        <v>0</v>
      </c>
      <c r="L71" s="40"/>
      <c r="M71" s="121">
        <f>SUMIF([1]Detallado!$M:$M,[1]Abs!$B71,[1]Detallado!AT:AT)</f>
        <v>0</v>
      </c>
      <c r="N71" s="122">
        <f>SUMIF([1]Detallado!$M:$M,[1]Abs!$B71,[1]Detallado!AU:AU)</f>
        <v>0</v>
      </c>
      <c r="O71" s="40"/>
      <c r="P71" s="121">
        <f>INDEX([1]Rep1!AD:AD,MATCH([1]Abs!$B71,[1]Rep1!$B:$B,0),0)</f>
        <v>0</v>
      </c>
      <c r="Q71" s="123">
        <f>INDEX([1]Rep1!AE:AE,MATCH([1]Abs!$B71,[1]Rep1!$B:$B,0),0)</f>
        <v>0</v>
      </c>
      <c r="R71" s="40"/>
      <c r="S71" s="121">
        <f>INDEX([1]Rep1!AF:AF,MATCH([1]Abs!$B71,[1]Rep1!$B:$B,0),0)</f>
        <v>0</v>
      </c>
      <c r="T71" s="122">
        <f>INDEX([1]Rep1!AG:AG,MATCH([1]Abs!$B71,[1]Rep1!$B:$B,0),0)</f>
        <v>0</v>
      </c>
      <c r="U71" s="40"/>
      <c r="V71" s="121">
        <f>INDEX([1]Rep1!AH:AH,MATCH([1]Abs!$B71,[1]Rep1!$B:$B,0),0)</f>
        <v>0</v>
      </c>
      <c r="W71" s="122">
        <f>INDEX([1]Rep1!AI:AI,MATCH([1]Abs!$B71,[1]Rep1!$B:$B,0),0)</f>
        <v>0</v>
      </c>
      <c r="X71" s="44"/>
      <c r="AA71" s="111">
        <f t="shared" si="1"/>
        <v>0</v>
      </c>
      <c r="AB71" s="111">
        <f t="shared" si="2"/>
        <v>0</v>
      </c>
      <c r="AC71" s="111">
        <f t="shared" si="3"/>
        <v>0</v>
      </c>
      <c r="AE71" s="112">
        <f t="shared" si="4"/>
        <v>0</v>
      </c>
      <c r="AF71" s="111">
        <f t="shared" si="5"/>
        <v>0</v>
      </c>
      <c r="AG71" s="112">
        <f t="shared" si="6"/>
        <v>0</v>
      </c>
      <c r="AH71" s="111">
        <f t="shared" si="7"/>
        <v>0</v>
      </c>
      <c r="AI71" s="112">
        <f t="shared" si="8"/>
        <v>0</v>
      </c>
      <c r="AJ71" s="111">
        <f t="shared" si="9"/>
        <v>0</v>
      </c>
    </row>
    <row r="72" spans="2:36" x14ac:dyDescent="0.35">
      <c r="B72" t="s">
        <v>124</v>
      </c>
      <c r="E72" s="53" t="s">
        <v>125</v>
      </c>
      <c r="G72" s="72">
        <f>+SUM(G73:G81)</f>
        <v>0</v>
      </c>
      <c r="H72" s="114">
        <f>+SUM(H73:H81)</f>
        <v>0</v>
      </c>
      <c r="I72" s="40"/>
      <c r="J72" s="72">
        <f>+SUM(J73:J81)</f>
        <v>0</v>
      </c>
      <c r="K72" s="114">
        <f>+SUM(K73:K81)</f>
        <v>0</v>
      </c>
      <c r="L72" s="40"/>
      <c r="M72" s="72">
        <f>+SUM(M73:M81)</f>
        <v>0</v>
      </c>
      <c r="N72" s="114">
        <f>+SUM(N73:N81)</f>
        <v>0</v>
      </c>
      <c r="O72" s="40"/>
      <c r="P72" s="72">
        <f>+SUM(P73:P81)</f>
        <v>0</v>
      </c>
      <c r="Q72" s="115">
        <f>+SUM(Q73:Q81)</f>
        <v>0</v>
      </c>
      <c r="R72" s="40"/>
      <c r="S72" s="72">
        <f>+SUM(S73:S81)</f>
        <v>0</v>
      </c>
      <c r="T72" s="114">
        <f>+SUM(T73:T81)</f>
        <v>0</v>
      </c>
      <c r="U72" s="40"/>
      <c r="V72" s="72">
        <f>+SUM(V73:V81)</f>
        <v>0</v>
      </c>
      <c r="W72" s="114">
        <f>+SUM(W73:W81)</f>
        <v>0</v>
      </c>
      <c r="X72" s="44"/>
      <c r="AA72" s="111">
        <f t="shared" si="1"/>
        <v>0</v>
      </c>
      <c r="AB72" s="111">
        <f t="shared" si="2"/>
        <v>0</v>
      </c>
      <c r="AC72" s="111">
        <f t="shared" si="3"/>
        <v>0</v>
      </c>
      <c r="AE72" s="112">
        <f t="shared" si="4"/>
        <v>0</v>
      </c>
      <c r="AF72" s="111">
        <f t="shared" si="5"/>
        <v>0</v>
      </c>
      <c r="AG72" s="112">
        <f t="shared" si="6"/>
        <v>0</v>
      </c>
      <c r="AH72" s="111">
        <f t="shared" si="7"/>
        <v>0</v>
      </c>
      <c r="AI72" s="112">
        <f t="shared" si="8"/>
        <v>0</v>
      </c>
      <c r="AJ72" s="111">
        <f t="shared" si="9"/>
        <v>0</v>
      </c>
    </row>
    <row r="73" spans="2:36" x14ac:dyDescent="0.35">
      <c r="B73" s="50" t="s">
        <v>126</v>
      </c>
      <c r="E73" s="120" t="s">
        <v>56</v>
      </c>
      <c r="G73" s="121">
        <f>SUMIF([1]Detallado!$M:$M,[1]Abs!$B73,[1]Detallado!X:X)</f>
        <v>0</v>
      </c>
      <c r="H73" s="122">
        <f>SUMIF([1]Detallado!$M:$M,[1]Abs!$B73,[1]Detallado!Y:Y)</f>
        <v>0</v>
      </c>
      <c r="I73" s="40"/>
      <c r="J73" s="121">
        <f>SUMIF([1]Detallado!$M:$M,[1]Abs!$B73,[1]Detallado!AI:AI)</f>
        <v>0</v>
      </c>
      <c r="K73" s="122">
        <f>SUMIF([1]Detallado!$M:$M,[1]Abs!$B73,[1]Detallado!AJ:AJ)</f>
        <v>0</v>
      </c>
      <c r="L73" s="40"/>
      <c r="M73" s="121">
        <f>SUMIF([1]Detallado!$M:$M,[1]Abs!$B73,[1]Detallado!AT:AT)</f>
        <v>0</v>
      </c>
      <c r="N73" s="122">
        <f>SUMIF([1]Detallado!$M:$M,[1]Abs!$B73,[1]Detallado!AU:AU)</f>
        <v>0</v>
      </c>
      <c r="O73" s="40"/>
      <c r="P73" s="121">
        <f>INDEX([1]Rep1!AD:AD,MATCH([1]Abs!$B73,[1]Rep1!$B:$B,0),0)</f>
        <v>0</v>
      </c>
      <c r="Q73" s="123">
        <f>INDEX([1]Rep1!AE:AE,MATCH([1]Abs!$B73,[1]Rep1!$B:$B,0),0)</f>
        <v>0</v>
      </c>
      <c r="R73" s="40"/>
      <c r="S73" s="121">
        <f>INDEX([1]Rep1!AF:AF,MATCH([1]Abs!$B73,[1]Rep1!$B:$B,0),0)</f>
        <v>0</v>
      </c>
      <c r="T73" s="122">
        <f>INDEX([1]Rep1!AG:AG,MATCH([1]Abs!$B73,[1]Rep1!$B:$B,0),0)</f>
        <v>0</v>
      </c>
      <c r="U73" s="40"/>
      <c r="V73" s="121">
        <f>INDEX([1]Rep1!AH:AH,MATCH([1]Abs!$B73,[1]Rep1!$B:$B,0),0)</f>
        <v>0</v>
      </c>
      <c r="W73" s="122">
        <f>INDEX([1]Rep1!AI:AI,MATCH([1]Abs!$B73,[1]Rep1!$B:$B,0),0)</f>
        <v>0</v>
      </c>
      <c r="X73" s="44"/>
      <c r="AA73" s="111">
        <f t="shared" si="1"/>
        <v>0</v>
      </c>
      <c r="AB73" s="111">
        <f t="shared" si="2"/>
        <v>0</v>
      </c>
      <c r="AC73" s="111">
        <f t="shared" si="3"/>
        <v>0</v>
      </c>
      <c r="AE73" s="112">
        <f t="shared" si="4"/>
        <v>0</v>
      </c>
      <c r="AF73" s="111">
        <f t="shared" si="5"/>
        <v>0</v>
      </c>
      <c r="AG73" s="112">
        <f t="shared" si="6"/>
        <v>0</v>
      </c>
      <c r="AH73" s="111">
        <f t="shared" si="7"/>
        <v>0</v>
      </c>
      <c r="AI73" s="112">
        <f t="shared" si="8"/>
        <v>0</v>
      </c>
      <c r="AJ73" s="111">
        <f t="shared" si="9"/>
        <v>0</v>
      </c>
    </row>
    <row r="74" spans="2:36" x14ac:dyDescent="0.35">
      <c r="B74" s="50" t="s">
        <v>127</v>
      </c>
      <c r="E74" s="120" t="s">
        <v>75</v>
      </c>
      <c r="G74" s="121">
        <f>SUMIF([1]Detallado!$M:$M,[1]Abs!$B74,[1]Detallado!X:X)</f>
        <v>0</v>
      </c>
      <c r="H74" s="122">
        <f>SUMIF([1]Detallado!$M:$M,[1]Abs!$B74,[1]Detallado!Y:Y)</f>
        <v>0</v>
      </c>
      <c r="I74" s="40"/>
      <c r="J74" s="121">
        <f>SUMIF([1]Detallado!$M:$M,[1]Abs!$B74,[1]Detallado!AI:AI)</f>
        <v>0</v>
      </c>
      <c r="K74" s="122">
        <f>SUMIF([1]Detallado!$M:$M,[1]Abs!$B74,[1]Detallado!AJ:AJ)</f>
        <v>0</v>
      </c>
      <c r="L74" s="40"/>
      <c r="M74" s="121">
        <f>SUMIF([1]Detallado!$M:$M,[1]Abs!$B74,[1]Detallado!AT:AT)</f>
        <v>0</v>
      </c>
      <c r="N74" s="122">
        <f>SUMIF([1]Detallado!$M:$M,[1]Abs!$B74,[1]Detallado!AU:AU)</f>
        <v>0</v>
      </c>
      <c r="O74" s="40"/>
      <c r="P74" s="121">
        <f>INDEX([1]Rep1!AD:AD,MATCH([1]Abs!$B74,[1]Rep1!$B:$B,0),0)</f>
        <v>0</v>
      </c>
      <c r="Q74" s="123">
        <f>INDEX([1]Rep1!AE:AE,MATCH([1]Abs!$B74,[1]Rep1!$B:$B,0),0)</f>
        <v>0</v>
      </c>
      <c r="R74" s="40"/>
      <c r="S74" s="121">
        <f>INDEX([1]Rep1!AF:AF,MATCH([1]Abs!$B74,[1]Rep1!$B:$B,0),0)</f>
        <v>0</v>
      </c>
      <c r="T74" s="122">
        <f>INDEX([1]Rep1!AG:AG,MATCH([1]Abs!$B74,[1]Rep1!$B:$B,0),0)</f>
        <v>0</v>
      </c>
      <c r="U74" s="40"/>
      <c r="V74" s="121">
        <f>INDEX([1]Rep1!AH:AH,MATCH([1]Abs!$B74,[1]Rep1!$B:$B,0),0)</f>
        <v>0</v>
      </c>
      <c r="W74" s="122">
        <f>INDEX([1]Rep1!AI:AI,MATCH([1]Abs!$B74,[1]Rep1!$B:$B,0),0)</f>
        <v>0</v>
      </c>
      <c r="X74" s="44"/>
      <c r="AA74" s="111">
        <f t="shared" si="1"/>
        <v>0</v>
      </c>
      <c r="AB74" s="111">
        <f t="shared" si="2"/>
        <v>0</v>
      </c>
      <c r="AC74" s="111">
        <f t="shared" si="3"/>
        <v>0</v>
      </c>
      <c r="AE74" s="112">
        <f t="shared" si="4"/>
        <v>0</v>
      </c>
      <c r="AF74" s="111">
        <f t="shared" si="5"/>
        <v>0</v>
      </c>
      <c r="AG74" s="112">
        <f t="shared" si="6"/>
        <v>0</v>
      </c>
      <c r="AH74" s="111">
        <f t="shared" si="7"/>
        <v>0</v>
      </c>
      <c r="AI74" s="112">
        <f t="shared" si="8"/>
        <v>0</v>
      </c>
      <c r="AJ74" s="111">
        <f t="shared" si="9"/>
        <v>0</v>
      </c>
    </row>
    <row r="75" spans="2:36" x14ac:dyDescent="0.35">
      <c r="B75" s="50" t="s">
        <v>128</v>
      </c>
      <c r="E75" s="120" t="s">
        <v>77</v>
      </c>
      <c r="G75" s="121">
        <f>SUMIF([1]Detallado!$M:$M,[1]Abs!$B75,[1]Detallado!X:X)</f>
        <v>0</v>
      </c>
      <c r="H75" s="122">
        <f>SUMIF([1]Detallado!$M:$M,[1]Abs!$B75,[1]Detallado!Y:Y)</f>
        <v>0</v>
      </c>
      <c r="I75" s="40"/>
      <c r="J75" s="121">
        <f>SUMIF([1]Detallado!$M:$M,[1]Abs!$B75,[1]Detallado!AI:AI)</f>
        <v>0</v>
      </c>
      <c r="K75" s="122">
        <f>SUMIF([1]Detallado!$M:$M,[1]Abs!$B75,[1]Detallado!AJ:AJ)</f>
        <v>0</v>
      </c>
      <c r="L75" s="40"/>
      <c r="M75" s="121">
        <f>SUMIF([1]Detallado!$M:$M,[1]Abs!$B75,[1]Detallado!AT:AT)</f>
        <v>0</v>
      </c>
      <c r="N75" s="122">
        <f>SUMIF([1]Detallado!$M:$M,[1]Abs!$B75,[1]Detallado!AU:AU)</f>
        <v>0</v>
      </c>
      <c r="O75" s="40"/>
      <c r="P75" s="121">
        <f>INDEX([1]Rep1!AD:AD,MATCH([1]Abs!$B75,[1]Rep1!$B:$B,0),0)</f>
        <v>0</v>
      </c>
      <c r="Q75" s="123">
        <f>INDEX([1]Rep1!AE:AE,MATCH([1]Abs!$B75,[1]Rep1!$B:$B,0),0)</f>
        <v>0</v>
      </c>
      <c r="R75" s="40"/>
      <c r="S75" s="121">
        <f>INDEX([1]Rep1!AF:AF,MATCH([1]Abs!$B75,[1]Rep1!$B:$B,0),0)</f>
        <v>0</v>
      </c>
      <c r="T75" s="122">
        <f>INDEX([1]Rep1!AG:AG,MATCH([1]Abs!$B75,[1]Rep1!$B:$B,0),0)</f>
        <v>0</v>
      </c>
      <c r="U75" s="40"/>
      <c r="V75" s="121">
        <f>INDEX([1]Rep1!AH:AH,MATCH([1]Abs!$B75,[1]Rep1!$B:$B,0),0)</f>
        <v>0</v>
      </c>
      <c r="W75" s="122">
        <f>INDEX([1]Rep1!AI:AI,MATCH([1]Abs!$B75,[1]Rep1!$B:$B,0),0)</f>
        <v>0</v>
      </c>
      <c r="X75" s="44"/>
      <c r="AA75" s="111">
        <f t="shared" si="1"/>
        <v>0</v>
      </c>
      <c r="AB75" s="111">
        <f t="shared" si="2"/>
        <v>0</v>
      </c>
      <c r="AC75" s="111">
        <f t="shared" si="3"/>
        <v>0</v>
      </c>
      <c r="AE75" s="112">
        <f t="shared" si="4"/>
        <v>0</v>
      </c>
      <c r="AF75" s="111">
        <f t="shared" si="5"/>
        <v>0</v>
      </c>
      <c r="AG75" s="112">
        <f t="shared" si="6"/>
        <v>0</v>
      </c>
      <c r="AH75" s="111">
        <f t="shared" si="7"/>
        <v>0</v>
      </c>
      <c r="AI75" s="112">
        <f t="shared" si="8"/>
        <v>0</v>
      </c>
      <c r="AJ75" s="111">
        <f t="shared" si="9"/>
        <v>0</v>
      </c>
    </row>
    <row r="76" spans="2:36" x14ac:dyDescent="0.35">
      <c r="B76" s="50" t="s">
        <v>129</v>
      </c>
      <c r="E76" s="120" t="s">
        <v>59</v>
      </c>
      <c r="G76" s="121">
        <f>SUMIF([1]Detallado!$M:$M,[1]Abs!$B76,[1]Detallado!X:X)</f>
        <v>0</v>
      </c>
      <c r="H76" s="122">
        <f>SUMIF([1]Detallado!$M:$M,[1]Abs!$B76,[1]Detallado!Y:Y)</f>
        <v>0</v>
      </c>
      <c r="I76" s="40"/>
      <c r="J76" s="121">
        <f>SUMIF([1]Detallado!$M:$M,[1]Abs!$B76,[1]Detallado!AI:AI)</f>
        <v>0</v>
      </c>
      <c r="K76" s="122">
        <f>SUMIF([1]Detallado!$M:$M,[1]Abs!$B76,[1]Detallado!AJ:AJ)</f>
        <v>0</v>
      </c>
      <c r="L76" s="40"/>
      <c r="M76" s="121">
        <f>SUMIF([1]Detallado!$M:$M,[1]Abs!$B76,[1]Detallado!AT:AT)</f>
        <v>0</v>
      </c>
      <c r="N76" s="122">
        <f>SUMIF([1]Detallado!$M:$M,[1]Abs!$B76,[1]Detallado!AU:AU)</f>
        <v>0</v>
      </c>
      <c r="O76" s="40"/>
      <c r="P76" s="121">
        <f>INDEX([1]Rep1!AD:AD,MATCH([1]Abs!$B76,[1]Rep1!$B:$B,0),0)</f>
        <v>0</v>
      </c>
      <c r="Q76" s="123">
        <f>INDEX([1]Rep1!AE:AE,MATCH([1]Abs!$B76,[1]Rep1!$B:$B,0),0)</f>
        <v>0</v>
      </c>
      <c r="R76" s="40"/>
      <c r="S76" s="121">
        <f>INDEX([1]Rep1!AF:AF,MATCH([1]Abs!$B76,[1]Rep1!$B:$B,0),0)</f>
        <v>0</v>
      </c>
      <c r="T76" s="122">
        <f>INDEX([1]Rep1!AG:AG,MATCH([1]Abs!$B76,[1]Rep1!$B:$B,0),0)</f>
        <v>0</v>
      </c>
      <c r="U76" s="40"/>
      <c r="V76" s="121">
        <f>INDEX([1]Rep1!AH:AH,MATCH([1]Abs!$B76,[1]Rep1!$B:$B,0),0)</f>
        <v>0</v>
      </c>
      <c r="W76" s="122">
        <f>INDEX([1]Rep1!AI:AI,MATCH([1]Abs!$B76,[1]Rep1!$B:$B,0),0)</f>
        <v>0</v>
      </c>
      <c r="X76" s="44"/>
      <c r="AA76" s="111">
        <f t="shared" si="1"/>
        <v>0</v>
      </c>
      <c r="AB76" s="111">
        <f t="shared" si="2"/>
        <v>0</v>
      </c>
      <c r="AC76" s="111">
        <f t="shared" si="3"/>
        <v>0</v>
      </c>
      <c r="AE76" s="112">
        <f t="shared" si="4"/>
        <v>0</v>
      </c>
      <c r="AF76" s="111">
        <f t="shared" si="5"/>
        <v>0</v>
      </c>
      <c r="AG76" s="112">
        <f t="shared" si="6"/>
        <v>0</v>
      </c>
      <c r="AH76" s="111">
        <f t="shared" si="7"/>
        <v>0</v>
      </c>
      <c r="AI76" s="112">
        <f t="shared" si="8"/>
        <v>0</v>
      </c>
      <c r="AJ76" s="111">
        <f t="shared" si="9"/>
        <v>0</v>
      </c>
    </row>
    <row r="77" spans="2:36" x14ac:dyDescent="0.35">
      <c r="B77" s="50" t="s">
        <v>130</v>
      </c>
      <c r="E77" s="120" t="s">
        <v>104</v>
      </c>
      <c r="G77" s="121">
        <f>SUMIF([1]Detallado!$M:$M,[1]Abs!$B77,[1]Detallado!X:X)</f>
        <v>0</v>
      </c>
      <c r="H77" s="122">
        <f>SUMIF([1]Detallado!$M:$M,[1]Abs!$B77,[1]Detallado!Y:Y)</f>
        <v>0</v>
      </c>
      <c r="I77" s="40"/>
      <c r="J77" s="121">
        <f>SUMIF([1]Detallado!$M:$M,[1]Abs!$B77,[1]Detallado!AI:AI)</f>
        <v>0</v>
      </c>
      <c r="K77" s="122">
        <f>SUMIF([1]Detallado!$M:$M,[1]Abs!$B77,[1]Detallado!AJ:AJ)</f>
        <v>0</v>
      </c>
      <c r="L77" s="40"/>
      <c r="M77" s="121">
        <f>SUMIF([1]Detallado!$M:$M,[1]Abs!$B77,[1]Detallado!AT:AT)</f>
        <v>0</v>
      </c>
      <c r="N77" s="122">
        <f>SUMIF([1]Detallado!$M:$M,[1]Abs!$B77,[1]Detallado!AU:AU)</f>
        <v>0</v>
      </c>
      <c r="O77" s="40"/>
      <c r="P77" s="121">
        <f>INDEX([1]Rep1!AD:AD,MATCH([1]Abs!$B77,[1]Rep1!$B:$B,0),0)</f>
        <v>0</v>
      </c>
      <c r="Q77" s="123">
        <f>INDEX([1]Rep1!AE:AE,MATCH([1]Abs!$B77,[1]Rep1!$B:$B,0),0)</f>
        <v>0</v>
      </c>
      <c r="R77" s="40"/>
      <c r="S77" s="121">
        <f>INDEX([1]Rep1!AF:AF,MATCH([1]Abs!$B77,[1]Rep1!$B:$B,0),0)</f>
        <v>0</v>
      </c>
      <c r="T77" s="122">
        <f>INDEX([1]Rep1!AG:AG,MATCH([1]Abs!$B77,[1]Rep1!$B:$B,0),0)</f>
        <v>0</v>
      </c>
      <c r="U77" s="40"/>
      <c r="V77" s="121">
        <f>INDEX([1]Rep1!AH:AH,MATCH([1]Abs!$B77,[1]Rep1!$B:$B,0),0)</f>
        <v>0</v>
      </c>
      <c r="W77" s="122">
        <f>INDEX([1]Rep1!AI:AI,MATCH([1]Abs!$B77,[1]Rep1!$B:$B,0),0)</f>
        <v>0</v>
      </c>
      <c r="X77" s="44"/>
      <c r="AA77" s="111">
        <f t="shared" si="1"/>
        <v>0</v>
      </c>
      <c r="AB77" s="111">
        <f t="shared" si="2"/>
        <v>0</v>
      </c>
      <c r="AC77" s="111">
        <f t="shared" si="3"/>
        <v>0</v>
      </c>
      <c r="AE77" s="112">
        <f t="shared" si="4"/>
        <v>0</v>
      </c>
      <c r="AF77" s="111">
        <f t="shared" si="5"/>
        <v>0</v>
      </c>
      <c r="AG77" s="112">
        <f t="shared" si="6"/>
        <v>0</v>
      </c>
      <c r="AH77" s="111">
        <f t="shared" si="7"/>
        <v>0</v>
      </c>
      <c r="AI77" s="112">
        <f t="shared" si="8"/>
        <v>0</v>
      </c>
      <c r="AJ77" s="111">
        <f t="shared" si="9"/>
        <v>0</v>
      </c>
    </row>
    <row r="78" spans="2:36" x14ac:dyDescent="0.35">
      <c r="B78" s="50" t="s">
        <v>131</v>
      </c>
      <c r="E78" s="120" t="s">
        <v>106</v>
      </c>
      <c r="G78" s="121">
        <f>SUMIF([1]Detallado!$M:$M,[1]Abs!$B78,[1]Detallado!X:X)</f>
        <v>0</v>
      </c>
      <c r="H78" s="122">
        <f>SUMIF([1]Detallado!$M:$M,[1]Abs!$B78,[1]Detallado!Y:Y)</f>
        <v>0</v>
      </c>
      <c r="I78" s="40"/>
      <c r="J78" s="121">
        <f>SUMIF([1]Detallado!$M:$M,[1]Abs!$B78,[1]Detallado!AI:AI)</f>
        <v>0</v>
      </c>
      <c r="K78" s="122">
        <f>SUMIF([1]Detallado!$M:$M,[1]Abs!$B78,[1]Detallado!AJ:AJ)</f>
        <v>0</v>
      </c>
      <c r="L78" s="40"/>
      <c r="M78" s="121">
        <f>SUMIF([1]Detallado!$M:$M,[1]Abs!$B78,[1]Detallado!AT:AT)</f>
        <v>0</v>
      </c>
      <c r="N78" s="122">
        <f>SUMIF([1]Detallado!$M:$M,[1]Abs!$B78,[1]Detallado!AU:AU)</f>
        <v>0</v>
      </c>
      <c r="O78" s="40"/>
      <c r="P78" s="121">
        <f>INDEX([1]Rep1!AD:AD,MATCH([1]Abs!$B78,[1]Rep1!$B:$B,0),0)</f>
        <v>0</v>
      </c>
      <c r="Q78" s="123">
        <f>INDEX([1]Rep1!AE:AE,MATCH([1]Abs!$B78,[1]Rep1!$B:$B,0),0)</f>
        <v>0</v>
      </c>
      <c r="R78" s="40"/>
      <c r="S78" s="121">
        <f>INDEX([1]Rep1!AF:AF,MATCH([1]Abs!$B78,[1]Rep1!$B:$B,0),0)</f>
        <v>0</v>
      </c>
      <c r="T78" s="122">
        <f>INDEX([1]Rep1!AG:AG,MATCH([1]Abs!$B78,[1]Rep1!$B:$B,0),0)</f>
        <v>0</v>
      </c>
      <c r="U78" s="40"/>
      <c r="V78" s="121">
        <f>INDEX([1]Rep1!AH:AH,MATCH([1]Abs!$B78,[1]Rep1!$B:$B,0),0)</f>
        <v>0</v>
      </c>
      <c r="W78" s="122">
        <f>INDEX([1]Rep1!AI:AI,MATCH([1]Abs!$B78,[1]Rep1!$B:$B,0),0)</f>
        <v>0</v>
      </c>
      <c r="X78" s="44"/>
      <c r="AA78" s="111">
        <f t="shared" si="1"/>
        <v>0</v>
      </c>
      <c r="AB78" s="111">
        <f t="shared" si="2"/>
        <v>0</v>
      </c>
      <c r="AC78" s="111">
        <f t="shared" si="3"/>
        <v>0</v>
      </c>
      <c r="AE78" s="112">
        <f t="shared" si="4"/>
        <v>0</v>
      </c>
      <c r="AF78" s="111">
        <f t="shared" si="5"/>
        <v>0</v>
      </c>
      <c r="AG78" s="112">
        <f t="shared" si="6"/>
        <v>0</v>
      </c>
      <c r="AH78" s="111">
        <f t="shared" si="7"/>
        <v>0</v>
      </c>
      <c r="AI78" s="112">
        <f t="shared" si="8"/>
        <v>0</v>
      </c>
      <c r="AJ78" s="111">
        <f t="shared" si="9"/>
        <v>0</v>
      </c>
    </row>
    <row r="79" spans="2:36" x14ac:dyDescent="0.35">
      <c r="B79" s="50" t="s">
        <v>132</v>
      </c>
      <c r="E79" s="120" t="s">
        <v>133</v>
      </c>
      <c r="G79" s="121">
        <f>SUMIF([1]Detallado!$M:$M,[1]Abs!$B79,[1]Detallado!X:X)</f>
        <v>0</v>
      </c>
      <c r="H79" s="122">
        <f>SUMIF([1]Detallado!$M:$M,[1]Abs!$B79,[1]Detallado!Y:Y)</f>
        <v>0</v>
      </c>
      <c r="I79" s="40"/>
      <c r="J79" s="121">
        <f>SUMIF([1]Detallado!$M:$M,[1]Abs!$B79,[1]Detallado!AI:AI)</f>
        <v>0</v>
      </c>
      <c r="K79" s="122">
        <f>SUMIF([1]Detallado!$M:$M,[1]Abs!$B79,[1]Detallado!AJ:AJ)</f>
        <v>0</v>
      </c>
      <c r="L79" s="40"/>
      <c r="M79" s="121">
        <f>SUMIF([1]Detallado!$M:$M,[1]Abs!$B79,[1]Detallado!AT:AT)</f>
        <v>0</v>
      </c>
      <c r="N79" s="122">
        <f>SUMIF([1]Detallado!$M:$M,[1]Abs!$B79,[1]Detallado!AU:AU)</f>
        <v>0</v>
      </c>
      <c r="O79" s="40"/>
      <c r="P79" s="121">
        <f>INDEX([1]Rep1!AD:AD,MATCH([1]Abs!$B79,[1]Rep1!$B:$B,0),0)</f>
        <v>0</v>
      </c>
      <c r="Q79" s="123">
        <f>INDEX([1]Rep1!AE:AE,MATCH([1]Abs!$B79,[1]Rep1!$B:$B,0),0)</f>
        <v>0</v>
      </c>
      <c r="R79" s="40"/>
      <c r="S79" s="121">
        <f>INDEX([1]Rep1!AF:AF,MATCH([1]Abs!$B79,[1]Rep1!$B:$B,0),0)</f>
        <v>0</v>
      </c>
      <c r="T79" s="122">
        <f>INDEX([1]Rep1!AG:AG,MATCH([1]Abs!$B79,[1]Rep1!$B:$B,0),0)</f>
        <v>0</v>
      </c>
      <c r="U79" s="40"/>
      <c r="V79" s="121">
        <f>INDEX([1]Rep1!AH:AH,MATCH([1]Abs!$B79,[1]Rep1!$B:$B,0),0)</f>
        <v>0</v>
      </c>
      <c r="W79" s="122">
        <f>INDEX([1]Rep1!AI:AI,MATCH([1]Abs!$B79,[1]Rep1!$B:$B,0),0)</f>
        <v>0</v>
      </c>
      <c r="X79" s="44"/>
      <c r="AA79" s="111">
        <f t="shared" si="1"/>
        <v>0</v>
      </c>
      <c r="AB79" s="111">
        <f t="shared" si="2"/>
        <v>0</v>
      </c>
      <c r="AC79" s="111">
        <f t="shared" si="3"/>
        <v>0</v>
      </c>
      <c r="AE79" s="112">
        <f t="shared" si="4"/>
        <v>0</v>
      </c>
      <c r="AF79" s="111">
        <f t="shared" si="5"/>
        <v>0</v>
      </c>
      <c r="AG79" s="112">
        <f t="shared" si="6"/>
        <v>0</v>
      </c>
      <c r="AH79" s="111">
        <f t="shared" si="7"/>
        <v>0</v>
      </c>
      <c r="AI79" s="112">
        <f t="shared" si="8"/>
        <v>0</v>
      </c>
      <c r="AJ79" s="111">
        <f t="shared" si="9"/>
        <v>0</v>
      </c>
    </row>
    <row r="80" spans="2:36" x14ac:dyDescent="0.35">
      <c r="B80" s="50" t="s">
        <v>134</v>
      </c>
      <c r="E80" s="120" t="s">
        <v>135</v>
      </c>
      <c r="G80" s="121">
        <f>SUMIF([1]Detallado!$M:$M,[1]Abs!$B80,[1]Detallado!X:X)</f>
        <v>0</v>
      </c>
      <c r="H80" s="122">
        <f>SUMIF([1]Detallado!$M:$M,[1]Abs!$B80,[1]Detallado!Y:Y)</f>
        <v>0</v>
      </c>
      <c r="I80" s="40"/>
      <c r="J80" s="121">
        <f>SUMIF([1]Detallado!$M:$M,[1]Abs!$B80,[1]Detallado!AI:AI)</f>
        <v>0</v>
      </c>
      <c r="K80" s="122">
        <f>SUMIF([1]Detallado!$M:$M,[1]Abs!$B80,[1]Detallado!AJ:AJ)</f>
        <v>0</v>
      </c>
      <c r="L80" s="40"/>
      <c r="M80" s="121">
        <f>SUMIF([1]Detallado!$M:$M,[1]Abs!$B80,[1]Detallado!AT:AT)</f>
        <v>0</v>
      </c>
      <c r="N80" s="122">
        <f>SUMIF([1]Detallado!$M:$M,[1]Abs!$B80,[1]Detallado!AU:AU)</f>
        <v>0</v>
      </c>
      <c r="O80" s="40"/>
      <c r="P80" s="121">
        <f>INDEX([1]Rep1!AD:AD,MATCH([1]Abs!$B80,[1]Rep1!$B:$B,0),0)</f>
        <v>0</v>
      </c>
      <c r="Q80" s="123">
        <f>INDEX([1]Rep1!AE:AE,MATCH([1]Abs!$B80,[1]Rep1!$B:$B,0),0)</f>
        <v>0</v>
      </c>
      <c r="R80" s="40"/>
      <c r="S80" s="121">
        <f>INDEX([1]Rep1!AF:AF,MATCH([1]Abs!$B80,[1]Rep1!$B:$B,0),0)</f>
        <v>0</v>
      </c>
      <c r="T80" s="122">
        <f>INDEX([1]Rep1!AG:AG,MATCH([1]Abs!$B80,[1]Rep1!$B:$B,0),0)</f>
        <v>0</v>
      </c>
      <c r="U80" s="40"/>
      <c r="V80" s="121">
        <f>INDEX([1]Rep1!AH:AH,MATCH([1]Abs!$B80,[1]Rep1!$B:$B,0),0)</f>
        <v>0</v>
      </c>
      <c r="W80" s="122">
        <f>INDEX([1]Rep1!AI:AI,MATCH([1]Abs!$B80,[1]Rep1!$B:$B,0),0)</f>
        <v>0</v>
      </c>
      <c r="X80" s="44"/>
      <c r="AA80" s="111">
        <f t="shared" si="1"/>
        <v>0</v>
      </c>
      <c r="AB80" s="111">
        <f t="shared" si="2"/>
        <v>0</v>
      </c>
      <c r="AC80" s="111">
        <f t="shared" si="3"/>
        <v>0</v>
      </c>
      <c r="AE80" s="112">
        <f t="shared" si="4"/>
        <v>0</v>
      </c>
      <c r="AF80" s="111">
        <f t="shared" si="5"/>
        <v>0</v>
      </c>
      <c r="AG80" s="112">
        <f t="shared" si="6"/>
        <v>0</v>
      </c>
      <c r="AH80" s="111">
        <f t="shared" si="7"/>
        <v>0</v>
      </c>
      <c r="AI80" s="112">
        <f t="shared" si="8"/>
        <v>0</v>
      </c>
      <c r="AJ80" s="111">
        <f t="shared" si="9"/>
        <v>0</v>
      </c>
    </row>
    <row r="81" spans="2:36" x14ac:dyDescent="0.35">
      <c r="B81" s="50" t="s">
        <v>136</v>
      </c>
      <c r="E81" s="120" t="s">
        <v>108</v>
      </c>
      <c r="G81" s="121">
        <f>SUMIF([1]Detallado!$M:$M,[1]Abs!$B81,[1]Detallado!X:X)</f>
        <v>0</v>
      </c>
      <c r="H81" s="122">
        <f>SUMIF([1]Detallado!$M:$M,[1]Abs!$B81,[1]Detallado!Y:Y)</f>
        <v>0</v>
      </c>
      <c r="I81" s="40"/>
      <c r="J81" s="121">
        <f>SUMIF([1]Detallado!$M:$M,[1]Abs!$B81,[1]Detallado!AI:AI)</f>
        <v>0</v>
      </c>
      <c r="K81" s="122">
        <f>SUMIF([1]Detallado!$M:$M,[1]Abs!$B81,[1]Detallado!AJ:AJ)</f>
        <v>0</v>
      </c>
      <c r="L81" s="40"/>
      <c r="M81" s="121">
        <f>SUMIF([1]Detallado!$M:$M,[1]Abs!$B81,[1]Detallado!AT:AT)</f>
        <v>0</v>
      </c>
      <c r="N81" s="122">
        <f>SUMIF([1]Detallado!$M:$M,[1]Abs!$B81,[1]Detallado!AU:AU)</f>
        <v>0</v>
      </c>
      <c r="O81" s="40"/>
      <c r="P81" s="121">
        <f>INDEX([1]Rep1!AD:AD,MATCH([1]Abs!$B81,[1]Rep1!$B:$B,0),0)</f>
        <v>0</v>
      </c>
      <c r="Q81" s="123">
        <f>INDEX([1]Rep1!AE:AE,MATCH([1]Abs!$B81,[1]Rep1!$B:$B,0),0)</f>
        <v>0</v>
      </c>
      <c r="R81" s="40"/>
      <c r="S81" s="121">
        <f>INDEX([1]Rep1!AF:AF,MATCH([1]Abs!$B81,[1]Rep1!$B:$B,0),0)</f>
        <v>0</v>
      </c>
      <c r="T81" s="122">
        <f>INDEX([1]Rep1!AG:AG,MATCH([1]Abs!$B81,[1]Rep1!$B:$B,0),0)</f>
        <v>0</v>
      </c>
      <c r="U81" s="40"/>
      <c r="V81" s="121">
        <f>INDEX([1]Rep1!AH:AH,MATCH([1]Abs!$B81,[1]Rep1!$B:$B,0),0)</f>
        <v>0</v>
      </c>
      <c r="W81" s="122">
        <f>INDEX([1]Rep1!AI:AI,MATCH([1]Abs!$B81,[1]Rep1!$B:$B,0),0)</f>
        <v>0</v>
      </c>
      <c r="X81" s="44"/>
      <c r="AA81" s="111">
        <f t="shared" si="1"/>
        <v>0</v>
      </c>
      <c r="AB81" s="111">
        <f t="shared" si="2"/>
        <v>0</v>
      </c>
      <c r="AC81" s="111">
        <f t="shared" si="3"/>
        <v>0</v>
      </c>
      <c r="AE81" s="112">
        <f t="shared" si="4"/>
        <v>0</v>
      </c>
      <c r="AF81" s="111">
        <f t="shared" si="5"/>
        <v>0</v>
      </c>
      <c r="AG81" s="112">
        <f t="shared" si="6"/>
        <v>0</v>
      </c>
      <c r="AH81" s="111">
        <f t="shared" si="7"/>
        <v>0</v>
      </c>
      <c r="AI81" s="112">
        <f t="shared" si="8"/>
        <v>0</v>
      </c>
      <c r="AJ81" s="111">
        <f t="shared" si="9"/>
        <v>0</v>
      </c>
    </row>
    <row r="82" spans="2:36" x14ac:dyDescent="0.35">
      <c r="B82" t="s">
        <v>137</v>
      </c>
      <c r="E82" s="53" t="s">
        <v>138</v>
      </c>
      <c r="G82" s="72">
        <f>+G83</f>
        <v>0</v>
      </c>
      <c r="H82" s="114">
        <f>+H83</f>
        <v>0</v>
      </c>
      <c r="I82" s="40"/>
      <c r="J82" s="72">
        <f>+J83</f>
        <v>0</v>
      </c>
      <c r="K82" s="114">
        <f>+K83</f>
        <v>0</v>
      </c>
      <c r="L82" s="40"/>
      <c r="M82" s="72">
        <f>+M83</f>
        <v>0</v>
      </c>
      <c r="N82" s="114">
        <f>+N83</f>
        <v>0</v>
      </c>
      <c r="O82" s="40"/>
      <c r="P82" s="72">
        <f>+P83</f>
        <v>0</v>
      </c>
      <c r="Q82" s="115">
        <f>+Q83</f>
        <v>0</v>
      </c>
      <c r="R82" s="40"/>
      <c r="S82" s="72">
        <f>+S83</f>
        <v>0</v>
      </c>
      <c r="T82" s="114">
        <f>+T83</f>
        <v>0</v>
      </c>
      <c r="U82" s="40"/>
      <c r="V82" s="72">
        <f>+V83</f>
        <v>0</v>
      </c>
      <c r="W82" s="114">
        <f>+W83</f>
        <v>0</v>
      </c>
      <c r="X82" s="44"/>
      <c r="AA82" s="111">
        <f>IFERROR(H82/G82/10000,0)</f>
        <v>0</v>
      </c>
      <c r="AB82" s="111">
        <f>IFERROR(K82/J82/10000,0)</f>
        <v>0</v>
      </c>
      <c r="AC82" s="111">
        <f>IFERROR(N82/M82/10000,0)</f>
        <v>0</v>
      </c>
      <c r="AE82" s="112">
        <f>+H82-Q82</f>
        <v>0</v>
      </c>
      <c r="AF82" s="111">
        <f>IFERROR(AE82/(G82-P82)/10000,0)</f>
        <v>0</v>
      </c>
      <c r="AG82" s="112">
        <f>+K82-T82</f>
        <v>0</v>
      </c>
      <c r="AH82" s="111">
        <f>IFERROR(AG82/(J82-S82)/10000,0)</f>
        <v>0</v>
      </c>
      <c r="AI82" s="112">
        <f>+N82-W82</f>
        <v>0</v>
      </c>
      <c r="AJ82" s="111">
        <f>IFERROR(AI82/(M82-V82)/10000,0)</f>
        <v>0</v>
      </c>
    </row>
    <row r="83" spans="2:36" x14ac:dyDescent="0.35">
      <c r="B83" s="50" t="s">
        <v>139</v>
      </c>
      <c r="E83" s="120" t="s">
        <v>108</v>
      </c>
      <c r="G83" s="121">
        <f>SUMIF([1]Detallado!$M:$M,[1]Abs!$B83,[1]Detallado!X:X)</f>
        <v>0</v>
      </c>
      <c r="H83" s="122">
        <f>SUMIF([1]Detallado!$M:$M,[1]Abs!$B83,[1]Detallado!Y:Y)</f>
        <v>0</v>
      </c>
      <c r="I83" s="40"/>
      <c r="J83" s="121">
        <f>SUMIF([1]Detallado!$M:$M,[1]Abs!$B83,[1]Detallado!AI:AI)</f>
        <v>0</v>
      </c>
      <c r="K83" s="122">
        <f>SUMIF([1]Detallado!$M:$M,[1]Abs!$B83,[1]Detallado!AJ:AJ)</f>
        <v>0</v>
      </c>
      <c r="L83" s="40"/>
      <c r="M83" s="121">
        <f>SUMIF([1]Detallado!$M:$M,[1]Abs!$B83,[1]Detallado!AT:AT)</f>
        <v>0</v>
      </c>
      <c r="N83" s="122">
        <f>SUMIF([1]Detallado!$M:$M,[1]Abs!$B83,[1]Detallado!AU:AU)</f>
        <v>0</v>
      </c>
      <c r="O83" s="40"/>
      <c r="P83" s="121">
        <f>INDEX([1]Rep1!AD:AD,MATCH([1]Abs!$B83,[1]Rep1!$B:$B,0),0)</f>
        <v>0</v>
      </c>
      <c r="Q83" s="123">
        <f>INDEX([1]Rep1!AE:AE,MATCH([1]Abs!$B83,[1]Rep1!$B:$B,0),0)</f>
        <v>0</v>
      </c>
      <c r="R83" s="40"/>
      <c r="S83" s="121">
        <f>INDEX([1]Rep1!AF:AF,MATCH([1]Abs!$B83,[1]Rep1!$B:$B,0),0)</f>
        <v>0</v>
      </c>
      <c r="T83" s="122">
        <f>INDEX([1]Rep1!AG:AG,MATCH([1]Abs!$B83,[1]Rep1!$B:$B,0),0)</f>
        <v>0</v>
      </c>
      <c r="U83" s="40"/>
      <c r="V83" s="121">
        <f>INDEX([1]Rep1!AH:AH,MATCH([1]Abs!$B83,[1]Rep1!$B:$B,0),0)</f>
        <v>0</v>
      </c>
      <c r="W83" s="122">
        <f>INDEX([1]Rep1!AI:AI,MATCH([1]Abs!$B83,[1]Rep1!$B:$B,0),0)</f>
        <v>0</v>
      </c>
      <c r="X83" s="44"/>
      <c r="AA83" s="111">
        <f>IFERROR(H83/G83/10000,0)</f>
        <v>0</v>
      </c>
      <c r="AB83" s="111">
        <f>IFERROR(K83/J83/10000,0)</f>
        <v>0</v>
      </c>
      <c r="AC83" s="111">
        <f>IFERROR(N83/M83/10000,0)</f>
        <v>0</v>
      </c>
      <c r="AE83" s="112">
        <f>+H83-Q83</f>
        <v>0</v>
      </c>
      <c r="AF83" s="111">
        <f>IFERROR(AE83/(G83-P83)/10000,0)</f>
        <v>0</v>
      </c>
      <c r="AG83" s="112">
        <f>+K83-T83</f>
        <v>0</v>
      </c>
      <c r="AH83" s="111">
        <f>IFERROR(AG83/(J83-S83)/10000,0)</f>
        <v>0</v>
      </c>
      <c r="AI83" s="112">
        <f>+N83-W83</f>
        <v>0</v>
      </c>
      <c r="AJ83" s="111">
        <f>IFERROR(AI83/(M83-V83)/10000,0)</f>
        <v>0</v>
      </c>
    </row>
    <row r="84" spans="2:36" x14ac:dyDescent="0.35">
      <c r="B84" t="s">
        <v>140</v>
      </c>
      <c r="E84" s="53" t="s">
        <v>141</v>
      </c>
      <c r="G84" s="72">
        <f>+G85</f>
        <v>0</v>
      </c>
      <c r="H84" s="114">
        <f>+H85</f>
        <v>0</v>
      </c>
      <c r="I84" s="40"/>
      <c r="J84" s="72">
        <f>+J85</f>
        <v>0</v>
      </c>
      <c r="K84" s="114">
        <f>+K85</f>
        <v>0</v>
      </c>
      <c r="L84" s="40"/>
      <c r="M84" s="72">
        <f>+M85</f>
        <v>0</v>
      </c>
      <c r="N84" s="114">
        <f>+N85</f>
        <v>0</v>
      </c>
      <c r="O84" s="40"/>
      <c r="P84" s="72">
        <f>+P85</f>
        <v>0</v>
      </c>
      <c r="Q84" s="115">
        <f>+Q85</f>
        <v>0</v>
      </c>
      <c r="R84" s="40"/>
      <c r="S84" s="72">
        <f>+S85</f>
        <v>0</v>
      </c>
      <c r="T84" s="114">
        <f>+T85</f>
        <v>0</v>
      </c>
      <c r="U84" s="40"/>
      <c r="V84" s="72">
        <f>+V85</f>
        <v>0</v>
      </c>
      <c r="W84" s="114">
        <f>+W85</f>
        <v>0</v>
      </c>
      <c r="X84" s="44"/>
      <c r="AA84" s="111">
        <f t="shared" si="1"/>
        <v>0</v>
      </c>
      <c r="AB84" s="111">
        <f t="shared" si="2"/>
        <v>0</v>
      </c>
      <c r="AC84" s="111">
        <f t="shared" si="3"/>
        <v>0</v>
      </c>
      <c r="AE84" s="112">
        <f t="shared" si="4"/>
        <v>0</v>
      </c>
      <c r="AF84" s="111">
        <f t="shared" si="5"/>
        <v>0</v>
      </c>
      <c r="AG84" s="112">
        <f t="shared" si="6"/>
        <v>0</v>
      </c>
      <c r="AH84" s="111">
        <f t="shared" si="7"/>
        <v>0</v>
      </c>
      <c r="AI84" s="112">
        <f t="shared" si="8"/>
        <v>0</v>
      </c>
      <c r="AJ84" s="111">
        <f t="shared" si="9"/>
        <v>0</v>
      </c>
    </row>
    <row r="85" spans="2:36" x14ac:dyDescent="0.35">
      <c r="B85" s="50" t="s">
        <v>142</v>
      </c>
      <c r="E85" s="120" t="s">
        <v>143</v>
      </c>
      <c r="G85" s="121">
        <f>SUMIF([1]Detallado!$M:$M,[1]Abs!$B85,[1]Detallado!X:X)</f>
        <v>0</v>
      </c>
      <c r="H85" s="122">
        <f>SUMIF([1]Detallado!$M:$M,[1]Abs!$B85,[1]Detallado!Y:Y)</f>
        <v>0</v>
      </c>
      <c r="I85" s="40"/>
      <c r="J85" s="121">
        <f>SUMIF([1]Detallado!$M:$M,[1]Abs!$B85,[1]Detallado!AI:AI)</f>
        <v>0</v>
      </c>
      <c r="K85" s="122">
        <f>SUMIF([1]Detallado!$M:$M,[1]Abs!$B85,[1]Detallado!AJ:AJ)</f>
        <v>0</v>
      </c>
      <c r="L85" s="40"/>
      <c r="M85" s="121">
        <f>SUMIF([1]Detallado!$M:$M,[1]Abs!$B85,[1]Detallado!AT:AT)</f>
        <v>0</v>
      </c>
      <c r="N85" s="122">
        <f>SUMIF([1]Detallado!$M:$M,[1]Abs!$B85,[1]Detallado!AU:AU)</f>
        <v>0</v>
      </c>
      <c r="O85" s="40"/>
      <c r="P85" s="121">
        <f>INDEX([1]Rep1!AD:AD,MATCH([1]Abs!$B85,[1]Rep1!$B:$B,0),0)</f>
        <v>0</v>
      </c>
      <c r="Q85" s="123">
        <f>INDEX([1]Rep1!AE:AE,MATCH([1]Abs!$B85,[1]Rep1!$B:$B,0),0)</f>
        <v>0</v>
      </c>
      <c r="R85" s="40"/>
      <c r="S85" s="121">
        <f>INDEX([1]Rep1!AF:AF,MATCH([1]Abs!$B85,[1]Rep1!$B:$B,0),0)</f>
        <v>0</v>
      </c>
      <c r="T85" s="122">
        <f>INDEX([1]Rep1!AG:AG,MATCH([1]Abs!$B85,[1]Rep1!$B:$B,0),0)</f>
        <v>0</v>
      </c>
      <c r="U85" s="40"/>
      <c r="V85" s="121">
        <f>INDEX([1]Rep1!AH:AH,MATCH([1]Abs!$B85,[1]Rep1!$B:$B,0),0)</f>
        <v>0</v>
      </c>
      <c r="W85" s="122">
        <f>INDEX([1]Rep1!AI:AI,MATCH([1]Abs!$B85,[1]Rep1!$B:$B,0),0)</f>
        <v>0</v>
      </c>
      <c r="X85" s="44"/>
      <c r="AA85" s="111">
        <f t="shared" si="1"/>
        <v>0</v>
      </c>
      <c r="AB85" s="111">
        <f t="shared" si="2"/>
        <v>0</v>
      </c>
      <c r="AC85" s="111">
        <f t="shared" si="3"/>
        <v>0</v>
      </c>
      <c r="AE85" s="112">
        <f t="shared" si="4"/>
        <v>0</v>
      </c>
      <c r="AF85" s="111">
        <f t="shared" si="5"/>
        <v>0</v>
      </c>
      <c r="AG85" s="112">
        <f t="shared" si="6"/>
        <v>0</v>
      </c>
      <c r="AH85" s="111">
        <f t="shared" si="7"/>
        <v>0</v>
      </c>
      <c r="AI85" s="112">
        <f t="shared" si="8"/>
        <v>0</v>
      </c>
      <c r="AJ85" s="111">
        <f t="shared" si="9"/>
        <v>0</v>
      </c>
    </row>
    <row r="86" spans="2:36" x14ac:dyDescent="0.35">
      <c r="B86" s="50" t="s">
        <v>144</v>
      </c>
      <c r="E86" s="53" t="s">
        <v>145</v>
      </c>
      <c r="G86" s="72">
        <f>SUMIF([1]Detallado!$M:$M,[1]Abs!$B86,[1]Detallado!X:X)</f>
        <v>0</v>
      </c>
      <c r="H86" s="114">
        <f>SUMIF([1]Detallado!$M:$M,[1]Abs!$B86,[1]Detallado!Y:Y)</f>
        <v>0</v>
      </c>
      <c r="I86" s="40"/>
      <c r="J86" s="72">
        <f>SUMIF([1]Detallado!$M:$M,[1]Abs!$B86,[1]Detallado!AI:AI)</f>
        <v>0</v>
      </c>
      <c r="K86" s="114">
        <f>SUMIF([1]Detallado!$M:$M,[1]Abs!$B86,[1]Detallado!AJ:AJ)</f>
        <v>0</v>
      </c>
      <c r="L86" s="40"/>
      <c r="M86" s="72">
        <f>SUMIF([1]Detallado!$M:$M,[1]Abs!$B86,[1]Detallado!AT:AT)</f>
        <v>0</v>
      </c>
      <c r="N86" s="114">
        <f>SUMIF([1]Detallado!$M:$M,[1]Abs!$B86,[1]Detallado!AU:AU)</f>
        <v>0</v>
      </c>
      <c r="O86" s="40"/>
      <c r="P86" s="72">
        <f>INDEX([1]Rep1!AD:AD,MATCH([1]Abs!$B86,[1]Rep1!$B:$B,0),0)</f>
        <v>-1.4210833421483516E-3</v>
      </c>
      <c r="Q86" s="115">
        <f>INDEX([1]Rep1!AE:AE,MATCH([1]Abs!$B86,[1]Rep1!$B:$B,0),0)</f>
        <v>-3.712572939499903E-2</v>
      </c>
      <c r="R86" s="40"/>
      <c r="S86" s="72">
        <f>INDEX([1]Rep1!AF:AF,MATCH([1]Abs!$B86,[1]Rep1!$B:$B,0),0)</f>
        <v>-1.0761604272649343E-2</v>
      </c>
      <c r="T86" s="114">
        <f>INDEX([1]Rep1!AG:AG,MATCH([1]Abs!$B86,[1]Rep1!$B:$B,0),0)</f>
        <v>-0.62731732639224003</v>
      </c>
      <c r="U86" s="40"/>
      <c r="V86" s="72">
        <f>INDEX([1]Rep1!AH:AH,MATCH([1]Abs!$B86,[1]Rep1!$B:$B,0),0)</f>
        <v>-1.6955373243210021E-2</v>
      </c>
      <c r="W86" s="114">
        <f>INDEX([1]Rep1!AI:AI,MATCH([1]Abs!$B86,[1]Rep1!$B:$B,0),0)</f>
        <v>-0.59219235627047095</v>
      </c>
      <c r="X86" s="44"/>
      <c r="AA86" s="111">
        <f t="shared" si="1"/>
        <v>0</v>
      </c>
      <c r="AB86" s="111">
        <f t="shared" si="2"/>
        <v>0</v>
      </c>
      <c r="AC86" s="111">
        <f t="shared" si="3"/>
        <v>0</v>
      </c>
      <c r="AE86" s="112">
        <f t="shared" si="4"/>
        <v>3.712572939499903E-2</v>
      </c>
      <c r="AF86" s="111">
        <f t="shared" si="5"/>
        <v>2.6124948688001264E-3</v>
      </c>
      <c r="AG86" s="112">
        <f t="shared" si="6"/>
        <v>0.62731732639224003</v>
      </c>
      <c r="AH86" s="111">
        <f t="shared" si="7"/>
        <v>5.8292175636542338E-3</v>
      </c>
      <c r="AI86" s="112">
        <f t="shared" si="8"/>
        <v>0.59219235627047095</v>
      </c>
      <c r="AJ86" s="111">
        <f t="shared" si="9"/>
        <v>3.492653023770039E-3</v>
      </c>
    </row>
    <row r="87" spans="2:36" x14ac:dyDescent="0.35">
      <c r="B87" t="s">
        <v>146</v>
      </c>
      <c r="E87" s="102" t="s">
        <v>147</v>
      </c>
      <c r="G87" s="103">
        <f>SUM(G88:G92)</f>
        <v>1.4031850527369166E-2</v>
      </c>
      <c r="H87" s="104">
        <f>SUM(H88:H92)</f>
        <v>5.1868840326263506</v>
      </c>
      <c r="I87" s="40"/>
      <c r="J87" s="103">
        <f>SUM(J88:J92)</f>
        <v>7.2926206362022405E-2</v>
      </c>
      <c r="K87" s="104">
        <f>SUM(K88:K92)</f>
        <v>26.624437350495306</v>
      </c>
      <c r="L87" s="40"/>
      <c r="M87" s="103">
        <f>SUM(M88:M92)</f>
        <v>0.11777769987039385</v>
      </c>
      <c r="N87" s="104">
        <f>SUM(N88:N92)</f>
        <v>43.058569951466303</v>
      </c>
      <c r="O87" s="40"/>
      <c r="P87" s="105">
        <f>SUM(P88:P92)</f>
        <v>1.2364087700256371E-2</v>
      </c>
      <c r="Q87" s="106">
        <f>SUM(Q88:Q92)</f>
        <v>4.5846058010253632</v>
      </c>
      <c r="R87" s="40"/>
      <c r="S87" s="107">
        <f>SUM(S88:S92)</f>
        <v>1.776828636265964E-2</v>
      </c>
      <c r="T87" s="108">
        <f>SUM(T88:T92)</f>
        <v>6.5394928760383104</v>
      </c>
      <c r="U87" s="40"/>
      <c r="V87" s="109">
        <f>SUM(V88:V92)</f>
        <v>2.4130918478564429E-2</v>
      </c>
      <c r="W87" s="110">
        <f>SUM(W88:W92)</f>
        <v>8.8902207020012174</v>
      </c>
      <c r="X87" s="44"/>
      <c r="AA87" s="111">
        <f t="shared" si="1"/>
        <v>3.6965074724173534E-2</v>
      </c>
      <c r="AB87" s="111">
        <f t="shared" si="2"/>
        <v>3.650873763860072E-2</v>
      </c>
      <c r="AC87" s="111">
        <f t="shared" si="3"/>
        <v>3.6559187349429693E-2</v>
      </c>
      <c r="AE87" s="112">
        <f t="shared" si="4"/>
        <v>0.60227823160098737</v>
      </c>
      <c r="AF87" s="111">
        <f t="shared" si="5"/>
        <v>3.6112942548530251E-2</v>
      </c>
      <c r="AG87" s="112">
        <f t="shared" si="6"/>
        <v>20.084944474456996</v>
      </c>
      <c r="AH87" s="111">
        <f t="shared" si="7"/>
        <v>3.641352769409912E-2</v>
      </c>
      <c r="AI87" s="112">
        <f t="shared" si="8"/>
        <v>34.168349249465088</v>
      </c>
      <c r="AJ87" s="111">
        <f t="shared" si="9"/>
        <v>3.6486410682392376E-2</v>
      </c>
    </row>
    <row r="88" spans="2:36" x14ac:dyDescent="0.35">
      <c r="B88" s="50" t="s">
        <v>148</v>
      </c>
      <c r="E88" s="53" t="s">
        <v>49</v>
      </c>
      <c r="G88" s="72">
        <f>SUMIF([1]Detallado!$M:$M,[1]Abs!$B88,[1]Detallado!X:X)</f>
        <v>1.9798381242105228E-3</v>
      </c>
      <c r="H88" s="114">
        <f>SUMIF([1]Detallado!$M:$M,[1]Abs!$B88,[1]Detallado!Y:Y)</f>
        <v>0.79065063875782804</v>
      </c>
      <c r="I88" s="40"/>
      <c r="J88" s="72">
        <f>SUMIF([1]Detallado!$M:$M,[1]Abs!$B88,[1]Detallado!AI:AI)</f>
        <v>4.4207260502187352E-3</v>
      </c>
      <c r="K88" s="114">
        <f>SUMIF([1]Detallado!$M:$M,[1]Abs!$B88,[1]Detallado!AJ:AJ)</f>
        <v>1.6600365362084983</v>
      </c>
      <c r="L88" s="40"/>
      <c r="M88" s="72">
        <f>SUMIF([1]Detallado!$M:$M,[1]Abs!$B88,[1]Detallado!AT:AT)</f>
        <v>8.8442577869305202E-3</v>
      </c>
      <c r="N88" s="114">
        <f>SUMIF([1]Detallado!$M:$M,[1]Abs!$B88,[1]Detallado!AU:AU)</f>
        <v>3.3176214596264386</v>
      </c>
      <c r="O88" s="40"/>
      <c r="P88" s="72">
        <f>INDEX([1]Rep1!AD:AD,MATCH([1]Abs!$B88,[1]Rep1!$B:$B,0),0)</f>
        <v>1.9602467825948636E-3</v>
      </c>
      <c r="Q88" s="115">
        <f>INDEX([1]Rep1!AE:AE,MATCH([1]Abs!$B88,[1]Rep1!$B:$B,0),0)</f>
        <v>0.78840908116699637</v>
      </c>
      <c r="R88" s="40"/>
      <c r="S88" s="72">
        <f>INDEX([1]Rep1!AF:AF,MATCH([1]Abs!$B88,[1]Rep1!$B:$B,0),0)</f>
        <v>3.2710906476951479E-3</v>
      </c>
      <c r="T88" s="114">
        <f>INDEX([1]Rep1!AG:AG,MATCH([1]Abs!$B88,[1]Rep1!$B:$B,0),0)</f>
        <v>1.206926203612753</v>
      </c>
      <c r="U88" s="40"/>
      <c r="V88" s="72">
        <f>INDEX([1]Rep1!AH:AH,MATCH([1]Abs!$B88,[1]Rep1!$B:$B,0),0)</f>
        <v>1.4851677851781318E-3</v>
      </c>
      <c r="W88" s="114">
        <f>INDEX([1]Rep1!AI:AI,MATCH([1]Abs!$B88,[1]Rep1!$B:$B,0),0)</f>
        <v>0.54187719966045189</v>
      </c>
      <c r="X88" s="44"/>
      <c r="AA88" s="111">
        <f t="shared" si="1"/>
        <v>3.9935115355610534E-2</v>
      </c>
      <c r="AB88" s="111">
        <f t="shared" si="2"/>
        <v>3.7551219355163631E-2</v>
      </c>
      <c r="AC88" s="111">
        <f t="shared" si="3"/>
        <v>3.7511587060804666E-2</v>
      </c>
      <c r="AE88" s="112">
        <f t="shared" si="4"/>
        <v>2.2415575908316665E-3</v>
      </c>
      <c r="AF88" s="111">
        <f t="shared" si="5"/>
        <v>1.1441572684537396E-2</v>
      </c>
      <c r="AG88" s="112">
        <f t="shared" si="6"/>
        <v>0.45311033259574529</v>
      </c>
      <c r="AH88" s="111">
        <f t="shared" si="7"/>
        <v>3.9413394159671301E-2</v>
      </c>
      <c r="AI88" s="112">
        <f t="shared" si="8"/>
        <v>2.7757442599659869</v>
      </c>
      <c r="AJ88" s="111">
        <f t="shared" si="9"/>
        <v>3.771858014109096E-2</v>
      </c>
    </row>
    <row r="89" spans="2:36" x14ac:dyDescent="0.35">
      <c r="B89" s="50" t="s">
        <v>149</v>
      </c>
      <c r="E89" s="53" t="s">
        <v>150</v>
      </c>
      <c r="G89" s="72">
        <f>SUMIF([1]Detallado!$M:$M,[1]Abs!$B89,[1]Detallado!X:X)</f>
        <v>0</v>
      </c>
      <c r="H89" s="114">
        <f>SUMIF([1]Detallado!$M:$M,[1]Abs!$B89,[1]Detallado!Y:Y)</f>
        <v>0</v>
      </c>
      <c r="I89" s="40"/>
      <c r="J89" s="72">
        <f>SUMIF([1]Detallado!$M:$M,[1]Abs!$B89,[1]Detallado!AI:AI)</f>
        <v>6.5757156184922603E-9</v>
      </c>
      <c r="K89" s="114">
        <f>SUMIF([1]Detallado!$M:$M,[1]Abs!$B89,[1]Detallado!AJ:AJ)</f>
        <v>1.0355960533559E-6</v>
      </c>
      <c r="L89" s="40"/>
      <c r="M89" s="72">
        <f>SUMIF([1]Detallado!$M:$M,[1]Abs!$B89,[1]Detallado!AT:AT)</f>
        <v>5.2485733477159601E-8</v>
      </c>
      <c r="N89" s="114">
        <f>SUMIF([1]Detallado!$M:$M,[1]Abs!$B89,[1]Detallado!AU:AU)</f>
        <v>8.2658768718602005E-6</v>
      </c>
      <c r="O89" s="40"/>
      <c r="P89" s="72">
        <f>INDEX([1]Rep1!AD:AD,MATCH([1]Abs!$B89,[1]Rep1!$B:$B,0),0)</f>
        <v>-1.792910312137463E-7</v>
      </c>
      <c r="Q89" s="115">
        <f>INDEX([1]Rep1!AE:AE,MATCH([1]Abs!$B89,[1]Rep1!$B:$B,0),0)</f>
        <v>-2.6496178222127769E-5</v>
      </c>
      <c r="R89" s="40"/>
      <c r="S89" s="72">
        <f>INDEX([1]Rep1!AF:AF,MATCH([1]Abs!$B89,[1]Rep1!$B:$B,0),0)</f>
        <v>-3.3225270969366959E-8</v>
      </c>
      <c r="T89" s="114">
        <f>INDEX([1]Rep1!AG:AG,MATCH([1]Abs!$B89,[1]Rep1!$B:$B,0),0)</f>
        <v>-4.2558450774834092E-6</v>
      </c>
      <c r="U89" s="40"/>
      <c r="V89" s="72">
        <f>INDEX([1]Rep1!AH:AH,MATCH([1]Abs!$B89,[1]Rep1!$B:$B,0),0)</f>
        <v>-1.2000888920733463E-7</v>
      </c>
      <c r="W89" s="114">
        <f>INDEX([1]Rep1!AI:AI,MATCH([1]Abs!$B89,[1]Rep1!$B:$B,0),0)</f>
        <v>-1.6409799291425826E-5</v>
      </c>
      <c r="X89" s="44"/>
      <c r="AA89" s="111">
        <f t="shared" si="1"/>
        <v>0</v>
      </c>
      <c r="AB89" s="111">
        <f t="shared" si="2"/>
        <v>1.5748796229015618E-2</v>
      </c>
      <c r="AC89" s="111">
        <f t="shared" si="3"/>
        <v>1.5748807007636256E-2</v>
      </c>
      <c r="AE89" s="112">
        <f t="shared" si="4"/>
        <v>2.6496178222127769E-5</v>
      </c>
      <c r="AF89" s="111">
        <f t="shared" si="5"/>
        <v>1.4778306557085773E-2</v>
      </c>
      <c r="AG89" s="112">
        <f t="shared" si="6"/>
        <v>5.2914411308393095E-6</v>
      </c>
      <c r="AH89" s="111">
        <f t="shared" si="7"/>
        <v>1.3294748659455081E-2</v>
      </c>
      <c r="AI89" s="112">
        <f t="shared" si="8"/>
        <v>2.4675676163286027E-5</v>
      </c>
      <c r="AJ89" s="111">
        <f t="shared" si="9"/>
        <v>1.4305185738119914E-2</v>
      </c>
    </row>
    <row r="90" spans="2:36" x14ac:dyDescent="0.35">
      <c r="B90" s="50" t="s">
        <v>151</v>
      </c>
      <c r="E90" s="53" t="s">
        <v>152</v>
      </c>
      <c r="G90" s="72">
        <f>SUMIF([1]Detallado!$M:$M,[1]Abs!$B90,[1]Detallado!X:X)</f>
        <v>1.2052012403158643E-2</v>
      </c>
      <c r="H90" s="114">
        <f>SUMIF([1]Detallado!$M:$M,[1]Abs!$B90,[1]Detallado!Y:Y)</f>
        <v>4.3962333938685223</v>
      </c>
      <c r="I90" s="40"/>
      <c r="J90" s="72">
        <f>SUMIF([1]Detallado!$M:$M,[1]Abs!$B90,[1]Detallado!AI:AI)</f>
        <v>6.1754108609620828E-2</v>
      </c>
      <c r="K90" s="114">
        <f>SUMIF([1]Detallado!$M:$M,[1]Abs!$B90,[1]Detallado!AJ:AJ)</f>
        <v>22.556340169947958</v>
      </c>
      <c r="L90" s="40"/>
      <c r="M90" s="72">
        <f>SUMIF([1]Detallado!$M:$M,[1]Abs!$B90,[1]Detallado!AT:AT)</f>
        <v>9.8351888059730497E-2</v>
      </c>
      <c r="N90" s="114">
        <f>SUMIF([1]Detallado!$M:$M,[1]Abs!$B90,[1]Detallado!AU:AU)</f>
        <v>35.966975003463041</v>
      </c>
      <c r="O90" s="40"/>
      <c r="P90" s="72">
        <f>INDEX([1]Rep1!AD:AD,MATCH([1]Abs!$B90,[1]Rep1!$B:$B,0),0)</f>
        <v>1.1593940787454243E-2</v>
      </c>
      <c r="Q90" s="115">
        <f>INDEX([1]Rep1!AE:AE,MATCH([1]Abs!$B90,[1]Rep1!$B:$B,0),0)</f>
        <v>4.2296338371445916</v>
      </c>
      <c r="R90" s="40"/>
      <c r="S90" s="72">
        <f>INDEX([1]Rep1!AF:AF,MATCH([1]Abs!$B90,[1]Rep1!$B:$B,0),0)</f>
        <v>1.40770767695724E-2</v>
      </c>
      <c r="T90" s="114">
        <f>INDEX([1]Rep1!AG:AG,MATCH([1]Abs!$B90,[1]Rep1!$B:$B,0),0)</f>
        <v>5.2163171295718396</v>
      </c>
      <c r="U90" s="40"/>
      <c r="V90" s="72">
        <f>INDEX([1]Rep1!AH:AH,MATCH([1]Abs!$B90,[1]Rep1!$B:$B,0),0)</f>
        <v>2.61420849413323E-2</v>
      </c>
      <c r="W90" s="114">
        <f>INDEX([1]Rep1!AI:AI,MATCH([1]Abs!$B90,[1]Rep1!$B:$B,0),0)</f>
        <v>9.7044414209446295</v>
      </c>
      <c r="X90" s="44"/>
      <c r="AA90" s="111">
        <f t="shared" si="1"/>
        <v>3.6477172830624856E-2</v>
      </c>
      <c r="AB90" s="111">
        <f t="shared" si="2"/>
        <v>3.6526055800656237E-2</v>
      </c>
      <c r="AC90" s="111">
        <f t="shared" si="3"/>
        <v>3.6569684337549049E-2</v>
      </c>
      <c r="AE90" s="112">
        <f t="shared" si="4"/>
        <v>0.16659955672393068</v>
      </c>
      <c r="AF90" s="111">
        <f t="shared" si="5"/>
        <v>3.6369762066078282E-2</v>
      </c>
      <c r="AG90" s="112">
        <f t="shared" si="6"/>
        <v>17.340023040376117</v>
      </c>
      <c r="AH90" s="111">
        <f t="shared" si="7"/>
        <v>3.6369762066040777E-2</v>
      </c>
      <c r="AI90" s="112">
        <f t="shared" si="8"/>
        <v>26.262533582518412</v>
      </c>
      <c r="AJ90" s="111">
        <f t="shared" si="9"/>
        <v>3.6369762066041457E-2</v>
      </c>
    </row>
    <row r="91" spans="2:36" x14ac:dyDescent="0.35">
      <c r="B91" s="50" t="s">
        <v>153</v>
      </c>
      <c r="E91" s="53" t="s">
        <v>154</v>
      </c>
      <c r="G91" s="72">
        <f>SUMIF([1]Detallado!$M:$M,[1]Abs!$B91,[1]Detallado!X:X)</f>
        <v>0</v>
      </c>
      <c r="H91" s="114">
        <f>SUMIF([1]Detallado!$M:$M,[1]Abs!$B91,[1]Detallado!Y:Y)</f>
        <v>0</v>
      </c>
      <c r="I91" s="40"/>
      <c r="J91" s="72">
        <f>SUMIF([1]Detallado!$M:$M,[1]Abs!$B91,[1]Detallado!AI:AI)</f>
        <v>0</v>
      </c>
      <c r="K91" s="114">
        <f>SUMIF([1]Detallado!$M:$M,[1]Abs!$B91,[1]Detallado!AJ:AJ)</f>
        <v>0</v>
      </c>
      <c r="L91" s="40"/>
      <c r="M91" s="72">
        <f>SUMIF([1]Detallado!$M:$M,[1]Abs!$B91,[1]Detallado!AT:AT)</f>
        <v>0</v>
      </c>
      <c r="N91" s="114">
        <f>SUMIF([1]Detallado!$M:$M,[1]Abs!$B91,[1]Detallado!AU:AU)</f>
        <v>0</v>
      </c>
      <c r="O91" s="40"/>
      <c r="P91" s="72">
        <f>INDEX([1]Rep1!AD:AD,MATCH([1]Abs!$B91,[1]Rep1!$B:$B,0),0)</f>
        <v>0</v>
      </c>
      <c r="Q91" s="115">
        <f>INDEX([1]Rep1!AE:AE,MATCH([1]Abs!$B91,[1]Rep1!$B:$B,0),0)</f>
        <v>0</v>
      </c>
      <c r="R91" s="40"/>
      <c r="S91" s="72">
        <f>INDEX([1]Rep1!AF:AF,MATCH([1]Abs!$B91,[1]Rep1!$B:$B,0),0)</f>
        <v>0</v>
      </c>
      <c r="T91" s="114">
        <f>INDEX([1]Rep1!AG:AG,MATCH([1]Abs!$B91,[1]Rep1!$B:$B,0),0)</f>
        <v>0</v>
      </c>
      <c r="U91" s="40"/>
      <c r="V91" s="72">
        <f>INDEX([1]Rep1!AH:AH,MATCH([1]Abs!$B91,[1]Rep1!$B:$B,0),0)</f>
        <v>0</v>
      </c>
      <c r="W91" s="114">
        <f>INDEX([1]Rep1!AI:AI,MATCH([1]Abs!$B91,[1]Rep1!$B:$B,0),0)</f>
        <v>0</v>
      </c>
      <c r="X91" s="44"/>
      <c r="AA91" s="111">
        <f t="shared" si="1"/>
        <v>0</v>
      </c>
      <c r="AB91" s="111">
        <f t="shared" si="2"/>
        <v>0</v>
      </c>
      <c r="AC91" s="111">
        <f t="shared" si="3"/>
        <v>0</v>
      </c>
      <c r="AE91" s="112">
        <f t="shared" si="4"/>
        <v>0</v>
      </c>
      <c r="AF91" s="111">
        <f t="shared" si="5"/>
        <v>0</v>
      </c>
      <c r="AG91" s="112">
        <f t="shared" si="6"/>
        <v>0</v>
      </c>
      <c r="AH91" s="111">
        <f t="shared" si="7"/>
        <v>0</v>
      </c>
      <c r="AI91" s="112">
        <f t="shared" si="8"/>
        <v>0</v>
      </c>
      <c r="AJ91" s="111">
        <f t="shared" si="9"/>
        <v>0</v>
      </c>
    </row>
    <row r="92" spans="2:36" x14ac:dyDescent="0.35">
      <c r="B92" s="50" t="s">
        <v>155</v>
      </c>
      <c r="E92" s="53" t="s">
        <v>156</v>
      </c>
      <c r="G92" s="72">
        <f>SUMIF([1]Detallado!$M:$M,[1]Abs!$B92,[1]Detallado!X:X)</f>
        <v>0</v>
      </c>
      <c r="H92" s="114">
        <f>SUMIF([1]Detallado!$M:$M,[1]Abs!$B92,[1]Detallado!Y:Y)</f>
        <v>0</v>
      </c>
      <c r="I92" s="40"/>
      <c r="J92" s="72">
        <f>SUMIF([1]Detallado!$M:$M,[1]Abs!$B92,[1]Detallado!AI:AI)</f>
        <v>6.7513651264672217E-3</v>
      </c>
      <c r="K92" s="114">
        <f>SUMIF([1]Detallado!$M:$M,[1]Abs!$B92,[1]Detallado!AJ:AJ)</f>
        <v>2.4080596087427968</v>
      </c>
      <c r="L92" s="40"/>
      <c r="M92" s="72">
        <f>SUMIF([1]Detallado!$M:$M,[1]Abs!$B92,[1]Detallado!AT:AT)</f>
        <v>1.0581501537999364E-2</v>
      </c>
      <c r="N92" s="114">
        <f>SUMIF([1]Detallado!$M:$M,[1]Abs!$B92,[1]Detallado!AU:AU)</f>
        <v>3.773965222499954</v>
      </c>
      <c r="O92" s="40"/>
      <c r="P92" s="72">
        <f>INDEX([1]Rep1!AD:AD,MATCH([1]Abs!$B92,[1]Rep1!$B:$B,0),0)</f>
        <v>-1.1899205787615215E-3</v>
      </c>
      <c r="Q92" s="115">
        <f>INDEX([1]Rep1!AE:AE,MATCH([1]Abs!$B92,[1]Rep1!$B:$B,0),0)</f>
        <v>-0.43341062110800233</v>
      </c>
      <c r="R92" s="40"/>
      <c r="S92" s="72">
        <f>INDEX([1]Rep1!AF:AF,MATCH([1]Abs!$B92,[1]Rep1!$B:$B,0),0)</f>
        <v>4.2015217066305858E-4</v>
      </c>
      <c r="T92" s="114">
        <f>INDEX([1]Rep1!AG:AG,MATCH([1]Abs!$B92,[1]Rep1!$B:$B,0),0)</f>
        <v>0.11625379869879526</v>
      </c>
      <c r="U92" s="40"/>
      <c r="V92" s="72">
        <f>INDEX([1]Rep1!AH:AH,MATCH([1]Abs!$B92,[1]Rep1!$B:$B,0),0)</f>
        <v>-3.4962142390567949E-3</v>
      </c>
      <c r="W92" s="114">
        <f>INDEX([1]Rep1!AI:AI,MATCH([1]Abs!$B92,[1]Rep1!$B:$B,0),0)</f>
        <v>-1.3560815088045728</v>
      </c>
      <c r="X92" s="44"/>
      <c r="AA92" s="111">
        <f t="shared" si="1"/>
        <v>0</v>
      </c>
      <c r="AB92" s="111">
        <f t="shared" si="2"/>
        <v>3.5667743687903E-2</v>
      </c>
      <c r="AC92" s="111">
        <f t="shared" si="3"/>
        <v>3.5665687038339687E-2</v>
      </c>
      <c r="AE92" s="112">
        <f t="shared" si="4"/>
        <v>0.43341062110800233</v>
      </c>
      <c r="AF92" s="111">
        <f t="shared" si="5"/>
        <v>3.6423491520677746E-2</v>
      </c>
      <c r="AG92" s="112">
        <f t="shared" si="6"/>
        <v>2.2918058100440017</v>
      </c>
      <c r="AH92" s="111">
        <f t="shared" si="7"/>
        <v>3.6198526665304792E-2</v>
      </c>
      <c r="AI92" s="112">
        <f t="shared" si="8"/>
        <v>5.1300467313045264</v>
      </c>
      <c r="AJ92" s="111">
        <f t="shared" si="9"/>
        <v>3.644090286057252E-2</v>
      </c>
    </row>
    <row r="93" spans="2:36" x14ac:dyDescent="0.35">
      <c r="B93" s="50" t="s">
        <v>157</v>
      </c>
      <c r="E93" s="102" t="s">
        <v>158</v>
      </c>
      <c r="G93" s="103">
        <f>SUMIF([1]Detallado!$M:$M,[1]Abs!$B93,[1]Detallado!X:X)</f>
        <v>5.2309169918704295E-4</v>
      </c>
      <c r="H93" s="104">
        <f>SUMIF([1]Detallado!$M:$M,[1]Abs!$B93,[1]Detallado!Y:Y)</f>
        <v>0.14559571946959299</v>
      </c>
      <c r="I93" s="40"/>
      <c r="J93" s="103">
        <f>SUMIF([1]Detallado!$M:$M,[1]Abs!$B93,[1]Detallado!AI:AI)</f>
        <v>2.6655037321299101E-3</v>
      </c>
      <c r="K93" s="104">
        <f>SUMIF([1]Detallado!$M:$M,[1]Abs!$B93,[1]Detallado!AJ:AJ)</f>
        <v>0.74190803300622199</v>
      </c>
      <c r="L93" s="40"/>
      <c r="M93" s="103">
        <f>SUMIF([1]Detallado!$M:$M,[1]Abs!$B93,[1]Detallado!AT:AT)</f>
        <v>6.3786012237437902E-3</v>
      </c>
      <c r="N93" s="104">
        <f>SUMIF([1]Detallado!$M:$M,[1]Abs!$B93,[1]Detallado!AU:AU)</f>
        <v>1.77540006048416</v>
      </c>
      <c r="O93" s="40"/>
      <c r="P93" s="105">
        <f>INDEX([1]Rep1!AD:AD,MATCH([1]Abs!$B93,[1]Rep1!$B:$B,0),0)</f>
        <v>3.0301614662511301E-4</v>
      </c>
      <c r="Q93" s="106">
        <f>INDEX([1]Rep1!AE:AE,MATCH([1]Abs!$B93,[1]Rep1!$B:$B,0),0)</f>
        <v>8.4340573454885298E-2</v>
      </c>
      <c r="R93" s="40"/>
      <c r="S93" s="107">
        <f>INDEX([1]Rep1!AF:AF,MATCH([1]Abs!$B93,[1]Rep1!$B:$B,0),0)</f>
        <v>-2.32185761733771E-5</v>
      </c>
      <c r="T93" s="108">
        <f>INDEX([1]Rep1!AG:AG,MATCH([1]Abs!$B93,[1]Rep1!$B:$B,0),0)</f>
        <v>-6.4625864035690803E-3</v>
      </c>
      <c r="U93" s="40"/>
      <c r="V93" s="109">
        <f>INDEX([1]Rep1!AH:AH,MATCH([1]Abs!$B93,[1]Rep1!$B:$B,0),0)</f>
        <v>1.2119503289843699E-4</v>
      </c>
      <c r="W93" s="110">
        <f>INDEX([1]Rep1!AI:AI,MATCH([1]Abs!$B93,[1]Rep1!$B:$B,0),0)</f>
        <v>3.3733049173167301E-2</v>
      </c>
      <c r="X93" s="44"/>
      <c r="AA93" s="111">
        <f t="shared" si="1"/>
        <v>2.7833689522481227E-2</v>
      </c>
      <c r="AB93" s="111">
        <f t="shared" si="2"/>
        <v>2.783368952229489E-2</v>
      </c>
      <c r="AC93" s="111">
        <f t="shared" si="3"/>
        <v>2.7833689522326416E-2</v>
      </c>
      <c r="AE93" s="112">
        <f t="shared" si="4"/>
        <v>6.125514601470769E-2</v>
      </c>
      <c r="AF93" s="111">
        <f t="shared" si="5"/>
        <v>2.7833689522360875E-2</v>
      </c>
      <c r="AG93" s="112">
        <f t="shared" si="6"/>
        <v>0.7483706194097911</v>
      </c>
      <c r="AH93" s="111">
        <f t="shared" si="7"/>
        <v>2.7833689522293911E-2</v>
      </c>
      <c r="AI93" s="112">
        <f t="shared" si="8"/>
        <v>1.7416670113109927</v>
      </c>
      <c r="AJ93" s="111">
        <f t="shared" si="9"/>
        <v>2.7833689522330649E-2</v>
      </c>
    </row>
    <row r="94" spans="2:36" x14ac:dyDescent="0.35">
      <c r="B94" s="50" t="s">
        <v>159</v>
      </c>
      <c r="E94" s="124" t="s">
        <v>145</v>
      </c>
      <c r="G94" s="125">
        <f>SUMIF([1]Detallado!$M:$M,[1]Abs!$B94,[1]Detallado!X:X)</f>
        <v>2.0144214462296298E-3</v>
      </c>
      <c r="H94" s="126">
        <f>SUMIF([1]Detallado!$M:$M,[1]Abs!$B94,[1]Detallado!Y:Y)</f>
        <v>0.48593223325621399</v>
      </c>
      <c r="I94" s="40"/>
      <c r="J94" s="125">
        <f>SUMIF([1]Detallado!$M:$M,[1]Abs!$B94,[1]Detallado!AI:AI)</f>
        <v>3.9879853021251403E-3</v>
      </c>
      <c r="K94" s="126">
        <f>SUMIF([1]Detallado!$M:$M,[1]Abs!$B94,[1]Detallado!AJ:AJ)</f>
        <v>0.96200852491845601</v>
      </c>
      <c r="L94" s="40"/>
      <c r="M94" s="125">
        <f>SUMIF([1]Detallado!$M:$M,[1]Abs!$B94,[1]Detallado!AT:AT)</f>
        <v>6.9479941770541698E-3</v>
      </c>
      <c r="N94" s="126">
        <f>SUMIF([1]Detallado!$M:$M,[1]Abs!$B94,[1]Detallado!AU:AU)</f>
        <v>1.67604169098778</v>
      </c>
      <c r="O94" s="40"/>
      <c r="P94" s="127">
        <f>INDEX([1]Rep1!AD:AD,MATCH([1]Abs!$B94,[1]Rep1!$B:$B,0),0)</f>
        <v>2.0136613100013132E-3</v>
      </c>
      <c r="Q94" s="128">
        <f>INDEX([1]Rep1!AE:AE,MATCH([1]Abs!$B94,[1]Rep1!$B:$B,0),0)</f>
        <v>0.48582252187459651</v>
      </c>
      <c r="R94" s="40"/>
      <c r="S94" s="129">
        <f>INDEX([1]Rep1!AF:AF,MATCH([1]Abs!$B94,[1]Rep1!$B:$B,0),0)</f>
        <v>1.9961445727819304E-3</v>
      </c>
      <c r="T94" s="130">
        <f>INDEX([1]Rep1!AG:AG,MATCH([1]Abs!$B94,[1]Rep1!$B:$B,0),0)</f>
        <v>0.67024535559600107</v>
      </c>
      <c r="U94" s="40"/>
      <c r="V94" s="131">
        <f>INDEX([1]Rep1!AH:AH,MATCH([1]Abs!$B94,[1]Rep1!$B:$B,0),0)</f>
        <v>4.8242880169166499E-3</v>
      </c>
      <c r="W94" s="132">
        <f>INDEX([1]Rep1!AI:AI,MATCH([1]Abs!$B94,[1]Rep1!$B:$B,0),0)</f>
        <v>1.2887113658401481</v>
      </c>
      <c r="X94" s="44"/>
      <c r="AA94" s="111">
        <f t="shared" si="1"/>
        <v>2.4122669770306901E-2</v>
      </c>
      <c r="AB94" s="111">
        <f t="shared" si="2"/>
        <v>2.4122669770267596E-2</v>
      </c>
      <c r="AC94" s="111">
        <f t="shared" si="3"/>
        <v>2.4122669770261562E-2</v>
      </c>
      <c r="AE94" s="112">
        <f t="shared" si="4"/>
        <v>1.0971138161747218E-4</v>
      </c>
      <c r="AF94" s="111">
        <f t="shared" si="5"/>
        <v>1.4433121002590926E-2</v>
      </c>
      <c r="AG94" s="112">
        <f t="shared" si="6"/>
        <v>0.29176316932245494</v>
      </c>
      <c r="AH94" s="111">
        <f t="shared" si="7"/>
        <v>1.4647916624270505E-2</v>
      </c>
      <c r="AI94" s="112">
        <f t="shared" si="8"/>
        <v>0.38733032514763188</v>
      </c>
      <c r="AJ94" s="111">
        <f t="shared" si="9"/>
        <v>1.8238414165665479E-2</v>
      </c>
    </row>
    <row r="95" spans="2:36" x14ac:dyDescent="0.35">
      <c r="E95" s="118"/>
      <c r="G95" s="118"/>
      <c r="H95" s="118"/>
      <c r="J95" s="118"/>
      <c r="K95" s="118"/>
      <c r="M95" s="118"/>
      <c r="N95" s="118"/>
      <c r="P95" s="118"/>
      <c r="Q95" s="119"/>
      <c r="S95" s="118"/>
      <c r="T95" s="119"/>
      <c r="V95" s="118"/>
      <c r="W95" s="119"/>
      <c r="X95" s="44"/>
      <c r="AA95" s="119"/>
      <c r="AB95" s="119"/>
      <c r="AC95" s="119"/>
      <c r="AE95" s="119"/>
      <c r="AF95" s="119"/>
      <c r="AG95" s="119"/>
      <c r="AH95" s="119"/>
      <c r="AI95" s="119"/>
      <c r="AJ95" s="119"/>
    </row>
    <row r="96" spans="2:36" x14ac:dyDescent="0.35">
      <c r="B96" t="s">
        <v>160</v>
      </c>
      <c r="E96" s="93" t="s">
        <v>161</v>
      </c>
      <c r="G96" s="94">
        <f>+G97+G98+G111+G119+G116</f>
        <v>2.2523342615957911E-2</v>
      </c>
      <c r="H96" s="95">
        <f>+H97+H98+H111+H119+H116</f>
        <v>4.190878781444856</v>
      </c>
      <c r="I96" s="40"/>
      <c r="J96" s="94">
        <f>+J97+J98+J111+J119+J116</f>
        <v>8.3974965849721167E-2</v>
      </c>
      <c r="K96" s="95">
        <f>+K97+K98+K111+K119+K116</f>
        <v>18.045026171310507</v>
      </c>
      <c r="L96" s="40"/>
      <c r="M96" s="94">
        <f>+M97+M98+M111+M119+M116</f>
        <v>0.17572237910104405</v>
      </c>
      <c r="N96" s="95">
        <f>+N97+N98+N111+N119+N116</f>
        <v>45.913187729557123</v>
      </c>
      <c r="O96" s="40"/>
      <c r="P96" s="96">
        <f>+P97+P98+P111+P119+P116</f>
        <v>3.2376155042372064E-3</v>
      </c>
      <c r="Q96" s="97">
        <f>+Q97+Q98+Q111+Q119+Q116</f>
        <v>-4.1940539085431947</v>
      </c>
      <c r="R96" s="40"/>
      <c r="S96" s="98">
        <f>+S97+S98+S111+S119+S116</f>
        <v>-1.0392421053986628E-2</v>
      </c>
      <c r="T96" s="133">
        <f>+T119+T116+T111+T98+T97</f>
        <v>-16.356188669637792</v>
      </c>
      <c r="U96" s="40"/>
      <c r="V96" s="100">
        <f>+V119+V116+V111+V98+V97</f>
        <v>1.4411832472784325E-3</v>
      </c>
      <c r="W96" s="101">
        <f>+W119+W116+W111+W98+W97</f>
        <v>-10.902974270984922</v>
      </c>
      <c r="X96" s="44"/>
      <c r="AA96" s="134">
        <f t="shared" ref="AA96:AA167" si="11">IFERROR(H96/G96/10000,0)</f>
        <v>1.860682427516596E-2</v>
      </c>
      <c r="AB96" s="135">
        <f t="shared" ref="AB96:AB167" si="12">IFERROR(K96/J96/10000,0)</f>
        <v>2.1488578159833124E-2</v>
      </c>
      <c r="AC96" s="136">
        <f t="shared" ref="AC96:AC167" si="13">IFERROR(N96/M96/10000,0)</f>
        <v>2.6128252966092658E-2</v>
      </c>
      <c r="AE96" s="91">
        <f t="shared" ref="AE96:AE167" si="14">+H96-Q96</f>
        <v>8.3849326899880516</v>
      </c>
      <c r="AF96" s="90">
        <f t="shared" ref="AF96:AF167" si="15">IFERROR(AE96/(G96-P96)/10000,0)</f>
        <v>4.3477399848161249E-2</v>
      </c>
      <c r="AG96" s="91">
        <f t="shared" ref="AG96:AG167" si="16">+K96-T96</f>
        <v>34.401214840948299</v>
      </c>
      <c r="AH96" s="90">
        <f t="shared" ref="AH96:AH167" si="17">IFERROR(AG96/(J96-S96)/10000,0)</f>
        <v>3.6454559111667673E-2</v>
      </c>
      <c r="AI96" s="91">
        <f t="shared" ref="AI96:AI167" si="18">+N96-W96</f>
        <v>56.816162000542043</v>
      </c>
      <c r="AJ96" s="90">
        <f t="shared" ref="AJ96:AJ167" si="19">IFERROR(AI96/(M96-V96)/10000,0)</f>
        <v>3.2600282389739201E-2</v>
      </c>
    </row>
    <row r="97" spans="2:36" x14ac:dyDescent="0.35">
      <c r="B97" s="50" t="s">
        <v>162</v>
      </c>
      <c r="E97" s="102" t="s">
        <v>163</v>
      </c>
      <c r="G97" s="103">
        <f>SUMIF([1]Detallado!$M:$M,[1]Abs!$B97,[1]Detallado!$X:$X)</f>
        <v>0</v>
      </c>
      <c r="H97" s="104">
        <f>SUMIF([1]Detallado!$M:$M,[1]Abs!$B97,[1]Detallado!Y:Y)</f>
        <v>0</v>
      </c>
      <c r="I97" s="40"/>
      <c r="J97" s="103">
        <f>SUMIF([1]Detallado!$M:$M,[1]Abs!$B97,[1]Detallado!AI:AI)</f>
        <v>0</v>
      </c>
      <c r="K97" s="104">
        <f>SUMIF([1]Detallado!$M:$M,[1]Abs!$B97,[1]Detallado!AJ:AJ)</f>
        <v>0</v>
      </c>
      <c r="L97" s="40"/>
      <c r="M97" s="103">
        <f>SUMIF([1]Detallado!$M:$M,[1]Abs!$B97,[1]Detallado!AT:AT)</f>
        <v>0</v>
      </c>
      <c r="N97" s="104">
        <f>SUMIF([1]Detallado!$M:$M,[1]Abs!$B97,[1]Detallado!AU:AU)</f>
        <v>0</v>
      </c>
      <c r="O97" s="40"/>
      <c r="P97" s="105">
        <f>INDEX([1]Rep1!AD:AD,MATCH([1]Abs!$B97,[1]Rep1!$B:$B,0),0)</f>
        <v>0</v>
      </c>
      <c r="Q97" s="106">
        <f>INDEX([1]Rep1!AE:AE,MATCH([1]Abs!$B97,[1]Rep1!$B:$B,0),0)</f>
        <v>0</v>
      </c>
      <c r="R97" s="40"/>
      <c r="S97" s="107">
        <f>INDEX([1]Rep1!AF:AF,MATCH([1]Abs!$B97,[1]Rep1!$B:$B,0),0)</f>
        <v>0</v>
      </c>
      <c r="T97" s="108">
        <f>INDEX([1]Rep1!AG:AG,MATCH([1]Abs!$B97,[1]Rep1!$B:$B,0),0)</f>
        <v>0</v>
      </c>
      <c r="U97" s="40"/>
      <c r="V97" s="109">
        <f>INDEX([1]Rep1!AH:AH,MATCH([1]Abs!$B97,[1]Rep1!$B:$B,0),0)</f>
        <v>0</v>
      </c>
      <c r="W97" s="110">
        <f>INDEX([1]Rep1!AI:AI,MATCH([1]Abs!$B97,[1]Rep1!$B:$B,0),0)</f>
        <v>0</v>
      </c>
      <c r="X97" s="44"/>
      <c r="AA97" s="137">
        <f t="shared" si="11"/>
        <v>0</v>
      </c>
      <c r="AB97" s="111">
        <f t="shared" si="12"/>
        <v>0</v>
      </c>
      <c r="AC97" s="138">
        <f t="shared" si="13"/>
        <v>0</v>
      </c>
      <c r="AE97" s="112">
        <f t="shared" si="14"/>
        <v>0</v>
      </c>
      <c r="AF97" s="111">
        <f t="shared" si="15"/>
        <v>0</v>
      </c>
      <c r="AG97" s="112">
        <f t="shared" si="16"/>
        <v>0</v>
      </c>
      <c r="AH97" s="111">
        <f t="shared" si="17"/>
        <v>0</v>
      </c>
      <c r="AI97" s="112">
        <f t="shared" si="18"/>
        <v>0</v>
      </c>
      <c r="AJ97" s="111">
        <f t="shared" si="19"/>
        <v>0</v>
      </c>
    </row>
    <row r="98" spans="2:36" x14ac:dyDescent="0.35">
      <c r="B98" t="s">
        <v>164</v>
      </c>
      <c r="C98" s="92" t="s">
        <v>48</v>
      </c>
      <c r="E98" s="102" t="s">
        <v>48</v>
      </c>
      <c r="G98" s="103">
        <f>SUM(G99:G103,G108:G110)</f>
        <v>1.875814333868767E-2</v>
      </c>
      <c r="H98" s="104">
        <f t="shared" ref="H98:V98" si="20">SUM(H99:H103,H108:H110)</f>
        <v>4.1904772374334813</v>
      </c>
      <c r="I98">
        <f t="shared" si="20"/>
        <v>0</v>
      </c>
      <c r="J98" s="103">
        <f t="shared" si="20"/>
        <v>7.2037339718718826E-2</v>
      </c>
      <c r="K98" s="104">
        <f t="shared" si="20"/>
        <v>18.256051269523976</v>
      </c>
      <c r="L98" s="60">
        <f t="shared" si="20"/>
        <v>0</v>
      </c>
      <c r="M98" s="103">
        <f t="shared" si="20"/>
        <v>0.15549453159235138</v>
      </c>
      <c r="N98" s="104">
        <f t="shared" si="20"/>
        <v>46.308447832960084</v>
      </c>
      <c r="O98" s="40">
        <f t="shared" si="20"/>
        <v>0</v>
      </c>
      <c r="P98" s="105">
        <f t="shared" si="20"/>
        <v>-1.7268389855024232E-4</v>
      </c>
      <c r="Q98" s="106">
        <f t="shared" si="20"/>
        <v>-4.1907718908057259</v>
      </c>
      <c r="R98" s="40">
        <f t="shared" si="20"/>
        <v>0</v>
      </c>
      <c r="S98" s="107">
        <f t="shared" si="20"/>
        <v>-1.4444804867857278E-2</v>
      </c>
      <c r="T98" s="108">
        <f t="shared" si="20"/>
        <v>-16.31860201173545</v>
      </c>
      <c r="U98" s="40">
        <f t="shared" si="20"/>
        <v>0</v>
      </c>
      <c r="V98" s="109">
        <f t="shared" si="20"/>
        <v>8.9291851991563642E-3</v>
      </c>
      <c r="W98" s="110">
        <f>SUM(W99:W103,W108:W110)</f>
        <v>-8.8498400785155589</v>
      </c>
      <c r="X98" s="44"/>
      <c r="AA98" s="137">
        <f t="shared" si="11"/>
        <v>2.2339509629350395E-2</v>
      </c>
      <c r="AB98" s="111">
        <f t="shared" si="12"/>
        <v>2.5342483968463593E-2</v>
      </c>
      <c r="AC98" s="138">
        <f t="shared" si="13"/>
        <v>2.9781399614980383E-2</v>
      </c>
      <c r="AE98" s="112">
        <f t="shared" si="14"/>
        <v>8.3812491282392081</v>
      </c>
      <c r="AF98" s="111">
        <f t="shared" si="15"/>
        <v>4.4273021052946171E-2</v>
      </c>
      <c r="AG98" s="112">
        <f t="shared" si="16"/>
        <v>34.57465328125943</v>
      </c>
      <c r="AH98" s="111">
        <f t="shared" si="17"/>
        <v>3.9978949928383439E-2</v>
      </c>
      <c r="AI98" s="112">
        <f t="shared" si="18"/>
        <v>55.158287911475639</v>
      </c>
      <c r="AJ98" s="111">
        <f t="shared" si="19"/>
        <v>3.7633921843640263E-2</v>
      </c>
    </row>
    <row r="99" spans="2:36" x14ac:dyDescent="0.35">
      <c r="B99" s="50" t="s">
        <v>165</v>
      </c>
      <c r="C99" s="139" t="s">
        <v>166</v>
      </c>
      <c r="E99" s="53" t="s">
        <v>167</v>
      </c>
      <c r="G99" s="72">
        <f>SUMIF([1]Detallado!$M:$M,[1]Abs!$B99,[1]Detallado!X:X)</f>
        <v>0</v>
      </c>
      <c r="H99" s="114">
        <f>SUMIF([1]Detallado!$M:$M,[1]Abs!$B99,[1]Detallado!Y:Y)</f>
        <v>0</v>
      </c>
      <c r="I99" s="40"/>
      <c r="J99" s="72">
        <f>SUMIF([1]Detallado!$M:$M,[1]Abs!$B99,[1]Detallado!AI:AI)</f>
        <v>0</v>
      </c>
      <c r="K99" s="114">
        <f>SUMIF([1]Detallado!$M:$M,[1]Abs!$B99,[1]Detallado!AJ:AJ)</f>
        <v>0</v>
      </c>
      <c r="L99" s="40"/>
      <c r="M99" s="72">
        <f>SUMIF([1]Detallado!$M:$M,[1]Abs!$B99,[1]Detallado!AT:AT)</f>
        <v>0</v>
      </c>
      <c r="N99" s="114">
        <f>SUMIF([1]Detallado!$M:$M,[1]Abs!$B99,[1]Detallado!AU:AU)</f>
        <v>0</v>
      </c>
      <c r="O99" s="40"/>
      <c r="P99" s="72">
        <f>INDEX([1]Rep1!AD:AD,MATCH([1]Abs!$B99,[1]Rep1!$B:$B,0),0)</f>
        <v>0</v>
      </c>
      <c r="Q99" s="115">
        <f>INDEX([1]Rep1!AE:AE,MATCH([1]Abs!$B99,[1]Rep1!$B:$B,0),0)</f>
        <v>0</v>
      </c>
      <c r="R99" s="40"/>
      <c r="S99" s="72">
        <f>INDEX([1]Rep1!AF:AF,MATCH([1]Abs!$B99,[1]Rep1!$B:$B,0),0)</f>
        <v>-4.1035961280008202E-3</v>
      </c>
      <c r="T99" s="114">
        <f>INDEX([1]Rep1!AG:AG,MATCH([1]Abs!$B99,[1]Rep1!$B:$B,0),0)</f>
        <v>-0.51402039181652603</v>
      </c>
      <c r="U99" s="40"/>
      <c r="V99" s="72">
        <f>INDEX([1]Rep1!AH:AH,MATCH([1]Abs!$B99,[1]Rep1!$B:$B,0),0)</f>
        <v>-1.44350825471516E-2</v>
      </c>
      <c r="W99" s="114">
        <f>INDEX([1]Rep1!AI:AI,MATCH([1]Abs!$B99,[1]Rep1!$B:$B,0),0)</f>
        <v>-1.80815230235683</v>
      </c>
      <c r="X99" s="44"/>
      <c r="AA99" s="140">
        <f t="shared" si="11"/>
        <v>0</v>
      </c>
      <c r="AB99" s="116">
        <f t="shared" si="12"/>
        <v>0</v>
      </c>
      <c r="AC99" s="141">
        <f t="shared" si="13"/>
        <v>0</v>
      </c>
      <c r="AE99" s="117">
        <f t="shared" si="14"/>
        <v>0</v>
      </c>
      <c r="AF99" s="116">
        <f t="shared" si="15"/>
        <v>0</v>
      </c>
      <c r="AG99" s="117">
        <f t="shared" si="16"/>
        <v>0.51402039181652603</v>
      </c>
      <c r="AH99" s="116">
        <f t="shared" si="17"/>
        <v>1.2526096033406318E-2</v>
      </c>
      <c r="AI99" s="117">
        <f t="shared" si="18"/>
        <v>1.80815230235683</v>
      </c>
      <c r="AJ99" s="116">
        <f t="shared" si="19"/>
        <v>1.2526096033400399E-2</v>
      </c>
    </row>
    <row r="100" spans="2:36" x14ac:dyDescent="0.35">
      <c r="B100" s="50" t="s">
        <v>168</v>
      </c>
      <c r="E100" s="53" t="s">
        <v>114</v>
      </c>
      <c r="G100" s="72">
        <f>SUMIF([1]Detallado!$M:$M,[1]Abs!$B100,[1]Detallado!X:X)</f>
        <v>0</v>
      </c>
      <c r="H100" s="114">
        <f>SUMIF([1]Detallado!$M:$M,[1]Abs!$B100,[1]Detallado!Y:Y)</f>
        <v>0</v>
      </c>
      <c r="J100" s="72">
        <f>SUMIF([1]Detallado!$M:$M,[1]Abs!$B100,[1]Detallado!AI:AI)</f>
        <v>0</v>
      </c>
      <c r="K100" s="114">
        <f>SUMIF([1]Detallado!$M:$M,[1]Abs!$B100,[1]Detallado!AJ:AJ)</f>
        <v>0</v>
      </c>
      <c r="L100" s="60"/>
      <c r="M100" s="72">
        <f>SUMIF([1]Detallado!$M:$M,[1]Abs!$B100,[1]Detallado!AT:AT)</f>
        <v>0</v>
      </c>
      <c r="N100" s="114">
        <f>SUMIF([1]Detallado!$M:$M,[1]Abs!$B100,[1]Detallado!AU:AU)</f>
        <v>0</v>
      </c>
      <c r="O100" s="40"/>
      <c r="P100" s="72">
        <f>INDEX([1]Rep1!AD:AD,MATCH([1]Abs!$B100,[1]Rep1!$B:$B,0),0)</f>
        <v>0</v>
      </c>
      <c r="Q100" s="115">
        <f>INDEX([1]Rep1!AE:AE,MATCH([1]Abs!$B100,[1]Rep1!$B:$B,0),0)</f>
        <v>0</v>
      </c>
      <c r="R100" s="40"/>
      <c r="S100" s="72">
        <f>INDEX([1]Rep1!AF:AF,MATCH([1]Abs!$B100,[1]Rep1!$B:$B,0),0)</f>
        <v>0</v>
      </c>
      <c r="T100" s="114">
        <f>INDEX([1]Rep1!AG:AG,MATCH([1]Abs!$B100,[1]Rep1!$B:$B,0),0)</f>
        <v>0</v>
      </c>
      <c r="U100" s="40"/>
      <c r="V100" s="72">
        <f>INDEX([1]Rep1!AH:AH,MATCH([1]Abs!$B100,[1]Rep1!$B:$B,0),0)</f>
        <v>0</v>
      </c>
      <c r="W100" s="114">
        <f>INDEX([1]Rep1!AI:AI,MATCH([1]Abs!$B100,[1]Rep1!$B:$B,0),0)</f>
        <v>0</v>
      </c>
      <c r="X100" s="44"/>
      <c r="AA100" s="140">
        <f t="shared" si="11"/>
        <v>0</v>
      </c>
      <c r="AB100" s="116">
        <f t="shared" si="12"/>
        <v>0</v>
      </c>
      <c r="AC100" s="141">
        <f t="shared" si="13"/>
        <v>0</v>
      </c>
      <c r="AE100" s="117">
        <f t="shared" si="14"/>
        <v>0</v>
      </c>
      <c r="AF100" s="116">
        <f t="shared" si="15"/>
        <v>0</v>
      </c>
      <c r="AG100" s="117">
        <f t="shared" si="16"/>
        <v>0</v>
      </c>
      <c r="AH100" s="116">
        <f t="shared" si="17"/>
        <v>0</v>
      </c>
      <c r="AI100" s="117">
        <f t="shared" si="18"/>
        <v>0</v>
      </c>
      <c r="AJ100" s="116">
        <f t="shared" si="19"/>
        <v>0</v>
      </c>
    </row>
    <row r="101" spans="2:36" x14ac:dyDescent="0.35">
      <c r="B101" s="50" t="s">
        <v>169</v>
      </c>
      <c r="C101" s="113" t="s">
        <v>170</v>
      </c>
      <c r="E101" s="53" t="s">
        <v>171</v>
      </c>
      <c r="G101" s="72">
        <f>SUMIF([1]Detallado!$M:$M,[1]Abs!$B101,[1]Detallado!X:X)</f>
        <v>3.2914378226559897E-3</v>
      </c>
      <c r="H101" s="114">
        <f>SUMIF([1]Detallado!$M:$M,[1]Abs!$B101,[1]Detallado!Y:Y)</f>
        <v>0.50122280748743298</v>
      </c>
      <c r="J101" s="72">
        <f>SUMIF([1]Detallado!$M:$M,[1]Abs!$B101,[1]Detallado!AI:AI)</f>
        <v>1.3996509862605151E-2</v>
      </c>
      <c r="K101" s="114">
        <f>SUMIF([1]Detallado!$M:$M,[1]Abs!$B101,[1]Detallado!AJ:AJ)</f>
        <v>1.958555097647531</v>
      </c>
      <c r="L101" s="60"/>
      <c r="M101" s="72">
        <f>SUMIF([1]Detallado!$M:$M,[1]Abs!$B101,[1]Detallado!AT:AT)</f>
        <v>2.468400077087772E-2</v>
      </c>
      <c r="N101" s="114">
        <f>SUMIF([1]Detallado!$M:$M,[1]Abs!$B101,[1]Detallado!AU:AU)</f>
        <v>3.5944472109306096</v>
      </c>
      <c r="O101" s="40"/>
      <c r="P101" s="72">
        <f>INDEX([1]Rep1!AD:AD,MATCH([1]Abs!$B101,[1]Rep1!$B:$B,0),0)</f>
        <v>3.2914378226559897E-3</v>
      </c>
      <c r="Q101" s="115">
        <f>INDEX([1]Rep1!AE:AE,MATCH([1]Abs!$B101,[1]Rep1!$B:$B,0),0)</f>
        <v>0.50122280748743298</v>
      </c>
      <c r="R101" s="40"/>
      <c r="S101" s="72">
        <f>INDEX([1]Rep1!AF:AF,MATCH([1]Abs!$B101,[1]Rep1!$B:$B,0),0)</f>
        <v>1.0169825745682839E-2</v>
      </c>
      <c r="T101" s="114">
        <f>INDEX([1]Rep1!AG:AG,MATCH([1]Abs!$B101,[1]Rep1!$B:$B,0),0)</f>
        <v>0.13161642180517086</v>
      </c>
      <c r="U101" s="40"/>
      <c r="V101" s="72">
        <f>INDEX([1]Rep1!AH:AH,MATCH([1]Abs!$B101,[1]Rep1!$B:$B,0),0)</f>
        <v>1.899871877535695E-2</v>
      </c>
      <c r="W101" s="114">
        <f>INDEX([1]Rep1!AI:AI,MATCH([1]Abs!$B101,[1]Rep1!$B:$B,0),0)</f>
        <v>0.88017520850545972</v>
      </c>
      <c r="X101" s="44"/>
      <c r="AA101" s="140">
        <f t="shared" si="11"/>
        <v>1.5228080689763016E-2</v>
      </c>
      <c r="AB101" s="116">
        <f t="shared" si="12"/>
        <v>1.3993167703044705E-2</v>
      </c>
      <c r="AC101" s="141">
        <f t="shared" si="13"/>
        <v>1.4561850180993966E-2</v>
      </c>
      <c r="AE101" s="117">
        <f t="shared" si="14"/>
        <v>0</v>
      </c>
      <c r="AF101" s="116">
        <f t="shared" si="15"/>
        <v>0</v>
      </c>
      <c r="AG101" s="117">
        <f t="shared" si="16"/>
        <v>1.82693867584236</v>
      </c>
      <c r="AH101" s="116">
        <f t="shared" si="17"/>
        <v>4.7742082179276196E-2</v>
      </c>
      <c r="AI101" s="117">
        <f t="shared" si="18"/>
        <v>2.7142720024251501</v>
      </c>
      <c r="AJ101" s="116">
        <f t="shared" si="19"/>
        <v>4.7742082179276731E-2</v>
      </c>
    </row>
    <row r="102" spans="2:36" x14ac:dyDescent="0.35">
      <c r="B102" s="50" t="s">
        <v>172</v>
      </c>
      <c r="C102" s="113" t="s">
        <v>173</v>
      </c>
      <c r="E102" s="53" t="s">
        <v>174</v>
      </c>
      <c r="G102" s="72">
        <f>SUMIF([1]Detallado!$M:$M,[1]Abs!$B102,[1]Detallado!X:X)</f>
        <v>0</v>
      </c>
      <c r="H102" s="114">
        <f>SUMIF([1]Detallado!$M:$M,[1]Abs!$B102,[1]Detallado!Y:Y)</f>
        <v>0</v>
      </c>
      <c r="J102" s="72">
        <f>SUMIF([1]Detallado!$M:$M,[1]Abs!$B102,[1]Detallado!AI:AI)</f>
        <v>0</v>
      </c>
      <c r="K102" s="114">
        <f>SUMIF([1]Detallado!$M:$M,[1]Abs!$B102,[1]Detallado!AJ:AJ)</f>
        <v>0</v>
      </c>
      <c r="L102" s="60"/>
      <c r="M102" s="72">
        <f>SUMIF([1]Detallado!$M:$M,[1]Abs!$B102,[1]Detallado!AT:AT)</f>
        <v>0</v>
      </c>
      <c r="N102" s="114">
        <f>SUMIF([1]Detallado!$M:$M,[1]Abs!$B102,[1]Detallado!AU:AU)</f>
        <v>0</v>
      </c>
      <c r="O102" s="40"/>
      <c r="P102" s="72">
        <f>INDEX([1]Rep1!AD:AD,MATCH([1]Abs!$B102,[1]Rep1!$B:$B,0),0)</f>
        <v>0</v>
      </c>
      <c r="Q102" s="115">
        <f>INDEX([1]Rep1!AE:AE,MATCH([1]Abs!$B102,[1]Rep1!$B:$B,0),0)</f>
        <v>0</v>
      </c>
      <c r="R102" s="40"/>
      <c r="S102" s="72">
        <f>INDEX([1]Rep1!AF:AF,MATCH([1]Abs!$B102,[1]Rep1!$B:$B,0),0)</f>
        <v>-2.6414824479965799E-8</v>
      </c>
      <c r="T102" s="114">
        <f>INDEX([1]Rep1!AG:AG,MATCH([1]Abs!$B102,[1]Rep1!$B:$B,0),0)</f>
        <v>1.69886497312649E-6</v>
      </c>
      <c r="U102" s="40"/>
      <c r="V102" s="72">
        <f>INDEX([1]Rep1!AH:AH,MATCH([1]Abs!$B102,[1]Rep1!$B:$B,0),0)</f>
        <v>-1.8401810206929402E-5</v>
      </c>
      <c r="W102" s="114">
        <f>INDEX([1]Rep1!AI:AI,MATCH([1]Abs!$B102,[1]Rep1!$B:$B,0),0)</f>
        <v>1.18350921074171E-3</v>
      </c>
      <c r="X102" s="44"/>
      <c r="AA102" s="140">
        <f t="shared" si="11"/>
        <v>0</v>
      </c>
      <c r="AB102" s="116">
        <f t="shared" si="12"/>
        <v>0</v>
      </c>
      <c r="AC102" s="141">
        <f t="shared" si="13"/>
        <v>0</v>
      </c>
      <c r="AE102" s="117">
        <f t="shared" si="14"/>
        <v>0</v>
      </c>
      <c r="AF102" s="116">
        <f t="shared" si="15"/>
        <v>0</v>
      </c>
      <c r="AG102" s="117">
        <f t="shared" si="16"/>
        <v>-1.69886497312649E-6</v>
      </c>
      <c r="AH102" s="116">
        <f t="shared" si="17"/>
        <v>-6.4314831030393036E-3</v>
      </c>
      <c r="AI102" s="117">
        <f t="shared" si="18"/>
        <v>-1.18350921074171E-3</v>
      </c>
      <c r="AJ102" s="116">
        <f t="shared" si="19"/>
        <v>-6.4314825412993696E-3</v>
      </c>
    </row>
    <row r="103" spans="2:36" x14ac:dyDescent="0.35">
      <c r="B103" s="50" t="s">
        <v>175</v>
      </c>
      <c r="C103" s="113" t="s">
        <v>176</v>
      </c>
      <c r="E103" s="53" t="s">
        <v>177</v>
      </c>
      <c r="G103" s="72">
        <f>SUM(G104:G107)</f>
        <v>1.444235104557362E-2</v>
      </c>
      <c r="H103" s="114">
        <f t="shared" ref="H103:W103" si="21">SUM(H104:H107)</f>
        <v>3.545239261426576</v>
      </c>
      <c r="I103">
        <f t="shared" si="21"/>
        <v>0</v>
      </c>
      <c r="J103" s="72">
        <f t="shared" si="21"/>
        <v>4.7030086324581027E-2</v>
      </c>
      <c r="K103" s="114">
        <f t="shared" si="21"/>
        <v>14.749483509349755</v>
      </c>
      <c r="L103" s="60">
        <f t="shared" si="21"/>
        <v>0</v>
      </c>
      <c r="M103" s="72">
        <f t="shared" si="21"/>
        <v>0.1248467654255463</v>
      </c>
      <c r="N103" s="114">
        <f t="shared" si="21"/>
        <v>41.875548012827458</v>
      </c>
      <c r="O103" s="40">
        <f t="shared" si="21"/>
        <v>0</v>
      </c>
      <c r="P103" s="72">
        <f t="shared" si="21"/>
        <v>-1.7667510748644801E-3</v>
      </c>
      <c r="Q103" s="115">
        <f t="shared" si="21"/>
        <v>-4.4478815753135628</v>
      </c>
      <c r="R103" s="40">
        <f t="shared" si="21"/>
        <v>0</v>
      </c>
      <c r="S103" s="72">
        <f t="shared" si="21"/>
        <v>-1.3458427710222497E-2</v>
      </c>
      <c r="T103" s="114">
        <f t="shared" si="21"/>
        <v>-14.894470558917559</v>
      </c>
      <c r="U103" s="40">
        <f t="shared" si="21"/>
        <v>0</v>
      </c>
      <c r="V103" s="72">
        <f t="shared" si="21"/>
        <v>2.2601695507960626E-2</v>
      </c>
      <c r="W103" s="114">
        <f t="shared" si="21"/>
        <v>-5.2446313739239825</v>
      </c>
      <c r="X103" s="44"/>
      <c r="AA103" s="140">
        <f t="shared" si="11"/>
        <v>2.4547521731326027E-2</v>
      </c>
      <c r="AB103" s="116">
        <f t="shared" si="12"/>
        <v>3.1361804032327925E-2</v>
      </c>
      <c r="AC103" s="141">
        <f t="shared" si="13"/>
        <v>3.3541556219011844E-2</v>
      </c>
      <c r="AE103" s="117">
        <f t="shared" si="14"/>
        <v>7.9931208367401387</v>
      </c>
      <c r="AF103" s="116">
        <f t="shared" si="15"/>
        <v>4.9312545367097116E-2</v>
      </c>
      <c r="AG103" s="117">
        <f t="shared" si="16"/>
        <v>29.643954068267313</v>
      </c>
      <c r="AH103" s="116">
        <f t="shared" si="17"/>
        <v>4.9007575307951766E-2</v>
      </c>
      <c r="AI103" s="117">
        <f t="shared" si="18"/>
        <v>47.120179386751438</v>
      </c>
      <c r="AJ103" s="116">
        <f t="shared" si="19"/>
        <v>4.6085527081875452E-2</v>
      </c>
    </row>
    <row r="104" spans="2:36" x14ac:dyDescent="0.35">
      <c r="B104" s="50" t="s">
        <v>178</v>
      </c>
      <c r="E104" s="120" t="s">
        <v>179</v>
      </c>
      <c r="G104" s="121">
        <f>SUMIF([1]Detallado!$M:$M,[1]Abs!$B104,[1]Detallado!X:X)</f>
        <v>6.20153657345627E-3</v>
      </c>
      <c r="H104" s="122">
        <f>SUMIF([1]Detallado!$M:$M,[1]Abs!$B104,[1]Detallado!Y:Y)</f>
        <v>3.15938328596221</v>
      </c>
      <c r="J104" s="121">
        <f>SUMIF([1]Detallado!$M:$M,[1]Abs!$B104,[1]Detallado!AI:AI)</f>
        <v>2.60002830937512E-2</v>
      </c>
      <c r="K104" s="122">
        <f>SUMIF([1]Detallado!$M:$M,[1]Abs!$B104,[1]Detallado!AJ:AJ)</f>
        <v>13.245888154280699</v>
      </c>
      <c r="L104" s="60"/>
      <c r="M104" s="121">
        <f>SUMIF([1]Detallado!$M:$M,[1]Abs!$B104,[1]Detallado!AT:AT)</f>
        <v>6.8517170754511802E-2</v>
      </c>
      <c r="N104" s="122">
        <f>SUMIF([1]Detallado!$M:$M,[1]Abs!$B104,[1]Detallado!AU:AU)</f>
        <v>34.906188413004202</v>
      </c>
      <c r="O104" s="40"/>
      <c r="P104" s="121">
        <f>INDEX([1]Rep1!AD:AD,MATCH([1]Abs!$B104,[1]Rep1!$B:$B,0),0)</f>
        <v>-1.0007565546981831E-2</v>
      </c>
      <c r="Q104" s="123">
        <f>INDEX([1]Rep1!AE:AE,MATCH([1]Abs!$B104,[1]Rep1!$B:$B,0),0)</f>
        <v>-4.8337375507779292</v>
      </c>
      <c r="R104" s="40"/>
      <c r="S104" s="121">
        <f>INDEX([1]Rep1!AF:AF,MATCH([1]Abs!$B104,[1]Rep1!$B:$B,0),0)</f>
        <v>-3.2383422508694311E-2</v>
      </c>
      <c r="T104" s="122">
        <f>INDEX([1]Rep1!AG:AG,MATCH([1]Abs!$B104,[1]Rep1!$B:$B,0),0)</f>
        <v>-15.973381303509836</v>
      </c>
      <c r="U104" s="40"/>
      <c r="V104" s="121">
        <f>INDEX([1]Rep1!AH:AH,MATCH([1]Abs!$B104,[1]Rep1!$B:$B,0),0)</f>
        <v>-2.1986974235006902E-2</v>
      </c>
      <c r="W104" s="122">
        <f>INDEX([1]Rep1!AI:AI,MATCH([1]Abs!$B104,[1]Rep1!$B:$B,0),0)</f>
        <v>-10.445228490028201</v>
      </c>
      <c r="X104" s="44"/>
      <c r="AA104" s="140">
        <f t="shared" si="11"/>
        <v>5.0945168968041854E-2</v>
      </c>
      <c r="AB104" s="116">
        <f t="shared" si="12"/>
        <v>5.094516896804159E-2</v>
      </c>
      <c r="AC104" s="141">
        <f t="shared" si="13"/>
        <v>5.0945168968036608E-2</v>
      </c>
      <c r="AE104" s="117">
        <f t="shared" si="14"/>
        <v>7.9931208367401396</v>
      </c>
      <c r="AF104" s="116">
        <f t="shared" si="15"/>
        <v>4.9312545367097123E-2</v>
      </c>
      <c r="AG104" s="117">
        <f t="shared" si="16"/>
        <v>29.219269457790535</v>
      </c>
      <c r="AH104" s="116">
        <f t="shared" si="17"/>
        <v>5.0046959432062207E-2</v>
      </c>
      <c r="AI104" s="117">
        <f t="shared" si="18"/>
        <v>45.351416903032401</v>
      </c>
      <c r="AJ104" s="116">
        <f t="shared" si="19"/>
        <v>5.0109767799347261E-2</v>
      </c>
    </row>
    <row r="105" spans="2:36" x14ac:dyDescent="0.35">
      <c r="B105" s="50" t="s">
        <v>180</v>
      </c>
      <c r="E105" s="120" t="s">
        <v>181</v>
      </c>
      <c r="G105" s="121">
        <f>SUMIF([1]Detallado!$M:$M,[1]Abs!$B105,[1]Detallado!X:X)</f>
        <v>2.3539892336981601E-3</v>
      </c>
      <c r="H105" s="122">
        <f>SUMIF([1]Detallado!$M:$M,[1]Abs!$B105,[1]Detallado!Y:Y)</f>
        <v>-0.12335356093906601</v>
      </c>
      <c r="J105" s="121">
        <f>SUMIF([1]Detallado!$M:$M,[1]Abs!$B105,[1]Detallado!AI:AI)</f>
        <v>5.2967505449060997E-3</v>
      </c>
      <c r="K105" s="122">
        <f>SUMIF([1]Detallado!$M:$M,[1]Abs!$B105,[1]Detallado!AJ:AJ)</f>
        <v>-0.27755991054090301</v>
      </c>
      <c r="L105" s="60"/>
      <c r="M105" s="121">
        <f>SUMIF([1]Detallado!$M:$M,[1]Abs!$B105,[1]Detallado!AT:AT)</f>
        <v>1.0029625374142301E-2</v>
      </c>
      <c r="N105" s="122">
        <f>SUMIF([1]Detallado!$M:$M,[1]Abs!$B105,[1]Detallado!AU:AU)</f>
        <v>-0.52557164963773495</v>
      </c>
      <c r="O105" s="40"/>
      <c r="P105" s="121">
        <f>INDEX([1]Rep1!AD:AD,MATCH([1]Abs!$B105,[1]Rep1!$B:$B,0),0)</f>
        <v>2.3539892336981601E-3</v>
      </c>
      <c r="Q105" s="123">
        <f>INDEX([1]Rep1!AE:AE,MATCH([1]Abs!$B105,[1]Rep1!$B:$B,0),0)</f>
        <v>-0.12335356093906601</v>
      </c>
      <c r="R105" s="40"/>
      <c r="S105" s="121">
        <f>INDEX([1]Rep1!AF:AF,MATCH([1]Abs!$B105,[1]Rep1!$B:$B,0),0)</f>
        <v>3.9939484032664096E-3</v>
      </c>
      <c r="T105" s="122">
        <f>INDEX([1]Rep1!AG:AG,MATCH([1]Abs!$B105,[1]Rep1!$B:$B,0),0)</f>
        <v>-0.408261898844821</v>
      </c>
      <c r="U105" s="40"/>
      <c r="V105" s="121">
        <f>INDEX([1]Rep1!AH:AH,MATCH([1]Abs!$B105,[1]Rep1!$B:$B,0),0)</f>
        <v>3.7285214631366508E-3</v>
      </c>
      <c r="W105" s="122">
        <f>INDEX([1]Rep1!AI:AI,MATCH([1]Abs!$B105,[1]Rep1!$B:$B,0),0)</f>
        <v>-0.60124116763818392</v>
      </c>
      <c r="X105" s="44"/>
      <c r="AA105" s="140">
        <f t="shared" si="11"/>
        <v>-5.2401922308402109E-3</v>
      </c>
      <c r="AB105" s="116">
        <f t="shared" si="12"/>
        <v>-5.2401922308354353E-3</v>
      </c>
      <c r="AC105" s="141">
        <f t="shared" si="13"/>
        <v>-5.2401922308357406E-3</v>
      </c>
      <c r="AE105" s="117">
        <f t="shared" si="14"/>
        <v>0</v>
      </c>
      <c r="AF105" s="116">
        <f t="shared" si="15"/>
        <v>0</v>
      </c>
      <c r="AG105" s="117">
        <f t="shared" si="16"/>
        <v>0.13070198830391799</v>
      </c>
      <c r="AH105" s="116">
        <f t="shared" si="17"/>
        <v>1.0032374381839605E-2</v>
      </c>
      <c r="AI105" s="117">
        <f t="shared" si="18"/>
        <v>7.5669518000448965E-2</v>
      </c>
      <c r="AJ105" s="116">
        <f t="shared" si="19"/>
        <v>1.2008930350804544E-3</v>
      </c>
    </row>
    <row r="106" spans="2:36" x14ac:dyDescent="0.35">
      <c r="B106" s="50" t="s">
        <v>182</v>
      </c>
      <c r="E106" s="120" t="s">
        <v>183</v>
      </c>
      <c r="G106" s="121">
        <f>SUMIF([1]Detallado!$M:$M,[1]Abs!$B106,[1]Detallado!X:X)</f>
        <v>2.2754248387214199E-3</v>
      </c>
      <c r="H106" s="122">
        <f>SUMIF([1]Detallado!$M:$M,[1]Abs!$B106,[1]Detallado!Y:Y)</f>
        <v>-0.23991672406298301</v>
      </c>
      <c r="J106" s="121">
        <f>SUMIF([1]Detallado!$M:$M,[1]Abs!$B106,[1]Detallado!AI:AI)</f>
        <v>5.6514200948738604E-3</v>
      </c>
      <c r="K106" s="122">
        <f>SUMIF([1]Detallado!$M:$M,[1]Abs!$B106,[1]Detallado!AJ:AJ)</f>
        <v>-0.59587562392326998</v>
      </c>
      <c r="L106" s="60"/>
      <c r="M106" s="121">
        <f>SUMIF([1]Detallado!$M:$M,[1]Abs!$B106,[1]Detallado!AT:AT)</f>
        <v>1.0261647016483799E-2</v>
      </c>
      <c r="N106" s="122">
        <f>SUMIF([1]Detallado!$M:$M,[1]Abs!$B106,[1]Detallado!AU:AU)</f>
        <v>-1.0819697024433399</v>
      </c>
      <c r="O106" s="40"/>
      <c r="P106" s="121">
        <f>INDEX([1]Rep1!AD:AD,MATCH([1]Abs!$B106,[1]Rep1!$B:$B,0),0)</f>
        <v>2.2754248387214199E-3</v>
      </c>
      <c r="Q106" s="123">
        <f>INDEX([1]Rep1!AE:AE,MATCH([1]Abs!$B106,[1]Rep1!$B:$B,0),0)</f>
        <v>-0.23991672406298301</v>
      </c>
      <c r="R106" s="40"/>
      <c r="S106" s="121">
        <f>INDEX([1]Rep1!AF:AF,MATCH([1]Abs!$B106,[1]Rep1!$B:$B,0),0)</f>
        <v>5.6510962408491301E-3</v>
      </c>
      <c r="T106" s="122">
        <f>INDEX([1]Rep1!AG:AG,MATCH([1]Abs!$B106,[1]Rep1!$B:$B,0),0)</f>
        <v>-0.59592123317128576</v>
      </c>
      <c r="U106" s="40"/>
      <c r="V106" s="121">
        <f>INDEX([1]Rep1!AH:AH,MATCH([1]Abs!$B106,[1]Rep1!$B:$B,0),0)</f>
        <v>8.93265250292773E-3</v>
      </c>
      <c r="W106" s="122">
        <f>INDEX([1]Rep1!AI:AI,MATCH([1]Abs!$B106,[1]Rep1!$B:$B,0),0)</f>
        <v>-1.2691356350673668</v>
      </c>
      <c r="X106" s="44"/>
      <c r="AA106" s="140">
        <f t="shared" si="11"/>
        <v>-1.0543821091352514E-2</v>
      </c>
      <c r="AB106" s="116">
        <f t="shared" si="12"/>
        <v>-1.0543821091335273E-2</v>
      </c>
      <c r="AC106" s="141">
        <f t="shared" si="13"/>
        <v>-1.0543821091344475E-2</v>
      </c>
      <c r="AE106" s="117">
        <f t="shared" si="14"/>
        <v>0</v>
      </c>
      <c r="AF106" s="116">
        <f t="shared" si="15"/>
        <v>0</v>
      </c>
      <c r="AG106" s="117">
        <f t="shared" si="16"/>
        <v>4.5609248015776593E-5</v>
      </c>
      <c r="AH106" s="116">
        <f t="shared" si="17"/>
        <v>1.4083273491433101E-2</v>
      </c>
      <c r="AI106" s="117">
        <f t="shared" si="18"/>
        <v>0.18716593262402692</v>
      </c>
      <c r="AJ106" s="116">
        <f t="shared" si="19"/>
        <v>1.4083273536112348E-2</v>
      </c>
    </row>
    <row r="107" spans="2:36" x14ac:dyDescent="0.35">
      <c r="B107" s="50" t="s">
        <v>184</v>
      </c>
      <c r="E107" s="120" t="s">
        <v>185</v>
      </c>
      <c r="G107" s="121">
        <f>SUMIF([1]Detallado!$M:$M,[1]Abs!$B107,[1]Detallado!X:X)</f>
        <v>3.61140039969777E-3</v>
      </c>
      <c r="H107" s="122">
        <f>SUMIF([1]Detallado!$M:$M,[1]Abs!$B107,[1]Detallado!Y:Y)</f>
        <v>0.74912626046641495</v>
      </c>
      <c r="J107" s="121">
        <f>SUMIF([1]Detallado!$M:$M,[1]Abs!$B107,[1]Detallado!AI:AI)</f>
        <v>1.008163259104986E-2</v>
      </c>
      <c r="K107" s="122">
        <f>SUMIF([1]Detallado!$M:$M,[1]Abs!$B107,[1]Detallado!AJ:AJ)</f>
        <v>2.3770308895332297</v>
      </c>
      <c r="L107" s="60"/>
      <c r="M107" s="121">
        <f>SUMIF([1]Detallado!$M:$M,[1]Abs!$B107,[1]Detallado!AT:AT)</f>
        <v>3.6038322280408402E-2</v>
      </c>
      <c r="N107" s="122">
        <f>SUMIF([1]Detallado!$M:$M,[1]Abs!$B107,[1]Detallado!AU:AU)</f>
        <v>8.5769009519043298</v>
      </c>
      <c r="O107" s="40"/>
      <c r="P107" s="121">
        <f>INDEX([1]Rep1!AD:AD,MATCH([1]Abs!$B107,[1]Rep1!$B:$B,0),0)</f>
        <v>3.61140039969777E-3</v>
      </c>
      <c r="Q107" s="123">
        <f>INDEX([1]Rep1!AE:AE,MATCH([1]Abs!$B107,[1]Rep1!$B:$B,0),0)</f>
        <v>0.74912626046641495</v>
      </c>
      <c r="R107" s="40"/>
      <c r="S107" s="121">
        <f>INDEX([1]Rep1!AF:AF,MATCH([1]Abs!$B107,[1]Rep1!$B:$B,0),0)</f>
        <v>9.2799501543562729E-3</v>
      </c>
      <c r="T107" s="122">
        <f>INDEX([1]Rep1!AG:AG,MATCH([1]Abs!$B107,[1]Rep1!$B:$B,0),0)</f>
        <v>2.0830938766083826</v>
      </c>
      <c r="U107" s="40"/>
      <c r="V107" s="121">
        <f>INDEX([1]Rep1!AH:AH,MATCH([1]Abs!$B107,[1]Rep1!$B:$B,0),0)</f>
        <v>3.1927495776903146E-2</v>
      </c>
      <c r="W107" s="122">
        <f>INDEX([1]Rep1!AI:AI,MATCH([1]Abs!$B107,[1]Rep1!$B:$B,0),0)</f>
        <v>7.0709739188097691</v>
      </c>
      <c r="X107" s="44"/>
      <c r="AA107" s="140">
        <f t="shared" si="11"/>
        <v>2.0743373139381269E-2</v>
      </c>
      <c r="AB107" s="116">
        <f t="shared" si="12"/>
        <v>2.357783690355349E-2</v>
      </c>
      <c r="AC107" s="141">
        <f t="shared" si="13"/>
        <v>2.3799390230124586E-2</v>
      </c>
      <c r="AE107" s="117">
        <f t="shared" si="14"/>
        <v>0</v>
      </c>
      <c r="AF107" s="116">
        <f t="shared" si="15"/>
        <v>0</v>
      </c>
      <c r="AG107" s="117">
        <f t="shared" si="16"/>
        <v>0.29393701292484709</v>
      </c>
      <c r="AH107" s="116">
        <f t="shared" si="17"/>
        <v>3.666501840019646E-2</v>
      </c>
      <c r="AI107" s="117">
        <f t="shared" si="18"/>
        <v>1.5059270330945607</v>
      </c>
      <c r="AJ107" s="116">
        <f t="shared" si="19"/>
        <v>3.6633193636619626E-2</v>
      </c>
    </row>
    <row r="108" spans="2:36" x14ac:dyDescent="0.35">
      <c r="B108" s="50" t="s">
        <v>186</v>
      </c>
      <c r="C108" s="113" t="s">
        <v>187</v>
      </c>
      <c r="E108" s="53" t="s">
        <v>188</v>
      </c>
      <c r="G108" s="72">
        <f>SUMIF([1]Detallado!$M:$M,[1]Abs!$B108,[1]Detallado!X:X)</f>
        <v>0</v>
      </c>
      <c r="H108" s="114">
        <f>SUMIF([1]Detallado!$M:$M,[1]Abs!$B108,[1]Detallado!Y:Y)</f>
        <v>0</v>
      </c>
      <c r="J108" s="72">
        <f>SUMIF([1]Detallado!$M:$M,[1]Abs!$B108,[1]Detallado!AI:AI)</f>
        <v>0</v>
      </c>
      <c r="K108" s="114">
        <f>SUMIF([1]Detallado!$M:$M,[1]Abs!$B108,[1]Detallado!AJ:AJ)</f>
        <v>0</v>
      </c>
      <c r="L108" s="60"/>
      <c r="M108" s="72">
        <f>SUMIF([1]Detallado!$M:$M,[1]Abs!$B108,[1]Detallado!AT:AT)</f>
        <v>0</v>
      </c>
      <c r="N108" s="114">
        <f>SUMIF([1]Detallado!$M:$M,[1]Abs!$B108,[1]Detallado!AU:AU)</f>
        <v>0</v>
      </c>
      <c r="O108" s="40"/>
      <c r="P108" s="72">
        <f>INDEX([1]Rep1!AD:AD,MATCH([1]Abs!$B108,[1]Rep1!$B:$B,0),0)</f>
        <v>0</v>
      </c>
      <c r="Q108" s="115">
        <f>INDEX([1]Rep1!AE:AE,MATCH([1]Abs!$B108,[1]Rep1!$B:$B,0),0)</f>
        <v>0</v>
      </c>
      <c r="R108" s="40"/>
      <c r="S108" s="72">
        <f>INDEX([1]Rep1!AF:AF,MATCH([1]Abs!$B108,[1]Rep1!$B:$B,0),0)</f>
        <v>0</v>
      </c>
      <c r="T108" s="114">
        <f>INDEX([1]Rep1!AG:AG,MATCH([1]Abs!$B108,[1]Rep1!$B:$B,0),0)</f>
        <v>0</v>
      </c>
      <c r="U108" s="40"/>
      <c r="V108" s="72">
        <f>INDEX([1]Rep1!AH:AH,MATCH([1]Abs!$B108,[1]Rep1!$B:$B,0),0)</f>
        <v>0</v>
      </c>
      <c r="W108" s="114">
        <f>INDEX([1]Rep1!AI:AI,MATCH([1]Abs!$B108,[1]Rep1!$B:$B,0),0)</f>
        <v>0</v>
      </c>
      <c r="X108" s="44"/>
      <c r="AA108" s="140">
        <f t="shared" si="11"/>
        <v>0</v>
      </c>
      <c r="AB108" s="116">
        <f t="shared" si="12"/>
        <v>0</v>
      </c>
      <c r="AC108" s="141">
        <f t="shared" si="13"/>
        <v>0</v>
      </c>
      <c r="AE108" s="117">
        <f t="shared" si="14"/>
        <v>0</v>
      </c>
      <c r="AF108" s="116">
        <f t="shared" si="15"/>
        <v>0</v>
      </c>
      <c r="AG108" s="117">
        <f t="shared" si="16"/>
        <v>0</v>
      </c>
      <c r="AH108" s="116">
        <f t="shared" si="17"/>
        <v>0</v>
      </c>
      <c r="AI108" s="117">
        <f t="shared" si="18"/>
        <v>0</v>
      </c>
      <c r="AJ108" s="116">
        <f t="shared" si="19"/>
        <v>0</v>
      </c>
    </row>
    <row r="109" spans="2:36" x14ac:dyDescent="0.35">
      <c r="B109" s="50" t="s">
        <v>189</v>
      </c>
      <c r="C109" s="113" t="s">
        <v>190</v>
      </c>
      <c r="E109" s="53" t="s">
        <v>191</v>
      </c>
      <c r="G109" s="72">
        <f>SUMIF([1]Detallado!$M:$M,[1]Abs!$B109,[1]Detallado!X:X)</f>
        <v>0</v>
      </c>
      <c r="H109" s="114">
        <f>SUMIF([1]Detallado!$M:$M,[1]Abs!$B109,[1]Detallado!Y:Y)</f>
        <v>0</v>
      </c>
      <c r="J109" s="72">
        <f>SUMIF([1]Detallado!$M:$M,[1]Abs!$B109,[1]Detallado!AI:AI)</f>
        <v>0</v>
      </c>
      <c r="K109" s="114">
        <f>SUMIF([1]Detallado!$M:$M,[1]Abs!$B109,[1]Detallado!AJ:AJ)</f>
        <v>0</v>
      </c>
      <c r="L109" s="60"/>
      <c r="M109" s="72">
        <f>SUMIF([1]Detallado!$M:$M,[1]Abs!$B109,[1]Detallado!AT:AT)</f>
        <v>0</v>
      </c>
      <c r="N109" s="114">
        <f>SUMIF([1]Detallado!$M:$M,[1]Abs!$B109,[1]Detallado!AU:AU)</f>
        <v>0</v>
      </c>
      <c r="O109" s="40"/>
      <c r="P109" s="72">
        <f>INDEX([1]Rep1!AD:AD,MATCH([1]Abs!$B109,[1]Rep1!$B:$B,0),0)</f>
        <v>0</v>
      </c>
      <c r="Q109" s="115">
        <f>INDEX([1]Rep1!AE:AE,MATCH([1]Abs!$B109,[1]Rep1!$B:$B,0),0)</f>
        <v>0</v>
      </c>
      <c r="R109" s="40"/>
      <c r="S109" s="72">
        <f>INDEX([1]Rep1!AF:AF,MATCH([1]Abs!$B109,[1]Rep1!$B:$B,0),0)</f>
        <v>0</v>
      </c>
      <c r="T109" s="114">
        <f>INDEX([1]Rep1!AG:AG,MATCH([1]Abs!$B109,[1]Rep1!$B:$B,0),0)</f>
        <v>0</v>
      </c>
      <c r="U109" s="40"/>
      <c r="V109" s="72">
        <f>INDEX([1]Rep1!AH:AH,MATCH([1]Abs!$B109,[1]Rep1!$B:$B,0),0)</f>
        <v>0</v>
      </c>
      <c r="W109" s="114">
        <f>INDEX([1]Rep1!AI:AI,MATCH([1]Abs!$B109,[1]Rep1!$B:$B,0),0)</f>
        <v>0</v>
      </c>
      <c r="X109" s="44"/>
      <c r="AA109" s="140">
        <f t="shared" si="11"/>
        <v>0</v>
      </c>
      <c r="AB109" s="116">
        <f t="shared" si="12"/>
        <v>0</v>
      </c>
      <c r="AC109" s="141">
        <f t="shared" si="13"/>
        <v>0</v>
      </c>
      <c r="AE109" s="117">
        <f t="shared" si="14"/>
        <v>0</v>
      </c>
      <c r="AF109" s="116">
        <f t="shared" si="15"/>
        <v>0</v>
      </c>
      <c r="AG109" s="117">
        <f t="shared" si="16"/>
        <v>0</v>
      </c>
      <c r="AH109" s="116">
        <f t="shared" si="17"/>
        <v>0</v>
      </c>
      <c r="AI109" s="117">
        <f t="shared" si="18"/>
        <v>0</v>
      </c>
      <c r="AJ109" s="116">
        <f t="shared" si="19"/>
        <v>0</v>
      </c>
    </row>
    <row r="110" spans="2:36" x14ac:dyDescent="0.35">
      <c r="B110" s="50" t="s">
        <v>192</v>
      </c>
      <c r="C110" s="113" t="s">
        <v>193</v>
      </c>
      <c r="E110" s="53" t="s">
        <v>145</v>
      </c>
      <c r="G110" s="72">
        <f>SUMIF([1]Detallado!$M:$M,[1]Abs!$B110,[1]Detallado!X:X)</f>
        <v>1.02435447045806E-3</v>
      </c>
      <c r="H110" s="114">
        <f>SUMIF([1]Detallado!$M:$M,[1]Abs!$B110,[1]Detallado!Y:Y)</f>
        <v>0.14401516851947299</v>
      </c>
      <c r="J110" s="72">
        <f>SUMIF([1]Detallado!$M:$M,[1]Abs!$B110,[1]Detallado!AI:AI)</f>
        <v>1.1010743531532649E-2</v>
      </c>
      <c r="K110" s="114">
        <f>SUMIF([1]Detallado!$M:$M,[1]Abs!$B110,[1]Detallado!AJ:AJ)</f>
        <v>1.5480126625266915</v>
      </c>
      <c r="L110" s="60"/>
      <c r="M110" s="72">
        <f>SUMIF([1]Detallado!$M:$M,[1]Abs!$B110,[1]Detallado!AT:AT)</f>
        <v>5.9637653959273701E-3</v>
      </c>
      <c r="N110" s="114">
        <f>SUMIF([1]Detallado!$M:$M,[1]Abs!$B110,[1]Detallado!AU:AU)</f>
        <v>0.83845260920201203</v>
      </c>
      <c r="O110" s="40"/>
      <c r="P110" s="72">
        <f>INDEX([1]Rep1!AD:AD,MATCH([1]Abs!$B110,[1]Rep1!$B:$B,0),0)</f>
        <v>-1.6973706463417519E-3</v>
      </c>
      <c r="Q110" s="115">
        <f>INDEX([1]Rep1!AE:AE,MATCH([1]Abs!$B110,[1]Rep1!$B:$B,0),0)</f>
        <v>-0.2441131229795957</v>
      </c>
      <c r="R110" s="40"/>
      <c r="S110" s="72">
        <f>INDEX([1]Rep1!AF:AF,MATCH([1]Abs!$B110,[1]Rep1!$B:$B,0),0)</f>
        <v>-7.0525803604923193E-3</v>
      </c>
      <c r="T110" s="114">
        <f>INDEX([1]Rep1!AG:AG,MATCH([1]Abs!$B110,[1]Rep1!$B:$B,0),0)</f>
        <v>-1.0417291816715073</v>
      </c>
      <c r="U110" s="40"/>
      <c r="V110" s="72">
        <f>INDEX([1]Rep1!AH:AH,MATCH([1]Abs!$B110,[1]Rep1!$B:$B,0),0)</f>
        <v>-1.8217744726802682E-2</v>
      </c>
      <c r="W110" s="114">
        <f>INDEX([1]Rep1!AI:AI,MATCH([1]Abs!$B110,[1]Rep1!$B:$B,0),0)</f>
        <v>-2.6784151199509472</v>
      </c>
      <c r="X110" s="44"/>
      <c r="AA110" s="140">
        <f t="shared" si="11"/>
        <v>1.4059114561688185E-2</v>
      </c>
      <c r="AB110" s="116">
        <f t="shared" si="12"/>
        <v>1.4059111068144319E-2</v>
      </c>
      <c r="AC110" s="141">
        <f t="shared" si="13"/>
        <v>1.4059114561659113E-2</v>
      </c>
      <c r="AE110" s="117">
        <f t="shared" si="14"/>
        <v>0.38812829149906869</v>
      </c>
      <c r="AF110" s="116">
        <f t="shared" si="15"/>
        <v>1.4260378063286111E-2</v>
      </c>
      <c r="AG110" s="117">
        <f t="shared" si="16"/>
        <v>2.5897418441981985</v>
      </c>
      <c r="AH110" s="116">
        <f t="shared" si="17"/>
        <v>1.4337017149659707E-2</v>
      </c>
      <c r="AI110" s="117">
        <f t="shared" si="18"/>
        <v>3.5168677291529593</v>
      </c>
      <c r="AJ110" s="116">
        <f t="shared" si="19"/>
        <v>1.4543623253070478E-2</v>
      </c>
    </row>
    <row r="111" spans="2:36" x14ac:dyDescent="0.35">
      <c r="B111" t="s">
        <v>194</v>
      </c>
      <c r="C111" s="142" t="s">
        <v>195</v>
      </c>
      <c r="E111" s="143" t="s">
        <v>196</v>
      </c>
      <c r="G111" s="103">
        <f>+SUM(G112:G115)</f>
        <v>1.384300296652655E-6</v>
      </c>
      <c r="H111" s="104">
        <f>+SUM(H112:H115)</f>
        <v>4.0364484421573317E-4</v>
      </c>
      <c r="J111" s="103">
        <f>+SUM(J112:J115)</f>
        <v>5.0315852316986791E-7</v>
      </c>
      <c r="K111" s="104">
        <f>+SUM(K112:K115)</f>
        <v>1.3129763498653769E-4</v>
      </c>
      <c r="L111" s="60"/>
      <c r="M111" s="103">
        <f>+SUM(M112:M115)</f>
        <v>3.7795550757743727E-6</v>
      </c>
      <c r="N111" s="104">
        <f>+SUM(N112:N115)</f>
        <v>1.0129848782014501E-3</v>
      </c>
      <c r="O111" s="40"/>
      <c r="P111" s="105">
        <f>+SUM(P112:P115)</f>
        <v>-4.7175003731620734E-5</v>
      </c>
      <c r="Q111" s="106">
        <f>+SUM(Q112:Q115)</f>
        <v>-8.8117686685451301E-3</v>
      </c>
      <c r="R111" s="40"/>
      <c r="S111" s="107">
        <f>+SUM(S112:S115)</f>
        <v>-4.2829517780134252E-5</v>
      </c>
      <c r="T111" s="108">
        <f>+SUM(T112:T115)</f>
        <v>-6.4802393159077423E-3</v>
      </c>
      <c r="U111" s="40"/>
      <c r="V111" s="109">
        <f>+SUM(V112:V115)</f>
        <v>-1.0510198995564326E-3</v>
      </c>
      <c r="W111" s="110">
        <f>+SUM(W112:W115)</f>
        <v>-0.1910399854946172</v>
      </c>
      <c r="X111" s="44"/>
      <c r="AA111" s="137">
        <f t="shared" si="11"/>
        <v>2.9158763108826719E-2</v>
      </c>
      <c r="AB111" s="111">
        <f t="shared" si="12"/>
        <v>2.6094685658780186E-2</v>
      </c>
      <c r="AC111" s="138">
        <f t="shared" si="13"/>
        <v>2.6801696440259048E-2</v>
      </c>
      <c r="AE111" s="112">
        <f t="shared" si="14"/>
        <v>9.2154135127608637E-3</v>
      </c>
      <c r="AF111" s="111">
        <f t="shared" si="15"/>
        <v>1.8977647429615628E-2</v>
      </c>
      <c r="AG111" s="112">
        <f t="shared" si="16"/>
        <v>6.6115369508942803E-3</v>
      </c>
      <c r="AH111" s="111">
        <f t="shared" si="17"/>
        <v>1.5257624303233146E-2</v>
      </c>
      <c r="AI111" s="112">
        <f t="shared" si="18"/>
        <v>0.19205297037281865</v>
      </c>
      <c r="AJ111" s="111">
        <f t="shared" si="19"/>
        <v>1.8207534098487441E-2</v>
      </c>
    </row>
    <row r="112" spans="2:36" x14ac:dyDescent="0.35">
      <c r="B112" s="144" t="s">
        <v>197</v>
      </c>
      <c r="E112" s="53" t="s">
        <v>198</v>
      </c>
      <c r="G112" s="72">
        <f>SUMIF([1]Detallado!$M:$M,[1]Abs!$B112,[1]Detallado!X:X)</f>
        <v>1.15734411471327E-6</v>
      </c>
      <c r="H112" s="114">
        <f>SUMIF([1]Detallado!$M:$M,[1]Abs!$B112,[1]Detallado!Y:Y)</f>
        <v>3.7856653367640498E-4</v>
      </c>
      <c r="J112" s="72">
        <f>SUMIF([1]Detallado!$M:$M,[1]Abs!$B112,[1]Detallado!AI:AI)</f>
        <v>3.4906236275029921E-7</v>
      </c>
      <c r="K112" s="114">
        <f>SUMIF([1]Detallado!$M:$M,[1]Abs!$B112,[1]Detallado!AJ:AJ)</f>
        <v>1.1400435928621244E-4</v>
      </c>
      <c r="L112" s="60"/>
      <c r="M112" s="72">
        <f>SUMIF([1]Detallado!$M:$M,[1]Abs!$B112,[1]Detallado!AT:AT)</f>
        <v>2.7468429166645367E-6</v>
      </c>
      <c r="N112" s="114">
        <f>SUMIF([1]Detallado!$M:$M,[1]Abs!$B112,[1]Detallado!AU:AU)</f>
        <v>8.9740360031953471E-4</v>
      </c>
      <c r="O112" s="40"/>
      <c r="P112" s="72">
        <f>INDEX([1]Rep1!AD:AD,MATCH([1]Abs!$B112,[1]Rep1!$B:$B,0),0)</f>
        <v>-1.0938109525744686E-5</v>
      </c>
      <c r="Q112" s="115">
        <f>INDEX([1]Rep1!AE:AE,MATCH([1]Abs!$B112,[1]Rep1!$B:$B,0),0)</f>
        <v>-3.4794484020435131E-3</v>
      </c>
      <c r="R112" s="40"/>
      <c r="S112" s="72">
        <f>INDEX([1]Rep1!AF:AF,MATCH([1]Abs!$B112,[1]Rep1!$B:$B,0),0)</f>
        <v>-1.691391264906071E-6</v>
      </c>
      <c r="T112" s="114">
        <f>INDEX([1]Rep1!AG:AG,MATCH([1]Abs!$B112,[1]Rep1!$B:$B,0),0)</f>
        <v>-4.873491715216853E-4</v>
      </c>
      <c r="U112" s="40"/>
      <c r="V112" s="72">
        <f>INDEX([1]Rep1!AH:AH,MATCH([1]Abs!$B112,[1]Rep1!$B:$B,0),0)</f>
        <v>-2.9579222361667451E-6</v>
      </c>
      <c r="W112" s="114">
        <f>INDEX([1]Rep1!AI:AI,MATCH([1]Abs!$B112,[1]Rep1!$B:$B,0),0)</f>
        <v>-9.1918684623235221E-4</v>
      </c>
      <c r="X112" s="44"/>
      <c r="AA112" s="137">
        <f t="shared" si="11"/>
        <v>3.2709937248887655E-2</v>
      </c>
      <c r="AB112" s="111">
        <f t="shared" si="12"/>
        <v>3.2660169486036839E-2</v>
      </c>
      <c r="AC112" s="138">
        <f t="shared" si="13"/>
        <v>3.2670364762221016E-2</v>
      </c>
      <c r="AE112" s="112">
        <f t="shared" si="14"/>
        <v>3.8580149357199181E-3</v>
      </c>
      <c r="AF112" s="111">
        <f t="shared" si="15"/>
        <v>3.1896405462754074E-2</v>
      </c>
      <c r="AG112" s="112">
        <f t="shared" si="16"/>
        <v>6.0135353080789775E-4</v>
      </c>
      <c r="AH112" s="111">
        <f t="shared" si="17"/>
        <v>2.9471560767524132E-2</v>
      </c>
      <c r="AI112" s="112">
        <f t="shared" si="18"/>
        <v>1.8165904465518869E-3</v>
      </c>
      <c r="AJ112" s="111">
        <f t="shared" si="19"/>
        <v>3.1843387026200556E-2</v>
      </c>
    </row>
    <row r="113" spans="2:36" x14ac:dyDescent="0.35">
      <c r="B113" s="144" t="s">
        <v>199</v>
      </c>
      <c r="E113" s="53" t="s">
        <v>200</v>
      </c>
      <c r="G113" s="72">
        <f>SUMIF([1]Detallado!$M:$M,[1]Abs!$B113,[1]Detallado!X:X)</f>
        <v>0</v>
      </c>
      <c r="H113" s="114">
        <f>SUMIF([1]Detallado!$M:$M,[1]Abs!$B113,[1]Detallado!Y:Y)</f>
        <v>0</v>
      </c>
      <c r="J113" s="72">
        <f>SUMIF([1]Detallado!$M:$M,[1]Abs!$B113,[1]Detallado!AI:AI)</f>
        <v>4.3281395441643745E-8</v>
      </c>
      <c r="K113" s="114">
        <f>SUMIF([1]Detallado!$M:$M,[1]Abs!$B113,[1]Detallado!AJ:AJ)</f>
        <v>5.0484127989136579E-6</v>
      </c>
      <c r="L113" s="60"/>
      <c r="M113" s="72">
        <f>SUMIF([1]Detallado!$M:$M,[1]Abs!$B113,[1]Detallado!AT:AT)</f>
        <v>3.0439337792987008E-7</v>
      </c>
      <c r="N113" s="114">
        <f>SUMIF([1]Detallado!$M:$M,[1]Abs!$B113,[1]Detallado!AU:AU)</f>
        <v>3.5103167039807231E-5</v>
      </c>
      <c r="O113" s="40"/>
      <c r="P113" s="72">
        <f>INDEX([1]Rep1!AD:AD,MATCH([1]Abs!$B113,[1]Rep1!$B:$B,0),0)</f>
        <v>-3.5817077618925297E-8</v>
      </c>
      <c r="Q113" s="115">
        <f>INDEX([1]Rep1!AE:AE,MATCH([1]Abs!$B113,[1]Rep1!$B:$B,0),0)</f>
        <v>-3.5440104808041199E-6</v>
      </c>
      <c r="R113" s="40"/>
      <c r="S113" s="72">
        <f>INDEX([1]Rep1!AF:AF,MATCH([1]Abs!$B113,[1]Rep1!$B:$B,0),0)</f>
        <v>-3.5240512714418689E-6</v>
      </c>
      <c r="T113" s="114">
        <f>INDEX([1]Rep1!AG:AG,MATCH([1]Abs!$B113,[1]Rep1!$B:$B,0),0)</f>
        <v>-4.270445498675249E-4</v>
      </c>
      <c r="U113" s="40"/>
      <c r="V113" s="72">
        <f>INDEX([1]Rep1!AH:AH,MATCH([1]Abs!$B113,[1]Rep1!$B:$B,0),0)</f>
        <v>-2.033960653682434E-4</v>
      </c>
      <c r="W113" s="114">
        <f>INDEX([1]Rep1!AI:AI,MATCH([1]Abs!$B113,[1]Rep1!$B:$B,0),0)</f>
        <v>-6.2929422834777995E-2</v>
      </c>
      <c r="X113" s="44"/>
      <c r="AA113" s="137">
        <f t="shared" si="11"/>
        <v>0</v>
      </c>
      <c r="AB113" s="111">
        <f t="shared" si="12"/>
        <v>1.1664163660620478E-2</v>
      </c>
      <c r="AC113" s="138">
        <f t="shared" si="13"/>
        <v>1.1532171717577488E-2</v>
      </c>
      <c r="AE113" s="112">
        <f t="shared" si="14"/>
        <v>3.5440104808041199E-6</v>
      </c>
      <c r="AF113" s="111">
        <f t="shared" si="15"/>
        <v>9.8947505391436767E-3</v>
      </c>
      <c r="AG113" s="112">
        <f t="shared" si="16"/>
        <v>4.3209296266643856E-4</v>
      </c>
      <c r="AH113" s="111">
        <f t="shared" si="17"/>
        <v>1.2112494208282596E-2</v>
      </c>
      <c r="AI113" s="112">
        <f t="shared" si="18"/>
        <v>6.2964526001817803E-2</v>
      </c>
      <c r="AJ113" s="111">
        <f t="shared" si="19"/>
        <v>3.0910350614515077E-2</v>
      </c>
    </row>
    <row r="114" spans="2:36" x14ac:dyDescent="0.35">
      <c r="B114" s="50" t="s">
        <v>201</v>
      </c>
      <c r="E114" s="53" t="s">
        <v>202</v>
      </c>
      <c r="G114" s="72">
        <f>SUMIF([1]Detallado!$M:$M,[1]Abs!$B114,[1]Detallado!X:X)</f>
        <v>2.2695618193938501E-7</v>
      </c>
      <c r="H114" s="114">
        <f>SUMIF([1]Detallado!$M:$M,[1]Abs!$B114,[1]Detallado!Y:Y)</f>
        <v>2.5078310539328199E-5</v>
      </c>
      <c r="J114" s="72">
        <f>SUMIF([1]Detallado!$M:$M,[1]Abs!$B114,[1]Detallado!AI:AI)</f>
        <v>1.10814764977925E-7</v>
      </c>
      <c r="K114" s="114">
        <f>SUMIF([1]Detallado!$M:$M,[1]Abs!$B114,[1]Detallado!AJ:AJ)</f>
        <v>1.22448629014116E-5</v>
      </c>
      <c r="L114" s="60"/>
      <c r="M114" s="72">
        <f>SUMIF([1]Detallado!$M:$M,[1]Abs!$B114,[1]Detallado!AT:AT)</f>
        <v>7.2831878117996604E-7</v>
      </c>
      <c r="N114" s="114">
        <f>SUMIF([1]Detallado!$M:$M,[1]Abs!$B114,[1]Detallado!AU:AU)</f>
        <v>8.0478110842108195E-5</v>
      </c>
      <c r="O114" s="40"/>
      <c r="P114" s="72">
        <f>INDEX([1]Rep1!AD:AD,MATCH([1]Abs!$B114,[1]Rep1!$B:$B,0),0)</f>
        <v>-6.4085783096722565E-7</v>
      </c>
      <c r="Q114" s="115">
        <f>INDEX([1]Rep1!AE:AE,MATCH([1]Abs!$B114,[1]Rep1!$B:$B,0),0)</f>
        <v>3.1625538562388123E-5</v>
      </c>
      <c r="R114" s="40"/>
      <c r="S114" s="72">
        <f>INDEX([1]Rep1!AF:AF,MATCH([1]Abs!$B114,[1]Rep1!$B:$B,0),0)</f>
        <v>-1.9438562041044066E-6</v>
      </c>
      <c r="T114" s="114">
        <f>INDEX([1]Rep1!AG:AG,MATCH([1]Abs!$B114,[1]Rep1!$B:$B,0),0)</f>
        <v>-1.8886227066121144E-4</v>
      </c>
      <c r="U114" s="40"/>
      <c r="V114" s="72">
        <f>INDEX([1]Rep1!AH:AH,MATCH([1]Abs!$B114,[1]Rep1!$B:$B,0),0)</f>
        <v>-3.0844835048860623E-7</v>
      </c>
      <c r="W114" s="114">
        <f>INDEX([1]Rep1!AI:AI,MATCH([1]Abs!$B114,[1]Rep1!$B:$B,0),0)</f>
        <v>8.8358469171142065E-5</v>
      </c>
      <c r="X114" s="44"/>
      <c r="AA114" s="137">
        <f t="shared" si="11"/>
        <v>1.1049846858115574E-2</v>
      </c>
      <c r="AB114" s="111">
        <f t="shared" si="12"/>
        <v>1.1049847828356496E-2</v>
      </c>
      <c r="AC114" s="138">
        <f t="shared" si="13"/>
        <v>1.1049846979330088E-2</v>
      </c>
      <c r="AE114" s="112">
        <f t="shared" si="14"/>
        <v>-6.5472280230599236E-6</v>
      </c>
      <c r="AF114" s="111">
        <f t="shared" si="15"/>
        <v>-7.544505995162468E-4</v>
      </c>
      <c r="AG114" s="112">
        <f t="shared" si="16"/>
        <v>2.0110713356262305E-4</v>
      </c>
      <c r="AH114" s="111">
        <f t="shared" si="17"/>
        <v>9.7878023580798747E-3</v>
      </c>
      <c r="AI114" s="112">
        <f t="shared" si="18"/>
        <v>-7.8803583290338702E-6</v>
      </c>
      <c r="AJ114" s="111">
        <f t="shared" si="19"/>
        <v>-7.6008952139051966E-4</v>
      </c>
    </row>
    <row r="115" spans="2:36" x14ac:dyDescent="0.35">
      <c r="B115" s="144" t="s">
        <v>203</v>
      </c>
      <c r="E115" s="53" t="s">
        <v>204</v>
      </c>
      <c r="G115" s="72">
        <f>SUMIF([1]Detallado!$M:$M,[1]Abs!$B115,[1]Detallado!X:X)</f>
        <v>0</v>
      </c>
      <c r="H115" s="114">
        <f>SUMIF([1]Detallado!$M:$M,[1]Abs!$B115,[1]Detallado!Y:Y)</f>
        <v>0</v>
      </c>
      <c r="J115" s="72">
        <f>SUMIF([1]Detallado!$M:$M,[1]Abs!$B115,[1]Detallado!AI:AI)</f>
        <v>0</v>
      </c>
      <c r="K115" s="114">
        <f>SUMIF([1]Detallado!$M:$M,[1]Abs!$B115,[1]Detallado!AJ:AJ)</f>
        <v>0</v>
      </c>
      <c r="L115" s="60"/>
      <c r="M115" s="72">
        <f>SUMIF([1]Detallado!$M:$M,[1]Abs!$B115,[1]Detallado!AT:AT)</f>
        <v>0</v>
      </c>
      <c r="N115" s="114">
        <f>SUMIF([1]Detallado!$M:$M,[1]Abs!$B115,[1]Detallado!AU:AU)</f>
        <v>0</v>
      </c>
      <c r="O115" s="40"/>
      <c r="P115" s="72">
        <f>INDEX([1]Rep1!AD:AD,MATCH([1]Abs!$B115,[1]Rep1!$B:$B,0),0)</f>
        <v>-3.55602192972899E-5</v>
      </c>
      <c r="Q115" s="115">
        <f>INDEX([1]Rep1!AE:AE,MATCH([1]Abs!$B115,[1]Rep1!$B:$B,0),0)</f>
        <v>-5.3604017945832003E-3</v>
      </c>
      <c r="R115" s="40"/>
      <c r="S115" s="72">
        <f>INDEX([1]Rep1!AF:AF,MATCH([1]Abs!$B115,[1]Rep1!$B:$B,0),0)</f>
        <v>-3.5670219039681903E-5</v>
      </c>
      <c r="T115" s="114">
        <f>INDEX([1]Rep1!AG:AG,MATCH([1]Abs!$B115,[1]Rep1!$B:$B,0),0)</f>
        <v>-5.3769833238573204E-3</v>
      </c>
      <c r="U115" s="40"/>
      <c r="V115" s="72">
        <f>INDEX([1]Rep1!AH:AH,MATCH([1]Abs!$B115,[1]Rep1!$B:$B,0),0)</f>
        <v>-8.4435746360153401E-4</v>
      </c>
      <c r="W115" s="114">
        <f>INDEX([1]Rep1!AI:AI,MATCH([1]Abs!$B115,[1]Rep1!$B:$B,0),0)</f>
        <v>-0.127279734282778</v>
      </c>
      <c r="X115" s="44"/>
      <c r="AA115" s="137">
        <f t="shared" si="11"/>
        <v>0</v>
      </c>
      <c r="AB115" s="111">
        <f t="shared" si="12"/>
        <v>0</v>
      </c>
      <c r="AC115" s="138">
        <f t="shared" si="13"/>
        <v>0</v>
      </c>
      <c r="AE115" s="112">
        <f t="shared" si="14"/>
        <v>5.3604017945832003E-3</v>
      </c>
      <c r="AF115" s="111">
        <f t="shared" si="15"/>
        <v>1.5074152804765536E-2</v>
      </c>
      <c r="AG115" s="112">
        <f t="shared" si="16"/>
        <v>5.3769833238573204E-3</v>
      </c>
      <c r="AH115" s="111">
        <f t="shared" si="17"/>
        <v>1.5074152804824692E-2</v>
      </c>
      <c r="AI115" s="112">
        <f t="shared" si="18"/>
        <v>0.127279734282778</v>
      </c>
      <c r="AJ115" s="111">
        <f t="shared" si="19"/>
        <v>1.5074152804888732E-2</v>
      </c>
    </row>
    <row r="116" spans="2:36" x14ac:dyDescent="0.35">
      <c r="B116" t="s">
        <v>205</v>
      </c>
      <c r="C116" s="92" t="s">
        <v>206</v>
      </c>
      <c r="E116" s="102" t="s">
        <v>207</v>
      </c>
      <c r="G116" s="103">
        <f t="shared" ref="G116:W116" si="22">SUM(G117:G118)</f>
        <v>3.7638149769735891E-3</v>
      </c>
      <c r="H116" s="104">
        <f t="shared" si="22"/>
        <v>-2.1008328410232501E-6</v>
      </c>
      <c r="J116" s="103">
        <f t="shared" si="22"/>
        <v>1.1937122972479172E-2</v>
      </c>
      <c r="K116" s="104">
        <f t="shared" si="22"/>
        <v>-0.21115639584845489</v>
      </c>
      <c r="L116" s="60"/>
      <c r="M116" s="103">
        <f t="shared" si="22"/>
        <v>2.0224067953616903E-2</v>
      </c>
      <c r="N116" s="104">
        <f t="shared" si="22"/>
        <v>-0.39627308828116259</v>
      </c>
      <c r="O116" s="145"/>
      <c r="P116" s="105">
        <f t="shared" si="22"/>
        <v>3.4575457856486345E-3</v>
      </c>
      <c r="Q116" s="106">
        <f t="shared" si="22"/>
        <v>5.5337262176761966E-3</v>
      </c>
      <c r="R116" s="145"/>
      <c r="S116" s="107">
        <f t="shared" si="22"/>
        <v>4.0958959452705983E-3</v>
      </c>
      <c r="T116" s="108">
        <f t="shared" si="22"/>
        <v>-3.0990022402177454E-2</v>
      </c>
      <c r="U116" s="145"/>
      <c r="V116" s="109">
        <f t="shared" si="22"/>
        <v>2.9596732766944481E-4</v>
      </c>
      <c r="W116" s="110">
        <f t="shared" si="22"/>
        <v>-0.63284744360708456</v>
      </c>
      <c r="X116" s="146"/>
      <c r="Y116" s="2"/>
      <c r="AA116" s="137">
        <f t="shared" si="11"/>
        <v>-5.5816581151725185E-8</v>
      </c>
      <c r="AB116" s="111">
        <f t="shared" si="12"/>
        <v>-1.7689052574499926E-3</v>
      </c>
      <c r="AC116" s="138">
        <f t="shared" si="13"/>
        <v>-1.9594133543755846E-3</v>
      </c>
      <c r="AE116" s="112">
        <f t="shared" si="14"/>
        <v>-5.5358270505172199E-3</v>
      </c>
      <c r="AF116" s="111">
        <f t="shared" si="15"/>
        <v>-1.8075037278704447E-3</v>
      </c>
      <c r="AG116" s="112">
        <f t="shared" si="16"/>
        <v>-0.18016637344627742</v>
      </c>
      <c r="AH116" s="111">
        <f t="shared" si="17"/>
        <v>-2.2976808708778771E-3</v>
      </c>
      <c r="AI116" s="112">
        <f t="shared" si="18"/>
        <v>0.23657435532592197</v>
      </c>
      <c r="AJ116" s="111">
        <f t="shared" si="19"/>
        <v>1.1871395059993297E-3</v>
      </c>
    </row>
    <row r="117" spans="2:36" x14ac:dyDescent="0.35">
      <c r="B117" s="50" t="s">
        <v>208</v>
      </c>
      <c r="E117" s="53" t="s">
        <v>200</v>
      </c>
      <c r="G117" s="72">
        <f>SUMIF([1]Detallado!$M:$M,[1]Abs!$B117,[1]Detallado!$X:$X)</f>
        <v>2.2822008239039901E-8</v>
      </c>
      <c r="H117" s="114">
        <f>SUMIF([1]Detallado!$M:$M,[1]Abs!$B117,[1]Detallado!Y:Y)</f>
        <v>-2.1008328410232501E-6</v>
      </c>
      <c r="J117" s="72">
        <f>SUMIF([1]Detallado!$M:$M,[1]Abs!$B117,[1]Detallado!AI:AI)</f>
        <v>2.2938612492396327E-3</v>
      </c>
      <c r="K117" s="114">
        <f>SUMIF([1]Detallado!$M:$M,[1]Abs!$B117,[1]Detallado!AJ:AJ)</f>
        <v>-0.21115639584845489</v>
      </c>
      <c r="L117" s="60"/>
      <c r="M117" s="72">
        <f>SUMIF([1]Detallado!$M:$M,[1]Abs!$B117,[1]Detallado!AT:AT)</f>
        <v>4.3048652097251042E-3</v>
      </c>
      <c r="N117" s="114">
        <f>SUMIF([1]Detallado!$M:$M,[1]Abs!$B117,[1]Detallado!AU:AU)</f>
        <v>-0.39627308828116259</v>
      </c>
      <c r="O117" s="40"/>
      <c r="P117" s="72">
        <f>INDEX([1]Rep1!AD:AD,MATCH([1]Abs!$B117,[1]Rep1!$B:$B,0),0)</f>
        <v>-6.0114598076605561E-5</v>
      </c>
      <c r="Q117" s="115">
        <f>INDEX([1]Rep1!AE:AE,MATCH([1]Abs!$B117,[1]Rep1!$B:$B,0),0)</f>
        <v>5.5337262176761966E-3</v>
      </c>
      <c r="R117" s="40"/>
      <c r="S117" s="72">
        <f>INDEX([1]Rep1!AF:AF,MATCH([1]Abs!$B117,[1]Rep1!$B:$B,0),0)</f>
        <v>-2.3618622912134216E-3</v>
      </c>
      <c r="T117" s="114">
        <f>INDEX([1]Rep1!AG:AG,MATCH([1]Abs!$B117,[1]Rep1!$B:$B,0),0)</f>
        <v>-3.0990022402177454E-2</v>
      </c>
      <c r="U117" s="40"/>
      <c r="V117" s="72">
        <f>INDEX([1]Rep1!AH:AH,MATCH([1]Abs!$B117,[1]Rep1!$B:$B,0),0)</f>
        <v>-7.7699984208185451E-3</v>
      </c>
      <c r="W117" s="114">
        <f>INDEX([1]Rep1!AI:AI,MATCH([1]Abs!$B117,[1]Rep1!$B:$B,0),0)</f>
        <v>-0.63284744360708456</v>
      </c>
      <c r="X117" s="44"/>
      <c r="AA117" s="137">
        <f t="shared" si="11"/>
        <v>-9.2052935001114954E-3</v>
      </c>
      <c r="AB117" s="111">
        <f t="shared" si="12"/>
        <v>-9.2052819636954421E-3</v>
      </c>
      <c r="AC117" s="138">
        <f t="shared" si="13"/>
        <v>-9.2052380034093433E-3</v>
      </c>
      <c r="AE117" s="112">
        <f t="shared" si="14"/>
        <v>-5.5358270505172199E-3</v>
      </c>
      <c r="AF117" s="111">
        <f t="shared" si="15"/>
        <v>-9.2052952100489579E-3</v>
      </c>
      <c r="AG117" s="112">
        <f t="shared" si="16"/>
        <v>-0.18016637344627742</v>
      </c>
      <c r="AH117" s="111">
        <f t="shared" si="17"/>
        <v>-3.8697824705619267E-3</v>
      </c>
      <c r="AI117" s="112">
        <f t="shared" si="18"/>
        <v>0.23657435532592197</v>
      </c>
      <c r="AJ117" s="111">
        <f t="shared" si="19"/>
        <v>1.959230038238292E-3</v>
      </c>
    </row>
    <row r="118" spans="2:36" x14ac:dyDescent="0.35">
      <c r="B118" s="50" t="s">
        <v>209</v>
      </c>
      <c r="E118" s="53" t="s">
        <v>202</v>
      </c>
      <c r="G118" s="72">
        <f>SUMIF([1]Detallado!$M:$M,[1]Abs!$B118,[1]Detallado!$X:$X)</f>
        <v>3.7637921549653502E-3</v>
      </c>
      <c r="H118" s="114">
        <f>SUMIF([1]Detallado!$M:$M,[1]Abs!$B118,[1]Detallado!Y:Y)</f>
        <v>0</v>
      </c>
      <c r="J118" s="72">
        <f>SUMIF([1]Detallado!$M:$M,[1]Abs!$B118,[1]Detallado!AI:AI)</f>
        <v>9.6432617232395396E-3</v>
      </c>
      <c r="K118" s="114">
        <f>SUMIF([1]Detallado!$M:$M,[1]Abs!$B118,[1]Detallado!AJ:AJ)</f>
        <v>0</v>
      </c>
      <c r="L118" s="60"/>
      <c r="M118" s="72">
        <f>SUMIF([1]Detallado!$M:$M,[1]Abs!$B118,[1]Detallado!AT:AT)</f>
        <v>1.5919202743891799E-2</v>
      </c>
      <c r="N118" s="114">
        <f>SUMIF([1]Detallado!$M:$M,[1]Abs!$B118,[1]Detallado!AU:AU)</f>
        <v>0</v>
      </c>
      <c r="O118" s="40"/>
      <c r="P118" s="72">
        <f>INDEX([1]Rep1!AD:AD,MATCH([1]Abs!$B118,[1]Rep1!$B:$B,0),0)</f>
        <v>3.5176603837252401E-3</v>
      </c>
      <c r="Q118" s="115">
        <f>INDEX([1]Rep1!AE:AE,MATCH([1]Abs!$B118,[1]Rep1!$B:$B,0),0)</f>
        <v>0</v>
      </c>
      <c r="R118" s="40"/>
      <c r="S118" s="72">
        <f>INDEX([1]Rep1!AF:AF,MATCH([1]Abs!$B118,[1]Rep1!$B:$B,0),0)</f>
        <v>6.4577582364840199E-3</v>
      </c>
      <c r="T118" s="114">
        <f>INDEX([1]Rep1!AG:AG,MATCH([1]Abs!$B118,[1]Rep1!$B:$B,0),0)</f>
        <v>0</v>
      </c>
      <c r="U118" s="40"/>
      <c r="V118" s="72">
        <f>INDEX([1]Rep1!AH:AH,MATCH([1]Abs!$B118,[1]Rep1!$B:$B,0),0)</f>
        <v>8.0659657484879899E-3</v>
      </c>
      <c r="W118" s="114">
        <f>INDEX([1]Rep1!AI:AI,MATCH([1]Abs!$B118,[1]Rep1!$B:$B,0),0)</f>
        <v>0</v>
      </c>
      <c r="X118" s="44"/>
      <c r="AA118" s="137">
        <f t="shared" si="11"/>
        <v>0</v>
      </c>
      <c r="AB118" s="111">
        <f t="shared" si="12"/>
        <v>0</v>
      </c>
      <c r="AC118" s="138">
        <f t="shared" si="13"/>
        <v>0</v>
      </c>
      <c r="AE118" s="112">
        <f t="shared" si="14"/>
        <v>0</v>
      </c>
      <c r="AF118" s="111">
        <f t="shared" si="15"/>
        <v>0</v>
      </c>
      <c r="AG118" s="112">
        <f t="shared" si="16"/>
        <v>0</v>
      </c>
      <c r="AH118" s="111">
        <f t="shared" si="17"/>
        <v>0</v>
      </c>
      <c r="AI118" s="112">
        <f t="shared" si="18"/>
        <v>0</v>
      </c>
      <c r="AJ118" s="111">
        <f t="shared" si="19"/>
        <v>0</v>
      </c>
    </row>
    <row r="119" spans="2:36" x14ac:dyDescent="0.35">
      <c r="B119" s="50" t="s">
        <v>210</v>
      </c>
      <c r="C119" s="92" t="s">
        <v>211</v>
      </c>
      <c r="E119" s="124" t="s">
        <v>145</v>
      </c>
      <c r="G119" s="125">
        <f>SUMIF([1]Detallado!$M:$M,[1]Abs!$B119,[1]Detallado!$X:$X)</f>
        <v>0</v>
      </c>
      <c r="H119" s="126">
        <f>SUMIF([1]Detallado!$M:$M,[1]Abs!$B119,[1]Detallado!Y:Y)</f>
        <v>0</v>
      </c>
      <c r="J119" s="125">
        <f>SUMIF([1]Detallado!$M:$M,[1]Abs!$B119,[1]Detallado!AI:AI)</f>
        <v>0</v>
      </c>
      <c r="K119" s="126">
        <f>SUMIF([1]Detallado!$M:$M,[1]Abs!$B119,[1]Detallado!AJ:AJ)</f>
        <v>0</v>
      </c>
      <c r="L119" s="60"/>
      <c r="M119" s="125">
        <f>SUMIF([1]Detallado!$M:$M,[1]Abs!$B119,[1]Detallado!AT:AT)</f>
        <v>0</v>
      </c>
      <c r="N119" s="126">
        <f>SUMIF([1]Detallado!$M:$M,[1]Abs!$B119,[1]Detallado!AU:AU)</f>
        <v>0</v>
      </c>
      <c r="O119" s="40"/>
      <c r="P119" s="127">
        <f>INDEX([1]Rep1!AD:AD,MATCH([1]Abs!$B119,[1]Rep1!$B:$B,0),0)</f>
        <v>-7.1379129565001004E-8</v>
      </c>
      <c r="Q119" s="128">
        <f>INDEX([1]Rep1!AE:AE,MATCH([1]Abs!$B119,[1]Rep1!$B:$B,0),0)</f>
        <v>-3.9752865990448632E-6</v>
      </c>
      <c r="R119" s="40"/>
      <c r="S119" s="129">
        <f>INDEX([1]Rep1!AF:AF,MATCH([1]Abs!$B119,[1]Rep1!$B:$B,0),0)</f>
        <v>-6.8261361981556609E-7</v>
      </c>
      <c r="T119" s="130">
        <f>INDEX([1]Rep1!AG:AG,MATCH([1]Abs!$B119,[1]Rep1!$B:$B,0),0)</f>
        <v>-1.1639618425501665E-4</v>
      </c>
      <c r="U119" s="40"/>
      <c r="V119" s="131">
        <f>INDEX([1]Rep1!AH:AH,MATCH([1]Abs!$B119,[1]Rep1!$B:$B,0),0)</f>
        <v>-6.7329493799909435E-3</v>
      </c>
      <c r="W119" s="132">
        <f>INDEX([1]Rep1!AI:AI,MATCH([1]Abs!$B119,[1]Rep1!$B:$B,0),0)</f>
        <v>-1.2292467633676614</v>
      </c>
      <c r="X119" s="44"/>
      <c r="AA119" s="147">
        <f t="shared" si="11"/>
        <v>0</v>
      </c>
      <c r="AB119" s="148">
        <f t="shared" si="12"/>
        <v>0</v>
      </c>
      <c r="AC119" s="149">
        <f t="shared" si="13"/>
        <v>0</v>
      </c>
      <c r="AE119" s="112">
        <f t="shared" si="14"/>
        <v>3.9752865990448632E-6</v>
      </c>
      <c r="AF119" s="111">
        <f t="shared" si="15"/>
        <v>5.5692562003362492E-3</v>
      </c>
      <c r="AG119" s="112">
        <f t="shared" si="16"/>
        <v>1.1639618425501665E-4</v>
      </c>
      <c r="AH119" s="111">
        <f t="shared" si="17"/>
        <v>1.705154729940277E-2</v>
      </c>
      <c r="AI119" s="112">
        <f t="shared" si="18"/>
        <v>1.2292467633676614</v>
      </c>
      <c r="AJ119" s="111">
        <f t="shared" si="19"/>
        <v>1.825718112512105E-2</v>
      </c>
    </row>
    <row r="120" spans="2:36" x14ac:dyDescent="0.35">
      <c r="L120" s="60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spans="2:36" x14ac:dyDescent="0.35">
      <c r="B121" t="s">
        <v>212</v>
      </c>
      <c r="C121" s="92" t="s">
        <v>213</v>
      </c>
      <c r="E121" s="93" t="s">
        <v>212</v>
      </c>
      <c r="G121" s="94">
        <f>G122+G125+G126+G129+G130</f>
        <v>1.4133446145943907E-2</v>
      </c>
      <c r="H121" s="95">
        <f t="shared" ref="H121:W121" si="23">H122+H125+H126+H129+H130</f>
        <v>6.8019603740243664</v>
      </c>
      <c r="I121" s="40"/>
      <c r="J121" s="94">
        <f t="shared" si="23"/>
        <v>6.681722532100956E-2</v>
      </c>
      <c r="K121" s="95">
        <f t="shared" si="23"/>
        <v>37.233396269517037</v>
      </c>
      <c r="L121" s="40"/>
      <c r="M121" s="94">
        <f t="shared" si="23"/>
        <v>0.13744405226027223</v>
      </c>
      <c r="N121" s="95">
        <f t="shared" si="23"/>
        <v>79.524042366800927</v>
      </c>
      <c r="O121" s="40"/>
      <c r="P121" s="96">
        <f t="shared" si="23"/>
        <v>-3.2084177883544476E-3</v>
      </c>
      <c r="Q121" s="97">
        <f t="shared" si="23"/>
        <v>-5.8492743831993925</v>
      </c>
      <c r="R121" s="40"/>
      <c r="S121" s="98">
        <f t="shared" si="23"/>
        <v>2.5530870523394291E-3</v>
      </c>
      <c r="T121" s="133">
        <f t="shared" si="23"/>
        <v>-9.7878883704173418</v>
      </c>
      <c r="U121" s="40"/>
      <c r="V121" s="100">
        <f t="shared" si="23"/>
        <v>8.077596106365121E-3</v>
      </c>
      <c r="W121" s="101">
        <f t="shared" si="23"/>
        <v>-14.027608724229088</v>
      </c>
      <c r="X121" s="44"/>
      <c r="Y121" s="92" t="s">
        <v>214</v>
      </c>
      <c r="AA121" s="134">
        <f t="shared" si="11"/>
        <v>4.8126693969654598E-2</v>
      </c>
      <c r="AB121" s="135">
        <f t="shared" si="12"/>
        <v>5.5724247887632077E-2</v>
      </c>
      <c r="AC121" s="136">
        <f t="shared" si="13"/>
        <v>5.7859209663150411E-2</v>
      </c>
      <c r="AE121" s="91">
        <f t="shared" si="14"/>
        <v>12.651234757223758</v>
      </c>
      <c r="AF121" s="90">
        <f t="shared" si="15"/>
        <v>7.2951989504440901E-2</v>
      </c>
      <c r="AG121" s="91">
        <f t="shared" si="16"/>
        <v>47.021284639934379</v>
      </c>
      <c r="AH121" s="90">
        <f t="shared" si="17"/>
        <v>7.3168777963460316E-2</v>
      </c>
      <c r="AI121" s="91">
        <f t="shared" si="18"/>
        <v>93.55165109103001</v>
      </c>
      <c r="AJ121" s="90">
        <f t="shared" si="19"/>
        <v>7.2315230603311687E-2</v>
      </c>
    </row>
    <row r="122" spans="2:36" x14ac:dyDescent="0.35">
      <c r="E122" s="102" t="s">
        <v>64</v>
      </c>
      <c r="G122" s="103">
        <f>G123+G124</f>
        <v>3.748873712937625E-3</v>
      </c>
      <c r="H122" s="104">
        <f t="shared" ref="H122:W122" si="24">H123+H124</f>
        <v>2.9312797538150202</v>
      </c>
      <c r="I122" s="40"/>
      <c r="J122" s="103">
        <f t="shared" si="24"/>
        <v>2.73302955691157E-2</v>
      </c>
      <c r="K122" s="104">
        <f t="shared" si="24"/>
        <v>21.502741710461869</v>
      </c>
      <c r="L122" s="40"/>
      <c r="M122" s="103">
        <f t="shared" si="24"/>
        <v>6.7360958202324905E-2</v>
      </c>
      <c r="N122" s="104">
        <f t="shared" si="24"/>
        <v>53.468347549017196</v>
      </c>
      <c r="O122" s="40"/>
      <c r="P122" s="105">
        <f t="shared" si="24"/>
        <v>-9.2505654658400945E-3</v>
      </c>
      <c r="Q122" s="106">
        <f t="shared" si="24"/>
        <v>-6.9376825382900709</v>
      </c>
      <c r="R122" s="40"/>
      <c r="S122" s="107">
        <f t="shared" si="24"/>
        <v>-1.3822450529535299E-2</v>
      </c>
      <c r="T122" s="108">
        <f t="shared" si="24"/>
        <v>-10.98079106085614</v>
      </c>
      <c r="U122" s="40"/>
      <c r="V122" s="109">
        <f t="shared" si="24"/>
        <v>-1.4325635493231959E-2</v>
      </c>
      <c r="W122" s="110">
        <f t="shared" si="24"/>
        <v>-11.658202046949739</v>
      </c>
      <c r="X122" s="44"/>
      <c r="AA122" s="137">
        <f t="shared" si="11"/>
        <v>7.819094422143294E-2</v>
      </c>
      <c r="AB122" s="111">
        <f t="shared" si="12"/>
        <v>7.8677311250013718E-2</v>
      </c>
      <c r="AC122" s="138">
        <f t="shared" si="13"/>
        <v>7.9375871388913499E-2</v>
      </c>
      <c r="AE122" s="112">
        <f t="shared" si="14"/>
        <v>9.8689622921050919</v>
      </c>
      <c r="AF122" s="111">
        <f t="shared" si="15"/>
        <v>7.5918369680260528E-2</v>
      </c>
      <c r="AG122" s="112">
        <f t="shared" si="16"/>
        <v>32.483532771318011</v>
      </c>
      <c r="AH122" s="111">
        <f t="shared" si="17"/>
        <v>7.8934058722226627E-2</v>
      </c>
      <c r="AI122" s="112">
        <f t="shared" si="18"/>
        <v>65.126549595966935</v>
      </c>
      <c r="AJ122" s="111">
        <f t="shared" si="19"/>
        <v>7.9727341598661045E-2</v>
      </c>
    </row>
    <row r="123" spans="2:36" x14ac:dyDescent="0.35">
      <c r="B123" s="50" t="s">
        <v>215</v>
      </c>
      <c r="E123" s="120" t="s">
        <v>216</v>
      </c>
      <c r="G123" s="121">
        <f>SUMIF([1]Detallado!$M:$M,[1]Abs!$B123,[1]Detallado!X:X)</f>
        <v>0</v>
      </c>
      <c r="H123" s="122">
        <f>SUMIF([1]Detallado!$M:$M,[1]Abs!$B123,[1]Detallado!Y:Y)</f>
        <v>0</v>
      </c>
      <c r="J123" s="121">
        <f>SUMIF([1]Detallado!$M:$M,[1]Abs!$B123,[1]Detallado!AI:AI)</f>
        <v>0</v>
      </c>
      <c r="K123" s="122">
        <f>SUMIF([1]Detallado!$M:$M,[1]Abs!$B123,[1]Detallado!AJ:AJ)</f>
        <v>0</v>
      </c>
      <c r="L123" s="60"/>
      <c r="M123" s="121">
        <f>SUMIF([1]Detallado!$M:$M,[1]Abs!$B123,[1]Detallado!AT:AT)</f>
        <v>0</v>
      </c>
      <c r="N123" s="122">
        <f>SUMIF([1]Detallado!$M:$M,[1]Abs!$B123,[1]Detallado!AU:AU)</f>
        <v>0</v>
      </c>
      <c r="O123" s="40"/>
      <c r="P123" s="121">
        <f>INDEX([1]Rep1!AD:AD,MATCH([1]Abs!$B123,[1]Rep1!$B:$B,0),0)</f>
        <v>0</v>
      </c>
      <c r="Q123" s="123">
        <f>INDEX([1]Rep1!AE:AE,MATCH([1]Abs!$B123,[1]Rep1!$B:$B,0),0)</f>
        <v>0</v>
      </c>
      <c r="R123" s="40"/>
      <c r="S123" s="121">
        <f>INDEX([1]Rep1!AF:AF,MATCH([1]Abs!$B123,[1]Rep1!$B:$B,0),0)</f>
        <v>0</v>
      </c>
      <c r="T123" s="122">
        <f>INDEX([1]Rep1!AG:AG,MATCH([1]Abs!$B123,[1]Rep1!$B:$B,0),0)</f>
        <v>0</v>
      </c>
      <c r="U123" s="40"/>
      <c r="V123" s="121">
        <f>INDEX([1]Rep1!AH:AH,MATCH([1]Abs!$B123,[1]Rep1!$B:$B,0),0)</f>
        <v>0</v>
      </c>
      <c r="W123" s="122">
        <f>INDEX([1]Rep1!AI:AI,MATCH([1]Abs!$B123,[1]Rep1!$B:$B,0),0)</f>
        <v>0</v>
      </c>
      <c r="X123" s="44"/>
      <c r="AA123" s="140">
        <f t="shared" si="11"/>
        <v>0</v>
      </c>
      <c r="AB123" s="116">
        <f t="shared" si="12"/>
        <v>0</v>
      </c>
      <c r="AC123" s="141">
        <f t="shared" si="13"/>
        <v>0</v>
      </c>
      <c r="AE123" s="117">
        <f t="shared" si="14"/>
        <v>0</v>
      </c>
      <c r="AF123" s="116">
        <f t="shared" si="15"/>
        <v>0</v>
      </c>
      <c r="AG123" s="117">
        <f t="shared" si="16"/>
        <v>0</v>
      </c>
      <c r="AH123" s="116">
        <f t="shared" si="17"/>
        <v>0</v>
      </c>
      <c r="AI123" s="117">
        <f t="shared" si="18"/>
        <v>0</v>
      </c>
      <c r="AJ123" s="116">
        <f t="shared" si="19"/>
        <v>0</v>
      </c>
    </row>
    <row r="124" spans="2:36" x14ac:dyDescent="0.35">
      <c r="B124" s="50" t="s">
        <v>217</v>
      </c>
      <c r="E124" s="120" t="s">
        <v>218</v>
      </c>
      <c r="G124" s="121">
        <f>SUMIF([1]Detallado!$M:$M,[1]Abs!$B124,[1]Detallado!X:X)</f>
        <v>3.748873712937625E-3</v>
      </c>
      <c r="H124" s="122">
        <f>SUMIF([1]Detallado!$M:$M,[1]Abs!$B124,[1]Detallado!Y:Y)</f>
        <v>2.9312797538150202</v>
      </c>
      <c r="J124" s="121">
        <f>SUMIF([1]Detallado!$M:$M,[1]Abs!$B124,[1]Detallado!AI:AI)</f>
        <v>2.73302955691157E-2</v>
      </c>
      <c r="K124" s="122">
        <f>SUMIF([1]Detallado!$M:$M,[1]Abs!$B124,[1]Detallado!AJ:AJ)</f>
        <v>21.502741710461869</v>
      </c>
      <c r="L124" s="60"/>
      <c r="M124" s="121">
        <f>SUMIF([1]Detallado!$M:$M,[1]Abs!$B124,[1]Detallado!AT:AT)</f>
        <v>6.7360958202324905E-2</v>
      </c>
      <c r="N124" s="122">
        <f>SUMIF([1]Detallado!$M:$M,[1]Abs!$B124,[1]Detallado!AU:AU)</f>
        <v>53.468347549017196</v>
      </c>
      <c r="O124" s="40"/>
      <c r="P124" s="121">
        <f>INDEX([1]Rep1!AD:AD,MATCH([1]Abs!$B124,[1]Rep1!$B:$B,0),0)</f>
        <v>-9.2505654658400945E-3</v>
      </c>
      <c r="Q124" s="123">
        <f>INDEX([1]Rep1!AE:AE,MATCH([1]Abs!$B124,[1]Rep1!$B:$B,0),0)</f>
        <v>-6.9376825382900709</v>
      </c>
      <c r="R124" s="40"/>
      <c r="S124" s="121">
        <f>INDEX([1]Rep1!AF:AF,MATCH([1]Abs!$B124,[1]Rep1!$B:$B,0),0)</f>
        <v>-1.3822450529535299E-2</v>
      </c>
      <c r="T124" s="122">
        <f>INDEX([1]Rep1!AG:AG,MATCH([1]Abs!$B124,[1]Rep1!$B:$B,0),0)</f>
        <v>-10.98079106085614</v>
      </c>
      <c r="U124" s="40"/>
      <c r="V124" s="121">
        <f>INDEX([1]Rep1!AH:AH,MATCH([1]Abs!$B124,[1]Rep1!$B:$B,0),0)</f>
        <v>-1.4325635493231959E-2</v>
      </c>
      <c r="W124" s="122">
        <f>INDEX([1]Rep1!AI:AI,MATCH([1]Abs!$B124,[1]Rep1!$B:$B,0),0)</f>
        <v>-11.658202046949739</v>
      </c>
      <c r="X124" s="44"/>
      <c r="AA124" s="140">
        <f t="shared" si="11"/>
        <v>7.819094422143294E-2</v>
      </c>
      <c r="AB124" s="116">
        <f t="shared" si="12"/>
        <v>7.8677311250013718E-2</v>
      </c>
      <c r="AC124" s="141">
        <f t="shared" si="13"/>
        <v>7.9375871388913499E-2</v>
      </c>
      <c r="AE124" s="117">
        <f t="shared" si="14"/>
        <v>9.8689622921050919</v>
      </c>
      <c r="AF124" s="116">
        <f t="shared" si="15"/>
        <v>7.5918369680260528E-2</v>
      </c>
      <c r="AG124" s="117">
        <f t="shared" si="16"/>
        <v>32.483532771318011</v>
      </c>
      <c r="AH124" s="116">
        <f t="shared" si="17"/>
        <v>7.8934058722226627E-2</v>
      </c>
      <c r="AI124" s="117">
        <f t="shared" si="18"/>
        <v>65.126549595966935</v>
      </c>
      <c r="AJ124" s="116">
        <f t="shared" si="19"/>
        <v>7.9727341598661045E-2</v>
      </c>
    </row>
    <row r="125" spans="2:36" x14ac:dyDescent="0.35">
      <c r="B125" s="50" t="s">
        <v>219</v>
      </c>
      <c r="E125" s="102" t="s">
        <v>66</v>
      </c>
      <c r="G125" s="103">
        <f>SUMIF([1]Detallado!$M:$M,[1]Abs!$B125,[1]Detallado!$X:$X)</f>
        <v>6.9549969669947895E-3</v>
      </c>
      <c r="H125" s="104">
        <f>SUMIF([1]Detallado!$M:$M,[1]Abs!$B125,[1]Detallado!Y:Y)</f>
        <v>3.8614141665949102</v>
      </c>
      <c r="I125" s="40"/>
      <c r="J125" s="103">
        <f>SUMIF([1]Detallado!$M:$M,[1]Abs!$B125,[1]Detallado!AI:AI)</f>
        <v>3.0191618914263599E-2</v>
      </c>
      <c r="K125" s="104">
        <f>SUMIF([1]Detallado!$M:$M,[1]Abs!$B125,[1]Detallado!AJ:AJ)</f>
        <v>17.380657807790598</v>
      </c>
      <c r="L125" s="40"/>
      <c r="M125" s="103">
        <f>SUMIF([1]Detallado!$M:$M,[1]Abs!$B125,[1]Detallado!AT:AT)</f>
        <v>4.7804963599567499E-2</v>
      </c>
      <c r="N125" s="104">
        <f>SUMIF([1]Detallado!$M:$M,[1]Abs!$B125,[1]Detallado!AU:AU)</f>
        <v>26.685447954235588</v>
      </c>
      <c r="O125" s="40"/>
      <c r="P125" s="105">
        <f>INDEX([1]Rep1!AD:AD,MATCH([1]Abs!$B125,[1]Rep1!$B:$B,0),0)</f>
        <v>2.61798536643573E-3</v>
      </c>
      <c r="Q125" s="106">
        <f>INDEX([1]Rep1!AE:AE,MATCH([1]Abs!$B125,[1]Rep1!$B:$B,0),0)</f>
        <v>1.078928716512507</v>
      </c>
      <c r="R125" s="40"/>
      <c r="S125" s="107">
        <f>INDEX([1]Rep1!AF:AF,MATCH([1]Abs!$B125,[1]Rep1!$B:$B,0),0)</f>
        <v>7.0802491265902498E-3</v>
      </c>
      <c r="T125" s="108">
        <f>INDEX([1]Rep1!AG:AG,MATCH([1]Abs!$B125,[1]Rep1!$B:$B,0),0)</f>
        <v>2.8428979575707771</v>
      </c>
      <c r="U125" s="40"/>
      <c r="V125" s="109">
        <f>INDEX([1]Rep1!AH:AH,MATCH([1]Abs!$B125,[1]Rep1!$B:$B,0),0)</f>
        <v>2.7535133383807982E-3</v>
      </c>
      <c r="W125" s="110">
        <f>INDEX([1]Rep1!AI:AI,MATCH([1]Abs!$B125,[1]Rep1!$B:$B,0),0)</f>
        <v>-1.8430705463786197</v>
      </c>
      <c r="X125" s="44"/>
      <c r="AA125" s="137">
        <f>IFERROR(H125/G125/10000,0)</f>
        <v>5.5519997850745337E-2</v>
      </c>
      <c r="AB125" s="111">
        <f>IFERROR(K125/J125/10000,0)</f>
        <v>5.7567823233153466E-2</v>
      </c>
      <c r="AC125" s="138">
        <f>IFERROR(N125/M125/10000,0)</f>
        <v>5.5821500415235162E-2</v>
      </c>
      <c r="AE125" s="112">
        <f>+H125-Q125</f>
        <v>2.7824854500824032</v>
      </c>
      <c r="AF125" s="111">
        <f>IFERROR(AE125/(G125-P125)/10000,0)</f>
        <v>6.4156744467174787E-2</v>
      </c>
      <c r="AG125" s="112">
        <f>+K125-T125</f>
        <v>14.537759850219821</v>
      </c>
      <c r="AH125" s="111">
        <f>IFERROR(AG125/(J125-S125)/10000,0)</f>
        <v>6.2903064525295524E-2</v>
      </c>
      <c r="AI125" s="112">
        <f>+N125-W125</f>
        <v>28.528518500614208</v>
      </c>
      <c r="AJ125" s="111">
        <f>IFERROR(AI125/(M125-V125)/10000,0)</f>
        <v>6.3324306621028933E-2</v>
      </c>
    </row>
    <row r="126" spans="2:36" x14ac:dyDescent="0.35">
      <c r="E126" s="102" t="s">
        <v>81</v>
      </c>
      <c r="G126" s="103">
        <f>SUM(G127:G128)</f>
        <v>3.4295754660114931E-3</v>
      </c>
      <c r="H126" s="104">
        <f t="shared" ref="H126:W126" si="25">SUM(H127:H128)</f>
        <v>9.2664536144360099E-3</v>
      </c>
      <c r="I126" s="40"/>
      <c r="J126" s="103">
        <f t="shared" si="25"/>
        <v>9.2953108376302596E-3</v>
      </c>
      <c r="K126" s="104">
        <f t="shared" si="25"/>
        <v>-1.6500032487354299</v>
      </c>
      <c r="L126" s="40"/>
      <c r="M126" s="103">
        <f t="shared" si="25"/>
        <v>2.227813045837982E-2</v>
      </c>
      <c r="N126" s="104">
        <f t="shared" si="25"/>
        <v>-0.6297531364518596</v>
      </c>
      <c r="O126" s="40"/>
      <c r="P126" s="105">
        <f t="shared" si="25"/>
        <v>3.4295754660114931E-3</v>
      </c>
      <c r="Q126" s="106">
        <f t="shared" si="25"/>
        <v>9.2664536144360099E-3</v>
      </c>
      <c r="R126" s="40"/>
      <c r="S126" s="107">
        <f t="shared" si="25"/>
        <v>9.2952935498504148E-3</v>
      </c>
      <c r="T126" s="108">
        <f t="shared" si="25"/>
        <v>-1.6499954675820909</v>
      </c>
      <c r="U126" s="40"/>
      <c r="V126" s="109">
        <f t="shared" si="25"/>
        <v>2.227813045837982E-2</v>
      </c>
      <c r="W126" s="110">
        <f t="shared" si="25"/>
        <v>-0.6297531364518596</v>
      </c>
      <c r="X126" s="44"/>
      <c r="AA126" s="137">
        <f>IFERROR(H126/G126/10000,0)</f>
        <v>2.7019243945119114E-4</v>
      </c>
      <c r="AB126" s="111">
        <f>IFERROR(K126/J126/10000,0)</f>
        <v>-1.7750920626082911E-2</v>
      </c>
      <c r="AC126" s="138">
        <f>IFERROR(N126/M126/10000,0)</f>
        <v>-2.8267773080347535E-3</v>
      </c>
      <c r="AE126" s="112">
        <f>+H126-Q126</f>
        <v>0</v>
      </c>
      <c r="AF126" s="111">
        <f>IFERROR(AE126/(G126-P126)/10000,0)</f>
        <v>0</v>
      </c>
      <c r="AG126" s="112">
        <f>+K126-T126</f>
        <v>-7.7811533389926524E-6</v>
      </c>
      <c r="AH126" s="111">
        <f>IFERROR(AG126/(J126-S126)/10000,0)</f>
        <v>-4.5009558247728662E-2</v>
      </c>
      <c r="AI126" s="112">
        <f>+N126-W126</f>
        <v>0</v>
      </c>
      <c r="AJ126" s="111">
        <f>IFERROR(AI126/(M126-V126)/10000,0)</f>
        <v>0</v>
      </c>
    </row>
    <row r="127" spans="2:36" x14ac:dyDescent="0.35">
      <c r="B127" s="50" t="s">
        <v>220</v>
      </c>
      <c r="E127" s="120" t="s">
        <v>221</v>
      </c>
      <c r="G127" s="121">
        <f>SUMIF([1]Detallado!$M:$M,[1]Abs!$B127,[1]Detallado!X:X)</f>
        <v>1.9937257743724429E-3</v>
      </c>
      <c r="H127" s="122">
        <f>SUMIF([1]Detallado!$M:$M,[1]Abs!$B127,[1]Detallado!Y:Y)</f>
        <v>-1.0312146572222241</v>
      </c>
      <c r="J127" s="121">
        <f>SUMIF([1]Detallado!$M:$M,[1]Abs!$B127,[1]Detallado!AI:AI)</f>
        <v>6.9208257995016301E-3</v>
      </c>
      <c r="K127" s="122">
        <f>SUMIF([1]Detallado!$M:$M,[1]Abs!$B127,[1]Detallado!AJ:AJ)</f>
        <v>-3.3706616467010799</v>
      </c>
      <c r="L127" s="60"/>
      <c r="M127" s="121">
        <f>SUMIF([1]Detallado!$M:$M,[1]Abs!$B127,[1]Detallado!AT:AT)</f>
        <v>1.384720191526501E-2</v>
      </c>
      <c r="N127" s="122">
        <f>SUMIF([1]Detallado!$M:$M,[1]Abs!$B127,[1]Detallado!AU:AU)</f>
        <v>-6.7391822410445297</v>
      </c>
      <c r="O127" s="40"/>
      <c r="P127" s="121">
        <f>INDEX([1]Rep1!AD:AD,MATCH([1]Abs!$B127,[1]Rep1!$B:$B,0),0)</f>
        <v>1.9937257743724429E-3</v>
      </c>
      <c r="Q127" s="123">
        <f>INDEX([1]Rep1!AE:AE,MATCH([1]Abs!$B127,[1]Rep1!$B:$B,0),0)</f>
        <v>-1.0312146572222241</v>
      </c>
      <c r="R127" s="40"/>
      <c r="S127" s="121">
        <f>INDEX([1]Rep1!AF:AF,MATCH([1]Abs!$B127,[1]Rep1!$B:$B,0),0)</f>
        <v>6.9208085117217853E-3</v>
      </c>
      <c r="T127" s="122">
        <f>INDEX([1]Rep1!AG:AG,MATCH([1]Abs!$B127,[1]Rep1!$B:$B,0),0)</f>
        <v>-3.3706538655477409</v>
      </c>
      <c r="U127" s="40"/>
      <c r="V127" s="121">
        <f>INDEX([1]Rep1!AH:AH,MATCH([1]Abs!$B127,[1]Rep1!$B:$B,0),0)</f>
        <v>1.384720191526501E-2</v>
      </c>
      <c r="W127" s="122">
        <f>INDEX([1]Rep1!AI:AI,MATCH([1]Abs!$B127,[1]Rep1!$B:$B,0),0)</f>
        <v>-6.7391822410445297</v>
      </c>
      <c r="X127" s="44"/>
      <c r="AA127" s="140">
        <f>IFERROR(H127/G127/10000,0)</f>
        <v>-5.1722993727500728E-2</v>
      </c>
      <c r="AB127" s="116">
        <f>IFERROR(K127/J127/10000,0)</f>
        <v>-4.870317133171885E-2</v>
      </c>
      <c r="AC127" s="141">
        <f>IFERROR(N127/M127/10000,0)</f>
        <v>-4.8668187856893502E-2</v>
      </c>
      <c r="AE127" s="117">
        <f>+H127-Q127</f>
        <v>0</v>
      </c>
      <c r="AF127" s="116">
        <f>IFERROR(AE127/(G127-P127)/10000,0)</f>
        <v>0</v>
      </c>
      <c r="AG127" s="117">
        <f>+K127-T127</f>
        <v>-7.7811533389926524E-6</v>
      </c>
      <c r="AH127" s="116">
        <f>IFERROR(AG127/(J127-S127)/10000,0)</f>
        <v>-4.5009558247728662E-2</v>
      </c>
      <c r="AI127" s="117">
        <f>+N127-W127</f>
        <v>0</v>
      </c>
      <c r="AJ127" s="116">
        <f>IFERROR(AI127/(M127-V127)/10000,0)</f>
        <v>0</v>
      </c>
    </row>
    <row r="128" spans="2:36" x14ac:dyDescent="0.35">
      <c r="B128" s="50" t="s">
        <v>222</v>
      </c>
      <c r="E128" s="120" t="s">
        <v>223</v>
      </c>
      <c r="G128" s="121">
        <f>SUMIF([1]Detallado!$M:$M,[1]Abs!$B128,[1]Detallado!X:X)</f>
        <v>1.43584969163905E-3</v>
      </c>
      <c r="H128" s="122">
        <f>SUMIF([1]Detallado!$M:$M,[1]Abs!$B128,[1]Detallado!Y:Y)</f>
        <v>1.0404811108366601</v>
      </c>
      <c r="J128" s="121">
        <f>SUMIF([1]Detallado!$M:$M,[1]Abs!$B128,[1]Detallado!AI:AI)</f>
        <v>2.37448503812863E-3</v>
      </c>
      <c r="K128" s="122">
        <f>SUMIF([1]Detallado!$M:$M,[1]Abs!$B128,[1]Detallado!AJ:AJ)</f>
        <v>1.72065839796565</v>
      </c>
      <c r="L128" s="60"/>
      <c r="M128" s="121">
        <f>SUMIF([1]Detallado!$M:$M,[1]Abs!$B128,[1]Detallado!AT:AT)</f>
        <v>8.4309285431148108E-3</v>
      </c>
      <c r="N128" s="122">
        <f>SUMIF([1]Detallado!$M:$M,[1]Abs!$B128,[1]Detallado!AU:AU)</f>
        <v>6.1094291045926701</v>
      </c>
      <c r="O128" s="40"/>
      <c r="P128" s="121">
        <f>INDEX([1]Rep1!AD:AD,MATCH([1]Abs!$B128,[1]Rep1!$B:$B,0),0)</f>
        <v>1.43584969163905E-3</v>
      </c>
      <c r="Q128" s="123">
        <f>INDEX([1]Rep1!AE:AE,MATCH([1]Abs!$B128,[1]Rep1!$B:$B,0),0)</f>
        <v>1.0404811108366601</v>
      </c>
      <c r="R128" s="40"/>
      <c r="S128" s="121">
        <f>INDEX([1]Rep1!AF:AF,MATCH([1]Abs!$B128,[1]Rep1!$B:$B,0),0)</f>
        <v>2.37448503812863E-3</v>
      </c>
      <c r="T128" s="122">
        <f>INDEX([1]Rep1!AG:AG,MATCH([1]Abs!$B128,[1]Rep1!$B:$B,0),0)</f>
        <v>1.72065839796565</v>
      </c>
      <c r="U128" s="40"/>
      <c r="V128" s="121">
        <f>INDEX([1]Rep1!AH:AH,MATCH([1]Abs!$B128,[1]Rep1!$B:$B,0),0)</f>
        <v>8.4309285431148108E-3</v>
      </c>
      <c r="W128" s="122">
        <f>INDEX([1]Rep1!AI:AI,MATCH([1]Abs!$B128,[1]Rep1!$B:$B,0),0)</f>
        <v>6.1094291045926701</v>
      </c>
      <c r="X128" s="44"/>
      <c r="AA128" s="140">
        <f>IFERROR(H128/G128/10000,0)</f>
        <v>7.2464486839770179E-2</v>
      </c>
      <c r="AB128" s="116">
        <f>IFERROR(K128/J128/10000,0)</f>
        <v>7.2464486839711933E-2</v>
      </c>
      <c r="AC128" s="141">
        <f>IFERROR(N128/M128/10000,0)</f>
        <v>7.2464486839732348E-2</v>
      </c>
      <c r="AE128" s="117">
        <f>+H128-Q128</f>
        <v>0</v>
      </c>
      <c r="AF128" s="116">
        <f>IFERROR(AE128/(G128-P128)/10000,0)</f>
        <v>0</v>
      </c>
      <c r="AG128" s="117">
        <f>+K128-T128</f>
        <v>0</v>
      </c>
      <c r="AH128" s="116">
        <f>IFERROR(AG128/(J128-S128)/10000,0)</f>
        <v>0</v>
      </c>
      <c r="AI128" s="117">
        <f>+N128-W128</f>
        <v>0</v>
      </c>
      <c r="AJ128" s="116">
        <f>IFERROR(AI128/(M128-V128)/10000,0)</f>
        <v>0</v>
      </c>
    </row>
    <row r="129" spans="2:36" x14ac:dyDescent="0.35">
      <c r="B129" s="50" t="s">
        <v>224</v>
      </c>
      <c r="E129" s="102" t="s">
        <v>225</v>
      </c>
      <c r="G129" s="103">
        <f>SUMIF([1]Detallado!$M:$M,[1]Abs!$B129,[1]Detallado!$X:$X)</f>
        <v>0</v>
      </c>
      <c r="H129" s="104">
        <f>SUMIF([1]Detallado!$M:$M,[1]Abs!$B129,[1]Detallado!Y:Y)</f>
        <v>0</v>
      </c>
      <c r="I129" s="40"/>
      <c r="J129" s="103">
        <f>SUMIF([1]Detallado!$M:$M,[1]Abs!$B129,[1]Detallado!AI:AI)</f>
        <v>0</v>
      </c>
      <c r="K129" s="104">
        <f>SUMIF([1]Detallado!$M:$M,[1]Abs!$B129,[1]Detallado!AJ:AJ)</f>
        <v>0</v>
      </c>
      <c r="L129" s="40"/>
      <c r="M129" s="103">
        <f>SUMIF([1]Detallado!$M:$M,[1]Abs!$B129,[1]Detallado!AT:AT)</f>
        <v>0</v>
      </c>
      <c r="N129" s="104">
        <f>SUMIF([1]Detallado!$M:$M,[1]Abs!$B129,[1]Detallado!AU:AU)</f>
        <v>0</v>
      </c>
      <c r="O129" s="40"/>
      <c r="P129" s="105">
        <f>INDEX([1]Rep1!AD:AD,MATCH([1]Abs!$B129,[1]Rep1!$B:$B,0),0)</f>
        <v>0</v>
      </c>
      <c r="Q129" s="106">
        <f>INDEX([1]Rep1!AE:AE,MATCH([1]Abs!$B129,[1]Rep1!$B:$B,0),0)</f>
        <v>0</v>
      </c>
      <c r="R129" s="40"/>
      <c r="S129" s="107">
        <f>INDEX([1]Rep1!AF:AF,MATCH([1]Abs!$B129,[1]Rep1!$B:$B,0),0)</f>
        <v>0</v>
      </c>
      <c r="T129" s="108">
        <f>INDEX([1]Rep1!AG:AG,MATCH([1]Abs!$B129,[1]Rep1!$B:$B,0),0)</f>
        <v>0</v>
      </c>
      <c r="U129" s="40"/>
      <c r="V129" s="109">
        <f>INDEX([1]Rep1!AH:AH,MATCH([1]Abs!$B129,[1]Rep1!$B:$B,0),0)</f>
        <v>0</v>
      </c>
      <c r="W129" s="110">
        <f>INDEX([1]Rep1!AI:AI,MATCH([1]Abs!$B129,[1]Rep1!$B:$B,0),0)</f>
        <v>0</v>
      </c>
      <c r="X129" s="44"/>
      <c r="AA129" s="137">
        <f>IFERROR(H129/G129/10000,0)</f>
        <v>0</v>
      </c>
      <c r="AB129" s="111">
        <f>IFERROR(K129/J129/10000,0)</f>
        <v>0</v>
      </c>
      <c r="AC129" s="138">
        <f>IFERROR(N129/M129/10000,0)</f>
        <v>0</v>
      </c>
      <c r="AE129" s="112">
        <f>+H129-Q129</f>
        <v>0</v>
      </c>
      <c r="AF129" s="111">
        <f>IFERROR(AE129/(G129-P129)/10000,0)</f>
        <v>0</v>
      </c>
      <c r="AG129" s="112">
        <f>+K129-T129</f>
        <v>0</v>
      </c>
      <c r="AH129" s="111">
        <f>IFERROR(AG129/(J129-S129)/10000,0)</f>
        <v>0</v>
      </c>
      <c r="AI129" s="112">
        <f>+N129-W129</f>
        <v>0</v>
      </c>
      <c r="AJ129" s="111">
        <f>IFERROR(AI129/(M129-V129)/10000,0)</f>
        <v>0</v>
      </c>
    </row>
    <row r="130" spans="2:36" x14ac:dyDescent="0.35">
      <c r="B130" s="50" t="s">
        <v>226</v>
      </c>
      <c r="E130" s="124" t="s">
        <v>145</v>
      </c>
      <c r="G130" s="125">
        <f>SUMIF([1]Detallado!$M:$M,[1]Abs!$B130,[1]Detallado!$X:$X)</f>
        <v>0</v>
      </c>
      <c r="H130" s="126">
        <f>SUMIF([1]Detallado!$M:$M,[1]Abs!$B130,[1]Detallado!Y:Y)</f>
        <v>0</v>
      </c>
      <c r="J130" s="125">
        <f>SUMIF([1]Detallado!$M:$M,[1]Abs!$B130,[1]Detallado!AI:AI)</f>
        <v>0</v>
      </c>
      <c r="K130" s="126">
        <f>SUMIF([1]Detallado!$M:$M,[1]Abs!$B130,[1]Detallado!AJ:AJ)</f>
        <v>0</v>
      </c>
      <c r="L130" s="60"/>
      <c r="M130" s="125">
        <f>SUMIF([1]Detallado!$M:$M,[1]Abs!$B130,[1]Detallado!AT:AT)</f>
        <v>0</v>
      </c>
      <c r="N130" s="126">
        <f>SUMIF([1]Detallado!$M:$M,[1]Abs!$B130,[1]Detallado!AU:AU)</f>
        <v>0</v>
      </c>
      <c r="O130" s="40"/>
      <c r="P130" s="127">
        <f>INDEX([1]Rep1!AD:AD,MATCH([1]Abs!$B130,[1]Rep1!$B:$B,0),0)</f>
        <v>-5.4131549615764903E-6</v>
      </c>
      <c r="Q130" s="128">
        <f>INDEX([1]Rep1!AE:AE,MATCH([1]Abs!$B130,[1]Rep1!$B:$B,0),0)</f>
        <v>2.1298496373498899E-4</v>
      </c>
      <c r="R130" s="40"/>
      <c r="S130" s="129">
        <f>INDEX([1]Rep1!AF:AF,MATCH([1]Abs!$B130,[1]Rep1!$B:$B,0),0)</f>
        <v>-5.0945659362158698E-9</v>
      </c>
      <c r="T130" s="130">
        <f>INDEX([1]Rep1!AG:AG,MATCH([1]Abs!$B130,[1]Rep1!$B:$B,0),0)</f>
        <v>2.0045011245708501E-7</v>
      </c>
      <c r="U130" s="40">
        <f>U131</f>
        <v>0</v>
      </c>
      <c r="V130" s="131">
        <f>INDEX([1]Rep1!AH:AH,MATCH([1]Abs!$B130,[1]Rep1!$B:$B,0),0)</f>
        <v>-2.6284121971635399E-3</v>
      </c>
      <c r="W130" s="132">
        <f>INDEX([1]Rep1!AI:AI,MATCH([1]Abs!$B130,[1]Rep1!$B:$B,0),0)</f>
        <v>0.10341700555113099</v>
      </c>
      <c r="X130" s="44"/>
      <c r="AA130" s="147">
        <f t="shared" si="11"/>
        <v>0</v>
      </c>
      <c r="AB130" s="148">
        <f t="shared" si="12"/>
        <v>0</v>
      </c>
      <c r="AC130" s="149">
        <f t="shared" si="13"/>
        <v>0</v>
      </c>
      <c r="AE130" s="112">
        <f t="shared" si="14"/>
        <v>-2.1298496373498899E-4</v>
      </c>
      <c r="AF130" s="111">
        <f t="shared" si="15"/>
        <v>-3.934580946726874E-3</v>
      </c>
      <c r="AG130" s="112">
        <f t="shared" si="16"/>
        <v>-2.0045011245708501E-7</v>
      </c>
      <c r="AH130" s="111">
        <f t="shared" si="17"/>
        <v>-3.9345866746397411E-3</v>
      </c>
      <c r="AI130" s="112">
        <f t="shared" si="18"/>
        <v>-0.10341700555113099</v>
      </c>
      <c r="AJ130" s="111">
        <f t="shared" si="19"/>
        <v>-3.9345809482520967E-3</v>
      </c>
    </row>
    <row r="131" spans="2:36" x14ac:dyDescent="0.35">
      <c r="E131" s="150"/>
      <c r="G131" s="150"/>
      <c r="H131" s="150"/>
      <c r="J131" s="151"/>
      <c r="K131" s="151"/>
      <c r="Q131"/>
      <c r="T131"/>
      <c r="W131"/>
      <c r="AE131"/>
      <c r="AG131"/>
      <c r="AI131"/>
    </row>
    <row r="132" spans="2:36" x14ac:dyDescent="0.35">
      <c r="B132" s="152"/>
      <c r="E132" s="153" t="s">
        <v>227</v>
      </c>
      <c r="F132" s="154"/>
      <c r="G132" s="155">
        <f>SUM(G133:G134)</f>
        <v>9.5712369441651943E-3</v>
      </c>
      <c r="H132" s="156">
        <f t="shared" ref="H132:W132" si="26">SUM(H133:H134)</f>
        <v>6.6953791596158201</v>
      </c>
      <c r="I132">
        <f t="shared" si="26"/>
        <v>0</v>
      </c>
      <c r="J132" s="157">
        <f t="shared" si="26"/>
        <v>7.5211777650336695E-2</v>
      </c>
      <c r="K132" s="156">
        <f t="shared" si="26"/>
        <v>52.480609269685019</v>
      </c>
      <c r="L132" s="158">
        <f t="shared" si="26"/>
        <v>0</v>
      </c>
      <c r="M132" s="157">
        <f t="shared" si="26"/>
        <v>0.1427329088266921</v>
      </c>
      <c r="N132" s="156">
        <f t="shared" si="26"/>
        <v>102.21724360529809</v>
      </c>
      <c r="O132">
        <f t="shared" si="26"/>
        <v>0</v>
      </c>
      <c r="P132" s="159">
        <f t="shared" si="26"/>
        <v>-9.3283333166971141E-3</v>
      </c>
      <c r="Q132" s="160">
        <f t="shared" si="26"/>
        <v>-6.9900063680575784</v>
      </c>
      <c r="R132">
        <f t="shared" si="26"/>
        <v>0</v>
      </c>
      <c r="S132" s="159">
        <f t="shared" si="26"/>
        <v>-1.7382948331919362E-2</v>
      </c>
      <c r="T132" s="161">
        <f t="shared" si="26"/>
        <v>-13.281865012752922</v>
      </c>
      <c r="U132">
        <f t="shared" si="26"/>
        <v>0</v>
      </c>
      <c r="V132" s="159">
        <f t="shared" si="26"/>
        <v>-1.6799656887339476E-2</v>
      </c>
      <c r="W132" s="161">
        <f t="shared" si="26"/>
        <v>-13.25944392071403</v>
      </c>
      <c r="Y132" s="92"/>
      <c r="AA132" s="162">
        <f>IFERROR(H132/G132/10000,0)</f>
        <v>6.9953123077759027E-2</v>
      </c>
      <c r="AB132" s="162">
        <f>IFERROR(K132/J132/10000,0)</f>
        <v>6.9777115910848425E-2</v>
      </c>
      <c r="AC132" s="162">
        <f>IFERROR(N132/M132/10000,0)</f>
        <v>7.1614349098294797E-2</v>
      </c>
      <c r="AE132" s="117"/>
      <c r="AF132" s="116"/>
      <c r="AG132" s="117"/>
      <c r="AH132" s="116"/>
      <c r="AI132" s="117"/>
      <c r="AJ132" s="116"/>
    </row>
    <row r="133" spans="2:36" x14ac:dyDescent="0.35">
      <c r="B133" s="152"/>
      <c r="E133" s="163" t="s">
        <v>228</v>
      </c>
      <c r="F133" s="154"/>
      <c r="G133" s="164">
        <f>+G36</f>
        <v>5.8223632312275697E-3</v>
      </c>
      <c r="H133" s="165">
        <f>+H36</f>
        <v>3.7640994058007999</v>
      </c>
      <c r="J133" s="166">
        <f>+J36</f>
        <v>4.7881482081220991E-2</v>
      </c>
      <c r="K133" s="167">
        <f>+K36</f>
        <v>30.977867559223149</v>
      </c>
      <c r="L133" s="158"/>
      <c r="M133" s="166">
        <f>+M36</f>
        <v>7.537195062436719E-2</v>
      </c>
      <c r="N133" s="167">
        <f>+N36</f>
        <v>48.748896056280898</v>
      </c>
      <c r="P133" s="168">
        <f>+P36</f>
        <v>-7.7767850857019894E-5</v>
      </c>
      <c r="Q133" s="169">
        <f>+Q36</f>
        <v>-5.2323829767507046E-2</v>
      </c>
      <c r="S133" s="168">
        <f>+S36</f>
        <v>-3.5604978023840638E-3</v>
      </c>
      <c r="T133" s="170">
        <f>+T36</f>
        <v>-2.3010739518967824</v>
      </c>
      <c r="V133" s="168">
        <f>+V36</f>
        <v>-2.4740213941075169E-3</v>
      </c>
      <c r="W133" s="170">
        <f>+W36</f>
        <v>-1.6012418737642919</v>
      </c>
      <c r="Y133" s="92"/>
      <c r="AE133" s="117"/>
      <c r="AF133" s="116"/>
      <c r="AG133" s="117"/>
      <c r="AH133" s="116"/>
      <c r="AI133" s="117"/>
      <c r="AJ133" s="116"/>
    </row>
    <row r="134" spans="2:36" x14ac:dyDescent="0.35">
      <c r="B134" s="152"/>
      <c r="E134" s="163" t="s">
        <v>229</v>
      </c>
      <c r="F134" s="154"/>
      <c r="G134" s="164">
        <f>+G122</f>
        <v>3.748873712937625E-3</v>
      </c>
      <c r="H134" s="165">
        <f t="shared" ref="H134:W134" si="27">+H122</f>
        <v>2.9312797538150202</v>
      </c>
      <c r="I134">
        <f t="shared" si="27"/>
        <v>0</v>
      </c>
      <c r="J134" s="166">
        <f t="shared" si="27"/>
        <v>2.73302955691157E-2</v>
      </c>
      <c r="K134" s="167">
        <f t="shared" si="27"/>
        <v>21.502741710461869</v>
      </c>
      <c r="L134" s="158">
        <f t="shared" si="27"/>
        <v>0</v>
      </c>
      <c r="M134" s="166">
        <f t="shared" si="27"/>
        <v>6.7360958202324905E-2</v>
      </c>
      <c r="N134" s="167">
        <f t="shared" si="27"/>
        <v>53.468347549017196</v>
      </c>
      <c r="O134">
        <f t="shared" si="27"/>
        <v>0</v>
      </c>
      <c r="P134" s="168">
        <f t="shared" si="27"/>
        <v>-9.2505654658400945E-3</v>
      </c>
      <c r="Q134" s="169">
        <f t="shared" si="27"/>
        <v>-6.9376825382900709</v>
      </c>
      <c r="R134">
        <f t="shared" si="27"/>
        <v>0</v>
      </c>
      <c r="S134" s="168">
        <f t="shared" si="27"/>
        <v>-1.3822450529535299E-2</v>
      </c>
      <c r="T134" s="170">
        <f t="shared" si="27"/>
        <v>-10.98079106085614</v>
      </c>
      <c r="U134">
        <f t="shared" si="27"/>
        <v>0</v>
      </c>
      <c r="V134" s="168">
        <f t="shared" si="27"/>
        <v>-1.4325635493231959E-2</v>
      </c>
      <c r="W134" s="170">
        <f t="shared" si="27"/>
        <v>-11.658202046949739</v>
      </c>
      <c r="Y134" s="92"/>
      <c r="AE134" s="117"/>
      <c r="AF134" s="116"/>
      <c r="AG134" s="117"/>
      <c r="AH134" s="116"/>
      <c r="AI134" s="117"/>
      <c r="AJ134" s="116"/>
    </row>
    <row r="135" spans="2:36" x14ac:dyDescent="0.35">
      <c r="Q135"/>
      <c r="T135"/>
      <c r="W135"/>
      <c r="AE135"/>
      <c r="AG135"/>
      <c r="AI135"/>
    </row>
    <row r="136" spans="2:36" x14ac:dyDescent="0.35">
      <c r="B136" s="152"/>
      <c r="E136" s="153" t="s">
        <v>230</v>
      </c>
      <c r="F136" s="154"/>
      <c r="G136" s="155">
        <f>SUM(G137:G138)</f>
        <v>2.2266527334069475E-2</v>
      </c>
      <c r="H136" s="156">
        <f t="shared" ref="H136:W136" si="28">SUM(H137:H138)</f>
        <v>7.3613613347034423</v>
      </c>
      <c r="I136">
        <f t="shared" si="28"/>
        <v>0</v>
      </c>
      <c r="J136" s="157">
        <f t="shared" si="28"/>
        <v>9.0324394100685226E-2</v>
      </c>
      <c r="K136" s="156">
        <f t="shared" si="28"/>
        <v>31.478807569618155</v>
      </c>
      <c r="L136" s="158">
        <f t="shared" si="28"/>
        <v>0</v>
      </c>
      <c r="M136" s="157">
        <f t="shared" si="28"/>
        <v>0.16207903623095504</v>
      </c>
      <c r="N136" s="156">
        <f t="shared" si="28"/>
        <v>59.843889295681066</v>
      </c>
      <c r="O136">
        <f t="shared" si="28"/>
        <v>0</v>
      </c>
      <c r="P136" s="159">
        <f t="shared" si="28"/>
        <v>-1.0859293837688893E-3</v>
      </c>
      <c r="Q136" s="160">
        <f t="shared" si="28"/>
        <v>-0.64642864693508706</v>
      </c>
      <c r="R136">
        <f t="shared" si="28"/>
        <v>0</v>
      </c>
      <c r="S136" s="159">
        <f t="shared" si="28"/>
        <v>1.5411124777209916E-2</v>
      </c>
      <c r="T136" s="161">
        <f t="shared" si="28"/>
        <v>3.005553283104883</v>
      </c>
      <c r="U136">
        <f t="shared" si="28"/>
        <v>0</v>
      </c>
      <c r="V136" s="159">
        <f t="shared" si="28"/>
        <v>3.0789250727075411E-3</v>
      </c>
      <c r="W136" s="161">
        <f t="shared" si="28"/>
        <v>-2.564724979860928</v>
      </c>
      <c r="Y136" s="92"/>
      <c r="AA136" s="162">
        <f>IFERROR(H136/G136/10000,0)</f>
        <v>3.3060212866871254E-2</v>
      </c>
      <c r="AB136" s="162">
        <f>IFERROR(K136/J136/10000,0)</f>
        <v>3.4850837232883632E-2</v>
      </c>
      <c r="AC136" s="162">
        <f>IFERROR(N136/M136/10000,0)</f>
        <v>3.692265865303291E-2</v>
      </c>
      <c r="AE136" s="117"/>
      <c r="AF136" s="116"/>
      <c r="AG136" s="117"/>
      <c r="AH136" s="116"/>
      <c r="AI136" s="117"/>
      <c r="AJ136" s="116"/>
    </row>
    <row r="137" spans="2:36" x14ac:dyDescent="0.35">
      <c r="B137" s="152"/>
      <c r="E137" s="163" t="s">
        <v>228</v>
      </c>
      <c r="F137" s="154"/>
      <c r="G137" s="164">
        <f t="shared" ref="G137:W137" si="29">+G37+G47</f>
        <v>1.5311530367074683E-2</v>
      </c>
      <c r="H137" s="165">
        <f t="shared" si="29"/>
        <v>3.4999471681085317</v>
      </c>
      <c r="I137">
        <f t="shared" si="29"/>
        <v>0</v>
      </c>
      <c r="J137" s="166">
        <f t="shared" si="29"/>
        <v>6.0132775186421628E-2</v>
      </c>
      <c r="K137" s="167">
        <f t="shared" si="29"/>
        <v>14.098149761827555</v>
      </c>
      <c r="L137" s="158">
        <f t="shared" si="29"/>
        <v>0</v>
      </c>
      <c r="M137" s="166">
        <f t="shared" si="29"/>
        <v>0.11427407263138754</v>
      </c>
      <c r="N137" s="167">
        <f t="shared" si="29"/>
        <v>33.158441341445474</v>
      </c>
      <c r="O137">
        <f t="shared" si="29"/>
        <v>0</v>
      </c>
      <c r="P137" s="168">
        <f t="shared" si="29"/>
        <v>-3.7039147502046193E-3</v>
      </c>
      <c r="Q137" s="169">
        <f t="shared" si="29"/>
        <v>-1.7253573634475941</v>
      </c>
      <c r="R137">
        <f t="shared" si="29"/>
        <v>0</v>
      </c>
      <c r="S137" s="168">
        <f t="shared" si="29"/>
        <v>8.3308756506196673E-3</v>
      </c>
      <c r="T137" s="170">
        <f t="shared" si="29"/>
        <v>0.16265532553410589</v>
      </c>
      <c r="U137">
        <f t="shared" si="29"/>
        <v>0</v>
      </c>
      <c r="V137" s="168">
        <f t="shared" si="29"/>
        <v>3.2541173432674292E-4</v>
      </c>
      <c r="W137" s="170">
        <f t="shared" si="29"/>
        <v>-0.72165443348230829</v>
      </c>
      <c r="Y137" s="92"/>
      <c r="AE137" s="117"/>
      <c r="AF137" s="116"/>
      <c r="AG137" s="117"/>
      <c r="AH137" s="116"/>
      <c r="AI137" s="117"/>
      <c r="AJ137" s="116"/>
    </row>
    <row r="138" spans="2:36" x14ac:dyDescent="0.35">
      <c r="B138" s="152"/>
      <c r="E138" s="163" t="s">
        <v>229</v>
      </c>
      <c r="F138" s="154"/>
      <c r="G138" s="164">
        <f t="shared" ref="G138:W138" si="30">G125+G78</f>
        <v>6.9549969669947895E-3</v>
      </c>
      <c r="H138" s="165">
        <f t="shared" si="30"/>
        <v>3.8614141665949102</v>
      </c>
      <c r="I138">
        <f t="shared" si="30"/>
        <v>0</v>
      </c>
      <c r="J138" s="166">
        <f t="shared" si="30"/>
        <v>3.0191618914263599E-2</v>
      </c>
      <c r="K138" s="167">
        <f t="shared" si="30"/>
        <v>17.380657807790598</v>
      </c>
      <c r="L138" s="158">
        <f t="shared" si="30"/>
        <v>0</v>
      </c>
      <c r="M138" s="166">
        <f t="shared" si="30"/>
        <v>4.7804963599567499E-2</v>
      </c>
      <c r="N138" s="167">
        <f t="shared" si="30"/>
        <v>26.685447954235588</v>
      </c>
      <c r="O138">
        <f t="shared" si="30"/>
        <v>0</v>
      </c>
      <c r="P138" s="168">
        <f t="shared" si="30"/>
        <v>2.61798536643573E-3</v>
      </c>
      <c r="Q138" s="169">
        <f t="shared" si="30"/>
        <v>1.078928716512507</v>
      </c>
      <c r="R138">
        <f t="shared" si="30"/>
        <v>0</v>
      </c>
      <c r="S138" s="168">
        <f t="shared" si="30"/>
        <v>7.0802491265902498E-3</v>
      </c>
      <c r="T138" s="170">
        <f t="shared" si="30"/>
        <v>2.8428979575707771</v>
      </c>
      <c r="U138">
        <f t="shared" si="30"/>
        <v>0</v>
      </c>
      <c r="V138" s="168">
        <f t="shared" si="30"/>
        <v>2.7535133383807982E-3</v>
      </c>
      <c r="W138" s="170">
        <f t="shared" si="30"/>
        <v>-1.8430705463786197</v>
      </c>
      <c r="Y138" s="92"/>
      <c r="AE138" s="117"/>
      <c r="AF138" s="116"/>
      <c r="AG138" s="117"/>
      <c r="AH138" s="116"/>
      <c r="AI138" s="117"/>
      <c r="AJ138" s="116"/>
    </row>
    <row r="139" spans="2:36" x14ac:dyDescent="0.35">
      <c r="L139" s="60"/>
      <c r="R139" s="40"/>
      <c r="T139"/>
      <c r="U139" s="40">
        <f>U140</f>
        <v>0</v>
      </c>
      <c r="W139"/>
      <c r="AE139"/>
      <c r="AG139"/>
      <c r="AI139"/>
    </row>
    <row r="140" spans="2:36" x14ac:dyDescent="0.35">
      <c r="B140" s="50" t="s">
        <v>231</v>
      </c>
      <c r="C140" s="92" t="s">
        <v>232</v>
      </c>
      <c r="E140" s="48" t="s">
        <v>233</v>
      </c>
      <c r="G140" s="58">
        <f>+G142+G151</f>
        <v>0</v>
      </c>
      <c r="H140" s="59">
        <f>+H142+H151</f>
        <v>0</v>
      </c>
      <c r="I140" s="60"/>
      <c r="J140" s="85">
        <f>+J142+J151</f>
        <v>0.2159499763326963</v>
      </c>
      <c r="K140" s="86">
        <f>+K142+K151</f>
        <v>-6.1817367989713787</v>
      </c>
      <c r="L140" s="60"/>
      <c r="M140" s="58">
        <f>+M142+M151</f>
        <v>0.16963585921538293</v>
      </c>
      <c r="N140" s="86">
        <f>+N142+N151</f>
        <v>-2.5380317880263634</v>
      </c>
      <c r="O140" s="60"/>
      <c r="P140" s="61">
        <f>+P142+P151</f>
        <v>-9.8364503650083691E-7</v>
      </c>
      <c r="Q140" s="62">
        <f>+Q142+Q151</f>
        <v>6.9391953060057794E-5</v>
      </c>
      <c r="R140" s="40"/>
      <c r="S140" s="63">
        <f>+S142+S151</f>
        <v>5.3453855172964679E-2</v>
      </c>
      <c r="T140" s="64">
        <f>+T142+T151</f>
        <v>-5.3456465207954871</v>
      </c>
      <c r="U140" s="40"/>
      <c r="V140" s="65">
        <f>+V142+V151</f>
        <v>5.8545593882336003E-2</v>
      </c>
      <c r="W140" s="66">
        <f>+W142+W151</f>
        <v>-1.2233520088673757</v>
      </c>
      <c r="X140" s="87"/>
      <c r="Y140" s="158"/>
      <c r="AA140" s="171">
        <f t="shared" si="11"/>
        <v>0</v>
      </c>
      <c r="AB140" s="172">
        <f t="shared" si="12"/>
        <v>-2.8625781321909879E-3</v>
      </c>
      <c r="AC140" s="173">
        <f t="shared" si="13"/>
        <v>-1.4961646669315832E-3</v>
      </c>
      <c r="AE140" s="91">
        <f t="shared" si="14"/>
        <v>-6.9391953060057794E-5</v>
      </c>
      <c r="AF140" s="90">
        <f t="shared" si="15"/>
        <v>-7.0545725831046525E-3</v>
      </c>
      <c r="AG140" s="91">
        <f t="shared" si="16"/>
        <v>-0.83609027817589165</v>
      </c>
      <c r="AH140" s="90">
        <f t="shared" si="17"/>
        <v>-5.1452937596831963E-4</v>
      </c>
      <c r="AI140" s="91">
        <f t="shared" si="18"/>
        <v>-1.3146797791589877</v>
      </c>
      <c r="AJ140" s="90">
        <f t="shared" si="19"/>
        <v>-1.1834338276334093E-3</v>
      </c>
    </row>
    <row r="141" spans="2:36" x14ac:dyDescent="0.35"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spans="2:36" x14ac:dyDescent="0.35">
      <c r="B142" s="50" t="s">
        <v>234</v>
      </c>
      <c r="E142" s="174" t="s">
        <v>228</v>
      </c>
      <c r="G142" s="175">
        <f>SUM(G143,G147,G148,G149)</f>
        <v>0</v>
      </c>
      <c r="H142" s="176">
        <f>SUM(H143,H147,H148,H149)</f>
        <v>0</v>
      </c>
      <c r="I142" s="60"/>
      <c r="J142" s="175">
        <f>SUM(J143,J147,J148,J149)</f>
        <v>1.9267484736973116E-2</v>
      </c>
      <c r="K142" s="176">
        <f>SUM(K143,K147,K148,K149)</f>
        <v>-0.51810634502880104</v>
      </c>
      <c r="L142" s="60"/>
      <c r="M142" s="175">
        <f>SUM(M143,M147,M148,M149)</f>
        <v>3.429899749372136E-2</v>
      </c>
      <c r="N142" s="176">
        <f>SUM(N143,N147,N148,N149)</f>
        <v>-0.47558281858761675</v>
      </c>
      <c r="O142" s="60"/>
      <c r="P142" s="177">
        <f>SUM(P143,P147,P148,P149)</f>
        <v>-9.8364503650083691E-7</v>
      </c>
      <c r="Q142" s="178">
        <f>SUM(Q143,Q147,Q148,Q149)</f>
        <v>6.9391953060057794E-5</v>
      </c>
      <c r="R142" s="40"/>
      <c r="S142" s="179">
        <f>SUM(S143,S147,S148,S149)</f>
        <v>8.6308276912860638E-3</v>
      </c>
      <c r="T142" s="180">
        <f>SUM(T143,T147,T148,T149)</f>
        <v>-0.39749987551538496</v>
      </c>
      <c r="U142" s="40"/>
      <c r="V142" s="181">
        <f>SUM(V143,V147,V148,V149)</f>
        <v>2.2034827048656645E-2</v>
      </c>
      <c r="W142" s="182">
        <f>SUM(W143,W147,W148,W149)</f>
        <v>-0.37932928564735491</v>
      </c>
      <c r="X142" s="87"/>
      <c r="Y142" s="92" t="s">
        <v>235</v>
      </c>
      <c r="AA142" s="183">
        <f t="shared" si="11"/>
        <v>0</v>
      </c>
      <c r="AB142" s="184">
        <f t="shared" si="12"/>
        <v>-2.6890191018788608E-3</v>
      </c>
      <c r="AC142" s="185">
        <f t="shared" si="13"/>
        <v>-1.3865793560720692E-3</v>
      </c>
      <c r="AE142" s="117">
        <f t="shared" si="14"/>
        <v>-6.9391953060057794E-5</v>
      </c>
      <c r="AF142" s="116">
        <f t="shared" si="15"/>
        <v>-7.0545725831046525E-3</v>
      </c>
      <c r="AG142" s="117">
        <f t="shared" si="16"/>
        <v>-0.12060646951341608</v>
      </c>
      <c r="AH142" s="116">
        <f t="shared" si="17"/>
        <v>-1.1338756998122786E-3</v>
      </c>
      <c r="AI142" s="117">
        <f t="shared" si="18"/>
        <v>-9.6253532940261843E-2</v>
      </c>
      <c r="AJ142" s="116">
        <f t="shared" si="19"/>
        <v>-7.8483525136423477E-4</v>
      </c>
    </row>
    <row r="143" spans="2:36" x14ac:dyDescent="0.35">
      <c r="B143" s="50" t="s">
        <v>236</v>
      </c>
      <c r="E143" s="102" t="s">
        <v>237</v>
      </c>
      <c r="G143" s="103">
        <f>+SUM(G144:G146)</f>
        <v>0</v>
      </c>
      <c r="H143" s="104">
        <f>+SUM(H144:H146)</f>
        <v>0</v>
      </c>
      <c r="I143" s="40"/>
      <c r="J143" s="103">
        <f>+SUM(J144:J146)</f>
        <v>4.2030192163961914E-3</v>
      </c>
      <c r="K143" s="104">
        <f>+SUM(K144:K146)</f>
        <v>-0.10779802612770333</v>
      </c>
      <c r="L143" s="40"/>
      <c r="M143" s="103">
        <f>+SUM(M144:M146)</f>
        <v>2.415203849564479E-2</v>
      </c>
      <c r="N143" s="104">
        <f>+SUM(N144:N146)</f>
        <v>-0.45110728313702014</v>
      </c>
      <c r="O143" s="40"/>
      <c r="P143" s="105">
        <f>+SUM(P144:P146)</f>
        <v>0</v>
      </c>
      <c r="Q143" s="106">
        <f>+SUM(Q144:Q146)</f>
        <v>0</v>
      </c>
      <c r="R143" s="40"/>
      <c r="S143" s="107">
        <f>+SUM(S144:S146)</f>
        <v>6.2787536180721067E-4</v>
      </c>
      <c r="T143" s="108">
        <f>+SUM(T144:T146)</f>
        <v>-1.6594547975096706E-2</v>
      </c>
      <c r="U143" s="40"/>
      <c r="V143" s="109">
        <f>+SUM(V144:V146)</f>
        <v>1.6723677568837258E-2</v>
      </c>
      <c r="W143" s="110">
        <f>+SUM(W144:W146)</f>
        <v>-0.21983030331064385</v>
      </c>
      <c r="X143" s="44"/>
      <c r="AA143" s="116">
        <f t="shared" si="11"/>
        <v>0</v>
      </c>
      <c r="AB143" s="116">
        <f t="shared" si="12"/>
        <v>-2.5647759521816543E-3</v>
      </c>
      <c r="AC143" s="116">
        <f t="shared" si="13"/>
        <v>-1.867781401633514E-3</v>
      </c>
      <c r="AE143" s="117">
        <f t="shared" si="14"/>
        <v>0</v>
      </c>
      <c r="AF143" s="116">
        <f t="shared" si="15"/>
        <v>0</v>
      </c>
      <c r="AG143" s="117">
        <f t="shared" si="16"/>
        <v>-9.1203478152606626E-2</v>
      </c>
      <c r="AH143" s="116">
        <f t="shared" si="17"/>
        <v>-2.5510435904709046E-3</v>
      </c>
      <c r="AI143" s="117">
        <f t="shared" si="18"/>
        <v>-0.23127697982637629</v>
      </c>
      <c r="AJ143" s="116">
        <f t="shared" si="19"/>
        <v>-3.113432183831321E-3</v>
      </c>
    </row>
    <row r="144" spans="2:36" x14ac:dyDescent="0.35">
      <c r="B144" s="50" t="s">
        <v>238</v>
      </c>
      <c r="E144" s="53" t="s">
        <v>237</v>
      </c>
      <c r="G144" s="72">
        <f>SUMIF([1]Detallado!$M:$M,[1]Abs!$B144,[1]Detallado!X:X)</f>
        <v>0</v>
      </c>
      <c r="H144" s="186">
        <f>SUMIF([1]Detallado!$M:$M,[1]Abs!$B144,[1]Detallado!Y:Y)</f>
        <v>0</v>
      </c>
      <c r="I144" s="40"/>
      <c r="J144" s="187">
        <f>SUMIF([1]Detallado!$M:$M,[1]Abs!$B144,[1]Detallado!AI:AI)</f>
        <v>4.2030192163961914E-3</v>
      </c>
      <c r="K144" s="114">
        <f>SUMIF([1]Detallado!$M:$M,[1]Abs!$B144,[1]Detallado!AJ:AJ)</f>
        <v>-0.10779802612770333</v>
      </c>
      <c r="L144" s="40"/>
      <c r="M144" s="72">
        <f>SUMIF([1]Detallado!$M:$M,[1]Abs!$B144,[1]Detallado!AT:AT)</f>
        <v>2.415203849564479E-2</v>
      </c>
      <c r="N144" s="114">
        <f>SUMIF([1]Detallado!$M:$M,[1]Abs!$B144,[1]Detallado!AU:AU)</f>
        <v>-0.45110728313702014</v>
      </c>
      <c r="O144" s="40"/>
      <c r="P144" s="72">
        <f>INDEX([1]Rep1!AD:AD,MATCH([1]Abs!$B144,[1]Rep1!$B:$B,0),0)</f>
        <v>0</v>
      </c>
      <c r="Q144" s="115">
        <f>INDEX([1]Rep1!AE:AE,MATCH([1]Abs!$B144,[1]Rep1!$B:$B,0),0)</f>
        <v>0</v>
      </c>
      <c r="S144" s="72">
        <f>INDEX([1]Rep1!AF:AF,MATCH([1]Abs!$B144,[1]Rep1!$B:$B,0),0)</f>
        <v>6.2787536180721067E-4</v>
      </c>
      <c r="T144" s="114">
        <f>INDEX([1]Rep1!AG:AG,MATCH([1]Abs!$B144,[1]Rep1!$B:$B,0),0)</f>
        <v>-1.6594547975096706E-2</v>
      </c>
      <c r="U144" s="40"/>
      <c r="V144" s="72">
        <f>INDEX([1]Rep1!AH:AH,MATCH([1]Abs!$B144,[1]Rep1!$B:$B,0),0)</f>
        <v>1.6723677568837258E-2</v>
      </c>
      <c r="W144" s="114">
        <f>INDEX([1]Rep1!AI:AI,MATCH([1]Abs!$B144,[1]Rep1!$B:$B,0),0)</f>
        <v>-0.21983030331064385</v>
      </c>
      <c r="X144" s="44"/>
      <c r="AA144" s="116">
        <f t="shared" si="11"/>
        <v>0</v>
      </c>
      <c r="AB144" s="116">
        <f t="shared" si="12"/>
        <v>-2.5647759521816543E-3</v>
      </c>
      <c r="AC144" s="116">
        <f t="shared" si="13"/>
        <v>-1.867781401633514E-3</v>
      </c>
      <c r="AE144" s="117">
        <f t="shared" si="14"/>
        <v>0</v>
      </c>
      <c r="AF144" s="116">
        <f t="shared" si="15"/>
        <v>0</v>
      </c>
      <c r="AG144" s="117">
        <f t="shared" si="16"/>
        <v>-9.1203478152606626E-2</v>
      </c>
      <c r="AH144" s="116">
        <f t="shared" si="17"/>
        <v>-2.5510435904709046E-3</v>
      </c>
      <c r="AI144" s="117">
        <f t="shared" si="18"/>
        <v>-0.23127697982637629</v>
      </c>
      <c r="AJ144" s="116">
        <f t="shared" si="19"/>
        <v>-3.113432183831321E-3</v>
      </c>
    </row>
    <row r="145" spans="2:36" x14ac:dyDescent="0.35">
      <c r="B145" s="50" t="s">
        <v>239</v>
      </c>
      <c r="E145" s="53" t="s">
        <v>240</v>
      </c>
      <c r="G145" s="72">
        <f>SUMIF([1]Detallado!$M:$M,[1]Abs!$B145,[1]Detallado!X:X)</f>
        <v>0</v>
      </c>
      <c r="H145" s="186">
        <f>SUMIF([1]Detallado!$M:$M,[1]Abs!$B145,[1]Detallado!Y:Y)</f>
        <v>0</v>
      </c>
      <c r="I145" s="40"/>
      <c r="J145" s="187">
        <f>SUMIF([1]Detallado!$M:$M,[1]Abs!$B145,[1]Detallado!AI:AI)</f>
        <v>0</v>
      </c>
      <c r="K145" s="114">
        <f>SUMIF([1]Detallado!$M:$M,[1]Abs!$B145,[1]Detallado!AJ:AJ)</f>
        <v>0</v>
      </c>
      <c r="L145" s="40"/>
      <c r="M145" s="72">
        <f>SUMIF([1]Detallado!$M:$M,[1]Abs!$B145,[1]Detallado!AT:AT)</f>
        <v>0</v>
      </c>
      <c r="N145" s="114">
        <f>SUMIF([1]Detallado!$M:$M,[1]Abs!$B145,[1]Detallado!AU:AU)</f>
        <v>0</v>
      </c>
      <c r="O145" s="40"/>
      <c r="P145" s="72">
        <f>INDEX([1]Rep1!AD:AD,MATCH([1]Abs!$B145,[1]Rep1!$B:$B,0),0)</f>
        <v>0</v>
      </c>
      <c r="Q145" s="115">
        <f>INDEX([1]Rep1!AE:AE,MATCH([1]Abs!$B145,[1]Rep1!$B:$B,0),0)</f>
        <v>0</v>
      </c>
      <c r="S145" s="72">
        <f>INDEX([1]Rep1!AF:AF,MATCH([1]Abs!$B145,[1]Rep1!$B:$B,0),0)</f>
        <v>0</v>
      </c>
      <c r="T145" s="114">
        <f>INDEX([1]Rep1!AG:AG,MATCH([1]Abs!$B145,[1]Rep1!$B:$B,0),0)</f>
        <v>0</v>
      </c>
      <c r="V145" s="72">
        <f>INDEX([1]Rep1!AH:AH,MATCH([1]Abs!$B145,[1]Rep1!$B:$B,0),0)</f>
        <v>0</v>
      </c>
      <c r="W145" s="114">
        <f>INDEX([1]Rep1!AI:AI,MATCH([1]Abs!$B145,[1]Rep1!$B:$B,0),0)</f>
        <v>0</v>
      </c>
      <c r="X145" s="44"/>
      <c r="AA145" s="116">
        <f t="shared" si="11"/>
        <v>0</v>
      </c>
      <c r="AB145" s="116">
        <f t="shared" si="12"/>
        <v>0</v>
      </c>
      <c r="AC145" s="116">
        <f t="shared" si="13"/>
        <v>0</v>
      </c>
      <c r="AE145" s="117">
        <f t="shared" si="14"/>
        <v>0</v>
      </c>
      <c r="AF145" s="116">
        <f t="shared" si="15"/>
        <v>0</v>
      </c>
      <c r="AG145" s="117">
        <f t="shared" si="16"/>
        <v>0</v>
      </c>
      <c r="AH145" s="116">
        <f t="shared" si="17"/>
        <v>0</v>
      </c>
      <c r="AI145" s="117">
        <f t="shared" si="18"/>
        <v>0</v>
      </c>
      <c r="AJ145" s="116">
        <f t="shared" si="19"/>
        <v>0</v>
      </c>
    </row>
    <row r="146" spans="2:36" x14ac:dyDescent="0.35">
      <c r="B146" s="50" t="s">
        <v>241</v>
      </c>
      <c r="E146" s="53" t="s">
        <v>242</v>
      </c>
      <c r="G146" s="72">
        <f>SUMIF([1]Detallado!$M:$M,[1]Abs!$B146,[1]Detallado!X:X)</f>
        <v>0</v>
      </c>
      <c r="H146" s="186">
        <f>SUMIF([1]Detallado!$M:$M,[1]Abs!$B146,[1]Detallado!Y:Y)</f>
        <v>0</v>
      </c>
      <c r="I146" s="40"/>
      <c r="J146" s="187">
        <f>SUMIF([1]Detallado!$M:$M,[1]Abs!$B146,[1]Detallado!AI:AI)</f>
        <v>0</v>
      </c>
      <c r="K146" s="114">
        <f>SUMIF([1]Detallado!$M:$M,[1]Abs!$B146,[1]Detallado!AJ:AJ)</f>
        <v>0</v>
      </c>
      <c r="L146" s="40"/>
      <c r="M146" s="72">
        <f>SUMIF([1]Detallado!$M:$M,[1]Abs!$B146,[1]Detallado!AT:AT)</f>
        <v>0</v>
      </c>
      <c r="N146" s="114">
        <f>SUMIF([1]Detallado!$M:$M,[1]Abs!$B146,[1]Detallado!AU:AU)</f>
        <v>0</v>
      </c>
      <c r="O146" s="40"/>
      <c r="P146" s="72">
        <f>INDEX([1]Rep1!AD:AD,MATCH([1]Abs!$B146,[1]Rep1!$B:$B,0),0)</f>
        <v>0</v>
      </c>
      <c r="Q146" s="115">
        <f>INDEX([1]Rep1!AE:AE,MATCH([1]Abs!$B146,[1]Rep1!$B:$B,0),0)</f>
        <v>0</v>
      </c>
      <c r="S146" s="72">
        <f>INDEX([1]Rep1!AF:AF,MATCH([1]Abs!$B146,[1]Rep1!$B:$B,0),0)</f>
        <v>0</v>
      </c>
      <c r="T146" s="114">
        <f>INDEX([1]Rep1!AG:AG,MATCH([1]Abs!$B146,[1]Rep1!$B:$B,0),0)</f>
        <v>0</v>
      </c>
      <c r="V146" s="72">
        <f>INDEX([1]Rep1!AH:AH,MATCH([1]Abs!$B146,[1]Rep1!$B:$B,0),0)</f>
        <v>0</v>
      </c>
      <c r="W146" s="114">
        <f>INDEX([1]Rep1!AI:AI,MATCH([1]Abs!$B146,[1]Rep1!$B:$B,0),0)</f>
        <v>0</v>
      </c>
      <c r="X146" s="44"/>
      <c r="AA146" s="116">
        <f t="shared" si="11"/>
        <v>0</v>
      </c>
      <c r="AB146" s="116">
        <f t="shared" si="12"/>
        <v>0</v>
      </c>
      <c r="AC146" s="116">
        <f t="shared" si="13"/>
        <v>0</v>
      </c>
      <c r="AE146" s="117">
        <f t="shared" si="14"/>
        <v>0</v>
      </c>
      <c r="AF146" s="116">
        <f t="shared" si="15"/>
        <v>0</v>
      </c>
      <c r="AG146" s="117">
        <f t="shared" si="16"/>
        <v>0</v>
      </c>
      <c r="AH146" s="116">
        <f t="shared" si="17"/>
        <v>0</v>
      </c>
      <c r="AI146" s="117">
        <f t="shared" si="18"/>
        <v>0</v>
      </c>
      <c r="AJ146" s="116">
        <f t="shared" si="19"/>
        <v>0</v>
      </c>
    </row>
    <row r="147" spans="2:36" x14ac:dyDescent="0.35">
      <c r="B147" s="50" t="s">
        <v>243</v>
      </c>
      <c r="E147" s="102" t="s">
        <v>244</v>
      </c>
      <c r="G147" s="103">
        <f>SUMIF([1]Detallado!$M:$M,[1]Abs!$B147,[1]Detallado!X:X)</f>
        <v>0</v>
      </c>
      <c r="H147" s="104">
        <f>SUMIF([1]Detallado!$M:$M,[1]Abs!$B147,[1]Detallado!Y:Y)</f>
        <v>0</v>
      </c>
      <c r="I147" s="40"/>
      <c r="J147" s="103">
        <f>SUMIF([1]Detallado!$M:$M,[1]Abs!$B147,[1]Detallado!AI:AI)</f>
        <v>0</v>
      </c>
      <c r="K147" s="104">
        <f>SUMIF([1]Detallado!$M:$M,[1]Abs!$B147,[1]Detallado!AJ:AJ)</f>
        <v>0</v>
      </c>
      <c r="L147" s="40"/>
      <c r="M147" s="103">
        <f>SUMIF([1]Detallado!$M:$M,[1]Abs!$B147,[1]Detallado!AT:AT)</f>
        <v>0</v>
      </c>
      <c r="N147" s="104">
        <f>SUMIF([1]Detallado!$M:$M,[1]Abs!$B147,[1]Detallado!AU:AU)</f>
        <v>0</v>
      </c>
      <c r="O147" s="40"/>
      <c r="P147" s="105">
        <f>INDEX([1]Rep1!AD:AD,MATCH([1]Abs!$B147,[1]Rep1!$B:$B,0),0)</f>
        <v>0</v>
      </c>
      <c r="Q147" s="106">
        <f>INDEX([1]Rep1!AE:AE,MATCH([1]Abs!$B147,[1]Rep1!$B:$B,0),0)</f>
        <v>0</v>
      </c>
      <c r="R147" s="40"/>
      <c r="S147" s="107">
        <f>INDEX([1]Rep1!AF:AF,MATCH([1]Abs!$B147,[1]Rep1!$B:$B,0),0)</f>
        <v>0</v>
      </c>
      <c r="T147" s="108">
        <f>INDEX([1]Rep1!AG:AG,MATCH([1]Abs!$B147,[1]Rep1!$B:$B,0),0)</f>
        <v>0</v>
      </c>
      <c r="U147" s="40"/>
      <c r="V147" s="109">
        <f>INDEX([1]Rep1!AH:AH,MATCH([1]Abs!$B147,[1]Rep1!$B:$B,0),0)</f>
        <v>0</v>
      </c>
      <c r="W147" s="110">
        <f>INDEX([1]Rep1!AI:AI,MATCH([1]Abs!$B147,[1]Rep1!$B:$B,0),0)</f>
        <v>0</v>
      </c>
      <c r="X147" s="44"/>
      <c r="AA147" s="116">
        <f t="shared" si="11"/>
        <v>0</v>
      </c>
      <c r="AB147" s="116">
        <f t="shared" si="12"/>
        <v>0</v>
      </c>
      <c r="AC147" s="116">
        <f t="shared" si="13"/>
        <v>0</v>
      </c>
      <c r="AE147" s="117">
        <f t="shared" si="14"/>
        <v>0</v>
      </c>
      <c r="AF147" s="116">
        <f t="shared" si="15"/>
        <v>0</v>
      </c>
      <c r="AG147" s="117">
        <f t="shared" si="16"/>
        <v>0</v>
      </c>
      <c r="AH147" s="116">
        <f t="shared" si="17"/>
        <v>0</v>
      </c>
      <c r="AI147" s="117">
        <f t="shared" si="18"/>
        <v>0</v>
      </c>
      <c r="AJ147" s="116">
        <f t="shared" si="19"/>
        <v>0</v>
      </c>
    </row>
    <row r="148" spans="2:36" x14ac:dyDescent="0.35">
      <c r="B148" s="50" t="s">
        <v>245</v>
      </c>
      <c r="E148" s="102" t="s">
        <v>246</v>
      </c>
      <c r="G148" s="103">
        <f>SUMIF([1]Detallado!$M:$M,[1]Abs!$B148,[1]Detallado!X:X)</f>
        <v>0</v>
      </c>
      <c r="H148" s="104">
        <f>SUMIF([1]Detallado!$M:$M,[1]Abs!$B148,[1]Detallado!Y:Y)</f>
        <v>0</v>
      </c>
      <c r="I148" s="40"/>
      <c r="J148" s="103">
        <f>SUMIF([1]Detallado!$M:$M,[1]Abs!$B148,[1]Detallado!AI:AI)</f>
        <v>7.3696691317823304E-3</v>
      </c>
      <c r="K148" s="104">
        <f>SUMIF([1]Detallado!$M:$M,[1]Abs!$B148,[1]Detallado!AJ:AJ)</f>
        <v>4.8296610553055751E-2</v>
      </c>
      <c r="L148" s="40"/>
      <c r="M148" s="103">
        <f>SUMIF([1]Detallado!$M:$M,[1]Abs!$B148,[1]Detallado!AT:AT)</f>
        <v>7.8554903253709799E-3</v>
      </c>
      <c r="N148" s="104">
        <f>SUMIF([1]Detallado!$M:$M,[1]Abs!$B148,[1]Detallado!AU:AU)</f>
        <v>9.3097699099820394E-2</v>
      </c>
      <c r="O148" s="40"/>
      <c r="P148" s="105">
        <f>INDEX([1]Rep1!AD:AD,MATCH([1]Abs!$B148,[1]Rep1!$B:$B,0),0)</f>
        <v>0</v>
      </c>
      <c r="Q148" s="106">
        <f>INDEX([1]Rep1!AE:AE,MATCH([1]Abs!$B148,[1]Rep1!$B:$B,0),0)</f>
        <v>0</v>
      </c>
      <c r="R148" s="40"/>
      <c r="S148" s="107">
        <f>INDEX([1]Rep1!AF:AF,MATCH([1]Abs!$B148,[1]Rep1!$B:$B,0),0)</f>
        <v>1.9928321924894054E-3</v>
      </c>
      <c r="T148" s="108">
        <f>INDEX([1]Rep1!AG:AG,MATCH([1]Abs!$B148,[1]Rep1!$B:$B,0),0)</f>
        <v>-2.196076161798775E-2</v>
      </c>
      <c r="U148" s="40"/>
      <c r="V148" s="109">
        <f>INDEX([1]Rep1!AH:AH,MATCH([1]Abs!$B148,[1]Rep1!$B:$B,0),0)</f>
        <v>3.5272268006094902E-3</v>
      </c>
      <c r="W148" s="110">
        <f>INDEX([1]Rep1!AI:AI,MATCH([1]Abs!$B148,[1]Rep1!$B:$B,0),0)</f>
        <v>-4.6161339976643047E-2</v>
      </c>
      <c r="X148" s="44"/>
      <c r="AA148" s="116">
        <f t="shared" si="11"/>
        <v>0</v>
      </c>
      <c r="AB148" s="116">
        <f t="shared" si="12"/>
        <v>6.5534299694368196E-4</v>
      </c>
      <c r="AC148" s="116">
        <f t="shared" si="13"/>
        <v>1.185129065707605E-3</v>
      </c>
      <c r="AE148" s="117">
        <f t="shared" si="14"/>
        <v>0</v>
      </c>
      <c r="AF148" s="116">
        <f t="shared" si="15"/>
        <v>0</v>
      </c>
      <c r="AG148" s="117">
        <f t="shared" si="16"/>
        <v>7.0257372171043497E-2</v>
      </c>
      <c r="AH148" s="116">
        <f t="shared" si="17"/>
        <v>1.3066673392606661E-3</v>
      </c>
      <c r="AI148" s="117">
        <f t="shared" si="18"/>
        <v>0.13925903907646345</v>
      </c>
      <c r="AJ148" s="116">
        <f t="shared" si="19"/>
        <v>3.2174343886359679E-3</v>
      </c>
    </row>
    <row r="149" spans="2:36" x14ac:dyDescent="0.35">
      <c r="B149" s="50" t="s">
        <v>247</v>
      </c>
      <c r="E149" s="124" t="s">
        <v>133</v>
      </c>
      <c r="G149" s="125">
        <f>SUMIF([1]Detallado!$M:$M,[1]Abs!$B149,[1]Detallado!X:X)</f>
        <v>0</v>
      </c>
      <c r="H149" s="126">
        <f>SUMIF([1]Detallado!$M:$M,[1]Abs!$B149,[1]Detallado!Y:Y)</f>
        <v>0</v>
      </c>
      <c r="I149" s="40"/>
      <c r="J149" s="125">
        <f>SUMIF([1]Detallado!$M:$M,[1]Abs!$B149,[1]Detallado!AI:AI)</f>
        <v>7.6947963887945958E-3</v>
      </c>
      <c r="K149" s="126">
        <f>SUMIF([1]Detallado!$M:$M,[1]Abs!$B149,[1]Detallado!AJ:AJ)</f>
        <v>-0.45860492945415343</v>
      </c>
      <c r="L149" s="40"/>
      <c r="M149" s="125">
        <f>SUMIF([1]Detallado!$M:$M,[1]Abs!$B149,[1]Detallado!AT:AT)</f>
        <v>2.2914686727055892E-3</v>
      </c>
      <c r="N149" s="126">
        <f>SUMIF([1]Detallado!$M:$M,[1]Abs!$B149,[1]Detallado!AU:AU)</f>
        <v>-0.117573234550417</v>
      </c>
      <c r="O149" s="40"/>
      <c r="P149" s="188">
        <f>INDEX([1]Rep1!AD:AD,MATCH([1]Abs!$B149,[1]Rep1!$B:$B,0),0)</f>
        <v>-9.8364503650083691E-7</v>
      </c>
      <c r="Q149" s="189">
        <f>INDEX([1]Rep1!AE:AE,MATCH([1]Abs!$B149,[1]Rep1!$B:$B,0),0)</f>
        <v>6.9391953060057794E-5</v>
      </c>
      <c r="R149" s="190"/>
      <c r="S149" s="191">
        <f>INDEX([1]Rep1!AF:AF,MATCH([1]Abs!$B149,[1]Rep1!$B:$B,0),0)</f>
        <v>6.0101201369894483E-3</v>
      </c>
      <c r="T149" s="192">
        <f>INDEX([1]Rep1!AG:AG,MATCH([1]Abs!$B149,[1]Rep1!$B:$B,0),0)</f>
        <v>-0.35894456592230051</v>
      </c>
      <c r="U149" s="193"/>
      <c r="V149" s="194">
        <f>INDEX([1]Rep1!AH:AH,MATCH([1]Abs!$B149,[1]Rep1!$B:$B,0),0)</f>
        <v>1.7839226792098969E-3</v>
      </c>
      <c r="W149" s="195">
        <f>INDEX([1]Rep1!AI:AI,MATCH([1]Abs!$B149,[1]Rep1!$B:$B,0),0)</f>
        <v>-0.11333764236006801</v>
      </c>
      <c r="X149" s="44"/>
      <c r="AA149" s="116">
        <f t="shared" si="11"/>
        <v>0</v>
      </c>
      <c r="AB149" s="116">
        <f t="shared" si="12"/>
        <v>-5.9599358616166673E-3</v>
      </c>
      <c r="AC149" s="116">
        <f t="shared" si="13"/>
        <v>-5.1309117139967534E-3</v>
      </c>
      <c r="AE149" s="117">
        <f t="shared" si="14"/>
        <v>-6.9391953060057794E-5</v>
      </c>
      <c r="AF149" s="116">
        <f t="shared" si="15"/>
        <v>-7.0545725831046525E-3</v>
      </c>
      <c r="AG149" s="117">
        <f t="shared" si="16"/>
        <v>-9.9660363531852925E-2</v>
      </c>
      <c r="AH149" s="116">
        <f t="shared" si="17"/>
        <v>-5.9156982491482173E-3</v>
      </c>
      <c r="AI149" s="117">
        <f t="shared" si="18"/>
        <v>-4.2355921903489968E-3</v>
      </c>
      <c r="AJ149" s="116">
        <f t="shared" si="19"/>
        <v>-8.3452381550223897E-4</v>
      </c>
    </row>
    <row r="150" spans="2:36" x14ac:dyDescent="0.35">
      <c r="E150" s="118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spans="2:36" x14ac:dyDescent="0.35">
      <c r="B151" s="50" t="s">
        <v>248</v>
      </c>
      <c r="E151" s="196" t="s">
        <v>229</v>
      </c>
      <c r="G151" s="175">
        <f>SUM(G152,G156,G157,G158)</f>
        <v>0</v>
      </c>
      <c r="H151" s="176">
        <f>SUM(H152,H156,H157,H158)</f>
        <v>0</v>
      </c>
      <c r="I151" s="60"/>
      <c r="J151" s="175">
        <f>SUM(J152,J156,J157,J158)</f>
        <v>0.19668249159572318</v>
      </c>
      <c r="K151" s="176">
        <f>SUM(K152,K156,K157,K158)</f>
        <v>-5.6636304539425772</v>
      </c>
      <c r="L151" s="60"/>
      <c r="M151" s="175">
        <f>SUM(M152,M156,M157,M158)</f>
        <v>0.13533686172166157</v>
      </c>
      <c r="N151" s="176">
        <f>SUM(N152,N156,N157,N158)</f>
        <v>-2.0624489694387464</v>
      </c>
      <c r="O151" s="60"/>
      <c r="P151" s="177">
        <f>SUM(P152,P156,P157,P158)</f>
        <v>0</v>
      </c>
      <c r="Q151" s="178">
        <f>SUM(Q152,Q156,Q157,Q158)</f>
        <v>0</v>
      </c>
      <c r="R151" s="40"/>
      <c r="S151" s="179">
        <f>SUM(S152,S156,S157,S158)</f>
        <v>4.4823027481678615E-2</v>
      </c>
      <c r="T151" s="180">
        <f>SUM(T152,T156,T157,T158)</f>
        <v>-4.9481466452801017</v>
      </c>
      <c r="U151" s="40"/>
      <c r="V151" s="181">
        <f>SUM(V152,V156,V157,V158)</f>
        <v>3.6510766833679362E-2</v>
      </c>
      <c r="W151" s="182">
        <f>SUM(W152,W156,W157,W158)</f>
        <v>-0.84402272322002081</v>
      </c>
      <c r="X151" s="87"/>
      <c r="Y151" s="92" t="s">
        <v>249</v>
      </c>
      <c r="AA151" s="183">
        <f t="shared" si="11"/>
        <v>0</v>
      </c>
      <c r="AB151" s="184">
        <f t="shared" si="12"/>
        <v>-2.8795803876554777E-3</v>
      </c>
      <c r="AC151" s="185">
        <f t="shared" si="13"/>
        <v>-1.5239373391710898E-3</v>
      </c>
      <c r="AE151" s="117">
        <f t="shared" si="14"/>
        <v>0</v>
      </c>
      <c r="AF151" s="116">
        <f t="shared" si="15"/>
        <v>0</v>
      </c>
      <c r="AG151" s="117">
        <f t="shared" si="16"/>
        <v>-0.71548380866247552</v>
      </c>
      <c r="AH151" s="116">
        <f t="shared" si="17"/>
        <v>-4.7114864578025654E-4</v>
      </c>
      <c r="AI151" s="117">
        <f t="shared" si="18"/>
        <v>-1.2184262462187256</v>
      </c>
      <c r="AJ151" s="116">
        <f t="shared" si="19"/>
        <v>-1.2328993142952701E-3</v>
      </c>
    </row>
    <row r="152" spans="2:36" x14ac:dyDescent="0.35">
      <c r="B152" s="50" t="s">
        <v>250</v>
      </c>
      <c r="E152" s="102" t="s">
        <v>237</v>
      </c>
      <c r="G152" s="103">
        <f>+SUM(G153:G155)</f>
        <v>0</v>
      </c>
      <c r="H152" s="104">
        <f>+SUM(H153:H155)</f>
        <v>0</v>
      </c>
      <c r="I152" s="40"/>
      <c r="J152" s="103">
        <f>+SUM(J153:J155)</f>
        <v>0.15599660310034169</v>
      </c>
      <c r="K152" s="104">
        <f>+SUM(K153:K155)</f>
        <v>-5.060250836802501</v>
      </c>
      <c r="L152" s="40"/>
      <c r="M152" s="103">
        <f>+SUM(M153:M155)</f>
        <v>0.10359032332085637</v>
      </c>
      <c r="N152" s="104">
        <f>+SUM(N153:N155)</f>
        <v>-1.6430642893949803</v>
      </c>
      <c r="P152" s="105">
        <f>+SUM(P153:P155)</f>
        <v>0</v>
      </c>
      <c r="Q152" s="106">
        <f>+SUM(Q153:Q155)</f>
        <v>0</v>
      </c>
      <c r="R152" s="40"/>
      <c r="S152" s="107">
        <f>+SUM(S153:S155)</f>
        <v>5.5393426968501136E-2</v>
      </c>
      <c r="T152" s="108">
        <f>+SUM(T153:T155)</f>
        <v>-4.3447670281400255</v>
      </c>
      <c r="U152" s="40"/>
      <c r="V152" s="109">
        <f>+SUM(V153:V155)</f>
        <v>3.495666210315182E-2</v>
      </c>
      <c r="W152" s="110">
        <f>+SUM(W153:W155)</f>
        <v>-0.42463804317625475</v>
      </c>
      <c r="AA152" s="116">
        <f t="shared" si="11"/>
        <v>0</v>
      </c>
      <c r="AB152" s="116">
        <f t="shared" si="12"/>
        <v>-3.2438211706107447E-3</v>
      </c>
      <c r="AC152" s="116">
        <f t="shared" si="13"/>
        <v>-1.5861175414095593E-3</v>
      </c>
      <c r="AE152" s="117">
        <f t="shared" si="14"/>
        <v>0</v>
      </c>
      <c r="AF152" s="116">
        <f t="shared" si="15"/>
        <v>0</v>
      </c>
      <c r="AG152" s="117">
        <f t="shared" si="16"/>
        <v>-0.71548380866247552</v>
      </c>
      <c r="AH152" s="116">
        <f t="shared" si="17"/>
        <v>-7.1119405586642049E-4</v>
      </c>
      <c r="AI152" s="117">
        <f t="shared" si="18"/>
        <v>-1.2184262462187254</v>
      </c>
      <c r="AJ152" s="116">
        <f t="shared" si="19"/>
        <v>-1.7752604547117232E-3</v>
      </c>
    </row>
    <row r="153" spans="2:36" x14ac:dyDescent="0.35">
      <c r="B153" s="50" t="s">
        <v>251</v>
      </c>
      <c r="E153" s="53" t="s">
        <v>237</v>
      </c>
      <c r="G153" s="72">
        <f>SUMIF([1]Detallado!$M:$M,[1]Abs!$B153,[1]Detallado!X:X)</f>
        <v>0</v>
      </c>
      <c r="H153" s="186">
        <f>SUMIF([1]Detallado!$M:$M,[1]Abs!$B153,[1]Detallado!Y:Y)</f>
        <v>0</v>
      </c>
      <c r="I153" s="40"/>
      <c r="J153" s="187">
        <f>SUMIF([1]Detallado!$M:$M,[1]Abs!$B153,[1]Detallado!AI:AI)</f>
        <v>0.10359382957144672</v>
      </c>
      <c r="K153" s="114">
        <f>SUMIF([1]Detallado!$M:$M,[1]Abs!$B153,[1]Detallado!AJ:AJ)</f>
        <v>-4.5697509160380587</v>
      </c>
      <c r="L153" s="40"/>
      <c r="M153" s="72">
        <f>SUMIF([1]Detallado!$M:$M,[1]Abs!$B153,[1]Detallado!AT:AT)</f>
        <v>5.0513033455967277E-2</v>
      </c>
      <c r="N153" s="114">
        <f>SUMIF([1]Detallado!$M:$M,[1]Abs!$B153,[1]Detallado!AU:AU)</f>
        <v>-1.029822170375283</v>
      </c>
      <c r="P153" s="72">
        <f>INDEX([1]Rep1!AD:AD,MATCH([1]Abs!$B153,[1]Rep1!$B:$B,0),0)</f>
        <v>0</v>
      </c>
      <c r="Q153" s="115">
        <f>INDEX([1]Rep1!AE:AE,MATCH([1]Abs!$B153,[1]Rep1!$B:$B,0),0)</f>
        <v>0</v>
      </c>
      <c r="S153" s="72">
        <f>INDEX([1]Rep1!AF:AF,MATCH([1]Abs!$B153,[1]Rep1!$B:$B,0),0)</f>
        <v>2.8127994662915975E-2</v>
      </c>
      <c r="T153" s="114">
        <f>INDEX([1]Rep1!AG:AG,MATCH([1]Abs!$B153,[1]Rep1!$B:$B,0),0)</f>
        <v>-3.9561188153457483</v>
      </c>
      <c r="U153" s="40"/>
      <c r="V153" s="72">
        <f>INDEX([1]Rep1!AH:AH,MATCH([1]Abs!$B153,[1]Rep1!$B:$B,0),0)</f>
        <v>3.9327659704474372E-3</v>
      </c>
      <c r="W153" s="114">
        <f>INDEX([1]Rep1!AI:AI,MATCH([1]Abs!$B153,[1]Rep1!$B:$B,0),0)</f>
        <v>0.11670755643532149</v>
      </c>
      <c r="AA153" s="116">
        <f t="shared" si="11"/>
        <v>0</v>
      </c>
      <c r="AB153" s="116">
        <f t="shared" si="12"/>
        <v>-4.4112192154131986E-3</v>
      </c>
      <c r="AC153" s="116">
        <f t="shared" si="13"/>
        <v>-2.0387256514162616E-3</v>
      </c>
      <c r="AE153" s="117">
        <f t="shared" si="14"/>
        <v>0</v>
      </c>
      <c r="AF153" s="116">
        <f t="shared" si="15"/>
        <v>0</v>
      </c>
      <c r="AG153" s="117">
        <f t="shared" si="16"/>
        <v>-0.61363210069231044</v>
      </c>
      <c r="AH153" s="116">
        <f t="shared" si="17"/>
        <v>-8.1312570308944489E-4</v>
      </c>
      <c r="AI153" s="117">
        <f t="shared" si="18"/>
        <v>-1.1465297268106045</v>
      </c>
      <c r="AJ153" s="116">
        <f t="shared" si="19"/>
        <v>-2.4614064897051529E-3</v>
      </c>
    </row>
    <row r="154" spans="2:36" x14ac:dyDescent="0.35">
      <c r="B154" s="50" t="s">
        <v>252</v>
      </c>
      <c r="E154" s="53" t="s">
        <v>240</v>
      </c>
      <c r="G154" s="72">
        <f>SUMIF([1]Detallado!$M:$M,[1]Abs!$B154,[1]Detallado!X:X)</f>
        <v>0</v>
      </c>
      <c r="H154" s="186">
        <f>SUMIF([1]Detallado!$M:$M,[1]Abs!$B154,[1]Detallado!Y:Y)</f>
        <v>0</v>
      </c>
      <c r="I154" s="40"/>
      <c r="J154" s="187">
        <f>SUMIF([1]Detallado!$M:$M,[1]Abs!$B154,[1]Detallado!AI:AI)</f>
        <v>5.218580815837455E-2</v>
      </c>
      <c r="K154" s="114">
        <f>SUMIF([1]Detallado!$M:$M,[1]Abs!$B154,[1]Detallado!AJ:AJ)</f>
        <v>-0.48974419681546699</v>
      </c>
      <c r="L154" s="40"/>
      <c r="M154" s="72">
        <f>SUMIF([1]Detallado!$M:$M,[1]Abs!$B154,[1]Detallado!AT:AT)</f>
        <v>5.2647241986976338E-2</v>
      </c>
      <c r="N154" s="114">
        <f>SUMIF([1]Detallado!$M:$M,[1]Abs!$B154,[1]Detallado!AU:AU)</f>
        <v>-0.61174419573539807</v>
      </c>
      <c r="P154" s="72">
        <f>INDEX([1]Rep1!AD:AD,MATCH([1]Abs!$B154,[1]Rep1!$B:$B,0),0)</f>
        <v>0</v>
      </c>
      <c r="Q154" s="115">
        <f>INDEX([1]Rep1!AE:AE,MATCH([1]Abs!$B154,[1]Rep1!$B:$B,0),0)</f>
        <v>0</v>
      </c>
      <c r="S154" s="72">
        <f>INDEX([1]Rep1!AF:AF,MATCH([1]Abs!$B154,[1]Rep1!$B:$B,0),0)</f>
        <v>3.6027082165655311E-2</v>
      </c>
      <c r="T154" s="114">
        <f>INDEX([1]Rep1!AG:AG,MATCH([1]Abs!$B154,[1]Rep1!$B:$B,0),0)</f>
        <v>-0.38830842682775535</v>
      </c>
      <c r="V154" s="72">
        <f>INDEX([1]Rep1!AH:AH,MATCH([1]Abs!$B154,[1]Rep1!$B:$B,0),0)</f>
        <v>4.4132915267860333E-2</v>
      </c>
      <c r="W154" s="114">
        <f>INDEX([1]Rep1!AI:AI,MATCH([1]Abs!$B154,[1]Rep1!$B:$B,0),0)</f>
        <v>-0.54026487176446647</v>
      </c>
      <c r="AA154" s="116">
        <f t="shared" si="11"/>
        <v>0</v>
      </c>
      <c r="AB154" s="116">
        <f t="shared" si="12"/>
        <v>-9.3846241746258169E-4</v>
      </c>
      <c r="AC154" s="116">
        <f t="shared" si="13"/>
        <v>-1.1619681727805017E-3</v>
      </c>
      <c r="AE154" s="117">
        <f t="shared" si="14"/>
        <v>0</v>
      </c>
      <c r="AF154" s="116">
        <f t="shared" si="15"/>
        <v>0</v>
      </c>
      <c r="AG154" s="117">
        <f t="shared" si="16"/>
        <v>-0.10143576998771164</v>
      </c>
      <c r="AH154" s="116">
        <f t="shared" si="17"/>
        <v>-6.277460861296635E-4</v>
      </c>
      <c r="AI154" s="117">
        <f t="shared" si="18"/>
        <v>-7.1479323970931596E-2</v>
      </c>
      <c r="AJ154" s="116">
        <f t="shared" si="19"/>
        <v>-8.3951821828083301E-4</v>
      </c>
    </row>
    <row r="155" spans="2:36" x14ac:dyDescent="0.35">
      <c r="B155" s="50" t="s">
        <v>253</v>
      </c>
      <c r="E155" s="53" t="s">
        <v>242</v>
      </c>
      <c r="G155" s="72">
        <f>SUMIF([1]Detallado!$M:$M,[1]Abs!$B155,[1]Detallado!X:X)</f>
        <v>0</v>
      </c>
      <c r="H155" s="186">
        <f>SUMIF([1]Detallado!$M:$M,[1]Abs!$B155,[1]Detallado!Y:Y)</f>
        <v>0</v>
      </c>
      <c r="I155" s="40"/>
      <c r="J155" s="187">
        <f>SUMIF([1]Detallado!$M:$M,[1]Abs!$B155,[1]Detallado!AI:AI)</f>
        <v>2.1696537052039199E-4</v>
      </c>
      <c r="K155" s="114">
        <f>SUMIF([1]Detallado!$M:$M,[1]Abs!$B155,[1]Detallado!AJ:AJ)</f>
        <v>-7.5572394897527296E-4</v>
      </c>
      <c r="L155" s="40"/>
      <c r="M155" s="72">
        <f>SUMIF([1]Detallado!$M:$M,[1]Abs!$B155,[1]Detallado!AT:AT)</f>
        <v>4.30047877912739E-4</v>
      </c>
      <c r="N155" s="114">
        <f>SUMIF([1]Detallado!$M:$M,[1]Abs!$B155,[1]Detallado!AU:AU)</f>
        <v>-1.4979232842993199E-3</v>
      </c>
      <c r="P155" s="72">
        <f>INDEX([1]Rep1!AD:AD,MATCH([1]Abs!$B155,[1]Rep1!$B:$B,0),0)</f>
        <v>0</v>
      </c>
      <c r="Q155" s="115">
        <f>INDEX([1]Rep1!AE:AE,MATCH([1]Abs!$B155,[1]Rep1!$B:$B,0),0)</f>
        <v>0</v>
      </c>
      <c r="S155" s="72">
        <f>INDEX([1]Rep1!AF:AF,MATCH([1]Abs!$B155,[1]Rep1!$B:$B,0),0)</f>
        <v>-8.7616498600701503E-3</v>
      </c>
      <c r="T155" s="114">
        <f>INDEX([1]Rep1!AG:AG,MATCH([1]Abs!$B155,[1]Rep1!$B:$B,0),0)</f>
        <v>-3.39785966521307E-4</v>
      </c>
      <c r="V155" s="72">
        <f>INDEX([1]Rep1!AH:AH,MATCH([1]Abs!$B155,[1]Rep1!$B:$B,0),0)</f>
        <v>-1.3109019135155945E-2</v>
      </c>
      <c r="W155" s="114">
        <f>INDEX([1]Rep1!AI:AI,MATCH([1]Abs!$B155,[1]Rep1!$B:$B,0),0)</f>
        <v>-1.08072784710977E-3</v>
      </c>
      <c r="AA155" s="116">
        <f t="shared" si="11"/>
        <v>0</v>
      </c>
      <c r="AB155" s="116">
        <f t="shared" si="12"/>
        <v>-3.4831546949758255E-4</v>
      </c>
      <c r="AC155" s="116">
        <f t="shared" si="13"/>
        <v>-3.4831546933089704E-4</v>
      </c>
      <c r="AE155" s="117">
        <f t="shared" si="14"/>
        <v>0</v>
      </c>
      <c r="AF155" s="116">
        <f t="shared" si="15"/>
        <v>0</v>
      </c>
      <c r="AG155" s="117">
        <f t="shared" si="16"/>
        <v>-4.1593798245396596E-4</v>
      </c>
      <c r="AH155" s="116">
        <f t="shared" si="17"/>
        <v>-4.632540450523447E-6</v>
      </c>
      <c r="AI155" s="117">
        <f t="shared" si="18"/>
        <v>-4.1719543718954995E-4</v>
      </c>
      <c r="AJ155" s="116">
        <f t="shared" si="19"/>
        <v>-3.0814193975615085E-6</v>
      </c>
    </row>
    <row r="156" spans="2:36" x14ac:dyDescent="0.35">
      <c r="B156" s="50" t="s">
        <v>254</v>
      </c>
      <c r="E156" s="102" t="s">
        <v>244</v>
      </c>
      <c r="G156" s="103">
        <f>SUMIF([1]Detallado!$M:$M,[1]Abs!$B156,[1]Detallado!X:X)</f>
        <v>0</v>
      </c>
      <c r="H156" s="104">
        <f>SUMIF([1]Detallado!$M:$M,[1]Abs!$B156,[1]Detallado!Y:Y)</f>
        <v>0</v>
      </c>
      <c r="I156" s="40"/>
      <c r="J156" s="103">
        <f>SUMIF([1]Detallado!$M:$M,[1]Abs!$B156,[1]Detallado!AI:AI)</f>
        <v>1.526708471655808E-2</v>
      </c>
      <c r="K156" s="104">
        <f>SUMIF([1]Detallado!$M:$M,[1]Abs!$B156,[1]Detallado!AJ:AJ)</f>
        <v>-0.18222629150077552</v>
      </c>
      <c r="L156" s="40"/>
      <c r="M156" s="103">
        <f>SUMIF([1]Detallado!$M:$M,[1]Abs!$B156,[1]Detallado!AT:AT)</f>
        <v>1.6494477651480974E-2</v>
      </c>
      <c r="N156" s="104">
        <f>SUMIF([1]Detallado!$M:$M,[1]Abs!$B156,[1]Detallado!AU:AU)</f>
        <v>-0.35580444984861781</v>
      </c>
      <c r="P156" s="105">
        <f>INDEX([1]Rep1!AD:AD,MATCH([1]Abs!$B156,[1]Rep1!$B:$B,0),0)</f>
        <v>0</v>
      </c>
      <c r="Q156" s="106">
        <f>INDEX([1]Rep1!AE:AE,MATCH([1]Abs!$B156,[1]Rep1!$B:$B,0),0)</f>
        <v>0</v>
      </c>
      <c r="R156" s="40"/>
      <c r="S156" s="107">
        <f>INDEX([1]Rep1!AF:AF,MATCH([1]Abs!$B156,[1]Rep1!$B:$B,0),0)</f>
        <v>-5.0137441873085824E-3</v>
      </c>
      <c r="T156" s="108">
        <f>INDEX([1]Rep1!AG:AG,MATCH([1]Abs!$B156,[1]Rep1!$B:$B,0),0)</f>
        <v>-0.18222629150077552</v>
      </c>
      <c r="U156" s="40"/>
      <c r="V156" s="109">
        <f>INDEX([1]Rep1!AH:AH,MATCH([1]Abs!$B156,[1]Rep1!$B:$B,0),0)</f>
        <v>1.097014015590753E-2</v>
      </c>
      <c r="W156" s="110">
        <f>INDEX([1]Rep1!AI:AI,MATCH([1]Abs!$B156,[1]Rep1!$B:$B,0),0)</f>
        <v>-0.35580444984861781</v>
      </c>
      <c r="AA156" s="116">
        <f t="shared" si="11"/>
        <v>0</v>
      </c>
      <c r="AB156" s="116">
        <f t="shared" si="12"/>
        <v>-1.1935893124581933E-3</v>
      </c>
      <c r="AC156" s="116">
        <f t="shared" si="13"/>
        <v>-2.1571125643780028E-3</v>
      </c>
      <c r="AE156" s="117">
        <f t="shared" si="14"/>
        <v>0</v>
      </c>
      <c r="AF156" s="116">
        <f t="shared" si="15"/>
        <v>0</v>
      </c>
      <c r="AG156" s="117">
        <f t="shared" si="16"/>
        <v>0</v>
      </c>
      <c r="AH156" s="116">
        <f t="shared" si="17"/>
        <v>0</v>
      </c>
      <c r="AI156" s="117">
        <f t="shared" si="18"/>
        <v>0</v>
      </c>
      <c r="AJ156" s="116">
        <f t="shared" si="19"/>
        <v>0</v>
      </c>
    </row>
    <row r="157" spans="2:36" x14ac:dyDescent="0.35">
      <c r="B157" s="50" t="s">
        <v>255</v>
      </c>
      <c r="E157" s="102" t="s">
        <v>246</v>
      </c>
      <c r="G157" s="103">
        <f>SUMIF([1]Detallado!$M:$M,[1]Abs!$B157,[1]Detallado!X:X)</f>
        <v>0</v>
      </c>
      <c r="H157" s="104">
        <f>SUMIF([1]Detallado!$M:$M,[1]Abs!$B157,[1]Detallado!Y:Y)</f>
        <v>0</v>
      </c>
      <c r="I157" s="40"/>
      <c r="J157" s="103">
        <f>SUMIF([1]Detallado!$M:$M,[1]Abs!$B157,[1]Detallado!AI:AI)</f>
        <v>1.240857143658472E-2</v>
      </c>
      <c r="K157" s="104">
        <f>SUMIF([1]Detallado!$M:$M,[1]Abs!$B157,[1]Detallado!AJ:AJ)</f>
        <v>-0.33481202716956199</v>
      </c>
      <c r="L157" s="40"/>
      <c r="M157" s="103">
        <f>SUMIF([1]Detallado!$M:$M,[1]Abs!$B157,[1]Detallado!AT:AT)</f>
        <v>5.6715519790924403E-3</v>
      </c>
      <c r="N157" s="104">
        <f>SUMIF([1]Detallado!$M:$M,[1]Abs!$B157,[1]Detallado!AU:AU)</f>
        <v>0</v>
      </c>
      <c r="P157" s="105">
        <f>INDEX([1]Rep1!AD:AD,MATCH([1]Abs!$B157,[1]Rep1!$B:$B,0),0)</f>
        <v>0</v>
      </c>
      <c r="Q157" s="106">
        <f>INDEX([1]Rep1!AE:AE,MATCH([1]Abs!$B157,[1]Rep1!$B:$B,0),0)</f>
        <v>0</v>
      </c>
      <c r="R157" s="40"/>
      <c r="S157" s="107">
        <f>INDEX([1]Rep1!AF:AF,MATCH([1]Abs!$B157,[1]Rep1!$B:$B,0),0)</f>
        <v>2.2955177469253614E-3</v>
      </c>
      <c r="T157" s="108">
        <f>INDEX([1]Rep1!AG:AG,MATCH([1]Abs!$B157,[1]Rep1!$B:$B,0),0)</f>
        <v>-0.33481202716956199</v>
      </c>
      <c r="U157" s="40"/>
      <c r="V157" s="109">
        <f>INDEX([1]Rep1!AH:AH,MATCH([1]Abs!$B157,[1]Rep1!$B:$B,0),0)</f>
        <v>-3.3585666866331682E-4</v>
      </c>
      <c r="W157" s="110">
        <f>INDEX([1]Rep1!AI:AI,MATCH([1]Abs!$B157,[1]Rep1!$B:$B,0),0)</f>
        <v>0</v>
      </c>
      <c r="AA157" s="116">
        <f t="shared" si="11"/>
        <v>0</v>
      </c>
      <c r="AB157" s="116">
        <f t="shared" si="12"/>
        <v>-2.6982318543327349E-3</v>
      </c>
      <c r="AC157" s="116">
        <f t="shared" si="13"/>
        <v>0</v>
      </c>
      <c r="AE157" s="117">
        <f t="shared" si="14"/>
        <v>0</v>
      </c>
      <c r="AF157" s="116">
        <f t="shared" si="15"/>
        <v>0</v>
      </c>
      <c r="AG157" s="117">
        <f t="shared" si="16"/>
        <v>0</v>
      </c>
      <c r="AH157" s="116">
        <f t="shared" si="17"/>
        <v>0</v>
      </c>
      <c r="AI157" s="117">
        <f t="shared" si="18"/>
        <v>0</v>
      </c>
      <c r="AJ157" s="116">
        <f t="shared" si="19"/>
        <v>0</v>
      </c>
    </row>
    <row r="158" spans="2:36" x14ac:dyDescent="0.35">
      <c r="B158" s="50" t="s">
        <v>256</v>
      </c>
      <c r="E158" s="102" t="s">
        <v>133</v>
      </c>
      <c r="G158" s="103">
        <f>SUMIF([1]Detallado!$M:$M,[1]Abs!$B158,[1]Detallado!X:X)</f>
        <v>0</v>
      </c>
      <c r="H158" s="104">
        <f>SUMIF([1]Detallado!$M:$M,[1]Abs!$B158,[1]Detallado!Y:Y)</f>
        <v>0</v>
      </c>
      <c r="I158" s="40"/>
      <c r="J158" s="103">
        <f>SUMIF([1]Detallado!$M:$M,[1]Abs!$B158,[1]Detallado!AI:AI)</f>
        <v>1.3010232342238699E-2</v>
      </c>
      <c r="K158" s="104">
        <f>SUMIF([1]Detallado!$M:$M,[1]Abs!$B158,[1]Detallado!AJ:AJ)</f>
        <v>-8.6341298469738703E-2</v>
      </c>
      <c r="L158" s="40"/>
      <c r="M158" s="103">
        <f>SUMIF([1]Detallado!$M:$M,[1]Abs!$B158,[1]Detallado!AT:AT)</f>
        <v>9.5805087702317705E-3</v>
      </c>
      <c r="N158" s="104">
        <f>SUMIF([1]Detallado!$M:$M,[1]Abs!$B158,[1]Detallado!AU:AU)</f>
        <v>-6.3580230195148205E-2</v>
      </c>
      <c r="P158" s="105">
        <f>INDEX([1]Rep1!AD:AD,MATCH([1]Abs!$B158,[1]Rep1!$B:$B,0),0)</f>
        <v>0</v>
      </c>
      <c r="Q158" s="106">
        <f>INDEX([1]Rep1!AE:AE,MATCH([1]Abs!$B158,[1]Rep1!$B:$B,0),0)</f>
        <v>0</v>
      </c>
      <c r="R158" s="40"/>
      <c r="S158" s="107">
        <f>INDEX([1]Rep1!AF:AF,MATCH([1]Abs!$B158,[1]Rep1!$B:$B,0),0)</f>
        <v>-7.8521730464392904E-3</v>
      </c>
      <c r="T158" s="108">
        <f>INDEX([1]Rep1!AG:AG,MATCH([1]Abs!$B158,[1]Rep1!$B:$B,0),0)</f>
        <v>-8.6341298469738703E-2</v>
      </c>
      <c r="U158" s="40"/>
      <c r="V158" s="109">
        <f>INDEX([1]Rep1!AH:AH,MATCH([1]Abs!$B158,[1]Rep1!$B:$B,0),0)</f>
        <v>-9.0801787567166732E-3</v>
      </c>
      <c r="W158" s="110">
        <f>INDEX([1]Rep1!AI:AI,MATCH([1]Abs!$B158,[1]Rep1!$B:$B,0),0)</f>
        <v>-6.3580230195148205E-2</v>
      </c>
      <c r="AA158" s="116">
        <f>IFERROR(H158/G158/10000,0)</f>
        <v>0</v>
      </c>
      <c r="AB158" s="116">
        <f>IFERROR(K158/J158/10000,0)</f>
        <v>-6.6364148001742574E-4</v>
      </c>
      <c r="AC158" s="116">
        <f>IFERROR(N158/M158/10000,0)</f>
        <v>-6.6364148000889599E-4</v>
      </c>
      <c r="AE158" s="117">
        <f>+H158-Q158</f>
        <v>0</v>
      </c>
      <c r="AF158" s="116">
        <f>IFERROR(AE158/(G158-P158)/10000,0)</f>
        <v>0</v>
      </c>
      <c r="AG158" s="117">
        <f>+K158-T158</f>
        <v>0</v>
      </c>
      <c r="AH158" s="116">
        <f>IFERROR(AG158/(J158-S158)/10000,0)</f>
        <v>0</v>
      </c>
      <c r="AI158" s="117">
        <f>+N158-W158</f>
        <v>0</v>
      </c>
      <c r="AJ158" s="116">
        <f>IFERROR(AI158/(M158-V158)/10000,0)</f>
        <v>0</v>
      </c>
    </row>
    <row r="159" spans="2:36" x14ac:dyDescent="0.35">
      <c r="B159" s="50" t="s">
        <v>257</v>
      </c>
      <c r="E159" s="102" t="s">
        <v>258</v>
      </c>
      <c r="G159" s="103">
        <f>SUMIF([1]Detallado!$M:$M,[1]Abs!$B159,[1]Detallado!X:X)</f>
        <v>0</v>
      </c>
      <c r="H159" s="104">
        <f>SUMIF([1]Detallado!$M:$M,[1]Abs!$B159,[1]Detallado!Y:Y)</f>
        <v>0</v>
      </c>
      <c r="I159" s="40"/>
      <c r="J159" s="103">
        <f>SUMIF([1]Detallado!$M:$M,[1]Abs!$B159,[1]Detallado!AI:AI)</f>
        <v>0</v>
      </c>
      <c r="K159" s="104">
        <f>SUMIF([1]Detallado!$M:$M,[1]Abs!$B159,[1]Detallado!AJ:AJ)</f>
        <v>0</v>
      </c>
      <c r="L159" s="40"/>
      <c r="M159" s="103">
        <f>SUMIF([1]Detallado!$M:$M,[1]Abs!$B159,[1]Detallado!AT:AT)</f>
        <v>0</v>
      </c>
      <c r="N159" s="104">
        <f>SUMIF([1]Detallado!$M:$M,[1]Abs!$B159,[1]Detallado!AU:AU)</f>
        <v>0</v>
      </c>
      <c r="P159" s="105">
        <f>INDEX([1]Rep1!AD:AD,MATCH([1]Abs!$B159,[1]Rep1!$B:$B,0),0)</f>
        <v>0</v>
      </c>
      <c r="Q159" s="106">
        <f>INDEX([1]Rep1!AE:AE,MATCH([1]Abs!$B159,[1]Rep1!$B:$B,0),0)</f>
        <v>0</v>
      </c>
      <c r="R159" s="40"/>
      <c r="S159" s="107">
        <f>INDEX([1]Rep1!AF:AF,MATCH([1]Abs!$B159,[1]Rep1!$B:$B,0),0)</f>
        <v>0</v>
      </c>
      <c r="T159" s="108">
        <f>INDEX([1]Rep1!AG:AG,MATCH([1]Abs!$B159,[1]Rep1!$B:$B,0),0)</f>
        <v>0</v>
      </c>
      <c r="U159" s="40"/>
      <c r="V159" s="109">
        <f>INDEX([1]Rep1!AH:AH,MATCH([1]Abs!$B159,[1]Rep1!$B:$B,0),0)</f>
        <v>0</v>
      </c>
      <c r="W159" s="110">
        <f>INDEX([1]Rep1!AI:AI,MATCH([1]Abs!$B159,[1]Rep1!$B:$B,0),0)</f>
        <v>0</v>
      </c>
      <c r="AA159" s="116">
        <f t="shared" si="11"/>
        <v>0</v>
      </c>
      <c r="AB159" s="116">
        <f t="shared" si="12"/>
        <v>0</v>
      </c>
      <c r="AC159" s="116">
        <f t="shared" si="13"/>
        <v>0</v>
      </c>
      <c r="AE159" s="117">
        <f t="shared" si="14"/>
        <v>0</v>
      </c>
      <c r="AF159" s="116">
        <f t="shared" si="15"/>
        <v>0</v>
      </c>
      <c r="AG159" s="117">
        <f t="shared" si="16"/>
        <v>0</v>
      </c>
      <c r="AH159" s="116">
        <f t="shared" si="17"/>
        <v>0</v>
      </c>
      <c r="AI159" s="117">
        <f t="shared" si="18"/>
        <v>0</v>
      </c>
      <c r="AJ159" s="116">
        <f t="shared" si="19"/>
        <v>0</v>
      </c>
    </row>
    <row r="160" spans="2:36" x14ac:dyDescent="0.35">
      <c r="X160" s="3"/>
      <c r="Y160" s="3"/>
      <c r="Z160" s="3"/>
      <c r="AA160" s="3"/>
      <c r="AB160" s="3"/>
      <c r="AC160" s="3"/>
      <c r="AE160" s="117">
        <f t="shared" si="14"/>
        <v>0</v>
      </c>
      <c r="AF160" s="116">
        <f t="shared" si="15"/>
        <v>0</v>
      </c>
      <c r="AG160" s="117">
        <f t="shared" si="16"/>
        <v>0</v>
      </c>
      <c r="AH160" s="116">
        <f t="shared" si="17"/>
        <v>0</v>
      </c>
      <c r="AI160" s="117">
        <f t="shared" si="18"/>
        <v>0</v>
      </c>
      <c r="AJ160" s="116">
        <f t="shared" si="19"/>
        <v>0</v>
      </c>
    </row>
    <row r="161" spans="2:36" x14ac:dyDescent="0.35">
      <c r="B161" s="50" t="s">
        <v>259</v>
      </c>
      <c r="E161" s="197" t="s">
        <v>260</v>
      </c>
      <c r="F161" s="198"/>
      <c r="G161" s="58">
        <f>SUM(G163,G176,G189)</f>
        <v>0.86467994138992688</v>
      </c>
      <c r="H161" s="59">
        <f>SUM(H163,H176,H189)</f>
        <v>22.538675419451224</v>
      </c>
      <c r="I161" s="199"/>
      <c r="J161" s="85">
        <f>SUM(J163,J176,J189)</f>
        <v>0.3710850020041887</v>
      </c>
      <c r="K161" s="86">
        <f>SUM(K163,K176,K189)</f>
        <v>4.1606506250724262</v>
      </c>
      <c r="L161" s="199"/>
      <c r="M161" s="58">
        <f>SUM(M163,M176,M189)</f>
        <v>5.7808412235965398E-3</v>
      </c>
      <c r="N161" s="59">
        <f>SUM(N163,N176,N189)</f>
        <v>7.0150873998642282E-6</v>
      </c>
      <c r="O161" s="199"/>
      <c r="P161" s="200">
        <f>+P163+P176+P189</f>
        <v>-4.7582007731123435E-2</v>
      </c>
      <c r="Q161" s="201">
        <f>+Q163+Q176+Q189</f>
        <v>8.4606582728478035</v>
      </c>
      <c r="R161" s="199"/>
      <c r="S161" s="63">
        <f>+S163+S176+S189</f>
        <v>-3.8311117833654346E-2</v>
      </c>
      <c r="T161" s="64">
        <f>+T163+T176+T189</f>
        <v>-3.5074537611121945</v>
      </c>
      <c r="U161" s="199"/>
      <c r="V161" s="65">
        <f>+V163+V176+V189</f>
        <v>-6.9154460518869532E-2</v>
      </c>
      <c r="W161" s="66">
        <f>+W163+W176+W189</f>
        <v>-1.8631193997775519</v>
      </c>
      <c r="X161" s="87"/>
      <c r="Y161" s="202"/>
      <c r="AA161" s="183">
        <f t="shared" si="11"/>
        <v>2.606591680989096E-3</v>
      </c>
      <c r="AB161" s="184">
        <f t="shared" si="12"/>
        <v>1.1212122836011201E-3</v>
      </c>
      <c r="AC161" s="185">
        <f t="shared" si="13"/>
        <v>1.2135063269390064E-7</v>
      </c>
      <c r="AE161" s="117">
        <f t="shared" si="14"/>
        <v>14.07801714660342</v>
      </c>
      <c r="AF161" s="116">
        <f t="shared" si="15"/>
        <v>1.5431989857921139E-3</v>
      </c>
      <c r="AG161" s="117">
        <f t="shared" si="16"/>
        <v>7.6681043861846208</v>
      </c>
      <c r="AH161" s="116">
        <f t="shared" si="17"/>
        <v>1.8730281052057518E-3</v>
      </c>
      <c r="AI161" s="117">
        <f t="shared" si="18"/>
        <v>1.8631264148649518</v>
      </c>
      <c r="AJ161" s="116">
        <f t="shared" si="19"/>
        <v>2.4863133550433311E-3</v>
      </c>
    </row>
    <row r="162" spans="2:36" x14ac:dyDescent="0.35">
      <c r="E162" s="198"/>
      <c r="F162" s="198"/>
      <c r="G162" s="203"/>
      <c r="H162" s="198"/>
      <c r="I162" s="198"/>
      <c r="J162" s="203"/>
      <c r="K162" s="198"/>
      <c r="L162" s="198"/>
      <c r="M162" s="203"/>
      <c r="N162" s="198"/>
      <c r="O162" s="198"/>
      <c r="P162" s="203"/>
      <c r="Q162" s="204"/>
      <c r="R162" s="198"/>
      <c r="S162" s="203"/>
      <c r="T162" s="204"/>
      <c r="U162" s="198"/>
      <c r="V162" s="203"/>
      <c r="W162" s="204"/>
      <c r="X162" s="204"/>
      <c r="Y162" s="204"/>
      <c r="Z162" s="204"/>
      <c r="AA162" s="204"/>
      <c r="AB162" s="204"/>
      <c r="AC162" s="204"/>
      <c r="AD162" s="204"/>
      <c r="AE162" s="204"/>
      <c r="AF162" s="204"/>
      <c r="AG162" s="204"/>
      <c r="AH162" s="204"/>
      <c r="AI162" s="204"/>
      <c r="AJ162" s="204"/>
    </row>
    <row r="163" spans="2:36" x14ac:dyDescent="0.35">
      <c r="B163" t="s">
        <v>261</v>
      </c>
      <c r="E163" s="205" t="s">
        <v>262</v>
      </c>
      <c r="F163" s="198"/>
      <c r="G163" s="94">
        <f>+SUM(G164,G172)</f>
        <v>0.33075733870483054</v>
      </c>
      <c r="H163" s="95">
        <f>+SUM(H164,H172)</f>
        <v>1.5252462494430588</v>
      </c>
      <c r="I163" s="199"/>
      <c r="J163" s="94">
        <f>+SUM(J164,J172)</f>
        <v>0.27666843747019365</v>
      </c>
      <c r="K163" s="95">
        <f>+SUM(K164,K172)</f>
        <v>1.6847721542434508</v>
      </c>
      <c r="L163" s="199"/>
      <c r="M163" s="94">
        <f>+SUM(M164,M172)</f>
        <v>5.7802222527959697E-3</v>
      </c>
      <c r="N163" s="95">
        <f>+SUM(N164,N172)</f>
        <v>0</v>
      </c>
      <c r="O163" s="199"/>
      <c r="P163" s="96">
        <f>+SUM(P164,P172)</f>
        <v>1.093434362172907E-2</v>
      </c>
      <c r="Q163" s="97">
        <f>+SUM(Q164,Q172)</f>
        <v>0.40368252645175173</v>
      </c>
      <c r="R163" s="199"/>
      <c r="S163" s="98">
        <f>+SUM(S164,S172)</f>
        <v>2.5727612911018879E-2</v>
      </c>
      <c r="T163" s="99">
        <f>+SUM(T164,T172)</f>
        <v>-0.6240458997847631</v>
      </c>
      <c r="U163" s="199"/>
      <c r="V163" s="100">
        <f>+SUM(V164,V172)</f>
        <v>-3.6176909856248829E-2</v>
      </c>
      <c r="W163" s="101">
        <f>+SUM(W164,W172)</f>
        <v>-7.6092825922339735E-2</v>
      </c>
      <c r="X163" s="87"/>
      <c r="Y163" s="158"/>
      <c r="AA163" s="134">
        <f t="shared" si="11"/>
        <v>4.6113753829788671E-4</v>
      </c>
      <c r="AB163" s="135">
        <f t="shared" si="12"/>
        <v>6.0894989310985518E-4</v>
      </c>
      <c r="AC163" s="136">
        <f t="shared" si="13"/>
        <v>0</v>
      </c>
      <c r="AE163" s="91">
        <f t="shared" si="14"/>
        <v>1.1215637229913069</v>
      </c>
      <c r="AF163" s="90">
        <f t="shared" si="15"/>
        <v>3.5068264015846779E-4</v>
      </c>
      <c r="AG163" s="91">
        <f t="shared" si="16"/>
        <v>2.3088180540282139</v>
      </c>
      <c r="AH163" s="90">
        <f t="shared" si="17"/>
        <v>9.2006474358410646E-4</v>
      </c>
      <c r="AI163" s="91">
        <f t="shared" si="18"/>
        <v>7.6092825922339735E-2</v>
      </c>
      <c r="AJ163" s="90">
        <f t="shared" si="19"/>
        <v>1.8135850115917772E-4</v>
      </c>
    </row>
    <row r="164" spans="2:36" x14ac:dyDescent="0.35">
      <c r="B164" t="s">
        <v>263</v>
      </c>
      <c r="E164" s="206" t="s">
        <v>264</v>
      </c>
      <c r="F164" s="198"/>
      <c r="G164" s="103">
        <f>+G165+G168</f>
        <v>0.32764498450305674</v>
      </c>
      <c r="H164" s="104">
        <f>+H165+H168</f>
        <v>1.5831610238425955</v>
      </c>
      <c r="I164" s="207"/>
      <c r="J164" s="103">
        <f>+J165+J168</f>
        <v>0.26635878303641963</v>
      </c>
      <c r="K164" s="104">
        <f>+K165+K168</f>
        <v>1.8792233810427363</v>
      </c>
      <c r="L164" s="207"/>
      <c r="M164" s="103">
        <f>+M165+M168</f>
        <v>5.7802222527959697E-3</v>
      </c>
      <c r="N164" s="104">
        <f>+N165+N168</f>
        <v>0</v>
      </c>
      <c r="O164" s="207"/>
      <c r="P164" s="105">
        <f>+P165+P168</f>
        <v>1.0671904809080188E-2</v>
      </c>
      <c r="Q164" s="106">
        <f>+Q165+Q168</f>
        <v>0.40779735233512909</v>
      </c>
      <c r="R164" s="207"/>
      <c r="S164" s="107">
        <f>+S165+S168</f>
        <v>2.1769265579912937E-2</v>
      </c>
      <c r="T164" s="108">
        <f>+T165+T168</f>
        <v>-0.54311984770113997</v>
      </c>
      <c r="U164" s="207"/>
      <c r="V164" s="109">
        <f>+V165+V168</f>
        <v>-3.183969280354626E-2</v>
      </c>
      <c r="W164" s="110">
        <f>+W165+W168</f>
        <v>-0.15787024490554727</v>
      </c>
      <c r="X164" s="44"/>
      <c r="AA164" s="137">
        <f t="shared" si="11"/>
        <v>4.8319403583845357E-4</v>
      </c>
      <c r="AB164" s="111">
        <f t="shared" si="12"/>
        <v>7.0552333946719795E-4</v>
      </c>
      <c r="AC164" s="138">
        <f t="shared" si="13"/>
        <v>0</v>
      </c>
      <c r="AE164" s="112">
        <f t="shared" si="14"/>
        <v>1.1753636715074665</v>
      </c>
      <c r="AF164" s="111">
        <f t="shared" si="15"/>
        <v>3.7080867329245372E-4</v>
      </c>
      <c r="AG164" s="112">
        <f t="shared" si="16"/>
        <v>2.4223432287438764</v>
      </c>
      <c r="AH164" s="111">
        <f t="shared" si="17"/>
        <v>9.9037082779911915E-4</v>
      </c>
      <c r="AI164" s="112">
        <f t="shared" si="18"/>
        <v>0.15787024490554727</v>
      </c>
      <c r="AJ164" s="111">
        <f t="shared" si="19"/>
        <v>4.1964540501782024E-4</v>
      </c>
    </row>
    <row r="165" spans="2:36" x14ac:dyDescent="0.35">
      <c r="B165" t="s">
        <v>265</v>
      </c>
      <c r="C165" s="139" t="s">
        <v>266</v>
      </c>
      <c r="E165" s="208" t="s">
        <v>267</v>
      </c>
      <c r="F165" s="198"/>
      <c r="G165" s="72">
        <f>+SUM(G166:G167)</f>
        <v>0.23097068834876258</v>
      </c>
      <c r="H165" s="114">
        <f>+SUM(H166:H167)</f>
        <v>1.9528315459615997</v>
      </c>
      <c r="I165" s="207"/>
      <c r="J165" s="72">
        <f>+SUM(J166:J167)</f>
        <v>0.22916617105726333</v>
      </c>
      <c r="K165" s="114">
        <f>+SUM(K166:K167)</f>
        <v>2.3010346381402407</v>
      </c>
      <c r="L165" s="207"/>
      <c r="M165" s="72">
        <f>+SUM(M166:M167)</f>
        <v>0</v>
      </c>
      <c r="N165" s="114">
        <f>+SUM(N166:N167)</f>
        <v>0</v>
      </c>
      <c r="O165" s="207"/>
      <c r="P165" s="72">
        <f>+SUM(P166:P167)</f>
        <v>1.0911097293050145E-2</v>
      </c>
      <c r="Q165" s="115">
        <f>+SUM(Q166:Q167)</f>
        <v>-0.24473077186716324</v>
      </c>
      <c r="R165" s="207"/>
      <c r="S165" s="72">
        <f>+SUM(S166:S167)</f>
        <v>3.3107586757428295E-2</v>
      </c>
      <c r="T165" s="114">
        <f>+SUM(T166:T167)</f>
        <v>4.7066699322523622E-3</v>
      </c>
      <c r="U165" s="207"/>
      <c r="V165" s="72">
        <f>+SUM(V166:V167)</f>
        <v>-3.6334347257515949E-2</v>
      </c>
      <c r="W165" s="114">
        <f>+SUM(W166:W167)</f>
        <v>-0.15479449257511491</v>
      </c>
      <c r="X165" s="44"/>
      <c r="Y165" s="92" t="s">
        <v>268</v>
      </c>
      <c r="AA165" s="140">
        <f t="shared" si="11"/>
        <v>8.4548890593980953E-4</v>
      </c>
      <c r="AB165" s="116">
        <f t="shared" si="12"/>
        <v>1.0040900136020798E-3</v>
      </c>
      <c r="AC165" s="141">
        <f t="shared" si="13"/>
        <v>0</v>
      </c>
      <c r="AE165" s="117">
        <f t="shared" si="14"/>
        <v>2.1975623178287629</v>
      </c>
      <c r="AF165" s="116">
        <f t="shared" si="15"/>
        <v>9.9862146761529077E-4</v>
      </c>
      <c r="AG165" s="117">
        <f t="shared" si="16"/>
        <v>2.2963279682079882</v>
      </c>
      <c r="AH165" s="116">
        <f t="shared" si="17"/>
        <v>1.1712458173706809E-3</v>
      </c>
      <c r="AI165" s="117">
        <f t="shared" si="18"/>
        <v>0.15479449257511491</v>
      </c>
      <c r="AJ165" s="116">
        <f t="shared" si="19"/>
        <v>4.2602799901158227E-4</v>
      </c>
    </row>
    <row r="166" spans="2:36" x14ac:dyDescent="0.35">
      <c r="B166" s="50" t="s">
        <v>269</v>
      </c>
      <c r="E166" s="209" t="s">
        <v>270</v>
      </c>
      <c r="F166" s="198"/>
      <c r="G166" s="121">
        <f>SUMIF([1]Detallado!$M:$M,[1]Abs!$B166,[1]Detallado!X:X)</f>
        <v>0</v>
      </c>
      <c r="H166" s="210">
        <f>SUMIF([1]Detallado!$M:$M,[1]Abs!$B166,[1]Detallado!Y:Y)</f>
        <v>0</v>
      </c>
      <c r="I166" s="207"/>
      <c r="J166" s="121">
        <f>SUMIF([1]Detallado!$M:$M,[1]Abs!$B166,[1]Detallado!AI:AI)</f>
        <v>0</v>
      </c>
      <c r="K166" s="210">
        <f>SUMIF([1]Detallado!$M:$M,[1]Abs!$B166,[1]Detallado!AJ:AJ)</f>
        <v>0</v>
      </c>
      <c r="L166" s="207"/>
      <c r="M166" s="121">
        <f>SUMIF([1]Detallado!$M:$M,[1]Abs!$B166,[1]Detallado!AT:AT)</f>
        <v>0</v>
      </c>
      <c r="N166" s="210">
        <f>SUMIF([1]Detallado!$M:$M,[1]Abs!$B166,[1]Detallado!AU:AU)</f>
        <v>0</v>
      </c>
      <c r="O166" s="207"/>
      <c r="P166" s="121">
        <f>INDEX([1]Rep1!AD:AD,MATCH([1]Abs!$B166,[1]Rep1!$B:$B,0),0)</f>
        <v>0</v>
      </c>
      <c r="Q166" s="123">
        <f>INDEX([1]Rep1!AE:AE,MATCH([1]Abs!$B166,[1]Rep1!$B:$B,0),0)</f>
        <v>0</v>
      </c>
      <c r="R166" s="207"/>
      <c r="S166" s="121">
        <f>INDEX([1]Rep1!AF:AF,MATCH([1]Abs!$B166,[1]Rep1!$B:$B,0),0)</f>
        <v>0</v>
      </c>
      <c r="T166" s="122">
        <f>INDEX([1]Rep1!AG:AG,MATCH([1]Abs!$B166,[1]Rep1!$B:$B,0),0)</f>
        <v>0</v>
      </c>
      <c r="U166" s="207"/>
      <c r="V166" s="121">
        <f>INDEX([1]Rep1!AH:AH,MATCH([1]Abs!$B166,[1]Rep1!$B:$B,0),0)</f>
        <v>0</v>
      </c>
      <c r="W166" s="122">
        <f>INDEX([1]Rep1!AI:AI,MATCH([1]Abs!$B166,[1]Rep1!$B:$B,0),0)</f>
        <v>0</v>
      </c>
      <c r="X166" s="44"/>
      <c r="AA166" s="140">
        <f t="shared" si="11"/>
        <v>0</v>
      </c>
      <c r="AB166" s="116">
        <f t="shared" si="12"/>
        <v>0</v>
      </c>
      <c r="AC166" s="141">
        <f t="shared" si="13"/>
        <v>0</v>
      </c>
      <c r="AE166" s="117">
        <f t="shared" si="14"/>
        <v>0</v>
      </c>
      <c r="AF166" s="116">
        <f t="shared" si="15"/>
        <v>0</v>
      </c>
      <c r="AG166" s="117">
        <f t="shared" si="16"/>
        <v>0</v>
      </c>
      <c r="AH166" s="116">
        <f t="shared" si="17"/>
        <v>0</v>
      </c>
      <c r="AI166" s="117">
        <f t="shared" si="18"/>
        <v>0</v>
      </c>
      <c r="AJ166" s="116">
        <f t="shared" si="19"/>
        <v>0</v>
      </c>
    </row>
    <row r="167" spans="2:36" x14ac:dyDescent="0.35">
      <c r="B167" s="50" t="s">
        <v>271</v>
      </c>
      <c r="E167" s="209" t="s">
        <v>32</v>
      </c>
      <c r="F167" s="198"/>
      <c r="G167" s="121">
        <f>SUMIF([1]Detallado!$M:$M,[1]Abs!$B167,[1]Detallado!X:X)</f>
        <v>0.23097068834876258</v>
      </c>
      <c r="H167" s="210">
        <f>SUMIF([1]Detallado!$M:$M,[1]Abs!$B167,[1]Detallado!Y:Y)</f>
        <v>1.9528315459615997</v>
      </c>
      <c r="I167" s="207"/>
      <c r="J167" s="121">
        <f>SUMIF([1]Detallado!$M:$M,[1]Abs!$B167,[1]Detallado!AI:AI)</f>
        <v>0.22916617105726333</v>
      </c>
      <c r="K167" s="210">
        <f>SUMIF([1]Detallado!$M:$M,[1]Abs!$B167,[1]Detallado!AJ:AJ)</f>
        <v>2.3010346381402407</v>
      </c>
      <c r="L167" s="207"/>
      <c r="M167" s="121">
        <f>SUMIF([1]Detallado!$M:$M,[1]Abs!$B167,[1]Detallado!AT:AT)</f>
        <v>0</v>
      </c>
      <c r="N167" s="210">
        <f>SUMIF([1]Detallado!$M:$M,[1]Abs!$B167,[1]Detallado!AU:AU)</f>
        <v>0</v>
      </c>
      <c r="O167" s="207"/>
      <c r="P167" s="121">
        <f>INDEX([1]Rep1!AD:AD,MATCH([1]Abs!$B167,[1]Rep1!$B:$B,0),0)</f>
        <v>1.0911097293050145E-2</v>
      </c>
      <c r="Q167" s="123">
        <f>INDEX([1]Rep1!AE:AE,MATCH([1]Abs!$B167,[1]Rep1!$B:$B,0),0)</f>
        <v>-0.24473077186716324</v>
      </c>
      <c r="R167" s="207"/>
      <c r="S167" s="121">
        <f>INDEX([1]Rep1!AF:AF,MATCH([1]Abs!$B167,[1]Rep1!$B:$B,0),0)</f>
        <v>3.3107586757428295E-2</v>
      </c>
      <c r="T167" s="122">
        <f>INDEX([1]Rep1!AG:AG,MATCH([1]Abs!$B167,[1]Rep1!$B:$B,0),0)</f>
        <v>4.7066699322523622E-3</v>
      </c>
      <c r="U167" s="207"/>
      <c r="V167" s="121">
        <f>INDEX([1]Rep1!AH:AH,MATCH([1]Abs!$B167,[1]Rep1!$B:$B,0),0)</f>
        <v>-3.6334347257515949E-2</v>
      </c>
      <c r="W167" s="122">
        <f>INDEX([1]Rep1!AI:AI,MATCH([1]Abs!$B167,[1]Rep1!$B:$B,0),0)</f>
        <v>-0.15479449257511491</v>
      </c>
      <c r="X167" s="44"/>
      <c r="Y167" s="92" t="s">
        <v>268</v>
      </c>
      <c r="AA167" s="140">
        <f t="shared" si="11"/>
        <v>8.4548890593980953E-4</v>
      </c>
      <c r="AB167" s="116">
        <f t="shared" si="12"/>
        <v>1.0040900136020798E-3</v>
      </c>
      <c r="AC167" s="141">
        <f t="shared" si="13"/>
        <v>0</v>
      </c>
      <c r="AE167" s="117">
        <f t="shared" si="14"/>
        <v>2.1975623178287629</v>
      </c>
      <c r="AF167" s="116">
        <f t="shared" si="15"/>
        <v>9.9862146761529077E-4</v>
      </c>
      <c r="AG167" s="117">
        <f t="shared" si="16"/>
        <v>2.2963279682079882</v>
      </c>
      <c r="AH167" s="116">
        <f t="shared" si="17"/>
        <v>1.1712458173706809E-3</v>
      </c>
      <c r="AI167" s="117">
        <f t="shared" si="18"/>
        <v>0.15479449257511491</v>
      </c>
      <c r="AJ167" s="116">
        <f t="shared" si="19"/>
        <v>4.2602799901158227E-4</v>
      </c>
    </row>
    <row r="168" spans="2:36" x14ac:dyDescent="0.35">
      <c r="B168" t="s">
        <v>272</v>
      </c>
      <c r="C168" s="139" t="s">
        <v>273</v>
      </c>
      <c r="E168" s="208" t="s">
        <v>274</v>
      </c>
      <c r="F168" s="198"/>
      <c r="G168" s="72">
        <f>+SUM(G169:G171)</f>
        <v>9.667429615429414E-2</v>
      </c>
      <c r="H168" s="114">
        <f>+SUM(H169:H171)</f>
        <v>-0.3696705221190042</v>
      </c>
      <c r="I168" s="207"/>
      <c r="J168" s="72">
        <f>+SUM(J169:J171)</f>
        <v>3.7192611979156277E-2</v>
      </c>
      <c r="K168" s="114">
        <f>+SUM(K169:K171)</f>
        <v>-0.42181125709750433</v>
      </c>
      <c r="L168" s="207"/>
      <c r="M168" s="72">
        <f>+SUM(M169:M171)</f>
        <v>5.7802222527959697E-3</v>
      </c>
      <c r="N168" s="114">
        <f>+SUM(N169:N171)</f>
        <v>0</v>
      </c>
      <c r="O168" s="207"/>
      <c r="P168" s="72">
        <f>+SUM(P169:P171)</f>
        <v>-2.3919248396995704E-4</v>
      </c>
      <c r="Q168" s="115">
        <f>+SUM(Q169:Q171)</f>
        <v>0.65252812420229234</v>
      </c>
      <c r="R168" s="207"/>
      <c r="S168" s="72">
        <f>+SUM(S169:S171)</f>
        <v>-1.1338321177515358E-2</v>
      </c>
      <c r="T168" s="114">
        <f>+SUM(T169:T171)</f>
        <v>-0.5478265176333923</v>
      </c>
      <c r="U168" s="207"/>
      <c r="V168" s="72">
        <f>+SUM(V169:V171)</f>
        <v>4.4946544539696881E-3</v>
      </c>
      <c r="W168" s="114">
        <f>+SUM(W169:W171)</f>
        <v>-3.0757523304323553E-3</v>
      </c>
      <c r="X168" s="44"/>
      <c r="AA168" s="140">
        <f t="shared" ref="AA168:AA234" si="31">IFERROR(H168/G168/10000,0)</f>
        <v>-3.8238760128028504E-4</v>
      </c>
      <c r="AB168" s="116">
        <f t="shared" ref="AB168:AB234" si="32">IFERROR(K168/J168/10000,0)</f>
        <v>-1.1341264693479943E-3</v>
      </c>
      <c r="AC168" s="141">
        <f t="shared" ref="AC168:AC234" si="33">IFERROR(N168/M168/10000,0)</f>
        <v>0</v>
      </c>
      <c r="AE168" s="117">
        <f t="shared" ref="AE168:AE234" si="34">+H168-Q168</f>
        <v>-1.0221986463212964</v>
      </c>
      <c r="AF168" s="116">
        <f t="shared" ref="AF168:AF234" si="35">IFERROR(AE168/(G168-P168)/10000,0)</f>
        <v>-1.0547537403557098E-3</v>
      </c>
      <c r="AG168" s="117">
        <f t="shared" ref="AG168:AG234" si="36">+K168-T168</f>
        <v>0.12601526053588796</v>
      </c>
      <c r="AH168" s="116">
        <f t="shared" ref="AH168:AH234" si="37">IFERROR(AG168/(J168-S168)/10000,0)</f>
        <v>2.5965966928572117E-4</v>
      </c>
      <c r="AI168" s="117">
        <f t="shared" ref="AI168:AI234" si="38">+N168-W168</f>
        <v>3.0757523304323553E-3</v>
      </c>
      <c r="AJ168" s="116">
        <f t="shared" ref="AJ168:AJ234" si="39">IFERROR(AI168/(M168-V168)/10000,0)</f>
        <v>2.3925244030229326E-4</v>
      </c>
    </row>
    <row r="169" spans="2:36" x14ac:dyDescent="0.35">
      <c r="B169" s="50" t="s">
        <v>275</v>
      </c>
      <c r="E169" s="209" t="s">
        <v>276</v>
      </c>
      <c r="F169" s="198"/>
      <c r="G169" s="121">
        <f>SUMIF([1]Detallado!$M:$M,[1]Abs!$B169,[1]Detallado!X:X)</f>
        <v>4.829522443201123E-2</v>
      </c>
      <c r="H169" s="210">
        <f>SUMIF([1]Detallado!$M:$M,[1]Abs!$B169,[1]Detallado!Y:Y)</f>
        <v>0.62021090024844083</v>
      </c>
      <c r="I169" s="207"/>
      <c r="J169" s="121">
        <f>SUMIF([1]Detallado!$M:$M,[1]Abs!$B169,[1]Detallado!AI:AI)</f>
        <v>1.3822948212393368E-2</v>
      </c>
      <c r="K169" s="210">
        <f>SUMIF([1]Detallado!$M:$M,[1]Abs!$B169,[1]Detallado!AJ:AJ)</f>
        <v>0.11545860984063516</v>
      </c>
      <c r="L169" s="207"/>
      <c r="M169" s="121">
        <f>SUMIF([1]Detallado!$M:$M,[1]Abs!$B169,[1]Detallado!AT:AT)</f>
        <v>0</v>
      </c>
      <c r="N169" s="210">
        <f>SUMIF([1]Detallado!$M:$M,[1]Abs!$B169,[1]Detallado!AU:AU)</f>
        <v>0</v>
      </c>
      <c r="O169" s="207"/>
      <c r="P169" s="121">
        <f>INDEX([1]Rep1!AD:AD,MATCH([1]Abs!$B169,[1]Rep1!$B:$B,0),0)</f>
        <v>1.8764645029843877E-2</v>
      </c>
      <c r="Q169" s="123">
        <f>INDEX([1]Rep1!AE:AE,MATCH([1]Abs!$B169,[1]Rep1!$B:$B,0),0)</f>
        <v>0.13211520732594464</v>
      </c>
      <c r="R169" s="207"/>
      <c r="S169" s="121">
        <f>INDEX([1]Rep1!AF:AF,MATCH([1]Abs!$B169,[1]Rep1!$B:$B,0),0)</f>
        <v>-3.2545072606243956E-3</v>
      </c>
      <c r="T169" s="122">
        <f>INDEX([1]Rep1!AG:AG,MATCH([1]Abs!$B169,[1]Rep1!$B:$B,0),0)</f>
        <v>-6.417728769481737E-2</v>
      </c>
      <c r="U169" s="207"/>
      <c r="V169" s="121">
        <f>INDEX([1]Rep1!AH:AH,MATCH([1]Abs!$B169,[1]Rep1!$B:$B,0),0)</f>
        <v>-2.9576349009618309E-4</v>
      </c>
      <c r="W169" s="122">
        <f>INDEX([1]Rep1!AI:AI,MATCH([1]Abs!$B169,[1]Rep1!$B:$B,0),0)</f>
        <v>-3.0757523304323553E-3</v>
      </c>
      <c r="X169" s="44"/>
      <c r="Y169" s="92" t="s">
        <v>268</v>
      </c>
      <c r="AA169" s="140">
        <f t="shared" si="31"/>
        <v>1.2842075123215499E-3</v>
      </c>
      <c r="AB169" s="116">
        <f t="shared" si="32"/>
        <v>8.3526761488636242E-4</v>
      </c>
      <c r="AC169" s="141">
        <f t="shared" si="33"/>
        <v>0</v>
      </c>
      <c r="AE169" s="117">
        <f t="shared" si="34"/>
        <v>0.48809569292249622</v>
      </c>
      <c r="AF169" s="116">
        <f t="shared" si="35"/>
        <v>1.652848345016465E-3</v>
      </c>
      <c r="AG169" s="117">
        <f t="shared" si="36"/>
        <v>0.17963589753545253</v>
      </c>
      <c r="AH169" s="116">
        <f t="shared" si="37"/>
        <v>1.0518891284434953E-3</v>
      </c>
      <c r="AI169" s="117">
        <f t="shared" si="38"/>
        <v>3.0757523304323553E-3</v>
      </c>
      <c r="AJ169" s="116">
        <f t="shared" si="39"/>
        <v>1.0399364470009846E-3</v>
      </c>
    </row>
    <row r="170" spans="2:36" x14ac:dyDescent="0.35">
      <c r="B170" s="50" t="s">
        <v>277</v>
      </c>
      <c r="E170" s="209" t="s">
        <v>278</v>
      </c>
      <c r="F170" s="198"/>
      <c r="G170" s="121">
        <f>SUMIF([1]Detallado!$M:$M,[1]Abs!$B170,[1]Detallado!X:X)</f>
        <v>4.837907172228291E-2</v>
      </c>
      <c r="H170" s="210">
        <f>SUMIF([1]Detallado!$M:$M,[1]Abs!$B170,[1]Detallado!Y:Y)</f>
        <v>-0.98988142236744503</v>
      </c>
      <c r="I170" s="207"/>
      <c r="J170" s="121">
        <f>SUMIF([1]Detallado!$M:$M,[1]Abs!$B170,[1]Detallado!AI:AI)</f>
        <v>2.0452916178051912E-2</v>
      </c>
      <c r="K170" s="210">
        <f>SUMIF([1]Detallado!$M:$M,[1]Abs!$B170,[1]Detallado!AJ:AJ)</f>
        <v>-0.5372698669381395</v>
      </c>
      <c r="L170" s="207"/>
      <c r="M170" s="121">
        <f>SUMIF([1]Detallado!$M:$M,[1]Abs!$B170,[1]Detallado!AT:AT)</f>
        <v>0</v>
      </c>
      <c r="N170" s="210">
        <f>SUMIF([1]Detallado!$M:$M,[1]Abs!$B170,[1]Detallado!AU:AU)</f>
        <v>0</v>
      </c>
      <c r="O170" s="207"/>
      <c r="P170" s="121">
        <f>INDEX([1]Rep1!AD:AD,MATCH([1]Abs!$B170,[1]Rep1!$B:$B,0),0)</f>
        <v>-8.7884373308194652E-3</v>
      </c>
      <c r="Q170" s="123">
        <f>INDEX([1]Rep1!AE:AE,MATCH([1]Abs!$B170,[1]Rep1!$B:$B,0),0)</f>
        <v>0.52041291687634772</v>
      </c>
      <c r="R170" s="207"/>
      <c r="S170" s="121">
        <f>INDEX([1]Rep1!AF:AF,MATCH([1]Abs!$B170,[1]Rep1!$B:$B,0),0)</f>
        <v>-2.9413376610160397E-3</v>
      </c>
      <c r="T170" s="122">
        <f>INDEX([1]Rep1!AG:AG,MATCH([1]Abs!$B170,[1]Rep1!$B:$B,0),0)</f>
        <v>-0.48364922993857495</v>
      </c>
      <c r="U170" s="207"/>
      <c r="V170" s="121">
        <f>INDEX([1]Rep1!AH:AH,MATCH([1]Abs!$B170,[1]Rep1!$B:$B,0),0)</f>
        <v>0</v>
      </c>
      <c r="W170" s="122">
        <f>INDEX([1]Rep1!AI:AI,MATCH([1]Abs!$B170,[1]Rep1!$B:$B,0),0)</f>
        <v>0</v>
      </c>
      <c r="X170" s="44"/>
      <c r="AA170" s="140">
        <f t="shared" si="31"/>
        <v>-2.0460942864918914E-3</v>
      </c>
      <c r="AB170" s="116">
        <f t="shared" si="32"/>
        <v>-2.6268619216006247E-3</v>
      </c>
      <c r="AC170" s="141">
        <f t="shared" si="33"/>
        <v>0</v>
      </c>
      <c r="AE170" s="117">
        <f t="shared" si="34"/>
        <v>-1.5102943392437926</v>
      </c>
      <c r="AF170" s="116">
        <f t="shared" si="35"/>
        <v>-2.6418753663744452E-3</v>
      </c>
      <c r="AG170" s="117">
        <f t="shared" si="36"/>
        <v>-5.3620636999564542E-2</v>
      </c>
      <c r="AH170" s="116">
        <f t="shared" si="37"/>
        <v>-2.2920430533253047E-4</v>
      </c>
      <c r="AI170" s="117">
        <f t="shared" si="38"/>
        <v>0</v>
      </c>
      <c r="AJ170" s="116">
        <f t="shared" si="39"/>
        <v>0</v>
      </c>
    </row>
    <row r="171" spans="2:36" x14ac:dyDescent="0.35">
      <c r="B171" s="50" t="s">
        <v>279</v>
      </c>
      <c r="E171" s="209" t="s">
        <v>280</v>
      </c>
      <c r="F171" s="198"/>
      <c r="G171" s="121">
        <f>SUMIF([1]Detallado!$M:$M,[1]Abs!$B171,[1]Detallado!X:X)</f>
        <v>0</v>
      </c>
      <c r="H171" s="210">
        <f>SUMIF([1]Detallado!$M:$M,[1]Abs!$B171,[1]Detallado!Y:Y)</f>
        <v>0</v>
      </c>
      <c r="I171" s="207"/>
      <c r="J171" s="121">
        <f>SUMIF([1]Detallado!$M:$M,[1]Abs!$B171,[1]Detallado!AI:AI)</f>
        <v>2.916747588711E-3</v>
      </c>
      <c r="K171" s="210">
        <f>SUMIF([1]Detallado!$M:$M,[1]Abs!$B171,[1]Detallado!AJ:AJ)</f>
        <v>0</v>
      </c>
      <c r="L171" s="207"/>
      <c r="M171" s="121">
        <f>SUMIF([1]Detallado!$M:$M,[1]Abs!$B171,[1]Detallado!AT:AT)</f>
        <v>5.7802222527959697E-3</v>
      </c>
      <c r="N171" s="210">
        <f>SUMIF([1]Detallado!$M:$M,[1]Abs!$B171,[1]Detallado!AU:AU)</f>
        <v>0</v>
      </c>
      <c r="O171" s="207"/>
      <c r="P171" s="121">
        <f>INDEX([1]Rep1!AD:AD,MATCH([1]Abs!$B171,[1]Rep1!$B:$B,0),0)</f>
        <v>-1.0215400182994369E-2</v>
      </c>
      <c r="Q171" s="123">
        <f>INDEX([1]Rep1!AE:AE,MATCH([1]Abs!$B171,[1]Rep1!$B:$B,0),0)</f>
        <v>0</v>
      </c>
      <c r="R171" s="207"/>
      <c r="S171" s="121">
        <f>INDEX([1]Rep1!AF:AF,MATCH([1]Abs!$B171,[1]Rep1!$B:$B,0),0)</f>
        <v>-5.1424762558749237E-3</v>
      </c>
      <c r="T171" s="122">
        <f>INDEX([1]Rep1!AG:AG,MATCH([1]Abs!$B171,[1]Rep1!$B:$B,0),0)</f>
        <v>0</v>
      </c>
      <c r="U171" s="207"/>
      <c r="V171" s="121">
        <f>INDEX([1]Rep1!AH:AH,MATCH([1]Abs!$B171,[1]Rep1!$B:$B,0),0)</f>
        <v>4.7904179440658714E-3</v>
      </c>
      <c r="W171" s="122">
        <f>INDEX([1]Rep1!AI:AI,MATCH([1]Abs!$B171,[1]Rep1!$B:$B,0),0)</f>
        <v>0</v>
      </c>
      <c r="X171" s="44"/>
      <c r="Y171" s="92" t="s">
        <v>268</v>
      </c>
      <c r="AA171" s="140">
        <f t="shared" si="31"/>
        <v>0</v>
      </c>
      <c r="AB171" s="116">
        <f t="shared" si="32"/>
        <v>0</v>
      </c>
      <c r="AC171" s="141">
        <f t="shared" si="33"/>
        <v>0</v>
      </c>
      <c r="AE171" s="117">
        <f t="shared" si="34"/>
        <v>0</v>
      </c>
      <c r="AF171" s="116">
        <f t="shared" si="35"/>
        <v>0</v>
      </c>
      <c r="AG171" s="117">
        <f t="shared" si="36"/>
        <v>0</v>
      </c>
      <c r="AH171" s="116">
        <f t="shared" si="37"/>
        <v>0</v>
      </c>
      <c r="AI171" s="117">
        <f t="shared" si="38"/>
        <v>0</v>
      </c>
      <c r="AJ171" s="116">
        <f t="shared" si="39"/>
        <v>0</v>
      </c>
    </row>
    <row r="172" spans="2:36" x14ac:dyDescent="0.35">
      <c r="B172" t="s">
        <v>281</v>
      </c>
      <c r="E172" s="206" t="s">
        <v>282</v>
      </c>
      <c r="F172" s="198"/>
      <c r="G172" s="103">
        <f>+SUM(G173:G174)</f>
        <v>3.1123542017737877E-3</v>
      </c>
      <c r="H172" s="104">
        <f>+SUM(H173:H174)</f>
        <v>-5.7914774399536705E-2</v>
      </c>
      <c r="I172" s="207"/>
      <c r="J172" s="103">
        <f>+SUM(J173:J174)</f>
        <v>1.030965443377402E-2</v>
      </c>
      <c r="K172" s="104">
        <f>+SUM(K173:K174)</f>
        <v>-0.19445122679928545</v>
      </c>
      <c r="L172" s="207"/>
      <c r="M172" s="103">
        <f>+SUM(M173:M174)</f>
        <v>0</v>
      </c>
      <c r="N172" s="104">
        <f>+SUM(N173:N174)</f>
        <v>0</v>
      </c>
      <c r="O172" s="207"/>
      <c r="P172" s="105">
        <f>+SUM(P173:P174)</f>
        <v>2.6243881264888231E-4</v>
      </c>
      <c r="Q172" s="106">
        <f>+SUM(Q173:Q174)</f>
        <v>-4.1148258833773634E-3</v>
      </c>
      <c r="R172" s="207"/>
      <c r="S172" s="107">
        <f>+SUM(S173:S174)</f>
        <v>3.9583473311059422E-3</v>
      </c>
      <c r="T172" s="108">
        <f>+SUM(T173:T174)</f>
        <v>-8.0926052083623079E-2</v>
      </c>
      <c r="U172" s="207"/>
      <c r="V172" s="109">
        <f>+SUM(V173:V174)</f>
        <v>-4.3372170527025689E-3</v>
      </c>
      <c r="W172" s="110">
        <f>+SUM(W173:W174)</f>
        <v>8.1777418983207534E-2</v>
      </c>
      <c r="X172" s="44"/>
      <c r="AA172" s="211">
        <f t="shared" si="31"/>
        <v>-1.860802808579114E-3</v>
      </c>
      <c r="AB172" s="212">
        <f t="shared" si="32"/>
        <v>-1.8861080945862835E-3</v>
      </c>
      <c r="AC172" s="213">
        <f t="shared" si="33"/>
        <v>0</v>
      </c>
      <c r="AE172" s="117">
        <f t="shared" si="34"/>
        <v>-5.3799948516159338E-2</v>
      </c>
      <c r="AF172" s="116">
        <f t="shared" si="35"/>
        <v>-1.8877735360655443E-3</v>
      </c>
      <c r="AG172" s="117">
        <f t="shared" si="36"/>
        <v>-0.11352517471566237</v>
      </c>
      <c r="AH172" s="116">
        <f t="shared" si="37"/>
        <v>-1.7874300971523222E-3</v>
      </c>
      <c r="AI172" s="117">
        <f t="shared" si="38"/>
        <v>-8.1777418983207534E-2</v>
      </c>
      <c r="AJ172" s="116">
        <f t="shared" si="39"/>
        <v>-1.8854813579654976E-3</v>
      </c>
    </row>
    <row r="173" spans="2:36" x14ac:dyDescent="0.35">
      <c r="B173" s="50" t="s">
        <v>283</v>
      </c>
      <c r="C173" s="139" t="s">
        <v>266</v>
      </c>
      <c r="E173" s="208" t="s">
        <v>267</v>
      </c>
      <c r="F173" s="198"/>
      <c r="G173" s="72">
        <f>SUMIF([1]Detallado!$M:$M,[1]Abs!$B173,[1]Detallado!X:X)</f>
        <v>0</v>
      </c>
      <c r="H173" s="214">
        <f>SUMIF([1]Detallado!$M:$M,[1]Abs!$B173,[1]Detallado!Y:Y)</f>
        <v>0</v>
      </c>
      <c r="I173" s="198"/>
      <c r="J173" s="72">
        <f>SUMIF([1]Detallado!$M:$M,[1]Abs!$B173,[1]Detallado!AI:AI)</f>
        <v>0</v>
      </c>
      <c r="K173" s="214">
        <f>SUMIF([1]Detallado!$M:$M,[1]Abs!$B173,[1]Detallado!AJ:AJ)</f>
        <v>0</v>
      </c>
      <c r="L173" s="198"/>
      <c r="M173" s="72">
        <f>SUMIF([1]Detallado!$M:$M,[1]Abs!$B173,[1]Detallado!AT:AT)</f>
        <v>0</v>
      </c>
      <c r="N173" s="214">
        <f>SUMIF([1]Detallado!$M:$M,[1]Abs!$B173,[1]Detallado!AU:AU)</f>
        <v>0</v>
      </c>
      <c r="O173" s="198"/>
      <c r="P173" s="72">
        <f>INDEX([1]Rep1!AD:AD,MATCH([1]Abs!$B173,[1]Rep1!$B:$B,0),0)</f>
        <v>0</v>
      </c>
      <c r="Q173" s="115">
        <f>INDEX([1]Rep1!AE:AE,MATCH([1]Abs!$B173,[1]Rep1!$B:$B,0),0)</f>
        <v>0</v>
      </c>
      <c r="R173" s="198"/>
      <c r="S173" s="72">
        <f>INDEX([1]Rep1!AF:AF,MATCH([1]Abs!$B173,[1]Rep1!$B:$B,0),0)</f>
        <v>-3.7337581383256098E-4</v>
      </c>
      <c r="T173" s="114">
        <f>INDEX([1]Rep1!AG:AG,MATCH([1]Abs!$B173,[1]Rep1!$B:$B,0),0)</f>
        <v>7.5945885460858395E-4</v>
      </c>
      <c r="U173" s="198"/>
      <c r="V173" s="72">
        <f>INDEX([1]Rep1!AH:AH,MATCH([1]Abs!$B173,[1]Rep1!$B:$B,0),0)</f>
        <v>0</v>
      </c>
      <c r="W173" s="114">
        <f>INDEX([1]Rep1!AI:AI,MATCH([1]Abs!$B173,[1]Rep1!$B:$B,0),0)</f>
        <v>0</v>
      </c>
      <c r="X173" s="44"/>
      <c r="Y173" s="92" t="s">
        <v>268</v>
      </c>
      <c r="AA173" s="116">
        <f t="shared" si="31"/>
        <v>0</v>
      </c>
      <c r="AB173" s="116">
        <f t="shared" si="32"/>
        <v>0</v>
      </c>
      <c r="AC173" s="116">
        <f t="shared" si="33"/>
        <v>0</v>
      </c>
      <c r="AE173" s="117">
        <f t="shared" si="34"/>
        <v>0</v>
      </c>
      <c r="AF173" s="116">
        <f t="shared" si="35"/>
        <v>0</v>
      </c>
      <c r="AG173" s="117">
        <f t="shared" si="36"/>
        <v>-7.5945885460858395E-4</v>
      </c>
      <c r="AH173" s="116">
        <f t="shared" si="37"/>
        <v>-2.0340333424734376E-4</v>
      </c>
      <c r="AI173" s="117">
        <f t="shared" si="38"/>
        <v>0</v>
      </c>
      <c r="AJ173" s="116">
        <f t="shared" si="39"/>
        <v>0</v>
      </c>
    </row>
    <row r="174" spans="2:36" x14ac:dyDescent="0.35">
      <c r="B174" s="50" t="s">
        <v>284</v>
      </c>
      <c r="C174" s="139" t="s">
        <v>273</v>
      </c>
      <c r="E174" s="208" t="s">
        <v>276</v>
      </c>
      <c r="F174" s="198"/>
      <c r="G174" s="72">
        <f>SUMIF([1]Detallado!$M:$M,[1]Abs!$B174,[1]Detallado!X:X)</f>
        <v>3.1123542017737877E-3</v>
      </c>
      <c r="H174" s="214">
        <f>SUMIF([1]Detallado!$M:$M,[1]Abs!$B174,[1]Detallado!Y:Y)</f>
        <v>-5.7914774399536705E-2</v>
      </c>
      <c r="I174" s="198"/>
      <c r="J174" s="72">
        <f>SUMIF([1]Detallado!$M:$M,[1]Abs!$B174,[1]Detallado!AI:AI)</f>
        <v>1.030965443377402E-2</v>
      </c>
      <c r="K174" s="214">
        <f>SUMIF([1]Detallado!$M:$M,[1]Abs!$B174,[1]Detallado!AJ:AJ)</f>
        <v>-0.19445122679928545</v>
      </c>
      <c r="L174" s="198"/>
      <c r="M174" s="72">
        <f>SUMIF([1]Detallado!$M:$M,[1]Abs!$B174,[1]Detallado!AT:AT)</f>
        <v>0</v>
      </c>
      <c r="N174" s="214">
        <f>SUMIF([1]Detallado!$M:$M,[1]Abs!$B174,[1]Detallado!AU:AU)</f>
        <v>0</v>
      </c>
      <c r="O174" s="198"/>
      <c r="P174" s="72">
        <f>INDEX([1]Rep1!AD:AD,MATCH([1]Abs!$B174,[1]Rep1!$B:$B,0),0)</f>
        <v>2.6243881264888231E-4</v>
      </c>
      <c r="Q174" s="115">
        <f>INDEX([1]Rep1!AE:AE,MATCH([1]Abs!$B174,[1]Rep1!$B:$B,0),0)</f>
        <v>-4.1148258833773634E-3</v>
      </c>
      <c r="R174" s="198"/>
      <c r="S174" s="72">
        <f>INDEX([1]Rep1!AF:AF,MATCH([1]Abs!$B174,[1]Rep1!$B:$B,0),0)</f>
        <v>4.331723144938503E-3</v>
      </c>
      <c r="T174" s="114">
        <f>INDEX([1]Rep1!AG:AG,MATCH([1]Abs!$B174,[1]Rep1!$B:$B,0),0)</f>
        <v>-8.1685510938231662E-2</v>
      </c>
      <c r="U174" s="198"/>
      <c r="V174" s="72">
        <f>INDEX([1]Rep1!AH:AH,MATCH([1]Abs!$B174,[1]Rep1!$B:$B,0),0)</f>
        <v>-4.3372170527025689E-3</v>
      </c>
      <c r="W174" s="114">
        <f>INDEX([1]Rep1!AI:AI,MATCH([1]Abs!$B174,[1]Rep1!$B:$B,0),0)</f>
        <v>8.1777418983207534E-2</v>
      </c>
      <c r="X174" s="44"/>
      <c r="AA174" s="116">
        <f t="shared" si="31"/>
        <v>-1.860802808579114E-3</v>
      </c>
      <c r="AB174" s="116">
        <f t="shared" si="32"/>
        <v>-1.8861080945862835E-3</v>
      </c>
      <c r="AC174" s="116">
        <f t="shared" si="33"/>
        <v>0</v>
      </c>
      <c r="AE174" s="117">
        <f t="shared" si="34"/>
        <v>-5.3799948516159338E-2</v>
      </c>
      <c r="AF174" s="116">
        <f t="shared" si="35"/>
        <v>-1.8877735360655443E-3</v>
      </c>
      <c r="AG174" s="117">
        <f t="shared" si="36"/>
        <v>-0.11276571586105379</v>
      </c>
      <c r="AH174" s="116">
        <f t="shared" si="37"/>
        <v>-1.8863668786500924E-3</v>
      </c>
      <c r="AI174" s="117">
        <f t="shared" si="38"/>
        <v>-8.1777418983207534E-2</v>
      </c>
      <c r="AJ174" s="116">
        <f t="shared" si="39"/>
        <v>-1.8854813579654976E-3</v>
      </c>
    </row>
    <row r="175" spans="2:36" x14ac:dyDescent="0.35">
      <c r="E175" s="215"/>
      <c r="F175" s="198"/>
      <c r="G175" s="216"/>
      <c r="H175" s="215"/>
      <c r="I175" s="198"/>
      <c r="J175" s="216"/>
      <c r="K175" s="215"/>
      <c r="L175" s="198"/>
      <c r="M175" s="216"/>
      <c r="N175" s="215"/>
      <c r="O175" s="198"/>
      <c r="P175" s="216"/>
      <c r="Q175" s="217"/>
      <c r="R175" s="198"/>
      <c r="S175" s="216"/>
      <c r="T175" s="217"/>
      <c r="U175" s="198"/>
      <c r="V175" s="216"/>
      <c r="W175" s="217"/>
      <c r="X175" s="44"/>
      <c r="Y175" s="92" t="s">
        <v>268</v>
      </c>
      <c r="AA175" s="217"/>
      <c r="AB175" s="217"/>
      <c r="AC175" s="217"/>
      <c r="AE175" s="218">
        <f t="shared" si="34"/>
        <v>0</v>
      </c>
      <c r="AF175" s="219">
        <f t="shared" si="35"/>
        <v>0</v>
      </c>
      <c r="AG175" s="218">
        <f t="shared" si="36"/>
        <v>0</v>
      </c>
      <c r="AH175" s="219">
        <f t="shared" si="37"/>
        <v>0</v>
      </c>
      <c r="AI175" s="218">
        <f t="shared" si="38"/>
        <v>0</v>
      </c>
      <c r="AJ175" s="219">
        <f t="shared" si="39"/>
        <v>0</v>
      </c>
    </row>
    <row r="176" spans="2:36" x14ac:dyDescent="0.35">
      <c r="B176" t="s">
        <v>285</v>
      </c>
      <c r="E176" s="205" t="s">
        <v>286</v>
      </c>
      <c r="F176" s="198"/>
      <c r="G176" s="94">
        <f>+SUM(G177,G184)</f>
        <v>0.22776504003001652</v>
      </c>
      <c r="H176" s="95">
        <f>+SUM(H177,H184)</f>
        <v>10.957237423417936</v>
      </c>
      <c r="I176" s="199"/>
      <c r="J176" s="94">
        <f>+SUM(J177,J184)</f>
        <v>2.6520641222906479E-2</v>
      </c>
      <c r="K176" s="95">
        <f>+SUM(K177,K184)</f>
        <v>-0.46086753303198469</v>
      </c>
      <c r="L176" s="199"/>
      <c r="M176" s="94">
        <f>+SUM(M177,M184)</f>
        <v>0</v>
      </c>
      <c r="N176" s="95">
        <f>+SUM(N177,N184)</f>
        <v>0</v>
      </c>
      <c r="O176" s="199"/>
      <c r="P176" s="96">
        <f>+SUM(P177,P184)</f>
        <v>-4.9835358047836092E-2</v>
      </c>
      <c r="Q176" s="97">
        <f>+SUM(Q177,Q184)</f>
        <v>4.3567527540913114</v>
      </c>
      <c r="R176" s="199"/>
      <c r="S176" s="98">
        <f>+SUM(S177,S184)</f>
        <v>-1.735024788508846E-2</v>
      </c>
      <c r="T176" s="99">
        <f>+SUM(T177,T184)</f>
        <v>-1.525377770952941</v>
      </c>
      <c r="U176" s="199"/>
      <c r="V176" s="100">
        <f>+SUM(V177,V184)</f>
        <v>-1.9411136248027719E-2</v>
      </c>
      <c r="W176" s="101">
        <f>+SUM(W177,W184)</f>
        <v>-0.71673990266356713</v>
      </c>
      <c r="X176" s="44"/>
      <c r="AA176" s="90">
        <f t="shared" si="31"/>
        <v>4.810763505221834E-3</v>
      </c>
      <c r="AB176" s="90">
        <f t="shared" si="32"/>
        <v>-1.7377691932799987E-3</v>
      </c>
      <c r="AC176" s="90">
        <f t="shared" si="33"/>
        <v>0</v>
      </c>
      <c r="AE176" s="91">
        <f t="shared" si="34"/>
        <v>6.600484669326625</v>
      </c>
      <c r="AF176" s="90">
        <f t="shared" si="35"/>
        <v>2.3776927969229814E-3</v>
      </c>
      <c r="AG176" s="91">
        <f t="shared" si="36"/>
        <v>1.0645102379209563</v>
      </c>
      <c r="AH176" s="90">
        <f t="shared" si="37"/>
        <v>2.4264615091353645E-3</v>
      </c>
      <c r="AI176" s="91">
        <f t="shared" si="38"/>
        <v>0.71673990266356713</v>
      </c>
      <c r="AJ176" s="90">
        <f t="shared" si="39"/>
        <v>3.6924160106103629E-3</v>
      </c>
    </row>
    <row r="177" spans="2:36" x14ac:dyDescent="0.35">
      <c r="B177" t="s">
        <v>287</v>
      </c>
      <c r="C177" s="139" t="s">
        <v>288</v>
      </c>
      <c r="E177" s="206" t="s">
        <v>267</v>
      </c>
      <c r="F177" s="198"/>
      <c r="G177" s="103">
        <f>+SUM(G178:G183)</f>
        <v>0.19298709141391754</v>
      </c>
      <c r="H177" s="104">
        <f>+SUM(H178:H183)</f>
        <v>9.6800658238793851</v>
      </c>
      <c r="I177" s="207"/>
      <c r="J177" s="103">
        <f>+SUM(J178:J183)</f>
        <v>2.2768210284497083E-2</v>
      </c>
      <c r="K177" s="104">
        <f>+SUM(K178:K183)</f>
        <v>-0.49438196860096673</v>
      </c>
      <c r="L177" s="207"/>
      <c r="M177" s="103">
        <f>+SUM(M178:M183)</f>
        <v>0</v>
      </c>
      <c r="N177" s="104">
        <f>+SUM(N178:N183)</f>
        <v>0</v>
      </c>
      <c r="O177" s="207"/>
      <c r="P177" s="105">
        <f>+SUM(P178:P183)</f>
        <v>-4.8928850125059556E-2</v>
      </c>
      <c r="Q177" s="106">
        <f>+SUM(Q178:Q183)</f>
        <v>4.1391831481233803</v>
      </c>
      <c r="R177" s="207"/>
      <c r="S177" s="107">
        <f>+SUM(S178:S183)</f>
        <v>-1.023314238414948E-2</v>
      </c>
      <c r="T177" s="108">
        <f>+SUM(T178:T183)</f>
        <v>-1.1861525439661902</v>
      </c>
      <c r="U177" s="207"/>
      <c r="V177" s="109">
        <f>+SUM(V178:V183)</f>
        <v>-1.9411136248027719E-2</v>
      </c>
      <c r="W177" s="110">
        <f>+SUM(W178:W183)</f>
        <v>-0.71673990266356713</v>
      </c>
      <c r="X177" s="44"/>
      <c r="Y177" s="92" t="s">
        <v>268</v>
      </c>
      <c r="AA177" s="111">
        <f t="shared" si="31"/>
        <v>5.0159136307814699E-3</v>
      </c>
      <c r="AB177" s="111">
        <f t="shared" si="32"/>
        <v>-2.1713694771063859E-3</v>
      </c>
      <c r="AC177" s="111">
        <f t="shared" si="33"/>
        <v>0</v>
      </c>
      <c r="AE177" s="112">
        <f t="shared" si="34"/>
        <v>5.5408826757560048</v>
      </c>
      <c r="AF177" s="111">
        <f t="shared" si="35"/>
        <v>2.2904165143094826E-3</v>
      </c>
      <c r="AG177" s="112">
        <f t="shared" si="36"/>
        <v>0.69177057536522346</v>
      </c>
      <c r="AH177" s="111">
        <f t="shared" si="37"/>
        <v>2.0961885481210912E-3</v>
      </c>
      <c r="AI177" s="112">
        <f t="shared" si="38"/>
        <v>0.71673990266356713</v>
      </c>
      <c r="AJ177" s="111">
        <f t="shared" si="39"/>
        <v>3.6924160106103629E-3</v>
      </c>
    </row>
    <row r="178" spans="2:36" x14ac:dyDescent="0.35">
      <c r="B178" s="50" t="s">
        <v>289</v>
      </c>
      <c r="E178" s="208" t="s">
        <v>290</v>
      </c>
      <c r="F178" s="198"/>
      <c r="G178" s="72">
        <f>SUMIF([1]Detallado!$M:$M,[1]Abs!$B178,[1]Detallado!X:X)</f>
        <v>2.7586677267819097E-2</v>
      </c>
      <c r="H178" s="114">
        <f>SUMIF([1]Detallado!$M:$M,[1]Abs!$B178,[1]Detallado!Y:Y)</f>
        <v>3.6122705317254198</v>
      </c>
      <c r="I178" s="207"/>
      <c r="J178" s="72">
        <f>SUMIF([1]Detallado!$M:$M,[1]Abs!$B178,[1]Detallado!AI:AI)</f>
        <v>4.9491471991177597E-3</v>
      </c>
      <c r="K178" s="114">
        <f>SUMIF([1]Detallado!$M:$M,[1]Abs!$B178,[1]Detallado!AJ:AJ)</f>
        <v>0.614268299730103</v>
      </c>
      <c r="L178" s="207"/>
      <c r="M178" s="72">
        <f>SUMIF([1]Detallado!$M:$M,[1]Abs!$B178,[1]Detallado!AT:AT)</f>
        <v>0</v>
      </c>
      <c r="N178" s="114">
        <f>SUMIF([1]Detallado!$M:$M,[1]Abs!$B178,[1]Detallado!AU:AU)</f>
        <v>0</v>
      </c>
      <c r="O178" s="207"/>
      <c r="P178" s="72">
        <f>INDEX([1]Rep1!AD:AD,MATCH([1]Abs!$B178,[1]Rep1!$B:$B,0),0)</f>
        <v>1.6333128230341956E-2</v>
      </c>
      <c r="Q178" s="115">
        <f>INDEX([1]Rep1!AE:AE,MATCH([1]Abs!$B178,[1]Rep1!$B:$B,0),0)</f>
        <v>2.2922130982458997</v>
      </c>
      <c r="R178" s="207"/>
      <c r="S178" s="72">
        <f>INDEX([1]Rep1!AF:AF,MATCH([1]Abs!$B178,[1]Rep1!$B:$B,0),0)</f>
        <v>1.87526494950465E-3</v>
      </c>
      <c r="T178" s="114">
        <f>INDEX([1]Rep1!AG:AG,MATCH([1]Abs!$B178,[1]Rep1!$B:$B,0),0)</f>
        <v>0.23275036399830601</v>
      </c>
      <c r="U178" s="207"/>
      <c r="V178" s="72">
        <f>INDEX([1]Rep1!AH:AH,MATCH([1]Abs!$B178,[1]Rep1!$B:$B,0),0)</f>
        <v>-1.46457163931793E-3</v>
      </c>
      <c r="W178" s="114">
        <f>INDEX([1]Rep1!AI:AI,MATCH([1]Abs!$B178,[1]Rep1!$B:$B,0),0)</f>
        <v>-0.14647693285677699</v>
      </c>
      <c r="X178" s="44"/>
      <c r="AA178" s="116">
        <f t="shared" si="31"/>
        <v>1.3094257407865751E-2</v>
      </c>
      <c r="AB178" s="116">
        <f t="shared" si="32"/>
        <v>1.2411598908183679E-2</v>
      </c>
      <c r="AC178" s="116">
        <f t="shared" si="33"/>
        <v>0</v>
      </c>
      <c r="AE178" s="117">
        <f t="shared" si="34"/>
        <v>1.3200574334795201</v>
      </c>
      <c r="AF178" s="116">
        <f t="shared" si="35"/>
        <v>1.1730143344854123E-2</v>
      </c>
      <c r="AG178" s="117">
        <f t="shared" si="36"/>
        <v>0.38151793573179699</v>
      </c>
      <c r="AH178" s="116">
        <f t="shared" si="37"/>
        <v>1.241159890818252E-2</v>
      </c>
      <c r="AI178" s="117">
        <f t="shared" si="38"/>
        <v>0.14647693285677699</v>
      </c>
      <c r="AJ178" s="116">
        <f t="shared" si="39"/>
        <v>1.0001349809354031E-2</v>
      </c>
    </row>
    <row r="179" spans="2:36" x14ac:dyDescent="0.35">
      <c r="B179" s="50" t="s">
        <v>291</v>
      </c>
      <c r="E179" s="208" t="s">
        <v>292</v>
      </c>
      <c r="F179" s="198"/>
      <c r="G179" s="72">
        <f>SUMIF([1]Detallado!$M:$M,[1]Abs!$B179,[1]Detallado!X:X)</f>
        <v>1.897401997029266E-2</v>
      </c>
      <c r="H179" s="114">
        <f>SUMIF([1]Detallado!$M:$M,[1]Abs!$B179,[1]Detallado!Y:Y)</f>
        <v>0.658514132114707</v>
      </c>
      <c r="I179" s="207"/>
      <c r="J179" s="72">
        <f>SUMIF([1]Detallado!$M:$M,[1]Abs!$B179,[1]Detallado!AI:AI)</f>
        <v>0</v>
      </c>
      <c r="K179" s="114">
        <f>SUMIF([1]Detallado!$M:$M,[1]Abs!$B179,[1]Detallado!AJ:AJ)</f>
        <v>0</v>
      </c>
      <c r="L179" s="207"/>
      <c r="M179" s="72">
        <f>SUMIF([1]Detallado!$M:$M,[1]Abs!$B179,[1]Detallado!AT:AT)</f>
        <v>0</v>
      </c>
      <c r="N179" s="114">
        <f>SUMIF([1]Detallado!$M:$M,[1]Abs!$B179,[1]Detallado!AU:AU)</f>
        <v>0</v>
      </c>
      <c r="O179" s="207"/>
      <c r="P179" s="72">
        <f>INDEX([1]Rep1!AD:AD,MATCH([1]Abs!$B179,[1]Rep1!$B:$B,0),0)</f>
        <v>-4.8099796140927773E-3</v>
      </c>
      <c r="Q179" s="115">
        <f>INDEX([1]Rep1!AE:AE,MATCH([1]Abs!$B179,[1]Rep1!$B:$B,0),0)</f>
        <v>0.4343665243000458</v>
      </c>
      <c r="R179" s="207"/>
      <c r="S179" s="72">
        <f>INDEX([1]Rep1!AF:AF,MATCH([1]Abs!$B179,[1]Rep1!$B:$B,0),0)</f>
        <v>-2.3348000801182334E-3</v>
      </c>
      <c r="T179" s="114">
        <f>INDEX([1]Rep1!AG:AG,MATCH([1]Abs!$B179,[1]Rep1!$B:$B,0),0)</f>
        <v>-8.6388490366631876E-2</v>
      </c>
      <c r="U179" s="207"/>
      <c r="V179" s="72">
        <f>INDEX([1]Rep1!AH:AH,MATCH([1]Abs!$B179,[1]Rep1!$B:$B,0),0)</f>
        <v>-3.4500052574243868E-3</v>
      </c>
      <c r="W179" s="114">
        <f>INDEX([1]Rep1!AI:AI,MATCH([1]Abs!$B179,[1]Rep1!$B:$B,0),0)</f>
        <v>3.806388854189087E-2</v>
      </c>
      <c r="X179" s="44"/>
      <c r="AA179" s="116">
        <f t="shared" si="31"/>
        <v>3.4706094604397626E-3</v>
      </c>
      <c r="AB179" s="116">
        <f t="shared" si="32"/>
        <v>0</v>
      </c>
      <c r="AC179" s="116">
        <f t="shared" si="33"/>
        <v>0</v>
      </c>
      <c r="AE179" s="117">
        <f t="shared" si="34"/>
        <v>0.2241476078146612</v>
      </c>
      <c r="AF179" s="116">
        <f t="shared" si="35"/>
        <v>9.4243025450529169E-4</v>
      </c>
      <c r="AG179" s="117">
        <f t="shared" si="36"/>
        <v>8.6388490366631876E-2</v>
      </c>
      <c r="AH179" s="116">
        <f t="shared" si="37"/>
        <v>3.7000380076334929E-3</v>
      </c>
      <c r="AI179" s="117">
        <f t="shared" si="38"/>
        <v>-3.806388854189087E-2</v>
      </c>
      <c r="AJ179" s="116">
        <f t="shared" si="39"/>
        <v>-1.1032994358480368E-3</v>
      </c>
    </row>
    <row r="180" spans="2:36" x14ac:dyDescent="0.35">
      <c r="B180" s="50" t="s">
        <v>293</v>
      </c>
      <c r="E180" s="208" t="s">
        <v>294</v>
      </c>
      <c r="F180" s="198"/>
      <c r="G180" s="72">
        <f>SUMIF([1]Detallado!$M:$M,[1]Abs!$B180,[1]Detallado!X:X)</f>
        <v>7.6260733389310609E-2</v>
      </c>
      <c r="H180" s="114">
        <f>SUMIF([1]Detallado!$M:$M,[1]Abs!$B180,[1]Detallado!Y:Y)</f>
        <v>6.3987609238958001</v>
      </c>
      <c r="I180" s="207"/>
      <c r="J180" s="72">
        <f>SUMIF([1]Detallado!$M:$M,[1]Abs!$B180,[1]Detallado!AI:AI)</f>
        <v>0</v>
      </c>
      <c r="K180" s="114">
        <f>SUMIF([1]Detallado!$M:$M,[1]Abs!$B180,[1]Detallado!AJ:AJ)</f>
        <v>0</v>
      </c>
      <c r="L180" s="207"/>
      <c r="M180" s="72">
        <f>SUMIF([1]Detallado!$M:$M,[1]Abs!$B180,[1]Detallado!AT:AT)</f>
        <v>0</v>
      </c>
      <c r="N180" s="114">
        <f>SUMIF([1]Detallado!$M:$M,[1]Abs!$B180,[1]Detallado!AU:AU)</f>
        <v>0</v>
      </c>
      <c r="O180" s="207"/>
      <c r="P180" s="72">
        <f>INDEX([1]Rep1!AD:AD,MATCH([1]Abs!$B180,[1]Rep1!$B:$B,0),0)</f>
        <v>-9.459721623722786E-3</v>
      </c>
      <c r="Q180" s="115">
        <f>INDEX([1]Rep1!AE:AE,MATCH([1]Abs!$B180,[1]Rep1!$B:$B,0),0)</f>
        <v>2.1500211387366805</v>
      </c>
      <c r="R180" s="207"/>
      <c r="S180" s="72">
        <f>INDEX([1]Rep1!AF:AF,MATCH([1]Abs!$B180,[1]Rep1!$B:$B,0),0)</f>
        <v>-1.0948923581292191E-2</v>
      </c>
      <c r="T180" s="114">
        <f>INDEX([1]Rep1!AG:AG,MATCH([1]Abs!$B180,[1]Rep1!$B:$B,0),0)</f>
        <v>-0.5735970426491992</v>
      </c>
      <c r="U180" s="207"/>
      <c r="V180" s="72">
        <f>INDEX([1]Rep1!AH:AH,MATCH([1]Abs!$B180,[1]Rep1!$B:$B,0),0)</f>
        <v>-4.4056286522397396E-3</v>
      </c>
      <c r="W180" s="114">
        <f>INDEX([1]Rep1!AI:AI,MATCH([1]Abs!$B180,[1]Rep1!$B:$B,0),0)</f>
        <v>-0.34023432943910498</v>
      </c>
      <c r="X180" s="44"/>
      <c r="AA180" s="116">
        <f t="shared" si="31"/>
        <v>8.3906364907745667E-3</v>
      </c>
      <c r="AB180" s="116">
        <f t="shared" si="32"/>
        <v>0</v>
      </c>
      <c r="AC180" s="116">
        <f t="shared" si="33"/>
        <v>0</v>
      </c>
      <c r="AE180" s="117">
        <f t="shared" si="34"/>
        <v>4.2487397851591195</v>
      </c>
      <c r="AF180" s="116">
        <f t="shared" si="35"/>
        <v>4.956506337388338E-3</v>
      </c>
      <c r="AG180" s="117">
        <f t="shared" si="36"/>
        <v>0.5735970426491992</v>
      </c>
      <c r="AH180" s="116">
        <f t="shared" si="37"/>
        <v>5.2388441511206831E-3</v>
      </c>
      <c r="AI180" s="117">
        <f t="shared" si="38"/>
        <v>0.34023432943910498</v>
      </c>
      <c r="AJ180" s="116">
        <f t="shared" si="39"/>
        <v>7.7227191916444471E-3</v>
      </c>
    </row>
    <row r="181" spans="2:36" x14ac:dyDescent="0.35">
      <c r="B181" s="50" t="s">
        <v>295</v>
      </c>
      <c r="E181" s="208" t="s">
        <v>110</v>
      </c>
      <c r="F181" s="198"/>
      <c r="G181" s="72">
        <f>SUMIF([1]Detallado!$M:$M,[1]Abs!$B181,[1]Detallado!X:X)</f>
        <v>0</v>
      </c>
      <c r="H181" s="114">
        <f>SUMIF([1]Detallado!$M:$M,[1]Abs!$B181,[1]Detallado!Y:Y)</f>
        <v>0</v>
      </c>
      <c r="I181" s="207"/>
      <c r="J181" s="72">
        <f>SUMIF([1]Detallado!$M:$M,[1]Abs!$B181,[1]Detallado!AI:AI)</f>
        <v>0</v>
      </c>
      <c r="K181" s="114">
        <f>SUMIF([1]Detallado!$M:$M,[1]Abs!$B181,[1]Detallado!AJ:AJ)</f>
        <v>0</v>
      </c>
      <c r="L181" s="207"/>
      <c r="M181" s="72">
        <f>SUMIF([1]Detallado!$M:$M,[1]Abs!$B181,[1]Detallado!AT:AT)</f>
        <v>0</v>
      </c>
      <c r="N181" s="114">
        <f>SUMIF([1]Detallado!$M:$M,[1]Abs!$B181,[1]Detallado!AU:AU)</f>
        <v>0</v>
      </c>
      <c r="O181" s="207"/>
      <c r="P181" s="72">
        <f>INDEX([1]Rep1!AD:AD,MATCH([1]Abs!$B181,[1]Rep1!$B:$B,0),0)</f>
        <v>-4.5029439904993564E-2</v>
      </c>
      <c r="Q181" s="115">
        <f>INDEX([1]Rep1!AE:AE,MATCH([1]Abs!$B181,[1]Rep1!$B:$B,0),0)</f>
        <v>-1.2218936784756318</v>
      </c>
      <c r="R181" s="207"/>
      <c r="S181" s="72">
        <f>INDEX([1]Rep1!AF:AF,MATCH([1]Abs!$B181,[1]Rep1!$B:$B,0),0)</f>
        <v>-2.8355306153940302E-3</v>
      </c>
      <c r="T181" s="114">
        <f>INDEX([1]Rep1!AG:AG,MATCH([1]Abs!$B181,[1]Rep1!$B:$B,0),0)</f>
        <v>-8.77404906598067E-2</v>
      </c>
      <c r="U181" s="207"/>
      <c r="V181" s="72">
        <f>INDEX([1]Rep1!AH:AH,MATCH([1]Abs!$B181,[1]Rep1!$B:$B,0),0)</f>
        <v>-4.4796507221563702E-3</v>
      </c>
      <c r="W181" s="114">
        <f>INDEX([1]Rep1!AI:AI,MATCH([1]Abs!$B181,[1]Rep1!$B:$B,0),0)</f>
        <v>-0.13861488576876299</v>
      </c>
      <c r="X181" s="44"/>
      <c r="AA181" s="116">
        <f>IFERROR(H181/G181/10000,0)</f>
        <v>0</v>
      </c>
      <c r="AB181" s="116">
        <f>IFERROR(K181/J181/10000,0)</f>
        <v>0</v>
      </c>
      <c r="AC181" s="116">
        <f>IFERROR(N181/M181/10000,0)</f>
        <v>0</v>
      </c>
      <c r="AE181" s="117">
        <f>+H181-Q181</f>
        <v>1.2218936784756318</v>
      </c>
      <c r="AF181" s="116">
        <f>IFERROR(AE181/(G181-P181)/10000,0)</f>
        <v>2.7135440304247027E-3</v>
      </c>
      <c r="AG181" s="117">
        <f>+K181-T181</f>
        <v>8.77404906598067E-2</v>
      </c>
      <c r="AH181" s="116">
        <f>IFERROR(AG181/(J181-S181)/10000,0)</f>
        <v>3.0943235168566195E-3</v>
      </c>
      <c r="AI181" s="117">
        <f>+N181-W181</f>
        <v>0.13861488576876299</v>
      </c>
      <c r="AJ181" s="116">
        <f>IFERROR(AI181/(M181-V181)/10000,0)</f>
        <v>3.0943235168575355E-3</v>
      </c>
    </row>
    <row r="182" spans="2:36" x14ac:dyDescent="0.35">
      <c r="B182" s="50" t="s">
        <v>296</v>
      </c>
      <c r="E182" s="208" t="s">
        <v>297</v>
      </c>
      <c r="F182" s="198"/>
      <c r="G182" s="72">
        <f>SUMIF([1]Detallado!$M:$M,[1]Abs!$B182,[1]Detallado!X:X)</f>
        <v>9.4094909213740408E-3</v>
      </c>
      <c r="H182" s="114">
        <f>SUMIF([1]Detallado!$M:$M,[1]Abs!$B182,[1]Detallado!Y:Y)</f>
        <v>1.387453079950699</v>
      </c>
      <c r="I182" s="207"/>
      <c r="J182" s="72">
        <f>SUMIF([1]Detallado!$M:$M,[1]Abs!$B182,[1]Detallado!AI:AI)</f>
        <v>0</v>
      </c>
      <c r="K182" s="114">
        <f>SUMIF([1]Detallado!$M:$M,[1]Abs!$B182,[1]Detallado!AJ:AJ)</f>
        <v>0</v>
      </c>
      <c r="L182" s="207"/>
      <c r="M182" s="72">
        <f>SUMIF([1]Detallado!$M:$M,[1]Abs!$B182,[1]Detallado!AT:AT)</f>
        <v>0</v>
      </c>
      <c r="N182" s="114">
        <f>SUMIF([1]Detallado!$M:$M,[1]Abs!$B182,[1]Detallado!AU:AU)</f>
        <v>0</v>
      </c>
      <c r="O182" s="207"/>
      <c r="P182" s="72">
        <f>INDEX([1]Rep1!AD:AD,MATCH([1]Abs!$B182,[1]Rep1!$B:$B,0),0)</f>
        <v>9.4094909213740408E-3</v>
      </c>
      <c r="Q182" s="115">
        <f>INDEX([1]Rep1!AE:AE,MATCH([1]Abs!$B182,[1]Rep1!$B:$B,0),0)</f>
        <v>1.387453079950699</v>
      </c>
      <c r="R182" s="207"/>
      <c r="S182" s="72">
        <f>INDEX([1]Rep1!AF:AF,MATCH([1]Abs!$B182,[1]Rep1!$B:$B,0),0)</f>
        <v>0</v>
      </c>
      <c r="T182" s="114">
        <f>INDEX([1]Rep1!AG:AG,MATCH([1]Abs!$B182,[1]Rep1!$B:$B,0),0)</f>
        <v>0</v>
      </c>
      <c r="U182" s="207"/>
      <c r="V182" s="72">
        <f>INDEX([1]Rep1!AH:AH,MATCH([1]Abs!$B182,[1]Rep1!$B:$B,0),0)</f>
        <v>0</v>
      </c>
      <c r="W182" s="114">
        <f>INDEX([1]Rep1!AI:AI,MATCH([1]Abs!$B182,[1]Rep1!$B:$B,0),0)</f>
        <v>0</v>
      </c>
      <c r="X182" s="44"/>
      <c r="AA182" s="116">
        <f t="shared" si="31"/>
        <v>1.4745251273892439E-2</v>
      </c>
      <c r="AB182" s="116">
        <f t="shared" si="32"/>
        <v>0</v>
      </c>
      <c r="AC182" s="116">
        <f t="shared" si="33"/>
        <v>0</v>
      </c>
      <c r="AE182" s="117">
        <f t="shared" si="34"/>
        <v>0</v>
      </c>
      <c r="AF182" s="116">
        <f t="shared" si="35"/>
        <v>0</v>
      </c>
      <c r="AG182" s="117">
        <f t="shared" si="36"/>
        <v>0</v>
      </c>
      <c r="AH182" s="116">
        <f t="shared" si="37"/>
        <v>0</v>
      </c>
      <c r="AI182" s="117">
        <f t="shared" si="38"/>
        <v>0</v>
      </c>
      <c r="AJ182" s="116">
        <f t="shared" si="39"/>
        <v>0</v>
      </c>
    </row>
    <row r="183" spans="2:36" x14ac:dyDescent="0.35">
      <c r="B183" s="50" t="s">
        <v>298</v>
      </c>
      <c r="E183" s="220" t="s">
        <v>299</v>
      </c>
      <c r="F183" s="198"/>
      <c r="G183" s="72">
        <f>SUMIF([1]Detallado!$M:$M,[1]Abs!$B183,[1]Detallado!X:X)</f>
        <v>6.0756169865121119E-2</v>
      </c>
      <c r="H183" s="114">
        <f>SUMIF([1]Detallado!$M:$M,[1]Abs!$B183,[1]Detallado!Y:Y)</f>
        <v>-2.3769328438072415</v>
      </c>
      <c r="I183" s="207"/>
      <c r="J183" s="72">
        <f>SUMIF([1]Detallado!$M:$M,[1]Abs!$B183,[1]Detallado!AI:AI)</f>
        <v>1.7819063085379325E-2</v>
      </c>
      <c r="K183" s="114">
        <f>SUMIF([1]Detallado!$M:$M,[1]Abs!$B183,[1]Detallado!AJ:AJ)</f>
        <v>-1.1086502683310697</v>
      </c>
      <c r="L183" s="207"/>
      <c r="M183" s="72">
        <f>SUMIF([1]Detallado!$M:$M,[1]Abs!$B183,[1]Detallado!AT:AT)</f>
        <v>0</v>
      </c>
      <c r="N183" s="114">
        <f>SUMIF([1]Detallado!$M:$M,[1]Abs!$B183,[1]Detallado!AU:AU)</f>
        <v>0</v>
      </c>
      <c r="O183" s="207"/>
      <c r="P183" s="72">
        <f>INDEX([1]Rep1!AD:AD,MATCH([1]Abs!$B183,[1]Rep1!$B:$B,0),0)</f>
        <v>-1.5372328133966422E-2</v>
      </c>
      <c r="Q183" s="115">
        <f>INDEX([1]Rep1!AE:AE,MATCH([1]Abs!$B183,[1]Rep1!$B:$B,0),0)</f>
        <v>-0.9029770146343129</v>
      </c>
      <c r="R183" s="207"/>
      <c r="S183" s="72">
        <f>INDEX([1]Rep1!AF:AF,MATCH([1]Abs!$B183,[1]Rep1!$B:$B,0),0)</f>
        <v>4.0108469431503237E-3</v>
      </c>
      <c r="T183" s="114">
        <f>INDEX([1]Rep1!AG:AG,MATCH([1]Abs!$B183,[1]Rep1!$B:$B,0),0)</f>
        <v>-0.67117688428885858</v>
      </c>
      <c r="U183" s="207"/>
      <c r="V183" s="72">
        <f>INDEX([1]Rep1!AH:AH,MATCH([1]Abs!$B183,[1]Rep1!$B:$B,0),0)</f>
        <v>-5.6112799768892919E-3</v>
      </c>
      <c r="W183" s="114">
        <f>INDEX([1]Rep1!AI:AI,MATCH([1]Abs!$B183,[1]Rep1!$B:$B,0),0)</f>
        <v>-0.12947764314081298</v>
      </c>
      <c r="X183" s="44"/>
      <c r="AA183" s="116">
        <f t="shared" si="31"/>
        <v>-3.9122493223059315E-3</v>
      </c>
      <c r="AB183" s="116">
        <f t="shared" si="32"/>
        <v>-6.221709093340186E-3</v>
      </c>
      <c r="AC183" s="116">
        <f t="shared" si="33"/>
        <v>0</v>
      </c>
      <c r="AE183" s="117">
        <f t="shared" si="34"/>
        <v>-1.4739558291729287</v>
      </c>
      <c r="AF183" s="116">
        <f t="shared" si="35"/>
        <v>-1.9361420071503253E-3</v>
      </c>
      <c r="AG183" s="117">
        <f t="shared" si="36"/>
        <v>-0.43747338404221114</v>
      </c>
      <c r="AH183" s="116">
        <f t="shared" si="37"/>
        <v>-3.1682107198793582E-3</v>
      </c>
      <c r="AI183" s="117">
        <f t="shared" si="38"/>
        <v>0.12947764314081298</v>
      </c>
      <c r="AJ183" s="116">
        <f t="shared" si="39"/>
        <v>2.3074529104603883E-3</v>
      </c>
    </row>
    <row r="184" spans="2:36" x14ac:dyDescent="0.35">
      <c r="B184" t="s">
        <v>300</v>
      </c>
      <c r="C184" s="139" t="s">
        <v>301</v>
      </c>
      <c r="E184" s="206" t="s">
        <v>302</v>
      </c>
      <c r="F184" s="198"/>
      <c r="G184" s="103">
        <f>+SUM(G185:G187)</f>
        <v>3.477794861609898E-2</v>
      </c>
      <c r="H184" s="104">
        <f>+SUM(H185:H187)</f>
        <v>1.277171599538552</v>
      </c>
      <c r="I184" s="207"/>
      <c r="J184" s="103">
        <f>+SUM(J185:J187)</f>
        <v>3.7524309384093964E-3</v>
      </c>
      <c r="K184" s="104">
        <f>+SUM(K185:K187)</f>
        <v>3.3514435568982058E-2</v>
      </c>
      <c r="L184" s="207"/>
      <c r="M184" s="103">
        <f>+SUM(M185:M187)</f>
        <v>0</v>
      </c>
      <c r="N184" s="104">
        <f>+SUM(N185:N187)</f>
        <v>0</v>
      </c>
      <c r="O184" s="207"/>
      <c r="P184" s="105">
        <f>+SUM(P185:P187)</f>
        <v>-9.0650792277654005E-4</v>
      </c>
      <c r="Q184" s="106">
        <f>+SUM(Q185:Q187)</f>
        <v>0.21756960596793101</v>
      </c>
      <c r="R184" s="207"/>
      <c r="S184" s="107">
        <f>+SUM(S185:S187)</f>
        <v>-7.117105500938979E-3</v>
      </c>
      <c r="T184" s="108">
        <f>+SUM(T185:T187)</f>
        <v>-0.33922522698675089</v>
      </c>
      <c r="U184" s="207"/>
      <c r="V184" s="109">
        <f>+SUM(V185:V187)</f>
        <v>0</v>
      </c>
      <c r="W184" s="110">
        <f>+SUM(W185:W187)</f>
        <v>0</v>
      </c>
      <c r="X184" s="44"/>
      <c r="Y184" s="92" t="s">
        <v>303</v>
      </c>
      <c r="AA184" s="111">
        <f t="shared" si="31"/>
        <v>3.6723603615520304E-3</v>
      </c>
      <c r="AB184" s="111">
        <f t="shared" si="32"/>
        <v>8.9313930406906738E-4</v>
      </c>
      <c r="AC184" s="111">
        <f t="shared" si="33"/>
        <v>0</v>
      </c>
      <c r="AE184" s="112">
        <f t="shared" si="34"/>
        <v>1.0596019935706209</v>
      </c>
      <c r="AF184" s="111">
        <f t="shared" si="35"/>
        <v>2.9693656464019978E-3</v>
      </c>
      <c r="AG184" s="112">
        <f t="shared" si="36"/>
        <v>0.37273966255573293</v>
      </c>
      <c r="AH184" s="111">
        <f t="shared" si="37"/>
        <v>3.4292139746309046E-3</v>
      </c>
      <c r="AI184" s="112">
        <f t="shared" si="38"/>
        <v>0</v>
      </c>
      <c r="AJ184" s="111">
        <f t="shared" si="39"/>
        <v>0</v>
      </c>
    </row>
    <row r="185" spans="2:36" x14ac:dyDescent="0.35">
      <c r="B185" s="50" t="s">
        <v>304</v>
      </c>
      <c r="E185" s="208" t="s">
        <v>305</v>
      </c>
      <c r="F185" s="198"/>
      <c r="G185" s="72">
        <f>SUMIF([1]Detallado!$M:$M,[1]Abs!$B185,[1]Detallado!X:X)</f>
        <v>0</v>
      </c>
      <c r="H185" s="114">
        <f>SUMIF([1]Detallado!$M:$M,[1]Abs!$B185,[1]Detallado!Y:Y)</f>
        <v>0</v>
      </c>
      <c r="I185" s="198"/>
      <c r="J185" s="72">
        <f>SUMIF([1]Detallado!$M:$M,[1]Abs!$B185,[1]Detallado!AI:AI)</f>
        <v>0</v>
      </c>
      <c r="K185" s="114">
        <f>SUMIF([1]Detallado!$M:$M,[1]Abs!$B185,[1]Detallado!AJ:AJ)</f>
        <v>0</v>
      </c>
      <c r="L185" s="198"/>
      <c r="M185" s="72">
        <f>SUMIF([1]Detallado!$M:$M,[1]Abs!$B185,[1]Detallado!AT:AT)</f>
        <v>0</v>
      </c>
      <c r="N185" s="114">
        <f>SUMIF([1]Detallado!$M:$M,[1]Abs!$B185,[1]Detallado!AU:AU)</f>
        <v>0</v>
      </c>
      <c r="O185" s="198"/>
      <c r="P185" s="72">
        <f>INDEX([1]Rep1!AD:AD,MATCH([1]Abs!$B185,[1]Rep1!$B:$B,0),0)</f>
        <v>0</v>
      </c>
      <c r="Q185" s="115">
        <f>INDEX([1]Rep1!AE:AE,MATCH([1]Abs!$B185,[1]Rep1!$B:$B,0),0)</f>
        <v>0</v>
      </c>
      <c r="R185" s="198"/>
      <c r="S185" s="72">
        <f>INDEX([1]Rep1!AF:AF,MATCH([1]Abs!$B185,[1]Rep1!$B:$B,0),0)</f>
        <v>0</v>
      </c>
      <c r="T185" s="114">
        <f>INDEX([1]Rep1!AG:AG,MATCH([1]Abs!$B185,[1]Rep1!$B:$B,0),0)</f>
        <v>0</v>
      </c>
      <c r="U185" s="198"/>
      <c r="V185" s="72">
        <f>INDEX([1]Rep1!AH:AH,MATCH([1]Abs!$B185,[1]Rep1!$B:$B,0),0)</f>
        <v>0</v>
      </c>
      <c r="W185" s="114">
        <f>INDEX([1]Rep1!AI:AI,MATCH([1]Abs!$B185,[1]Rep1!$B:$B,0),0)</f>
        <v>0</v>
      </c>
      <c r="AA185" s="116">
        <f t="shared" si="31"/>
        <v>0</v>
      </c>
      <c r="AB185" s="116">
        <f t="shared" si="32"/>
        <v>0</v>
      </c>
      <c r="AC185" s="116">
        <f t="shared" si="33"/>
        <v>0</v>
      </c>
      <c r="AE185" s="117">
        <f t="shared" si="34"/>
        <v>0</v>
      </c>
      <c r="AF185" s="116">
        <f t="shared" si="35"/>
        <v>0</v>
      </c>
      <c r="AG185" s="117">
        <f t="shared" si="36"/>
        <v>0</v>
      </c>
      <c r="AH185" s="116">
        <f t="shared" si="37"/>
        <v>0</v>
      </c>
      <c r="AI185" s="117">
        <f t="shared" si="38"/>
        <v>0</v>
      </c>
      <c r="AJ185" s="116">
        <f t="shared" si="39"/>
        <v>0</v>
      </c>
    </row>
    <row r="186" spans="2:36" x14ac:dyDescent="0.35">
      <c r="B186" s="50" t="s">
        <v>306</v>
      </c>
      <c r="E186" s="208" t="s">
        <v>307</v>
      </c>
      <c r="F186" s="198"/>
      <c r="G186" s="72">
        <f>SUMIF([1]Detallado!$M:$M,[1]Abs!$B186,[1]Detallado!X:X)</f>
        <v>8.3402723005345809E-3</v>
      </c>
      <c r="H186" s="114">
        <f>SUMIF([1]Detallado!$M:$M,[1]Abs!$B186,[1]Detallado!Y:Y)</f>
        <v>7.4489237016361898E-2</v>
      </c>
      <c r="I186" s="198"/>
      <c r="J186" s="72">
        <f>SUMIF([1]Detallado!$M:$M,[1]Abs!$B186,[1]Detallado!AI:AI)</f>
        <v>3.7524184725911099E-3</v>
      </c>
      <c r="K186" s="114">
        <f>SUMIF([1]Detallado!$M:$M,[1]Abs!$B186,[1]Detallado!AJ:AJ)</f>
        <v>3.3513868482604202E-2</v>
      </c>
      <c r="L186" s="198"/>
      <c r="M186" s="72">
        <f>SUMIF([1]Detallado!$M:$M,[1]Abs!$B186,[1]Detallado!AT:AT)</f>
        <v>0</v>
      </c>
      <c r="N186" s="114">
        <f>SUMIF([1]Detallado!$M:$M,[1]Abs!$B186,[1]Detallado!AU:AU)</f>
        <v>0</v>
      </c>
      <c r="O186" s="198"/>
      <c r="P186" s="72">
        <f>INDEX([1]Rep1!AD:AD,MATCH([1]Abs!$B186,[1]Rep1!$B:$B,0),0)</f>
        <v>-7.0789954258660397E-3</v>
      </c>
      <c r="Q186" s="115">
        <f>INDEX([1]Rep1!AE:AE,MATCH([1]Abs!$B186,[1]Rep1!$B:$B,0),0)</f>
        <v>-6.3224430703209003E-2</v>
      </c>
      <c r="R186" s="198"/>
      <c r="S186" s="72">
        <f>INDEX([1]Rep1!AF:AF,MATCH([1]Abs!$B186,[1]Rep1!$B:$B,0),0)</f>
        <v>4.2284945178673101E-4</v>
      </c>
      <c r="T186" s="114">
        <f>INDEX([1]Rep1!AG:AG,MATCH([1]Abs!$B186,[1]Rep1!$B:$B,0),0)</f>
        <v>3.7765832939450801E-3</v>
      </c>
      <c r="U186" s="198"/>
      <c r="V186" s="72">
        <f>INDEX([1]Rep1!AH:AH,MATCH([1]Abs!$B186,[1]Rep1!$B:$B,0),0)</f>
        <v>0</v>
      </c>
      <c r="W186" s="114">
        <f>INDEX([1]Rep1!AI:AI,MATCH([1]Abs!$B186,[1]Rep1!$B:$B,0),0)</f>
        <v>0</v>
      </c>
      <c r="AA186" s="116">
        <f t="shared" si="31"/>
        <v>8.9312715858914352E-4</v>
      </c>
      <c r="AB186" s="116">
        <f t="shared" si="32"/>
        <v>8.9312715858853289E-4</v>
      </c>
      <c r="AC186" s="116">
        <f t="shared" si="33"/>
        <v>0</v>
      </c>
      <c r="AE186" s="117">
        <f t="shared" si="34"/>
        <v>0.13771366771957089</v>
      </c>
      <c r="AF186" s="116">
        <f t="shared" si="35"/>
        <v>8.9312715858600583E-4</v>
      </c>
      <c r="AG186" s="117">
        <f t="shared" si="36"/>
        <v>2.9737285188659122E-2</v>
      </c>
      <c r="AH186" s="116">
        <f t="shared" si="37"/>
        <v>8.9312715858567775E-4</v>
      </c>
      <c r="AI186" s="117">
        <f t="shared" si="38"/>
        <v>0</v>
      </c>
      <c r="AJ186" s="116">
        <f t="shared" si="39"/>
        <v>0</v>
      </c>
    </row>
    <row r="187" spans="2:36" x14ac:dyDescent="0.35">
      <c r="B187" s="50" t="s">
        <v>308</v>
      </c>
      <c r="E187" s="208" t="s">
        <v>299</v>
      </c>
      <c r="F187" s="198"/>
      <c r="G187" s="72">
        <f>SUMIF([1]Detallado!$M:$M,[1]Abs!$B187,[1]Detallado!X:X)</f>
        <v>2.6437676315564401E-2</v>
      </c>
      <c r="H187" s="114">
        <f>SUMIF([1]Detallado!$M:$M,[1]Abs!$B187,[1]Detallado!Y:Y)</f>
        <v>1.2026823625221901</v>
      </c>
      <c r="I187" s="198"/>
      <c r="J187" s="72">
        <f>SUMIF([1]Detallado!$M:$M,[1]Abs!$B187,[1]Detallado!AI:AI)</f>
        <v>1.2465818286291001E-8</v>
      </c>
      <c r="K187" s="114">
        <f>SUMIF([1]Detallado!$M:$M,[1]Abs!$B187,[1]Detallado!AJ:AJ)</f>
        <v>5.67086377856185E-7</v>
      </c>
      <c r="L187" s="198"/>
      <c r="M187" s="72">
        <f>SUMIF([1]Detallado!$M:$M,[1]Abs!$B187,[1]Detallado!AT:AT)</f>
        <v>0</v>
      </c>
      <c r="N187" s="114">
        <f>SUMIF([1]Detallado!$M:$M,[1]Abs!$B187,[1]Detallado!AU:AU)</f>
        <v>0</v>
      </c>
      <c r="O187" s="198"/>
      <c r="P187" s="72">
        <f>INDEX([1]Rep1!AD:AD,MATCH([1]Abs!$B187,[1]Rep1!$B:$B,0),0)</f>
        <v>6.1724875030894997E-3</v>
      </c>
      <c r="Q187" s="115">
        <f>INDEX([1]Rep1!AE:AE,MATCH([1]Abs!$B187,[1]Rep1!$B:$B,0),0)</f>
        <v>0.28079403667114</v>
      </c>
      <c r="R187" s="198"/>
      <c r="S187" s="72">
        <f>INDEX([1]Rep1!AF:AF,MATCH([1]Abs!$B187,[1]Rep1!$B:$B,0),0)</f>
        <v>-7.5399549527257097E-3</v>
      </c>
      <c r="T187" s="114">
        <f>INDEX([1]Rep1!AG:AG,MATCH([1]Abs!$B187,[1]Rep1!$B:$B,0),0)</f>
        <v>-0.34300181028069598</v>
      </c>
      <c r="U187" s="198"/>
      <c r="V187" s="72">
        <f>INDEX([1]Rep1!AH:AH,MATCH([1]Abs!$B187,[1]Rep1!$B:$B,0),0)</f>
        <v>0</v>
      </c>
      <c r="W187" s="114">
        <f>INDEX([1]Rep1!AI:AI,MATCH([1]Abs!$B187,[1]Rep1!$B:$B,0),0)</f>
        <v>0</v>
      </c>
      <c r="AA187" s="116">
        <f t="shared" si="31"/>
        <v>4.5491228055248804E-3</v>
      </c>
      <c r="AB187" s="116">
        <f t="shared" si="32"/>
        <v>4.5491307897518873E-3</v>
      </c>
      <c r="AC187" s="116">
        <f t="shared" si="33"/>
        <v>0</v>
      </c>
      <c r="AE187" s="117">
        <f t="shared" si="34"/>
        <v>0.92188832585105007</v>
      </c>
      <c r="AF187" s="116">
        <f t="shared" si="35"/>
        <v>4.5491228055252637E-3</v>
      </c>
      <c r="AG187" s="117">
        <f t="shared" si="36"/>
        <v>0.34300237736707384</v>
      </c>
      <c r="AH187" s="116">
        <f t="shared" si="37"/>
        <v>4.5491228055373912E-3</v>
      </c>
      <c r="AI187" s="117">
        <f t="shared" si="38"/>
        <v>0</v>
      </c>
      <c r="AJ187" s="116">
        <f t="shared" si="39"/>
        <v>0</v>
      </c>
    </row>
    <row r="188" spans="2:36" x14ac:dyDescent="0.35">
      <c r="E188" s="215"/>
      <c r="F188" s="198"/>
      <c r="G188" s="216"/>
      <c r="H188" s="215"/>
      <c r="I188" s="198"/>
      <c r="J188" s="216"/>
      <c r="K188" s="215"/>
      <c r="L188" s="198"/>
      <c r="M188" s="216"/>
      <c r="N188" s="215"/>
      <c r="O188" s="198"/>
      <c r="P188" s="216"/>
      <c r="Q188" s="217"/>
      <c r="R188" s="198"/>
      <c r="S188" s="216"/>
      <c r="T188" s="217"/>
      <c r="U188" s="198"/>
      <c r="V188" s="216"/>
      <c r="W188" s="217"/>
      <c r="AA188" s="219">
        <f t="shared" si="31"/>
        <v>0</v>
      </c>
      <c r="AB188" s="219">
        <f t="shared" si="32"/>
        <v>0</v>
      </c>
      <c r="AC188" s="219">
        <f t="shared" si="33"/>
        <v>0</v>
      </c>
      <c r="AE188" s="218">
        <f t="shared" si="34"/>
        <v>0</v>
      </c>
      <c r="AF188" s="219">
        <f t="shared" si="35"/>
        <v>0</v>
      </c>
      <c r="AG188" s="218">
        <f t="shared" si="36"/>
        <v>0</v>
      </c>
      <c r="AH188" s="219">
        <f t="shared" si="37"/>
        <v>0</v>
      </c>
      <c r="AI188" s="218">
        <f t="shared" si="38"/>
        <v>0</v>
      </c>
      <c r="AJ188" s="219">
        <f t="shared" si="39"/>
        <v>0</v>
      </c>
    </row>
    <row r="189" spans="2:36" x14ac:dyDescent="0.35">
      <c r="B189" t="s">
        <v>309</v>
      </c>
      <c r="E189" s="205" t="s">
        <v>310</v>
      </c>
      <c r="F189" s="198"/>
      <c r="G189" s="94">
        <f>+SUM(G190,G196)</f>
        <v>0.30615756265507993</v>
      </c>
      <c r="H189" s="95">
        <f>+SUM(H190,H196)</f>
        <v>10.05619174659023</v>
      </c>
      <c r="I189" s="199"/>
      <c r="J189" s="94">
        <f>+SUM(J190,J196)</f>
        <v>6.7895923311088541E-2</v>
      </c>
      <c r="K189" s="95">
        <f>+SUM(K190,K196)</f>
        <v>2.9367460038609599</v>
      </c>
      <c r="L189" s="199"/>
      <c r="M189" s="94">
        <f>+SUM(M190,M196)</f>
        <v>6.1897080056983642E-7</v>
      </c>
      <c r="N189" s="95">
        <f>+SUM(N190,N196)</f>
        <v>7.0150873998642282E-6</v>
      </c>
      <c r="O189" s="199"/>
      <c r="P189" s="96">
        <f>+SUM(P190,P196)</f>
        <v>-8.6809933050164129E-3</v>
      </c>
      <c r="Q189" s="97">
        <f>+SUM(Q190,Q196)</f>
        <v>3.7002229923047412</v>
      </c>
      <c r="R189" s="199"/>
      <c r="S189" s="98">
        <f>+SUM(S190,S196)</f>
        <v>-4.6688482859584768E-2</v>
      </c>
      <c r="T189" s="99">
        <f>+SUM(T190,T196)</f>
        <v>-1.3580300903744902</v>
      </c>
      <c r="U189" s="199"/>
      <c r="V189" s="100">
        <f>+SUM(V190,V196)</f>
        <v>-1.3566414414592977E-2</v>
      </c>
      <c r="W189" s="101">
        <f>+SUM(W190,W196)</f>
        <v>-1.070286671191645</v>
      </c>
      <c r="X189" s="87"/>
      <c r="Y189" s="158"/>
      <c r="AA189" s="90">
        <f t="shared" si="31"/>
        <v>3.2846458729878358E-3</v>
      </c>
      <c r="AB189" s="90">
        <f t="shared" si="32"/>
        <v>4.325364264368638E-3</v>
      </c>
      <c r="AC189" s="90">
        <f t="shared" si="33"/>
        <v>1.1333470647413423E-3</v>
      </c>
      <c r="AE189" s="91">
        <f t="shared" si="34"/>
        <v>6.3559687542854881</v>
      </c>
      <c r="AF189" s="90">
        <f t="shared" si="35"/>
        <v>2.0188025367169652E-3</v>
      </c>
      <c r="AG189" s="91">
        <f t="shared" si="36"/>
        <v>4.2947760942354503</v>
      </c>
      <c r="AH189" s="90">
        <f t="shared" si="37"/>
        <v>3.7481331341355363E-3</v>
      </c>
      <c r="AI189" s="91">
        <f t="shared" si="38"/>
        <v>1.0702936862790449</v>
      </c>
      <c r="AJ189" s="90">
        <f t="shared" si="39"/>
        <v>7.8889294061245379E-3</v>
      </c>
    </row>
    <row r="190" spans="2:36" x14ac:dyDescent="0.35">
      <c r="B190" t="s">
        <v>311</v>
      </c>
      <c r="E190" s="206" t="s">
        <v>312</v>
      </c>
      <c r="F190" s="198"/>
      <c r="G190" s="103">
        <f>+G191+G192</f>
        <v>5.9625938535538311E-2</v>
      </c>
      <c r="H190" s="104">
        <f>+H191+H192</f>
        <v>1.1657801126985223</v>
      </c>
      <c r="I190" s="207"/>
      <c r="J190" s="103">
        <f>+J191+J192</f>
        <v>1.63966040386027E-2</v>
      </c>
      <c r="K190" s="104">
        <f>+K191+K192</f>
        <v>0.54532762743919572</v>
      </c>
      <c r="L190" s="207"/>
      <c r="M190" s="103">
        <f>+M191+M192</f>
        <v>0</v>
      </c>
      <c r="N190" s="104">
        <f>+N191+N192</f>
        <v>0</v>
      </c>
      <c r="O190" s="207"/>
      <c r="P190" s="105">
        <f>+P191+P192</f>
        <v>-2.2915812751153387E-2</v>
      </c>
      <c r="Q190" s="106">
        <f>+Q191+Q192</f>
        <v>0.15788897563988991</v>
      </c>
      <c r="R190" s="207"/>
      <c r="S190" s="107">
        <f>+S191+S192</f>
        <v>-1.8065187799093739E-2</v>
      </c>
      <c r="T190" s="108">
        <f>+T191+T192</f>
        <v>0.10452046380324578</v>
      </c>
      <c r="U190" s="207"/>
      <c r="V190" s="109">
        <f>+V191+V192</f>
        <v>-2.1840881975795038E-3</v>
      </c>
      <c r="W190" s="110">
        <f>+W191+W192</f>
        <v>2.23255677531271E-3</v>
      </c>
      <c r="X190" s="44"/>
      <c r="AA190" s="111">
        <f t="shared" si="31"/>
        <v>1.955155996418728E-3</v>
      </c>
      <c r="AB190" s="111">
        <f t="shared" si="32"/>
        <v>3.3258571479516433E-3</v>
      </c>
      <c r="AC190" s="111">
        <f t="shared" si="33"/>
        <v>0</v>
      </c>
      <c r="AE190" s="112">
        <f t="shared" si="34"/>
        <v>1.0078911370586323</v>
      </c>
      <c r="AF190" s="111">
        <f t="shared" si="35"/>
        <v>1.2210682731432861E-3</v>
      </c>
      <c r="AG190" s="112">
        <f t="shared" si="36"/>
        <v>0.44080716363594996</v>
      </c>
      <c r="AH190" s="111">
        <f t="shared" si="37"/>
        <v>1.2791185255601474E-3</v>
      </c>
      <c r="AI190" s="112">
        <f t="shared" si="38"/>
        <v>-2.23255677531271E-3</v>
      </c>
      <c r="AJ190" s="111">
        <f t="shared" si="39"/>
        <v>-1.0221916760444569E-4</v>
      </c>
    </row>
    <row r="191" spans="2:36" x14ac:dyDescent="0.35">
      <c r="B191" s="50" t="s">
        <v>313</v>
      </c>
      <c r="C191" s="139" t="s">
        <v>314</v>
      </c>
      <c r="E191" s="208" t="s">
        <v>267</v>
      </c>
      <c r="F191" s="198"/>
      <c r="G191" s="72">
        <f>SUMIF([1]Detallado!$M:$M,[1]Abs!$B191,[1]Detallado!X:X)</f>
        <v>0</v>
      </c>
      <c r="H191" s="114">
        <f>SUMIF([1]Detallado!$M:$M,[1]Abs!$B191,[1]Detallado!Y:Y)</f>
        <v>0</v>
      </c>
      <c r="I191" s="207"/>
      <c r="J191" s="72">
        <f>SUMIF([1]Detallado!$M:$M,[1]Abs!$B191,[1]Detallado!AI:AI)</f>
        <v>0</v>
      </c>
      <c r="K191" s="114">
        <f>SUMIF([1]Detallado!$M:$M,[1]Abs!$B191,[1]Detallado!AJ:AJ)</f>
        <v>0</v>
      </c>
      <c r="L191" s="207"/>
      <c r="M191" s="72">
        <f>SUMIF([1]Detallado!$M:$M,[1]Abs!$B191,[1]Detallado!AT:AT)</f>
        <v>0</v>
      </c>
      <c r="N191" s="114">
        <f>SUMIF([1]Detallado!$M:$M,[1]Abs!$B191,[1]Detallado!AU:AU)</f>
        <v>0</v>
      </c>
      <c r="O191" s="207"/>
      <c r="P191" s="72">
        <f>INDEX([1]Rep1!AD:AD,MATCH([1]Abs!$B191,[1]Rep1!$B:$B,0),0)</f>
        <v>-5.8406999052937201E-7</v>
      </c>
      <c r="Q191" s="115">
        <f>INDEX([1]Rep1!AE:AE,MATCH([1]Abs!$B191,[1]Rep1!$B:$B,0),0)</f>
        <v>-6.1735198943715903E-5</v>
      </c>
      <c r="R191" s="207"/>
      <c r="S191" s="72">
        <f>INDEX([1]Rep1!AF:AF,MATCH([1]Abs!$B191,[1]Rep1!$B:$B,0),0)</f>
        <v>-6.4518720041450598E-7</v>
      </c>
      <c r="T191" s="114">
        <f>INDEX([1]Rep1!AG:AG,MATCH([1]Abs!$B191,[1]Rep1!$B:$B,0),0)</f>
        <v>-5.8018087692865399E-5</v>
      </c>
      <c r="U191" s="207"/>
      <c r="V191" s="72">
        <f>INDEX([1]Rep1!AH:AH,MATCH([1]Abs!$B191,[1]Rep1!$B:$B,0),0)</f>
        <v>0</v>
      </c>
      <c r="W191" s="114">
        <f>INDEX([1]Rep1!AI:AI,MATCH([1]Abs!$B191,[1]Rep1!$B:$B,0),0)</f>
        <v>0</v>
      </c>
      <c r="X191" s="44"/>
      <c r="Y191" s="92" t="s">
        <v>315</v>
      </c>
      <c r="AA191" s="116">
        <f t="shared" si="31"/>
        <v>0</v>
      </c>
      <c r="AB191" s="116">
        <f t="shared" si="32"/>
        <v>0</v>
      </c>
      <c r="AC191" s="116">
        <f t="shared" si="33"/>
        <v>0</v>
      </c>
      <c r="AE191" s="117">
        <f t="shared" si="34"/>
        <v>6.1735198943715903E-5</v>
      </c>
      <c r="AF191" s="116">
        <f t="shared" si="35"/>
        <v>1.0569828949397347E-2</v>
      </c>
      <c r="AG191" s="117">
        <f t="shared" si="36"/>
        <v>5.8018087692865399E-5</v>
      </c>
      <c r="AH191" s="116">
        <f t="shared" si="37"/>
        <v>8.9924424501278358E-3</v>
      </c>
      <c r="AI191" s="117">
        <f t="shared" si="38"/>
        <v>0</v>
      </c>
      <c r="AJ191" s="116">
        <f t="shared" si="39"/>
        <v>0</v>
      </c>
    </row>
    <row r="192" spans="2:36" x14ac:dyDescent="0.35">
      <c r="B192" t="s">
        <v>316</v>
      </c>
      <c r="C192" s="139" t="s">
        <v>317</v>
      </c>
      <c r="E192" s="208" t="s">
        <v>302</v>
      </c>
      <c r="F192" s="198"/>
      <c r="G192" s="72">
        <f>+SUM(G193:G195)</f>
        <v>5.9625938535538311E-2</v>
      </c>
      <c r="H192" s="114">
        <f>+SUM(H193:H195)</f>
        <v>1.1657801126985223</v>
      </c>
      <c r="I192" s="207"/>
      <c r="J192" s="72">
        <f>+SUM(J193:J195)</f>
        <v>1.63966040386027E-2</v>
      </c>
      <c r="K192" s="114">
        <f>+SUM(K193:K195)</f>
        <v>0.54532762743919572</v>
      </c>
      <c r="L192" s="207"/>
      <c r="M192" s="72">
        <f>+SUM(M193:M195)</f>
        <v>0</v>
      </c>
      <c r="N192" s="114">
        <f>+SUM(N193:N195)</f>
        <v>0</v>
      </c>
      <c r="O192" s="207"/>
      <c r="P192" s="72">
        <f>+SUM(P193:P195)</f>
        <v>-2.2915228681162858E-2</v>
      </c>
      <c r="Q192" s="115">
        <f>+SUM(Q193:Q195)</f>
        <v>0.15795071083883361</v>
      </c>
      <c r="R192" s="207"/>
      <c r="S192" s="72">
        <f>+SUM(S193:S195)</f>
        <v>-1.8064542611893324E-2</v>
      </c>
      <c r="T192" s="114">
        <f>+SUM(T193:T195)</f>
        <v>0.10457848189093864</v>
      </c>
      <c r="U192" s="207"/>
      <c r="V192" s="72">
        <f>+SUM(V193:V195)</f>
        <v>-2.1840881975795038E-3</v>
      </c>
      <c r="W192" s="114">
        <f>+SUM(W193:W195)</f>
        <v>2.23255677531271E-3</v>
      </c>
      <c r="X192" s="44"/>
      <c r="Y192" s="92" t="s">
        <v>318</v>
      </c>
      <c r="AA192" s="116">
        <f t="shared" si="31"/>
        <v>1.955155996418728E-3</v>
      </c>
      <c r="AB192" s="116">
        <f t="shared" si="32"/>
        <v>3.3258571479516433E-3</v>
      </c>
      <c r="AC192" s="116">
        <f t="shared" si="33"/>
        <v>0</v>
      </c>
      <c r="AE192" s="117">
        <f t="shared" si="34"/>
        <v>1.0078294018596887</v>
      </c>
      <c r="AF192" s="116">
        <f t="shared" si="35"/>
        <v>1.2210021203283481E-3</v>
      </c>
      <c r="AG192" s="117">
        <f t="shared" si="36"/>
        <v>0.44074914554825706</v>
      </c>
      <c r="AH192" s="116">
        <f t="shared" si="37"/>
        <v>1.278974115453332E-3</v>
      </c>
      <c r="AI192" s="117">
        <f t="shared" si="38"/>
        <v>-2.23255677531271E-3</v>
      </c>
      <c r="AJ192" s="116">
        <f t="shared" si="39"/>
        <v>-1.0221916760444569E-4</v>
      </c>
    </row>
    <row r="193" spans="2:36" x14ac:dyDescent="0.35">
      <c r="B193" s="50" t="s">
        <v>319</v>
      </c>
      <c r="E193" s="209" t="s">
        <v>320</v>
      </c>
      <c r="F193" s="198"/>
      <c r="G193" s="121">
        <f>SUMIF([1]Detallado!$M:$M,[1]Abs!$B193,[1]Detallado!X:X)</f>
        <v>1.67793010417168E-2</v>
      </c>
      <c r="H193" s="210">
        <f>SUMIF([1]Detallado!$M:$M,[1]Abs!$B193,[1]Detallado!Y:Y)</f>
        <v>0.21059156373626203</v>
      </c>
      <c r="I193" s="207"/>
      <c r="J193" s="121">
        <f>SUMIF([1]Detallado!$M:$M,[1]Abs!$B193,[1]Detallado!AI:AI)</f>
        <v>2.3286452208462266E-3</v>
      </c>
      <c r="K193" s="210">
        <f>SUMIF([1]Detallado!$M:$M,[1]Abs!$B193,[1]Detallado!AJ:AJ)</f>
        <v>3.8100362023119012E-2</v>
      </c>
      <c r="L193" s="207"/>
      <c r="M193" s="121">
        <f>SUMIF([1]Detallado!$M:$M,[1]Abs!$B193,[1]Detallado!AT:AT)</f>
        <v>0</v>
      </c>
      <c r="N193" s="210">
        <f>SUMIF([1]Detallado!$M:$M,[1]Abs!$B193,[1]Detallado!AU:AU)</f>
        <v>0</v>
      </c>
      <c r="O193" s="207"/>
      <c r="P193" s="121">
        <f>INDEX([1]Rep1!AD:AD,MATCH([1]Abs!$B193,[1]Rep1!$B:$B,0),0)</f>
        <v>6.1885501502289206E-3</v>
      </c>
      <c r="Q193" s="123">
        <f>INDEX([1]Rep1!AE:AE,MATCH([1]Abs!$B193,[1]Rep1!$B:$B,0),0)</f>
        <v>7.8660988481504393E-2</v>
      </c>
      <c r="R193" s="207"/>
      <c r="S193" s="121">
        <f>INDEX([1]Rep1!AF:AF,MATCH([1]Abs!$B193,[1]Rep1!$B:$B,0),0)</f>
        <v>-1.8935551121709822E-3</v>
      </c>
      <c r="T193" s="122">
        <f>INDEX([1]Rep1!AG:AG,MATCH([1]Abs!$B193,[1]Rep1!$B:$B,0),0)</f>
        <v>-1.0474490431749936E-2</v>
      </c>
      <c r="U193" s="207"/>
      <c r="V193" s="121">
        <f>INDEX([1]Rep1!AH:AH,MATCH([1]Abs!$B193,[1]Rep1!$B:$B,0),0)</f>
        <v>-3.1160038441456398E-5</v>
      </c>
      <c r="W193" s="122">
        <f>INDEX([1]Rep1!AI:AI,MATCH([1]Abs!$B193,[1]Rep1!$B:$B,0),0)</f>
        <v>-2.0615192716601E-4</v>
      </c>
      <c r="X193" s="44"/>
      <c r="AA193" s="116">
        <f t="shared" si="31"/>
        <v>1.2550675574190368E-3</v>
      </c>
      <c r="AB193" s="116">
        <f t="shared" si="32"/>
        <v>1.63616001622065E-3</v>
      </c>
      <c r="AC193" s="116">
        <f t="shared" si="33"/>
        <v>0</v>
      </c>
      <c r="AE193" s="117">
        <f t="shared" si="34"/>
        <v>0.13193057525475765</v>
      </c>
      <c r="AF193" s="116">
        <f t="shared" si="35"/>
        <v>1.2457150263140871E-3</v>
      </c>
      <c r="AG193" s="117">
        <f t="shared" si="36"/>
        <v>4.857485245486895E-2</v>
      </c>
      <c r="AH193" s="116">
        <f t="shared" si="37"/>
        <v>1.1504629961543553E-3</v>
      </c>
      <c r="AI193" s="117">
        <f t="shared" si="38"/>
        <v>2.0615192716601E-4</v>
      </c>
      <c r="AJ193" s="116">
        <f t="shared" si="39"/>
        <v>6.6159073440595726E-4</v>
      </c>
    </row>
    <row r="194" spans="2:36" x14ac:dyDescent="0.35">
      <c r="B194" s="50" t="s">
        <v>321</v>
      </c>
      <c r="E194" s="209" t="s">
        <v>322</v>
      </c>
      <c r="F194" s="198"/>
      <c r="G194" s="121">
        <f>SUMIF([1]Detallado!$M:$M,[1]Abs!$B194,[1]Detallado!X:X)</f>
        <v>3.7463814278161402E-2</v>
      </c>
      <c r="H194" s="210">
        <f>SUMIF([1]Detallado!$M:$M,[1]Abs!$B194,[1]Detallado!Y:Y)</f>
        <v>0.95518854896226024</v>
      </c>
      <c r="I194" s="207"/>
      <c r="J194" s="121">
        <f>SUMIF([1]Detallado!$M:$M,[1]Abs!$B194,[1]Detallado!AI:AI)</f>
        <v>1.371716916117792E-2</v>
      </c>
      <c r="K194" s="210">
        <f>SUMIF([1]Detallado!$M:$M,[1]Abs!$B194,[1]Detallado!AJ:AJ)</f>
        <v>0.50722726541607666</v>
      </c>
      <c r="L194" s="207"/>
      <c r="M194" s="121">
        <f>SUMIF([1]Detallado!$M:$M,[1]Abs!$B194,[1]Detallado!AT:AT)</f>
        <v>0</v>
      </c>
      <c r="N194" s="210">
        <f>SUMIF([1]Detallado!$M:$M,[1]Abs!$B194,[1]Detallado!AU:AU)</f>
        <v>0</v>
      </c>
      <c r="O194" s="207"/>
      <c r="P194" s="121">
        <f>INDEX([1]Rep1!AD:AD,MATCH([1]Abs!$B194,[1]Rep1!$B:$B,0),0)</f>
        <v>-1.1588943467384727E-2</v>
      </c>
      <c r="Q194" s="123">
        <f>INDEX([1]Rep1!AE:AE,MATCH([1]Abs!$B194,[1]Rep1!$B:$B,0),0)</f>
        <v>7.9289722357329229E-2</v>
      </c>
      <c r="R194" s="207"/>
      <c r="S194" s="121">
        <f>INDEX([1]Rep1!AF:AF,MATCH([1]Abs!$B194,[1]Rep1!$B:$B,0),0)</f>
        <v>-8.2816560366181114E-3</v>
      </c>
      <c r="T194" s="122">
        <f>INDEX([1]Rep1!AG:AG,MATCH([1]Abs!$B194,[1]Rep1!$B:$B,0),0)</f>
        <v>0.11505297232268857</v>
      </c>
      <c r="U194" s="207"/>
      <c r="V194" s="121">
        <f>INDEX([1]Rep1!AH:AH,MATCH([1]Abs!$B194,[1]Rep1!$B:$B,0),0)</f>
        <v>-2.9492946997678539E-4</v>
      </c>
      <c r="W194" s="122">
        <f>INDEX([1]Rep1!AI:AI,MATCH([1]Abs!$B194,[1]Rep1!$B:$B,0),0)</f>
        <v>2.4387087024787201E-3</v>
      </c>
      <c r="X194" s="44"/>
      <c r="AA194" s="116">
        <f t="shared" si="31"/>
        <v>2.54962973569689E-3</v>
      </c>
      <c r="AB194" s="116">
        <f t="shared" si="32"/>
        <v>3.6977546857964098E-3</v>
      </c>
      <c r="AC194" s="116">
        <f t="shared" si="33"/>
        <v>0</v>
      </c>
      <c r="AE194" s="117">
        <f t="shared" si="34"/>
        <v>0.87589882660493101</v>
      </c>
      <c r="AF194" s="116">
        <f t="shared" si="35"/>
        <v>1.7856260623480655E-3</v>
      </c>
      <c r="AG194" s="117">
        <f t="shared" si="36"/>
        <v>0.39217429309338808</v>
      </c>
      <c r="AH194" s="116">
        <f t="shared" si="37"/>
        <v>1.7827056198104544E-3</v>
      </c>
      <c r="AI194" s="117">
        <f t="shared" si="38"/>
        <v>-2.4387087024787201E-3</v>
      </c>
      <c r="AJ194" s="116">
        <f t="shared" si="39"/>
        <v>-8.2687861022185294E-4</v>
      </c>
    </row>
    <row r="195" spans="2:36" x14ac:dyDescent="0.35">
      <c r="B195" s="50" t="s">
        <v>323</v>
      </c>
      <c r="E195" s="209" t="s">
        <v>324</v>
      </c>
      <c r="F195" s="198"/>
      <c r="G195" s="121">
        <f>SUMIF([1]Detallado!$M:$M,[1]Abs!$B195,[1]Detallado!X:X)</f>
        <v>5.3828232156601097E-3</v>
      </c>
      <c r="H195" s="210">
        <f>SUMIF([1]Detallado!$M:$M,[1]Abs!$B195,[1]Detallado!Y:Y)</f>
        <v>0</v>
      </c>
      <c r="I195" s="207"/>
      <c r="J195" s="121">
        <f>SUMIF([1]Detallado!$M:$M,[1]Abs!$B195,[1]Detallado!AI:AI)</f>
        <v>3.50789656578552E-4</v>
      </c>
      <c r="K195" s="210">
        <f>SUMIF([1]Detallado!$M:$M,[1]Abs!$B195,[1]Detallado!AJ:AJ)</f>
        <v>0</v>
      </c>
      <c r="L195" s="207"/>
      <c r="M195" s="121">
        <f>SUMIF([1]Detallado!$M:$M,[1]Abs!$B195,[1]Detallado!AT:AT)</f>
        <v>0</v>
      </c>
      <c r="N195" s="210">
        <f>SUMIF([1]Detallado!$M:$M,[1]Abs!$B195,[1]Detallado!AU:AU)</f>
        <v>0</v>
      </c>
      <c r="O195" s="207"/>
      <c r="P195" s="121">
        <f>INDEX([1]Rep1!AD:AD,MATCH([1]Abs!$B195,[1]Rep1!$B:$B,0),0)</f>
        <v>-1.751483536400705E-2</v>
      </c>
      <c r="Q195" s="123">
        <f>INDEX([1]Rep1!AE:AE,MATCH([1]Abs!$B195,[1]Rep1!$B:$B,0),0)</f>
        <v>0</v>
      </c>
      <c r="R195" s="207"/>
      <c r="S195" s="121">
        <f>INDEX([1]Rep1!AF:AF,MATCH([1]Abs!$B195,[1]Rep1!$B:$B,0),0)</f>
        <v>-7.8893314631042315E-3</v>
      </c>
      <c r="T195" s="122">
        <f>INDEX([1]Rep1!AG:AG,MATCH([1]Abs!$B195,[1]Rep1!$B:$B,0),0)</f>
        <v>0</v>
      </c>
      <c r="U195" s="207"/>
      <c r="V195" s="121">
        <f>INDEX([1]Rep1!AH:AH,MATCH([1]Abs!$B195,[1]Rep1!$B:$B,0),0)</f>
        <v>-1.8579986891612619E-3</v>
      </c>
      <c r="W195" s="122">
        <f>INDEX([1]Rep1!AI:AI,MATCH([1]Abs!$B195,[1]Rep1!$B:$B,0),0)</f>
        <v>0</v>
      </c>
      <c r="X195" s="44"/>
      <c r="AA195" s="116">
        <f t="shared" si="31"/>
        <v>0</v>
      </c>
      <c r="AB195" s="116">
        <f t="shared" si="32"/>
        <v>0</v>
      </c>
      <c r="AC195" s="116">
        <f t="shared" si="33"/>
        <v>0</v>
      </c>
      <c r="AE195" s="117">
        <f t="shared" si="34"/>
        <v>0</v>
      </c>
      <c r="AF195" s="116">
        <f t="shared" si="35"/>
        <v>0</v>
      </c>
      <c r="AG195" s="117">
        <f t="shared" si="36"/>
        <v>0</v>
      </c>
      <c r="AH195" s="116">
        <f t="shared" si="37"/>
        <v>0</v>
      </c>
      <c r="AI195" s="117">
        <f t="shared" si="38"/>
        <v>0</v>
      </c>
      <c r="AJ195" s="116">
        <f t="shared" si="39"/>
        <v>0</v>
      </c>
    </row>
    <row r="196" spans="2:36" x14ac:dyDescent="0.35">
      <c r="B196" t="s">
        <v>325</v>
      </c>
      <c r="E196" s="206" t="s">
        <v>326</v>
      </c>
      <c r="F196" s="198"/>
      <c r="G196" s="103">
        <f>+SUM(G197,G211)</f>
        <v>0.24653162411954163</v>
      </c>
      <c r="H196" s="104">
        <f>+SUM(H197,H211)</f>
        <v>8.8904116338917074</v>
      </c>
      <c r="I196" s="207"/>
      <c r="J196" s="103">
        <f>+SUM(J197,J211)</f>
        <v>5.1499319272485834E-2</v>
      </c>
      <c r="K196" s="104">
        <f>+SUM(K197,K211)</f>
        <v>2.3914183764217642</v>
      </c>
      <c r="L196" s="207"/>
      <c r="M196" s="103">
        <f>+SUM(M197,M211)</f>
        <v>6.1897080056983642E-7</v>
      </c>
      <c r="N196" s="104">
        <f>+SUM(N197,N211)</f>
        <v>7.0150873998642282E-6</v>
      </c>
      <c r="O196" s="207"/>
      <c r="P196" s="105">
        <f>+SUM(P197,P211)</f>
        <v>1.4234819446136974E-2</v>
      </c>
      <c r="Q196" s="106">
        <f>+SUM(Q197,Q211)</f>
        <v>3.5423340166648511</v>
      </c>
      <c r="R196" s="207"/>
      <c r="S196" s="107">
        <f>+SUM(S197,S211)</f>
        <v>-2.8623295060491029E-2</v>
      </c>
      <c r="T196" s="108">
        <f>+SUM(T197,T211)</f>
        <v>-1.4625505541777359</v>
      </c>
      <c r="U196" s="207"/>
      <c r="V196" s="109">
        <f>+SUM(V197,V211)</f>
        <v>-1.1382326217013473E-2</v>
      </c>
      <c r="W196" s="110">
        <f>+SUM(W197,W211)</f>
        <v>-1.0725192279669578</v>
      </c>
      <c r="X196" s="44"/>
      <c r="AA196" s="111">
        <f t="shared" si="31"/>
        <v>3.6061952155804575E-3</v>
      </c>
      <c r="AB196" s="111">
        <f t="shared" si="32"/>
        <v>4.6435922070515792E-3</v>
      </c>
      <c r="AC196" s="111">
        <f t="shared" si="33"/>
        <v>1.1333470647413423E-3</v>
      </c>
      <c r="AE196" s="112">
        <f t="shared" si="34"/>
        <v>5.3480776172268563</v>
      </c>
      <c r="AF196" s="111">
        <f t="shared" si="35"/>
        <v>2.3022605174212066E-3</v>
      </c>
      <c r="AG196" s="112">
        <f t="shared" si="36"/>
        <v>3.8539689305995002</v>
      </c>
      <c r="AH196" s="111">
        <f t="shared" si="37"/>
        <v>4.8100888403154411E-3</v>
      </c>
      <c r="AI196" s="112">
        <f t="shared" si="38"/>
        <v>1.0725262430543576</v>
      </c>
      <c r="AJ196" s="111">
        <f t="shared" si="39"/>
        <v>9.4222209222490638E-3</v>
      </c>
    </row>
    <row r="197" spans="2:36" x14ac:dyDescent="0.35">
      <c r="B197" t="s">
        <v>327</v>
      </c>
      <c r="E197" s="208" t="s">
        <v>328</v>
      </c>
      <c r="F197" s="198"/>
      <c r="G197" s="72">
        <f>+SUM(G198,G205)</f>
        <v>0.10510195154494381</v>
      </c>
      <c r="H197" s="114">
        <f>+SUM(H198,H205)</f>
        <v>5.3236244861265583</v>
      </c>
      <c r="I197" s="207"/>
      <c r="J197" s="72">
        <f>+SUM(J198,J205)</f>
        <v>2.1760801782522418E-2</v>
      </c>
      <c r="K197" s="114">
        <f>+SUM(K198,K205)</f>
        <v>1.6244754016037117</v>
      </c>
      <c r="L197" s="207"/>
      <c r="M197" s="72">
        <f>+SUM(M198,M205)</f>
        <v>1.6170045325108399E-7</v>
      </c>
      <c r="N197" s="114">
        <f>+SUM(N198,N205)</f>
        <v>-8.4367290931197701E-7</v>
      </c>
      <c r="O197" s="207"/>
      <c r="P197" s="221">
        <f>+SUM(P198,P205)</f>
        <v>2.5373614677120158E-2</v>
      </c>
      <c r="Q197" s="222">
        <f>+SUM(Q198,Q205)</f>
        <v>2.8974468129130893</v>
      </c>
      <c r="R197" s="207"/>
      <c r="S197" s="223">
        <f>+SUM(S198,S205)</f>
        <v>-1.723711959136464E-2</v>
      </c>
      <c r="T197" s="224">
        <f>+SUM(T198,T205)</f>
        <v>-1.5079867746607531</v>
      </c>
      <c r="U197" s="207"/>
      <c r="V197" s="225">
        <f>+SUM(V198,V205)</f>
        <v>-1.1382709240144619E-2</v>
      </c>
      <c r="W197" s="226">
        <f>+SUM(W198,W205)</f>
        <v>-1.0725265311417453</v>
      </c>
      <c r="X197" s="44"/>
      <c r="AA197" s="116">
        <f t="shared" si="31"/>
        <v>5.0652004152844524E-3</v>
      </c>
      <c r="AB197" s="116">
        <f t="shared" si="32"/>
        <v>7.4651449787499959E-3</v>
      </c>
      <c r="AC197" s="116">
        <f t="shared" si="33"/>
        <v>-5.2175049132481099E-4</v>
      </c>
      <c r="AE197" s="117">
        <f t="shared" si="34"/>
        <v>2.426177673213469</v>
      </c>
      <c r="AF197" s="116">
        <f t="shared" si="35"/>
        <v>3.0430556669401856E-3</v>
      </c>
      <c r="AG197" s="117">
        <f t="shared" si="36"/>
        <v>3.1324621762644647</v>
      </c>
      <c r="AH197" s="116">
        <f t="shared" si="37"/>
        <v>8.0323824088787358E-3</v>
      </c>
      <c r="AI197" s="117">
        <f t="shared" si="38"/>
        <v>1.072525687468836</v>
      </c>
      <c r="AJ197" s="116">
        <f t="shared" si="39"/>
        <v>9.4222774998141464E-3</v>
      </c>
    </row>
    <row r="198" spans="2:36" x14ac:dyDescent="0.35">
      <c r="B198" t="s">
        <v>329</v>
      </c>
      <c r="C198" s="139" t="s">
        <v>330</v>
      </c>
      <c r="E198" s="227" t="s">
        <v>267</v>
      </c>
      <c r="F198" s="198"/>
      <c r="G198" s="228">
        <f>+SUM(G199:G204)</f>
        <v>1.26969842018738E-2</v>
      </c>
      <c r="H198" s="229">
        <f>+SUM(H199:H204)</f>
        <v>1.38141266150971</v>
      </c>
      <c r="I198" s="207"/>
      <c r="J198" s="228">
        <f>+SUM(J199:J204)</f>
        <v>0</v>
      </c>
      <c r="K198" s="229">
        <f>+SUM(K199:K204)</f>
        <v>0</v>
      </c>
      <c r="L198" s="207"/>
      <c r="M198" s="228">
        <f>+SUM(M199:M204)</f>
        <v>0</v>
      </c>
      <c r="N198" s="229">
        <f>+SUM(N199:N204)</f>
        <v>0</v>
      </c>
      <c r="O198" s="207"/>
      <c r="P198" s="228">
        <f>+SUM(P199:P204)</f>
        <v>-1.1220363810401878E-2</v>
      </c>
      <c r="Q198" s="230">
        <f>+SUM(Q199:Q204)</f>
        <v>-0.15417380948775594</v>
      </c>
      <c r="R198" s="207"/>
      <c r="S198" s="228">
        <f>+SUM(S199:S204)</f>
        <v>0</v>
      </c>
      <c r="T198" s="229">
        <f>+SUM(T199:T204)</f>
        <v>0</v>
      </c>
      <c r="U198" s="207"/>
      <c r="V198" s="228">
        <f>+SUM(V199:V204)</f>
        <v>0</v>
      </c>
      <c r="W198" s="229">
        <f>+SUM(W199:W204)</f>
        <v>0</v>
      </c>
      <c r="X198" s="44"/>
      <c r="Y198" s="92" t="s">
        <v>331</v>
      </c>
      <c r="AA198" s="231">
        <f t="shared" si="31"/>
        <v>1.0879848628195059E-2</v>
      </c>
      <c r="AB198" s="231">
        <f t="shared" si="32"/>
        <v>0</v>
      </c>
      <c r="AC198" s="231">
        <f t="shared" si="33"/>
        <v>0</v>
      </c>
      <c r="AE198" s="232">
        <f t="shared" si="34"/>
        <v>1.5355864709974658</v>
      </c>
      <c r="AF198" s="231">
        <f t="shared" si="35"/>
        <v>6.4203877043948164E-3</v>
      </c>
      <c r="AG198" s="232">
        <f t="shared" si="36"/>
        <v>0</v>
      </c>
      <c r="AH198" s="231">
        <f t="shared" si="37"/>
        <v>0</v>
      </c>
      <c r="AI198" s="232">
        <f t="shared" si="38"/>
        <v>0</v>
      </c>
      <c r="AJ198" s="231">
        <f t="shared" si="39"/>
        <v>0</v>
      </c>
    </row>
    <row r="199" spans="2:36" x14ac:dyDescent="0.35">
      <c r="B199" s="50" t="s">
        <v>332</v>
      </c>
      <c r="E199" s="233" t="s">
        <v>333</v>
      </c>
      <c r="F199" s="198"/>
      <c r="G199" s="234">
        <f>SUMIF([1]Detallado!$M:$M,[1]Abs!$B199,[1]Detallado!X:X)</f>
        <v>0</v>
      </c>
      <c r="H199" s="235">
        <f>SUMIF([1]Detallado!$M:$M,[1]Abs!$B199,[1]Detallado!Y:Y)</f>
        <v>0</v>
      </c>
      <c r="I199" s="207"/>
      <c r="J199" s="234">
        <f>SUMIF([1]Detallado!$M:$M,[1]Abs!$B199,[1]Detallado!AI:AI)</f>
        <v>0</v>
      </c>
      <c r="K199" s="235">
        <f>SUMIF([1]Detallado!$M:$M,[1]Abs!$B199,[1]Detallado!AJ:AJ)</f>
        <v>0</v>
      </c>
      <c r="L199" s="207"/>
      <c r="M199" s="234">
        <f>SUMIF([1]Detallado!$M:$M,[1]Abs!$B199,[1]Detallado!AT:AT)</f>
        <v>0</v>
      </c>
      <c r="N199" s="235">
        <f>SUMIF([1]Detallado!$M:$M,[1]Abs!$B199,[1]Detallado!AU:AU)</f>
        <v>0</v>
      </c>
      <c r="O199" s="207"/>
      <c r="P199" s="234">
        <f>INDEX([1]Rep1!AD:AD,MATCH([1]Abs!$B199,[1]Rep1!$B:$B,0),0)</f>
        <v>-1.6697845606753699E-2</v>
      </c>
      <c r="Q199" s="236">
        <f>INDEX([1]Rep1!AE:AE,MATCH([1]Abs!$B199,[1]Rep1!$B:$B,0),0)</f>
        <v>-0.94929216793522597</v>
      </c>
      <c r="R199" s="207"/>
      <c r="S199" s="234">
        <f>INDEX([1]Rep1!AF:AF,MATCH([1]Abs!$B199,[1]Rep1!$B:$B,0),0)</f>
        <v>0</v>
      </c>
      <c r="T199" s="235">
        <f>INDEX([1]Rep1!AG:AG,MATCH([1]Abs!$B199,[1]Rep1!$B:$B,0),0)</f>
        <v>0</v>
      </c>
      <c r="U199" s="207"/>
      <c r="V199" s="237">
        <f>INDEX([1]Rep1!AH:AH,MATCH([1]Abs!$B199,[1]Rep1!$B:$B,0),0)</f>
        <v>0</v>
      </c>
      <c r="W199" s="238">
        <f>INDEX([1]Rep1!AI:AI,MATCH([1]Abs!$B199,[1]Rep1!$B:$B,0),0)</f>
        <v>0</v>
      </c>
      <c r="X199" s="44"/>
      <c r="AA199" s="239">
        <f t="shared" si="31"/>
        <v>0</v>
      </c>
      <c r="AB199" s="239">
        <f t="shared" si="32"/>
        <v>0</v>
      </c>
      <c r="AC199" s="239">
        <f t="shared" si="33"/>
        <v>0</v>
      </c>
      <c r="AE199" s="240">
        <f t="shared" si="34"/>
        <v>0.94929216793522597</v>
      </c>
      <c r="AF199" s="239">
        <f t="shared" si="35"/>
        <v>5.68511765105356E-3</v>
      </c>
      <c r="AG199" s="240">
        <f t="shared" si="36"/>
        <v>0</v>
      </c>
      <c r="AH199" s="239">
        <f t="shared" si="37"/>
        <v>0</v>
      </c>
      <c r="AI199" s="240">
        <f t="shared" si="38"/>
        <v>0</v>
      </c>
      <c r="AJ199" s="239">
        <f t="shared" si="39"/>
        <v>0</v>
      </c>
    </row>
    <row r="200" spans="2:36" x14ac:dyDescent="0.35">
      <c r="B200" s="50" t="s">
        <v>334</v>
      </c>
      <c r="E200" s="241" t="s">
        <v>163</v>
      </c>
      <c r="F200" s="198"/>
      <c r="G200" s="237">
        <f>SUMIF([1]Detallado!$M:$M,[1]Abs!$B200,[1]Detallado!X:X)</f>
        <v>0</v>
      </c>
      <c r="H200" s="238">
        <f>SUMIF([1]Detallado!$M:$M,[1]Abs!$B200,[1]Detallado!Y:Y)</f>
        <v>0</v>
      </c>
      <c r="I200" s="207"/>
      <c r="J200" s="237">
        <f>SUMIF([1]Detallado!$M:$M,[1]Abs!$B200,[1]Detallado!AI:AI)</f>
        <v>0</v>
      </c>
      <c r="K200" s="238">
        <f>SUMIF([1]Detallado!$M:$M,[1]Abs!$B200,[1]Detallado!AJ:AJ)</f>
        <v>0</v>
      </c>
      <c r="L200" s="207"/>
      <c r="M200" s="237">
        <f>SUMIF([1]Detallado!$M:$M,[1]Abs!$B200,[1]Detallado!AT:AT)</f>
        <v>0</v>
      </c>
      <c r="N200" s="238">
        <f>SUMIF([1]Detallado!$M:$M,[1]Abs!$B200,[1]Detallado!AU:AU)</f>
        <v>0</v>
      </c>
      <c r="O200" s="207"/>
      <c r="P200" s="237">
        <f>INDEX([1]Rep1!AD:AD,MATCH([1]Abs!$B200,[1]Rep1!$B:$B,0),0)</f>
        <v>0</v>
      </c>
      <c r="Q200" s="242">
        <f>INDEX([1]Rep1!AE:AE,MATCH([1]Abs!$B200,[1]Rep1!$B:$B,0),0)</f>
        <v>0</v>
      </c>
      <c r="R200" s="207"/>
      <c r="S200" s="237">
        <f>INDEX([1]Rep1!AF:AF,MATCH([1]Abs!$B200,[1]Rep1!$B:$B,0),0)</f>
        <v>0</v>
      </c>
      <c r="T200" s="238">
        <f>INDEX([1]Rep1!AG:AG,MATCH([1]Abs!$B200,[1]Rep1!$B:$B,0),0)</f>
        <v>0</v>
      </c>
      <c r="U200" s="207"/>
      <c r="V200" s="237">
        <f>INDEX([1]Rep1!AH:AH,MATCH([1]Abs!$B200,[1]Rep1!$B:$B,0),0)</f>
        <v>0</v>
      </c>
      <c r="W200" s="238">
        <f>INDEX([1]Rep1!AI:AI,MATCH([1]Abs!$B200,[1]Rep1!$B:$B,0),0)</f>
        <v>0</v>
      </c>
      <c r="X200" s="44"/>
      <c r="AA200" s="239">
        <f t="shared" si="31"/>
        <v>0</v>
      </c>
      <c r="AB200" s="239">
        <f t="shared" si="32"/>
        <v>0</v>
      </c>
      <c r="AC200" s="239">
        <f t="shared" si="33"/>
        <v>0</v>
      </c>
      <c r="AE200" s="240">
        <f t="shared" si="34"/>
        <v>0</v>
      </c>
      <c r="AF200" s="239">
        <f t="shared" si="35"/>
        <v>0</v>
      </c>
      <c r="AG200" s="240">
        <f t="shared" si="36"/>
        <v>0</v>
      </c>
      <c r="AH200" s="239">
        <f t="shared" si="37"/>
        <v>0</v>
      </c>
      <c r="AI200" s="240">
        <f t="shared" si="38"/>
        <v>0</v>
      </c>
      <c r="AJ200" s="239">
        <f t="shared" si="39"/>
        <v>0</v>
      </c>
    </row>
    <row r="201" spans="2:36" x14ac:dyDescent="0.35">
      <c r="B201" s="50" t="s">
        <v>335</v>
      </c>
      <c r="E201" s="241" t="s">
        <v>336</v>
      </c>
      <c r="F201" s="198"/>
      <c r="G201" s="237">
        <f>SUMIF([1]Detallado!$M:$M,[1]Abs!$B201,[1]Detallado!X:X)</f>
        <v>0</v>
      </c>
      <c r="H201" s="238">
        <f>SUMIF([1]Detallado!$M:$M,[1]Abs!$B201,[1]Detallado!Y:Y)</f>
        <v>0</v>
      </c>
      <c r="I201" s="207"/>
      <c r="J201" s="237">
        <f>SUMIF([1]Detallado!$M:$M,[1]Abs!$B201,[1]Detallado!AI:AI)</f>
        <v>0</v>
      </c>
      <c r="K201" s="238">
        <f>SUMIF([1]Detallado!$M:$M,[1]Abs!$B201,[1]Detallado!AJ:AJ)</f>
        <v>0</v>
      </c>
      <c r="L201" s="207"/>
      <c r="M201" s="237">
        <f>SUMIF([1]Detallado!$M:$M,[1]Abs!$B201,[1]Detallado!AT:AT)</f>
        <v>0</v>
      </c>
      <c r="N201" s="238">
        <f>SUMIF([1]Detallado!$M:$M,[1]Abs!$B201,[1]Detallado!AU:AU)</f>
        <v>0</v>
      </c>
      <c r="O201" s="207"/>
      <c r="P201" s="237">
        <f>INDEX([1]Rep1!AD:AD,MATCH([1]Abs!$B201,[1]Rep1!$B:$B,0),0)</f>
        <v>0</v>
      </c>
      <c r="Q201" s="242">
        <f>INDEX([1]Rep1!AE:AE,MATCH([1]Abs!$B201,[1]Rep1!$B:$B,0),0)</f>
        <v>0</v>
      </c>
      <c r="R201" s="207"/>
      <c r="S201" s="237">
        <f>INDEX([1]Rep1!AF:AF,MATCH([1]Abs!$B201,[1]Rep1!$B:$B,0),0)</f>
        <v>0</v>
      </c>
      <c r="T201" s="238">
        <f>INDEX([1]Rep1!AG:AG,MATCH([1]Abs!$B201,[1]Rep1!$B:$B,0),0)</f>
        <v>0</v>
      </c>
      <c r="U201" s="207"/>
      <c r="V201" s="237">
        <f>INDEX([1]Rep1!AH:AH,MATCH([1]Abs!$B201,[1]Rep1!$B:$B,0),0)</f>
        <v>0</v>
      </c>
      <c r="W201" s="238">
        <f>INDEX([1]Rep1!AI:AI,MATCH([1]Abs!$B201,[1]Rep1!$B:$B,0),0)</f>
        <v>0</v>
      </c>
      <c r="X201" s="44"/>
      <c r="AA201" s="239">
        <f t="shared" si="31"/>
        <v>0</v>
      </c>
      <c r="AB201" s="239">
        <f t="shared" si="32"/>
        <v>0</v>
      </c>
      <c r="AC201" s="239">
        <f t="shared" si="33"/>
        <v>0</v>
      </c>
      <c r="AE201" s="240">
        <f t="shared" si="34"/>
        <v>0</v>
      </c>
      <c r="AF201" s="239">
        <f t="shared" si="35"/>
        <v>0</v>
      </c>
      <c r="AG201" s="240">
        <f t="shared" si="36"/>
        <v>0</v>
      </c>
      <c r="AH201" s="239">
        <f t="shared" si="37"/>
        <v>0</v>
      </c>
      <c r="AI201" s="240">
        <f t="shared" si="38"/>
        <v>0</v>
      </c>
      <c r="AJ201" s="239">
        <f t="shared" si="39"/>
        <v>0</v>
      </c>
    </row>
    <row r="202" spans="2:36" x14ac:dyDescent="0.35">
      <c r="B202" s="50" t="s">
        <v>337</v>
      </c>
      <c r="E202" s="241" t="s">
        <v>338</v>
      </c>
      <c r="F202" s="198"/>
      <c r="G202" s="237">
        <f>SUMIF([1]Detallado!$M:$M,[1]Abs!$B202,[1]Detallado!X:X)</f>
        <v>0</v>
      </c>
      <c r="H202" s="238">
        <f>SUMIF([1]Detallado!$M:$M,[1]Abs!$B202,[1]Detallado!Y:Y)</f>
        <v>0</v>
      </c>
      <c r="I202" s="207"/>
      <c r="J202" s="237">
        <f>SUMIF([1]Detallado!$M:$M,[1]Abs!$B202,[1]Detallado!AI:AI)</f>
        <v>0</v>
      </c>
      <c r="K202" s="238">
        <f>SUMIF([1]Detallado!$M:$M,[1]Abs!$B202,[1]Detallado!AJ:AJ)</f>
        <v>0</v>
      </c>
      <c r="L202" s="207"/>
      <c r="M202" s="237">
        <f>SUMIF([1]Detallado!$M:$M,[1]Abs!$B202,[1]Detallado!AT:AT)</f>
        <v>0</v>
      </c>
      <c r="N202" s="238">
        <f>SUMIF([1]Detallado!$M:$M,[1]Abs!$B202,[1]Detallado!AU:AU)</f>
        <v>0</v>
      </c>
      <c r="O202" s="207"/>
      <c r="P202" s="237">
        <f>INDEX([1]Rep1!AD:AD,MATCH([1]Abs!$B202,[1]Rep1!$B:$B,0),0)</f>
        <v>0</v>
      </c>
      <c r="Q202" s="242">
        <f>INDEX([1]Rep1!AE:AE,MATCH([1]Abs!$B202,[1]Rep1!$B:$B,0),0)</f>
        <v>0</v>
      </c>
      <c r="R202" s="207"/>
      <c r="S202" s="237">
        <f>INDEX([1]Rep1!AF:AF,MATCH([1]Abs!$B202,[1]Rep1!$B:$B,0),0)</f>
        <v>0</v>
      </c>
      <c r="T202" s="238">
        <f>INDEX([1]Rep1!AG:AG,MATCH([1]Abs!$B202,[1]Rep1!$B:$B,0),0)</f>
        <v>0</v>
      </c>
      <c r="U202" s="207"/>
      <c r="V202" s="237">
        <f>INDEX([1]Rep1!AH:AH,MATCH([1]Abs!$B202,[1]Rep1!$B:$B,0),0)</f>
        <v>0</v>
      </c>
      <c r="W202" s="238">
        <f>INDEX([1]Rep1!AI:AI,MATCH([1]Abs!$B202,[1]Rep1!$B:$B,0),0)</f>
        <v>0</v>
      </c>
      <c r="X202" s="44"/>
      <c r="AA202" s="239">
        <f t="shared" si="31"/>
        <v>0</v>
      </c>
      <c r="AB202" s="239">
        <f t="shared" si="32"/>
        <v>0</v>
      </c>
      <c r="AC202" s="239">
        <f t="shared" si="33"/>
        <v>0</v>
      </c>
      <c r="AE202" s="240">
        <f t="shared" si="34"/>
        <v>0</v>
      </c>
      <c r="AF202" s="239">
        <f t="shared" si="35"/>
        <v>0</v>
      </c>
      <c r="AG202" s="240">
        <f t="shared" si="36"/>
        <v>0</v>
      </c>
      <c r="AH202" s="239">
        <f t="shared" si="37"/>
        <v>0</v>
      </c>
      <c r="AI202" s="240">
        <f t="shared" si="38"/>
        <v>0</v>
      </c>
      <c r="AJ202" s="239">
        <f t="shared" si="39"/>
        <v>0</v>
      </c>
    </row>
    <row r="203" spans="2:36" x14ac:dyDescent="0.35">
      <c r="B203" s="50" t="s">
        <v>339</v>
      </c>
      <c r="E203" s="241" t="s">
        <v>340</v>
      </c>
      <c r="F203" s="198"/>
      <c r="G203" s="237">
        <f>SUMIF([1]Detallado!$M:$M,[1]Abs!$B203,[1]Detallado!X:X)</f>
        <v>0</v>
      </c>
      <c r="H203" s="238">
        <f>SUMIF([1]Detallado!$M:$M,[1]Abs!$B203,[1]Detallado!Y:Y)</f>
        <v>0</v>
      </c>
      <c r="I203" s="207"/>
      <c r="J203" s="237">
        <f>SUMIF([1]Detallado!$M:$M,[1]Abs!$B203,[1]Detallado!AI:AI)</f>
        <v>0</v>
      </c>
      <c r="K203" s="238">
        <f>SUMIF([1]Detallado!$M:$M,[1]Abs!$B203,[1]Detallado!AJ:AJ)</f>
        <v>0</v>
      </c>
      <c r="L203" s="207"/>
      <c r="M203" s="237">
        <f>SUMIF([1]Detallado!$M:$M,[1]Abs!$B203,[1]Detallado!AT:AT)</f>
        <v>0</v>
      </c>
      <c r="N203" s="238">
        <f>SUMIF([1]Detallado!$M:$M,[1]Abs!$B203,[1]Detallado!AU:AU)</f>
        <v>0</v>
      </c>
      <c r="O203" s="207"/>
      <c r="P203" s="237">
        <f>INDEX([1]Rep1!AD:AD,MATCH([1]Abs!$B203,[1]Rep1!$B:$B,0),0)</f>
        <v>0</v>
      </c>
      <c r="Q203" s="242">
        <f>INDEX([1]Rep1!AE:AE,MATCH([1]Abs!$B203,[1]Rep1!$B:$B,0),0)</f>
        <v>0</v>
      </c>
      <c r="R203" s="207"/>
      <c r="S203" s="237">
        <f>INDEX([1]Rep1!AF:AF,MATCH([1]Abs!$B203,[1]Rep1!$B:$B,0),0)</f>
        <v>0</v>
      </c>
      <c r="T203" s="238">
        <f>INDEX([1]Rep1!AG:AG,MATCH([1]Abs!$B203,[1]Rep1!$B:$B,0),0)</f>
        <v>0</v>
      </c>
      <c r="U203" s="207"/>
      <c r="V203" s="237">
        <f>INDEX([1]Rep1!AH:AH,MATCH([1]Abs!$B203,[1]Rep1!$B:$B,0),0)</f>
        <v>0</v>
      </c>
      <c r="W203" s="238">
        <f>INDEX([1]Rep1!AI:AI,MATCH([1]Abs!$B203,[1]Rep1!$B:$B,0),0)</f>
        <v>0</v>
      </c>
      <c r="X203" s="44"/>
      <c r="AA203" s="239">
        <f t="shared" si="31"/>
        <v>0</v>
      </c>
      <c r="AB203" s="239">
        <f t="shared" si="32"/>
        <v>0</v>
      </c>
      <c r="AC203" s="239">
        <f t="shared" si="33"/>
        <v>0</v>
      </c>
      <c r="AE203" s="240">
        <f t="shared" si="34"/>
        <v>0</v>
      </c>
      <c r="AF203" s="239">
        <f t="shared" si="35"/>
        <v>0</v>
      </c>
      <c r="AG203" s="240">
        <f t="shared" si="36"/>
        <v>0</v>
      </c>
      <c r="AH203" s="239">
        <f t="shared" si="37"/>
        <v>0</v>
      </c>
      <c r="AI203" s="240">
        <f t="shared" si="38"/>
        <v>0</v>
      </c>
      <c r="AJ203" s="239">
        <f t="shared" si="39"/>
        <v>0</v>
      </c>
    </row>
    <row r="204" spans="2:36" x14ac:dyDescent="0.35">
      <c r="B204" s="50" t="s">
        <v>341</v>
      </c>
      <c r="E204" s="243" t="s">
        <v>342</v>
      </c>
      <c r="F204" s="198"/>
      <c r="G204" s="244">
        <f>SUMIF([1]Detallado!$M:$M,[1]Abs!$B204,[1]Detallado!X:X)</f>
        <v>1.26969842018738E-2</v>
      </c>
      <c r="H204" s="245">
        <f>SUMIF([1]Detallado!$M:$M,[1]Abs!$B204,[1]Detallado!Y:Y)</f>
        <v>1.38141266150971</v>
      </c>
      <c r="I204" s="207"/>
      <c r="J204" s="244">
        <f>SUMIF([1]Detallado!$M:$M,[1]Abs!$B204,[1]Detallado!AI:AI)</f>
        <v>0</v>
      </c>
      <c r="K204" s="245">
        <f>SUMIF([1]Detallado!$M:$M,[1]Abs!$B204,[1]Detallado!AJ:AJ)</f>
        <v>0</v>
      </c>
      <c r="L204" s="207"/>
      <c r="M204" s="244">
        <f>SUMIF([1]Detallado!$M:$M,[1]Abs!$B204,[1]Detallado!AT:AT)</f>
        <v>0</v>
      </c>
      <c r="N204" s="245">
        <f>SUMIF([1]Detallado!$M:$M,[1]Abs!$B204,[1]Detallado!AU:AU)</f>
        <v>0</v>
      </c>
      <c r="O204" s="207"/>
      <c r="P204" s="244">
        <f>INDEX([1]Rep1!AD:AD,MATCH([1]Abs!$B204,[1]Rep1!$B:$B,0),0)</f>
        <v>5.4774817963518206E-3</v>
      </c>
      <c r="Q204" s="246">
        <f>INDEX([1]Rep1!AE:AE,MATCH([1]Abs!$B204,[1]Rep1!$B:$B,0),0)</f>
        <v>0.79511835844747003</v>
      </c>
      <c r="R204" s="207"/>
      <c r="S204" s="244">
        <f>INDEX([1]Rep1!AF:AF,MATCH([1]Abs!$B204,[1]Rep1!$B:$B,0),0)</f>
        <v>0</v>
      </c>
      <c r="T204" s="245">
        <f>INDEX([1]Rep1!AG:AG,MATCH([1]Abs!$B204,[1]Rep1!$B:$B,0),0)</f>
        <v>0</v>
      </c>
      <c r="U204" s="207"/>
      <c r="V204" s="237">
        <f>INDEX([1]Rep1!AH:AH,MATCH([1]Abs!$B204,[1]Rep1!$B:$B,0),0)</f>
        <v>0</v>
      </c>
      <c r="W204" s="238">
        <f>INDEX([1]Rep1!AI:AI,MATCH([1]Abs!$B204,[1]Rep1!$B:$B,0),0)</f>
        <v>0</v>
      </c>
      <c r="X204" s="44"/>
      <c r="AA204" s="239">
        <f t="shared" si="31"/>
        <v>1.0879848628195059E-2</v>
      </c>
      <c r="AB204" s="239">
        <f t="shared" si="32"/>
        <v>0</v>
      </c>
      <c r="AC204" s="239">
        <f t="shared" si="33"/>
        <v>0</v>
      </c>
      <c r="AE204" s="240">
        <f t="shared" si="34"/>
        <v>0.58629430306223995</v>
      </c>
      <c r="AF204" s="239">
        <f t="shared" si="35"/>
        <v>8.1209793989929432E-3</v>
      </c>
      <c r="AG204" s="240">
        <f t="shared" si="36"/>
        <v>0</v>
      </c>
      <c r="AH204" s="239">
        <f t="shared" si="37"/>
        <v>0</v>
      </c>
      <c r="AI204" s="240">
        <f t="shared" si="38"/>
        <v>0</v>
      </c>
      <c r="AJ204" s="239">
        <f t="shared" si="39"/>
        <v>0</v>
      </c>
    </row>
    <row r="205" spans="2:36" x14ac:dyDescent="0.35">
      <c r="B205" t="s">
        <v>343</v>
      </c>
      <c r="E205" s="227" t="s">
        <v>302</v>
      </c>
      <c r="F205" s="198"/>
      <c r="G205" s="228">
        <f>+SUM(G206:G210)</f>
        <v>9.2404967343070007E-2</v>
      </c>
      <c r="H205" s="229">
        <f>+SUM(H206:H210)</f>
        <v>3.9422118246168485</v>
      </c>
      <c r="I205" s="207"/>
      <c r="J205" s="228">
        <f>+SUM(J206:J210)</f>
        <v>2.1760801782522418E-2</v>
      </c>
      <c r="K205" s="229">
        <f>+SUM(K206:K210)</f>
        <v>1.6244754016037117</v>
      </c>
      <c r="L205" s="207"/>
      <c r="M205" s="228">
        <f>+SUM(M206:M210)</f>
        <v>1.6170045325108399E-7</v>
      </c>
      <c r="N205" s="229">
        <f>+SUM(N206:N210)</f>
        <v>-8.4367290931197701E-7</v>
      </c>
      <c r="O205" s="207"/>
      <c r="P205" s="228">
        <f>+SUM(P206:P210)</f>
        <v>3.6593978487522036E-2</v>
      </c>
      <c r="Q205" s="230">
        <f>+SUM(Q206:Q210)</f>
        <v>3.0516206224008453</v>
      </c>
      <c r="R205" s="207"/>
      <c r="S205" s="228">
        <f>+SUM(S206:S210)</f>
        <v>-1.723711959136464E-2</v>
      </c>
      <c r="T205" s="229">
        <f>+SUM(T206:T210)</f>
        <v>-1.5079867746607531</v>
      </c>
      <c r="U205" s="207"/>
      <c r="V205" s="228">
        <f>+SUM(V206:V210)</f>
        <v>-1.1382709240144619E-2</v>
      </c>
      <c r="W205" s="229">
        <f>+SUM(W206:W210)</f>
        <v>-1.0725265311417453</v>
      </c>
      <c r="X205" s="44"/>
      <c r="Y205" s="92" t="s">
        <v>344</v>
      </c>
      <c r="AA205" s="231">
        <f t="shared" si="31"/>
        <v>4.2662336646694327E-3</v>
      </c>
      <c r="AB205" s="231">
        <f t="shared" si="32"/>
        <v>7.4651449787499959E-3</v>
      </c>
      <c r="AC205" s="231">
        <f t="shared" si="33"/>
        <v>-5.2175049132481099E-4</v>
      </c>
      <c r="AE205" s="232">
        <f t="shared" si="34"/>
        <v>0.89059120221600319</v>
      </c>
      <c r="AF205" s="231">
        <f t="shared" si="35"/>
        <v>1.5957273298293705E-3</v>
      </c>
      <c r="AG205" s="232">
        <f t="shared" si="36"/>
        <v>3.1324621762644647</v>
      </c>
      <c r="AH205" s="231">
        <f t="shared" si="37"/>
        <v>8.0323824088787358E-3</v>
      </c>
      <c r="AI205" s="232">
        <f t="shared" si="38"/>
        <v>1.072525687468836</v>
      </c>
      <c r="AJ205" s="231">
        <f t="shared" si="39"/>
        <v>9.4222774998141464E-3</v>
      </c>
    </row>
    <row r="206" spans="2:36" x14ac:dyDescent="0.35">
      <c r="B206" s="50" t="s">
        <v>345</v>
      </c>
      <c r="C206" s="139" t="s">
        <v>346</v>
      </c>
      <c r="E206" s="233" t="s">
        <v>347</v>
      </c>
      <c r="F206" s="198"/>
      <c r="G206" s="234">
        <f>SUMIF([1]Detallado!$M:$M,[1]Abs!$B206,[1]Detallado!X:X)</f>
        <v>4.7105106227205299E-3</v>
      </c>
      <c r="H206" s="235">
        <f>SUMIF([1]Detallado!$M:$M,[1]Abs!$B206,[1]Detallado!Y:Y)</f>
        <v>4.0521411677207887E-2</v>
      </c>
      <c r="I206" s="207"/>
      <c r="J206" s="234">
        <f>SUMIF([1]Detallado!$M:$M,[1]Abs!$B206,[1]Detallado!AI:AI)</f>
        <v>3.418257637435198E-3</v>
      </c>
      <c r="K206" s="235">
        <f>SUMIF([1]Detallado!$M:$M,[1]Abs!$B206,[1]Detallado!AJ:AJ)</f>
        <v>3.9450723443579236E-2</v>
      </c>
      <c r="L206" s="207"/>
      <c r="M206" s="234">
        <f>SUMIF([1]Detallado!$M:$M,[1]Abs!$B206,[1]Detallado!AT:AT)</f>
        <v>0</v>
      </c>
      <c r="N206" s="235">
        <f>SUMIF([1]Detallado!$M:$M,[1]Abs!$B206,[1]Detallado!AU:AU)</f>
        <v>0</v>
      </c>
      <c r="O206" s="207"/>
      <c r="P206" s="234">
        <f>INDEX([1]Rep1!AD:AD,MATCH([1]Abs!$B206,[1]Rep1!$B:$B,0),0)</f>
        <v>-8.7691378209293798E-3</v>
      </c>
      <c r="Q206" s="236">
        <f>INDEX([1]Rep1!AE:AE,MATCH([1]Abs!$B206,[1]Rep1!$B:$B,0),0)</f>
        <v>5.1686837584255435E-2</v>
      </c>
      <c r="R206" s="207"/>
      <c r="S206" s="234">
        <f>INDEX([1]Rep1!AF:AF,MATCH([1]Abs!$B206,[1]Rep1!$B:$B,0),0)</f>
        <v>3.418257637435198E-3</v>
      </c>
      <c r="T206" s="235">
        <f>INDEX([1]Rep1!AG:AG,MATCH([1]Abs!$B206,[1]Rep1!$B:$B,0),0)</f>
        <v>3.9450723443579236E-2</v>
      </c>
      <c r="U206" s="207"/>
      <c r="V206" s="234">
        <f>INDEX([1]Rep1!AH:AH,MATCH([1]Abs!$B206,[1]Rep1!$B:$B,0),0)</f>
        <v>0</v>
      </c>
      <c r="W206" s="235">
        <f>INDEX([1]Rep1!AI:AI,MATCH([1]Abs!$B206,[1]Rep1!$B:$B,0),0)</f>
        <v>0</v>
      </c>
      <c r="X206" s="44"/>
      <c r="AA206" s="116">
        <f t="shared" si="31"/>
        <v>8.6023395174523478E-4</v>
      </c>
      <c r="AB206" s="116">
        <f t="shared" si="32"/>
        <v>1.1541179053191576E-3</v>
      </c>
      <c r="AC206" s="116">
        <f t="shared" si="33"/>
        <v>0</v>
      </c>
      <c r="AE206" s="117">
        <f t="shared" si="34"/>
        <v>-1.1165425907047548E-2</v>
      </c>
      <c r="AF206" s="116">
        <f t="shared" si="35"/>
        <v>-8.2831729282282858E-5</v>
      </c>
      <c r="AG206" s="117">
        <f t="shared" si="36"/>
        <v>0</v>
      </c>
      <c r="AH206" s="116">
        <f t="shared" si="37"/>
        <v>0</v>
      </c>
      <c r="AI206" s="117">
        <f t="shared" si="38"/>
        <v>0</v>
      </c>
      <c r="AJ206" s="116">
        <f t="shared" si="39"/>
        <v>0</v>
      </c>
    </row>
    <row r="207" spans="2:36" x14ac:dyDescent="0.35">
      <c r="B207" s="50" t="s">
        <v>348</v>
      </c>
      <c r="C207" s="139" t="s">
        <v>349</v>
      </c>
      <c r="E207" s="241" t="s">
        <v>350</v>
      </c>
      <c r="F207" s="198"/>
      <c r="G207" s="237">
        <f>SUMIF([1]Detallado!$M:$M,[1]Abs!$B207,[1]Detallado!X:X)</f>
        <v>6.6639068559157758E-2</v>
      </c>
      <c r="H207" s="238">
        <f>SUMIF([1]Detallado!$M:$M,[1]Abs!$B207,[1]Detallado!Y:Y)</f>
        <v>-0.13192387718463688</v>
      </c>
      <c r="I207" s="207"/>
      <c r="J207" s="237">
        <f>SUMIF([1]Detallado!$M:$M,[1]Abs!$B207,[1]Detallado!AI:AI)</f>
        <v>8.920968281570258E-3</v>
      </c>
      <c r="K207" s="238">
        <f>SUMIF([1]Detallado!$M:$M,[1]Abs!$B207,[1]Detallado!AJ:AJ)</f>
        <v>-1.8624980813176095E-3</v>
      </c>
      <c r="L207" s="207"/>
      <c r="M207" s="237">
        <f>SUMIF([1]Detallado!$M:$M,[1]Abs!$B207,[1]Detallado!AT:AT)</f>
        <v>1.6170045325108399E-7</v>
      </c>
      <c r="N207" s="238">
        <f>SUMIF([1]Detallado!$M:$M,[1]Abs!$B207,[1]Detallado!AU:AU)</f>
        <v>-8.4367290931197701E-7</v>
      </c>
      <c r="O207" s="207"/>
      <c r="P207" s="237">
        <f>INDEX([1]Rep1!AD:AD,MATCH([1]Abs!$B207,[1]Rep1!$B:$B,0),0)</f>
        <v>2.800872257791457E-2</v>
      </c>
      <c r="Q207" s="242">
        <f>INDEX([1]Rep1!AE:AE,MATCH([1]Abs!$B207,[1]Rep1!$B:$B,0),0)</f>
        <v>-0.5357227658937217</v>
      </c>
      <c r="R207" s="207"/>
      <c r="S207" s="237">
        <f>INDEX([1]Rep1!AF:AF,MATCH([1]Abs!$B207,[1]Rep1!$B:$B,0),0)</f>
        <v>-1.78340820315749E-2</v>
      </c>
      <c r="T207" s="238">
        <f>INDEX([1]Rep1!AG:AG,MATCH([1]Abs!$B207,[1]Rep1!$B:$B,0),0)</f>
        <v>-0.62047486634240234</v>
      </c>
      <c r="U207" s="207"/>
      <c r="V207" s="237">
        <f>INDEX([1]Rep1!AH:AH,MATCH([1]Abs!$B207,[1]Rep1!$B:$B,0),0)</f>
        <v>-6.103145369257699E-3</v>
      </c>
      <c r="W207" s="238">
        <f>INDEX([1]Rep1!AI:AI,MATCH([1]Abs!$B207,[1]Rep1!$B:$B,0),0)</f>
        <v>-0.1832833382590433</v>
      </c>
      <c r="X207" s="44"/>
      <c r="AA207" s="116">
        <f t="shared" si="31"/>
        <v>-1.9796776881346052E-4</v>
      </c>
      <c r="AB207" s="116">
        <f t="shared" si="32"/>
        <v>-2.0877757016189894E-5</v>
      </c>
      <c r="AC207" s="116">
        <f t="shared" si="33"/>
        <v>-5.2175049132481099E-4</v>
      </c>
      <c r="AE207" s="117">
        <f t="shared" si="34"/>
        <v>0.40379888870908481</v>
      </c>
      <c r="AF207" s="116">
        <f t="shared" si="35"/>
        <v>1.0452893404194407E-3</v>
      </c>
      <c r="AG207" s="117">
        <f t="shared" si="36"/>
        <v>0.61861236826108468</v>
      </c>
      <c r="AH207" s="116">
        <f t="shared" si="37"/>
        <v>2.3121330777582248E-3</v>
      </c>
      <c r="AI207" s="117">
        <f t="shared" si="38"/>
        <v>0.18328249458613399</v>
      </c>
      <c r="AJ207" s="116">
        <f t="shared" si="39"/>
        <v>3.0030030030066004E-3</v>
      </c>
    </row>
    <row r="208" spans="2:36" x14ac:dyDescent="0.35">
      <c r="B208" s="50" t="s">
        <v>351</v>
      </c>
      <c r="C208" s="139" t="s">
        <v>346</v>
      </c>
      <c r="E208" s="241" t="s">
        <v>352</v>
      </c>
      <c r="F208" s="198"/>
      <c r="G208" s="237">
        <f>SUMIF([1]Detallado!$M:$M,[1]Abs!$B208,[1]Detallado!X:X)</f>
        <v>0</v>
      </c>
      <c r="H208" s="238">
        <f>SUMIF([1]Detallado!$M:$M,[1]Abs!$B208,[1]Detallado!Y:Y)</f>
        <v>0</v>
      </c>
      <c r="I208" s="207"/>
      <c r="J208" s="237">
        <f>SUMIF([1]Detallado!$M:$M,[1]Abs!$B208,[1]Detallado!AI:AI)</f>
        <v>0</v>
      </c>
      <c r="K208" s="238">
        <f>SUMIF([1]Detallado!$M:$M,[1]Abs!$B208,[1]Detallado!AJ:AJ)</f>
        <v>0</v>
      </c>
      <c r="L208" s="207"/>
      <c r="M208" s="237">
        <f>SUMIF([1]Detallado!$M:$M,[1]Abs!$B208,[1]Detallado!AT:AT)</f>
        <v>0</v>
      </c>
      <c r="N208" s="238">
        <f>SUMIF([1]Detallado!$M:$M,[1]Abs!$B208,[1]Detallado!AU:AU)</f>
        <v>0</v>
      </c>
      <c r="O208" s="207"/>
      <c r="P208" s="237">
        <f>INDEX([1]Rep1!AD:AD,MATCH([1]Abs!$B208,[1]Rep1!$B:$B,0),0)</f>
        <v>0</v>
      </c>
      <c r="Q208" s="242">
        <f>INDEX([1]Rep1!AE:AE,MATCH([1]Abs!$B208,[1]Rep1!$B:$B,0),0)</f>
        <v>0</v>
      </c>
      <c r="R208" s="207"/>
      <c r="S208" s="237">
        <f>INDEX([1]Rep1!AF:AF,MATCH([1]Abs!$B208,[1]Rep1!$B:$B,0),0)</f>
        <v>0</v>
      </c>
      <c r="T208" s="238">
        <f>INDEX([1]Rep1!AG:AG,MATCH([1]Abs!$B208,[1]Rep1!$B:$B,0),0)</f>
        <v>0</v>
      </c>
      <c r="U208" s="207"/>
      <c r="V208" s="237">
        <f>INDEX([1]Rep1!AH:AH,MATCH([1]Abs!$B208,[1]Rep1!$B:$B,0),0)</f>
        <v>0</v>
      </c>
      <c r="W208" s="238">
        <f>INDEX([1]Rep1!AI:AI,MATCH([1]Abs!$B208,[1]Rep1!$B:$B,0),0)</f>
        <v>0</v>
      </c>
      <c r="X208" s="44"/>
      <c r="AA208" s="116">
        <f t="shared" si="31"/>
        <v>0</v>
      </c>
      <c r="AB208" s="116">
        <f t="shared" si="32"/>
        <v>0</v>
      </c>
      <c r="AC208" s="116">
        <f t="shared" si="33"/>
        <v>0</v>
      </c>
      <c r="AE208" s="117">
        <f t="shared" si="34"/>
        <v>0</v>
      </c>
      <c r="AF208" s="116">
        <f t="shared" si="35"/>
        <v>0</v>
      </c>
      <c r="AG208" s="117">
        <f t="shared" si="36"/>
        <v>0</v>
      </c>
      <c r="AH208" s="116">
        <f t="shared" si="37"/>
        <v>0</v>
      </c>
      <c r="AI208" s="117">
        <f t="shared" si="38"/>
        <v>0</v>
      </c>
      <c r="AJ208" s="116">
        <f t="shared" si="39"/>
        <v>0</v>
      </c>
    </row>
    <row r="209" spans="2:36" x14ac:dyDescent="0.35">
      <c r="B209" s="50" t="s">
        <v>353</v>
      </c>
      <c r="C209" s="139" t="s">
        <v>346</v>
      </c>
      <c r="E209" s="241" t="s">
        <v>354</v>
      </c>
      <c r="F209" s="198"/>
      <c r="G209" s="237">
        <f>SUMIF([1]Detallado!$M:$M,[1]Abs!$B209,[1]Detallado!X:X)</f>
        <v>2.1055388161191717E-2</v>
      </c>
      <c r="H209" s="238">
        <f>SUMIF([1]Detallado!$M:$M,[1]Abs!$B209,[1]Detallado!Y:Y)</f>
        <v>4.0336142901242775</v>
      </c>
      <c r="I209" s="207"/>
      <c r="J209" s="237">
        <f>SUMIF([1]Detallado!$M:$M,[1]Abs!$B209,[1]Detallado!AI:AI)</f>
        <v>9.4215758635169608E-3</v>
      </c>
      <c r="K209" s="238">
        <f>SUMIF([1]Detallado!$M:$M,[1]Abs!$B209,[1]Detallado!AJ:AJ)</f>
        <v>1.58688717624145</v>
      </c>
      <c r="L209" s="207"/>
      <c r="M209" s="237">
        <f>SUMIF([1]Detallado!$M:$M,[1]Abs!$B209,[1]Detallado!AT:AT)</f>
        <v>0</v>
      </c>
      <c r="N209" s="238">
        <f>SUMIF([1]Detallado!$M:$M,[1]Abs!$B209,[1]Detallado!AU:AU)</f>
        <v>0</v>
      </c>
      <c r="O209" s="207"/>
      <c r="P209" s="237">
        <f>INDEX([1]Rep1!AD:AD,MATCH([1]Abs!$B209,[1]Rep1!$B:$B,0),0)</f>
        <v>1.7354393730536846E-2</v>
      </c>
      <c r="Q209" s="242">
        <f>INDEX([1]Rep1!AE:AE,MATCH([1]Abs!$B209,[1]Rep1!$B:$B,0),0)</f>
        <v>3.5356565507103115</v>
      </c>
      <c r="R209" s="207"/>
      <c r="S209" s="237">
        <f>INDEX([1]Rep1!AF:AF,MATCH([1]Abs!$B209,[1]Rep1!$B:$B,0),0)</f>
        <v>-2.8212951972249392E-3</v>
      </c>
      <c r="T209" s="238">
        <f>INDEX([1]Rep1!AG:AG,MATCH([1]Abs!$B209,[1]Rep1!$B:$B,0),0)</f>
        <v>-0.92696263176193017</v>
      </c>
      <c r="U209" s="207"/>
      <c r="V209" s="237">
        <f>INDEX([1]Rep1!AH:AH,MATCH([1]Abs!$B209,[1]Rep1!$B:$B,0),0)</f>
        <v>-5.27956387088692E-3</v>
      </c>
      <c r="W209" s="238">
        <f>INDEX([1]Rep1!AI:AI,MATCH([1]Abs!$B209,[1]Rep1!$B:$B,0),0)</f>
        <v>-0.88924319288270204</v>
      </c>
      <c r="X209" s="44"/>
      <c r="AA209" s="116">
        <f t="shared" si="31"/>
        <v>1.9157159484520177E-2</v>
      </c>
      <c r="AB209" s="116">
        <f t="shared" si="32"/>
        <v>1.6843118383054492E-2</v>
      </c>
      <c r="AC209" s="116">
        <f t="shared" si="33"/>
        <v>0</v>
      </c>
      <c r="AE209" s="117">
        <f t="shared" si="34"/>
        <v>0.49795773941396604</v>
      </c>
      <c r="AF209" s="116">
        <f t="shared" si="35"/>
        <v>1.3454701128146658E-2</v>
      </c>
      <c r="AG209" s="117">
        <f t="shared" si="36"/>
        <v>2.5138498080033802</v>
      </c>
      <c r="AH209" s="116">
        <f t="shared" si="37"/>
        <v>2.0533172288845821E-2</v>
      </c>
      <c r="AI209" s="117">
        <f t="shared" si="38"/>
        <v>0.88924319288270204</v>
      </c>
      <c r="AJ209" s="116">
        <f t="shared" si="39"/>
        <v>1.6843118383059113E-2</v>
      </c>
    </row>
    <row r="210" spans="2:36" x14ac:dyDescent="0.35">
      <c r="B210" s="50" t="s">
        <v>355</v>
      </c>
      <c r="C210" s="139" t="s">
        <v>346</v>
      </c>
      <c r="E210" s="247" t="s">
        <v>356</v>
      </c>
      <c r="F210" s="198"/>
      <c r="G210" s="248">
        <f>SUMIF([1]Detallado!$M:$M,[1]Abs!$B210,[1]Detallado!X:X)</f>
        <v>0</v>
      </c>
      <c r="H210" s="249">
        <f>SUMIF([1]Detallado!$M:$M,[1]Abs!$B210,[1]Detallado!Y:Y)</f>
        <v>0</v>
      </c>
      <c r="I210" s="207"/>
      <c r="J210" s="248">
        <f>SUMIF([1]Detallado!$M:$M,[1]Abs!$B210,[1]Detallado!AI:AI)</f>
        <v>0</v>
      </c>
      <c r="K210" s="249">
        <f>SUMIF([1]Detallado!$M:$M,[1]Abs!$B210,[1]Detallado!AJ:AJ)</f>
        <v>0</v>
      </c>
      <c r="L210" s="207"/>
      <c r="M210" s="248">
        <f>SUMIF([1]Detallado!$M:$M,[1]Abs!$B210,[1]Detallado!AT:AT)</f>
        <v>0</v>
      </c>
      <c r="N210" s="249">
        <f>SUMIF([1]Detallado!$M:$M,[1]Abs!$B210,[1]Detallado!AU:AU)</f>
        <v>0</v>
      </c>
      <c r="O210" s="207"/>
      <c r="P210" s="248">
        <f>INDEX([1]Rep1!AD:AD,MATCH([1]Abs!$B210,[1]Rep1!$B:$B,0),0)</f>
        <v>0</v>
      </c>
      <c r="Q210" s="250">
        <f>INDEX([1]Rep1!AE:AE,MATCH([1]Abs!$B210,[1]Rep1!$B:$B,0),0)</f>
        <v>0</v>
      </c>
      <c r="R210" s="207"/>
      <c r="S210" s="248">
        <f>INDEX([1]Rep1!AF:AF,MATCH([1]Abs!$B210,[1]Rep1!$B:$B,0),0)</f>
        <v>0</v>
      </c>
      <c r="T210" s="249">
        <f>INDEX([1]Rep1!AG:AG,MATCH([1]Abs!$B210,[1]Rep1!$B:$B,0),0)</f>
        <v>0</v>
      </c>
      <c r="U210" s="207"/>
      <c r="V210" s="248">
        <f>INDEX([1]Rep1!AH:AH,MATCH([1]Abs!$B210,[1]Rep1!$B:$B,0),0)</f>
        <v>0</v>
      </c>
      <c r="W210" s="249">
        <f>INDEX([1]Rep1!AI:AI,MATCH([1]Abs!$B210,[1]Rep1!$B:$B,0),0)</f>
        <v>0</v>
      </c>
      <c r="X210" s="44"/>
      <c r="AA210" s="116">
        <f t="shared" si="31"/>
        <v>0</v>
      </c>
      <c r="AB210" s="116">
        <f t="shared" si="32"/>
        <v>0</v>
      </c>
      <c r="AC210" s="116">
        <f t="shared" si="33"/>
        <v>0</v>
      </c>
      <c r="AE210" s="117">
        <f t="shared" si="34"/>
        <v>0</v>
      </c>
      <c r="AF210" s="116">
        <f t="shared" si="35"/>
        <v>0</v>
      </c>
      <c r="AG210" s="117">
        <f t="shared" si="36"/>
        <v>0</v>
      </c>
      <c r="AH210" s="116">
        <f t="shared" si="37"/>
        <v>0</v>
      </c>
      <c r="AI210" s="117">
        <f t="shared" si="38"/>
        <v>0</v>
      </c>
      <c r="AJ210" s="116">
        <f t="shared" si="39"/>
        <v>0</v>
      </c>
    </row>
    <row r="211" spans="2:36" x14ac:dyDescent="0.35">
      <c r="B211" t="s">
        <v>357</v>
      </c>
      <c r="E211" s="208" t="s">
        <v>358</v>
      </c>
      <c r="F211" s="198"/>
      <c r="G211" s="72">
        <f>+SUM(G212,G218)</f>
        <v>0.14142967257459782</v>
      </c>
      <c r="H211" s="114">
        <f>+SUM(H212,H218)</f>
        <v>3.5667871477651496</v>
      </c>
      <c r="I211" s="207"/>
      <c r="J211" s="72">
        <f>+SUM(J212,J218)</f>
        <v>2.9738517489963416E-2</v>
      </c>
      <c r="K211" s="114">
        <f>+SUM(K212,K218)</f>
        <v>0.7669429748180524</v>
      </c>
      <c r="L211" s="207"/>
      <c r="M211" s="72">
        <f>+SUM(M212,M218)</f>
        <v>4.5727034731875243E-7</v>
      </c>
      <c r="N211" s="114">
        <f>+SUM(N212,N218)</f>
        <v>7.8587603091762048E-6</v>
      </c>
      <c r="O211" s="207"/>
      <c r="P211" s="221">
        <f>+SUM(P212,P218)</f>
        <v>-1.1138795230983184E-2</v>
      </c>
      <c r="Q211" s="222">
        <f>+SUM(Q212,Q218)</f>
        <v>0.64488720375176212</v>
      </c>
      <c r="R211" s="207"/>
      <c r="S211" s="223">
        <f>+SUM(S212,S218)</f>
        <v>-1.1386175469126391E-2</v>
      </c>
      <c r="T211" s="224">
        <f>+SUM(T212,T218)</f>
        <v>4.5436220483017306E-2</v>
      </c>
      <c r="U211" s="207"/>
      <c r="V211" s="225">
        <f>+SUM(V212,V218)</f>
        <v>3.8302313114648029E-7</v>
      </c>
      <c r="W211" s="226">
        <f>+SUM(W212,W218)</f>
        <v>7.3031747875382496E-6</v>
      </c>
      <c r="X211" s="44"/>
      <c r="AA211" s="116">
        <f t="shared" si="31"/>
        <v>2.521951074930071E-3</v>
      </c>
      <c r="AB211" s="116">
        <f t="shared" si="32"/>
        <v>2.5789549700212574E-3</v>
      </c>
      <c r="AC211" s="116">
        <f t="shared" si="33"/>
        <v>1.7186245194460526E-3</v>
      </c>
      <c r="AE211" s="117">
        <f t="shared" si="34"/>
        <v>2.9218999440133873</v>
      </c>
      <c r="AF211" s="116">
        <f t="shared" si="35"/>
        <v>1.9151401243255478E-3</v>
      </c>
      <c r="AG211" s="117">
        <f t="shared" si="36"/>
        <v>0.72150675433503508</v>
      </c>
      <c r="AH211" s="116">
        <f t="shared" si="37"/>
        <v>1.7544368174439104E-3</v>
      </c>
      <c r="AI211" s="117">
        <f t="shared" si="38"/>
        <v>5.5558552163795527E-7</v>
      </c>
      <c r="AJ211" s="116">
        <f t="shared" si="39"/>
        <v>7.482913842168274E-4</v>
      </c>
    </row>
    <row r="212" spans="2:36" x14ac:dyDescent="0.35">
      <c r="B212" t="s">
        <v>359</v>
      </c>
      <c r="C212" s="139" t="s">
        <v>314</v>
      </c>
      <c r="E212" s="227" t="s">
        <v>267</v>
      </c>
      <c r="F212" s="198"/>
      <c r="G212" s="228">
        <f>+SUM(G213:G217)</f>
        <v>2.7406922572582176E-2</v>
      </c>
      <c r="H212" s="229">
        <f>+SUM(H213:H217)</f>
        <v>1.283392366276948</v>
      </c>
      <c r="I212" s="207"/>
      <c r="J212" s="228">
        <f>+SUM(J213:J217)</f>
        <v>1.0166631230876431E-4</v>
      </c>
      <c r="K212" s="229">
        <f>+SUM(K213:K217)</f>
        <v>5.9416071218620923E-3</v>
      </c>
      <c r="L212" s="207"/>
      <c r="M212" s="228">
        <f>+SUM(M213:M217)</f>
        <v>4.3864119911335596E-7</v>
      </c>
      <c r="N212" s="229">
        <f>+SUM(N213:N217)</f>
        <v>7.7974360301880097E-6</v>
      </c>
      <c r="O212" s="207"/>
      <c r="P212" s="228">
        <f>+SUM(P213:P217)</f>
        <v>-1.1584734109597863E-2</v>
      </c>
      <c r="Q212" s="230">
        <f>+SUM(Q213:Q217)</f>
        <v>0.35400121436079263</v>
      </c>
      <c r="R212" s="207"/>
      <c r="S212" s="228">
        <f>+SUM(S213:S217)</f>
        <v>-2.9133302746448212E-3</v>
      </c>
      <c r="T212" s="229">
        <f>+SUM(T213:T217)</f>
        <v>-9.5731576270945293E-2</v>
      </c>
      <c r="U212" s="207"/>
      <c r="V212" s="228">
        <f>+SUM(V213:V217)</f>
        <v>4.3862564903292787E-7</v>
      </c>
      <c r="W212" s="229">
        <f>+SUM(W213:W217)</f>
        <v>7.7963976698824799E-6</v>
      </c>
      <c r="X212" s="44"/>
      <c r="Y212" s="92" t="s">
        <v>331</v>
      </c>
      <c r="AA212" s="231">
        <f t="shared" si="31"/>
        <v>4.6827306600298524E-3</v>
      </c>
      <c r="AB212" s="231">
        <f t="shared" si="32"/>
        <v>5.8442240963921402E-3</v>
      </c>
      <c r="AC212" s="231">
        <f t="shared" si="33"/>
        <v>1.7776342135552468E-3</v>
      </c>
      <c r="AE212" s="232">
        <f t="shared" si="34"/>
        <v>0.92939115191615529</v>
      </c>
      <c r="AF212" s="231">
        <f t="shared" si="35"/>
        <v>2.383564154484632E-3</v>
      </c>
      <c r="AG212" s="232">
        <f t="shared" si="36"/>
        <v>0.10167318339280738</v>
      </c>
      <c r="AH212" s="231">
        <f t="shared" si="37"/>
        <v>3.3722487061101473E-3</v>
      </c>
      <c r="AI212" s="232">
        <f t="shared" si="38"/>
        <v>1.0383603055297551E-9</v>
      </c>
      <c r="AJ212" s="231">
        <f t="shared" si="39"/>
        <v>6.6775236972703824E-3</v>
      </c>
    </row>
    <row r="213" spans="2:36" x14ac:dyDescent="0.35">
      <c r="B213" s="50" t="s">
        <v>360</v>
      </c>
      <c r="E213" s="233" t="s">
        <v>290</v>
      </c>
      <c r="F213" s="198"/>
      <c r="G213" s="234">
        <f>SUMIF([1]Detallado!$M:$M,[1]Abs!$B213,[1]Detallado!X:X)</f>
        <v>3.1257256745881598E-3</v>
      </c>
      <c r="H213" s="235">
        <f>SUMIF([1]Detallado!$M:$M,[1]Abs!$B213,[1]Detallado!Y:Y)</f>
        <v>0.26982680500165002</v>
      </c>
      <c r="I213" s="207"/>
      <c r="J213" s="234">
        <f>SUMIF([1]Detallado!$M:$M,[1]Abs!$B213,[1]Detallado!AI:AI)</f>
        <v>0</v>
      </c>
      <c r="K213" s="235">
        <f>SUMIF([1]Detallado!$M:$M,[1]Abs!$B213,[1]Detallado!AJ:AJ)</f>
        <v>0</v>
      </c>
      <c r="L213" s="207"/>
      <c r="M213" s="234">
        <f>SUMIF([1]Detallado!$M:$M,[1]Abs!$B213,[1]Detallado!AT:AT)</f>
        <v>0</v>
      </c>
      <c r="N213" s="235">
        <f>SUMIF([1]Detallado!$M:$M,[1]Abs!$B213,[1]Detallado!AU:AU)</f>
        <v>0</v>
      </c>
      <c r="O213" s="207"/>
      <c r="P213" s="234">
        <f>INDEX([1]Rep1!AD:AD,MATCH([1]Abs!$B213,[1]Rep1!$B:$B,0),0)</f>
        <v>-8.5584574526347988E-4</v>
      </c>
      <c r="Q213" s="236">
        <f>INDEX([1]Rep1!AE:AE,MATCH([1]Abs!$B213,[1]Rep1!$B:$B,0),0)</f>
        <v>-4.2278862457866995E-2</v>
      </c>
      <c r="R213" s="207"/>
      <c r="S213" s="234">
        <f>INDEX([1]Rep1!AF:AF,MATCH([1]Abs!$B213,[1]Rep1!$B:$B,0),0)</f>
        <v>-1.32486000255151E-3</v>
      </c>
      <c r="T213" s="235">
        <f>INDEX([1]Rep1!AG:AG,MATCH([1]Abs!$B213,[1]Rep1!$B:$B,0),0)</f>
        <v>-0.103852542573085</v>
      </c>
      <c r="U213" s="207"/>
      <c r="V213" s="234">
        <f>INDEX([1]Rep1!AH:AH,MATCH([1]Abs!$B213,[1]Rep1!$B:$B,0),0)</f>
        <v>0</v>
      </c>
      <c r="W213" s="235">
        <f>INDEX([1]Rep1!AI:AI,MATCH([1]Abs!$B213,[1]Rep1!$B:$B,0),0)</f>
        <v>0</v>
      </c>
      <c r="X213" s="44"/>
      <c r="AA213" s="239">
        <f t="shared" si="31"/>
        <v>8.6324531674457309E-3</v>
      </c>
      <c r="AB213" s="239">
        <f t="shared" si="32"/>
        <v>0</v>
      </c>
      <c r="AC213" s="239">
        <f t="shared" si="33"/>
        <v>0</v>
      </c>
      <c r="AE213" s="240">
        <f t="shared" si="34"/>
        <v>0.31210566745951701</v>
      </c>
      <c r="AF213" s="239">
        <f t="shared" si="35"/>
        <v>7.8387559721620325E-3</v>
      </c>
      <c r="AG213" s="240">
        <f t="shared" si="36"/>
        <v>0.103852542573085</v>
      </c>
      <c r="AH213" s="239">
        <f t="shared" si="37"/>
        <v>7.8387559721841069E-3</v>
      </c>
      <c r="AI213" s="240">
        <f t="shared" si="38"/>
        <v>0</v>
      </c>
      <c r="AJ213" s="239">
        <f t="shared" si="39"/>
        <v>0</v>
      </c>
    </row>
    <row r="214" spans="2:36" x14ac:dyDescent="0.35">
      <c r="B214" s="50" t="s">
        <v>361</v>
      </c>
      <c r="E214" s="241" t="s">
        <v>120</v>
      </c>
      <c r="F214" s="198"/>
      <c r="G214" s="237">
        <f>SUMIF([1]Detallado!$M:$M,[1]Abs!$B214,[1]Detallado!X:X)</f>
        <v>1.8763785987512801E-3</v>
      </c>
      <c r="H214" s="238">
        <f>SUMIF([1]Detallado!$M:$M,[1]Abs!$B214,[1]Detallado!Y:Y)</f>
        <v>7.3087380358938206E-2</v>
      </c>
      <c r="I214" s="207"/>
      <c r="J214" s="237">
        <f>SUMIF([1]Detallado!$M:$M,[1]Abs!$B214,[1]Detallado!AI:AI)</f>
        <v>0</v>
      </c>
      <c r="K214" s="238">
        <f>SUMIF([1]Detallado!$M:$M,[1]Abs!$B214,[1]Detallado!AJ:AJ)</f>
        <v>0</v>
      </c>
      <c r="L214" s="207"/>
      <c r="M214" s="237">
        <f>SUMIF([1]Detallado!$M:$M,[1]Abs!$B214,[1]Detallado!AT:AT)</f>
        <v>0</v>
      </c>
      <c r="N214" s="238">
        <f>SUMIF([1]Detallado!$M:$M,[1]Abs!$B214,[1]Detallado!AU:AU)</f>
        <v>0</v>
      </c>
      <c r="O214" s="207"/>
      <c r="P214" s="237">
        <f>INDEX([1]Rep1!AD:AD,MATCH([1]Abs!$B214,[1]Rep1!$B:$B,0),0)</f>
        <v>-2.89374595083868E-3</v>
      </c>
      <c r="Q214" s="242">
        <f>INDEX([1]Rep1!AE:AE,MATCH([1]Abs!$B214,[1]Rep1!$B:$B,0),0)</f>
        <v>-0.15707529627155481</v>
      </c>
      <c r="R214" s="207"/>
      <c r="S214" s="237">
        <f>INDEX([1]Rep1!AF:AF,MATCH([1]Abs!$B214,[1]Rep1!$B:$B,0),0)</f>
        <v>0</v>
      </c>
      <c r="T214" s="238">
        <f>INDEX([1]Rep1!AG:AG,MATCH([1]Abs!$B214,[1]Rep1!$B:$B,0),0)</f>
        <v>0</v>
      </c>
      <c r="U214" s="207"/>
      <c r="V214" s="237">
        <f>INDEX([1]Rep1!AH:AH,MATCH([1]Abs!$B214,[1]Rep1!$B:$B,0),0)</f>
        <v>0</v>
      </c>
      <c r="W214" s="238">
        <f>INDEX([1]Rep1!AI:AI,MATCH([1]Abs!$B214,[1]Rep1!$B:$B,0),0)</f>
        <v>0</v>
      </c>
      <c r="X214" s="44"/>
      <c r="AA214" s="239">
        <f t="shared" si="31"/>
        <v>3.8951297146310169E-3</v>
      </c>
      <c r="AB214" s="239">
        <f t="shared" si="32"/>
        <v>0</v>
      </c>
      <c r="AC214" s="239">
        <f t="shared" si="33"/>
        <v>0</v>
      </c>
      <c r="AE214" s="240">
        <f t="shared" si="34"/>
        <v>0.230162676630493</v>
      </c>
      <c r="AF214" s="239">
        <f t="shared" si="35"/>
        <v>4.8250873585738508E-3</v>
      </c>
      <c r="AG214" s="240">
        <f t="shared" si="36"/>
        <v>0</v>
      </c>
      <c r="AH214" s="239">
        <f t="shared" si="37"/>
        <v>0</v>
      </c>
      <c r="AI214" s="240">
        <f t="shared" si="38"/>
        <v>0</v>
      </c>
      <c r="AJ214" s="239">
        <f t="shared" si="39"/>
        <v>0</v>
      </c>
    </row>
    <row r="215" spans="2:36" x14ac:dyDescent="0.35">
      <c r="B215" s="50" t="s">
        <v>362</v>
      </c>
      <c r="E215" s="241" t="s">
        <v>294</v>
      </c>
      <c r="F215" s="198"/>
      <c r="G215" s="237">
        <f>SUMIF([1]Detallado!$M:$M,[1]Abs!$B215,[1]Detallado!X:X)</f>
        <v>0</v>
      </c>
      <c r="H215" s="238">
        <f>SUMIF([1]Detallado!$M:$M,[1]Abs!$B215,[1]Detallado!Y:Y)</f>
        <v>0</v>
      </c>
      <c r="I215" s="207"/>
      <c r="J215" s="237">
        <f>SUMIF([1]Detallado!$M:$M,[1]Abs!$B215,[1]Detallado!AI:AI)</f>
        <v>0</v>
      </c>
      <c r="K215" s="238">
        <f>SUMIF([1]Detallado!$M:$M,[1]Abs!$B215,[1]Detallado!AJ:AJ)</f>
        <v>0</v>
      </c>
      <c r="L215" s="207"/>
      <c r="M215" s="237">
        <f>SUMIF([1]Detallado!$M:$M,[1]Abs!$B215,[1]Detallado!AT:AT)</f>
        <v>0</v>
      </c>
      <c r="N215" s="238">
        <f>SUMIF([1]Detallado!$M:$M,[1]Abs!$B215,[1]Detallado!AU:AU)</f>
        <v>0</v>
      </c>
      <c r="O215" s="207"/>
      <c r="P215" s="237">
        <f>INDEX([1]Rep1!AD:AD,MATCH([1]Abs!$B215,[1]Rep1!$B:$B,0),0)</f>
        <v>0</v>
      </c>
      <c r="Q215" s="242">
        <f>INDEX([1]Rep1!AE:AE,MATCH([1]Abs!$B215,[1]Rep1!$B:$B,0),0)</f>
        <v>0</v>
      </c>
      <c r="R215" s="207"/>
      <c r="S215" s="237">
        <f>INDEX([1]Rep1!AF:AF,MATCH([1]Abs!$B215,[1]Rep1!$B:$B,0),0)</f>
        <v>0</v>
      </c>
      <c r="T215" s="238">
        <f>INDEX([1]Rep1!AG:AG,MATCH([1]Abs!$B215,[1]Rep1!$B:$B,0),0)</f>
        <v>0</v>
      </c>
      <c r="U215" s="207"/>
      <c r="V215" s="237">
        <f>INDEX([1]Rep1!AH:AH,MATCH([1]Abs!$B215,[1]Rep1!$B:$B,0),0)</f>
        <v>0</v>
      </c>
      <c r="W215" s="238">
        <f>INDEX([1]Rep1!AI:AI,MATCH([1]Abs!$B215,[1]Rep1!$B:$B,0),0)</f>
        <v>0</v>
      </c>
      <c r="X215" s="44"/>
      <c r="AA215" s="239">
        <f t="shared" si="31"/>
        <v>0</v>
      </c>
      <c r="AB215" s="239">
        <f t="shared" si="32"/>
        <v>0</v>
      </c>
      <c r="AC215" s="239">
        <f t="shared" si="33"/>
        <v>0</v>
      </c>
      <c r="AE215" s="240">
        <f t="shared" si="34"/>
        <v>0</v>
      </c>
      <c r="AF215" s="239">
        <f t="shared" si="35"/>
        <v>0</v>
      </c>
      <c r="AG215" s="240">
        <f t="shared" si="36"/>
        <v>0</v>
      </c>
      <c r="AH215" s="239">
        <f t="shared" si="37"/>
        <v>0</v>
      </c>
      <c r="AI215" s="240">
        <f t="shared" si="38"/>
        <v>0</v>
      </c>
      <c r="AJ215" s="239">
        <f t="shared" si="39"/>
        <v>0</v>
      </c>
    </row>
    <row r="216" spans="2:36" x14ac:dyDescent="0.35">
      <c r="B216" s="50" t="s">
        <v>363</v>
      </c>
      <c r="E216" s="241" t="s">
        <v>110</v>
      </c>
      <c r="F216" s="198"/>
      <c r="G216" s="237">
        <f>SUMIF([1]Detallado!$M:$M,[1]Abs!$B216,[1]Detallado!X:X)</f>
        <v>0</v>
      </c>
      <c r="H216" s="238">
        <f>SUMIF([1]Detallado!$M:$M,[1]Abs!$B216,[1]Detallado!Y:Y)</f>
        <v>0</v>
      </c>
      <c r="I216" s="207"/>
      <c r="J216" s="237">
        <f>SUMIF([1]Detallado!$M:$M,[1]Abs!$B216,[1]Detallado!AI:AI)</f>
        <v>0</v>
      </c>
      <c r="K216" s="238">
        <f>SUMIF([1]Detallado!$M:$M,[1]Abs!$B216,[1]Detallado!AJ:AJ)</f>
        <v>0</v>
      </c>
      <c r="L216" s="207"/>
      <c r="M216" s="237">
        <f>SUMIF([1]Detallado!$M:$M,[1]Abs!$B216,[1]Detallado!AT:AT)</f>
        <v>0</v>
      </c>
      <c r="N216" s="238">
        <f>SUMIF([1]Detallado!$M:$M,[1]Abs!$B216,[1]Detallado!AU:AU)</f>
        <v>0</v>
      </c>
      <c r="O216" s="207"/>
      <c r="P216" s="237">
        <f>INDEX([1]Rep1!AD:AD,MATCH([1]Abs!$B216,[1]Rep1!$B:$B,0),0)</f>
        <v>0</v>
      </c>
      <c r="Q216" s="242">
        <f>INDEX([1]Rep1!AE:AE,MATCH([1]Abs!$B216,[1]Rep1!$B:$B,0),0)</f>
        <v>0</v>
      </c>
      <c r="R216" s="207"/>
      <c r="S216" s="237">
        <f>INDEX([1]Rep1!AF:AF,MATCH([1]Abs!$B216,[1]Rep1!$B:$B,0),0)</f>
        <v>0</v>
      </c>
      <c r="T216" s="238">
        <f>INDEX([1]Rep1!AG:AG,MATCH([1]Abs!$B216,[1]Rep1!$B:$B,0),0)</f>
        <v>0</v>
      </c>
      <c r="U216" s="207"/>
      <c r="V216" s="237">
        <f>INDEX([1]Rep1!AH:AH,MATCH([1]Abs!$B216,[1]Rep1!$B:$B,0),0)</f>
        <v>0</v>
      </c>
      <c r="W216" s="238">
        <f>INDEX([1]Rep1!AI:AI,MATCH([1]Abs!$B216,[1]Rep1!$B:$B,0),0)</f>
        <v>0</v>
      </c>
      <c r="X216" s="44"/>
      <c r="AA216" s="239">
        <f t="shared" si="31"/>
        <v>0</v>
      </c>
      <c r="AB216" s="239">
        <f t="shared" si="32"/>
        <v>0</v>
      </c>
      <c r="AC216" s="239">
        <f t="shared" si="33"/>
        <v>0</v>
      </c>
      <c r="AE216" s="240">
        <f t="shared" si="34"/>
        <v>0</v>
      </c>
      <c r="AF216" s="239">
        <f t="shared" si="35"/>
        <v>0</v>
      </c>
      <c r="AG216" s="240">
        <f t="shared" si="36"/>
        <v>0</v>
      </c>
      <c r="AH216" s="239">
        <f t="shared" si="37"/>
        <v>0</v>
      </c>
      <c r="AI216" s="240">
        <f t="shared" si="38"/>
        <v>0</v>
      </c>
      <c r="AJ216" s="239">
        <f t="shared" si="39"/>
        <v>0</v>
      </c>
    </row>
    <row r="217" spans="2:36" x14ac:dyDescent="0.35">
      <c r="B217" s="50" t="s">
        <v>364</v>
      </c>
      <c r="E217" s="243" t="s">
        <v>365</v>
      </c>
      <c r="F217" s="198"/>
      <c r="G217" s="244">
        <f>SUMIF([1]Detallado!$M:$M,[1]Abs!$B217,[1]Detallado!X:X)</f>
        <v>2.2404818299242735E-2</v>
      </c>
      <c r="H217" s="245">
        <f>SUMIF([1]Detallado!$M:$M,[1]Abs!$B217,[1]Detallado!Y:Y)</f>
        <v>0.94047818091635982</v>
      </c>
      <c r="I217" s="207"/>
      <c r="J217" s="244">
        <f>SUMIF([1]Detallado!$M:$M,[1]Abs!$B217,[1]Detallado!AI:AI)</f>
        <v>1.0166631230876431E-4</v>
      </c>
      <c r="K217" s="245">
        <f>SUMIF([1]Detallado!$M:$M,[1]Abs!$B217,[1]Detallado!AJ:AJ)</f>
        <v>5.9416071218620923E-3</v>
      </c>
      <c r="L217" s="207"/>
      <c r="M217" s="244">
        <f>SUMIF([1]Detallado!$M:$M,[1]Abs!$B217,[1]Detallado!AT:AT)</f>
        <v>4.3864119911335596E-7</v>
      </c>
      <c r="N217" s="245">
        <f>SUMIF([1]Detallado!$M:$M,[1]Abs!$B217,[1]Detallado!AU:AU)</f>
        <v>7.7974360301880097E-6</v>
      </c>
      <c r="O217" s="207"/>
      <c r="P217" s="244">
        <f>INDEX([1]Rep1!AD:AD,MATCH([1]Abs!$B217,[1]Rep1!$B:$B,0),0)</f>
        <v>-7.8351424134957028E-3</v>
      </c>
      <c r="Q217" s="246">
        <f>INDEX([1]Rep1!AE:AE,MATCH([1]Abs!$B217,[1]Rep1!$B:$B,0),0)</f>
        <v>0.55335537309021443</v>
      </c>
      <c r="R217" s="207"/>
      <c r="S217" s="244">
        <f>INDEX([1]Rep1!AF:AF,MATCH([1]Abs!$B217,[1]Rep1!$B:$B,0),0)</f>
        <v>-1.5884702720933112E-3</v>
      </c>
      <c r="T217" s="245">
        <f>INDEX([1]Rep1!AG:AG,MATCH([1]Abs!$B217,[1]Rep1!$B:$B,0),0)</f>
        <v>8.1209663021397094E-3</v>
      </c>
      <c r="U217" s="207"/>
      <c r="V217" s="244">
        <f>INDEX([1]Rep1!AH:AH,MATCH([1]Abs!$B217,[1]Rep1!$B:$B,0),0)</f>
        <v>4.3862564903292787E-7</v>
      </c>
      <c r="W217" s="245">
        <f>INDEX([1]Rep1!AI:AI,MATCH([1]Abs!$B217,[1]Rep1!$B:$B,0),0)</f>
        <v>7.7963976698824799E-6</v>
      </c>
      <c r="X217" s="44"/>
      <c r="AA217" s="239">
        <f t="shared" si="31"/>
        <v>4.1976603798127982E-3</v>
      </c>
      <c r="AB217" s="239">
        <f t="shared" si="32"/>
        <v>5.8442240963921402E-3</v>
      </c>
      <c r="AC217" s="239">
        <f t="shared" si="33"/>
        <v>1.7776342135552468E-3</v>
      </c>
      <c r="AE217" s="240">
        <f t="shared" si="34"/>
        <v>0.38712280782614539</v>
      </c>
      <c r="AF217" s="239">
        <f t="shared" si="35"/>
        <v>1.2801696784714134E-3</v>
      </c>
      <c r="AG217" s="240">
        <f t="shared" si="36"/>
        <v>-2.1793591802776171E-3</v>
      </c>
      <c r="AH217" s="239">
        <f t="shared" si="37"/>
        <v>-1.2894574322516158E-4</v>
      </c>
      <c r="AI217" s="240">
        <f t="shared" si="38"/>
        <v>1.0383603055297551E-9</v>
      </c>
      <c r="AJ217" s="239">
        <f t="shared" si="39"/>
        <v>6.6775236972703824E-3</v>
      </c>
    </row>
    <row r="218" spans="2:36" x14ac:dyDescent="0.35">
      <c r="B218" t="s">
        <v>366</v>
      </c>
      <c r="C218" s="139" t="s">
        <v>317</v>
      </c>
      <c r="E218" s="227" t="s">
        <v>302</v>
      </c>
      <c r="F218" s="198"/>
      <c r="G218" s="228">
        <f>+SUM(G219:G221)</f>
        <v>0.11402275000201563</v>
      </c>
      <c r="H218" s="229">
        <f>+SUM(H219:H221)</f>
        <v>2.2833947814882016</v>
      </c>
      <c r="I218" s="207"/>
      <c r="J218" s="228">
        <f>+SUM(J219:J221)</f>
        <v>2.963685117765465E-2</v>
      </c>
      <c r="K218" s="229">
        <f>+SUM(K219:K221)</f>
        <v>0.76100136769619031</v>
      </c>
      <c r="L218" s="207"/>
      <c r="M218" s="228">
        <f>+SUM(M219:M221)</f>
        <v>1.8629148205396498E-8</v>
      </c>
      <c r="N218" s="229">
        <f>+SUM(N219:N221)</f>
        <v>6.1324278988195094E-8</v>
      </c>
      <c r="O218" s="207"/>
      <c r="P218" s="228">
        <f>+SUM(P219:P221)</f>
        <v>4.4593887861468003E-4</v>
      </c>
      <c r="Q218" s="230">
        <f>+SUM(Q219:Q221)</f>
        <v>0.29088598939096949</v>
      </c>
      <c r="R218" s="207"/>
      <c r="S218" s="228">
        <f>+SUM(S219:S221)</f>
        <v>-8.4728451944815694E-3</v>
      </c>
      <c r="T218" s="229">
        <f>+SUM(T219:T221)</f>
        <v>0.1411677967539626</v>
      </c>
      <c r="U218" s="207"/>
      <c r="V218" s="228">
        <f>+SUM(V219:V221)</f>
        <v>-5.5602517886447607E-8</v>
      </c>
      <c r="W218" s="229">
        <f>+SUM(W219:W221)</f>
        <v>-4.9322288234422995E-7</v>
      </c>
      <c r="X218" s="44"/>
      <c r="Y218" s="92" t="s">
        <v>344</v>
      </c>
      <c r="AA218" s="231">
        <f t="shared" si="31"/>
        <v>2.0025782411385775E-3</v>
      </c>
      <c r="AB218" s="231">
        <f t="shared" si="32"/>
        <v>2.5677537844167597E-3</v>
      </c>
      <c r="AC218" s="231">
        <f t="shared" si="33"/>
        <v>3.2918455697523871E-4</v>
      </c>
      <c r="AE218" s="232">
        <f t="shared" si="34"/>
        <v>1.9925087920972322</v>
      </c>
      <c r="AF218" s="231">
        <f t="shared" si="35"/>
        <v>1.754327113421397E-3</v>
      </c>
      <c r="AG218" s="232">
        <f t="shared" si="36"/>
        <v>0.61983357094222769</v>
      </c>
      <c r="AH218" s="231">
        <f t="shared" si="37"/>
        <v>1.6264458391104287E-3</v>
      </c>
      <c r="AI218" s="232">
        <f t="shared" si="38"/>
        <v>5.5454716133242509E-7</v>
      </c>
      <c r="AJ218" s="231">
        <f t="shared" si="39"/>
        <v>7.47049326154561E-4</v>
      </c>
    </row>
    <row r="219" spans="2:36" x14ac:dyDescent="0.35">
      <c r="B219" s="50" t="s">
        <v>367</v>
      </c>
      <c r="E219" s="233" t="s">
        <v>368</v>
      </c>
      <c r="F219" s="198"/>
      <c r="G219" s="234">
        <f>SUMIF([1]Detallado!$M:$M,[1]Abs!$B219,[1]Detallado!X:X)</f>
        <v>0</v>
      </c>
      <c r="H219" s="235">
        <f>SUMIF([1]Detallado!$M:$M,[1]Abs!$B219,[1]Detallado!Y:Y)</f>
        <v>0</v>
      </c>
      <c r="I219" s="198"/>
      <c r="J219" s="234">
        <f>SUMIF([1]Detallado!$M:$M,[1]Abs!$B219,[1]Detallado!AI:AI)</f>
        <v>0</v>
      </c>
      <c r="K219" s="235">
        <f>SUMIF([1]Detallado!$M:$M,[1]Abs!$B219,[1]Detallado!AJ:AJ)</f>
        <v>0</v>
      </c>
      <c r="L219" s="198"/>
      <c r="M219" s="234">
        <f>SUMIF([1]Detallado!$M:$M,[1]Abs!$B219,[1]Detallado!AT:AT)</f>
        <v>0</v>
      </c>
      <c r="N219" s="235">
        <f>SUMIF([1]Detallado!$M:$M,[1]Abs!$B219,[1]Detallado!AU:AU)</f>
        <v>0</v>
      </c>
      <c r="O219" s="198"/>
      <c r="P219" s="234">
        <f>INDEX([1]Rep1!AD:AD,MATCH([1]Abs!$B219,[1]Rep1!$B:$B,0),0)</f>
        <v>-2.9745295554726801E-3</v>
      </c>
      <c r="Q219" s="236">
        <f>INDEX([1]Rep1!AE:AE,MATCH([1]Abs!$B219,[1]Rep1!$B:$B,0),0)</f>
        <v>-0.128713114645369</v>
      </c>
      <c r="R219" s="198"/>
      <c r="S219" s="234">
        <f>INDEX([1]Rep1!AF:AF,MATCH([1]Abs!$B219,[1]Rep1!$B:$B,0),0)</f>
        <v>-5.5204282520392601E-4</v>
      </c>
      <c r="T219" s="235">
        <f>INDEX([1]Rep1!AG:AG,MATCH([1]Abs!$B219,[1]Rep1!$B:$B,0),0)</f>
        <v>-2.3888027736305165E-2</v>
      </c>
      <c r="U219" s="198"/>
      <c r="V219" s="234">
        <f>INDEX([1]Rep1!AH:AH,MATCH([1]Abs!$B219,[1]Rep1!$B:$B,0),0)</f>
        <v>0</v>
      </c>
      <c r="W219" s="235">
        <f>INDEX([1]Rep1!AI:AI,MATCH([1]Abs!$B219,[1]Rep1!$B:$B,0),0)</f>
        <v>0</v>
      </c>
      <c r="AA219" s="239">
        <f t="shared" si="31"/>
        <v>0</v>
      </c>
      <c r="AB219" s="239">
        <f t="shared" si="32"/>
        <v>0</v>
      </c>
      <c r="AC219" s="239">
        <f t="shared" si="33"/>
        <v>0</v>
      </c>
      <c r="AE219" s="240">
        <f t="shared" si="34"/>
        <v>0.128713114645369</v>
      </c>
      <c r="AF219" s="239">
        <f t="shared" si="35"/>
        <v>4.327175516160413E-3</v>
      </c>
      <c r="AG219" s="240">
        <f t="shared" si="36"/>
        <v>2.3888027736305165E-2</v>
      </c>
      <c r="AH219" s="239">
        <f t="shared" si="37"/>
        <v>4.3272055437874532E-3</v>
      </c>
      <c r="AI219" s="240">
        <f t="shared" si="38"/>
        <v>0</v>
      </c>
      <c r="AJ219" s="239">
        <f t="shared" si="39"/>
        <v>0</v>
      </c>
    </row>
    <row r="220" spans="2:36" x14ac:dyDescent="0.35">
      <c r="B220" s="50" t="s">
        <v>369</v>
      </c>
      <c r="E220" s="241" t="s">
        <v>370</v>
      </c>
      <c r="F220" s="198"/>
      <c r="G220" s="237">
        <f>SUMIF([1]Detallado!$M:$M,[1]Abs!$B220,[1]Detallado!X:X)</f>
        <v>7.1508956843623933E-2</v>
      </c>
      <c r="H220" s="238">
        <f>SUMIF([1]Detallado!$M:$M,[1]Abs!$B220,[1]Detallado!Y:Y)</f>
        <v>2.1448527810097318</v>
      </c>
      <c r="I220" s="198"/>
      <c r="J220" s="237">
        <f>SUMIF([1]Detallado!$M:$M,[1]Abs!$B220,[1]Detallado!AI:AI)</f>
        <v>2.4163632300182827E-2</v>
      </c>
      <c r="K220" s="238">
        <f>SUMIF([1]Detallado!$M:$M,[1]Abs!$B220,[1]Detallado!AJ:AJ)</f>
        <v>0.74298424401875185</v>
      </c>
      <c r="L220" s="198"/>
      <c r="M220" s="237">
        <f>SUMIF([1]Detallado!$M:$M,[1]Abs!$B220,[1]Detallado!AT:AT)</f>
        <v>0</v>
      </c>
      <c r="N220" s="238">
        <f>SUMIF([1]Detallado!$M:$M,[1]Abs!$B220,[1]Detallado!AU:AU)</f>
        <v>0</v>
      </c>
      <c r="O220" s="198"/>
      <c r="P220" s="237">
        <f>INDEX([1]Rep1!AD:AD,MATCH([1]Abs!$B220,[1]Rep1!$B:$B,0),0)</f>
        <v>1.117797205382464E-2</v>
      </c>
      <c r="Q220" s="242">
        <f>INDEX([1]Rep1!AE:AE,MATCH([1]Abs!$B220,[1]Rep1!$B:$B,0),0)</f>
        <v>0.53948304713424233</v>
      </c>
      <c r="R220" s="198"/>
      <c r="S220" s="237">
        <f>INDEX([1]Rep1!AF:AF,MATCH([1]Abs!$B220,[1]Rep1!$B:$B,0),0)</f>
        <v>9.0514574374514194E-3</v>
      </c>
      <c r="T220" s="238">
        <f>INDEX([1]Rep1!AG:AG,MATCH([1]Abs!$B220,[1]Rep1!$B:$B,0),0)</f>
        <v>0.24415566730065461</v>
      </c>
      <c r="U220" s="198"/>
      <c r="V220" s="237">
        <f>INDEX([1]Rep1!AH:AH,MATCH([1]Abs!$B220,[1]Rep1!$B:$B,0),0)</f>
        <v>0</v>
      </c>
      <c r="W220" s="238">
        <f>INDEX([1]Rep1!AI:AI,MATCH([1]Abs!$B220,[1]Rep1!$B:$B,0),0)</f>
        <v>0</v>
      </c>
      <c r="AA220" s="239">
        <f t="shared" si="31"/>
        <v>2.9994183605560128E-3</v>
      </c>
      <c r="AB220" s="239">
        <f t="shared" si="32"/>
        <v>3.0748036337778996E-3</v>
      </c>
      <c r="AC220" s="239">
        <f t="shared" si="33"/>
        <v>0</v>
      </c>
      <c r="AE220" s="240">
        <f t="shared" si="34"/>
        <v>1.6053697338754893</v>
      </c>
      <c r="AF220" s="239">
        <f t="shared" si="35"/>
        <v>2.6609373930639433E-3</v>
      </c>
      <c r="AG220" s="240">
        <f t="shared" si="36"/>
        <v>0.49882857671809722</v>
      </c>
      <c r="AH220" s="239">
        <f t="shared" si="37"/>
        <v>3.300839099925144E-3</v>
      </c>
      <c r="AI220" s="240">
        <f t="shared" si="38"/>
        <v>0</v>
      </c>
      <c r="AJ220" s="239">
        <f t="shared" si="39"/>
        <v>0</v>
      </c>
    </row>
    <row r="221" spans="2:36" x14ac:dyDescent="0.35">
      <c r="B221" s="50" t="s">
        <v>371</v>
      </c>
      <c r="E221" s="251" t="s">
        <v>372</v>
      </c>
      <c r="F221" s="198"/>
      <c r="G221" s="252">
        <f>SUMIF([1]Detallado!$M:$M,[1]Abs!$B221,[1]Detallado!X:X)</f>
        <v>4.2513793158391697E-2</v>
      </c>
      <c r="H221" s="253">
        <f>SUMIF([1]Detallado!$M:$M,[1]Abs!$B221,[1]Detallado!Y:Y)</f>
        <v>0.13854200047846968</v>
      </c>
      <c r="I221" s="198"/>
      <c r="J221" s="252">
        <f>SUMIF([1]Detallado!$M:$M,[1]Abs!$B221,[1]Detallado!AI:AI)</f>
        <v>5.4732188774718219E-3</v>
      </c>
      <c r="K221" s="253">
        <f>SUMIF([1]Detallado!$M:$M,[1]Abs!$B221,[1]Detallado!AJ:AJ)</f>
        <v>1.8017123677438459E-2</v>
      </c>
      <c r="L221" s="198"/>
      <c r="M221" s="252">
        <f>SUMIF([1]Detallado!$M:$M,[1]Abs!$B221,[1]Detallado!AT:AT)</f>
        <v>1.8629148205396498E-8</v>
      </c>
      <c r="N221" s="253">
        <f>SUMIF([1]Detallado!$M:$M,[1]Abs!$B221,[1]Detallado!AU:AU)</f>
        <v>6.1324278988195094E-8</v>
      </c>
      <c r="O221" s="198"/>
      <c r="P221" s="252">
        <f>INDEX([1]Rep1!AD:AD,MATCH([1]Abs!$B221,[1]Rep1!$B:$B,0),0)</f>
        <v>-7.7575036197372804E-3</v>
      </c>
      <c r="Q221" s="254">
        <f>INDEX([1]Rep1!AE:AE,MATCH([1]Abs!$B221,[1]Rep1!$B:$B,0),0)</f>
        <v>-0.11988394309790384</v>
      </c>
      <c r="R221" s="198"/>
      <c r="S221" s="252">
        <f>INDEX([1]Rep1!AF:AF,MATCH([1]Abs!$B221,[1]Rep1!$B:$B,0),0)</f>
        <v>-1.6972259806729062E-2</v>
      </c>
      <c r="T221" s="253">
        <f>INDEX([1]Rep1!AG:AG,MATCH([1]Abs!$B221,[1]Rep1!$B:$B,0),0)</f>
        <v>-7.9099842810386845E-2</v>
      </c>
      <c r="U221" s="198"/>
      <c r="V221" s="252">
        <f>INDEX([1]Rep1!AH:AH,MATCH([1]Abs!$B221,[1]Rep1!$B:$B,0),0)</f>
        <v>-5.5602517886447607E-8</v>
      </c>
      <c r="W221" s="253">
        <f>INDEX([1]Rep1!AI:AI,MATCH([1]Abs!$B221,[1]Rep1!$B:$B,0),0)</f>
        <v>-4.9322288234422995E-7</v>
      </c>
      <c r="AA221" s="239">
        <f t="shared" si="31"/>
        <v>3.2587541639088775E-4</v>
      </c>
      <c r="AB221" s="239">
        <f t="shared" si="32"/>
        <v>3.2918697535737676E-4</v>
      </c>
      <c r="AC221" s="239">
        <f t="shared" si="33"/>
        <v>3.2918455697523871E-4</v>
      </c>
      <c r="AE221" s="240">
        <f t="shared" si="34"/>
        <v>0.2584259435763735</v>
      </c>
      <c r="AF221" s="239">
        <f t="shared" si="35"/>
        <v>5.1406261652037633E-4</v>
      </c>
      <c r="AG221" s="240">
        <f t="shared" si="36"/>
        <v>9.7116966487825307E-2</v>
      </c>
      <c r="AH221" s="239">
        <f t="shared" si="37"/>
        <v>4.3267941777594984E-4</v>
      </c>
      <c r="AI221" s="240">
        <f t="shared" si="38"/>
        <v>5.5454716133242509E-7</v>
      </c>
      <c r="AJ221" s="239">
        <f t="shared" si="39"/>
        <v>7.47049326154561E-4</v>
      </c>
    </row>
    <row r="222" spans="2:36" x14ac:dyDescent="0.35">
      <c r="E222" s="215"/>
      <c r="F222" s="198"/>
      <c r="G222" s="216"/>
      <c r="H222" s="215"/>
      <c r="I222" s="198"/>
      <c r="J222" s="216"/>
      <c r="K222" s="215"/>
      <c r="L222" s="198"/>
      <c r="M222" s="216"/>
      <c r="N222" s="215"/>
      <c r="O222" s="198"/>
      <c r="P222" s="216"/>
      <c r="Q222" s="217"/>
      <c r="R222" s="198"/>
      <c r="S222" s="255"/>
      <c r="T222" s="256"/>
      <c r="U222" s="198"/>
      <c r="V222" s="255"/>
      <c r="W222" s="256"/>
      <c r="AA222" s="219">
        <f t="shared" si="31"/>
        <v>0</v>
      </c>
      <c r="AB222" s="219">
        <f t="shared" si="32"/>
        <v>0</v>
      </c>
      <c r="AC222" s="219">
        <f t="shared" si="33"/>
        <v>0</v>
      </c>
      <c r="AE222" s="218">
        <f t="shared" si="34"/>
        <v>0</v>
      </c>
      <c r="AF222" s="219">
        <f t="shared" si="35"/>
        <v>0</v>
      </c>
      <c r="AG222" s="218">
        <f t="shared" si="36"/>
        <v>0</v>
      </c>
      <c r="AH222" s="219">
        <f t="shared" si="37"/>
        <v>0</v>
      </c>
      <c r="AI222" s="218">
        <f t="shared" si="38"/>
        <v>0</v>
      </c>
      <c r="AJ222" s="219">
        <f t="shared" si="39"/>
        <v>0</v>
      </c>
    </row>
    <row r="223" spans="2:36" x14ac:dyDescent="0.35">
      <c r="B223" s="257" t="s">
        <v>373</v>
      </c>
      <c r="C223" s="258" t="s">
        <v>374</v>
      </c>
      <c r="E223" s="259" t="s">
        <v>375</v>
      </c>
      <c r="F223" s="198"/>
      <c r="G223" s="260" t="s">
        <v>376</v>
      </c>
      <c r="H223" s="261">
        <f>H224+H227+H246</f>
        <v>-13.91591597060596</v>
      </c>
      <c r="I223" s="199"/>
      <c r="J223" s="262" t="s">
        <v>376</v>
      </c>
      <c r="K223" s="261">
        <f>K224+K227+K246</f>
        <v>-16.040175949737492</v>
      </c>
      <c r="L223" s="199"/>
      <c r="M223" s="260" t="s">
        <v>376</v>
      </c>
      <c r="N223" s="261">
        <f>N224+N227+N246</f>
        <v>-14.052192384259593</v>
      </c>
      <c r="O223" s="199"/>
      <c r="P223" s="263" t="s">
        <v>376</v>
      </c>
      <c r="Q223" s="264">
        <f>Q224+Q227+Q246</f>
        <v>-2.8523513350455447</v>
      </c>
      <c r="R223" s="199"/>
      <c r="S223" s="63" t="s">
        <v>376</v>
      </c>
      <c r="T223" s="64">
        <f>T224+T227+T246</f>
        <v>-1.5690507493204227</v>
      </c>
      <c r="U223" s="199"/>
      <c r="V223" s="65" t="s">
        <v>376</v>
      </c>
      <c r="W223" s="66">
        <f>W224+W227+W246</f>
        <v>-4.2675844973910904</v>
      </c>
      <c r="X223" s="87"/>
      <c r="Y223" s="158"/>
      <c r="AA223" s="116">
        <f t="shared" si="31"/>
        <v>0</v>
      </c>
      <c r="AB223" s="116">
        <f t="shared" si="32"/>
        <v>0</v>
      </c>
      <c r="AC223" s="116">
        <f t="shared" si="33"/>
        <v>0</v>
      </c>
      <c r="AE223" s="117">
        <f t="shared" si="34"/>
        <v>-11.063564635560414</v>
      </c>
      <c r="AF223" s="116">
        <f t="shared" si="35"/>
        <v>0</v>
      </c>
      <c r="AG223" s="117">
        <f t="shared" si="36"/>
        <v>-14.471125200417069</v>
      </c>
      <c r="AH223" s="116">
        <f t="shared" si="37"/>
        <v>0</v>
      </c>
      <c r="AI223" s="117">
        <f t="shared" si="38"/>
        <v>-9.7846078868685034</v>
      </c>
      <c r="AJ223" s="116">
        <f t="shared" si="39"/>
        <v>0</v>
      </c>
    </row>
    <row r="224" spans="2:36" x14ac:dyDescent="0.35">
      <c r="B224" s="50" t="s">
        <v>377</v>
      </c>
      <c r="E224" s="265" t="s">
        <v>378</v>
      </c>
      <c r="F224" s="198"/>
      <c r="G224" s="103">
        <f>+SUM(G225:G226)</f>
        <v>0.7392552848259264</v>
      </c>
      <c r="H224" s="266">
        <f t="shared" ref="H224:W224" si="40">+SUM(H225:H226)</f>
        <v>-21.841089314067499</v>
      </c>
      <c r="I224" s="207">
        <f t="shared" si="40"/>
        <v>0</v>
      </c>
      <c r="J224" s="267">
        <f t="shared" si="40"/>
        <v>0.76843307507132197</v>
      </c>
      <c r="K224" s="266">
        <f t="shared" si="40"/>
        <v>-28.833485865731301</v>
      </c>
      <c r="L224" s="207">
        <f t="shared" si="40"/>
        <v>0</v>
      </c>
      <c r="M224" s="103">
        <f t="shared" si="40"/>
        <v>0.67558758793801865</v>
      </c>
      <c r="N224" s="266">
        <f t="shared" si="40"/>
        <v>-29.537852101461102</v>
      </c>
      <c r="O224" s="207">
        <f t="shared" si="40"/>
        <v>0</v>
      </c>
      <c r="P224" s="105">
        <f t="shared" si="40"/>
        <v>-1.9212543505273436E-2</v>
      </c>
      <c r="Q224" s="106">
        <f t="shared" si="40"/>
        <v>-0.12463418767935799</v>
      </c>
      <c r="R224" s="207">
        <f t="shared" si="40"/>
        <v>0</v>
      </c>
      <c r="S224" s="107">
        <f t="shared" si="40"/>
        <v>-1.8210888170835257E-2</v>
      </c>
      <c r="T224" s="108">
        <f t="shared" si="40"/>
        <v>-2.7061074795362701</v>
      </c>
      <c r="U224" s="207">
        <f t="shared" si="40"/>
        <v>0</v>
      </c>
      <c r="V224" s="109">
        <f t="shared" si="40"/>
        <v>3.2594994128809784E-3</v>
      </c>
      <c r="W224" s="110">
        <f t="shared" si="40"/>
        <v>-0.96106186076722999</v>
      </c>
      <c r="X224" s="44"/>
      <c r="Y224" s="92" t="s">
        <v>379</v>
      </c>
      <c r="AA224" s="116">
        <f>IFERROR(H224/G224/10000,0)</f>
        <v>-2.9544718532800826E-3</v>
      </c>
      <c r="AB224" s="116">
        <f>IFERROR(K224/J224/10000,0)</f>
        <v>-3.7522442488638489E-3</v>
      </c>
      <c r="AC224" s="116">
        <f>IFERROR(N224/M224/10000,0)</f>
        <v>-4.3721721104460305E-3</v>
      </c>
      <c r="AE224" s="117">
        <f>+H224-Q224</f>
        <v>-21.716455126388141</v>
      </c>
      <c r="AF224" s="116">
        <f>IFERROR(AE224/(G224-P224)/10000,0)</f>
        <v>-2.8632005623981751E-3</v>
      </c>
      <c r="AG224" s="117">
        <f>+K224-T224</f>
        <v>-26.12737838619503</v>
      </c>
      <c r="AH224" s="116">
        <f>IFERROR(AG224/(J224-S224)/10000,0)</f>
        <v>-3.321372769265387E-3</v>
      </c>
      <c r="AI224" s="117">
        <f>+N224-W224</f>
        <v>-28.576790240693871</v>
      </c>
      <c r="AJ224" s="116">
        <f>IFERROR(AI224/(M224-V224)/10000,0)</f>
        <v>-4.2504233763878234E-3</v>
      </c>
    </row>
    <row r="225" spans="2:36" x14ac:dyDescent="0.35">
      <c r="B225" s="50" t="s">
        <v>380</v>
      </c>
      <c r="C225" s="113" t="s">
        <v>381</v>
      </c>
      <c r="E225" s="268" t="s">
        <v>381</v>
      </c>
      <c r="F225" s="198"/>
      <c r="G225" s="269">
        <f>SUMIF([1]Detallado!$M:$M,[1]Abs!$B225,[1]Detallado!X:X)</f>
        <v>4.80646477642825E-2</v>
      </c>
      <c r="H225" s="270">
        <f>SUMIF([1]Detallado!$M:$M,[1]Abs!$B225,[1]Detallado!Y:Y)</f>
        <v>-21.841089314067499</v>
      </c>
      <c r="I225" s="207"/>
      <c r="J225" s="271">
        <f>SUMIF([1]Detallado!$M:$M,[1]Abs!$B225,[1]Detallado!AI:AI)</f>
        <v>0.17587426669107101</v>
      </c>
      <c r="K225" s="270">
        <f>SUMIF([1]Detallado!$M:$M,[1]Abs!$B225,[1]Detallado!AJ:AJ)</f>
        <v>-28.833485865731301</v>
      </c>
      <c r="L225" s="207"/>
      <c r="M225" s="269">
        <f>SUMIF([1]Detallado!$M:$M,[1]Abs!$B225,[1]Detallado!AT:AT)</f>
        <v>9.27440791329847E-2</v>
      </c>
      <c r="N225" s="270">
        <f>SUMIF([1]Detallado!$M:$M,[1]Abs!$B225,[1]Detallado!AU:AU)</f>
        <v>-29.537852101461102</v>
      </c>
      <c r="O225" s="207"/>
      <c r="P225" s="269">
        <f>INDEX([1]Rep1!AD:AD,MATCH([1]Abs!$B225,[1]Rep1!$B:$B,0),0)</f>
        <v>-1.7079870219400699E-2</v>
      </c>
      <c r="Q225" s="272">
        <f>INDEX([1]Rep1!AE:AE,MATCH([1]Abs!$B225,[1]Rep1!$B:$B,0),0)</f>
        <v>-0.12463418767935799</v>
      </c>
      <c r="R225" s="207"/>
      <c r="S225" s="269">
        <f>INDEX([1]Rep1!AF:AF,MATCH([1]Abs!$B225,[1]Rep1!$B:$B,0),0)</f>
        <v>2.0229342611474299E-2</v>
      </c>
      <c r="T225" s="210">
        <f>INDEX([1]Rep1!AG:AG,MATCH([1]Abs!$B225,[1]Rep1!$B:$B,0),0)</f>
        <v>-2.7061074795362701</v>
      </c>
      <c r="U225" s="207"/>
      <c r="V225" s="269">
        <f>INDEX([1]Rep1!AH:AH,MATCH([1]Abs!$B225,[1]Rep1!$B:$B,0),0)</f>
        <v>1.9521899715440098E-2</v>
      </c>
      <c r="W225" s="210">
        <f>INDEX([1]Rep1!AI:AI,MATCH([1]Abs!$B225,[1]Rep1!$B:$B,0),0)</f>
        <v>-0.96106186076722999</v>
      </c>
      <c r="X225" s="44"/>
      <c r="AA225" s="116">
        <f>IFERROR(H225/G225/10000,0)</f>
        <v>-4.5441068082262975E-2</v>
      </c>
      <c r="AB225" s="116">
        <f>IFERROR(K225/J225/10000,0)</f>
        <v>-1.6394374463194368E-2</v>
      </c>
      <c r="AC225" s="116">
        <f>IFERROR(N225/M225/10000,0)</f>
        <v>-3.1848773935322712E-2</v>
      </c>
      <c r="AE225" s="117">
        <f>+H225-Q225</f>
        <v>-21.716455126388141</v>
      </c>
      <c r="AF225" s="116">
        <f>IFERROR(AE225/(G225-P225)/10000,0)</f>
        <v>-3.3335813662521037E-2</v>
      </c>
      <c r="AG225" s="117">
        <f>+K225-T225</f>
        <v>-26.12737838619503</v>
      </c>
      <c r="AH225" s="116">
        <f>IFERROR(AG225/(J225-S225)/10000,0)</f>
        <v>-1.6786527759063641E-2</v>
      </c>
      <c r="AI225" s="117">
        <f>+N225-W225</f>
        <v>-28.576790240693871</v>
      </c>
      <c r="AJ225" s="116">
        <f>IFERROR(AI225/(M225-V225)/10000,0)</f>
        <v>-3.9027505692963094E-2</v>
      </c>
    </row>
    <row r="226" spans="2:36" x14ac:dyDescent="0.35">
      <c r="B226" s="50" t="s">
        <v>382</v>
      </c>
      <c r="C226" s="113" t="s">
        <v>383</v>
      </c>
      <c r="E226" s="268" t="s">
        <v>383</v>
      </c>
      <c r="F226" s="198"/>
      <c r="G226" s="269">
        <f>SUMIF([1]Detallado!$M:$M,[1]Abs!$B226,[1]Detallado!X:X)</f>
        <v>0.69119063706164385</v>
      </c>
      <c r="H226" s="270">
        <f>SUMIF([1]Detallado!$M:$M,[1]Abs!$B226,[1]Detallado!Y:Y)</f>
        <v>0</v>
      </c>
      <c r="I226" s="207"/>
      <c r="J226" s="271">
        <f>SUMIF([1]Detallado!$M:$M,[1]Abs!$B226,[1]Detallado!AI:AI)</f>
        <v>0.59255880838025099</v>
      </c>
      <c r="K226" s="270">
        <f>SUMIF([1]Detallado!$M:$M,[1]Abs!$B226,[1]Detallado!AJ:AJ)</f>
        <v>0</v>
      </c>
      <c r="L226" s="207"/>
      <c r="M226" s="269">
        <f>SUMIF([1]Detallado!$M:$M,[1]Abs!$B226,[1]Detallado!AT:AT)</f>
        <v>0.58284350880503399</v>
      </c>
      <c r="N226" s="270">
        <f>SUMIF([1]Detallado!$M:$M,[1]Abs!$B226,[1]Detallado!AU:AU)</f>
        <v>0</v>
      </c>
      <c r="O226" s="207"/>
      <c r="P226" s="269">
        <f>INDEX([1]Rep1!AD:AD,MATCH([1]Abs!$B226,[1]Rep1!$B:$B,0),0)</f>
        <v>-2.1326732858727368E-3</v>
      </c>
      <c r="Q226" s="272">
        <f>INDEX([1]Rep1!AE:AE,MATCH([1]Abs!$B226,[1]Rep1!$B:$B,0),0)</f>
        <v>0</v>
      </c>
      <c r="R226" s="207"/>
      <c r="S226" s="269">
        <f>INDEX([1]Rep1!AF:AF,MATCH([1]Abs!$B226,[1]Rep1!$B:$B,0),0)</f>
        <v>-3.8440230782309556E-2</v>
      </c>
      <c r="T226" s="210">
        <f>INDEX([1]Rep1!AG:AG,MATCH([1]Abs!$B226,[1]Rep1!$B:$B,0),0)</f>
        <v>0</v>
      </c>
      <c r="U226" s="207"/>
      <c r="V226" s="269">
        <f>INDEX([1]Rep1!AH:AH,MATCH([1]Abs!$B226,[1]Rep1!$B:$B,0),0)</f>
        <v>-1.626240030255912E-2</v>
      </c>
      <c r="W226" s="210">
        <f>INDEX([1]Rep1!AI:AI,MATCH([1]Abs!$B226,[1]Rep1!$B:$B,0),0)</f>
        <v>0</v>
      </c>
      <c r="X226" s="44"/>
      <c r="AA226" s="116">
        <f>IFERROR(H226/G226/10000,0)</f>
        <v>0</v>
      </c>
      <c r="AB226" s="116">
        <f>IFERROR(K226/J226/10000,0)</f>
        <v>0</v>
      </c>
      <c r="AC226" s="116">
        <f>IFERROR(N226/M226/10000,0)</f>
        <v>0</v>
      </c>
      <c r="AE226" s="117">
        <f>+H226-Q226</f>
        <v>0</v>
      </c>
      <c r="AF226" s="116">
        <f>IFERROR(AE226/(G226-P226)/10000,0)</f>
        <v>0</v>
      </c>
      <c r="AG226" s="117">
        <f>+K226-T226</f>
        <v>0</v>
      </c>
      <c r="AH226" s="116">
        <f>IFERROR(AG226/(J226-S226)/10000,0)</f>
        <v>0</v>
      </c>
      <c r="AI226" s="117">
        <f>+N226-W226</f>
        <v>0</v>
      </c>
      <c r="AJ226" s="116">
        <f>IFERROR(AI226/(M226-V226)/10000,0)</f>
        <v>0</v>
      </c>
    </row>
    <row r="227" spans="2:36" x14ac:dyDescent="0.35">
      <c r="B227" s="50" t="s">
        <v>384</v>
      </c>
      <c r="E227" s="265" t="s">
        <v>91</v>
      </c>
      <c r="F227" s="198"/>
      <c r="G227" s="103">
        <f>+SUM(G228:G245)</f>
        <v>0.21077072879162845</v>
      </c>
      <c r="H227" s="266">
        <f>+SUM(H228:H245)</f>
        <v>6.765226729078532</v>
      </c>
      <c r="I227" s="207"/>
      <c r="J227" s="267">
        <f>+SUM(J228:J245)</f>
        <v>0.13886589161775856</v>
      </c>
      <c r="K227" s="266">
        <f>+SUM(K228:K245)</f>
        <v>10.225421777156903</v>
      </c>
      <c r="L227" s="207"/>
      <c r="M227" s="103">
        <f>+SUM(M228:M245)</f>
        <v>0.19445497639898132</v>
      </c>
      <c r="N227" s="266">
        <f>+SUM(N228:N245)</f>
        <v>13.138114985155049</v>
      </c>
      <c r="O227" s="207"/>
      <c r="P227" s="105">
        <f>+SUM(P228:P245)</f>
        <v>-1.3988175240686339E-2</v>
      </c>
      <c r="Q227" s="106">
        <f>+SUM(Q228:Q245)</f>
        <v>-3.471186176812104</v>
      </c>
      <c r="R227" s="207"/>
      <c r="S227" s="107">
        <f>+SUM(S228:S245)</f>
        <v>4.6266497842976902E-3</v>
      </c>
      <c r="T227" s="108">
        <f>+SUM(T228:T245)</f>
        <v>1.4485410617109169</v>
      </c>
      <c r="U227" s="207"/>
      <c r="V227" s="109">
        <f>+SUM(V228:V245)</f>
        <v>-3.8260746673889835E-3</v>
      </c>
      <c r="W227" s="110">
        <f>+SUM(W228:W245)</f>
        <v>-0.8662030769070761</v>
      </c>
      <c r="X227" s="44"/>
      <c r="Y227" s="92" t="s">
        <v>379</v>
      </c>
      <c r="AA227" s="116">
        <f t="shared" si="31"/>
        <v>3.209756291997619E-3</v>
      </c>
      <c r="AB227" s="116">
        <f t="shared" si="32"/>
        <v>7.363522934273406E-3</v>
      </c>
      <c r="AC227" s="116">
        <f t="shared" si="33"/>
        <v>6.7563788947207814E-3</v>
      </c>
      <c r="AE227" s="117">
        <f t="shared" si="34"/>
        <v>10.236412905890635</v>
      </c>
      <c r="AF227" s="116">
        <f t="shared" si="35"/>
        <v>4.5543970549077294E-3</v>
      </c>
      <c r="AG227" s="117">
        <f t="shared" si="36"/>
        <v>8.7768807154459871</v>
      </c>
      <c r="AH227" s="116">
        <f t="shared" si="37"/>
        <v>6.5382376982840171E-3</v>
      </c>
      <c r="AI227" s="117">
        <f t="shared" si="38"/>
        <v>14.004318062062126</v>
      </c>
      <c r="AJ227" s="116">
        <f t="shared" si="39"/>
        <v>7.062862531112205E-3</v>
      </c>
    </row>
    <row r="228" spans="2:36" x14ac:dyDescent="0.35">
      <c r="B228" s="50" t="s">
        <v>385</v>
      </c>
      <c r="C228" s="113" t="s">
        <v>379</v>
      </c>
      <c r="E228" s="268" t="s">
        <v>386</v>
      </c>
      <c r="F228" s="198"/>
      <c r="G228" s="269">
        <f>SUMIF([1]Detallado!$M:$M,[1]Abs!$B228,[1]Detallado!X:X)</f>
        <v>4.0996527748844002E-3</v>
      </c>
      <c r="H228" s="270">
        <f>SUMIF([1]Detallado!$M:$M,[1]Abs!$B228,[1]Detallado!Y:Y)</f>
        <v>0.65322469866124799</v>
      </c>
      <c r="I228" s="207"/>
      <c r="J228" s="271">
        <f>SUMIF([1]Detallado!$M:$M,[1]Abs!$B228,[1]Detallado!AI:AI)</f>
        <v>3.4964124346489301E-3</v>
      </c>
      <c r="K228" s="270">
        <f>SUMIF([1]Detallado!$M:$M,[1]Abs!$B228,[1]Detallado!AJ:AJ)</f>
        <v>0.55710643911410795</v>
      </c>
      <c r="L228" s="207"/>
      <c r="M228" s="269">
        <f>SUMIF([1]Detallado!$M:$M,[1]Abs!$B228,[1]Detallado!AT:AT)</f>
        <v>6.0130293185839401E-3</v>
      </c>
      <c r="N228" s="270">
        <f>SUMIF([1]Detallado!$M:$M,[1]Abs!$B228,[1]Detallado!AU:AU)</f>
        <v>0.95809559500503705</v>
      </c>
      <c r="O228" s="207"/>
      <c r="P228" s="269">
        <f>INDEX([1]Rep1!AD:AD,MATCH([1]Abs!$B228,[1]Rep1!$B:$B,0),0)</f>
        <v>-4.5884437028704199E-2</v>
      </c>
      <c r="Q228" s="272">
        <f>INDEX([1]Rep1!AE:AE,MATCH([1]Abs!$B228,[1]Rep1!$B:$B,0),0)</f>
        <v>-7.3110697898420796</v>
      </c>
      <c r="R228" s="207"/>
      <c r="S228" s="269">
        <f>INDEX([1]Rep1!AF:AF,MATCH([1]Abs!$B228,[1]Rep1!$B:$B,0),0)</f>
        <v>-8.6030308753109793E-3</v>
      </c>
      <c r="T228" s="210">
        <f>INDEX([1]Rep1!AG:AG,MATCH([1]Abs!$B228,[1]Rep1!$B:$B,0),0)</f>
        <v>-1.3707776145147601</v>
      </c>
      <c r="U228" s="207"/>
      <c r="V228" s="269">
        <f>INDEX([1]Rep1!AH:AH,MATCH([1]Abs!$B228,[1]Rep1!$B:$B,0),0)</f>
        <v>-1.6900876458749301E-2</v>
      </c>
      <c r="W228" s="210">
        <f>INDEX([1]Rep1!AI:AI,MATCH([1]Abs!$B228,[1]Rep1!$B:$B,0),0)</f>
        <v>-2.69292804490793</v>
      </c>
      <c r="X228" s="44"/>
      <c r="AA228" s="116">
        <f t="shared" si="31"/>
        <v>1.5933659129941005E-2</v>
      </c>
      <c r="AB228" s="116">
        <f t="shared" si="32"/>
        <v>1.5933659129948902E-2</v>
      </c>
      <c r="AC228" s="116">
        <f t="shared" si="33"/>
        <v>1.5933659129915356E-2</v>
      </c>
      <c r="AE228" s="117">
        <f t="shared" si="34"/>
        <v>7.9642944885033273</v>
      </c>
      <c r="AF228" s="116">
        <f t="shared" si="35"/>
        <v>1.5933659129932845E-2</v>
      </c>
      <c r="AG228" s="117">
        <f t="shared" si="36"/>
        <v>1.9278840536288682</v>
      </c>
      <c r="AH228" s="116">
        <f t="shared" si="37"/>
        <v>1.5933659129936086E-2</v>
      </c>
      <c r="AI228" s="117">
        <f t="shared" si="38"/>
        <v>3.651023639912967</v>
      </c>
      <c r="AJ228" s="116">
        <f t="shared" si="39"/>
        <v>1.5933659129927169E-2</v>
      </c>
    </row>
    <row r="229" spans="2:36" x14ac:dyDescent="0.35">
      <c r="B229" s="50" t="s">
        <v>387</v>
      </c>
      <c r="C229" s="113" t="s">
        <v>379</v>
      </c>
      <c r="E229" s="268" t="s">
        <v>388</v>
      </c>
      <c r="F229" s="198"/>
      <c r="G229" s="269">
        <f>SUMIF([1]Detallado!$M:$M,[1]Abs!$B229,[1]Detallado!X:X)</f>
        <v>2.29186271156889E-2</v>
      </c>
      <c r="H229" s="270">
        <f>SUMIF([1]Detallado!$M:$M,[1]Abs!$B229,[1]Detallado!Y:Y)</f>
        <v>-0.16706293238577499</v>
      </c>
      <c r="I229" s="207"/>
      <c r="J229" s="271">
        <f>SUMIF([1]Detallado!$M:$M,[1]Abs!$B229,[1]Detallado!AI:AI)</f>
        <v>6.2256997204189601E-3</v>
      </c>
      <c r="K229" s="270">
        <f>SUMIF([1]Detallado!$M:$M,[1]Abs!$B229,[1]Detallado!AJ:AJ)</f>
        <v>-4.5381586174508798E-2</v>
      </c>
      <c r="L229" s="207"/>
      <c r="M229" s="269">
        <f>SUMIF([1]Detallado!$M:$M,[1]Abs!$B229,[1]Detallado!AT:AT)</f>
        <v>1.1233129233489999E-3</v>
      </c>
      <c r="N229" s="270">
        <f>SUMIF([1]Detallado!$M:$M,[1]Abs!$B229,[1]Detallado!AU:AU)</f>
        <v>-8.1882719249470898E-3</v>
      </c>
      <c r="O229" s="207"/>
      <c r="P229" s="269">
        <f>INDEX([1]Rep1!AD:AD,MATCH([1]Abs!$B229,[1]Rep1!$B:$B,0),0)</f>
        <v>-1.92651632112549E-3</v>
      </c>
      <c r="Q229" s="272">
        <f>INDEX([1]Rep1!AE:AE,MATCH([1]Abs!$B229,[1]Rep1!$B:$B,0),0)</f>
        <v>1.40431389835763E-2</v>
      </c>
      <c r="R229" s="207"/>
      <c r="S229" s="269">
        <f>INDEX([1]Rep1!AF:AF,MATCH([1]Abs!$B229,[1]Rep1!$B:$B,0),0)</f>
        <v>-1.47930278954507E-3</v>
      </c>
      <c r="T229" s="210">
        <f>INDEX([1]Rep1!AG:AG,MATCH([1]Abs!$B229,[1]Rep1!$B:$B,0),0)</f>
        <v>1.0783222776293301E-2</v>
      </c>
      <c r="U229" s="207"/>
      <c r="V229" s="269">
        <f>INDEX([1]Rep1!AH:AH,MATCH([1]Abs!$B229,[1]Rep1!$B:$B,0),0)</f>
        <v>-4.8883655482270302E-3</v>
      </c>
      <c r="W229" s="210">
        <f>INDEX([1]Rep1!AI:AI,MATCH([1]Abs!$B229,[1]Rep1!$B:$B,0),0)</f>
        <v>3.5633228767539098E-2</v>
      </c>
      <c r="X229" s="44"/>
      <c r="Z229" s="70"/>
      <c r="AA229" s="116">
        <f t="shared" si="31"/>
        <v>-7.2893952828183316E-4</v>
      </c>
      <c r="AB229" s="116">
        <f t="shared" si="32"/>
        <v>-7.2893952828574312E-4</v>
      </c>
      <c r="AC229" s="116">
        <f t="shared" si="33"/>
        <v>-7.2893952831370491E-4</v>
      </c>
      <c r="AE229" s="117">
        <f t="shared" si="34"/>
        <v>-0.18110607136935131</v>
      </c>
      <c r="AF229" s="116">
        <f t="shared" si="35"/>
        <v>-7.2893952828220212E-4</v>
      </c>
      <c r="AG229" s="117">
        <f t="shared" si="36"/>
        <v>-5.61648089508021E-2</v>
      </c>
      <c r="AH229" s="116">
        <f t="shared" si="37"/>
        <v>-7.2893952828919067E-4</v>
      </c>
      <c r="AI229" s="117">
        <f t="shared" si="38"/>
        <v>-4.3821500692486186E-2</v>
      </c>
      <c r="AJ229" s="116">
        <f t="shared" si="39"/>
        <v>-7.2893952828115705E-4</v>
      </c>
    </row>
    <row r="230" spans="2:36" x14ac:dyDescent="0.35">
      <c r="B230" s="50" t="s">
        <v>389</v>
      </c>
      <c r="C230" s="113" t="s">
        <v>379</v>
      </c>
      <c r="E230" s="268" t="s">
        <v>390</v>
      </c>
      <c r="F230" s="198"/>
      <c r="G230" s="269">
        <f>SUMIF([1]Detallado!$M:$M,[1]Abs!$B230,[1]Detallado!X:X)</f>
        <v>8.4973412872600906E-2</v>
      </c>
      <c r="H230" s="270">
        <f>SUMIF([1]Detallado!$M:$M,[1]Abs!$B230,[1]Detallado!Y:Y)</f>
        <v>-2.0191654754275801</v>
      </c>
      <c r="I230" s="207"/>
      <c r="J230" s="271">
        <f>SUMIF([1]Detallado!$M:$M,[1]Abs!$B230,[1]Detallado!AI:AI)</f>
        <v>2.19057675137143E-2</v>
      </c>
      <c r="K230" s="270">
        <f>SUMIF([1]Detallado!$M:$M,[1]Abs!$B230,[1]Detallado!AJ:AJ)</f>
        <v>-0.52053186968881204</v>
      </c>
      <c r="L230" s="207"/>
      <c r="M230" s="269">
        <f>SUMIF([1]Detallado!$M:$M,[1]Abs!$B230,[1]Detallado!AT:AT)</f>
        <v>4.2757835477186402E-2</v>
      </c>
      <c r="N230" s="270">
        <f>SUMIF([1]Detallado!$M:$M,[1]Abs!$B230,[1]Detallado!AU:AU)</f>
        <v>-1.0160253928948</v>
      </c>
      <c r="O230" s="207"/>
      <c r="P230" s="269">
        <f>INDEX([1]Rep1!AD:AD,MATCH([1]Abs!$B230,[1]Rep1!$B:$B,0),0)</f>
        <v>-1.07795092978213E-3</v>
      </c>
      <c r="Q230" s="272">
        <f>INDEX([1]Rep1!AE:AE,MATCH([1]Abs!$B230,[1]Rep1!$B:$B,0),0)</f>
        <v>2.5614615537178601E-2</v>
      </c>
      <c r="R230" s="207"/>
      <c r="S230" s="269">
        <f>INDEX([1]Rep1!AF:AF,MATCH([1]Abs!$B230,[1]Rep1!$B:$B,0),0)</f>
        <v>-9.6889547342891499E-3</v>
      </c>
      <c r="T230" s="210">
        <f>INDEX([1]Rep1!AG:AG,MATCH([1]Abs!$B230,[1]Rep1!$B:$B,0),0)</f>
        <v>0.23023204825028601</v>
      </c>
      <c r="U230" s="207"/>
      <c r="V230" s="269">
        <f>INDEX([1]Rep1!AH:AH,MATCH([1]Abs!$B230,[1]Rep1!$B:$B,0),0)</f>
        <v>-5.7571147737621605E-4</v>
      </c>
      <c r="W230" s="210">
        <f>INDEX([1]Rep1!AI:AI,MATCH([1]Abs!$B230,[1]Rep1!$B:$B,0),0)</f>
        <v>1.36802406735437E-2</v>
      </c>
      <c r="X230" s="44"/>
      <c r="AA230" s="116">
        <f t="shared" si="31"/>
        <v>-2.3762320556135344E-3</v>
      </c>
      <c r="AB230" s="116">
        <f t="shared" si="32"/>
        <v>-2.3762320556124246E-3</v>
      </c>
      <c r="AC230" s="116">
        <f t="shared" si="33"/>
        <v>-2.3762320556121319E-3</v>
      </c>
      <c r="AE230" s="117">
        <f t="shared" si="34"/>
        <v>-2.0447800909647587</v>
      </c>
      <c r="AF230" s="116">
        <f t="shared" si="35"/>
        <v>-2.3762320556134312E-3</v>
      </c>
      <c r="AG230" s="117">
        <f t="shared" si="36"/>
        <v>-0.75076391793909802</v>
      </c>
      <c r="AH230" s="116">
        <f t="shared" si="37"/>
        <v>-2.3762320556134676E-3</v>
      </c>
      <c r="AI230" s="117">
        <f t="shared" si="38"/>
        <v>-1.0297056335683437</v>
      </c>
      <c r="AJ230" s="116">
        <f t="shared" si="39"/>
        <v>-2.3762320556128059E-3</v>
      </c>
    </row>
    <row r="231" spans="2:36" x14ac:dyDescent="0.35">
      <c r="B231" s="50" t="s">
        <v>391</v>
      </c>
      <c r="C231" s="113" t="s">
        <v>379</v>
      </c>
      <c r="E231" s="268" t="s">
        <v>392</v>
      </c>
      <c r="F231" s="198"/>
      <c r="G231" s="269">
        <f>SUMIF([1]Detallado!$M:$M,[1]Abs!$B231,[1]Detallado!X:X)</f>
        <v>4.2219115557898798E-2</v>
      </c>
      <c r="H231" s="270">
        <f>SUMIF([1]Detallado!$M:$M,[1]Abs!$B231,[1]Detallado!Y:Y)</f>
        <v>3.05886522531162</v>
      </c>
      <c r="I231" s="207"/>
      <c r="J231" s="271">
        <f>SUMIF([1]Detallado!$M:$M,[1]Abs!$B231,[1]Detallado!AI:AI)</f>
        <v>1.17944373888517E-2</v>
      </c>
      <c r="K231" s="270">
        <f>SUMIF([1]Detallado!$M:$M,[1]Abs!$B231,[1]Detallado!AJ:AJ)</f>
        <v>0.85453221613240904</v>
      </c>
      <c r="L231" s="207"/>
      <c r="M231" s="269">
        <f>SUMIF([1]Detallado!$M:$M,[1]Abs!$B231,[1]Detallado!AT:AT)</f>
        <v>7.9833758004585996E-3</v>
      </c>
      <c r="N231" s="270">
        <f>SUMIF([1]Detallado!$M:$M,[1]Abs!$B231,[1]Detallado!AU:AU)</f>
        <v>0.57841265251434804</v>
      </c>
      <c r="O231" s="207"/>
      <c r="P231" s="269">
        <f>INDEX([1]Rep1!AD:AD,MATCH([1]Abs!$B231,[1]Rep1!$B:$B,0),0)</f>
        <v>1.53694972575066E-2</v>
      </c>
      <c r="Q231" s="272">
        <f>INDEX([1]Rep1!AE:AE,MATCH([1]Abs!$B231,[1]Rep1!$B:$B,0),0)</f>
        <v>1.1135529503700601</v>
      </c>
      <c r="R231" s="207"/>
      <c r="S231" s="269">
        <f>INDEX([1]Rep1!AF:AF,MATCH([1]Abs!$B231,[1]Rep1!$B:$B,0),0)</f>
        <v>-2.00314541948952E-3</v>
      </c>
      <c r="T231" s="210">
        <f>INDEX([1]Rep1!AG:AG,MATCH([1]Abs!$B231,[1]Rep1!$B:$B,0),0)</f>
        <v>-0.145132170201656</v>
      </c>
      <c r="U231" s="207"/>
      <c r="V231" s="269">
        <f>INDEX([1]Rep1!AH:AH,MATCH([1]Abs!$B231,[1]Rep1!$B:$B,0),0)</f>
        <v>-1.10653997868384E-2</v>
      </c>
      <c r="W231" s="210">
        <f>INDEX([1]Rep1!AI:AI,MATCH([1]Abs!$B231,[1]Rep1!$B:$B,0),0)</f>
        <v>-0.801711882517264</v>
      </c>
      <c r="X231" s="44"/>
      <c r="AA231" s="116">
        <f t="shared" si="31"/>
        <v>7.245213891600189E-3</v>
      </c>
      <c r="AB231" s="116">
        <f t="shared" si="32"/>
        <v>7.2452138915937367E-3</v>
      </c>
      <c r="AC231" s="116">
        <f t="shared" si="33"/>
        <v>7.2452138916111334E-3</v>
      </c>
      <c r="AE231" s="117">
        <f t="shared" si="34"/>
        <v>1.9453122749415599</v>
      </c>
      <c r="AF231" s="116">
        <f t="shared" si="35"/>
        <v>7.2452138915998828E-3</v>
      </c>
      <c r="AG231" s="117">
        <f t="shared" si="36"/>
        <v>0.99966438633406507</v>
      </c>
      <c r="AH231" s="116">
        <f t="shared" si="37"/>
        <v>7.2452138915935762E-3</v>
      </c>
      <c r="AI231" s="117">
        <f t="shared" si="38"/>
        <v>1.380124535031612</v>
      </c>
      <c r="AJ231" s="116">
        <f t="shared" si="39"/>
        <v>7.2452138916055658E-3</v>
      </c>
    </row>
    <row r="232" spans="2:36" x14ac:dyDescent="0.35">
      <c r="B232" s="50" t="s">
        <v>393</v>
      </c>
      <c r="C232" s="113" t="s">
        <v>379</v>
      </c>
      <c r="E232" s="268" t="s">
        <v>394</v>
      </c>
      <c r="F232" s="198"/>
      <c r="G232" s="269">
        <f>SUMIF([1]Detallado!$M:$M,[1]Abs!$B232,[1]Detallado!X:X)</f>
        <v>3.5256037994408698E-3</v>
      </c>
      <c r="H232" s="270">
        <f>SUMIF([1]Detallado!$M:$M,[1]Abs!$B232,[1]Detallado!Y:Y)</f>
        <v>8.3823824836848401E-2</v>
      </c>
      <c r="I232" s="207"/>
      <c r="J232" s="271">
        <f>SUMIF([1]Detallado!$M:$M,[1]Abs!$B232,[1]Detallado!AI:AI)</f>
        <v>1.16078870716536E-2</v>
      </c>
      <c r="K232" s="270">
        <f>SUMIF([1]Detallado!$M:$M,[1]Abs!$B232,[1]Detallado!AJ:AJ)</f>
        <v>0.27598605741419002</v>
      </c>
      <c r="L232" s="207"/>
      <c r="M232" s="269">
        <f>SUMIF([1]Detallado!$M:$M,[1]Abs!$B232,[1]Detallado!AT:AT)</f>
        <v>1.96544623166089E-2</v>
      </c>
      <c r="N232" s="270">
        <f>SUMIF([1]Detallado!$M:$M,[1]Abs!$B232,[1]Detallado!AU:AU)</f>
        <v>0.467299305366708</v>
      </c>
      <c r="O232" s="207"/>
      <c r="P232" s="269">
        <f>INDEX([1]Rep1!AD:AD,MATCH([1]Abs!$B232,[1]Rep1!$B:$B,0),0)</f>
        <v>1.45805715824928E-3</v>
      </c>
      <c r="Q232" s="272">
        <f>INDEX([1]Rep1!AE:AE,MATCH([1]Abs!$B232,[1]Rep1!$B:$B,0),0)</f>
        <v>3.4666381926759603E-2</v>
      </c>
      <c r="R232" s="207"/>
      <c r="S232" s="269">
        <f>INDEX([1]Rep1!AF:AF,MATCH([1]Abs!$B232,[1]Rep1!$B:$B,0),0)</f>
        <v>5.2134960669611803E-3</v>
      </c>
      <c r="T232" s="210">
        <f>INDEX([1]Rep1!AG:AG,MATCH([1]Abs!$B232,[1]Rep1!$B:$B,0),0)</f>
        <v>0.123954705622889</v>
      </c>
      <c r="U232" s="207"/>
      <c r="V232" s="269">
        <f>INDEX([1]Rep1!AH:AH,MATCH([1]Abs!$B232,[1]Rep1!$B:$B,0),0)</f>
        <v>3.5892414265203398E-3</v>
      </c>
      <c r="W232" s="210">
        <f>INDEX([1]Rep1!AI:AI,MATCH([1]Abs!$B232,[1]Rep1!$B:$B,0),0)</f>
        <v>8.5336856251395296E-2</v>
      </c>
      <c r="X232" s="44"/>
      <c r="AA232" s="116">
        <f t="shared" si="31"/>
        <v>2.3775735903774024E-3</v>
      </c>
      <c r="AB232" s="116">
        <f t="shared" si="32"/>
        <v>2.3775735903577709E-3</v>
      </c>
      <c r="AC232" s="116">
        <f t="shared" si="33"/>
        <v>2.3775735903587615E-3</v>
      </c>
      <c r="AE232" s="117">
        <f t="shared" si="34"/>
        <v>4.9157442910088799E-2</v>
      </c>
      <c r="AF232" s="116">
        <f t="shared" si="35"/>
        <v>2.3775735903959036E-3</v>
      </c>
      <c r="AG232" s="117">
        <f t="shared" si="36"/>
        <v>0.15203135179130101</v>
      </c>
      <c r="AH232" s="116">
        <f t="shared" si="37"/>
        <v>2.3775735903502813E-3</v>
      </c>
      <c r="AI232" s="117">
        <f t="shared" si="38"/>
        <v>0.38196244911531269</v>
      </c>
      <c r="AJ232" s="116">
        <f t="shared" si="39"/>
        <v>2.3775735903573195E-3</v>
      </c>
    </row>
    <row r="233" spans="2:36" x14ac:dyDescent="0.35">
      <c r="B233" s="50" t="s">
        <v>395</v>
      </c>
      <c r="C233" s="113" t="s">
        <v>379</v>
      </c>
      <c r="E233" s="268" t="s">
        <v>396</v>
      </c>
      <c r="F233" s="198"/>
      <c r="G233" s="269">
        <f>SUMIF([1]Detallado!$M:$M,[1]Abs!$B233,[1]Detallado!X:X)</f>
        <v>3.1057579531972102E-8</v>
      </c>
      <c r="H233" s="270">
        <f>SUMIF([1]Detallado!$M:$M,[1]Abs!$B233,[1]Detallado!Y:Y)</f>
        <v>7.2021943964273305E-7</v>
      </c>
      <c r="I233" s="207"/>
      <c r="J233" s="271">
        <f>SUMIF([1]Detallado!$M:$M,[1]Abs!$B233,[1]Detallado!AI:AI)</f>
        <v>2.3267749448448398E-8</v>
      </c>
      <c r="K233" s="270">
        <f>SUMIF([1]Detallado!$M:$M,[1]Abs!$B233,[1]Detallado!AJ:AJ)</f>
        <v>5.3957505130597404E-7</v>
      </c>
      <c r="L233" s="207"/>
      <c r="M233" s="269">
        <f>SUMIF([1]Detallado!$M:$M,[1]Abs!$B233,[1]Detallado!AT:AT)</f>
        <v>1.80217616462247E-11</v>
      </c>
      <c r="N233" s="270">
        <f>SUMIF([1]Detallado!$M:$M,[1]Abs!$B233,[1]Detallado!AU:AU)</f>
        <v>4.1744385725905901E-10</v>
      </c>
      <c r="O233" s="207"/>
      <c r="P233" s="269">
        <f>INDEX([1]Rep1!AD:AD,MATCH([1]Abs!$B233,[1]Rep1!$B:$B,0),0)</f>
        <v>-6.7007940189644404E-5</v>
      </c>
      <c r="Q233" s="272">
        <f>INDEX([1]Rep1!AE:AE,MATCH([1]Abs!$B233,[1]Rep1!$B:$B,0),0)</f>
        <v>-1.5539025628976101E-3</v>
      </c>
      <c r="R233" s="207"/>
      <c r="S233" s="269">
        <f>INDEX([1]Rep1!AF:AF,MATCH([1]Abs!$B233,[1]Rep1!$B:$B,0),0)</f>
        <v>-6.5449416759188201E-6</v>
      </c>
      <c r="T233" s="210">
        <f>INDEX([1]Rep1!AG:AG,MATCH([1]Abs!$B233,[1]Rep1!$B:$B,0),0)</f>
        <v>-1.5177606744357601E-4</v>
      </c>
      <c r="U233" s="207"/>
      <c r="V233" s="269">
        <f>INDEX([1]Rep1!AH:AH,MATCH([1]Abs!$B233,[1]Rep1!$B:$B,0),0)</f>
        <v>-9.2742839695846603E-8</v>
      </c>
      <c r="W233" s="210">
        <f>INDEX([1]Rep1!AI:AI,MATCH([1]Abs!$B233,[1]Rep1!$B:$B,0),0)</f>
        <v>-2.1506906315586102E-6</v>
      </c>
      <c r="X233" s="44"/>
      <c r="AA233" s="116">
        <f t="shared" si="31"/>
        <v>2.3189812293688437E-3</v>
      </c>
      <c r="AB233" s="116">
        <f t="shared" si="32"/>
        <v>2.3189825578165467E-3</v>
      </c>
      <c r="AC233" s="116">
        <f t="shared" si="33"/>
        <v>2.3163321402961041E-3</v>
      </c>
      <c r="AE233" s="117">
        <f t="shared" si="34"/>
        <v>1.5546227823372528E-3</v>
      </c>
      <c r="AF233" s="116">
        <f t="shared" si="35"/>
        <v>2.3189827325432468E-3</v>
      </c>
      <c r="AG233" s="117">
        <f t="shared" si="36"/>
        <v>1.5231564249488199E-4</v>
      </c>
      <c r="AH233" s="116">
        <f t="shared" si="37"/>
        <v>2.31898273381204E-3</v>
      </c>
      <c r="AI233" s="117">
        <f t="shared" si="38"/>
        <v>2.1511080754158693E-6</v>
      </c>
      <c r="AJ233" s="116">
        <f t="shared" si="39"/>
        <v>2.3189824260112148E-3</v>
      </c>
    </row>
    <row r="234" spans="2:36" x14ac:dyDescent="0.35">
      <c r="B234" s="50" t="s">
        <v>397</v>
      </c>
      <c r="C234" s="113" t="s">
        <v>379</v>
      </c>
      <c r="E234" s="268" t="s">
        <v>398</v>
      </c>
      <c r="F234" s="198"/>
      <c r="G234" s="269">
        <f>SUMIF([1]Detallado!$M:$M,[1]Abs!$B234,[1]Detallado!X:X)</f>
        <v>1.35040079746402E-3</v>
      </c>
      <c r="H234" s="210">
        <f>SUMIF([1]Detallado!$M:$M,[1]Abs!$B234,[1]Detallado!Y:Y)</f>
        <v>9.6685168058385798E-2</v>
      </c>
      <c r="I234" s="207"/>
      <c r="J234" s="269">
        <f>SUMIF([1]Detallado!$M:$M,[1]Abs!$B234,[1]Detallado!AI:AI)</f>
        <v>5.2836497906235099E-3</v>
      </c>
      <c r="K234" s="210">
        <f>SUMIF([1]Detallado!$M:$M,[1]Abs!$B234,[1]Detallado!AJ:AJ)</f>
        <v>0.37829551709611697</v>
      </c>
      <c r="L234" s="207"/>
      <c r="M234" s="269">
        <f>SUMIF([1]Detallado!$M:$M,[1]Abs!$B234,[1]Detallado!AT:AT)</f>
        <v>2.0035971328508698E-3</v>
      </c>
      <c r="N234" s="210">
        <f>SUMIF([1]Detallado!$M:$M,[1]Abs!$B234,[1]Detallado!AU:AU)</f>
        <v>0.14345231865498001</v>
      </c>
      <c r="O234" s="207"/>
      <c r="P234" s="269">
        <f>INDEX([1]Rep1!AD:AD,MATCH([1]Abs!$B234,[1]Rep1!$B:$B,0),0)</f>
        <v>-2.0910474888544199E-4</v>
      </c>
      <c r="Q234" s="272">
        <f>INDEX([1]Rep1!AE:AE,MATCH([1]Abs!$B234,[1]Rep1!$B:$B,0),0)</f>
        <v>-1.49713535601943E-2</v>
      </c>
      <c r="R234" s="207"/>
      <c r="S234" s="269">
        <f>INDEX([1]Rep1!AF:AF,MATCH([1]Abs!$B234,[1]Rep1!$B:$B,0),0)</f>
        <v>3.4145228606418301E-3</v>
      </c>
      <c r="T234" s="210">
        <f>INDEX([1]Rep1!AG:AG,MATCH([1]Abs!$B234,[1]Rep1!$B:$B,0),0)</f>
        <v>0.24447091355116901</v>
      </c>
      <c r="U234" s="207"/>
      <c r="V234" s="269">
        <f>INDEX([1]Rep1!AH:AH,MATCH([1]Abs!$B234,[1]Rep1!$B:$B,0),0)</f>
        <v>6.0660659023887003E-4</v>
      </c>
      <c r="W234" s="210">
        <f>INDEX([1]Rep1!AI:AI,MATCH([1]Abs!$B234,[1]Rep1!$B:$B,0),0)</f>
        <v>4.3431446598169297E-2</v>
      </c>
      <c r="X234" s="44"/>
      <c r="AA234" s="116">
        <f t="shared" si="31"/>
        <v>7.1597386672131221E-3</v>
      </c>
      <c r="AB234" s="116">
        <f t="shared" si="32"/>
        <v>7.1597386671510502E-3</v>
      </c>
      <c r="AC234" s="116">
        <f t="shared" si="33"/>
        <v>7.1597386671673445E-3</v>
      </c>
      <c r="AE234" s="117">
        <f t="shared" si="34"/>
        <v>0.1116565216185801</v>
      </c>
      <c r="AF234" s="116">
        <f t="shared" si="35"/>
        <v>7.1597386671659533E-3</v>
      </c>
      <c r="AG234" s="117">
        <f t="shared" si="36"/>
        <v>0.13382460354494796</v>
      </c>
      <c r="AH234" s="116">
        <f t="shared" si="37"/>
        <v>7.1597386672000727E-3</v>
      </c>
      <c r="AI234" s="117">
        <f t="shared" si="38"/>
        <v>0.10002087205681071</v>
      </c>
      <c r="AJ234" s="116">
        <f t="shared" si="39"/>
        <v>7.1597386672209197E-3</v>
      </c>
    </row>
    <row r="235" spans="2:36" x14ac:dyDescent="0.35">
      <c r="B235" s="50" t="s">
        <v>399</v>
      </c>
      <c r="C235" s="113" t="s">
        <v>379</v>
      </c>
      <c r="E235" s="268" t="s">
        <v>400</v>
      </c>
      <c r="F235" s="198"/>
      <c r="G235" s="269">
        <f>SUMIF([1]Detallado!$M:$M,[1]Abs!$B235,[1]Detallado!X:X)</f>
        <v>1.3162193652485501E-2</v>
      </c>
      <c r="H235" s="210">
        <f>SUMIF([1]Detallado!$M:$M,[1]Abs!$B235,[1]Detallado!Y:Y)</f>
        <v>1.6826252584900601</v>
      </c>
      <c r="I235" s="207"/>
      <c r="J235" s="269">
        <f>SUMIF([1]Detallado!$M:$M,[1]Abs!$B235,[1]Detallado!AI:AI)</f>
        <v>5.6565365913385797E-2</v>
      </c>
      <c r="K235" s="210">
        <f>SUMIF([1]Detallado!$M:$M,[1]Abs!$B235,[1]Detallado!AJ:AJ)</f>
        <v>7.2311892648424498</v>
      </c>
      <c r="L235" s="207"/>
      <c r="M235" s="269">
        <f>SUMIF([1]Detallado!$M:$M,[1]Abs!$B235,[1]Detallado!AT:AT)</f>
        <v>8.0139542902480404E-2</v>
      </c>
      <c r="N235" s="210">
        <f>SUMIF([1]Detallado!$M:$M,[1]Abs!$B235,[1]Detallado!AU:AU)</f>
        <v>10.244859075305699</v>
      </c>
      <c r="O235" s="207"/>
      <c r="P235" s="269">
        <f>INDEX([1]Rep1!AD:AD,MATCH([1]Abs!$B235,[1]Rep1!$B:$B,0),0)</f>
        <v>1.2208977769522801E-2</v>
      </c>
      <c r="Q235" s="272">
        <f>INDEX([1]Rep1!AE:AE,MATCH([1]Abs!$B235,[1]Rep1!$B:$B,0),0)</f>
        <v>1.56076828207638</v>
      </c>
      <c r="R235" s="207"/>
      <c r="S235" s="269">
        <f>INDEX([1]Rep1!AF:AF,MATCH([1]Abs!$B235,[1]Rep1!$B:$B,0),0)</f>
        <v>1.6891725076421799E-2</v>
      </c>
      <c r="T235" s="210">
        <f>INDEX([1]Rep1!AG:AG,MATCH([1]Abs!$B235,[1]Rep1!$B:$B,0),0)</f>
        <v>2.1594001747340701</v>
      </c>
      <c r="U235" s="207"/>
      <c r="V235" s="269">
        <f>INDEX([1]Rep1!AH:AH,MATCH([1]Abs!$B235,[1]Rep1!$B:$B,0),0)</f>
        <v>2.00174149320691E-2</v>
      </c>
      <c r="W235" s="210">
        <f>INDEX([1]Rep1!AI:AI,MATCH([1]Abs!$B235,[1]Rep1!$B:$B,0),0)</f>
        <v>2.5589813418393201</v>
      </c>
      <c r="X235" s="44"/>
      <c r="AA235" s="116">
        <f t="shared" ref="AA235:AA270" si="41">IFERROR(H235/G235/10000,0)</f>
        <v>1.2783775280287867E-2</v>
      </c>
      <c r="AB235" s="116">
        <f t="shared" ref="AB235:AB270" si="42">IFERROR(K235/J235/10000,0)</f>
        <v>1.2783775280292564E-2</v>
      </c>
      <c r="AC235" s="116">
        <f t="shared" ref="AC235:AC270" si="43">IFERROR(N235/M235/10000,0)</f>
        <v>1.278377528029126E-2</v>
      </c>
      <c r="AE235" s="117">
        <f t="shared" ref="AE235:AE270" si="44">+H235-Q235</f>
        <v>0.1218569764136801</v>
      </c>
      <c r="AF235" s="116">
        <f t="shared" ref="AF235:AF270" si="45">IFERROR(AE235/(G235-P235)/10000,0)</f>
        <v>1.2783775280258152E-2</v>
      </c>
      <c r="AG235" s="117">
        <f t="shared" ref="AG235:AG270" si="46">+K235-T235</f>
        <v>5.0717890901083802</v>
      </c>
      <c r="AH235" s="116">
        <f t="shared" ref="AH235:AH270" si="47">IFERROR(AG235/(J235-S235)/10000,0)</f>
        <v>1.2783775280293877E-2</v>
      </c>
      <c r="AI235" s="117">
        <f t="shared" ref="AI235:AI270" si="48">+N235-W235</f>
        <v>7.6858777334663788</v>
      </c>
      <c r="AJ235" s="116">
        <f t="shared" ref="AJ235:AJ270" si="49">IFERROR(AI235/(M235-V235)/10000,0)</f>
        <v>1.2783775280291029E-2</v>
      </c>
    </row>
    <row r="236" spans="2:36" x14ac:dyDescent="0.35">
      <c r="B236" s="50" t="s">
        <v>401</v>
      </c>
      <c r="C236" s="113" t="s">
        <v>379</v>
      </c>
      <c r="E236" s="268" t="s">
        <v>402</v>
      </c>
      <c r="F236" s="198"/>
      <c r="G236" s="269">
        <f>SUMIF([1]Detallado!$M:$M,[1]Abs!$B236,[1]Detallado!X:X)</f>
        <v>1.17768100950431E-3</v>
      </c>
      <c r="H236" s="270">
        <f>SUMIF([1]Detallado!$M:$M,[1]Abs!$B236,[1]Detallado!Y:Y)</f>
        <v>5.3106753523657298E-2</v>
      </c>
      <c r="I236" s="207"/>
      <c r="J236" s="271">
        <f>SUMIF([1]Detallado!$M:$M,[1]Abs!$B236,[1]Detallado!AI:AI)</f>
        <v>5.1791217909336702E-3</v>
      </c>
      <c r="K236" s="270">
        <f>SUMIF([1]Detallado!$M:$M,[1]Abs!$B236,[1]Detallado!AJ:AJ)</f>
        <v>0.23354910387185501</v>
      </c>
      <c r="L236" s="207"/>
      <c r="M236" s="269">
        <f>SUMIF([1]Detallado!$M:$M,[1]Abs!$B236,[1]Detallado!AT:AT)</f>
        <v>1.15239743732029E-2</v>
      </c>
      <c r="N236" s="270">
        <f>SUMIF([1]Detallado!$M:$M,[1]Abs!$B236,[1]Detallado!AU:AU)</f>
        <v>0.51966607401032805</v>
      </c>
      <c r="O236" s="207"/>
      <c r="P236" s="269">
        <f>INDEX([1]Rep1!AD:AD,MATCH([1]Abs!$B236,[1]Rep1!$B:$B,0),0)</f>
        <v>3.3676871816540002E-5</v>
      </c>
      <c r="Q236" s="272">
        <f>INDEX([1]Rep1!AE:AE,MATCH([1]Abs!$B236,[1]Rep1!$B:$B,0),0)</f>
        <v>1.5186364701171499E-3</v>
      </c>
      <c r="R236" s="207"/>
      <c r="S236" s="269">
        <f>INDEX([1]Rep1!AF:AF,MATCH([1]Abs!$B236,[1]Rep1!$B:$B,0),0)</f>
        <v>-1.6273901819356901E-3</v>
      </c>
      <c r="T236" s="210">
        <f>INDEX([1]Rep1!AG:AG,MATCH([1]Abs!$B236,[1]Rep1!$B:$B,0),0)</f>
        <v>-7.3386094011004904E-2</v>
      </c>
      <c r="U236" s="207"/>
      <c r="V236" s="269">
        <f>INDEX([1]Rep1!AH:AH,MATCH([1]Abs!$B236,[1]Rep1!$B:$B,0),0)</f>
        <v>-9.4137510014078796E-4</v>
      </c>
      <c r="W236" s="210">
        <f>INDEX([1]Rep1!AI:AI,MATCH([1]Abs!$B236,[1]Rep1!$B:$B,0),0)</f>
        <v>-4.2450693364354301E-2</v>
      </c>
      <c r="X236" s="44"/>
      <c r="AA236" s="116">
        <f>IFERROR(H236/G236/10000,0)</f>
        <v>4.5094344814144635E-3</v>
      </c>
      <c r="AB236" s="116">
        <f>IFERROR(K236/J236/10000,0)</f>
        <v>4.509434481357346E-3</v>
      </c>
      <c r="AC236" s="116">
        <f>IFERROR(N236/M236/10000,0)</f>
        <v>4.5094344813775859E-3</v>
      </c>
      <c r="AE236" s="117">
        <f>+H236-Q236</f>
        <v>5.1588117053540147E-2</v>
      </c>
      <c r="AF236" s="116">
        <f>IFERROR(AE236/(G236-P236)/10000,0)</f>
        <v>4.5094344814004469E-3</v>
      </c>
      <c r="AG236" s="117">
        <f>+K236-T236</f>
        <v>0.30693519788285994</v>
      </c>
      <c r="AH236" s="116">
        <f>IFERROR(AG236/(J236-S236)/10000,0)</f>
        <v>4.509434481365762E-3</v>
      </c>
      <c r="AI236" s="117">
        <f>+N236-W236</f>
        <v>0.5621167673746823</v>
      </c>
      <c r="AJ236" s="116">
        <f>IFERROR(AI236/(M236-V236)/10000,0)</f>
        <v>4.5094344813735969E-3</v>
      </c>
    </row>
    <row r="237" spans="2:36" x14ac:dyDescent="0.35">
      <c r="B237" s="50" t="s">
        <v>403</v>
      </c>
      <c r="C237" s="113" t="s">
        <v>379</v>
      </c>
      <c r="E237" s="268" t="s">
        <v>404</v>
      </c>
      <c r="F237" s="198"/>
      <c r="G237" s="269">
        <f>SUMIF([1]Detallado!$M:$M,[1]Abs!$B237,[1]Detallado!X:X)</f>
        <v>1.39856551211287E-3</v>
      </c>
      <c r="H237" s="270">
        <f>SUMIF([1]Detallado!$M:$M,[1]Abs!$B237,[1]Detallado!Y:Y)</f>
        <v>2.8973888412942E-2</v>
      </c>
      <c r="I237" s="207"/>
      <c r="J237" s="271">
        <f>SUMIF([1]Detallado!$M:$M,[1]Abs!$B237,[1]Detallado!AI:AI)</f>
        <v>1.0850848473108799E-3</v>
      </c>
      <c r="K237" s="270">
        <f>SUMIF([1]Detallado!$M:$M,[1]Abs!$B237,[1]Detallado!AJ:AJ)</f>
        <v>2.2479552808096801E-2</v>
      </c>
      <c r="L237" s="207"/>
      <c r="M237" s="269">
        <f>SUMIF([1]Detallado!$M:$M,[1]Abs!$B237,[1]Detallado!AT:AT)</f>
        <v>8.7107413399104504E-4</v>
      </c>
      <c r="N237" s="270">
        <f>SUMIF([1]Detallado!$M:$M,[1]Abs!$B237,[1]Detallado!AU:AU)</f>
        <v>1.8045922438591998E-2</v>
      </c>
      <c r="O237" s="207"/>
      <c r="P237" s="269">
        <f>INDEX([1]Rep1!AD:AD,MATCH([1]Abs!$B237,[1]Rep1!$B:$B,0),0)</f>
        <v>-1.45423530483852E-3</v>
      </c>
      <c r="Q237" s="272">
        <f>INDEX([1]Rep1!AE:AE,MATCH([1]Abs!$B237,[1]Rep1!$B:$B,0),0)</f>
        <v>-3.0127191813944101E-2</v>
      </c>
      <c r="R237" s="207"/>
      <c r="S237" s="269">
        <f>INDEX([1]Rep1!AF:AF,MATCH([1]Abs!$B237,[1]Rep1!$B:$B,0),0)</f>
        <v>3.6628329631378499E-4</v>
      </c>
      <c r="T237" s="210">
        <f>INDEX([1]Rep1!AG:AG,MATCH([1]Abs!$B237,[1]Rep1!$B:$B,0),0)</f>
        <v>7.5882404244500398E-3</v>
      </c>
      <c r="U237" s="207"/>
      <c r="V237" s="269">
        <f>INDEX([1]Rep1!AH:AH,MATCH([1]Abs!$B237,[1]Rep1!$B:$B,0),0)</f>
        <v>5.9725876090509297E-5</v>
      </c>
      <c r="W237" s="210">
        <f>INDEX([1]Rep1!AI:AI,MATCH([1]Abs!$B237,[1]Rep1!$B:$B,0),0)</f>
        <v>1.2373327194178101E-3</v>
      </c>
      <c r="X237" s="44"/>
      <c r="AA237" s="116">
        <f>IFERROR(H237/G237/10000,0)</f>
        <v>2.071686178588085E-3</v>
      </c>
      <c r="AB237" s="116">
        <f>IFERROR(K237/J237/10000,0)</f>
        <v>2.071686178625287E-3</v>
      </c>
      <c r="AC237" s="116">
        <f>IFERROR(N237/M237/10000,0)</f>
        <v>2.0716861785242168E-3</v>
      </c>
      <c r="AE237" s="117">
        <f>+H237-Q237</f>
        <v>5.91010802268861E-2</v>
      </c>
      <c r="AF237" s="116">
        <f>IFERROR(AE237/(G237-P237)/10000,0)</f>
        <v>2.0716861785690221E-3</v>
      </c>
      <c r="AG237" s="117">
        <f>+K237-T237</f>
        <v>1.489131238364676E-2</v>
      </c>
      <c r="AH237" s="116">
        <f>IFERROR(AG237/(J237-S237)/10000,0)</f>
        <v>2.0716861786107838E-3</v>
      </c>
      <c r="AI237" s="117">
        <f>+N237-W237</f>
        <v>1.6808589719174188E-2</v>
      </c>
      <c r="AJ237" s="116">
        <f>IFERROR(AI237/(M237-V237)/10000,0)</f>
        <v>2.0716861785922236E-3</v>
      </c>
    </row>
    <row r="238" spans="2:36" x14ac:dyDescent="0.35">
      <c r="B238" s="50" t="s">
        <v>405</v>
      </c>
      <c r="C238" s="113" t="s">
        <v>379</v>
      </c>
      <c r="E238" s="268" t="s">
        <v>406</v>
      </c>
      <c r="F238" s="198"/>
      <c r="G238" s="269">
        <f>SUMIF([1]Detallado!$M:$M,[1]Abs!$B238,[1]Detallado!X:X)</f>
        <v>6.8456851817518297E-4</v>
      </c>
      <c r="H238" s="270">
        <f>SUMIF([1]Detallado!$M:$M,[1]Abs!$B238,[1]Detallado!Y:Y)</f>
        <v>6.8992664068456805E-2</v>
      </c>
      <c r="I238" s="207"/>
      <c r="J238" s="271">
        <f>SUMIF([1]Detallado!$M:$M,[1]Abs!$B238,[1]Detallado!AI:AI)</f>
        <v>6.9400708726808703E-4</v>
      </c>
      <c r="K238" s="270">
        <f>SUMIF([1]Detallado!$M:$M,[1]Abs!$B238,[1]Detallado!AJ:AJ)</f>
        <v>6.9943908553859999E-2</v>
      </c>
      <c r="L238" s="207"/>
      <c r="M238" s="269">
        <f>SUMIF([1]Detallado!$M:$M,[1]Abs!$B238,[1]Detallado!AT:AT)</f>
        <v>2.8560038785896798E-4</v>
      </c>
      <c r="N238" s="270">
        <f>SUMIF([1]Detallado!$M:$M,[1]Abs!$B238,[1]Detallado!AU:AU)</f>
        <v>2.87835784074097E-2</v>
      </c>
      <c r="O238" s="207"/>
      <c r="P238" s="269">
        <f>INDEX([1]Rep1!AD:AD,MATCH([1]Abs!$B238,[1]Rep1!$B:$B,0),0)</f>
        <v>-7.4970202017931502E-4</v>
      </c>
      <c r="Q238" s="272">
        <f>INDEX([1]Rep1!AE:AE,MATCH([1]Abs!$B238,[1]Rep1!$B:$B,0),0)</f>
        <v>-7.5556994306727507E-2</v>
      </c>
      <c r="R238" s="207"/>
      <c r="S238" s="269">
        <f>INDEX([1]Rep1!AF:AF,MATCH([1]Abs!$B238,[1]Rep1!$B:$B,0),0)</f>
        <v>4.5370376547001199E-4</v>
      </c>
      <c r="T238" s="210">
        <f>INDEX([1]Rep1!AG:AG,MATCH([1]Abs!$B238,[1]Rep1!$B:$B,0),0)</f>
        <v>4.5725490797528502E-2</v>
      </c>
      <c r="U238" s="207"/>
      <c r="V238" s="269">
        <f>INDEX([1]Rep1!AH:AH,MATCH([1]Abs!$B238,[1]Rep1!$B:$B,0),0)</f>
        <v>1.6460368443228299E-4</v>
      </c>
      <c r="W238" s="210">
        <f>INDEX([1]Rep1!AI:AI,MATCH([1]Abs!$B238,[1]Rep1!$B:$B,0),0)</f>
        <v>1.6589203860630598E-2</v>
      </c>
      <c r="X238" s="44"/>
      <c r="AA238" s="116">
        <f t="shared" ref="AA238:AA243" si="50">IFERROR(H238/G238/10000,0)</f>
        <v>1.0078270068913889E-2</v>
      </c>
      <c r="AB238" s="116">
        <f t="shared" ref="AB238:AB243" si="51">IFERROR(K238/J238/10000,0)</f>
        <v>1.007827006914145E-2</v>
      </c>
      <c r="AC238" s="116">
        <f t="shared" ref="AC238:AC243" si="52">IFERROR(N238/M238/10000,0)</f>
        <v>1.0078270069305117E-2</v>
      </c>
      <c r="AE238" s="117">
        <f t="shared" ref="AE238:AE243" si="53">+H238-Q238</f>
        <v>0.1445496583751843</v>
      </c>
      <c r="AF238" s="116">
        <f t="shared" ref="AF238:AF243" si="54">IFERROR(AE238/(G238-P238)/10000,0)</f>
        <v>1.0078270068980322E-2</v>
      </c>
      <c r="AG238" s="117">
        <f t="shared" ref="AG238:AG243" si="55">+K238-T238</f>
        <v>2.4218417756331496E-2</v>
      </c>
      <c r="AH238" s="116">
        <f t="shared" ref="AH238:AH243" si="56">IFERROR(AG238/(J238-S238)/10000,0)</f>
        <v>1.0078270069309338E-2</v>
      </c>
      <c r="AI238" s="117">
        <f t="shared" ref="AI238:AI243" si="57">+N238-W238</f>
        <v>1.2194374546779102E-2</v>
      </c>
      <c r="AJ238" s="116">
        <f t="shared" ref="AJ238:AJ243" si="58">IFERROR(AI238/(M238-V238)/10000,0)</f>
        <v>1.0078270069703169E-2</v>
      </c>
    </row>
    <row r="239" spans="2:36" x14ac:dyDescent="0.35">
      <c r="B239" s="50" t="s">
        <v>407</v>
      </c>
      <c r="C239" s="113" t="s">
        <v>379</v>
      </c>
      <c r="E239" s="268" t="s">
        <v>408</v>
      </c>
      <c r="F239" s="198"/>
      <c r="G239" s="269">
        <f>SUMIF([1]Detallado!$M:$M,[1]Abs!$B239,[1]Detallado!X:X)</f>
        <v>1.80125205955979E-3</v>
      </c>
      <c r="H239" s="270">
        <f>SUMIF([1]Detallado!$M:$M,[1]Abs!$B239,[1]Detallado!Y:Y)</f>
        <v>0.16749216664724301</v>
      </c>
      <c r="I239" s="207"/>
      <c r="J239" s="271">
        <f>SUMIF([1]Detallado!$M:$M,[1]Abs!$B239,[1]Detallado!AI:AI)</f>
        <v>8.6484742298821896E-4</v>
      </c>
      <c r="K239" s="270">
        <f>SUMIF([1]Detallado!$M:$M,[1]Abs!$B239,[1]Detallado!AJ:AJ)</f>
        <v>8.04191550685118E-2</v>
      </c>
      <c r="L239" s="207"/>
      <c r="M239" s="269">
        <f>SUMIF([1]Detallado!$M:$M,[1]Abs!$B239,[1]Detallado!AT:AT)</f>
        <v>9.7928824964491401E-5</v>
      </c>
      <c r="N239" s="270">
        <f>SUMIF([1]Detallado!$M:$M,[1]Abs!$B239,[1]Detallado!AU:AU)</f>
        <v>9.1060609674897802E-3</v>
      </c>
      <c r="O239" s="207"/>
      <c r="P239" s="269">
        <f>INDEX([1]Rep1!AD:AD,MATCH([1]Abs!$B239,[1]Rep1!$B:$B,0),0)</f>
        <v>-9.6861382261090301E-4</v>
      </c>
      <c r="Q239" s="272">
        <f>INDEX([1]Rep1!AE:AE,MATCH([1]Abs!$B239,[1]Rep1!$B:$B,0),0)</f>
        <v>-9.0068031807273893E-2</v>
      </c>
      <c r="R239" s="207"/>
      <c r="S239" s="269">
        <f>INDEX([1]Rep1!AF:AF,MATCH([1]Abs!$B239,[1]Rep1!$B:$B,0),0)</f>
        <v>5.0310393038027897E-4</v>
      </c>
      <c r="T239" s="210">
        <f>INDEX([1]Rep1!AG:AG,MATCH([1]Abs!$B239,[1]Rep1!$B:$B,0),0)</f>
        <v>4.67818853555012E-2</v>
      </c>
      <c r="U239" s="207"/>
      <c r="V239" s="269">
        <f>INDEX([1]Rep1!AH:AH,MATCH([1]Abs!$B239,[1]Rep1!$B:$B,0),0)</f>
        <v>6.7852435009167604E-5</v>
      </c>
      <c r="W239" s="210">
        <f>INDEX([1]Rep1!AI:AI,MATCH([1]Abs!$B239,[1]Rep1!$B:$B,0),0)</f>
        <v>6.3093620308620497E-3</v>
      </c>
      <c r="X239" s="44"/>
      <c r="AA239" s="116">
        <f t="shared" si="50"/>
        <v>9.2986523323213624E-3</v>
      </c>
      <c r="AB239" s="116">
        <f t="shared" si="51"/>
        <v>9.2986523322978413E-3</v>
      </c>
      <c r="AC239" s="116">
        <f t="shared" si="52"/>
        <v>9.2986523332548934E-3</v>
      </c>
      <c r="AE239" s="117">
        <f t="shared" si="53"/>
        <v>0.25756019845451689</v>
      </c>
      <c r="AF239" s="116">
        <f t="shared" si="54"/>
        <v>9.2986523323169597E-3</v>
      </c>
      <c r="AG239" s="117">
        <f t="shared" si="55"/>
        <v>3.3637269713010599E-2</v>
      </c>
      <c r="AH239" s="116">
        <f t="shared" si="56"/>
        <v>9.2986523324876773E-3</v>
      </c>
      <c r="AI239" s="117">
        <f t="shared" si="57"/>
        <v>2.7966989366277305E-3</v>
      </c>
      <c r="AJ239" s="116">
        <f t="shared" si="58"/>
        <v>9.2986523342130332E-3</v>
      </c>
    </row>
    <row r="240" spans="2:36" x14ac:dyDescent="0.35">
      <c r="B240" s="50" t="s">
        <v>409</v>
      </c>
      <c r="C240" s="113" t="s">
        <v>379</v>
      </c>
      <c r="E240" s="268" t="s">
        <v>410</v>
      </c>
      <c r="F240" s="198"/>
      <c r="G240" s="269">
        <f>SUMIF([1]Detallado!$M:$M,[1]Abs!$B240,[1]Detallado!X:X)</f>
        <v>1.2587517790249999E-3</v>
      </c>
      <c r="H240" s="270">
        <f>SUMIF([1]Detallado!$M:$M,[1]Abs!$B240,[1]Detallado!Y:Y)</f>
        <v>8.42064831219069E-2</v>
      </c>
      <c r="I240" s="207"/>
      <c r="J240" s="271">
        <f>SUMIF([1]Detallado!$M:$M,[1]Abs!$B240,[1]Detallado!AI:AI)</f>
        <v>5.3584948640798401E-4</v>
      </c>
      <c r="K240" s="270">
        <f>SUMIF([1]Detallado!$M:$M,[1]Abs!$B240,[1]Detallado!AJ:AJ)</f>
        <v>3.5846623205326701E-2</v>
      </c>
      <c r="L240" s="207"/>
      <c r="M240" s="269">
        <f>SUMIF([1]Detallado!$M:$M,[1]Abs!$B240,[1]Detallado!AT:AT)</f>
        <v>7.5314266797035898E-5</v>
      </c>
      <c r="N240" s="270">
        <f>SUMIF([1]Detallado!$M:$M,[1]Abs!$B240,[1]Detallado!AU:AU)</f>
        <v>5.0382844674068403E-3</v>
      </c>
      <c r="O240" s="207"/>
      <c r="P240" s="269">
        <f>INDEX([1]Rep1!AD:AD,MATCH([1]Abs!$B240,[1]Rep1!$B:$B,0),0)</f>
        <v>-2.8673299242817701E-5</v>
      </c>
      <c r="Q240" s="272">
        <f>INDEX([1]Rep1!AE:AE,MATCH([1]Abs!$B240,[1]Rep1!$B:$B,0),0)</f>
        <v>-1.91815235454165E-3</v>
      </c>
      <c r="R240" s="207"/>
      <c r="S240" s="269">
        <f>INDEX([1]Rep1!AF:AF,MATCH([1]Abs!$B240,[1]Rep1!$B:$B,0),0)</f>
        <v>2.7812244942641801E-4</v>
      </c>
      <c r="T240" s="210">
        <f>INDEX([1]Rep1!AG:AG,MATCH([1]Abs!$B240,[1]Rep1!$B:$B,0),0)</f>
        <v>1.86055056554215E-2</v>
      </c>
      <c r="U240" s="207"/>
      <c r="V240" s="269">
        <f>INDEX([1]Rep1!AH:AH,MATCH([1]Abs!$B240,[1]Rep1!$B:$B,0),0)</f>
        <v>8.1752050657300104E-6</v>
      </c>
      <c r="W240" s="210">
        <f>INDEX([1]Rep1!AI:AI,MATCH([1]Abs!$B240,[1]Rep1!$B:$B,0),0)</f>
        <v>5.4689516918709905E-4</v>
      </c>
      <c r="X240" s="44"/>
      <c r="AA240" s="116">
        <f t="shared" si="50"/>
        <v>6.6896813593488062E-3</v>
      </c>
      <c r="AB240" s="116">
        <f t="shared" si="51"/>
        <v>6.68968135914828E-3</v>
      </c>
      <c r="AC240" s="116">
        <f t="shared" si="52"/>
        <v>6.6896813600861209E-3</v>
      </c>
      <c r="AE240" s="117">
        <f t="shared" si="53"/>
        <v>8.6124635476448552E-2</v>
      </c>
      <c r="AF240" s="116">
        <f t="shared" si="54"/>
        <v>6.6896813593476084E-3</v>
      </c>
      <c r="AG240" s="117">
        <f t="shared" si="55"/>
        <v>1.7241117549905201E-2</v>
      </c>
      <c r="AH240" s="116">
        <f t="shared" si="56"/>
        <v>6.6896813589403803E-3</v>
      </c>
      <c r="AI240" s="117">
        <f t="shared" si="57"/>
        <v>4.4913892982197416E-3</v>
      </c>
      <c r="AJ240" s="116">
        <f t="shared" si="58"/>
        <v>6.6896813604493347E-3</v>
      </c>
    </row>
    <row r="241" spans="2:36" x14ac:dyDescent="0.35">
      <c r="B241" s="50" t="s">
        <v>411</v>
      </c>
      <c r="C241" s="113" t="s">
        <v>379</v>
      </c>
      <c r="E241" s="268" t="s">
        <v>412</v>
      </c>
      <c r="F241" s="198"/>
      <c r="G241" s="269">
        <f>SUMIF([1]Detallado!$M:$M,[1]Abs!$B241,[1]Detallado!X:X)</f>
        <v>7.3325965681436797E-4</v>
      </c>
      <c r="H241" s="270">
        <f>SUMIF([1]Detallado!$M:$M,[1]Abs!$B241,[1]Detallado!Y:Y)</f>
        <v>0.109427873427048</v>
      </c>
      <c r="I241" s="207"/>
      <c r="J241" s="271">
        <f>SUMIF([1]Detallado!$M:$M,[1]Abs!$B241,[1]Detallado!AI:AI)</f>
        <v>5.1689854768889902E-4</v>
      </c>
      <c r="K241" s="270">
        <f>SUMIF([1]Detallado!$M:$M,[1]Abs!$B241,[1]Detallado!AJ:AJ)</f>
        <v>7.7139262095737807E-2</v>
      </c>
      <c r="L241" s="207"/>
      <c r="M241" s="269">
        <f>SUMIF([1]Detallado!$M:$M,[1]Abs!$B241,[1]Detallado!AT:AT)</f>
        <v>8.2299446077014097E-4</v>
      </c>
      <c r="N241" s="270">
        <f>SUMIF([1]Detallado!$M:$M,[1]Abs!$B241,[1]Detallado!AU:AU)</f>
        <v>0.12281943080783</v>
      </c>
      <c r="O241" s="207"/>
      <c r="P241" s="269">
        <f>INDEX([1]Rep1!AD:AD,MATCH([1]Abs!$B241,[1]Rep1!$B:$B,0),0)</f>
        <v>-1.89649889355252E-4</v>
      </c>
      <c r="Q241" s="272">
        <f>INDEX([1]Rep1!AE:AE,MATCH([1]Abs!$B241,[1]Rep1!$B:$B,0),0)</f>
        <v>-2.8302367237734799E-2</v>
      </c>
      <c r="R241" s="207"/>
      <c r="S241" s="269">
        <f>INDEX([1]Rep1!AF:AF,MATCH([1]Abs!$B241,[1]Rep1!$B:$B,0),0)</f>
        <v>6.8678908722125294E-5</v>
      </c>
      <c r="T241" s="210">
        <f>INDEX([1]Rep1!AG:AG,MATCH([1]Abs!$B241,[1]Rep1!$B:$B,0),0)</f>
        <v>1.02492846307379E-2</v>
      </c>
      <c r="U241" s="207"/>
      <c r="V241" s="269">
        <f>INDEX([1]Rep1!AH:AH,MATCH([1]Abs!$B241,[1]Rep1!$B:$B,0),0)</f>
        <v>2.3619380265319401E-5</v>
      </c>
      <c r="W241" s="210">
        <f>INDEX([1]Rep1!AI:AI,MATCH([1]Abs!$B241,[1]Rep1!$B:$B,0),0)</f>
        <v>3.5248339797261398E-3</v>
      </c>
      <c r="X241" s="44"/>
      <c r="AA241" s="116">
        <f t="shared" si="50"/>
        <v>1.4923482072156435E-2</v>
      </c>
      <c r="AB241" s="116">
        <f t="shared" si="51"/>
        <v>1.4923482072185064E-2</v>
      </c>
      <c r="AC241" s="116">
        <f t="shared" si="52"/>
        <v>1.4923482072151271E-2</v>
      </c>
      <c r="AE241" s="117">
        <f t="shared" si="53"/>
        <v>0.13773024066478279</v>
      </c>
      <c r="AF241" s="116">
        <f t="shared" si="54"/>
        <v>1.4923482072149852E-2</v>
      </c>
      <c r="AG241" s="117">
        <f t="shared" si="55"/>
        <v>6.6889977464999903E-2</v>
      </c>
      <c r="AH241" s="116">
        <f t="shared" si="56"/>
        <v>1.4923482072136162E-2</v>
      </c>
      <c r="AI241" s="117">
        <f t="shared" si="57"/>
        <v>0.11929459682810387</v>
      </c>
      <c r="AJ241" s="116">
        <f t="shared" si="58"/>
        <v>1.4923482072116499E-2</v>
      </c>
    </row>
    <row r="242" spans="2:36" x14ac:dyDescent="0.35">
      <c r="B242" s="50" t="s">
        <v>413</v>
      </c>
      <c r="C242" s="113" t="s">
        <v>379</v>
      </c>
      <c r="E242" s="268" t="s">
        <v>414</v>
      </c>
      <c r="F242" s="198"/>
      <c r="G242" s="269">
        <f>SUMIF([1]Detallado!$M:$M,[1]Abs!$B242,[1]Detallado!X:X)</f>
        <v>2.5139176604224499E-3</v>
      </c>
      <c r="H242" s="270">
        <f>SUMIF([1]Detallado!$M:$M,[1]Abs!$B242,[1]Detallado!Y:Y)</f>
        <v>0.209289535013646</v>
      </c>
      <c r="I242" s="207"/>
      <c r="J242" s="271">
        <f>SUMIF([1]Detallado!$M:$M,[1]Abs!$B242,[1]Detallado!AI:AI)</f>
        <v>3.25310889363979E-3</v>
      </c>
      <c r="K242" s="270">
        <f>SUMIF([1]Detallado!$M:$M,[1]Abs!$B242,[1]Detallado!AJ:AJ)</f>
        <v>0.27082893701013699</v>
      </c>
      <c r="L242" s="207"/>
      <c r="M242" s="269">
        <f>SUMIF([1]Detallado!$M:$M,[1]Abs!$B242,[1]Detallado!AT:AT)</f>
        <v>3.2527522417035702E-3</v>
      </c>
      <c r="N242" s="270">
        <f>SUMIF([1]Detallado!$M:$M,[1]Abs!$B242,[1]Detallado!AU:AU)</f>
        <v>0.27079924490136498</v>
      </c>
      <c r="O242" s="207"/>
      <c r="P242" s="269">
        <f>INDEX([1]Rep1!AD:AD,MATCH([1]Abs!$B242,[1]Rep1!$B:$B,0),0)</f>
        <v>-7.2691098200358597E-4</v>
      </c>
      <c r="Q242" s="272">
        <f>INDEX([1]Rep1!AE:AE,MATCH([1]Abs!$B242,[1]Rep1!$B:$B,0),0)</f>
        <v>-6.05170423101834E-2</v>
      </c>
      <c r="R242" s="207"/>
      <c r="S242" s="269">
        <f>INDEX([1]Rep1!AF:AF,MATCH([1]Abs!$B242,[1]Rep1!$B:$B,0),0)</f>
        <v>8.9307633518312304E-4</v>
      </c>
      <c r="T242" s="210">
        <f>INDEX([1]Rep1!AG:AG,MATCH([1]Abs!$B242,[1]Rep1!$B:$B,0),0)</f>
        <v>7.4350697266391194E-2</v>
      </c>
      <c r="U242" s="207"/>
      <c r="V242" s="269">
        <f>INDEX([1]Rep1!AH:AH,MATCH([1]Abs!$B242,[1]Rep1!$B:$B,0),0)</f>
        <v>-7.5406090910629E-4</v>
      </c>
      <c r="W242" s="210">
        <f>INDEX([1]Rep1!AI:AI,MATCH([1]Abs!$B242,[1]Rep1!$B:$B,0),0)</f>
        <v>-6.2777337350497106E-2</v>
      </c>
      <c r="X242" s="44"/>
      <c r="AA242" s="116">
        <f t="shared" si="50"/>
        <v>8.3252342870480511E-3</v>
      </c>
      <c r="AB242" s="116">
        <f t="shared" si="51"/>
        <v>8.3252342871042335E-3</v>
      </c>
      <c r="AC242" s="116">
        <f t="shared" si="52"/>
        <v>8.3252342871198443E-3</v>
      </c>
      <c r="AE242" s="117">
        <f t="shared" si="53"/>
        <v>0.2698065773238294</v>
      </c>
      <c r="AF242" s="116">
        <f t="shared" si="54"/>
        <v>8.3252342870512343E-3</v>
      </c>
      <c r="AG242" s="117">
        <f t="shared" si="55"/>
        <v>0.19647823974374579</v>
      </c>
      <c r="AH242" s="116">
        <f t="shared" si="56"/>
        <v>8.3252342871164408E-3</v>
      </c>
      <c r="AI242" s="117">
        <f t="shared" si="57"/>
        <v>0.3335765822518621</v>
      </c>
      <c r="AJ242" s="116">
        <f t="shared" si="58"/>
        <v>8.3252342871151692E-3</v>
      </c>
    </row>
    <row r="243" spans="2:36" x14ac:dyDescent="0.35">
      <c r="B243" s="50" t="s">
        <v>415</v>
      </c>
      <c r="C243" s="113" t="s">
        <v>379</v>
      </c>
      <c r="E243" s="268" t="s">
        <v>416</v>
      </c>
      <c r="F243" s="198"/>
      <c r="G243" s="269">
        <f>SUMIF([1]Detallado!$M:$M,[1]Abs!$B243,[1]Detallado!X:X)</f>
        <v>1.2411465333121E-2</v>
      </c>
      <c r="H243" s="270">
        <f>SUMIF([1]Detallado!$M:$M,[1]Abs!$B243,[1]Detallado!Y:Y)</f>
        <v>2.11899560799145</v>
      </c>
      <c r="I243" s="207"/>
      <c r="J243" s="271">
        <f>SUMIF([1]Detallado!$M:$M,[1]Abs!$B243,[1]Detallado!AI:AI)</f>
        <v>3.0518092849197002E-3</v>
      </c>
      <c r="K243" s="270">
        <f>SUMIF([1]Detallado!$M:$M,[1]Abs!$B243,[1]Detallado!AJ:AJ)</f>
        <v>0.52103198918018701</v>
      </c>
      <c r="L243" s="207"/>
      <c r="M243" s="269">
        <f>SUMIF([1]Detallado!$M:$M,[1]Abs!$B243,[1]Detallado!AT:AT)</f>
        <v>3.4366667952026599E-3</v>
      </c>
      <c r="N243" s="270">
        <f>SUMIF([1]Detallado!$M:$M,[1]Abs!$B243,[1]Detallado!AU:AU)</f>
        <v>0.58673828188027199</v>
      </c>
      <c r="O243" s="207"/>
      <c r="P243" s="269">
        <f>INDEX([1]Rep1!AD:AD,MATCH([1]Abs!$B243,[1]Rep1!$B:$B,0),0)</f>
        <v>8.0443687288108898E-3</v>
      </c>
      <c r="Q243" s="272">
        <f>INDEX([1]Rep1!AE:AE,MATCH([1]Abs!$B243,[1]Rep1!$B:$B,0),0)</f>
        <v>1.3734060844465601</v>
      </c>
      <c r="R243" s="207"/>
      <c r="S243" s="269">
        <f>INDEX([1]Rep1!AF:AF,MATCH([1]Abs!$B243,[1]Rep1!$B:$B,0),0)</f>
        <v>5.1057731227764701E-4</v>
      </c>
      <c r="T243" s="210">
        <f>INDEX([1]Rep1!AG:AG,MATCH([1]Abs!$B243,[1]Rep1!$B:$B,0),0)</f>
        <v>8.7170294015315397E-2</v>
      </c>
      <c r="U243" s="207"/>
      <c r="V243" s="269">
        <f>INDEX([1]Rep1!AH:AH,MATCH([1]Abs!$B243,[1]Rep1!$B:$B,0),0)</f>
        <v>-5.2938682759513702E-4</v>
      </c>
      <c r="W243" s="210">
        <f>INDEX([1]Rep1!AI:AI,MATCH([1]Abs!$B243,[1]Rep1!$B:$B,0),0)</f>
        <v>-9.0381621548329294E-2</v>
      </c>
      <c r="X243" s="44"/>
      <c r="AA243" s="116">
        <f t="shared" si="50"/>
        <v>1.7072888261926163E-2</v>
      </c>
      <c r="AB243" s="116">
        <f t="shared" si="51"/>
        <v>1.707288826188549E-2</v>
      </c>
      <c r="AC243" s="116">
        <f t="shared" si="52"/>
        <v>1.7072888261943708E-2</v>
      </c>
      <c r="AE243" s="117">
        <f t="shared" si="53"/>
        <v>0.74558952354488994</v>
      </c>
      <c r="AF243" s="116">
        <f t="shared" si="54"/>
        <v>1.7072888261941119E-2</v>
      </c>
      <c r="AG243" s="117">
        <f t="shared" si="55"/>
        <v>0.43386169516487161</v>
      </c>
      <c r="AH243" s="116">
        <f t="shared" si="56"/>
        <v>1.7072888261900655E-2</v>
      </c>
      <c r="AI243" s="117">
        <f t="shared" si="57"/>
        <v>0.67711990342860129</v>
      </c>
      <c r="AJ243" s="116">
        <f t="shared" si="58"/>
        <v>1.7072888261932692E-2</v>
      </c>
    </row>
    <row r="244" spans="2:36" x14ac:dyDescent="0.35">
      <c r="B244" s="50" t="s">
        <v>417</v>
      </c>
      <c r="C244" s="113" t="s">
        <v>379</v>
      </c>
      <c r="E244" s="268" t="s">
        <v>418</v>
      </c>
      <c r="F244" s="198"/>
      <c r="G244" s="269">
        <f>SUMIF([1]Detallado!$M:$M,[1]Abs!$B244,[1]Detallado!X:X)</f>
        <v>7.8070586816416602E-4</v>
      </c>
      <c r="H244" s="270">
        <f>SUMIF([1]Detallado!$M:$M,[1]Abs!$B244,[1]Detallado!Y:Y)</f>
        <v>8.6411493072091595E-4</v>
      </c>
      <c r="I244" s="207"/>
      <c r="J244" s="271">
        <f>SUMIF([1]Detallado!$M:$M,[1]Abs!$B244,[1]Detallado!AI:AI)</f>
        <v>9.5815105912679902E-4</v>
      </c>
      <c r="K244" s="270">
        <f>SUMIF([1]Detallado!$M:$M,[1]Abs!$B244,[1]Detallado!AJ:AJ)</f>
        <v>1.0605180134071199E-3</v>
      </c>
      <c r="L244" s="207"/>
      <c r="M244" s="269">
        <f>SUMIF([1]Detallado!$M:$M,[1]Abs!$B244,[1]Detallado!AT:AT)</f>
        <v>8.1307069040065898E-3</v>
      </c>
      <c r="N244" s="270">
        <f>SUMIF([1]Detallado!$M:$M,[1]Abs!$B244,[1]Detallado!AU:AU)</f>
        <v>8.9993754603945302E-3</v>
      </c>
      <c r="O244" s="207"/>
      <c r="P244" s="269">
        <f>INDEX([1]Rep1!AD:AD,MATCH([1]Abs!$B244,[1]Rep1!$B:$B,0),0)</f>
        <v>-3.13276463946366E-4</v>
      </c>
      <c r="Q244" s="272">
        <f>INDEX([1]Rep1!AE:AE,MATCH([1]Abs!$B244,[1]Rep1!$B:$B,0),0)</f>
        <v>-3.4674629839994499E-4</v>
      </c>
      <c r="R244" s="207"/>
      <c r="S244" s="269">
        <f>INDEX([1]Rep1!AF:AF,MATCH([1]Abs!$B244,[1]Rep1!$B:$B,0),0)</f>
        <v>5.5941241840440203E-5</v>
      </c>
      <c r="T244" s="210">
        <f>INDEX([1]Rep1!AG:AG,MATCH([1]Abs!$B244,[1]Rep1!$B:$B,0),0)</f>
        <v>6.1917893083274499E-5</v>
      </c>
      <c r="U244" s="207"/>
      <c r="V244" s="269">
        <f>INDEX([1]Rep1!AH:AH,MATCH([1]Abs!$B244,[1]Rep1!$B:$B,0),0)</f>
        <v>6.5105332337871101E-3</v>
      </c>
      <c r="W244" s="210">
        <f>INDEX([1]Rep1!AI:AI,MATCH([1]Abs!$B244,[1]Rep1!$B:$B,0),0)</f>
        <v>7.2061056570524298E-3</v>
      </c>
      <c r="X244" s="44"/>
      <c r="AA244" s="116">
        <f t="shared" si="41"/>
        <v>1.1068380115457397E-4</v>
      </c>
      <c r="AB244" s="116">
        <f t="shared" si="42"/>
        <v>1.1068380119243535E-4</v>
      </c>
      <c r="AC244" s="116">
        <f t="shared" si="43"/>
        <v>1.1068380113369829E-4</v>
      </c>
      <c r="AE244" s="117">
        <f t="shared" si="44"/>
        <v>1.2108612291208609E-3</v>
      </c>
      <c r="AF244" s="116">
        <f t="shared" si="45"/>
        <v>1.1068380115288004E-4</v>
      </c>
      <c r="AG244" s="117">
        <f t="shared" si="46"/>
        <v>9.9860012032384538E-4</v>
      </c>
      <c r="AH244" s="116">
        <f t="shared" si="47"/>
        <v>1.1068380117248188E-4</v>
      </c>
      <c r="AI244" s="117">
        <f t="shared" si="48"/>
        <v>1.7932698033421004E-3</v>
      </c>
      <c r="AJ244" s="116">
        <f t="shared" si="49"/>
        <v>1.1068380114455087E-4</v>
      </c>
    </row>
    <row r="245" spans="2:36" x14ac:dyDescent="0.35">
      <c r="B245" s="50" t="s">
        <v>419</v>
      </c>
      <c r="C245" s="113" t="s">
        <v>379</v>
      </c>
      <c r="E245" s="273" t="s">
        <v>83</v>
      </c>
      <c r="F245" s="198"/>
      <c r="G245" s="269">
        <f>SUMIF([1]Detallado!$M:$M,[1]Abs!$B245,[1]Detallado!X:X)</f>
        <v>1.5761523766686419E-2</v>
      </c>
      <c r="H245" s="270">
        <f>SUMIF([1]Detallado!$M:$M,[1]Abs!$B245,[1]Detallado!Y:Y)</f>
        <v>0.53488115417721416</v>
      </c>
      <c r="I245" s="207"/>
      <c r="J245" s="271">
        <f>SUMIF([1]Detallado!$M:$M,[1]Abs!$B245,[1]Detallado!AI:AI)</f>
        <v>5.8477700964282928E-3</v>
      </c>
      <c r="K245" s="270">
        <f>SUMIF([1]Detallado!$M:$M,[1]Abs!$B245,[1]Detallado!AJ:AJ)</f>
        <v>0.18192614903878027</v>
      </c>
      <c r="L245" s="207"/>
      <c r="M245" s="269">
        <f>SUMIF([1]Detallado!$M:$M,[1]Abs!$B245,[1]Detallado!AT:AT)</f>
        <v>6.2828081209440369E-3</v>
      </c>
      <c r="N245" s="270">
        <f>SUMIF([1]Detallado!$M:$M,[1]Abs!$B245,[1]Detallado!AU:AU)</f>
        <v>0.20021344936949037</v>
      </c>
      <c r="O245" s="207"/>
      <c r="P245" s="269">
        <f>INDEX([1]Rep1!AD:AD,MATCH([1]Abs!$B245,[1]Rep1!$B:$B,0),0)</f>
        <v>2.4933257242712088E-3</v>
      </c>
      <c r="Q245" s="272">
        <f>INDEX([1]Rep1!AE:AE,MATCH([1]Abs!$B245,[1]Rep1!$B:$B,0),0)</f>
        <v>1.9675305471240301E-2</v>
      </c>
      <c r="R245" s="207"/>
      <c r="S245" s="269">
        <f>INDEX([1]Rep1!AF:AF,MATCH([1]Abs!$B245,[1]Rep1!$B:$B,0),0)</f>
        <v>-6.1421251709462021E-4</v>
      </c>
      <c r="T245" s="210">
        <f>INDEX([1]Rep1!AG:AG,MATCH([1]Abs!$B245,[1]Rep1!$B:$B,0),0)</f>
        <v>-2.1385664467354418E-2</v>
      </c>
      <c r="U245" s="207"/>
      <c r="V245" s="269">
        <f>INDEX([1]Rep1!AH:AH,MATCH([1]Abs!$B245,[1]Rep1!$B:$B,0),0)</f>
        <v>7.8142142000543725E-4</v>
      </c>
      <c r="W245" s="210">
        <f>INDEX([1]Rep1!AI:AI,MATCH([1]Abs!$B245,[1]Rep1!$B:$B,0),0)</f>
        <v>5.1571805925086756E-2</v>
      </c>
      <c r="X245" s="44"/>
      <c r="AA245" s="116">
        <f t="shared" si="41"/>
        <v>3.3935878414734226E-3</v>
      </c>
      <c r="AB245" s="116">
        <f t="shared" si="42"/>
        <v>3.1110345659775048E-3</v>
      </c>
      <c r="AC245" s="116">
        <f t="shared" si="43"/>
        <v>3.1866873142611086E-3</v>
      </c>
      <c r="AE245" s="117">
        <f t="shared" si="44"/>
        <v>0.51520584870597386</v>
      </c>
      <c r="AF245" s="116">
        <f t="shared" si="45"/>
        <v>3.8830129536730289E-3</v>
      </c>
      <c r="AG245" s="117">
        <f t="shared" si="46"/>
        <v>0.2033118135061347</v>
      </c>
      <c r="AH245" s="116">
        <f t="shared" si="47"/>
        <v>3.1462760837620719E-3</v>
      </c>
      <c r="AI245" s="117">
        <f t="shared" si="48"/>
        <v>0.14864164344440361</v>
      </c>
      <c r="AJ245" s="116">
        <f t="shared" si="49"/>
        <v>2.7018941136976184E-3</v>
      </c>
    </row>
    <row r="246" spans="2:36" x14ac:dyDescent="0.35">
      <c r="B246" s="50" t="s">
        <v>420</v>
      </c>
      <c r="E246" s="274" t="s">
        <v>161</v>
      </c>
      <c r="F246" s="198"/>
      <c r="G246" s="103">
        <f>+SUM(G247:G256)</f>
        <v>4.9973986382445164E-2</v>
      </c>
      <c r="H246" s="266">
        <f>+SUM(H247:H256)</f>
        <v>1.1599466143830082</v>
      </c>
      <c r="I246" s="207"/>
      <c r="J246" s="267">
        <f>+SUM(J247:J256)</f>
        <v>9.2701033310918793E-2</v>
      </c>
      <c r="K246" s="266">
        <f>+SUM(K247:K256)</f>
        <v>2.5678881388369073</v>
      </c>
      <c r="L246" s="207"/>
      <c r="M246" s="103">
        <f>+SUM(M247:M256)</f>
        <v>0.12995743566300019</v>
      </c>
      <c r="N246" s="266">
        <f>+SUM(N247:N256)</f>
        <v>2.3475447320464604</v>
      </c>
      <c r="O246" s="207"/>
      <c r="P246" s="105">
        <f>+SUM(P247:P256)</f>
        <v>3.3107532117322182E-2</v>
      </c>
      <c r="Q246" s="106">
        <f>+SUM(Q247:Q256)</f>
        <v>0.74346902944591742</v>
      </c>
      <c r="R246" s="207"/>
      <c r="S246" s="107">
        <f>+SUM(S247:S256)</f>
        <v>1.3389925475473687E-2</v>
      </c>
      <c r="T246" s="108">
        <f>+SUM(T247:T256)</f>
        <v>-0.31148433149506949</v>
      </c>
      <c r="U246" s="207"/>
      <c r="V246" s="109">
        <f>+SUM(V247:V256)</f>
        <v>-1.7419255702345181E-3</v>
      </c>
      <c r="W246" s="110">
        <f>+SUM(W247:W256)</f>
        <v>-2.4403195597167842</v>
      </c>
      <c r="X246" s="44"/>
      <c r="Y246" s="92" t="s">
        <v>421</v>
      </c>
      <c r="AA246" s="116">
        <f t="shared" si="41"/>
        <v>2.3211008333537181E-3</v>
      </c>
      <c r="AB246" s="116">
        <f t="shared" si="42"/>
        <v>2.7700749895896238E-3</v>
      </c>
      <c r="AC246" s="116">
        <f t="shared" si="43"/>
        <v>1.806395086260403E-3</v>
      </c>
      <c r="AE246" s="117">
        <f t="shared" si="44"/>
        <v>0.41647758493709075</v>
      </c>
      <c r="AF246" s="116">
        <f t="shared" si="45"/>
        <v>2.4692657887099424E-3</v>
      </c>
      <c r="AG246" s="117">
        <f t="shared" si="46"/>
        <v>2.879372470331977</v>
      </c>
      <c r="AH246" s="116">
        <f t="shared" si="47"/>
        <v>3.6304781876280259E-3</v>
      </c>
      <c r="AI246" s="117">
        <f t="shared" si="48"/>
        <v>4.7878642917632446</v>
      </c>
      <c r="AJ246" s="116">
        <f t="shared" si="49"/>
        <v>3.635449896589941E-3</v>
      </c>
    </row>
    <row r="247" spans="2:36" x14ac:dyDescent="0.35">
      <c r="B247" s="50" t="s">
        <v>422</v>
      </c>
      <c r="C247" s="113" t="s">
        <v>421</v>
      </c>
      <c r="E247" s="268" t="s">
        <v>195</v>
      </c>
      <c r="F247" s="198"/>
      <c r="G247" s="269">
        <f>SUMIF([1]Detallado!$M:$M,[1]Abs!$B247,[1]Detallado!X:X)</f>
        <v>3.5086703939354699E-3</v>
      </c>
      <c r="H247" s="210">
        <f>SUMIF([1]Detallado!$M:$M,[1]Abs!$B247,[1]Detallado!Y:Y)</f>
        <v>0.15299443615557401</v>
      </c>
      <c r="I247" s="207"/>
      <c r="J247" s="269">
        <f>SUMIF([1]Detallado!$M:$M,[1]Abs!$B247,[1]Detallado!AI:AI)</f>
        <v>4.6783728607704498E-3</v>
      </c>
      <c r="K247" s="210">
        <f>SUMIF([1]Detallado!$M:$M,[1]Abs!$B247,[1]Detallado!AJ:AJ)</f>
        <v>0.20399893338574099</v>
      </c>
      <c r="L247" s="207"/>
      <c r="M247" s="269">
        <f>SUMIF([1]Detallado!$M:$M,[1]Abs!$B247,[1]Detallado!AT:AT)</f>
        <v>2.7864458983196498E-3</v>
      </c>
      <c r="N247" s="210">
        <f>SUMIF([1]Detallado!$M:$M,[1]Abs!$B247,[1]Detallado!AU:AU)</f>
        <v>0.121502070935531</v>
      </c>
      <c r="O247" s="207"/>
      <c r="P247" s="269">
        <f>INDEX([1]Rep1!AD:AD,MATCH([1]Abs!$B247,[1]Rep1!$B:$B,0),0)</f>
        <v>1.3282991073499E-3</v>
      </c>
      <c r="Q247" s="272">
        <f>INDEX([1]Rep1!AE:AE,MATCH([1]Abs!$B247,[1]Rep1!$B:$B,0),0)</f>
        <v>5.7920052372942003E-2</v>
      </c>
      <c r="R247" s="207"/>
      <c r="S247" s="269">
        <f>INDEX([1]Rep1!AF:AF,MATCH([1]Abs!$B247,[1]Rep1!$B:$B,0),0)</f>
        <v>-3.0364987577028098E-2</v>
      </c>
      <c r="T247" s="210">
        <f>INDEX([1]Rep1!AG:AG,MATCH([1]Abs!$B247,[1]Rep1!$B:$B,0),0)</f>
        <v>-1.32405544883201</v>
      </c>
      <c r="U247" s="207"/>
      <c r="V247" s="269">
        <f>INDEX([1]Rep1!AH:AH,MATCH([1]Abs!$B247,[1]Rep1!$B:$B,0),0)</f>
        <v>-3.5631128518757903E-2</v>
      </c>
      <c r="W247" s="210">
        <f>INDEX([1]Rep1!AI:AI,MATCH([1]Abs!$B247,[1]Rep1!$B:$B,0),0)</f>
        <v>-1.5536838190242599</v>
      </c>
      <c r="X247" s="44"/>
      <c r="AA247" s="116">
        <f t="shared" si="41"/>
        <v>4.3604676124612864E-3</v>
      </c>
      <c r="AB247" s="116">
        <f t="shared" si="42"/>
        <v>4.3604676124969185E-3</v>
      </c>
      <c r="AC247" s="116">
        <f t="shared" si="43"/>
        <v>4.3604676124809078E-3</v>
      </c>
      <c r="AE247" s="117">
        <f t="shared" si="44"/>
        <v>9.5074383782631999E-2</v>
      </c>
      <c r="AF247" s="116">
        <f t="shared" si="45"/>
        <v>4.3604676124458196E-3</v>
      </c>
      <c r="AG247" s="117">
        <f t="shared" si="46"/>
        <v>1.528054382217751</v>
      </c>
      <c r="AH247" s="116">
        <f t="shared" si="47"/>
        <v>4.3604676124883203E-3</v>
      </c>
      <c r="AI247" s="117">
        <f t="shared" si="48"/>
        <v>1.6751858899597909</v>
      </c>
      <c r="AJ247" s="116">
        <f t="shared" si="49"/>
        <v>4.360467612487086E-3</v>
      </c>
    </row>
    <row r="248" spans="2:36" x14ac:dyDescent="0.35">
      <c r="B248" s="50" t="s">
        <v>423</v>
      </c>
      <c r="C248" s="113" t="s">
        <v>421</v>
      </c>
      <c r="E248" s="268" t="s">
        <v>424</v>
      </c>
      <c r="F248" s="198"/>
      <c r="G248" s="269">
        <f>SUMIF([1]Detallado!$M:$M,[1]Abs!$B248,[1]Detallado!X:X)</f>
        <v>4.3012807844324897E-3</v>
      </c>
      <c r="H248" s="210">
        <f>SUMIF([1]Detallado!$M:$M,[1]Abs!$B248,[1]Detallado!Y:Y)</f>
        <v>0.39875866597594001</v>
      </c>
      <c r="I248" s="207"/>
      <c r="J248" s="269">
        <f>SUMIF([1]Detallado!$M:$M,[1]Abs!$B248,[1]Detallado!AI:AI)</f>
        <v>4.1273790567894503E-3</v>
      </c>
      <c r="K248" s="210">
        <f>SUMIF([1]Detallado!$M:$M,[1]Abs!$B248,[1]Detallado!AJ:AJ)</f>
        <v>0.38263676545247099</v>
      </c>
      <c r="L248" s="207"/>
      <c r="M248" s="269">
        <f>SUMIF([1]Detallado!$M:$M,[1]Abs!$B248,[1]Detallado!AT:AT)</f>
        <v>5.57055694465345E-3</v>
      </c>
      <c r="N248" s="210">
        <f>SUMIF([1]Detallado!$M:$M,[1]Abs!$B248,[1]Detallado!AU:AU)</f>
        <v>0.51642940029239504</v>
      </c>
      <c r="O248" s="207"/>
      <c r="P248" s="269">
        <f>INDEX([1]Rep1!AD:AD,MATCH([1]Abs!$B248,[1]Rep1!$B:$B,0),0)</f>
        <v>3.60763828063376E-3</v>
      </c>
      <c r="Q248" s="272">
        <f>INDEX([1]Rep1!AE:AE,MATCH([1]Abs!$B248,[1]Rep1!$B:$B,0),0)</f>
        <v>0.33445317806652602</v>
      </c>
      <c r="R248" s="207"/>
      <c r="S248" s="269">
        <f>INDEX([1]Rep1!AF:AF,MATCH([1]Abs!$B248,[1]Rep1!$B:$B,0),0)</f>
        <v>-5.3847898811530404E-3</v>
      </c>
      <c r="T248" s="210">
        <f>INDEX([1]Rep1!AG:AG,MATCH([1]Abs!$B248,[1]Rep1!$B:$B,0),0)</f>
        <v>-0.49920750055192198</v>
      </c>
      <c r="U248" s="207"/>
      <c r="V248" s="269">
        <f>INDEX([1]Rep1!AH:AH,MATCH([1]Abs!$B248,[1]Rep1!$B:$B,0),0)</f>
        <v>-1.7908893008516402E-2</v>
      </c>
      <c r="W248" s="210">
        <f>INDEX([1]Rep1!AI:AI,MATCH([1]Abs!$B248,[1]Rep1!$B:$B,0),0)</f>
        <v>-1.66027902921921</v>
      </c>
      <c r="X248" s="44"/>
      <c r="AA248" s="116">
        <f t="shared" si="41"/>
        <v>9.2706960080159509E-3</v>
      </c>
      <c r="AB248" s="116">
        <f t="shared" si="42"/>
        <v>9.2706960079918452E-3</v>
      </c>
      <c r="AC248" s="116">
        <f>IFERROR(N248/M248/10000,0)</f>
        <v>9.2706960080186848E-3</v>
      </c>
      <c r="AE248" s="117">
        <f t="shared" si="44"/>
        <v>6.4305487909413983E-2</v>
      </c>
      <c r="AF248" s="116">
        <f t="shared" si="45"/>
        <v>9.2706960079933544E-3</v>
      </c>
      <c r="AG248" s="117">
        <f t="shared" si="46"/>
        <v>0.88184426600439303</v>
      </c>
      <c r="AH248" s="116">
        <f t="shared" si="47"/>
        <v>9.2706960080036014E-3</v>
      </c>
      <c r="AI248" s="117">
        <f t="shared" si="48"/>
        <v>2.176708429511605</v>
      </c>
      <c r="AJ248" s="116">
        <f t="shared" si="49"/>
        <v>9.2706960080116262E-3</v>
      </c>
    </row>
    <row r="249" spans="2:36" x14ac:dyDescent="0.35">
      <c r="B249" s="50" t="s">
        <v>425</v>
      </c>
      <c r="C249" s="113" t="s">
        <v>421</v>
      </c>
      <c r="E249" s="273" t="s">
        <v>426</v>
      </c>
      <c r="F249" s="198"/>
      <c r="G249" s="269">
        <f>SUMIF([1]Detallado!$M:$M,[1]Abs!$B249,[1]Detallado!X:X)</f>
        <v>2.5887673484674698E-3</v>
      </c>
      <c r="H249" s="210">
        <f>SUMIF([1]Detallado!$M:$M,[1]Abs!$B249,[1]Detallado!Y:Y)</f>
        <v>8.4087897103124504E-2</v>
      </c>
      <c r="I249" s="207"/>
      <c r="J249" s="269">
        <f>SUMIF([1]Detallado!$M:$M,[1]Abs!$B249,[1]Detallado!AI:AI)</f>
        <v>2.3974174938393902E-2</v>
      </c>
      <c r="K249" s="210">
        <f>SUMIF([1]Detallado!$M:$M,[1]Abs!$B249,[1]Detallado!AJ:AJ)</f>
        <v>0.77872503935871895</v>
      </c>
      <c r="L249" s="207"/>
      <c r="M249" s="269">
        <f>SUMIF([1]Detallado!$M:$M,[1]Abs!$B249,[1]Detallado!AT:AT)</f>
        <v>2.8605030954266801E-2</v>
      </c>
      <c r="N249" s="210">
        <f>SUMIF([1]Detallado!$M:$M,[1]Abs!$B249,[1]Detallado!AU:AU)</f>
        <v>0.92914371038643795</v>
      </c>
      <c r="O249" s="207"/>
      <c r="P249" s="269">
        <f>INDEX([1]Rep1!AD:AD,MATCH([1]Abs!$B249,[1]Rep1!$B:$B,0),0)</f>
        <v>-1.9957200325153102E-3</v>
      </c>
      <c r="Q249" s="272">
        <f>INDEX([1]Rep1!AE:AE,MATCH([1]Abs!$B249,[1]Rep1!$B:$B,0),0)</f>
        <v>-6.4824635879035405E-2</v>
      </c>
      <c r="R249" s="207"/>
      <c r="S249" s="269">
        <f>INDEX([1]Rep1!AF:AF,MATCH([1]Abs!$B249,[1]Rep1!$B:$B,0),0)</f>
        <v>2.1176660033912099E-2</v>
      </c>
      <c r="T249" s="210">
        <f>INDEX([1]Rep1!AG:AG,MATCH([1]Abs!$B249,[1]Rep1!$B:$B,0),0)</f>
        <v>0.68785663993763901</v>
      </c>
      <c r="U249" s="207"/>
      <c r="V249" s="269">
        <f>INDEX([1]Rep1!AH:AH,MATCH([1]Abs!$B249,[1]Rep1!$B:$B,0),0)</f>
        <v>2.3912956980482E-2</v>
      </c>
      <c r="W249" s="210">
        <f>INDEX([1]Rep1!AI:AI,MATCH([1]Abs!$B249,[1]Rep1!$B:$B,0),0)</f>
        <v>0.77673656814713399</v>
      </c>
      <c r="X249" s="44"/>
      <c r="AA249" s="116">
        <f t="shared" si="41"/>
        <v>3.2481828524646636E-3</v>
      </c>
      <c r="AB249" s="116">
        <f t="shared" si="42"/>
        <v>3.2481828524226495E-3</v>
      </c>
      <c r="AC249" s="116">
        <f t="shared" si="43"/>
        <v>3.2481828524217851E-3</v>
      </c>
      <c r="AE249" s="117">
        <f t="shared" si="44"/>
        <v>0.1489125329821599</v>
      </c>
      <c r="AF249" s="116">
        <f t="shared" si="45"/>
        <v>3.2481828524574844E-3</v>
      </c>
      <c r="AG249" s="117">
        <f t="shared" si="46"/>
        <v>9.0868399421079937E-2</v>
      </c>
      <c r="AH249" s="116">
        <f t="shared" si="47"/>
        <v>3.2481828524131466E-3</v>
      </c>
      <c r="AI249" s="117">
        <f t="shared" si="48"/>
        <v>0.15240714223930396</v>
      </c>
      <c r="AJ249" s="116">
        <f t="shared" si="49"/>
        <v>3.2481828524192407E-3</v>
      </c>
    </row>
    <row r="250" spans="2:36" x14ac:dyDescent="0.35">
      <c r="B250" s="50" t="s">
        <v>427</v>
      </c>
      <c r="C250" s="113" t="s">
        <v>421</v>
      </c>
      <c r="E250" s="268" t="s">
        <v>428</v>
      </c>
      <c r="F250" s="198"/>
      <c r="G250" s="269">
        <f>SUMIF([1]Detallado!$M:$M,[1]Abs!$B250,[1]Detallado!X:X)</f>
        <v>3.4047919876609599E-3</v>
      </c>
      <c r="H250" s="210">
        <f>SUMIF([1]Detallado!$M:$M,[1]Abs!$B250,[1]Detallado!Y:Y)</f>
        <v>-4.9926778481479403E-2</v>
      </c>
      <c r="I250" s="207"/>
      <c r="J250" s="269">
        <f>SUMIF([1]Detallado!$M:$M,[1]Abs!$B250,[1]Detallado!AI:AI)</f>
        <v>1.8573890926254898E-2</v>
      </c>
      <c r="K250" s="210">
        <f>SUMIF([1]Detallado!$M:$M,[1]Abs!$B250,[1]Detallado!AJ:AJ)</f>
        <v>-0.27236158366417101</v>
      </c>
      <c r="L250" s="207"/>
      <c r="M250" s="269">
        <f>SUMIF([1]Detallado!$M:$M,[1]Abs!$B250,[1]Detallado!AT:AT)</f>
        <v>4.3406638327939402E-2</v>
      </c>
      <c r="N250" s="210">
        <f>SUMIF([1]Detallado!$M:$M,[1]Abs!$B250,[1]Detallado!AU:AU)</f>
        <v>-0.63650103273804604</v>
      </c>
      <c r="O250" s="207"/>
      <c r="P250" s="269">
        <f>INDEX([1]Rep1!AD:AD,MATCH([1]Abs!$B250,[1]Rep1!$B:$B,0),0)</f>
        <v>-2.8302807951061E-3</v>
      </c>
      <c r="Q250" s="272">
        <f>INDEX([1]Rep1!AE:AE,MATCH([1]Abs!$B250,[1]Rep1!$B:$B,0),0)</f>
        <v>4.1502330482637802E-2</v>
      </c>
      <c r="R250" s="207"/>
      <c r="S250" s="269">
        <f>INDEX([1]Rep1!AF:AF,MATCH([1]Abs!$B250,[1]Rep1!$B:$B,0),0)</f>
        <v>-2.1390918235436201E-3</v>
      </c>
      <c r="T250" s="210">
        <f>INDEX([1]Rep1!AG:AG,MATCH([1]Abs!$B250,[1]Rep1!$B:$B,0),0)</f>
        <v>3.1366956927940497E-2</v>
      </c>
      <c r="U250" s="207"/>
      <c r="V250" s="269">
        <f>INDEX([1]Rep1!AH:AH,MATCH([1]Abs!$B250,[1]Rep1!$B:$B,0),0)</f>
        <v>1.6606977481283701E-3</v>
      </c>
      <c r="W250" s="210">
        <f>INDEX([1]Rep1!AI:AI,MATCH([1]Abs!$B250,[1]Rep1!$B:$B,0),0)</f>
        <v>-2.4351939530104099E-2</v>
      </c>
      <c r="X250" s="44"/>
      <c r="AA250" s="116">
        <f t="shared" si="41"/>
        <v>-1.4663679503010797E-3</v>
      </c>
      <c r="AB250" s="116">
        <f t="shared" si="42"/>
        <v>-1.4663679502886365E-3</v>
      </c>
      <c r="AC250" s="116">
        <f t="shared" si="43"/>
        <v>-1.4663679502873448E-3</v>
      </c>
      <c r="AE250" s="117">
        <f t="shared" si="44"/>
        <v>-9.1429108964117212E-2</v>
      </c>
      <c r="AF250" s="116">
        <f t="shared" si="45"/>
        <v>-1.4663679502958733E-3</v>
      </c>
      <c r="AG250" s="117">
        <f t="shared" si="46"/>
        <v>-0.30372854059211152</v>
      </c>
      <c r="AH250" s="116">
        <f t="shared" si="47"/>
        <v>-1.4663679502898536E-3</v>
      </c>
      <c r="AI250" s="117">
        <f t="shared" si="48"/>
        <v>-0.61214909320794197</v>
      </c>
      <c r="AJ250" s="116">
        <f t="shared" si="49"/>
        <v>-1.4663679502863723E-3</v>
      </c>
    </row>
    <row r="251" spans="2:36" x14ac:dyDescent="0.35">
      <c r="B251" s="50" t="s">
        <v>429</v>
      </c>
      <c r="C251" s="113" t="s">
        <v>421</v>
      </c>
      <c r="E251" s="268" t="s">
        <v>430</v>
      </c>
      <c r="F251" s="198"/>
      <c r="G251" s="269">
        <f>SUMIF([1]Detallado!$M:$M,[1]Abs!$B251,[1]Detallado!X:X)</f>
        <v>2.1022364058828999E-2</v>
      </c>
      <c r="H251" s="210">
        <f>SUMIF([1]Detallado!$M:$M,[1]Abs!$B251,[1]Detallado!Y:Y)</f>
        <v>1.4042179895246101</v>
      </c>
      <c r="I251" s="207"/>
      <c r="J251" s="269">
        <f>SUMIF([1]Detallado!$M:$M,[1]Abs!$B251,[1]Detallado!AI:AI)</f>
        <v>2.6677329670388598E-2</v>
      </c>
      <c r="K251" s="210">
        <f>SUMIF([1]Detallado!$M:$M,[1]Abs!$B251,[1]Detallado!AJ:AJ)</f>
        <v>1.7819492674941999</v>
      </c>
      <c r="L251" s="207"/>
      <c r="M251" s="269">
        <f>SUMIF([1]Detallado!$M:$M,[1]Abs!$B251,[1]Detallado!AT:AT)</f>
        <v>3.2228271110803598E-2</v>
      </c>
      <c r="N251" s="210">
        <f>SUMIF([1]Detallado!$M:$M,[1]Abs!$B251,[1]Detallado!AU:AU)</f>
        <v>2.15273210655287</v>
      </c>
      <c r="O251" s="207"/>
      <c r="P251" s="269">
        <f>INDEX([1]Rep1!AD:AD,MATCH([1]Abs!$B251,[1]Rep1!$B:$B,0),0)</f>
        <v>1.8375912854350199E-2</v>
      </c>
      <c r="Q251" s="272">
        <f>INDEX([1]Rep1!AE:AE,MATCH([1]Abs!$B251,[1]Rep1!$B:$B,0),0)</f>
        <v>1.2274446076474801</v>
      </c>
      <c r="R251" s="207"/>
      <c r="S251" s="269">
        <f>INDEX([1]Rep1!AF:AF,MATCH([1]Abs!$B251,[1]Rep1!$B:$B,0),0)</f>
        <v>1.8042295430418399E-2</v>
      </c>
      <c r="T251" s="210">
        <f>INDEX([1]Rep1!AG:AG,MATCH([1]Abs!$B251,[1]Rep1!$B:$B,0),0)</f>
        <v>1.2051601687050899</v>
      </c>
      <c r="U251" s="207"/>
      <c r="V251" s="269">
        <f>INDEX([1]Rep1!AH:AH,MATCH([1]Abs!$B251,[1]Rep1!$B:$B,0),0)</f>
        <v>1.4306328409727599E-2</v>
      </c>
      <c r="W251" s="210">
        <f>INDEX([1]Rep1!AI:AI,MATCH([1]Abs!$B251,[1]Rep1!$B:$B,0),0)</f>
        <v>0.95561106547163199</v>
      </c>
      <c r="X251" s="44"/>
      <c r="AA251" s="116">
        <f t="shared" si="41"/>
        <v>6.6796388150973203E-3</v>
      </c>
      <c r="AB251" s="116">
        <f t="shared" si="42"/>
        <v>6.6796388150952551E-3</v>
      </c>
      <c r="AC251" s="116">
        <f t="shared" si="43"/>
        <v>6.6796388150999163E-3</v>
      </c>
      <c r="AE251" s="117">
        <f t="shared" si="44"/>
        <v>0.17677338187712999</v>
      </c>
      <c r="AF251" s="116">
        <f t="shared" si="45"/>
        <v>6.679638815103122E-3</v>
      </c>
      <c r="AG251" s="117">
        <f t="shared" si="46"/>
        <v>0.57678909878911</v>
      </c>
      <c r="AH251" s="116">
        <f t="shared" si="47"/>
        <v>6.6796388150870915E-3</v>
      </c>
      <c r="AI251" s="117">
        <f t="shared" si="48"/>
        <v>1.1971210410812381</v>
      </c>
      <c r="AJ251" s="116">
        <f t="shared" si="49"/>
        <v>6.6796388151010274E-3</v>
      </c>
    </row>
    <row r="252" spans="2:36" x14ac:dyDescent="0.35">
      <c r="B252" s="50" t="s">
        <v>431</v>
      </c>
      <c r="C252" s="113" t="s">
        <v>421</v>
      </c>
      <c r="E252" s="268" t="s">
        <v>432</v>
      </c>
      <c r="F252" s="198"/>
      <c r="G252" s="269">
        <f>SUMIF([1]Detallado!$M:$M,[1]Abs!$B252,[1]Detallado!X:X)</f>
        <v>1.9351323345231399E-4</v>
      </c>
      <c r="H252" s="210">
        <f>SUMIF([1]Detallado!$M:$M,[1]Abs!$B252,[1]Detallado!Y:Y)</f>
        <v>6.2214230700519098E-3</v>
      </c>
      <c r="I252" s="207"/>
      <c r="J252" s="269">
        <f>SUMIF([1]Detallado!$M:$M,[1]Abs!$B252,[1]Detallado!AI:AI)</f>
        <v>2.6803710331786898E-3</v>
      </c>
      <c r="K252" s="210">
        <f>SUMIF([1]Detallado!$M:$M,[1]Abs!$B252,[1]Detallado!AJ:AJ)</f>
        <v>8.6173549402879204E-2</v>
      </c>
      <c r="L252" s="207"/>
      <c r="M252" s="269">
        <f>SUMIF([1]Detallado!$M:$M,[1]Abs!$B252,[1]Detallado!AT:AT)</f>
        <v>1.3087290157619599E-3</v>
      </c>
      <c r="N252" s="210">
        <f>SUMIF([1]Detallado!$M:$M,[1]Abs!$B252,[1]Detallado!AU:AU)</f>
        <v>4.20754526508915E-2</v>
      </c>
      <c r="O252" s="207"/>
      <c r="P252" s="269">
        <f>INDEX([1]Rep1!AD:AD,MATCH([1]Abs!$B252,[1]Rep1!$B:$B,0),0)</f>
        <v>-1.26562512280397E-5</v>
      </c>
      <c r="Q252" s="272">
        <f>INDEX([1]Rep1!AE:AE,MATCH([1]Abs!$B252,[1]Rep1!$B:$B,0),0)</f>
        <v>-4.0689668613333799E-4</v>
      </c>
      <c r="R252" s="207"/>
      <c r="S252" s="269">
        <f>INDEX([1]Rep1!AF:AF,MATCH([1]Abs!$B252,[1]Rep1!$B:$B,0),0)</f>
        <v>1.64785969996604E-3</v>
      </c>
      <c r="T252" s="210">
        <f>INDEX([1]Rep1!AG:AG,MATCH([1]Abs!$B252,[1]Rep1!$B:$B,0),0)</f>
        <v>5.297845615657E-2</v>
      </c>
      <c r="U252" s="207"/>
      <c r="V252" s="269">
        <f>INDEX([1]Rep1!AH:AH,MATCH([1]Abs!$B252,[1]Rep1!$B:$B,0),0)</f>
        <v>-7.9692948936581701E-4</v>
      </c>
      <c r="W252" s="210">
        <f>INDEX([1]Rep1!AI:AI,MATCH([1]Abs!$B252,[1]Rep1!$B:$B,0),0)</f>
        <v>-2.5621170304940301E-2</v>
      </c>
      <c r="X252" s="44"/>
      <c r="AA252" s="116">
        <f>IFERROR(H252/G252/10000,0)</f>
        <v>3.2149858482856722E-3</v>
      </c>
      <c r="AB252" s="116">
        <f>IFERROR(K252/J252/10000,0)</f>
        <v>3.2149858484586281E-3</v>
      </c>
      <c r="AC252" s="116">
        <f>IFERROR(N252/M252/10000,0)</f>
        <v>3.2149858484183296E-3</v>
      </c>
      <c r="AE252" s="117">
        <f>+H252-Q252</f>
        <v>6.6283197561852478E-3</v>
      </c>
      <c r="AF252" s="116">
        <f>IFERROR(AE252/(G252-P252)/10000,0)</f>
        <v>3.2149858483964452E-3</v>
      </c>
      <c r="AG252" s="117">
        <f>+K252-T252</f>
        <v>3.3195093246309204E-2</v>
      </c>
      <c r="AH252" s="116">
        <f>IFERROR(AG252/(J252-S252)/10000,0)</f>
        <v>3.2149858484383865E-3</v>
      </c>
      <c r="AI252" s="117">
        <f>+N252-W252</f>
        <v>6.7696622955831801E-2</v>
      </c>
      <c r="AJ252" s="116">
        <f>IFERROR(AI252/(M252-V252)/10000,0)</f>
        <v>3.2149858484162791E-3</v>
      </c>
    </row>
    <row r="253" spans="2:36" x14ac:dyDescent="0.35">
      <c r="B253" s="50" t="s">
        <v>433</v>
      </c>
      <c r="C253" s="113" t="s">
        <v>421</v>
      </c>
      <c r="E253" s="268" t="s">
        <v>434</v>
      </c>
      <c r="F253" s="198"/>
      <c r="G253" s="269">
        <f>SUMIF([1]Detallado!$M:$M,[1]Abs!$B253,[1]Detallado!X:X)</f>
        <v>1.4874642111065201E-2</v>
      </c>
      <c r="H253" s="210">
        <f>SUMIF([1]Detallado!$M:$M,[1]Abs!$B253,[1]Detallado!Y:Y)</f>
        <v>-0.84059207289710602</v>
      </c>
      <c r="I253" s="207"/>
      <c r="J253" s="269">
        <f>SUMIF([1]Detallado!$M:$M,[1]Abs!$B253,[1]Detallado!AI:AI)</f>
        <v>9.8178882028612802E-3</v>
      </c>
      <c r="K253" s="210">
        <f>SUMIF([1]Detallado!$M:$M,[1]Abs!$B253,[1]Detallado!AJ:AJ)</f>
        <v>-0.55482605458956302</v>
      </c>
      <c r="L253" s="207"/>
      <c r="M253" s="269">
        <f>SUMIF([1]Detallado!$M:$M,[1]Abs!$B253,[1]Detallado!AT:AT)</f>
        <v>1.4699187340078799E-2</v>
      </c>
      <c r="N253" s="210">
        <f>SUMIF([1]Detallado!$M:$M,[1]Abs!$B253,[1]Detallado!AU:AU)</f>
        <v>-0.83067681654780401</v>
      </c>
      <c r="O253" s="207"/>
      <c r="P253" s="269">
        <f>INDEX([1]Rep1!AD:AD,MATCH([1]Abs!$B253,[1]Rep1!$B:$B,0),0)</f>
        <v>1.4874492420459099E-2</v>
      </c>
      <c r="Q253" s="272">
        <f>INDEX([1]Rep1!AE:AE,MATCH([1]Abs!$B253,[1]Rep1!$B:$B,0),0)</f>
        <v>-0.84058361361905998</v>
      </c>
      <c r="R253" s="207"/>
      <c r="S253" s="269">
        <f>INDEX([1]Rep1!AF:AF,MATCH([1]Abs!$B253,[1]Rep1!$B:$B,0),0)</f>
        <v>9.8178364636361606E-3</v>
      </c>
      <c r="T253" s="210">
        <f>INDEX([1]Rep1!AG:AG,MATCH([1]Abs!$B253,[1]Rep1!$B:$B,0),0)</f>
        <v>-0.55482313071540401</v>
      </c>
      <c r="U253" s="207"/>
      <c r="V253" s="269">
        <f>INDEX([1]Rep1!AH:AH,MATCH([1]Abs!$B253,[1]Rep1!$B:$B,0),0)</f>
        <v>1.46456896592317E-2</v>
      </c>
      <c r="W253" s="210">
        <f>INDEX([1]Rep1!AI:AI,MATCH([1]Abs!$B253,[1]Rep1!$B:$B,0),0)</f>
        <v>-0.82765356892248998</v>
      </c>
      <c r="X253" s="44"/>
      <c r="AA253" s="116">
        <f>IFERROR(H253/G253/10000,0)</f>
        <v>-5.6511751114454861E-3</v>
      </c>
      <c r="AB253" s="116">
        <f t="shared" si="42"/>
        <v>-5.6511751114447098E-3</v>
      </c>
      <c r="AC253" s="116">
        <f t="shared" si="43"/>
        <v>-5.6511751114490588E-3</v>
      </c>
      <c r="AE253" s="117">
        <f t="shared" si="44"/>
        <v>-8.4592780460468475E-6</v>
      </c>
      <c r="AF253" s="116">
        <f t="shared" si="45"/>
        <v>-5.6511749577080788E-3</v>
      </c>
      <c r="AG253" s="117">
        <f t="shared" si="46"/>
        <v>-2.923874159010964E-6</v>
      </c>
      <c r="AH253" s="116">
        <f t="shared" si="47"/>
        <v>-5.6511750074651462E-3</v>
      </c>
      <c r="AI253" s="117">
        <f t="shared" si="48"/>
        <v>-3.0232476253140295E-3</v>
      </c>
      <c r="AJ253" s="116">
        <f t="shared" si="49"/>
        <v>-5.6511751115992234E-3</v>
      </c>
    </row>
    <row r="254" spans="2:36" x14ac:dyDescent="0.35">
      <c r="B254" s="50" t="s">
        <v>435</v>
      </c>
      <c r="C254" s="113" t="s">
        <v>421</v>
      </c>
      <c r="E254" s="268" t="s">
        <v>436</v>
      </c>
      <c r="F254" s="198"/>
      <c r="G254" s="269">
        <f>SUMIF([1]Detallado!$M:$M,[1]Abs!$B254,[1]Detallado!X:X)</f>
        <v>6.9991104144126197E-6</v>
      </c>
      <c r="H254" s="210">
        <f>SUMIF([1]Detallado!$M:$M,[1]Abs!$B254,[1]Detallado!Y:Y)</f>
        <v>1.0726877164302101E-5</v>
      </c>
      <c r="I254" s="207"/>
      <c r="J254" s="269">
        <f>SUMIF([1]Detallado!$M:$M,[1]Abs!$B254,[1]Detallado!AI:AI)</f>
        <v>2.84376244824912E-4</v>
      </c>
      <c r="K254" s="210">
        <f>SUMIF([1]Detallado!$M:$M,[1]Abs!$B254,[1]Detallado!AJ:AJ)</f>
        <v>4.3583665565449803E-4</v>
      </c>
      <c r="L254" s="207"/>
      <c r="M254" s="269">
        <f>SUMIF([1]Detallado!$M:$M,[1]Abs!$B254,[1]Detallado!AT:AT)</f>
        <v>4.5032275263436798E-4</v>
      </c>
      <c r="N254" s="210">
        <f>SUMIF([1]Detallado!$M:$M,[1]Abs!$B254,[1]Detallado!AU:AU)</f>
        <v>6.9016722115122797E-4</v>
      </c>
      <c r="O254" s="207"/>
      <c r="P254" s="269">
        <f>INDEX([1]Rep1!AD:AD,MATCH([1]Abs!$B254,[1]Rep1!$B:$B,0),0)</f>
        <v>-3.4737997776966602E-5</v>
      </c>
      <c r="Q254" s="272">
        <f>INDEX([1]Rep1!AE:AE,MATCH([1]Abs!$B254,[1]Rep1!$B:$B,0),0)</f>
        <v>-5.3239653943069999E-5</v>
      </c>
      <c r="R254" s="207"/>
      <c r="S254" s="269">
        <f>INDEX([1]Rep1!AF:AF,MATCH([1]Abs!$B254,[1]Rep1!$B:$B,0),0)</f>
        <v>-1.66605919742868E-4</v>
      </c>
      <c r="T254" s="210">
        <f>INDEX([1]Rep1!AG:AG,MATCH([1]Abs!$B254,[1]Rep1!$B:$B,0),0)</f>
        <v>-2.5534118328721897E-4</v>
      </c>
      <c r="U254" s="207"/>
      <c r="V254" s="269">
        <f>INDEX([1]Rep1!AH:AH,MATCH([1]Abs!$B254,[1]Rep1!$B:$B,0),0)</f>
        <v>-5.67103944539733E-4</v>
      </c>
      <c r="W254" s="210">
        <f>INDEX([1]Rep1!AI:AI,MATCH([1]Abs!$B254,[1]Rep1!$B:$B,0),0)</f>
        <v>-8.6914674088145504E-4</v>
      </c>
      <c r="X254" s="44"/>
      <c r="AA254" s="116">
        <f>IFERROR(H254/G254/10000,0)</f>
        <v>1.5326057926180498E-4</v>
      </c>
      <c r="AB254" s="116">
        <f>IFERROR(K254/J254/10000,0)</f>
        <v>1.5326057066504937E-4</v>
      </c>
      <c r="AC254" s="116">
        <f>IFERROR(N254/M254/10000,0)</f>
        <v>1.5326057080477959E-4</v>
      </c>
      <c r="AE254" s="117">
        <f>+H254-Q254</f>
        <v>6.3966531107372102E-5</v>
      </c>
      <c r="AF254" s="116">
        <f>IFERROR(AE254/(G254-P254)/10000,0)</f>
        <v>1.5326057285536702E-4</v>
      </c>
      <c r="AG254" s="117">
        <f>+K254-T254</f>
        <v>6.9117783894171694E-4</v>
      </c>
      <c r="AH254" s="116">
        <f>IFERROR(AG254/(J254-S254)/10000,0)</f>
        <v>1.5326057064898337E-4</v>
      </c>
      <c r="AI254" s="117">
        <f>+N254-W254</f>
        <v>1.559313962032683E-3</v>
      </c>
      <c r="AJ254" s="116">
        <f>IFERROR(AI254/(M254-V254)/10000,0)</f>
        <v>1.532605706498239E-4</v>
      </c>
    </row>
    <row r="255" spans="2:36" x14ac:dyDescent="0.35">
      <c r="B255" s="50" t="s">
        <v>437</v>
      </c>
      <c r="C255" s="113" t="s">
        <v>421</v>
      </c>
      <c r="E255" s="268" t="s">
        <v>438</v>
      </c>
      <c r="F255" s="198"/>
      <c r="G255" s="269">
        <f>SUMIF([1]Detallado!$M:$M,[1]Abs!$B255,[1]Detallado!X:X)</f>
        <v>1.8578312464408101E-5</v>
      </c>
      <c r="H255" s="210">
        <f>SUMIF([1]Detallado!$M:$M,[1]Abs!$B255,[1]Detallado!Y:Y)</f>
        <v>1.0017856233446301E-3</v>
      </c>
      <c r="I255" s="207"/>
      <c r="J255" s="269">
        <f>SUMIF([1]Detallado!$M:$M,[1]Abs!$B255,[1]Detallado!AI:AI)</f>
        <v>4.5900278060351598E-4</v>
      </c>
      <c r="K255" s="210">
        <f>SUMIF([1]Detallado!$M:$M,[1]Abs!$B255,[1]Detallado!AJ:AJ)</f>
        <v>2.4750492682024099E-2</v>
      </c>
      <c r="L255" s="207"/>
      <c r="M255" s="269">
        <f>SUMIF([1]Detallado!$M:$M,[1]Abs!$B255,[1]Detallado!AT:AT)</f>
        <v>1.10603530119247E-4</v>
      </c>
      <c r="N255" s="210">
        <f>SUMIF([1]Detallado!$M:$M,[1]Abs!$B255,[1]Detallado!AU:AU)</f>
        <v>5.9639984306691903E-3</v>
      </c>
      <c r="O255" s="207"/>
      <c r="P255" s="269">
        <f>INDEX([1]Rep1!AD:AD,MATCH([1]Abs!$B255,[1]Rep1!$B:$B,0),0)</f>
        <v>-8.9151844592515104E-8</v>
      </c>
      <c r="Q255" s="272">
        <f>INDEX([1]Rep1!AE:AE,MATCH([1]Abs!$B255,[1]Rep1!$B:$B,0),0)</f>
        <v>-4.8072734766329196E-6</v>
      </c>
      <c r="R255" s="207"/>
      <c r="S255" s="269">
        <f>INDEX([1]Rep1!AF:AF,MATCH([1]Abs!$B255,[1]Rep1!$B:$B,0),0)</f>
        <v>4.3403177466426501E-4</v>
      </c>
      <c r="T255" s="210">
        <f>INDEX([1]Rep1!AG:AG,MATCH([1]Abs!$B255,[1]Rep1!$B:$B,0),0)</f>
        <v>2.3403998225555299E-2</v>
      </c>
      <c r="U255" s="207"/>
      <c r="V255" s="269">
        <f>INDEX([1]Rep1!AH:AH,MATCH([1]Abs!$B255,[1]Rep1!$B:$B,0),0)</f>
        <v>-1.88873954857868E-5</v>
      </c>
      <c r="W255" s="210">
        <f>INDEX([1]Rep1!AI:AI,MATCH([1]Abs!$B255,[1]Rep1!$B:$B,0),0)</f>
        <v>-1.01845209512676E-3</v>
      </c>
      <c r="X255" s="44"/>
      <c r="AA255" s="116">
        <f t="shared" si="41"/>
        <v>5.3922315348276526E-3</v>
      </c>
      <c r="AB255" s="116">
        <f t="shared" si="42"/>
        <v>5.3922315349552181E-3</v>
      </c>
      <c r="AC255" s="116">
        <f t="shared" si="43"/>
        <v>5.3922315356834593E-3</v>
      </c>
      <c r="AE255" s="117">
        <f t="shared" si="44"/>
        <v>1.006592896821263E-3</v>
      </c>
      <c r="AF255" s="116">
        <f t="shared" si="45"/>
        <v>5.3922315326775739E-3</v>
      </c>
      <c r="AG255" s="117">
        <f t="shared" si="46"/>
        <v>1.3464944564688004E-3</v>
      </c>
      <c r="AH255" s="116">
        <f t="shared" si="47"/>
        <v>5.392231533421314E-3</v>
      </c>
      <c r="AI255" s="117">
        <f t="shared" si="48"/>
        <v>6.9824505257959505E-3</v>
      </c>
      <c r="AJ255" s="116">
        <f t="shared" si="49"/>
        <v>5.3922315352764125E-3</v>
      </c>
    </row>
    <row r="256" spans="2:36" x14ac:dyDescent="0.35">
      <c r="B256" s="50" t="s">
        <v>439</v>
      </c>
      <c r="C256" s="113" t="s">
        <v>421</v>
      </c>
      <c r="E256" s="275" t="s">
        <v>83</v>
      </c>
      <c r="F256" s="198"/>
      <c r="G256" s="276">
        <f>SUMIF([1]Detallado!$M:$M,[1]Abs!$B256,[1]Detallado!X:X)</f>
        <v>5.4379041723439403E-5</v>
      </c>
      <c r="H256" s="277">
        <f>SUMIF([1]Detallado!$M:$M,[1]Abs!$B256,[1]Detallado!Y:Y)</f>
        <v>3.17254143178403E-3</v>
      </c>
      <c r="I256" s="207"/>
      <c r="J256" s="276">
        <f>SUMIF([1]Detallado!$M:$M,[1]Abs!$B256,[1]Detallado!AI:AI)</f>
        <v>1.4282475968530961E-3</v>
      </c>
      <c r="K256" s="277">
        <f>SUMIF([1]Detallado!$M:$M,[1]Abs!$B256,[1]Detallado!AJ:AJ)</f>
        <v>0.13640589265895256</v>
      </c>
      <c r="L256" s="207"/>
      <c r="M256" s="276">
        <f>SUMIF([1]Detallado!$M:$M,[1]Abs!$B256,[1]Detallado!AT:AT)</f>
        <v>7.9164978842292488E-4</v>
      </c>
      <c r="N256" s="277">
        <f>SUMIF([1]Detallado!$M:$M,[1]Abs!$B256,[1]Detallado!AU:AU)</f>
        <v>4.6185674862364585E-2</v>
      </c>
      <c r="O256" s="207"/>
      <c r="P256" s="276">
        <f>INDEX([1]Rep1!AD:AD,MATCH([1]Abs!$B256,[1]Rep1!$B:$B,0),0)</f>
        <v>-2.0532631699977341E-4</v>
      </c>
      <c r="Q256" s="278">
        <f>INDEX([1]Rep1!AE:AE,MATCH([1]Abs!$B256,[1]Rep1!$B:$B,0),0)</f>
        <v>-1.1977946012020233E-2</v>
      </c>
      <c r="R256" s="207"/>
      <c r="S256" s="276">
        <f>INDEX([1]Rep1!AF:AF,MATCH([1]Abs!$B256,[1]Rep1!$B:$B,0),0)</f>
        <v>3.2671727434435477E-4</v>
      </c>
      <c r="T256" s="277">
        <f>INDEX([1]Rep1!AG:AG,MATCH([1]Abs!$B256,[1]Rep1!$B:$B,0),0)</f>
        <v>6.6090869834759342E-2</v>
      </c>
      <c r="U256" s="207"/>
      <c r="V256" s="276">
        <f>INDEX([1]Rep1!AH:AH,MATCH([1]Abs!$B256,[1]Rep1!$B:$B,0),0)</f>
        <v>-1.3446560111385513E-3</v>
      </c>
      <c r="W256" s="277">
        <f>INDEX([1]Rep1!AI:AI,MATCH([1]Abs!$B256,[1]Rep1!$B:$B,0),0)</f>
        <v>-7.9190067498537312E-2</v>
      </c>
      <c r="X256" s="44"/>
      <c r="AA256" s="116">
        <f t="shared" si="41"/>
        <v>5.8341253012859657E-3</v>
      </c>
      <c r="AB256" s="116">
        <f t="shared" si="42"/>
        <v>9.5505774320573025E-3</v>
      </c>
      <c r="AC256" s="116">
        <f t="shared" si="43"/>
        <v>5.8341043650593019E-3</v>
      </c>
      <c r="AE256" s="117">
        <f t="shared" si="44"/>
        <v>1.5150487443804263E-2</v>
      </c>
      <c r="AF256" s="116">
        <f t="shared" si="45"/>
        <v>5.833721536701619E-3</v>
      </c>
      <c r="AG256" s="117">
        <f t="shared" si="46"/>
        <v>7.0315022824193218E-2</v>
      </c>
      <c r="AH256" s="116">
        <f t="shared" si="47"/>
        <v>6.3833942096165235E-3</v>
      </c>
      <c r="AI256" s="117">
        <f t="shared" si="48"/>
        <v>0.1253757423609019</v>
      </c>
      <c r="AJ256" s="116">
        <f t="shared" si="49"/>
        <v>5.8688106537293505E-3</v>
      </c>
    </row>
    <row r="257" spans="2:36" x14ac:dyDescent="0.35">
      <c r="E257" s="279"/>
      <c r="F257" s="198"/>
      <c r="G257" s="255"/>
      <c r="H257" s="279"/>
      <c r="I257" s="198"/>
      <c r="J257" s="255"/>
      <c r="K257" s="279"/>
      <c r="L257" s="198"/>
      <c r="M257" s="255"/>
      <c r="N257" s="279"/>
      <c r="O257" s="198"/>
      <c r="P257" s="255"/>
      <c r="Q257" s="256"/>
      <c r="R257" s="198"/>
      <c r="S257" s="280"/>
      <c r="T257" s="281"/>
      <c r="U257" s="198"/>
      <c r="V257" s="255"/>
      <c r="W257" s="256"/>
      <c r="AA257" s="219">
        <f t="shared" si="41"/>
        <v>0</v>
      </c>
      <c r="AB257" s="219">
        <f t="shared" si="42"/>
        <v>0</v>
      </c>
      <c r="AC257" s="219">
        <f t="shared" si="43"/>
        <v>0</v>
      </c>
      <c r="AE257" s="218">
        <f t="shared" si="44"/>
        <v>0</v>
      </c>
      <c r="AF257" s="219">
        <f t="shared" si="45"/>
        <v>0</v>
      </c>
      <c r="AG257" s="218">
        <f t="shared" si="46"/>
        <v>0</v>
      </c>
      <c r="AH257" s="219">
        <f t="shared" si="47"/>
        <v>0</v>
      </c>
      <c r="AI257" s="218">
        <f t="shared" si="48"/>
        <v>0</v>
      </c>
      <c r="AJ257" s="219">
        <f t="shared" si="49"/>
        <v>0</v>
      </c>
    </row>
    <row r="258" spans="2:36" x14ac:dyDescent="0.35">
      <c r="E258" s="197" t="s">
        <v>440</v>
      </c>
      <c r="F258" s="198"/>
      <c r="G258" s="58">
        <f>G260+G263</f>
        <v>0</v>
      </c>
      <c r="H258" s="59">
        <f>H260+H263</f>
        <v>0</v>
      </c>
      <c r="I258" s="199"/>
      <c r="J258" s="85">
        <f>J260+J263</f>
        <v>0</v>
      </c>
      <c r="K258" s="59">
        <f>K260+K263</f>
        <v>0</v>
      </c>
      <c r="L258" s="199"/>
      <c r="M258" s="58">
        <f>M260+M263</f>
        <v>3.361509128923443E-4</v>
      </c>
      <c r="N258" s="59">
        <f>N260+N263</f>
        <v>0.69223359756120595</v>
      </c>
      <c r="O258" s="199"/>
      <c r="P258" s="200">
        <f>+P260+P263</f>
        <v>0</v>
      </c>
      <c r="Q258" s="201">
        <f>Q260+Q263</f>
        <v>0</v>
      </c>
      <c r="R258" s="199"/>
      <c r="S258" s="63">
        <f>+S260+S263</f>
        <v>0</v>
      </c>
      <c r="T258" s="64">
        <f>T260+T263</f>
        <v>0</v>
      </c>
      <c r="U258" s="199"/>
      <c r="V258" s="65">
        <f>+V260+V263</f>
        <v>3.361509128923443E-4</v>
      </c>
      <c r="W258" s="66">
        <f>W260+W263</f>
        <v>0.69223359756120595</v>
      </c>
      <c r="X258" s="87"/>
      <c r="Y258" s="158"/>
      <c r="AA258" s="116">
        <f t="shared" si="41"/>
        <v>0</v>
      </c>
      <c r="AB258" s="116">
        <f t="shared" si="42"/>
        <v>0</v>
      </c>
      <c r="AC258" s="116">
        <f t="shared" si="43"/>
        <v>0.20592941176479884</v>
      </c>
      <c r="AE258" s="117">
        <f t="shared" si="44"/>
        <v>0</v>
      </c>
      <c r="AF258" s="116">
        <f t="shared" si="45"/>
        <v>0</v>
      </c>
      <c r="AG258" s="117">
        <f t="shared" si="46"/>
        <v>0</v>
      </c>
      <c r="AH258" s="116">
        <f t="shared" si="47"/>
        <v>0</v>
      </c>
      <c r="AI258" s="117">
        <f t="shared" si="48"/>
        <v>0</v>
      </c>
      <c r="AJ258" s="116">
        <f t="shared" si="49"/>
        <v>0</v>
      </c>
    </row>
    <row r="259" spans="2:36" x14ac:dyDescent="0.35">
      <c r="E259" s="198"/>
      <c r="F259" s="198"/>
      <c r="G259" s="203"/>
      <c r="H259" s="204"/>
      <c r="I259" s="198"/>
      <c r="J259" s="203"/>
      <c r="K259" s="204"/>
      <c r="L259" s="198"/>
      <c r="M259" s="203"/>
      <c r="N259" s="204"/>
      <c r="O259" s="198"/>
      <c r="P259" s="203"/>
      <c r="Q259" s="204"/>
      <c r="R259" s="198"/>
      <c r="S259" s="282"/>
      <c r="T259" s="283"/>
      <c r="U259" s="198"/>
      <c r="V259" s="203"/>
      <c r="W259" s="204"/>
      <c r="AA259" s="219">
        <f t="shared" si="41"/>
        <v>0</v>
      </c>
      <c r="AB259" s="219">
        <f t="shared" si="42"/>
        <v>0</v>
      </c>
      <c r="AC259" s="219">
        <f t="shared" si="43"/>
        <v>0</v>
      </c>
      <c r="AE259" s="218">
        <f t="shared" si="44"/>
        <v>0</v>
      </c>
      <c r="AF259" s="219">
        <f t="shared" si="45"/>
        <v>0</v>
      </c>
      <c r="AG259" s="218">
        <f t="shared" si="46"/>
        <v>0</v>
      </c>
      <c r="AH259" s="219">
        <f t="shared" si="47"/>
        <v>0</v>
      </c>
      <c r="AI259" s="218">
        <f t="shared" si="48"/>
        <v>0</v>
      </c>
      <c r="AJ259" s="219">
        <f t="shared" si="49"/>
        <v>0</v>
      </c>
    </row>
    <row r="260" spans="2:36" x14ac:dyDescent="0.35">
      <c r="B260" t="s">
        <v>441</v>
      </c>
      <c r="E260" s="205" t="s">
        <v>442</v>
      </c>
      <c r="F260" s="198"/>
      <c r="G260" s="94">
        <f>SUM(G261:G262)</f>
        <v>0</v>
      </c>
      <c r="H260" s="95">
        <f>SUM(H261:H262)</f>
        <v>0</v>
      </c>
      <c r="I260" s="199"/>
      <c r="J260" s="94">
        <f>SUM(J261:J262)</f>
        <v>0</v>
      </c>
      <c r="K260" s="95">
        <f>SUM(K261:K262)</f>
        <v>0</v>
      </c>
      <c r="L260" s="199"/>
      <c r="M260" s="94">
        <f>SUM(M261:M262)</f>
        <v>0</v>
      </c>
      <c r="N260" s="95">
        <f>SUM(N261:N262)</f>
        <v>0</v>
      </c>
      <c r="O260" s="199"/>
      <c r="P260" s="96">
        <f>SUM(P261:P262)</f>
        <v>0</v>
      </c>
      <c r="Q260" s="97">
        <f>SUM(Q261:Q262)</f>
        <v>0</v>
      </c>
      <c r="R260" s="199"/>
      <c r="S260" s="98">
        <f>SUM(S261:S262)</f>
        <v>0</v>
      </c>
      <c r="T260" s="99">
        <f>SUM(T261:T262)</f>
        <v>0</v>
      </c>
      <c r="U260" s="199"/>
      <c r="V260" s="100">
        <f>SUM(V261:V262)</f>
        <v>0</v>
      </c>
      <c r="W260" s="101">
        <f>SUM(W261:W262)</f>
        <v>0</v>
      </c>
      <c r="X260" s="87"/>
      <c r="Y260" s="158"/>
      <c r="AA260" s="90">
        <f t="shared" si="41"/>
        <v>0</v>
      </c>
      <c r="AB260" s="90">
        <f t="shared" si="42"/>
        <v>0</v>
      </c>
      <c r="AC260" s="90">
        <f t="shared" si="43"/>
        <v>0</v>
      </c>
      <c r="AE260" s="91">
        <f t="shared" si="44"/>
        <v>0</v>
      </c>
      <c r="AF260" s="90">
        <f t="shared" si="45"/>
        <v>0</v>
      </c>
      <c r="AG260" s="91">
        <f t="shared" si="46"/>
        <v>0</v>
      </c>
      <c r="AH260" s="90">
        <f t="shared" si="47"/>
        <v>0</v>
      </c>
      <c r="AI260" s="91">
        <f t="shared" si="48"/>
        <v>0</v>
      </c>
      <c r="AJ260" s="90">
        <f t="shared" si="49"/>
        <v>0</v>
      </c>
    </row>
    <row r="261" spans="2:36" x14ac:dyDescent="0.35">
      <c r="B261" s="50" t="s">
        <v>443</v>
      </c>
      <c r="E261" s="206" t="s">
        <v>444</v>
      </c>
      <c r="F261" s="198"/>
      <c r="G261" s="103">
        <f>SUMIF([1]Detallado!$M:$M,[1]Abs!$B261,[1]Detallado!X:X)</f>
        <v>0</v>
      </c>
      <c r="H261" s="104">
        <f>SUMIF([1]Detallado!$M:$M,[1]Abs!$B261,[1]Detallado!Y:Y)</f>
        <v>0</v>
      </c>
      <c r="I261" s="207"/>
      <c r="J261" s="103">
        <f>SUMIF([1]Detallado!$M:$M,[1]Abs!$B261,[1]Detallado!AI:AI)</f>
        <v>0</v>
      </c>
      <c r="K261" s="104">
        <f>SUMIF([1]Detallado!$M:$M,[1]Abs!$B261,[1]Detallado!AJ:AJ)</f>
        <v>0</v>
      </c>
      <c r="L261" s="207"/>
      <c r="M261" s="103">
        <f>SUMIF([1]Detallado!$M:$M,[1]Abs!$B261,[1]Detallado!AT:AT)</f>
        <v>0</v>
      </c>
      <c r="N261" s="104">
        <f>SUMIF([1]Detallado!$M:$M,[1]Abs!$B261,[1]Detallado!AU:AU)</f>
        <v>0</v>
      </c>
      <c r="O261" s="207"/>
      <c r="P261" s="105">
        <f>INDEX([1]Rep1!AD:AD,MATCH([1]Abs!$B261,[1]Rep1!$B:$B,0),0)</f>
        <v>0</v>
      </c>
      <c r="Q261" s="106">
        <f>INDEX([1]Rep1!AE:AE,MATCH([1]Abs!$B261,[1]Rep1!$B:$B,0),0)</f>
        <v>0</v>
      </c>
      <c r="R261" s="207"/>
      <c r="S261" s="107">
        <f>INDEX([1]Rep1!AF:AF,MATCH([1]Abs!$B261,[1]Rep1!$B:$B,0),0)</f>
        <v>0</v>
      </c>
      <c r="T261" s="108">
        <f>INDEX([1]Rep1!AG:AG,MATCH([1]Abs!$B261,[1]Rep1!$B:$B,0),0)</f>
        <v>0</v>
      </c>
      <c r="U261" s="207"/>
      <c r="V261" s="109">
        <f>INDEX([1]Rep1!AH:AH,MATCH([1]Abs!$B261,[1]Rep1!$B:$B,0),0)</f>
        <v>0</v>
      </c>
      <c r="W261" s="110">
        <f>INDEX([1]Rep1!AI:AI,MATCH([1]Abs!$B261,[1]Rep1!$B:$B,0),0)</f>
        <v>0</v>
      </c>
      <c r="X261" s="44"/>
      <c r="Y261" t="s">
        <v>445</v>
      </c>
      <c r="AA261" s="111">
        <f t="shared" si="41"/>
        <v>0</v>
      </c>
      <c r="AB261" s="111">
        <f t="shared" si="42"/>
        <v>0</v>
      </c>
      <c r="AC261" s="111">
        <f t="shared" si="43"/>
        <v>0</v>
      </c>
      <c r="AE261" s="112">
        <f t="shared" si="44"/>
        <v>0</v>
      </c>
      <c r="AF261" s="111">
        <f t="shared" si="45"/>
        <v>0</v>
      </c>
      <c r="AG261" s="112">
        <f t="shared" si="46"/>
        <v>0</v>
      </c>
      <c r="AH261" s="111">
        <f t="shared" si="47"/>
        <v>0</v>
      </c>
      <c r="AI261" s="112">
        <f t="shared" si="48"/>
        <v>0</v>
      </c>
      <c r="AJ261" s="111">
        <f t="shared" si="49"/>
        <v>0</v>
      </c>
    </row>
    <row r="262" spans="2:36" x14ac:dyDescent="0.35">
      <c r="B262" s="50" t="s">
        <v>446</v>
      </c>
      <c r="E262" s="206" t="s">
        <v>47</v>
      </c>
      <c r="F262" s="198"/>
      <c r="G262" s="103">
        <f>SUMIF([1]Detallado!$M:$M,[1]Abs!$B262,[1]Detallado!X:X)</f>
        <v>0</v>
      </c>
      <c r="H262" s="104">
        <f>SUMIF([1]Detallado!$M:$M,[1]Abs!$B262,[1]Detallado!Y:Y)</f>
        <v>0</v>
      </c>
      <c r="I262" s="207"/>
      <c r="J262" s="103">
        <f>SUMIF([1]Detallado!$M:$M,[1]Abs!$B262,[1]Detallado!AI:AI)</f>
        <v>0</v>
      </c>
      <c r="K262" s="104">
        <f>SUMIF([1]Detallado!$M:$M,[1]Abs!$B262,[1]Detallado!AJ:AJ)</f>
        <v>0</v>
      </c>
      <c r="L262" s="207"/>
      <c r="M262" s="103">
        <f>SUMIF([1]Detallado!$M:$M,[1]Abs!$B262,[1]Detallado!AT:AT)</f>
        <v>0</v>
      </c>
      <c r="N262" s="104">
        <f>SUMIF([1]Detallado!$M:$M,[1]Abs!$B262,[1]Detallado!AU:AU)</f>
        <v>0</v>
      </c>
      <c r="O262" s="207"/>
      <c r="P262" s="105">
        <f>INDEX([1]Rep1!AD:AD,MATCH([1]Abs!$B262,[1]Rep1!$B:$B,0),0)</f>
        <v>0</v>
      </c>
      <c r="Q262" s="106">
        <f>INDEX([1]Rep1!AE:AE,MATCH([1]Abs!$B262,[1]Rep1!$B:$B,0),0)</f>
        <v>0</v>
      </c>
      <c r="R262" s="207"/>
      <c r="S262" s="107">
        <f>INDEX([1]Rep1!AF:AF,MATCH([1]Abs!$B262,[1]Rep1!$B:$B,0),0)</f>
        <v>0</v>
      </c>
      <c r="T262" s="108">
        <f>INDEX([1]Rep1!AG:AG,MATCH([1]Abs!$B262,[1]Rep1!$B:$B,0),0)</f>
        <v>0</v>
      </c>
      <c r="U262" s="207"/>
      <c r="V262" s="109">
        <f>INDEX([1]Rep1!AH:AH,MATCH([1]Abs!$B262,[1]Rep1!$B:$B,0),0)</f>
        <v>0</v>
      </c>
      <c r="W262" s="110">
        <f>INDEX([1]Rep1!AI:AI,MATCH([1]Abs!$B262,[1]Rep1!$B:$B,0),0)</f>
        <v>0</v>
      </c>
      <c r="Y262" t="s">
        <v>447</v>
      </c>
      <c r="AA262" s="111">
        <f t="shared" si="41"/>
        <v>0</v>
      </c>
      <c r="AB262" s="111">
        <f t="shared" si="42"/>
        <v>0</v>
      </c>
      <c r="AC262" s="111">
        <f t="shared" si="43"/>
        <v>0</v>
      </c>
      <c r="AE262" s="112">
        <f t="shared" si="44"/>
        <v>0</v>
      </c>
      <c r="AF262" s="111">
        <f t="shared" si="45"/>
        <v>0</v>
      </c>
      <c r="AG262" s="112">
        <f t="shared" si="46"/>
        <v>0</v>
      </c>
      <c r="AH262" s="111">
        <f t="shared" si="47"/>
        <v>0</v>
      </c>
      <c r="AI262" s="112">
        <f t="shared" si="48"/>
        <v>0</v>
      </c>
      <c r="AJ262" s="111">
        <f t="shared" si="49"/>
        <v>0</v>
      </c>
    </row>
    <row r="263" spans="2:36" x14ac:dyDescent="0.35">
      <c r="B263" t="s">
        <v>448</v>
      </c>
      <c r="E263" s="205" t="s">
        <v>43</v>
      </c>
      <c r="F263" s="198"/>
      <c r="G263" s="94">
        <f>SUM(G264:G265)</f>
        <v>0</v>
      </c>
      <c r="H263" s="95">
        <f t="shared" ref="H263:W263" si="59">SUM(H264:H265)</f>
        <v>0</v>
      </c>
      <c r="I263" s="199">
        <f t="shared" si="59"/>
        <v>0</v>
      </c>
      <c r="J263" s="94">
        <f t="shared" si="59"/>
        <v>0</v>
      </c>
      <c r="K263" s="95">
        <f t="shared" si="59"/>
        <v>0</v>
      </c>
      <c r="L263" s="199">
        <f t="shared" si="59"/>
        <v>0</v>
      </c>
      <c r="M263" s="94">
        <f t="shared" si="59"/>
        <v>3.361509128923443E-4</v>
      </c>
      <c r="N263" s="95">
        <f t="shared" si="59"/>
        <v>0.69223359756120595</v>
      </c>
      <c r="O263" s="199">
        <f t="shared" si="59"/>
        <v>0</v>
      </c>
      <c r="P263" s="96">
        <f t="shared" si="59"/>
        <v>0</v>
      </c>
      <c r="Q263" s="97">
        <f t="shared" si="59"/>
        <v>0</v>
      </c>
      <c r="R263" s="199">
        <f t="shared" si="59"/>
        <v>0</v>
      </c>
      <c r="S263" s="98">
        <f t="shared" si="59"/>
        <v>0</v>
      </c>
      <c r="T263" s="99">
        <f t="shared" si="59"/>
        <v>0</v>
      </c>
      <c r="U263" s="199">
        <f t="shared" si="59"/>
        <v>0</v>
      </c>
      <c r="V263" s="100">
        <f t="shared" si="59"/>
        <v>3.361509128923443E-4</v>
      </c>
      <c r="W263" s="101">
        <f t="shared" si="59"/>
        <v>0.69223359756120595</v>
      </c>
      <c r="X263" s="44"/>
      <c r="Y263" t="s">
        <v>449</v>
      </c>
      <c r="AA263" s="90">
        <f t="shared" si="41"/>
        <v>0</v>
      </c>
      <c r="AB263" s="90">
        <f t="shared" si="42"/>
        <v>0</v>
      </c>
      <c r="AC263" s="90">
        <f t="shared" si="43"/>
        <v>0.20592941176479884</v>
      </c>
      <c r="AE263" s="91">
        <f t="shared" si="44"/>
        <v>0</v>
      </c>
      <c r="AF263" s="90">
        <f t="shared" si="45"/>
        <v>0</v>
      </c>
      <c r="AG263" s="91">
        <f t="shared" si="46"/>
        <v>0</v>
      </c>
      <c r="AH263" s="90">
        <f t="shared" si="47"/>
        <v>0</v>
      </c>
      <c r="AI263" s="91">
        <f t="shared" si="48"/>
        <v>0</v>
      </c>
      <c r="AJ263" s="90">
        <f t="shared" si="49"/>
        <v>0</v>
      </c>
    </row>
    <row r="264" spans="2:36" x14ac:dyDescent="0.35">
      <c r="B264" s="50" t="s">
        <v>450</v>
      </c>
      <c r="E264" s="206" t="s">
        <v>444</v>
      </c>
      <c r="F264" s="198"/>
      <c r="G264" s="103">
        <f>SUMIF([1]Detallado!$M:$M,[1]Abs!$B264,[1]Detallado!X:X)</f>
        <v>0</v>
      </c>
      <c r="H264" s="104">
        <f>SUMIF([1]Detallado!$M:$M,[1]Abs!$B264,[1]Detallado!Y:Y)</f>
        <v>0</v>
      </c>
      <c r="I264" s="207"/>
      <c r="J264" s="103">
        <f>SUMIF([1]Detallado!$M:$M,[1]Abs!$B264,[1]Detallado!AI:AI)</f>
        <v>0</v>
      </c>
      <c r="K264" s="104">
        <f>SUMIF([1]Detallado!$M:$M,[1]Abs!$B264,[1]Detallado!AJ:AJ)</f>
        <v>0</v>
      </c>
      <c r="L264" s="207"/>
      <c r="M264" s="103">
        <f>SUMIF([1]Detallado!$M:$M,[1]Abs!$B264,[1]Detallado!AT:AT)</f>
        <v>0</v>
      </c>
      <c r="N264" s="104">
        <f>SUMIF([1]Detallado!$M:$M,[1]Abs!$B264,[1]Detallado!AU:AU)</f>
        <v>0</v>
      </c>
      <c r="O264" s="207"/>
      <c r="P264" s="105">
        <f>INDEX([1]Rep1!AD:AD,MATCH([1]Abs!$B264,[1]Rep1!$B:$B,0),0)</f>
        <v>0</v>
      </c>
      <c r="Q264" s="106">
        <f>INDEX([1]Rep1!AE:AE,MATCH([1]Abs!$B264,[1]Rep1!$B:$B,0),0)</f>
        <v>0</v>
      </c>
      <c r="R264" s="207"/>
      <c r="S264" s="107">
        <f>INDEX([1]Rep1!AF:AF,MATCH([1]Abs!$B264,[1]Rep1!$B:$B,0),0)</f>
        <v>0</v>
      </c>
      <c r="T264" s="108">
        <f>INDEX([1]Rep1!AG:AG,MATCH([1]Abs!$B264,[1]Rep1!$B:$B,0),0)</f>
        <v>0</v>
      </c>
      <c r="U264" s="207"/>
      <c r="V264" s="109">
        <f>INDEX([1]Rep1!AH:AH,MATCH([1]Abs!$B264,[1]Rep1!$B:$B,0),0)</f>
        <v>0</v>
      </c>
      <c r="W264" s="110">
        <f>INDEX([1]Rep1!AI:AI,MATCH([1]Abs!$B264,[1]Rep1!$B:$B,0),0)</f>
        <v>0</v>
      </c>
      <c r="Y264" t="s">
        <v>445</v>
      </c>
      <c r="AA264" s="111">
        <f>IFERROR(H264/G264/10000,0)</f>
        <v>0</v>
      </c>
      <c r="AB264" s="111">
        <f>IFERROR(K264/J264/10000,0)</f>
        <v>0</v>
      </c>
      <c r="AC264" s="111">
        <f>IFERROR(N264/M264/10000,0)</f>
        <v>0</v>
      </c>
      <c r="AE264" s="112">
        <f>+H264-Q264</f>
        <v>0</v>
      </c>
      <c r="AF264" s="111">
        <f>IFERROR(AE264/(G264-P264)/10000,0)</f>
        <v>0</v>
      </c>
      <c r="AG264" s="112">
        <f>+K264-T264</f>
        <v>0</v>
      </c>
      <c r="AH264" s="111">
        <f>IFERROR(AG264/(J264-S264)/10000,0)</f>
        <v>0</v>
      </c>
      <c r="AI264" s="112">
        <f>+N264-W264</f>
        <v>0</v>
      </c>
      <c r="AJ264" s="111">
        <f>IFERROR(AI264/(M264-V264)/10000,0)</f>
        <v>0</v>
      </c>
    </row>
    <row r="265" spans="2:36" x14ac:dyDescent="0.35">
      <c r="E265" s="206" t="s">
        <v>47</v>
      </c>
      <c r="F265" s="198"/>
      <c r="G265" s="103">
        <f>SUM(G266:G268)</f>
        <v>0</v>
      </c>
      <c r="H265" s="104">
        <f t="shared" ref="H265:W265" si="60">SUM(H266:H268)</f>
        <v>0</v>
      </c>
      <c r="I265" s="207">
        <f t="shared" si="60"/>
        <v>0</v>
      </c>
      <c r="J265" s="103">
        <f t="shared" si="60"/>
        <v>0</v>
      </c>
      <c r="K265" s="104">
        <f t="shared" si="60"/>
        <v>0</v>
      </c>
      <c r="L265" s="207">
        <f t="shared" si="60"/>
        <v>0</v>
      </c>
      <c r="M265" s="103">
        <f t="shared" si="60"/>
        <v>3.361509128923443E-4</v>
      </c>
      <c r="N265" s="104">
        <f t="shared" si="60"/>
        <v>0.69223359756120595</v>
      </c>
      <c r="O265" s="207">
        <f t="shared" si="60"/>
        <v>0</v>
      </c>
      <c r="P265" s="105">
        <f t="shared" si="60"/>
        <v>0</v>
      </c>
      <c r="Q265" s="106">
        <f t="shared" si="60"/>
        <v>0</v>
      </c>
      <c r="R265" s="207">
        <f t="shared" si="60"/>
        <v>0</v>
      </c>
      <c r="S265" s="107">
        <f t="shared" si="60"/>
        <v>0</v>
      </c>
      <c r="T265" s="108">
        <f t="shared" si="60"/>
        <v>0</v>
      </c>
      <c r="U265" s="207">
        <f t="shared" si="60"/>
        <v>0</v>
      </c>
      <c r="V265" s="109">
        <f t="shared" si="60"/>
        <v>3.361509128923443E-4</v>
      </c>
      <c r="W265" s="110">
        <f t="shared" si="60"/>
        <v>0.69223359756120595</v>
      </c>
      <c r="X265" s="44"/>
      <c r="Y265" t="s">
        <v>447</v>
      </c>
      <c r="AA265" s="111">
        <f>IFERROR(H265/G265/10000,0)</f>
        <v>0</v>
      </c>
      <c r="AB265" s="111">
        <f>IFERROR(K265/J265/10000,0)</f>
        <v>0</v>
      </c>
      <c r="AC265" s="111">
        <f>IFERROR(N265/M265/10000,0)</f>
        <v>0.20592941176479884</v>
      </c>
      <c r="AE265" s="112">
        <f>+H265-Q265</f>
        <v>0</v>
      </c>
      <c r="AF265" s="111">
        <f>IFERROR(AE265/(G265-P265)/10000,0)</f>
        <v>0</v>
      </c>
      <c r="AG265" s="112">
        <f>+K265-T265</f>
        <v>0</v>
      </c>
      <c r="AH265" s="111">
        <f>IFERROR(AG265/(J265-S265)/10000,0)</f>
        <v>0</v>
      </c>
      <c r="AI265" s="112">
        <f>+N265-W265</f>
        <v>0</v>
      </c>
      <c r="AJ265" s="111">
        <f>IFERROR(AI265/(M265-V265)/10000,0)</f>
        <v>0</v>
      </c>
    </row>
    <row r="266" spans="2:36" x14ac:dyDescent="0.35">
      <c r="B266" s="50" t="s">
        <v>451</v>
      </c>
      <c r="C266" s="139"/>
      <c r="E266" s="208" t="s">
        <v>48</v>
      </c>
      <c r="F266" s="198"/>
      <c r="G266" s="72">
        <f>SUMIF([1]Detallado!$M:$M,[1]Abs!$B266,[1]Detallado!X:X)</f>
        <v>0</v>
      </c>
      <c r="H266" s="114">
        <f>SUMIF([1]Detallado!$M:$M,[1]Abs!$B266,[1]Detallado!Y:Y)</f>
        <v>0</v>
      </c>
      <c r="I266" s="207"/>
      <c r="J266" s="72">
        <f>SUMIF([1]Detallado!$M:$M,[1]Abs!$B266,[1]Detallado!AI:AI)</f>
        <v>0</v>
      </c>
      <c r="K266" s="114">
        <f>SUMIF([1]Detallado!$M:$M,[1]Abs!$B266,[1]Detallado!AJ:AJ)</f>
        <v>0</v>
      </c>
      <c r="L266" s="207"/>
      <c r="M266" s="72">
        <f>SUMIF([1]Detallado!$M:$M,[1]Abs!$B266,[1]Detallado!AT:AT)</f>
        <v>3.361509128923443E-4</v>
      </c>
      <c r="N266" s="114">
        <f>SUMIF([1]Detallado!$M:$M,[1]Abs!$B266,[1]Detallado!AU:AU)</f>
        <v>0.69223359756120595</v>
      </c>
      <c r="O266" s="207"/>
      <c r="P266" s="72">
        <f>INDEX([1]Rep1!AD:AD,MATCH([1]Abs!$B266,[1]Rep1!$B:$B,0),0)</f>
        <v>0</v>
      </c>
      <c r="Q266" s="115">
        <f>INDEX([1]Rep1!AE:AE,MATCH([1]Abs!$B266,[1]Rep1!$B:$B,0),0)</f>
        <v>0</v>
      </c>
      <c r="R266" s="207"/>
      <c r="S266" s="72">
        <f>INDEX([1]Rep1!AF:AF,MATCH([1]Abs!$B266,[1]Rep1!$B:$B,0),0)</f>
        <v>0</v>
      </c>
      <c r="T266" s="114">
        <f>INDEX([1]Rep1!AG:AG,MATCH([1]Abs!$B266,[1]Rep1!$B:$B,0),0)</f>
        <v>0</v>
      </c>
      <c r="U266" s="207"/>
      <c r="V266" s="72">
        <f>INDEX([1]Rep1!AH:AH,MATCH([1]Abs!$B266,[1]Rep1!$B:$B,0),0)</f>
        <v>3.361509128923443E-4</v>
      </c>
      <c r="W266" s="114">
        <f>INDEX([1]Rep1!AI:AI,MATCH([1]Abs!$B266,[1]Rep1!$B:$B,0),0)</f>
        <v>0.69223359756120595</v>
      </c>
      <c r="X266" s="44"/>
      <c r="Y266" s="92"/>
      <c r="AA266" s="116">
        <f t="shared" si="41"/>
        <v>0</v>
      </c>
      <c r="AB266" s="116">
        <f t="shared" si="42"/>
        <v>0</v>
      </c>
      <c r="AC266" s="116">
        <f t="shared" si="43"/>
        <v>0.20592941176479884</v>
      </c>
      <c r="AE266" s="117">
        <f t="shared" si="44"/>
        <v>0</v>
      </c>
      <c r="AF266" s="116">
        <f t="shared" si="45"/>
        <v>0</v>
      </c>
      <c r="AG266" s="117">
        <f t="shared" si="46"/>
        <v>0</v>
      </c>
      <c r="AH266" s="116">
        <f t="shared" si="47"/>
        <v>0</v>
      </c>
      <c r="AI266" s="117">
        <f t="shared" si="48"/>
        <v>0</v>
      </c>
      <c r="AJ266" s="116">
        <f t="shared" si="49"/>
        <v>0</v>
      </c>
    </row>
    <row r="267" spans="2:36" x14ac:dyDescent="0.35">
      <c r="B267" s="50" t="s">
        <v>452</v>
      </c>
      <c r="C267" s="139"/>
      <c r="E267" s="208" t="s">
        <v>49</v>
      </c>
      <c r="F267" s="198"/>
      <c r="G267" s="72">
        <f>SUMIF([1]Detallado!$M:$M,[1]Abs!$B267,[1]Detallado!X:X)</f>
        <v>0</v>
      </c>
      <c r="H267" s="114">
        <f>SUMIF([1]Detallado!$M:$M,[1]Abs!$B267,[1]Detallado!Y:Y)</f>
        <v>0</v>
      </c>
      <c r="I267" s="207"/>
      <c r="J267" s="72">
        <f>SUMIF([1]Detallado!$M:$M,[1]Abs!$B267,[1]Detallado!AI:AI)</f>
        <v>0</v>
      </c>
      <c r="K267" s="114">
        <f>SUMIF([1]Detallado!$M:$M,[1]Abs!$B267,[1]Detallado!AJ:AJ)</f>
        <v>0</v>
      </c>
      <c r="L267" s="207"/>
      <c r="M267" s="72">
        <f>SUMIF([1]Detallado!$M:$M,[1]Abs!$B267,[1]Detallado!AT:AT)</f>
        <v>0</v>
      </c>
      <c r="N267" s="114">
        <f>SUMIF([1]Detallado!$M:$M,[1]Abs!$B267,[1]Detallado!AU:AU)</f>
        <v>0</v>
      </c>
      <c r="O267" s="207"/>
      <c r="P267" s="72">
        <f>INDEX([1]Rep1!AD:AD,MATCH([1]Abs!$B267,[1]Rep1!$B:$B,0),0)</f>
        <v>0</v>
      </c>
      <c r="Q267" s="115">
        <f>INDEX([1]Rep1!AE:AE,MATCH([1]Abs!$B267,[1]Rep1!$B:$B,0),0)</f>
        <v>0</v>
      </c>
      <c r="R267" s="207"/>
      <c r="S267" s="72">
        <f>INDEX([1]Rep1!AF:AF,MATCH([1]Abs!$B267,[1]Rep1!$B:$B,0),0)</f>
        <v>0</v>
      </c>
      <c r="T267" s="114">
        <f>INDEX([1]Rep1!AG:AG,MATCH([1]Abs!$B267,[1]Rep1!$B:$B,0),0)</f>
        <v>0</v>
      </c>
      <c r="U267" s="207"/>
      <c r="V267" s="72">
        <f>INDEX([1]Rep1!AH:AH,MATCH([1]Abs!$B267,[1]Rep1!$B:$B,0),0)</f>
        <v>0</v>
      </c>
      <c r="W267" s="114">
        <f>INDEX([1]Rep1!AI:AI,MATCH([1]Abs!$B267,[1]Rep1!$B:$B,0),0)</f>
        <v>0</v>
      </c>
      <c r="X267" s="44"/>
      <c r="Y267" s="92"/>
      <c r="AA267" s="116">
        <f t="shared" si="41"/>
        <v>0</v>
      </c>
      <c r="AB267" s="116">
        <f t="shared" si="42"/>
        <v>0</v>
      </c>
      <c r="AC267" s="116">
        <f t="shared" si="43"/>
        <v>0</v>
      </c>
      <c r="AE267" s="117">
        <f t="shared" si="44"/>
        <v>0</v>
      </c>
      <c r="AF267" s="116">
        <f t="shared" si="45"/>
        <v>0</v>
      </c>
      <c r="AG267" s="117">
        <f t="shared" si="46"/>
        <v>0</v>
      </c>
      <c r="AH267" s="116">
        <f t="shared" si="47"/>
        <v>0</v>
      </c>
      <c r="AI267" s="117">
        <f t="shared" si="48"/>
        <v>0</v>
      </c>
      <c r="AJ267" s="116">
        <f t="shared" si="49"/>
        <v>0</v>
      </c>
    </row>
    <row r="268" spans="2:36" x14ac:dyDescent="0.35">
      <c r="B268" s="50" t="s">
        <v>453</v>
      </c>
      <c r="C268" s="139"/>
      <c r="E268" s="208" t="s">
        <v>454</v>
      </c>
      <c r="F268" s="198"/>
      <c r="G268" s="72">
        <f>SUMIF([1]Detallado!$M:$M,[1]Abs!$B268,[1]Detallado!X:X)</f>
        <v>0</v>
      </c>
      <c r="H268" s="114">
        <f>SUMIF([1]Detallado!$M:$M,[1]Abs!$B268,[1]Detallado!Y:Y)</f>
        <v>0</v>
      </c>
      <c r="I268" s="198"/>
      <c r="J268" s="72">
        <f>SUMIF([1]Detallado!$M:$M,[1]Abs!$B268,[1]Detallado!AI:AI)</f>
        <v>0</v>
      </c>
      <c r="K268" s="114">
        <f>SUMIF([1]Detallado!$M:$M,[1]Abs!$B268,[1]Detallado!AJ:AJ)</f>
        <v>0</v>
      </c>
      <c r="L268" s="198"/>
      <c r="M268" s="72">
        <f>SUMIF([1]Detallado!$M:$M,[1]Abs!$B268,[1]Detallado!AT:AT)</f>
        <v>0</v>
      </c>
      <c r="N268" s="114">
        <f>SUMIF([1]Detallado!$M:$M,[1]Abs!$B268,[1]Detallado!AU:AU)</f>
        <v>0</v>
      </c>
      <c r="O268" s="198"/>
      <c r="P268" s="72">
        <f>INDEX([1]Rep1!AD:AD,MATCH([1]Abs!$B268,[1]Rep1!$B:$B,0),0)</f>
        <v>0</v>
      </c>
      <c r="Q268" s="115">
        <f>INDEX([1]Rep1!AE:AE,MATCH([1]Abs!$B268,[1]Rep1!$B:$B,0),0)</f>
        <v>0</v>
      </c>
      <c r="R268" s="198"/>
      <c r="S268" s="72">
        <f>INDEX([1]Rep1!AF:AF,MATCH([1]Abs!$B268,[1]Rep1!$B:$B,0),0)</f>
        <v>0</v>
      </c>
      <c r="T268" s="114">
        <f>INDEX([1]Rep1!AG:AG,MATCH([1]Abs!$B268,[1]Rep1!$B:$B,0),0)</f>
        <v>0</v>
      </c>
      <c r="U268" s="198"/>
      <c r="V268" s="72">
        <f>INDEX([1]Rep1!AH:AH,MATCH([1]Abs!$B268,[1]Rep1!$B:$B,0),0)</f>
        <v>0</v>
      </c>
      <c r="W268" s="114">
        <f>INDEX([1]Rep1!AI:AI,MATCH([1]Abs!$B268,[1]Rep1!$B:$B,0),0)</f>
        <v>0</v>
      </c>
      <c r="X268" s="44"/>
      <c r="Y268" s="92"/>
      <c r="AA268" s="116">
        <f t="shared" si="41"/>
        <v>0</v>
      </c>
      <c r="AB268" s="116">
        <f t="shared" si="42"/>
        <v>0</v>
      </c>
      <c r="AC268" s="116">
        <f t="shared" si="43"/>
        <v>0</v>
      </c>
      <c r="AE268" s="117">
        <f t="shared" si="44"/>
        <v>0</v>
      </c>
      <c r="AF268" s="116">
        <f t="shared" si="45"/>
        <v>0</v>
      </c>
      <c r="AG268" s="117">
        <f t="shared" si="46"/>
        <v>0</v>
      </c>
      <c r="AH268" s="116">
        <f t="shared" si="47"/>
        <v>0</v>
      </c>
      <c r="AI268" s="117">
        <f t="shared" si="48"/>
        <v>0</v>
      </c>
      <c r="AJ268" s="116">
        <f t="shared" si="49"/>
        <v>0</v>
      </c>
    </row>
    <row r="269" spans="2:36" x14ac:dyDescent="0.35">
      <c r="E269" s="215"/>
      <c r="F269" s="198"/>
      <c r="G269" s="216"/>
      <c r="H269" s="215"/>
      <c r="I269" s="198"/>
      <c r="J269" s="216"/>
      <c r="K269" s="215"/>
      <c r="L269" s="198"/>
      <c r="M269" s="216"/>
      <c r="N269" s="215"/>
      <c r="O269" s="198"/>
      <c r="P269" s="216"/>
      <c r="Q269" s="217"/>
      <c r="R269" s="198"/>
      <c r="S269" s="216"/>
      <c r="T269" s="217"/>
      <c r="U269" s="198"/>
      <c r="V269" s="216"/>
      <c r="W269" s="217"/>
      <c r="AA269" s="219">
        <f t="shared" si="41"/>
        <v>0</v>
      </c>
      <c r="AB269" s="219">
        <f t="shared" si="42"/>
        <v>0</v>
      </c>
      <c r="AC269" s="219">
        <f t="shared" si="43"/>
        <v>0</v>
      </c>
      <c r="AE269" s="218">
        <f t="shared" si="44"/>
        <v>0</v>
      </c>
      <c r="AF269" s="219">
        <f t="shared" si="45"/>
        <v>0</v>
      </c>
      <c r="AG269" s="218">
        <f t="shared" si="46"/>
        <v>0</v>
      </c>
      <c r="AH269" s="219">
        <f t="shared" si="47"/>
        <v>0</v>
      </c>
      <c r="AI269" s="218">
        <f t="shared" si="48"/>
        <v>0</v>
      </c>
      <c r="AJ269" s="219">
        <f t="shared" si="49"/>
        <v>0</v>
      </c>
    </row>
    <row r="270" spans="2:36" x14ac:dyDescent="0.35">
      <c r="B270" s="257" t="s">
        <v>455</v>
      </c>
      <c r="C270" s="92" t="s">
        <v>456</v>
      </c>
      <c r="E270" s="197" t="s">
        <v>457</v>
      </c>
      <c r="F270" s="198"/>
      <c r="G270" s="58">
        <f>100%-G30-G140-G161</f>
        <v>3.8715892171332866E-2</v>
      </c>
      <c r="H270" s="86">
        <f ca="1">[1]Detallado!Y2639</f>
        <v>0</v>
      </c>
      <c r="I270" s="284"/>
      <c r="J270" s="85">
        <f>100%-J30-J140-J161</f>
        <v>-3.051587838296077E-2</v>
      </c>
      <c r="K270" s="86">
        <f ca="1">[1]Detallado!AJ2639</f>
        <v>0</v>
      </c>
      <c r="L270" s="199"/>
      <c r="M270" s="58">
        <f>100%-M30-M140-M161</f>
        <v>3.6599142945770186E-2</v>
      </c>
      <c r="N270" s="86">
        <f ca="1">[1]Detallado!AU2639</f>
        <v>0</v>
      </c>
      <c r="O270" s="199"/>
      <c r="P270" s="200">
        <f>0%-P30-P140-P161</f>
        <v>3.3741276492544756E-2</v>
      </c>
      <c r="Q270" s="201">
        <f ca="1">+[1]Detallado!AG2639</f>
        <v>0</v>
      </c>
      <c r="R270" s="199"/>
      <c r="S270" s="63">
        <f>0%-S30-S140-S161</f>
        <v>-2.0177621332376237E-2</v>
      </c>
      <c r="T270" s="64">
        <f ca="1">+[1]Detallado!AR2639</f>
        <v>0</v>
      </c>
      <c r="U270" s="199"/>
      <c r="V270" s="65">
        <f>0%-V30-V140-V161</f>
        <v>2.0593658353930976E-2</v>
      </c>
      <c r="W270" s="66">
        <f ca="1">+[1]Detallado!BC2639</f>
        <v>0</v>
      </c>
      <c r="X270" s="87"/>
      <c r="Y270" s="158"/>
      <c r="AA270" s="116">
        <f t="shared" ca="1" si="41"/>
        <v>0</v>
      </c>
      <c r="AB270" s="116">
        <f t="shared" ca="1" si="42"/>
        <v>0</v>
      </c>
      <c r="AC270" s="116">
        <f t="shared" ca="1" si="43"/>
        <v>0</v>
      </c>
      <c r="AE270" s="117">
        <f t="shared" ca="1" si="44"/>
        <v>0</v>
      </c>
      <c r="AF270" s="116">
        <f t="shared" ca="1" si="45"/>
        <v>0</v>
      </c>
      <c r="AG270" s="117">
        <f t="shared" ca="1" si="46"/>
        <v>0</v>
      </c>
      <c r="AH270" s="116">
        <f t="shared" ca="1" si="47"/>
        <v>0</v>
      </c>
      <c r="AI270" s="117">
        <f t="shared" ca="1" si="48"/>
        <v>0</v>
      </c>
      <c r="AJ270" s="116">
        <f t="shared" ca="1" si="49"/>
        <v>0</v>
      </c>
    </row>
    <row r="271" spans="2:36" x14ac:dyDescent="0.35">
      <c r="V271" s="198"/>
      <c r="AA271" s="40"/>
      <c r="AB271" s="40"/>
      <c r="AC271" s="40"/>
      <c r="AE271" s="285"/>
      <c r="AF271" s="40"/>
      <c r="AG271" s="285"/>
      <c r="AH271" s="40"/>
      <c r="AI271" s="285"/>
      <c r="AJ271" s="40"/>
    </row>
    <row r="272" spans="2:36" x14ac:dyDescent="0.35">
      <c r="C272" s="92" t="s">
        <v>458</v>
      </c>
      <c r="E272" s="286" t="s">
        <v>459</v>
      </c>
      <c r="F272" s="158"/>
      <c r="G272" s="287"/>
      <c r="H272" s="288" t="str">
        <f>IF(H278=0,"nd",H278-H277)</f>
        <v>nd</v>
      </c>
      <c r="J272" s="287"/>
      <c r="K272" s="288" t="str">
        <f>IF(K278=0,"nd",K278-K277)</f>
        <v>nd</v>
      </c>
      <c r="M272" s="287"/>
      <c r="N272" s="288" t="str">
        <f>IF(N278=0,"nd",N278-N277)</f>
        <v>nd</v>
      </c>
      <c r="P272" s="287"/>
      <c r="Q272" s="289" t="str">
        <f>IF(Q278=0,"nd",Q278-Q277)</f>
        <v>nd</v>
      </c>
      <c r="S272" s="287"/>
      <c r="T272" s="290" t="str">
        <f>IF(T278=0,"nd",T278-T277)</f>
        <v>nd</v>
      </c>
      <c r="V272" s="287"/>
      <c r="W272" s="290" t="str">
        <f>IF(W278=0,"nd",W278-W277)</f>
        <v>nd</v>
      </c>
      <c r="AA272" s="116"/>
      <c r="AB272" s="116"/>
      <c r="AC272" s="116"/>
      <c r="AE272" s="117"/>
      <c r="AF272" s="116"/>
      <c r="AG272" s="117"/>
      <c r="AH272" s="116"/>
      <c r="AI272" s="117"/>
      <c r="AJ272" s="116"/>
    </row>
    <row r="273" spans="2:23" x14ac:dyDescent="0.35">
      <c r="E273" s="291" t="s">
        <v>460</v>
      </c>
      <c r="F273" s="158"/>
      <c r="P273" s="292"/>
      <c r="Q273" s="293" t="str">
        <f>+IF(Q272="nd","nd",Q272-H272)</f>
        <v>nd</v>
      </c>
      <c r="S273" s="292"/>
      <c r="T273" s="294" t="str">
        <f>+IF(T272="nd","nd",T272-K272)</f>
        <v>nd</v>
      </c>
      <c r="V273" s="292"/>
      <c r="W273" s="294" t="str">
        <f>+IF(W272="nd","nd",W272-N272)</f>
        <v>nd</v>
      </c>
    </row>
    <row r="275" spans="2:23" x14ac:dyDescent="0.35">
      <c r="E275" s="295" t="s">
        <v>461</v>
      </c>
      <c r="F275" s="158"/>
      <c r="G275" s="296">
        <f>G270+G161+G140+G30</f>
        <v>1</v>
      </c>
      <c r="H275" s="297">
        <f ca="1">H270+H258+H161+H140+H30+H223+IF(H272="nd",0,H272)</f>
        <v>33.107799118755601</v>
      </c>
      <c r="I275" s="60"/>
      <c r="J275" s="296">
        <f>J270+J161+J140+J30</f>
        <v>1</v>
      </c>
      <c r="K275" s="298">
        <f ca="1">K270+K258+K161+K140+K30+K223+IF(K272="nd",0,K272)</f>
        <v>121.01055530245088</v>
      </c>
      <c r="L275" s="60"/>
      <c r="M275" s="296">
        <f>M270+M161+M140+M30</f>
        <v>1</v>
      </c>
      <c r="N275" s="298">
        <f ca="1">N270+N258+N161+N140+N30+N223+IF(N272="nd",0,N272)</f>
        <v>248.8024195694172</v>
      </c>
      <c r="O275" s="60"/>
      <c r="P275" s="61"/>
      <c r="Q275" s="62">
        <f ca="1">Q270+Q258+Q161+Q140+Q30+Q223+IF(Q272="nd",0,Q272)</f>
        <v>-0.98018169707445413</v>
      </c>
      <c r="R275" s="60"/>
      <c r="S275" s="63"/>
      <c r="T275" s="64">
        <f ca="1">T270+T258+T161+T140+T30+T223+IF(T272="nd",0,T272)</f>
        <v>-31.129708436752448</v>
      </c>
      <c r="U275" s="60"/>
      <c r="V275" s="65"/>
      <c r="W275" s="66">
        <f ca="1">W270+W258+W161+W140+W30+W223+IF(W272="nd",0,W272)</f>
        <v>-24.728004363247564</v>
      </c>
    </row>
    <row r="277" spans="2:23" x14ac:dyDescent="0.35">
      <c r="B277" s="257" t="s">
        <v>462</v>
      </c>
      <c r="E277" s="299" t="s">
        <v>463</v>
      </c>
      <c r="G277" s="300"/>
      <c r="H277" s="301">
        <f ca="1">H30+H140+H161+H223+H258+H270</f>
        <v>33.107799118755601</v>
      </c>
      <c r="J277" s="300"/>
      <c r="K277" s="301">
        <f ca="1">K30+K140+K161+K223+K258+K270</f>
        <v>121.01055530245091</v>
      </c>
      <c r="M277" s="300"/>
      <c r="N277" s="301">
        <f ca="1">N30+N140+N161+N223+N258+N270</f>
        <v>248.8024195694172</v>
      </c>
      <c r="P277" s="300"/>
      <c r="Q277" s="302">
        <f ca="1">Q30+Q140+Q161+Q223+Q258+Q270</f>
        <v>-0.98018169707445413</v>
      </c>
      <c r="S277" s="300"/>
      <c r="T277" s="301">
        <f ca="1">T30+T140+T161+T223+T258+T270</f>
        <v>-31.129708436752448</v>
      </c>
      <c r="V277" s="300"/>
      <c r="W277" s="301">
        <f ca="1">W30+W140+W161+W223+W258+W270</f>
        <v>-24.728004363247564</v>
      </c>
    </row>
    <row r="278" spans="2:23" x14ac:dyDescent="0.35">
      <c r="B278" s="257" t="s">
        <v>464</v>
      </c>
      <c r="E278" s="299" t="s">
        <v>465</v>
      </c>
      <c r="G278" s="300"/>
      <c r="H278" s="301">
        <f>[1]Rep1!F340</f>
        <v>0</v>
      </c>
      <c r="J278" s="300"/>
      <c r="K278" s="301">
        <f>[1]Rep1!N340</f>
        <v>0</v>
      </c>
      <c r="M278" s="300"/>
      <c r="N278" s="301">
        <f>[1]Rep1!V340</f>
        <v>0</v>
      </c>
      <c r="P278" s="300"/>
      <c r="Q278" s="302">
        <f>[1]Rep1!AE340</f>
        <v>0</v>
      </c>
      <c r="S278" s="300"/>
      <c r="T278" s="301">
        <f>[1]Rep1!AG340</f>
        <v>0</v>
      </c>
      <c r="V278" s="300"/>
      <c r="W278" s="301">
        <f>[1]Rep1!AI340</f>
        <v>0</v>
      </c>
    </row>
    <row r="279" spans="2:23" x14ac:dyDescent="0.35">
      <c r="H279" s="4"/>
      <c r="K279" s="4"/>
    </row>
    <row r="280" spans="2:23" x14ac:dyDescent="0.35">
      <c r="Q280" s="301">
        <f ca="1">+Q278-Q277</f>
        <v>0.98018169707445413</v>
      </c>
      <c r="T280" s="301">
        <f ca="1">+T278-T277</f>
        <v>31.129708436752448</v>
      </c>
      <c r="W280" s="301">
        <f ca="1">+W278-W277</f>
        <v>24.728004363247564</v>
      </c>
    </row>
    <row r="285" spans="2:23" x14ac:dyDescent="0.35">
      <c r="E285" s="303" t="s">
        <v>466</v>
      </c>
      <c r="G285" s="304" t="s">
        <v>467</v>
      </c>
      <c r="H285" s="305" t="s">
        <v>468</v>
      </c>
      <c r="J285" s="304" t="s">
        <v>469</v>
      </c>
      <c r="K285" s="305" t="s">
        <v>470</v>
      </c>
      <c r="M285" s="304" t="s">
        <v>471</v>
      </c>
      <c r="N285" s="305" t="s">
        <v>472</v>
      </c>
      <c r="P285" s="306" t="s">
        <v>473</v>
      </c>
      <c r="S285" s="306" t="s">
        <v>474</v>
      </c>
      <c r="V285" s="306" t="s">
        <v>475</v>
      </c>
    </row>
    <row r="287" spans="2:23" x14ac:dyDescent="0.35">
      <c r="C287" s="307"/>
      <c r="E287" s="48" t="s">
        <v>53</v>
      </c>
      <c r="G287" s="308">
        <f>+SUM(G289,G290)</f>
        <v>9.6604166438740216E-2</v>
      </c>
      <c r="H287" s="309">
        <f>+SUM(H289,H290)</f>
        <v>8.276245155512503E-2</v>
      </c>
      <c r="J287" s="308">
        <f>+SUM(J289,J290)</f>
        <v>0.44348090004607577</v>
      </c>
      <c r="K287" s="309">
        <f>+SUM(K289,K290)</f>
        <v>0.43844533343939002</v>
      </c>
      <c r="M287" s="308">
        <f>+SUM(M289,M290)</f>
        <v>0.78798415661525034</v>
      </c>
      <c r="N287" s="309">
        <f>+SUM(N289,N290)</f>
        <v>0.79123599895265695</v>
      </c>
      <c r="P287" s="310">
        <f>+SUM(P289,P290)</f>
        <v>1.3841714883615181E-2</v>
      </c>
      <c r="S287" s="310">
        <f>+SUM(S289,S290)</f>
        <v>5.0355666066857216E-3</v>
      </c>
      <c r="V287" s="310">
        <f>+SUM(V289,V290)</f>
        <v>-3.2518423374065034E-3</v>
      </c>
    </row>
    <row r="289" spans="2:22" x14ac:dyDescent="0.35">
      <c r="B289" s="311" t="s">
        <v>27</v>
      </c>
      <c r="E289" s="312" t="s">
        <v>28</v>
      </c>
      <c r="G289" s="313">
        <f>+G32</f>
        <v>4.3378014004052556E-2</v>
      </c>
      <c r="H289" s="314">
        <f>+G289-P289</f>
        <v>4.2818177050515382E-2</v>
      </c>
      <c r="J289" s="313">
        <f>+J32</f>
        <v>0.21310901347906755</v>
      </c>
      <c r="K289" s="314">
        <f>+J289-S289</f>
        <v>0.20246815205100396</v>
      </c>
      <c r="M289" s="313">
        <f>+M32</f>
        <v>0.3417240029310708</v>
      </c>
      <c r="N289" s="314">
        <f>+M289-V289</f>
        <v>0.35176738089981813</v>
      </c>
      <c r="P289" s="315">
        <f>+P32</f>
        <v>5.598369535371728E-4</v>
      </c>
      <c r="S289" s="315">
        <f>+S32</f>
        <v>1.0640861428063598E-2</v>
      </c>
      <c r="V289" s="315">
        <f>+V32</f>
        <v>-1.00433779687473E-2</v>
      </c>
    </row>
    <row r="290" spans="2:22" x14ac:dyDescent="0.35">
      <c r="C290" s="316">
        <v>43943</v>
      </c>
      <c r="E290" s="317" t="s">
        <v>30</v>
      </c>
      <c r="G290" s="318">
        <f>+SUM(G291:G294)</f>
        <v>5.322615243468766E-2</v>
      </c>
      <c r="H290" s="319">
        <f>+SUM(H291:H294)</f>
        <v>3.9944274504609648E-2</v>
      </c>
      <c r="J290" s="318">
        <f>+SUM(J291:J294)</f>
        <v>0.23037188656700819</v>
      </c>
      <c r="K290" s="319">
        <f>+SUM(K291:K294)</f>
        <v>0.23597718138838605</v>
      </c>
      <c r="M290" s="318">
        <f>+SUM(M291:M294)</f>
        <v>0.44626015368417959</v>
      </c>
      <c r="N290" s="319">
        <f>+SUM(N291:N294)</f>
        <v>0.43946861805283882</v>
      </c>
      <c r="P290" s="320">
        <f>+SUM(P291:P294)</f>
        <v>1.3281877930078009E-2</v>
      </c>
      <c r="S290" s="320">
        <f>+SUM(S291:S294)</f>
        <v>-5.6052948213778766E-3</v>
      </c>
      <c r="V290" s="320">
        <f>+SUM(V291:V294)</f>
        <v>6.7915356313407969E-3</v>
      </c>
    </row>
    <row r="291" spans="2:22" x14ac:dyDescent="0.35">
      <c r="B291" s="321" t="s">
        <v>476</v>
      </c>
      <c r="C291" s="322">
        <v>0.6</v>
      </c>
      <c r="E291" s="323" t="s">
        <v>48</v>
      </c>
      <c r="G291" s="324">
        <f>SUM(G25,G97,G98,G119*C291)</f>
        <v>1.875814333868767E-2</v>
      </c>
      <c r="H291" s="325">
        <f>+G291-P291</f>
        <v>1.8930870064715652E-2</v>
      </c>
      <c r="J291" s="324">
        <f>SUM(J97,J98,J119*C291)</f>
        <v>7.2037339718718826E-2</v>
      </c>
      <c r="K291" s="325">
        <f>+J291-S291</f>
        <v>8.6482144586576104E-2</v>
      </c>
      <c r="M291" s="324">
        <f>SUM(M97,M98,M119*C291)</f>
        <v>0.15549453159235138</v>
      </c>
      <c r="N291" s="325">
        <f>+M291-V291</f>
        <v>0.14656534639319502</v>
      </c>
      <c r="P291" s="326">
        <f>SUM(P25,P97,P98,P119*C291)</f>
        <v>-1.7272672602798133E-4</v>
      </c>
      <c r="S291" s="326">
        <f>SUM(S97,S98,S119*I291)</f>
        <v>-1.4444804867857278E-2</v>
      </c>
      <c r="V291" s="326">
        <f>SUM(V97,V98,V119*L291)</f>
        <v>8.9291851991563642E-3</v>
      </c>
    </row>
    <row r="292" spans="2:22" x14ac:dyDescent="0.35">
      <c r="B292" s="321" t="s">
        <v>477</v>
      </c>
      <c r="C292" s="322">
        <v>0.15</v>
      </c>
      <c r="E292" s="323" t="s">
        <v>196</v>
      </c>
      <c r="G292" s="324">
        <f>+G111+G119*C292</f>
        <v>1.384300296652655E-6</v>
      </c>
      <c r="H292" s="325">
        <f>+G292-P292</f>
        <v>4.8570010897708142E-5</v>
      </c>
      <c r="J292" s="324">
        <f>+J111+J119*C292</f>
        <v>5.0315852316986791E-7</v>
      </c>
      <c r="K292" s="325">
        <f>+J292-S292</f>
        <v>4.3332676303304122E-5</v>
      </c>
      <c r="M292" s="324">
        <f>+M111+M119*C292</f>
        <v>3.7795550757743727E-6</v>
      </c>
      <c r="N292" s="325">
        <f>+M292-V292</f>
        <v>1.054799454632207E-3</v>
      </c>
      <c r="P292" s="326">
        <f>+P111+P119*C292</f>
        <v>-4.7185710601055486E-5</v>
      </c>
      <c r="S292" s="326">
        <f>+S111+S119*I292</f>
        <v>-4.2829517780134252E-5</v>
      </c>
      <c r="V292" s="326">
        <f>+V111+V119*L292</f>
        <v>-1.0510198995564326E-3</v>
      </c>
    </row>
    <row r="293" spans="2:22" x14ac:dyDescent="0.35">
      <c r="B293" s="321" t="s">
        <v>478</v>
      </c>
      <c r="C293" s="322">
        <v>0.08</v>
      </c>
      <c r="E293" s="323" t="s">
        <v>207</v>
      </c>
      <c r="G293" s="324">
        <f>+G116+G119*C293</f>
        <v>3.7638149769735891E-3</v>
      </c>
      <c r="H293" s="325">
        <f>+G293-P293</f>
        <v>3.0627490165531989E-4</v>
      </c>
      <c r="J293" s="324">
        <f>+J116+J119*C293</f>
        <v>1.1937122972479172E-2</v>
      </c>
      <c r="K293" s="325">
        <f>+J293-S293</f>
        <v>7.8412270272085732E-3</v>
      </c>
      <c r="M293" s="324">
        <f>+M116+M119*C293</f>
        <v>2.0224067953616903E-2</v>
      </c>
      <c r="N293" s="325">
        <f>+M293-V293</f>
        <v>1.9928100625947458E-2</v>
      </c>
      <c r="P293" s="326">
        <f>+P116+P119*C293</f>
        <v>3.4575400753182692E-3</v>
      </c>
      <c r="S293" s="326">
        <f>+S116+S119*I293</f>
        <v>4.0958959452705983E-3</v>
      </c>
      <c r="V293" s="326">
        <f>+V116+V119*L293</f>
        <v>2.9596732766944481E-4</v>
      </c>
    </row>
    <row r="294" spans="2:22" x14ac:dyDescent="0.35">
      <c r="B294" s="321" t="s">
        <v>479</v>
      </c>
      <c r="C294" s="322">
        <v>0.17</v>
      </c>
      <c r="E294" s="323" t="s">
        <v>358</v>
      </c>
      <c r="G294" s="324">
        <f>SUM(G27,G28,G50,G121,G119*C294)</f>
        <v>3.0702809818729745E-2</v>
      </c>
      <c r="H294" s="325">
        <f>+G294-P294</f>
        <v>2.0658559527340969E-2</v>
      </c>
      <c r="J294" s="324">
        <f>SUM(J50,J121,J119*C294)</f>
        <v>0.14639692071728702</v>
      </c>
      <c r="K294" s="325">
        <f>+J294-S294</f>
        <v>0.14161047709829808</v>
      </c>
      <c r="M294" s="324">
        <f>SUM(M50,M121,M119*C294)</f>
        <v>0.27053777458313555</v>
      </c>
      <c r="N294" s="325">
        <f>+M294-V294</f>
        <v>0.27192037157906412</v>
      </c>
      <c r="P294" s="326">
        <f>SUM(P27,P28,P50,P121,P119*C294)</f>
        <v>1.0044250291388775E-2</v>
      </c>
      <c r="S294" s="326">
        <f>SUM(S50,S121,S119*I294)</f>
        <v>4.786443618988937E-3</v>
      </c>
      <c r="V294" s="326">
        <f>SUM(V50,V121,V119*L294)</f>
        <v>-1.382596995928579E-3</v>
      </c>
    </row>
    <row r="295" spans="2:22" x14ac:dyDescent="0.35">
      <c r="B295" s="307"/>
    </row>
    <row r="296" spans="2:22" x14ac:dyDescent="0.35">
      <c r="E296" s="48" t="s">
        <v>233</v>
      </c>
      <c r="G296" s="308">
        <f>+SUM(G297:G300)</f>
        <v>0</v>
      </c>
      <c r="H296" s="309">
        <f>+SUM(H297:H300)</f>
        <v>9.8364503650083691E-7</v>
      </c>
      <c r="J296" s="308">
        <f>+SUM(J297:J300)</f>
        <v>0.2159499763326963</v>
      </c>
      <c r="K296" s="309">
        <f>+SUM(K297:K300)</f>
        <v>0.16249612115973161</v>
      </c>
      <c r="M296" s="308">
        <f>+SUM(M297:M300)</f>
        <v>0.16963585921538293</v>
      </c>
      <c r="N296" s="309">
        <f>+SUM(N297:N300)</f>
        <v>0.11109026533304692</v>
      </c>
      <c r="P296" s="327">
        <f>+SUM(P297:P300)</f>
        <v>-9.8364503650083691E-7</v>
      </c>
      <c r="S296" s="327">
        <f>+SUM(S297:S300)</f>
        <v>5.3453855172964679E-2</v>
      </c>
      <c r="V296" s="327">
        <f>+SUM(V297:V300)</f>
        <v>5.8545593882336003E-2</v>
      </c>
    </row>
    <row r="297" spans="2:22" x14ac:dyDescent="0.35">
      <c r="B297" s="321" t="s">
        <v>480</v>
      </c>
      <c r="E297" s="323" t="s">
        <v>237</v>
      </c>
      <c r="G297" s="324">
        <f>+SUM(G143,G152)</f>
        <v>0</v>
      </c>
      <c r="H297" s="325">
        <f>+G297-P297</f>
        <v>0</v>
      </c>
      <c r="J297" s="324">
        <f>+SUM(J143,J152)</f>
        <v>0.16019962231673787</v>
      </c>
      <c r="K297" s="325">
        <f>+J297-S297</f>
        <v>0.10417831998642953</v>
      </c>
      <c r="M297" s="324">
        <f>+SUM(M143,M152)</f>
        <v>0.12774236181650117</v>
      </c>
      <c r="N297" s="325">
        <f>+M297-V297</f>
        <v>7.606202214451209E-2</v>
      </c>
      <c r="P297" s="326">
        <f>+SUM(P143,P152)</f>
        <v>0</v>
      </c>
      <c r="S297" s="326">
        <f>+SUM(S143,S152)</f>
        <v>5.6021302330308345E-2</v>
      </c>
      <c r="V297" s="326">
        <f>+SUM(V143,V152)</f>
        <v>5.1680339671989081E-2</v>
      </c>
    </row>
    <row r="298" spans="2:22" x14ac:dyDescent="0.35">
      <c r="B298" s="321" t="s">
        <v>231</v>
      </c>
      <c r="E298" s="323" t="s">
        <v>244</v>
      </c>
      <c r="G298" s="324">
        <f>+SUM(G147,G156)</f>
        <v>0</v>
      </c>
      <c r="H298" s="325">
        <f>+G298-P298</f>
        <v>0</v>
      </c>
      <c r="J298" s="324">
        <f>+SUM(J147,J156)</f>
        <v>1.526708471655808E-2</v>
      </c>
      <c r="K298" s="325">
        <f>+J298-S298</f>
        <v>2.0280828903866663E-2</v>
      </c>
      <c r="M298" s="324">
        <f>+SUM(M147,M156)</f>
        <v>1.6494477651480974E-2</v>
      </c>
      <c r="N298" s="325">
        <f>+M298-V298</f>
        <v>5.5243374955734441E-3</v>
      </c>
      <c r="P298" s="326">
        <f>+SUM(P147,P156)</f>
        <v>0</v>
      </c>
      <c r="S298" s="326">
        <f>+SUM(S147,S156)</f>
        <v>-5.0137441873085824E-3</v>
      </c>
      <c r="V298" s="326">
        <f>+SUM(V147,V156)</f>
        <v>1.097014015590753E-2</v>
      </c>
    </row>
    <row r="299" spans="2:22" x14ac:dyDescent="0.35">
      <c r="B299" s="321" t="s">
        <v>480</v>
      </c>
      <c r="E299" s="323" t="s">
        <v>246</v>
      </c>
      <c r="G299" s="324">
        <f>+SUM(G148,G157)</f>
        <v>0</v>
      </c>
      <c r="H299" s="325">
        <f>+G299-P299</f>
        <v>0</v>
      </c>
      <c r="J299" s="324">
        <f>+SUM(J148,J157)</f>
        <v>1.977824056836705E-2</v>
      </c>
      <c r="K299" s="325">
        <f>+J299-S299</f>
        <v>1.5489890628952284E-2</v>
      </c>
      <c r="M299" s="324">
        <f>+SUM(M148,M157)</f>
        <v>1.3527042304463419E-2</v>
      </c>
      <c r="N299" s="325">
        <f>+M299-V299</f>
        <v>1.0335672172517246E-2</v>
      </c>
      <c r="P299" s="326">
        <f>+SUM(P148,P157)</f>
        <v>0</v>
      </c>
      <c r="S299" s="326">
        <f>+SUM(S148,S157)</f>
        <v>4.2883499394147668E-3</v>
      </c>
      <c r="V299" s="326">
        <f>+SUM(V148,V157)</f>
        <v>3.1913701319461734E-3</v>
      </c>
    </row>
    <row r="300" spans="2:22" x14ac:dyDescent="0.35">
      <c r="B300" s="321" t="s">
        <v>231</v>
      </c>
      <c r="E300" s="328" t="s">
        <v>133</v>
      </c>
      <c r="G300" s="329">
        <f>+SUM(G149,G159)</f>
        <v>0</v>
      </c>
      <c r="H300" s="330">
        <f>+G300-P300</f>
        <v>9.8364503650083691E-7</v>
      </c>
      <c r="J300" s="329">
        <f>+SUM(J149,J158)</f>
        <v>2.0705028731033297E-2</v>
      </c>
      <c r="K300" s="330">
        <f>+J300-S300</f>
        <v>2.2547081640483139E-2</v>
      </c>
      <c r="M300" s="329">
        <f>+SUM(M149,M158)</f>
        <v>1.1871977442937359E-2</v>
      </c>
      <c r="N300" s="330">
        <f>+M300-V300</f>
        <v>1.9168233520444136E-2</v>
      </c>
      <c r="P300" s="331">
        <f>+SUM(P149,P159)</f>
        <v>-9.8364503650083691E-7</v>
      </c>
      <c r="S300" s="331">
        <f>+SUM(S149,S158)</f>
        <v>-1.8420529094498421E-3</v>
      </c>
      <c r="V300" s="331">
        <f>+SUM(V149,V158)</f>
        <v>-7.2962560775067763E-3</v>
      </c>
    </row>
    <row r="301" spans="2:22" x14ac:dyDescent="0.35">
      <c r="B301" s="307"/>
    </row>
    <row r="302" spans="2:22" x14ac:dyDescent="0.35">
      <c r="B302" s="307"/>
      <c r="E302" s="48" t="s">
        <v>260</v>
      </c>
      <c r="G302" s="308">
        <f>+SUM(G304,G306,G308)</f>
        <v>0.86467994138992699</v>
      </c>
      <c r="H302" s="309">
        <f>+SUM(H304,H306,H308)</f>
        <v>0.91226194912105041</v>
      </c>
      <c r="J302" s="308">
        <f>+SUM(J304,J306,J308)</f>
        <v>0.3710850020041887</v>
      </c>
      <c r="K302" s="309">
        <f>+SUM(K304,K306,K308)</f>
        <v>0.40939611983784308</v>
      </c>
      <c r="M302" s="308">
        <f>+SUM(M304,M306,M308)</f>
        <v>5.7808412235965398E-3</v>
      </c>
      <c r="N302" s="309">
        <f>+SUM(N304,N306,N308)</f>
        <v>7.4935301742466057E-2</v>
      </c>
      <c r="P302" s="310">
        <f>+SUM(P304,P306,P308)</f>
        <v>-4.7582007731123435E-2</v>
      </c>
      <c r="S302" s="310">
        <f>+SUM(S304,S306,S308)</f>
        <v>-3.8311117833654346E-2</v>
      </c>
      <c r="V302" s="310">
        <f>+SUM(V304,V306,V308)</f>
        <v>-6.9154460518869532E-2</v>
      </c>
    </row>
    <row r="303" spans="2:22" x14ac:dyDescent="0.35">
      <c r="B303" s="307"/>
    </row>
    <row r="304" spans="2:22" x14ac:dyDescent="0.35">
      <c r="B304" s="321" t="s">
        <v>481</v>
      </c>
      <c r="E304" s="317" t="s">
        <v>262</v>
      </c>
      <c r="G304" s="318">
        <f>SUM(G163)</f>
        <v>0.33075733870483054</v>
      </c>
      <c r="H304" s="319">
        <f>+G304-P304</f>
        <v>0.31982299508310147</v>
      </c>
      <c r="J304" s="318">
        <f>SUM(J163)</f>
        <v>0.27666843747019365</v>
      </c>
      <c r="K304" s="319">
        <f>+J304-S304</f>
        <v>0.25094082455917477</v>
      </c>
      <c r="M304" s="318">
        <f>SUM(M163)</f>
        <v>5.7802222527959697E-3</v>
      </c>
      <c r="N304" s="319">
        <f>+M304-V304</f>
        <v>4.1957132109044795E-2</v>
      </c>
      <c r="P304" s="332">
        <f>SUM(P163)</f>
        <v>1.093434362172907E-2</v>
      </c>
      <c r="S304" s="332">
        <f>SUM(S163)</f>
        <v>2.5727612911018879E-2</v>
      </c>
      <c r="V304" s="332">
        <f>SUM(V163)</f>
        <v>-3.6176909856248829E-2</v>
      </c>
    </row>
    <row r="306" spans="2:22" x14ac:dyDescent="0.35">
      <c r="B306" s="321" t="s">
        <v>482</v>
      </c>
      <c r="E306" s="317" t="s">
        <v>286</v>
      </c>
      <c r="G306" s="318">
        <f>SUM(G176)</f>
        <v>0.22776504003001652</v>
      </c>
      <c r="H306" s="319">
        <f>+G306-P306</f>
        <v>0.27760039807785264</v>
      </c>
      <c r="J306" s="318">
        <f>+J176</f>
        <v>2.6520641222906479E-2</v>
      </c>
      <c r="K306" s="319">
        <f>+J306-S306</f>
        <v>4.3870889107994943E-2</v>
      </c>
      <c r="M306" s="318">
        <f>+M176</f>
        <v>0</v>
      </c>
      <c r="N306" s="319">
        <f>+M306-V306</f>
        <v>1.9411136248027719E-2</v>
      </c>
      <c r="P306" s="333">
        <f>+P176</f>
        <v>-4.9835358047836092E-2</v>
      </c>
      <c r="S306" s="333">
        <f>+S176</f>
        <v>-1.735024788508846E-2</v>
      </c>
      <c r="V306" s="333">
        <f>+V176</f>
        <v>-1.9411136248027719E-2</v>
      </c>
    </row>
    <row r="307" spans="2:22" x14ac:dyDescent="0.35">
      <c r="B307" s="307"/>
      <c r="E307" s="118"/>
      <c r="G307" s="118"/>
      <c r="H307" s="118"/>
      <c r="J307" s="118"/>
      <c r="K307" s="118"/>
      <c r="M307" s="118"/>
      <c r="N307" s="118"/>
    </row>
    <row r="308" spans="2:22" x14ac:dyDescent="0.35">
      <c r="E308" s="317" t="s">
        <v>483</v>
      </c>
      <c r="G308" s="318">
        <f>SUM(G309,G312)</f>
        <v>0.30615756265507998</v>
      </c>
      <c r="H308" s="98">
        <f>SUM(H309,H312)</f>
        <v>0.31483855596009636</v>
      </c>
      <c r="I308" s="44"/>
      <c r="J308" s="318">
        <f>SUM(J309,J312)</f>
        <v>6.7895923311088541E-2</v>
      </c>
      <c r="K308" s="98">
        <f>SUM(K309,K312)</f>
        <v>0.11458440617067331</v>
      </c>
      <c r="L308" s="44"/>
      <c r="M308" s="318">
        <f>SUM(M309,M312)</f>
        <v>6.1897080056983642E-7</v>
      </c>
      <c r="N308" s="319">
        <f>SUM(N309,N312)</f>
        <v>1.3567033385393546E-2</v>
      </c>
      <c r="P308" s="332">
        <f>SUM(P309,P312)</f>
        <v>-8.6809933050164094E-3</v>
      </c>
      <c r="S308" s="332">
        <f>SUM(S309,S312)</f>
        <v>-4.6688482859584768E-2</v>
      </c>
      <c r="V308" s="332">
        <f>SUM(V309,V312)</f>
        <v>-1.3566414414592977E-2</v>
      </c>
    </row>
    <row r="309" spans="2:22" x14ac:dyDescent="0.35">
      <c r="E309" s="334" t="s">
        <v>328</v>
      </c>
      <c r="G309" s="335">
        <f>+SUM(G310:G311)</f>
        <v>0.10510195154494381</v>
      </c>
      <c r="H309" s="228">
        <f>+SUM(H310:H311)</f>
        <v>7.9728336867823657E-2</v>
      </c>
      <c r="I309" s="44"/>
      <c r="J309" s="336">
        <f>+SUM(J310:J311)</f>
        <v>2.1760801782522418E-2</v>
      </c>
      <c r="K309" s="337">
        <f>+SUM(K310:K311)</f>
        <v>3.8997921373887058E-2</v>
      </c>
      <c r="L309" s="44"/>
      <c r="M309" s="336">
        <f>+SUM(M310:M311)</f>
        <v>1.6170045325108399E-7</v>
      </c>
      <c r="N309" s="336">
        <f>+SUM(N310:N311)</f>
        <v>1.138287094059787E-2</v>
      </c>
      <c r="P309" s="338">
        <f>+SUM(P310:P311)</f>
        <v>2.5373614677120158E-2</v>
      </c>
      <c r="S309" s="338">
        <f>+SUM(S310:S311)</f>
        <v>-1.723711959136464E-2</v>
      </c>
      <c r="V309" s="338">
        <f>+SUM(V310:V311)</f>
        <v>-1.1382709240144619E-2</v>
      </c>
    </row>
    <row r="310" spans="2:22" x14ac:dyDescent="0.35">
      <c r="B310" s="321" t="s">
        <v>484</v>
      </c>
      <c r="E310" s="339" t="s">
        <v>267</v>
      </c>
      <c r="G310" s="340">
        <f>SUM(G198)</f>
        <v>1.26969842018738E-2</v>
      </c>
      <c r="H310" s="237">
        <f>+G310-P310</f>
        <v>2.3917348012275678E-2</v>
      </c>
      <c r="I310" s="44"/>
      <c r="J310" s="341">
        <f>SUM(J198)</f>
        <v>0</v>
      </c>
      <c r="K310" s="342">
        <f>+J310-S310</f>
        <v>0</v>
      </c>
      <c r="L310" s="44"/>
      <c r="M310" s="341">
        <f>SUM(M198)</f>
        <v>0</v>
      </c>
      <c r="N310" s="341">
        <f>+M310-V310</f>
        <v>0</v>
      </c>
      <c r="P310" s="343">
        <f>SUM(P198)</f>
        <v>-1.1220363810401878E-2</v>
      </c>
      <c r="S310" s="343">
        <f>SUM(S198)</f>
        <v>0</v>
      </c>
      <c r="V310" s="343">
        <f>SUM(V198)</f>
        <v>0</v>
      </c>
    </row>
    <row r="311" spans="2:22" x14ac:dyDescent="0.35">
      <c r="E311" s="339" t="s">
        <v>302</v>
      </c>
      <c r="G311" s="340">
        <f>+SUM(G205)</f>
        <v>9.2404967343070007E-2</v>
      </c>
      <c r="H311" s="237">
        <f>+G311-P311</f>
        <v>5.5810988855547972E-2</v>
      </c>
      <c r="I311" s="44"/>
      <c r="J311" s="341">
        <f>+SUM(J205)</f>
        <v>2.1760801782522418E-2</v>
      </c>
      <c r="K311" s="342">
        <f>+J311-S311</f>
        <v>3.8997921373887058E-2</v>
      </c>
      <c r="L311" s="44"/>
      <c r="M311" s="341">
        <f>+SUM(M205)</f>
        <v>1.6170045325108399E-7</v>
      </c>
      <c r="N311" s="341">
        <f>+M311-V311</f>
        <v>1.138287094059787E-2</v>
      </c>
      <c r="P311" s="343">
        <f>+SUM(P205)</f>
        <v>3.6593978487522036E-2</v>
      </c>
      <c r="S311" s="343">
        <f>+SUM(S205)</f>
        <v>-1.723711959136464E-2</v>
      </c>
      <c r="V311" s="343">
        <f>+SUM(V205)</f>
        <v>-1.1382709240144619E-2</v>
      </c>
    </row>
    <row r="312" spans="2:22" x14ac:dyDescent="0.35">
      <c r="E312" s="334" t="s">
        <v>358</v>
      </c>
      <c r="G312" s="335">
        <f>+SUM(G211,G190)</f>
        <v>0.20105561111013615</v>
      </c>
      <c r="H312" s="228">
        <f>+G312-P312</f>
        <v>0.2351102190922727</v>
      </c>
      <c r="I312" s="44"/>
      <c r="J312" s="336">
        <f>+SUM(J211,J190)</f>
        <v>4.6135121528566116E-2</v>
      </c>
      <c r="K312" s="337">
        <f>+J312-S312</f>
        <v>7.5586484796786244E-2</v>
      </c>
      <c r="L312" s="44"/>
      <c r="M312" s="336">
        <f>+SUM(M211,M190)</f>
        <v>4.5727034731875243E-7</v>
      </c>
      <c r="N312" s="336">
        <f>+M312-V312</f>
        <v>2.1841624447956763E-3</v>
      </c>
      <c r="P312" s="344">
        <f>+SUM(P211,P190)</f>
        <v>-3.4054607982136567E-2</v>
      </c>
      <c r="S312" s="344">
        <f>+SUM(S211,S190)</f>
        <v>-2.9451363268220128E-2</v>
      </c>
      <c r="V312" s="344">
        <f>+SUM(V211,V190)</f>
        <v>-2.1837051744483574E-3</v>
      </c>
    </row>
    <row r="313" spans="2:22" x14ac:dyDescent="0.35">
      <c r="B313" s="307"/>
      <c r="E313" s="345"/>
      <c r="G313" s="345"/>
      <c r="H313" s="345"/>
      <c r="J313" s="345"/>
      <c r="K313" s="345"/>
      <c r="M313" s="345"/>
      <c r="N313" s="345"/>
    </row>
    <row r="314" spans="2:22" x14ac:dyDescent="0.35">
      <c r="B314" s="311" t="s">
        <v>456</v>
      </c>
      <c r="E314" s="48" t="s">
        <v>456</v>
      </c>
      <c r="G314" s="308">
        <f>+G270</f>
        <v>3.8715892171332866E-2</v>
      </c>
      <c r="H314" s="309">
        <f>+G314-P314</f>
        <v>4.9746156787881107E-3</v>
      </c>
      <c r="J314" s="308">
        <f>+J270</f>
        <v>-3.051587838296077E-2</v>
      </c>
      <c r="K314" s="309">
        <f>+J314-S314</f>
        <v>-1.0338257050584533E-2</v>
      </c>
      <c r="M314" s="308">
        <f>+M270</f>
        <v>3.6599142945770186E-2</v>
      </c>
      <c r="N314" s="309">
        <f>+M314-V314</f>
        <v>1.600548459183921E-2</v>
      </c>
      <c r="P314" s="310">
        <f>+P270</f>
        <v>3.3741276492544756E-2</v>
      </c>
      <c r="S314" s="310">
        <f>+S270</f>
        <v>-2.0177621332376237E-2</v>
      </c>
      <c r="V314" s="310">
        <f>+V270</f>
        <v>2.0593658353930976E-2</v>
      </c>
    </row>
    <row r="315" spans="2:22" x14ac:dyDescent="0.35">
      <c r="B315" s="307"/>
    </row>
    <row r="316" spans="2:22" x14ac:dyDescent="0.35">
      <c r="B316" s="307" t="s">
        <v>374</v>
      </c>
      <c r="E316" s="48" t="s">
        <v>375</v>
      </c>
      <c r="G316" s="308">
        <f>+SUM(G318,G319,G320)</f>
        <v>0.95193535223571757</v>
      </c>
      <c r="H316" s="309">
        <f>+SUM(H318,H319,H320)</f>
        <v>0.93494866864495441</v>
      </c>
      <c r="J316" s="308">
        <f>+SUM(J318,J319,J320)</f>
        <v>0.82412573330892835</v>
      </c>
      <c r="K316" s="309">
        <f>+SUM(K318,K319,K320)</f>
        <v>0.84454938883146657</v>
      </c>
      <c r="M316" s="308">
        <f>+SUM(M318,M319,M320)</f>
        <v>0.90725592086701556</v>
      </c>
      <c r="N316" s="309">
        <f>+SUM(N318,N319,N320)</f>
        <v>0.95126415188694846</v>
      </c>
      <c r="P316" s="310">
        <f>+SUM(P318,P319,P320)</f>
        <v>1.6986683590763108E-2</v>
      </c>
      <c r="S316" s="310">
        <f>+SUM(S318,S319,S320)</f>
        <v>-2.0423655522538178E-2</v>
      </c>
      <c r="V316" s="310">
        <f>+SUM(V318,V319,V320)</f>
        <v>-4.4008231019933057E-2</v>
      </c>
    </row>
    <row r="317" spans="2:22" x14ac:dyDescent="0.35">
      <c r="B317" s="307"/>
    </row>
    <row r="318" spans="2:22" x14ac:dyDescent="0.35">
      <c r="B318" s="346" t="s">
        <v>383</v>
      </c>
      <c r="E318" s="347" t="s">
        <v>383</v>
      </c>
      <c r="G318" s="324">
        <f>SUM(G226)</f>
        <v>0.69119063706164385</v>
      </c>
      <c r="H318" s="325">
        <f>+G318-P318</f>
        <v>0.6933233103475166</v>
      </c>
      <c r="J318" s="324">
        <f>SUM(J226)</f>
        <v>0.59255880838025099</v>
      </c>
      <c r="K318" s="325">
        <f>+J318-S318</f>
        <v>0.6309990391625605</v>
      </c>
      <c r="M318" s="324">
        <f>SUM(M226)</f>
        <v>0.58284350880503399</v>
      </c>
      <c r="N318" s="325">
        <f>+M318-V318</f>
        <v>0.62128373958734351</v>
      </c>
      <c r="P318" s="326">
        <f>SUM(P226)</f>
        <v>-2.1326732858727368E-3</v>
      </c>
      <c r="S318" s="326">
        <f>SUM(S226)</f>
        <v>-3.8440230782309556E-2</v>
      </c>
      <c r="V318" s="326">
        <f>SUM(S226)</f>
        <v>-3.8440230782309556E-2</v>
      </c>
    </row>
    <row r="319" spans="2:22" x14ac:dyDescent="0.35">
      <c r="B319" s="348" t="s">
        <v>485</v>
      </c>
      <c r="E319" s="349" t="s">
        <v>486</v>
      </c>
      <c r="G319" s="324">
        <f>SUM(G227)</f>
        <v>0.21077072879162845</v>
      </c>
      <c r="H319" s="325">
        <f>+G319-P319</f>
        <v>0.2247589040323148</v>
      </c>
      <c r="J319" s="324">
        <f>SUM(J227)</f>
        <v>0.13886589161775856</v>
      </c>
      <c r="K319" s="325">
        <f>+J319-S319</f>
        <v>0.13423924183346087</v>
      </c>
      <c r="M319" s="324">
        <f>SUM(M227)</f>
        <v>0.19445497639898132</v>
      </c>
      <c r="N319" s="325">
        <f>+M319-V319</f>
        <v>0.19828105106637031</v>
      </c>
      <c r="P319" s="326">
        <f>SUM(P227)</f>
        <v>-1.3988175240686339E-2</v>
      </c>
      <c r="S319" s="326">
        <f>SUM(S227)</f>
        <v>4.6266497842976902E-3</v>
      </c>
      <c r="V319" s="326">
        <f>SUM(V227)</f>
        <v>-3.8260746673889835E-3</v>
      </c>
    </row>
    <row r="320" spans="2:22" x14ac:dyDescent="0.35">
      <c r="B320" s="348" t="s">
        <v>487</v>
      </c>
      <c r="E320" s="349" t="s">
        <v>488</v>
      </c>
      <c r="G320" s="324">
        <f>SUM(G246)</f>
        <v>4.9973986382445164E-2</v>
      </c>
      <c r="H320" s="325">
        <f>+G320-P320</f>
        <v>1.6866454265122982E-2</v>
      </c>
      <c r="J320" s="324">
        <f>SUM(J246)</f>
        <v>9.2701033310918793E-2</v>
      </c>
      <c r="K320" s="325">
        <f>+J320-S320</f>
        <v>7.9311107835445108E-2</v>
      </c>
      <c r="M320" s="324">
        <f>SUM(M246)</f>
        <v>0.12995743566300019</v>
      </c>
      <c r="N320" s="325">
        <f>+M320-V320</f>
        <v>0.13169936123323472</v>
      </c>
      <c r="P320" s="326">
        <f>SUM(P246)</f>
        <v>3.3107532117322182E-2</v>
      </c>
      <c r="S320" s="326">
        <f>SUM(S246)</f>
        <v>1.3389925475473687E-2</v>
      </c>
      <c r="V320" s="326">
        <f>SUM(V246)</f>
        <v>-1.7419255702345181E-3</v>
      </c>
    </row>
    <row r="321" spans="5:23" x14ac:dyDescent="0.35">
      <c r="E321" s="349" t="s">
        <v>381</v>
      </c>
      <c r="G321" s="324">
        <f>SUM(G225)</f>
        <v>4.80646477642825E-2</v>
      </c>
      <c r="H321" s="325">
        <f>+G321-P321</f>
        <v>6.5144517983683203E-2</v>
      </c>
      <c r="J321" s="324">
        <f>SUM(J225)</f>
        <v>0.17587426669107101</v>
      </c>
      <c r="K321" s="325">
        <f>+J321-S321</f>
        <v>0.15564492407959671</v>
      </c>
      <c r="M321" s="324">
        <f>SUM(M225)</f>
        <v>9.27440791329847E-2</v>
      </c>
      <c r="N321" s="325">
        <f>+M321-V321</f>
        <v>7.3222179417544608E-2</v>
      </c>
      <c r="P321" s="326">
        <f>SUM(P225)</f>
        <v>-1.7079870219400699E-2</v>
      </c>
      <c r="S321" s="326">
        <f>SUM(S225)</f>
        <v>2.0229342611474299E-2</v>
      </c>
      <c r="V321" s="326">
        <f>SUM(V225)</f>
        <v>1.9521899715440098E-2</v>
      </c>
    </row>
    <row r="323" spans="5:23" x14ac:dyDescent="0.35">
      <c r="E323" s="304" t="s">
        <v>489</v>
      </c>
      <c r="G323" s="308">
        <f>+SUM(G287,G296,G302,G314)</f>
        <v>1</v>
      </c>
      <c r="H323" s="309">
        <f>+SUM(H287,H296,H302,H314)</f>
        <v>1</v>
      </c>
      <c r="J323" s="308">
        <f>+SUM(J287,J296,J302,J314)</f>
        <v>1</v>
      </c>
      <c r="K323" s="309">
        <f>+SUM(K287,K296,K302,K314)</f>
        <v>0.99999931738638015</v>
      </c>
      <c r="M323" s="308">
        <f>+SUM(M287,M296,M302,M314)</f>
        <v>1</v>
      </c>
      <c r="N323" s="309">
        <f>+SUM(N287,N296,N302,N314)</f>
        <v>0.9932670506200092</v>
      </c>
      <c r="P323" s="350">
        <f>+SUM(P287,P296,P302,P314)</f>
        <v>0</v>
      </c>
      <c r="S323" s="350">
        <f>+SUM(S287,S296,S302,S314)</f>
        <v>6.8261361981653002E-7</v>
      </c>
      <c r="V323" s="350">
        <f>+SUM(V287,V296,V302,V314)</f>
        <v>6.7329493799909435E-3</v>
      </c>
    </row>
    <row r="328" spans="5:23" x14ac:dyDescent="0.35">
      <c r="E328" s="303" t="s">
        <v>490</v>
      </c>
      <c r="G328" s="351" t="s">
        <v>467</v>
      </c>
      <c r="J328" s="351" t="s">
        <v>469</v>
      </c>
      <c r="M328" s="351" t="s">
        <v>471</v>
      </c>
      <c r="P328" s="352" t="s">
        <v>468</v>
      </c>
      <c r="Q328" s="353" t="s">
        <v>491</v>
      </c>
      <c r="S328" s="352" t="s">
        <v>470</v>
      </c>
      <c r="T328" s="353" t="s">
        <v>492</v>
      </c>
      <c r="V328" s="352" t="s">
        <v>472</v>
      </c>
      <c r="W328" s="353" t="s">
        <v>493</v>
      </c>
    </row>
    <row r="330" spans="5:23" x14ac:dyDescent="0.35">
      <c r="E330" s="351" t="s">
        <v>27</v>
      </c>
      <c r="G330" s="354">
        <f>+G289</f>
        <v>4.3378014004052556E-2</v>
      </c>
      <c r="H330" s="2">
        <f>+H289</f>
        <v>4.2818177050515382E-2</v>
      </c>
      <c r="J330" s="354">
        <f>+J289</f>
        <v>0.21310901347906755</v>
      </c>
      <c r="K330" s="2">
        <f>+K289</f>
        <v>0.20246815205100396</v>
      </c>
      <c r="M330" s="354">
        <f>+M289</f>
        <v>0.3417240029310708</v>
      </c>
      <c r="N330" s="2">
        <f>+N289</f>
        <v>0.35176738089981813</v>
      </c>
      <c r="P330" s="355">
        <f>+G$360*G330+(1-G$360)*Q330</f>
        <v>4.3053196546898861E-2</v>
      </c>
      <c r="Q330" s="356">
        <f>+H289</f>
        <v>4.2818177050515382E-2</v>
      </c>
      <c r="S330" s="355">
        <f>+J$360*J330+(1-J$360)*T330</f>
        <v>0.20668341875129753</v>
      </c>
      <c r="T330" s="356">
        <f>+K289</f>
        <v>0.20246815205100396</v>
      </c>
      <c r="V330" s="355">
        <f>+M$360*M330+(1-M$360)*W330</f>
        <v>0.3480801298498985</v>
      </c>
      <c r="W330" s="356">
        <f>+N289</f>
        <v>0.35176738089981813</v>
      </c>
    </row>
    <row r="331" spans="5:23" x14ac:dyDescent="0.35">
      <c r="E331" s="351" t="s">
        <v>494</v>
      </c>
      <c r="G331" s="357">
        <f>+G294</f>
        <v>3.0702809818729745E-2</v>
      </c>
      <c r="H331" s="2">
        <f>+H294</f>
        <v>2.0658559527340969E-2</v>
      </c>
      <c r="J331" s="357">
        <f>+J294</f>
        <v>0.14639692071728702</v>
      </c>
      <c r="K331" s="2">
        <f>+K294</f>
        <v>0.14161047709829808</v>
      </c>
      <c r="M331" s="357">
        <f>+M294</f>
        <v>0.27053777458313555</v>
      </c>
      <c r="N331" s="2">
        <f>+N294</f>
        <v>0.27192037157906412</v>
      </c>
      <c r="P331" s="355">
        <f>+G$360*G331+(1-G$360)*Q331</f>
        <v>2.487513478218446E-2</v>
      </c>
      <c r="Q331" s="356">
        <f>+H294</f>
        <v>2.0658559527340969E-2</v>
      </c>
      <c r="S331" s="355">
        <f>+J$360*J331+(1-J$360)*T331</f>
        <v>0.14350657700866298</v>
      </c>
      <c r="T331" s="356">
        <f>+K294</f>
        <v>0.14161047709829808</v>
      </c>
      <c r="V331" s="355">
        <f>+M$360*M331+(1-M$360)*W331</f>
        <v>0.27141277520653717</v>
      </c>
      <c r="W331" s="356">
        <f>+N294</f>
        <v>0.27192037157906412</v>
      </c>
    </row>
    <row r="332" spans="5:23" x14ac:dyDescent="0.35">
      <c r="E332" s="351" t="s">
        <v>495</v>
      </c>
      <c r="G332" s="357">
        <f>+G291+G292+G293</f>
        <v>2.2523342615957911E-2</v>
      </c>
      <c r="H332" s="2">
        <f>+H291+H292+H293</f>
        <v>1.9285714977268678E-2</v>
      </c>
      <c r="J332" s="357">
        <f>+J291+J292+J293</f>
        <v>8.3974965849721167E-2</v>
      </c>
      <c r="K332" s="2">
        <f>+K291+K292+K293</f>
        <v>9.4366704290087977E-2</v>
      </c>
      <c r="M332" s="357">
        <f>+M291+M292+M293</f>
        <v>0.17572237910104405</v>
      </c>
      <c r="N332" s="2">
        <f>+N291+N292+N293</f>
        <v>0.1675482464737747</v>
      </c>
      <c r="P332" s="355">
        <f>+G$360*G332+(1-G$360)*Q332</f>
        <v>2.0644870732019073E-2</v>
      </c>
      <c r="Q332" s="356">
        <f>+H291+H292+H293</f>
        <v>1.9285714977268678E-2</v>
      </c>
      <c r="S332" s="355">
        <f>+J$360*J332+(1-J$360)*T332</f>
        <v>9.0250125073078988E-2</v>
      </c>
      <c r="T332" s="356">
        <f>+K291+K292+K293</f>
        <v>9.4366704290087977E-2</v>
      </c>
      <c r="V332" s="355">
        <f>+M$360*M332+(1-M$360)*W332</f>
        <v>0.17054923669896285</v>
      </c>
      <c r="W332" s="356">
        <f>+N291+N292+N293</f>
        <v>0.1675482464737747</v>
      </c>
    </row>
    <row r="333" spans="5:23" x14ac:dyDescent="0.35">
      <c r="E333" s="351" t="s">
        <v>496</v>
      </c>
      <c r="G333" s="357">
        <f>+G165+G173</f>
        <v>0.23097068834876258</v>
      </c>
      <c r="H333" s="2">
        <f>+G333-(P165+P173)</f>
        <v>0.22005959105571243</v>
      </c>
      <c r="J333" s="357">
        <f>+J165+J173</f>
        <v>0.22916617105726333</v>
      </c>
      <c r="K333" s="2">
        <f>+J333-(S165+S173)</f>
        <v>0.19643196011366759</v>
      </c>
      <c r="M333" s="357">
        <f>+M165+M173</f>
        <v>0</v>
      </c>
      <c r="N333" s="2">
        <f>+M333-(V165+V173)</f>
        <v>3.6334347257515949E-2</v>
      </c>
      <c r="P333" s="355"/>
      <c r="Q333" s="356"/>
      <c r="S333" s="355"/>
      <c r="T333" s="356"/>
      <c r="V333" s="355"/>
      <c r="W333" s="356"/>
    </row>
    <row r="334" spans="5:23" x14ac:dyDescent="0.35">
      <c r="E334" s="351" t="s">
        <v>497</v>
      </c>
      <c r="G334" s="357">
        <f>+G168+G174</f>
        <v>9.978665035606793E-2</v>
      </c>
      <c r="H334" s="2">
        <f>+G334-(P168+P174)</f>
        <v>9.9763404027389008E-2</v>
      </c>
      <c r="J334" s="357">
        <f>+J168+J174</f>
        <v>4.7502266412930295E-2</v>
      </c>
      <c r="K334" s="2">
        <f>+J334-(S168+S174)</f>
        <v>5.4508864445507149E-2</v>
      </c>
      <c r="M334" s="357">
        <f>+M168+M174</f>
        <v>5.7802222527959697E-3</v>
      </c>
      <c r="N334" s="2">
        <f>+M334-(V168+V174)</f>
        <v>5.6227848515288505E-3</v>
      </c>
      <c r="P334" s="355"/>
      <c r="Q334" s="356"/>
      <c r="S334" s="355"/>
      <c r="T334" s="356"/>
      <c r="V334" s="355"/>
      <c r="W334" s="356"/>
    </row>
    <row r="335" spans="5:23" x14ac:dyDescent="0.35">
      <c r="E335" s="351" t="s">
        <v>498</v>
      </c>
      <c r="G335" s="357">
        <f>+G310</f>
        <v>1.26969842018738E-2</v>
      </c>
      <c r="H335" s="2">
        <f>+H310</f>
        <v>2.3917348012275678E-2</v>
      </c>
      <c r="J335" s="357">
        <f>+J310</f>
        <v>0</v>
      </c>
      <c r="K335" s="2">
        <f>+K310</f>
        <v>0</v>
      </c>
      <c r="M335" s="357">
        <f>+M310</f>
        <v>0</v>
      </c>
      <c r="N335" s="2">
        <f>+N310</f>
        <v>0</v>
      </c>
      <c r="P335" s="355">
        <f>+G$360*G335+(1-G$360)*Q335</f>
        <v>1.9207040421290664E-2</v>
      </c>
      <c r="Q335" s="356">
        <f>+H310</f>
        <v>2.3917348012275678E-2</v>
      </c>
      <c r="S335" s="355">
        <f>+J$360*J335+(1-J$360)*T335</f>
        <v>0</v>
      </c>
      <c r="T335" s="356">
        <f>+K310</f>
        <v>0</v>
      </c>
      <c r="V335" s="355">
        <f>+M$360*M335+(1-M$360)*W335</f>
        <v>0</v>
      </c>
      <c r="W335" s="356">
        <f>+N310</f>
        <v>0</v>
      </c>
    </row>
    <row r="336" spans="5:23" x14ac:dyDescent="0.35">
      <c r="E336" s="351" t="s">
        <v>499</v>
      </c>
      <c r="G336" s="357">
        <f>+G206</f>
        <v>4.7105106227205299E-3</v>
      </c>
      <c r="H336" s="358">
        <f>(G206-P206)</f>
        <v>1.3479648443649909E-2</v>
      </c>
      <c r="J336" s="357">
        <f>+J206</f>
        <v>3.418257637435198E-3</v>
      </c>
      <c r="K336" s="358">
        <f>(J206-S206)</f>
        <v>0</v>
      </c>
      <c r="M336" s="357">
        <f>+M206</f>
        <v>0</v>
      </c>
      <c r="N336" s="358">
        <f>(M206-V206)</f>
        <v>0</v>
      </c>
      <c r="P336" s="355">
        <f>+G$360*G336+(1-G$360)*Q336</f>
        <v>9.7983652747365112E-3</v>
      </c>
      <c r="Q336" s="359">
        <f>(G206-P206)</f>
        <v>1.3479648443649909E-2</v>
      </c>
      <c r="S336" s="355">
        <f>+J$360*J336+(1-J$360)*T336</f>
        <v>1.3541072486954618E-3</v>
      </c>
      <c r="T336" s="359">
        <f>(J206-S206)</f>
        <v>0</v>
      </c>
      <c r="V336" s="355">
        <f>+M$360*M336+(1-M$360)*W336</f>
        <v>0</v>
      </c>
      <c r="W336" s="359">
        <f>(M206-V206)</f>
        <v>0</v>
      </c>
    </row>
    <row r="337" spans="5:23" x14ac:dyDescent="0.35">
      <c r="E337" s="351" t="s">
        <v>500</v>
      </c>
      <c r="G337" s="357">
        <f>+G207+G208+G209</f>
        <v>8.7694456720349478E-2</v>
      </c>
      <c r="H337" s="358">
        <f>(G207-P207)+(G208-P208)+(G209-P209)</f>
        <v>4.2331340411898059E-2</v>
      </c>
      <c r="J337" s="357">
        <f>+J207+J208+J209</f>
        <v>1.8342544145087219E-2</v>
      </c>
      <c r="K337" s="358">
        <f>(J207-S207)+(J208-S208)+(J209-S209)</f>
        <v>3.8997921373887058E-2</v>
      </c>
      <c r="M337" s="357">
        <f>+M207+M208+M209</f>
        <v>1.6170045325108399E-7</v>
      </c>
      <c r="N337" s="358">
        <f>(M207-V207)+(M208-V208)+(M209-V209)</f>
        <v>1.138287094059787E-2</v>
      </c>
      <c r="P337" s="355">
        <f>+G$360*G337+(1-G$360)*Q337</f>
        <v>6.1374772042906971E-2</v>
      </c>
      <c r="Q337" s="359">
        <f>(G207-P207)+(G208-P208)+(G209-P209)</f>
        <v>4.2331340411898059E-2</v>
      </c>
      <c r="S337" s="355">
        <f>+J$360*J337+(1-J$360)*T337</f>
        <v>3.0815508286076827E-2</v>
      </c>
      <c r="T337" s="359">
        <f>(J207-S207)+(J208-S208)+(J209-S209)</f>
        <v>3.8997921373887058E-2</v>
      </c>
      <c r="V337" s="355">
        <f>+M$360*M337+(1-M$360)*W337</f>
        <v>7.2039077742950012E-3</v>
      </c>
      <c r="W337" s="359">
        <f>(M207-V207)+(M208-V208)+(M209-V209)</f>
        <v>1.138287094059787E-2</v>
      </c>
    </row>
    <row r="338" spans="5:23" x14ac:dyDescent="0.35">
      <c r="E338" s="351" t="s">
        <v>501</v>
      </c>
      <c r="G338" s="357">
        <f>G212+G191</f>
        <v>2.7406922572582176E-2</v>
      </c>
      <c r="H338" s="2">
        <f>+G338-(P191+P212)</f>
        <v>3.8992240752170566E-2</v>
      </c>
      <c r="J338" s="357">
        <f>J212+J191</f>
        <v>1.0166631230876431E-4</v>
      </c>
      <c r="K338" s="2">
        <f>+J338-(S191+S212)</f>
        <v>3.0156417741539999E-3</v>
      </c>
      <c r="M338" s="357">
        <f>M212+M191</f>
        <v>4.3864119911335596E-7</v>
      </c>
      <c r="N338" s="2">
        <f>+M338-(V191+V212)</f>
        <v>1.555008042808164E-11</v>
      </c>
      <c r="P338" s="355"/>
      <c r="Q338" s="356"/>
      <c r="S338" s="355"/>
      <c r="T338" s="356"/>
      <c r="V338" s="355"/>
      <c r="W338" s="356"/>
    </row>
    <row r="339" spans="5:23" x14ac:dyDescent="0.35">
      <c r="E339" s="351" t="s">
        <v>502</v>
      </c>
      <c r="G339" s="357">
        <f>+G306</f>
        <v>0.22776504003001652</v>
      </c>
      <c r="H339" s="2">
        <f>+H306</f>
        <v>0.27760039807785264</v>
      </c>
      <c r="J339" s="357">
        <f>+J306</f>
        <v>2.6520641222906479E-2</v>
      </c>
      <c r="K339" s="2">
        <f>+K306</f>
        <v>4.3870889107994943E-2</v>
      </c>
      <c r="M339" s="357">
        <f>+M306</f>
        <v>0</v>
      </c>
      <c r="N339" s="2">
        <f>+N306</f>
        <v>1.9411136248027719E-2</v>
      </c>
      <c r="P339" s="355">
        <f>+G$360*G339+(1-G$360)*Q339</f>
        <v>0.25667951981768766</v>
      </c>
      <c r="Q339" s="356">
        <f>+H306</f>
        <v>0.27760039807785264</v>
      </c>
      <c r="S339" s="355">
        <f>+J$360*J339+(1-J$360)*T339</f>
        <v>3.6997768670680685E-2</v>
      </c>
      <c r="T339" s="356">
        <f>+K306</f>
        <v>4.3870889107994943E-2</v>
      </c>
      <c r="V339" s="355">
        <f>+M$360*M339+(1-M$360)*W339</f>
        <v>1.2284676133373706E-2</v>
      </c>
      <c r="W339" s="356">
        <f>+N306</f>
        <v>1.9411136248027719E-2</v>
      </c>
    </row>
    <row r="340" spans="5:23" x14ac:dyDescent="0.35">
      <c r="E340" s="351" t="s">
        <v>503</v>
      </c>
      <c r="G340" s="357">
        <f>+G218+G192</f>
        <v>0.17364868853755394</v>
      </c>
      <c r="H340" s="2">
        <f>+G340-(P192+P218)</f>
        <v>0.19611797834010211</v>
      </c>
      <c r="J340" s="357">
        <f>+J218+J192</f>
        <v>4.6033455216257346E-2</v>
      </c>
      <c r="K340" s="2">
        <f>+J340-(S192+S218)</f>
        <v>7.2570843022632239E-2</v>
      </c>
      <c r="M340" s="357">
        <f>+M218+M192</f>
        <v>1.8629148205396498E-8</v>
      </c>
      <c r="N340" s="2">
        <f>+M340-(V192+V218)</f>
        <v>2.1841624292455956E-3</v>
      </c>
      <c r="P340" s="355"/>
      <c r="Q340" s="356"/>
      <c r="S340" s="355"/>
      <c r="T340" s="356"/>
      <c r="V340" s="355"/>
      <c r="W340" s="356"/>
    </row>
    <row r="341" spans="5:23" x14ac:dyDescent="0.35">
      <c r="E341" s="351" t="s">
        <v>504</v>
      </c>
      <c r="F341" s="357"/>
      <c r="G341" s="357">
        <f>+G142</f>
        <v>0</v>
      </c>
      <c r="H341" s="358">
        <f>(G142-P142)</f>
        <v>9.8364503650083691E-7</v>
      </c>
      <c r="J341" s="357">
        <f>+J142</f>
        <v>1.9267484736973116E-2</v>
      </c>
      <c r="K341" s="358">
        <f>(J142-S142)</f>
        <v>1.0636657045687052E-2</v>
      </c>
      <c r="M341" s="357">
        <f>+M142</f>
        <v>3.429899749372136E-2</v>
      </c>
      <c r="N341" s="358">
        <f>(M142-V142)</f>
        <v>1.2264170445064716E-2</v>
      </c>
      <c r="P341" s="355">
        <f>+G$360*G341+(1-G$360)*Q341</f>
        <v>5.7071094982092623E-7</v>
      </c>
      <c r="Q341" s="359">
        <f>(G142-P142)</f>
        <v>9.8364503650083691E-7</v>
      </c>
      <c r="S341" s="355">
        <f>+J$360*J341+(1-J$360)*T341</f>
        <v>1.4055669764629169E-2</v>
      </c>
      <c r="T341" s="359">
        <f>(J142-S142)</f>
        <v>1.0636657045687052E-2</v>
      </c>
      <c r="V341" s="355">
        <f>+M$360*M341+(1-M$360)*W341</f>
        <v>2.0353872876137297E-2</v>
      </c>
      <c r="W341" s="359">
        <f>(M142-V142)</f>
        <v>1.2264170445064716E-2</v>
      </c>
    </row>
    <row r="342" spans="5:23" x14ac:dyDescent="0.35">
      <c r="E342" s="351" t="s">
        <v>505</v>
      </c>
      <c r="F342" s="357"/>
      <c r="G342" s="357">
        <f>+G151</f>
        <v>0</v>
      </c>
      <c r="H342" s="358">
        <f>(G151-P151)</f>
        <v>0</v>
      </c>
      <c r="J342" s="357">
        <f>+J151</f>
        <v>0.19668249159572318</v>
      </c>
      <c r="K342" s="358">
        <f>(J151-S151)</f>
        <v>0.15185946411404455</v>
      </c>
      <c r="M342" s="357">
        <f>+M151</f>
        <v>0.13533686172166157</v>
      </c>
      <c r="N342" s="358">
        <f>(M151-V151)</f>
        <v>9.8826094887982205E-2</v>
      </c>
      <c r="P342" s="355">
        <f>+G$360*G342+(1-G$360)*Q342</f>
        <v>0</v>
      </c>
      <c r="Q342" s="359">
        <f>(G151-P151)</f>
        <v>0</v>
      </c>
      <c r="S342" s="355">
        <f>+J$360*J342+(1-J$360)*T342</f>
        <v>0.16961564075699589</v>
      </c>
      <c r="T342" s="359">
        <f>(J151-S151)</f>
        <v>0.15185946411404455</v>
      </c>
      <c r="V342" s="355">
        <f>+M$360*M342+(1-M$360)*W342</f>
        <v>0.11223038612941252</v>
      </c>
      <c r="W342" s="359">
        <f>(M151-V151)</f>
        <v>9.8826094887982205E-2</v>
      </c>
    </row>
    <row r="343" spans="5:23" x14ac:dyDescent="0.35">
      <c r="E343" s="351" t="s">
        <v>456</v>
      </c>
      <c r="G343" s="360">
        <f>+G314</f>
        <v>3.8715892171332866E-2</v>
      </c>
      <c r="H343" s="2">
        <f>+H314</f>
        <v>4.9746156787881107E-3</v>
      </c>
      <c r="J343" s="360">
        <f>+J314</f>
        <v>-3.051587838296077E-2</v>
      </c>
      <c r="K343" s="2">
        <f>+K314</f>
        <v>-1.0338257050584533E-2</v>
      </c>
      <c r="M343" s="360">
        <f>+M314</f>
        <v>3.6599142945770186E-2</v>
      </c>
      <c r="N343" s="2">
        <f>+N314</f>
        <v>1.600548459183921E-2</v>
      </c>
      <c r="P343" s="355">
        <f>+G$360*G343+(1-G$360)*Q343</f>
        <v>1.9139200132370575E-2</v>
      </c>
      <c r="Q343" s="356">
        <f>+H314</f>
        <v>4.9746156787881107E-3</v>
      </c>
      <c r="S343" s="355">
        <f>+J$360*J343+(1-J$360)*T343</f>
        <v>-1.8331412103725495E-2</v>
      </c>
      <c r="T343" s="356">
        <f>+K314</f>
        <v>-1.0338257050584533E-2</v>
      </c>
      <c r="V343" s="355">
        <f>+M$360*M343+(1-M$360)*W343</f>
        <v>2.3566087072748182E-2</v>
      </c>
      <c r="W343" s="356">
        <f>+N314</f>
        <v>1.600548459183921E-2</v>
      </c>
    </row>
    <row r="344" spans="5:23" x14ac:dyDescent="0.35">
      <c r="H344" s="2"/>
      <c r="K344" s="2"/>
      <c r="N344" s="2"/>
    </row>
    <row r="345" spans="5:23" x14ac:dyDescent="0.35">
      <c r="G345" s="361">
        <f>+SUM(G330:G343)</f>
        <v>1</v>
      </c>
      <c r="H345" s="2">
        <f>+SUM(H330:H343)</f>
        <v>1.0000000000000002</v>
      </c>
      <c r="J345" s="362">
        <f>+SUM(J330:J343)</f>
        <v>0.99999999999999989</v>
      </c>
      <c r="K345" s="2">
        <f>+SUM(K330:K343)</f>
        <v>0.99999931738638015</v>
      </c>
      <c r="M345" s="362">
        <f>+SUM(M330:M343)</f>
        <v>1</v>
      </c>
      <c r="N345" s="2">
        <f>+SUM(N330:N343)</f>
        <v>0.9932670506200092</v>
      </c>
      <c r="P345" s="362">
        <f>+SUM(P330:P343)</f>
        <v>0.45477267046104464</v>
      </c>
      <c r="Q345" s="363">
        <f>+SUM(Q330:Q343)</f>
        <v>0.44506678582462589</v>
      </c>
      <c r="S345" s="362">
        <f>+SUM(S330:S343)</f>
        <v>0.67494740345639204</v>
      </c>
      <c r="T345" s="363">
        <f>+SUM(T330:T343)</f>
        <v>0.67347200803041907</v>
      </c>
      <c r="V345" s="362">
        <f>+SUM(V330:V343)</f>
        <v>0.9656810717413653</v>
      </c>
      <c r="W345" s="363">
        <f>+SUM(W330:W343)</f>
        <v>0.94912575606616867</v>
      </c>
    </row>
    <row r="351" spans="5:23" x14ac:dyDescent="0.35">
      <c r="E351" s="364">
        <v>42978</v>
      </c>
      <c r="G351" s="351" t="s">
        <v>506</v>
      </c>
      <c r="J351" s="351" t="s">
        <v>507</v>
      </c>
      <c r="M351" s="351" t="s">
        <v>508</v>
      </c>
    </row>
    <row r="353" spans="5:13" x14ac:dyDescent="0.35">
      <c r="E353" s="351" t="s">
        <v>509</v>
      </c>
      <c r="G353" s="365">
        <v>6915353633.0799999</v>
      </c>
      <c r="J353" s="366">
        <v>42457410186.260002</v>
      </c>
      <c r="M353" s="366">
        <v>8144463619.8299999</v>
      </c>
    </row>
    <row r="354" spans="5:13" x14ac:dyDescent="0.35">
      <c r="E354" s="351" t="s">
        <v>510</v>
      </c>
      <c r="G354" s="365">
        <v>287876142.75999999</v>
      </c>
      <c r="J354" s="366">
        <v>3541914269.6799998</v>
      </c>
      <c r="M354" s="366">
        <v>600316420.82000005</v>
      </c>
    </row>
    <row r="355" spans="5:13" x14ac:dyDescent="0.35">
      <c r="E355" s="351" t="s">
        <v>511</v>
      </c>
      <c r="G355" s="365">
        <v>3982227642.9499998</v>
      </c>
      <c r="J355" s="366">
        <v>27841659192.82</v>
      </c>
      <c r="K355" s="6"/>
      <c r="L355" s="6"/>
      <c r="M355" s="366">
        <v>5872998127.0699997</v>
      </c>
    </row>
    <row r="356" spans="5:13" x14ac:dyDescent="0.35">
      <c r="E356" s="351" t="s">
        <v>512</v>
      </c>
      <c r="G356" s="365">
        <v>5287518526.3999996</v>
      </c>
      <c r="J356" s="366">
        <v>33336912913.509998</v>
      </c>
      <c r="K356" s="6"/>
      <c r="L356" s="6"/>
      <c r="M356" s="366">
        <v>7566208053.79</v>
      </c>
    </row>
    <row r="357" spans="5:13" x14ac:dyDescent="0.35">
      <c r="E357" s="351" t="s">
        <v>8</v>
      </c>
      <c r="G357" s="367">
        <f>+SUM(G353:G356)</f>
        <v>16472975945.190001</v>
      </c>
      <c r="J357" s="368">
        <f>+SUM(J353:J356)</f>
        <v>107177896562.27</v>
      </c>
      <c r="K357" s="6"/>
      <c r="L357" s="6"/>
      <c r="M357" s="368">
        <f>+SUM(M353:M356)</f>
        <v>22183986221.509998</v>
      </c>
    </row>
    <row r="358" spans="5:13" x14ac:dyDescent="0.35">
      <c r="E358" s="351" t="s">
        <v>513</v>
      </c>
      <c r="G358" s="365">
        <f>+G357-G353</f>
        <v>9557622312.1100006</v>
      </c>
      <c r="J358" s="366">
        <f>+J357-J353</f>
        <v>64720486376.010002</v>
      </c>
      <c r="M358" s="366">
        <f>+M357-M353</f>
        <v>14039522601.679998</v>
      </c>
    </row>
    <row r="360" spans="5:13" x14ac:dyDescent="0.35">
      <c r="G360" s="369">
        <f>+G353/G357</f>
        <v>0.41979989870010326</v>
      </c>
      <c r="J360" s="369">
        <f>+J353/J357</f>
        <v>0.39613961038685236</v>
      </c>
      <c r="M360" s="369">
        <f>+M353/M357</f>
        <v>0.3671325585269693</v>
      </c>
    </row>
  </sheetData>
  <conditionalFormatting sqref="C249:C250 C34:C38 G108:H111 P108:Q111 S108:T111 V108:W111 J108:K111 G153:H155 J153:K155 M153:N155 P153:Q155 S153:T155 V153:W155 G144:H146 J144:K146 M144:N146 P144:Q146 S144:T146 V144:W146 M108:N111">
    <cfRule type="cellIs" dxfId="1036" priority="1037" operator="equal">
      <formula>0</formula>
    </cfRule>
  </conditionalFormatting>
  <conditionalFormatting sqref="M275:N275 J275:K275 G275:H275">
    <cfRule type="cellIs" dxfId="1035" priority="1036" operator="equal">
      <formula>0</formula>
    </cfRule>
  </conditionalFormatting>
  <conditionalFormatting sqref="G277:H278 J277:K278 M277:N278">
    <cfRule type="cellIs" dxfId="1034" priority="1035" operator="equal">
      <formula>0</formula>
    </cfRule>
  </conditionalFormatting>
  <conditionalFormatting sqref="Q277">
    <cfRule type="cellIs" dxfId="1033" priority="1034" operator="equal">
      <formula>0</formula>
    </cfRule>
  </conditionalFormatting>
  <conditionalFormatting sqref="Q278">
    <cfRule type="cellIs" dxfId="1032" priority="1033" operator="equal">
      <formula>0</formula>
    </cfRule>
  </conditionalFormatting>
  <conditionalFormatting sqref="T278">
    <cfRule type="cellIs" dxfId="1031" priority="1032" operator="equal">
      <formula>0</formula>
    </cfRule>
  </conditionalFormatting>
  <conditionalFormatting sqref="T277">
    <cfRule type="cellIs" dxfId="1030" priority="1031" operator="equal">
      <formula>0</formula>
    </cfRule>
  </conditionalFormatting>
  <conditionalFormatting sqref="W277:W278">
    <cfRule type="cellIs" dxfId="1029" priority="1030" operator="equal">
      <formula>0</formula>
    </cfRule>
  </conditionalFormatting>
  <conditionalFormatting sqref="G289">
    <cfRule type="cellIs" dxfId="1028" priority="1029" operator="equal">
      <formula>0</formula>
    </cfRule>
  </conditionalFormatting>
  <conditionalFormatting sqref="J289">
    <cfRule type="cellIs" dxfId="1027" priority="1028" operator="equal">
      <formula>0</formula>
    </cfRule>
  </conditionalFormatting>
  <conditionalFormatting sqref="M289">
    <cfRule type="cellIs" dxfId="1026" priority="1027" operator="equal">
      <formula>0</formula>
    </cfRule>
  </conditionalFormatting>
  <conditionalFormatting sqref="P289">
    <cfRule type="cellIs" dxfId="1025" priority="1026" operator="equal">
      <formula>0</formula>
    </cfRule>
  </conditionalFormatting>
  <conditionalFormatting sqref="P289 P108:Q111 S108:T111 V108:W111 P153:Q155 S153:T155 V153:W155 P144:Q146 S144:T146 V144:W146">
    <cfRule type="cellIs" dxfId="1024" priority="1023" operator="equal">
      <formula>0</formula>
    </cfRule>
    <cfRule type="cellIs" dxfId="1023" priority="1024" operator="greaterThan">
      <formula>0</formula>
    </cfRule>
    <cfRule type="cellIs" dxfId="1022" priority="1025" operator="lessThan">
      <formula>0</formula>
    </cfRule>
  </conditionalFormatting>
  <conditionalFormatting sqref="P306">
    <cfRule type="cellIs" dxfId="1021" priority="1018" operator="equal">
      <formula>0</formula>
    </cfRule>
  </conditionalFormatting>
  <conditionalFormatting sqref="P306">
    <cfRule type="cellIs" dxfId="1020" priority="1015" operator="equal">
      <formula>0</formula>
    </cfRule>
    <cfRule type="cellIs" dxfId="1019" priority="1016" operator="greaterThan">
      <formula>0</formula>
    </cfRule>
    <cfRule type="cellIs" dxfId="1018" priority="1017" operator="lessThan">
      <formula>0</formula>
    </cfRule>
  </conditionalFormatting>
  <conditionalFormatting sqref="P304">
    <cfRule type="cellIs" dxfId="1017" priority="1022" operator="equal">
      <formula>0</formula>
    </cfRule>
  </conditionalFormatting>
  <conditionalFormatting sqref="P304">
    <cfRule type="cellIs" dxfId="1016" priority="1019" operator="equal">
      <formula>0</formula>
    </cfRule>
    <cfRule type="cellIs" dxfId="1015" priority="1020" operator="greaterThan">
      <formula>0</formula>
    </cfRule>
    <cfRule type="cellIs" dxfId="1014" priority="1021" operator="lessThan">
      <formula>0</formula>
    </cfRule>
  </conditionalFormatting>
  <conditionalFormatting sqref="P287:P289 P295:P296 S296 V296 P299:P307 S299:S307 V299:V307 P309:P315 V309:V313 S309:S313">
    <cfRule type="cellIs" dxfId="1013" priority="1013" operator="lessThan">
      <formula>0</formula>
    </cfRule>
    <cfRule type="cellIs" dxfId="1012" priority="1014" operator="greaterThan">
      <formula>0</formula>
    </cfRule>
  </conditionalFormatting>
  <conditionalFormatting sqref="P290">
    <cfRule type="cellIs" dxfId="1011" priority="1012" operator="equal">
      <formula>0</formula>
    </cfRule>
  </conditionalFormatting>
  <conditionalFormatting sqref="P290">
    <cfRule type="cellIs" dxfId="1010" priority="1009" operator="equal">
      <formula>0</formula>
    </cfRule>
    <cfRule type="cellIs" dxfId="1009" priority="1010" operator="greaterThan">
      <formula>0</formula>
    </cfRule>
    <cfRule type="cellIs" dxfId="1008" priority="1011" operator="lessThan">
      <formula>0</formula>
    </cfRule>
  </conditionalFormatting>
  <conditionalFormatting sqref="P290:P293">
    <cfRule type="cellIs" dxfId="1007" priority="1007" operator="lessThan">
      <formula>0</formula>
    </cfRule>
    <cfRule type="cellIs" dxfId="1006" priority="1008" operator="greaterThan">
      <formula>0</formula>
    </cfRule>
  </conditionalFormatting>
  <conditionalFormatting sqref="P294">
    <cfRule type="cellIs" dxfId="1005" priority="1005" operator="lessThan">
      <formula>0</formula>
    </cfRule>
    <cfRule type="cellIs" dxfId="1004" priority="1006" operator="greaterThan">
      <formula>0</formula>
    </cfRule>
  </conditionalFormatting>
  <conditionalFormatting sqref="P300">
    <cfRule type="cellIs" dxfId="1003" priority="1003" operator="lessThan">
      <formula>0</formula>
    </cfRule>
    <cfRule type="cellIs" dxfId="1002" priority="1004" operator="greaterThan">
      <formula>0</formula>
    </cfRule>
  </conditionalFormatting>
  <conditionalFormatting sqref="P316:P317">
    <cfRule type="cellIs" dxfId="1001" priority="1001" operator="lessThan">
      <formula>0</formula>
    </cfRule>
    <cfRule type="cellIs" dxfId="1000" priority="1002" operator="greaterThan">
      <formula>0</formula>
    </cfRule>
  </conditionalFormatting>
  <conditionalFormatting sqref="P300">
    <cfRule type="cellIs" dxfId="999" priority="999" operator="lessThan">
      <formula>0</formula>
    </cfRule>
    <cfRule type="cellIs" dxfId="998" priority="1000" operator="greaterThan">
      <formula>0</formula>
    </cfRule>
  </conditionalFormatting>
  <conditionalFormatting sqref="P294">
    <cfRule type="cellIs" dxfId="997" priority="997" operator="lessThan">
      <formula>0</formula>
    </cfRule>
    <cfRule type="cellIs" dxfId="996" priority="998" operator="greaterThan">
      <formula>0</formula>
    </cfRule>
  </conditionalFormatting>
  <conditionalFormatting sqref="P308">
    <cfRule type="cellIs" dxfId="995" priority="996" operator="equal">
      <formula>0</formula>
    </cfRule>
  </conditionalFormatting>
  <conditionalFormatting sqref="P308">
    <cfRule type="cellIs" dxfId="994" priority="993" operator="equal">
      <formula>0</formula>
    </cfRule>
    <cfRule type="cellIs" dxfId="993" priority="994" operator="greaterThan">
      <formula>0</formula>
    </cfRule>
    <cfRule type="cellIs" dxfId="992" priority="995" operator="lessThan">
      <formula>0</formula>
    </cfRule>
  </conditionalFormatting>
  <conditionalFormatting sqref="P308">
    <cfRule type="cellIs" dxfId="991" priority="991" operator="lessThan">
      <formula>0</formula>
    </cfRule>
    <cfRule type="cellIs" dxfId="990" priority="992" operator="greaterThan">
      <formula>0</formula>
    </cfRule>
  </conditionalFormatting>
  <conditionalFormatting sqref="S289">
    <cfRule type="cellIs" dxfId="989" priority="990" operator="equal">
      <formula>0</formula>
    </cfRule>
  </conditionalFormatting>
  <conditionalFormatting sqref="S289">
    <cfRule type="cellIs" dxfId="988" priority="987" operator="equal">
      <formula>0</formula>
    </cfRule>
    <cfRule type="cellIs" dxfId="987" priority="988" operator="greaterThan">
      <formula>0</formula>
    </cfRule>
    <cfRule type="cellIs" dxfId="986" priority="989" operator="lessThan">
      <formula>0</formula>
    </cfRule>
  </conditionalFormatting>
  <conditionalFormatting sqref="S306">
    <cfRule type="cellIs" dxfId="985" priority="982" operator="equal">
      <formula>0</formula>
    </cfRule>
  </conditionalFormatting>
  <conditionalFormatting sqref="S306">
    <cfRule type="cellIs" dxfId="984" priority="979" operator="equal">
      <formula>0</formula>
    </cfRule>
    <cfRule type="cellIs" dxfId="983" priority="980" operator="greaterThan">
      <formula>0</formula>
    </cfRule>
    <cfRule type="cellIs" dxfId="982" priority="981" operator="lessThan">
      <formula>0</formula>
    </cfRule>
  </conditionalFormatting>
  <conditionalFormatting sqref="S304">
    <cfRule type="cellIs" dxfId="981" priority="986" operator="equal">
      <formula>0</formula>
    </cfRule>
  </conditionalFormatting>
  <conditionalFormatting sqref="S304">
    <cfRule type="cellIs" dxfId="980" priority="983" operator="equal">
      <formula>0</formula>
    </cfRule>
    <cfRule type="cellIs" dxfId="979" priority="984" operator="greaterThan">
      <formula>0</formula>
    </cfRule>
    <cfRule type="cellIs" dxfId="978" priority="985" operator="lessThan">
      <formula>0</formula>
    </cfRule>
  </conditionalFormatting>
  <conditionalFormatting sqref="S287:S289 S295 S314:S315">
    <cfRule type="cellIs" dxfId="977" priority="977" operator="lessThan">
      <formula>0</formula>
    </cfRule>
    <cfRule type="cellIs" dxfId="976" priority="978" operator="greaterThan">
      <formula>0</formula>
    </cfRule>
  </conditionalFormatting>
  <conditionalFormatting sqref="S290">
    <cfRule type="cellIs" dxfId="975" priority="976" operator="equal">
      <formula>0</formula>
    </cfRule>
  </conditionalFormatting>
  <conditionalFormatting sqref="S290">
    <cfRule type="cellIs" dxfId="974" priority="973" operator="equal">
      <formula>0</formula>
    </cfRule>
    <cfRule type="cellIs" dxfId="973" priority="974" operator="greaterThan">
      <formula>0</formula>
    </cfRule>
    <cfRule type="cellIs" dxfId="972" priority="975" operator="lessThan">
      <formula>0</formula>
    </cfRule>
  </conditionalFormatting>
  <conditionalFormatting sqref="S290:S293">
    <cfRule type="cellIs" dxfId="971" priority="971" operator="lessThan">
      <formula>0</formula>
    </cfRule>
    <cfRule type="cellIs" dxfId="970" priority="972" operator="greaterThan">
      <formula>0</formula>
    </cfRule>
  </conditionalFormatting>
  <conditionalFormatting sqref="S294">
    <cfRule type="cellIs" dxfId="969" priority="969" operator="lessThan">
      <formula>0</formula>
    </cfRule>
    <cfRule type="cellIs" dxfId="968" priority="970" operator="greaterThan">
      <formula>0</formula>
    </cfRule>
  </conditionalFormatting>
  <conditionalFormatting sqref="S300">
    <cfRule type="cellIs" dxfId="967" priority="967" operator="lessThan">
      <formula>0</formula>
    </cfRule>
    <cfRule type="cellIs" dxfId="966" priority="968" operator="greaterThan">
      <formula>0</formula>
    </cfRule>
  </conditionalFormatting>
  <conditionalFormatting sqref="S316:S317">
    <cfRule type="cellIs" dxfId="965" priority="965" operator="lessThan">
      <formula>0</formula>
    </cfRule>
    <cfRule type="cellIs" dxfId="964" priority="966" operator="greaterThan">
      <formula>0</formula>
    </cfRule>
  </conditionalFormatting>
  <conditionalFormatting sqref="S300">
    <cfRule type="cellIs" dxfId="963" priority="963" operator="lessThan">
      <formula>0</formula>
    </cfRule>
    <cfRule type="cellIs" dxfId="962" priority="964" operator="greaterThan">
      <formula>0</formula>
    </cfRule>
  </conditionalFormatting>
  <conditionalFormatting sqref="S294">
    <cfRule type="cellIs" dxfId="961" priority="961" operator="lessThan">
      <formula>0</formula>
    </cfRule>
    <cfRule type="cellIs" dxfId="960" priority="962" operator="greaterThan">
      <formula>0</formula>
    </cfRule>
  </conditionalFormatting>
  <conditionalFormatting sqref="V304">
    <cfRule type="cellIs" dxfId="959" priority="956" operator="equal">
      <formula>0</formula>
    </cfRule>
  </conditionalFormatting>
  <conditionalFormatting sqref="V289">
    <cfRule type="cellIs" dxfId="958" priority="960" operator="equal">
      <formula>0</formula>
    </cfRule>
  </conditionalFormatting>
  <conditionalFormatting sqref="V289">
    <cfRule type="cellIs" dxfId="957" priority="957" operator="equal">
      <formula>0</formula>
    </cfRule>
    <cfRule type="cellIs" dxfId="956" priority="958" operator="greaterThan">
      <formula>0</formula>
    </cfRule>
    <cfRule type="cellIs" dxfId="955" priority="959" operator="lessThan">
      <formula>0</formula>
    </cfRule>
  </conditionalFormatting>
  <conditionalFormatting sqref="V306">
    <cfRule type="cellIs" dxfId="954" priority="952" operator="equal">
      <formula>0</formula>
    </cfRule>
  </conditionalFormatting>
  <conditionalFormatting sqref="V306">
    <cfRule type="cellIs" dxfId="953" priority="949" operator="equal">
      <formula>0</formula>
    </cfRule>
    <cfRule type="cellIs" dxfId="952" priority="950" operator="greaterThan">
      <formula>0</formula>
    </cfRule>
    <cfRule type="cellIs" dxfId="951" priority="951" operator="lessThan">
      <formula>0</formula>
    </cfRule>
  </conditionalFormatting>
  <conditionalFormatting sqref="V304">
    <cfRule type="cellIs" dxfId="950" priority="953" operator="equal">
      <formula>0</formula>
    </cfRule>
    <cfRule type="cellIs" dxfId="949" priority="954" operator="greaterThan">
      <formula>0</formula>
    </cfRule>
    <cfRule type="cellIs" dxfId="948" priority="955" operator="lessThan">
      <formula>0</formula>
    </cfRule>
  </conditionalFormatting>
  <conditionalFormatting sqref="V287:V289 V295 V314:V315">
    <cfRule type="cellIs" dxfId="947" priority="947" operator="lessThan">
      <formula>0</formula>
    </cfRule>
    <cfRule type="cellIs" dxfId="946" priority="948" operator="greaterThan">
      <formula>0</formula>
    </cfRule>
  </conditionalFormatting>
  <conditionalFormatting sqref="V290">
    <cfRule type="cellIs" dxfId="945" priority="946" operator="equal">
      <formula>0</formula>
    </cfRule>
  </conditionalFormatting>
  <conditionalFormatting sqref="V290">
    <cfRule type="cellIs" dxfId="944" priority="943" operator="equal">
      <formula>0</formula>
    </cfRule>
    <cfRule type="cellIs" dxfId="943" priority="944" operator="greaterThan">
      <formula>0</formula>
    </cfRule>
    <cfRule type="cellIs" dxfId="942" priority="945" operator="lessThan">
      <formula>0</formula>
    </cfRule>
  </conditionalFormatting>
  <conditionalFormatting sqref="V290:V293">
    <cfRule type="cellIs" dxfId="941" priority="941" operator="lessThan">
      <formula>0</formula>
    </cfRule>
    <cfRule type="cellIs" dxfId="940" priority="942" operator="greaterThan">
      <formula>0</formula>
    </cfRule>
  </conditionalFormatting>
  <conditionalFormatting sqref="V294">
    <cfRule type="cellIs" dxfId="939" priority="939" operator="lessThan">
      <formula>0</formula>
    </cfRule>
    <cfRule type="cellIs" dxfId="938" priority="940" operator="greaterThan">
      <formula>0</formula>
    </cfRule>
  </conditionalFormatting>
  <conditionalFormatting sqref="V300">
    <cfRule type="cellIs" dxfId="937" priority="937" operator="lessThan">
      <formula>0</formula>
    </cfRule>
    <cfRule type="cellIs" dxfId="936" priority="938" operator="greaterThan">
      <formula>0</formula>
    </cfRule>
  </conditionalFormatting>
  <conditionalFormatting sqref="V316:V317">
    <cfRule type="cellIs" dxfId="935" priority="935" operator="lessThan">
      <formula>0</formula>
    </cfRule>
    <cfRule type="cellIs" dxfId="934" priority="936" operator="greaterThan">
      <formula>0</formula>
    </cfRule>
  </conditionalFormatting>
  <conditionalFormatting sqref="V300">
    <cfRule type="cellIs" dxfId="933" priority="933" operator="lessThan">
      <formula>0</formula>
    </cfRule>
    <cfRule type="cellIs" dxfId="932" priority="934" operator="greaterThan">
      <formula>0</formula>
    </cfRule>
  </conditionalFormatting>
  <conditionalFormatting sqref="V294">
    <cfRule type="cellIs" dxfId="931" priority="931" operator="lessThan">
      <formula>0</formula>
    </cfRule>
    <cfRule type="cellIs" dxfId="930" priority="932" operator="greaterThan">
      <formula>0</formula>
    </cfRule>
  </conditionalFormatting>
  <conditionalFormatting sqref="E318">
    <cfRule type="cellIs" dxfId="929" priority="929" operator="equal">
      <formula>"No Disponible"</formula>
    </cfRule>
    <cfRule type="cellIs" dxfId="928" priority="930" operator="equal">
      <formula>"Disponible"</formula>
    </cfRule>
  </conditionalFormatting>
  <conditionalFormatting sqref="P323">
    <cfRule type="cellIs" dxfId="927" priority="927" operator="lessThan">
      <formula>0</formula>
    </cfRule>
    <cfRule type="cellIs" dxfId="926" priority="928" operator="greaterThan">
      <formula>0</formula>
    </cfRule>
  </conditionalFormatting>
  <conditionalFormatting sqref="S323">
    <cfRule type="cellIs" dxfId="925" priority="925" operator="lessThan">
      <formula>0</formula>
    </cfRule>
    <cfRule type="cellIs" dxfId="924" priority="926" operator="greaterThan">
      <formula>0</formula>
    </cfRule>
  </conditionalFormatting>
  <conditionalFormatting sqref="V323">
    <cfRule type="cellIs" dxfId="923" priority="923" operator="lessThan">
      <formula>0</formula>
    </cfRule>
    <cfRule type="cellIs" dxfId="922" priority="924" operator="greaterThan">
      <formula>0</formula>
    </cfRule>
  </conditionalFormatting>
  <conditionalFormatting sqref="C99">
    <cfRule type="cellIs" dxfId="921" priority="922" operator="equal">
      <formula>0</formula>
    </cfRule>
  </conditionalFormatting>
  <conditionalFormatting sqref="C103">
    <cfRule type="cellIs" dxfId="920" priority="921" operator="equal">
      <formula>0</formula>
    </cfRule>
  </conditionalFormatting>
  <conditionalFormatting sqref="C108">
    <cfRule type="cellIs" dxfId="919" priority="920" operator="equal">
      <formula>0</formula>
    </cfRule>
  </conditionalFormatting>
  <conditionalFormatting sqref="C101:C103 C108:C110">
    <cfRule type="cellIs" dxfId="918" priority="919" operator="equal">
      <formula>0</formula>
    </cfRule>
  </conditionalFormatting>
  <conditionalFormatting sqref="C102">
    <cfRule type="cellIs" dxfId="917" priority="918" operator="equal">
      <formula>0</formula>
    </cfRule>
  </conditionalFormatting>
  <conditionalFormatting sqref="C247">
    <cfRule type="cellIs" dxfId="916" priority="917" operator="equal">
      <formula>0</formula>
    </cfRule>
  </conditionalFormatting>
  <conditionalFormatting sqref="C248">
    <cfRule type="cellIs" dxfId="915" priority="916" operator="equal">
      <formula>0</formula>
    </cfRule>
  </conditionalFormatting>
  <conditionalFormatting sqref="C256">
    <cfRule type="cellIs" dxfId="914" priority="915" operator="equal">
      <formula>0</formula>
    </cfRule>
  </conditionalFormatting>
  <conditionalFormatting sqref="E319">
    <cfRule type="cellIs" dxfId="913" priority="913" operator="equal">
      <formula>"No Disponible"</formula>
    </cfRule>
    <cfRule type="cellIs" dxfId="912" priority="914" operator="equal">
      <formula>"Disponible"</formula>
    </cfRule>
  </conditionalFormatting>
  <conditionalFormatting sqref="P319 S319 V319">
    <cfRule type="cellIs" dxfId="911" priority="911" operator="lessThan">
      <formula>0</formula>
    </cfRule>
    <cfRule type="cellIs" dxfId="910" priority="912" operator="greaterThan">
      <formula>0</formula>
    </cfRule>
  </conditionalFormatting>
  <conditionalFormatting sqref="E319">
    <cfRule type="cellIs" dxfId="909" priority="909" operator="equal">
      <formula>"No Disponible"</formula>
    </cfRule>
    <cfRule type="cellIs" dxfId="908" priority="910" operator="equal">
      <formula>"Disponible"</formula>
    </cfRule>
  </conditionalFormatting>
  <conditionalFormatting sqref="E319">
    <cfRule type="cellIs" dxfId="907" priority="907" operator="equal">
      <formula>"No Disponible"</formula>
    </cfRule>
    <cfRule type="cellIs" dxfId="906" priority="908" operator="equal">
      <formula>"Disponible"</formula>
    </cfRule>
  </conditionalFormatting>
  <conditionalFormatting sqref="P319 S319 V319">
    <cfRule type="cellIs" dxfId="905" priority="905" operator="lessThan">
      <formula>0</formula>
    </cfRule>
    <cfRule type="cellIs" dxfId="904" priority="906" operator="greaterThan">
      <formula>0</formula>
    </cfRule>
  </conditionalFormatting>
  <conditionalFormatting sqref="E319">
    <cfRule type="cellIs" dxfId="903" priority="903" operator="equal">
      <formula>"No Disponible"</formula>
    </cfRule>
    <cfRule type="cellIs" dxfId="902" priority="904" operator="equal">
      <formula>"Disponible"</formula>
    </cfRule>
  </conditionalFormatting>
  <conditionalFormatting sqref="C165">
    <cfRule type="cellIs" dxfId="901" priority="902" operator="equal">
      <formula>0</formula>
    </cfRule>
  </conditionalFormatting>
  <conditionalFormatting sqref="C168">
    <cfRule type="cellIs" dxfId="900" priority="901" operator="equal">
      <formula>0</formula>
    </cfRule>
  </conditionalFormatting>
  <conditionalFormatting sqref="C173">
    <cfRule type="cellIs" dxfId="899" priority="900" operator="equal">
      <formula>0</formula>
    </cfRule>
  </conditionalFormatting>
  <conditionalFormatting sqref="C174">
    <cfRule type="cellIs" dxfId="898" priority="899" operator="equal">
      <formula>0</formula>
    </cfRule>
  </conditionalFormatting>
  <conditionalFormatting sqref="C177">
    <cfRule type="cellIs" dxfId="897" priority="898" operator="equal">
      <formula>0</formula>
    </cfRule>
  </conditionalFormatting>
  <conditionalFormatting sqref="C184">
    <cfRule type="cellIs" dxfId="896" priority="897" operator="equal">
      <formula>0</formula>
    </cfRule>
  </conditionalFormatting>
  <conditionalFormatting sqref="C191">
    <cfRule type="cellIs" dxfId="895" priority="896" operator="equal">
      <formula>0</formula>
    </cfRule>
  </conditionalFormatting>
  <conditionalFormatting sqref="C192">
    <cfRule type="cellIs" dxfId="894" priority="895" operator="equal">
      <formula>0</formula>
    </cfRule>
  </conditionalFormatting>
  <conditionalFormatting sqref="C198">
    <cfRule type="cellIs" dxfId="893" priority="894" operator="equal">
      <formula>0</formula>
    </cfRule>
  </conditionalFormatting>
  <conditionalFormatting sqref="C206">
    <cfRule type="cellIs" dxfId="892" priority="893" operator="equal">
      <formula>0</formula>
    </cfRule>
  </conditionalFormatting>
  <conditionalFormatting sqref="C207">
    <cfRule type="cellIs" dxfId="891" priority="892" operator="equal">
      <formula>0</formula>
    </cfRule>
  </conditionalFormatting>
  <conditionalFormatting sqref="C208">
    <cfRule type="cellIs" dxfId="890" priority="891" operator="equal">
      <formula>0</formula>
    </cfRule>
  </conditionalFormatting>
  <conditionalFormatting sqref="C209">
    <cfRule type="cellIs" dxfId="889" priority="890" operator="equal">
      <formula>0</formula>
    </cfRule>
  </conditionalFormatting>
  <conditionalFormatting sqref="C210">
    <cfRule type="cellIs" dxfId="888" priority="889" operator="equal">
      <formula>0</formula>
    </cfRule>
  </conditionalFormatting>
  <conditionalFormatting sqref="C212">
    <cfRule type="cellIs" dxfId="887" priority="888" operator="equal">
      <formula>0</formula>
    </cfRule>
  </conditionalFormatting>
  <conditionalFormatting sqref="C218">
    <cfRule type="cellIs" dxfId="886" priority="887" operator="equal">
      <formula>0</formula>
    </cfRule>
  </conditionalFormatting>
  <conditionalFormatting sqref="C228">
    <cfRule type="cellIs" dxfId="885" priority="886" operator="equal">
      <formula>0</formula>
    </cfRule>
  </conditionalFormatting>
  <conditionalFormatting sqref="C229">
    <cfRule type="cellIs" dxfId="884" priority="885" operator="equal">
      <formula>0</formula>
    </cfRule>
  </conditionalFormatting>
  <conditionalFormatting sqref="C230">
    <cfRule type="cellIs" dxfId="883" priority="884" operator="equal">
      <formula>0</formula>
    </cfRule>
  </conditionalFormatting>
  <conditionalFormatting sqref="C231">
    <cfRule type="cellIs" dxfId="882" priority="883" operator="equal">
      <formula>0</formula>
    </cfRule>
  </conditionalFormatting>
  <conditionalFormatting sqref="C232">
    <cfRule type="cellIs" dxfId="881" priority="882" operator="equal">
      <formula>0</formula>
    </cfRule>
  </conditionalFormatting>
  <conditionalFormatting sqref="C233">
    <cfRule type="cellIs" dxfId="880" priority="881" operator="equal">
      <formula>0</formula>
    </cfRule>
  </conditionalFormatting>
  <conditionalFormatting sqref="C245">
    <cfRule type="cellIs" dxfId="879" priority="880" operator="equal">
      <formula>0</formula>
    </cfRule>
  </conditionalFormatting>
  <conditionalFormatting sqref="C234:C235">
    <cfRule type="cellIs" dxfId="878" priority="879" operator="equal">
      <formula>0</formula>
    </cfRule>
  </conditionalFormatting>
  <conditionalFormatting sqref="C252:C255">
    <cfRule type="cellIs" dxfId="877" priority="878" operator="equal">
      <formula>0</formula>
    </cfRule>
  </conditionalFormatting>
  <conditionalFormatting sqref="V297:V298 S297:S298 P297:P298">
    <cfRule type="cellIs" dxfId="876" priority="876" operator="lessThan">
      <formula>0</formula>
    </cfRule>
    <cfRule type="cellIs" dxfId="875" priority="877" operator="greaterThan">
      <formula>0</formula>
    </cfRule>
  </conditionalFormatting>
  <conditionalFormatting sqref="P298">
    <cfRule type="cellIs" dxfId="874" priority="874" operator="lessThan">
      <formula>0</formula>
    </cfRule>
    <cfRule type="cellIs" dxfId="873" priority="875" operator="greaterThan">
      <formula>0</formula>
    </cfRule>
  </conditionalFormatting>
  <conditionalFormatting sqref="P298">
    <cfRule type="cellIs" dxfId="872" priority="872" operator="lessThan">
      <formula>0</formula>
    </cfRule>
    <cfRule type="cellIs" dxfId="871" priority="873" operator="greaterThan">
      <formula>0</formula>
    </cfRule>
  </conditionalFormatting>
  <conditionalFormatting sqref="S298">
    <cfRule type="cellIs" dxfId="870" priority="870" operator="lessThan">
      <formula>0</formula>
    </cfRule>
    <cfRule type="cellIs" dxfId="869" priority="871" operator="greaterThan">
      <formula>0</formula>
    </cfRule>
  </conditionalFormatting>
  <conditionalFormatting sqref="S298">
    <cfRule type="cellIs" dxfId="868" priority="868" operator="lessThan">
      <formula>0</formula>
    </cfRule>
    <cfRule type="cellIs" dxfId="867" priority="869" operator="greaterThan">
      <formula>0</formula>
    </cfRule>
  </conditionalFormatting>
  <conditionalFormatting sqref="V298">
    <cfRule type="cellIs" dxfId="866" priority="866" operator="lessThan">
      <formula>0</formula>
    </cfRule>
    <cfRule type="cellIs" dxfId="865" priority="867" operator="greaterThan">
      <formula>0</formula>
    </cfRule>
  </conditionalFormatting>
  <conditionalFormatting sqref="V298">
    <cfRule type="cellIs" dxfId="864" priority="864" operator="lessThan">
      <formula>0</formula>
    </cfRule>
    <cfRule type="cellIs" dxfId="863" priority="865" operator="greaterThan">
      <formula>0</formula>
    </cfRule>
  </conditionalFormatting>
  <conditionalFormatting sqref="S308">
    <cfRule type="cellIs" dxfId="862" priority="863" operator="equal">
      <formula>0</formula>
    </cfRule>
  </conditionalFormatting>
  <conditionalFormatting sqref="S308">
    <cfRule type="cellIs" dxfId="861" priority="860" operator="equal">
      <formula>0</formula>
    </cfRule>
    <cfRule type="cellIs" dxfId="860" priority="861" operator="greaterThan">
      <formula>0</formula>
    </cfRule>
    <cfRule type="cellIs" dxfId="859" priority="862" operator="lessThan">
      <formula>0</formula>
    </cfRule>
  </conditionalFormatting>
  <conditionalFormatting sqref="S308">
    <cfRule type="cellIs" dxfId="858" priority="858" operator="lessThan">
      <formula>0</formula>
    </cfRule>
    <cfRule type="cellIs" dxfId="857" priority="859" operator="greaterThan">
      <formula>0</formula>
    </cfRule>
  </conditionalFormatting>
  <conditionalFormatting sqref="V308">
    <cfRule type="cellIs" dxfId="856" priority="857" operator="equal">
      <formula>0</formula>
    </cfRule>
  </conditionalFormatting>
  <conditionalFormatting sqref="V308">
    <cfRule type="cellIs" dxfId="855" priority="854" operator="equal">
      <formula>0</formula>
    </cfRule>
    <cfRule type="cellIs" dxfId="854" priority="855" operator="greaterThan">
      <formula>0</formula>
    </cfRule>
    <cfRule type="cellIs" dxfId="853" priority="856" operator="lessThan">
      <formula>0</formula>
    </cfRule>
  </conditionalFormatting>
  <conditionalFormatting sqref="V308">
    <cfRule type="cellIs" dxfId="852" priority="852" operator="lessThan">
      <formula>0</formula>
    </cfRule>
    <cfRule type="cellIs" dxfId="851" priority="853" operator="greaterThan">
      <formula>0</formula>
    </cfRule>
  </conditionalFormatting>
  <conditionalFormatting sqref="E320">
    <cfRule type="cellIs" dxfId="850" priority="850" operator="equal">
      <formula>"No Disponible"</formula>
    </cfRule>
    <cfRule type="cellIs" dxfId="849" priority="851" operator="equal">
      <formula>"Disponible"</formula>
    </cfRule>
  </conditionalFormatting>
  <conditionalFormatting sqref="P320">
    <cfRule type="cellIs" dxfId="848" priority="848" operator="lessThan">
      <formula>0</formula>
    </cfRule>
    <cfRule type="cellIs" dxfId="847" priority="849" operator="greaterThan">
      <formula>0</formula>
    </cfRule>
  </conditionalFormatting>
  <conditionalFormatting sqref="E320">
    <cfRule type="cellIs" dxfId="846" priority="846" operator="equal">
      <formula>"No Disponible"</formula>
    </cfRule>
    <cfRule type="cellIs" dxfId="845" priority="847" operator="equal">
      <formula>"Disponible"</formula>
    </cfRule>
  </conditionalFormatting>
  <conditionalFormatting sqref="E320">
    <cfRule type="cellIs" dxfId="844" priority="844" operator="equal">
      <formula>"No Disponible"</formula>
    </cfRule>
    <cfRule type="cellIs" dxfId="843" priority="845" operator="equal">
      <formula>"Disponible"</formula>
    </cfRule>
  </conditionalFormatting>
  <conditionalFormatting sqref="P320">
    <cfRule type="cellIs" dxfId="842" priority="842" operator="lessThan">
      <formula>0</formula>
    </cfRule>
    <cfRule type="cellIs" dxfId="841" priority="843" operator="greaterThan">
      <formula>0</formula>
    </cfRule>
  </conditionalFormatting>
  <conditionalFormatting sqref="E320">
    <cfRule type="cellIs" dxfId="840" priority="840" operator="equal">
      <formula>"No Disponible"</formula>
    </cfRule>
    <cfRule type="cellIs" dxfId="839" priority="841" operator="equal">
      <formula>"Disponible"</formula>
    </cfRule>
  </conditionalFormatting>
  <conditionalFormatting sqref="S320">
    <cfRule type="cellIs" dxfId="838" priority="838" operator="lessThan">
      <formula>0</formula>
    </cfRule>
    <cfRule type="cellIs" dxfId="837" priority="839" operator="greaterThan">
      <formula>0</formula>
    </cfRule>
  </conditionalFormatting>
  <conditionalFormatting sqref="S320">
    <cfRule type="cellIs" dxfId="836" priority="836" operator="lessThan">
      <formula>0</formula>
    </cfRule>
    <cfRule type="cellIs" dxfId="835" priority="837" operator="greaterThan">
      <formula>0</formula>
    </cfRule>
  </conditionalFormatting>
  <conditionalFormatting sqref="V320">
    <cfRule type="cellIs" dxfId="834" priority="834" operator="lessThan">
      <formula>0</formula>
    </cfRule>
    <cfRule type="cellIs" dxfId="833" priority="835" operator="greaterThan">
      <formula>0</formula>
    </cfRule>
  </conditionalFormatting>
  <conditionalFormatting sqref="V320">
    <cfRule type="cellIs" dxfId="832" priority="832" operator="lessThan">
      <formula>0</formula>
    </cfRule>
    <cfRule type="cellIs" dxfId="831" priority="833" operator="greaterThan">
      <formula>0</formula>
    </cfRule>
  </conditionalFormatting>
  <conditionalFormatting sqref="V318 S318 P318">
    <cfRule type="cellIs" dxfId="830" priority="830" operator="lessThan">
      <formula>0</formula>
    </cfRule>
    <cfRule type="cellIs" dxfId="829" priority="831" operator="greaterThan">
      <formula>0</formula>
    </cfRule>
  </conditionalFormatting>
  <conditionalFormatting sqref="E321">
    <cfRule type="cellIs" dxfId="828" priority="828" operator="equal">
      <formula>"No Disponible"</formula>
    </cfRule>
    <cfRule type="cellIs" dxfId="827" priority="829" operator="equal">
      <formula>"Disponible"</formula>
    </cfRule>
  </conditionalFormatting>
  <conditionalFormatting sqref="P321">
    <cfRule type="cellIs" dxfId="826" priority="826" operator="lessThan">
      <formula>0</formula>
    </cfRule>
    <cfRule type="cellIs" dxfId="825" priority="827" operator="greaterThan">
      <formula>0</formula>
    </cfRule>
  </conditionalFormatting>
  <conditionalFormatting sqref="E321">
    <cfRule type="cellIs" dxfId="824" priority="824" operator="equal">
      <formula>"No Disponible"</formula>
    </cfRule>
    <cfRule type="cellIs" dxfId="823" priority="825" operator="equal">
      <formula>"Disponible"</formula>
    </cfRule>
  </conditionalFormatting>
  <conditionalFormatting sqref="E321">
    <cfRule type="cellIs" dxfId="822" priority="822" operator="equal">
      <formula>"No Disponible"</formula>
    </cfRule>
    <cfRule type="cellIs" dxfId="821" priority="823" operator="equal">
      <formula>"Disponible"</formula>
    </cfRule>
  </conditionalFormatting>
  <conditionalFormatting sqref="P321">
    <cfRule type="cellIs" dxfId="820" priority="820" operator="lessThan">
      <formula>0</formula>
    </cfRule>
    <cfRule type="cellIs" dxfId="819" priority="821" operator="greaterThan">
      <formula>0</formula>
    </cfRule>
  </conditionalFormatting>
  <conditionalFormatting sqref="E321">
    <cfRule type="cellIs" dxfId="818" priority="818" operator="equal">
      <formula>"No Disponible"</formula>
    </cfRule>
    <cfRule type="cellIs" dxfId="817" priority="819" operator="equal">
      <formula>"Disponible"</formula>
    </cfRule>
  </conditionalFormatting>
  <conditionalFormatting sqref="S321">
    <cfRule type="cellIs" dxfId="816" priority="816" operator="lessThan">
      <formula>0</formula>
    </cfRule>
    <cfRule type="cellIs" dxfId="815" priority="817" operator="greaterThan">
      <formula>0</formula>
    </cfRule>
  </conditionalFormatting>
  <conditionalFormatting sqref="S321">
    <cfRule type="cellIs" dxfId="814" priority="814" operator="lessThan">
      <formula>0</formula>
    </cfRule>
    <cfRule type="cellIs" dxfId="813" priority="815" operator="greaterThan">
      <formula>0</formula>
    </cfRule>
  </conditionalFormatting>
  <conditionalFormatting sqref="V321">
    <cfRule type="cellIs" dxfId="812" priority="812" operator="lessThan">
      <formula>0</formula>
    </cfRule>
    <cfRule type="cellIs" dxfId="811" priority="813" operator="greaterThan">
      <formula>0</formula>
    </cfRule>
  </conditionalFormatting>
  <conditionalFormatting sqref="V321">
    <cfRule type="cellIs" dxfId="810" priority="810" operator="lessThan">
      <formula>0</formula>
    </cfRule>
    <cfRule type="cellIs" dxfId="809" priority="811" operator="greaterThan">
      <formula>0</formula>
    </cfRule>
  </conditionalFormatting>
  <conditionalFormatting sqref="C251">
    <cfRule type="cellIs" dxfId="808" priority="809" operator="equal">
      <formula>0</formula>
    </cfRule>
  </conditionalFormatting>
  <conditionalFormatting sqref="C236:C244">
    <cfRule type="cellIs" dxfId="807" priority="808" operator="equal">
      <formula>0</formula>
    </cfRule>
  </conditionalFormatting>
  <conditionalFormatting sqref="AA140:AJ140 AA8:AJ30 AA96:AC96 AE96:AJ96 AD95:AD96 AA163:AJ168 AA176:AC176 AA169:AC174 AD169:AJ176 AA161:AJ161 AD160:AJ160 AA50:AC52 AD49:AJ52 AA32:AJ48 AA121:AJ130 AA97:AJ119 AA151:AJ159 AA142:AJ149 AA177:AJ278 AA53:AJ94">
    <cfRule type="cellIs" dxfId="806" priority="807" operator="equal">
      <formula>0</formula>
    </cfRule>
  </conditionalFormatting>
  <conditionalFormatting sqref="V96:W96 S96:T96 P96:Q96 G68:H68 P68:Q68 J68:K68 M68:N68 S68:T68 V68:W68 V116:W116 S116:T116 P116:Q116 G116:H116 J116:K116 M116:N116 G96:H96 J96:K96 M96:N96 M119:N119 J119:K119 G119:H119 P119:Q119 S119:T119 V119:W119 G231:H233 P231:Q233 S231:T233 V231:W233 J231:K233 M231:N233 G99:H103 P99:Q103 S99:T103 V99:W103 J99:K103 M99:N103">
    <cfRule type="cellIs" dxfId="805" priority="802" operator="equal">
      <formula>0</formula>
    </cfRule>
  </conditionalFormatting>
  <conditionalFormatting sqref="V96:W96 S96:T96 P96:Q96 P68:Q68 S68:T68 V68:W68 V116:W116 S116:T116 P116:Q116 P119:Q119 S119:T119 V119:W119 V99:W102 S99:T102 P99:Q102 P231:Q233 S231:T233 V231:W233">
    <cfRule type="cellIs" dxfId="804" priority="799" operator="equal">
      <formula>0</formula>
    </cfRule>
    <cfRule type="cellIs" dxfId="803" priority="800" operator="greaterThan">
      <formula>0</formula>
    </cfRule>
    <cfRule type="cellIs" dxfId="802" priority="801" operator="lessThan">
      <formula>0</formula>
    </cfRule>
  </conditionalFormatting>
  <conditionalFormatting sqref="G50:H52 P50:Q52 V94:W94 M94:N94 J94:K94 S94:T94 P94:Q94 G94:H94 S50:T52 V50:W52 V61:W61 S61:T61 P61:Q61 G61:H61 M87:N87 J87:K87 G87:H87 J61:K61 M61:N61 J50:K52 M50:N52">
    <cfRule type="cellIs" dxfId="801" priority="806" operator="equal">
      <formula>0</formula>
    </cfRule>
  </conditionalFormatting>
  <conditionalFormatting sqref="P50:Q52 V94:W94 S94:T94 P94:Q94 S50:T52 V50:W52 V61:W61 S61:T61 P61:Q61">
    <cfRule type="cellIs" dxfId="800" priority="803" operator="equal">
      <formula>0</formula>
    </cfRule>
    <cfRule type="cellIs" dxfId="799" priority="804" operator="greaterThan">
      <formula>0</formula>
    </cfRule>
    <cfRule type="cellIs" dxfId="798" priority="805" operator="lessThan">
      <formula>0</formula>
    </cfRule>
  </conditionalFormatting>
  <conditionalFormatting sqref="S163:T164 V163:W164 P163:Q164 M197:M198 P197:Q198 V197:W198 S197:T198 G198:H198 J197:J198 G211:H211 S211:T211 V211:W211 P211:Q211 J163:J164 M163:M164 G163:G164 G197 K198 J211:K211 N198 M211:N211">
    <cfRule type="cellIs" dxfId="797" priority="798" operator="equal">
      <formula>0</formula>
    </cfRule>
  </conditionalFormatting>
  <conditionalFormatting sqref="S163:T164 V163:W164 P163:Q164 P197:Q198 V197:W198 S197:T198 S211:T211 V211:W211 P211:Q211">
    <cfRule type="cellIs" dxfId="796" priority="795" operator="equal">
      <formula>0</formula>
    </cfRule>
    <cfRule type="cellIs" dxfId="795" priority="796" operator="greaterThan">
      <formula>0</formula>
    </cfRule>
    <cfRule type="cellIs" dxfId="794" priority="797" operator="lessThan">
      <formula>0</formula>
    </cfRule>
  </conditionalFormatting>
  <conditionalFormatting sqref="P87:Q87 S87:T87 V87:W87">
    <cfRule type="cellIs" dxfId="793" priority="794" operator="equal">
      <formula>0</formula>
    </cfRule>
  </conditionalFormatting>
  <conditionalFormatting sqref="P87:Q87 S87:T87 V87:W87">
    <cfRule type="cellIs" dxfId="792" priority="791" operator="equal">
      <formula>0</formula>
    </cfRule>
    <cfRule type="cellIs" dxfId="791" priority="792" operator="greaterThan">
      <formula>0</formula>
    </cfRule>
    <cfRule type="cellIs" dxfId="790" priority="793" operator="lessThan">
      <formula>0</formula>
    </cfRule>
  </conditionalFormatting>
  <conditionalFormatting sqref="M97:N97 J97:K97 G97:H97 P97:Q97 S97:T97 V97:W97">
    <cfRule type="cellIs" dxfId="789" priority="790" operator="equal">
      <formula>0</formula>
    </cfRule>
  </conditionalFormatting>
  <conditionalFormatting sqref="P97:Q97 S97:T97 V97:W97">
    <cfRule type="cellIs" dxfId="788" priority="787" operator="equal">
      <formula>0</formula>
    </cfRule>
    <cfRule type="cellIs" dxfId="787" priority="788" operator="greaterThan">
      <formula>0</formula>
    </cfRule>
    <cfRule type="cellIs" dxfId="786" priority="789" operator="lessThan">
      <formula>0</formula>
    </cfRule>
  </conditionalFormatting>
  <conditionalFormatting sqref="G204:H204 J204:K204 M204:N204">
    <cfRule type="cellIs" dxfId="785" priority="750" operator="equal">
      <formula>0</formula>
    </cfRule>
  </conditionalFormatting>
  <conditionalFormatting sqref="J194 G194 S194:T194 V194:W194 P194:Q194 M194">
    <cfRule type="cellIs" dxfId="784" priority="766" operator="equal">
      <formula>0</formula>
    </cfRule>
  </conditionalFormatting>
  <conditionalFormatting sqref="G195:H195 S195:T195 V195:W195 P195:Q195 J195:K195 M195:N195">
    <cfRule type="cellIs" dxfId="783" priority="762" operator="equal">
      <formula>0</formula>
    </cfRule>
  </conditionalFormatting>
  <conditionalFormatting sqref="G62:H65 J62:K65 M62:N65 M67:N67 J67:K67 G67:H67">
    <cfRule type="cellIs" dxfId="782" priority="744" operator="equal">
      <formula>0</formula>
    </cfRule>
  </conditionalFormatting>
  <conditionalFormatting sqref="J184 G184 S184:T184 V184:W184 P184:Q184 M184">
    <cfRule type="cellIs" dxfId="781" priority="786" operator="equal">
      <formula>0</formula>
    </cfRule>
  </conditionalFormatting>
  <conditionalFormatting sqref="S184:T184 V184:W184 P184:Q184">
    <cfRule type="cellIs" dxfId="780" priority="783" operator="equal">
      <formula>0</formula>
    </cfRule>
    <cfRule type="cellIs" dxfId="779" priority="784" operator="greaterThan">
      <formula>0</formula>
    </cfRule>
    <cfRule type="cellIs" dxfId="778" priority="785" operator="lessThan">
      <formula>0</formula>
    </cfRule>
  </conditionalFormatting>
  <conditionalFormatting sqref="J172 G172 S172:T172 V172:W172 P172:Q172 M172">
    <cfRule type="cellIs" dxfId="777" priority="782" operator="equal">
      <formula>0</formula>
    </cfRule>
  </conditionalFormatting>
  <conditionalFormatting sqref="S172:T172 V172:W172 P172:Q172">
    <cfRule type="cellIs" dxfId="776" priority="779" operator="equal">
      <formula>0</formula>
    </cfRule>
    <cfRule type="cellIs" dxfId="775" priority="780" operator="greaterThan">
      <formula>0</formula>
    </cfRule>
    <cfRule type="cellIs" dxfId="774" priority="781" operator="lessThan">
      <formula>0</formula>
    </cfRule>
  </conditionalFormatting>
  <conditionalFormatting sqref="P53:Q60 S53:T60 V53:W60">
    <cfRule type="cellIs" dxfId="773" priority="748" operator="equal">
      <formula>0</formula>
    </cfRule>
  </conditionalFormatting>
  <conditionalFormatting sqref="P53:Q60 S53:T60 V53:W60">
    <cfRule type="cellIs" dxfId="772" priority="745" operator="equal">
      <formula>0</formula>
    </cfRule>
    <cfRule type="cellIs" dxfId="771" priority="746" operator="greaterThan">
      <formula>0</formula>
    </cfRule>
    <cfRule type="cellIs" dxfId="770" priority="747" operator="lessThan">
      <formula>0</formula>
    </cfRule>
  </conditionalFormatting>
  <conditionalFormatting sqref="J193 G193 S193:T193 V193:W193 P193:Q193 M193">
    <cfRule type="cellIs" dxfId="769" priority="770" operator="equal">
      <formula>0</formula>
    </cfRule>
  </conditionalFormatting>
  <conditionalFormatting sqref="S193:T193 V193:W193 P193:Q193">
    <cfRule type="cellIs" dxfId="768" priority="767" operator="equal">
      <formula>0</formula>
    </cfRule>
    <cfRule type="cellIs" dxfId="767" priority="768" operator="greaterThan">
      <formula>0</formula>
    </cfRule>
    <cfRule type="cellIs" dxfId="766" priority="769" operator="lessThan">
      <formula>0</formula>
    </cfRule>
  </conditionalFormatting>
  <conditionalFormatting sqref="J189 G189 S189:T189 V189:W189 P189:Q189 M189">
    <cfRule type="cellIs" dxfId="765" priority="778" operator="equal">
      <formula>0</formula>
    </cfRule>
  </conditionalFormatting>
  <conditionalFormatting sqref="S189:T189 V189:W189 P189:Q189">
    <cfRule type="cellIs" dxfId="764" priority="775" operator="equal">
      <formula>0</formula>
    </cfRule>
    <cfRule type="cellIs" dxfId="763" priority="776" operator="greaterThan">
      <formula>0</formula>
    </cfRule>
    <cfRule type="cellIs" dxfId="762" priority="777" operator="lessThan">
      <formula>0</formula>
    </cfRule>
  </conditionalFormatting>
  <conditionalFormatting sqref="G190 S190:T190 V190:W190 P190:Q190 J190 M190">
    <cfRule type="cellIs" dxfId="761" priority="774" operator="equal">
      <formula>0</formula>
    </cfRule>
  </conditionalFormatting>
  <conditionalFormatting sqref="S190:T190 V190:W190 P190:Q190">
    <cfRule type="cellIs" dxfId="760" priority="771" operator="equal">
      <formula>0</formula>
    </cfRule>
    <cfRule type="cellIs" dxfId="759" priority="772" operator="greaterThan">
      <formula>0</formula>
    </cfRule>
    <cfRule type="cellIs" dxfId="758" priority="773" operator="lessThan">
      <formula>0</formula>
    </cfRule>
  </conditionalFormatting>
  <conditionalFormatting sqref="J196 G196 S196:T196 V196:W196 P196:Q196 M196">
    <cfRule type="cellIs" dxfId="757" priority="758" operator="equal">
      <formula>0</formula>
    </cfRule>
  </conditionalFormatting>
  <conditionalFormatting sqref="S196:T196 V196:W196 P196:Q196">
    <cfRule type="cellIs" dxfId="756" priority="755" operator="equal">
      <formula>0</formula>
    </cfRule>
    <cfRule type="cellIs" dxfId="755" priority="756" operator="greaterThan">
      <formula>0</formula>
    </cfRule>
    <cfRule type="cellIs" dxfId="754" priority="757" operator="lessThan">
      <formula>0</formula>
    </cfRule>
  </conditionalFormatting>
  <conditionalFormatting sqref="S194:T194 V194:W194 P194:Q194">
    <cfRule type="cellIs" dxfId="753" priority="763" operator="equal">
      <formula>0</formula>
    </cfRule>
    <cfRule type="cellIs" dxfId="752" priority="764" operator="greaterThan">
      <formula>0</formula>
    </cfRule>
    <cfRule type="cellIs" dxfId="751" priority="765" operator="lessThan">
      <formula>0</formula>
    </cfRule>
  </conditionalFormatting>
  <conditionalFormatting sqref="S195:T195 V195:W195 P195:Q195">
    <cfRule type="cellIs" dxfId="750" priority="759" operator="equal">
      <formula>0</formula>
    </cfRule>
    <cfRule type="cellIs" dxfId="749" priority="760" operator="greaterThan">
      <formula>0</formula>
    </cfRule>
    <cfRule type="cellIs" dxfId="748" priority="761" operator="lessThan">
      <formula>0</formula>
    </cfRule>
  </conditionalFormatting>
  <conditionalFormatting sqref="G199:H199 S199:T199 V199:W199 P199:Q199 P203:Q203 G203:H203 S203:T203 V203:W203 J199:K199 J203:K203 M199:N199 M203:N203">
    <cfRule type="cellIs" dxfId="747" priority="754" operator="equal">
      <formula>0</formula>
    </cfRule>
  </conditionalFormatting>
  <conditionalFormatting sqref="S199:T199 V199:W199 P199:Q199 P203:Q203 S203:T203 V203:W203">
    <cfRule type="cellIs" dxfId="746" priority="751" operator="equal">
      <formula>0</formula>
    </cfRule>
    <cfRule type="cellIs" dxfId="745" priority="752" operator="greaterThan">
      <formula>0</formula>
    </cfRule>
    <cfRule type="cellIs" dxfId="744" priority="753" operator="lessThan">
      <formula>0</formula>
    </cfRule>
  </conditionalFormatting>
  <conditionalFormatting sqref="P69:Q71 S69:T71 V69:W71">
    <cfRule type="cellIs" dxfId="743" priority="738" operator="equal">
      <formula>0</formula>
    </cfRule>
  </conditionalFormatting>
  <conditionalFormatting sqref="P69:Q71 S69:T71 V69:W71">
    <cfRule type="cellIs" dxfId="742" priority="735" operator="equal">
      <formula>0</formula>
    </cfRule>
    <cfRule type="cellIs" dxfId="741" priority="736" operator="greaterThan">
      <formula>0</formula>
    </cfRule>
    <cfRule type="cellIs" dxfId="740" priority="737" operator="lessThan">
      <formula>0</formula>
    </cfRule>
  </conditionalFormatting>
  <conditionalFormatting sqref="M37:N37 J37:K37 G37:H37 P37:Q37 S37:T37 V37:W37">
    <cfRule type="cellIs" dxfId="739" priority="688" operator="equal">
      <formula>0</formula>
    </cfRule>
  </conditionalFormatting>
  <conditionalFormatting sqref="G53:H60 J53:K60 M53:N60">
    <cfRule type="cellIs" dxfId="738" priority="749" operator="equal">
      <formula>0</formula>
    </cfRule>
  </conditionalFormatting>
  <conditionalFormatting sqref="P62:Q65 S62:T65 V62:W65 V67:W67 S67:T67 P67:Q67">
    <cfRule type="cellIs" dxfId="737" priority="743" operator="equal">
      <formula>0</formula>
    </cfRule>
  </conditionalFormatting>
  <conditionalFormatting sqref="P62:Q65 S62:T65 V62:W65 V67:W67 S67:T67 P67:Q67">
    <cfRule type="cellIs" dxfId="736" priority="740" operator="equal">
      <formula>0</formula>
    </cfRule>
    <cfRule type="cellIs" dxfId="735" priority="741" operator="greaterThan">
      <formula>0</formula>
    </cfRule>
    <cfRule type="cellIs" dxfId="734" priority="742" operator="lessThan">
      <formula>0</formula>
    </cfRule>
  </conditionalFormatting>
  <conditionalFormatting sqref="G92:H92 P92:Q92 J92:K92 M92:N92 S92:T92 V92:W92">
    <cfRule type="cellIs" dxfId="733" priority="652" operator="equal">
      <formula>0</formula>
    </cfRule>
  </conditionalFormatting>
  <conditionalFormatting sqref="G69:H71 J69:K71 M69:N71">
    <cfRule type="cellIs" dxfId="732" priority="739" operator="equal">
      <formula>0</formula>
    </cfRule>
  </conditionalFormatting>
  <conditionalFormatting sqref="G72:H72 P72:Q72 S72:T72 V72:W72 J72:K72 M72:N72">
    <cfRule type="cellIs" dxfId="731" priority="734" operator="equal">
      <formula>0</formula>
    </cfRule>
  </conditionalFormatting>
  <conditionalFormatting sqref="P72:Q72 S72:T72 V72:W72">
    <cfRule type="cellIs" dxfId="730" priority="731" operator="equal">
      <formula>0</formula>
    </cfRule>
    <cfRule type="cellIs" dxfId="729" priority="732" operator="greaterThan">
      <formula>0</formula>
    </cfRule>
    <cfRule type="cellIs" dxfId="728" priority="733" operator="lessThan">
      <formula>0</formula>
    </cfRule>
  </conditionalFormatting>
  <conditionalFormatting sqref="M36:N36 J36:K36 G36:H36 P36:Q36 S36:T36 V36:W36">
    <cfRule type="cellIs" dxfId="727" priority="692" operator="equal">
      <formula>0</formula>
    </cfRule>
  </conditionalFormatting>
  <conditionalFormatting sqref="G73:H81 J73:K81 M73:N81">
    <cfRule type="cellIs" dxfId="726" priority="730" operator="equal">
      <formula>0</formula>
    </cfRule>
  </conditionalFormatting>
  <conditionalFormatting sqref="P73:Q81 S73:T81 V73:W81">
    <cfRule type="cellIs" dxfId="725" priority="729" operator="equal">
      <formula>0</formula>
    </cfRule>
  </conditionalFormatting>
  <conditionalFormatting sqref="P73:Q81 S73:T81 V73:W81">
    <cfRule type="cellIs" dxfId="724" priority="726" operator="equal">
      <formula>0</formula>
    </cfRule>
    <cfRule type="cellIs" dxfId="723" priority="727" operator="greaterThan">
      <formula>0</formula>
    </cfRule>
    <cfRule type="cellIs" dxfId="722" priority="728" operator="lessThan">
      <formula>0</formula>
    </cfRule>
  </conditionalFormatting>
  <conditionalFormatting sqref="G85:H85 J85:K85 M85:N85">
    <cfRule type="cellIs" dxfId="721" priority="721" operator="equal">
      <formula>0</formula>
    </cfRule>
  </conditionalFormatting>
  <conditionalFormatting sqref="P85:Q85 S85:T85 V85:W85">
    <cfRule type="cellIs" dxfId="720" priority="720" operator="equal">
      <formula>0</formula>
    </cfRule>
  </conditionalFormatting>
  <conditionalFormatting sqref="P85:Q85 S85:T85 V85:W85">
    <cfRule type="cellIs" dxfId="719" priority="717" operator="equal">
      <formula>0</formula>
    </cfRule>
    <cfRule type="cellIs" dxfId="718" priority="718" operator="greaterThan">
      <formula>0</formula>
    </cfRule>
    <cfRule type="cellIs" dxfId="717" priority="719" operator="lessThan">
      <formula>0</formula>
    </cfRule>
  </conditionalFormatting>
  <conditionalFormatting sqref="G84:H84 P84:Q84 S84:T84 V84:W84 J84:K84 M84:N84">
    <cfRule type="cellIs" dxfId="716" priority="725" operator="equal">
      <formula>0</formula>
    </cfRule>
  </conditionalFormatting>
  <conditionalFormatting sqref="P84:Q84 S84:T84 V84:W84">
    <cfRule type="cellIs" dxfId="715" priority="722" operator="equal">
      <formula>0</formula>
    </cfRule>
    <cfRule type="cellIs" dxfId="714" priority="723" operator="greaterThan">
      <formula>0</formula>
    </cfRule>
    <cfRule type="cellIs" dxfId="713" priority="724" operator="lessThan">
      <formula>0</formula>
    </cfRule>
  </conditionalFormatting>
  <conditionalFormatting sqref="G86:H86 P86:Q86 S86:T86 V86:W86 J86:K86 M86:N86">
    <cfRule type="cellIs" dxfId="712" priority="716" operator="equal">
      <formula>0</formula>
    </cfRule>
  </conditionalFormatting>
  <conditionalFormatting sqref="P86:Q86 S86:T86 V86:W86">
    <cfRule type="cellIs" dxfId="711" priority="713" operator="equal">
      <formula>0</formula>
    </cfRule>
    <cfRule type="cellIs" dxfId="710" priority="714" operator="greaterThan">
      <formula>0</formula>
    </cfRule>
    <cfRule type="cellIs" dxfId="709" priority="715" operator="lessThan">
      <formula>0</formula>
    </cfRule>
  </conditionalFormatting>
  <conditionalFormatting sqref="M33:N33 J33:K33 G33:H33 P33:Q33 S33:T33 V33:W33">
    <cfRule type="cellIs" dxfId="708" priority="712" operator="equal">
      <formula>0</formula>
    </cfRule>
  </conditionalFormatting>
  <conditionalFormatting sqref="P33:Q33 S33:T33 V33:W33">
    <cfRule type="cellIs" dxfId="707" priority="709" operator="equal">
      <formula>0</formula>
    </cfRule>
    <cfRule type="cellIs" dxfId="706" priority="710" operator="greaterThan">
      <formula>0</formula>
    </cfRule>
    <cfRule type="cellIs" dxfId="705" priority="711" operator="lessThan">
      <formula>0</formula>
    </cfRule>
  </conditionalFormatting>
  <conditionalFormatting sqref="M34:N34 J34:K34 G34:H34 P34:Q34 S34:T34 V34:W34">
    <cfRule type="cellIs" dxfId="704" priority="708" operator="equal">
      <formula>0</formula>
    </cfRule>
  </conditionalFormatting>
  <conditionalFormatting sqref="P34:Q34 S34:T34 V34:W34">
    <cfRule type="cellIs" dxfId="703" priority="705" operator="equal">
      <formula>0</formula>
    </cfRule>
    <cfRule type="cellIs" dxfId="702" priority="706" operator="greaterThan">
      <formula>0</formula>
    </cfRule>
    <cfRule type="cellIs" dxfId="701" priority="707" operator="lessThan">
      <formula>0</formula>
    </cfRule>
  </conditionalFormatting>
  <conditionalFormatting sqref="G35:H35 P35:Q35 S35:T35 V35:W35 J35:K35 M35:N35">
    <cfRule type="cellIs" dxfId="700" priority="704" operator="equal">
      <formula>0</formula>
    </cfRule>
  </conditionalFormatting>
  <conditionalFormatting sqref="P35:Q35 S35:T35 V35:W35">
    <cfRule type="cellIs" dxfId="699" priority="701" operator="equal">
      <formula>0</formula>
    </cfRule>
    <cfRule type="cellIs" dxfId="698" priority="702" operator="greaterThan">
      <formula>0</formula>
    </cfRule>
    <cfRule type="cellIs" dxfId="697" priority="703" operator="lessThan">
      <formula>0</formula>
    </cfRule>
  </conditionalFormatting>
  <conditionalFormatting sqref="G38:H38 P38:Q38 S38:T38 V38:W38 J38:K38 M38:N38">
    <cfRule type="cellIs" dxfId="696" priority="700" operator="equal">
      <formula>0</formula>
    </cfRule>
  </conditionalFormatting>
  <conditionalFormatting sqref="P38:Q38 S38:T38 V38:W38">
    <cfRule type="cellIs" dxfId="695" priority="697" operator="equal">
      <formula>0</formula>
    </cfRule>
    <cfRule type="cellIs" dxfId="694" priority="698" operator="greaterThan">
      <formula>0</formula>
    </cfRule>
    <cfRule type="cellIs" dxfId="693" priority="699" operator="lessThan">
      <formula>0</formula>
    </cfRule>
  </conditionalFormatting>
  <conditionalFormatting sqref="M41:N41 J41:K41 G41:H41 P41:Q41 S41:T41 V41:W41">
    <cfRule type="cellIs" dxfId="692" priority="696" operator="equal">
      <formula>0</formula>
    </cfRule>
  </conditionalFormatting>
  <conditionalFormatting sqref="P41:Q41 S41:T41 V41:W41">
    <cfRule type="cellIs" dxfId="691" priority="693" operator="equal">
      <formula>0</formula>
    </cfRule>
    <cfRule type="cellIs" dxfId="690" priority="694" operator="greaterThan">
      <formula>0</formula>
    </cfRule>
    <cfRule type="cellIs" dxfId="689" priority="695" operator="lessThan">
      <formula>0</formula>
    </cfRule>
  </conditionalFormatting>
  <conditionalFormatting sqref="G90:H90 P90:Q90 J90:K90 M90:N90 S90:T90 V90:W90">
    <cfRule type="cellIs" dxfId="688" priority="660" operator="equal">
      <formula>0</formula>
    </cfRule>
  </conditionalFormatting>
  <conditionalFormatting sqref="P36:Q36 S36:T36 V36:W36">
    <cfRule type="cellIs" dxfId="687" priority="689" operator="equal">
      <formula>0</formula>
    </cfRule>
    <cfRule type="cellIs" dxfId="686" priority="690" operator="greaterThan">
      <formula>0</formula>
    </cfRule>
    <cfRule type="cellIs" dxfId="685" priority="691" operator="lessThan">
      <formula>0</formula>
    </cfRule>
  </conditionalFormatting>
  <conditionalFormatting sqref="P37:Q37 S37:T37 V37:W37">
    <cfRule type="cellIs" dxfId="684" priority="685" operator="equal">
      <formula>0</formula>
    </cfRule>
    <cfRule type="cellIs" dxfId="683" priority="686" operator="greaterThan">
      <formula>0</formula>
    </cfRule>
    <cfRule type="cellIs" dxfId="682" priority="687" operator="lessThan">
      <formula>0</formula>
    </cfRule>
  </conditionalFormatting>
  <conditionalFormatting sqref="M39:N39 J39:K39 G39:H39 P39:Q39 S39:T39 V39:W39">
    <cfRule type="cellIs" dxfId="681" priority="684" operator="equal">
      <formula>0</formula>
    </cfRule>
  </conditionalFormatting>
  <conditionalFormatting sqref="P39:Q39 S39:T39 V39:W39">
    <cfRule type="cellIs" dxfId="680" priority="681" operator="equal">
      <formula>0</formula>
    </cfRule>
    <cfRule type="cellIs" dxfId="679" priority="682" operator="greaterThan">
      <formula>0</formula>
    </cfRule>
    <cfRule type="cellIs" dxfId="678" priority="683" operator="lessThan">
      <formula>0</formula>
    </cfRule>
  </conditionalFormatting>
  <conditionalFormatting sqref="M40:N40 J40:K40 G40:H40 P40:Q40 S40:T40 V40:W40">
    <cfRule type="cellIs" dxfId="677" priority="680" operator="equal">
      <formula>0</formula>
    </cfRule>
  </conditionalFormatting>
  <conditionalFormatting sqref="P40:Q40 S40:T40 V40:W40">
    <cfRule type="cellIs" dxfId="676" priority="677" operator="equal">
      <formula>0</formula>
    </cfRule>
    <cfRule type="cellIs" dxfId="675" priority="678" operator="greaterThan">
      <formula>0</formula>
    </cfRule>
    <cfRule type="cellIs" dxfId="674" priority="679" operator="lessThan">
      <formula>0</formula>
    </cfRule>
  </conditionalFormatting>
  <conditionalFormatting sqref="M42:N42 J42:K42 G42:H42 P42:Q42 S42:T42 V42:W42">
    <cfRule type="cellIs" dxfId="673" priority="676" operator="equal">
      <formula>0</formula>
    </cfRule>
  </conditionalFormatting>
  <conditionalFormatting sqref="P42:Q42 S42:T42 V42:W42">
    <cfRule type="cellIs" dxfId="672" priority="673" operator="equal">
      <formula>0</formula>
    </cfRule>
    <cfRule type="cellIs" dxfId="671" priority="674" operator="greaterThan">
      <formula>0</formula>
    </cfRule>
    <cfRule type="cellIs" dxfId="670" priority="675" operator="lessThan">
      <formula>0</formula>
    </cfRule>
  </conditionalFormatting>
  <conditionalFormatting sqref="G89:H89 P89:Q89 J89:K89 M89:N89 S89:T89 V89:W89">
    <cfRule type="cellIs" dxfId="669" priority="664" operator="equal">
      <formula>0</formula>
    </cfRule>
  </conditionalFormatting>
  <conditionalFormatting sqref="M43:N43 J43:K43 G43:H43 P43:Q43 S43:T43 V43:W43">
    <cfRule type="cellIs" dxfId="668" priority="672" operator="equal">
      <formula>0</formula>
    </cfRule>
  </conditionalFormatting>
  <conditionalFormatting sqref="P43:Q43 S43:T43 V43:W43">
    <cfRule type="cellIs" dxfId="667" priority="669" operator="equal">
      <formula>0</formula>
    </cfRule>
    <cfRule type="cellIs" dxfId="666" priority="670" operator="greaterThan">
      <formula>0</formula>
    </cfRule>
    <cfRule type="cellIs" dxfId="665" priority="671" operator="lessThan">
      <formula>0</formula>
    </cfRule>
  </conditionalFormatting>
  <conditionalFormatting sqref="G165 J165 M165 P165:Q165 S165:T165 V165:W165">
    <cfRule type="cellIs" dxfId="664" priority="648" operator="equal">
      <formula>0</formula>
    </cfRule>
  </conditionalFormatting>
  <conditionalFormatting sqref="G180 J180 M180 P180:Q180 S180:T180 V180:W180">
    <cfRule type="cellIs" dxfId="663" priority="600" operator="equal">
      <formula>0</formula>
    </cfRule>
  </conditionalFormatting>
  <conditionalFormatting sqref="G91:H91 P91:Q91 J91:K91 M91:N91 S91:T91 V91:W91">
    <cfRule type="cellIs" dxfId="662" priority="656" operator="equal">
      <formula>0</formula>
    </cfRule>
  </conditionalFormatting>
  <conditionalFormatting sqref="G173:H173 J173:K173 M173:N173 P173:Q173 S173:T173 V173:W173">
    <cfRule type="cellIs" dxfId="661" priority="620" operator="equal">
      <formula>0</formula>
    </cfRule>
  </conditionalFormatting>
  <conditionalFormatting sqref="G88:H88 P88:Q88 J88:K88 M88:N88 S88:T88 V88:W88">
    <cfRule type="cellIs" dxfId="660" priority="668" operator="equal">
      <formula>0</formula>
    </cfRule>
  </conditionalFormatting>
  <conditionalFormatting sqref="P88:Q88 S88:T88 V88:W88">
    <cfRule type="cellIs" dxfId="659" priority="665" operator="equal">
      <formula>0</formula>
    </cfRule>
    <cfRule type="cellIs" dxfId="658" priority="666" operator="greaterThan">
      <formula>0</formula>
    </cfRule>
    <cfRule type="cellIs" dxfId="657" priority="667" operator="lessThan">
      <formula>0</formula>
    </cfRule>
  </conditionalFormatting>
  <conditionalFormatting sqref="P89:Q89 S89:T89 V89:W89">
    <cfRule type="cellIs" dxfId="656" priority="661" operator="equal">
      <formula>0</formula>
    </cfRule>
    <cfRule type="cellIs" dxfId="655" priority="662" operator="greaterThan">
      <formula>0</formula>
    </cfRule>
    <cfRule type="cellIs" dxfId="654" priority="663" operator="lessThan">
      <formula>0</formula>
    </cfRule>
  </conditionalFormatting>
  <conditionalFormatting sqref="P90:Q90 S90:T90 V90:W90">
    <cfRule type="cellIs" dxfId="653" priority="657" operator="equal">
      <formula>0</formula>
    </cfRule>
    <cfRule type="cellIs" dxfId="652" priority="658" operator="greaterThan">
      <formula>0</formula>
    </cfRule>
    <cfRule type="cellIs" dxfId="651" priority="659" operator="lessThan">
      <formula>0</formula>
    </cfRule>
  </conditionalFormatting>
  <conditionalFormatting sqref="P91:Q91 S91:T91 V91:W91">
    <cfRule type="cellIs" dxfId="650" priority="653" operator="equal">
      <formula>0</formula>
    </cfRule>
    <cfRule type="cellIs" dxfId="649" priority="654" operator="greaterThan">
      <formula>0</formula>
    </cfRule>
    <cfRule type="cellIs" dxfId="648" priority="655" operator="lessThan">
      <formula>0</formula>
    </cfRule>
  </conditionalFormatting>
  <conditionalFormatting sqref="P92:Q92 S92:T92 V92:W92">
    <cfRule type="cellIs" dxfId="647" priority="649" operator="equal">
      <formula>0</formula>
    </cfRule>
    <cfRule type="cellIs" dxfId="646" priority="650" operator="greaterThan">
      <formula>0</formula>
    </cfRule>
    <cfRule type="cellIs" dxfId="645" priority="651" operator="lessThan">
      <formula>0</formula>
    </cfRule>
  </conditionalFormatting>
  <conditionalFormatting sqref="G183 J183 M183 P183:Q183 S183:T183 V183:W183">
    <cfRule type="cellIs" dxfId="644" priority="596" operator="equal">
      <formula>0</formula>
    </cfRule>
  </conditionalFormatting>
  <conditionalFormatting sqref="G185 J185 M185 P185:Q185 S185:T185 V185:W185">
    <cfRule type="cellIs" dxfId="643" priority="592" operator="equal">
      <formula>0</formula>
    </cfRule>
  </conditionalFormatting>
  <conditionalFormatting sqref="G207:H207 S207:T207 V207:W207 P207:Q207 J207:K207 M207:N207">
    <cfRule type="cellIs" dxfId="642" priority="568" operator="equal">
      <formula>0</formula>
    </cfRule>
  </conditionalFormatting>
  <conditionalFormatting sqref="G187 J187 M187 P187:Q187 S187:T187 V187:W187">
    <cfRule type="cellIs" dxfId="641" priority="584" operator="equal">
      <formula>0</formula>
    </cfRule>
  </conditionalFormatting>
  <conditionalFormatting sqref="G191 J191 M191 P191:Q191 S191:T191 V191:W191">
    <cfRule type="cellIs" dxfId="640" priority="580" operator="equal">
      <formula>0</formula>
    </cfRule>
  </conditionalFormatting>
  <conditionalFormatting sqref="V93:W93 M93:N93 J93:K93 S93:T93 P93:Q93 G93:H93">
    <cfRule type="cellIs" dxfId="639" priority="512" operator="equal">
      <formula>0</formula>
    </cfRule>
  </conditionalFormatting>
  <conditionalFormatting sqref="P165:Q165 S165:T165 V165:W165">
    <cfRule type="cellIs" dxfId="638" priority="645" operator="equal">
      <formula>0</formula>
    </cfRule>
    <cfRule type="cellIs" dxfId="637" priority="646" operator="greaterThan">
      <formula>0</formula>
    </cfRule>
    <cfRule type="cellIs" dxfId="636" priority="647" operator="lessThan">
      <formula>0</formula>
    </cfRule>
  </conditionalFormatting>
  <conditionalFormatting sqref="G168 J168 M168 P168:Q168 S168:T168 V168:W168">
    <cfRule type="cellIs" dxfId="635" priority="644" operator="equal">
      <formula>0</formula>
    </cfRule>
  </conditionalFormatting>
  <conditionalFormatting sqref="P168:Q168 S168:T168 V168:W168">
    <cfRule type="cellIs" dxfId="634" priority="641" operator="equal">
      <formula>0</formula>
    </cfRule>
    <cfRule type="cellIs" dxfId="633" priority="642" operator="greaterThan">
      <formula>0</formula>
    </cfRule>
    <cfRule type="cellIs" dxfId="632" priority="643" operator="lessThan">
      <formula>0</formula>
    </cfRule>
  </conditionalFormatting>
  <conditionalFormatting sqref="M166 J166 G166 P166:Q166 S166:T166 V166:W166">
    <cfRule type="cellIs" dxfId="631" priority="640" operator="equal">
      <formula>0</formula>
    </cfRule>
  </conditionalFormatting>
  <conditionalFormatting sqref="P166:Q166 S166:T166 V166:W166">
    <cfRule type="cellIs" dxfId="630" priority="637" operator="equal">
      <formula>0</formula>
    </cfRule>
    <cfRule type="cellIs" dxfId="629" priority="638" operator="greaterThan">
      <formula>0</formula>
    </cfRule>
    <cfRule type="cellIs" dxfId="628" priority="639" operator="lessThan">
      <formula>0</formula>
    </cfRule>
  </conditionalFormatting>
  <conditionalFormatting sqref="M167 J167 G167 P167:Q167 S167:T167 V167:W167">
    <cfRule type="cellIs" dxfId="627" priority="636" operator="equal">
      <formula>0</formula>
    </cfRule>
  </conditionalFormatting>
  <conditionalFormatting sqref="P167:Q167 S167:T167 V167:W167">
    <cfRule type="cellIs" dxfId="626" priority="633" operator="equal">
      <formula>0</formula>
    </cfRule>
    <cfRule type="cellIs" dxfId="625" priority="634" operator="greaterThan">
      <formula>0</formula>
    </cfRule>
    <cfRule type="cellIs" dxfId="624" priority="635" operator="lessThan">
      <formula>0</formula>
    </cfRule>
  </conditionalFormatting>
  <conditionalFormatting sqref="M169 J169 G169 P169:Q169 S169:T169 V169:W169">
    <cfRule type="cellIs" dxfId="623" priority="632" operator="equal">
      <formula>0</formula>
    </cfRule>
  </conditionalFormatting>
  <conditionalFormatting sqref="P169:Q169 S169:T169 V169:W169">
    <cfRule type="cellIs" dxfId="622" priority="629" operator="equal">
      <formula>0</formula>
    </cfRule>
    <cfRule type="cellIs" dxfId="621" priority="630" operator="greaterThan">
      <formula>0</formula>
    </cfRule>
    <cfRule type="cellIs" dxfId="620" priority="631" operator="lessThan">
      <formula>0</formula>
    </cfRule>
  </conditionalFormatting>
  <conditionalFormatting sqref="M170 J170 G170 P170:Q170 S170:T170 V170:W170">
    <cfRule type="cellIs" dxfId="619" priority="628" operator="equal">
      <formula>0</formula>
    </cfRule>
  </conditionalFormatting>
  <conditionalFormatting sqref="P170:Q170 S170:T170 V170:W170">
    <cfRule type="cellIs" dxfId="618" priority="625" operator="equal">
      <formula>0</formula>
    </cfRule>
    <cfRule type="cellIs" dxfId="617" priority="626" operator="greaterThan">
      <formula>0</formula>
    </cfRule>
    <cfRule type="cellIs" dxfId="616" priority="627" operator="lessThan">
      <formula>0</formula>
    </cfRule>
  </conditionalFormatting>
  <conditionalFormatting sqref="M171 J171 G171 P171:Q171 S171:T171 V171:W171">
    <cfRule type="cellIs" dxfId="615" priority="624" operator="equal">
      <formula>0</formula>
    </cfRule>
  </conditionalFormatting>
  <conditionalFormatting sqref="P171:Q171 S171:T171 V171:W171">
    <cfRule type="cellIs" dxfId="614" priority="621" operator="equal">
      <formula>0</formula>
    </cfRule>
    <cfRule type="cellIs" dxfId="613" priority="622" operator="greaterThan">
      <formula>0</formula>
    </cfRule>
    <cfRule type="cellIs" dxfId="612" priority="623" operator="lessThan">
      <formula>0</formula>
    </cfRule>
  </conditionalFormatting>
  <conditionalFormatting sqref="P173:Q173 S173:T173 V173:W173">
    <cfRule type="cellIs" dxfId="611" priority="617" operator="equal">
      <formula>0</formula>
    </cfRule>
    <cfRule type="cellIs" dxfId="610" priority="618" operator="greaterThan">
      <formula>0</formula>
    </cfRule>
    <cfRule type="cellIs" dxfId="609" priority="619" operator="lessThan">
      <formula>0</formula>
    </cfRule>
  </conditionalFormatting>
  <conditionalFormatting sqref="G174:H174 J174:K174 M174:N174 P174:Q174 S174:T174 V174:W174">
    <cfRule type="cellIs" dxfId="608" priority="616" operator="equal">
      <formula>0</formula>
    </cfRule>
  </conditionalFormatting>
  <conditionalFormatting sqref="P174:Q174 S174:T174 V174:W174">
    <cfRule type="cellIs" dxfId="607" priority="613" operator="equal">
      <formula>0</formula>
    </cfRule>
    <cfRule type="cellIs" dxfId="606" priority="614" operator="greaterThan">
      <formula>0</formula>
    </cfRule>
    <cfRule type="cellIs" dxfId="605" priority="615" operator="lessThan">
      <formula>0</formula>
    </cfRule>
  </conditionalFormatting>
  <conditionalFormatting sqref="G176:G177 S176:T177 V176:W177 P176:Q177 J176:J177 M176:M177">
    <cfRule type="cellIs" dxfId="604" priority="612" operator="equal">
      <formula>0</formula>
    </cfRule>
  </conditionalFormatting>
  <conditionalFormatting sqref="S176:T177 V176:W177 P176:Q177">
    <cfRule type="cellIs" dxfId="603" priority="609" operator="equal">
      <formula>0</formula>
    </cfRule>
    <cfRule type="cellIs" dxfId="602" priority="610" operator="greaterThan">
      <formula>0</formula>
    </cfRule>
    <cfRule type="cellIs" dxfId="601" priority="611" operator="lessThan">
      <formula>0</formula>
    </cfRule>
  </conditionalFormatting>
  <conditionalFormatting sqref="G178 J178 M178 P178:Q178 S178:T178 V178:W178">
    <cfRule type="cellIs" dxfId="600" priority="608" operator="equal">
      <formula>0</formula>
    </cfRule>
  </conditionalFormatting>
  <conditionalFormatting sqref="P178:Q178 S178:T178 V178:W178">
    <cfRule type="cellIs" dxfId="599" priority="605" operator="equal">
      <formula>0</formula>
    </cfRule>
    <cfRule type="cellIs" dxfId="598" priority="606" operator="greaterThan">
      <formula>0</formula>
    </cfRule>
    <cfRule type="cellIs" dxfId="597" priority="607" operator="lessThan">
      <formula>0</formula>
    </cfRule>
  </conditionalFormatting>
  <conditionalFormatting sqref="G179 J179 M179 P179:Q179 S179:T179 V179:W179">
    <cfRule type="cellIs" dxfId="596" priority="604" operator="equal">
      <formula>0</formula>
    </cfRule>
  </conditionalFormatting>
  <conditionalFormatting sqref="P179:Q179 S179:T179 V179:W179">
    <cfRule type="cellIs" dxfId="595" priority="601" operator="equal">
      <formula>0</formula>
    </cfRule>
    <cfRule type="cellIs" dxfId="594" priority="602" operator="greaterThan">
      <formula>0</formula>
    </cfRule>
    <cfRule type="cellIs" dxfId="593" priority="603" operator="lessThan">
      <formula>0</formula>
    </cfRule>
  </conditionalFormatting>
  <conditionalFormatting sqref="P180:Q180 S180:T180 V180:W180">
    <cfRule type="cellIs" dxfId="592" priority="597" operator="equal">
      <formula>0</formula>
    </cfRule>
    <cfRule type="cellIs" dxfId="591" priority="598" operator="greaterThan">
      <formula>0</formula>
    </cfRule>
    <cfRule type="cellIs" dxfId="590" priority="599" operator="lessThan">
      <formula>0</formula>
    </cfRule>
  </conditionalFormatting>
  <conditionalFormatting sqref="P183:Q183 S183:T183 V183:W183">
    <cfRule type="cellIs" dxfId="589" priority="593" operator="equal">
      <formula>0</formula>
    </cfRule>
    <cfRule type="cellIs" dxfId="588" priority="594" operator="greaterThan">
      <formula>0</formula>
    </cfRule>
    <cfRule type="cellIs" dxfId="587" priority="595" operator="lessThan">
      <formula>0</formula>
    </cfRule>
  </conditionalFormatting>
  <conditionalFormatting sqref="P185:Q185 S185:T185 V185:W185">
    <cfRule type="cellIs" dxfId="586" priority="589" operator="equal">
      <formula>0</formula>
    </cfRule>
    <cfRule type="cellIs" dxfId="585" priority="590" operator="greaterThan">
      <formula>0</formula>
    </cfRule>
    <cfRule type="cellIs" dxfId="584" priority="591" operator="lessThan">
      <formula>0</formula>
    </cfRule>
  </conditionalFormatting>
  <conditionalFormatting sqref="G186 J186 M186 P186:Q186 S186:T186 V186:W186">
    <cfRule type="cellIs" dxfId="583" priority="588" operator="equal">
      <formula>0</formula>
    </cfRule>
  </conditionalFormatting>
  <conditionalFormatting sqref="P186:Q186 S186:T186 V186:W186">
    <cfRule type="cellIs" dxfId="582" priority="585" operator="equal">
      <formula>0</formula>
    </cfRule>
    <cfRule type="cellIs" dxfId="581" priority="586" operator="greaterThan">
      <formula>0</formula>
    </cfRule>
    <cfRule type="cellIs" dxfId="580" priority="587" operator="lessThan">
      <formula>0</formula>
    </cfRule>
  </conditionalFormatting>
  <conditionalFormatting sqref="G206:H206 S206:T206 V206:W206 P206:Q206 J206:K206 M206:N206">
    <cfRule type="cellIs" dxfId="579" priority="572" operator="equal">
      <formula>0</formula>
    </cfRule>
  </conditionalFormatting>
  <conditionalFormatting sqref="P187:Q187 S187:T187 V187:W187">
    <cfRule type="cellIs" dxfId="578" priority="581" operator="equal">
      <formula>0</formula>
    </cfRule>
    <cfRule type="cellIs" dxfId="577" priority="582" operator="greaterThan">
      <formula>0</formula>
    </cfRule>
    <cfRule type="cellIs" dxfId="576" priority="583" operator="lessThan">
      <formula>0</formula>
    </cfRule>
  </conditionalFormatting>
  <conditionalFormatting sqref="P191:Q191 S191:T191 V191:W191">
    <cfRule type="cellIs" dxfId="575" priority="577" operator="equal">
      <formula>0</formula>
    </cfRule>
    <cfRule type="cellIs" dxfId="574" priority="578" operator="greaterThan">
      <formula>0</formula>
    </cfRule>
    <cfRule type="cellIs" dxfId="573" priority="579" operator="lessThan">
      <formula>0</formula>
    </cfRule>
  </conditionalFormatting>
  <conditionalFormatting sqref="G192 J192 M192 P192:Q192 S192:T192 V192:W192">
    <cfRule type="cellIs" dxfId="572" priority="576" operator="equal">
      <formula>0</formula>
    </cfRule>
  </conditionalFormatting>
  <conditionalFormatting sqref="P192:Q192 S192:T192 V192:W192">
    <cfRule type="cellIs" dxfId="571" priority="573" operator="equal">
      <formula>0</formula>
    </cfRule>
    <cfRule type="cellIs" dxfId="570" priority="574" operator="greaterThan">
      <formula>0</formula>
    </cfRule>
    <cfRule type="cellIs" dxfId="569" priority="575" operator="lessThan">
      <formula>0</formula>
    </cfRule>
  </conditionalFormatting>
  <conditionalFormatting sqref="M45:N45 J45:K45 G45:H45 P45:Q45 S45:T45 V45:W45">
    <cfRule type="cellIs" dxfId="568" priority="516" operator="equal">
      <formula>0</formula>
    </cfRule>
  </conditionalFormatting>
  <conditionalFormatting sqref="M112:N112 J112:K112 G112:H112 P112:Q112 S112:T112 V112:W112">
    <cfRule type="cellIs" dxfId="567" priority="508" operator="equal">
      <formula>0</formula>
    </cfRule>
  </conditionalFormatting>
  <conditionalFormatting sqref="M115:N115 J115:K115 G115:H115 P115:Q115 S115:T115 V115:W115">
    <cfRule type="cellIs" dxfId="566" priority="500" operator="equal">
      <formula>0</formula>
    </cfRule>
  </conditionalFormatting>
  <conditionalFormatting sqref="S206:T206 V206:W206 P206:Q206">
    <cfRule type="cellIs" dxfId="565" priority="569" operator="equal">
      <formula>0</formula>
    </cfRule>
    <cfRule type="cellIs" dxfId="564" priority="570" operator="greaterThan">
      <formula>0</formula>
    </cfRule>
    <cfRule type="cellIs" dxfId="563" priority="571" operator="lessThan">
      <formula>0</formula>
    </cfRule>
  </conditionalFormatting>
  <conditionalFormatting sqref="S207:T207 V207:W207 P207:Q207">
    <cfRule type="cellIs" dxfId="562" priority="565" operator="equal">
      <formula>0</formula>
    </cfRule>
    <cfRule type="cellIs" dxfId="561" priority="566" operator="greaterThan">
      <formula>0</formula>
    </cfRule>
    <cfRule type="cellIs" dxfId="560" priority="567" operator="lessThan">
      <formula>0</formula>
    </cfRule>
  </conditionalFormatting>
  <conditionalFormatting sqref="P205:Q205 V205:W205 S205:T205 G205:H205 J205:K205 M205:N205">
    <cfRule type="cellIs" dxfId="559" priority="564" operator="equal">
      <formula>0</formula>
    </cfRule>
  </conditionalFormatting>
  <conditionalFormatting sqref="P205:Q205 V205:W205 S205:T205">
    <cfRule type="cellIs" dxfId="558" priority="561" operator="equal">
      <formula>0</formula>
    </cfRule>
    <cfRule type="cellIs" dxfId="557" priority="562" operator="greaterThan">
      <formula>0</formula>
    </cfRule>
    <cfRule type="cellIs" dxfId="556" priority="563" operator="lessThan">
      <formula>0</formula>
    </cfRule>
  </conditionalFormatting>
  <conditionalFormatting sqref="G208:H208 S208:T208 V208:W208 P208:Q208 J208:K208 M208:N208">
    <cfRule type="cellIs" dxfId="555" priority="560" operator="equal">
      <formula>0</formula>
    </cfRule>
  </conditionalFormatting>
  <conditionalFormatting sqref="S208:T208 V208:W208 P208:Q208">
    <cfRule type="cellIs" dxfId="554" priority="557" operator="equal">
      <formula>0</formula>
    </cfRule>
    <cfRule type="cellIs" dxfId="553" priority="558" operator="greaterThan">
      <formula>0</formula>
    </cfRule>
    <cfRule type="cellIs" dxfId="552" priority="559" operator="lessThan">
      <formula>0</formula>
    </cfRule>
  </conditionalFormatting>
  <conditionalFormatting sqref="P204:Q204 S204:T204 V204:W204">
    <cfRule type="cellIs" dxfId="551" priority="556" operator="equal">
      <formula>0</formula>
    </cfRule>
  </conditionalFormatting>
  <conditionalFormatting sqref="P204:Q204 S204:T204 V204:W204">
    <cfRule type="cellIs" dxfId="550" priority="553" operator="equal">
      <formula>0</formula>
    </cfRule>
    <cfRule type="cellIs" dxfId="549" priority="554" operator="greaterThan">
      <formula>0</formula>
    </cfRule>
    <cfRule type="cellIs" dxfId="548" priority="555" operator="lessThan">
      <formula>0</formula>
    </cfRule>
  </conditionalFormatting>
  <conditionalFormatting sqref="G212:H212 P212:Q212 S212:T212 V212:W212 J212:K212 M212:N212">
    <cfRule type="cellIs" dxfId="547" priority="552" operator="equal">
      <formula>0</formula>
    </cfRule>
  </conditionalFormatting>
  <conditionalFormatting sqref="P212:Q212 V212:W212 S212:T212">
    <cfRule type="cellIs" dxfId="546" priority="549" operator="equal">
      <formula>0</formula>
    </cfRule>
    <cfRule type="cellIs" dxfId="545" priority="550" operator="greaterThan">
      <formula>0</formula>
    </cfRule>
    <cfRule type="cellIs" dxfId="544" priority="551" operator="lessThan">
      <formula>0</formula>
    </cfRule>
  </conditionalFormatting>
  <conditionalFormatting sqref="G213:H213 S213:T213 V213:W213 P213:Q213 J213:K213 M213:N213">
    <cfRule type="cellIs" dxfId="543" priority="548" operator="equal">
      <formula>0</formula>
    </cfRule>
  </conditionalFormatting>
  <conditionalFormatting sqref="S213:T213 V213:W213 P213:Q213">
    <cfRule type="cellIs" dxfId="542" priority="545" operator="equal">
      <formula>0</formula>
    </cfRule>
    <cfRule type="cellIs" dxfId="541" priority="546" operator="greaterThan">
      <formula>0</formula>
    </cfRule>
    <cfRule type="cellIs" dxfId="540" priority="547" operator="lessThan">
      <formula>0</formula>
    </cfRule>
  </conditionalFormatting>
  <conditionalFormatting sqref="G215:H215 S215:T215 V215:W215 P215:Q215 J215:K215 M215:N215">
    <cfRule type="cellIs" dxfId="539" priority="544" operator="equal">
      <formula>0</formula>
    </cfRule>
  </conditionalFormatting>
  <conditionalFormatting sqref="S215:T215 V215:W215 P215:Q215">
    <cfRule type="cellIs" dxfId="538" priority="541" operator="equal">
      <formula>0</formula>
    </cfRule>
    <cfRule type="cellIs" dxfId="537" priority="542" operator="greaterThan">
      <formula>0</formula>
    </cfRule>
    <cfRule type="cellIs" dxfId="536" priority="543" operator="lessThan">
      <formula>0</formula>
    </cfRule>
  </conditionalFormatting>
  <conditionalFormatting sqref="G216:H216 S216:T216 V216:W216 P216:Q216 J216:K216 M216:N216">
    <cfRule type="cellIs" dxfId="535" priority="540" operator="equal">
      <formula>0</formula>
    </cfRule>
  </conditionalFormatting>
  <conditionalFormatting sqref="S216:T216 V216:W216 P216:Q216">
    <cfRule type="cellIs" dxfId="534" priority="537" operator="equal">
      <formula>0</formula>
    </cfRule>
    <cfRule type="cellIs" dxfId="533" priority="538" operator="greaterThan">
      <formula>0</formula>
    </cfRule>
    <cfRule type="cellIs" dxfId="532" priority="539" operator="lessThan">
      <formula>0</formula>
    </cfRule>
  </conditionalFormatting>
  <conditionalFormatting sqref="G217:H217 S217:T217 V217:W217 P217:Q217 J217:K217 M217:N217">
    <cfRule type="cellIs" dxfId="531" priority="536" operator="equal">
      <formula>0</formula>
    </cfRule>
  </conditionalFormatting>
  <conditionalFormatting sqref="S217:T217 V217:W217 P217:Q217">
    <cfRule type="cellIs" dxfId="530" priority="533" operator="equal">
      <formula>0</formula>
    </cfRule>
    <cfRule type="cellIs" dxfId="529" priority="534" operator="greaterThan">
      <formula>0</formula>
    </cfRule>
    <cfRule type="cellIs" dxfId="528" priority="535" operator="lessThan">
      <formula>0</formula>
    </cfRule>
  </conditionalFormatting>
  <conditionalFormatting sqref="P218:Q218 V218:W218 S218:T218 G218:H218 J218:K218 M218:N218">
    <cfRule type="cellIs" dxfId="527" priority="532" operator="equal">
      <formula>0</formula>
    </cfRule>
  </conditionalFormatting>
  <conditionalFormatting sqref="P218:Q218 V218:W218 S218:T218">
    <cfRule type="cellIs" dxfId="526" priority="529" operator="equal">
      <formula>0</formula>
    </cfRule>
    <cfRule type="cellIs" dxfId="525" priority="530" operator="greaterThan">
      <formula>0</formula>
    </cfRule>
    <cfRule type="cellIs" dxfId="524" priority="531" operator="lessThan">
      <formula>0</formula>
    </cfRule>
  </conditionalFormatting>
  <conditionalFormatting sqref="G219:H219 S219:T219 V219:W219 P219:Q219 J219:K219 M219:N219">
    <cfRule type="cellIs" dxfId="523" priority="528" operator="equal">
      <formula>0</formula>
    </cfRule>
  </conditionalFormatting>
  <conditionalFormatting sqref="S219:T219 V219:W219 P219:Q219">
    <cfRule type="cellIs" dxfId="522" priority="525" operator="equal">
      <formula>0</formula>
    </cfRule>
    <cfRule type="cellIs" dxfId="521" priority="526" operator="greaterThan">
      <formula>0</formula>
    </cfRule>
    <cfRule type="cellIs" dxfId="520" priority="527" operator="lessThan">
      <formula>0</formula>
    </cfRule>
  </conditionalFormatting>
  <conditionalFormatting sqref="G220:H220 S220:T220 V220:W220 P220:Q220 J220:K220 M220:N220">
    <cfRule type="cellIs" dxfId="519" priority="524" operator="equal">
      <formula>0</formula>
    </cfRule>
  </conditionalFormatting>
  <conditionalFormatting sqref="S220:T220 V220:W220 P220:Q220">
    <cfRule type="cellIs" dxfId="518" priority="521" operator="equal">
      <formula>0</formula>
    </cfRule>
    <cfRule type="cellIs" dxfId="517" priority="522" operator="greaterThan">
      <formula>0</formula>
    </cfRule>
    <cfRule type="cellIs" dxfId="516" priority="523" operator="lessThan">
      <formula>0</formula>
    </cfRule>
  </conditionalFormatting>
  <conditionalFormatting sqref="G221:H221 S221:T221 V221:W221 P221:Q221 J221:K221 M221:N221">
    <cfRule type="cellIs" dxfId="515" priority="520" operator="equal">
      <formula>0</formula>
    </cfRule>
  </conditionalFormatting>
  <conditionalFormatting sqref="S221:T221 V221:W221 P221:Q221">
    <cfRule type="cellIs" dxfId="514" priority="517" operator="equal">
      <formula>0</formula>
    </cfRule>
    <cfRule type="cellIs" dxfId="513" priority="518" operator="greaterThan">
      <formula>0</formula>
    </cfRule>
    <cfRule type="cellIs" dxfId="512" priority="519" operator="lessThan">
      <formula>0</formula>
    </cfRule>
  </conditionalFormatting>
  <conditionalFormatting sqref="P45:Q45 S45:T45 V45:W45">
    <cfRule type="cellIs" dxfId="511" priority="513" operator="equal">
      <formula>0</formula>
    </cfRule>
    <cfRule type="cellIs" dxfId="510" priority="514" operator="greaterThan">
      <formula>0</formula>
    </cfRule>
    <cfRule type="cellIs" dxfId="509" priority="515" operator="lessThan">
      <formula>0</formula>
    </cfRule>
  </conditionalFormatting>
  <conditionalFormatting sqref="V93:W93 S93:T93 P93:Q93">
    <cfRule type="cellIs" dxfId="508" priority="509" operator="equal">
      <formula>0</formula>
    </cfRule>
    <cfRule type="cellIs" dxfId="507" priority="510" operator="greaterThan">
      <formula>0</formula>
    </cfRule>
    <cfRule type="cellIs" dxfId="506" priority="511" operator="lessThan">
      <formula>0</formula>
    </cfRule>
  </conditionalFormatting>
  <conditionalFormatting sqref="P112:Q112 S112:T112 V112:W112">
    <cfRule type="cellIs" dxfId="505" priority="505" operator="equal">
      <formula>0</formula>
    </cfRule>
    <cfRule type="cellIs" dxfId="504" priority="506" operator="greaterThan">
      <formula>0</formula>
    </cfRule>
    <cfRule type="cellIs" dxfId="503" priority="507" operator="lessThan">
      <formula>0</formula>
    </cfRule>
  </conditionalFormatting>
  <conditionalFormatting sqref="M113:N113 J113:K113 G113:H113 P113:Q113 S113:T113 V113:W113">
    <cfRule type="cellIs" dxfId="502" priority="504" operator="equal">
      <formula>0</formula>
    </cfRule>
  </conditionalFormatting>
  <conditionalFormatting sqref="P113:Q113 S113:T113 V113:W113">
    <cfRule type="cellIs" dxfId="501" priority="501" operator="equal">
      <formula>0</formula>
    </cfRule>
    <cfRule type="cellIs" dxfId="500" priority="502" operator="greaterThan">
      <formula>0</formula>
    </cfRule>
    <cfRule type="cellIs" dxfId="499" priority="503" operator="lessThan">
      <formula>0</formula>
    </cfRule>
  </conditionalFormatting>
  <conditionalFormatting sqref="P115:Q115 S115:T115 V115:W115">
    <cfRule type="cellIs" dxfId="498" priority="497" operator="equal">
      <formula>0</formula>
    </cfRule>
    <cfRule type="cellIs" dxfId="497" priority="498" operator="greaterThan">
      <formula>0</formula>
    </cfRule>
    <cfRule type="cellIs" dxfId="496" priority="499" operator="lessThan">
      <formula>0</formula>
    </cfRule>
  </conditionalFormatting>
  <conditionalFormatting sqref="M114:N114 J114:K114 G114:H114 P114:Q114 S114:T114 V114:W114">
    <cfRule type="cellIs" dxfId="495" priority="496" operator="equal">
      <formula>0</formula>
    </cfRule>
  </conditionalFormatting>
  <conditionalFormatting sqref="P114:Q114 S114:T114 V114:W114">
    <cfRule type="cellIs" dxfId="494" priority="493" operator="equal">
      <formula>0</formula>
    </cfRule>
    <cfRule type="cellIs" dxfId="493" priority="494" operator="greaterThan">
      <formula>0</formula>
    </cfRule>
    <cfRule type="cellIs" dxfId="492" priority="495" operator="lessThan">
      <formula>0</formula>
    </cfRule>
  </conditionalFormatting>
  <conditionalFormatting sqref="G228:H228 P228:Q228 S228:T228 V228:W228 J228:K228 M228:N228">
    <cfRule type="cellIs" dxfId="491" priority="492" operator="equal">
      <formula>0</formula>
    </cfRule>
  </conditionalFormatting>
  <conditionalFormatting sqref="P228:Q228 S228:T228 V228:W228">
    <cfRule type="cellIs" dxfId="490" priority="489" operator="equal">
      <formula>0</formula>
    </cfRule>
    <cfRule type="cellIs" dxfId="489" priority="490" operator="greaterThan">
      <formula>0</formula>
    </cfRule>
    <cfRule type="cellIs" dxfId="488" priority="491" operator="lessThan">
      <formula>0</formula>
    </cfRule>
  </conditionalFormatting>
  <conditionalFormatting sqref="G229:H229 P229:Q229 S229:T229 V229:W229 J229:K229 M229:N229">
    <cfRule type="cellIs" dxfId="487" priority="488" operator="equal">
      <formula>0</formula>
    </cfRule>
  </conditionalFormatting>
  <conditionalFormatting sqref="P229:Q229 S229:T229 V229:W229">
    <cfRule type="cellIs" dxfId="486" priority="485" operator="equal">
      <formula>0</formula>
    </cfRule>
    <cfRule type="cellIs" dxfId="485" priority="486" operator="greaterThan">
      <formula>0</formula>
    </cfRule>
    <cfRule type="cellIs" dxfId="484" priority="487" operator="lessThan">
      <formula>0</formula>
    </cfRule>
  </conditionalFormatting>
  <conditionalFormatting sqref="G230:H230 P230:Q230 S230:T230 V230:W230 J230:K230 M230:N230">
    <cfRule type="cellIs" dxfId="483" priority="484" operator="equal">
      <formula>0</formula>
    </cfRule>
  </conditionalFormatting>
  <conditionalFormatting sqref="P230:Q230 S230:T230 V230:W230">
    <cfRule type="cellIs" dxfId="482" priority="481" operator="equal">
      <formula>0</formula>
    </cfRule>
    <cfRule type="cellIs" dxfId="481" priority="482" operator="greaterThan">
      <formula>0</formula>
    </cfRule>
    <cfRule type="cellIs" dxfId="480" priority="483" operator="lessThan">
      <formula>0</formula>
    </cfRule>
  </conditionalFormatting>
  <conditionalFormatting sqref="G245:H245 P245:Q245 S245:T245 V245:W245 J245:K245 M245:N245">
    <cfRule type="cellIs" dxfId="479" priority="480" operator="equal">
      <formula>0</formula>
    </cfRule>
  </conditionalFormatting>
  <conditionalFormatting sqref="P245:Q245 S245:T245 V245:W245">
    <cfRule type="cellIs" dxfId="478" priority="477" operator="equal">
      <formula>0</formula>
    </cfRule>
    <cfRule type="cellIs" dxfId="477" priority="478" operator="greaterThan">
      <formula>0</formula>
    </cfRule>
    <cfRule type="cellIs" dxfId="476" priority="479" operator="lessThan">
      <formula>0</formula>
    </cfRule>
  </conditionalFormatting>
  <conditionalFormatting sqref="G227:H227 S227:T227 V227:W227 P227:Q227 J227:K227 M227:N227">
    <cfRule type="cellIs" dxfId="475" priority="476" operator="equal">
      <formula>0</formula>
    </cfRule>
  </conditionalFormatting>
  <conditionalFormatting sqref="S227:T227 V227:W227 P227:Q227">
    <cfRule type="cellIs" dxfId="474" priority="473" operator="equal">
      <formula>0</formula>
    </cfRule>
    <cfRule type="cellIs" dxfId="473" priority="474" operator="greaterThan">
      <formula>0</formula>
    </cfRule>
    <cfRule type="cellIs" dxfId="472" priority="475" operator="lessThan">
      <formula>0</formula>
    </cfRule>
  </conditionalFormatting>
  <conditionalFormatting sqref="H246 S246:T246 V246:W246 P246:Q246">
    <cfRule type="cellIs" dxfId="471" priority="472" operator="equal">
      <formula>0</formula>
    </cfRule>
  </conditionalFormatting>
  <conditionalFormatting sqref="S246:T246 V246:W246 P246:Q246">
    <cfRule type="cellIs" dxfId="470" priority="469" operator="equal">
      <formula>0</formula>
    </cfRule>
    <cfRule type="cellIs" dxfId="469" priority="470" operator="greaterThan">
      <formula>0</formula>
    </cfRule>
    <cfRule type="cellIs" dxfId="468" priority="471" operator="lessThan">
      <formula>0</formula>
    </cfRule>
  </conditionalFormatting>
  <conditionalFormatting sqref="H247 P247:Q247 S247:T247 V247:W247 J247:K247 M247:N247">
    <cfRule type="cellIs" dxfId="467" priority="468" operator="equal">
      <formula>0</formula>
    </cfRule>
  </conditionalFormatting>
  <conditionalFormatting sqref="P247:Q247 S247:T247 V247:W247">
    <cfRule type="cellIs" dxfId="466" priority="465" operator="equal">
      <formula>0</formula>
    </cfRule>
    <cfRule type="cellIs" dxfId="465" priority="466" operator="greaterThan">
      <formula>0</formula>
    </cfRule>
    <cfRule type="cellIs" dxfId="464" priority="467" operator="lessThan">
      <formula>0</formula>
    </cfRule>
  </conditionalFormatting>
  <conditionalFormatting sqref="G248:H248 P248:Q248 S248:T248 V248:W248 J248:K248 M248:N248">
    <cfRule type="cellIs" dxfId="463" priority="464" operator="equal">
      <formula>0</formula>
    </cfRule>
  </conditionalFormatting>
  <conditionalFormatting sqref="P248:Q248 S248:T248 V248:W248">
    <cfRule type="cellIs" dxfId="462" priority="461" operator="equal">
      <formula>0</formula>
    </cfRule>
    <cfRule type="cellIs" dxfId="461" priority="462" operator="greaterThan">
      <formula>0</formula>
    </cfRule>
    <cfRule type="cellIs" dxfId="460" priority="463" operator="lessThan">
      <formula>0</formula>
    </cfRule>
  </conditionalFormatting>
  <conditionalFormatting sqref="G249:H249 P249:Q249 S249:T249 V249:W249 J249:K249 M249:N249">
    <cfRule type="cellIs" dxfId="459" priority="460" operator="equal">
      <formula>0</formula>
    </cfRule>
  </conditionalFormatting>
  <conditionalFormatting sqref="P249:Q249 S249:T249 V249:W249">
    <cfRule type="cellIs" dxfId="458" priority="457" operator="equal">
      <formula>0</formula>
    </cfRule>
    <cfRule type="cellIs" dxfId="457" priority="458" operator="greaterThan">
      <formula>0</formula>
    </cfRule>
    <cfRule type="cellIs" dxfId="456" priority="459" operator="lessThan">
      <formula>0</formula>
    </cfRule>
  </conditionalFormatting>
  <conditionalFormatting sqref="G256:H256 P256:Q256 S256:T256 V256:W256 J256:K256 M256:N256">
    <cfRule type="cellIs" dxfId="455" priority="456" operator="equal">
      <formula>0</formula>
    </cfRule>
  </conditionalFormatting>
  <conditionalFormatting sqref="P256:Q256 S256:T256 V256:W256">
    <cfRule type="cellIs" dxfId="454" priority="453" operator="equal">
      <formula>0</formula>
    </cfRule>
    <cfRule type="cellIs" dxfId="453" priority="454" operator="greaterThan">
      <formula>0</formula>
    </cfRule>
    <cfRule type="cellIs" dxfId="452" priority="455" operator="lessThan">
      <formula>0</formula>
    </cfRule>
  </conditionalFormatting>
  <conditionalFormatting sqref="G246">
    <cfRule type="cellIs" dxfId="451" priority="452" operator="equal">
      <formula>0</formula>
    </cfRule>
  </conditionalFormatting>
  <conditionalFormatting sqref="J246">
    <cfRule type="cellIs" dxfId="450" priority="451" operator="equal">
      <formula>0</formula>
    </cfRule>
  </conditionalFormatting>
  <conditionalFormatting sqref="M246">
    <cfRule type="cellIs" dxfId="449" priority="450" operator="equal">
      <formula>0</formula>
    </cfRule>
  </conditionalFormatting>
  <conditionalFormatting sqref="G210:H210 S210:T210 V210:W210 P210:Q210 J210:K210 M210:N210">
    <cfRule type="cellIs" dxfId="448" priority="449" operator="equal">
      <formula>0</formula>
    </cfRule>
  </conditionalFormatting>
  <conditionalFormatting sqref="S210:T210 V210:W210 P210:Q210">
    <cfRule type="cellIs" dxfId="447" priority="446" operator="equal">
      <formula>0</formula>
    </cfRule>
    <cfRule type="cellIs" dxfId="446" priority="447" operator="greaterThan">
      <formula>0</formula>
    </cfRule>
    <cfRule type="cellIs" dxfId="445" priority="448" operator="lessThan">
      <formula>0</formula>
    </cfRule>
  </conditionalFormatting>
  <conditionalFormatting sqref="M117:N117 J117:K117 G117:H117 P117:Q117 S117:T117 V117:W117">
    <cfRule type="cellIs" dxfId="444" priority="445" operator="equal">
      <formula>0</formula>
    </cfRule>
  </conditionalFormatting>
  <conditionalFormatting sqref="P117:Q117 S117:T117 V117:W117">
    <cfRule type="cellIs" dxfId="443" priority="442" operator="equal">
      <formula>0</formula>
    </cfRule>
    <cfRule type="cellIs" dxfId="442" priority="443" operator="greaterThan">
      <formula>0</formula>
    </cfRule>
    <cfRule type="cellIs" dxfId="441" priority="444" operator="lessThan">
      <formula>0</formula>
    </cfRule>
  </conditionalFormatting>
  <conditionalFormatting sqref="M118:N118 J118:K118 G118:H118 P118:Q118 S118:T118 V118:W118">
    <cfRule type="cellIs" dxfId="440" priority="441" operator="equal">
      <formula>0</formula>
    </cfRule>
  </conditionalFormatting>
  <conditionalFormatting sqref="P118:Q118 S118:T118 V118:W118">
    <cfRule type="cellIs" dxfId="439" priority="438" operator="equal">
      <formula>0</formula>
    </cfRule>
    <cfRule type="cellIs" dxfId="438" priority="439" operator="greaterThan">
      <formula>0</formula>
    </cfRule>
    <cfRule type="cellIs" dxfId="437" priority="440" operator="lessThan">
      <formula>0</formula>
    </cfRule>
  </conditionalFormatting>
  <conditionalFormatting sqref="G250:H250 P250:Q250 S250:T250 V250:W250 J250:K250 M250:N250">
    <cfRule type="cellIs" dxfId="436" priority="437" operator="equal">
      <formula>0</formula>
    </cfRule>
  </conditionalFormatting>
  <conditionalFormatting sqref="P250:Q250 S250:T250 V250:W250">
    <cfRule type="cellIs" dxfId="435" priority="434" operator="equal">
      <formula>0</formula>
    </cfRule>
    <cfRule type="cellIs" dxfId="434" priority="435" operator="greaterThan">
      <formula>0</formula>
    </cfRule>
    <cfRule type="cellIs" dxfId="433" priority="436" operator="lessThan">
      <formula>0</formula>
    </cfRule>
  </conditionalFormatting>
  <conditionalFormatting sqref="G209:H209 S209:T209 V209:W209 P209:Q209 J209:K209 M209:N209">
    <cfRule type="cellIs" dxfId="432" priority="433" operator="equal">
      <formula>0</formula>
    </cfRule>
  </conditionalFormatting>
  <conditionalFormatting sqref="S209:T209 V209:W209 P209:Q209">
    <cfRule type="cellIs" dxfId="431" priority="430" operator="equal">
      <formula>0</formula>
    </cfRule>
    <cfRule type="cellIs" dxfId="430" priority="431" operator="greaterThan">
      <formula>0</formula>
    </cfRule>
    <cfRule type="cellIs" dxfId="429" priority="432" operator="lessThan">
      <formula>0</formula>
    </cfRule>
  </conditionalFormatting>
  <conditionalFormatting sqref="G247">
    <cfRule type="cellIs" dxfId="428" priority="429" operator="equal">
      <formula>0</formula>
    </cfRule>
  </conditionalFormatting>
  <conditionalFormatting sqref="G214:H214 S214:T214 V214:W214 P214:Q214 J214:K214 M214:N214">
    <cfRule type="cellIs" dxfId="427" priority="428" operator="equal">
      <formula>0</formula>
    </cfRule>
  </conditionalFormatting>
  <conditionalFormatting sqref="S214:T214 V214:W214 P214:Q214">
    <cfRule type="cellIs" dxfId="426" priority="425" operator="equal">
      <formula>0</formula>
    </cfRule>
    <cfRule type="cellIs" dxfId="425" priority="426" operator="greaterThan">
      <formula>0</formula>
    </cfRule>
    <cfRule type="cellIs" dxfId="424" priority="427" operator="lessThan">
      <formula>0</formula>
    </cfRule>
  </conditionalFormatting>
  <conditionalFormatting sqref="G235:H235 P235:Q235 S235:T235 V235:W235 J235:K235 M235:N235">
    <cfRule type="cellIs" dxfId="423" priority="424" operator="equal">
      <formula>0</formula>
    </cfRule>
  </conditionalFormatting>
  <conditionalFormatting sqref="P235:Q235 S235:T235 V235:W235">
    <cfRule type="cellIs" dxfId="422" priority="421" operator="equal">
      <formula>0</formula>
    </cfRule>
    <cfRule type="cellIs" dxfId="421" priority="422" operator="greaterThan">
      <formula>0</formula>
    </cfRule>
    <cfRule type="cellIs" dxfId="420" priority="423" operator="lessThan">
      <formula>0</formula>
    </cfRule>
  </conditionalFormatting>
  <conditionalFormatting sqref="M151">
    <cfRule type="cellIs" dxfId="419" priority="416" operator="equal">
      <formula>0</formula>
    </cfRule>
  </conditionalFormatting>
  <conditionalFormatting sqref="H151">
    <cfRule type="cellIs" dxfId="418" priority="419" operator="equal">
      <formula>0</formula>
    </cfRule>
  </conditionalFormatting>
  <conditionalFormatting sqref="N151">
    <cfRule type="cellIs" dxfId="417" priority="415" operator="equal">
      <formula>0</formula>
    </cfRule>
  </conditionalFormatting>
  <conditionalFormatting sqref="G151">
    <cfRule type="cellIs" dxfId="416" priority="420" operator="equal">
      <formula>0</formula>
    </cfRule>
  </conditionalFormatting>
  <conditionalFormatting sqref="K151">
    <cfRule type="cellIs" dxfId="415" priority="417" operator="equal">
      <formula>0</formula>
    </cfRule>
  </conditionalFormatting>
  <conditionalFormatting sqref="P147:Q148 S147:T148 V147:W148">
    <cfRule type="cellIs" dxfId="414" priority="410" operator="equal">
      <formula>0</formula>
    </cfRule>
  </conditionalFormatting>
  <conditionalFormatting sqref="P147:Q148 S147:T148 V147:W148">
    <cfRule type="cellIs" dxfId="413" priority="407" operator="equal">
      <formula>0</formula>
    </cfRule>
    <cfRule type="cellIs" dxfId="412" priority="408" operator="greaterThan">
      <formula>0</formula>
    </cfRule>
    <cfRule type="cellIs" dxfId="411" priority="409" operator="lessThan">
      <formula>0</formula>
    </cfRule>
  </conditionalFormatting>
  <conditionalFormatting sqref="J151">
    <cfRule type="cellIs" dxfId="410" priority="418" operator="equal">
      <formula>0</formula>
    </cfRule>
  </conditionalFormatting>
  <conditionalFormatting sqref="P159:Q159 S159:T159 V159:W159">
    <cfRule type="cellIs" dxfId="409" priority="398" operator="equal">
      <formula>0</formula>
    </cfRule>
  </conditionalFormatting>
  <conditionalFormatting sqref="P157:Q159 S157:T159 V157:W159">
    <cfRule type="cellIs" dxfId="408" priority="402" operator="equal">
      <formula>0</formula>
    </cfRule>
  </conditionalFormatting>
  <conditionalFormatting sqref="P151:Q151 S151:T151 V151:W151">
    <cfRule type="cellIs" dxfId="407" priority="379" operator="equal">
      <formula>0</formula>
    </cfRule>
  </conditionalFormatting>
  <conditionalFormatting sqref="P151:Q151 S151:T151 V151:W151">
    <cfRule type="cellIs" dxfId="406" priority="376" operator="equal">
      <formula>0</formula>
    </cfRule>
    <cfRule type="cellIs" dxfId="405" priority="377" operator="greaterThan">
      <formula>0</formula>
    </cfRule>
    <cfRule type="cellIs" dxfId="404" priority="378" operator="lessThan">
      <formula>0</formula>
    </cfRule>
  </conditionalFormatting>
  <conditionalFormatting sqref="P143:Q143 S143:T143 V143:W143">
    <cfRule type="cellIs" dxfId="403" priority="414" operator="equal">
      <formula>0</formula>
    </cfRule>
  </conditionalFormatting>
  <conditionalFormatting sqref="P143:Q143 S143:T143 V143:W143">
    <cfRule type="cellIs" dxfId="402" priority="411" operator="equal">
      <formula>0</formula>
    </cfRule>
    <cfRule type="cellIs" dxfId="401" priority="412" operator="greaterThan">
      <formula>0</formula>
    </cfRule>
    <cfRule type="cellIs" dxfId="400" priority="413" operator="lessThan">
      <formula>0</formula>
    </cfRule>
  </conditionalFormatting>
  <conditionalFormatting sqref="P149:Q149 S149:T149 V149:W149">
    <cfRule type="cellIs" dxfId="399" priority="406" operator="equal">
      <formula>0</formula>
    </cfRule>
  </conditionalFormatting>
  <conditionalFormatting sqref="P149:Q149 S149:T149 V149:W149">
    <cfRule type="cellIs" dxfId="398" priority="403" operator="equal">
      <formula>0</formula>
    </cfRule>
    <cfRule type="cellIs" dxfId="397" priority="404" operator="greaterThan">
      <formula>0</formula>
    </cfRule>
    <cfRule type="cellIs" dxfId="396" priority="405" operator="lessThan">
      <formula>0</formula>
    </cfRule>
  </conditionalFormatting>
  <conditionalFormatting sqref="P157:Q159 S157:T159 V157:W159">
    <cfRule type="cellIs" dxfId="395" priority="399" operator="equal">
      <formula>0</formula>
    </cfRule>
    <cfRule type="cellIs" dxfId="394" priority="400" operator="greaterThan">
      <formula>0</formula>
    </cfRule>
    <cfRule type="cellIs" dxfId="393" priority="401" operator="lessThan">
      <formula>0</formula>
    </cfRule>
  </conditionalFormatting>
  <conditionalFormatting sqref="P159:Q159 S159:T159 V159:W159">
    <cfRule type="cellIs" dxfId="392" priority="395" operator="equal">
      <formula>0</formula>
    </cfRule>
    <cfRule type="cellIs" dxfId="391" priority="396" operator="greaterThan">
      <formula>0</formula>
    </cfRule>
    <cfRule type="cellIs" dxfId="390" priority="397" operator="lessThan">
      <formula>0</formula>
    </cfRule>
  </conditionalFormatting>
  <conditionalFormatting sqref="P156:Q156 S156:T156 V156:W156">
    <cfRule type="cellIs" dxfId="389" priority="394" operator="equal">
      <formula>0</formula>
    </cfRule>
  </conditionalFormatting>
  <conditionalFormatting sqref="P156:Q156 S156:T156 V156:W156">
    <cfRule type="cellIs" dxfId="388" priority="391" operator="equal">
      <formula>0</formula>
    </cfRule>
    <cfRule type="cellIs" dxfId="387" priority="392" operator="greaterThan">
      <formula>0</formula>
    </cfRule>
    <cfRule type="cellIs" dxfId="386" priority="393" operator="lessThan">
      <formula>0</formula>
    </cfRule>
  </conditionalFormatting>
  <conditionalFormatting sqref="G143:H143 J143:K143 M143:N143">
    <cfRule type="cellIs" dxfId="385" priority="390" operator="equal">
      <formula>0</formula>
    </cfRule>
  </conditionalFormatting>
  <conditionalFormatting sqref="M149:N149 J149:K149 G149:H149">
    <cfRule type="cellIs" dxfId="384" priority="389" operator="equal">
      <formula>0</formula>
    </cfRule>
  </conditionalFormatting>
  <conditionalFormatting sqref="M147:N148 J147:K148 G147:H148">
    <cfRule type="cellIs" dxfId="383" priority="388" operator="equal">
      <formula>0</formula>
    </cfRule>
  </conditionalFormatting>
  <conditionalFormatting sqref="M159:N159 J159:K159 G159:H159">
    <cfRule type="cellIs" dxfId="382" priority="387" operator="equal">
      <formula>0</formula>
    </cfRule>
  </conditionalFormatting>
  <conditionalFormatting sqref="M157:N159 J157:K159 G157:H159">
    <cfRule type="cellIs" dxfId="381" priority="386" operator="equal">
      <formula>0</formula>
    </cfRule>
  </conditionalFormatting>
  <conditionalFormatting sqref="M156:N156 J156:K156 G156:H156">
    <cfRule type="cellIs" dxfId="380" priority="385" operator="equal">
      <formula>0</formula>
    </cfRule>
  </conditionalFormatting>
  <conditionalFormatting sqref="M152:N152 J152:K152 G152:H152">
    <cfRule type="cellIs" dxfId="379" priority="384" operator="equal">
      <formula>0</formula>
    </cfRule>
  </conditionalFormatting>
  <conditionalFormatting sqref="P152:Q152 S152:T152 V152:W152">
    <cfRule type="cellIs" dxfId="378" priority="383" operator="equal">
      <formula>0</formula>
    </cfRule>
  </conditionalFormatting>
  <conditionalFormatting sqref="P152:Q152 S152:T152 V152:W152">
    <cfRule type="cellIs" dxfId="377" priority="380" operator="equal">
      <formula>0</formula>
    </cfRule>
    <cfRule type="cellIs" dxfId="376" priority="381" operator="greaterThan">
      <formula>0</formula>
    </cfRule>
    <cfRule type="cellIs" dxfId="375" priority="382" operator="lessThan">
      <formula>0</formula>
    </cfRule>
  </conditionalFormatting>
  <conditionalFormatting sqref="M142">
    <cfRule type="cellIs" dxfId="374" priority="371" operator="equal">
      <formula>0</formula>
    </cfRule>
  </conditionalFormatting>
  <conditionalFormatting sqref="H142">
    <cfRule type="cellIs" dxfId="373" priority="374" operator="equal">
      <formula>0</formula>
    </cfRule>
  </conditionalFormatting>
  <conditionalFormatting sqref="N142">
    <cfRule type="cellIs" dxfId="372" priority="370" operator="equal">
      <formula>0</formula>
    </cfRule>
  </conditionalFormatting>
  <conditionalFormatting sqref="G142">
    <cfRule type="cellIs" dxfId="371" priority="375" operator="equal">
      <formula>0</formula>
    </cfRule>
  </conditionalFormatting>
  <conditionalFormatting sqref="K142">
    <cfRule type="cellIs" dxfId="370" priority="372" operator="equal">
      <formula>0</formula>
    </cfRule>
  </conditionalFormatting>
  <conditionalFormatting sqref="J142">
    <cfRule type="cellIs" dxfId="369" priority="373" operator="equal">
      <formula>0</formula>
    </cfRule>
  </conditionalFormatting>
  <conditionalFormatting sqref="P142:Q142 S142:T142 V142:W142">
    <cfRule type="cellIs" dxfId="368" priority="369" operator="equal">
      <formula>0</formula>
    </cfRule>
  </conditionalFormatting>
  <conditionalFormatting sqref="P142:Q142 S142:T142 V142:W142">
    <cfRule type="cellIs" dxfId="367" priority="366" operator="equal">
      <formula>0</formula>
    </cfRule>
    <cfRule type="cellIs" dxfId="366" priority="367" operator="greaterThan">
      <formula>0</formula>
    </cfRule>
    <cfRule type="cellIs" dxfId="365" priority="368" operator="lessThan">
      <formula>0</formula>
    </cfRule>
  </conditionalFormatting>
  <conditionalFormatting sqref="G23:G24 P23:P24">
    <cfRule type="cellIs" dxfId="364" priority="365" operator="equal">
      <formula>0</formula>
    </cfRule>
  </conditionalFormatting>
  <conditionalFormatting sqref="P23:P24">
    <cfRule type="cellIs" dxfId="363" priority="362" operator="equal">
      <formula>0</formula>
    </cfRule>
    <cfRule type="cellIs" dxfId="362" priority="363" operator="greaterThan">
      <formula>0</formula>
    </cfRule>
    <cfRule type="cellIs" dxfId="361" priority="364" operator="lessThan">
      <formula>0</formula>
    </cfRule>
  </conditionalFormatting>
  <conditionalFormatting sqref="H23:H24">
    <cfRule type="cellIs" dxfId="360" priority="361" operator="equal">
      <formula>0</formula>
    </cfRule>
  </conditionalFormatting>
  <conditionalFormatting sqref="Q23:Q24">
    <cfRule type="cellIs" dxfId="359" priority="360" operator="equal">
      <formula>0</formula>
    </cfRule>
  </conditionalFormatting>
  <conditionalFormatting sqref="G22">
    <cfRule type="cellIs" dxfId="358" priority="359" operator="equal">
      <formula>0</formula>
    </cfRule>
  </conditionalFormatting>
  <conditionalFormatting sqref="H22">
    <cfRule type="cellIs" dxfId="357" priority="358" operator="equal">
      <formula>0</formula>
    </cfRule>
  </conditionalFormatting>
  <conditionalFormatting sqref="Q22">
    <cfRule type="cellIs" dxfId="356" priority="356" operator="equal">
      <formula>0</formula>
    </cfRule>
  </conditionalFormatting>
  <conditionalFormatting sqref="P22">
    <cfRule type="cellIs" dxfId="355" priority="357" operator="equal">
      <formula>0</formula>
    </cfRule>
  </conditionalFormatting>
  <conditionalFormatting sqref="G255:H255 P255:Q255 S255:T255 V255:W255 J255:K255 M255:N255">
    <cfRule type="cellIs" dxfId="354" priority="355" operator="equal">
      <formula>0</formula>
    </cfRule>
  </conditionalFormatting>
  <conditionalFormatting sqref="P255:Q255 S255:T255 V255:W255">
    <cfRule type="cellIs" dxfId="353" priority="352" operator="equal">
      <formula>0</formula>
    </cfRule>
    <cfRule type="cellIs" dxfId="352" priority="353" operator="greaterThan">
      <formula>0</formula>
    </cfRule>
    <cfRule type="cellIs" dxfId="351" priority="354" operator="lessThan">
      <formula>0</formula>
    </cfRule>
  </conditionalFormatting>
  <conditionalFormatting sqref="J23:J24">
    <cfRule type="cellIs" dxfId="350" priority="351" operator="equal">
      <formula>0</formula>
    </cfRule>
  </conditionalFormatting>
  <conditionalFormatting sqref="K23:K24">
    <cfRule type="cellIs" dxfId="349" priority="350" operator="equal">
      <formula>0</formula>
    </cfRule>
  </conditionalFormatting>
  <conditionalFormatting sqref="J22">
    <cfRule type="cellIs" dxfId="348" priority="349" operator="equal">
      <formula>0</formula>
    </cfRule>
  </conditionalFormatting>
  <conditionalFormatting sqref="K22">
    <cfRule type="cellIs" dxfId="347" priority="348" operator="equal">
      <formula>0</formula>
    </cfRule>
  </conditionalFormatting>
  <conditionalFormatting sqref="M23:M24">
    <cfRule type="cellIs" dxfId="346" priority="347" operator="equal">
      <formula>0</formula>
    </cfRule>
  </conditionalFormatting>
  <conditionalFormatting sqref="N23:N24">
    <cfRule type="cellIs" dxfId="345" priority="346" operator="equal">
      <formula>0</formula>
    </cfRule>
  </conditionalFormatting>
  <conditionalFormatting sqref="M22">
    <cfRule type="cellIs" dxfId="344" priority="345" operator="equal">
      <formula>0</formula>
    </cfRule>
  </conditionalFormatting>
  <conditionalFormatting sqref="N22">
    <cfRule type="cellIs" dxfId="343" priority="344" operator="equal">
      <formula>0</formula>
    </cfRule>
  </conditionalFormatting>
  <conditionalFormatting sqref="S23:S24">
    <cfRule type="cellIs" dxfId="342" priority="343" operator="equal">
      <formula>0</formula>
    </cfRule>
  </conditionalFormatting>
  <conditionalFormatting sqref="S23:S24">
    <cfRule type="cellIs" dxfId="341" priority="340" operator="equal">
      <formula>0</formula>
    </cfRule>
    <cfRule type="cellIs" dxfId="340" priority="341" operator="greaterThan">
      <formula>0</formula>
    </cfRule>
    <cfRule type="cellIs" dxfId="339" priority="342" operator="lessThan">
      <formula>0</formula>
    </cfRule>
  </conditionalFormatting>
  <conditionalFormatting sqref="T23:T28">
    <cfRule type="cellIs" dxfId="338" priority="339" operator="equal">
      <formula>0</formula>
    </cfRule>
  </conditionalFormatting>
  <conditionalFormatting sqref="T22">
    <cfRule type="cellIs" dxfId="337" priority="337" operator="equal">
      <formula>0</formula>
    </cfRule>
  </conditionalFormatting>
  <conditionalFormatting sqref="S22">
    <cfRule type="cellIs" dxfId="336" priority="338" operator="equal">
      <formula>0</formula>
    </cfRule>
  </conditionalFormatting>
  <conditionalFormatting sqref="V23:V24">
    <cfRule type="cellIs" dxfId="335" priority="336" operator="equal">
      <formula>0</formula>
    </cfRule>
  </conditionalFormatting>
  <conditionalFormatting sqref="V23:V24">
    <cfRule type="cellIs" dxfId="334" priority="333" operator="equal">
      <formula>0</formula>
    </cfRule>
    <cfRule type="cellIs" dxfId="333" priority="334" operator="greaterThan">
      <formula>0</formula>
    </cfRule>
    <cfRule type="cellIs" dxfId="332" priority="335" operator="lessThan">
      <formula>0</formula>
    </cfRule>
  </conditionalFormatting>
  <conditionalFormatting sqref="W23:W24">
    <cfRule type="cellIs" dxfId="331" priority="332" operator="equal">
      <formula>0</formula>
    </cfRule>
  </conditionalFormatting>
  <conditionalFormatting sqref="W22">
    <cfRule type="cellIs" dxfId="330" priority="330" operator="equal">
      <formula>0</formula>
    </cfRule>
  </conditionalFormatting>
  <conditionalFormatting sqref="V22">
    <cfRule type="cellIs" dxfId="329" priority="331" operator="equal">
      <formula>0</formula>
    </cfRule>
  </conditionalFormatting>
  <conditionalFormatting sqref="H10">
    <cfRule type="cellIs" dxfId="328" priority="329" operator="equal">
      <formula>0</formula>
    </cfRule>
  </conditionalFormatting>
  <conditionalFormatting sqref="H10">
    <cfRule type="cellIs" dxfId="327" priority="326" operator="equal">
      <formula>0</formula>
    </cfRule>
    <cfRule type="cellIs" dxfId="326" priority="327" operator="greaterThan">
      <formula>0</formula>
    </cfRule>
    <cfRule type="cellIs" dxfId="325" priority="328" operator="lessThan">
      <formula>0</formula>
    </cfRule>
  </conditionalFormatting>
  <conditionalFormatting sqref="H12:H18">
    <cfRule type="cellIs" dxfId="324" priority="325" operator="equal">
      <formula>0</formula>
    </cfRule>
  </conditionalFormatting>
  <conditionalFormatting sqref="H12:H18">
    <cfRule type="cellIs" dxfId="323" priority="322" operator="equal">
      <formula>0</formula>
    </cfRule>
    <cfRule type="cellIs" dxfId="322" priority="323" operator="greaterThan">
      <formula>0</formula>
    </cfRule>
    <cfRule type="cellIs" dxfId="321" priority="324" operator="lessThan">
      <formula>0</formula>
    </cfRule>
  </conditionalFormatting>
  <conditionalFormatting sqref="K10">
    <cfRule type="cellIs" dxfId="320" priority="321" operator="equal">
      <formula>0</formula>
    </cfRule>
  </conditionalFormatting>
  <conditionalFormatting sqref="K10">
    <cfRule type="cellIs" dxfId="319" priority="318" operator="equal">
      <formula>0</formula>
    </cfRule>
    <cfRule type="cellIs" dxfId="318" priority="319" operator="greaterThan">
      <formula>0</formula>
    </cfRule>
    <cfRule type="cellIs" dxfId="317" priority="320" operator="lessThan">
      <formula>0</formula>
    </cfRule>
  </conditionalFormatting>
  <conditionalFormatting sqref="N10">
    <cfRule type="cellIs" dxfId="316" priority="317" operator="equal">
      <formula>0</formula>
    </cfRule>
  </conditionalFormatting>
  <conditionalFormatting sqref="N10">
    <cfRule type="cellIs" dxfId="315" priority="314" operator="equal">
      <formula>0</formula>
    </cfRule>
    <cfRule type="cellIs" dxfId="314" priority="315" operator="greaterThan">
      <formula>0</formula>
    </cfRule>
    <cfRule type="cellIs" dxfId="313" priority="316" operator="lessThan">
      <formula>0</formula>
    </cfRule>
  </conditionalFormatting>
  <conditionalFormatting sqref="K12:K18">
    <cfRule type="cellIs" dxfId="312" priority="313" operator="equal">
      <formula>0</formula>
    </cfRule>
  </conditionalFormatting>
  <conditionalFormatting sqref="K12:K18">
    <cfRule type="cellIs" dxfId="311" priority="310" operator="equal">
      <formula>0</formula>
    </cfRule>
    <cfRule type="cellIs" dxfId="310" priority="311" operator="greaterThan">
      <formula>0</formula>
    </cfRule>
    <cfRule type="cellIs" dxfId="309" priority="312" operator="lessThan">
      <formula>0</formula>
    </cfRule>
  </conditionalFormatting>
  <conditionalFormatting sqref="N12:N18">
    <cfRule type="cellIs" dxfId="308" priority="309" operator="equal">
      <formula>0</formula>
    </cfRule>
  </conditionalFormatting>
  <conditionalFormatting sqref="N12:N18">
    <cfRule type="cellIs" dxfId="307" priority="306" operator="equal">
      <formula>0</formula>
    </cfRule>
    <cfRule type="cellIs" dxfId="306" priority="307" operator="greaterThan">
      <formula>0</formula>
    </cfRule>
    <cfRule type="cellIs" dxfId="305" priority="308" operator="lessThan">
      <formula>0</formula>
    </cfRule>
  </conditionalFormatting>
  <conditionalFormatting sqref="G251:H251 P251:Q251 S251:T251 V251:W251 J251:K251 M251:N251">
    <cfRule type="cellIs" dxfId="304" priority="305" operator="equal">
      <formula>0</formula>
    </cfRule>
  </conditionalFormatting>
  <conditionalFormatting sqref="P251:Q251 S251:T251 V251:W251">
    <cfRule type="cellIs" dxfId="303" priority="302" operator="equal">
      <formula>0</formula>
    </cfRule>
    <cfRule type="cellIs" dxfId="302" priority="303" operator="greaterThan">
      <formula>0</formula>
    </cfRule>
    <cfRule type="cellIs" dxfId="301" priority="304" operator="lessThan">
      <formula>0</formula>
    </cfRule>
  </conditionalFormatting>
  <conditionalFormatting sqref="G66:H66 J66:K66 M66:N66">
    <cfRule type="cellIs" dxfId="300" priority="301" operator="equal">
      <formula>0</formula>
    </cfRule>
  </conditionalFormatting>
  <conditionalFormatting sqref="P66:Q66 S66:T66 V66:W66">
    <cfRule type="cellIs" dxfId="299" priority="300" operator="equal">
      <formula>0</formula>
    </cfRule>
  </conditionalFormatting>
  <conditionalFormatting sqref="P66:Q66 S66:T66 V66:W66">
    <cfRule type="cellIs" dxfId="298" priority="297" operator="equal">
      <formula>0</formula>
    </cfRule>
    <cfRule type="cellIs" dxfId="297" priority="298" operator="greaterThan">
      <formula>0</formula>
    </cfRule>
    <cfRule type="cellIs" dxfId="296" priority="299" operator="lessThan">
      <formula>0</formula>
    </cfRule>
  </conditionalFormatting>
  <conditionalFormatting sqref="G181:G182 J181:J182 M181:M182 P181:Q182 S181:T182 V181:W182">
    <cfRule type="cellIs" dxfId="295" priority="296" operator="equal">
      <formula>0</formula>
    </cfRule>
  </conditionalFormatting>
  <conditionalFormatting sqref="P182:Q182 S182:T182 V182:W182">
    <cfRule type="cellIs" dxfId="294" priority="293" operator="equal">
      <formula>0</formula>
    </cfRule>
    <cfRule type="cellIs" dxfId="293" priority="294" operator="greaterThan">
      <formula>0</formula>
    </cfRule>
    <cfRule type="cellIs" dxfId="292" priority="295" operator="lessThan">
      <formula>0</formula>
    </cfRule>
  </conditionalFormatting>
  <conditionalFormatting sqref="G244:H244 P244:Q244 S244:T244 V244:W244 J244:K244 M244:N244">
    <cfRule type="cellIs" dxfId="291" priority="292" operator="equal">
      <formula>0</formula>
    </cfRule>
  </conditionalFormatting>
  <conditionalFormatting sqref="P244:Q244 S244:T244 V244:W244">
    <cfRule type="cellIs" dxfId="290" priority="289" operator="equal">
      <formula>0</formula>
    </cfRule>
    <cfRule type="cellIs" dxfId="289" priority="290" operator="greaterThan">
      <formula>0</formula>
    </cfRule>
    <cfRule type="cellIs" dxfId="288" priority="291" operator="lessThan">
      <formula>0</formula>
    </cfRule>
  </conditionalFormatting>
  <conditionalFormatting sqref="M25:M28 J25:J28 V25:V28 S25:S28 P25:P28 G25:G28">
    <cfRule type="cellIs" dxfId="287" priority="288" operator="equal">
      <formula>0</formula>
    </cfRule>
  </conditionalFormatting>
  <conditionalFormatting sqref="V25:V28 S25:S28 P25:P28">
    <cfRule type="cellIs" dxfId="286" priority="285" operator="equal">
      <formula>0</formula>
    </cfRule>
    <cfRule type="cellIs" dxfId="285" priority="286" operator="greaterThan">
      <formula>0</formula>
    </cfRule>
    <cfRule type="cellIs" dxfId="284" priority="287" operator="lessThan">
      <formula>0</formula>
    </cfRule>
  </conditionalFormatting>
  <conditionalFormatting sqref="W25:W28">
    <cfRule type="cellIs" dxfId="283" priority="284" operator="equal">
      <formula>0</formula>
    </cfRule>
  </conditionalFormatting>
  <conditionalFormatting sqref="N25:N28">
    <cfRule type="cellIs" dxfId="282" priority="283" operator="equal">
      <formula>0</formula>
    </cfRule>
  </conditionalFormatting>
  <conditionalFormatting sqref="Q25:Q28">
    <cfRule type="cellIs" dxfId="281" priority="282" operator="equal">
      <formula>0</formula>
    </cfRule>
  </conditionalFormatting>
  <conditionalFormatting sqref="K25:K28">
    <cfRule type="cellIs" dxfId="280" priority="281" operator="equal">
      <formula>0</formula>
    </cfRule>
  </conditionalFormatting>
  <conditionalFormatting sqref="H25:H28">
    <cfRule type="cellIs" dxfId="279" priority="280" operator="equal">
      <formula>0</formula>
    </cfRule>
  </conditionalFormatting>
  <conditionalFormatting sqref="G253:H253 P253:Q253 S253:T253 V253:W253 J253:K253 M253:N253">
    <cfRule type="cellIs" dxfId="278" priority="279" operator="equal">
      <formula>0</formula>
    </cfRule>
  </conditionalFormatting>
  <conditionalFormatting sqref="P253:Q253 S253:T253 V253:W253">
    <cfRule type="cellIs" dxfId="277" priority="276" operator="equal">
      <formula>0</formula>
    </cfRule>
    <cfRule type="cellIs" dxfId="276" priority="277" operator="greaterThan">
      <formula>0</formula>
    </cfRule>
    <cfRule type="cellIs" dxfId="275" priority="278" operator="lessThan">
      <formula>0</formula>
    </cfRule>
  </conditionalFormatting>
  <conditionalFormatting sqref="P200:Q202 G200:H202 S200:T202 V200:W202 J200:K202 M200:N202">
    <cfRule type="cellIs" dxfId="274" priority="275" operator="equal">
      <formula>0</formula>
    </cfRule>
  </conditionalFormatting>
  <conditionalFormatting sqref="P200:Q202 S200:T202 V200:W202">
    <cfRule type="cellIs" dxfId="273" priority="272" operator="equal">
      <formula>0</formula>
    </cfRule>
    <cfRule type="cellIs" dxfId="272" priority="273" operator="greaterThan">
      <formula>0</formula>
    </cfRule>
    <cfRule type="cellIs" dxfId="271" priority="274" operator="lessThan">
      <formula>0</formula>
    </cfRule>
  </conditionalFormatting>
  <conditionalFormatting sqref="G236:H236 P236:Q236 S236:T236 V236:W236 J236:K236 M236:N236">
    <cfRule type="cellIs" dxfId="270" priority="271" operator="equal">
      <formula>0</formula>
    </cfRule>
  </conditionalFormatting>
  <conditionalFormatting sqref="P236:Q236 S236:T236 V236:W236">
    <cfRule type="cellIs" dxfId="269" priority="268" operator="equal">
      <formula>0</formula>
    </cfRule>
    <cfRule type="cellIs" dxfId="268" priority="269" operator="greaterThan">
      <formula>0</formula>
    </cfRule>
    <cfRule type="cellIs" dxfId="267" priority="270" operator="lessThan">
      <formula>0</formula>
    </cfRule>
  </conditionalFormatting>
  <conditionalFormatting sqref="G237:H237 P237:Q237 S237:T237 V237:W237 J237:K237 M237:N237">
    <cfRule type="cellIs" dxfId="266" priority="267" operator="equal">
      <formula>0</formula>
    </cfRule>
  </conditionalFormatting>
  <conditionalFormatting sqref="P237:Q237 S237:T237 V237:W237">
    <cfRule type="cellIs" dxfId="265" priority="264" operator="equal">
      <formula>0</formula>
    </cfRule>
    <cfRule type="cellIs" dxfId="264" priority="265" operator="greaterThan">
      <formula>0</formula>
    </cfRule>
    <cfRule type="cellIs" dxfId="263" priority="266" operator="lessThan">
      <formula>0</formula>
    </cfRule>
  </conditionalFormatting>
  <conditionalFormatting sqref="G252:H252 P252:Q252 S252:T252 V252:W252 J252:K252 M252:N252">
    <cfRule type="cellIs" dxfId="262" priority="263" operator="equal">
      <formula>0</formula>
    </cfRule>
  </conditionalFormatting>
  <conditionalFormatting sqref="P252:Q252 S252:T252 V252:W252">
    <cfRule type="cellIs" dxfId="261" priority="260" operator="equal">
      <formula>0</formula>
    </cfRule>
    <cfRule type="cellIs" dxfId="260" priority="261" operator="greaterThan">
      <formula>0</formula>
    </cfRule>
    <cfRule type="cellIs" dxfId="259" priority="262" operator="lessThan">
      <formula>0</formula>
    </cfRule>
  </conditionalFormatting>
  <conditionalFormatting sqref="P158:Q159 S158:T159 V158:W159">
    <cfRule type="cellIs" dxfId="258" priority="259" operator="equal">
      <formula>0</formula>
    </cfRule>
  </conditionalFormatting>
  <conditionalFormatting sqref="P158:Q159 S158:T159 V158:W159">
    <cfRule type="cellIs" dxfId="257" priority="256" operator="equal">
      <formula>0</formula>
    </cfRule>
    <cfRule type="cellIs" dxfId="256" priority="257" operator="greaterThan">
      <formula>0</formula>
    </cfRule>
    <cfRule type="cellIs" dxfId="255" priority="258" operator="lessThan">
      <formula>0</formula>
    </cfRule>
  </conditionalFormatting>
  <conditionalFormatting sqref="M158:N159 J158:K159 G158:H159">
    <cfRule type="cellIs" dxfId="254" priority="255" operator="equal">
      <formula>0</formula>
    </cfRule>
  </conditionalFormatting>
  <conditionalFormatting sqref="M44:N44 J44:K44 G44:H44 P44:Q44 S44:T44 V44:W44">
    <cfRule type="cellIs" dxfId="253" priority="254" operator="equal">
      <formula>0</formula>
    </cfRule>
  </conditionalFormatting>
  <conditionalFormatting sqref="P44:Q44 S44:T44 V44:W44">
    <cfRule type="cellIs" dxfId="252" priority="251" operator="equal">
      <formula>0</formula>
    </cfRule>
    <cfRule type="cellIs" dxfId="251" priority="252" operator="greaterThan">
      <formula>0</formula>
    </cfRule>
    <cfRule type="cellIs" dxfId="250" priority="253" operator="lessThan">
      <formula>0</formula>
    </cfRule>
  </conditionalFormatting>
  <conditionalFormatting sqref="G234:H234 P234:Q234 S234:T234 V234:W234 J234:K234 M234:N234">
    <cfRule type="cellIs" dxfId="249" priority="250" operator="equal">
      <formula>0</formula>
    </cfRule>
  </conditionalFormatting>
  <conditionalFormatting sqref="P234:Q234 S234:T234 V234:W234">
    <cfRule type="cellIs" dxfId="248" priority="247" operator="equal">
      <formula>0</formula>
    </cfRule>
    <cfRule type="cellIs" dxfId="247" priority="248" operator="greaterThan">
      <formula>0</formula>
    </cfRule>
    <cfRule type="cellIs" dxfId="246" priority="249" operator="lessThan">
      <formula>0</formula>
    </cfRule>
  </conditionalFormatting>
  <conditionalFormatting sqref="G254:H254 P254:Q254 S254:T254 V254:W254 J254:K254 M254:N254">
    <cfRule type="cellIs" dxfId="245" priority="246" operator="equal">
      <formula>0</formula>
    </cfRule>
  </conditionalFormatting>
  <conditionalFormatting sqref="P254:Q254 S254:T254 V254:W254">
    <cfRule type="cellIs" dxfId="244" priority="243" operator="equal">
      <formula>0</formula>
    </cfRule>
    <cfRule type="cellIs" dxfId="243" priority="244" operator="greaterThan">
      <formula>0</formula>
    </cfRule>
    <cfRule type="cellIs" dxfId="242" priority="245" operator="lessThan">
      <formula>0</formula>
    </cfRule>
  </conditionalFormatting>
  <conditionalFormatting sqref="T280">
    <cfRule type="cellIs" dxfId="241" priority="242" operator="equal">
      <formula>0</formula>
    </cfRule>
  </conditionalFormatting>
  <conditionalFormatting sqref="W280">
    <cfRule type="cellIs" dxfId="240" priority="241" operator="equal">
      <formula>0</formula>
    </cfRule>
  </conditionalFormatting>
  <conditionalFormatting sqref="H164">
    <cfRule type="cellIs" dxfId="239" priority="240" operator="equal">
      <formula>0</formula>
    </cfRule>
  </conditionalFormatting>
  <conditionalFormatting sqref="H163">
    <cfRule type="cellIs" dxfId="238" priority="239" operator="equal">
      <formula>0</formula>
    </cfRule>
  </conditionalFormatting>
  <conditionalFormatting sqref="H165:H168">
    <cfRule type="cellIs" dxfId="237" priority="238" operator="equal">
      <formula>0</formula>
    </cfRule>
  </conditionalFormatting>
  <conditionalFormatting sqref="H169:H171">
    <cfRule type="cellIs" dxfId="236" priority="237" operator="equal">
      <formula>0</formula>
    </cfRule>
  </conditionalFormatting>
  <conditionalFormatting sqref="H172">
    <cfRule type="cellIs" dxfId="235" priority="236" operator="equal">
      <formula>0</formula>
    </cfRule>
  </conditionalFormatting>
  <conditionalFormatting sqref="K164">
    <cfRule type="cellIs" dxfId="234" priority="235" operator="equal">
      <formula>0</formula>
    </cfRule>
  </conditionalFormatting>
  <conditionalFormatting sqref="K163">
    <cfRule type="cellIs" dxfId="233" priority="234" operator="equal">
      <formula>0</formula>
    </cfRule>
  </conditionalFormatting>
  <conditionalFormatting sqref="K165:K168">
    <cfRule type="cellIs" dxfId="232" priority="233" operator="equal">
      <formula>0</formula>
    </cfRule>
  </conditionalFormatting>
  <conditionalFormatting sqref="K169:K171">
    <cfRule type="cellIs" dxfId="231" priority="232" operator="equal">
      <formula>0</formula>
    </cfRule>
  </conditionalFormatting>
  <conditionalFormatting sqref="K172">
    <cfRule type="cellIs" dxfId="230" priority="231" operator="equal">
      <formula>0</formula>
    </cfRule>
  </conditionalFormatting>
  <conditionalFormatting sqref="N164">
    <cfRule type="cellIs" dxfId="229" priority="230" operator="equal">
      <formula>0</formula>
    </cfRule>
  </conditionalFormatting>
  <conditionalFormatting sqref="N163">
    <cfRule type="cellIs" dxfId="228" priority="229" operator="equal">
      <formula>0</formula>
    </cfRule>
  </conditionalFormatting>
  <conditionalFormatting sqref="N165:N168">
    <cfRule type="cellIs" dxfId="227" priority="228" operator="equal">
      <formula>0</formula>
    </cfRule>
  </conditionalFormatting>
  <conditionalFormatting sqref="N169:N171">
    <cfRule type="cellIs" dxfId="226" priority="227" operator="equal">
      <formula>0</formula>
    </cfRule>
  </conditionalFormatting>
  <conditionalFormatting sqref="N172">
    <cfRule type="cellIs" dxfId="225" priority="226" operator="equal">
      <formula>0</formula>
    </cfRule>
  </conditionalFormatting>
  <conditionalFormatting sqref="H177">
    <cfRule type="cellIs" dxfId="224" priority="225" operator="equal">
      <formula>0</formula>
    </cfRule>
  </conditionalFormatting>
  <conditionalFormatting sqref="H176">
    <cfRule type="cellIs" dxfId="223" priority="224" operator="equal">
      <formula>0</formula>
    </cfRule>
  </conditionalFormatting>
  <conditionalFormatting sqref="H178:H183">
    <cfRule type="cellIs" dxfId="222" priority="223" operator="equal">
      <formula>0</formula>
    </cfRule>
  </conditionalFormatting>
  <conditionalFormatting sqref="H184">
    <cfRule type="cellIs" dxfId="221" priority="222" operator="equal">
      <formula>0</formula>
    </cfRule>
  </conditionalFormatting>
  <conditionalFormatting sqref="H185:H187">
    <cfRule type="cellIs" dxfId="220" priority="221" operator="equal">
      <formula>0</formula>
    </cfRule>
  </conditionalFormatting>
  <conditionalFormatting sqref="K177">
    <cfRule type="cellIs" dxfId="219" priority="220" operator="equal">
      <formula>0</formula>
    </cfRule>
  </conditionalFormatting>
  <conditionalFormatting sqref="K176">
    <cfRule type="cellIs" dxfId="218" priority="219" operator="equal">
      <formula>0</formula>
    </cfRule>
  </conditionalFormatting>
  <conditionalFormatting sqref="K178:K183">
    <cfRule type="cellIs" dxfId="217" priority="218" operator="equal">
      <formula>0</formula>
    </cfRule>
  </conditionalFormatting>
  <conditionalFormatting sqref="K184">
    <cfRule type="cellIs" dxfId="216" priority="217" operator="equal">
      <formula>0</formula>
    </cfRule>
  </conditionalFormatting>
  <conditionalFormatting sqref="K185:K187">
    <cfRule type="cellIs" dxfId="215" priority="216" operator="equal">
      <formula>0</formula>
    </cfRule>
  </conditionalFormatting>
  <conditionalFormatting sqref="N177">
    <cfRule type="cellIs" dxfId="214" priority="215" operator="equal">
      <formula>0</formula>
    </cfRule>
  </conditionalFormatting>
  <conditionalFormatting sqref="N176">
    <cfRule type="cellIs" dxfId="213" priority="214" operator="equal">
      <formula>0</formula>
    </cfRule>
  </conditionalFormatting>
  <conditionalFormatting sqref="N178:N183">
    <cfRule type="cellIs" dxfId="212" priority="213" operator="equal">
      <formula>0</formula>
    </cfRule>
  </conditionalFormatting>
  <conditionalFormatting sqref="N184">
    <cfRule type="cellIs" dxfId="211" priority="212" operator="equal">
      <formula>0</formula>
    </cfRule>
  </conditionalFormatting>
  <conditionalFormatting sqref="N185:N187">
    <cfRule type="cellIs" dxfId="210" priority="211" operator="equal">
      <formula>0</formula>
    </cfRule>
  </conditionalFormatting>
  <conditionalFormatting sqref="H190">
    <cfRule type="cellIs" dxfId="209" priority="210" operator="equal">
      <formula>0</formula>
    </cfRule>
  </conditionalFormatting>
  <conditionalFormatting sqref="H189">
    <cfRule type="cellIs" dxfId="208" priority="209" operator="equal">
      <formula>0</formula>
    </cfRule>
  </conditionalFormatting>
  <conditionalFormatting sqref="H191:H192">
    <cfRule type="cellIs" dxfId="207" priority="208" operator="equal">
      <formula>0</formula>
    </cfRule>
  </conditionalFormatting>
  <conditionalFormatting sqref="H193:H195">
    <cfRule type="cellIs" dxfId="206" priority="207" operator="equal">
      <formula>0</formula>
    </cfRule>
  </conditionalFormatting>
  <conditionalFormatting sqref="H196">
    <cfRule type="cellIs" dxfId="205" priority="206" operator="equal">
      <formula>0</formula>
    </cfRule>
  </conditionalFormatting>
  <conditionalFormatting sqref="H197">
    <cfRule type="cellIs" dxfId="204" priority="205" operator="equal">
      <formula>0</formula>
    </cfRule>
  </conditionalFormatting>
  <conditionalFormatting sqref="K190">
    <cfRule type="cellIs" dxfId="203" priority="204" operator="equal">
      <formula>0</formula>
    </cfRule>
  </conditionalFormatting>
  <conditionalFormatting sqref="K189">
    <cfRule type="cellIs" dxfId="202" priority="203" operator="equal">
      <formula>0</formula>
    </cfRule>
  </conditionalFormatting>
  <conditionalFormatting sqref="K191:K192">
    <cfRule type="cellIs" dxfId="201" priority="202" operator="equal">
      <formula>0</formula>
    </cfRule>
  </conditionalFormatting>
  <conditionalFormatting sqref="K193:K195">
    <cfRule type="cellIs" dxfId="200" priority="201" operator="equal">
      <formula>0</formula>
    </cfRule>
  </conditionalFormatting>
  <conditionalFormatting sqref="K196">
    <cfRule type="cellIs" dxfId="199" priority="200" operator="equal">
      <formula>0</formula>
    </cfRule>
  </conditionalFormatting>
  <conditionalFormatting sqref="K197">
    <cfRule type="cellIs" dxfId="198" priority="199" operator="equal">
      <formula>0</formula>
    </cfRule>
  </conditionalFormatting>
  <conditionalFormatting sqref="N190">
    <cfRule type="cellIs" dxfId="197" priority="198" operator="equal">
      <formula>0</formula>
    </cfRule>
  </conditionalFormatting>
  <conditionalFormatting sqref="N189">
    <cfRule type="cellIs" dxfId="196" priority="197" operator="equal">
      <formula>0</formula>
    </cfRule>
  </conditionalFormatting>
  <conditionalFormatting sqref="N191:N192">
    <cfRule type="cellIs" dxfId="195" priority="196" operator="equal">
      <formula>0</formula>
    </cfRule>
  </conditionalFormatting>
  <conditionalFormatting sqref="N193:N195">
    <cfRule type="cellIs" dxfId="194" priority="195" operator="equal">
      <formula>0</formula>
    </cfRule>
  </conditionalFormatting>
  <conditionalFormatting sqref="N196">
    <cfRule type="cellIs" dxfId="193" priority="194" operator="equal">
      <formula>0</formula>
    </cfRule>
  </conditionalFormatting>
  <conditionalFormatting sqref="N197">
    <cfRule type="cellIs" dxfId="192" priority="193" operator="equal">
      <formula>0</formula>
    </cfRule>
  </conditionalFormatting>
  <conditionalFormatting sqref="K246">
    <cfRule type="cellIs" dxfId="191" priority="192" operator="equal">
      <formula>0</formula>
    </cfRule>
  </conditionalFormatting>
  <conditionalFormatting sqref="N246">
    <cfRule type="cellIs" dxfId="190" priority="191" operator="equal">
      <formula>0</formula>
    </cfRule>
  </conditionalFormatting>
  <conditionalFormatting sqref="G238:H238 P238:Q238 S238:T238 V238:W238 J238:K238 M238:N238">
    <cfRule type="cellIs" dxfId="189" priority="190" operator="equal">
      <formula>0</formula>
    </cfRule>
  </conditionalFormatting>
  <conditionalFormatting sqref="P238:Q238 S238:T238 V238:W238">
    <cfRule type="cellIs" dxfId="188" priority="187" operator="equal">
      <formula>0</formula>
    </cfRule>
    <cfRule type="cellIs" dxfId="187" priority="188" operator="greaterThan">
      <formula>0</formula>
    </cfRule>
    <cfRule type="cellIs" dxfId="186" priority="189" operator="lessThan">
      <formula>0</formula>
    </cfRule>
  </conditionalFormatting>
  <conditionalFormatting sqref="G239:H239 P239:Q239 S239:T239 V239:W239 J239:K239 M239:N239">
    <cfRule type="cellIs" dxfId="185" priority="186" operator="equal">
      <formula>0</formula>
    </cfRule>
  </conditionalFormatting>
  <conditionalFormatting sqref="P239:Q239 S239:T239 V239:W239">
    <cfRule type="cellIs" dxfId="184" priority="183" operator="equal">
      <formula>0</formula>
    </cfRule>
    <cfRule type="cellIs" dxfId="183" priority="184" operator="greaterThan">
      <formula>0</formula>
    </cfRule>
    <cfRule type="cellIs" dxfId="182" priority="185" operator="lessThan">
      <formula>0</formula>
    </cfRule>
  </conditionalFormatting>
  <conditionalFormatting sqref="G240:H240 P240:Q240 S240:T240 V240:W240 J240:K240 M240:N240">
    <cfRule type="cellIs" dxfId="181" priority="182" operator="equal">
      <formula>0</formula>
    </cfRule>
  </conditionalFormatting>
  <conditionalFormatting sqref="P240:Q240 S240:T240 V240:W240">
    <cfRule type="cellIs" dxfId="180" priority="179" operator="equal">
      <formula>0</formula>
    </cfRule>
    <cfRule type="cellIs" dxfId="179" priority="180" operator="greaterThan">
      <formula>0</formula>
    </cfRule>
    <cfRule type="cellIs" dxfId="178" priority="181" operator="lessThan">
      <formula>0</formula>
    </cfRule>
  </conditionalFormatting>
  <conditionalFormatting sqref="G241:H241 P241:Q241 S241:T241 V241:W241 J241:K241 M241:N241">
    <cfRule type="cellIs" dxfId="177" priority="178" operator="equal">
      <formula>0</formula>
    </cfRule>
  </conditionalFormatting>
  <conditionalFormatting sqref="P241:Q241 S241:T241 V241:W241">
    <cfRule type="cellIs" dxfId="176" priority="175" operator="equal">
      <formula>0</formula>
    </cfRule>
    <cfRule type="cellIs" dxfId="175" priority="176" operator="greaterThan">
      <formula>0</formula>
    </cfRule>
    <cfRule type="cellIs" dxfId="174" priority="177" operator="lessThan">
      <formula>0</formula>
    </cfRule>
  </conditionalFormatting>
  <conditionalFormatting sqref="G242:H242 P242:Q242 S242:T242 V242:W242 J242:K242 M242:N242">
    <cfRule type="cellIs" dxfId="173" priority="174" operator="equal">
      <formula>0</formula>
    </cfRule>
  </conditionalFormatting>
  <conditionalFormatting sqref="P242:Q242 S242:T242 V242:W242">
    <cfRule type="cellIs" dxfId="172" priority="171" operator="equal">
      <formula>0</formula>
    </cfRule>
    <cfRule type="cellIs" dxfId="171" priority="172" operator="greaterThan">
      <formula>0</formula>
    </cfRule>
    <cfRule type="cellIs" dxfId="170" priority="173" operator="lessThan">
      <formula>0</formula>
    </cfRule>
  </conditionalFormatting>
  <conditionalFormatting sqref="G243:H243 P243:Q243 S243:T243 V243:W243 J243:K243 M243:N243">
    <cfRule type="cellIs" dxfId="169" priority="170" operator="equal">
      <formula>0</formula>
    </cfRule>
  </conditionalFormatting>
  <conditionalFormatting sqref="P243:Q243 S243:T243 V243:W243">
    <cfRule type="cellIs" dxfId="168" priority="167" operator="equal">
      <formula>0</formula>
    </cfRule>
    <cfRule type="cellIs" dxfId="167" priority="168" operator="greaterThan">
      <formula>0</formula>
    </cfRule>
    <cfRule type="cellIs" dxfId="166" priority="169" operator="lessThan">
      <formula>0</formula>
    </cfRule>
  </conditionalFormatting>
  <conditionalFormatting sqref="AD136:AJ136">
    <cfRule type="cellIs" dxfId="165" priority="166" operator="equal">
      <formula>0</formula>
    </cfRule>
  </conditionalFormatting>
  <conditionalFormatting sqref="AD132:AJ134">
    <cfRule type="cellIs" dxfId="164" priority="165" operator="equal">
      <formula>0</formula>
    </cfRule>
  </conditionalFormatting>
  <conditionalFormatting sqref="AA132:AC132 AA136:AC136">
    <cfRule type="cellIs" dxfId="163" priority="164" operator="equal">
      <formula>0</formula>
    </cfRule>
  </conditionalFormatting>
  <conditionalFormatting sqref="V133:W134 S133:T134 P133:Q134 G133:H134 J133:K134 M133:N134">
    <cfRule type="cellIs" dxfId="162" priority="163" operator="equal">
      <formula>0</formula>
    </cfRule>
  </conditionalFormatting>
  <conditionalFormatting sqref="V133:W133 S133:T133 P133:Q133">
    <cfRule type="cellIs" dxfId="161" priority="160" operator="equal">
      <formula>0</formula>
    </cfRule>
    <cfRule type="cellIs" dxfId="160" priority="161" operator="greaterThan">
      <formula>0</formula>
    </cfRule>
    <cfRule type="cellIs" dxfId="159" priority="162" operator="lessThan">
      <formula>0</formula>
    </cfRule>
  </conditionalFormatting>
  <conditionalFormatting sqref="AD137:AJ138">
    <cfRule type="cellIs" dxfId="158" priority="159" operator="equal">
      <formula>0</formula>
    </cfRule>
  </conditionalFormatting>
  <conditionalFormatting sqref="G83:H83 J83:K83 M83:N83">
    <cfRule type="cellIs" dxfId="157" priority="154" operator="equal">
      <formula>0</formula>
    </cfRule>
  </conditionalFormatting>
  <conditionalFormatting sqref="P83:Q83 S83:T83 V83:W83">
    <cfRule type="cellIs" dxfId="156" priority="153" operator="equal">
      <formula>0</formula>
    </cfRule>
  </conditionalFormatting>
  <conditionalFormatting sqref="P83:Q83 S83:T83 V83:W83">
    <cfRule type="cellIs" dxfId="155" priority="150" operator="equal">
      <formula>0</formula>
    </cfRule>
    <cfRule type="cellIs" dxfId="154" priority="151" operator="greaterThan">
      <formula>0</formula>
    </cfRule>
    <cfRule type="cellIs" dxfId="153" priority="152" operator="lessThan">
      <formula>0</formula>
    </cfRule>
  </conditionalFormatting>
  <conditionalFormatting sqref="G82:H82 P82:Q82 S82:T82 V82:W82 J82:K82 M82:N82">
    <cfRule type="cellIs" dxfId="152" priority="158" operator="equal">
      <formula>0</formula>
    </cfRule>
  </conditionalFormatting>
  <conditionalFormatting sqref="P82:Q82 S82:T82 V82:W82">
    <cfRule type="cellIs" dxfId="151" priority="155" operator="equal">
      <formula>0</formula>
    </cfRule>
    <cfRule type="cellIs" dxfId="150" priority="156" operator="greaterThan">
      <formula>0</formula>
    </cfRule>
    <cfRule type="cellIs" dxfId="149" priority="157" operator="lessThan">
      <formula>0</formula>
    </cfRule>
  </conditionalFormatting>
  <conditionalFormatting sqref="G32:H32 P32:Q32 S32:T32 V32:W32 J32:K32 M32:N32">
    <cfRule type="cellIs" dxfId="148" priority="149" operator="equal">
      <formula>0</formula>
    </cfRule>
  </conditionalFormatting>
  <conditionalFormatting sqref="P32:Q32 S32:T32 V32:W32">
    <cfRule type="cellIs" dxfId="147" priority="146" operator="equal">
      <formula>0</formula>
    </cfRule>
    <cfRule type="cellIs" dxfId="146" priority="147" operator="greaterThan">
      <formula>0</formula>
    </cfRule>
    <cfRule type="cellIs" dxfId="145" priority="148" operator="lessThan">
      <formula>0</formula>
    </cfRule>
  </conditionalFormatting>
  <conditionalFormatting sqref="P47:Q47 S47:T47 V47:W47">
    <cfRule type="cellIs" dxfId="144" priority="145" operator="equal">
      <formula>0</formula>
    </cfRule>
  </conditionalFormatting>
  <conditionalFormatting sqref="P47:Q47 S47:T47 V47:W47">
    <cfRule type="cellIs" dxfId="143" priority="142" operator="equal">
      <formula>0</formula>
    </cfRule>
    <cfRule type="cellIs" dxfId="142" priority="143" operator="greaterThan">
      <formula>0</formula>
    </cfRule>
    <cfRule type="cellIs" dxfId="141" priority="144" operator="lessThan">
      <formula>0</formula>
    </cfRule>
  </conditionalFormatting>
  <conditionalFormatting sqref="P48:Q48 S48:T48 V48:W48">
    <cfRule type="cellIs" dxfId="140" priority="141" operator="equal">
      <formula>0</formula>
    </cfRule>
  </conditionalFormatting>
  <conditionalFormatting sqref="P48:Q48 S48:T48 V48:W48">
    <cfRule type="cellIs" dxfId="139" priority="138" operator="equal">
      <formula>0</formula>
    </cfRule>
    <cfRule type="cellIs" dxfId="138" priority="139" operator="greaterThan">
      <formula>0</formula>
    </cfRule>
    <cfRule type="cellIs" dxfId="137" priority="140" operator="lessThan">
      <formula>0</formula>
    </cfRule>
  </conditionalFormatting>
  <conditionalFormatting sqref="M47:N47 J47:K47 G47:H47">
    <cfRule type="cellIs" dxfId="136" priority="137" operator="equal">
      <formula>0</formula>
    </cfRule>
  </conditionalFormatting>
  <conditionalFormatting sqref="M48:N48 J48:K48 G48:H48">
    <cfRule type="cellIs" dxfId="135" priority="136" operator="equal">
      <formula>0</formula>
    </cfRule>
  </conditionalFormatting>
  <conditionalFormatting sqref="G46:H46 P46:Q46 S46:T46 V46:W46 J46:K46 M46:N46">
    <cfRule type="cellIs" dxfId="134" priority="135" operator="equal">
      <formula>0</formula>
    </cfRule>
  </conditionalFormatting>
  <conditionalFormatting sqref="P46:Q46 S46:T46 V46:W46">
    <cfRule type="cellIs" dxfId="133" priority="132" operator="equal">
      <formula>0</formula>
    </cfRule>
    <cfRule type="cellIs" dxfId="132" priority="133" operator="greaterThan">
      <formula>0</formula>
    </cfRule>
    <cfRule type="cellIs" dxfId="131" priority="134" operator="lessThan">
      <formula>0</formula>
    </cfRule>
  </conditionalFormatting>
  <conditionalFormatting sqref="G104:H107 P104:Q107 S104:T107 V104:W107 J104:K107 M104:N107">
    <cfRule type="cellIs" dxfId="130" priority="131" operator="equal">
      <formula>0</formula>
    </cfRule>
  </conditionalFormatting>
  <conditionalFormatting sqref="P104:Q107 S104:T107 V104:W107">
    <cfRule type="cellIs" dxfId="129" priority="128" operator="equal">
      <formula>0</formula>
    </cfRule>
    <cfRule type="cellIs" dxfId="128" priority="129" operator="greaterThan">
      <formula>0</formula>
    </cfRule>
    <cfRule type="cellIs" dxfId="127" priority="130" operator="lessThan">
      <formula>0</formula>
    </cfRule>
  </conditionalFormatting>
  <conditionalFormatting sqref="P103:Q103 S103:T103 V103:W103">
    <cfRule type="cellIs" dxfId="126" priority="125" operator="equal">
      <formula>0</formula>
    </cfRule>
    <cfRule type="cellIs" dxfId="125" priority="126" operator="greaterThan">
      <formula>0</formula>
    </cfRule>
    <cfRule type="cellIs" dxfId="124" priority="127" operator="lessThan">
      <formula>0</formula>
    </cfRule>
  </conditionalFormatting>
  <conditionalFormatting sqref="G127:H128 P127:Q128 S127:T128 V127:W128 J127:K128 M127:N128">
    <cfRule type="cellIs" dxfId="123" priority="124" operator="equal">
      <formula>0</formula>
    </cfRule>
  </conditionalFormatting>
  <conditionalFormatting sqref="P127:Q128 S127:T128 V127:W128">
    <cfRule type="cellIs" dxfId="122" priority="121" operator="equal">
      <formula>0</formula>
    </cfRule>
    <cfRule type="cellIs" dxfId="121" priority="122" operator="greaterThan">
      <formula>0</formula>
    </cfRule>
    <cfRule type="cellIs" dxfId="120" priority="123" operator="lessThan">
      <formula>0</formula>
    </cfRule>
  </conditionalFormatting>
  <conditionalFormatting sqref="V125:W126 S125:T126 P125:Q126 G125:H126 J125:K126 M125:N126 V122:W122 S122:T122 P122:Q122 G122:H122 J122:K122 M122:N122">
    <cfRule type="cellIs" dxfId="119" priority="120" operator="equal">
      <formula>0</formula>
    </cfRule>
  </conditionalFormatting>
  <conditionalFormatting sqref="V125:W125 S125:T125 P125:Q125">
    <cfRule type="cellIs" dxfId="118" priority="117" operator="equal">
      <formula>0</formula>
    </cfRule>
    <cfRule type="cellIs" dxfId="117" priority="118" operator="greaterThan">
      <formula>0</formula>
    </cfRule>
    <cfRule type="cellIs" dxfId="116" priority="119" operator="lessThan">
      <formula>0</formula>
    </cfRule>
  </conditionalFormatting>
  <conditionalFormatting sqref="M129:N129 J129:K129 G129:H129 P129:Q129 S129:T129 V129:W129">
    <cfRule type="cellIs" dxfId="115" priority="116" operator="equal">
      <formula>0</formula>
    </cfRule>
  </conditionalFormatting>
  <conditionalFormatting sqref="P129:Q129 S129:T129 V129:W129">
    <cfRule type="cellIs" dxfId="114" priority="113" operator="equal">
      <formula>0</formula>
    </cfRule>
    <cfRule type="cellIs" dxfId="113" priority="114" operator="greaterThan">
      <formula>0</formula>
    </cfRule>
    <cfRule type="cellIs" dxfId="112" priority="115" operator="lessThan">
      <formula>0</formula>
    </cfRule>
  </conditionalFormatting>
  <conditionalFormatting sqref="M130:N130 J130:K130 G130:H130 P130:Q130 S130:T130 V130:W130">
    <cfRule type="cellIs" dxfId="111" priority="112" operator="equal">
      <formula>0</formula>
    </cfRule>
  </conditionalFormatting>
  <conditionalFormatting sqref="P130:Q130 S130:T130 V130:W130">
    <cfRule type="cellIs" dxfId="110" priority="109" operator="equal">
      <formula>0</formula>
    </cfRule>
    <cfRule type="cellIs" dxfId="109" priority="110" operator="greaterThan">
      <formula>0</formula>
    </cfRule>
    <cfRule type="cellIs" dxfId="108" priority="111" operator="lessThan">
      <formula>0</formula>
    </cfRule>
  </conditionalFormatting>
  <conditionalFormatting sqref="P126:Q126 S126:T126 V126:W126">
    <cfRule type="cellIs" dxfId="107" priority="106" operator="equal">
      <formula>0</formula>
    </cfRule>
    <cfRule type="cellIs" dxfId="106" priority="107" operator="greaterThan">
      <formula>0</formula>
    </cfRule>
    <cfRule type="cellIs" dxfId="105" priority="108" operator="lessThan">
      <formula>0</formula>
    </cfRule>
  </conditionalFormatting>
  <conditionalFormatting sqref="V121:W121 S121:T121 P121:Q121 G121:H121 J121:K121 M121:N121">
    <cfRule type="cellIs" dxfId="104" priority="105" operator="equal">
      <formula>0</formula>
    </cfRule>
  </conditionalFormatting>
  <conditionalFormatting sqref="V121:W121 S121:T121 P121:Q121">
    <cfRule type="cellIs" dxfId="103" priority="102" operator="equal">
      <formula>0</formula>
    </cfRule>
    <cfRule type="cellIs" dxfId="102" priority="103" operator="greaterThan">
      <formula>0</formula>
    </cfRule>
    <cfRule type="cellIs" dxfId="101" priority="104" operator="lessThan">
      <formula>0</formula>
    </cfRule>
  </conditionalFormatting>
  <conditionalFormatting sqref="P181:Q181 S181:T181 V181:W181">
    <cfRule type="cellIs" dxfId="100" priority="99" operator="equal">
      <formula>0</formula>
    </cfRule>
    <cfRule type="cellIs" dxfId="99" priority="100" operator="greaterThan">
      <formula>0</formula>
    </cfRule>
    <cfRule type="cellIs" dxfId="98" priority="101" operator="lessThan">
      <formula>0</formula>
    </cfRule>
  </conditionalFormatting>
  <conditionalFormatting sqref="C226">
    <cfRule type="cellIs" dxfId="97" priority="98" operator="equal">
      <formula>0</formula>
    </cfRule>
  </conditionalFormatting>
  <conditionalFormatting sqref="C225">
    <cfRule type="cellIs" dxfId="96" priority="97" operator="equal">
      <formula>0</formula>
    </cfRule>
  </conditionalFormatting>
  <conditionalFormatting sqref="H225 P225:Q225 S225:T225 V225:W225 K225 N225">
    <cfRule type="cellIs" dxfId="95" priority="96" operator="equal">
      <formula>0</formula>
    </cfRule>
  </conditionalFormatting>
  <conditionalFormatting sqref="P225:Q225 S225:T225 V225:W225">
    <cfRule type="cellIs" dxfId="94" priority="93" operator="equal">
      <formula>0</formula>
    </cfRule>
    <cfRule type="cellIs" dxfId="93" priority="94" operator="greaterThan">
      <formula>0</formula>
    </cfRule>
    <cfRule type="cellIs" dxfId="92" priority="95" operator="lessThan">
      <formula>0</formula>
    </cfRule>
  </conditionalFormatting>
  <conditionalFormatting sqref="G226:H226 P226:Q226 S226:T226 V226:W226 J226:K226 M226:N226">
    <cfRule type="cellIs" dxfId="91" priority="92" operator="equal">
      <formula>0</formula>
    </cfRule>
  </conditionalFormatting>
  <conditionalFormatting sqref="P226:Q226 S226:T226 V226:W226">
    <cfRule type="cellIs" dxfId="90" priority="89" operator="equal">
      <formula>0</formula>
    </cfRule>
    <cfRule type="cellIs" dxfId="89" priority="90" operator="greaterThan">
      <formula>0</formula>
    </cfRule>
    <cfRule type="cellIs" dxfId="88" priority="91" operator="lessThan">
      <formula>0</formula>
    </cfRule>
  </conditionalFormatting>
  <conditionalFormatting sqref="G225">
    <cfRule type="cellIs" dxfId="87" priority="88" operator="equal">
      <formula>0</formula>
    </cfRule>
  </conditionalFormatting>
  <conditionalFormatting sqref="J225">
    <cfRule type="cellIs" dxfId="86" priority="87" operator="equal">
      <formula>0</formula>
    </cfRule>
  </conditionalFormatting>
  <conditionalFormatting sqref="M225">
    <cfRule type="cellIs" dxfId="85" priority="86" operator="equal">
      <formula>0</formula>
    </cfRule>
  </conditionalFormatting>
  <conditionalFormatting sqref="G224:H224 S224:T224 V224:W224 P224:Q224 J224:K224 M224:N224">
    <cfRule type="cellIs" dxfId="84" priority="85" operator="equal">
      <formula>0</formula>
    </cfRule>
  </conditionalFormatting>
  <conditionalFormatting sqref="S224:T224 V224:W224 P224:Q224">
    <cfRule type="cellIs" dxfId="83" priority="82" operator="equal">
      <formula>0</formula>
    </cfRule>
    <cfRule type="cellIs" dxfId="82" priority="83" operator="greaterThan">
      <formula>0</formula>
    </cfRule>
    <cfRule type="cellIs" dxfId="81" priority="84" operator="lessThan">
      <formula>0</formula>
    </cfRule>
  </conditionalFormatting>
  <conditionalFormatting sqref="G123:H124 P123:Q124 S123:T124 V123:W124 J123:K124 M123:N124">
    <cfRule type="cellIs" dxfId="80" priority="81" operator="equal">
      <formula>0</formula>
    </cfRule>
  </conditionalFormatting>
  <conditionalFormatting sqref="P123:Q124 S123:T124 V123:W124">
    <cfRule type="cellIs" dxfId="79" priority="78" operator="equal">
      <formula>0</formula>
    </cfRule>
    <cfRule type="cellIs" dxfId="78" priority="79" operator="greaterThan">
      <formula>0</formula>
    </cfRule>
    <cfRule type="cellIs" dxfId="77" priority="80" operator="lessThan">
      <formula>0</formula>
    </cfRule>
  </conditionalFormatting>
  <conditionalFormatting sqref="V122:W122 S122:T122 P122:Q122">
    <cfRule type="cellIs" dxfId="76" priority="75" operator="equal">
      <formula>0</formula>
    </cfRule>
    <cfRule type="cellIs" dxfId="75" priority="76" operator="greaterThan">
      <formula>0</formula>
    </cfRule>
    <cfRule type="cellIs" dxfId="74" priority="77" operator="lessThan">
      <formula>0</formula>
    </cfRule>
  </conditionalFormatting>
  <conditionalFormatting sqref="G98:H98 P98:Q98 S98:T98 V98:W98 J98:K98 M98:N98">
    <cfRule type="cellIs" dxfId="73" priority="74" operator="equal">
      <formula>0</formula>
    </cfRule>
  </conditionalFormatting>
  <conditionalFormatting sqref="P98:Q98 S98:T98 V98:W98">
    <cfRule type="cellIs" dxfId="72" priority="71" operator="equal">
      <formula>0</formula>
    </cfRule>
    <cfRule type="cellIs" dxfId="71" priority="72" operator="greaterThan">
      <formula>0</formula>
    </cfRule>
    <cfRule type="cellIs" dxfId="70" priority="73" operator="lessThan">
      <formula>0</formula>
    </cfRule>
  </conditionalFormatting>
  <conditionalFormatting sqref="V134:W134 S134:T134 P134:Q134">
    <cfRule type="cellIs" dxfId="69" priority="68" operator="equal">
      <formula>0</formula>
    </cfRule>
    <cfRule type="cellIs" dxfId="68" priority="69" operator="greaterThan">
      <formula>0</formula>
    </cfRule>
    <cfRule type="cellIs" dxfId="67" priority="70" operator="lessThan">
      <formula>0</formula>
    </cfRule>
  </conditionalFormatting>
  <conditionalFormatting sqref="V132:W132 S132:T132 P132:Q132 G132:H132 J132:K132 M132:N132">
    <cfRule type="cellIs" dxfId="66" priority="67" operator="equal">
      <formula>0</formula>
    </cfRule>
  </conditionalFormatting>
  <conditionalFormatting sqref="V132:W132 S132:T132 P132:Q132">
    <cfRule type="cellIs" dxfId="65" priority="64" operator="equal">
      <formula>0</formula>
    </cfRule>
    <cfRule type="cellIs" dxfId="64" priority="65" operator="greaterThan">
      <formula>0</formula>
    </cfRule>
    <cfRule type="cellIs" dxfId="63" priority="66" operator="lessThan">
      <formula>0</formula>
    </cfRule>
  </conditionalFormatting>
  <conditionalFormatting sqref="V138:W138 S138:T138 P138:Q138 G138:H138 J138:K138 M138:N138">
    <cfRule type="cellIs" dxfId="62" priority="63" operator="equal">
      <formula>0</formula>
    </cfRule>
  </conditionalFormatting>
  <conditionalFormatting sqref="V138:W138 S138:T138 P138:Q138">
    <cfRule type="cellIs" dxfId="61" priority="60" operator="equal">
      <formula>0</formula>
    </cfRule>
    <cfRule type="cellIs" dxfId="60" priority="61" operator="greaterThan">
      <formula>0</formula>
    </cfRule>
    <cfRule type="cellIs" dxfId="59" priority="62" operator="lessThan">
      <formula>0</formula>
    </cfRule>
  </conditionalFormatting>
  <conditionalFormatting sqref="V136:W136 S136:T136 P136:Q136 G136:H136 J136:K136 M136:N136">
    <cfRule type="cellIs" dxfId="58" priority="59" operator="equal">
      <formula>0</formula>
    </cfRule>
  </conditionalFormatting>
  <conditionalFormatting sqref="V136:W136 S136:T136 P136:Q136">
    <cfRule type="cellIs" dxfId="57" priority="56" operator="equal">
      <formula>0</formula>
    </cfRule>
    <cfRule type="cellIs" dxfId="56" priority="57" operator="greaterThan">
      <formula>0</formula>
    </cfRule>
    <cfRule type="cellIs" dxfId="55" priority="58" operator="lessThan">
      <formula>0</formula>
    </cfRule>
  </conditionalFormatting>
  <conditionalFormatting sqref="V137:W137 S137:T137 P137:Q137 G137:H137 J137:K137 M137:N137">
    <cfRule type="cellIs" dxfId="54" priority="55" operator="equal">
      <formula>0</formula>
    </cfRule>
  </conditionalFormatting>
  <conditionalFormatting sqref="V137:W137 S137:T137 P137:Q137">
    <cfRule type="cellIs" dxfId="53" priority="52" operator="equal">
      <formula>0</formula>
    </cfRule>
    <cfRule type="cellIs" dxfId="52" priority="53" operator="greaterThan">
      <formula>0</formula>
    </cfRule>
    <cfRule type="cellIs" dxfId="51" priority="54" operator="lessThan">
      <formula>0</formula>
    </cfRule>
  </conditionalFormatting>
  <conditionalFormatting sqref="C266:C268">
    <cfRule type="cellIs" dxfId="50" priority="51" operator="equal">
      <formula>0</formula>
    </cfRule>
  </conditionalFormatting>
  <conditionalFormatting sqref="G264:G265 S264:T265 V264:W265 P264:Q265 J264:J265 M264:M265">
    <cfRule type="cellIs" dxfId="49" priority="50" operator="equal">
      <formula>0</formula>
    </cfRule>
  </conditionalFormatting>
  <conditionalFormatting sqref="G266:G267 J266:J267 M266:M267 P266:Q267 S266:T267 V266:W267">
    <cfRule type="cellIs" dxfId="48" priority="49" operator="equal">
      <formula>0</formula>
    </cfRule>
  </conditionalFormatting>
  <conditionalFormatting sqref="H264:H265">
    <cfRule type="cellIs" dxfId="47" priority="48" operator="equal">
      <formula>0</formula>
    </cfRule>
  </conditionalFormatting>
  <conditionalFormatting sqref="H266:H267">
    <cfRule type="cellIs" dxfId="46" priority="47" operator="equal">
      <formula>0</formula>
    </cfRule>
  </conditionalFormatting>
  <conditionalFormatting sqref="K264:K265">
    <cfRule type="cellIs" dxfId="45" priority="46" operator="equal">
      <formula>0</formula>
    </cfRule>
  </conditionalFormatting>
  <conditionalFormatting sqref="K266:K267">
    <cfRule type="cellIs" dxfId="44" priority="45" operator="equal">
      <formula>0</formula>
    </cfRule>
  </conditionalFormatting>
  <conditionalFormatting sqref="N264:N265">
    <cfRule type="cellIs" dxfId="43" priority="44" operator="equal">
      <formula>0</formula>
    </cfRule>
  </conditionalFormatting>
  <conditionalFormatting sqref="N266:N267">
    <cfRule type="cellIs" dxfId="42" priority="43" operator="equal">
      <formula>0</formula>
    </cfRule>
  </conditionalFormatting>
  <conditionalFormatting sqref="P266:Q267 S266:T267 V266:W267">
    <cfRule type="cellIs" dxfId="41" priority="40" operator="equal">
      <formula>0</formula>
    </cfRule>
    <cfRule type="cellIs" dxfId="40" priority="41" operator="greaterThan">
      <formula>0</formula>
    </cfRule>
    <cfRule type="cellIs" dxfId="39" priority="42" operator="lessThan">
      <formula>0</formula>
    </cfRule>
  </conditionalFormatting>
  <conditionalFormatting sqref="S265:T265 V265:W265 P265:Q265">
    <cfRule type="cellIs" dxfId="38" priority="37" operator="equal">
      <formula>0</formula>
    </cfRule>
    <cfRule type="cellIs" dxfId="37" priority="38" operator="greaterThan">
      <formula>0</formula>
    </cfRule>
    <cfRule type="cellIs" dxfId="36" priority="39" operator="lessThan">
      <formula>0</formula>
    </cfRule>
  </conditionalFormatting>
  <conditionalFormatting sqref="J260 G260 S260:T260 V260:W260 P260:Q260 M260">
    <cfRule type="cellIs" dxfId="35" priority="36" operator="equal">
      <formula>0</formula>
    </cfRule>
  </conditionalFormatting>
  <conditionalFormatting sqref="S260:T260 V260:W260 P260:Q260">
    <cfRule type="cellIs" dxfId="34" priority="33" operator="equal">
      <formula>0</formula>
    </cfRule>
    <cfRule type="cellIs" dxfId="33" priority="34" operator="greaterThan">
      <formula>0</formula>
    </cfRule>
    <cfRule type="cellIs" dxfId="32" priority="35" operator="lessThan">
      <formula>0</formula>
    </cfRule>
  </conditionalFormatting>
  <conditionalFormatting sqref="G261:G262 S261:T262 V261:W262 P261:Q262 J261:J262 M261:M262">
    <cfRule type="cellIs" dxfId="31" priority="32" operator="equal">
      <formula>0</formula>
    </cfRule>
  </conditionalFormatting>
  <conditionalFormatting sqref="S261:T261 V261:W261 P261:Q261">
    <cfRule type="cellIs" dxfId="30" priority="29" operator="equal">
      <formula>0</formula>
    </cfRule>
    <cfRule type="cellIs" dxfId="29" priority="30" operator="greaterThan">
      <formula>0</formula>
    </cfRule>
    <cfRule type="cellIs" dxfId="28" priority="31" operator="lessThan">
      <formula>0</formula>
    </cfRule>
  </conditionalFormatting>
  <conditionalFormatting sqref="H261:H262">
    <cfRule type="cellIs" dxfId="27" priority="28" operator="equal">
      <formula>0</formula>
    </cfRule>
  </conditionalFormatting>
  <conditionalFormatting sqref="H260">
    <cfRule type="cellIs" dxfId="26" priority="27" operator="equal">
      <formula>0</formula>
    </cfRule>
  </conditionalFormatting>
  <conditionalFormatting sqref="K261:K262">
    <cfRule type="cellIs" dxfId="25" priority="26" operator="equal">
      <formula>0</formula>
    </cfRule>
  </conditionalFormatting>
  <conditionalFormatting sqref="K260">
    <cfRule type="cellIs" dxfId="24" priority="25" operator="equal">
      <formula>0</formula>
    </cfRule>
  </conditionalFormatting>
  <conditionalFormatting sqref="N261:N262">
    <cfRule type="cellIs" dxfId="23" priority="24" operator="equal">
      <formula>0</formula>
    </cfRule>
  </conditionalFormatting>
  <conditionalFormatting sqref="N260">
    <cfRule type="cellIs" dxfId="22" priority="23" operator="equal">
      <formula>0</formula>
    </cfRule>
  </conditionalFormatting>
  <conditionalFormatting sqref="G268 J268 M268 P268:Q268 S268:T268 V268:W268">
    <cfRule type="cellIs" dxfId="21" priority="22" operator="equal">
      <formula>0</formula>
    </cfRule>
  </conditionalFormatting>
  <conditionalFormatting sqref="P268:Q268 S268:T268 V268:W268">
    <cfRule type="cellIs" dxfId="20" priority="19" operator="equal">
      <formula>0</formula>
    </cfRule>
    <cfRule type="cellIs" dxfId="19" priority="20" operator="greaterThan">
      <formula>0</formula>
    </cfRule>
    <cfRule type="cellIs" dxfId="18" priority="21" operator="lessThan">
      <formula>0</formula>
    </cfRule>
  </conditionalFormatting>
  <conditionalFormatting sqref="H268">
    <cfRule type="cellIs" dxfId="17" priority="18" operator="equal">
      <formula>0</formula>
    </cfRule>
  </conditionalFormatting>
  <conditionalFormatting sqref="K268">
    <cfRule type="cellIs" dxfId="16" priority="17" operator="equal">
      <formula>0</formula>
    </cfRule>
  </conditionalFormatting>
  <conditionalFormatting sqref="N268">
    <cfRule type="cellIs" dxfId="15" priority="16" operator="equal">
      <formula>0</formula>
    </cfRule>
  </conditionalFormatting>
  <conditionalFormatting sqref="S262:T262 V262:W262 P262:Q262">
    <cfRule type="cellIs" dxfId="14" priority="13" operator="equal">
      <formula>0</formula>
    </cfRule>
    <cfRule type="cellIs" dxfId="13" priority="14" operator="greaterThan">
      <formula>0</formula>
    </cfRule>
    <cfRule type="cellIs" dxfId="12" priority="15" operator="lessThan">
      <formula>0</formula>
    </cfRule>
  </conditionalFormatting>
  <conditionalFormatting sqref="S264:T264 V264:W264 P264:Q264">
    <cfRule type="cellIs" dxfId="11" priority="10" operator="equal">
      <formula>0</formula>
    </cfRule>
    <cfRule type="cellIs" dxfId="10" priority="11" operator="greaterThan">
      <formula>0</formula>
    </cfRule>
    <cfRule type="cellIs" dxfId="9" priority="12" operator="lessThan">
      <formula>0</formula>
    </cfRule>
  </conditionalFormatting>
  <conditionalFormatting sqref="G263 S263:T263 V263:W263 P263:Q263 J263 M263">
    <cfRule type="cellIs" dxfId="8" priority="9" operator="equal">
      <formula>0</formula>
    </cfRule>
  </conditionalFormatting>
  <conditionalFormatting sqref="S263:T263 V263:W263 P263:Q263">
    <cfRule type="cellIs" dxfId="7" priority="6" operator="equal">
      <formula>0</formula>
    </cfRule>
    <cfRule type="cellIs" dxfId="6" priority="7" operator="greaterThan">
      <formula>0</formula>
    </cfRule>
    <cfRule type="cellIs" dxfId="5" priority="8" operator="lessThan">
      <formula>0</formula>
    </cfRule>
  </conditionalFormatting>
  <conditionalFormatting sqref="H263">
    <cfRule type="cellIs" dxfId="4" priority="5" operator="equal">
      <formula>0</formula>
    </cfRule>
  </conditionalFormatting>
  <conditionalFormatting sqref="K263">
    <cfRule type="cellIs" dxfId="3" priority="4" operator="equal">
      <formula>0</formula>
    </cfRule>
  </conditionalFormatting>
  <conditionalFormatting sqref="N263">
    <cfRule type="cellIs" dxfId="2" priority="3" operator="equal">
      <formula>0</formula>
    </cfRule>
  </conditionalFormatting>
  <conditionalFormatting sqref="Q280">
    <cfRule type="cellIs" dxfId="1" priority="2" operator="equal">
      <formula>0</formula>
    </cfRule>
  </conditionalFormatting>
  <conditionalFormatting sqref="C109:C110">
    <cfRule type="cellIs" dxfId="0" priority="1" operator="equal">
      <formula>0</formula>
    </cfRule>
  </conditionalFormatting>
  <dataValidations count="1">
    <dataValidation type="list" allowBlank="1" showInputMessage="1" showErrorMessage="1" sqref="H2" xr:uid="{3E6E268A-2371-4017-8268-D518751A04DE}">
      <formula1>"MDen,LCC"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FC60B-C2E5-49A0-9331-75D3450A9BF0}">
  <dimension ref="A2:BC2639"/>
  <sheetViews>
    <sheetView tabSelected="1" topLeftCell="A7" workbookViewId="0">
      <selection activeCell="B19" sqref="B19"/>
    </sheetView>
  </sheetViews>
  <sheetFormatPr defaultRowHeight="14.5" outlineLevelCol="1" x14ac:dyDescent="0.35"/>
  <cols>
    <col min="1" max="1" width="12" customWidth="1"/>
    <col min="2" max="2" width="24.1796875" customWidth="1"/>
    <col min="3" max="4" width="55.7265625" customWidth="1"/>
    <col min="5" max="5" width="9.7265625" customWidth="1"/>
    <col min="6" max="6" width="16.26953125" customWidth="1"/>
    <col min="7" max="7" width="19.26953125" customWidth="1"/>
    <col min="8" max="8" width="27.1796875" hidden="1" customWidth="1" outlineLevel="1"/>
    <col min="9" max="9" width="19.7265625" hidden="1" customWidth="1" outlineLevel="1"/>
    <col min="10" max="10" width="19.26953125" hidden="1" customWidth="1" outlineLevel="1"/>
    <col min="11" max="11" width="21.7265625" hidden="1" customWidth="1" outlineLevel="1"/>
    <col min="12" max="12" width="28.453125" hidden="1" customWidth="1" outlineLevel="1"/>
    <col min="13" max="13" width="30.81640625" customWidth="1" collapsed="1"/>
    <col min="14" max="14" width="17.7265625" bestFit="1" customWidth="1"/>
    <col min="15" max="15" width="15.1796875" customWidth="1"/>
    <col min="16" max="17" width="9.26953125" hidden="1" customWidth="1" outlineLevel="1"/>
    <col min="18" max="18" width="9.54296875" hidden="1" customWidth="1" outlineLevel="1"/>
    <col min="19" max="19" width="9.26953125" hidden="1" customWidth="1" outlineLevel="1"/>
    <col min="20" max="20" width="11.26953125" style="307" hidden="1" customWidth="1" outlineLevel="1"/>
    <col min="21" max="21" width="22.7265625" style="307" hidden="1" customWidth="1" outlineLevel="1"/>
    <col min="22" max="22" width="34.26953125" style="307" hidden="1" customWidth="1" outlineLevel="1"/>
    <col min="23" max="23" width="5.1796875" customWidth="1" collapsed="1"/>
    <col min="24" max="33" width="9.26953125" customWidth="1"/>
    <col min="34" max="34" width="1.7265625" customWidth="1"/>
    <col min="35" max="35" width="9.26953125"/>
    <col min="36" max="44" width="9.26953125" customWidth="1"/>
    <col min="45" max="45" width="1.54296875" customWidth="1"/>
    <col min="46" max="46" width="14.26953125" customWidth="1"/>
    <col min="47" max="55" width="9.26953125" customWidth="1"/>
  </cols>
  <sheetData>
    <row r="2" spans="1:55" x14ac:dyDescent="0.35">
      <c r="B2" s="7" t="s">
        <v>0</v>
      </c>
      <c r="X2" s="1"/>
      <c r="Y2" s="1"/>
      <c r="Z2" s="1"/>
      <c r="AA2" s="1"/>
      <c r="AB2" s="1"/>
      <c r="AC2" s="1"/>
      <c r="AD2" s="1"/>
      <c r="AE2" s="1"/>
      <c r="AF2" s="1"/>
      <c r="AG2" s="1"/>
      <c r="AI2" s="1"/>
      <c r="AJ2" s="370"/>
      <c r="AK2" s="1"/>
      <c r="AL2" s="1"/>
      <c r="AM2" s="1"/>
      <c r="AN2" s="1"/>
      <c r="AO2" s="1"/>
      <c r="AP2" s="1"/>
      <c r="AQ2" s="1"/>
      <c r="AR2" s="1"/>
      <c r="AT2" s="1"/>
      <c r="AU2" s="1"/>
      <c r="AV2" s="1"/>
      <c r="AW2" s="1"/>
      <c r="AX2" s="203"/>
      <c r="AY2" s="1"/>
      <c r="AZ2" s="1"/>
      <c r="BA2" s="1"/>
      <c r="BB2" s="1"/>
      <c r="BC2" s="1"/>
    </row>
    <row r="3" spans="1:55" x14ac:dyDescent="0.35">
      <c r="B3" s="8" t="str">
        <f>[1]Abs!E3</f>
        <v>T</v>
      </c>
      <c r="X3" s="2"/>
      <c r="Y3" s="3"/>
      <c r="Z3" s="2"/>
      <c r="AA3" s="3"/>
      <c r="AB3" s="2"/>
      <c r="AC3" s="3"/>
      <c r="AD3" s="2"/>
      <c r="AE3" s="371"/>
      <c r="AF3" s="2"/>
      <c r="AG3" s="3"/>
      <c r="AI3" s="2"/>
      <c r="AJ3" s="3"/>
      <c r="AK3" s="2"/>
      <c r="AL3" s="3"/>
      <c r="AM3" s="2"/>
      <c r="AN3" s="3"/>
      <c r="AO3" s="2"/>
      <c r="AP3" s="3"/>
      <c r="AQ3" s="2"/>
      <c r="AR3" s="3"/>
      <c r="AT3" s="2"/>
      <c r="AU3" s="3"/>
      <c r="AV3" s="2"/>
      <c r="AW3" s="3"/>
      <c r="AX3" s="2"/>
      <c r="AY3" s="3"/>
      <c r="AZ3" s="5"/>
      <c r="BA3" s="3"/>
      <c r="BB3" s="2"/>
      <c r="BC3" s="3"/>
    </row>
    <row r="5" spans="1:55" x14ac:dyDescent="0.35">
      <c r="B5" s="7" t="s">
        <v>514</v>
      </c>
      <c r="C5" s="8">
        <f>INDEX([1]MAct!$D3:$XFD3,0,MATCH($B$3,[1]MAct!$D$2:$XFD$2,0))</f>
        <v>46148</v>
      </c>
      <c r="J5" s="372"/>
      <c r="X5" s="348" t="str">
        <f>+$B$3&amp;X7</f>
        <v>TGAPINF1</v>
      </c>
      <c r="Y5" s="348" t="str">
        <f>+$B$3&amp;Y7</f>
        <v>TPBSINF1</v>
      </c>
      <c r="Z5" s="348" t="str">
        <f t="shared" ref="Z5:BC5" si="0">+$B$3&amp;Z7</f>
        <v>TGAPHAF1</v>
      </c>
      <c r="AA5" s="348" t="str">
        <f t="shared" si="0"/>
        <v>TPBSHAF1</v>
      </c>
      <c r="AB5" s="348" t="str">
        <f>+$B$3&amp;AB7</f>
        <v>TGAPRIF1</v>
      </c>
      <c r="AC5" s="348" t="str">
        <f t="shared" si="0"/>
        <v>TPBSRIF1</v>
      </c>
      <c r="AD5" s="348" t="str">
        <f t="shared" si="0"/>
        <v>TGAPPFF1</v>
      </c>
      <c r="AE5" s="348" t="str">
        <f t="shared" si="0"/>
        <v>TPBSPFF1</v>
      </c>
      <c r="AF5" s="348" t="str">
        <f t="shared" si="0"/>
        <v>TGAPSIF1</v>
      </c>
      <c r="AG5" s="348" t="str">
        <f t="shared" si="0"/>
        <v>TPBSSIF1</v>
      </c>
      <c r="AI5" s="348" t="str">
        <f t="shared" si="0"/>
        <v>TGAPINF2</v>
      </c>
      <c r="AJ5" s="348" t="str">
        <f t="shared" si="0"/>
        <v>TPBSINF2</v>
      </c>
      <c r="AK5" s="348" t="str">
        <f t="shared" si="0"/>
        <v>TGAPHAF2</v>
      </c>
      <c r="AL5" s="348" t="str">
        <f t="shared" si="0"/>
        <v>TPBSHAF2</v>
      </c>
      <c r="AM5" s="348" t="str">
        <f t="shared" si="0"/>
        <v>TGAPRIF2</v>
      </c>
      <c r="AN5" s="348" t="str">
        <f t="shared" si="0"/>
        <v>TPBSRIF2</v>
      </c>
      <c r="AO5" s="348" t="str">
        <f t="shared" si="0"/>
        <v>TGAPPFF2</v>
      </c>
      <c r="AP5" s="348" t="str">
        <f t="shared" si="0"/>
        <v>TPBSPFF2</v>
      </c>
      <c r="AQ5" s="348" t="str">
        <f t="shared" si="0"/>
        <v>TGAPSIF2</v>
      </c>
      <c r="AR5" s="348" t="str">
        <f t="shared" si="0"/>
        <v>TPBSSIF2</v>
      </c>
      <c r="AT5" s="348" t="str">
        <f t="shared" si="0"/>
        <v>TGAPINF3</v>
      </c>
      <c r="AU5" s="348" t="str">
        <f t="shared" si="0"/>
        <v>TPBSINF3</v>
      </c>
      <c r="AV5" s="348" t="str">
        <f t="shared" si="0"/>
        <v>TGAPHAF3</v>
      </c>
      <c r="AW5" s="348" t="str">
        <f t="shared" si="0"/>
        <v>TPBSHAF3</v>
      </c>
      <c r="AX5" s="348" t="str">
        <f t="shared" si="0"/>
        <v>TGAPRIF3</v>
      </c>
      <c r="AY5" s="348" t="str">
        <f t="shared" si="0"/>
        <v>TPBSRIF3</v>
      </c>
      <c r="AZ5" s="348" t="str">
        <f t="shared" si="0"/>
        <v>TGAPPFF3</v>
      </c>
      <c r="BA5" s="348" t="str">
        <f t="shared" si="0"/>
        <v>TPBSPFF3</v>
      </c>
      <c r="BB5" s="348" t="str">
        <f t="shared" si="0"/>
        <v>TGAPSIF3</v>
      </c>
      <c r="BC5" s="348" t="str">
        <f t="shared" si="0"/>
        <v>TPBSSIF3</v>
      </c>
    </row>
    <row r="6" spans="1:55" x14ac:dyDescent="0.35">
      <c r="B6" s="7" t="s">
        <v>515</v>
      </c>
      <c r="C6" s="8">
        <f>INDEX([1]MAct!$D4:$XFD4,0,MATCH($B$3,[1]MAct!$D$2:$XFD$2,0))</f>
        <v>46148</v>
      </c>
      <c r="J6" s="372"/>
      <c r="X6" s="348" t="s">
        <v>516</v>
      </c>
      <c r="Y6" s="348" t="s">
        <v>517</v>
      </c>
      <c r="Z6" s="348" t="s">
        <v>518</v>
      </c>
      <c r="AA6" s="348" t="s">
        <v>519</v>
      </c>
      <c r="AB6" s="348" t="s">
        <v>520</v>
      </c>
      <c r="AC6" s="348" t="s">
        <v>521</v>
      </c>
      <c r="AD6" s="348" t="s">
        <v>522</v>
      </c>
      <c r="AE6" s="348" t="s">
        <v>523</v>
      </c>
      <c r="AF6" s="348" t="s">
        <v>524</v>
      </c>
      <c r="AG6" s="348" t="s">
        <v>525</v>
      </c>
      <c r="AI6" s="348" t="s">
        <v>526</v>
      </c>
      <c r="AJ6" s="348" t="s">
        <v>527</v>
      </c>
      <c r="AK6" s="348" t="s">
        <v>528</v>
      </c>
      <c r="AL6" s="348" t="s">
        <v>529</v>
      </c>
      <c r="AM6" s="348" t="s">
        <v>530</v>
      </c>
      <c r="AN6" s="348" t="s">
        <v>531</v>
      </c>
      <c r="AO6" s="348" t="s">
        <v>532</v>
      </c>
      <c r="AP6" s="348" t="s">
        <v>533</v>
      </c>
      <c r="AQ6" s="348" t="s">
        <v>534</v>
      </c>
      <c r="AR6" s="348" t="s">
        <v>535</v>
      </c>
      <c r="AT6" s="348" t="s">
        <v>536</v>
      </c>
      <c r="AU6" s="348" t="s">
        <v>537</v>
      </c>
      <c r="AV6" s="348" t="s">
        <v>538</v>
      </c>
      <c r="AW6" s="348" t="s">
        <v>539</v>
      </c>
      <c r="AX6" s="348" t="s">
        <v>540</v>
      </c>
      <c r="AY6" s="348" t="s">
        <v>541</v>
      </c>
      <c r="AZ6" s="348" t="s">
        <v>542</v>
      </c>
      <c r="BA6" s="348" t="s">
        <v>543</v>
      </c>
      <c r="BB6" s="348" t="s">
        <v>544</v>
      </c>
      <c r="BC6" s="348" t="s">
        <v>545</v>
      </c>
    </row>
    <row r="7" spans="1:55" x14ac:dyDescent="0.35">
      <c r="I7" s="373"/>
      <c r="J7" s="372"/>
      <c r="L7" s="374"/>
      <c r="X7" s="348" t="s">
        <v>546</v>
      </c>
      <c r="Y7" s="348" t="s">
        <v>547</v>
      </c>
      <c r="Z7" s="348" t="s">
        <v>548</v>
      </c>
      <c r="AA7" s="348" t="s">
        <v>549</v>
      </c>
      <c r="AB7" s="348" t="s">
        <v>550</v>
      </c>
      <c r="AC7" s="348" t="s">
        <v>551</v>
      </c>
      <c r="AD7" s="348" t="s">
        <v>552</v>
      </c>
      <c r="AE7" s="348" t="s">
        <v>553</v>
      </c>
      <c r="AF7" s="348" t="s">
        <v>554</v>
      </c>
      <c r="AG7" s="348" t="s">
        <v>555</v>
      </c>
      <c r="AI7" s="348" t="s">
        <v>556</v>
      </c>
      <c r="AJ7" s="348" t="s">
        <v>557</v>
      </c>
      <c r="AK7" s="348" t="s">
        <v>558</v>
      </c>
      <c r="AL7" s="348" t="s">
        <v>559</v>
      </c>
      <c r="AM7" s="348" t="s">
        <v>560</v>
      </c>
      <c r="AN7" s="348" t="s">
        <v>561</v>
      </c>
      <c r="AO7" s="348" t="s">
        <v>562</v>
      </c>
      <c r="AP7" s="348" t="s">
        <v>563</v>
      </c>
      <c r="AQ7" s="348" t="s">
        <v>564</v>
      </c>
      <c r="AR7" s="348" t="s">
        <v>565</v>
      </c>
      <c r="AT7" s="348" t="s">
        <v>566</v>
      </c>
      <c r="AU7" s="348" t="s">
        <v>567</v>
      </c>
      <c r="AV7" s="348" t="s">
        <v>568</v>
      </c>
      <c r="AW7" s="348" t="s">
        <v>569</v>
      </c>
      <c r="AX7" s="348" t="s">
        <v>570</v>
      </c>
      <c r="AY7" s="348" t="s">
        <v>571</v>
      </c>
      <c r="AZ7" s="348" t="s">
        <v>572</v>
      </c>
      <c r="BA7" s="348" t="s">
        <v>573</v>
      </c>
      <c r="BB7" s="348" t="s">
        <v>574</v>
      </c>
      <c r="BC7" s="348" t="s">
        <v>575</v>
      </c>
    </row>
    <row r="8" spans="1:55" x14ac:dyDescent="0.35">
      <c r="B8" s="7" t="s">
        <v>1</v>
      </c>
      <c r="C8" s="8" t="str">
        <f>+[1]Abs!H2</f>
        <v>LCC</v>
      </c>
      <c r="X8" s="375" t="s">
        <v>506</v>
      </c>
      <c r="Y8" s="376"/>
      <c r="Z8" s="376"/>
      <c r="AA8" s="376"/>
      <c r="AB8" s="376"/>
      <c r="AC8" s="376"/>
      <c r="AD8" s="376"/>
      <c r="AE8" s="376"/>
      <c r="AF8" s="376"/>
      <c r="AG8" s="377"/>
      <c r="AI8" s="375" t="s">
        <v>507</v>
      </c>
      <c r="AJ8" s="376"/>
      <c r="AK8" s="376"/>
      <c r="AL8" s="376"/>
      <c r="AM8" s="376"/>
      <c r="AN8" s="376"/>
      <c r="AO8" s="376"/>
      <c r="AP8" s="376"/>
      <c r="AQ8" s="376"/>
      <c r="AR8" s="377"/>
      <c r="AT8" s="375" t="s">
        <v>508</v>
      </c>
      <c r="AU8" s="376"/>
      <c r="AV8" s="376"/>
      <c r="AW8" s="376"/>
      <c r="AX8" s="376"/>
      <c r="AY8" s="376"/>
      <c r="AZ8" s="376"/>
      <c r="BA8" s="376"/>
      <c r="BB8" s="376"/>
      <c r="BC8" s="377"/>
    </row>
    <row r="9" spans="1:55" x14ac:dyDescent="0.35">
      <c r="N9" s="378" t="str">
        <f>IF(COUNTIF(N10:N2580,"rev")&gt;0,"rev","OK")</f>
        <v>rev</v>
      </c>
      <c r="U9" s="378" t="str">
        <f>IF(COUNTIF(U10:U2581,"rev")&gt;0,"rev","OK")</f>
        <v>OK</v>
      </c>
      <c r="V9" s="379"/>
      <c r="X9" s="380" t="s">
        <v>509</v>
      </c>
      <c r="Y9" s="380"/>
      <c r="Z9" s="381" t="s">
        <v>510</v>
      </c>
      <c r="AA9" s="381"/>
      <c r="AB9" s="382" t="s">
        <v>512</v>
      </c>
      <c r="AC9" s="382"/>
      <c r="AD9" s="383" t="s">
        <v>511</v>
      </c>
      <c r="AE9" s="383"/>
      <c r="AF9" s="384" t="s">
        <v>576</v>
      </c>
      <c r="AG9" s="384"/>
      <c r="AI9" s="380" t="s">
        <v>509</v>
      </c>
      <c r="AJ9" s="380"/>
      <c r="AK9" s="381" t="s">
        <v>510</v>
      </c>
      <c r="AL9" s="381"/>
      <c r="AM9" s="382" t="s">
        <v>512</v>
      </c>
      <c r="AN9" s="382"/>
      <c r="AO9" s="383" t="s">
        <v>511</v>
      </c>
      <c r="AP9" s="383"/>
      <c r="AQ9" s="384" t="s">
        <v>576</v>
      </c>
      <c r="AR9" s="384"/>
      <c r="AT9" s="380" t="s">
        <v>509</v>
      </c>
      <c r="AU9" s="380"/>
      <c r="AV9" s="381" t="s">
        <v>510</v>
      </c>
      <c r="AW9" s="381"/>
      <c r="AX9" s="382" t="s">
        <v>512</v>
      </c>
      <c r="AY9" s="382"/>
      <c r="AZ9" s="383" t="s">
        <v>511</v>
      </c>
      <c r="BA9" s="383"/>
      <c r="BB9" s="384" t="s">
        <v>576</v>
      </c>
      <c r="BC9" s="384"/>
    </row>
    <row r="10" spans="1:55" x14ac:dyDescent="0.35">
      <c r="A10" s="385" t="str">
        <f>IFERROR(MATCH("Rev",A11:A1048576,0),"")</f>
        <v/>
      </c>
      <c r="B10" s="386" t="s">
        <v>577</v>
      </c>
      <c r="C10" s="386" t="s">
        <v>578</v>
      </c>
      <c r="D10" s="386" t="s">
        <v>579</v>
      </c>
      <c r="E10" s="387" t="s">
        <v>580</v>
      </c>
      <c r="F10" s="387" t="s">
        <v>581</v>
      </c>
      <c r="G10" s="387" t="s">
        <v>582</v>
      </c>
      <c r="H10" s="387" t="s">
        <v>583</v>
      </c>
      <c r="I10" s="387" t="s">
        <v>584</v>
      </c>
      <c r="J10" s="387" t="s">
        <v>585</v>
      </c>
      <c r="K10" s="387" t="s">
        <v>586</v>
      </c>
      <c r="L10" s="387" t="s">
        <v>587</v>
      </c>
      <c r="M10" s="387" t="s">
        <v>588</v>
      </c>
      <c r="N10" s="388" t="s">
        <v>589</v>
      </c>
      <c r="O10" s="388" t="s">
        <v>590</v>
      </c>
      <c r="P10" s="387" t="s">
        <v>591</v>
      </c>
      <c r="Q10" s="389" t="s">
        <v>592</v>
      </c>
      <c r="R10" s="390" t="s">
        <v>593</v>
      </c>
      <c r="S10" s="391" t="s">
        <v>594</v>
      </c>
      <c r="T10" s="391" t="s">
        <v>490</v>
      </c>
      <c r="U10" s="391" t="s">
        <v>595</v>
      </c>
      <c r="V10" s="391" t="s">
        <v>596</v>
      </c>
      <c r="X10" s="41" t="s">
        <v>23</v>
      </c>
      <c r="Y10" s="392" t="s">
        <v>18</v>
      </c>
      <c r="Z10" s="41" t="s">
        <v>23</v>
      </c>
      <c r="AA10" s="392" t="s">
        <v>18</v>
      </c>
      <c r="AB10" s="41" t="s">
        <v>23</v>
      </c>
      <c r="AC10" s="392" t="s">
        <v>18</v>
      </c>
      <c r="AD10" s="41" t="s">
        <v>23</v>
      </c>
      <c r="AE10" s="392" t="s">
        <v>18</v>
      </c>
      <c r="AF10" s="41" t="s">
        <v>23</v>
      </c>
      <c r="AG10" s="392" t="s">
        <v>18</v>
      </c>
      <c r="AI10" s="38" t="s">
        <v>23</v>
      </c>
      <c r="AJ10" s="39" t="s">
        <v>18</v>
      </c>
      <c r="AK10" s="41" t="s">
        <v>23</v>
      </c>
      <c r="AL10" s="392" t="s">
        <v>18</v>
      </c>
      <c r="AM10" s="41" t="s">
        <v>23</v>
      </c>
      <c r="AN10" s="392" t="s">
        <v>18</v>
      </c>
      <c r="AO10" s="41" t="s">
        <v>23</v>
      </c>
      <c r="AP10" s="392" t="s">
        <v>18</v>
      </c>
      <c r="AQ10" s="41" t="s">
        <v>23</v>
      </c>
      <c r="AR10" s="392" t="s">
        <v>18</v>
      </c>
      <c r="AT10" s="38" t="s">
        <v>23</v>
      </c>
      <c r="AU10" s="39" t="s">
        <v>18</v>
      </c>
      <c r="AV10" s="41" t="s">
        <v>23</v>
      </c>
      <c r="AW10" s="392" t="s">
        <v>18</v>
      </c>
      <c r="AX10" s="41" t="s">
        <v>23</v>
      </c>
      <c r="AY10" s="392" t="s">
        <v>18</v>
      </c>
      <c r="AZ10" s="41" t="s">
        <v>23</v>
      </c>
      <c r="BA10" s="392" t="s">
        <v>18</v>
      </c>
      <c r="BB10" s="41" t="s">
        <v>23</v>
      </c>
      <c r="BC10" s="392" t="s">
        <v>18</v>
      </c>
    </row>
    <row r="11" spans="1:55" x14ac:dyDescent="0.35">
      <c r="A11" s="385" t="str" cm="1">
        <f t="array" ref="A11">IFERROR(_xlfn.IFS(AND(F11="Renta Variable",O11=1),IFERROR(MATCH(B11,[1]RV_Det!C:C,0),"Rev"),AND(J11="Corporativa",O11=1,I11="EM"),IFERROR(MATCH(B11,[1]RF_Corps!B:B,0),"Rev"),AND(F11="Alternativos",O11=1),IFERROR(MATCH(B11,[1]Rep4!C:C,0),"Rev")),"")</f>
        <v/>
      </c>
      <c r="B11" s="393" t="s">
        <v>597</v>
      </c>
      <c r="C11" s="394" t="s">
        <v>598</v>
      </c>
      <c r="D11" s="395" t="s">
        <v>599</v>
      </c>
      <c r="E11" s="396" t="str">
        <f>IF(B11="","",INDEX([1]CatGlob!$S:$S,IFERROR(MATCH(MID(B11,7,1),[1]CatGlob!$R:$R,0),MATCH(MID(B11,1,2),[1]CatGlob!$R:$R,0))))</f>
        <v>DOL</v>
      </c>
      <c r="F11" s="397" t="s">
        <v>43</v>
      </c>
      <c r="G11" s="398" t="s">
        <v>358</v>
      </c>
      <c r="H11" s="399" t="s">
        <v>145</v>
      </c>
      <c r="I11" s="399" t="s">
        <v>600</v>
      </c>
      <c r="J11" s="399" t="s">
        <v>600</v>
      </c>
      <c r="K11" s="396" t="s">
        <v>600</v>
      </c>
      <c r="L11" s="400" t="str">
        <f>IF(ISERROR(MATCH(M11,M$10:M10,0)),M11,"")</f>
        <v>RVI_EM_AGG</v>
      </c>
      <c r="M11" s="401" t="str">
        <f>IF(B11="","",IF(ISERROR(MATCH(F11&amp;"_"&amp;G11&amp;"_"&amp;H11&amp;"_"&amp;I11&amp;"_"&amp;J11&amp;IF(K11="","","_"&amp;K11),[1]CatGlob!$B:$B,0)),F11&amp;"_"&amp;G11&amp;"_"&amp;H11&amp;"_"&amp;I11&amp;"_"&amp;J11&amp;IF(K11="","","_"&amp;K11),INDEX([1]CatGlob!$C:$C,MATCH(F11&amp;"_"&amp;G11&amp;"_"&amp;H11&amp;"_"&amp;I11&amp;"_"&amp;J11&amp;IF(K11="","","_"&amp;K11),[1]CatGlob!$B:$B,0))))</f>
        <v>RVI_EM_AGG</v>
      </c>
      <c r="N11" s="402" t="str">
        <f t="shared" ref="N11:N74" si="1">+IF(AND(F11="Renta Fija",SUM(ABS(AF11),ABS(AQ11),ABS(BB11))&lt;&gt;0),IF(GG11&lt;&gt;0,"","rev"),"")</f>
        <v/>
      </c>
      <c r="O11" s="402" t="str">
        <f t="shared" ref="O11:O74" si="2">IF(SUM(ABS(AF11),ABS(AQ11),ABS(BB11))&lt;&gt;0,1,"")</f>
        <v/>
      </c>
      <c r="P11" s="401" t="str">
        <f>IF(LEN(B11)&gt;8,INDEX([1]CatGlob!$X:$X,MATCH(M11,[1]CatGlob!$W:$W,0)),"")</f>
        <v>INTER</v>
      </c>
      <c r="Q11" s="403" t="str">
        <f>INDEX([1]CatGlob!P:P,MATCH(M11,[1]CatGlob!O:O,0))</f>
        <v>RVI</v>
      </c>
      <c r="R11" s="403" t="s">
        <v>601</v>
      </c>
      <c r="S11" s="403" t="s">
        <v>601</v>
      </c>
      <c r="T11" s="403" t="str">
        <f>INDEX([1]CatGlob!$D:$D,MATCH($M11,[1]CatGlob!$C:$C,0))</f>
        <v>RVI</v>
      </c>
      <c r="U11" s="403" t="s">
        <v>602</v>
      </c>
      <c r="V11" s="404" t="str">
        <f>INDEX([1]CatGlob!$F:$F,MATCH($M11,[1]CatGlob!$C:$C,0))</f>
        <v>RVI</v>
      </c>
      <c r="W11" s="405"/>
      <c r="X11" s="406">
        <v>0</v>
      </c>
      <c r="Y11" s="407">
        <v>0</v>
      </c>
      <c r="Z11" s="408">
        <v>0</v>
      </c>
      <c r="AA11" s="407">
        <v>0</v>
      </c>
      <c r="AB11" s="408">
        <v>0</v>
      </c>
      <c r="AC11" s="407">
        <v>0</v>
      </c>
      <c r="AD11" s="408">
        <v>0</v>
      </c>
      <c r="AE11" s="407">
        <v>0</v>
      </c>
      <c r="AF11" s="408">
        <v>0</v>
      </c>
      <c r="AG11" s="407">
        <v>0</v>
      </c>
      <c r="AI11" s="406">
        <v>0</v>
      </c>
      <c r="AJ11" s="407">
        <v>0</v>
      </c>
      <c r="AK11" s="408">
        <v>0</v>
      </c>
      <c r="AL11" s="407">
        <v>0</v>
      </c>
      <c r="AM11" s="408">
        <v>0</v>
      </c>
      <c r="AN11" s="407">
        <v>0</v>
      </c>
      <c r="AO11" s="408">
        <v>0</v>
      </c>
      <c r="AP11" s="407">
        <v>0</v>
      </c>
      <c r="AQ11" s="408">
        <v>0</v>
      </c>
      <c r="AR11" s="407">
        <v>0</v>
      </c>
      <c r="AT11" s="406">
        <v>0</v>
      </c>
      <c r="AU11" s="407">
        <v>0</v>
      </c>
      <c r="AV11" s="408">
        <v>0</v>
      </c>
      <c r="AW11" s="407">
        <v>0</v>
      </c>
      <c r="AX11" s="408">
        <v>0</v>
      </c>
      <c r="AY11" s="407">
        <v>0</v>
      </c>
      <c r="AZ11" s="408">
        <v>0</v>
      </c>
      <c r="BA11" s="407">
        <v>0</v>
      </c>
      <c r="BB11" s="408">
        <v>0</v>
      </c>
      <c r="BC11" s="407">
        <v>0</v>
      </c>
    </row>
    <row r="12" spans="1:55" x14ac:dyDescent="0.35">
      <c r="A12" s="385" cm="1">
        <f t="array" ref="A12">IFERROR(_xlfn.IFS(AND(F12="Renta Variable",O12=1),IFERROR(MATCH(B12,[1]RV_Det!C:C,0),"Rev"),AND(J12="Corporativa",O12=1,I12="EM"),IFERROR(MATCH(B12,[1]RF_Corps!B:B,0),"Rev"),AND(F12="Alternativos",O12=1),IFERROR(MATCH(B12,[1]Rep4!C:C,0),"Rev")),"")</f>
        <v>500</v>
      </c>
      <c r="B12" s="394" t="s">
        <v>603</v>
      </c>
      <c r="C12" s="409" t="s">
        <v>604</v>
      </c>
      <c r="D12" s="395" t="s">
        <v>605</v>
      </c>
      <c r="E12" s="396" t="str">
        <f>IF(B12="","",INDEX([1]CatGlob!$S:$S,IFERROR(MATCH(MID(B12,7,1),[1]CatGlob!$R:$R,0),MATCH(MID(B12,1,2),[1]CatGlob!$R:$R,0))))</f>
        <v>DOL</v>
      </c>
      <c r="F12" s="397" t="s">
        <v>43</v>
      </c>
      <c r="G12" s="398" t="s">
        <v>328</v>
      </c>
      <c r="H12" s="399" t="s">
        <v>606</v>
      </c>
      <c r="I12" s="399" t="s">
        <v>600</v>
      </c>
      <c r="J12" s="399" t="s">
        <v>600</v>
      </c>
      <c r="K12" s="396" t="s">
        <v>600</v>
      </c>
      <c r="L12" s="400" t="str">
        <f>IF(ISERROR(MATCH(M12,M$10:M11,0)),M12,"")</f>
        <v>RVI_DM_AGG</v>
      </c>
      <c r="M12" s="401" t="str">
        <f>IF(B12="","",IF(ISERROR(MATCH(F12&amp;"_"&amp;G12&amp;"_"&amp;H12&amp;"_"&amp;I12&amp;"_"&amp;J12&amp;IF(K12="","","_"&amp;K12),[1]CatGlob!$B:$B,0)),F12&amp;"_"&amp;G12&amp;"_"&amp;H12&amp;"_"&amp;I12&amp;"_"&amp;J12&amp;IF(K12="","","_"&amp;K12),INDEX([1]CatGlob!$C:$C,MATCH(F12&amp;"_"&amp;G12&amp;"_"&amp;H12&amp;"_"&amp;I12&amp;"_"&amp;J12&amp;IF(K12="","","_"&amp;K12),[1]CatGlob!$B:$B,0))))</f>
        <v>RVI_DM_AGG</v>
      </c>
      <c r="N12" s="402" t="str">
        <f t="shared" si="1"/>
        <v/>
      </c>
      <c r="O12" s="402">
        <f t="shared" si="2"/>
        <v>1</v>
      </c>
      <c r="P12" s="401" t="str">
        <f>IF(LEN(B12)&gt;8,INDEX([1]CatGlob!$X:$X,MATCH(M12,[1]CatGlob!$W:$W,0)),"")</f>
        <v>INTER</v>
      </c>
      <c r="Q12" s="403" t="str">
        <f>INDEX([1]CatGlob!P:P,MATCH(M12,[1]CatGlob!O:O,0))</f>
        <v>RVI</v>
      </c>
      <c r="R12" s="403" t="s">
        <v>601</v>
      </c>
      <c r="S12" s="403" t="s">
        <v>601</v>
      </c>
      <c r="T12" s="403" t="str">
        <f>INDEX([1]CatGlob!$D:$D,MATCH($M12,[1]CatGlob!$C:$C,0))</f>
        <v>RVI</v>
      </c>
      <c r="U12" s="403" t="s">
        <v>602</v>
      </c>
      <c r="V12" s="404" t="str">
        <f>INDEX([1]CatGlob!$F:$F,MATCH($M12,[1]CatGlob!$C:$C,0))</f>
        <v>RVI</v>
      </c>
      <c r="W12" s="405"/>
      <c r="X12" s="406">
        <v>0</v>
      </c>
      <c r="Y12" s="407">
        <v>0</v>
      </c>
      <c r="Z12" s="408">
        <v>0</v>
      </c>
      <c r="AA12" s="407">
        <v>0</v>
      </c>
      <c r="AB12" s="408">
        <v>0</v>
      </c>
      <c r="AC12" s="407">
        <v>0</v>
      </c>
      <c r="AD12" s="408">
        <v>-6.88202934931178E-8</v>
      </c>
      <c r="AE12" s="407">
        <v>-1.3776838558854401E-5</v>
      </c>
      <c r="AF12" s="408">
        <v>-2.4905094337178101E-8</v>
      </c>
      <c r="AG12" s="407">
        <v>-4.9856437187477697E-6</v>
      </c>
      <c r="AI12" s="406">
        <v>0</v>
      </c>
      <c r="AJ12" s="407">
        <v>0</v>
      </c>
      <c r="AK12" s="408">
        <v>0</v>
      </c>
      <c r="AL12" s="407">
        <v>0</v>
      </c>
      <c r="AM12" s="408">
        <v>0</v>
      </c>
      <c r="AN12" s="407">
        <v>0</v>
      </c>
      <c r="AO12" s="408">
        <v>0</v>
      </c>
      <c r="AP12" s="407">
        <v>0</v>
      </c>
      <c r="AQ12" s="408">
        <v>0</v>
      </c>
      <c r="AR12" s="407">
        <v>0</v>
      </c>
      <c r="AT12" s="406">
        <v>0</v>
      </c>
      <c r="AU12" s="407">
        <v>0</v>
      </c>
      <c r="AV12" s="408">
        <v>0</v>
      </c>
      <c r="AW12" s="407">
        <v>0</v>
      </c>
      <c r="AX12" s="408">
        <v>0</v>
      </c>
      <c r="AY12" s="407">
        <v>0</v>
      </c>
      <c r="AZ12" s="408">
        <v>0</v>
      </c>
      <c r="BA12" s="407">
        <v>0</v>
      </c>
      <c r="BB12" s="408">
        <v>0</v>
      </c>
      <c r="BC12" s="407">
        <v>0</v>
      </c>
    </row>
    <row r="13" spans="1:55" x14ac:dyDescent="0.35">
      <c r="A13" s="385" cm="1">
        <f t="array" ref="A13">IFERROR(_xlfn.IFS(AND(F13="Renta Variable",O13=1),IFERROR(MATCH(B13,[1]RV_Det!C:C,0),"Rev"),AND(J13="Corporativa",O13=1,I13="EM"),IFERROR(MATCH(B13,[1]RF_Corps!B:B,0),"Rev"),AND(F13="Alternativos",O13=1),IFERROR(MATCH(B13,[1]Rep4!C:C,0),"Rev")),"")</f>
        <v>194</v>
      </c>
      <c r="B13" s="394" t="s">
        <v>607</v>
      </c>
      <c r="C13" s="409" t="s">
        <v>608</v>
      </c>
      <c r="D13" s="394" t="s">
        <v>609</v>
      </c>
      <c r="E13" s="396" t="str">
        <f>IF(B13="","",INDEX([1]CatGlob!$S:$S,IFERROR(MATCH(MID(B13,7,1),[1]CatGlob!$R:$R,0),MATCH(MID(B13,1,2),[1]CatGlob!$R:$R,0))))</f>
        <v>DOL</v>
      </c>
      <c r="F13" s="397" t="s">
        <v>442</v>
      </c>
      <c r="G13" s="398" t="s">
        <v>610</v>
      </c>
      <c r="H13" s="399" t="s">
        <v>229</v>
      </c>
      <c r="I13" s="399" t="s">
        <v>358</v>
      </c>
      <c r="J13" s="399" t="s">
        <v>611</v>
      </c>
      <c r="K13" s="396" t="s">
        <v>307</v>
      </c>
      <c r="L13" s="400" t="str">
        <f>IF(ISERROR(MATCH(M13,M$10:M12,0)),M13,"")</f>
        <v>HCD_INT_EM_CORP_HY</v>
      </c>
      <c r="M13" s="401" t="str">
        <f>IF(B13="","",IF(ISERROR(MATCH(F13&amp;"_"&amp;G13&amp;"_"&amp;H13&amp;"_"&amp;I13&amp;"_"&amp;J13&amp;IF(K13="","","_"&amp;K13),[1]CatGlob!$B:$B,0)),F13&amp;"_"&amp;G13&amp;"_"&amp;H13&amp;"_"&amp;I13&amp;"_"&amp;J13&amp;IF(K13="","","_"&amp;K13),INDEX([1]CatGlob!$C:$C,MATCH(F13&amp;"_"&amp;G13&amp;"_"&amp;H13&amp;"_"&amp;I13&amp;"_"&amp;J13&amp;IF(K13="","","_"&amp;K13),[1]CatGlob!$B:$B,0))))</f>
        <v>HCD_INT_EM_CORP_HY</v>
      </c>
      <c r="N13" s="402" t="str">
        <f>+IF(AND(F13="Renta Fija",SUM(ABS(AF13),ABS(AQ13),ABS(BB13))&lt;&gt;0),IF(GG13&lt;&gt;0,"","rev"),"")</f>
        <v>rev</v>
      </c>
      <c r="O13" s="402">
        <f t="shared" si="2"/>
        <v>1</v>
      </c>
      <c r="P13" s="401" t="str">
        <f>IF(LEN(B13)&gt;8,INDEX([1]CatGlob!$X:$X,MATCH(M13,[1]CatGlob!$W:$W,0)),"")</f>
        <v>EMC</v>
      </c>
      <c r="Q13" s="403" t="str">
        <f>INDEX([1]CatGlob!P:P,MATCH(M13,[1]CatGlob!O:O,0))</f>
        <v>RFIC</v>
      </c>
      <c r="R13" s="403" t="s">
        <v>601</v>
      </c>
      <c r="S13" s="403" t="s">
        <v>601</v>
      </c>
      <c r="T13" s="403" t="str">
        <f>INDEX([1]CatGlob!$D:$D,MATCH($M13,[1]CatGlob!$C:$C,0))</f>
        <v>RFI</v>
      </c>
      <c r="U13" s="403" t="s">
        <v>612</v>
      </c>
      <c r="V13" s="404" t="str">
        <f>INDEX([1]CatGlob!$F:$F,MATCH($M13,[1]CatGlob!$C:$C,0))</f>
        <v>RFI</v>
      </c>
      <c r="W13" s="405"/>
      <c r="X13" s="406">
        <v>3.3604425661392201E-3</v>
      </c>
      <c r="Y13" s="407">
        <v>0.19854002969887899</v>
      </c>
      <c r="Z13" s="408">
        <v>3.3604425661392201E-3</v>
      </c>
      <c r="AA13" s="407">
        <v>0.19854002969887899</v>
      </c>
      <c r="AB13" s="408">
        <v>3.3604384194451599E-3</v>
      </c>
      <c r="AC13" s="407">
        <v>0.19853978470596401</v>
      </c>
      <c r="AD13" s="408">
        <v>3.3604425661392201E-3</v>
      </c>
      <c r="AE13" s="407">
        <v>0.19854002969887899</v>
      </c>
      <c r="AF13" s="408">
        <v>3.3604404599130101E-3</v>
      </c>
      <c r="AG13" s="407">
        <v>0.19853990525987</v>
      </c>
      <c r="AI13" s="406">
        <v>0</v>
      </c>
      <c r="AJ13" s="407">
        <v>0</v>
      </c>
      <c r="AK13" s="408">
        <v>0</v>
      </c>
      <c r="AL13" s="407">
        <v>0</v>
      </c>
      <c r="AM13" s="408">
        <v>0</v>
      </c>
      <c r="AN13" s="407">
        <v>0</v>
      </c>
      <c r="AO13" s="408">
        <v>0</v>
      </c>
      <c r="AP13" s="407">
        <v>0</v>
      </c>
      <c r="AQ13" s="408">
        <v>0</v>
      </c>
      <c r="AR13" s="407">
        <v>0</v>
      </c>
      <c r="AT13" s="406">
        <v>0</v>
      </c>
      <c r="AU13" s="407">
        <v>0</v>
      </c>
      <c r="AV13" s="408">
        <v>0</v>
      </c>
      <c r="AW13" s="407">
        <v>0</v>
      </c>
      <c r="AX13" s="408">
        <v>0</v>
      </c>
      <c r="AY13" s="407">
        <v>0</v>
      </c>
      <c r="AZ13" s="408">
        <v>0</v>
      </c>
      <c r="BA13" s="407">
        <v>0</v>
      </c>
      <c r="BB13" s="408">
        <v>0</v>
      </c>
      <c r="BC13" s="407">
        <v>0</v>
      </c>
    </row>
    <row r="14" spans="1:55" x14ac:dyDescent="0.35">
      <c r="A14" s="385" cm="1">
        <f t="array" ref="A14">IFERROR(_xlfn.IFS(AND(F14="Renta Variable",O14=1),IFERROR(MATCH(B14,[1]RV_Det!C:C,0),"Rev"),AND(J14="Corporativa",O14=1,I14="EM"),IFERROR(MATCH(B14,[1]RF_Corps!B:B,0),"Rev"),AND(F14="Alternativos",O14=1),IFERROR(MATCH(B14,[1]Rep4!C:C,0),"Rev")),"")</f>
        <v>195</v>
      </c>
      <c r="B14" s="394" t="s">
        <v>613</v>
      </c>
      <c r="C14" s="409" t="s">
        <v>614</v>
      </c>
      <c r="D14" s="394" t="s">
        <v>609</v>
      </c>
      <c r="E14" s="396" t="str">
        <f>IF(B14="","",INDEX([1]CatGlob!$S:$S,IFERROR(MATCH(MID(B14,7,1),[1]CatGlob!$R:$R,0),MATCH(MID(B14,1,2),[1]CatGlob!$R:$R,0))))</f>
        <v>DOL</v>
      </c>
      <c r="F14" s="397" t="s">
        <v>442</v>
      </c>
      <c r="G14" s="398" t="s">
        <v>610</v>
      </c>
      <c r="H14" s="399" t="s">
        <v>229</v>
      </c>
      <c r="I14" s="399" t="s">
        <v>358</v>
      </c>
      <c r="J14" s="399" t="s">
        <v>611</v>
      </c>
      <c r="K14" s="396" t="s">
        <v>307</v>
      </c>
      <c r="L14" s="400" t="str">
        <f>IF(ISERROR(MATCH(M14,M$10:M13,0)),M14,"")</f>
        <v/>
      </c>
      <c r="M14" s="401" t="str">
        <f>IF(B14="","",IF(ISERROR(MATCH(F14&amp;"_"&amp;G14&amp;"_"&amp;H14&amp;"_"&amp;I14&amp;"_"&amp;J14&amp;IF(K14="","","_"&amp;K14),[1]CatGlob!$B:$B,0)),F14&amp;"_"&amp;G14&amp;"_"&amp;H14&amp;"_"&amp;I14&amp;"_"&amp;J14&amp;IF(K14="","","_"&amp;K14),INDEX([1]CatGlob!$C:$C,MATCH(F14&amp;"_"&amp;G14&amp;"_"&amp;H14&amp;"_"&amp;I14&amp;"_"&amp;J14&amp;IF(K14="","","_"&amp;K14),[1]CatGlob!$B:$B,0))))</f>
        <v>HCD_INT_EM_CORP_HY</v>
      </c>
      <c r="N14" s="402" t="str">
        <f t="shared" ref="N14:N77" si="3">+IF(AND(F14="Renta Fija",SUM(ABS(AF14),ABS(AQ14),ABS(BB14))&lt;&gt;0),IF(GG14&lt;&gt;0,"","rev"),"")</f>
        <v>rev</v>
      </c>
      <c r="O14" s="402">
        <f t="shared" si="2"/>
        <v>1</v>
      </c>
      <c r="P14" s="401" t="str">
        <f>IF(LEN(B14)&gt;8,INDEX([1]CatGlob!$X:$X,MATCH(M14,[1]CatGlob!$W:$W,0)),"")</f>
        <v>EMC</v>
      </c>
      <c r="Q14" s="403" t="str">
        <f>INDEX([1]CatGlob!P:P,MATCH(M14,[1]CatGlob!O:O,0))</f>
        <v>RFIC</v>
      </c>
      <c r="R14" s="403" t="s">
        <v>601</v>
      </c>
      <c r="S14" s="403" t="s">
        <v>601</v>
      </c>
      <c r="T14" s="403" t="str">
        <f>INDEX([1]CatGlob!$D:$D,MATCH($M14,[1]CatGlob!$C:$C,0))</f>
        <v>RFI</v>
      </c>
      <c r="U14" s="403" t="s">
        <v>612</v>
      </c>
      <c r="V14" s="404" t="str">
        <f>INDEX([1]CatGlob!$F:$F,MATCH($M14,[1]CatGlob!$C:$C,0))</f>
        <v>RFI</v>
      </c>
      <c r="W14" s="405"/>
      <c r="X14" s="406">
        <v>0</v>
      </c>
      <c r="Y14" s="407">
        <v>0</v>
      </c>
      <c r="Z14" s="408">
        <v>0</v>
      </c>
      <c r="AA14" s="407">
        <v>0</v>
      </c>
      <c r="AB14" s="408">
        <v>-8.6363078075187196E-3</v>
      </c>
      <c r="AC14" s="407">
        <v>0.19022602850693501</v>
      </c>
      <c r="AD14" s="408">
        <v>0</v>
      </c>
      <c r="AE14" s="407">
        <v>0</v>
      </c>
      <c r="AF14" s="408">
        <v>-4.3866312849175897E-3</v>
      </c>
      <c r="AG14" s="407">
        <v>9.6621318560192598E-2</v>
      </c>
      <c r="AI14" s="406">
        <v>0</v>
      </c>
      <c r="AJ14" s="407">
        <v>0</v>
      </c>
      <c r="AK14" s="408">
        <v>0</v>
      </c>
      <c r="AL14" s="407">
        <v>0</v>
      </c>
      <c r="AM14" s="408">
        <v>0</v>
      </c>
      <c r="AN14" s="407">
        <v>0</v>
      </c>
      <c r="AO14" s="408">
        <v>0</v>
      </c>
      <c r="AP14" s="407">
        <v>0</v>
      </c>
      <c r="AQ14" s="408">
        <v>0</v>
      </c>
      <c r="AR14" s="407">
        <v>0</v>
      </c>
      <c r="AT14" s="406">
        <v>0</v>
      </c>
      <c r="AU14" s="407">
        <v>0</v>
      </c>
      <c r="AV14" s="408">
        <v>0</v>
      </c>
      <c r="AW14" s="407">
        <v>0</v>
      </c>
      <c r="AX14" s="408">
        <v>0</v>
      </c>
      <c r="AY14" s="407">
        <v>0</v>
      </c>
      <c r="AZ14" s="408">
        <v>0</v>
      </c>
      <c r="BA14" s="407">
        <v>0</v>
      </c>
      <c r="BB14" s="408">
        <v>0</v>
      </c>
      <c r="BC14" s="407">
        <v>0</v>
      </c>
    </row>
    <row r="15" spans="1:55" x14ac:dyDescent="0.35">
      <c r="A15" s="385" cm="1">
        <f t="array" ref="A15">IFERROR(_xlfn.IFS(AND(F15="Renta Variable",O15=1),IFERROR(MATCH(B15,[1]RV_Det!C:C,0),"Rev"),AND(J15="Corporativa",O15=1,I15="EM"),IFERROR(MATCH(B15,[1]RF_Corps!B:B,0),"Rev"),AND(F15="Alternativos",O15=1),IFERROR(MATCH(B15,[1]Rep4!C:C,0),"Rev")),"")</f>
        <v>182</v>
      </c>
      <c r="B15" s="394" t="s">
        <v>615</v>
      </c>
      <c r="C15" s="409" t="s">
        <v>616</v>
      </c>
      <c r="D15" s="395" t="s">
        <v>617</v>
      </c>
      <c r="E15" s="396" t="str">
        <f>IF(B15="","",INDEX([1]CatGlob!$S:$S,IFERROR(MATCH(MID(B15,7,1),[1]CatGlob!$R:$R,0),MATCH(MID(B15,1,2),[1]CatGlob!$R:$R,0))))</f>
        <v>EUR</v>
      </c>
      <c r="F15" s="397" t="s">
        <v>618</v>
      </c>
      <c r="G15" s="398" t="s">
        <v>229</v>
      </c>
      <c r="H15" s="399" t="s">
        <v>133</v>
      </c>
      <c r="I15" s="399" t="s">
        <v>600</v>
      </c>
      <c r="J15" s="399" t="s">
        <v>600</v>
      </c>
      <c r="K15" s="396" t="s">
        <v>600</v>
      </c>
      <c r="L15" s="400" t="str">
        <f>IF(ISERROR(MATCH(M15,M$10:M14,0)),M15,"")</f>
        <v>ALT_I_INF</v>
      </c>
      <c r="M15" s="401" t="str">
        <f>IF(B15="","",IF(ISERROR(MATCH(F15&amp;"_"&amp;G15&amp;"_"&amp;H15&amp;"_"&amp;I15&amp;"_"&amp;J15&amp;IF(K15="","","_"&amp;K15),[1]CatGlob!$B:$B,0)),F15&amp;"_"&amp;G15&amp;"_"&amp;H15&amp;"_"&amp;I15&amp;"_"&amp;J15&amp;IF(K15="","","_"&amp;K15),INDEX([1]CatGlob!$C:$C,MATCH(F15&amp;"_"&amp;G15&amp;"_"&amp;H15&amp;"_"&amp;I15&amp;"_"&amp;J15&amp;IF(K15="","","_"&amp;K15),[1]CatGlob!$B:$B,0))))</f>
        <v>ALT_I_INF</v>
      </c>
      <c r="N15" s="402" t="str">
        <f t="shared" si="3"/>
        <v/>
      </c>
      <c r="O15" s="402">
        <f t="shared" si="2"/>
        <v>1</v>
      </c>
      <c r="P15" s="401" t="str">
        <f>IF(LEN(B15)&gt;8,INDEX([1]CatGlob!$X:$X,MATCH(M15,[1]CatGlob!$W:$W,0)),"")</f>
        <v>ALT</v>
      </c>
      <c r="Q15" s="403" t="str">
        <f>INDEX([1]CatGlob!P:P,MATCH(M15,[1]CatGlob!O:O,0))</f>
        <v>ALT</v>
      </c>
      <c r="R15" s="403" t="s">
        <v>601</v>
      </c>
      <c r="S15" s="403" t="s">
        <v>601</v>
      </c>
      <c r="T15" s="403" t="str">
        <f>INDEX([1]CatGlob!$D:$D,MATCH($M15,[1]CatGlob!$C:$C,0))</f>
        <v>REIT</v>
      </c>
      <c r="U15" s="403" t="s">
        <v>619</v>
      </c>
      <c r="V15" s="404" t="str">
        <f>INDEX([1]CatGlob!$F:$F,MATCH($M15,[1]CatGlob!$C:$C,0))</f>
        <v>-</v>
      </c>
      <c r="W15" s="405"/>
      <c r="X15" s="406">
        <v>0</v>
      </c>
      <c r="Y15" s="407">
        <v>0</v>
      </c>
      <c r="Z15" s="408">
        <v>0</v>
      </c>
      <c r="AA15" s="407">
        <v>0</v>
      </c>
      <c r="AB15" s="408">
        <v>0</v>
      </c>
      <c r="AC15" s="407">
        <v>0</v>
      </c>
      <c r="AD15" s="408">
        <v>0</v>
      </c>
      <c r="AE15" s="407">
        <v>0</v>
      </c>
      <c r="AF15" s="408">
        <v>0</v>
      </c>
      <c r="AG15" s="407">
        <v>0</v>
      </c>
      <c r="AI15" s="406">
        <v>0</v>
      </c>
      <c r="AJ15" s="407">
        <v>0</v>
      </c>
      <c r="AK15" s="408">
        <v>-1.32173270509202E-2</v>
      </c>
      <c r="AL15" s="407">
        <v>0</v>
      </c>
      <c r="AM15" s="408">
        <v>0</v>
      </c>
      <c r="AN15" s="407">
        <v>0</v>
      </c>
      <c r="AO15" s="408">
        <v>0</v>
      </c>
      <c r="AP15" s="407">
        <v>0</v>
      </c>
      <c r="AQ15" s="408">
        <v>-3.8155594443132199E-3</v>
      </c>
      <c r="AR15" s="407">
        <v>0</v>
      </c>
      <c r="AT15" s="406">
        <v>0</v>
      </c>
      <c r="AU15" s="407">
        <v>0</v>
      </c>
      <c r="AV15" s="408">
        <v>-1.17045097930589E-2</v>
      </c>
      <c r="AW15" s="407">
        <v>0</v>
      </c>
      <c r="AX15" s="408">
        <v>0</v>
      </c>
      <c r="AY15" s="407">
        <v>0</v>
      </c>
      <c r="AZ15" s="408">
        <v>0</v>
      </c>
      <c r="BA15" s="407">
        <v>0</v>
      </c>
      <c r="BB15" s="408">
        <v>-5.3569725748320498E-3</v>
      </c>
      <c r="BC15" s="407">
        <v>0</v>
      </c>
    </row>
    <row r="16" spans="1:55" x14ac:dyDescent="0.35">
      <c r="A16" s="385" cm="1">
        <f t="array" ref="A16">IFERROR(_xlfn.IFS(AND(F16="Renta Variable",O16=1),IFERROR(MATCH(B16,[1]RV_Det!C:C,0),"Rev"),AND(J16="Corporativa",O16=1,I16="EM"),IFERROR(MATCH(B16,[1]RF_Corps!B:B,0),"Rev"),AND(F16="Alternativos",O16=1),IFERROR(MATCH(B16,[1]Rep4!C:C,0),"Rev")),"")</f>
        <v>192</v>
      </c>
      <c r="B16" s="394" t="s">
        <v>620</v>
      </c>
      <c r="C16" s="409" t="s">
        <v>621</v>
      </c>
      <c r="D16" s="395" t="s">
        <v>622</v>
      </c>
      <c r="E16" s="396" t="str">
        <f>IF(B16="","",INDEX([1]CatGlob!$S:$S,IFERROR(MATCH(MID(B16,7,1),[1]CatGlob!$R:$R,0),MATCH(MID(B16,1,2),[1]CatGlob!$R:$R,0))))</f>
        <v>DOL</v>
      </c>
      <c r="F16" s="397" t="s">
        <v>618</v>
      </c>
      <c r="G16" s="398" t="s">
        <v>229</v>
      </c>
      <c r="H16" s="399" t="s">
        <v>133</v>
      </c>
      <c r="I16" s="399" t="s">
        <v>600</v>
      </c>
      <c r="J16" s="399" t="s">
        <v>600</v>
      </c>
      <c r="K16" s="396" t="s">
        <v>600</v>
      </c>
      <c r="L16" s="400" t="str">
        <f>IF(ISERROR(MATCH(M16,M$10:M15,0)),M16,"")</f>
        <v/>
      </c>
      <c r="M16" s="401" t="str">
        <f>IF(B16="","",IF(ISERROR(MATCH(F16&amp;"_"&amp;G16&amp;"_"&amp;H16&amp;"_"&amp;I16&amp;"_"&amp;J16&amp;IF(K16="","","_"&amp;K16),[1]CatGlob!$B:$B,0)),F16&amp;"_"&amp;G16&amp;"_"&amp;H16&amp;"_"&amp;I16&amp;"_"&amp;J16&amp;IF(K16="","","_"&amp;K16),INDEX([1]CatGlob!$C:$C,MATCH(F16&amp;"_"&amp;G16&amp;"_"&amp;H16&amp;"_"&amp;I16&amp;"_"&amp;J16&amp;IF(K16="","","_"&amp;K16),[1]CatGlob!$B:$B,0))))</f>
        <v>ALT_I_INF</v>
      </c>
      <c r="N16" s="402" t="str">
        <f t="shared" si="3"/>
        <v/>
      </c>
      <c r="O16" s="402">
        <f t="shared" si="2"/>
        <v>1</v>
      </c>
      <c r="P16" s="401" t="str">
        <f>IF(LEN(B16)&gt;8,INDEX([1]CatGlob!$X:$X,MATCH(M16,[1]CatGlob!$W:$W,0)),"")</f>
        <v>ALT</v>
      </c>
      <c r="Q16" s="403" t="str">
        <f>INDEX([1]CatGlob!P:P,MATCH(M16,[1]CatGlob!O:O,0))</f>
        <v>ALT</v>
      </c>
      <c r="R16" s="403" t="s">
        <v>601</v>
      </c>
      <c r="S16" s="403" t="s">
        <v>601</v>
      </c>
      <c r="T16" s="403" t="str">
        <f>INDEX([1]CatGlob!$D:$D,MATCH($M16,[1]CatGlob!$C:$C,0))</f>
        <v>REIT</v>
      </c>
      <c r="U16" s="403" t="s">
        <v>619</v>
      </c>
      <c r="V16" s="404" t="str">
        <f>INDEX([1]CatGlob!$F:$F,MATCH($M16,[1]CatGlob!$C:$C,0))</f>
        <v>-</v>
      </c>
      <c r="W16" s="405"/>
      <c r="X16" s="406">
        <v>0</v>
      </c>
      <c r="Y16" s="407">
        <v>0</v>
      </c>
      <c r="Z16" s="408">
        <v>0</v>
      </c>
      <c r="AA16" s="407">
        <v>0</v>
      </c>
      <c r="AB16" s="408">
        <v>0</v>
      </c>
      <c r="AC16" s="407">
        <v>0</v>
      </c>
      <c r="AD16" s="408">
        <v>0</v>
      </c>
      <c r="AE16" s="407">
        <v>0</v>
      </c>
      <c r="AF16" s="408">
        <v>0</v>
      </c>
      <c r="AG16" s="407">
        <v>0</v>
      </c>
      <c r="AI16" s="406">
        <v>0</v>
      </c>
      <c r="AJ16" s="407">
        <v>0</v>
      </c>
      <c r="AK16" s="408">
        <v>0</v>
      </c>
      <c r="AL16" s="407">
        <v>0</v>
      </c>
      <c r="AM16" s="408">
        <v>-1.17532223650351E-2</v>
      </c>
      <c r="AN16" s="407">
        <v>0</v>
      </c>
      <c r="AO16" s="408">
        <v>0</v>
      </c>
      <c r="AP16" s="407">
        <v>0</v>
      </c>
      <c r="AQ16" s="408">
        <v>-5.2233280570344997E-3</v>
      </c>
      <c r="AR16" s="407">
        <v>0</v>
      </c>
      <c r="AT16" s="406">
        <v>0</v>
      </c>
      <c r="AU16" s="407">
        <v>0</v>
      </c>
      <c r="AV16" s="408">
        <v>0</v>
      </c>
      <c r="AW16" s="407">
        <v>0</v>
      </c>
      <c r="AX16" s="408">
        <v>0</v>
      </c>
      <c r="AY16" s="407">
        <v>0</v>
      </c>
      <c r="AZ16" s="408">
        <v>0</v>
      </c>
      <c r="BA16" s="407">
        <v>0</v>
      </c>
      <c r="BB16" s="408">
        <v>0</v>
      </c>
      <c r="BC16" s="407">
        <v>0</v>
      </c>
    </row>
    <row r="17" spans="1:55" x14ac:dyDescent="0.35">
      <c r="A17" s="385" cm="1">
        <f t="array" ref="A17">IFERROR(_xlfn.IFS(AND(F17="Renta Variable",O17=1),IFERROR(MATCH(B17,[1]RV_Det!C:C,0),"Rev"),AND(J17="Corporativa",O17=1,I17="EM"),IFERROR(MATCH(B17,[1]RF_Corps!B:B,0),"Rev"),AND(F17="Alternativos",O17=1),IFERROR(MATCH(B17,[1]Rep4!C:C,0),"Rev")),"")</f>
        <v>187</v>
      </c>
      <c r="B17" s="394" t="s">
        <v>623</v>
      </c>
      <c r="C17" s="409" t="s">
        <v>624</v>
      </c>
      <c r="D17" s="395" t="s">
        <v>624</v>
      </c>
      <c r="E17" s="396" t="str">
        <f>IF(B17="","",INDEX([1]CatGlob!$S:$S,IFERROR(MATCH(MID(B17,7,1),[1]CatGlob!$R:$R,0),MATCH(MID(B17,1,2),[1]CatGlob!$R:$R,0))))</f>
        <v>DOL</v>
      </c>
      <c r="F17" s="397" t="s">
        <v>618</v>
      </c>
      <c r="G17" s="398" t="s">
        <v>229</v>
      </c>
      <c r="H17" s="399" t="s">
        <v>133</v>
      </c>
      <c r="I17" s="399" t="s">
        <v>600</v>
      </c>
      <c r="J17" s="399" t="s">
        <v>600</v>
      </c>
      <c r="K17" s="396" t="s">
        <v>600</v>
      </c>
      <c r="L17" s="400" t="str">
        <f>IF(ISERROR(MATCH(M17,M$10:M16,0)),M17,"")</f>
        <v/>
      </c>
      <c r="M17" s="401" t="str">
        <f>IF(B17="","",IF(ISERROR(MATCH(F17&amp;"_"&amp;G17&amp;"_"&amp;H17&amp;"_"&amp;I17&amp;"_"&amp;J17&amp;IF(K17="","","_"&amp;K17),[1]CatGlob!$B:$B,0)),F17&amp;"_"&amp;G17&amp;"_"&amp;H17&amp;"_"&amp;I17&amp;"_"&amp;J17&amp;IF(K17="","","_"&amp;K17),INDEX([1]CatGlob!$C:$C,MATCH(F17&amp;"_"&amp;G17&amp;"_"&amp;H17&amp;"_"&amp;I17&amp;"_"&amp;J17&amp;IF(K17="","","_"&amp;K17),[1]CatGlob!$B:$B,0))))</f>
        <v>ALT_I_INF</v>
      </c>
      <c r="N17" s="402" t="str">
        <f t="shared" si="3"/>
        <v/>
      </c>
      <c r="O17" s="402">
        <f t="shared" si="2"/>
        <v>1</v>
      </c>
      <c r="P17" s="401" t="str">
        <f>IF(LEN(B17)&gt;8,INDEX([1]CatGlob!$X:$X,MATCH(M17,[1]CatGlob!$W:$W,0)),"")</f>
        <v>ALT</v>
      </c>
      <c r="Q17" s="403" t="str">
        <f>INDEX([1]CatGlob!P:P,MATCH(M17,[1]CatGlob!O:O,0))</f>
        <v>ALT</v>
      </c>
      <c r="R17" s="403" t="s">
        <v>601</v>
      </c>
      <c r="S17" s="403" t="s">
        <v>601</v>
      </c>
      <c r="T17" s="403" t="str">
        <f>INDEX([1]CatGlob!$D:$D,MATCH($M17,[1]CatGlob!$C:$C,0))</f>
        <v>REIT</v>
      </c>
      <c r="U17" s="403" t="s">
        <v>619</v>
      </c>
      <c r="V17" s="404" t="str">
        <f>INDEX([1]CatGlob!$F:$F,MATCH($M17,[1]CatGlob!$C:$C,0))</f>
        <v>-</v>
      </c>
      <c r="W17" s="405"/>
      <c r="X17" s="406">
        <v>0</v>
      </c>
      <c r="Y17" s="407">
        <v>0</v>
      </c>
      <c r="Z17" s="408">
        <v>0</v>
      </c>
      <c r="AA17" s="407">
        <v>0</v>
      </c>
      <c r="AB17" s="408">
        <v>0</v>
      </c>
      <c r="AC17" s="407">
        <v>0</v>
      </c>
      <c r="AD17" s="408">
        <v>0</v>
      </c>
      <c r="AE17" s="407">
        <v>0</v>
      </c>
      <c r="AF17" s="408">
        <v>0</v>
      </c>
      <c r="AG17" s="407">
        <v>0</v>
      </c>
      <c r="AI17" s="406">
        <v>1.3010232342238699E-2</v>
      </c>
      <c r="AJ17" s="407">
        <v>-8.6341298469738703E-2</v>
      </c>
      <c r="AK17" s="408">
        <v>1.3010232342238699E-2</v>
      </c>
      <c r="AL17" s="407">
        <v>-8.6341298469738703E-2</v>
      </c>
      <c r="AM17" s="408">
        <v>1.3010232342238699E-2</v>
      </c>
      <c r="AN17" s="407">
        <v>-8.6341298469738703E-2</v>
      </c>
      <c r="AO17" s="408">
        <v>1.3010232342238699E-2</v>
      </c>
      <c r="AP17" s="407">
        <v>-8.6341298469738703E-2</v>
      </c>
      <c r="AQ17" s="408">
        <v>1.3010232342238699E-2</v>
      </c>
      <c r="AR17" s="407">
        <v>-8.6341298469738703E-2</v>
      </c>
      <c r="AT17" s="406">
        <v>9.5805087702317705E-3</v>
      </c>
      <c r="AU17" s="407">
        <v>-6.3580230195148205E-2</v>
      </c>
      <c r="AV17" s="408">
        <v>9.5805087702317705E-3</v>
      </c>
      <c r="AW17" s="407">
        <v>-6.3580230195148205E-2</v>
      </c>
      <c r="AX17" s="408">
        <v>9.5805087702317705E-3</v>
      </c>
      <c r="AY17" s="407">
        <v>-6.3580230195148205E-2</v>
      </c>
      <c r="AZ17" s="408">
        <v>9.5805087702317705E-3</v>
      </c>
      <c r="BA17" s="407">
        <v>-6.3580230195148205E-2</v>
      </c>
      <c r="BB17" s="408">
        <v>9.5805087702317705E-3</v>
      </c>
      <c r="BC17" s="407">
        <v>-6.3580230195148205E-2</v>
      </c>
    </row>
    <row r="18" spans="1:55" x14ac:dyDescent="0.35">
      <c r="A18" s="385" cm="1">
        <f t="array" ref="A18">IFERROR(_xlfn.IFS(AND(F18="Renta Variable",O18=1),IFERROR(MATCH(B18,[1]RV_Det!C:C,0),"Rev"),AND(J18="Corporativa",O18=1,I18="EM"),IFERROR(MATCH(B18,[1]RF_Corps!B:B,0),"Rev"),AND(F18="Alternativos",O18=1),IFERROR(MATCH(B18,[1]Rep4!C:C,0),"Rev")),"")</f>
        <v>184</v>
      </c>
      <c r="B18" s="394" t="s">
        <v>625</v>
      </c>
      <c r="C18" s="409" t="s">
        <v>626</v>
      </c>
      <c r="D18" s="395" t="s">
        <v>626</v>
      </c>
      <c r="E18" s="396" t="str">
        <f>IF(B18="","",INDEX([1]CatGlob!$S:$S,IFERROR(MATCH(MID(B18,7,1),[1]CatGlob!$R:$R,0),MATCH(MID(B18,1,2),[1]CatGlob!$R:$R,0))))</f>
        <v>DOL</v>
      </c>
      <c r="F18" s="397" t="s">
        <v>618</v>
      </c>
      <c r="G18" s="398" t="s">
        <v>229</v>
      </c>
      <c r="H18" s="399" t="s">
        <v>133</v>
      </c>
      <c r="I18" s="399" t="s">
        <v>600</v>
      </c>
      <c r="J18" s="399" t="s">
        <v>600</v>
      </c>
      <c r="K18" s="396" t="s">
        <v>600</v>
      </c>
      <c r="L18" s="400" t="str">
        <f>IF(ISERROR(MATCH(M18,M$10:M17,0)),M18,"")</f>
        <v/>
      </c>
      <c r="M18" s="401" t="str">
        <f>IF(B18="","",IF(ISERROR(MATCH(F18&amp;"_"&amp;G18&amp;"_"&amp;H18&amp;"_"&amp;I18&amp;"_"&amp;J18&amp;IF(K18="","","_"&amp;K18),[1]CatGlob!$B:$B,0)),F18&amp;"_"&amp;G18&amp;"_"&amp;H18&amp;"_"&amp;I18&amp;"_"&amp;J18&amp;IF(K18="","","_"&amp;K18),INDEX([1]CatGlob!$C:$C,MATCH(F18&amp;"_"&amp;G18&amp;"_"&amp;H18&amp;"_"&amp;I18&amp;"_"&amp;J18&amp;IF(K18="","","_"&amp;K18),[1]CatGlob!$B:$B,0))))</f>
        <v>ALT_I_INF</v>
      </c>
      <c r="N18" s="402" t="str">
        <f t="shared" si="3"/>
        <v/>
      </c>
      <c r="O18" s="402">
        <f t="shared" si="2"/>
        <v>1</v>
      </c>
      <c r="P18" s="401" t="str">
        <f>IF(LEN(B18)&gt;8,INDEX([1]CatGlob!$X:$X,MATCH(M18,[1]CatGlob!$W:$W,0)),"")</f>
        <v>ALT</v>
      </c>
      <c r="Q18" s="403" t="str">
        <f>INDEX([1]CatGlob!P:P,MATCH(M18,[1]CatGlob!O:O,0))</f>
        <v>ALT</v>
      </c>
      <c r="R18" s="403" t="s">
        <v>601</v>
      </c>
      <c r="S18" s="403" t="s">
        <v>601</v>
      </c>
      <c r="T18" s="403" t="str">
        <f>INDEX([1]CatGlob!$D:$D,MATCH($M18,[1]CatGlob!$C:$C,0))</f>
        <v>REIT</v>
      </c>
      <c r="U18" s="403" t="s">
        <v>619</v>
      </c>
      <c r="V18" s="404" t="str">
        <f>INDEX([1]CatGlob!$F:$F,MATCH($M18,[1]CatGlob!$C:$C,0))</f>
        <v>-</v>
      </c>
      <c r="W18" s="405"/>
      <c r="X18" s="406">
        <v>0</v>
      </c>
      <c r="Y18" s="407">
        <v>0</v>
      </c>
      <c r="Z18" s="408">
        <v>0</v>
      </c>
      <c r="AA18" s="407">
        <v>0</v>
      </c>
      <c r="AB18" s="408">
        <v>0</v>
      </c>
      <c r="AC18" s="407">
        <v>0</v>
      </c>
      <c r="AD18" s="408">
        <v>0</v>
      </c>
      <c r="AE18" s="407">
        <v>0</v>
      </c>
      <c r="AF18" s="408">
        <v>0</v>
      </c>
      <c r="AG18" s="407">
        <v>0</v>
      </c>
      <c r="AI18" s="406">
        <v>0</v>
      </c>
      <c r="AJ18" s="407">
        <v>0</v>
      </c>
      <c r="AK18" s="408">
        <v>-1.45457879197902E-2</v>
      </c>
      <c r="AL18" s="407">
        <v>0</v>
      </c>
      <c r="AM18" s="408">
        <v>0</v>
      </c>
      <c r="AN18" s="407">
        <v>0</v>
      </c>
      <c r="AO18" s="408">
        <v>0</v>
      </c>
      <c r="AP18" s="407">
        <v>0</v>
      </c>
      <c r="AQ18" s="408">
        <v>-4.1990576656320703E-3</v>
      </c>
      <c r="AR18" s="407">
        <v>0</v>
      </c>
      <c r="AT18" s="406">
        <v>0</v>
      </c>
      <c r="AU18" s="407">
        <v>0</v>
      </c>
      <c r="AV18" s="408">
        <v>-1.0179436172238701E-2</v>
      </c>
      <c r="AW18" s="407">
        <v>0</v>
      </c>
      <c r="AX18" s="408">
        <v>0</v>
      </c>
      <c r="AY18" s="407">
        <v>0</v>
      </c>
      <c r="AZ18" s="408">
        <v>0</v>
      </c>
      <c r="BA18" s="407">
        <v>0</v>
      </c>
      <c r="BB18" s="408">
        <v>-4.6589700351461301E-3</v>
      </c>
      <c r="BC18" s="407">
        <v>0</v>
      </c>
    </row>
    <row r="19" spans="1:55" x14ac:dyDescent="0.35">
      <c r="A19" s="385" cm="1">
        <f t="array" ref="A19">IFERROR(_xlfn.IFS(AND(F19="Renta Variable",O19=1),IFERROR(MATCH(B19,[1]RV_Det!C:C,0),"Rev"),AND(J19="Corporativa",O19=1,I19="EM"),IFERROR(MATCH(B19,[1]RF_Corps!B:B,0),"Rev"),AND(F19="Alternativos",O19=1),IFERROR(MATCH(B19,[1]Rep4!C:C,0),"Rev")),"")</f>
        <v>185</v>
      </c>
      <c r="B19" s="394" t="s">
        <v>627</v>
      </c>
      <c r="C19" s="409" t="s">
        <v>628</v>
      </c>
      <c r="D19" s="394" t="s">
        <v>628</v>
      </c>
      <c r="E19" s="396" t="str">
        <f>IF(B19="","",INDEX([1]CatGlob!$S:$S,IFERROR(MATCH(MID(B19,7,1),[1]CatGlob!$R:$R,0),MATCH(MID(B19,1,2),[1]CatGlob!$R:$R,0))))</f>
        <v>EUR</v>
      </c>
      <c r="F19" s="397" t="s">
        <v>618</v>
      </c>
      <c r="G19" s="398" t="s">
        <v>229</v>
      </c>
      <c r="H19" s="399" t="s">
        <v>133</v>
      </c>
      <c r="I19" s="399" t="s">
        <v>600</v>
      </c>
      <c r="J19" s="399" t="s">
        <v>600</v>
      </c>
      <c r="K19" s="396" t="s">
        <v>600</v>
      </c>
      <c r="L19" s="400" t="str">
        <f>IF(ISERROR(MATCH(M19,M$10:M18,0)),M19,"")</f>
        <v/>
      </c>
      <c r="M19" s="401" t="str">
        <f>IF(B19="","",IF(ISERROR(MATCH(F19&amp;"_"&amp;G19&amp;"_"&amp;H19&amp;"_"&amp;I19&amp;"_"&amp;J19&amp;IF(K19="","","_"&amp;K19),[1]CatGlob!$B:$B,0)),F19&amp;"_"&amp;G19&amp;"_"&amp;H19&amp;"_"&amp;I19&amp;"_"&amp;J19&amp;IF(K19="","","_"&amp;K19),INDEX([1]CatGlob!$C:$C,MATCH(F19&amp;"_"&amp;G19&amp;"_"&amp;H19&amp;"_"&amp;I19&amp;"_"&amp;J19&amp;IF(K19="","","_"&amp;K19),[1]CatGlob!$B:$B,0))))</f>
        <v>ALT_I_INF</v>
      </c>
      <c r="N19" s="402" t="str">
        <f t="shared" si="3"/>
        <v/>
      </c>
      <c r="O19" s="402">
        <f t="shared" si="2"/>
        <v>1</v>
      </c>
      <c r="P19" s="401" t="str">
        <f>IF(LEN(B19)&gt;8,INDEX([1]CatGlob!$X:$X,MATCH(M19,[1]CatGlob!$W:$W,0)),"")</f>
        <v>ALT</v>
      </c>
      <c r="Q19" s="403" t="str">
        <f>INDEX([1]CatGlob!P:P,MATCH(M19,[1]CatGlob!O:O,0))</f>
        <v>ALT</v>
      </c>
      <c r="R19" s="403" t="s">
        <v>601</v>
      </c>
      <c r="S19" s="403" t="s">
        <v>601</v>
      </c>
      <c r="T19" s="403" t="str">
        <f>INDEX([1]CatGlob!$D:$D,MATCH($M19,[1]CatGlob!$C:$C,0))</f>
        <v>REIT</v>
      </c>
      <c r="U19" s="403" t="s">
        <v>619</v>
      </c>
      <c r="V19" s="404" t="str">
        <f>INDEX([1]CatGlob!$F:$F,MATCH($M19,[1]CatGlob!$C:$C,0))</f>
        <v>-</v>
      </c>
      <c r="W19" s="405"/>
      <c r="X19" s="406">
        <v>0</v>
      </c>
      <c r="Y19" s="407">
        <v>0</v>
      </c>
      <c r="Z19" s="408">
        <v>0</v>
      </c>
      <c r="AA19" s="407">
        <v>0</v>
      </c>
      <c r="AB19" s="408">
        <v>0</v>
      </c>
      <c r="AC19" s="407">
        <v>0</v>
      </c>
      <c r="AD19" s="408">
        <v>0</v>
      </c>
      <c r="AE19" s="407">
        <v>0</v>
      </c>
      <c r="AF19" s="408">
        <v>0</v>
      </c>
      <c r="AG19" s="407">
        <v>0</v>
      </c>
      <c r="AI19" s="406">
        <v>0</v>
      </c>
      <c r="AJ19" s="407">
        <v>0</v>
      </c>
      <c r="AK19" s="408">
        <v>-1.25899915108105E-2</v>
      </c>
      <c r="AL19" s="407">
        <v>0</v>
      </c>
      <c r="AM19" s="408">
        <v>0</v>
      </c>
      <c r="AN19" s="407">
        <v>0</v>
      </c>
      <c r="AO19" s="408">
        <v>0</v>
      </c>
      <c r="AP19" s="407">
        <v>0</v>
      </c>
      <c r="AQ19" s="408">
        <v>-3.6344611000264102E-3</v>
      </c>
      <c r="AR19" s="407">
        <v>0</v>
      </c>
      <c r="AT19" s="406">
        <v>0</v>
      </c>
      <c r="AU19" s="407">
        <v>0</v>
      </c>
      <c r="AV19" s="408">
        <v>-8.1695958269508203E-3</v>
      </c>
      <c r="AW19" s="407">
        <v>0</v>
      </c>
      <c r="AX19" s="408">
        <v>0</v>
      </c>
      <c r="AY19" s="407">
        <v>0</v>
      </c>
      <c r="AZ19" s="408">
        <v>0</v>
      </c>
      <c r="BA19" s="407">
        <v>0</v>
      </c>
      <c r="BB19" s="408">
        <v>-3.7390972852524899E-3</v>
      </c>
      <c r="BC19" s="407">
        <v>0</v>
      </c>
    </row>
    <row r="20" spans="1:55" x14ac:dyDescent="0.35">
      <c r="A20" s="385" cm="1">
        <f t="array" ref="A20">IFERROR(_xlfn.IFS(AND(F20="Renta Variable",O20=1),IFERROR(MATCH(B20,[1]RV_Det!C:C,0),"Rev"),AND(J20="Corporativa",O20=1,I20="EM"),IFERROR(MATCH(B20,[1]RF_Corps!B:B,0),"Rev"),AND(F20="Alternativos",O20=1),IFERROR(MATCH(B20,[1]Rep4!C:C,0),"Rev")),"")</f>
        <v>188</v>
      </c>
      <c r="B20" s="394" t="s">
        <v>629</v>
      </c>
      <c r="C20" s="409" t="s">
        <v>630</v>
      </c>
      <c r="D20" s="395" t="s">
        <v>631</v>
      </c>
      <c r="E20" s="396" t="str">
        <f>IF(B20="","",INDEX([1]CatGlob!$S:$S,IFERROR(MATCH(MID(B20,7,1),[1]CatGlob!$R:$R,0),MATCH(MID(B20,1,2),[1]CatGlob!$R:$R,0))))</f>
        <v>EUR</v>
      </c>
      <c r="F20" s="397" t="s">
        <v>618</v>
      </c>
      <c r="G20" s="398" t="s">
        <v>229</v>
      </c>
      <c r="H20" s="399" t="s">
        <v>133</v>
      </c>
      <c r="I20" s="399" t="s">
        <v>600</v>
      </c>
      <c r="J20" s="399" t="s">
        <v>600</v>
      </c>
      <c r="K20" s="396" t="s">
        <v>600</v>
      </c>
      <c r="L20" s="400" t="str">
        <f>IF(ISERROR(MATCH(M20,M$10:M19,0)),M20,"")</f>
        <v/>
      </c>
      <c r="M20" s="401" t="str">
        <f>IF(B20="","",IF(ISERROR(MATCH(F20&amp;"_"&amp;G20&amp;"_"&amp;H20&amp;"_"&amp;I20&amp;"_"&amp;J20&amp;IF(K20="","","_"&amp;K20),[1]CatGlob!$B:$B,0)),F20&amp;"_"&amp;G20&amp;"_"&amp;H20&amp;"_"&amp;I20&amp;"_"&amp;J20&amp;IF(K20="","","_"&amp;K20),INDEX([1]CatGlob!$C:$C,MATCH(F20&amp;"_"&amp;G20&amp;"_"&amp;H20&amp;"_"&amp;I20&amp;"_"&amp;J20&amp;IF(K20="","","_"&amp;K20),[1]CatGlob!$B:$B,0))))</f>
        <v>ALT_I_INF</v>
      </c>
      <c r="N20" s="402" t="str">
        <f t="shared" si="3"/>
        <v/>
      </c>
      <c r="O20" s="402">
        <f t="shared" si="2"/>
        <v>1</v>
      </c>
      <c r="P20" s="401" t="str">
        <f>IF(LEN(B20)&gt;8,INDEX([1]CatGlob!$X:$X,MATCH(M20,[1]CatGlob!$W:$W,0)),"")</f>
        <v>ALT</v>
      </c>
      <c r="Q20" s="403" t="str">
        <f>INDEX([1]CatGlob!P:P,MATCH(M20,[1]CatGlob!O:O,0))</f>
        <v>ALT</v>
      </c>
      <c r="R20" s="403" t="s">
        <v>601</v>
      </c>
      <c r="S20" s="403" t="s">
        <v>601</v>
      </c>
      <c r="T20" s="403" t="str">
        <f>INDEX([1]CatGlob!$D:$D,MATCH($M20,[1]CatGlob!$C:$C,0))</f>
        <v>REIT</v>
      </c>
      <c r="U20" s="403" t="s">
        <v>619</v>
      </c>
      <c r="V20" s="404" t="str">
        <f>INDEX([1]CatGlob!$F:$F,MATCH($M20,[1]CatGlob!$C:$C,0))</f>
        <v>-</v>
      </c>
      <c r="W20" s="405"/>
      <c r="X20" s="406">
        <v>0</v>
      </c>
      <c r="Y20" s="407">
        <v>0</v>
      </c>
      <c r="Z20" s="408">
        <v>0</v>
      </c>
      <c r="AA20" s="407">
        <v>0</v>
      </c>
      <c r="AB20" s="408">
        <v>0</v>
      </c>
      <c r="AC20" s="407">
        <v>0</v>
      </c>
      <c r="AD20" s="408">
        <v>0</v>
      </c>
      <c r="AE20" s="407">
        <v>0</v>
      </c>
      <c r="AF20" s="408">
        <v>0</v>
      </c>
      <c r="AG20" s="407">
        <v>0</v>
      </c>
      <c r="AI20" s="406">
        <v>0</v>
      </c>
      <c r="AJ20" s="407">
        <v>0</v>
      </c>
      <c r="AK20" s="408">
        <v>0</v>
      </c>
      <c r="AL20" s="407">
        <v>0</v>
      </c>
      <c r="AM20" s="408">
        <v>0</v>
      </c>
      <c r="AN20" s="407">
        <v>0</v>
      </c>
      <c r="AO20" s="408">
        <v>0</v>
      </c>
      <c r="AP20" s="407">
        <v>0</v>
      </c>
      <c r="AQ20" s="408">
        <v>0</v>
      </c>
      <c r="AR20" s="407">
        <v>0</v>
      </c>
      <c r="AT20" s="406">
        <v>0</v>
      </c>
      <c r="AU20" s="407">
        <v>0</v>
      </c>
      <c r="AV20" s="408">
        <v>-3.4904403629655101E-3</v>
      </c>
      <c r="AW20" s="407">
        <v>0</v>
      </c>
      <c r="AX20" s="408">
        <v>0</v>
      </c>
      <c r="AY20" s="407">
        <v>0</v>
      </c>
      <c r="AZ20" s="408">
        <v>0</v>
      </c>
      <c r="BA20" s="407">
        <v>0</v>
      </c>
      <c r="BB20" s="408">
        <v>-1.59752041128468E-3</v>
      </c>
      <c r="BC20" s="407">
        <v>0</v>
      </c>
    </row>
    <row r="21" spans="1:55" x14ac:dyDescent="0.35">
      <c r="A21" s="385" cm="1">
        <f t="array" ref="A21">IFERROR(_xlfn.IFS(AND(F21="Renta Variable",O21=1),IFERROR(MATCH(B21,[1]RV_Det!C:C,0),"Rev"),AND(J21="Corporativa",O21=1,I21="EM"),IFERROR(MATCH(B21,[1]RF_Corps!B:B,0),"Rev"),AND(F21="Alternativos",O21=1),IFERROR(MATCH(B21,[1]Rep4!C:C,0),"Rev")),"")</f>
        <v>189</v>
      </c>
      <c r="B21" s="394" t="s">
        <v>632</v>
      </c>
      <c r="C21" s="409" t="s">
        <v>633</v>
      </c>
      <c r="D21" s="395" t="s">
        <v>634</v>
      </c>
      <c r="E21" s="396" t="str">
        <f>IF(B21="","",INDEX([1]CatGlob!$S:$S,IFERROR(MATCH(MID(B21,7,1),[1]CatGlob!$R:$R,0),MATCH(MID(B21,1,2),[1]CatGlob!$R:$R,0))))</f>
        <v>EUR</v>
      </c>
      <c r="F21" s="397" t="s">
        <v>618</v>
      </c>
      <c r="G21" s="398" t="s">
        <v>229</v>
      </c>
      <c r="H21" s="399" t="s">
        <v>133</v>
      </c>
      <c r="I21" s="399" t="s">
        <v>600</v>
      </c>
      <c r="J21" s="399" t="s">
        <v>600</v>
      </c>
      <c r="K21" s="396" t="s">
        <v>600</v>
      </c>
      <c r="L21" s="400" t="str">
        <f>IF(ISERROR(MATCH(M21,M$10:M20,0)),M21,"")</f>
        <v/>
      </c>
      <c r="M21" s="401" t="str">
        <f>IF(B21="","",IF(ISERROR(MATCH(F21&amp;"_"&amp;G21&amp;"_"&amp;H21&amp;"_"&amp;I21&amp;"_"&amp;J21&amp;IF(K21="","","_"&amp;K21),[1]CatGlob!$B:$B,0)),F21&amp;"_"&amp;G21&amp;"_"&amp;H21&amp;"_"&amp;I21&amp;"_"&amp;J21&amp;IF(K21="","","_"&amp;K21),INDEX([1]CatGlob!$C:$C,MATCH(F21&amp;"_"&amp;G21&amp;"_"&amp;H21&amp;"_"&amp;I21&amp;"_"&amp;J21&amp;IF(K21="","","_"&amp;K21),[1]CatGlob!$B:$B,0))))</f>
        <v>ALT_I_INF</v>
      </c>
      <c r="N21" s="402" t="str">
        <f t="shared" si="3"/>
        <v/>
      </c>
      <c r="O21" s="402">
        <f t="shared" si="2"/>
        <v>1</v>
      </c>
      <c r="P21" s="401" t="str">
        <f>IF(LEN(B21)&gt;8,INDEX([1]CatGlob!$X:$X,MATCH(M21,[1]CatGlob!$W:$W,0)),"")</f>
        <v>ALT</v>
      </c>
      <c r="Q21" s="403" t="str">
        <f>INDEX([1]CatGlob!P:P,MATCH(M21,[1]CatGlob!O:O,0))</f>
        <v>ALT</v>
      </c>
      <c r="R21" s="403" t="s">
        <v>601</v>
      </c>
      <c r="S21" s="403" t="s">
        <v>601</v>
      </c>
      <c r="T21" s="403" t="str">
        <f>INDEX([1]CatGlob!$D:$D,MATCH($M21,[1]CatGlob!$C:$C,0))</f>
        <v>REIT</v>
      </c>
      <c r="U21" s="403" t="s">
        <v>619</v>
      </c>
      <c r="V21" s="404" t="str">
        <f>INDEX([1]CatGlob!$F:$F,MATCH($M21,[1]CatGlob!$C:$C,0))</f>
        <v>-</v>
      </c>
      <c r="W21" s="405"/>
      <c r="X21" s="406">
        <v>0</v>
      </c>
      <c r="Y21" s="407">
        <v>0</v>
      </c>
      <c r="Z21" s="408">
        <v>0</v>
      </c>
      <c r="AA21" s="407">
        <v>0</v>
      </c>
      <c r="AB21" s="408">
        <v>0</v>
      </c>
      <c r="AC21" s="407">
        <v>0</v>
      </c>
      <c r="AD21" s="408">
        <v>0</v>
      </c>
      <c r="AE21" s="407">
        <v>0</v>
      </c>
      <c r="AF21" s="408">
        <v>0</v>
      </c>
      <c r="AG21" s="407">
        <v>0</v>
      </c>
      <c r="AI21" s="406">
        <v>0</v>
      </c>
      <c r="AJ21" s="407">
        <v>0</v>
      </c>
      <c r="AK21" s="408">
        <v>0</v>
      </c>
      <c r="AL21" s="407">
        <v>0</v>
      </c>
      <c r="AM21" s="408">
        <v>0</v>
      </c>
      <c r="AN21" s="407">
        <v>0</v>
      </c>
      <c r="AO21" s="408">
        <v>0</v>
      </c>
      <c r="AP21" s="407">
        <v>0</v>
      </c>
      <c r="AQ21" s="408">
        <v>0</v>
      </c>
      <c r="AR21" s="407">
        <v>0</v>
      </c>
      <c r="AT21" s="406">
        <v>0</v>
      </c>
      <c r="AU21" s="407">
        <v>0</v>
      </c>
      <c r="AV21" s="408">
        <v>-2.8474243843905898E-4</v>
      </c>
      <c r="AW21" s="407">
        <v>0</v>
      </c>
      <c r="AX21" s="408">
        <v>0</v>
      </c>
      <c r="AY21" s="407">
        <v>0</v>
      </c>
      <c r="AZ21" s="408">
        <v>0</v>
      </c>
      <c r="BA21" s="407">
        <v>0</v>
      </c>
      <c r="BB21" s="408">
        <v>-1.30322197219521E-4</v>
      </c>
      <c r="BC21" s="407">
        <v>0</v>
      </c>
    </row>
    <row r="22" spans="1:55" x14ac:dyDescent="0.35">
      <c r="A22" s="385" cm="1">
        <f t="array" ref="A22">IFERROR(_xlfn.IFS(AND(F22="Renta Variable",O22=1),IFERROR(MATCH(B22,[1]RV_Det!C:C,0),"Rev"),AND(J22="Corporativa",O22=1,I22="EM"),IFERROR(MATCH(B22,[1]RF_Corps!B:B,0),"Rev"),AND(F22="Alternativos",O22=1),IFERROR(MATCH(B22,[1]Rep4!C:C,0),"Rev")),"")</f>
        <v>191</v>
      </c>
      <c r="B22" s="394" t="s">
        <v>635</v>
      </c>
      <c r="C22" s="409" t="s">
        <v>636</v>
      </c>
      <c r="D22" s="395" t="s">
        <v>636</v>
      </c>
      <c r="E22" s="396" t="str">
        <f>IF(B22="","",INDEX([1]CatGlob!$S:$S,IFERROR(MATCH(MID(B22,7,1),[1]CatGlob!$R:$R,0),MATCH(MID(B22,1,2),[1]CatGlob!$R:$R,0))))</f>
        <v>DOL</v>
      </c>
      <c r="F22" s="397" t="s">
        <v>618</v>
      </c>
      <c r="G22" s="398" t="s">
        <v>229</v>
      </c>
      <c r="H22" s="399" t="s">
        <v>133</v>
      </c>
      <c r="I22" s="399" t="s">
        <v>600</v>
      </c>
      <c r="J22" s="399" t="s">
        <v>600</v>
      </c>
      <c r="K22" s="396" t="s">
        <v>600</v>
      </c>
      <c r="L22" s="400" t="str">
        <f>IF(ISERROR(MATCH(M22,M$10:M21,0)),M22,"")</f>
        <v/>
      </c>
      <c r="M22" s="401" t="str">
        <f>IF(B22="","",IF(ISERROR(MATCH(F22&amp;"_"&amp;G22&amp;"_"&amp;H22&amp;"_"&amp;I22&amp;"_"&amp;J22&amp;IF(K22="","","_"&amp;K22),[1]CatGlob!$B:$B,0)),F22&amp;"_"&amp;G22&amp;"_"&amp;H22&amp;"_"&amp;I22&amp;"_"&amp;J22&amp;IF(K22="","","_"&amp;K22),INDEX([1]CatGlob!$C:$C,MATCH(F22&amp;"_"&amp;G22&amp;"_"&amp;H22&amp;"_"&amp;I22&amp;"_"&amp;J22&amp;IF(K22="","","_"&amp;K22),[1]CatGlob!$B:$B,0))))</f>
        <v>ALT_I_INF</v>
      </c>
      <c r="N22" s="402" t="str">
        <f t="shared" si="3"/>
        <v/>
      </c>
      <c r="O22" s="402">
        <f t="shared" si="2"/>
        <v>1</v>
      </c>
      <c r="P22" s="401" t="str">
        <f>IF(LEN(B22)&gt;8,INDEX([1]CatGlob!$X:$X,MATCH(M22,[1]CatGlob!$W:$W,0)),"")</f>
        <v>ALT</v>
      </c>
      <c r="Q22" s="403" t="str">
        <f>INDEX([1]CatGlob!P:P,MATCH(M22,[1]CatGlob!O:O,0))</f>
        <v>ALT</v>
      </c>
      <c r="R22" s="403"/>
      <c r="S22" s="403"/>
      <c r="T22" s="403" t="str">
        <f>INDEX([1]CatGlob!$D:$D,MATCH($M22,[1]CatGlob!$C:$C,0))</f>
        <v>REIT</v>
      </c>
      <c r="U22" s="403" t="s">
        <v>619</v>
      </c>
      <c r="V22" s="404" t="str">
        <f>INDEX([1]CatGlob!$F:$F,MATCH($M22,[1]CatGlob!$C:$C,0))</f>
        <v>-</v>
      </c>
      <c r="W22" s="405"/>
      <c r="X22" s="406">
        <v>0</v>
      </c>
      <c r="Y22" s="407">
        <v>0</v>
      </c>
      <c r="Z22" s="408">
        <v>0</v>
      </c>
      <c r="AA22" s="407">
        <v>0</v>
      </c>
      <c r="AB22" s="408">
        <v>0</v>
      </c>
      <c r="AC22" s="407">
        <v>0</v>
      </c>
      <c r="AD22" s="408">
        <v>0</v>
      </c>
      <c r="AE22" s="407">
        <v>0</v>
      </c>
      <c r="AF22" s="408">
        <v>0</v>
      </c>
      <c r="AG22" s="407">
        <v>0</v>
      </c>
      <c r="AI22" s="406">
        <v>0</v>
      </c>
      <c r="AJ22" s="407">
        <v>0</v>
      </c>
      <c r="AK22" s="408">
        <v>-6.9840918626908602E-3</v>
      </c>
      <c r="AL22" s="407">
        <v>0</v>
      </c>
      <c r="AM22" s="408">
        <v>0</v>
      </c>
      <c r="AN22" s="407">
        <v>0</v>
      </c>
      <c r="AO22" s="408">
        <v>0</v>
      </c>
      <c r="AP22" s="407">
        <v>0</v>
      </c>
      <c r="AQ22" s="408">
        <v>-2.0161578482531398E-3</v>
      </c>
      <c r="AR22" s="407">
        <v>0</v>
      </c>
      <c r="AT22" s="406">
        <v>0</v>
      </c>
      <c r="AU22" s="407">
        <v>0</v>
      </c>
      <c r="AV22" s="408">
        <v>0</v>
      </c>
      <c r="AW22" s="407">
        <v>0</v>
      </c>
      <c r="AX22" s="408">
        <v>0</v>
      </c>
      <c r="AY22" s="407">
        <v>0</v>
      </c>
      <c r="AZ22" s="408">
        <v>0</v>
      </c>
      <c r="BA22" s="407">
        <v>0</v>
      </c>
      <c r="BB22" s="408">
        <v>0</v>
      </c>
      <c r="BC22" s="407">
        <v>0</v>
      </c>
    </row>
    <row r="23" spans="1:55" x14ac:dyDescent="0.35">
      <c r="A23" s="385" cm="1">
        <f t="array" ref="A23">IFERROR(_xlfn.IFS(AND(F23="Renta Variable",O23=1),IFERROR(MATCH(B23,[1]RV_Det!C:C,0),"Rev"),AND(J23="Corporativa",O23=1,I23="EM"),IFERROR(MATCH(B23,[1]RF_Corps!B:B,0),"Rev"),AND(F23="Alternativos",O23=1),IFERROR(MATCH(B23,[1]Rep4!C:C,0),"Rev")),"")</f>
        <v>190</v>
      </c>
      <c r="B23" s="394" t="s">
        <v>637</v>
      </c>
      <c r="C23" s="409" t="s">
        <v>638</v>
      </c>
      <c r="D23" s="410" t="s">
        <v>639</v>
      </c>
      <c r="E23" s="396" t="str">
        <f>IF(B23="","",INDEX([1]CatGlob!$S:$S,IFERROR(MATCH(MID(B23,7,1),[1]CatGlob!$R:$R,0),MATCH(MID(B23,1,2),[1]CatGlob!$R:$R,0))))</f>
        <v>DOL</v>
      </c>
      <c r="F23" s="397" t="s">
        <v>618</v>
      </c>
      <c r="G23" s="398" t="s">
        <v>229</v>
      </c>
      <c r="H23" s="399" t="s">
        <v>133</v>
      </c>
      <c r="I23" s="399" t="s">
        <v>600</v>
      </c>
      <c r="J23" s="399" t="s">
        <v>600</v>
      </c>
      <c r="K23" s="396" t="s">
        <v>600</v>
      </c>
      <c r="L23" s="400" t="str">
        <f>IF(ISERROR(MATCH(M23,M$10:M22,0)),M23,"")</f>
        <v/>
      </c>
      <c r="M23" s="401" t="str">
        <f>IF(B23="","",IF(ISERROR(MATCH(F23&amp;"_"&amp;G23&amp;"_"&amp;H23&amp;"_"&amp;I23&amp;"_"&amp;J23&amp;IF(K23="","","_"&amp;K23),[1]CatGlob!$B:$B,0)),F23&amp;"_"&amp;G23&amp;"_"&amp;H23&amp;"_"&amp;I23&amp;"_"&amp;J23&amp;IF(K23="","","_"&amp;K23),INDEX([1]CatGlob!$C:$C,MATCH(F23&amp;"_"&amp;G23&amp;"_"&amp;H23&amp;"_"&amp;I23&amp;"_"&amp;J23&amp;IF(K23="","","_"&amp;K23),[1]CatGlob!$B:$B,0))))</f>
        <v>ALT_I_INF</v>
      </c>
      <c r="N23" s="402" t="str">
        <f t="shared" si="3"/>
        <v/>
      </c>
      <c r="O23" s="402">
        <f t="shared" si="2"/>
        <v>1</v>
      </c>
      <c r="P23" s="401" t="str">
        <f>IF(LEN(B23)&gt;8,INDEX([1]CatGlob!$X:$X,MATCH(M23,[1]CatGlob!$W:$W,0)),"")</f>
        <v>ALT</v>
      </c>
      <c r="Q23" s="403" t="str">
        <f>INDEX([1]CatGlob!P:P,MATCH(M23,[1]CatGlob!O:O,0))</f>
        <v>ALT</v>
      </c>
      <c r="R23" s="403"/>
      <c r="S23" s="403"/>
      <c r="T23" s="403" t="str">
        <f>INDEX([1]CatGlob!$D:$D,MATCH($M23,[1]CatGlob!$C:$C,0))</f>
        <v>REIT</v>
      </c>
      <c r="U23" s="403" t="s">
        <v>619</v>
      </c>
      <c r="V23" s="404" t="str">
        <f>INDEX([1]CatGlob!$F:$F,MATCH($M23,[1]CatGlob!$C:$C,0))</f>
        <v>-</v>
      </c>
      <c r="W23" s="405"/>
      <c r="X23" s="406">
        <v>0</v>
      </c>
      <c r="Y23" s="407">
        <v>0</v>
      </c>
      <c r="Z23" s="408">
        <v>0</v>
      </c>
      <c r="AA23" s="407">
        <v>0</v>
      </c>
      <c r="AB23" s="408">
        <v>0</v>
      </c>
      <c r="AC23" s="407">
        <v>0</v>
      </c>
      <c r="AD23" s="408">
        <v>0</v>
      </c>
      <c r="AE23" s="407">
        <v>0</v>
      </c>
      <c r="AF23" s="408">
        <v>0</v>
      </c>
      <c r="AG23" s="407">
        <v>0</v>
      </c>
      <c r="AI23" s="406">
        <v>0</v>
      </c>
      <c r="AJ23" s="407">
        <v>0</v>
      </c>
      <c r="AK23" s="408">
        <v>-6.8375047062266296E-3</v>
      </c>
      <c r="AL23" s="407">
        <v>0</v>
      </c>
      <c r="AM23" s="408">
        <v>0</v>
      </c>
      <c r="AN23" s="407">
        <v>0</v>
      </c>
      <c r="AO23" s="408">
        <v>0</v>
      </c>
      <c r="AP23" s="407">
        <v>0</v>
      </c>
      <c r="AQ23" s="408">
        <v>-1.9738412734186502E-3</v>
      </c>
      <c r="AR23" s="407">
        <v>0</v>
      </c>
      <c r="AT23" s="406">
        <v>0</v>
      </c>
      <c r="AU23" s="407">
        <v>0</v>
      </c>
      <c r="AV23" s="408">
        <v>-1.9221928368689501E-3</v>
      </c>
      <c r="AW23" s="407">
        <v>0</v>
      </c>
      <c r="AX23" s="408">
        <v>0</v>
      </c>
      <c r="AY23" s="407">
        <v>0</v>
      </c>
      <c r="AZ23" s="408">
        <v>0</v>
      </c>
      <c r="BA23" s="407">
        <v>0</v>
      </c>
      <c r="BB23" s="408">
        <v>-8.7975784485669296E-4</v>
      </c>
      <c r="BC23" s="407">
        <v>0</v>
      </c>
    </row>
    <row r="24" spans="1:55" x14ac:dyDescent="0.35">
      <c r="A24" s="385" cm="1">
        <f t="array" ref="A24">IFERROR(_xlfn.IFS(AND(F24="Renta Variable",O24=1),IFERROR(MATCH(B24,[1]RV_Det!C:C,0),"Rev"),AND(J24="Corporativa",O24=1,I24="EM"),IFERROR(MATCH(B24,[1]RF_Corps!B:B,0),"Rev"),AND(F24="Alternativos",O24=1),IFERROR(MATCH(B24,[1]Rep4!C:C,0),"Rev")),"")</f>
        <v>166</v>
      </c>
      <c r="B24" s="394" t="s">
        <v>640</v>
      </c>
      <c r="C24" s="409" t="s">
        <v>641</v>
      </c>
      <c r="D24" s="410" t="s">
        <v>641</v>
      </c>
      <c r="E24" s="396" t="str">
        <f>IF(B24="","",INDEX([1]CatGlob!$S:$S,IFERROR(MATCH(MID(B24,7,1),[1]CatGlob!$R:$R,0),MATCH(MID(B24,1,2),[1]CatGlob!$R:$R,0))))</f>
        <v>DOL</v>
      </c>
      <c r="F24" s="397" t="s">
        <v>618</v>
      </c>
      <c r="G24" s="398" t="s">
        <v>229</v>
      </c>
      <c r="H24" s="399" t="s">
        <v>244</v>
      </c>
      <c r="I24" s="399" t="s">
        <v>600</v>
      </c>
      <c r="J24" s="399" t="s">
        <v>600</v>
      </c>
      <c r="K24" s="396" t="s">
        <v>600</v>
      </c>
      <c r="L24" s="400" t="str">
        <f>IF(ISERROR(MATCH(M24,M$10:M23,0)),M24,"")</f>
        <v>ALT_I_PD</v>
      </c>
      <c r="M24" s="401" t="str">
        <f>IF(B24="","",IF(ISERROR(MATCH(F24&amp;"_"&amp;G24&amp;"_"&amp;H24&amp;"_"&amp;I24&amp;"_"&amp;J24&amp;IF(K24="","","_"&amp;K24),[1]CatGlob!$B:$B,0)),F24&amp;"_"&amp;G24&amp;"_"&amp;H24&amp;"_"&amp;I24&amp;"_"&amp;J24&amp;IF(K24="","","_"&amp;K24),INDEX([1]CatGlob!$C:$C,MATCH(F24&amp;"_"&amp;G24&amp;"_"&amp;H24&amp;"_"&amp;I24&amp;"_"&amp;J24&amp;IF(K24="","","_"&amp;K24),[1]CatGlob!$B:$B,0))))</f>
        <v>ALT_I_PD</v>
      </c>
      <c r="N24" s="402" t="str">
        <f t="shared" si="3"/>
        <v/>
      </c>
      <c r="O24" s="402">
        <f t="shared" si="2"/>
        <v>1</v>
      </c>
      <c r="P24" s="401" t="str">
        <f>IF(LEN(B24)&gt;8,INDEX([1]CatGlob!$X:$X,MATCH(M24,[1]CatGlob!$W:$W,0)),"")</f>
        <v>ALT</v>
      </c>
      <c r="Q24" s="403" t="str">
        <f>INDEX([1]CatGlob!P:P,MATCH(M24,[1]CatGlob!O:O,0))</f>
        <v>ALT</v>
      </c>
      <c r="R24" s="403" t="s">
        <v>601</v>
      </c>
      <c r="S24" s="403" t="s">
        <v>601</v>
      </c>
      <c r="T24" s="403" t="str">
        <f>INDEX([1]CatGlob!$D:$D,MATCH($M24,[1]CatGlob!$C:$C,0))</f>
        <v>PE</v>
      </c>
      <c r="U24" s="403" t="s">
        <v>619</v>
      </c>
      <c r="V24" s="404" t="str">
        <f>INDEX([1]CatGlob!$F:$F,MATCH($M24,[1]CatGlob!$C:$C,0))</f>
        <v>-</v>
      </c>
      <c r="W24" s="405"/>
      <c r="X24" s="406">
        <v>0</v>
      </c>
      <c r="Y24" s="407">
        <v>0</v>
      </c>
      <c r="Z24" s="408">
        <v>0</v>
      </c>
      <c r="AA24" s="407">
        <v>0</v>
      </c>
      <c r="AB24" s="408">
        <v>0</v>
      </c>
      <c r="AC24" s="407">
        <v>0</v>
      </c>
      <c r="AD24" s="408">
        <v>0</v>
      </c>
      <c r="AE24" s="407">
        <v>0</v>
      </c>
      <c r="AF24" s="408">
        <v>0</v>
      </c>
      <c r="AG24" s="407">
        <v>0</v>
      </c>
      <c r="AI24" s="406">
        <v>0</v>
      </c>
      <c r="AJ24" s="407">
        <v>0</v>
      </c>
      <c r="AK24" s="408">
        <v>-4.8542194794727201E-3</v>
      </c>
      <c r="AL24" s="407">
        <v>0</v>
      </c>
      <c r="AM24" s="408">
        <v>0</v>
      </c>
      <c r="AN24" s="407">
        <v>0</v>
      </c>
      <c r="AO24" s="408">
        <v>-1.7898488151027601E-2</v>
      </c>
      <c r="AP24" s="407">
        <v>0</v>
      </c>
      <c r="AQ24" s="408">
        <v>-6.1785002847035003E-3</v>
      </c>
      <c r="AR24" s="407">
        <v>0</v>
      </c>
      <c r="AT24" s="406">
        <v>0</v>
      </c>
      <c r="AU24" s="407">
        <v>0</v>
      </c>
      <c r="AV24" s="408">
        <v>-1.6747871371310501E-3</v>
      </c>
      <c r="AW24" s="407">
        <v>0</v>
      </c>
      <c r="AX24" s="408">
        <v>0</v>
      </c>
      <c r="AY24" s="407">
        <v>0</v>
      </c>
      <c r="AZ24" s="408">
        <v>0</v>
      </c>
      <c r="BA24" s="407">
        <v>0</v>
      </c>
      <c r="BB24" s="408">
        <v>-7.6652409378246604E-4</v>
      </c>
      <c r="BC24" s="407">
        <v>0</v>
      </c>
    </row>
    <row r="25" spans="1:55" x14ac:dyDescent="0.35">
      <c r="A25" s="385" t="str" cm="1">
        <f t="array" ref="A25">IFERROR(_xlfn.IFS(AND(F25="Renta Variable",O25=1),IFERROR(MATCH(B25,[1]RV_Det!C:C,0),"Rev"),AND(J25="Corporativa",O25=1,I25="EM"),IFERROR(MATCH(B25,[1]RF_Corps!B:B,0),"Rev"),AND(F25="Alternativos",O25=1),IFERROR(MATCH(B25,[1]Rep4!C:C,0),"Rev")),"")</f>
        <v/>
      </c>
      <c r="B25" s="394" t="s">
        <v>642</v>
      </c>
      <c r="C25" s="409" t="s">
        <v>643</v>
      </c>
      <c r="D25" s="395" t="s">
        <v>643</v>
      </c>
      <c r="E25" s="396" t="str">
        <f>IF(B25="","",INDEX([1]CatGlob!$S:$S,IFERROR(MATCH(MID(B25,7,1),[1]CatGlob!$R:$R,0),MATCH(MID(B25,1,2),[1]CatGlob!$R:$R,0))))</f>
        <v>DOL</v>
      </c>
      <c r="F25" s="397" t="s">
        <v>618</v>
      </c>
      <c r="G25" s="398" t="s">
        <v>229</v>
      </c>
      <c r="H25" s="399" t="s">
        <v>244</v>
      </c>
      <c r="I25" s="399" t="s">
        <v>600</v>
      </c>
      <c r="J25" s="399" t="s">
        <v>600</v>
      </c>
      <c r="K25" s="396" t="s">
        <v>600</v>
      </c>
      <c r="L25" s="400" t="str">
        <f>IF(ISERROR(MATCH(M25,M$10:M24,0)),M25,"")</f>
        <v/>
      </c>
      <c r="M25" s="401" t="str">
        <f>IF(B25="","",IF(ISERROR(MATCH(F25&amp;"_"&amp;G25&amp;"_"&amp;H25&amp;"_"&amp;I25&amp;"_"&amp;J25&amp;IF(K25="","","_"&amp;K25),[1]CatGlob!$B:$B,0)),F25&amp;"_"&amp;G25&amp;"_"&amp;H25&amp;"_"&amp;I25&amp;"_"&amp;J25&amp;IF(K25="","","_"&amp;K25),INDEX([1]CatGlob!$C:$C,MATCH(F25&amp;"_"&amp;G25&amp;"_"&amp;H25&amp;"_"&amp;I25&amp;"_"&amp;J25&amp;IF(K25="","","_"&amp;K25),[1]CatGlob!$B:$B,0))))</f>
        <v>ALT_I_PD</v>
      </c>
      <c r="N25" s="402" t="str">
        <f t="shared" si="3"/>
        <v/>
      </c>
      <c r="O25" s="402" t="str">
        <f t="shared" si="2"/>
        <v/>
      </c>
      <c r="P25" s="401" t="str">
        <f>IF(LEN(B25)&gt;8,INDEX([1]CatGlob!$X:$X,MATCH(M25,[1]CatGlob!$W:$W,0)),"")</f>
        <v>ALT</v>
      </c>
      <c r="Q25" s="403" t="str">
        <f>INDEX([1]CatGlob!P:P,MATCH(M25,[1]CatGlob!O:O,0))</f>
        <v>ALT</v>
      </c>
      <c r="R25" s="403" t="s">
        <v>601</v>
      </c>
      <c r="S25" s="403" t="s">
        <v>601</v>
      </c>
      <c r="T25" s="403" t="str">
        <f>INDEX([1]CatGlob!$D:$D,MATCH($M25,[1]CatGlob!$C:$C,0))</f>
        <v>PE</v>
      </c>
      <c r="U25" s="403" t="s">
        <v>644</v>
      </c>
      <c r="V25" s="404" t="str">
        <f>INDEX([1]CatGlob!$F:$F,MATCH($M25,[1]CatGlob!$C:$C,0))</f>
        <v>-</v>
      </c>
      <c r="W25" s="405"/>
      <c r="X25" s="406">
        <v>0</v>
      </c>
      <c r="Y25" s="407">
        <v>0</v>
      </c>
      <c r="Z25" s="408">
        <v>0</v>
      </c>
      <c r="AA25" s="407">
        <v>0</v>
      </c>
      <c r="AB25" s="408">
        <v>0</v>
      </c>
      <c r="AC25" s="407">
        <v>0</v>
      </c>
      <c r="AD25" s="408">
        <v>0</v>
      </c>
      <c r="AE25" s="407">
        <v>0</v>
      </c>
      <c r="AF25" s="408">
        <v>0</v>
      </c>
      <c r="AG25" s="407">
        <v>0</v>
      </c>
      <c r="AI25" s="406">
        <v>0</v>
      </c>
      <c r="AJ25" s="407">
        <v>0</v>
      </c>
      <c r="AK25" s="408">
        <v>0</v>
      </c>
      <c r="AL25" s="407">
        <v>0</v>
      </c>
      <c r="AM25" s="408">
        <v>0</v>
      </c>
      <c r="AN25" s="407">
        <v>0</v>
      </c>
      <c r="AO25" s="408">
        <v>0</v>
      </c>
      <c r="AP25" s="407">
        <v>0</v>
      </c>
      <c r="AQ25" s="408">
        <v>0</v>
      </c>
      <c r="AR25" s="407">
        <v>0</v>
      </c>
      <c r="AT25" s="406">
        <v>0</v>
      </c>
      <c r="AU25" s="407">
        <v>0</v>
      </c>
      <c r="AV25" s="408">
        <v>0</v>
      </c>
      <c r="AW25" s="407">
        <v>0</v>
      </c>
      <c r="AX25" s="408">
        <v>0</v>
      </c>
      <c r="AY25" s="407">
        <v>0</v>
      </c>
      <c r="AZ25" s="408">
        <v>0</v>
      </c>
      <c r="BA25" s="407">
        <v>0</v>
      </c>
      <c r="BB25" s="408">
        <v>0</v>
      </c>
      <c r="BC25" s="407">
        <v>0</v>
      </c>
    </row>
    <row r="26" spans="1:55" x14ac:dyDescent="0.35">
      <c r="A26" s="385" cm="1">
        <f t="array" ref="A26">IFERROR(_xlfn.IFS(AND(F26="Renta Variable",O26=1),IFERROR(MATCH(B26,[1]RV_Det!C:C,0),"Rev"),AND(J26="Corporativa",O26=1,I26="EM"),IFERROR(MATCH(B26,[1]RF_Corps!B:B,0),"Rev"),AND(F26="Alternativos",O26=1),IFERROR(MATCH(B26,[1]Rep4!C:C,0),"Rev")),"")</f>
        <v>157</v>
      </c>
      <c r="B26" s="394" t="s">
        <v>645</v>
      </c>
      <c r="C26" s="409" t="s">
        <v>646</v>
      </c>
      <c r="D26" s="395" t="s">
        <v>646</v>
      </c>
      <c r="E26" s="396" t="str">
        <f>IF(B26="","",INDEX([1]CatGlob!$S:$S,IFERROR(MATCH(MID(B26,7,1),[1]CatGlob!$R:$R,0),MATCH(MID(B26,1,2),[1]CatGlob!$R:$R,0))))</f>
        <v>DOL</v>
      </c>
      <c r="F26" s="397" t="s">
        <v>618</v>
      </c>
      <c r="G26" s="398" t="s">
        <v>229</v>
      </c>
      <c r="H26" s="399" t="s">
        <v>244</v>
      </c>
      <c r="I26" s="399" t="s">
        <v>600</v>
      </c>
      <c r="J26" s="399" t="s">
        <v>600</v>
      </c>
      <c r="K26" s="396" t="s">
        <v>600</v>
      </c>
      <c r="L26" s="400" t="str">
        <f>IF(ISERROR(MATCH(M26,M$10:M25,0)),M26,"")</f>
        <v/>
      </c>
      <c r="M26" s="401" t="str">
        <f>IF(B26="","",IF(ISERROR(MATCH(F26&amp;"_"&amp;G26&amp;"_"&amp;H26&amp;"_"&amp;I26&amp;"_"&amp;J26&amp;IF(K26="","","_"&amp;K26),[1]CatGlob!$B:$B,0)),F26&amp;"_"&amp;G26&amp;"_"&amp;H26&amp;"_"&amp;I26&amp;"_"&amp;J26&amp;IF(K26="","","_"&amp;K26),INDEX([1]CatGlob!$C:$C,MATCH(F26&amp;"_"&amp;G26&amp;"_"&amp;H26&amp;"_"&amp;I26&amp;"_"&amp;J26&amp;IF(K26="","","_"&amp;K26),[1]CatGlob!$B:$B,0))))</f>
        <v>ALT_I_PD</v>
      </c>
      <c r="N26" s="402" t="str">
        <f t="shared" si="3"/>
        <v/>
      </c>
      <c r="O26" s="402">
        <f t="shared" si="2"/>
        <v>1</v>
      </c>
      <c r="P26" s="401" t="str">
        <f>IF(LEN(B26)&gt;8,INDEX([1]CatGlob!$X:$X,MATCH(M26,[1]CatGlob!$W:$W,0)),"")</f>
        <v>ALT</v>
      </c>
      <c r="Q26" s="403" t="str">
        <f>INDEX([1]CatGlob!P:P,MATCH(M26,[1]CatGlob!O:O,0))</f>
        <v>ALT</v>
      </c>
      <c r="R26" s="403" t="s">
        <v>601</v>
      </c>
      <c r="S26" s="403" t="s">
        <v>601</v>
      </c>
      <c r="T26" s="403" t="str">
        <f>INDEX([1]CatGlob!$D:$D,MATCH($M26,[1]CatGlob!$C:$C,0))</f>
        <v>PE</v>
      </c>
      <c r="U26" s="403" t="s">
        <v>619</v>
      </c>
      <c r="V26" s="404" t="str">
        <f>INDEX([1]CatGlob!$F:$F,MATCH($M26,[1]CatGlob!$C:$C,0))</f>
        <v>-</v>
      </c>
      <c r="W26" s="405"/>
      <c r="X26" s="406">
        <v>0</v>
      </c>
      <c r="Y26" s="407">
        <v>0</v>
      </c>
      <c r="Z26" s="408">
        <v>0</v>
      </c>
      <c r="AA26" s="407">
        <v>0</v>
      </c>
      <c r="AB26" s="408">
        <v>0</v>
      </c>
      <c r="AC26" s="407">
        <v>0</v>
      </c>
      <c r="AD26" s="408">
        <v>0</v>
      </c>
      <c r="AE26" s="407">
        <v>0</v>
      </c>
      <c r="AF26" s="408">
        <v>0</v>
      </c>
      <c r="AG26" s="407">
        <v>0</v>
      </c>
      <c r="AI26" s="406">
        <v>0</v>
      </c>
      <c r="AJ26" s="407">
        <v>0</v>
      </c>
      <c r="AK26" s="408">
        <v>-5.0760106838301303E-3</v>
      </c>
      <c r="AL26" s="407">
        <v>0</v>
      </c>
      <c r="AM26" s="408">
        <v>0</v>
      </c>
      <c r="AN26" s="407">
        <v>0</v>
      </c>
      <c r="AO26" s="408">
        <v>0</v>
      </c>
      <c r="AP26" s="407">
        <v>0</v>
      </c>
      <c r="AQ26" s="408">
        <v>-1.4653356483884899E-3</v>
      </c>
      <c r="AR26" s="407">
        <v>0</v>
      </c>
      <c r="AT26" s="406">
        <v>0</v>
      </c>
      <c r="AU26" s="407">
        <v>0</v>
      </c>
      <c r="AV26" s="408">
        <v>-4.42859313057155E-4</v>
      </c>
      <c r="AW26" s="407">
        <v>0</v>
      </c>
      <c r="AX26" s="408">
        <v>0</v>
      </c>
      <c r="AY26" s="407">
        <v>0</v>
      </c>
      <c r="AZ26" s="408">
        <v>0</v>
      </c>
      <c r="BA26" s="407">
        <v>0</v>
      </c>
      <c r="BB26" s="408">
        <v>-2.0268983806250699E-4</v>
      </c>
      <c r="BC26" s="407">
        <v>0</v>
      </c>
    </row>
    <row r="27" spans="1:55" x14ac:dyDescent="0.35">
      <c r="A27" s="385" t="str" cm="1">
        <f t="array" ref="A27">IFERROR(_xlfn.IFS(AND(F27="Renta Variable",O27=1),IFERROR(MATCH(B27,[1]RV_Det!C:C,0),"Rev"),AND(J27="Corporativa",O27=1,I27="EM"),IFERROR(MATCH(B27,[1]RF_Corps!B:B,0),"Rev"),AND(F27="Alternativos",O27=1),IFERROR(MATCH(B27,[1]Rep4!C:C,0),"Rev")),"")</f>
        <v/>
      </c>
      <c r="B27" s="394" t="s">
        <v>647</v>
      </c>
      <c r="C27" s="409" t="s">
        <v>648</v>
      </c>
      <c r="D27" s="395" t="s">
        <v>649</v>
      </c>
      <c r="E27" s="396" t="str">
        <f>IF(B27="","",INDEX([1]CatGlob!$S:$S,IFERROR(MATCH(MID(B27,7,1),[1]CatGlob!$R:$R,0),MATCH(MID(B27,1,2),[1]CatGlob!$R:$R,0))))</f>
        <v>DOL</v>
      </c>
      <c r="F27" s="397" t="s">
        <v>618</v>
      </c>
      <c r="G27" s="398" t="s">
        <v>229</v>
      </c>
      <c r="H27" s="399" t="s">
        <v>244</v>
      </c>
      <c r="I27" s="399" t="s">
        <v>600</v>
      </c>
      <c r="J27" s="399" t="s">
        <v>600</v>
      </c>
      <c r="K27" s="396" t="s">
        <v>600</v>
      </c>
      <c r="L27" s="400" t="str">
        <f>IF(ISERROR(MATCH(M27,M$10:M26,0)),M27,"")</f>
        <v/>
      </c>
      <c r="M27" s="401" t="str">
        <f>IF(B27="","",IF(ISERROR(MATCH(F27&amp;"_"&amp;G27&amp;"_"&amp;H27&amp;"_"&amp;I27&amp;"_"&amp;J27&amp;IF(K27="","","_"&amp;K27),[1]CatGlob!$B:$B,0)),F27&amp;"_"&amp;G27&amp;"_"&amp;H27&amp;"_"&amp;I27&amp;"_"&amp;J27&amp;IF(K27="","","_"&amp;K27),INDEX([1]CatGlob!$C:$C,MATCH(F27&amp;"_"&amp;G27&amp;"_"&amp;H27&amp;"_"&amp;I27&amp;"_"&amp;J27&amp;IF(K27="","","_"&amp;K27),[1]CatGlob!$B:$B,0))))</f>
        <v>ALT_I_PD</v>
      </c>
      <c r="N27" s="402" t="str">
        <f t="shared" si="3"/>
        <v/>
      </c>
      <c r="O27" s="402" t="str">
        <f t="shared" si="2"/>
        <v/>
      </c>
      <c r="P27" s="401" t="str">
        <f>IF(LEN(B27)&gt;8,INDEX([1]CatGlob!$X:$X,MATCH(M27,[1]CatGlob!$W:$W,0)),"")</f>
        <v>ALT</v>
      </c>
      <c r="Q27" s="403" t="str">
        <f>INDEX([1]CatGlob!P:P,MATCH(M27,[1]CatGlob!O:O,0))</f>
        <v>ALT</v>
      </c>
      <c r="R27" s="403" t="s">
        <v>601</v>
      </c>
      <c r="S27" s="403" t="s">
        <v>601</v>
      </c>
      <c r="T27" s="403" t="str">
        <f>INDEX([1]CatGlob!$D:$D,MATCH($M27,[1]CatGlob!$C:$C,0))</f>
        <v>PE</v>
      </c>
      <c r="U27" s="403" t="s">
        <v>619</v>
      </c>
      <c r="V27" s="404" t="str">
        <f>INDEX([1]CatGlob!$F:$F,MATCH($M27,[1]CatGlob!$C:$C,0))</f>
        <v>-</v>
      </c>
      <c r="W27" s="405"/>
      <c r="X27" s="406">
        <v>0</v>
      </c>
      <c r="Y27" s="407">
        <v>0</v>
      </c>
      <c r="Z27" s="408">
        <v>0</v>
      </c>
      <c r="AA27" s="407">
        <v>0</v>
      </c>
      <c r="AB27" s="408">
        <v>0</v>
      </c>
      <c r="AC27" s="407">
        <v>0</v>
      </c>
      <c r="AD27" s="408">
        <v>0</v>
      </c>
      <c r="AE27" s="407">
        <v>0</v>
      </c>
      <c r="AF27" s="408">
        <v>0</v>
      </c>
      <c r="AG27" s="407">
        <v>0</v>
      </c>
      <c r="AI27" s="406">
        <v>0</v>
      </c>
      <c r="AJ27" s="407">
        <v>0</v>
      </c>
      <c r="AK27" s="408">
        <v>0</v>
      </c>
      <c r="AL27" s="407">
        <v>0</v>
      </c>
      <c r="AM27" s="408">
        <v>0</v>
      </c>
      <c r="AN27" s="407">
        <v>0</v>
      </c>
      <c r="AO27" s="408">
        <v>0</v>
      </c>
      <c r="AP27" s="407">
        <v>0</v>
      </c>
      <c r="AQ27" s="408">
        <v>0</v>
      </c>
      <c r="AR27" s="407">
        <v>0</v>
      </c>
      <c r="AT27" s="406">
        <v>0</v>
      </c>
      <c r="AU27" s="407">
        <v>0</v>
      </c>
      <c r="AV27" s="408">
        <v>0</v>
      </c>
      <c r="AW27" s="407">
        <v>0</v>
      </c>
      <c r="AX27" s="408">
        <v>0</v>
      </c>
      <c r="AY27" s="407">
        <v>0</v>
      </c>
      <c r="AZ27" s="408">
        <v>0</v>
      </c>
      <c r="BA27" s="407">
        <v>0</v>
      </c>
      <c r="BB27" s="408">
        <v>0</v>
      </c>
      <c r="BC27" s="407">
        <v>0</v>
      </c>
    </row>
    <row r="28" spans="1:55" x14ac:dyDescent="0.35">
      <c r="A28" s="385" cm="1">
        <f t="array" ref="A28">IFERROR(_xlfn.IFS(AND(F28="Renta Variable",O28=1),IFERROR(MATCH(B28,[1]RV_Det!C:C,0),"Rev"),AND(J28="Corporativa",O28=1,I28="EM"),IFERROR(MATCH(B28,[1]RF_Corps!B:B,0),"Rev"),AND(F28="Alternativos",O28=1),IFERROR(MATCH(B28,[1]Rep4!C:C,0),"Rev")),"")</f>
        <v>153</v>
      </c>
      <c r="B28" s="394" t="s">
        <v>650</v>
      </c>
      <c r="C28" s="409" t="s">
        <v>651</v>
      </c>
      <c r="D28" s="395" t="s">
        <v>651</v>
      </c>
      <c r="E28" s="396" t="str">
        <f>IF(B28="","",INDEX([1]CatGlob!$S:$S,IFERROR(MATCH(MID(B28,7,1),[1]CatGlob!$R:$R,0),MATCH(MID(B28,1,2),[1]CatGlob!$R:$R,0))))</f>
        <v>DOL</v>
      </c>
      <c r="F28" s="397" t="s">
        <v>618</v>
      </c>
      <c r="G28" s="398" t="s">
        <v>229</v>
      </c>
      <c r="H28" s="399" t="s">
        <v>244</v>
      </c>
      <c r="I28" s="399" t="s">
        <v>600</v>
      </c>
      <c r="J28" s="399" t="s">
        <v>600</v>
      </c>
      <c r="K28" s="396" t="s">
        <v>600</v>
      </c>
      <c r="L28" s="400" t="str">
        <f>IF(ISERROR(MATCH(M28,M$10:M27,0)),M28,"")</f>
        <v/>
      </c>
      <c r="M28" s="401" t="str">
        <f>IF(B28="","",IF(ISERROR(MATCH(F28&amp;"_"&amp;G28&amp;"_"&amp;H28&amp;"_"&amp;I28&amp;"_"&amp;J28&amp;IF(K28="","","_"&amp;K28),[1]CatGlob!$B:$B,0)),F28&amp;"_"&amp;G28&amp;"_"&amp;H28&amp;"_"&amp;I28&amp;"_"&amp;J28&amp;IF(K28="","","_"&amp;K28),INDEX([1]CatGlob!$C:$C,MATCH(F28&amp;"_"&amp;G28&amp;"_"&amp;H28&amp;"_"&amp;I28&amp;"_"&amp;J28&amp;IF(K28="","","_"&amp;K28),[1]CatGlob!$B:$B,0))))</f>
        <v>ALT_I_PD</v>
      </c>
      <c r="N28" s="402" t="str">
        <f t="shared" si="3"/>
        <v/>
      </c>
      <c r="O28" s="402">
        <f t="shared" si="2"/>
        <v>1</v>
      </c>
      <c r="P28" s="401" t="str">
        <f>IF(LEN(B28)&gt;8,INDEX([1]CatGlob!$X:$X,MATCH(M28,[1]CatGlob!$W:$W,0)),"")</f>
        <v>ALT</v>
      </c>
      <c r="Q28" s="403" t="str">
        <f>INDEX([1]CatGlob!P:P,MATCH(M28,[1]CatGlob!O:O,0))</f>
        <v>ALT</v>
      </c>
      <c r="R28" s="403" t="s">
        <v>601</v>
      </c>
      <c r="S28" s="403" t="s">
        <v>601</v>
      </c>
      <c r="T28" s="403" t="str">
        <f>INDEX([1]CatGlob!$D:$D,MATCH($M28,[1]CatGlob!$C:$C,0))</f>
        <v>PE</v>
      </c>
      <c r="U28" s="403" t="s">
        <v>619</v>
      </c>
      <c r="V28" s="404" t="str">
        <f>INDEX([1]CatGlob!$F:$F,MATCH($M28,[1]CatGlob!$C:$C,0))</f>
        <v>-</v>
      </c>
      <c r="W28" s="405"/>
      <c r="X28" s="406">
        <v>0</v>
      </c>
      <c r="Y28" s="407">
        <v>0</v>
      </c>
      <c r="Z28" s="408">
        <v>0</v>
      </c>
      <c r="AA28" s="407">
        <v>0</v>
      </c>
      <c r="AB28" s="408">
        <v>0</v>
      </c>
      <c r="AC28" s="407">
        <v>0</v>
      </c>
      <c r="AD28" s="408">
        <v>0</v>
      </c>
      <c r="AE28" s="407">
        <v>0</v>
      </c>
      <c r="AF28" s="408">
        <v>0</v>
      </c>
      <c r="AG28" s="407">
        <v>0</v>
      </c>
      <c r="AI28" s="406">
        <v>9.5219882600997795E-6</v>
      </c>
      <c r="AJ28" s="407">
        <v>-9.5219882600972E-2</v>
      </c>
      <c r="AK28" s="408">
        <v>9.5219882600997795E-6</v>
      </c>
      <c r="AL28" s="407">
        <v>-9.5219882600972E-2</v>
      </c>
      <c r="AM28" s="408">
        <v>9.5219882600997795E-6</v>
      </c>
      <c r="AN28" s="407">
        <v>-9.5219882600972E-2</v>
      </c>
      <c r="AO28" s="408">
        <v>9.5219882600997795E-6</v>
      </c>
      <c r="AP28" s="407">
        <v>-9.5219882600972E-2</v>
      </c>
      <c r="AQ28" s="408">
        <v>9.5219882600997795E-6</v>
      </c>
      <c r="AR28" s="407">
        <v>-9.5219882600972E-2</v>
      </c>
      <c r="AT28" s="406">
        <v>2.7917135514311998E-5</v>
      </c>
      <c r="AU28" s="407">
        <v>-0.27917135514310398</v>
      </c>
      <c r="AV28" s="408">
        <v>2.7917135514311998E-5</v>
      </c>
      <c r="AW28" s="407">
        <v>-0.27917135514310398</v>
      </c>
      <c r="AX28" s="408">
        <v>2.7917135514311998E-5</v>
      </c>
      <c r="AY28" s="407">
        <v>-0.27917135514310398</v>
      </c>
      <c r="AZ28" s="408">
        <v>2.7917135514311998E-5</v>
      </c>
      <c r="BA28" s="407">
        <v>-0.27917135514310398</v>
      </c>
      <c r="BB28" s="408">
        <v>2.7917135514311998E-5</v>
      </c>
      <c r="BC28" s="407">
        <v>-0.27917135514310398</v>
      </c>
    </row>
    <row r="29" spans="1:55" x14ac:dyDescent="0.35">
      <c r="A29" s="385" cm="1">
        <f t="array" ref="A29">IFERROR(_xlfn.IFS(AND(F29="Renta Variable",O29=1),IFERROR(MATCH(B29,[1]RV_Det!C:C,0),"Rev"),AND(J29="Corporativa",O29=1,I29="EM"),IFERROR(MATCH(B29,[1]RF_Corps!B:B,0),"Rev"),AND(F29="Alternativos",O29=1),IFERROR(MATCH(B29,[1]Rep4!C:C,0),"Rev")),"")</f>
        <v>165</v>
      </c>
      <c r="B29" s="394" t="s">
        <v>652</v>
      </c>
      <c r="C29" s="409" t="s">
        <v>653</v>
      </c>
      <c r="D29" s="395" t="s">
        <v>653</v>
      </c>
      <c r="E29" s="396" t="str">
        <f>IF(B29="","",INDEX([1]CatGlob!$S:$S,IFERROR(MATCH(MID(B29,7,1),[1]CatGlob!$R:$R,0),MATCH(MID(B29,1,2),[1]CatGlob!$R:$R,0))))</f>
        <v>DOL</v>
      </c>
      <c r="F29" s="397" t="s">
        <v>618</v>
      </c>
      <c r="G29" s="398" t="s">
        <v>229</v>
      </c>
      <c r="H29" s="399" t="s">
        <v>244</v>
      </c>
      <c r="I29" s="399" t="s">
        <v>600</v>
      </c>
      <c r="J29" s="399" t="s">
        <v>600</v>
      </c>
      <c r="K29" s="396" t="s">
        <v>600</v>
      </c>
      <c r="L29" s="400" t="str">
        <f>IF(ISERROR(MATCH(M29,M$10:M28,0)),M29,"")</f>
        <v/>
      </c>
      <c r="M29" s="401" t="str">
        <f>IF(B29="","",IF(ISERROR(MATCH(F29&amp;"_"&amp;G29&amp;"_"&amp;H29&amp;"_"&amp;I29&amp;"_"&amp;J29&amp;IF(K29="","","_"&amp;K29),[1]CatGlob!$B:$B,0)),F29&amp;"_"&amp;G29&amp;"_"&amp;H29&amp;"_"&amp;I29&amp;"_"&amp;J29&amp;IF(K29="","","_"&amp;K29),INDEX([1]CatGlob!$C:$C,MATCH(F29&amp;"_"&amp;G29&amp;"_"&amp;H29&amp;"_"&amp;I29&amp;"_"&amp;J29&amp;IF(K29="","","_"&amp;K29),[1]CatGlob!$B:$B,0))))</f>
        <v>ALT_I_PD</v>
      </c>
      <c r="N29" s="402" t="str">
        <f t="shared" si="3"/>
        <v/>
      </c>
      <c r="O29" s="402">
        <f t="shared" si="2"/>
        <v>1</v>
      </c>
      <c r="P29" s="401" t="str">
        <f>IF(LEN(B29)&gt;8,INDEX([1]CatGlob!$X:$X,MATCH(M29,[1]CatGlob!$W:$W,0)),"")</f>
        <v>ALT</v>
      </c>
      <c r="Q29" s="403" t="str">
        <f>INDEX([1]CatGlob!P:P,MATCH(M29,[1]CatGlob!O:O,0))</f>
        <v>ALT</v>
      </c>
      <c r="R29" s="403" t="s">
        <v>601</v>
      </c>
      <c r="S29" s="403" t="s">
        <v>601</v>
      </c>
      <c r="T29" s="403" t="str">
        <f>INDEX([1]CatGlob!$D:$D,MATCH($M29,[1]CatGlob!$C:$C,0))</f>
        <v>PE</v>
      </c>
      <c r="U29" s="403" t="s">
        <v>619</v>
      </c>
      <c r="V29" s="404" t="str">
        <f>INDEX([1]CatGlob!$F:$F,MATCH($M29,[1]CatGlob!$C:$C,0))</f>
        <v>-</v>
      </c>
      <c r="W29" s="405"/>
      <c r="X29" s="406">
        <v>0</v>
      </c>
      <c r="Y29" s="407">
        <v>0</v>
      </c>
      <c r="Z29" s="408">
        <v>0</v>
      </c>
      <c r="AA29" s="407">
        <v>0</v>
      </c>
      <c r="AB29" s="408">
        <v>0</v>
      </c>
      <c r="AC29" s="407">
        <v>0</v>
      </c>
      <c r="AD29" s="408">
        <v>0</v>
      </c>
      <c r="AE29" s="407">
        <v>0</v>
      </c>
      <c r="AF29" s="408">
        <v>0</v>
      </c>
      <c r="AG29" s="407">
        <v>0</v>
      </c>
      <c r="AI29" s="406">
        <v>6.8922325616134804E-3</v>
      </c>
      <c r="AJ29" s="407">
        <v>0</v>
      </c>
      <c r="AK29" s="408">
        <v>6.8922325616134804E-3</v>
      </c>
      <c r="AL29" s="407">
        <v>0</v>
      </c>
      <c r="AM29" s="408">
        <v>6.8922325616134804E-3</v>
      </c>
      <c r="AN29" s="407">
        <v>0</v>
      </c>
      <c r="AO29" s="408">
        <v>6.8922325616134804E-3</v>
      </c>
      <c r="AP29" s="407">
        <v>0</v>
      </c>
      <c r="AQ29" s="408">
        <v>6.8922325616134804E-3</v>
      </c>
      <c r="AR29" s="407">
        <v>0</v>
      </c>
      <c r="AT29" s="406">
        <v>1.09268799213523E-2</v>
      </c>
      <c r="AU29" s="407">
        <v>0</v>
      </c>
      <c r="AV29" s="408">
        <v>1.09268799213523E-2</v>
      </c>
      <c r="AW29" s="407">
        <v>0</v>
      </c>
      <c r="AX29" s="408">
        <v>1.09268799213523E-2</v>
      </c>
      <c r="AY29" s="407">
        <v>0</v>
      </c>
      <c r="AZ29" s="408">
        <v>1.09268799213523E-2</v>
      </c>
      <c r="BA29" s="407">
        <v>0</v>
      </c>
      <c r="BB29" s="408">
        <v>1.09268799213523E-2</v>
      </c>
      <c r="BC29" s="407">
        <v>0</v>
      </c>
    </row>
    <row r="30" spans="1:55" x14ac:dyDescent="0.35">
      <c r="A30" s="385" cm="1">
        <f t="array" ref="A30">IFERROR(_xlfn.IFS(AND(F30="Renta Variable",O30=1),IFERROR(MATCH(B30,[1]RV_Det!C:C,0),"Rev"),AND(J30="Corporativa",O30=1,I30="EM"),IFERROR(MATCH(B30,[1]RF_Corps!B:B,0),"Rev"),AND(F30="Alternativos",O30=1),IFERROR(MATCH(B30,[1]Rep4!C:C,0),"Rev")),"")</f>
        <v>155</v>
      </c>
      <c r="B30" s="394" t="s">
        <v>654</v>
      </c>
      <c r="C30" s="409" t="s">
        <v>655</v>
      </c>
      <c r="D30" s="395" t="s">
        <v>656</v>
      </c>
      <c r="E30" s="396" t="str">
        <f>IF(B30="","",INDEX([1]CatGlob!$S:$S,IFERROR(MATCH(MID(B30,7,1),[1]CatGlob!$R:$R,0),MATCH(MID(B30,1,2),[1]CatGlob!$R:$R,0))))</f>
        <v>DOL</v>
      </c>
      <c r="F30" s="397" t="s">
        <v>618</v>
      </c>
      <c r="G30" s="398" t="s">
        <v>229</v>
      </c>
      <c r="H30" s="399" t="s">
        <v>244</v>
      </c>
      <c r="I30" s="399" t="s">
        <v>600</v>
      </c>
      <c r="J30" s="399" t="s">
        <v>600</v>
      </c>
      <c r="K30" s="396" t="s">
        <v>600</v>
      </c>
      <c r="L30" s="400" t="str">
        <f>IF(ISERROR(MATCH(M30,M$10:M29,0)),M30,"")</f>
        <v/>
      </c>
      <c r="M30" s="401" t="str">
        <f>IF(B30="","",IF(ISERROR(MATCH(F30&amp;"_"&amp;G30&amp;"_"&amp;H30&amp;"_"&amp;I30&amp;"_"&amp;J30&amp;IF(K30="","","_"&amp;K30),[1]CatGlob!$B:$B,0)),F30&amp;"_"&amp;G30&amp;"_"&amp;H30&amp;"_"&amp;I30&amp;"_"&amp;J30&amp;IF(K30="","","_"&amp;K30),INDEX([1]CatGlob!$C:$C,MATCH(F30&amp;"_"&amp;G30&amp;"_"&amp;H30&amp;"_"&amp;I30&amp;"_"&amp;J30&amp;IF(K30="","","_"&amp;K30),[1]CatGlob!$B:$B,0))))</f>
        <v>ALT_I_PD</v>
      </c>
      <c r="N30" s="402" t="str">
        <f t="shared" si="3"/>
        <v/>
      </c>
      <c r="O30" s="402">
        <f t="shared" si="2"/>
        <v>1</v>
      </c>
      <c r="P30" s="401" t="str">
        <f>IF(LEN(B30)&gt;8,INDEX([1]CatGlob!$X:$X,MATCH(M30,[1]CatGlob!$W:$W,0)),"")</f>
        <v>ALT</v>
      </c>
      <c r="Q30" s="403" t="str">
        <f>INDEX([1]CatGlob!P:P,MATCH(M30,[1]CatGlob!O:O,0))</f>
        <v>ALT</v>
      </c>
      <c r="R30" s="403" t="s">
        <v>601</v>
      </c>
      <c r="S30" s="403" t="s">
        <v>601</v>
      </c>
      <c r="T30" s="403" t="str">
        <f>INDEX([1]CatGlob!$D:$D,MATCH($M30,[1]CatGlob!$C:$C,0))</f>
        <v>PE</v>
      </c>
      <c r="U30" s="403" t="s">
        <v>619</v>
      </c>
      <c r="V30" s="404" t="str">
        <f>INDEX([1]CatGlob!$F:$F,MATCH($M30,[1]CatGlob!$C:$C,0))</f>
        <v>-</v>
      </c>
      <c r="W30" s="405"/>
      <c r="X30" s="406">
        <v>0</v>
      </c>
      <c r="Y30" s="407">
        <v>0</v>
      </c>
      <c r="Z30" s="408">
        <v>0</v>
      </c>
      <c r="AA30" s="407">
        <v>0</v>
      </c>
      <c r="AB30" s="408">
        <v>0</v>
      </c>
      <c r="AC30" s="407">
        <v>0</v>
      </c>
      <c r="AD30" s="408">
        <v>0</v>
      </c>
      <c r="AE30" s="407">
        <v>0</v>
      </c>
      <c r="AF30" s="408">
        <v>0</v>
      </c>
      <c r="AG30" s="407">
        <v>0</v>
      </c>
      <c r="AI30" s="406">
        <v>5.8121339345599196E-3</v>
      </c>
      <c r="AJ30" s="407">
        <v>0</v>
      </c>
      <c r="AK30" s="408">
        <v>5.8121339345599196E-3</v>
      </c>
      <c r="AL30" s="407">
        <v>0</v>
      </c>
      <c r="AM30" s="408">
        <v>5.8121339345599196E-3</v>
      </c>
      <c r="AN30" s="407">
        <v>0</v>
      </c>
      <c r="AO30" s="408">
        <v>5.8121339345599196E-3</v>
      </c>
      <c r="AP30" s="407">
        <v>0</v>
      </c>
      <c r="AQ30" s="408">
        <v>5.8121339345599196E-3</v>
      </c>
      <c r="AR30" s="407">
        <v>0</v>
      </c>
      <c r="AT30" s="406">
        <v>3.2908884523819102E-3</v>
      </c>
      <c r="AU30" s="407">
        <v>0</v>
      </c>
      <c r="AV30" s="408">
        <v>3.2908884523819102E-3</v>
      </c>
      <c r="AW30" s="407">
        <v>0</v>
      </c>
      <c r="AX30" s="408">
        <v>3.2908884523819102E-3</v>
      </c>
      <c r="AY30" s="407">
        <v>0</v>
      </c>
      <c r="AZ30" s="408">
        <v>3.2908884523819102E-3</v>
      </c>
      <c r="BA30" s="407">
        <v>0</v>
      </c>
      <c r="BB30" s="408">
        <v>3.2908884523819102E-3</v>
      </c>
      <c r="BC30" s="407">
        <v>0</v>
      </c>
    </row>
    <row r="31" spans="1:55" x14ac:dyDescent="0.35">
      <c r="A31" s="385" t="str" cm="1">
        <f t="array" ref="A31">IFERROR(_xlfn.IFS(AND(F31="Renta Variable",O31=1),IFERROR(MATCH(B31,[1]RV_Det!C:C,0),"Rev"),AND(J31="Corporativa",O31=1,I31="EM"),IFERROR(MATCH(B31,[1]RF_Corps!B:B,0),"Rev"),AND(F31="Alternativos",O31=1),IFERROR(MATCH(B31,[1]Rep4!C:C,0),"Rev")),"")</f>
        <v/>
      </c>
      <c r="B31" s="394" t="s">
        <v>657</v>
      </c>
      <c r="C31" s="409" t="s">
        <v>658</v>
      </c>
      <c r="D31" s="395" t="s">
        <v>658</v>
      </c>
      <c r="E31" s="396" t="str">
        <f>IF(B31="","",INDEX([1]CatGlob!$S:$S,IFERROR(MATCH(MID(B31,7,1),[1]CatGlob!$R:$R,0),MATCH(MID(B31,1,2),[1]CatGlob!$R:$R,0))))</f>
        <v>DOL</v>
      </c>
      <c r="F31" s="397" t="s">
        <v>618</v>
      </c>
      <c r="G31" s="398" t="s">
        <v>229</v>
      </c>
      <c r="H31" s="399" t="s">
        <v>237</v>
      </c>
      <c r="I31" s="399" t="s">
        <v>242</v>
      </c>
      <c r="J31" s="399" t="s">
        <v>600</v>
      </c>
      <c r="K31" s="396" t="s">
        <v>600</v>
      </c>
      <c r="L31" s="400" t="str">
        <f>IF(ISERROR(MATCH(M31,M$10:M30,0)),M31,"")</f>
        <v>ALT_I_PE_FF</v>
      </c>
      <c r="M31" s="401" t="str">
        <f>IF(B31="","",IF(ISERROR(MATCH(F31&amp;"_"&amp;G31&amp;"_"&amp;H31&amp;"_"&amp;I31&amp;"_"&amp;J31&amp;IF(K31="","","_"&amp;K31),[1]CatGlob!$B:$B,0)),F31&amp;"_"&amp;G31&amp;"_"&amp;H31&amp;"_"&amp;I31&amp;"_"&amp;J31&amp;IF(K31="","","_"&amp;K31),INDEX([1]CatGlob!$C:$C,MATCH(F31&amp;"_"&amp;G31&amp;"_"&amp;H31&amp;"_"&amp;I31&amp;"_"&amp;J31&amp;IF(K31="","","_"&amp;K31),[1]CatGlob!$B:$B,0))))</f>
        <v>ALT_I_PE_FF</v>
      </c>
      <c r="N31" s="402" t="str">
        <f t="shared" si="3"/>
        <v/>
      </c>
      <c r="O31" s="402" t="str">
        <f t="shared" si="2"/>
        <v/>
      </c>
      <c r="P31" s="401" t="str">
        <f>IF(LEN(B31)&gt;8,INDEX([1]CatGlob!$X:$X,MATCH(M31,[1]CatGlob!$W:$W,0)),"")</f>
        <v>ALT</v>
      </c>
      <c r="Q31" s="403" t="str">
        <f>INDEX([1]CatGlob!P:P,MATCH(M31,[1]CatGlob!O:O,0))</f>
        <v>ALT</v>
      </c>
      <c r="R31" s="403" t="s">
        <v>601</v>
      </c>
      <c r="S31" s="403" t="s">
        <v>601</v>
      </c>
      <c r="T31" s="403" t="str">
        <f>INDEX([1]CatGlob!$D:$D,MATCH($M31,[1]CatGlob!$C:$C,0))</f>
        <v>PE</v>
      </c>
      <c r="U31" s="403" t="s">
        <v>659</v>
      </c>
      <c r="V31" s="404" t="str">
        <f>INDEX([1]CatGlob!$F:$F,MATCH($M31,[1]CatGlob!$C:$C,0))</f>
        <v>-</v>
      </c>
      <c r="W31" s="405"/>
      <c r="X31" s="406">
        <v>0</v>
      </c>
      <c r="Y31" s="407">
        <v>0</v>
      </c>
      <c r="Z31" s="408">
        <v>0</v>
      </c>
      <c r="AA31" s="407">
        <v>0</v>
      </c>
      <c r="AB31" s="408">
        <v>0</v>
      </c>
      <c r="AC31" s="407">
        <v>0</v>
      </c>
      <c r="AD31" s="408">
        <v>0</v>
      </c>
      <c r="AE31" s="407">
        <v>0</v>
      </c>
      <c r="AF31" s="408">
        <v>0</v>
      </c>
      <c r="AG31" s="407">
        <v>0</v>
      </c>
      <c r="AI31" s="406">
        <v>0</v>
      </c>
      <c r="AJ31" s="407">
        <v>0</v>
      </c>
      <c r="AK31" s="408">
        <v>0</v>
      </c>
      <c r="AL31" s="407">
        <v>0</v>
      </c>
      <c r="AM31" s="408">
        <v>0</v>
      </c>
      <c r="AN31" s="407">
        <v>0</v>
      </c>
      <c r="AO31" s="408">
        <v>0</v>
      </c>
      <c r="AP31" s="407">
        <v>0</v>
      </c>
      <c r="AQ31" s="408">
        <v>0</v>
      </c>
      <c r="AR31" s="407">
        <v>0</v>
      </c>
      <c r="AT31" s="406">
        <v>0</v>
      </c>
      <c r="AU31" s="407">
        <v>0</v>
      </c>
      <c r="AV31" s="408">
        <v>0</v>
      </c>
      <c r="AW31" s="407">
        <v>0</v>
      </c>
      <c r="AX31" s="408">
        <v>0</v>
      </c>
      <c r="AY31" s="407">
        <v>0</v>
      </c>
      <c r="AZ31" s="408">
        <v>0</v>
      </c>
      <c r="BA31" s="407">
        <v>0</v>
      </c>
      <c r="BB31" s="408">
        <v>0</v>
      </c>
      <c r="BC31" s="407">
        <v>0</v>
      </c>
    </row>
    <row r="32" spans="1:55" x14ac:dyDescent="0.35">
      <c r="A32" s="385" cm="1">
        <f t="array" ref="A32">IFERROR(_xlfn.IFS(AND(F32="Renta Variable",O32=1),IFERROR(MATCH(B32,[1]RV_Det!C:C,0),"Rev"),AND(J32="Corporativa",O32=1,I32="EM"),IFERROR(MATCH(B32,[1]RF_Corps!B:B,0),"Rev"),AND(F32="Alternativos",O32=1),IFERROR(MATCH(B32,[1]Rep4!C:C,0),"Rev")),"")</f>
        <v>156</v>
      </c>
      <c r="B32" s="394" t="s">
        <v>660</v>
      </c>
      <c r="C32" s="409" t="s">
        <v>661</v>
      </c>
      <c r="D32" s="395" t="s">
        <v>662</v>
      </c>
      <c r="E32" s="396" t="str">
        <f>IF(B32="","",INDEX([1]CatGlob!$S:$S,IFERROR(MATCH(MID(B32,7,1),[1]CatGlob!$R:$R,0),MATCH(MID(B32,1,2),[1]CatGlob!$R:$R,0))))</f>
        <v>DOL</v>
      </c>
      <c r="F32" s="397" t="s">
        <v>618</v>
      </c>
      <c r="G32" s="398" t="s">
        <v>229</v>
      </c>
      <c r="H32" s="399" t="s">
        <v>244</v>
      </c>
      <c r="I32" s="399" t="s">
        <v>600</v>
      </c>
      <c r="J32" s="399" t="s">
        <v>600</v>
      </c>
      <c r="K32" s="396" t="s">
        <v>600</v>
      </c>
      <c r="L32" s="400" t="str">
        <f>IF(ISERROR(MATCH(M32,M$10:M31,0)),M32,"")</f>
        <v/>
      </c>
      <c r="M32" s="401" t="str">
        <f>IF(B32="","",IF(ISERROR(MATCH(F32&amp;"_"&amp;G32&amp;"_"&amp;H32&amp;"_"&amp;I32&amp;"_"&amp;J32&amp;IF(K32="","","_"&amp;K32),[1]CatGlob!$B:$B,0)),F32&amp;"_"&amp;G32&amp;"_"&amp;H32&amp;"_"&amp;I32&amp;"_"&amp;J32&amp;IF(K32="","","_"&amp;K32),INDEX([1]CatGlob!$C:$C,MATCH(F32&amp;"_"&amp;G32&amp;"_"&amp;H32&amp;"_"&amp;I32&amp;"_"&amp;J32&amp;IF(K32="","","_"&amp;K32),[1]CatGlob!$B:$B,0))))</f>
        <v>ALT_I_PD</v>
      </c>
      <c r="N32" s="402" t="str">
        <f t="shared" si="3"/>
        <v/>
      </c>
      <c r="O32" s="402">
        <f t="shared" si="2"/>
        <v>1</v>
      </c>
      <c r="P32" s="401" t="str">
        <f>IF(LEN(B32)&gt;8,INDEX([1]CatGlob!$X:$X,MATCH(M32,[1]CatGlob!$W:$W,0)),"")</f>
        <v>ALT</v>
      </c>
      <c r="Q32" s="403" t="str">
        <f>INDEX([1]CatGlob!P:P,MATCH(M32,[1]CatGlob!O:O,0))</f>
        <v>ALT</v>
      </c>
      <c r="R32" s="403" t="s">
        <v>601</v>
      </c>
      <c r="S32" s="403" t="s">
        <v>601</v>
      </c>
      <c r="T32" s="403" t="str">
        <f>INDEX([1]CatGlob!$D:$D,MATCH($M32,[1]CatGlob!$C:$C,0))</f>
        <v>PE</v>
      </c>
      <c r="U32" s="403" t="s">
        <v>619</v>
      </c>
      <c r="V32" s="404" t="str">
        <f>INDEX([1]CatGlob!$F:$F,MATCH($M32,[1]CatGlob!$C:$C,0))</f>
        <v>-</v>
      </c>
      <c r="W32" s="405"/>
      <c r="X32" s="406">
        <v>0</v>
      </c>
      <c r="Y32" s="407">
        <v>0</v>
      </c>
      <c r="Z32" s="408">
        <v>0</v>
      </c>
      <c r="AA32" s="407">
        <v>0</v>
      </c>
      <c r="AB32" s="408">
        <v>0</v>
      </c>
      <c r="AC32" s="407">
        <v>0</v>
      </c>
      <c r="AD32" s="408">
        <v>0</v>
      </c>
      <c r="AE32" s="407">
        <v>0</v>
      </c>
      <c r="AF32" s="408">
        <v>0</v>
      </c>
      <c r="AG32" s="407">
        <v>0</v>
      </c>
      <c r="AI32" s="406">
        <v>2.5531962321245802E-3</v>
      </c>
      <c r="AJ32" s="407">
        <v>-8.7006408899803503E-2</v>
      </c>
      <c r="AK32" s="408">
        <v>2.5531962321245802E-3</v>
      </c>
      <c r="AL32" s="407">
        <v>-8.7006408899803503E-2</v>
      </c>
      <c r="AM32" s="408">
        <v>2.5531962321245802E-3</v>
      </c>
      <c r="AN32" s="407">
        <v>-8.7006408899803503E-2</v>
      </c>
      <c r="AO32" s="408">
        <v>2.5531962321245802E-3</v>
      </c>
      <c r="AP32" s="407">
        <v>-8.7006408899803503E-2</v>
      </c>
      <c r="AQ32" s="408">
        <v>2.5531962321245802E-3</v>
      </c>
      <c r="AR32" s="407">
        <v>-8.7006408899803503E-2</v>
      </c>
      <c r="AT32" s="406">
        <v>2.2487921422324501E-3</v>
      </c>
      <c r="AU32" s="407">
        <v>-7.6633094705513799E-2</v>
      </c>
      <c r="AV32" s="408">
        <v>2.2487921422324501E-3</v>
      </c>
      <c r="AW32" s="407">
        <v>-7.6633094705513799E-2</v>
      </c>
      <c r="AX32" s="408">
        <v>2.2487921422324501E-3</v>
      </c>
      <c r="AY32" s="407">
        <v>-7.6633094705513799E-2</v>
      </c>
      <c r="AZ32" s="408">
        <v>2.2487921422324501E-3</v>
      </c>
      <c r="BA32" s="407">
        <v>-7.6633094705513799E-2</v>
      </c>
      <c r="BB32" s="408">
        <v>2.2487921422324501E-3</v>
      </c>
      <c r="BC32" s="407">
        <v>-7.6633094705513799E-2</v>
      </c>
    </row>
    <row r="33" spans="1:55" x14ac:dyDescent="0.35">
      <c r="A33" s="385" cm="1">
        <f t="array" ref="A33">IFERROR(_xlfn.IFS(AND(F33="Renta Variable",O33=1),IFERROR(MATCH(B33,[1]RV_Det!C:C,0),"Rev"),AND(J33="Corporativa",O33=1,I33="EM"),IFERROR(MATCH(B33,[1]RF_Corps!B:B,0),"Rev"),AND(F33="Alternativos",O33=1),IFERROR(MATCH(B33,[1]Rep4!C:C,0),"Rev")),"")</f>
        <v>158</v>
      </c>
      <c r="B33" s="394" t="s">
        <v>663</v>
      </c>
      <c r="C33" s="409" t="s">
        <v>664</v>
      </c>
      <c r="D33" s="395" t="s">
        <v>665</v>
      </c>
      <c r="E33" s="396" t="str">
        <f>IF(B33="","",INDEX([1]CatGlob!$S:$S,IFERROR(MATCH(MID(B33,7,1),[1]CatGlob!$R:$R,0),MATCH(MID(B33,1,2),[1]CatGlob!$R:$R,0))))</f>
        <v>DOL</v>
      </c>
      <c r="F33" s="397" t="s">
        <v>618</v>
      </c>
      <c r="G33" s="398" t="s">
        <v>229</v>
      </c>
      <c r="H33" s="399" t="s">
        <v>244</v>
      </c>
      <c r="I33" s="399" t="s">
        <v>600</v>
      </c>
      <c r="J33" s="399" t="s">
        <v>600</v>
      </c>
      <c r="K33" s="396" t="s">
        <v>600</v>
      </c>
      <c r="L33" s="400" t="str">
        <f>IF(ISERROR(MATCH(M33,M$10:M32,0)),M33,"")</f>
        <v/>
      </c>
      <c r="M33" s="401" t="str">
        <f>IF(B33="","",IF(ISERROR(MATCH(F33&amp;"_"&amp;G33&amp;"_"&amp;H33&amp;"_"&amp;I33&amp;"_"&amp;J33&amp;IF(K33="","","_"&amp;K33),[1]CatGlob!$B:$B,0)),F33&amp;"_"&amp;G33&amp;"_"&amp;H33&amp;"_"&amp;I33&amp;"_"&amp;J33&amp;IF(K33="","","_"&amp;K33),INDEX([1]CatGlob!$C:$C,MATCH(F33&amp;"_"&amp;G33&amp;"_"&amp;H33&amp;"_"&amp;I33&amp;"_"&amp;J33&amp;IF(K33="","","_"&amp;K33),[1]CatGlob!$B:$B,0))))</f>
        <v>ALT_I_PD</v>
      </c>
      <c r="N33" s="402" t="str">
        <f t="shared" si="3"/>
        <v/>
      </c>
      <c r="O33" s="402">
        <f t="shared" si="2"/>
        <v>1</v>
      </c>
      <c r="P33" s="401" t="str">
        <f>IF(LEN(B33)&gt;8,INDEX([1]CatGlob!$X:$X,MATCH(M33,[1]CatGlob!$W:$W,0)),"")</f>
        <v>ALT</v>
      </c>
      <c r="Q33" s="403" t="str">
        <f>INDEX([1]CatGlob!P:P,MATCH(M33,[1]CatGlob!O:O,0))</f>
        <v>ALT</v>
      </c>
      <c r="R33" s="403" t="s">
        <v>601</v>
      </c>
      <c r="S33" s="403" t="s">
        <v>601</v>
      </c>
      <c r="T33" s="403" t="str">
        <f>INDEX([1]CatGlob!$D:$D,MATCH($M33,[1]CatGlob!$C:$C,0))</f>
        <v>PE</v>
      </c>
      <c r="U33" s="403" t="s">
        <v>619</v>
      </c>
      <c r="V33" s="404" t="str">
        <f>INDEX([1]CatGlob!$F:$F,MATCH($M33,[1]CatGlob!$C:$C,0))</f>
        <v>-</v>
      </c>
      <c r="W33" s="405"/>
      <c r="X33" s="406">
        <v>0</v>
      </c>
      <c r="Y33" s="407">
        <v>0</v>
      </c>
      <c r="Z33" s="408">
        <v>0</v>
      </c>
      <c r="AA33" s="407">
        <v>0</v>
      </c>
      <c r="AB33" s="408">
        <v>0</v>
      </c>
      <c r="AC33" s="407">
        <v>0</v>
      </c>
      <c r="AD33" s="408">
        <v>0</v>
      </c>
      <c r="AE33" s="407">
        <v>0</v>
      </c>
      <c r="AF33" s="408">
        <v>0</v>
      </c>
      <c r="AG33" s="407">
        <v>0</v>
      </c>
      <c r="AI33" s="406">
        <v>0</v>
      </c>
      <c r="AJ33" s="407">
        <v>0</v>
      </c>
      <c r="AK33" s="408">
        <v>0</v>
      </c>
      <c r="AL33" s="407">
        <v>0</v>
      </c>
      <c r="AM33" s="408">
        <v>-6.0429272552401797E-3</v>
      </c>
      <c r="AN33" s="407">
        <v>0</v>
      </c>
      <c r="AO33" s="408">
        <v>0</v>
      </c>
      <c r="AP33" s="407">
        <v>0</v>
      </c>
      <c r="AQ33" s="408">
        <v>-2.6855776653061099E-3</v>
      </c>
      <c r="AR33" s="407">
        <v>0</v>
      </c>
      <c r="AT33" s="406">
        <v>0</v>
      </c>
      <c r="AU33" s="407">
        <v>0</v>
      </c>
      <c r="AV33" s="408">
        <v>0</v>
      </c>
      <c r="AW33" s="407">
        <v>0</v>
      </c>
      <c r="AX33" s="408">
        <v>0</v>
      </c>
      <c r="AY33" s="407">
        <v>0</v>
      </c>
      <c r="AZ33" s="408">
        <v>0</v>
      </c>
      <c r="BA33" s="407">
        <v>0</v>
      </c>
      <c r="BB33" s="408">
        <v>0</v>
      </c>
      <c r="BC33" s="407">
        <v>0</v>
      </c>
    </row>
    <row r="34" spans="1:55" x14ac:dyDescent="0.35">
      <c r="A34" s="385" cm="1">
        <f t="array" ref="A34">IFERROR(_xlfn.IFS(AND(F34="Renta Variable",O34=1),IFERROR(MATCH(B34,[1]RV_Det!C:C,0),"Rev"),AND(J34="Corporativa",O34=1,I34="EM"),IFERROR(MATCH(B34,[1]RF_Corps!B:B,0),"Rev"),AND(F34="Alternativos",O34=1),IFERROR(MATCH(B34,[1]Rep4!C:C,0),"Rev")),"")</f>
        <v>140</v>
      </c>
      <c r="B34" s="394" t="s">
        <v>666</v>
      </c>
      <c r="C34" s="409" t="s">
        <v>667</v>
      </c>
      <c r="D34" s="395" t="s">
        <v>667</v>
      </c>
      <c r="E34" s="396" t="str">
        <f>IF(B34="","",INDEX([1]CatGlob!$S:$S,IFERROR(MATCH(MID(B34,7,1),[1]CatGlob!$R:$R,0),MATCH(MID(B34,1,2),[1]CatGlob!$R:$R,0))))</f>
        <v>DOL</v>
      </c>
      <c r="F34" s="397" t="s">
        <v>618</v>
      </c>
      <c r="G34" s="398" t="s">
        <v>229</v>
      </c>
      <c r="H34" s="399" t="s">
        <v>244</v>
      </c>
      <c r="I34" s="399" t="s">
        <v>600</v>
      </c>
      <c r="J34" s="399" t="s">
        <v>600</v>
      </c>
      <c r="K34" s="396" t="s">
        <v>600</v>
      </c>
      <c r="L34" s="400" t="str">
        <f>IF(ISERROR(MATCH(M34,M$10:M33,0)),M34,"")</f>
        <v/>
      </c>
      <c r="M34" s="401" t="str">
        <f>IF(B34="","",IF(ISERROR(MATCH(F34&amp;"_"&amp;G34&amp;"_"&amp;H34&amp;"_"&amp;I34&amp;"_"&amp;J34&amp;IF(K34="","","_"&amp;K34),[1]CatGlob!$B:$B,0)),F34&amp;"_"&amp;G34&amp;"_"&amp;H34&amp;"_"&amp;I34&amp;"_"&amp;J34&amp;IF(K34="","","_"&amp;K34),INDEX([1]CatGlob!$C:$C,MATCH(F34&amp;"_"&amp;G34&amp;"_"&amp;H34&amp;"_"&amp;I34&amp;"_"&amp;J34&amp;IF(K34="","","_"&amp;K34),[1]CatGlob!$B:$B,0))))</f>
        <v>ALT_I_PD</v>
      </c>
      <c r="N34" s="402" t="str">
        <f t="shared" si="3"/>
        <v/>
      </c>
      <c r="O34" s="402">
        <f t="shared" si="2"/>
        <v>1</v>
      </c>
      <c r="P34" s="401" t="str">
        <f>IF(LEN(B34)&gt;8,INDEX([1]CatGlob!$X:$X,MATCH(M34,[1]CatGlob!$W:$W,0)),"")</f>
        <v>ALT</v>
      </c>
      <c r="Q34" s="403" t="str">
        <f>INDEX([1]CatGlob!P:P,MATCH(M34,[1]CatGlob!O:O,0))</f>
        <v>ALT</v>
      </c>
      <c r="R34" s="403" t="s">
        <v>601</v>
      </c>
      <c r="S34" s="403" t="s">
        <v>601</v>
      </c>
      <c r="T34" s="403" t="str">
        <f>INDEX([1]CatGlob!$D:$D,MATCH($M34,[1]CatGlob!$C:$C,0))</f>
        <v>PE</v>
      </c>
      <c r="U34" s="403" t="s">
        <v>619</v>
      </c>
      <c r="V34" s="404" t="str">
        <f>INDEX([1]CatGlob!$F:$F,MATCH($M34,[1]CatGlob!$C:$C,0))</f>
        <v>-</v>
      </c>
      <c r="W34" s="405"/>
      <c r="X34" s="406">
        <v>0</v>
      </c>
      <c r="Y34" s="407">
        <v>0</v>
      </c>
      <c r="Z34" s="408">
        <v>0</v>
      </c>
      <c r="AA34" s="407">
        <v>0</v>
      </c>
      <c r="AB34" s="408">
        <v>0</v>
      </c>
      <c r="AC34" s="407">
        <v>0</v>
      </c>
      <c r="AD34" s="408">
        <v>0</v>
      </c>
      <c r="AE34" s="407">
        <v>0</v>
      </c>
      <c r="AF34" s="408">
        <v>0</v>
      </c>
      <c r="AG34" s="407">
        <v>0</v>
      </c>
      <c r="AI34" s="406">
        <v>0</v>
      </c>
      <c r="AJ34" s="407">
        <v>0</v>
      </c>
      <c r="AK34" s="408">
        <v>-1.06782945933145E-3</v>
      </c>
      <c r="AL34" s="407">
        <v>0</v>
      </c>
      <c r="AM34" s="408">
        <v>0</v>
      </c>
      <c r="AN34" s="407">
        <v>0</v>
      </c>
      <c r="AO34" s="408">
        <v>0</v>
      </c>
      <c r="AP34" s="407">
        <v>0</v>
      </c>
      <c r="AQ34" s="408">
        <v>-3.0825951138012701E-4</v>
      </c>
      <c r="AR34" s="407">
        <v>0</v>
      </c>
      <c r="AT34" s="406">
        <v>0</v>
      </c>
      <c r="AU34" s="407">
        <v>0</v>
      </c>
      <c r="AV34" s="408">
        <v>-1.15788807814265E-3</v>
      </c>
      <c r="AW34" s="407">
        <v>0</v>
      </c>
      <c r="AX34" s="408">
        <v>0</v>
      </c>
      <c r="AY34" s="407">
        <v>0</v>
      </c>
      <c r="AZ34" s="408">
        <v>0</v>
      </c>
      <c r="BA34" s="407">
        <v>0</v>
      </c>
      <c r="BB34" s="408">
        <v>-5.2994741249339503E-4</v>
      </c>
      <c r="BC34" s="407">
        <v>0</v>
      </c>
    </row>
    <row r="35" spans="1:55" x14ac:dyDescent="0.35">
      <c r="A35" s="385" cm="1">
        <f t="array" ref="A35">IFERROR(_xlfn.IFS(AND(F35="Renta Variable",O35=1),IFERROR(MATCH(B35,[1]RV_Det!C:C,0),"Rev"),AND(J35="Corporativa",O35=1,I35="EM"),IFERROR(MATCH(B35,[1]RF_Corps!B:B,0),"Rev"),AND(F35="Alternativos",O35=1),IFERROR(MATCH(B35,[1]Rep4!C:C,0),"Rev")),"")</f>
        <v>161</v>
      </c>
      <c r="B35" s="394" t="s">
        <v>668</v>
      </c>
      <c r="C35" s="409" t="s">
        <v>669</v>
      </c>
      <c r="D35" s="395" t="s">
        <v>669</v>
      </c>
      <c r="E35" s="396" t="str">
        <f>IF(B35="","",INDEX([1]CatGlob!$S:$S,IFERROR(MATCH(MID(B35,7,1),[1]CatGlob!$R:$R,0),MATCH(MID(B35,1,2),[1]CatGlob!$R:$R,0))))</f>
        <v>DOL</v>
      </c>
      <c r="F35" s="397" t="s">
        <v>618</v>
      </c>
      <c r="G35" s="398" t="s">
        <v>229</v>
      </c>
      <c r="H35" s="399" t="s">
        <v>244</v>
      </c>
      <c r="I35" s="399" t="s">
        <v>600</v>
      </c>
      <c r="J35" s="399" t="s">
        <v>600</v>
      </c>
      <c r="K35" s="396" t="s">
        <v>600</v>
      </c>
      <c r="L35" s="400" t="str">
        <f>IF(ISERROR(MATCH(M35,M$10:M34,0)),M35,"")</f>
        <v/>
      </c>
      <c r="M35" s="401" t="str">
        <f>IF(B35="","",IF(ISERROR(MATCH(F35&amp;"_"&amp;G35&amp;"_"&amp;H35&amp;"_"&amp;I35&amp;"_"&amp;J35&amp;IF(K35="","","_"&amp;K35),[1]CatGlob!$B:$B,0)),F35&amp;"_"&amp;G35&amp;"_"&amp;H35&amp;"_"&amp;I35&amp;"_"&amp;J35&amp;IF(K35="","","_"&amp;K35),INDEX([1]CatGlob!$C:$C,MATCH(F35&amp;"_"&amp;G35&amp;"_"&amp;H35&amp;"_"&amp;I35&amp;"_"&amp;J35&amp;IF(K35="","","_"&amp;K35),[1]CatGlob!$B:$B,0))))</f>
        <v>ALT_I_PD</v>
      </c>
      <c r="N35" s="402" t="str">
        <f t="shared" si="3"/>
        <v/>
      </c>
      <c r="O35" s="402">
        <f t="shared" si="2"/>
        <v>1</v>
      </c>
      <c r="P35" s="401" t="str">
        <f>IF(LEN(B35)&gt;8,INDEX([1]CatGlob!$X:$X,MATCH(M35,[1]CatGlob!$W:$W,0)),"")</f>
        <v>ALT</v>
      </c>
      <c r="Q35" s="403" t="str">
        <f>INDEX([1]CatGlob!P:P,MATCH(M35,[1]CatGlob!O:O,0))</f>
        <v>ALT</v>
      </c>
      <c r="R35" s="403" t="s">
        <v>601</v>
      </c>
      <c r="S35" s="403" t="s">
        <v>601</v>
      </c>
      <c r="T35" s="403" t="str">
        <f>INDEX([1]CatGlob!$D:$D,MATCH($M35,[1]CatGlob!$C:$C,0))</f>
        <v>PE</v>
      </c>
      <c r="U35" s="403" t="s">
        <v>619</v>
      </c>
      <c r="V35" s="404" t="str">
        <f>INDEX([1]CatGlob!$F:$F,MATCH($M35,[1]CatGlob!$C:$C,0))</f>
        <v>-</v>
      </c>
      <c r="W35" s="405"/>
      <c r="X35" s="406">
        <v>0</v>
      </c>
      <c r="Y35" s="407">
        <v>0</v>
      </c>
      <c r="Z35" s="408">
        <v>0</v>
      </c>
      <c r="AA35" s="407">
        <v>0</v>
      </c>
      <c r="AB35" s="408">
        <v>0</v>
      </c>
      <c r="AC35" s="407">
        <v>0</v>
      </c>
      <c r="AD35" s="408">
        <v>0</v>
      </c>
      <c r="AE35" s="407">
        <v>0</v>
      </c>
      <c r="AF35" s="408">
        <v>0</v>
      </c>
      <c r="AG35" s="407">
        <v>0</v>
      </c>
      <c r="AI35" s="406">
        <v>0</v>
      </c>
      <c r="AJ35" s="407">
        <v>0</v>
      </c>
      <c r="AK35" s="408">
        <v>0</v>
      </c>
      <c r="AL35" s="407">
        <v>0</v>
      </c>
      <c r="AM35" s="408">
        <v>0</v>
      </c>
      <c r="AN35" s="407">
        <v>0</v>
      </c>
      <c r="AO35" s="408">
        <v>-3.2462795548721698E-3</v>
      </c>
      <c r="AP35" s="407">
        <v>0</v>
      </c>
      <c r="AQ35" s="408">
        <v>-8.6644734323380196E-4</v>
      </c>
      <c r="AR35" s="407">
        <v>0</v>
      </c>
      <c r="AT35" s="406">
        <v>0</v>
      </c>
      <c r="AU35" s="407">
        <v>0</v>
      </c>
      <c r="AV35" s="408">
        <v>0</v>
      </c>
      <c r="AW35" s="407">
        <v>0</v>
      </c>
      <c r="AX35" s="408">
        <v>0</v>
      </c>
      <c r="AY35" s="407">
        <v>0</v>
      </c>
      <c r="AZ35" s="408">
        <v>0</v>
      </c>
      <c r="BA35" s="407">
        <v>0</v>
      </c>
      <c r="BB35" s="408">
        <v>0</v>
      </c>
      <c r="BC35" s="407">
        <v>0</v>
      </c>
    </row>
    <row r="36" spans="1:55" x14ac:dyDescent="0.35">
      <c r="A36" s="385" cm="1">
        <f t="array" ref="A36">IFERROR(_xlfn.IFS(AND(F36="Renta Variable",O36=1),IFERROR(MATCH(B36,[1]RV_Det!C:C,0),"Rev"),AND(J36="Corporativa",O36=1,I36="EM"),IFERROR(MATCH(B36,[1]RF_Corps!B:B,0),"Rev"),AND(F36="Alternativos",O36=1),IFERROR(MATCH(B36,[1]Rep4!C:C,0),"Rev")),"")</f>
        <v>159</v>
      </c>
      <c r="B36" s="394" t="s">
        <v>670</v>
      </c>
      <c r="C36" s="409" t="s">
        <v>671</v>
      </c>
      <c r="D36" s="395" t="s">
        <v>671</v>
      </c>
      <c r="E36" s="396" t="str">
        <f>IF(B36="","",INDEX([1]CatGlob!$S:$S,IFERROR(MATCH(MID(B36,7,1),[1]CatGlob!$R:$R,0),MATCH(MID(B36,1,2),[1]CatGlob!$R:$R,0))))</f>
        <v>DOL</v>
      </c>
      <c r="F36" s="397" t="s">
        <v>618</v>
      </c>
      <c r="G36" s="398" t="s">
        <v>229</v>
      </c>
      <c r="H36" s="399" t="s">
        <v>244</v>
      </c>
      <c r="I36" s="399" t="s">
        <v>600</v>
      </c>
      <c r="J36" s="399" t="s">
        <v>600</v>
      </c>
      <c r="K36" s="396" t="s">
        <v>600</v>
      </c>
      <c r="L36" s="400" t="str">
        <f>IF(ISERROR(MATCH(M36,M$10:M35,0)),M36,"")</f>
        <v/>
      </c>
      <c r="M36" s="401" t="str">
        <f>IF(B36="","",IF(ISERROR(MATCH(F36&amp;"_"&amp;G36&amp;"_"&amp;H36&amp;"_"&amp;I36&amp;"_"&amp;J36&amp;IF(K36="","","_"&amp;K36),[1]CatGlob!$B:$B,0)),F36&amp;"_"&amp;G36&amp;"_"&amp;H36&amp;"_"&amp;I36&amp;"_"&amp;J36&amp;IF(K36="","","_"&amp;K36),INDEX([1]CatGlob!$C:$C,MATCH(F36&amp;"_"&amp;G36&amp;"_"&amp;H36&amp;"_"&amp;I36&amp;"_"&amp;J36&amp;IF(K36="","","_"&amp;K36),[1]CatGlob!$B:$B,0))))</f>
        <v>ALT_I_PD</v>
      </c>
      <c r="N36" s="402" t="str">
        <f t="shared" si="3"/>
        <v/>
      </c>
      <c r="O36" s="402">
        <f t="shared" si="2"/>
        <v>1</v>
      </c>
      <c r="P36" s="401" t="str">
        <f>IF(LEN(B36)&gt;8,INDEX([1]CatGlob!$X:$X,MATCH(M36,[1]CatGlob!$W:$W,0)),"")</f>
        <v>ALT</v>
      </c>
      <c r="Q36" s="403" t="str">
        <f>INDEX([1]CatGlob!P:P,MATCH(M36,[1]CatGlob!O:O,0))</f>
        <v>ALT</v>
      </c>
      <c r="R36" s="403" t="s">
        <v>601</v>
      </c>
      <c r="S36" s="403" t="s">
        <v>601</v>
      </c>
      <c r="T36" s="403" t="str">
        <f>INDEX([1]CatGlob!$D:$D,MATCH($M36,[1]CatGlob!$C:$C,0))</f>
        <v>PE</v>
      </c>
      <c r="U36" s="403" t="s">
        <v>619</v>
      </c>
      <c r="V36" s="404" t="str">
        <f>INDEX([1]CatGlob!$F:$F,MATCH($M36,[1]CatGlob!$C:$C,0))</f>
        <v>-</v>
      </c>
      <c r="W36" s="405"/>
      <c r="X36" s="406">
        <v>0</v>
      </c>
      <c r="Y36" s="407">
        <v>0</v>
      </c>
      <c r="Z36" s="408">
        <v>0</v>
      </c>
      <c r="AA36" s="407">
        <v>0</v>
      </c>
      <c r="AB36" s="408">
        <v>0</v>
      </c>
      <c r="AC36" s="407">
        <v>0</v>
      </c>
      <c r="AD36" s="408">
        <v>0</v>
      </c>
      <c r="AE36" s="407">
        <v>0</v>
      </c>
      <c r="AF36" s="408">
        <v>0</v>
      </c>
      <c r="AG36" s="407">
        <v>0</v>
      </c>
      <c r="AI36" s="406">
        <v>0</v>
      </c>
      <c r="AJ36" s="407">
        <v>0</v>
      </c>
      <c r="AK36" s="408">
        <v>-1.3610206467788901E-3</v>
      </c>
      <c r="AL36" s="407">
        <v>0</v>
      </c>
      <c r="AM36" s="408">
        <v>0</v>
      </c>
      <c r="AN36" s="407">
        <v>0</v>
      </c>
      <c r="AO36" s="408">
        <v>0</v>
      </c>
      <c r="AP36" s="407">
        <v>0</v>
      </c>
      <c r="AQ36" s="408">
        <v>-3.9289753236157899E-4</v>
      </c>
      <c r="AR36" s="407">
        <v>0</v>
      </c>
      <c r="AT36" s="406">
        <v>0</v>
      </c>
      <c r="AU36" s="407">
        <v>0</v>
      </c>
      <c r="AV36" s="408">
        <v>-2.2956993172246099E-3</v>
      </c>
      <c r="AW36" s="407">
        <v>0</v>
      </c>
      <c r="AX36" s="408">
        <v>0</v>
      </c>
      <c r="AY36" s="407">
        <v>0</v>
      </c>
      <c r="AZ36" s="408">
        <v>0</v>
      </c>
      <c r="BA36" s="407">
        <v>0</v>
      </c>
      <c r="BB36" s="408">
        <v>-1.05070596717565E-3</v>
      </c>
      <c r="BC36" s="407">
        <v>0</v>
      </c>
    </row>
    <row r="37" spans="1:55" x14ac:dyDescent="0.35">
      <c r="A37" s="385" cm="1">
        <f t="array" ref="A37">IFERROR(_xlfn.IFS(AND(F37="Renta Variable",O37=1),IFERROR(MATCH(B37,[1]RV_Det!C:C,0),"Rev"),AND(J37="Corporativa",O37=1,I37="EM"),IFERROR(MATCH(B37,[1]RF_Corps!B:B,0),"Rev"),AND(F37="Alternativos",O37=1),IFERROR(MATCH(B37,[1]Rep4!C:C,0),"Rev")),"")</f>
        <v>154</v>
      </c>
      <c r="B37" s="394" t="s">
        <v>672</v>
      </c>
      <c r="C37" s="409" t="s">
        <v>673</v>
      </c>
      <c r="D37" s="395" t="s">
        <v>674</v>
      </c>
      <c r="E37" s="396" t="str">
        <f>IF(B37="","",INDEX([1]CatGlob!$S:$S,IFERROR(MATCH(MID(B37,7,1),[1]CatGlob!$R:$R,0),MATCH(MID(B37,1,2),[1]CatGlob!$R:$R,0))))</f>
        <v>EUR</v>
      </c>
      <c r="F37" s="397" t="s">
        <v>618</v>
      </c>
      <c r="G37" s="398" t="s">
        <v>229</v>
      </c>
      <c r="H37" s="399" t="s">
        <v>244</v>
      </c>
      <c r="I37" s="399" t="s">
        <v>600</v>
      </c>
      <c r="J37" s="399" t="s">
        <v>600</v>
      </c>
      <c r="K37" s="396" t="s">
        <v>600</v>
      </c>
      <c r="L37" s="400" t="str">
        <f>IF(ISERROR(MATCH(M37,M$10:M36,0)),M37,"")</f>
        <v/>
      </c>
      <c r="M37" s="401" t="str">
        <f>IF(B37="","",IF(ISERROR(MATCH(F37&amp;"_"&amp;G37&amp;"_"&amp;H37&amp;"_"&amp;I37&amp;"_"&amp;J37&amp;IF(K37="","","_"&amp;K37),[1]CatGlob!$B:$B,0)),F37&amp;"_"&amp;G37&amp;"_"&amp;H37&amp;"_"&amp;I37&amp;"_"&amp;J37&amp;IF(K37="","","_"&amp;K37),INDEX([1]CatGlob!$C:$C,MATCH(F37&amp;"_"&amp;G37&amp;"_"&amp;H37&amp;"_"&amp;I37&amp;"_"&amp;J37&amp;IF(K37="","","_"&amp;K37),[1]CatGlob!$B:$B,0))))</f>
        <v>ALT_I_PD</v>
      </c>
      <c r="N37" s="402" t="str">
        <f t="shared" si="3"/>
        <v/>
      </c>
      <c r="O37" s="402">
        <f t="shared" si="2"/>
        <v>1</v>
      </c>
      <c r="P37" s="401" t="str">
        <f>IF(LEN(B37)&gt;8,INDEX([1]CatGlob!$X:$X,MATCH(M37,[1]CatGlob!$W:$W,0)),"")</f>
        <v>ALT</v>
      </c>
      <c r="Q37" s="403" t="str">
        <f>INDEX([1]CatGlob!P:P,MATCH(M37,[1]CatGlob!O:O,0))</f>
        <v>ALT</v>
      </c>
      <c r="R37" s="403" t="s">
        <v>601</v>
      </c>
      <c r="S37" s="403" t="s">
        <v>601</v>
      </c>
      <c r="T37" s="403" t="str">
        <f>INDEX([1]CatGlob!$D:$D,MATCH($M37,[1]CatGlob!$C:$C,0))</f>
        <v>PE</v>
      </c>
      <c r="U37" s="403" t="s">
        <v>619</v>
      </c>
      <c r="V37" s="404" t="str">
        <f>INDEX([1]CatGlob!$F:$F,MATCH($M37,[1]CatGlob!$C:$C,0))</f>
        <v>-</v>
      </c>
      <c r="W37" s="405"/>
      <c r="X37" s="406">
        <v>0</v>
      </c>
      <c r="Y37" s="407">
        <v>0</v>
      </c>
      <c r="Z37" s="408">
        <v>0</v>
      </c>
      <c r="AA37" s="407">
        <v>0</v>
      </c>
      <c r="AB37" s="408">
        <v>0</v>
      </c>
      <c r="AC37" s="407">
        <v>0</v>
      </c>
      <c r="AD37" s="408">
        <v>0</v>
      </c>
      <c r="AE37" s="407">
        <v>0</v>
      </c>
      <c r="AF37" s="408">
        <v>0</v>
      </c>
      <c r="AG37" s="407">
        <v>0</v>
      </c>
      <c r="AI37" s="406">
        <v>0</v>
      </c>
      <c r="AJ37" s="407">
        <v>0</v>
      </c>
      <c r="AK37" s="408">
        <v>0</v>
      </c>
      <c r="AL37" s="407">
        <v>0</v>
      </c>
      <c r="AM37" s="408">
        <v>0</v>
      </c>
      <c r="AN37" s="407">
        <v>0</v>
      </c>
      <c r="AO37" s="408">
        <v>-8.3818182581434295E-3</v>
      </c>
      <c r="AP37" s="407">
        <v>0</v>
      </c>
      <c r="AQ37" s="408">
        <v>-2.2371468749009002E-3</v>
      </c>
      <c r="AR37" s="407">
        <v>0</v>
      </c>
      <c r="AT37" s="406">
        <v>0</v>
      </c>
      <c r="AU37" s="407">
        <v>0</v>
      </c>
      <c r="AV37" s="408">
        <v>0</v>
      </c>
      <c r="AW37" s="407">
        <v>0</v>
      </c>
      <c r="AX37" s="408">
        <v>0</v>
      </c>
      <c r="AY37" s="407">
        <v>0</v>
      </c>
      <c r="AZ37" s="408">
        <v>-3.8035876664413602E-3</v>
      </c>
      <c r="BA37" s="407">
        <v>0</v>
      </c>
      <c r="BB37" s="408">
        <v>-1.1128411611220101E-3</v>
      </c>
      <c r="BC37" s="407">
        <v>0</v>
      </c>
    </row>
    <row r="38" spans="1:55" x14ac:dyDescent="0.35">
      <c r="A38" s="385" cm="1">
        <f t="array" ref="A38">IFERROR(_xlfn.IFS(AND(F38="Renta Variable",O38=1),IFERROR(MATCH(B38,[1]RV_Det!C:C,0),"Rev"),AND(J38="Corporativa",O38=1,I38="EM"),IFERROR(MATCH(B38,[1]RF_Corps!B:B,0),"Rev"),AND(F38="Alternativos",O38=1),IFERROR(MATCH(B38,[1]Rep4!C:C,0),"Rev")),"")</f>
        <v>168</v>
      </c>
      <c r="B38" s="394" t="s">
        <v>675</v>
      </c>
      <c r="C38" s="409" t="s">
        <v>676</v>
      </c>
      <c r="D38" s="395" t="s">
        <v>676</v>
      </c>
      <c r="E38" s="396" t="str">
        <f>IF(B38="","",INDEX([1]CatGlob!$S:$S,IFERROR(MATCH(MID(B38,7,1),[1]CatGlob!$R:$R,0),MATCH(MID(B38,1,2),[1]CatGlob!$R:$R,0))))</f>
        <v>DOL</v>
      </c>
      <c r="F38" s="397" t="s">
        <v>618</v>
      </c>
      <c r="G38" s="398" t="s">
        <v>229</v>
      </c>
      <c r="H38" s="399" t="s">
        <v>244</v>
      </c>
      <c r="I38" s="399" t="s">
        <v>600</v>
      </c>
      <c r="J38" s="399" t="s">
        <v>600</v>
      </c>
      <c r="K38" s="396" t="s">
        <v>600</v>
      </c>
      <c r="L38" s="400" t="str">
        <f>IF(ISERROR(MATCH(M38,M$10:M37,0)),M38,"")</f>
        <v/>
      </c>
      <c r="M38" s="401" t="str">
        <f>IF(B38="","",IF(ISERROR(MATCH(F38&amp;"_"&amp;G38&amp;"_"&amp;H38&amp;"_"&amp;I38&amp;"_"&amp;J38&amp;IF(K38="","","_"&amp;K38),[1]CatGlob!$B:$B,0)),F38&amp;"_"&amp;G38&amp;"_"&amp;H38&amp;"_"&amp;I38&amp;"_"&amp;J38&amp;IF(K38="","","_"&amp;K38),INDEX([1]CatGlob!$C:$C,MATCH(F38&amp;"_"&amp;G38&amp;"_"&amp;H38&amp;"_"&amp;I38&amp;"_"&amp;J38&amp;IF(K38="","","_"&amp;K38),[1]CatGlob!$B:$B,0))))</f>
        <v>ALT_I_PD</v>
      </c>
      <c r="N38" s="402" t="str">
        <f t="shared" si="3"/>
        <v/>
      </c>
      <c r="O38" s="402">
        <f t="shared" si="2"/>
        <v>1</v>
      </c>
      <c r="P38" s="401" t="str">
        <f>IF(LEN(B38)&gt;8,INDEX([1]CatGlob!$X:$X,MATCH(M38,[1]CatGlob!$W:$W,0)),"")</f>
        <v>ALT</v>
      </c>
      <c r="Q38" s="403" t="str">
        <f>INDEX([1]CatGlob!P:P,MATCH(M38,[1]CatGlob!O:O,0))</f>
        <v>ALT</v>
      </c>
      <c r="R38" s="403" t="s">
        <v>601</v>
      </c>
      <c r="S38" s="403" t="s">
        <v>601</v>
      </c>
      <c r="T38" s="403" t="str">
        <f>INDEX([1]CatGlob!$D:$D,MATCH($M38,[1]CatGlob!$C:$C,0))</f>
        <v>PE</v>
      </c>
      <c r="U38" s="403" t="s">
        <v>619</v>
      </c>
      <c r="V38" s="404" t="str">
        <f>INDEX([1]CatGlob!$F:$F,MATCH($M38,[1]CatGlob!$C:$C,0))</f>
        <v>-</v>
      </c>
      <c r="W38" s="405"/>
      <c r="X38" s="406">
        <v>0</v>
      </c>
      <c r="Y38" s="407">
        <v>0</v>
      </c>
      <c r="Z38" s="408">
        <v>0</v>
      </c>
      <c r="AA38" s="407">
        <v>0</v>
      </c>
      <c r="AB38" s="408">
        <v>0</v>
      </c>
      <c r="AC38" s="407">
        <v>0</v>
      </c>
      <c r="AD38" s="408">
        <v>0</v>
      </c>
      <c r="AE38" s="407">
        <v>0</v>
      </c>
      <c r="AF38" s="408">
        <v>0</v>
      </c>
      <c r="AG38" s="407">
        <v>0</v>
      </c>
      <c r="AI38" s="406">
        <v>0</v>
      </c>
      <c r="AJ38" s="407">
        <v>0</v>
      </c>
      <c r="AK38" s="408">
        <v>0</v>
      </c>
      <c r="AL38" s="407">
        <v>0</v>
      </c>
      <c r="AM38" s="408">
        <v>-5.0661744411078704E-3</v>
      </c>
      <c r="AN38" s="407">
        <v>0</v>
      </c>
      <c r="AO38" s="408">
        <v>0</v>
      </c>
      <c r="AP38" s="407">
        <v>0</v>
      </c>
      <c r="AQ38" s="408">
        <v>-2.2514924229454702E-3</v>
      </c>
      <c r="AR38" s="407">
        <v>0</v>
      </c>
      <c r="AT38" s="406">
        <v>0</v>
      </c>
      <c r="AU38" s="407">
        <v>0</v>
      </c>
      <c r="AV38" s="408">
        <v>0</v>
      </c>
      <c r="AW38" s="407">
        <v>0</v>
      </c>
      <c r="AX38" s="408">
        <v>0</v>
      </c>
      <c r="AY38" s="407">
        <v>0</v>
      </c>
      <c r="AZ38" s="408">
        <v>0</v>
      </c>
      <c r="BA38" s="407">
        <v>0</v>
      </c>
      <c r="BB38" s="408">
        <v>0</v>
      </c>
      <c r="BC38" s="407">
        <v>0</v>
      </c>
    </row>
    <row r="39" spans="1:55" x14ac:dyDescent="0.35">
      <c r="A39" s="385" cm="1">
        <f t="array" ref="A39">IFERROR(_xlfn.IFS(AND(F39="Renta Variable",O39=1),IFERROR(MATCH(B39,[1]RV_Det!C:C,0),"Rev"),AND(J39="Corporativa",O39=1,I39="EM"),IFERROR(MATCH(B39,[1]RF_Corps!B:B,0),"Rev"),AND(F39="Alternativos",O39=1),IFERROR(MATCH(B39,[1]Rep4!C:C,0),"Rev")),"")</f>
        <v>162</v>
      </c>
      <c r="B39" s="394" t="s">
        <v>677</v>
      </c>
      <c r="C39" s="409" t="s">
        <v>678</v>
      </c>
      <c r="D39" s="395" t="s">
        <v>679</v>
      </c>
      <c r="E39" s="396" t="str">
        <f>IF(B39="","",INDEX([1]CatGlob!$S:$S,IFERROR(MATCH(MID(B39,7,1),[1]CatGlob!$R:$R,0),MATCH(MID(B39,1,2),[1]CatGlob!$R:$R,0))))</f>
        <v>EUR</v>
      </c>
      <c r="F39" s="397" t="s">
        <v>618</v>
      </c>
      <c r="G39" s="398" t="s">
        <v>229</v>
      </c>
      <c r="H39" s="399" t="s">
        <v>244</v>
      </c>
      <c r="I39" s="399" t="s">
        <v>600</v>
      </c>
      <c r="J39" s="399" t="s">
        <v>600</v>
      </c>
      <c r="K39" s="396" t="s">
        <v>600</v>
      </c>
      <c r="L39" s="400" t="str">
        <f>IF(ISERROR(MATCH(M39,M$10:M38,0)),M39,"")</f>
        <v/>
      </c>
      <c r="M39" s="401" t="str">
        <f>IF(B39="","",IF(ISERROR(MATCH(F39&amp;"_"&amp;G39&amp;"_"&amp;H39&amp;"_"&amp;I39&amp;"_"&amp;J39&amp;IF(K39="","","_"&amp;K39),[1]CatGlob!$B:$B,0)),F39&amp;"_"&amp;G39&amp;"_"&amp;H39&amp;"_"&amp;I39&amp;"_"&amp;J39&amp;IF(K39="","","_"&amp;K39),INDEX([1]CatGlob!$C:$C,MATCH(F39&amp;"_"&amp;G39&amp;"_"&amp;H39&amp;"_"&amp;I39&amp;"_"&amp;J39&amp;IF(K39="","","_"&amp;K39),[1]CatGlob!$B:$B,0))))</f>
        <v>ALT_I_PD</v>
      </c>
      <c r="N39" s="402" t="str">
        <f t="shared" si="3"/>
        <v/>
      </c>
      <c r="O39" s="402">
        <f t="shared" si="2"/>
        <v>1</v>
      </c>
      <c r="P39" s="401" t="str">
        <f>IF(LEN(B39)&gt;8,INDEX([1]CatGlob!$X:$X,MATCH(M39,[1]CatGlob!$W:$W,0)),"")</f>
        <v>ALT</v>
      </c>
      <c r="Q39" s="403" t="str">
        <f>INDEX([1]CatGlob!P:P,MATCH(M39,[1]CatGlob!O:O,0))</f>
        <v>ALT</v>
      </c>
      <c r="R39" s="403" t="s">
        <v>601</v>
      </c>
      <c r="S39" s="403" t="s">
        <v>601</v>
      </c>
      <c r="T39" s="403" t="str">
        <f>INDEX([1]CatGlob!$D:$D,MATCH($M39,[1]CatGlob!$C:$C,0))</f>
        <v>PE</v>
      </c>
      <c r="U39" s="403" t="s">
        <v>619</v>
      </c>
      <c r="V39" s="404" t="str">
        <f>INDEX([1]CatGlob!$F:$F,MATCH($M39,[1]CatGlob!$C:$C,0))</f>
        <v>-</v>
      </c>
      <c r="W39" s="405"/>
      <c r="X39" s="406">
        <v>0</v>
      </c>
      <c r="Y39" s="407">
        <v>0</v>
      </c>
      <c r="Z39" s="408">
        <v>0</v>
      </c>
      <c r="AA39" s="407">
        <v>0</v>
      </c>
      <c r="AB39" s="408">
        <v>0</v>
      </c>
      <c r="AC39" s="407">
        <v>0</v>
      </c>
      <c r="AD39" s="408">
        <v>0</v>
      </c>
      <c r="AE39" s="407">
        <v>0</v>
      </c>
      <c r="AF39" s="408">
        <v>0</v>
      </c>
      <c r="AG39" s="407">
        <v>0</v>
      </c>
      <c r="AI39" s="406">
        <v>0</v>
      </c>
      <c r="AJ39" s="407">
        <v>0</v>
      </c>
      <c r="AK39" s="408">
        <v>0</v>
      </c>
      <c r="AL39" s="407">
        <v>0</v>
      </c>
      <c r="AM39" s="408">
        <v>0</v>
      </c>
      <c r="AN39" s="407">
        <v>0</v>
      </c>
      <c r="AO39" s="408">
        <v>-2.95783034516464E-4</v>
      </c>
      <c r="AP39" s="407">
        <v>0</v>
      </c>
      <c r="AQ39" s="408">
        <v>-7.8945888700738797E-5</v>
      </c>
      <c r="AR39" s="407">
        <v>0</v>
      </c>
      <c r="AT39" s="406">
        <v>0</v>
      </c>
      <c r="AU39" s="407">
        <v>0</v>
      </c>
      <c r="AV39" s="408">
        <v>0</v>
      </c>
      <c r="AW39" s="407">
        <v>0</v>
      </c>
      <c r="AX39" s="408">
        <v>0</v>
      </c>
      <c r="AY39" s="407">
        <v>0</v>
      </c>
      <c r="AZ39" s="408">
        <v>-1.0823879011588201E-3</v>
      </c>
      <c r="BA39" s="407">
        <v>0</v>
      </c>
      <c r="BB39" s="408">
        <v>-3.1668148977803001E-4</v>
      </c>
      <c r="BC39" s="407">
        <v>0</v>
      </c>
    </row>
    <row r="40" spans="1:55" x14ac:dyDescent="0.35">
      <c r="A40" s="385" cm="1">
        <f t="array" ref="A40">IFERROR(_xlfn.IFS(AND(F40="Renta Variable",O40=1),IFERROR(MATCH(B40,[1]RV_Det!C:C,0),"Rev"),AND(J40="Corporativa",O40=1,I40="EM"),IFERROR(MATCH(B40,[1]RF_Corps!B:B,0),"Rev"),AND(F40="Alternativos",O40=1),IFERROR(MATCH(B40,[1]Rep4!C:C,0),"Rev")),"")</f>
        <v>163</v>
      </c>
      <c r="B40" s="394" t="s">
        <v>680</v>
      </c>
      <c r="C40" s="409" t="s">
        <v>681</v>
      </c>
      <c r="D40" s="395" t="s">
        <v>681</v>
      </c>
      <c r="E40" s="396" t="str">
        <f>IF(B40="","",INDEX([1]CatGlob!$S:$S,IFERROR(MATCH(MID(B40,7,1),[1]CatGlob!$R:$R,0),MATCH(MID(B40,1,2),[1]CatGlob!$R:$R,0))))</f>
        <v>EUR</v>
      </c>
      <c r="F40" s="397" t="s">
        <v>618</v>
      </c>
      <c r="G40" s="398" t="s">
        <v>229</v>
      </c>
      <c r="H40" s="399" t="s">
        <v>244</v>
      </c>
      <c r="I40" s="399" t="s">
        <v>600</v>
      </c>
      <c r="J40" s="399" t="s">
        <v>600</v>
      </c>
      <c r="K40" s="396" t="s">
        <v>600</v>
      </c>
      <c r="L40" s="400" t="str">
        <f>IF(ISERROR(MATCH(M40,M$10:M39,0)),M40,"")</f>
        <v/>
      </c>
      <c r="M40" s="401" t="str">
        <f>IF(B40="","",IF(ISERROR(MATCH(F40&amp;"_"&amp;G40&amp;"_"&amp;H40&amp;"_"&amp;I40&amp;"_"&amp;J40&amp;IF(K40="","","_"&amp;K40),[1]CatGlob!$B:$B,0)),F40&amp;"_"&amp;G40&amp;"_"&amp;H40&amp;"_"&amp;I40&amp;"_"&amp;J40&amp;IF(K40="","","_"&amp;K40),INDEX([1]CatGlob!$C:$C,MATCH(F40&amp;"_"&amp;G40&amp;"_"&amp;H40&amp;"_"&amp;I40&amp;"_"&amp;J40&amp;IF(K40="","","_"&amp;K40),[1]CatGlob!$B:$B,0))))</f>
        <v>ALT_I_PD</v>
      </c>
      <c r="N40" s="402" t="str">
        <f t="shared" si="3"/>
        <v/>
      </c>
      <c r="O40" s="402">
        <f t="shared" si="2"/>
        <v>1</v>
      </c>
      <c r="P40" s="401" t="str">
        <f>IF(LEN(B40)&gt;8,INDEX([1]CatGlob!$X:$X,MATCH(M40,[1]CatGlob!$W:$W,0)),"")</f>
        <v>ALT</v>
      </c>
      <c r="Q40" s="403" t="str">
        <f>INDEX([1]CatGlob!P:P,MATCH(M40,[1]CatGlob!O:O,0))</f>
        <v>ALT</v>
      </c>
      <c r="R40" s="403" t="s">
        <v>601</v>
      </c>
      <c r="S40" s="403" t="s">
        <v>601</v>
      </c>
      <c r="T40" s="403" t="str">
        <f>INDEX([1]CatGlob!$D:$D,MATCH($M40,[1]CatGlob!$C:$C,0))</f>
        <v>PE</v>
      </c>
      <c r="U40" s="403" t="s">
        <v>619</v>
      </c>
      <c r="V40" s="404" t="str">
        <f>INDEX([1]CatGlob!$F:$F,MATCH($M40,[1]CatGlob!$C:$C,0))</f>
        <v>-</v>
      </c>
      <c r="W40" s="405"/>
      <c r="X40" s="406">
        <v>0</v>
      </c>
      <c r="Y40" s="407">
        <v>0</v>
      </c>
      <c r="Z40" s="408">
        <v>0</v>
      </c>
      <c r="AA40" s="407">
        <v>0</v>
      </c>
      <c r="AB40" s="408">
        <v>0</v>
      </c>
      <c r="AC40" s="407">
        <v>0</v>
      </c>
      <c r="AD40" s="408">
        <v>0</v>
      </c>
      <c r="AE40" s="407">
        <v>0</v>
      </c>
      <c r="AF40" s="408">
        <v>0</v>
      </c>
      <c r="AG40" s="407">
        <v>0</v>
      </c>
      <c r="AI40" s="406">
        <v>0</v>
      </c>
      <c r="AJ40" s="407">
        <v>0</v>
      </c>
      <c r="AK40" s="408">
        <v>0</v>
      </c>
      <c r="AL40" s="407">
        <v>0</v>
      </c>
      <c r="AM40" s="408">
        <v>0</v>
      </c>
      <c r="AN40" s="407">
        <v>0</v>
      </c>
      <c r="AO40" s="408">
        <v>0</v>
      </c>
      <c r="AP40" s="407">
        <v>0</v>
      </c>
      <c r="AQ40" s="408">
        <v>0</v>
      </c>
      <c r="AR40" s="407">
        <v>0</v>
      </c>
      <c r="AT40" s="406">
        <v>0</v>
      </c>
      <c r="AU40" s="407">
        <v>0</v>
      </c>
      <c r="AV40" s="408">
        <v>-4.3309490143546896E-6</v>
      </c>
      <c r="AW40" s="407">
        <v>0</v>
      </c>
      <c r="AX40" s="408">
        <v>0</v>
      </c>
      <c r="AY40" s="407">
        <v>0</v>
      </c>
      <c r="AZ40" s="408">
        <v>0</v>
      </c>
      <c r="BA40" s="407">
        <v>0</v>
      </c>
      <c r="BB40" s="408">
        <v>-1.98220818326391E-6</v>
      </c>
      <c r="BC40" s="407">
        <v>0</v>
      </c>
    </row>
    <row r="41" spans="1:55" x14ac:dyDescent="0.35">
      <c r="A41" s="385" t="str" cm="1">
        <f t="array" ref="A41">IFERROR(_xlfn.IFS(AND(F41="Renta Variable",O41=1),IFERROR(MATCH(B41,[1]RV_Det!C:C,0),"Rev"),AND(J41="Corporativa",O41=1,I41="EM"),IFERROR(MATCH(B41,[1]RF_Corps!B:B,0),"Rev"),AND(F41="Alternativos",O41=1),IFERROR(MATCH(B41,[1]Rep4!C:C,0),"Rev")),"")</f>
        <v/>
      </c>
      <c r="B41" s="394" t="s">
        <v>682</v>
      </c>
      <c r="C41" s="409" t="s">
        <v>664</v>
      </c>
      <c r="D41" s="395" t="s">
        <v>683</v>
      </c>
      <c r="E41" s="396" t="str">
        <f>IF(B41="","",INDEX([1]CatGlob!$S:$S,IFERROR(MATCH(MID(B41,7,1),[1]CatGlob!$R:$R,0),MATCH(MID(B41,1,2),[1]CatGlob!$R:$R,0))))</f>
        <v>DOL</v>
      </c>
      <c r="F41" s="397" t="s">
        <v>618</v>
      </c>
      <c r="G41" s="398" t="s">
        <v>229</v>
      </c>
      <c r="H41" s="399" t="s">
        <v>244</v>
      </c>
      <c r="I41" s="399" t="s">
        <v>600</v>
      </c>
      <c r="J41" s="399" t="s">
        <v>600</v>
      </c>
      <c r="K41" s="396" t="s">
        <v>600</v>
      </c>
      <c r="L41" s="400" t="str">
        <f>IF(ISERROR(MATCH(M41,M$10:M40,0)),M41,"")</f>
        <v/>
      </c>
      <c r="M41" s="401" t="str">
        <f>IF(B41="","",IF(ISERROR(MATCH(F41&amp;"_"&amp;G41&amp;"_"&amp;H41&amp;"_"&amp;I41&amp;"_"&amp;J41&amp;IF(K41="","","_"&amp;K41),[1]CatGlob!$B:$B,0)),F41&amp;"_"&amp;G41&amp;"_"&amp;H41&amp;"_"&amp;I41&amp;"_"&amp;J41&amp;IF(K41="","","_"&amp;K41),INDEX([1]CatGlob!$C:$C,MATCH(F41&amp;"_"&amp;G41&amp;"_"&amp;H41&amp;"_"&amp;I41&amp;"_"&amp;J41&amp;IF(K41="","","_"&amp;K41),[1]CatGlob!$B:$B,0))))</f>
        <v>ALT_I_PD</v>
      </c>
      <c r="N41" s="402" t="str">
        <f t="shared" si="3"/>
        <v/>
      </c>
      <c r="O41" s="402" t="str">
        <f t="shared" si="2"/>
        <v/>
      </c>
      <c r="P41" s="401" t="str">
        <f>IF(LEN(B41)&gt;8,INDEX([1]CatGlob!$X:$X,MATCH(M41,[1]CatGlob!$W:$W,0)),"")</f>
        <v>ALT</v>
      </c>
      <c r="Q41" s="403" t="str">
        <f>INDEX([1]CatGlob!P:P,MATCH(M41,[1]CatGlob!O:O,0))</f>
        <v>ALT</v>
      </c>
      <c r="R41" s="403" t="s">
        <v>601</v>
      </c>
      <c r="S41" s="403" t="s">
        <v>601</v>
      </c>
      <c r="T41" s="403" t="str">
        <f>INDEX([1]CatGlob!$D:$D,MATCH($M41,[1]CatGlob!$C:$C,0))</f>
        <v>PE</v>
      </c>
      <c r="U41" s="403" t="s">
        <v>619</v>
      </c>
      <c r="V41" s="404" t="str">
        <f>INDEX([1]CatGlob!$F:$F,MATCH($M41,[1]CatGlob!$C:$C,0))</f>
        <v>-</v>
      </c>
      <c r="W41" s="405"/>
      <c r="X41" s="406">
        <v>0</v>
      </c>
      <c r="Y41" s="407">
        <v>0</v>
      </c>
      <c r="Z41" s="408">
        <v>0</v>
      </c>
      <c r="AA41" s="407">
        <v>0</v>
      </c>
      <c r="AB41" s="408">
        <v>0</v>
      </c>
      <c r="AC41" s="407">
        <v>0</v>
      </c>
      <c r="AD41" s="408">
        <v>0</v>
      </c>
      <c r="AE41" s="407">
        <v>0</v>
      </c>
      <c r="AF41" s="408">
        <v>0</v>
      </c>
      <c r="AG41" s="407">
        <v>0</v>
      </c>
      <c r="AI41" s="406">
        <v>0</v>
      </c>
      <c r="AJ41" s="407">
        <v>0</v>
      </c>
      <c r="AK41" s="408">
        <v>0</v>
      </c>
      <c r="AL41" s="407">
        <v>0</v>
      </c>
      <c r="AM41" s="408">
        <v>0</v>
      </c>
      <c r="AN41" s="407">
        <v>0</v>
      </c>
      <c r="AO41" s="408">
        <v>0</v>
      </c>
      <c r="AP41" s="407">
        <v>0</v>
      </c>
      <c r="AQ41" s="408">
        <v>0</v>
      </c>
      <c r="AR41" s="407">
        <v>0</v>
      </c>
      <c r="AT41" s="406">
        <v>0</v>
      </c>
      <c r="AU41" s="407">
        <v>0</v>
      </c>
      <c r="AV41" s="408">
        <v>0</v>
      </c>
      <c r="AW41" s="407">
        <v>0</v>
      </c>
      <c r="AX41" s="408">
        <v>0</v>
      </c>
      <c r="AY41" s="407">
        <v>0</v>
      </c>
      <c r="AZ41" s="408">
        <v>0</v>
      </c>
      <c r="BA41" s="407">
        <v>0</v>
      </c>
      <c r="BB41" s="408">
        <v>0</v>
      </c>
      <c r="BC41" s="407">
        <v>0</v>
      </c>
    </row>
    <row r="42" spans="1:55" x14ac:dyDescent="0.35">
      <c r="A42" s="385" t="str" cm="1">
        <f t="array" ref="A42">IFERROR(_xlfn.IFS(AND(F42="Renta Variable",O42=1),IFERROR(MATCH(B42,[1]RV_Det!C:C,0),"Rev"),AND(J42="Corporativa",O42=1,I42="EM"),IFERROR(MATCH(B42,[1]RF_Corps!B:B,0),"Rev"),AND(F42="Alternativos",O42=1),IFERROR(MATCH(B42,[1]Rep4!C:C,0),"Rev")),"")</f>
        <v/>
      </c>
      <c r="B42" s="394" t="s">
        <v>684</v>
      </c>
      <c r="C42" s="409" t="s">
        <v>669</v>
      </c>
      <c r="D42" s="395" t="s">
        <v>685</v>
      </c>
      <c r="E42" s="396" t="str">
        <f>IF(B42="","",INDEX([1]CatGlob!$S:$S,IFERROR(MATCH(MID(B42,7,1),[1]CatGlob!$R:$R,0),MATCH(MID(B42,1,2),[1]CatGlob!$R:$R,0))))</f>
        <v>DOL</v>
      </c>
      <c r="F42" s="397" t="s">
        <v>618</v>
      </c>
      <c r="G42" s="398" t="s">
        <v>229</v>
      </c>
      <c r="H42" s="399" t="s">
        <v>244</v>
      </c>
      <c r="I42" s="399" t="s">
        <v>600</v>
      </c>
      <c r="J42" s="399" t="s">
        <v>600</v>
      </c>
      <c r="K42" s="396" t="s">
        <v>600</v>
      </c>
      <c r="L42" s="400" t="str">
        <f>IF(ISERROR(MATCH(M42,M$10:M41,0)),M42,"")</f>
        <v/>
      </c>
      <c r="M42" s="401" t="str">
        <f>IF(B42="","",IF(ISERROR(MATCH(F42&amp;"_"&amp;G42&amp;"_"&amp;H42&amp;"_"&amp;I42&amp;"_"&amp;J42&amp;IF(K42="","","_"&amp;K42),[1]CatGlob!$B:$B,0)),F42&amp;"_"&amp;G42&amp;"_"&amp;H42&amp;"_"&amp;I42&amp;"_"&amp;J42&amp;IF(K42="","","_"&amp;K42),INDEX([1]CatGlob!$C:$C,MATCH(F42&amp;"_"&amp;G42&amp;"_"&amp;H42&amp;"_"&amp;I42&amp;"_"&amp;J42&amp;IF(K42="","","_"&amp;K42),[1]CatGlob!$B:$B,0))))</f>
        <v>ALT_I_PD</v>
      </c>
      <c r="N42" s="402" t="str">
        <f t="shared" si="3"/>
        <v/>
      </c>
      <c r="O42" s="402" t="str">
        <f t="shared" si="2"/>
        <v/>
      </c>
      <c r="P42" s="401" t="str">
        <f>IF(LEN(B42)&gt;8,INDEX([1]CatGlob!$X:$X,MATCH(M42,[1]CatGlob!$W:$W,0)),"")</f>
        <v>ALT</v>
      </c>
      <c r="Q42" s="403" t="str">
        <f>INDEX([1]CatGlob!P:P,MATCH(M42,[1]CatGlob!O:O,0))</f>
        <v>ALT</v>
      </c>
      <c r="R42" s="403" t="s">
        <v>601</v>
      </c>
      <c r="S42" s="403" t="s">
        <v>601</v>
      </c>
      <c r="T42" s="403" t="str">
        <f>INDEX([1]CatGlob!$D:$D,MATCH($M42,[1]CatGlob!$C:$C,0))</f>
        <v>PE</v>
      </c>
      <c r="U42" s="403" t="s">
        <v>619</v>
      </c>
      <c r="V42" s="404" t="str">
        <f>INDEX([1]CatGlob!$F:$F,MATCH($M42,[1]CatGlob!$C:$C,0))</f>
        <v>-</v>
      </c>
      <c r="W42" s="405"/>
      <c r="X42" s="406">
        <v>0</v>
      </c>
      <c r="Y42" s="407">
        <v>0</v>
      </c>
      <c r="Z42" s="408">
        <v>0</v>
      </c>
      <c r="AA42" s="407">
        <v>0</v>
      </c>
      <c r="AB42" s="408">
        <v>0</v>
      </c>
      <c r="AC42" s="407">
        <v>0</v>
      </c>
      <c r="AD42" s="408">
        <v>0</v>
      </c>
      <c r="AE42" s="407">
        <v>0</v>
      </c>
      <c r="AF42" s="408">
        <v>0</v>
      </c>
      <c r="AG42" s="407">
        <v>0</v>
      </c>
      <c r="AI42" s="406">
        <v>0</v>
      </c>
      <c r="AJ42" s="407">
        <v>0</v>
      </c>
      <c r="AK42" s="408">
        <v>0</v>
      </c>
      <c r="AL42" s="407">
        <v>0</v>
      </c>
      <c r="AM42" s="408">
        <v>0</v>
      </c>
      <c r="AN42" s="407">
        <v>0</v>
      </c>
      <c r="AO42" s="408">
        <v>0</v>
      </c>
      <c r="AP42" s="407">
        <v>0</v>
      </c>
      <c r="AQ42" s="408">
        <v>0</v>
      </c>
      <c r="AR42" s="407">
        <v>0</v>
      </c>
      <c r="AT42" s="406">
        <v>0</v>
      </c>
      <c r="AU42" s="407">
        <v>0</v>
      </c>
      <c r="AV42" s="408">
        <v>0</v>
      </c>
      <c r="AW42" s="407">
        <v>0</v>
      </c>
      <c r="AX42" s="408">
        <v>0</v>
      </c>
      <c r="AY42" s="407">
        <v>0</v>
      </c>
      <c r="AZ42" s="408">
        <v>0</v>
      </c>
      <c r="BA42" s="407">
        <v>0</v>
      </c>
      <c r="BB42" s="408">
        <v>0</v>
      </c>
      <c r="BC42" s="407">
        <v>0</v>
      </c>
    </row>
    <row r="43" spans="1:55" x14ac:dyDescent="0.35">
      <c r="A43" s="385" cm="1">
        <f t="array" ref="A43">IFERROR(_xlfn.IFS(AND(F43="Renta Variable",O43=1),IFERROR(MATCH(B43,[1]RV_Det!C:C,0),"Rev"),AND(J43="Corporativa",O43=1,I43="EM"),IFERROR(MATCH(B43,[1]RF_Corps!B:B,0),"Rev"),AND(F43="Alternativos",O43=1),IFERROR(MATCH(B43,[1]Rep4!C:C,0),"Rev")),"")</f>
        <v>160</v>
      </c>
      <c r="B43" s="394" t="s">
        <v>686</v>
      </c>
      <c r="C43" s="409" t="s">
        <v>687</v>
      </c>
      <c r="D43" s="395" t="s">
        <v>687</v>
      </c>
      <c r="E43" s="396" t="str">
        <f>IF(B43="","",INDEX([1]CatGlob!$S:$S,IFERROR(MATCH(MID(B43,7,1),[1]CatGlob!$R:$R,0),MATCH(MID(B43,1,2),[1]CatGlob!$R:$R,0))))</f>
        <v>DOL</v>
      </c>
      <c r="F43" s="397" t="s">
        <v>618</v>
      </c>
      <c r="G43" s="398" t="s">
        <v>229</v>
      </c>
      <c r="H43" s="399" t="s">
        <v>244</v>
      </c>
      <c r="I43" s="399" t="s">
        <v>600</v>
      </c>
      <c r="J43" s="399" t="s">
        <v>600</v>
      </c>
      <c r="K43" s="396" t="s">
        <v>600</v>
      </c>
      <c r="L43" s="400" t="str">
        <f>IF(ISERROR(MATCH(M43,M$10:M42,0)),M43,"")</f>
        <v/>
      </c>
      <c r="M43" s="401" t="str">
        <f>IF(B43="","",IF(ISERROR(MATCH(F43&amp;"_"&amp;G43&amp;"_"&amp;H43&amp;"_"&amp;I43&amp;"_"&amp;J43&amp;IF(K43="","","_"&amp;K43),[1]CatGlob!$B:$B,0)),F43&amp;"_"&amp;G43&amp;"_"&amp;H43&amp;"_"&amp;I43&amp;"_"&amp;J43&amp;IF(K43="","","_"&amp;K43),INDEX([1]CatGlob!$C:$C,MATCH(F43&amp;"_"&amp;G43&amp;"_"&amp;H43&amp;"_"&amp;I43&amp;"_"&amp;J43&amp;IF(K43="","","_"&amp;K43),[1]CatGlob!$B:$B,0))))</f>
        <v>ALT_I_PD</v>
      </c>
      <c r="N43" s="402" t="str">
        <f t="shared" si="3"/>
        <v/>
      </c>
      <c r="O43" s="402">
        <f t="shared" si="2"/>
        <v>1</v>
      </c>
      <c r="P43" s="401" t="str">
        <f>IF(LEN(B43)&gt;8,INDEX([1]CatGlob!$X:$X,MATCH(M43,[1]CatGlob!$W:$W,0)),"")</f>
        <v>ALT</v>
      </c>
      <c r="Q43" s="403" t="str">
        <f>INDEX([1]CatGlob!P:P,MATCH(M43,[1]CatGlob!O:O,0))</f>
        <v>ALT</v>
      </c>
      <c r="R43" s="403" t="s">
        <v>601</v>
      </c>
      <c r="S43" s="403" t="s">
        <v>601</v>
      </c>
      <c r="T43" s="403" t="str">
        <f>INDEX([1]CatGlob!$D:$D,MATCH($M43,[1]CatGlob!$C:$C,0))</f>
        <v>PE</v>
      </c>
      <c r="U43" s="403" t="s">
        <v>619</v>
      </c>
      <c r="V43" s="404" t="str">
        <f>INDEX([1]CatGlob!$F:$F,MATCH($M43,[1]CatGlob!$C:$C,0))</f>
        <v>-</v>
      </c>
      <c r="W43" s="405"/>
      <c r="X43" s="406">
        <v>0</v>
      </c>
      <c r="Y43" s="407">
        <v>0</v>
      </c>
      <c r="Z43" s="408">
        <v>0</v>
      </c>
      <c r="AA43" s="407">
        <v>0</v>
      </c>
      <c r="AB43" s="408">
        <v>0</v>
      </c>
      <c r="AC43" s="407">
        <v>0</v>
      </c>
      <c r="AD43" s="408">
        <v>0</v>
      </c>
      <c r="AE43" s="407">
        <v>0</v>
      </c>
      <c r="AF43" s="408">
        <v>0</v>
      </c>
      <c r="AG43" s="407">
        <v>0</v>
      </c>
      <c r="AI43" s="406">
        <v>0</v>
      </c>
      <c r="AJ43" s="407">
        <v>0</v>
      </c>
      <c r="AK43" s="408">
        <v>-1.7290533514474199E-3</v>
      </c>
      <c r="AL43" s="407">
        <v>0</v>
      </c>
      <c r="AM43" s="408">
        <v>0</v>
      </c>
      <c r="AN43" s="407">
        <v>0</v>
      </c>
      <c r="AO43" s="408">
        <v>-9.9756922281744494E-3</v>
      </c>
      <c r="AP43" s="407">
        <v>0</v>
      </c>
      <c r="AQ43" s="408">
        <v>-3.1617000619358999E-3</v>
      </c>
      <c r="AR43" s="407">
        <v>0</v>
      </c>
      <c r="AT43" s="406">
        <v>0</v>
      </c>
      <c r="AU43" s="407">
        <v>0</v>
      </c>
      <c r="AV43" s="408">
        <v>-1.4590483261512201E-3</v>
      </c>
      <c r="AW43" s="407">
        <v>0</v>
      </c>
      <c r="AX43" s="408">
        <v>0</v>
      </c>
      <c r="AY43" s="407">
        <v>0</v>
      </c>
      <c r="AZ43" s="408">
        <v>0</v>
      </c>
      <c r="BA43" s="407">
        <v>0</v>
      </c>
      <c r="BB43" s="408">
        <v>-6.6778378648389095E-4</v>
      </c>
      <c r="BC43" s="407">
        <v>0</v>
      </c>
    </row>
    <row r="44" spans="1:55" x14ac:dyDescent="0.35">
      <c r="A44" s="385" cm="1">
        <f t="array" ref="A44">IFERROR(_xlfn.IFS(AND(F44="Renta Variable",O44=1),IFERROR(MATCH(B44,[1]RV_Det!C:C,0),"Rev"),AND(J44="Corporativa",O44=1,I44="EM"),IFERROR(MATCH(B44,[1]RF_Corps!B:B,0),"Rev"),AND(F44="Alternativos",O44=1),IFERROR(MATCH(B44,[1]Rep4!C:C,0),"Rev")),"")</f>
        <v>164</v>
      </c>
      <c r="B44" s="394" t="s">
        <v>688</v>
      </c>
      <c r="C44" s="409" t="s">
        <v>689</v>
      </c>
      <c r="D44" s="395" t="s">
        <v>689</v>
      </c>
      <c r="E44" s="396" t="str">
        <f>IF(B44="","",INDEX([1]CatGlob!$S:$S,IFERROR(MATCH(MID(B44,7,1),[1]CatGlob!$R:$R,0),MATCH(MID(B44,1,2),[1]CatGlob!$R:$R,0))))</f>
        <v>DOL</v>
      </c>
      <c r="F44" s="397" t="s">
        <v>618</v>
      </c>
      <c r="G44" s="398" t="s">
        <v>229</v>
      </c>
      <c r="H44" s="399" t="s">
        <v>244</v>
      </c>
      <c r="I44" s="399" t="s">
        <v>600</v>
      </c>
      <c r="J44" s="399" t="s">
        <v>600</v>
      </c>
      <c r="K44" s="396" t="s">
        <v>600</v>
      </c>
      <c r="L44" s="400" t="str">
        <f>IF(ISERROR(MATCH(M44,M$10:M43,0)),M44,"")</f>
        <v/>
      </c>
      <c r="M44" s="401" t="str">
        <f>IF(B44="","",IF(ISERROR(MATCH(F44&amp;"_"&amp;G44&amp;"_"&amp;H44&amp;"_"&amp;I44&amp;"_"&amp;J44&amp;IF(K44="","","_"&amp;K44),[1]CatGlob!$B:$B,0)),F44&amp;"_"&amp;G44&amp;"_"&amp;H44&amp;"_"&amp;I44&amp;"_"&amp;J44&amp;IF(K44="","","_"&amp;K44),INDEX([1]CatGlob!$C:$C,MATCH(F44&amp;"_"&amp;G44&amp;"_"&amp;H44&amp;"_"&amp;I44&amp;"_"&amp;J44&amp;IF(K44="","","_"&amp;K44),[1]CatGlob!$B:$B,0))))</f>
        <v>ALT_I_PD</v>
      </c>
      <c r="N44" s="402" t="str">
        <f t="shared" si="3"/>
        <v/>
      </c>
      <c r="O44" s="402">
        <f t="shared" si="2"/>
        <v>1</v>
      </c>
      <c r="P44" s="401" t="str">
        <f>IF(LEN(B44)&gt;8,INDEX([1]CatGlob!$X:$X,MATCH(M44,[1]CatGlob!$W:$W,0)),"")</f>
        <v>ALT</v>
      </c>
      <c r="Q44" s="403" t="str">
        <f>INDEX([1]CatGlob!P:P,MATCH(M44,[1]CatGlob!O:O,0))</f>
        <v>ALT</v>
      </c>
      <c r="R44" s="403" t="s">
        <v>601</v>
      </c>
      <c r="S44" s="403" t="s">
        <v>601</v>
      </c>
      <c r="T44" s="403" t="str">
        <f>INDEX([1]CatGlob!$D:$D,MATCH($M44,[1]CatGlob!$C:$C,0))</f>
        <v>PE</v>
      </c>
      <c r="U44" s="403" t="s">
        <v>619</v>
      </c>
      <c r="V44" s="404" t="str">
        <f>INDEX([1]CatGlob!$F:$F,MATCH($M44,[1]CatGlob!$C:$C,0))</f>
        <v>-</v>
      </c>
      <c r="W44" s="405"/>
      <c r="X44" s="406">
        <v>0</v>
      </c>
      <c r="Y44" s="407">
        <v>0</v>
      </c>
      <c r="Z44" s="408">
        <v>0</v>
      </c>
      <c r="AA44" s="407">
        <v>0</v>
      </c>
      <c r="AB44" s="408">
        <v>0</v>
      </c>
      <c r="AC44" s="407">
        <v>0</v>
      </c>
      <c r="AD44" s="408">
        <v>0</v>
      </c>
      <c r="AE44" s="407">
        <v>0</v>
      </c>
      <c r="AF44" s="408">
        <v>0</v>
      </c>
      <c r="AG44" s="407">
        <v>0</v>
      </c>
      <c r="AI44" s="406">
        <v>0</v>
      </c>
      <c r="AJ44" s="407">
        <v>0</v>
      </c>
      <c r="AK44" s="408">
        <v>-2.2673162271496399E-3</v>
      </c>
      <c r="AL44" s="407">
        <v>0</v>
      </c>
      <c r="AM44" s="408">
        <v>0</v>
      </c>
      <c r="AN44" s="407">
        <v>0</v>
      </c>
      <c r="AO44" s="408">
        <v>0</v>
      </c>
      <c r="AP44" s="407">
        <v>0</v>
      </c>
      <c r="AQ44" s="408">
        <v>-6.5452567001004396E-4</v>
      </c>
      <c r="AR44" s="407">
        <v>0</v>
      </c>
      <c r="AT44" s="406">
        <v>0</v>
      </c>
      <c r="AU44" s="407">
        <v>0</v>
      </c>
      <c r="AV44" s="408">
        <v>-1.9121940134830501E-3</v>
      </c>
      <c r="AW44" s="407">
        <v>0</v>
      </c>
      <c r="AX44" s="408">
        <v>0</v>
      </c>
      <c r="AY44" s="407">
        <v>0</v>
      </c>
      <c r="AZ44" s="408">
        <v>0</v>
      </c>
      <c r="BA44" s="407">
        <v>0</v>
      </c>
      <c r="BB44" s="408">
        <v>-8.7518153849223197E-4</v>
      </c>
      <c r="BC44" s="407">
        <v>0</v>
      </c>
    </row>
    <row r="45" spans="1:55" x14ac:dyDescent="0.35">
      <c r="A45" s="385" cm="1">
        <f t="array" ref="A45">IFERROR(_xlfn.IFS(AND(F45="Renta Variable",O45=1),IFERROR(MATCH(B45,[1]RV_Det!C:C,0),"Rev"),AND(J45="Corporativa",O45=1,I45="EM"),IFERROR(MATCH(B45,[1]RF_Corps!B:B,0),"Rev"),AND(F45="Alternativos",O45=1),IFERROR(MATCH(B45,[1]Rep4!C:C,0),"Rev")),"")</f>
        <v>143</v>
      </c>
      <c r="B45" s="394" t="s">
        <v>690</v>
      </c>
      <c r="C45" s="409" t="s">
        <v>691</v>
      </c>
      <c r="D45" s="395" t="s">
        <v>692</v>
      </c>
      <c r="E45" s="396" t="str">
        <f>IF(B45="","",INDEX([1]CatGlob!$S:$S,IFERROR(MATCH(MID(B45,7,1),[1]CatGlob!$R:$R,0),MATCH(MID(B45,1,2),[1]CatGlob!$R:$R,0))))</f>
        <v>EUR</v>
      </c>
      <c r="F45" s="397" t="s">
        <v>618</v>
      </c>
      <c r="G45" s="398" t="s">
        <v>229</v>
      </c>
      <c r="H45" s="399" t="s">
        <v>237</v>
      </c>
      <c r="I45" s="399" t="s">
        <v>242</v>
      </c>
      <c r="J45" s="399" t="s">
        <v>600</v>
      </c>
      <c r="K45" s="396" t="s">
        <v>600</v>
      </c>
      <c r="L45" s="400" t="str">
        <f>IF(ISERROR(MATCH(M45,M$10:M44,0)),M45,"")</f>
        <v/>
      </c>
      <c r="M45" s="401" t="str">
        <f>IF(B45="","",IF(ISERROR(MATCH(F45&amp;"_"&amp;G45&amp;"_"&amp;H45&amp;"_"&amp;I45&amp;"_"&amp;J45&amp;IF(K45="","","_"&amp;K45),[1]CatGlob!$B:$B,0)),F45&amp;"_"&amp;G45&amp;"_"&amp;H45&amp;"_"&amp;I45&amp;"_"&amp;J45&amp;IF(K45="","","_"&amp;K45),INDEX([1]CatGlob!$C:$C,MATCH(F45&amp;"_"&amp;G45&amp;"_"&amp;H45&amp;"_"&amp;I45&amp;"_"&amp;J45&amp;IF(K45="","","_"&amp;K45),[1]CatGlob!$B:$B,0))))</f>
        <v>ALT_I_PE_FF</v>
      </c>
      <c r="N45" s="402" t="str">
        <f t="shared" si="3"/>
        <v/>
      </c>
      <c r="O45" s="402">
        <f t="shared" si="2"/>
        <v>1</v>
      </c>
      <c r="P45" s="401" t="str">
        <f>IF(LEN(B45)&gt;8,INDEX([1]CatGlob!$X:$X,MATCH(M45,[1]CatGlob!$W:$W,0)),"")</f>
        <v>ALT</v>
      </c>
      <c r="Q45" s="403" t="str">
        <f>INDEX([1]CatGlob!P:P,MATCH(M45,[1]CatGlob!O:O,0))</f>
        <v>ALT</v>
      </c>
      <c r="R45" s="403" t="s">
        <v>601</v>
      </c>
      <c r="S45" s="403" t="s">
        <v>601</v>
      </c>
      <c r="T45" s="403" t="str">
        <f>INDEX([1]CatGlob!$D:$D,MATCH($M45,[1]CatGlob!$C:$C,0))</f>
        <v>PE</v>
      </c>
      <c r="U45" s="403" t="s">
        <v>619</v>
      </c>
      <c r="V45" s="404" t="str">
        <f>INDEX([1]CatGlob!$F:$F,MATCH($M45,[1]CatGlob!$C:$C,0))</f>
        <v>-</v>
      </c>
      <c r="W45" s="405"/>
      <c r="X45" s="406">
        <v>0</v>
      </c>
      <c r="Y45" s="407">
        <v>0</v>
      </c>
      <c r="Z45" s="408">
        <v>0</v>
      </c>
      <c r="AA45" s="407">
        <v>0</v>
      </c>
      <c r="AB45" s="408">
        <v>0</v>
      </c>
      <c r="AC45" s="407">
        <v>0</v>
      </c>
      <c r="AD45" s="408">
        <v>0</v>
      </c>
      <c r="AE45" s="407">
        <v>0</v>
      </c>
      <c r="AF45" s="408">
        <v>0</v>
      </c>
      <c r="AG45" s="407">
        <v>0</v>
      </c>
      <c r="AI45" s="406">
        <v>0</v>
      </c>
      <c r="AJ45" s="407">
        <v>0</v>
      </c>
      <c r="AK45" s="408">
        <v>0</v>
      </c>
      <c r="AL45" s="407">
        <v>0</v>
      </c>
      <c r="AM45" s="408">
        <v>0</v>
      </c>
      <c r="AN45" s="407">
        <v>0</v>
      </c>
      <c r="AO45" s="408">
        <v>-3.85402039690219E-3</v>
      </c>
      <c r="AP45" s="407">
        <v>0</v>
      </c>
      <c r="AQ45" s="408">
        <v>-1.02865624393099E-3</v>
      </c>
      <c r="AR45" s="407">
        <v>0</v>
      </c>
      <c r="AT45" s="406">
        <v>0</v>
      </c>
      <c r="AU45" s="407">
        <v>0</v>
      </c>
      <c r="AV45" s="408">
        <v>0</v>
      </c>
      <c r="AW45" s="407">
        <v>0</v>
      </c>
      <c r="AX45" s="408">
        <v>0</v>
      </c>
      <c r="AY45" s="407">
        <v>0</v>
      </c>
      <c r="AZ45" s="408">
        <v>-1.41033952648628E-2</v>
      </c>
      <c r="BA45" s="407">
        <v>0</v>
      </c>
      <c r="BB45" s="408">
        <v>-4.1263249696559803E-3</v>
      </c>
      <c r="BC45" s="407">
        <v>0</v>
      </c>
    </row>
    <row r="46" spans="1:55" x14ac:dyDescent="0.35">
      <c r="A46" s="385" cm="1">
        <f t="array" ref="A46">IFERROR(_xlfn.IFS(AND(F46="Renta Variable",O46=1),IFERROR(MATCH(B46,[1]RV_Det!C:C,0),"Rev"),AND(J46="Corporativa",O46=1,I46="EM"),IFERROR(MATCH(B46,[1]RF_Corps!B:B,0),"Rev"),AND(F46="Alternativos",O46=1),IFERROR(MATCH(B46,[1]Rep4!C:C,0),"Rev")),"")</f>
        <v>142</v>
      </c>
      <c r="B46" s="394" t="s">
        <v>693</v>
      </c>
      <c r="C46" s="409" t="s">
        <v>694</v>
      </c>
      <c r="D46" s="395" t="s">
        <v>695</v>
      </c>
      <c r="E46" s="396" t="str">
        <f>IF(B46="","",INDEX([1]CatGlob!$S:$S,IFERROR(MATCH(MID(B46,7,1),[1]CatGlob!$R:$R,0),MATCH(MID(B46,1,2),[1]CatGlob!$R:$R,0))))</f>
        <v>EUR</v>
      </c>
      <c r="F46" s="397" t="s">
        <v>618</v>
      </c>
      <c r="G46" s="398" t="s">
        <v>229</v>
      </c>
      <c r="H46" s="399" t="s">
        <v>237</v>
      </c>
      <c r="I46" s="399" t="s">
        <v>242</v>
      </c>
      <c r="J46" s="399" t="s">
        <v>600</v>
      </c>
      <c r="K46" s="396" t="s">
        <v>600</v>
      </c>
      <c r="L46" s="400" t="str">
        <f>IF(ISERROR(MATCH(M46,M$10:M45,0)),M46,"")</f>
        <v/>
      </c>
      <c r="M46" s="401" t="str">
        <f>IF(B46="","",IF(ISERROR(MATCH(F46&amp;"_"&amp;G46&amp;"_"&amp;H46&amp;"_"&amp;I46&amp;"_"&amp;J46&amp;IF(K46="","","_"&amp;K46),[1]CatGlob!$B:$B,0)),F46&amp;"_"&amp;G46&amp;"_"&amp;H46&amp;"_"&amp;I46&amp;"_"&amp;J46&amp;IF(K46="","","_"&amp;K46),INDEX([1]CatGlob!$C:$C,MATCH(F46&amp;"_"&amp;G46&amp;"_"&amp;H46&amp;"_"&amp;I46&amp;"_"&amp;J46&amp;IF(K46="","","_"&amp;K46),[1]CatGlob!$B:$B,0))))</f>
        <v>ALT_I_PE_FF</v>
      </c>
      <c r="N46" s="402" t="str">
        <f t="shared" si="3"/>
        <v/>
      </c>
      <c r="O46" s="402">
        <f t="shared" si="2"/>
        <v>1</v>
      </c>
      <c r="P46" s="401" t="str">
        <f>IF(LEN(B46)&gt;8,INDEX([1]CatGlob!$X:$X,MATCH(M46,[1]CatGlob!$W:$W,0)),"")</f>
        <v>ALT</v>
      </c>
      <c r="Q46" s="403" t="str">
        <f>INDEX([1]CatGlob!P:P,MATCH(M46,[1]CatGlob!O:O,0))</f>
        <v>ALT</v>
      </c>
      <c r="R46" s="403" t="s">
        <v>601</v>
      </c>
      <c r="S46" s="403" t="s">
        <v>601</v>
      </c>
      <c r="T46" s="403" t="str">
        <f>INDEX([1]CatGlob!$D:$D,MATCH($M46,[1]CatGlob!$C:$C,0))</f>
        <v>PE</v>
      </c>
      <c r="U46" s="403" t="s">
        <v>619</v>
      </c>
      <c r="V46" s="404" t="str">
        <f>INDEX([1]CatGlob!$F:$F,MATCH($M46,[1]CatGlob!$C:$C,0))</f>
        <v>-</v>
      </c>
      <c r="W46" s="405"/>
      <c r="X46" s="406">
        <v>0</v>
      </c>
      <c r="Y46" s="407">
        <v>0</v>
      </c>
      <c r="Z46" s="408">
        <v>0</v>
      </c>
      <c r="AA46" s="407">
        <v>0</v>
      </c>
      <c r="AB46" s="408">
        <v>0</v>
      </c>
      <c r="AC46" s="407">
        <v>0</v>
      </c>
      <c r="AD46" s="408">
        <v>0</v>
      </c>
      <c r="AE46" s="407">
        <v>0</v>
      </c>
      <c r="AF46" s="408">
        <v>0</v>
      </c>
      <c r="AG46" s="407">
        <v>0</v>
      </c>
      <c r="AI46" s="406">
        <v>0</v>
      </c>
      <c r="AJ46" s="407">
        <v>0</v>
      </c>
      <c r="AK46" s="408">
        <v>0</v>
      </c>
      <c r="AL46" s="407">
        <v>0</v>
      </c>
      <c r="AM46" s="408">
        <v>0</v>
      </c>
      <c r="AN46" s="407">
        <v>0</v>
      </c>
      <c r="AO46" s="408">
        <v>-5.0058611570335198E-4</v>
      </c>
      <c r="AP46" s="407">
        <v>0</v>
      </c>
      <c r="AQ46" s="408">
        <v>-1.3360879821946699E-4</v>
      </c>
      <c r="AR46" s="407">
        <v>0</v>
      </c>
      <c r="AT46" s="406">
        <v>0</v>
      </c>
      <c r="AU46" s="407">
        <v>0</v>
      </c>
      <c r="AV46" s="408">
        <v>0</v>
      </c>
      <c r="AW46" s="407">
        <v>0</v>
      </c>
      <c r="AX46" s="408">
        <v>0</v>
      </c>
      <c r="AY46" s="407">
        <v>0</v>
      </c>
      <c r="AZ46" s="408">
        <v>-9.03021623126209E-4</v>
      </c>
      <c r="BA46" s="407">
        <v>0</v>
      </c>
      <c r="BB46" s="408">
        <v>-2.6420309447954801E-4</v>
      </c>
      <c r="BC46" s="407">
        <v>0</v>
      </c>
    </row>
    <row r="47" spans="1:55" x14ac:dyDescent="0.35">
      <c r="A47" s="385" cm="1">
        <f t="array" ref="A47">IFERROR(_xlfn.IFS(AND(F47="Renta Variable",O47=1),IFERROR(MATCH(B47,[1]RV_Det!C:C,0),"Rev"),AND(J47="Corporativa",O47=1,I47="EM"),IFERROR(MATCH(B47,[1]RF_Corps!B:B,0),"Rev"),AND(F47="Alternativos",O47=1),IFERROR(MATCH(B47,[1]Rep4!C:C,0),"Rev")),"")</f>
        <v>145</v>
      </c>
      <c r="B47" s="394" t="s">
        <v>696</v>
      </c>
      <c r="C47" s="409" t="s">
        <v>697</v>
      </c>
      <c r="D47" s="395" t="s">
        <v>698</v>
      </c>
      <c r="E47" s="396" t="str">
        <f>IF(B47="","",INDEX([1]CatGlob!$S:$S,IFERROR(MATCH(MID(B47,7,1),[1]CatGlob!$R:$R,0),MATCH(MID(B47,1,2),[1]CatGlob!$R:$R,0))))</f>
        <v>DOL</v>
      </c>
      <c r="F47" s="397" t="s">
        <v>618</v>
      </c>
      <c r="G47" s="398" t="s">
        <v>229</v>
      </c>
      <c r="H47" s="399" t="s">
        <v>237</v>
      </c>
      <c r="I47" s="399" t="s">
        <v>242</v>
      </c>
      <c r="J47" s="399" t="s">
        <v>600</v>
      </c>
      <c r="K47" s="396" t="s">
        <v>600</v>
      </c>
      <c r="L47" s="400" t="str">
        <f>IF(ISERROR(MATCH(M47,M$10:M46,0)),M47,"")</f>
        <v/>
      </c>
      <c r="M47" s="401" t="str">
        <f>IF(B47="","",IF(ISERROR(MATCH(F47&amp;"_"&amp;G47&amp;"_"&amp;H47&amp;"_"&amp;I47&amp;"_"&amp;J47&amp;IF(K47="","","_"&amp;K47),[1]CatGlob!$B:$B,0)),F47&amp;"_"&amp;G47&amp;"_"&amp;H47&amp;"_"&amp;I47&amp;"_"&amp;J47&amp;IF(K47="","","_"&amp;K47),INDEX([1]CatGlob!$C:$C,MATCH(F47&amp;"_"&amp;G47&amp;"_"&amp;H47&amp;"_"&amp;I47&amp;"_"&amp;J47&amp;IF(K47="","","_"&amp;K47),[1]CatGlob!$B:$B,0))))</f>
        <v>ALT_I_PE_FF</v>
      </c>
      <c r="N47" s="402" t="str">
        <f t="shared" si="3"/>
        <v/>
      </c>
      <c r="O47" s="402">
        <f t="shared" si="2"/>
        <v>1</v>
      </c>
      <c r="P47" s="401" t="str">
        <f>IF(LEN(B47)&gt;8,INDEX([1]CatGlob!$X:$X,MATCH(M47,[1]CatGlob!$W:$W,0)),"")</f>
        <v>ALT</v>
      </c>
      <c r="Q47" s="403" t="str">
        <f>INDEX([1]CatGlob!P:P,MATCH(M47,[1]CatGlob!O:O,0))</f>
        <v>ALT</v>
      </c>
      <c r="R47" s="403" t="s">
        <v>601</v>
      </c>
      <c r="S47" s="403" t="s">
        <v>601</v>
      </c>
      <c r="T47" s="403" t="str">
        <f>INDEX([1]CatGlob!$D:$D,MATCH($M47,[1]CatGlob!$C:$C,0))</f>
        <v>PE</v>
      </c>
      <c r="U47" s="403" t="s">
        <v>619</v>
      </c>
      <c r="V47" s="404" t="str">
        <f>INDEX([1]CatGlob!$F:$F,MATCH($M47,[1]CatGlob!$C:$C,0))</f>
        <v>-</v>
      </c>
      <c r="W47" s="405"/>
      <c r="X47" s="406">
        <v>0</v>
      </c>
      <c r="Y47" s="407">
        <v>0</v>
      </c>
      <c r="Z47" s="408">
        <v>0</v>
      </c>
      <c r="AA47" s="407">
        <v>0</v>
      </c>
      <c r="AB47" s="408">
        <v>0</v>
      </c>
      <c r="AC47" s="407">
        <v>0</v>
      </c>
      <c r="AD47" s="408">
        <v>0</v>
      </c>
      <c r="AE47" s="407">
        <v>0</v>
      </c>
      <c r="AF47" s="408">
        <v>0</v>
      </c>
      <c r="AG47" s="407">
        <v>0</v>
      </c>
      <c r="AI47" s="406">
        <v>0</v>
      </c>
      <c r="AJ47" s="407">
        <v>0</v>
      </c>
      <c r="AK47" s="408">
        <v>0</v>
      </c>
      <c r="AL47" s="407">
        <v>0</v>
      </c>
      <c r="AM47" s="408">
        <v>0</v>
      </c>
      <c r="AN47" s="407">
        <v>0</v>
      </c>
      <c r="AO47" s="408">
        <v>-5.1941131662985396E-4</v>
      </c>
      <c r="AP47" s="407">
        <v>0</v>
      </c>
      <c r="AQ47" s="408">
        <v>-1.3863333324576501E-4</v>
      </c>
      <c r="AR47" s="407">
        <v>0</v>
      </c>
      <c r="AT47" s="406">
        <v>0</v>
      </c>
      <c r="AU47" s="407">
        <v>0</v>
      </c>
      <c r="AV47" s="408">
        <v>0</v>
      </c>
      <c r="AW47" s="407">
        <v>0</v>
      </c>
      <c r="AX47" s="408">
        <v>0</v>
      </c>
      <c r="AY47" s="407">
        <v>0</v>
      </c>
      <c r="AZ47" s="408">
        <v>-4.7517830123349901E-4</v>
      </c>
      <c r="BA47" s="407">
        <v>0</v>
      </c>
      <c r="BB47" s="408">
        <v>-1.39026103473359E-4</v>
      </c>
      <c r="BC47" s="407">
        <v>0</v>
      </c>
    </row>
    <row r="48" spans="1:55" x14ac:dyDescent="0.35">
      <c r="A48" s="385" cm="1">
        <f t="array" ref="A48">IFERROR(_xlfn.IFS(AND(F48="Renta Variable",O48=1),IFERROR(MATCH(B48,[1]RV_Det!C:C,0),"Rev"),AND(J48="Corporativa",O48=1,I48="EM"),IFERROR(MATCH(B48,[1]RF_Corps!B:B,0),"Rev"),AND(F48="Alternativos",O48=1),IFERROR(MATCH(B48,[1]Rep4!C:C,0),"Rev")),"")</f>
        <v>149</v>
      </c>
      <c r="B48" s="394" t="s">
        <v>699</v>
      </c>
      <c r="C48" s="409" t="s">
        <v>700</v>
      </c>
      <c r="D48" s="395" t="s">
        <v>701</v>
      </c>
      <c r="E48" s="396" t="str">
        <f>IF(B48="","",INDEX([1]CatGlob!$S:$S,IFERROR(MATCH(MID(B48,7,1),[1]CatGlob!$R:$R,0),MATCH(MID(B48,1,2),[1]CatGlob!$R:$R,0))))</f>
        <v>DOL</v>
      </c>
      <c r="F48" s="397" t="s">
        <v>618</v>
      </c>
      <c r="G48" s="398" t="s">
        <v>229</v>
      </c>
      <c r="H48" s="399" t="s">
        <v>237</v>
      </c>
      <c r="I48" s="399" t="s">
        <v>242</v>
      </c>
      <c r="J48" s="399" t="s">
        <v>600</v>
      </c>
      <c r="K48" s="396" t="s">
        <v>600</v>
      </c>
      <c r="L48" s="400" t="str">
        <f>IF(ISERROR(MATCH(M48,M$10:M47,0)),M48,"")</f>
        <v/>
      </c>
      <c r="M48" s="401" t="str">
        <f>IF(B48="","",IF(ISERROR(MATCH(F48&amp;"_"&amp;G48&amp;"_"&amp;H48&amp;"_"&amp;I48&amp;"_"&amp;J48&amp;IF(K48="","","_"&amp;K48),[1]CatGlob!$B:$B,0)),F48&amp;"_"&amp;G48&amp;"_"&amp;H48&amp;"_"&amp;I48&amp;"_"&amp;J48&amp;IF(K48="","","_"&amp;K48),INDEX([1]CatGlob!$C:$C,MATCH(F48&amp;"_"&amp;G48&amp;"_"&amp;H48&amp;"_"&amp;I48&amp;"_"&amp;J48&amp;IF(K48="","","_"&amp;K48),[1]CatGlob!$B:$B,0))))</f>
        <v>ALT_I_PE_FF</v>
      </c>
      <c r="N48" s="402" t="str">
        <f t="shared" si="3"/>
        <v/>
      </c>
      <c r="O48" s="402">
        <f t="shared" si="2"/>
        <v>1</v>
      </c>
      <c r="P48" s="401" t="str">
        <f>IF(LEN(B48)&gt;8,INDEX([1]CatGlob!$X:$X,MATCH(M48,[1]CatGlob!$W:$W,0)),"")</f>
        <v>ALT</v>
      </c>
      <c r="Q48" s="403" t="str">
        <f>INDEX([1]CatGlob!P:P,MATCH(M48,[1]CatGlob!O:O,0))</f>
        <v>ALT</v>
      </c>
      <c r="R48" s="403" t="s">
        <v>601</v>
      </c>
      <c r="S48" s="403" t="s">
        <v>601</v>
      </c>
      <c r="T48" s="403" t="str">
        <f>INDEX([1]CatGlob!$D:$D,MATCH($M48,[1]CatGlob!$C:$C,0))</f>
        <v>PE</v>
      </c>
      <c r="U48" s="403" t="s">
        <v>619</v>
      </c>
      <c r="V48" s="404" t="str">
        <f>INDEX([1]CatGlob!$F:$F,MATCH($M48,[1]CatGlob!$C:$C,0))</f>
        <v>-</v>
      </c>
      <c r="W48" s="405"/>
      <c r="X48" s="406">
        <v>0</v>
      </c>
      <c r="Y48" s="407">
        <v>0</v>
      </c>
      <c r="Z48" s="408">
        <v>0</v>
      </c>
      <c r="AA48" s="407">
        <v>0</v>
      </c>
      <c r="AB48" s="408">
        <v>0</v>
      </c>
      <c r="AC48" s="407">
        <v>0</v>
      </c>
      <c r="AD48" s="408">
        <v>0</v>
      </c>
      <c r="AE48" s="407">
        <v>0</v>
      </c>
      <c r="AF48" s="408">
        <v>0</v>
      </c>
      <c r="AG48" s="407">
        <v>0</v>
      </c>
      <c r="AI48" s="406">
        <v>2.1696537052039199E-4</v>
      </c>
      <c r="AJ48" s="407">
        <v>-7.5572394897527296E-4</v>
      </c>
      <c r="AK48" s="408">
        <v>2.1696537052039199E-4</v>
      </c>
      <c r="AL48" s="407">
        <v>-7.5572394897527296E-4</v>
      </c>
      <c r="AM48" s="408">
        <v>2.1696537052039199E-4</v>
      </c>
      <c r="AN48" s="407">
        <v>-7.5572394897527296E-4</v>
      </c>
      <c r="AO48" s="408">
        <v>-2.3043831806229901E-4</v>
      </c>
      <c r="AP48" s="407">
        <v>8.0265230906206896E-4</v>
      </c>
      <c r="AQ48" s="408">
        <v>9.7551213244975201E-5</v>
      </c>
      <c r="AR48" s="407">
        <v>-3.39785966521307E-4</v>
      </c>
      <c r="AT48" s="406">
        <v>4.30047877912739E-4</v>
      </c>
      <c r="AU48" s="407">
        <v>-1.4979232842993199E-3</v>
      </c>
      <c r="AV48" s="408">
        <v>4.30047877912739E-4</v>
      </c>
      <c r="AW48" s="407">
        <v>-1.4979232842993199E-3</v>
      </c>
      <c r="AX48" s="408">
        <v>4.30047877912739E-4</v>
      </c>
      <c r="AY48" s="407">
        <v>-1.4979232842993199E-3</v>
      </c>
      <c r="AZ48" s="408">
        <v>2.0667486529669099E-5</v>
      </c>
      <c r="BA48" s="407">
        <v>-7.19880521860006E-5</v>
      </c>
      <c r="BB48" s="408">
        <v>3.1027271035007E-4</v>
      </c>
      <c r="BC48" s="407">
        <v>-1.08072784710977E-3</v>
      </c>
    </row>
    <row r="49" spans="1:55" x14ac:dyDescent="0.35">
      <c r="A49" s="385" cm="1">
        <f t="array" ref="A49">IFERROR(_xlfn.IFS(AND(F49="Renta Variable",O49=1),IFERROR(MATCH(B49,[1]RV_Det!C:C,0),"Rev"),AND(J49="Corporativa",O49=1,I49="EM"),IFERROR(MATCH(B49,[1]RF_Corps!B:B,0),"Rev"),AND(F49="Alternativos",O49=1),IFERROR(MATCH(B49,[1]Rep4!C:C,0),"Rev")),"")</f>
        <v>147</v>
      </c>
      <c r="B49" s="394" t="s">
        <v>702</v>
      </c>
      <c r="C49" s="409" t="s">
        <v>703</v>
      </c>
      <c r="D49" s="395" t="s">
        <v>704</v>
      </c>
      <c r="E49" s="396" t="str">
        <f>IF(B49="","",INDEX([1]CatGlob!$S:$S,IFERROR(MATCH(MID(B49,7,1),[1]CatGlob!$R:$R,0),MATCH(MID(B49,1,2),[1]CatGlob!$R:$R,0))))</f>
        <v>EUR</v>
      </c>
      <c r="F49" s="397" t="s">
        <v>618</v>
      </c>
      <c r="G49" s="398" t="s">
        <v>229</v>
      </c>
      <c r="H49" s="399" t="s">
        <v>237</v>
      </c>
      <c r="I49" s="399" t="s">
        <v>242</v>
      </c>
      <c r="J49" s="399" t="s">
        <v>600</v>
      </c>
      <c r="K49" s="396" t="s">
        <v>600</v>
      </c>
      <c r="L49" s="400" t="str">
        <f>IF(ISERROR(MATCH(M49,M$10:M48,0)),M49,"")</f>
        <v/>
      </c>
      <c r="M49" s="401" t="str">
        <f>IF(B49="","",IF(ISERROR(MATCH(F49&amp;"_"&amp;G49&amp;"_"&amp;H49&amp;"_"&amp;I49&amp;"_"&amp;J49&amp;IF(K49="","","_"&amp;K49),[1]CatGlob!$B:$B,0)),F49&amp;"_"&amp;G49&amp;"_"&amp;H49&amp;"_"&amp;I49&amp;"_"&amp;J49&amp;IF(K49="","","_"&amp;K49),INDEX([1]CatGlob!$C:$C,MATCH(F49&amp;"_"&amp;G49&amp;"_"&amp;H49&amp;"_"&amp;I49&amp;"_"&amp;J49&amp;IF(K49="","","_"&amp;K49),[1]CatGlob!$B:$B,0))))</f>
        <v>ALT_I_PE_FF</v>
      </c>
      <c r="N49" s="402" t="str">
        <f t="shared" si="3"/>
        <v/>
      </c>
      <c r="O49" s="402">
        <f t="shared" si="2"/>
        <v>1</v>
      </c>
      <c r="P49" s="401" t="str">
        <f>IF(LEN(B49)&gt;8,INDEX([1]CatGlob!$X:$X,MATCH(M49,[1]CatGlob!$W:$W,0)),"")</f>
        <v>ALT</v>
      </c>
      <c r="Q49" s="403" t="str">
        <f>INDEX([1]CatGlob!P:P,MATCH(M49,[1]CatGlob!O:O,0))</f>
        <v>ALT</v>
      </c>
      <c r="R49" s="403" t="s">
        <v>601</v>
      </c>
      <c r="S49" s="403" t="s">
        <v>601</v>
      </c>
      <c r="T49" s="403" t="str">
        <f>INDEX([1]CatGlob!$D:$D,MATCH($M49,[1]CatGlob!$C:$C,0))</f>
        <v>PE</v>
      </c>
      <c r="U49" s="403" t="s">
        <v>619</v>
      </c>
      <c r="V49" s="404" t="str">
        <f>INDEX([1]CatGlob!$F:$F,MATCH($M49,[1]CatGlob!$C:$C,0))</f>
        <v>-</v>
      </c>
      <c r="W49" s="405"/>
      <c r="X49" s="406">
        <v>0</v>
      </c>
      <c r="Y49" s="407">
        <v>0</v>
      </c>
      <c r="Z49" s="408">
        <v>0</v>
      </c>
      <c r="AA49" s="407">
        <v>0</v>
      </c>
      <c r="AB49" s="408">
        <v>0</v>
      </c>
      <c r="AC49" s="407">
        <v>0</v>
      </c>
      <c r="AD49" s="408">
        <v>0</v>
      </c>
      <c r="AE49" s="407">
        <v>0</v>
      </c>
      <c r="AF49" s="408">
        <v>0</v>
      </c>
      <c r="AG49" s="407">
        <v>0</v>
      </c>
      <c r="AI49" s="406">
        <v>0</v>
      </c>
      <c r="AJ49" s="407">
        <v>0</v>
      </c>
      <c r="AK49" s="408">
        <v>0</v>
      </c>
      <c r="AL49" s="407">
        <v>0</v>
      </c>
      <c r="AM49" s="408">
        <v>0</v>
      </c>
      <c r="AN49" s="407">
        <v>0</v>
      </c>
      <c r="AO49" s="408">
        <v>-4.232161713167E-4</v>
      </c>
      <c r="AP49" s="407">
        <v>0</v>
      </c>
      <c r="AQ49" s="408">
        <v>-1.1295839469542399E-4</v>
      </c>
      <c r="AR49" s="407">
        <v>0</v>
      </c>
      <c r="AT49" s="406">
        <v>0</v>
      </c>
      <c r="AU49" s="407">
        <v>0</v>
      </c>
      <c r="AV49" s="408">
        <v>0</v>
      </c>
      <c r="AW49" s="407">
        <v>0</v>
      </c>
      <c r="AX49" s="408">
        <v>0</v>
      </c>
      <c r="AY49" s="407">
        <v>0</v>
      </c>
      <c r="AZ49" s="408">
        <v>-7.4457563217784797E-4</v>
      </c>
      <c r="BA49" s="407">
        <v>0</v>
      </c>
      <c r="BB49" s="408">
        <v>-2.1784548792355899E-4</v>
      </c>
      <c r="BC49" s="407">
        <v>0</v>
      </c>
    </row>
    <row r="50" spans="1:55" x14ac:dyDescent="0.35">
      <c r="A50" s="385" cm="1">
        <f t="array" ref="A50">IFERROR(_xlfn.IFS(AND(F50="Renta Variable",O50=1),IFERROR(MATCH(B50,[1]RV_Det!C:C,0),"Rev"),AND(J50="Corporativa",O50=1,I50="EM"),IFERROR(MATCH(B50,[1]RF_Corps!B:B,0),"Rev"),AND(F50="Alternativos",O50=1),IFERROR(MATCH(B50,[1]Rep4!C:C,0),"Rev")),"")</f>
        <v>146</v>
      </c>
      <c r="B50" s="394" t="s">
        <v>705</v>
      </c>
      <c r="C50" s="409" t="s">
        <v>706</v>
      </c>
      <c r="D50" s="410" t="s">
        <v>706</v>
      </c>
      <c r="E50" s="396" t="str">
        <f>IF(B50="","",INDEX([1]CatGlob!$S:$S,IFERROR(MATCH(MID(B50,7,1),[1]CatGlob!$R:$R,0),MATCH(MID(B50,1,2),[1]CatGlob!$R:$R,0))))</f>
        <v>DOL</v>
      </c>
      <c r="F50" s="397" t="s">
        <v>618</v>
      </c>
      <c r="G50" s="398" t="s">
        <v>229</v>
      </c>
      <c r="H50" s="399" t="s">
        <v>237</v>
      </c>
      <c r="I50" s="399" t="s">
        <v>242</v>
      </c>
      <c r="J50" s="399" t="s">
        <v>600</v>
      </c>
      <c r="K50" s="396" t="s">
        <v>600</v>
      </c>
      <c r="L50" s="400" t="str">
        <f>IF(ISERROR(MATCH(M50,M$10:M49,0)),M50,"")</f>
        <v/>
      </c>
      <c r="M50" s="401" t="str">
        <f>IF(B50="","",IF(ISERROR(MATCH(F50&amp;"_"&amp;G50&amp;"_"&amp;H50&amp;"_"&amp;I50&amp;"_"&amp;J50&amp;IF(K50="","","_"&amp;K50),[1]CatGlob!$B:$B,0)),F50&amp;"_"&amp;G50&amp;"_"&amp;H50&amp;"_"&amp;I50&amp;"_"&amp;J50&amp;IF(K50="","","_"&amp;K50),INDEX([1]CatGlob!$C:$C,MATCH(F50&amp;"_"&amp;G50&amp;"_"&amp;H50&amp;"_"&amp;I50&amp;"_"&amp;J50&amp;IF(K50="","","_"&amp;K50),[1]CatGlob!$B:$B,0))))</f>
        <v>ALT_I_PE_FF</v>
      </c>
      <c r="N50" s="402" t="str">
        <f t="shared" si="3"/>
        <v/>
      </c>
      <c r="O50" s="402">
        <f t="shared" si="2"/>
        <v>1</v>
      </c>
      <c r="P50" s="401" t="str">
        <f>IF(LEN(B50)&gt;8,INDEX([1]CatGlob!$X:$X,MATCH(M50,[1]CatGlob!$W:$W,0)),"")</f>
        <v>ALT</v>
      </c>
      <c r="Q50" s="403" t="str">
        <f>INDEX([1]CatGlob!P:P,MATCH(M50,[1]CatGlob!O:O,0))</f>
        <v>ALT</v>
      </c>
      <c r="R50" s="403" t="s">
        <v>601</v>
      </c>
      <c r="S50" s="403" t="s">
        <v>601</v>
      </c>
      <c r="T50" s="403" t="str">
        <f>INDEX([1]CatGlob!$D:$D,MATCH($M50,[1]CatGlob!$C:$C,0))</f>
        <v>PE</v>
      </c>
      <c r="U50" s="403" t="s">
        <v>619</v>
      </c>
      <c r="V50" s="404" t="str">
        <f>INDEX([1]CatGlob!$F:$F,MATCH($M50,[1]CatGlob!$C:$C,0))</f>
        <v>-</v>
      </c>
      <c r="W50" s="405"/>
      <c r="X50" s="406">
        <v>0</v>
      </c>
      <c r="Y50" s="407">
        <v>0</v>
      </c>
      <c r="Z50" s="408">
        <v>0</v>
      </c>
      <c r="AA50" s="407">
        <v>0</v>
      </c>
      <c r="AB50" s="408">
        <v>0</v>
      </c>
      <c r="AC50" s="407">
        <v>0</v>
      </c>
      <c r="AD50" s="408">
        <v>0</v>
      </c>
      <c r="AE50" s="407">
        <v>0</v>
      </c>
      <c r="AF50" s="408">
        <v>0</v>
      </c>
      <c r="AG50" s="407">
        <v>0</v>
      </c>
      <c r="AI50" s="406">
        <v>0</v>
      </c>
      <c r="AJ50" s="407">
        <v>0</v>
      </c>
      <c r="AK50" s="408">
        <v>0</v>
      </c>
      <c r="AL50" s="407">
        <v>0</v>
      </c>
      <c r="AM50" s="408">
        <v>-5.7434732754339498E-3</v>
      </c>
      <c r="AN50" s="407">
        <v>0</v>
      </c>
      <c r="AO50" s="408">
        <v>0</v>
      </c>
      <c r="AP50" s="407">
        <v>0</v>
      </c>
      <c r="AQ50" s="408">
        <v>-2.55249532193399E-3</v>
      </c>
      <c r="AR50" s="407">
        <v>0</v>
      </c>
      <c r="AT50" s="406">
        <v>0</v>
      </c>
      <c r="AU50" s="407">
        <v>0</v>
      </c>
      <c r="AV50" s="408">
        <v>0</v>
      </c>
      <c r="AW50" s="407">
        <v>0</v>
      </c>
      <c r="AX50" s="408">
        <v>0</v>
      </c>
      <c r="AY50" s="407">
        <v>0</v>
      </c>
      <c r="AZ50" s="408">
        <v>0</v>
      </c>
      <c r="BA50" s="407">
        <v>0</v>
      </c>
      <c r="BB50" s="408">
        <v>0</v>
      </c>
      <c r="BC50" s="407">
        <v>0</v>
      </c>
    </row>
    <row r="51" spans="1:55" x14ac:dyDescent="0.35">
      <c r="A51" s="385" cm="1">
        <f t="array" ref="A51">IFERROR(_xlfn.IFS(AND(F51="Renta Variable",O51=1),IFERROR(MATCH(B51,[1]RV_Det!C:C,0),"Rev"),AND(J51="Corporativa",O51=1,I51="EM"),IFERROR(MATCH(B51,[1]RF_Corps!B:B,0),"Rev"),AND(F51="Alternativos",O51=1),IFERROR(MATCH(B51,[1]Rep4!C:C,0),"Rev")),"")</f>
        <v>148</v>
      </c>
      <c r="B51" s="394" t="s">
        <v>707</v>
      </c>
      <c r="C51" s="409" t="s">
        <v>708</v>
      </c>
      <c r="D51" s="395" t="s">
        <v>709</v>
      </c>
      <c r="E51" s="396" t="str">
        <f>IF(B51="","",INDEX([1]CatGlob!$S:$S,IFERROR(MATCH(MID(B51,7,1),[1]CatGlob!$R:$R,0),MATCH(MID(B51,1,2),[1]CatGlob!$R:$R,0))))</f>
        <v>DOL</v>
      </c>
      <c r="F51" s="397" t="s">
        <v>618</v>
      </c>
      <c r="G51" s="398" t="s">
        <v>229</v>
      </c>
      <c r="H51" s="399" t="s">
        <v>237</v>
      </c>
      <c r="I51" s="399" t="s">
        <v>242</v>
      </c>
      <c r="J51" s="399" t="s">
        <v>600</v>
      </c>
      <c r="K51" s="396" t="s">
        <v>600</v>
      </c>
      <c r="L51" s="400" t="str">
        <f>IF(ISERROR(MATCH(M51,M$10:M50,0)),M51,"")</f>
        <v/>
      </c>
      <c r="M51" s="401" t="str">
        <f>IF(B51="","",IF(ISERROR(MATCH(F51&amp;"_"&amp;G51&amp;"_"&amp;H51&amp;"_"&amp;I51&amp;"_"&amp;J51&amp;IF(K51="","","_"&amp;K51),[1]CatGlob!$B:$B,0)),F51&amp;"_"&amp;G51&amp;"_"&amp;H51&amp;"_"&amp;I51&amp;"_"&amp;J51&amp;IF(K51="","","_"&amp;K51),INDEX([1]CatGlob!$C:$C,MATCH(F51&amp;"_"&amp;G51&amp;"_"&amp;H51&amp;"_"&amp;I51&amp;"_"&amp;J51&amp;IF(K51="","","_"&amp;K51),[1]CatGlob!$B:$B,0))))</f>
        <v>ALT_I_PE_FF</v>
      </c>
      <c r="N51" s="402" t="str">
        <f t="shared" si="3"/>
        <v/>
      </c>
      <c r="O51" s="402">
        <f t="shared" si="2"/>
        <v>1</v>
      </c>
      <c r="P51" s="401" t="str">
        <f>IF(LEN(B51)&gt;8,INDEX([1]CatGlob!$X:$X,MATCH(M51,[1]CatGlob!$W:$W,0)),"")</f>
        <v>ALT</v>
      </c>
      <c r="Q51" s="403" t="str">
        <f>INDEX([1]CatGlob!P:P,MATCH(M51,[1]CatGlob!O:O,0))</f>
        <v>ALT</v>
      </c>
      <c r="R51" s="403" t="s">
        <v>601</v>
      </c>
      <c r="S51" s="403" t="s">
        <v>601</v>
      </c>
      <c r="T51" s="403" t="str">
        <f>INDEX([1]CatGlob!$D:$D,MATCH($M51,[1]CatGlob!$C:$C,0))</f>
        <v>PE</v>
      </c>
      <c r="U51" s="403" t="s">
        <v>619</v>
      </c>
      <c r="V51" s="404" t="str">
        <f>INDEX([1]CatGlob!$F:$F,MATCH($M51,[1]CatGlob!$C:$C,0))</f>
        <v>-</v>
      </c>
      <c r="W51" s="405"/>
      <c r="X51" s="406">
        <v>0</v>
      </c>
      <c r="Y51" s="407">
        <v>0</v>
      </c>
      <c r="Z51" s="408">
        <v>0</v>
      </c>
      <c r="AA51" s="407">
        <v>0</v>
      </c>
      <c r="AB51" s="408">
        <v>0</v>
      </c>
      <c r="AC51" s="407">
        <v>0</v>
      </c>
      <c r="AD51" s="408">
        <v>0</v>
      </c>
      <c r="AE51" s="407">
        <v>0</v>
      </c>
      <c r="AF51" s="408">
        <v>0</v>
      </c>
      <c r="AG51" s="407">
        <v>0</v>
      </c>
      <c r="AI51" s="406">
        <v>0</v>
      </c>
      <c r="AJ51" s="407">
        <v>0</v>
      </c>
      <c r="AK51" s="408">
        <v>0</v>
      </c>
      <c r="AL51" s="407">
        <v>0</v>
      </c>
      <c r="AM51" s="408">
        <v>0</v>
      </c>
      <c r="AN51" s="407">
        <v>0</v>
      </c>
      <c r="AO51" s="408">
        <v>-6.0007001174509304E-3</v>
      </c>
      <c r="AP51" s="407">
        <v>0</v>
      </c>
      <c r="AQ51" s="408">
        <v>-1.6016151986987001E-3</v>
      </c>
      <c r="AR51" s="407">
        <v>0</v>
      </c>
      <c r="AT51" s="406">
        <v>0</v>
      </c>
      <c r="AU51" s="407">
        <v>0</v>
      </c>
      <c r="AV51" s="408">
        <v>0</v>
      </c>
      <c r="AW51" s="407">
        <v>0</v>
      </c>
      <c r="AX51" s="408">
        <v>0</v>
      </c>
      <c r="AY51" s="407">
        <v>0</v>
      </c>
      <c r="AZ51" s="408">
        <v>-2.1958951148868699E-2</v>
      </c>
      <c r="BA51" s="407">
        <v>0</v>
      </c>
      <c r="BB51" s="408">
        <v>-6.42467765608033E-3</v>
      </c>
      <c r="BC51" s="407">
        <v>0</v>
      </c>
    </row>
    <row r="52" spans="1:55" x14ac:dyDescent="0.35">
      <c r="A52" s="385" cm="1">
        <f t="array" ref="A52">IFERROR(_xlfn.IFS(AND(F52="Renta Variable",O52=1),IFERROR(MATCH(B52,[1]RV_Det!C:C,0),"Rev"),AND(J52="Corporativa",O52=1,I52="EM"),IFERROR(MATCH(B52,[1]RF_Corps!B:B,0),"Rev"),AND(F52="Alternativos",O52=1),IFERROR(MATCH(B52,[1]Rep4!C:C,0),"Rev")),"")</f>
        <v>144</v>
      </c>
      <c r="B52" s="394" t="s">
        <v>710</v>
      </c>
      <c r="C52" s="409" t="s">
        <v>711</v>
      </c>
      <c r="D52" s="395" t="s">
        <v>711</v>
      </c>
      <c r="E52" s="396" t="str">
        <f>IF(B52="","",INDEX([1]CatGlob!$S:$S,IFERROR(MATCH(MID(B52,7,1),[1]CatGlob!$R:$R,0),MATCH(MID(B52,1,2),[1]CatGlob!$R:$R,0))))</f>
        <v>DOL</v>
      </c>
      <c r="F52" s="397" t="s">
        <v>618</v>
      </c>
      <c r="G52" s="398" t="s">
        <v>229</v>
      </c>
      <c r="H52" s="399" t="s">
        <v>237</v>
      </c>
      <c r="I52" s="399" t="s">
        <v>242</v>
      </c>
      <c r="J52" s="399" t="s">
        <v>600</v>
      </c>
      <c r="K52" s="396" t="s">
        <v>600</v>
      </c>
      <c r="L52" s="400" t="str">
        <f>IF(ISERROR(MATCH(M52,M$10:M51,0)),M52,"")</f>
        <v/>
      </c>
      <c r="M52" s="401" t="str">
        <f>IF(B52="","",IF(ISERROR(MATCH(F52&amp;"_"&amp;G52&amp;"_"&amp;H52&amp;"_"&amp;I52&amp;"_"&amp;J52&amp;IF(K52="","","_"&amp;K52),[1]CatGlob!$B:$B,0)),F52&amp;"_"&amp;G52&amp;"_"&amp;H52&amp;"_"&amp;I52&amp;"_"&amp;J52&amp;IF(K52="","","_"&amp;K52),INDEX([1]CatGlob!$C:$C,MATCH(F52&amp;"_"&amp;G52&amp;"_"&amp;H52&amp;"_"&amp;I52&amp;"_"&amp;J52&amp;IF(K52="","","_"&amp;K52),[1]CatGlob!$B:$B,0))))</f>
        <v>ALT_I_PE_FF</v>
      </c>
      <c r="N52" s="402" t="str">
        <f t="shared" si="3"/>
        <v/>
      </c>
      <c r="O52" s="402">
        <f t="shared" si="2"/>
        <v>1</v>
      </c>
      <c r="P52" s="401" t="str">
        <f>IF(LEN(B52)&gt;8,INDEX([1]CatGlob!$X:$X,MATCH(M52,[1]CatGlob!$W:$W,0)),"")</f>
        <v>ALT</v>
      </c>
      <c r="Q52" s="403" t="str">
        <f>INDEX([1]CatGlob!P:P,MATCH(M52,[1]CatGlob!O:O,0))</f>
        <v>ALT</v>
      </c>
      <c r="R52" s="403" t="s">
        <v>601</v>
      </c>
      <c r="S52" s="403" t="s">
        <v>601</v>
      </c>
      <c r="T52" s="403" t="str">
        <f>INDEX([1]CatGlob!$D:$D,MATCH($M52,[1]CatGlob!$C:$C,0))</f>
        <v>PE</v>
      </c>
      <c r="U52" s="403" t="s">
        <v>619</v>
      </c>
      <c r="V52" s="404" t="str">
        <f>INDEX([1]CatGlob!$F:$F,MATCH($M52,[1]CatGlob!$C:$C,0))</f>
        <v>-</v>
      </c>
      <c r="W52" s="405"/>
      <c r="X52" s="406">
        <v>0</v>
      </c>
      <c r="Y52" s="407">
        <v>0</v>
      </c>
      <c r="Z52" s="408">
        <v>0</v>
      </c>
      <c r="AA52" s="407">
        <v>0</v>
      </c>
      <c r="AB52" s="408">
        <v>0</v>
      </c>
      <c r="AC52" s="407">
        <v>0</v>
      </c>
      <c r="AD52" s="408">
        <v>0</v>
      </c>
      <c r="AE52" s="407">
        <v>0</v>
      </c>
      <c r="AF52" s="408">
        <v>0</v>
      </c>
      <c r="AG52" s="407">
        <v>0</v>
      </c>
      <c r="AI52" s="406">
        <v>0</v>
      </c>
      <c r="AJ52" s="407">
        <v>0</v>
      </c>
      <c r="AK52" s="408">
        <v>-1.14010314713809E-2</v>
      </c>
      <c r="AL52" s="407">
        <v>0</v>
      </c>
      <c r="AM52" s="408">
        <v>0</v>
      </c>
      <c r="AN52" s="407">
        <v>0</v>
      </c>
      <c r="AO52" s="408">
        <v>0</v>
      </c>
      <c r="AP52" s="407">
        <v>0</v>
      </c>
      <c r="AQ52" s="408">
        <v>-3.2912337825907901E-3</v>
      </c>
      <c r="AR52" s="407">
        <v>0</v>
      </c>
      <c r="AT52" s="406">
        <v>0</v>
      </c>
      <c r="AU52" s="407">
        <v>0</v>
      </c>
      <c r="AV52" s="408">
        <v>-4.9099643785057998E-3</v>
      </c>
      <c r="AW52" s="407">
        <v>0</v>
      </c>
      <c r="AX52" s="408">
        <v>0</v>
      </c>
      <c r="AY52" s="407">
        <v>0</v>
      </c>
      <c r="AZ52" s="408">
        <v>0</v>
      </c>
      <c r="BA52" s="407">
        <v>0</v>
      </c>
      <c r="BB52" s="408">
        <v>-2.2472145338932399E-3</v>
      </c>
      <c r="BC52" s="407">
        <v>0</v>
      </c>
    </row>
    <row r="53" spans="1:55" x14ac:dyDescent="0.35">
      <c r="A53" s="385" t="str" cm="1">
        <f t="array" ref="A53">IFERROR(_xlfn.IFS(AND(F53="Renta Variable",O53=1),IFERROR(MATCH(B53,[1]RV_Det!C:C,0),"Rev"),AND(J53="Corporativa",O53=1,I53="EM"),IFERROR(MATCH(B53,[1]RF_Corps!B:B,0),"Rev"),AND(F53="Alternativos",O53=1),IFERROR(MATCH(B53,[1]Rep4!C:C,0),"Rev")),"")</f>
        <v/>
      </c>
      <c r="B53" s="394" t="s">
        <v>712</v>
      </c>
      <c r="C53" s="409" t="s">
        <v>713</v>
      </c>
      <c r="D53" s="394" t="s">
        <v>713</v>
      </c>
      <c r="E53" s="396" t="str">
        <f>IF(B53="","",INDEX([1]CatGlob!$S:$S,IFERROR(MATCH(MID(B53,7,1),[1]CatGlob!$R:$R,0),MATCH(MID(B53,1,2),[1]CatGlob!$R:$R,0))))</f>
        <v>NSOL</v>
      </c>
      <c r="F53" s="397" t="s">
        <v>618</v>
      </c>
      <c r="G53" s="398" t="s">
        <v>229</v>
      </c>
      <c r="H53" s="399" t="s">
        <v>237</v>
      </c>
      <c r="I53" s="399" t="s">
        <v>237</v>
      </c>
      <c r="J53" s="399" t="s">
        <v>600</v>
      </c>
      <c r="K53" s="396" t="s">
        <v>600</v>
      </c>
      <c r="L53" s="400" t="str">
        <f>IF(ISERROR(MATCH(M53,M$10:M52,0)),M53,"")</f>
        <v>ALT_I_PE_PE</v>
      </c>
      <c r="M53" s="401" t="str">
        <f>IF(B53="","",IF(ISERROR(MATCH(F53&amp;"_"&amp;G53&amp;"_"&amp;H53&amp;"_"&amp;I53&amp;"_"&amp;J53&amp;IF(K53="","","_"&amp;K53),[1]CatGlob!$B:$B,0)),F53&amp;"_"&amp;G53&amp;"_"&amp;H53&amp;"_"&amp;I53&amp;"_"&amp;J53&amp;IF(K53="","","_"&amp;K53),INDEX([1]CatGlob!$C:$C,MATCH(F53&amp;"_"&amp;G53&amp;"_"&amp;H53&amp;"_"&amp;I53&amp;"_"&amp;J53&amp;IF(K53="","","_"&amp;K53),[1]CatGlob!$B:$B,0))))</f>
        <v>ALT_I_PE_PE</v>
      </c>
      <c r="N53" s="402" t="str">
        <f t="shared" si="3"/>
        <v/>
      </c>
      <c r="O53" s="402" t="str">
        <f t="shared" si="2"/>
        <v/>
      </c>
      <c r="P53" s="401" t="str">
        <f>IF(LEN(B53)&gt;8,INDEX([1]CatGlob!$X:$X,MATCH(M53,[1]CatGlob!$W:$W,0)),"")</f>
        <v>ALT</v>
      </c>
      <c r="Q53" s="403" t="str">
        <f>INDEX([1]CatGlob!P:P,MATCH(M53,[1]CatGlob!O:O,0))</f>
        <v>ALT</v>
      </c>
      <c r="R53" s="403" t="s">
        <v>601</v>
      </c>
      <c r="S53" s="403" t="s">
        <v>601</v>
      </c>
      <c r="T53" s="403" t="str">
        <f>INDEX([1]CatGlob!$D:$D,MATCH($M53,[1]CatGlob!$C:$C,0))</f>
        <v>PE</v>
      </c>
      <c r="U53" s="403" t="s">
        <v>619</v>
      </c>
      <c r="V53" s="404" t="str">
        <f>INDEX([1]CatGlob!$F:$F,MATCH($M53,[1]CatGlob!$C:$C,0))</f>
        <v>-</v>
      </c>
      <c r="W53" s="405"/>
      <c r="X53" s="406">
        <v>0</v>
      </c>
      <c r="Y53" s="407">
        <v>0</v>
      </c>
      <c r="Z53" s="408">
        <v>0</v>
      </c>
      <c r="AA53" s="407">
        <v>0</v>
      </c>
      <c r="AB53" s="408">
        <v>0</v>
      </c>
      <c r="AC53" s="407">
        <v>0</v>
      </c>
      <c r="AD53" s="408">
        <v>0</v>
      </c>
      <c r="AE53" s="407">
        <v>0</v>
      </c>
      <c r="AF53" s="408">
        <v>0</v>
      </c>
      <c r="AG53" s="407">
        <v>0</v>
      </c>
      <c r="AI53" s="406">
        <v>0</v>
      </c>
      <c r="AJ53" s="407">
        <v>0</v>
      </c>
      <c r="AK53" s="408">
        <v>0</v>
      </c>
      <c r="AL53" s="407">
        <v>0</v>
      </c>
      <c r="AM53" s="408">
        <v>0</v>
      </c>
      <c r="AN53" s="407">
        <v>0</v>
      </c>
      <c r="AO53" s="408">
        <v>0</v>
      </c>
      <c r="AP53" s="407">
        <v>0</v>
      </c>
      <c r="AQ53" s="408">
        <v>0</v>
      </c>
      <c r="AR53" s="407">
        <v>0</v>
      </c>
      <c r="AT53" s="406">
        <v>0</v>
      </c>
      <c r="AU53" s="407">
        <v>0</v>
      </c>
      <c r="AV53" s="408">
        <v>0</v>
      </c>
      <c r="AW53" s="407">
        <v>0</v>
      </c>
      <c r="AX53" s="408">
        <v>0</v>
      </c>
      <c r="AY53" s="407">
        <v>0</v>
      </c>
      <c r="AZ53" s="408">
        <v>0</v>
      </c>
      <c r="BA53" s="407">
        <v>0</v>
      </c>
      <c r="BB53" s="408">
        <v>0</v>
      </c>
      <c r="BC53" s="407">
        <v>0</v>
      </c>
    </row>
    <row r="54" spans="1:55" x14ac:dyDescent="0.35">
      <c r="A54" s="385" cm="1">
        <f t="array" ref="A54">IFERROR(_xlfn.IFS(AND(F54="Renta Variable",O54=1),IFERROR(MATCH(B54,[1]RV_Det!C:C,0),"Rev"),AND(J54="Corporativa",O54=1,I54="EM"),IFERROR(MATCH(B54,[1]RF_Corps!B:B,0),"Rev"),AND(F54="Alternativos",O54=1),IFERROR(MATCH(B54,[1]Rep4!C:C,0),"Rev")),"")</f>
        <v>93</v>
      </c>
      <c r="B54" s="394" t="s">
        <v>714</v>
      </c>
      <c r="C54" s="409" t="s">
        <v>715</v>
      </c>
      <c r="D54" s="410" t="s">
        <v>715</v>
      </c>
      <c r="E54" s="396" t="str">
        <f>IF(B54="","",INDEX([1]CatGlob!$S:$S,IFERROR(MATCH(MID(B54,7,1),[1]CatGlob!$R:$R,0),MATCH(MID(B54,1,2),[1]CatGlob!$R:$R,0))))</f>
        <v>DOL</v>
      </c>
      <c r="F54" s="397" t="s">
        <v>618</v>
      </c>
      <c r="G54" s="398" t="s">
        <v>229</v>
      </c>
      <c r="H54" s="399" t="s">
        <v>237</v>
      </c>
      <c r="I54" s="399" t="s">
        <v>237</v>
      </c>
      <c r="J54" s="399" t="s">
        <v>600</v>
      </c>
      <c r="K54" s="396" t="s">
        <v>600</v>
      </c>
      <c r="L54" s="400" t="str">
        <f>IF(ISERROR(MATCH(M54,M$10:M53,0)),M54,"")</f>
        <v/>
      </c>
      <c r="M54" s="401" t="str">
        <f>IF(B54="","",IF(ISERROR(MATCH(F54&amp;"_"&amp;G54&amp;"_"&amp;H54&amp;"_"&amp;I54&amp;"_"&amp;J54&amp;IF(K54="","","_"&amp;K54),[1]CatGlob!$B:$B,0)),F54&amp;"_"&amp;G54&amp;"_"&amp;H54&amp;"_"&amp;I54&amp;"_"&amp;J54&amp;IF(K54="","","_"&amp;K54),INDEX([1]CatGlob!$C:$C,MATCH(F54&amp;"_"&amp;G54&amp;"_"&amp;H54&amp;"_"&amp;I54&amp;"_"&amp;J54&amp;IF(K54="","","_"&amp;K54),[1]CatGlob!$B:$B,0))))</f>
        <v>ALT_I_PE_PE</v>
      </c>
      <c r="N54" s="402" t="str">
        <f t="shared" si="3"/>
        <v/>
      </c>
      <c r="O54" s="402">
        <f t="shared" si="2"/>
        <v>1</v>
      </c>
      <c r="P54" s="401" t="str">
        <f>IF(LEN(B54)&gt;8,INDEX([1]CatGlob!$X:$X,MATCH(M54,[1]CatGlob!$W:$W,0)),"")</f>
        <v>ALT</v>
      </c>
      <c r="Q54" s="403" t="str">
        <f>INDEX([1]CatGlob!P:P,MATCH(M54,[1]CatGlob!O:O,0))</f>
        <v>ALT</v>
      </c>
      <c r="R54" s="403" t="s">
        <v>601</v>
      </c>
      <c r="S54" s="403" t="s">
        <v>601</v>
      </c>
      <c r="T54" s="403" t="str">
        <f>INDEX([1]CatGlob!$D:$D,MATCH($M54,[1]CatGlob!$C:$C,0))</f>
        <v>PE</v>
      </c>
      <c r="U54" s="403" t="s">
        <v>619</v>
      </c>
      <c r="V54" s="404" t="str">
        <f>INDEX([1]CatGlob!$F:$F,MATCH($M54,[1]CatGlob!$C:$C,0))</f>
        <v>-</v>
      </c>
      <c r="W54" s="405"/>
      <c r="X54" s="406">
        <v>0</v>
      </c>
      <c r="Y54" s="407">
        <v>0</v>
      </c>
      <c r="Z54" s="408">
        <v>0</v>
      </c>
      <c r="AA54" s="407">
        <v>0</v>
      </c>
      <c r="AB54" s="408">
        <v>0</v>
      </c>
      <c r="AC54" s="407">
        <v>0</v>
      </c>
      <c r="AD54" s="408">
        <v>0</v>
      </c>
      <c r="AE54" s="407">
        <v>0</v>
      </c>
      <c r="AF54" s="408">
        <v>0</v>
      </c>
      <c r="AG54" s="407">
        <v>0</v>
      </c>
      <c r="AI54" s="406">
        <v>0</v>
      </c>
      <c r="AJ54" s="407">
        <v>0</v>
      </c>
      <c r="AK54" s="408">
        <v>0</v>
      </c>
      <c r="AL54" s="407">
        <v>0</v>
      </c>
      <c r="AM54" s="408">
        <v>-1.36159648921713E-2</v>
      </c>
      <c r="AN54" s="407">
        <v>0</v>
      </c>
      <c r="AO54" s="408">
        <v>0</v>
      </c>
      <c r="AP54" s="407">
        <v>0</v>
      </c>
      <c r="AQ54" s="408">
        <v>-6.0511619057300901E-3</v>
      </c>
      <c r="AR54" s="407">
        <v>0</v>
      </c>
      <c r="AT54" s="406">
        <v>0</v>
      </c>
      <c r="AU54" s="407">
        <v>0</v>
      </c>
      <c r="AV54" s="408">
        <v>0</v>
      </c>
      <c r="AW54" s="407">
        <v>0</v>
      </c>
      <c r="AX54" s="408">
        <v>0</v>
      </c>
      <c r="AY54" s="407">
        <v>0</v>
      </c>
      <c r="AZ54" s="408">
        <v>0</v>
      </c>
      <c r="BA54" s="407">
        <v>0</v>
      </c>
      <c r="BB54" s="408">
        <v>0</v>
      </c>
      <c r="BC54" s="407">
        <v>0</v>
      </c>
    </row>
    <row r="55" spans="1:55" x14ac:dyDescent="0.35">
      <c r="A55" s="385" cm="1">
        <f t="array" ref="A55">IFERROR(_xlfn.IFS(AND(F55="Renta Variable",O55=1),IFERROR(MATCH(B55,[1]RV_Det!C:C,0),"Rev"),AND(J55="Corporativa",O55=1,I55="EM"),IFERROR(MATCH(B55,[1]RF_Corps!B:B,0),"Rev"),AND(F55="Alternativos",O55=1),IFERROR(MATCH(B55,[1]Rep4!C:C,0),"Rev")),"")</f>
        <v>98</v>
      </c>
      <c r="B55" s="394" t="s">
        <v>716</v>
      </c>
      <c r="C55" s="409" t="s">
        <v>717</v>
      </c>
      <c r="D55" s="395" t="s">
        <v>717</v>
      </c>
      <c r="E55" s="396" t="str">
        <f>IF(B55="","",INDEX([1]CatGlob!$S:$S,IFERROR(MATCH(MID(B55,7,1),[1]CatGlob!$R:$R,0),MATCH(MID(B55,1,2),[1]CatGlob!$R:$R,0))))</f>
        <v>DOL</v>
      </c>
      <c r="F55" s="397" t="s">
        <v>618</v>
      </c>
      <c r="G55" s="398" t="s">
        <v>229</v>
      </c>
      <c r="H55" s="399" t="s">
        <v>237</v>
      </c>
      <c r="I55" s="399" t="s">
        <v>237</v>
      </c>
      <c r="J55" s="399" t="s">
        <v>600</v>
      </c>
      <c r="K55" s="396" t="s">
        <v>600</v>
      </c>
      <c r="L55" s="400" t="str">
        <f>IF(ISERROR(MATCH(M55,M$10:M54,0)),M55,"")</f>
        <v/>
      </c>
      <c r="M55" s="401" t="str">
        <f>IF(B55="","",IF(ISERROR(MATCH(F55&amp;"_"&amp;G55&amp;"_"&amp;H55&amp;"_"&amp;I55&amp;"_"&amp;J55&amp;IF(K55="","","_"&amp;K55),[1]CatGlob!$B:$B,0)),F55&amp;"_"&amp;G55&amp;"_"&amp;H55&amp;"_"&amp;I55&amp;"_"&amp;J55&amp;IF(K55="","","_"&amp;K55),INDEX([1]CatGlob!$C:$C,MATCH(F55&amp;"_"&amp;G55&amp;"_"&amp;H55&amp;"_"&amp;I55&amp;"_"&amp;J55&amp;IF(K55="","","_"&amp;K55),[1]CatGlob!$B:$B,0))))</f>
        <v>ALT_I_PE_PE</v>
      </c>
      <c r="N55" s="402" t="str">
        <f t="shared" si="3"/>
        <v/>
      </c>
      <c r="O55" s="402">
        <f t="shared" si="2"/>
        <v>1</v>
      </c>
      <c r="P55" s="401" t="str">
        <f>IF(LEN(B55)&gt;8,INDEX([1]CatGlob!$X:$X,MATCH(M55,[1]CatGlob!$W:$W,0)),"")</f>
        <v>ALT</v>
      </c>
      <c r="Q55" s="403" t="str">
        <f>INDEX([1]CatGlob!P:P,MATCH(M55,[1]CatGlob!O:O,0))</f>
        <v>ALT</v>
      </c>
      <c r="R55" s="403" t="s">
        <v>601</v>
      </c>
      <c r="S55" s="403" t="s">
        <v>601</v>
      </c>
      <c r="T55" s="403" t="str">
        <f>INDEX([1]CatGlob!$D:$D,MATCH($M55,[1]CatGlob!$C:$C,0))</f>
        <v>PE</v>
      </c>
      <c r="U55" s="403" t="s">
        <v>619</v>
      </c>
      <c r="V55" s="404" t="str">
        <f>INDEX([1]CatGlob!$F:$F,MATCH($M55,[1]CatGlob!$C:$C,0))</f>
        <v>-</v>
      </c>
      <c r="W55" s="405"/>
      <c r="X55" s="406">
        <v>0</v>
      </c>
      <c r="Y55" s="407">
        <v>0</v>
      </c>
      <c r="Z55" s="408">
        <v>0</v>
      </c>
      <c r="AA55" s="407">
        <v>0</v>
      </c>
      <c r="AB55" s="408">
        <v>0</v>
      </c>
      <c r="AC55" s="407">
        <v>0</v>
      </c>
      <c r="AD55" s="408">
        <v>0</v>
      </c>
      <c r="AE55" s="407">
        <v>0</v>
      </c>
      <c r="AF55" s="408">
        <v>0</v>
      </c>
      <c r="AG55" s="407">
        <v>0</v>
      </c>
      <c r="AI55" s="406">
        <v>0</v>
      </c>
      <c r="AJ55" s="407">
        <v>0</v>
      </c>
      <c r="AK55" s="408">
        <v>0</v>
      </c>
      <c r="AL55" s="407">
        <v>0</v>
      </c>
      <c r="AM55" s="408">
        <v>0</v>
      </c>
      <c r="AN55" s="407">
        <v>0</v>
      </c>
      <c r="AO55" s="408">
        <v>0</v>
      </c>
      <c r="AP55" s="407">
        <v>0</v>
      </c>
      <c r="AQ55" s="408">
        <v>0</v>
      </c>
      <c r="AR55" s="407">
        <v>0</v>
      </c>
      <c r="AT55" s="406">
        <v>0</v>
      </c>
      <c r="AU55" s="407">
        <v>0</v>
      </c>
      <c r="AV55" s="408">
        <v>-1.1033032229362299E-3</v>
      </c>
      <c r="AW55" s="407">
        <v>0</v>
      </c>
      <c r="AX55" s="408">
        <v>0</v>
      </c>
      <c r="AY55" s="407">
        <v>0</v>
      </c>
      <c r="AZ55" s="408">
        <v>0</v>
      </c>
      <c r="BA55" s="407">
        <v>0</v>
      </c>
      <c r="BB55" s="408">
        <v>-5.0496477097214105E-4</v>
      </c>
      <c r="BC55" s="407">
        <v>0</v>
      </c>
    </row>
    <row r="56" spans="1:55" x14ac:dyDescent="0.35">
      <c r="A56" s="385" cm="1">
        <f t="array" ref="A56">IFERROR(_xlfn.IFS(AND(F56="Renta Variable",O56=1),IFERROR(MATCH(B56,[1]RV_Det!C:C,0),"Rev"),AND(J56="Corporativa",O56=1,I56="EM"),IFERROR(MATCH(B56,[1]RF_Corps!B:B,0),"Rev"),AND(F56="Alternativos",O56=1),IFERROR(MATCH(B56,[1]Rep4!C:C,0),"Rev")),"")</f>
        <v>82</v>
      </c>
      <c r="B56" s="394" t="s">
        <v>718</v>
      </c>
      <c r="C56" s="409" t="s">
        <v>719</v>
      </c>
      <c r="D56" s="395" t="s">
        <v>720</v>
      </c>
      <c r="E56" s="396" t="str">
        <f>IF(B56="","",INDEX([1]CatGlob!$S:$S,IFERROR(MATCH(MID(B56,7,1),[1]CatGlob!$R:$R,0),MATCH(MID(B56,1,2),[1]CatGlob!$R:$R,0))))</f>
        <v>DOL</v>
      </c>
      <c r="F56" s="397" t="s">
        <v>618</v>
      </c>
      <c r="G56" s="398" t="s">
        <v>229</v>
      </c>
      <c r="H56" s="399" t="s">
        <v>237</v>
      </c>
      <c r="I56" s="399" t="s">
        <v>237</v>
      </c>
      <c r="J56" s="399" t="s">
        <v>600</v>
      </c>
      <c r="K56" s="396" t="s">
        <v>600</v>
      </c>
      <c r="L56" s="400" t="str">
        <f>IF(ISERROR(MATCH(M56,M$10:M55,0)),M56,"")</f>
        <v/>
      </c>
      <c r="M56" s="401" t="str">
        <f>IF(B56="","",IF(ISERROR(MATCH(F56&amp;"_"&amp;G56&amp;"_"&amp;H56&amp;"_"&amp;I56&amp;"_"&amp;J56&amp;IF(K56="","","_"&amp;K56),[1]CatGlob!$B:$B,0)),F56&amp;"_"&amp;G56&amp;"_"&amp;H56&amp;"_"&amp;I56&amp;"_"&amp;J56&amp;IF(K56="","","_"&amp;K56),INDEX([1]CatGlob!$C:$C,MATCH(F56&amp;"_"&amp;G56&amp;"_"&amp;H56&amp;"_"&amp;I56&amp;"_"&amp;J56&amp;IF(K56="","","_"&amp;K56),[1]CatGlob!$B:$B,0))))</f>
        <v>ALT_I_PE_PE</v>
      </c>
      <c r="N56" s="402" t="str">
        <f t="shared" si="3"/>
        <v/>
      </c>
      <c r="O56" s="402">
        <f t="shared" si="2"/>
        <v>1</v>
      </c>
      <c r="P56" s="401" t="str">
        <f>IF(LEN(B56)&gt;8,INDEX([1]CatGlob!$X:$X,MATCH(M56,[1]CatGlob!$W:$W,0)),"")</f>
        <v>ALT</v>
      </c>
      <c r="Q56" s="403" t="str">
        <f>INDEX([1]CatGlob!P:P,MATCH(M56,[1]CatGlob!O:O,0))</f>
        <v>ALT</v>
      </c>
      <c r="R56" s="403" t="s">
        <v>601</v>
      </c>
      <c r="S56" s="403" t="s">
        <v>601</v>
      </c>
      <c r="T56" s="403" t="str">
        <f>INDEX([1]CatGlob!$D:$D,MATCH($M56,[1]CatGlob!$C:$C,0))</f>
        <v>PE</v>
      </c>
      <c r="U56" s="403" t="s">
        <v>619</v>
      </c>
      <c r="V56" s="404" t="str">
        <f>INDEX([1]CatGlob!$F:$F,MATCH($M56,[1]CatGlob!$C:$C,0))</f>
        <v>-</v>
      </c>
      <c r="W56" s="405"/>
      <c r="X56" s="406">
        <v>0</v>
      </c>
      <c r="Y56" s="407">
        <v>0</v>
      </c>
      <c r="Z56" s="408">
        <v>0</v>
      </c>
      <c r="AA56" s="407">
        <v>0</v>
      </c>
      <c r="AB56" s="408">
        <v>0</v>
      </c>
      <c r="AC56" s="407">
        <v>0</v>
      </c>
      <c r="AD56" s="408">
        <v>0</v>
      </c>
      <c r="AE56" s="407">
        <v>0</v>
      </c>
      <c r="AF56" s="408">
        <v>0</v>
      </c>
      <c r="AG56" s="407">
        <v>0</v>
      </c>
      <c r="AI56" s="406">
        <v>0</v>
      </c>
      <c r="AJ56" s="407">
        <v>0</v>
      </c>
      <c r="AK56" s="408">
        <v>0</v>
      </c>
      <c r="AL56" s="407">
        <v>0</v>
      </c>
      <c r="AM56" s="408">
        <v>-4.7435403560448196E-3</v>
      </c>
      <c r="AN56" s="407">
        <v>0</v>
      </c>
      <c r="AO56" s="408">
        <v>0</v>
      </c>
      <c r="AP56" s="407">
        <v>0</v>
      </c>
      <c r="AQ56" s="408">
        <v>-2.1081084541643802E-3</v>
      </c>
      <c r="AR56" s="407">
        <v>0</v>
      </c>
      <c r="AT56" s="406">
        <v>0</v>
      </c>
      <c r="AU56" s="407">
        <v>0</v>
      </c>
      <c r="AV56" s="408">
        <v>0</v>
      </c>
      <c r="AW56" s="407">
        <v>0</v>
      </c>
      <c r="AX56" s="408">
        <v>-2.2574015723854601E-2</v>
      </c>
      <c r="AY56" s="407">
        <v>0</v>
      </c>
      <c r="AZ56" s="408">
        <v>0</v>
      </c>
      <c r="BA56" s="407">
        <v>0</v>
      </c>
      <c r="BB56" s="408">
        <v>-5.63760766443973E-3</v>
      </c>
      <c r="BC56" s="407">
        <v>0</v>
      </c>
    </row>
    <row r="57" spans="1:55" x14ac:dyDescent="0.35">
      <c r="A57" s="385" cm="1">
        <f t="array" ref="A57">IFERROR(_xlfn.IFS(AND(F57="Renta Variable",O57=1),IFERROR(MATCH(B57,[1]RV_Det!C:C,0),"Rev"),AND(J57="Corporativa",O57=1,I57="EM"),IFERROR(MATCH(B57,[1]RF_Corps!B:B,0),"Rev"),AND(F57="Alternativos",O57=1),IFERROR(MATCH(B57,[1]Rep4!C:C,0),"Rev")),"")</f>
        <v>86</v>
      </c>
      <c r="B57" s="394" t="s">
        <v>721</v>
      </c>
      <c r="C57" s="409" t="s">
        <v>8</v>
      </c>
      <c r="D57" s="394" t="s">
        <v>722</v>
      </c>
      <c r="E57" s="396" t="str">
        <f>IF(B57="","",INDEX([1]CatGlob!$S:$S,IFERROR(MATCH(MID(B57,7,1),[1]CatGlob!$R:$R,0),MATCH(MID(B57,1,2),[1]CatGlob!$R:$R,0))))</f>
        <v>DOL</v>
      </c>
      <c r="F57" s="397" t="s">
        <v>618</v>
      </c>
      <c r="G57" s="398" t="s">
        <v>229</v>
      </c>
      <c r="H57" s="399" t="s">
        <v>237</v>
      </c>
      <c r="I57" s="399" t="s">
        <v>237</v>
      </c>
      <c r="J57" s="399" t="s">
        <v>600</v>
      </c>
      <c r="K57" s="396" t="s">
        <v>600</v>
      </c>
      <c r="L57" s="400" t="str">
        <f>IF(ISERROR(MATCH(M57,M$10:M56,0)),M57,"")</f>
        <v/>
      </c>
      <c r="M57" s="401" t="str">
        <f>IF(B57="","",IF(ISERROR(MATCH(F57&amp;"_"&amp;G57&amp;"_"&amp;H57&amp;"_"&amp;I57&amp;"_"&amp;J57&amp;IF(K57="","","_"&amp;K57),[1]CatGlob!$B:$B,0)),F57&amp;"_"&amp;G57&amp;"_"&amp;H57&amp;"_"&amp;I57&amp;"_"&amp;J57&amp;IF(K57="","","_"&amp;K57),INDEX([1]CatGlob!$C:$C,MATCH(F57&amp;"_"&amp;G57&amp;"_"&amp;H57&amp;"_"&amp;I57&amp;"_"&amp;J57&amp;IF(K57="","","_"&amp;K57),[1]CatGlob!$B:$B,0))))</f>
        <v>ALT_I_PE_PE</v>
      </c>
      <c r="N57" s="402" t="str">
        <f t="shared" si="3"/>
        <v/>
      </c>
      <c r="O57" s="402">
        <f t="shared" si="2"/>
        <v>1</v>
      </c>
      <c r="P57" s="401" t="str">
        <f>IF(LEN(B57)&gt;8,INDEX([1]CatGlob!$X:$X,MATCH(M57,[1]CatGlob!$W:$W,0)),"")</f>
        <v>ALT</v>
      </c>
      <c r="Q57" s="403" t="str">
        <f>INDEX([1]CatGlob!P:P,MATCH(M57,[1]CatGlob!O:O,0))</f>
        <v>ALT</v>
      </c>
      <c r="R57" s="403" t="s">
        <v>601</v>
      </c>
      <c r="S57" s="403" t="s">
        <v>601</v>
      </c>
      <c r="T57" s="403" t="str">
        <f>INDEX([1]CatGlob!$D:$D,MATCH($M57,[1]CatGlob!$C:$C,0))</f>
        <v>PE</v>
      </c>
      <c r="U57" s="403" t="s">
        <v>619</v>
      </c>
      <c r="V57" s="404" t="str">
        <f>INDEX([1]CatGlob!$F:$F,MATCH($M57,[1]CatGlob!$C:$C,0))</f>
        <v>-</v>
      </c>
      <c r="W57" s="405"/>
      <c r="X57" s="406">
        <v>0</v>
      </c>
      <c r="Y57" s="407">
        <v>0</v>
      </c>
      <c r="Z57" s="408">
        <v>0</v>
      </c>
      <c r="AA57" s="407">
        <v>0</v>
      </c>
      <c r="AB57" s="408">
        <v>0</v>
      </c>
      <c r="AC57" s="407">
        <v>0</v>
      </c>
      <c r="AD57" s="408">
        <v>0</v>
      </c>
      <c r="AE57" s="407">
        <v>0</v>
      </c>
      <c r="AF57" s="408">
        <v>0</v>
      </c>
      <c r="AG57" s="407">
        <v>0</v>
      </c>
      <c r="AI57" s="406">
        <v>0</v>
      </c>
      <c r="AJ57" s="407">
        <v>0</v>
      </c>
      <c r="AK57" s="408">
        <v>0</v>
      </c>
      <c r="AL57" s="407">
        <v>0</v>
      </c>
      <c r="AM57" s="408">
        <v>-7.0682220332767302E-4</v>
      </c>
      <c r="AN57" s="407">
        <v>0</v>
      </c>
      <c r="AO57" s="408">
        <v>-5.8845082718516099E-3</v>
      </c>
      <c r="AP57" s="407">
        <v>0</v>
      </c>
      <c r="AQ57" s="408">
        <v>-1.88472662301896E-3</v>
      </c>
      <c r="AR57" s="407">
        <v>0</v>
      </c>
      <c r="AT57" s="406">
        <v>0</v>
      </c>
      <c r="AU57" s="407">
        <v>0</v>
      </c>
      <c r="AV57" s="408">
        <v>0</v>
      </c>
      <c r="AW57" s="407">
        <v>0</v>
      </c>
      <c r="AX57" s="408">
        <v>-1.7659222101022699E-2</v>
      </c>
      <c r="AY57" s="407">
        <v>0</v>
      </c>
      <c r="AZ57" s="408">
        <v>0</v>
      </c>
      <c r="BA57" s="407">
        <v>0</v>
      </c>
      <c r="BB57" s="408">
        <v>-4.4101929883731596E-3</v>
      </c>
      <c r="BC57" s="407">
        <v>0</v>
      </c>
    </row>
    <row r="58" spans="1:55" x14ac:dyDescent="0.35">
      <c r="A58" s="385" cm="1">
        <f t="array" ref="A58">IFERROR(_xlfn.IFS(AND(F58="Renta Variable",O58=1),IFERROR(MATCH(B58,[1]RV_Det!C:C,0),"Rev"),AND(J58="Corporativa",O58=1,I58="EM"),IFERROR(MATCH(B58,[1]RF_Corps!B:B,0),"Rev"),AND(F58="Alternativos",O58=1),IFERROR(MATCH(B58,[1]Rep4!C:C,0),"Rev")),"")</f>
        <v>106</v>
      </c>
      <c r="B58" s="394" t="s">
        <v>723</v>
      </c>
      <c r="C58" s="409" t="s">
        <v>724</v>
      </c>
      <c r="D58" s="395" t="s">
        <v>724</v>
      </c>
      <c r="E58" s="396" t="str">
        <f>IF(B58="","",INDEX([1]CatGlob!$S:$S,IFERROR(MATCH(MID(B58,7,1),[1]CatGlob!$R:$R,0),MATCH(MID(B58,1,2),[1]CatGlob!$R:$R,0))))</f>
        <v>DOL</v>
      </c>
      <c r="F58" s="397" t="s">
        <v>618</v>
      </c>
      <c r="G58" s="398" t="s">
        <v>229</v>
      </c>
      <c r="H58" s="399" t="s">
        <v>237</v>
      </c>
      <c r="I58" s="399" t="s">
        <v>237</v>
      </c>
      <c r="J58" s="399" t="s">
        <v>600</v>
      </c>
      <c r="K58" s="396" t="s">
        <v>600</v>
      </c>
      <c r="L58" s="400" t="str">
        <f>IF(ISERROR(MATCH(M58,M$10:M57,0)),M58,"")</f>
        <v/>
      </c>
      <c r="M58" s="401" t="str">
        <f>IF(B58="","",IF(ISERROR(MATCH(F58&amp;"_"&amp;G58&amp;"_"&amp;H58&amp;"_"&amp;I58&amp;"_"&amp;J58&amp;IF(K58="","","_"&amp;K58),[1]CatGlob!$B:$B,0)),F58&amp;"_"&amp;G58&amp;"_"&amp;H58&amp;"_"&amp;I58&amp;"_"&amp;J58&amp;IF(K58="","","_"&amp;K58),INDEX([1]CatGlob!$C:$C,MATCH(F58&amp;"_"&amp;G58&amp;"_"&amp;H58&amp;"_"&amp;I58&amp;"_"&amp;J58&amp;IF(K58="","","_"&amp;K58),[1]CatGlob!$B:$B,0))))</f>
        <v>ALT_I_PE_PE</v>
      </c>
      <c r="N58" s="402" t="str">
        <f t="shared" si="3"/>
        <v/>
      </c>
      <c r="O58" s="402">
        <f t="shared" si="2"/>
        <v>1</v>
      </c>
      <c r="P58" s="401" t="str">
        <f>IF(LEN(B58)&gt;8,INDEX([1]CatGlob!$X:$X,MATCH(M58,[1]CatGlob!$W:$W,0)),"")</f>
        <v>ALT</v>
      </c>
      <c r="Q58" s="403" t="str">
        <f>INDEX([1]CatGlob!P:P,MATCH(M58,[1]CatGlob!O:O,0))</f>
        <v>ALT</v>
      </c>
      <c r="R58" s="403" t="s">
        <v>601</v>
      </c>
      <c r="S58" s="403" t="s">
        <v>601</v>
      </c>
      <c r="T58" s="403" t="str">
        <f>INDEX([1]CatGlob!$D:$D,MATCH($M58,[1]CatGlob!$C:$C,0))</f>
        <v>PE</v>
      </c>
      <c r="U58" s="403" t="s">
        <v>619</v>
      </c>
      <c r="V58" s="404" t="str">
        <f>INDEX([1]CatGlob!$F:$F,MATCH($M58,[1]CatGlob!$C:$C,0))</f>
        <v>-</v>
      </c>
      <c r="W58" s="405"/>
      <c r="X58" s="406">
        <v>0</v>
      </c>
      <c r="Y58" s="407">
        <v>0</v>
      </c>
      <c r="Z58" s="408">
        <v>0</v>
      </c>
      <c r="AA58" s="407">
        <v>0</v>
      </c>
      <c r="AB58" s="408">
        <v>0</v>
      </c>
      <c r="AC58" s="407">
        <v>0</v>
      </c>
      <c r="AD58" s="408">
        <v>0</v>
      </c>
      <c r="AE58" s="407">
        <v>0</v>
      </c>
      <c r="AF58" s="408">
        <v>0</v>
      </c>
      <c r="AG58" s="407">
        <v>0</v>
      </c>
      <c r="AI58" s="406">
        <v>0</v>
      </c>
      <c r="AJ58" s="407">
        <v>0</v>
      </c>
      <c r="AK58" s="408">
        <v>0</v>
      </c>
      <c r="AL58" s="407">
        <v>0</v>
      </c>
      <c r="AM58" s="408">
        <v>0</v>
      </c>
      <c r="AN58" s="407">
        <v>0</v>
      </c>
      <c r="AO58" s="408">
        <v>-7.0055395565162496E-3</v>
      </c>
      <c r="AP58" s="407">
        <v>0</v>
      </c>
      <c r="AQ58" s="408">
        <v>-1.8698115901795299E-3</v>
      </c>
      <c r="AR58" s="407">
        <v>0</v>
      </c>
      <c r="AT58" s="406">
        <v>0</v>
      </c>
      <c r="AU58" s="407">
        <v>0</v>
      </c>
      <c r="AV58" s="408">
        <v>0</v>
      </c>
      <c r="AW58" s="407">
        <v>0</v>
      </c>
      <c r="AX58" s="408">
        <v>0</v>
      </c>
      <c r="AY58" s="407">
        <v>0</v>
      </c>
      <c r="AZ58" s="408">
        <v>-6.4090146820162701E-3</v>
      </c>
      <c r="BA58" s="407">
        <v>0</v>
      </c>
      <c r="BB58" s="408">
        <v>-1.8751284223865101E-3</v>
      </c>
      <c r="BC58" s="407">
        <v>0</v>
      </c>
    </row>
    <row r="59" spans="1:55" x14ac:dyDescent="0.35">
      <c r="A59" s="385" cm="1">
        <f t="array" ref="A59">IFERROR(_xlfn.IFS(AND(F59="Renta Variable",O59=1),IFERROR(MATCH(B59,[1]RV_Det!C:C,0),"Rev"),AND(J59="Corporativa",O59=1,I59="EM"),IFERROR(MATCH(B59,[1]RF_Corps!B:B,0),"Rev"),AND(F59="Alternativos",O59=1),IFERROR(MATCH(B59,[1]Rep4!C:C,0),"Rev")),"")</f>
        <v>87</v>
      </c>
      <c r="B59" s="394" t="s">
        <v>725</v>
      </c>
      <c r="C59" s="409" t="s">
        <v>726</v>
      </c>
      <c r="D59" s="395" t="s">
        <v>726</v>
      </c>
      <c r="E59" s="396" t="str">
        <f>IF(B59="","",INDEX([1]CatGlob!$S:$S,IFERROR(MATCH(MID(B59,7,1),[1]CatGlob!$R:$R,0),MATCH(MID(B59,1,2),[1]CatGlob!$R:$R,0))))</f>
        <v>EUR</v>
      </c>
      <c r="F59" s="397" t="s">
        <v>618</v>
      </c>
      <c r="G59" s="398" t="s">
        <v>229</v>
      </c>
      <c r="H59" s="399" t="s">
        <v>237</v>
      </c>
      <c r="I59" s="399" t="s">
        <v>237</v>
      </c>
      <c r="J59" s="399" t="s">
        <v>600</v>
      </c>
      <c r="K59" s="396" t="s">
        <v>600</v>
      </c>
      <c r="L59" s="400" t="str">
        <f>IF(ISERROR(MATCH(M59,M$10:M58,0)),M59,"")</f>
        <v/>
      </c>
      <c r="M59" s="401" t="str">
        <f>IF(B59="","",IF(ISERROR(MATCH(F59&amp;"_"&amp;G59&amp;"_"&amp;H59&amp;"_"&amp;I59&amp;"_"&amp;J59&amp;IF(K59="","","_"&amp;K59),[1]CatGlob!$B:$B,0)),F59&amp;"_"&amp;G59&amp;"_"&amp;H59&amp;"_"&amp;I59&amp;"_"&amp;J59&amp;IF(K59="","","_"&amp;K59),INDEX([1]CatGlob!$C:$C,MATCH(F59&amp;"_"&amp;G59&amp;"_"&amp;H59&amp;"_"&amp;I59&amp;"_"&amp;J59&amp;IF(K59="","","_"&amp;K59),[1]CatGlob!$B:$B,0))))</f>
        <v>ALT_I_PE_PE</v>
      </c>
      <c r="N59" s="402" t="str">
        <f t="shared" si="3"/>
        <v/>
      </c>
      <c r="O59" s="402">
        <f t="shared" si="2"/>
        <v>1</v>
      </c>
      <c r="P59" s="401" t="str">
        <f>IF(LEN(B59)&gt;8,INDEX([1]CatGlob!$X:$X,MATCH(M59,[1]CatGlob!$W:$W,0)),"")</f>
        <v>ALT</v>
      </c>
      <c r="Q59" s="403" t="str">
        <f>INDEX([1]CatGlob!P:P,MATCH(M59,[1]CatGlob!O:O,0))</f>
        <v>ALT</v>
      </c>
      <c r="R59" s="403" t="s">
        <v>601</v>
      </c>
      <c r="S59" s="403" t="s">
        <v>601</v>
      </c>
      <c r="T59" s="403" t="str">
        <f>INDEX([1]CatGlob!$D:$D,MATCH($M59,[1]CatGlob!$C:$C,0))</f>
        <v>PE</v>
      </c>
      <c r="U59" s="403" t="s">
        <v>619</v>
      </c>
      <c r="V59" s="404" t="str">
        <f>INDEX([1]CatGlob!$F:$F,MATCH($M59,[1]CatGlob!$C:$C,0))</f>
        <v>-</v>
      </c>
      <c r="W59" s="405"/>
      <c r="X59" s="406">
        <v>0</v>
      </c>
      <c r="Y59" s="407">
        <v>0</v>
      </c>
      <c r="Z59" s="408">
        <v>0</v>
      </c>
      <c r="AA59" s="407">
        <v>0</v>
      </c>
      <c r="AB59" s="408">
        <v>0</v>
      </c>
      <c r="AC59" s="407">
        <v>0</v>
      </c>
      <c r="AD59" s="408">
        <v>0</v>
      </c>
      <c r="AE59" s="407">
        <v>0</v>
      </c>
      <c r="AF59" s="408">
        <v>0</v>
      </c>
      <c r="AG59" s="407">
        <v>0</v>
      </c>
      <c r="AI59" s="406">
        <v>0</v>
      </c>
      <c r="AJ59" s="407">
        <v>0</v>
      </c>
      <c r="AK59" s="408">
        <v>-8.1431680347943992E-3</v>
      </c>
      <c r="AL59" s="407">
        <v>0</v>
      </c>
      <c r="AM59" s="408">
        <v>0</v>
      </c>
      <c r="AN59" s="407">
        <v>0</v>
      </c>
      <c r="AO59" s="408">
        <v>0</v>
      </c>
      <c r="AP59" s="407">
        <v>0</v>
      </c>
      <c r="AQ59" s="408">
        <v>-2.3507583327618499E-3</v>
      </c>
      <c r="AR59" s="407">
        <v>0</v>
      </c>
      <c r="AT59" s="406">
        <v>0</v>
      </c>
      <c r="AU59" s="407">
        <v>0</v>
      </c>
      <c r="AV59" s="408">
        <v>-5.1508030149978899E-3</v>
      </c>
      <c r="AW59" s="407">
        <v>0</v>
      </c>
      <c r="AX59" s="408">
        <v>0</v>
      </c>
      <c r="AY59" s="407">
        <v>0</v>
      </c>
      <c r="AZ59" s="408">
        <v>0</v>
      </c>
      <c r="BA59" s="407">
        <v>0</v>
      </c>
      <c r="BB59" s="408">
        <v>-2.3574426419865199E-3</v>
      </c>
      <c r="BC59" s="407">
        <v>0</v>
      </c>
    </row>
    <row r="60" spans="1:55" x14ac:dyDescent="0.35">
      <c r="A60" s="385" cm="1">
        <f t="array" ref="A60">IFERROR(_xlfn.IFS(AND(F60="Renta Variable",O60=1),IFERROR(MATCH(B60,[1]RV_Det!C:C,0),"Rev"),AND(J60="Corporativa",O60=1,I60="EM"),IFERROR(MATCH(B60,[1]RF_Corps!B:B,0),"Rev"),AND(F60="Alternativos",O60=1),IFERROR(MATCH(B60,[1]Rep4!C:C,0),"Rev")),"")</f>
        <v>111</v>
      </c>
      <c r="B60" s="394" t="s">
        <v>727</v>
      </c>
      <c r="C60" s="409" t="s">
        <v>728</v>
      </c>
      <c r="D60" s="395" t="s">
        <v>728</v>
      </c>
      <c r="E60" s="396" t="str">
        <f>IF(B60="","",INDEX([1]CatGlob!$S:$S,IFERROR(MATCH(MID(B60,7,1),[1]CatGlob!$R:$R,0),MATCH(MID(B60,1,2),[1]CatGlob!$R:$R,0))))</f>
        <v>EUR</v>
      </c>
      <c r="F60" s="397" t="s">
        <v>618</v>
      </c>
      <c r="G60" s="398" t="s">
        <v>229</v>
      </c>
      <c r="H60" s="399" t="s">
        <v>237</v>
      </c>
      <c r="I60" s="399" t="s">
        <v>237</v>
      </c>
      <c r="J60" s="399" t="s">
        <v>600</v>
      </c>
      <c r="K60" s="396" t="s">
        <v>600</v>
      </c>
      <c r="L60" s="400" t="str">
        <f>IF(ISERROR(MATCH(M60,M$10:M59,0)),M60,"")</f>
        <v/>
      </c>
      <c r="M60" s="401" t="str">
        <f>IF(B60="","",IF(ISERROR(MATCH(F60&amp;"_"&amp;G60&amp;"_"&amp;H60&amp;"_"&amp;I60&amp;"_"&amp;J60&amp;IF(K60="","","_"&amp;K60),[1]CatGlob!$B:$B,0)),F60&amp;"_"&amp;G60&amp;"_"&amp;H60&amp;"_"&amp;I60&amp;"_"&amp;J60&amp;IF(K60="","","_"&amp;K60),INDEX([1]CatGlob!$C:$C,MATCH(F60&amp;"_"&amp;G60&amp;"_"&amp;H60&amp;"_"&amp;I60&amp;"_"&amp;J60&amp;IF(K60="","","_"&amp;K60),[1]CatGlob!$B:$B,0))))</f>
        <v>ALT_I_PE_PE</v>
      </c>
      <c r="N60" s="402" t="str">
        <f t="shared" si="3"/>
        <v/>
      </c>
      <c r="O60" s="402">
        <f t="shared" si="2"/>
        <v>1</v>
      </c>
      <c r="P60" s="401" t="str">
        <f>IF(LEN(B60)&gt;8,INDEX([1]CatGlob!$X:$X,MATCH(M60,[1]CatGlob!$W:$W,0)),"")</f>
        <v>ALT</v>
      </c>
      <c r="Q60" s="403" t="str">
        <f>INDEX([1]CatGlob!P:P,MATCH(M60,[1]CatGlob!O:O,0))</f>
        <v>ALT</v>
      </c>
      <c r="R60" s="403" t="s">
        <v>601</v>
      </c>
      <c r="S60" s="403" t="s">
        <v>601</v>
      </c>
      <c r="T60" s="403" t="str">
        <f>INDEX([1]CatGlob!$D:$D,MATCH($M60,[1]CatGlob!$C:$C,0))</f>
        <v>PE</v>
      </c>
      <c r="U60" s="403" t="s">
        <v>619</v>
      </c>
      <c r="V60" s="404" t="str">
        <f>INDEX([1]CatGlob!$F:$F,MATCH($M60,[1]CatGlob!$C:$C,0))</f>
        <v>-</v>
      </c>
      <c r="W60" s="405"/>
      <c r="X60" s="406">
        <v>0</v>
      </c>
      <c r="Y60" s="407">
        <v>0</v>
      </c>
      <c r="Z60" s="408">
        <v>0</v>
      </c>
      <c r="AA60" s="407">
        <v>0</v>
      </c>
      <c r="AB60" s="408">
        <v>0</v>
      </c>
      <c r="AC60" s="407">
        <v>0</v>
      </c>
      <c r="AD60" s="408">
        <v>0</v>
      </c>
      <c r="AE60" s="407">
        <v>0</v>
      </c>
      <c r="AF60" s="408">
        <v>0</v>
      </c>
      <c r="AG60" s="407">
        <v>0</v>
      </c>
      <c r="AI60" s="406">
        <v>0</v>
      </c>
      <c r="AJ60" s="407">
        <v>0</v>
      </c>
      <c r="AK60" s="408">
        <v>0</v>
      </c>
      <c r="AL60" s="407">
        <v>0</v>
      </c>
      <c r="AM60" s="408">
        <v>0</v>
      </c>
      <c r="AN60" s="407">
        <v>0</v>
      </c>
      <c r="AO60" s="408">
        <v>0</v>
      </c>
      <c r="AP60" s="407">
        <v>0</v>
      </c>
      <c r="AQ60" s="408">
        <v>0</v>
      </c>
      <c r="AR60" s="407">
        <v>0</v>
      </c>
      <c r="AT60" s="406">
        <v>0</v>
      </c>
      <c r="AU60" s="407">
        <v>0</v>
      </c>
      <c r="AV60" s="408">
        <v>-4.4669077628948898E-4</v>
      </c>
      <c r="AW60" s="407">
        <v>0</v>
      </c>
      <c r="AX60" s="408">
        <v>0</v>
      </c>
      <c r="AY60" s="407">
        <v>0</v>
      </c>
      <c r="AZ60" s="408">
        <v>0</v>
      </c>
      <c r="BA60" s="407">
        <v>0</v>
      </c>
      <c r="BB60" s="408">
        <v>-2.0444343935123899E-4</v>
      </c>
      <c r="BC60" s="407">
        <v>0</v>
      </c>
    </row>
    <row r="61" spans="1:55" x14ac:dyDescent="0.35">
      <c r="A61" s="385" cm="1">
        <f t="array" ref="A61">IFERROR(_xlfn.IFS(AND(F61="Renta Variable",O61=1),IFERROR(MATCH(B61,[1]RV_Det!C:C,0),"Rev"),AND(J61="Corporativa",O61=1,I61="EM"),IFERROR(MATCH(B61,[1]RF_Corps!B:B,0),"Rev"),AND(F61="Alternativos",O61=1),IFERROR(MATCH(B61,[1]Rep4!C:C,0),"Rev")),"")</f>
        <v>110</v>
      </c>
      <c r="B61" s="394" t="s">
        <v>729</v>
      </c>
      <c r="C61" s="409" t="s">
        <v>730</v>
      </c>
      <c r="D61" s="395" t="s">
        <v>731</v>
      </c>
      <c r="E61" s="396" t="str">
        <f>IF(B61="","",INDEX([1]CatGlob!$S:$S,IFERROR(MATCH(MID(B61,7,1),[1]CatGlob!$R:$R,0),MATCH(MID(B61,1,2),[1]CatGlob!$R:$R,0))))</f>
        <v>DOL</v>
      </c>
      <c r="F61" s="397" t="s">
        <v>618</v>
      </c>
      <c r="G61" s="398" t="s">
        <v>229</v>
      </c>
      <c r="H61" s="399" t="s">
        <v>237</v>
      </c>
      <c r="I61" s="399" t="s">
        <v>237</v>
      </c>
      <c r="J61" s="399" t="s">
        <v>600</v>
      </c>
      <c r="K61" s="396" t="s">
        <v>600</v>
      </c>
      <c r="L61" s="400" t="str">
        <f>IF(ISERROR(MATCH(M61,M$10:M60,0)),M61,"")</f>
        <v/>
      </c>
      <c r="M61" s="401" t="str">
        <f>IF(B61="","",IF(ISERROR(MATCH(F61&amp;"_"&amp;G61&amp;"_"&amp;H61&amp;"_"&amp;I61&amp;"_"&amp;J61&amp;IF(K61="","","_"&amp;K61),[1]CatGlob!$B:$B,0)),F61&amp;"_"&amp;G61&amp;"_"&amp;H61&amp;"_"&amp;I61&amp;"_"&amp;J61&amp;IF(K61="","","_"&amp;K61),INDEX([1]CatGlob!$C:$C,MATCH(F61&amp;"_"&amp;G61&amp;"_"&amp;H61&amp;"_"&amp;I61&amp;"_"&amp;J61&amp;IF(K61="","","_"&amp;K61),[1]CatGlob!$B:$B,0))))</f>
        <v>ALT_I_PE_PE</v>
      </c>
      <c r="N61" s="402" t="str">
        <f t="shared" si="3"/>
        <v/>
      </c>
      <c r="O61" s="402">
        <f t="shared" si="2"/>
        <v>1</v>
      </c>
      <c r="P61" s="401" t="str">
        <f>IF(LEN(B61)&gt;8,INDEX([1]CatGlob!$X:$X,MATCH(M61,[1]CatGlob!$W:$W,0)),"")</f>
        <v>ALT</v>
      </c>
      <c r="Q61" s="403" t="str">
        <f>INDEX([1]CatGlob!P:P,MATCH(M61,[1]CatGlob!O:O,0))</f>
        <v>ALT</v>
      </c>
      <c r="R61" s="403" t="s">
        <v>601</v>
      </c>
      <c r="S61" s="403" t="s">
        <v>601</v>
      </c>
      <c r="T61" s="403" t="str">
        <f>INDEX([1]CatGlob!$D:$D,MATCH($M61,[1]CatGlob!$C:$C,0))</f>
        <v>PE</v>
      </c>
      <c r="U61" s="403" t="s">
        <v>619</v>
      </c>
      <c r="V61" s="404" t="str">
        <f>INDEX([1]CatGlob!$F:$F,MATCH($M61,[1]CatGlob!$C:$C,0))</f>
        <v>-</v>
      </c>
      <c r="W61" s="405"/>
      <c r="X61" s="406">
        <v>0</v>
      </c>
      <c r="Y61" s="407">
        <v>0</v>
      </c>
      <c r="Z61" s="408">
        <v>0</v>
      </c>
      <c r="AA61" s="407">
        <v>0</v>
      </c>
      <c r="AB61" s="408">
        <v>0</v>
      </c>
      <c r="AC61" s="407">
        <v>0</v>
      </c>
      <c r="AD61" s="408">
        <v>0</v>
      </c>
      <c r="AE61" s="407">
        <v>0</v>
      </c>
      <c r="AF61" s="408">
        <v>0</v>
      </c>
      <c r="AG61" s="407">
        <v>0</v>
      </c>
      <c r="AI61" s="406">
        <v>1.71868475535021E-3</v>
      </c>
      <c r="AJ61" s="407">
        <v>-4.83933734041209E-2</v>
      </c>
      <c r="AK61" s="408">
        <v>1.71868475535021E-3</v>
      </c>
      <c r="AL61" s="407">
        <v>-4.83933734041209E-2</v>
      </c>
      <c r="AM61" s="408">
        <v>1.8099743424174899E-4</v>
      </c>
      <c r="AN61" s="407">
        <v>-5.0963833786443801E-3</v>
      </c>
      <c r="AO61" s="408">
        <v>-6.9659503551837898E-4</v>
      </c>
      <c r="AP61" s="407">
        <v>1.9614175059690101E-2</v>
      </c>
      <c r="AQ61" s="408">
        <v>3.9066128001840998E-4</v>
      </c>
      <c r="AR61" s="407">
        <v>-1.09999330243239E-2</v>
      </c>
      <c r="AT61" s="406">
        <v>3.9394440329569499E-3</v>
      </c>
      <c r="AU61" s="407">
        <v>-0.11092376626886701</v>
      </c>
      <c r="AV61" s="408">
        <v>3.9394440329569499E-3</v>
      </c>
      <c r="AW61" s="407">
        <v>-0.11092376626886701</v>
      </c>
      <c r="AX61" s="408">
        <v>3.9394440329569499E-3</v>
      </c>
      <c r="AY61" s="407">
        <v>-0.11092376626886701</v>
      </c>
      <c r="AZ61" s="408">
        <v>1.06615934308917E-3</v>
      </c>
      <c r="BA61" s="407">
        <v>-3.0020076129400101E-2</v>
      </c>
      <c r="BB61" s="408">
        <v>3.09878785491803E-3</v>
      </c>
      <c r="BC61" s="407">
        <v>-8.7253230877186297E-2</v>
      </c>
    </row>
    <row r="62" spans="1:55" x14ac:dyDescent="0.35">
      <c r="A62" s="385" cm="1">
        <f t="array" ref="A62">IFERROR(_xlfn.IFS(AND(F62="Renta Variable",O62=1),IFERROR(MATCH(B62,[1]RV_Det!C:C,0),"Rev"),AND(J62="Corporativa",O62=1,I62="EM"),IFERROR(MATCH(B62,[1]RF_Corps!B:B,0),"Rev"),AND(F62="Alternativos",O62=1),IFERROR(MATCH(B62,[1]Rep4!C:C,0),"Rev")),"")</f>
        <v>97</v>
      </c>
      <c r="B62" s="394" t="s">
        <v>732</v>
      </c>
      <c r="C62" s="409" t="s">
        <v>733</v>
      </c>
      <c r="D62" s="395" t="s">
        <v>734</v>
      </c>
      <c r="E62" s="396" t="str">
        <f>IF(B62="","",INDEX([1]CatGlob!$S:$S,IFERROR(MATCH(MID(B62,7,1),[1]CatGlob!$R:$R,0),MATCH(MID(B62,1,2),[1]CatGlob!$R:$R,0))))</f>
        <v>DOL</v>
      </c>
      <c r="F62" s="397" t="s">
        <v>618</v>
      </c>
      <c r="G62" s="398" t="s">
        <v>229</v>
      </c>
      <c r="H62" s="399" t="s">
        <v>237</v>
      </c>
      <c r="I62" s="399" t="s">
        <v>237</v>
      </c>
      <c r="J62" s="399" t="s">
        <v>600</v>
      </c>
      <c r="K62" s="396" t="s">
        <v>600</v>
      </c>
      <c r="L62" s="400" t="str">
        <f>IF(ISERROR(MATCH(M62,M$10:M61,0)),M62,"")</f>
        <v/>
      </c>
      <c r="M62" s="401" t="str">
        <f>IF(B62="","",IF(ISERROR(MATCH(F62&amp;"_"&amp;G62&amp;"_"&amp;H62&amp;"_"&amp;I62&amp;"_"&amp;J62&amp;IF(K62="","","_"&amp;K62),[1]CatGlob!$B:$B,0)),F62&amp;"_"&amp;G62&amp;"_"&amp;H62&amp;"_"&amp;I62&amp;"_"&amp;J62&amp;IF(K62="","","_"&amp;K62),INDEX([1]CatGlob!$C:$C,MATCH(F62&amp;"_"&amp;G62&amp;"_"&amp;H62&amp;"_"&amp;I62&amp;"_"&amp;J62&amp;IF(K62="","","_"&amp;K62),[1]CatGlob!$B:$B,0))))</f>
        <v>ALT_I_PE_PE</v>
      </c>
      <c r="N62" s="402" t="str">
        <f t="shared" si="3"/>
        <v/>
      </c>
      <c r="O62" s="402">
        <f t="shared" si="2"/>
        <v>1</v>
      </c>
      <c r="P62" s="401" t="str">
        <f>IF(LEN(B62)&gt;8,INDEX([1]CatGlob!$X:$X,MATCH(M62,[1]CatGlob!$W:$W,0)),"")</f>
        <v>ALT</v>
      </c>
      <c r="Q62" s="403" t="str">
        <f>INDEX([1]CatGlob!P:P,MATCH(M62,[1]CatGlob!O:O,0))</f>
        <v>ALT</v>
      </c>
      <c r="R62" s="403" t="s">
        <v>601</v>
      </c>
      <c r="S62" s="403" t="s">
        <v>601</v>
      </c>
      <c r="T62" s="403" t="str">
        <f>INDEX([1]CatGlob!$D:$D,MATCH($M62,[1]CatGlob!$C:$C,0))</f>
        <v>PE</v>
      </c>
      <c r="U62" s="403" t="s">
        <v>619</v>
      </c>
      <c r="V62" s="404" t="str">
        <f>INDEX([1]CatGlob!$F:$F,MATCH($M62,[1]CatGlob!$C:$C,0))</f>
        <v>-</v>
      </c>
      <c r="W62" s="405"/>
      <c r="X62" s="406">
        <v>0</v>
      </c>
      <c r="Y62" s="407">
        <v>0</v>
      </c>
      <c r="Z62" s="408">
        <v>0</v>
      </c>
      <c r="AA62" s="407">
        <v>0</v>
      </c>
      <c r="AB62" s="408">
        <v>0</v>
      </c>
      <c r="AC62" s="407">
        <v>0</v>
      </c>
      <c r="AD62" s="408">
        <v>0</v>
      </c>
      <c r="AE62" s="407">
        <v>0</v>
      </c>
      <c r="AF62" s="408">
        <v>0</v>
      </c>
      <c r="AG62" s="407">
        <v>0</v>
      </c>
      <c r="AI62" s="406">
        <v>0</v>
      </c>
      <c r="AJ62" s="407">
        <v>0</v>
      </c>
      <c r="AK62" s="408">
        <v>0</v>
      </c>
      <c r="AL62" s="407">
        <v>0</v>
      </c>
      <c r="AM62" s="408">
        <v>-1.1339735795112001E-2</v>
      </c>
      <c r="AN62" s="407">
        <v>0</v>
      </c>
      <c r="AO62" s="408">
        <v>0</v>
      </c>
      <c r="AP62" s="407">
        <v>0</v>
      </c>
      <c r="AQ62" s="408">
        <v>-5.0395677286065102E-3</v>
      </c>
      <c r="AR62" s="407">
        <v>0</v>
      </c>
      <c r="AT62" s="406">
        <v>0</v>
      </c>
      <c r="AU62" s="407">
        <v>0</v>
      </c>
      <c r="AV62" s="408">
        <v>0</v>
      </c>
      <c r="AW62" s="407">
        <v>0</v>
      </c>
      <c r="AX62" s="408">
        <v>0</v>
      </c>
      <c r="AY62" s="407">
        <v>0</v>
      </c>
      <c r="AZ62" s="408">
        <v>0</v>
      </c>
      <c r="BA62" s="407">
        <v>0</v>
      </c>
      <c r="BB62" s="408">
        <v>0</v>
      </c>
      <c r="BC62" s="407">
        <v>0</v>
      </c>
    </row>
    <row r="63" spans="1:55" x14ac:dyDescent="0.35">
      <c r="A63" s="385" cm="1">
        <f t="array" ref="A63">IFERROR(_xlfn.IFS(AND(F63="Renta Variable",O63=1),IFERROR(MATCH(B63,[1]RV_Det!C:C,0),"Rev"),AND(J63="Corporativa",O63=1,I63="EM"),IFERROR(MATCH(B63,[1]RF_Corps!B:B,0),"Rev"),AND(F63="Alternativos",O63=1),IFERROR(MATCH(B63,[1]Rep4!C:C,0),"Rev")),"")</f>
        <v>96</v>
      </c>
      <c r="B63" s="394" t="s">
        <v>735</v>
      </c>
      <c r="C63" s="409" t="s">
        <v>736</v>
      </c>
      <c r="D63" s="395" t="s">
        <v>736</v>
      </c>
      <c r="E63" s="396" t="str">
        <f>IF(B63="","",INDEX([1]CatGlob!$S:$S,IFERROR(MATCH(MID(B63,7,1),[1]CatGlob!$R:$R,0),MATCH(MID(B63,1,2),[1]CatGlob!$R:$R,0))))</f>
        <v>DOL</v>
      </c>
      <c r="F63" s="397" t="s">
        <v>618</v>
      </c>
      <c r="G63" s="398" t="s">
        <v>229</v>
      </c>
      <c r="H63" s="399" t="s">
        <v>237</v>
      </c>
      <c r="I63" s="399" t="s">
        <v>237</v>
      </c>
      <c r="J63" s="399" t="s">
        <v>600</v>
      </c>
      <c r="K63" s="396" t="s">
        <v>600</v>
      </c>
      <c r="L63" s="400" t="str">
        <f>IF(ISERROR(MATCH(M63,M$10:M62,0)),M63,"")</f>
        <v/>
      </c>
      <c r="M63" s="401" t="str">
        <f>IF(B63="","",IF(ISERROR(MATCH(F63&amp;"_"&amp;G63&amp;"_"&amp;H63&amp;"_"&amp;I63&amp;"_"&amp;J63&amp;IF(K63="","","_"&amp;K63),[1]CatGlob!$B:$B,0)),F63&amp;"_"&amp;G63&amp;"_"&amp;H63&amp;"_"&amp;I63&amp;"_"&amp;J63&amp;IF(K63="","","_"&amp;K63),INDEX([1]CatGlob!$C:$C,MATCH(F63&amp;"_"&amp;G63&amp;"_"&amp;H63&amp;"_"&amp;I63&amp;"_"&amp;J63&amp;IF(K63="","","_"&amp;K63),[1]CatGlob!$B:$B,0))))</f>
        <v>ALT_I_PE_PE</v>
      </c>
      <c r="N63" s="402" t="str">
        <f t="shared" si="3"/>
        <v/>
      </c>
      <c r="O63" s="402">
        <f t="shared" si="2"/>
        <v>1</v>
      </c>
      <c r="P63" s="401" t="str">
        <f>IF(LEN(B63)&gt;8,INDEX([1]CatGlob!$X:$X,MATCH(M63,[1]CatGlob!$W:$W,0)),"")</f>
        <v>ALT</v>
      </c>
      <c r="Q63" s="403" t="str">
        <f>INDEX([1]CatGlob!P:P,MATCH(M63,[1]CatGlob!O:O,0))</f>
        <v>ALT</v>
      </c>
      <c r="R63" s="403" t="s">
        <v>601</v>
      </c>
      <c r="S63" s="403" t="s">
        <v>601</v>
      </c>
      <c r="T63" s="403" t="str">
        <f>INDEX([1]CatGlob!$D:$D,MATCH($M63,[1]CatGlob!$C:$C,0))</f>
        <v>PE</v>
      </c>
      <c r="U63" s="403" t="s">
        <v>619</v>
      </c>
      <c r="V63" s="404" t="str">
        <f>INDEX([1]CatGlob!$F:$F,MATCH($M63,[1]CatGlob!$C:$C,0))</f>
        <v>-</v>
      </c>
      <c r="W63" s="405"/>
      <c r="X63" s="406">
        <v>0</v>
      </c>
      <c r="Y63" s="407">
        <v>0</v>
      </c>
      <c r="Z63" s="408">
        <v>0</v>
      </c>
      <c r="AA63" s="407">
        <v>0</v>
      </c>
      <c r="AB63" s="408">
        <v>0</v>
      </c>
      <c r="AC63" s="407">
        <v>0</v>
      </c>
      <c r="AD63" s="408">
        <v>0</v>
      </c>
      <c r="AE63" s="407">
        <v>0</v>
      </c>
      <c r="AF63" s="408">
        <v>0</v>
      </c>
      <c r="AG63" s="407">
        <v>0</v>
      </c>
      <c r="AI63" s="406">
        <v>0</v>
      </c>
      <c r="AJ63" s="407">
        <v>0</v>
      </c>
      <c r="AK63" s="408">
        <v>-1.5067310316901599E-2</v>
      </c>
      <c r="AL63" s="407">
        <v>0</v>
      </c>
      <c r="AM63" s="408">
        <v>0</v>
      </c>
      <c r="AN63" s="407">
        <v>0</v>
      </c>
      <c r="AO63" s="408">
        <v>0</v>
      </c>
      <c r="AP63" s="407">
        <v>0</v>
      </c>
      <c r="AQ63" s="408">
        <v>-4.3496100201325704E-3</v>
      </c>
      <c r="AR63" s="407">
        <v>0</v>
      </c>
      <c r="AT63" s="406">
        <v>0</v>
      </c>
      <c r="AU63" s="407">
        <v>0</v>
      </c>
      <c r="AV63" s="408">
        <v>-4.2358788177327099E-3</v>
      </c>
      <c r="AW63" s="407">
        <v>0</v>
      </c>
      <c r="AX63" s="408">
        <v>0</v>
      </c>
      <c r="AY63" s="407">
        <v>0</v>
      </c>
      <c r="AZ63" s="408">
        <v>0</v>
      </c>
      <c r="BA63" s="407">
        <v>0</v>
      </c>
      <c r="BB63" s="408">
        <v>-1.9386960289753199E-3</v>
      </c>
      <c r="BC63" s="407">
        <v>0</v>
      </c>
    </row>
    <row r="64" spans="1:55" x14ac:dyDescent="0.35">
      <c r="A64" s="385" cm="1">
        <f t="array" ref="A64">IFERROR(_xlfn.IFS(AND(F64="Renta Variable",O64=1),IFERROR(MATCH(B64,[1]RV_Det!C:C,0),"Rev"),AND(J64="Corporativa",O64=1,I64="EM"),IFERROR(MATCH(B64,[1]RF_Corps!B:B,0),"Rev"),AND(F64="Alternativos",O64=1),IFERROR(MATCH(B64,[1]Rep4!C:C,0),"Rev")),"")</f>
        <v>104</v>
      </c>
      <c r="B64" s="394" t="s">
        <v>737</v>
      </c>
      <c r="C64" s="409" t="s">
        <v>738</v>
      </c>
      <c r="D64" s="395" t="s">
        <v>739</v>
      </c>
      <c r="E64" s="396" t="str">
        <f>IF(B64="","",INDEX([1]CatGlob!$S:$S,IFERROR(MATCH(MID(B64,7,1),[1]CatGlob!$R:$R,0),MATCH(MID(B64,1,2),[1]CatGlob!$R:$R,0))))</f>
        <v>EUR</v>
      </c>
      <c r="F64" s="397" t="s">
        <v>618</v>
      </c>
      <c r="G64" s="398" t="s">
        <v>229</v>
      </c>
      <c r="H64" s="399" t="s">
        <v>237</v>
      </c>
      <c r="I64" s="399" t="s">
        <v>237</v>
      </c>
      <c r="J64" s="399" t="s">
        <v>600</v>
      </c>
      <c r="K64" s="396" t="s">
        <v>600</v>
      </c>
      <c r="L64" s="400" t="str">
        <f>IF(ISERROR(MATCH(M64,M$10:M63,0)),M64,"")</f>
        <v/>
      </c>
      <c r="M64" s="401" t="str">
        <f>IF(B64="","",IF(ISERROR(MATCH(F64&amp;"_"&amp;G64&amp;"_"&amp;H64&amp;"_"&amp;I64&amp;"_"&amp;J64&amp;IF(K64="","","_"&amp;K64),[1]CatGlob!$B:$B,0)),F64&amp;"_"&amp;G64&amp;"_"&amp;H64&amp;"_"&amp;I64&amp;"_"&amp;J64&amp;IF(K64="","","_"&amp;K64),INDEX([1]CatGlob!$C:$C,MATCH(F64&amp;"_"&amp;G64&amp;"_"&amp;H64&amp;"_"&amp;I64&amp;"_"&amp;J64&amp;IF(K64="","","_"&amp;K64),[1]CatGlob!$B:$B,0))))</f>
        <v>ALT_I_PE_PE</v>
      </c>
      <c r="N64" s="402" t="str">
        <f t="shared" si="3"/>
        <v/>
      </c>
      <c r="O64" s="402">
        <f t="shared" si="2"/>
        <v>1</v>
      </c>
      <c r="P64" s="401" t="str">
        <f>IF(LEN(B64)&gt;8,INDEX([1]CatGlob!$X:$X,MATCH(M64,[1]CatGlob!$W:$W,0)),"")</f>
        <v>ALT</v>
      </c>
      <c r="Q64" s="403" t="str">
        <f>INDEX([1]CatGlob!P:P,MATCH(M64,[1]CatGlob!O:O,0))</f>
        <v>ALT</v>
      </c>
      <c r="R64" s="403" t="s">
        <v>601</v>
      </c>
      <c r="S64" s="403" t="s">
        <v>601</v>
      </c>
      <c r="T64" s="403" t="str">
        <f>INDEX([1]CatGlob!$D:$D,MATCH($M64,[1]CatGlob!$C:$C,0))</f>
        <v>PE</v>
      </c>
      <c r="U64" s="403" t="s">
        <v>619</v>
      </c>
      <c r="V64" s="404" t="str">
        <f>INDEX([1]CatGlob!$F:$F,MATCH($M64,[1]CatGlob!$C:$C,0))</f>
        <v>-</v>
      </c>
      <c r="W64" s="405"/>
      <c r="X64" s="406">
        <v>0</v>
      </c>
      <c r="Y64" s="407">
        <v>0</v>
      </c>
      <c r="Z64" s="408">
        <v>0</v>
      </c>
      <c r="AA64" s="407">
        <v>0</v>
      </c>
      <c r="AB64" s="408">
        <v>0</v>
      </c>
      <c r="AC64" s="407">
        <v>0</v>
      </c>
      <c r="AD64" s="408">
        <v>0</v>
      </c>
      <c r="AE64" s="407">
        <v>0</v>
      </c>
      <c r="AF64" s="408">
        <v>0</v>
      </c>
      <c r="AG64" s="407">
        <v>0</v>
      </c>
      <c r="AI64" s="406">
        <v>3.2076308042246397E-5</v>
      </c>
      <c r="AJ64" s="407">
        <v>0</v>
      </c>
      <c r="AK64" s="408">
        <v>3.2076308042246397E-5</v>
      </c>
      <c r="AL64" s="407">
        <v>0</v>
      </c>
      <c r="AM64" s="408">
        <v>3.2076308042246397E-5</v>
      </c>
      <c r="AN64" s="407">
        <v>0</v>
      </c>
      <c r="AO64" s="408">
        <v>-1.62598845464428E-5</v>
      </c>
      <c r="AP64" s="407">
        <v>0</v>
      </c>
      <c r="AQ64" s="408">
        <v>1.91751499803504E-5</v>
      </c>
      <c r="AR64" s="407">
        <v>0</v>
      </c>
      <c r="AT64" s="406">
        <v>0</v>
      </c>
      <c r="AU64" s="407">
        <v>0</v>
      </c>
      <c r="AV64" s="408">
        <v>0</v>
      </c>
      <c r="AW64" s="407">
        <v>0</v>
      </c>
      <c r="AX64" s="408">
        <v>0</v>
      </c>
      <c r="AY64" s="407">
        <v>0</v>
      </c>
      <c r="AZ64" s="408">
        <v>-7.4476387380737998E-5</v>
      </c>
      <c r="BA64" s="407">
        <v>0</v>
      </c>
      <c r="BB64" s="408">
        <v>-2.1790056303998901E-5</v>
      </c>
      <c r="BC64" s="407">
        <v>0</v>
      </c>
    </row>
    <row r="65" spans="1:55" x14ac:dyDescent="0.35">
      <c r="A65" s="385" cm="1">
        <f t="array" ref="A65">IFERROR(_xlfn.IFS(AND(F65="Renta Variable",O65=1),IFERROR(MATCH(B65,[1]RV_Det!C:C,0),"Rev"),AND(J65="Corporativa",O65=1,I65="EM"),IFERROR(MATCH(B65,[1]RF_Corps!B:B,0),"Rev"),AND(F65="Alternativos",O65=1),IFERROR(MATCH(B65,[1]Rep4!C:C,0),"Rev")),"")</f>
        <v>107</v>
      </c>
      <c r="B65" s="394" t="s">
        <v>740</v>
      </c>
      <c r="C65" s="409" t="s">
        <v>741</v>
      </c>
      <c r="D65" s="395" t="s">
        <v>741</v>
      </c>
      <c r="E65" s="396" t="str">
        <f>IF(B65="","",INDEX([1]CatGlob!$S:$S,IFERROR(MATCH(MID(B65,7,1),[1]CatGlob!$R:$R,0),MATCH(MID(B65,1,2),[1]CatGlob!$R:$R,0))))</f>
        <v>DOL</v>
      </c>
      <c r="F65" s="397" t="s">
        <v>618</v>
      </c>
      <c r="G65" s="398" t="s">
        <v>229</v>
      </c>
      <c r="H65" s="399" t="s">
        <v>237</v>
      </c>
      <c r="I65" s="399" t="s">
        <v>237</v>
      </c>
      <c r="J65" s="399" t="s">
        <v>600</v>
      </c>
      <c r="K65" s="396" t="s">
        <v>600</v>
      </c>
      <c r="L65" s="400" t="str">
        <f>IF(ISERROR(MATCH(M65,M$10:M64,0)),M65,"")</f>
        <v/>
      </c>
      <c r="M65" s="401" t="str">
        <f>IF(B65="","",IF(ISERROR(MATCH(F65&amp;"_"&amp;G65&amp;"_"&amp;H65&amp;"_"&amp;I65&amp;"_"&amp;J65&amp;IF(K65="","","_"&amp;K65),[1]CatGlob!$B:$B,0)),F65&amp;"_"&amp;G65&amp;"_"&amp;H65&amp;"_"&amp;I65&amp;"_"&amp;J65&amp;IF(K65="","","_"&amp;K65),INDEX([1]CatGlob!$C:$C,MATCH(F65&amp;"_"&amp;G65&amp;"_"&amp;H65&amp;"_"&amp;I65&amp;"_"&amp;J65&amp;IF(K65="","","_"&amp;K65),[1]CatGlob!$B:$B,0))))</f>
        <v>ALT_I_PE_PE</v>
      </c>
      <c r="N65" s="402" t="str">
        <f t="shared" si="3"/>
        <v/>
      </c>
      <c r="O65" s="402">
        <f t="shared" si="2"/>
        <v>1</v>
      </c>
      <c r="P65" s="401" t="str">
        <f>IF(LEN(B65)&gt;8,INDEX([1]CatGlob!$X:$X,MATCH(M65,[1]CatGlob!$W:$W,0)),"")</f>
        <v>ALT</v>
      </c>
      <c r="Q65" s="403" t="str">
        <f>INDEX([1]CatGlob!P:P,MATCH(M65,[1]CatGlob!O:O,0))</f>
        <v>ALT</v>
      </c>
      <c r="R65" s="403" t="s">
        <v>601</v>
      </c>
      <c r="S65" s="403" t="s">
        <v>601</v>
      </c>
      <c r="T65" s="403" t="str">
        <f>INDEX([1]CatGlob!$D:$D,MATCH($M65,[1]CatGlob!$C:$C,0))</f>
        <v>PE</v>
      </c>
      <c r="U65" s="403" t="s">
        <v>619</v>
      </c>
      <c r="V65" s="404" t="str">
        <f>INDEX([1]CatGlob!$F:$F,MATCH($M65,[1]CatGlob!$C:$C,0))</f>
        <v>-</v>
      </c>
      <c r="W65" s="405"/>
      <c r="X65" s="406">
        <v>0</v>
      </c>
      <c r="Y65" s="407">
        <v>0</v>
      </c>
      <c r="Z65" s="408">
        <v>0</v>
      </c>
      <c r="AA65" s="407">
        <v>0</v>
      </c>
      <c r="AB65" s="408">
        <v>0</v>
      </c>
      <c r="AC65" s="407">
        <v>0</v>
      </c>
      <c r="AD65" s="408">
        <v>0</v>
      </c>
      <c r="AE65" s="407">
        <v>0</v>
      </c>
      <c r="AF65" s="408">
        <v>0</v>
      </c>
      <c r="AG65" s="407">
        <v>0</v>
      </c>
      <c r="AI65" s="406">
        <v>0</v>
      </c>
      <c r="AJ65" s="407">
        <v>0</v>
      </c>
      <c r="AK65" s="408">
        <v>0</v>
      </c>
      <c r="AL65" s="407">
        <v>0</v>
      </c>
      <c r="AM65" s="408">
        <v>0</v>
      </c>
      <c r="AN65" s="407">
        <v>0</v>
      </c>
      <c r="AO65" s="408">
        <v>-1.5481258838873999E-2</v>
      </c>
      <c r="AP65" s="407">
        <v>0</v>
      </c>
      <c r="AQ65" s="408">
        <v>-4.1320210918758702E-3</v>
      </c>
      <c r="AR65" s="407">
        <v>0</v>
      </c>
      <c r="AT65" s="406">
        <v>0</v>
      </c>
      <c r="AU65" s="407">
        <v>0</v>
      </c>
      <c r="AV65" s="408">
        <v>0</v>
      </c>
      <c r="AW65" s="407">
        <v>0</v>
      </c>
      <c r="AX65" s="408">
        <v>0</v>
      </c>
      <c r="AY65" s="407">
        <v>0</v>
      </c>
      <c r="AZ65" s="408">
        <v>0</v>
      </c>
      <c r="BA65" s="407">
        <v>0</v>
      </c>
      <c r="BB65" s="408">
        <v>0</v>
      </c>
      <c r="BC65" s="407">
        <v>0</v>
      </c>
    </row>
    <row r="66" spans="1:55" x14ac:dyDescent="0.35">
      <c r="A66" s="385" cm="1">
        <f t="array" ref="A66">IFERROR(_xlfn.IFS(AND(F66="Renta Variable",O66=1),IFERROR(MATCH(B66,[1]RV_Det!C:C,0),"Rev"),AND(J66="Corporativa",O66=1,I66="EM"),IFERROR(MATCH(B66,[1]RF_Corps!B:B,0),"Rev"),AND(F66="Alternativos",O66=1),IFERROR(MATCH(B66,[1]Rep4!C:C,0),"Rev")),"")</f>
        <v>85</v>
      </c>
      <c r="B66" s="394" t="s">
        <v>742</v>
      </c>
      <c r="C66" s="409" t="s">
        <v>743</v>
      </c>
      <c r="D66" s="395" t="s">
        <v>744</v>
      </c>
      <c r="E66" s="396" t="str">
        <f>IF(B66="","",INDEX([1]CatGlob!$S:$S,IFERROR(MATCH(MID(B66,7,1),[1]CatGlob!$R:$R,0),MATCH(MID(B66,1,2),[1]CatGlob!$R:$R,0))))</f>
        <v>DOL</v>
      </c>
      <c r="F66" s="397" t="s">
        <v>618</v>
      </c>
      <c r="G66" s="398" t="s">
        <v>229</v>
      </c>
      <c r="H66" s="399" t="s">
        <v>237</v>
      </c>
      <c r="I66" s="399" t="s">
        <v>237</v>
      </c>
      <c r="J66" s="399" t="s">
        <v>600</v>
      </c>
      <c r="K66" s="396" t="s">
        <v>600</v>
      </c>
      <c r="L66" s="400" t="str">
        <f>IF(ISERROR(MATCH(M66,M$10:M65,0)),M66,"")</f>
        <v/>
      </c>
      <c r="M66" s="401" t="str">
        <f>IF(B66="","",IF(ISERROR(MATCH(F66&amp;"_"&amp;G66&amp;"_"&amp;H66&amp;"_"&amp;I66&amp;"_"&amp;J66&amp;IF(K66="","","_"&amp;K66),[1]CatGlob!$B:$B,0)),F66&amp;"_"&amp;G66&amp;"_"&amp;H66&amp;"_"&amp;I66&amp;"_"&amp;J66&amp;IF(K66="","","_"&amp;K66),INDEX([1]CatGlob!$C:$C,MATCH(F66&amp;"_"&amp;G66&amp;"_"&amp;H66&amp;"_"&amp;I66&amp;"_"&amp;J66&amp;IF(K66="","","_"&amp;K66),[1]CatGlob!$B:$B,0))))</f>
        <v>ALT_I_PE_PE</v>
      </c>
      <c r="N66" s="402" t="str">
        <f t="shared" si="3"/>
        <v/>
      </c>
      <c r="O66" s="402">
        <f t="shared" si="2"/>
        <v>1</v>
      </c>
      <c r="P66" s="401" t="str">
        <f>IF(LEN(B66)&gt;8,INDEX([1]CatGlob!$X:$X,MATCH(M66,[1]CatGlob!$W:$W,0)),"")</f>
        <v>ALT</v>
      </c>
      <c r="Q66" s="403" t="str">
        <f>INDEX([1]CatGlob!P:P,MATCH(M66,[1]CatGlob!O:O,0))</f>
        <v>ALT</v>
      </c>
      <c r="R66" s="403" t="s">
        <v>601</v>
      </c>
      <c r="S66" s="403" t="s">
        <v>601</v>
      </c>
      <c r="T66" s="403" t="str">
        <f>INDEX([1]CatGlob!$D:$D,MATCH($M66,[1]CatGlob!$C:$C,0))</f>
        <v>PE</v>
      </c>
      <c r="U66" s="403" t="s">
        <v>619</v>
      </c>
      <c r="V66" s="404" t="str">
        <f>INDEX([1]CatGlob!$F:$F,MATCH($M66,[1]CatGlob!$C:$C,0))</f>
        <v>-</v>
      </c>
      <c r="W66" s="405"/>
      <c r="X66" s="406">
        <v>0</v>
      </c>
      <c r="Y66" s="407">
        <v>0</v>
      </c>
      <c r="Z66" s="408">
        <v>0</v>
      </c>
      <c r="AA66" s="407">
        <v>0</v>
      </c>
      <c r="AB66" s="408">
        <v>0</v>
      </c>
      <c r="AC66" s="407">
        <v>0</v>
      </c>
      <c r="AD66" s="408">
        <v>0</v>
      </c>
      <c r="AE66" s="407">
        <v>0</v>
      </c>
      <c r="AF66" s="408">
        <v>0</v>
      </c>
      <c r="AG66" s="407">
        <v>0</v>
      </c>
      <c r="AI66" s="406">
        <v>0</v>
      </c>
      <c r="AJ66" s="407">
        <v>0</v>
      </c>
      <c r="AK66" s="408">
        <v>0</v>
      </c>
      <c r="AL66" s="407">
        <v>0</v>
      </c>
      <c r="AM66" s="408">
        <v>-5.2451525499663502E-6</v>
      </c>
      <c r="AN66" s="407">
        <v>0</v>
      </c>
      <c r="AO66" s="408">
        <v>-1.13535838448295E-5</v>
      </c>
      <c r="AP66" s="407">
        <v>0</v>
      </c>
      <c r="AQ66" s="408">
        <v>-5.3613584234670198E-6</v>
      </c>
      <c r="AR66" s="407">
        <v>0</v>
      </c>
      <c r="AT66" s="406">
        <v>0</v>
      </c>
      <c r="AU66" s="407">
        <v>0</v>
      </c>
      <c r="AV66" s="408">
        <v>0</v>
      </c>
      <c r="AW66" s="407">
        <v>0</v>
      </c>
      <c r="AX66" s="408">
        <v>-2.4961136228685098E-5</v>
      </c>
      <c r="AY66" s="407">
        <v>0</v>
      </c>
      <c r="AZ66" s="408">
        <v>-1.17187834722973E-5</v>
      </c>
      <c r="BA66" s="407">
        <v>0</v>
      </c>
      <c r="BB66" s="408">
        <v>-9.6624073813862407E-6</v>
      </c>
      <c r="BC66" s="407">
        <v>0</v>
      </c>
    </row>
    <row r="67" spans="1:55" x14ac:dyDescent="0.35">
      <c r="A67" s="385" cm="1">
        <f t="array" ref="A67">IFERROR(_xlfn.IFS(AND(F67="Renta Variable",O67=1),IFERROR(MATCH(B67,[1]RV_Det!C:C,0),"Rev"),AND(J67="Corporativa",O67=1,I67="EM"),IFERROR(MATCH(B67,[1]RF_Corps!B:B,0),"Rev"),AND(F67="Alternativos",O67=1),IFERROR(MATCH(B67,[1]Rep4!C:C,0),"Rev")),"")</f>
        <v>77</v>
      </c>
      <c r="B67" s="394" t="s">
        <v>745</v>
      </c>
      <c r="C67" s="409" t="s">
        <v>746</v>
      </c>
      <c r="D67" s="395" t="s">
        <v>747</v>
      </c>
      <c r="E67" s="396" t="str">
        <f>IF(B67="","",INDEX([1]CatGlob!$S:$S,IFERROR(MATCH(MID(B67,7,1),[1]CatGlob!$R:$R,0),MATCH(MID(B67,1,2),[1]CatGlob!$R:$R,0))))</f>
        <v>EUR</v>
      </c>
      <c r="F67" s="397" t="s">
        <v>618</v>
      </c>
      <c r="G67" s="398" t="s">
        <v>229</v>
      </c>
      <c r="H67" s="399" t="s">
        <v>237</v>
      </c>
      <c r="I67" s="399" t="s">
        <v>237</v>
      </c>
      <c r="J67" s="399" t="s">
        <v>600</v>
      </c>
      <c r="K67" s="396" t="s">
        <v>600</v>
      </c>
      <c r="L67" s="400" t="str">
        <f>IF(ISERROR(MATCH(M67,M$10:M66,0)),M67,"")</f>
        <v/>
      </c>
      <c r="M67" s="401" t="str">
        <f>IF(B67="","",IF(ISERROR(MATCH(F67&amp;"_"&amp;G67&amp;"_"&amp;H67&amp;"_"&amp;I67&amp;"_"&amp;J67&amp;IF(K67="","","_"&amp;K67),[1]CatGlob!$B:$B,0)),F67&amp;"_"&amp;G67&amp;"_"&amp;H67&amp;"_"&amp;I67&amp;"_"&amp;J67&amp;IF(K67="","","_"&amp;K67),INDEX([1]CatGlob!$C:$C,MATCH(F67&amp;"_"&amp;G67&amp;"_"&amp;H67&amp;"_"&amp;I67&amp;"_"&amp;J67&amp;IF(K67="","","_"&amp;K67),[1]CatGlob!$B:$B,0))))</f>
        <v>ALT_I_PE_PE</v>
      </c>
      <c r="N67" s="402" t="str">
        <f t="shared" si="3"/>
        <v/>
      </c>
      <c r="O67" s="402">
        <f t="shared" si="2"/>
        <v>1</v>
      </c>
      <c r="P67" s="401" t="str">
        <f>IF(LEN(B67)&gt;8,INDEX([1]CatGlob!$X:$X,MATCH(M67,[1]CatGlob!$W:$W,0)),"")</f>
        <v>ALT</v>
      </c>
      <c r="Q67" s="403" t="str">
        <f>INDEX([1]CatGlob!P:P,MATCH(M67,[1]CatGlob!O:O,0))</f>
        <v>ALT</v>
      </c>
      <c r="R67" s="403" t="s">
        <v>601</v>
      </c>
      <c r="S67" s="403" t="s">
        <v>601</v>
      </c>
      <c r="T67" s="403" t="str">
        <f>INDEX([1]CatGlob!$D:$D,MATCH($M67,[1]CatGlob!$C:$C,0))</f>
        <v>PE</v>
      </c>
      <c r="U67" s="403" t="s">
        <v>619</v>
      </c>
      <c r="V67" s="404" t="str">
        <f>INDEX([1]CatGlob!$F:$F,MATCH($M67,[1]CatGlob!$C:$C,0))</f>
        <v>-</v>
      </c>
      <c r="W67" s="405"/>
      <c r="X67" s="406">
        <v>0</v>
      </c>
      <c r="Y67" s="407">
        <v>0</v>
      </c>
      <c r="Z67" s="408">
        <v>0</v>
      </c>
      <c r="AA67" s="407">
        <v>0</v>
      </c>
      <c r="AB67" s="408">
        <v>0</v>
      </c>
      <c r="AC67" s="407">
        <v>0</v>
      </c>
      <c r="AD67" s="408">
        <v>0</v>
      </c>
      <c r="AE67" s="407">
        <v>0</v>
      </c>
      <c r="AF67" s="408">
        <v>0</v>
      </c>
      <c r="AG67" s="407">
        <v>0</v>
      </c>
      <c r="AI67" s="406">
        <v>1.2226942219998999E-4</v>
      </c>
      <c r="AJ67" s="407">
        <v>-4.1367426106830897E-2</v>
      </c>
      <c r="AK67" s="408">
        <v>1.2226942219998999E-4</v>
      </c>
      <c r="AL67" s="407">
        <v>-4.1367426106830897E-2</v>
      </c>
      <c r="AM67" s="408">
        <v>1.2226942219998999E-4</v>
      </c>
      <c r="AN67" s="407">
        <v>-4.1367426106830897E-2</v>
      </c>
      <c r="AO67" s="408">
        <v>-1.2986192958619201E-4</v>
      </c>
      <c r="AP67" s="407">
        <v>4.3936199907168599E-2</v>
      </c>
      <c r="AQ67" s="408">
        <v>5.4974373758086302E-5</v>
      </c>
      <c r="AR67" s="407">
        <v>-1.8599485490900101E-2</v>
      </c>
      <c r="AT67" s="406">
        <v>2.42306270275724E-4</v>
      </c>
      <c r="AU67" s="407">
        <v>-8.1979505182072601E-2</v>
      </c>
      <c r="AV67" s="408">
        <v>2.42306270275724E-4</v>
      </c>
      <c r="AW67" s="407">
        <v>-8.1979505182072601E-2</v>
      </c>
      <c r="AX67" s="408">
        <v>2.42306270275724E-4</v>
      </c>
      <c r="AY67" s="407">
        <v>-8.1979505182072601E-2</v>
      </c>
      <c r="AZ67" s="408">
        <v>1.16445844371619E-5</v>
      </c>
      <c r="BA67" s="407">
        <v>-3.9397134421470499E-3</v>
      </c>
      <c r="BB67" s="408">
        <v>1.7482003338425099E-4</v>
      </c>
      <c r="BC67" s="407">
        <v>-5.9146879758499402E-2</v>
      </c>
    </row>
    <row r="68" spans="1:55" x14ac:dyDescent="0.35">
      <c r="A68" s="385" cm="1">
        <f t="array" ref="A68">IFERROR(_xlfn.IFS(AND(F68="Renta Variable",O68=1),IFERROR(MATCH(B68,[1]RV_Det!C:C,0),"Rev"),AND(J68="Corporativa",O68=1,I68="EM"),IFERROR(MATCH(B68,[1]RF_Corps!B:B,0),"Rev"),AND(F68="Alternativos",O68=1),IFERROR(MATCH(B68,[1]Rep4!C:C,0),"Rev")),"")</f>
        <v>78</v>
      </c>
      <c r="B68" s="394" t="s">
        <v>748</v>
      </c>
      <c r="C68" s="409" t="s">
        <v>749</v>
      </c>
      <c r="D68" s="395" t="s">
        <v>750</v>
      </c>
      <c r="E68" s="396" t="str">
        <f>IF(B68="","",INDEX([1]CatGlob!$S:$S,IFERROR(MATCH(MID(B68,7,1),[1]CatGlob!$R:$R,0),MATCH(MID(B68,1,2),[1]CatGlob!$R:$R,0))))</f>
        <v>DOL</v>
      </c>
      <c r="F68" s="397" t="s">
        <v>618</v>
      </c>
      <c r="G68" s="398" t="s">
        <v>229</v>
      </c>
      <c r="H68" s="399" t="s">
        <v>237</v>
      </c>
      <c r="I68" s="399" t="s">
        <v>237</v>
      </c>
      <c r="J68" s="399" t="s">
        <v>600</v>
      </c>
      <c r="K68" s="396" t="s">
        <v>600</v>
      </c>
      <c r="L68" s="400" t="str">
        <f>IF(ISERROR(MATCH(M68,M$10:M67,0)),M68,"")</f>
        <v/>
      </c>
      <c r="M68" s="401" t="str">
        <f>IF(B68="","",IF(ISERROR(MATCH(F68&amp;"_"&amp;G68&amp;"_"&amp;H68&amp;"_"&amp;I68&amp;"_"&amp;J68&amp;IF(K68="","","_"&amp;K68),[1]CatGlob!$B:$B,0)),F68&amp;"_"&amp;G68&amp;"_"&amp;H68&amp;"_"&amp;I68&amp;"_"&amp;J68&amp;IF(K68="","","_"&amp;K68),INDEX([1]CatGlob!$C:$C,MATCH(F68&amp;"_"&amp;G68&amp;"_"&amp;H68&amp;"_"&amp;I68&amp;"_"&amp;J68&amp;IF(K68="","","_"&amp;K68),[1]CatGlob!$B:$B,0))))</f>
        <v>ALT_I_PE_PE</v>
      </c>
      <c r="N68" s="402" t="str">
        <f t="shared" si="3"/>
        <v/>
      </c>
      <c r="O68" s="402">
        <f t="shared" si="2"/>
        <v>1</v>
      </c>
      <c r="P68" s="401" t="str">
        <f>IF(LEN(B68)&gt;8,INDEX([1]CatGlob!$X:$X,MATCH(M68,[1]CatGlob!$W:$W,0)),"")</f>
        <v>ALT</v>
      </c>
      <c r="Q68" s="403" t="str">
        <f>INDEX([1]CatGlob!P:P,MATCH(M68,[1]CatGlob!O:O,0))</f>
        <v>ALT</v>
      </c>
      <c r="R68" s="403" t="s">
        <v>601</v>
      </c>
      <c r="S68" s="403" t="s">
        <v>601</v>
      </c>
      <c r="T68" s="403" t="str">
        <f>INDEX([1]CatGlob!$D:$D,MATCH($M68,[1]CatGlob!$C:$C,0))</f>
        <v>PE</v>
      </c>
      <c r="U68" s="403" t="s">
        <v>619</v>
      </c>
      <c r="V68" s="404" t="str">
        <f>INDEX([1]CatGlob!$F:$F,MATCH($M68,[1]CatGlob!$C:$C,0))</f>
        <v>-</v>
      </c>
      <c r="W68" s="405"/>
      <c r="X68" s="406">
        <v>0</v>
      </c>
      <c r="Y68" s="407">
        <v>0</v>
      </c>
      <c r="Z68" s="408">
        <v>0</v>
      </c>
      <c r="AA68" s="407">
        <v>0</v>
      </c>
      <c r="AB68" s="408">
        <v>0</v>
      </c>
      <c r="AC68" s="407">
        <v>0</v>
      </c>
      <c r="AD68" s="408">
        <v>0</v>
      </c>
      <c r="AE68" s="407">
        <v>0</v>
      </c>
      <c r="AF68" s="408">
        <v>0</v>
      </c>
      <c r="AG68" s="407">
        <v>0</v>
      </c>
      <c r="AI68" s="406">
        <v>1.7226090704034799E-2</v>
      </c>
      <c r="AJ68" s="407">
        <v>-2.5861816205108301</v>
      </c>
      <c r="AK68" s="408">
        <v>1.1213958548967499E-2</v>
      </c>
      <c r="AL68" s="407">
        <v>-1.6835702302275799</v>
      </c>
      <c r="AM68" s="408">
        <v>1.6610703755747198E-2</v>
      </c>
      <c r="AN68" s="407">
        <v>-2.49379255542914</v>
      </c>
      <c r="AO68" s="408">
        <v>1.7226090704034799E-2</v>
      </c>
      <c r="AP68" s="407">
        <v>-2.5861816205108301</v>
      </c>
      <c r="AQ68" s="408">
        <v>1.52170285974611E-2</v>
      </c>
      <c r="AR68" s="407">
        <v>-2.2845577881653099</v>
      </c>
      <c r="AT68" s="406">
        <v>0</v>
      </c>
      <c r="AU68" s="407">
        <v>0</v>
      </c>
      <c r="AV68" s="408">
        <v>-2.0752416733601201E-3</v>
      </c>
      <c r="AW68" s="407">
        <v>0.31155948067240802</v>
      </c>
      <c r="AX68" s="408">
        <v>-2.5328952375647501E-2</v>
      </c>
      <c r="AY68" s="407">
        <v>3.8026777070987401</v>
      </c>
      <c r="AZ68" s="408">
        <v>0</v>
      </c>
      <c r="BA68" s="407">
        <v>0</v>
      </c>
      <c r="BB68" s="408">
        <v>-7.2754281692990396E-3</v>
      </c>
      <c r="BC68" s="407">
        <v>1.0922721200104999</v>
      </c>
    </row>
    <row r="69" spans="1:55" x14ac:dyDescent="0.35">
      <c r="A69" s="385" t="str" cm="1">
        <f t="array" ref="A69">IFERROR(_xlfn.IFS(AND(F69="Renta Variable",O69=1),IFERROR(MATCH(B69,[1]RV_Det!C:C,0),"Rev"),AND(J69="Corporativa",O69=1,I69="EM"),IFERROR(MATCH(B69,[1]RF_Corps!B:B,0),"Rev"),AND(F69="Alternativos",O69=1),IFERROR(MATCH(B69,[1]Rep4!C:C,0),"Rev")),"")</f>
        <v/>
      </c>
      <c r="B69" s="394" t="s">
        <v>751</v>
      </c>
      <c r="C69" s="409" t="s">
        <v>752</v>
      </c>
      <c r="D69" s="395" t="s">
        <v>752</v>
      </c>
      <c r="E69" s="396" t="str">
        <f>IF(B69="","",INDEX([1]CatGlob!$S:$S,IFERROR(MATCH(MID(B69,7,1),[1]CatGlob!$R:$R,0),MATCH(MID(B69,1,2),[1]CatGlob!$R:$R,0))))</f>
        <v>DOL</v>
      </c>
      <c r="F69" s="397" t="s">
        <v>618</v>
      </c>
      <c r="G69" s="398" t="s">
        <v>229</v>
      </c>
      <c r="H69" s="399" t="s">
        <v>237</v>
      </c>
      <c r="I69" s="399" t="s">
        <v>237</v>
      </c>
      <c r="J69" s="399" t="s">
        <v>600</v>
      </c>
      <c r="K69" s="396" t="s">
        <v>600</v>
      </c>
      <c r="L69" s="400" t="str">
        <f>IF(ISERROR(MATCH(M69,M$10:M68,0)),M69,"")</f>
        <v/>
      </c>
      <c r="M69" s="401" t="str">
        <f>IF(B69="","",IF(ISERROR(MATCH(F69&amp;"_"&amp;G69&amp;"_"&amp;H69&amp;"_"&amp;I69&amp;"_"&amp;J69&amp;IF(K69="","","_"&amp;K69),[1]CatGlob!$B:$B,0)),F69&amp;"_"&amp;G69&amp;"_"&amp;H69&amp;"_"&amp;I69&amp;"_"&amp;J69&amp;IF(K69="","","_"&amp;K69),INDEX([1]CatGlob!$C:$C,MATCH(F69&amp;"_"&amp;G69&amp;"_"&amp;H69&amp;"_"&amp;I69&amp;"_"&amp;J69&amp;IF(K69="","","_"&amp;K69),[1]CatGlob!$B:$B,0))))</f>
        <v>ALT_I_PE_PE</v>
      </c>
      <c r="N69" s="402" t="str">
        <f t="shared" si="3"/>
        <v/>
      </c>
      <c r="O69" s="402" t="str">
        <f t="shared" si="2"/>
        <v/>
      </c>
      <c r="P69" s="401" t="str">
        <f>IF(LEN(B69)&gt;8,INDEX([1]CatGlob!$X:$X,MATCH(M69,[1]CatGlob!$W:$W,0)),"")</f>
        <v>ALT</v>
      </c>
      <c r="Q69" s="403" t="str">
        <f>INDEX([1]CatGlob!P:P,MATCH(M69,[1]CatGlob!O:O,0))</f>
        <v>ALT</v>
      </c>
      <c r="R69" s="403" t="s">
        <v>601</v>
      </c>
      <c r="S69" s="403" t="s">
        <v>601</v>
      </c>
      <c r="T69" s="403" t="str">
        <f>INDEX([1]CatGlob!$D:$D,MATCH($M69,[1]CatGlob!$C:$C,0))</f>
        <v>PE</v>
      </c>
      <c r="U69" s="403" t="s">
        <v>619</v>
      </c>
      <c r="V69" s="404" t="str">
        <f>INDEX([1]CatGlob!$F:$F,MATCH($M69,[1]CatGlob!$C:$C,0))</f>
        <v>-</v>
      </c>
      <c r="W69" s="405"/>
      <c r="X69" s="406">
        <v>0</v>
      </c>
      <c r="Y69" s="407">
        <v>0</v>
      </c>
      <c r="Z69" s="408">
        <v>0</v>
      </c>
      <c r="AA69" s="407">
        <v>0</v>
      </c>
      <c r="AB69" s="408">
        <v>0</v>
      </c>
      <c r="AC69" s="407">
        <v>0</v>
      </c>
      <c r="AD69" s="408">
        <v>0</v>
      </c>
      <c r="AE69" s="407">
        <v>0</v>
      </c>
      <c r="AF69" s="408">
        <v>0</v>
      </c>
      <c r="AG69" s="407">
        <v>0</v>
      </c>
      <c r="AI69" s="406">
        <v>0</v>
      </c>
      <c r="AJ69" s="407">
        <v>0</v>
      </c>
      <c r="AK69" s="408">
        <v>0</v>
      </c>
      <c r="AL69" s="407">
        <v>0</v>
      </c>
      <c r="AM69" s="408">
        <v>0</v>
      </c>
      <c r="AN69" s="407">
        <v>0</v>
      </c>
      <c r="AO69" s="408">
        <v>0</v>
      </c>
      <c r="AP69" s="407">
        <v>0</v>
      </c>
      <c r="AQ69" s="408">
        <v>0</v>
      </c>
      <c r="AR69" s="407">
        <v>0</v>
      </c>
      <c r="AT69" s="406">
        <v>0</v>
      </c>
      <c r="AU69" s="407">
        <v>0</v>
      </c>
      <c r="AV69" s="408">
        <v>0</v>
      </c>
      <c r="AW69" s="407">
        <v>0</v>
      </c>
      <c r="AX69" s="408">
        <v>0</v>
      </c>
      <c r="AY69" s="407">
        <v>0</v>
      </c>
      <c r="AZ69" s="408">
        <v>0</v>
      </c>
      <c r="BA69" s="407">
        <v>0</v>
      </c>
      <c r="BB69" s="408">
        <v>0</v>
      </c>
      <c r="BC69" s="407">
        <v>0</v>
      </c>
    </row>
    <row r="70" spans="1:55" x14ac:dyDescent="0.35">
      <c r="A70" s="385" cm="1">
        <f t="array" ref="A70">IFERROR(_xlfn.IFS(AND(F70="Renta Variable",O70=1),IFERROR(MATCH(B70,[1]RV_Det!C:C,0),"Rev"),AND(J70="Corporativa",O70=1,I70="EM"),IFERROR(MATCH(B70,[1]RF_Corps!B:B,0),"Rev"),AND(F70="Alternativos",O70=1),IFERROR(MATCH(B70,[1]Rep4!C:C,0),"Rev")),"")</f>
        <v>75</v>
      </c>
      <c r="B70" s="394" t="s">
        <v>753</v>
      </c>
      <c r="C70" s="409" t="s">
        <v>754</v>
      </c>
      <c r="D70" s="395" t="s">
        <v>754</v>
      </c>
      <c r="E70" s="396" t="str">
        <f>IF(B70="","",INDEX([1]CatGlob!$S:$S,IFERROR(MATCH(MID(B70,7,1),[1]CatGlob!$R:$R,0),MATCH(MID(B70,1,2),[1]CatGlob!$R:$R,0))))</f>
        <v>DOL</v>
      </c>
      <c r="F70" s="397" t="s">
        <v>618</v>
      </c>
      <c r="G70" s="398" t="s">
        <v>229</v>
      </c>
      <c r="H70" s="399" t="s">
        <v>237</v>
      </c>
      <c r="I70" s="399" t="s">
        <v>237</v>
      </c>
      <c r="J70" s="399" t="s">
        <v>600</v>
      </c>
      <c r="K70" s="396" t="s">
        <v>600</v>
      </c>
      <c r="L70" s="400" t="str">
        <f>IF(ISERROR(MATCH(M70,M$10:M69,0)),M70,"")</f>
        <v/>
      </c>
      <c r="M70" s="401" t="str">
        <f>IF(B70="","",IF(ISERROR(MATCH(F70&amp;"_"&amp;G70&amp;"_"&amp;H70&amp;"_"&amp;I70&amp;"_"&amp;J70&amp;IF(K70="","","_"&amp;K70),[1]CatGlob!$B:$B,0)),F70&amp;"_"&amp;G70&amp;"_"&amp;H70&amp;"_"&amp;I70&amp;"_"&amp;J70&amp;IF(K70="","","_"&amp;K70),INDEX([1]CatGlob!$C:$C,MATCH(F70&amp;"_"&amp;G70&amp;"_"&amp;H70&amp;"_"&amp;I70&amp;"_"&amp;J70&amp;IF(K70="","","_"&amp;K70),[1]CatGlob!$B:$B,0))))</f>
        <v>ALT_I_PE_PE</v>
      </c>
      <c r="N70" s="402" t="str">
        <f t="shared" si="3"/>
        <v/>
      </c>
      <c r="O70" s="402">
        <f t="shared" si="2"/>
        <v>1</v>
      </c>
      <c r="P70" s="401" t="str">
        <f>IF(LEN(B70)&gt;8,INDEX([1]CatGlob!$X:$X,MATCH(M70,[1]CatGlob!$W:$W,0)),"")</f>
        <v>ALT</v>
      </c>
      <c r="Q70" s="403" t="str">
        <f>INDEX([1]CatGlob!P:P,MATCH(M70,[1]CatGlob!O:O,0))</f>
        <v>ALT</v>
      </c>
      <c r="R70" s="403" t="s">
        <v>601</v>
      </c>
      <c r="S70" s="403" t="s">
        <v>601</v>
      </c>
      <c r="T70" s="403" t="str">
        <f>INDEX([1]CatGlob!$D:$D,MATCH($M70,[1]CatGlob!$C:$C,0))</f>
        <v>PE</v>
      </c>
      <c r="U70" s="403" t="s">
        <v>619</v>
      </c>
      <c r="V70" s="404" t="str">
        <f>INDEX([1]CatGlob!$F:$F,MATCH($M70,[1]CatGlob!$C:$C,0))</f>
        <v>-</v>
      </c>
      <c r="W70" s="405"/>
      <c r="X70" s="406">
        <v>0</v>
      </c>
      <c r="Y70" s="407">
        <v>0</v>
      </c>
      <c r="Z70" s="408">
        <v>0</v>
      </c>
      <c r="AA70" s="407">
        <v>0</v>
      </c>
      <c r="AB70" s="408">
        <v>0</v>
      </c>
      <c r="AC70" s="407">
        <v>0</v>
      </c>
      <c r="AD70" s="408">
        <v>0</v>
      </c>
      <c r="AE70" s="407">
        <v>0</v>
      </c>
      <c r="AF70" s="408">
        <v>0</v>
      </c>
      <c r="AG70" s="407">
        <v>0</v>
      </c>
      <c r="AI70" s="406">
        <v>0</v>
      </c>
      <c r="AJ70" s="407">
        <v>0</v>
      </c>
      <c r="AK70" s="408">
        <v>0</v>
      </c>
      <c r="AL70" s="407">
        <v>0</v>
      </c>
      <c r="AM70" s="408">
        <v>0</v>
      </c>
      <c r="AN70" s="407">
        <v>0</v>
      </c>
      <c r="AO70" s="408">
        <v>-1.4881493513182601E-3</v>
      </c>
      <c r="AP70" s="407">
        <v>0</v>
      </c>
      <c r="AQ70" s="408">
        <v>-3.9719408941525598E-4</v>
      </c>
      <c r="AR70" s="407">
        <v>0</v>
      </c>
      <c r="AT70" s="406">
        <v>0</v>
      </c>
      <c r="AU70" s="407">
        <v>0</v>
      </c>
      <c r="AV70" s="408">
        <v>0</v>
      </c>
      <c r="AW70" s="407">
        <v>0</v>
      </c>
      <c r="AX70" s="408">
        <v>0</v>
      </c>
      <c r="AY70" s="407">
        <v>0</v>
      </c>
      <c r="AZ70" s="408">
        <v>-1.36170514788053E-3</v>
      </c>
      <c r="BA70" s="407">
        <v>0</v>
      </c>
      <c r="BB70" s="408">
        <v>-3.98403210538053E-4</v>
      </c>
      <c r="BC70" s="407">
        <v>0</v>
      </c>
    </row>
    <row r="71" spans="1:55" x14ac:dyDescent="0.35">
      <c r="A71" s="385" cm="1">
        <f t="array" ref="A71">IFERROR(_xlfn.IFS(AND(F71="Renta Variable",O71=1),IFERROR(MATCH(B71,[1]RV_Det!C:C,0),"Rev"),AND(J71="Corporativa",O71=1,I71="EM"),IFERROR(MATCH(B71,[1]RF_Corps!B:B,0),"Rev"),AND(F71="Alternativos",O71=1),IFERROR(MATCH(B71,[1]Rep4!C:C,0),"Rev")),"")</f>
        <v>105</v>
      </c>
      <c r="B71" s="394" t="s">
        <v>755</v>
      </c>
      <c r="C71" s="409" t="s">
        <v>756</v>
      </c>
      <c r="D71" s="395" t="s">
        <v>757</v>
      </c>
      <c r="E71" s="396" t="str">
        <f>IF(B71="","",INDEX([1]CatGlob!$S:$S,IFERROR(MATCH(MID(B71,7,1),[1]CatGlob!$R:$R,0),MATCH(MID(B71,1,2),[1]CatGlob!$R:$R,0))))</f>
        <v>DOL</v>
      </c>
      <c r="F71" s="397" t="s">
        <v>618</v>
      </c>
      <c r="G71" s="398" t="s">
        <v>229</v>
      </c>
      <c r="H71" s="399" t="s">
        <v>237</v>
      </c>
      <c r="I71" s="399" t="s">
        <v>237</v>
      </c>
      <c r="J71" s="399" t="s">
        <v>600</v>
      </c>
      <c r="K71" s="396" t="s">
        <v>600</v>
      </c>
      <c r="L71" s="400" t="str">
        <f>IF(ISERROR(MATCH(M71,M$10:M70,0)),M71,"")</f>
        <v/>
      </c>
      <c r="M71" s="401" t="str">
        <f>IF(B71="","",IF(ISERROR(MATCH(F71&amp;"_"&amp;G71&amp;"_"&amp;H71&amp;"_"&amp;I71&amp;"_"&amp;J71&amp;IF(K71="","","_"&amp;K71),[1]CatGlob!$B:$B,0)),F71&amp;"_"&amp;G71&amp;"_"&amp;H71&amp;"_"&amp;I71&amp;"_"&amp;J71&amp;IF(K71="","","_"&amp;K71),INDEX([1]CatGlob!$C:$C,MATCH(F71&amp;"_"&amp;G71&amp;"_"&amp;H71&amp;"_"&amp;I71&amp;"_"&amp;J71&amp;IF(K71="","","_"&amp;K71),[1]CatGlob!$B:$B,0))))</f>
        <v>ALT_I_PE_PE</v>
      </c>
      <c r="N71" s="402" t="str">
        <f t="shared" si="3"/>
        <v/>
      </c>
      <c r="O71" s="402">
        <f t="shared" si="2"/>
        <v>1</v>
      </c>
      <c r="P71" s="401" t="str">
        <f>IF(LEN(B71)&gt;8,INDEX([1]CatGlob!$X:$X,MATCH(M71,[1]CatGlob!$W:$W,0)),"")</f>
        <v>ALT</v>
      </c>
      <c r="Q71" s="403" t="str">
        <f>INDEX([1]CatGlob!P:P,MATCH(M71,[1]CatGlob!O:O,0))</f>
        <v>ALT</v>
      </c>
      <c r="R71" s="403" t="s">
        <v>601</v>
      </c>
      <c r="S71" s="403" t="s">
        <v>601</v>
      </c>
      <c r="T71" s="403" t="str">
        <f>INDEX([1]CatGlob!$D:$D,MATCH($M71,[1]CatGlob!$C:$C,0))</f>
        <v>PE</v>
      </c>
      <c r="U71" s="403" t="s">
        <v>619</v>
      </c>
      <c r="V71" s="404" t="str">
        <f>INDEX([1]CatGlob!$F:$F,MATCH($M71,[1]CatGlob!$C:$C,0))</f>
        <v>-</v>
      </c>
      <c r="W71" s="405"/>
      <c r="X71" s="406">
        <v>0</v>
      </c>
      <c r="Y71" s="407">
        <v>0</v>
      </c>
      <c r="Z71" s="408">
        <v>0</v>
      </c>
      <c r="AA71" s="407">
        <v>0</v>
      </c>
      <c r="AB71" s="408">
        <v>0</v>
      </c>
      <c r="AC71" s="407">
        <v>0</v>
      </c>
      <c r="AD71" s="408">
        <v>0</v>
      </c>
      <c r="AE71" s="407">
        <v>0</v>
      </c>
      <c r="AF71" s="408">
        <v>0</v>
      </c>
      <c r="AG71" s="407">
        <v>0</v>
      </c>
      <c r="AI71" s="406">
        <v>0</v>
      </c>
      <c r="AJ71" s="407">
        <v>0</v>
      </c>
      <c r="AK71" s="408">
        <v>0</v>
      </c>
      <c r="AL71" s="407">
        <v>0</v>
      </c>
      <c r="AM71" s="408">
        <v>0</v>
      </c>
      <c r="AN71" s="407">
        <v>0</v>
      </c>
      <c r="AO71" s="408">
        <v>-1.1285321454792001E-3</v>
      </c>
      <c r="AP71" s="407">
        <v>0</v>
      </c>
      <c r="AQ71" s="408">
        <v>-3.01210558941803E-4</v>
      </c>
      <c r="AR71" s="407">
        <v>0</v>
      </c>
      <c r="AT71" s="406">
        <v>0</v>
      </c>
      <c r="AU71" s="407">
        <v>0</v>
      </c>
      <c r="AV71" s="408">
        <v>0</v>
      </c>
      <c r="AW71" s="407">
        <v>0</v>
      </c>
      <c r="AX71" s="408">
        <v>0</v>
      </c>
      <c r="AY71" s="407">
        <v>0</v>
      </c>
      <c r="AZ71" s="408">
        <v>-1.37658299638577E-3</v>
      </c>
      <c r="BA71" s="407">
        <v>0</v>
      </c>
      <c r="BB71" s="408">
        <v>-4.0275612248790799E-4</v>
      </c>
      <c r="BC71" s="407">
        <v>0</v>
      </c>
    </row>
    <row r="72" spans="1:55" x14ac:dyDescent="0.35">
      <c r="A72" s="385" cm="1">
        <f t="array" ref="A72">IFERROR(_xlfn.IFS(AND(F72="Renta Variable",O72=1),IFERROR(MATCH(B72,[1]RV_Det!C:C,0),"Rev"),AND(J72="Corporativa",O72=1,I72="EM"),IFERROR(MATCH(B72,[1]RF_Corps!B:B,0),"Rev"),AND(F72="Alternativos",O72=1),IFERROR(MATCH(B72,[1]Rep4!C:C,0),"Rev")),"")</f>
        <v>116</v>
      </c>
      <c r="B72" s="394" t="s">
        <v>758</v>
      </c>
      <c r="C72" s="409" t="s">
        <v>759</v>
      </c>
      <c r="D72" s="395" t="s">
        <v>759</v>
      </c>
      <c r="E72" s="396" t="str">
        <f>IF(B72="","",INDEX([1]CatGlob!$S:$S,IFERROR(MATCH(MID(B72,7,1),[1]CatGlob!$R:$R,0),MATCH(MID(B72,1,2),[1]CatGlob!$R:$R,0))))</f>
        <v>EUR</v>
      </c>
      <c r="F72" s="397" t="s">
        <v>618</v>
      </c>
      <c r="G72" s="398" t="s">
        <v>229</v>
      </c>
      <c r="H72" s="399" t="s">
        <v>237</v>
      </c>
      <c r="I72" s="399" t="s">
        <v>237</v>
      </c>
      <c r="J72" s="399" t="s">
        <v>600</v>
      </c>
      <c r="K72" s="396" t="s">
        <v>600</v>
      </c>
      <c r="L72" s="400" t="str">
        <f>IF(ISERROR(MATCH(M72,M$10:M71,0)),M72,"")</f>
        <v/>
      </c>
      <c r="M72" s="401" t="str">
        <f>IF(B72="","",IF(ISERROR(MATCH(F72&amp;"_"&amp;G72&amp;"_"&amp;H72&amp;"_"&amp;I72&amp;"_"&amp;J72&amp;IF(K72="","","_"&amp;K72),[1]CatGlob!$B:$B,0)),F72&amp;"_"&amp;G72&amp;"_"&amp;H72&amp;"_"&amp;I72&amp;"_"&amp;J72&amp;IF(K72="","","_"&amp;K72),INDEX([1]CatGlob!$C:$C,MATCH(F72&amp;"_"&amp;G72&amp;"_"&amp;H72&amp;"_"&amp;I72&amp;"_"&amp;J72&amp;IF(K72="","","_"&amp;K72),[1]CatGlob!$B:$B,0))))</f>
        <v>ALT_I_PE_PE</v>
      </c>
      <c r="N72" s="402" t="str">
        <f t="shared" si="3"/>
        <v/>
      </c>
      <c r="O72" s="402">
        <f t="shared" si="2"/>
        <v>1</v>
      </c>
      <c r="P72" s="401" t="str">
        <f>IF(LEN(B72)&gt;8,INDEX([1]CatGlob!$X:$X,MATCH(M72,[1]CatGlob!$W:$W,0)),"")</f>
        <v>ALT</v>
      </c>
      <c r="Q72" s="403" t="str">
        <f>INDEX([1]CatGlob!P:P,MATCH(M72,[1]CatGlob!O:O,0))</f>
        <v>ALT</v>
      </c>
      <c r="R72" s="403" t="s">
        <v>601</v>
      </c>
      <c r="S72" s="403" t="s">
        <v>601</v>
      </c>
      <c r="T72" s="403" t="str">
        <f>INDEX([1]CatGlob!$D:$D,MATCH($M72,[1]CatGlob!$C:$C,0))</f>
        <v>PE</v>
      </c>
      <c r="U72" s="403" t="s">
        <v>619</v>
      </c>
      <c r="V72" s="404" t="str">
        <f>INDEX([1]CatGlob!$F:$F,MATCH($M72,[1]CatGlob!$C:$C,0))</f>
        <v>-</v>
      </c>
      <c r="W72" s="405"/>
      <c r="X72" s="406">
        <v>0</v>
      </c>
      <c r="Y72" s="407">
        <v>0</v>
      </c>
      <c r="Z72" s="408">
        <v>0</v>
      </c>
      <c r="AA72" s="407">
        <v>0</v>
      </c>
      <c r="AB72" s="408">
        <v>0</v>
      </c>
      <c r="AC72" s="407">
        <v>0</v>
      </c>
      <c r="AD72" s="408">
        <v>0</v>
      </c>
      <c r="AE72" s="407">
        <v>0</v>
      </c>
      <c r="AF72" s="408">
        <v>0</v>
      </c>
      <c r="AG72" s="407">
        <v>0</v>
      </c>
      <c r="AI72" s="406">
        <v>0</v>
      </c>
      <c r="AJ72" s="407">
        <v>0</v>
      </c>
      <c r="AK72" s="408">
        <v>0</v>
      </c>
      <c r="AL72" s="407">
        <v>0</v>
      </c>
      <c r="AM72" s="408">
        <v>0</v>
      </c>
      <c r="AN72" s="407">
        <v>0</v>
      </c>
      <c r="AO72" s="408">
        <v>0</v>
      </c>
      <c r="AP72" s="407">
        <v>0</v>
      </c>
      <c r="AQ72" s="408">
        <v>0</v>
      </c>
      <c r="AR72" s="407">
        <v>0</v>
      </c>
      <c r="AT72" s="406">
        <v>0</v>
      </c>
      <c r="AU72" s="407">
        <v>0</v>
      </c>
      <c r="AV72" s="408">
        <v>-1.6279435706635899E-3</v>
      </c>
      <c r="AW72" s="407">
        <v>0</v>
      </c>
      <c r="AX72" s="408">
        <v>0</v>
      </c>
      <c r="AY72" s="407">
        <v>0</v>
      </c>
      <c r="AZ72" s="408">
        <v>0</v>
      </c>
      <c r="BA72" s="407">
        <v>0</v>
      </c>
      <c r="BB72" s="408">
        <v>-7.45084520036088E-4</v>
      </c>
      <c r="BC72" s="407">
        <v>0</v>
      </c>
    </row>
    <row r="73" spans="1:55" x14ac:dyDescent="0.35">
      <c r="A73" s="385" cm="1">
        <f t="array" ref="A73">IFERROR(_xlfn.IFS(AND(F73="Renta Variable",O73=1),IFERROR(MATCH(B73,[1]RV_Det!C:C,0),"Rev"),AND(J73="Corporativa",O73=1,I73="EM"),IFERROR(MATCH(B73,[1]RF_Corps!B:B,0),"Rev"),AND(F73="Alternativos",O73=1),IFERROR(MATCH(B73,[1]Rep4!C:C,0),"Rev")),"")</f>
        <v>117</v>
      </c>
      <c r="B73" s="394" t="s">
        <v>760</v>
      </c>
      <c r="C73" s="409" t="s">
        <v>761</v>
      </c>
      <c r="D73" s="395" t="s">
        <v>761</v>
      </c>
      <c r="E73" s="396" t="str">
        <f>IF(B73="","",INDEX([1]CatGlob!$S:$S,IFERROR(MATCH(MID(B73,7,1),[1]CatGlob!$R:$R,0),MATCH(MID(B73,1,2),[1]CatGlob!$R:$R,0))))</f>
        <v>EUR</v>
      </c>
      <c r="F73" s="397" t="s">
        <v>618</v>
      </c>
      <c r="G73" s="398" t="s">
        <v>229</v>
      </c>
      <c r="H73" s="399" t="s">
        <v>237</v>
      </c>
      <c r="I73" s="399" t="s">
        <v>237</v>
      </c>
      <c r="J73" s="399" t="s">
        <v>600</v>
      </c>
      <c r="K73" s="396" t="s">
        <v>600</v>
      </c>
      <c r="L73" s="400" t="str">
        <f>IF(ISERROR(MATCH(M73,M$10:M72,0)),M73,"")</f>
        <v/>
      </c>
      <c r="M73" s="401" t="str">
        <f>IF(B73="","",IF(ISERROR(MATCH(F73&amp;"_"&amp;G73&amp;"_"&amp;H73&amp;"_"&amp;I73&amp;"_"&amp;J73&amp;IF(K73="","","_"&amp;K73),[1]CatGlob!$B:$B,0)),F73&amp;"_"&amp;G73&amp;"_"&amp;H73&amp;"_"&amp;I73&amp;"_"&amp;J73&amp;IF(K73="","","_"&amp;K73),INDEX([1]CatGlob!$C:$C,MATCH(F73&amp;"_"&amp;G73&amp;"_"&amp;H73&amp;"_"&amp;I73&amp;"_"&amp;J73&amp;IF(K73="","","_"&amp;K73),[1]CatGlob!$B:$B,0))))</f>
        <v>ALT_I_PE_PE</v>
      </c>
      <c r="N73" s="402" t="str">
        <f t="shared" si="3"/>
        <v/>
      </c>
      <c r="O73" s="402">
        <f t="shared" si="2"/>
        <v>1</v>
      </c>
      <c r="P73" s="401" t="str">
        <f>IF(LEN(B73)&gt;8,INDEX([1]CatGlob!$X:$X,MATCH(M73,[1]CatGlob!$W:$W,0)),"")</f>
        <v>ALT</v>
      </c>
      <c r="Q73" s="403" t="str">
        <f>INDEX([1]CatGlob!P:P,MATCH(M73,[1]CatGlob!O:O,0))</f>
        <v>ALT</v>
      </c>
      <c r="R73" s="403" t="s">
        <v>601</v>
      </c>
      <c r="S73" s="403" t="s">
        <v>601</v>
      </c>
      <c r="T73" s="403" t="str">
        <f>INDEX([1]CatGlob!$D:$D,MATCH($M73,[1]CatGlob!$C:$C,0))</f>
        <v>PE</v>
      </c>
      <c r="U73" s="403" t="s">
        <v>619</v>
      </c>
      <c r="V73" s="404" t="str">
        <f>INDEX([1]CatGlob!$F:$F,MATCH($M73,[1]CatGlob!$C:$C,0))</f>
        <v>-</v>
      </c>
      <c r="W73" s="405"/>
      <c r="X73" s="406">
        <v>0</v>
      </c>
      <c r="Y73" s="407">
        <v>0</v>
      </c>
      <c r="Z73" s="408">
        <v>0</v>
      </c>
      <c r="AA73" s="407">
        <v>0</v>
      </c>
      <c r="AB73" s="408">
        <v>0</v>
      </c>
      <c r="AC73" s="407">
        <v>0</v>
      </c>
      <c r="AD73" s="408">
        <v>0</v>
      </c>
      <c r="AE73" s="407">
        <v>0</v>
      </c>
      <c r="AF73" s="408">
        <v>0</v>
      </c>
      <c r="AG73" s="407">
        <v>0</v>
      </c>
      <c r="AI73" s="406">
        <v>0</v>
      </c>
      <c r="AJ73" s="407">
        <v>0</v>
      </c>
      <c r="AK73" s="408">
        <v>0</v>
      </c>
      <c r="AL73" s="407">
        <v>0</v>
      </c>
      <c r="AM73" s="408">
        <v>0</v>
      </c>
      <c r="AN73" s="407">
        <v>0</v>
      </c>
      <c r="AO73" s="408">
        <v>0</v>
      </c>
      <c r="AP73" s="407">
        <v>0</v>
      </c>
      <c r="AQ73" s="408">
        <v>0</v>
      </c>
      <c r="AR73" s="407">
        <v>0</v>
      </c>
      <c r="AT73" s="406">
        <v>0</v>
      </c>
      <c r="AU73" s="407">
        <v>0</v>
      </c>
      <c r="AV73" s="408">
        <v>-1.9178518852236599E-3</v>
      </c>
      <c r="AW73" s="407">
        <v>0</v>
      </c>
      <c r="AX73" s="408">
        <v>0</v>
      </c>
      <c r="AY73" s="407">
        <v>0</v>
      </c>
      <c r="AZ73" s="408">
        <v>0</v>
      </c>
      <c r="BA73" s="407">
        <v>0</v>
      </c>
      <c r="BB73" s="408">
        <v>-8.7777105862440899E-4</v>
      </c>
      <c r="BC73" s="407">
        <v>0</v>
      </c>
    </row>
    <row r="74" spans="1:55" x14ac:dyDescent="0.35">
      <c r="A74" s="385" cm="1">
        <f t="array" ref="A74">IFERROR(_xlfn.IFS(AND(F74="Renta Variable",O74=1),IFERROR(MATCH(B74,[1]RV_Det!C:C,0),"Rev"),AND(J74="Corporativa",O74=1,I74="EM"),IFERROR(MATCH(B74,[1]RF_Corps!B:B,0),"Rev"),AND(F74="Alternativos",O74=1),IFERROR(MATCH(B74,[1]Rep4!C:C,0),"Rev")),"")</f>
        <v>99</v>
      </c>
      <c r="B74" s="394" t="s">
        <v>762</v>
      </c>
      <c r="C74" s="409" t="s">
        <v>763</v>
      </c>
      <c r="D74" s="395" t="s">
        <v>763</v>
      </c>
      <c r="E74" s="396" t="str">
        <f>IF(B74="","",INDEX([1]CatGlob!$S:$S,IFERROR(MATCH(MID(B74,7,1),[1]CatGlob!$R:$R,0),MATCH(MID(B74,1,2),[1]CatGlob!$R:$R,0))))</f>
        <v>DOL</v>
      </c>
      <c r="F74" s="397" t="s">
        <v>618</v>
      </c>
      <c r="G74" s="398" t="s">
        <v>229</v>
      </c>
      <c r="H74" s="399" t="s">
        <v>237</v>
      </c>
      <c r="I74" s="399" t="s">
        <v>237</v>
      </c>
      <c r="J74" s="399" t="s">
        <v>600</v>
      </c>
      <c r="K74" s="396" t="s">
        <v>600</v>
      </c>
      <c r="L74" s="400" t="str">
        <f>IF(ISERROR(MATCH(M74,M$10:M73,0)),M74,"")</f>
        <v/>
      </c>
      <c r="M74" s="401" t="str">
        <f>IF(B74="","",IF(ISERROR(MATCH(F74&amp;"_"&amp;G74&amp;"_"&amp;H74&amp;"_"&amp;I74&amp;"_"&amp;J74&amp;IF(K74="","","_"&amp;K74),[1]CatGlob!$B:$B,0)),F74&amp;"_"&amp;G74&amp;"_"&amp;H74&amp;"_"&amp;I74&amp;"_"&amp;J74&amp;IF(K74="","","_"&amp;K74),INDEX([1]CatGlob!$C:$C,MATCH(F74&amp;"_"&amp;G74&amp;"_"&amp;H74&amp;"_"&amp;I74&amp;"_"&amp;J74&amp;IF(K74="","","_"&amp;K74),[1]CatGlob!$B:$B,0))))</f>
        <v>ALT_I_PE_PE</v>
      </c>
      <c r="N74" s="402" t="str">
        <f t="shared" si="3"/>
        <v/>
      </c>
      <c r="O74" s="402">
        <f t="shared" si="2"/>
        <v>1</v>
      </c>
      <c r="P74" s="401" t="str">
        <f>IF(LEN(B74)&gt;8,INDEX([1]CatGlob!$X:$X,MATCH(M74,[1]CatGlob!$W:$W,0)),"")</f>
        <v>ALT</v>
      </c>
      <c r="Q74" s="403" t="str">
        <f>INDEX([1]CatGlob!P:P,MATCH(M74,[1]CatGlob!O:O,0))</f>
        <v>ALT</v>
      </c>
      <c r="R74" s="403" t="s">
        <v>601</v>
      </c>
      <c r="S74" s="403" t="s">
        <v>601</v>
      </c>
      <c r="T74" s="403" t="str">
        <f>INDEX([1]CatGlob!$D:$D,MATCH($M74,[1]CatGlob!$C:$C,0))</f>
        <v>PE</v>
      </c>
      <c r="U74" s="403" t="s">
        <v>619</v>
      </c>
      <c r="V74" s="404" t="str">
        <f>INDEX([1]CatGlob!$F:$F,MATCH($M74,[1]CatGlob!$C:$C,0))</f>
        <v>-</v>
      </c>
      <c r="W74" s="405"/>
      <c r="X74" s="406">
        <v>0</v>
      </c>
      <c r="Y74" s="407">
        <v>0</v>
      </c>
      <c r="Z74" s="408">
        <v>0</v>
      </c>
      <c r="AA74" s="407">
        <v>0</v>
      </c>
      <c r="AB74" s="408">
        <v>0</v>
      </c>
      <c r="AC74" s="407">
        <v>0</v>
      </c>
      <c r="AD74" s="408">
        <v>0</v>
      </c>
      <c r="AE74" s="407">
        <v>0</v>
      </c>
      <c r="AF74" s="408">
        <v>0</v>
      </c>
      <c r="AG74" s="407">
        <v>0</v>
      </c>
      <c r="AI74" s="406">
        <v>1.22243073376067E-2</v>
      </c>
      <c r="AJ74" s="407">
        <v>-0.14849105606118401</v>
      </c>
      <c r="AK74" s="408">
        <v>1.22243073376067E-2</v>
      </c>
      <c r="AL74" s="407">
        <v>-0.14849105606118401</v>
      </c>
      <c r="AM74" s="408">
        <v>1.22243073376067E-2</v>
      </c>
      <c r="AN74" s="407">
        <v>-0.14849105606118401</v>
      </c>
      <c r="AO74" s="408">
        <v>1.22243073376067E-2</v>
      </c>
      <c r="AP74" s="407">
        <v>-0.14849105606118401</v>
      </c>
      <c r="AQ74" s="408">
        <v>1.22243073376067E-2</v>
      </c>
      <c r="AR74" s="407">
        <v>-0.14849105606118401</v>
      </c>
      <c r="AT74" s="406">
        <v>0</v>
      </c>
      <c r="AU74" s="407">
        <v>0</v>
      </c>
      <c r="AV74" s="408">
        <v>0</v>
      </c>
      <c r="AW74" s="407">
        <v>0</v>
      </c>
      <c r="AX74" s="408">
        <v>0</v>
      </c>
      <c r="AY74" s="407">
        <v>0</v>
      </c>
      <c r="AZ74" s="408">
        <v>0</v>
      </c>
      <c r="BA74" s="407">
        <v>0</v>
      </c>
      <c r="BB74" s="408">
        <v>0</v>
      </c>
      <c r="BC74" s="407">
        <v>0</v>
      </c>
    </row>
    <row r="75" spans="1:55" x14ac:dyDescent="0.35">
      <c r="A75" s="385" cm="1">
        <f t="array" ref="A75">IFERROR(_xlfn.IFS(AND(F75="Renta Variable",O75=1),IFERROR(MATCH(B75,[1]RV_Det!C:C,0),"Rev"),AND(J75="Corporativa",O75=1,I75="EM"),IFERROR(MATCH(B75,[1]RF_Corps!B:B,0),"Rev"),AND(F75="Alternativos",O75=1),IFERROR(MATCH(B75,[1]Rep4!C:C,0),"Rev")),"")</f>
        <v>101</v>
      </c>
      <c r="B75" s="394" t="s">
        <v>764</v>
      </c>
      <c r="C75" s="409" t="s">
        <v>765</v>
      </c>
      <c r="D75" s="395" t="s">
        <v>765</v>
      </c>
      <c r="E75" s="396" t="str">
        <f>IF(B75="","",INDEX([1]CatGlob!$S:$S,IFERROR(MATCH(MID(B75,7,1),[1]CatGlob!$R:$R,0),MATCH(MID(B75,1,2),[1]CatGlob!$R:$R,0))))</f>
        <v>EUR</v>
      </c>
      <c r="F75" s="397" t="s">
        <v>618</v>
      </c>
      <c r="G75" s="398" t="s">
        <v>229</v>
      </c>
      <c r="H75" s="399" t="s">
        <v>237</v>
      </c>
      <c r="I75" s="399" t="s">
        <v>237</v>
      </c>
      <c r="J75" s="399" t="s">
        <v>600</v>
      </c>
      <c r="K75" s="396" t="s">
        <v>600</v>
      </c>
      <c r="L75" s="400" t="str">
        <f>IF(ISERROR(MATCH(M75,M$10:M74,0)),M75,"")</f>
        <v/>
      </c>
      <c r="M75" s="401" t="str">
        <f>IF(B75="","",IF(ISERROR(MATCH(F75&amp;"_"&amp;G75&amp;"_"&amp;H75&amp;"_"&amp;I75&amp;"_"&amp;J75&amp;IF(K75="","","_"&amp;K75),[1]CatGlob!$B:$B,0)),F75&amp;"_"&amp;G75&amp;"_"&amp;H75&amp;"_"&amp;I75&amp;"_"&amp;J75&amp;IF(K75="","","_"&amp;K75),INDEX([1]CatGlob!$C:$C,MATCH(F75&amp;"_"&amp;G75&amp;"_"&amp;H75&amp;"_"&amp;I75&amp;"_"&amp;J75&amp;IF(K75="","","_"&amp;K75),[1]CatGlob!$B:$B,0))))</f>
        <v>ALT_I_PE_PE</v>
      </c>
      <c r="N75" s="402" t="str">
        <f t="shared" si="3"/>
        <v/>
      </c>
      <c r="O75" s="402">
        <f t="shared" ref="O75:O138" si="4">IF(SUM(ABS(AF75),ABS(AQ75),ABS(BB75))&lt;&gt;0,1,"")</f>
        <v>1</v>
      </c>
      <c r="P75" s="401" t="str">
        <f>IF(LEN(B75)&gt;8,INDEX([1]CatGlob!$X:$X,MATCH(M75,[1]CatGlob!$W:$W,0)),"")</f>
        <v>ALT</v>
      </c>
      <c r="Q75" s="403" t="str">
        <f>INDEX([1]CatGlob!P:P,MATCH(M75,[1]CatGlob!O:O,0))</f>
        <v>ALT</v>
      </c>
      <c r="R75" s="403" t="s">
        <v>601</v>
      </c>
      <c r="S75" s="403" t="s">
        <v>601</v>
      </c>
      <c r="T75" s="403" t="str">
        <f>INDEX([1]CatGlob!$D:$D,MATCH($M75,[1]CatGlob!$C:$C,0))</f>
        <v>PE</v>
      </c>
      <c r="U75" s="403" t="s">
        <v>619</v>
      </c>
      <c r="V75" s="404" t="str">
        <f>INDEX([1]CatGlob!$F:$F,MATCH($M75,[1]CatGlob!$C:$C,0))</f>
        <v>-</v>
      </c>
      <c r="W75" s="405"/>
      <c r="X75" s="406">
        <v>0</v>
      </c>
      <c r="Y75" s="407">
        <v>0</v>
      </c>
      <c r="Z75" s="408">
        <v>0</v>
      </c>
      <c r="AA75" s="407">
        <v>0</v>
      </c>
      <c r="AB75" s="408">
        <v>0</v>
      </c>
      <c r="AC75" s="407">
        <v>0</v>
      </c>
      <c r="AD75" s="408">
        <v>0</v>
      </c>
      <c r="AE75" s="407">
        <v>0</v>
      </c>
      <c r="AF75" s="408">
        <v>0</v>
      </c>
      <c r="AG75" s="407">
        <v>0</v>
      </c>
      <c r="AI75" s="406">
        <v>9.0405765569177604E-4</v>
      </c>
      <c r="AJ75" s="407">
        <v>0</v>
      </c>
      <c r="AK75" s="408">
        <v>9.0405765569177604E-4</v>
      </c>
      <c r="AL75" s="407">
        <v>0</v>
      </c>
      <c r="AM75" s="408">
        <v>9.0405765569177604E-4</v>
      </c>
      <c r="AN75" s="407">
        <v>0</v>
      </c>
      <c r="AO75" s="408">
        <v>-4.5139255393064799E-3</v>
      </c>
      <c r="AP75" s="407">
        <v>0</v>
      </c>
      <c r="AQ75" s="408">
        <v>-5.4202764461640598E-4</v>
      </c>
      <c r="AR75" s="407">
        <v>0</v>
      </c>
      <c r="AT75" s="406">
        <v>0</v>
      </c>
      <c r="AU75" s="407">
        <v>0</v>
      </c>
      <c r="AV75" s="408">
        <v>0</v>
      </c>
      <c r="AW75" s="407">
        <v>0</v>
      </c>
      <c r="AX75" s="408">
        <v>0</v>
      </c>
      <c r="AY75" s="407">
        <v>0</v>
      </c>
      <c r="AZ75" s="408">
        <v>-3.19783188534242E-3</v>
      </c>
      <c r="BA75" s="407">
        <v>0</v>
      </c>
      <c r="BB75" s="408">
        <v>-9.3561112834476704E-4</v>
      </c>
      <c r="BC75" s="407">
        <v>0</v>
      </c>
    </row>
    <row r="76" spans="1:55" x14ac:dyDescent="0.35">
      <c r="A76" s="385" cm="1">
        <f t="array" ref="A76">IFERROR(_xlfn.IFS(AND(F76="Renta Variable",O76=1),IFERROR(MATCH(B76,[1]RV_Det!C:C,0),"Rev"),AND(J76="Corporativa",O76=1,I76="EM"),IFERROR(MATCH(B76,[1]RF_Corps!B:B,0),"Rev"),AND(F76="Alternativos",O76=1),IFERROR(MATCH(B76,[1]Rep4!C:C,0),"Rev")),"")</f>
        <v>102</v>
      </c>
      <c r="B76" s="394" t="s">
        <v>766</v>
      </c>
      <c r="C76" s="409" t="s">
        <v>765</v>
      </c>
      <c r="D76" s="395" t="s">
        <v>765</v>
      </c>
      <c r="E76" s="396" t="str">
        <f>IF(B76="","",INDEX([1]CatGlob!$S:$S,IFERROR(MATCH(MID(B76,7,1),[1]CatGlob!$R:$R,0),MATCH(MID(B76,1,2),[1]CatGlob!$R:$R,0))))</f>
        <v>EUR</v>
      </c>
      <c r="F76" s="397" t="s">
        <v>618</v>
      </c>
      <c r="G76" s="398" t="s">
        <v>229</v>
      </c>
      <c r="H76" s="399" t="s">
        <v>237</v>
      </c>
      <c r="I76" s="399" t="s">
        <v>237</v>
      </c>
      <c r="J76" s="399" t="s">
        <v>600</v>
      </c>
      <c r="K76" s="396" t="s">
        <v>600</v>
      </c>
      <c r="L76" s="400" t="str">
        <f>IF(ISERROR(MATCH(M76,M$10:M75,0)),M76,"")</f>
        <v/>
      </c>
      <c r="M76" s="401" t="str">
        <f>IF(B76="","",IF(ISERROR(MATCH(F76&amp;"_"&amp;G76&amp;"_"&amp;H76&amp;"_"&amp;I76&amp;"_"&amp;J76&amp;IF(K76="","","_"&amp;K76),[1]CatGlob!$B:$B,0)),F76&amp;"_"&amp;G76&amp;"_"&amp;H76&amp;"_"&amp;I76&amp;"_"&amp;J76&amp;IF(K76="","","_"&amp;K76),INDEX([1]CatGlob!$C:$C,MATCH(F76&amp;"_"&amp;G76&amp;"_"&amp;H76&amp;"_"&amp;I76&amp;"_"&amp;J76&amp;IF(K76="","","_"&amp;K76),[1]CatGlob!$B:$B,0))))</f>
        <v>ALT_I_PE_PE</v>
      </c>
      <c r="N76" s="402" t="str">
        <f t="shared" si="3"/>
        <v/>
      </c>
      <c r="O76" s="402">
        <f t="shared" si="4"/>
        <v>1</v>
      </c>
      <c r="P76" s="401" t="str">
        <f>IF(LEN(B76)&gt;8,INDEX([1]CatGlob!$X:$X,MATCH(M76,[1]CatGlob!$W:$W,0)),"")</f>
        <v>ALT</v>
      </c>
      <c r="Q76" s="403" t="str">
        <f>INDEX([1]CatGlob!P:P,MATCH(M76,[1]CatGlob!O:O,0))</f>
        <v>ALT</v>
      </c>
      <c r="R76" s="403" t="s">
        <v>601</v>
      </c>
      <c r="S76" s="403" t="s">
        <v>601</v>
      </c>
      <c r="T76" s="403" t="str">
        <f>INDEX([1]CatGlob!$D:$D,MATCH($M76,[1]CatGlob!$C:$C,0))</f>
        <v>PE</v>
      </c>
      <c r="U76" s="403" t="s">
        <v>619</v>
      </c>
      <c r="V76" s="404" t="str">
        <f>INDEX([1]CatGlob!$F:$F,MATCH($M76,[1]CatGlob!$C:$C,0))</f>
        <v>-</v>
      </c>
      <c r="W76" s="405"/>
      <c r="X76" s="406">
        <v>0</v>
      </c>
      <c r="Y76" s="407">
        <v>0</v>
      </c>
      <c r="Z76" s="408">
        <v>0</v>
      </c>
      <c r="AA76" s="407">
        <v>0</v>
      </c>
      <c r="AB76" s="408">
        <v>0</v>
      </c>
      <c r="AC76" s="407">
        <v>0</v>
      </c>
      <c r="AD76" s="408">
        <v>0</v>
      </c>
      <c r="AE76" s="407">
        <v>0</v>
      </c>
      <c r="AF76" s="408">
        <v>0</v>
      </c>
      <c r="AG76" s="407">
        <v>0</v>
      </c>
      <c r="AI76" s="406">
        <v>1.27118366223545E-3</v>
      </c>
      <c r="AJ76" s="407">
        <v>5.4481015721030701E-3</v>
      </c>
      <c r="AK76" s="408">
        <v>1.27118366223545E-3</v>
      </c>
      <c r="AL76" s="407">
        <v>5.4481015721030701E-3</v>
      </c>
      <c r="AM76" s="408">
        <v>1.27118366223545E-3</v>
      </c>
      <c r="AN76" s="407">
        <v>5.4481015721030701E-3</v>
      </c>
      <c r="AO76" s="408">
        <v>-6.3469719232829604E-3</v>
      </c>
      <c r="AP76" s="407">
        <v>-2.7202164989414999E-2</v>
      </c>
      <c r="AQ76" s="408">
        <v>-7.6213803906642597E-4</v>
      </c>
      <c r="AR76" s="407">
        <v>-3.2664087588523201E-3</v>
      </c>
      <c r="AT76" s="406">
        <v>0</v>
      </c>
      <c r="AU76" s="407">
        <v>0</v>
      </c>
      <c r="AV76" s="408">
        <v>0</v>
      </c>
      <c r="AW76" s="407">
        <v>0</v>
      </c>
      <c r="AX76" s="408">
        <v>0</v>
      </c>
      <c r="AY76" s="407">
        <v>0</v>
      </c>
      <c r="AZ76" s="408">
        <v>-4.4964298319074402E-3</v>
      </c>
      <c r="BA76" s="407">
        <v>-1.92710205171309E-2</v>
      </c>
      <c r="BB76" s="408">
        <v>-1.31555064161965E-3</v>
      </c>
      <c r="BC76" s="407">
        <v>-5.63825175833387E-3</v>
      </c>
    </row>
    <row r="77" spans="1:55" x14ac:dyDescent="0.35">
      <c r="A77" s="385" cm="1">
        <f t="array" ref="A77">IFERROR(_xlfn.IFS(AND(F77="Renta Variable",O77=1),IFERROR(MATCH(B77,[1]RV_Det!C:C,0),"Rev"),AND(J77="Corporativa",O77=1,I77="EM"),IFERROR(MATCH(B77,[1]RF_Corps!B:B,0),"Rev"),AND(F77="Alternativos",O77=1),IFERROR(MATCH(B77,[1]Rep4!C:C,0),"Rev")),"")</f>
        <v>76</v>
      </c>
      <c r="B77" s="394" t="s">
        <v>767</v>
      </c>
      <c r="C77" s="409" t="s">
        <v>768</v>
      </c>
      <c r="D77" s="395" t="s">
        <v>769</v>
      </c>
      <c r="E77" s="396" t="str">
        <f>IF(B77="","",INDEX([1]CatGlob!$S:$S,IFERROR(MATCH(MID(B77,7,1),[1]CatGlob!$R:$R,0),MATCH(MID(B77,1,2),[1]CatGlob!$R:$R,0))))</f>
        <v>DOL</v>
      </c>
      <c r="F77" s="397" t="s">
        <v>618</v>
      </c>
      <c r="G77" s="398" t="s">
        <v>229</v>
      </c>
      <c r="H77" s="399" t="s">
        <v>237</v>
      </c>
      <c r="I77" s="399" t="s">
        <v>237</v>
      </c>
      <c r="J77" s="399" t="s">
        <v>600</v>
      </c>
      <c r="K77" s="396" t="s">
        <v>600</v>
      </c>
      <c r="L77" s="400" t="str">
        <f>IF(ISERROR(MATCH(M77,M$10:M76,0)),M77,"")</f>
        <v/>
      </c>
      <c r="M77" s="401" t="str">
        <f>IF(B77="","",IF(ISERROR(MATCH(F77&amp;"_"&amp;G77&amp;"_"&amp;H77&amp;"_"&amp;I77&amp;"_"&amp;J77&amp;IF(K77="","","_"&amp;K77),[1]CatGlob!$B:$B,0)),F77&amp;"_"&amp;G77&amp;"_"&amp;H77&amp;"_"&amp;I77&amp;"_"&amp;J77&amp;IF(K77="","","_"&amp;K77),INDEX([1]CatGlob!$C:$C,MATCH(F77&amp;"_"&amp;G77&amp;"_"&amp;H77&amp;"_"&amp;I77&amp;"_"&amp;J77&amp;IF(K77="","","_"&amp;K77),[1]CatGlob!$B:$B,0))))</f>
        <v>ALT_I_PE_PE</v>
      </c>
      <c r="N77" s="402" t="str">
        <f t="shared" si="3"/>
        <v/>
      </c>
      <c r="O77" s="402">
        <f t="shared" si="4"/>
        <v>1</v>
      </c>
      <c r="P77" s="401" t="str">
        <f>IF(LEN(B77)&gt;8,INDEX([1]CatGlob!$X:$X,MATCH(M77,[1]CatGlob!$W:$W,0)),"")</f>
        <v>ALT</v>
      </c>
      <c r="Q77" s="403" t="str">
        <f>INDEX([1]CatGlob!P:P,MATCH(M77,[1]CatGlob!O:O,0))</f>
        <v>ALT</v>
      </c>
      <c r="R77" s="403" t="s">
        <v>601</v>
      </c>
      <c r="S77" s="403" t="s">
        <v>601</v>
      </c>
      <c r="T77" s="403" t="str">
        <f>INDEX([1]CatGlob!$D:$D,MATCH($M77,[1]CatGlob!$C:$C,0))</f>
        <v>PE</v>
      </c>
      <c r="U77" s="403" t="s">
        <v>619</v>
      </c>
      <c r="V77" s="404" t="str">
        <f>INDEX([1]CatGlob!$F:$F,MATCH($M77,[1]CatGlob!$C:$C,0))</f>
        <v>-</v>
      </c>
      <c r="W77" s="405"/>
      <c r="X77" s="406">
        <v>0</v>
      </c>
      <c r="Y77" s="407">
        <v>0</v>
      </c>
      <c r="Z77" s="408">
        <v>0</v>
      </c>
      <c r="AA77" s="407">
        <v>0</v>
      </c>
      <c r="AB77" s="408">
        <v>0</v>
      </c>
      <c r="AC77" s="407">
        <v>0</v>
      </c>
      <c r="AD77" s="408">
        <v>0</v>
      </c>
      <c r="AE77" s="407">
        <v>0</v>
      </c>
      <c r="AF77" s="408">
        <v>0</v>
      </c>
      <c r="AG77" s="407">
        <v>0</v>
      </c>
      <c r="AI77" s="406">
        <v>4.8508808810288498E-3</v>
      </c>
      <c r="AJ77" s="407">
        <v>-1.4213657648787199</v>
      </c>
      <c r="AK77" s="408">
        <v>4.8508808810288498E-3</v>
      </c>
      <c r="AL77" s="407">
        <v>-1.4213657648787199</v>
      </c>
      <c r="AM77" s="408">
        <v>3.6767855832050798E-3</v>
      </c>
      <c r="AN77" s="407">
        <v>-1.07734188510067</v>
      </c>
      <c r="AO77" s="408">
        <v>4.8508808810288498E-3</v>
      </c>
      <c r="AP77" s="407">
        <v>-1.4213657648787199</v>
      </c>
      <c r="AQ77" s="408">
        <v>4.3290933473394203E-3</v>
      </c>
      <c r="AR77" s="407">
        <v>-1.26847581455494</v>
      </c>
      <c r="AT77" s="406">
        <v>0</v>
      </c>
      <c r="AU77" s="407">
        <v>0</v>
      </c>
      <c r="AV77" s="408">
        <v>0</v>
      </c>
      <c r="AW77" s="407">
        <v>0</v>
      </c>
      <c r="AX77" s="408">
        <v>0</v>
      </c>
      <c r="AY77" s="407">
        <v>0</v>
      </c>
      <c r="AZ77" s="408">
        <v>0</v>
      </c>
      <c r="BA77" s="407">
        <v>0</v>
      </c>
      <c r="BB77" s="408">
        <v>0</v>
      </c>
      <c r="BC77" s="407">
        <v>0</v>
      </c>
    </row>
    <row r="78" spans="1:55" x14ac:dyDescent="0.35">
      <c r="A78" s="385" cm="1">
        <f t="array" ref="A78">IFERROR(_xlfn.IFS(AND(F78="Renta Variable",O78=1),IFERROR(MATCH(B78,[1]RV_Det!C:C,0),"Rev"),AND(J78="Corporativa",O78=1,I78="EM"),IFERROR(MATCH(B78,[1]RF_Corps!B:B,0),"Rev"),AND(F78="Alternativos",O78=1),IFERROR(MATCH(B78,[1]Rep4!C:C,0),"Rev")),"")</f>
        <v>89</v>
      </c>
      <c r="B78" s="394" t="s">
        <v>770</v>
      </c>
      <c r="C78" s="409" t="s">
        <v>771</v>
      </c>
      <c r="D78" s="395" t="s">
        <v>772</v>
      </c>
      <c r="E78" s="396" t="str">
        <f>IF(B78="","",INDEX([1]CatGlob!$S:$S,IFERROR(MATCH(MID(B78,7,1),[1]CatGlob!$R:$R,0),MATCH(MID(B78,1,2),[1]CatGlob!$R:$R,0))))</f>
        <v>EUR</v>
      </c>
      <c r="F78" s="397" t="s">
        <v>618</v>
      </c>
      <c r="G78" s="398" t="s">
        <v>229</v>
      </c>
      <c r="H78" s="399" t="s">
        <v>237</v>
      </c>
      <c r="I78" s="399" t="s">
        <v>237</v>
      </c>
      <c r="J78" s="399" t="s">
        <v>600</v>
      </c>
      <c r="K78" s="396" t="s">
        <v>600</v>
      </c>
      <c r="L78" s="400" t="str">
        <f>IF(ISERROR(MATCH(M78,M$10:M77,0)),M78,"")</f>
        <v/>
      </c>
      <c r="M78" s="401" t="str">
        <f>IF(B78="","",IF(ISERROR(MATCH(F78&amp;"_"&amp;G78&amp;"_"&amp;H78&amp;"_"&amp;I78&amp;"_"&amp;J78&amp;IF(K78="","","_"&amp;K78),[1]CatGlob!$B:$B,0)),F78&amp;"_"&amp;G78&amp;"_"&amp;H78&amp;"_"&amp;I78&amp;"_"&amp;J78&amp;IF(K78="","","_"&amp;K78),INDEX([1]CatGlob!$C:$C,MATCH(F78&amp;"_"&amp;G78&amp;"_"&amp;H78&amp;"_"&amp;I78&amp;"_"&amp;J78&amp;IF(K78="","","_"&amp;K78),[1]CatGlob!$B:$B,0))))</f>
        <v>ALT_I_PE_PE</v>
      </c>
      <c r="N78" s="402" t="str">
        <f t="shared" ref="N78:N141" si="5">+IF(AND(F78="Renta Fija",SUM(ABS(AF78),ABS(AQ78),ABS(BB78))&lt;&gt;0),IF(GG78&lt;&gt;0,"","rev"),"")</f>
        <v/>
      </c>
      <c r="O78" s="402">
        <f t="shared" si="4"/>
        <v>1</v>
      </c>
      <c r="P78" s="401" t="str">
        <f>IF(LEN(B78)&gt;8,INDEX([1]CatGlob!$X:$X,MATCH(M78,[1]CatGlob!$W:$W,0)),"")</f>
        <v>ALT</v>
      </c>
      <c r="Q78" s="403" t="str">
        <f>INDEX([1]CatGlob!P:P,MATCH(M78,[1]CatGlob!O:O,0))</f>
        <v>ALT</v>
      </c>
      <c r="R78" s="403" t="s">
        <v>601</v>
      </c>
      <c r="S78" s="403" t="s">
        <v>601</v>
      </c>
      <c r="T78" s="403" t="str">
        <f>INDEX([1]CatGlob!$D:$D,MATCH($M78,[1]CatGlob!$C:$C,0))</f>
        <v>PE</v>
      </c>
      <c r="U78" s="403" t="s">
        <v>619</v>
      </c>
      <c r="V78" s="404" t="str">
        <f>INDEX([1]CatGlob!$F:$F,MATCH($M78,[1]CatGlob!$C:$C,0))</f>
        <v>-</v>
      </c>
      <c r="W78" s="405"/>
      <c r="X78" s="406">
        <v>0</v>
      </c>
      <c r="Y78" s="407">
        <v>0</v>
      </c>
      <c r="Z78" s="408">
        <v>0</v>
      </c>
      <c r="AA78" s="407">
        <v>0</v>
      </c>
      <c r="AB78" s="408">
        <v>0</v>
      </c>
      <c r="AC78" s="407">
        <v>0</v>
      </c>
      <c r="AD78" s="408">
        <v>0</v>
      </c>
      <c r="AE78" s="407">
        <v>0</v>
      </c>
      <c r="AF78" s="408">
        <v>0</v>
      </c>
      <c r="AG78" s="407">
        <v>0</v>
      </c>
      <c r="AI78" s="406">
        <v>1.2895910344217601E-2</v>
      </c>
      <c r="AJ78" s="407">
        <v>0.12374617021970701</v>
      </c>
      <c r="AK78" s="408">
        <v>1.2895910344217601E-2</v>
      </c>
      <c r="AL78" s="407">
        <v>0.12374617021970701</v>
      </c>
      <c r="AM78" s="408">
        <v>1.2895910344217601E-2</v>
      </c>
      <c r="AN78" s="407">
        <v>0.12374617021970701</v>
      </c>
      <c r="AO78" s="408">
        <v>1.2895910344217601E-2</v>
      </c>
      <c r="AP78" s="407">
        <v>0.12374617021970701</v>
      </c>
      <c r="AQ78" s="408">
        <v>1.2895910344217601E-2</v>
      </c>
      <c r="AR78" s="407">
        <v>0.12374617021970701</v>
      </c>
      <c r="AT78" s="406">
        <v>0</v>
      </c>
      <c r="AU78" s="407">
        <v>0</v>
      </c>
      <c r="AV78" s="408">
        <v>0</v>
      </c>
      <c r="AW78" s="407">
        <v>0</v>
      </c>
      <c r="AX78" s="408">
        <v>0</v>
      </c>
      <c r="AY78" s="407">
        <v>0</v>
      </c>
      <c r="AZ78" s="408">
        <v>0</v>
      </c>
      <c r="BA78" s="407">
        <v>0</v>
      </c>
      <c r="BB78" s="408">
        <v>0</v>
      </c>
      <c r="BC78" s="407">
        <v>0</v>
      </c>
    </row>
    <row r="79" spans="1:55" x14ac:dyDescent="0.35">
      <c r="A79" s="385" cm="1">
        <f t="array" ref="A79">IFERROR(_xlfn.IFS(AND(F79="Renta Variable",O79=1),IFERROR(MATCH(B79,[1]RV_Det!C:C,0),"Rev"),AND(J79="Corporativa",O79=1,I79="EM"),IFERROR(MATCH(B79,[1]RF_Corps!B:B,0),"Rev"),AND(F79="Alternativos",O79=1),IFERROR(MATCH(B79,[1]Rep4!C:C,0),"Rev")),"")</f>
        <v>80</v>
      </c>
      <c r="B79" s="394" t="s">
        <v>773</v>
      </c>
      <c r="C79" s="409" t="s">
        <v>774</v>
      </c>
      <c r="D79" s="395" t="s">
        <v>775</v>
      </c>
      <c r="E79" s="396" t="str">
        <f>IF(B79="","",INDEX([1]CatGlob!$S:$S,IFERROR(MATCH(MID(B79,7,1),[1]CatGlob!$R:$R,0),MATCH(MID(B79,1,2),[1]CatGlob!$R:$R,0))))</f>
        <v>EUR</v>
      </c>
      <c r="F79" s="397" t="s">
        <v>618</v>
      </c>
      <c r="G79" s="398" t="s">
        <v>229</v>
      </c>
      <c r="H79" s="399" t="s">
        <v>237</v>
      </c>
      <c r="I79" s="399" t="s">
        <v>237</v>
      </c>
      <c r="J79" s="399" t="s">
        <v>600</v>
      </c>
      <c r="K79" s="396" t="s">
        <v>600</v>
      </c>
      <c r="L79" s="400" t="str">
        <f>IF(ISERROR(MATCH(M79,M$10:M78,0)),M79,"")</f>
        <v/>
      </c>
      <c r="M79" s="401" t="str">
        <f>IF(B79="","",IF(ISERROR(MATCH(F79&amp;"_"&amp;G79&amp;"_"&amp;H79&amp;"_"&amp;I79&amp;"_"&amp;J79&amp;IF(K79="","","_"&amp;K79),[1]CatGlob!$B:$B,0)),F79&amp;"_"&amp;G79&amp;"_"&amp;H79&amp;"_"&amp;I79&amp;"_"&amp;J79&amp;IF(K79="","","_"&amp;K79),INDEX([1]CatGlob!$C:$C,MATCH(F79&amp;"_"&amp;G79&amp;"_"&amp;H79&amp;"_"&amp;I79&amp;"_"&amp;J79&amp;IF(K79="","","_"&amp;K79),[1]CatGlob!$B:$B,0))))</f>
        <v>ALT_I_PE_PE</v>
      </c>
      <c r="N79" s="402" t="str">
        <f t="shared" si="5"/>
        <v/>
      </c>
      <c r="O79" s="402">
        <f t="shared" si="4"/>
        <v>1</v>
      </c>
      <c r="P79" s="401" t="str">
        <f>IF(LEN(B79)&gt;8,INDEX([1]CatGlob!$X:$X,MATCH(M79,[1]CatGlob!$W:$W,0)),"")</f>
        <v>ALT</v>
      </c>
      <c r="Q79" s="403" t="str">
        <f>INDEX([1]CatGlob!P:P,MATCH(M79,[1]CatGlob!O:O,0))</f>
        <v>ALT</v>
      </c>
      <c r="R79" s="403" t="s">
        <v>601</v>
      </c>
      <c r="S79" s="403" t="s">
        <v>601</v>
      </c>
      <c r="T79" s="403" t="str">
        <f>INDEX([1]CatGlob!$D:$D,MATCH($M79,[1]CatGlob!$C:$C,0))</f>
        <v>PE</v>
      </c>
      <c r="U79" s="403" t="s">
        <v>619</v>
      </c>
      <c r="V79" s="404" t="str">
        <f>INDEX([1]CatGlob!$F:$F,MATCH($M79,[1]CatGlob!$C:$C,0))</f>
        <v>-</v>
      </c>
      <c r="W79" s="405"/>
      <c r="X79" s="406">
        <v>0</v>
      </c>
      <c r="Y79" s="407">
        <v>0</v>
      </c>
      <c r="Z79" s="408">
        <v>0</v>
      </c>
      <c r="AA79" s="407">
        <v>0</v>
      </c>
      <c r="AB79" s="408">
        <v>0</v>
      </c>
      <c r="AC79" s="407">
        <v>0</v>
      </c>
      <c r="AD79" s="408">
        <v>0</v>
      </c>
      <c r="AE79" s="407">
        <v>0</v>
      </c>
      <c r="AF79" s="408">
        <v>0</v>
      </c>
      <c r="AG79" s="407">
        <v>0</v>
      </c>
      <c r="AI79" s="406">
        <v>0</v>
      </c>
      <c r="AJ79" s="407">
        <v>0</v>
      </c>
      <c r="AK79" s="408">
        <v>0</v>
      </c>
      <c r="AL79" s="407">
        <v>0</v>
      </c>
      <c r="AM79" s="408">
        <v>0</v>
      </c>
      <c r="AN79" s="407">
        <v>0</v>
      </c>
      <c r="AO79" s="408">
        <v>-3.8513391133754901E-3</v>
      </c>
      <c r="AP79" s="407">
        <v>0</v>
      </c>
      <c r="AQ79" s="408">
        <v>-1.02794059669578E-3</v>
      </c>
      <c r="AR79" s="407">
        <v>0</v>
      </c>
      <c r="AT79" s="406">
        <v>0</v>
      </c>
      <c r="AU79" s="407">
        <v>0</v>
      </c>
      <c r="AV79" s="408">
        <v>0</v>
      </c>
      <c r="AW79" s="407">
        <v>0</v>
      </c>
      <c r="AX79" s="408">
        <v>0</v>
      </c>
      <c r="AY79" s="407">
        <v>0</v>
      </c>
      <c r="AZ79" s="408">
        <v>-1.40935833807781E-2</v>
      </c>
      <c r="BA79" s="407">
        <v>0</v>
      </c>
      <c r="BB79" s="408">
        <v>-4.1234542409032699E-3</v>
      </c>
      <c r="BC79" s="407">
        <v>0</v>
      </c>
    </row>
    <row r="80" spans="1:55" x14ac:dyDescent="0.35">
      <c r="A80" s="385" cm="1">
        <f t="array" ref="A80">IFERROR(_xlfn.IFS(AND(F80="Renta Variable",O80=1),IFERROR(MATCH(B80,[1]RV_Det!C:C,0),"Rev"),AND(J80="Corporativa",O80=1,I80="EM"),IFERROR(MATCH(B80,[1]RF_Corps!B:B,0),"Rev"),AND(F80="Alternativos",O80=1),IFERROR(MATCH(B80,[1]Rep4!C:C,0),"Rev")),"")</f>
        <v>81</v>
      </c>
      <c r="B80" s="394" t="s">
        <v>776</v>
      </c>
      <c r="C80" s="409" t="s">
        <v>777</v>
      </c>
      <c r="D80" s="395" t="s">
        <v>778</v>
      </c>
      <c r="E80" s="396" t="str">
        <f>IF(B80="","",INDEX([1]CatGlob!$S:$S,IFERROR(MATCH(MID(B80,7,1),[1]CatGlob!$R:$R,0),MATCH(MID(B80,1,2),[1]CatGlob!$R:$R,0))))</f>
        <v>EUR</v>
      </c>
      <c r="F80" s="397" t="s">
        <v>618</v>
      </c>
      <c r="G80" s="398" t="s">
        <v>229</v>
      </c>
      <c r="H80" s="399" t="s">
        <v>237</v>
      </c>
      <c r="I80" s="399" t="s">
        <v>237</v>
      </c>
      <c r="J80" s="399" t="s">
        <v>600</v>
      </c>
      <c r="K80" s="396" t="s">
        <v>600</v>
      </c>
      <c r="L80" s="400" t="str">
        <f>IF(ISERROR(MATCH(M80,M$10:M79,0)),M80,"")</f>
        <v/>
      </c>
      <c r="M80" s="401" t="str">
        <f>IF(B80="","",IF(ISERROR(MATCH(F80&amp;"_"&amp;G80&amp;"_"&amp;H80&amp;"_"&amp;I80&amp;"_"&amp;J80&amp;IF(K80="","","_"&amp;K80),[1]CatGlob!$B:$B,0)),F80&amp;"_"&amp;G80&amp;"_"&amp;H80&amp;"_"&amp;I80&amp;"_"&amp;J80&amp;IF(K80="","","_"&amp;K80),INDEX([1]CatGlob!$C:$C,MATCH(F80&amp;"_"&amp;G80&amp;"_"&amp;H80&amp;"_"&amp;I80&amp;"_"&amp;J80&amp;IF(K80="","","_"&amp;K80),[1]CatGlob!$B:$B,0))))</f>
        <v>ALT_I_PE_PE</v>
      </c>
      <c r="N80" s="402" t="str">
        <f t="shared" si="5"/>
        <v/>
      </c>
      <c r="O80" s="402">
        <f t="shared" si="4"/>
        <v>1</v>
      </c>
      <c r="P80" s="401" t="str">
        <f>IF(LEN(B80)&gt;8,INDEX([1]CatGlob!$X:$X,MATCH(M80,[1]CatGlob!$W:$W,0)),"")</f>
        <v>ALT</v>
      </c>
      <c r="Q80" s="403" t="str">
        <f>INDEX([1]CatGlob!P:P,MATCH(M80,[1]CatGlob!O:O,0))</f>
        <v>ALT</v>
      </c>
      <c r="R80" s="403" t="s">
        <v>601</v>
      </c>
      <c r="S80" s="403" t="s">
        <v>601</v>
      </c>
      <c r="T80" s="403" t="str">
        <f>INDEX([1]CatGlob!$D:$D,MATCH($M80,[1]CatGlob!$C:$C,0))</f>
        <v>PE</v>
      </c>
      <c r="U80" s="403" t="s">
        <v>619</v>
      </c>
      <c r="V80" s="404" t="str">
        <f>INDEX([1]CatGlob!$F:$F,MATCH($M80,[1]CatGlob!$C:$C,0))</f>
        <v>-</v>
      </c>
      <c r="W80" s="405"/>
      <c r="X80" s="406">
        <v>0</v>
      </c>
      <c r="Y80" s="407">
        <v>0</v>
      </c>
      <c r="Z80" s="408">
        <v>0</v>
      </c>
      <c r="AA80" s="407">
        <v>0</v>
      </c>
      <c r="AB80" s="408">
        <v>0</v>
      </c>
      <c r="AC80" s="407">
        <v>0</v>
      </c>
      <c r="AD80" s="408">
        <v>0</v>
      </c>
      <c r="AE80" s="407">
        <v>0</v>
      </c>
      <c r="AF80" s="408">
        <v>0</v>
      </c>
      <c r="AG80" s="407">
        <v>0</v>
      </c>
      <c r="AI80" s="406">
        <v>0</v>
      </c>
      <c r="AJ80" s="407">
        <v>0</v>
      </c>
      <c r="AK80" s="408">
        <v>0</v>
      </c>
      <c r="AL80" s="407">
        <v>0</v>
      </c>
      <c r="AM80" s="408">
        <v>0</v>
      </c>
      <c r="AN80" s="407">
        <v>0</v>
      </c>
      <c r="AO80" s="408">
        <v>-9.6724938805718298E-3</v>
      </c>
      <c r="AP80" s="407">
        <v>0</v>
      </c>
      <c r="AQ80" s="408">
        <v>-2.5816342935371999E-3</v>
      </c>
      <c r="AR80" s="407">
        <v>0</v>
      </c>
      <c r="AT80" s="406">
        <v>0</v>
      </c>
      <c r="AU80" s="407">
        <v>0</v>
      </c>
      <c r="AV80" s="408">
        <v>0</v>
      </c>
      <c r="AW80" s="407">
        <v>0</v>
      </c>
      <c r="AX80" s="408">
        <v>0</v>
      </c>
      <c r="AY80" s="407">
        <v>0</v>
      </c>
      <c r="AZ80" s="408">
        <v>0</v>
      </c>
      <c r="BA80" s="407">
        <v>0</v>
      </c>
      <c r="BB80" s="408">
        <v>0</v>
      </c>
      <c r="BC80" s="407">
        <v>0</v>
      </c>
    </row>
    <row r="81" spans="1:55" x14ac:dyDescent="0.35">
      <c r="A81" s="385" cm="1">
        <f t="array" ref="A81">IFERROR(_xlfn.IFS(AND(F81="Renta Variable",O81=1),IFERROR(MATCH(B81,[1]RV_Det!C:C,0),"Rev"),AND(J81="Corporativa",O81=1,I81="EM"),IFERROR(MATCH(B81,[1]RF_Corps!B:B,0),"Rev"),AND(F81="Alternativos",O81=1),IFERROR(MATCH(B81,[1]Rep4!C:C,0),"Rev")),"")</f>
        <v>79</v>
      </c>
      <c r="B81" s="394" t="s">
        <v>779</v>
      </c>
      <c r="C81" s="409" t="s">
        <v>780</v>
      </c>
      <c r="D81" s="395" t="s">
        <v>780</v>
      </c>
      <c r="E81" s="396" t="str">
        <f>IF(B81="","",INDEX([1]CatGlob!$S:$S,IFERROR(MATCH(MID(B81,7,1),[1]CatGlob!$R:$R,0),MATCH(MID(B81,1,2),[1]CatGlob!$R:$R,0))))</f>
        <v>EUR</v>
      </c>
      <c r="F81" s="397" t="s">
        <v>618</v>
      </c>
      <c r="G81" s="398" t="s">
        <v>229</v>
      </c>
      <c r="H81" s="399" t="s">
        <v>237</v>
      </c>
      <c r="I81" s="399" t="s">
        <v>237</v>
      </c>
      <c r="J81" s="399" t="s">
        <v>600</v>
      </c>
      <c r="K81" s="396" t="s">
        <v>600</v>
      </c>
      <c r="L81" s="400" t="str">
        <f>IF(ISERROR(MATCH(M81,M$10:M80,0)),M81,"")</f>
        <v/>
      </c>
      <c r="M81" s="401" t="str">
        <f>IF(B81="","",IF(ISERROR(MATCH(F81&amp;"_"&amp;G81&amp;"_"&amp;H81&amp;"_"&amp;I81&amp;"_"&amp;J81&amp;IF(K81="","","_"&amp;K81),[1]CatGlob!$B:$B,0)),F81&amp;"_"&amp;G81&amp;"_"&amp;H81&amp;"_"&amp;I81&amp;"_"&amp;J81&amp;IF(K81="","","_"&amp;K81),INDEX([1]CatGlob!$C:$C,MATCH(F81&amp;"_"&amp;G81&amp;"_"&amp;H81&amp;"_"&amp;I81&amp;"_"&amp;J81&amp;IF(K81="","","_"&amp;K81),[1]CatGlob!$B:$B,0))))</f>
        <v>ALT_I_PE_PE</v>
      </c>
      <c r="N81" s="402" t="str">
        <f t="shared" si="5"/>
        <v/>
      </c>
      <c r="O81" s="402">
        <f t="shared" si="4"/>
        <v>1</v>
      </c>
      <c r="P81" s="401" t="str">
        <f>IF(LEN(B81)&gt;8,INDEX([1]CatGlob!$X:$X,MATCH(M81,[1]CatGlob!$W:$W,0)),"")</f>
        <v>ALT</v>
      </c>
      <c r="Q81" s="403" t="str">
        <f>INDEX([1]CatGlob!P:P,MATCH(M81,[1]CatGlob!O:O,0))</f>
        <v>ALT</v>
      </c>
      <c r="R81" s="403" t="s">
        <v>601</v>
      </c>
      <c r="S81" s="403" t="s">
        <v>601</v>
      </c>
      <c r="T81" s="403" t="str">
        <f>INDEX([1]CatGlob!$D:$D,MATCH($M81,[1]CatGlob!$C:$C,0))</f>
        <v>PE</v>
      </c>
      <c r="U81" s="403" t="s">
        <v>619</v>
      </c>
      <c r="V81" s="404" t="str">
        <f>INDEX([1]CatGlob!$F:$F,MATCH($M81,[1]CatGlob!$C:$C,0))</f>
        <v>-</v>
      </c>
      <c r="W81" s="405"/>
      <c r="X81" s="406">
        <v>0</v>
      </c>
      <c r="Y81" s="407">
        <v>0</v>
      </c>
      <c r="Z81" s="408">
        <v>0</v>
      </c>
      <c r="AA81" s="407">
        <v>0</v>
      </c>
      <c r="AB81" s="408">
        <v>0</v>
      </c>
      <c r="AC81" s="407">
        <v>0</v>
      </c>
      <c r="AD81" s="408">
        <v>0</v>
      </c>
      <c r="AE81" s="407">
        <v>0</v>
      </c>
      <c r="AF81" s="408">
        <v>0</v>
      </c>
      <c r="AG81" s="407">
        <v>0</v>
      </c>
      <c r="AI81" s="406">
        <v>0</v>
      </c>
      <c r="AJ81" s="407">
        <v>0</v>
      </c>
      <c r="AK81" s="408">
        <v>-6.9846993408786999E-3</v>
      </c>
      <c r="AL81" s="407">
        <v>0</v>
      </c>
      <c r="AM81" s="408">
        <v>0</v>
      </c>
      <c r="AN81" s="407">
        <v>0</v>
      </c>
      <c r="AO81" s="408">
        <v>0</v>
      </c>
      <c r="AP81" s="407">
        <v>0</v>
      </c>
      <c r="AQ81" s="408">
        <v>-2.0163332142048101E-3</v>
      </c>
      <c r="AR81" s="407">
        <v>0</v>
      </c>
      <c r="AT81" s="406">
        <v>0</v>
      </c>
      <c r="AU81" s="407">
        <v>0</v>
      </c>
      <c r="AV81" s="408">
        <v>0</v>
      </c>
      <c r="AW81" s="407">
        <v>0</v>
      </c>
      <c r="AX81" s="408">
        <v>0</v>
      </c>
      <c r="AY81" s="407">
        <v>0</v>
      </c>
      <c r="AZ81" s="408">
        <v>0</v>
      </c>
      <c r="BA81" s="407">
        <v>0</v>
      </c>
      <c r="BB81" s="408">
        <v>0</v>
      </c>
      <c r="BC81" s="407">
        <v>0</v>
      </c>
    </row>
    <row r="82" spans="1:55" x14ac:dyDescent="0.35">
      <c r="A82" s="385" cm="1">
        <f t="array" ref="A82">IFERROR(_xlfn.IFS(AND(F82="Renta Variable",O82=1),IFERROR(MATCH(B82,[1]RV_Det!C:C,0),"Rev"),AND(J82="Corporativa",O82=1,I82="EM"),IFERROR(MATCH(B82,[1]RF_Corps!B:B,0),"Rev"),AND(F82="Alternativos",O82=1),IFERROR(MATCH(B82,[1]Rep4!C:C,0),"Rev")),"")</f>
        <v>95</v>
      </c>
      <c r="B82" s="394" t="s">
        <v>781</v>
      </c>
      <c r="C82" s="409" t="s">
        <v>782</v>
      </c>
      <c r="D82" s="395" t="s">
        <v>782</v>
      </c>
      <c r="E82" s="396" t="str">
        <f>IF(B82="","",INDEX([1]CatGlob!$S:$S,IFERROR(MATCH(MID(B82,7,1),[1]CatGlob!$R:$R,0),MATCH(MID(B82,1,2),[1]CatGlob!$R:$R,0))))</f>
        <v>EUR</v>
      </c>
      <c r="F82" s="397" t="s">
        <v>618</v>
      </c>
      <c r="G82" s="398" t="s">
        <v>229</v>
      </c>
      <c r="H82" s="399" t="s">
        <v>237</v>
      </c>
      <c r="I82" s="399" t="s">
        <v>237</v>
      </c>
      <c r="J82" s="399" t="s">
        <v>600</v>
      </c>
      <c r="K82" s="396" t="s">
        <v>600</v>
      </c>
      <c r="L82" s="400" t="str">
        <f>IF(ISERROR(MATCH(M82,M$10:M81,0)),M82,"")</f>
        <v/>
      </c>
      <c r="M82" s="401" t="str">
        <f>IF(B82="","",IF(ISERROR(MATCH(F82&amp;"_"&amp;G82&amp;"_"&amp;H82&amp;"_"&amp;I82&amp;"_"&amp;J82&amp;IF(K82="","","_"&amp;K82),[1]CatGlob!$B:$B,0)),F82&amp;"_"&amp;G82&amp;"_"&amp;H82&amp;"_"&amp;I82&amp;"_"&amp;J82&amp;IF(K82="","","_"&amp;K82),INDEX([1]CatGlob!$C:$C,MATCH(F82&amp;"_"&amp;G82&amp;"_"&amp;H82&amp;"_"&amp;I82&amp;"_"&amp;J82&amp;IF(K82="","","_"&amp;K82),[1]CatGlob!$B:$B,0))))</f>
        <v>ALT_I_PE_PE</v>
      </c>
      <c r="N82" s="402" t="str">
        <f t="shared" si="5"/>
        <v/>
      </c>
      <c r="O82" s="402">
        <f t="shared" si="4"/>
        <v>1</v>
      </c>
      <c r="P82" s="401" t="str">
        <f>IF(LEN(B82)&gt;8,INDEX([1]CatGlob!$X:$X,MATCH(M82,[1]CatGlob!$W:$W,0)),"")</f>
        <v>ALT</v>
      </c>
      <c r="Q82" s="403" t="str">
        <f>INDEX([1]CatGlob!P:P,MATCH(M82,[1]CatGlob!O:O,0))</f>
        <v>ALT</v>
      </c>
      <c r="R82" s="403" t="s">
        <v>601</v>
      </c>
      <c r="S82" s="403" t="s">
        <v>601</v>
      </c>
      <c r="T82" s="403" t="str">
        <f>INDEX([1]CatGlob!$D:$D,MATCH($M82,[1]CatGlob!$C:$C,0))</f>
        <v>PE</v>
      </c>
      <c r="U82" s="403" t="s">
        <v>619</v>
      </c>
      <c r="V82" s="404" t="str">
        <f>INDEX([1]CatGlob!$F:$F,MATCH($M82,[1]CatGlob!$C:$C,0))</f>
        <v>-</v>
      </c>
      <c r="W82" s="405"/>
      <c r="X82" s="406">
        <v>0</v>
      </c>
      <c r="Y82" s="407">
        <v>0</v>
      </c>
      <c r="Z82" s="408">
        <v>0</v>
      </c>
      <c r="AA82" s="407">
        <v>0</v>
      </c>
      <c r="AB82" s="408">
        <v>0</v>
      </c>
      <c r="AC82" s="407">
        <v>0</v>
      </c>
      <c r="AD82" s="408">
        <v>0</v>
      </c>
      <c r="AE82" s="407">
        <v>0</v>
      </c>
      <c r="AF82" s="408">
        <v>0</v>
      </c>
      <c r="AG82" s="407">
        <v>0</v>
      </c>
      <c r="AI82" s="406">
        <v>0</v>
      </c>
      <c r="AJ82" s="407">
        <v>0</v>
      </c>
      <c r="AK82" s="408">
        <v>-5.7965592375096896E-3</v>
      </c>
      <c r="AL82" s="407">
        <v>0</v>
      </c>
      <c r="AM82" s="408">
        <v>0</v>
      </c>
      <c r="AN82" s="407">
        <v>0</v>
      </c>
      <c r="AO82" s="408">
        <v>0</v>
      </c>
      <c r="AP82" s="407">
        <v>0</v>
      </c>
      <c r="AQ82" s="408">
        <v>-1.6733425947617201E-3</v>
      </c>
      <c r="AR82" s="407">
        <v>0</v>
      </c>
      <c r="AT82" s="406">
        <v>0</v>
      </c>
      <c r="AU82" s="407">
        <v>0</v>
      </c>
      <c r="AV82" s="408">
        <v>0</v>
      </c>
      <c r="AW82" s="407">
        <v>0</v>
      </c>
      <c r="AX82" s="408">
        <v>0</v>
      </c>
      <c r="AY82" s="407">
        <v>0</v>
      </c>
      <c r="AZ82" s="408">
        <v>0</v>
      </c>
      <c r="BA82" s="407">
        <v>0</v>
      </c>
      <c r="BB82" s="408">
        <v>0</v>
      </c>
      <c r="BC82" s="407">
        <v>0</v>
      </c>
    </row>
    <row r="83" spans="1:55" x14ac:dyDescent="0.35">
      <c r="A83" s="385" cm="1">
        <f t="array" ref="A83">IFERROR(_xlfn.IFS(AND(F83="Renta Variable",O83=1),IFERROR(MATCH(B83,[1]RV_Det!C:C,0),"Rev"),AND(J83="Corporativa",O83=1,I83="EM"),IFERROR(MATCH(B83,[1]RF_Corps!B:B,0),"Rev"),AND(F83="Alternativos",O83=1),IFERROR(MATCH(B83,[1]Rep4!C:C,0),"Rev")),"")</f>
        <v>92</v>
      </c>
      <c r="B83" s="394" t="s">
        <v>783</v>
      </c>
      <c r="C83" s="409" t="s">
        <v>784</v>
      </c>
      <c r="D83" s="395" t="s">
        <v>784</v>
      </c>
      <c r="E83" s="396" t="str">
        <f>IF(B83="","",INDEX([1]CatGlob!$S:$S,IFERROR(MATCH(MID(B83,7,1),[1]CatGlob!$R:$R,0),MATCH(MID(B83,1,2),[1]CatGlob!$R:$R,0))))</f>
        <v>DOL</v>
      </c>
      <c r="F83" s="397" t="s">
        <v>618</v>
      </c>
      <c r="G83" s="398" t="s">
        <v>229</v>
      </c>
      <c r="H83" s="399" t="s">
        <v>237</v>
      </c>
      <c r="I83" s="399" t="s">
        <v>237</v>
      </c>
      <c r="J83" s="399" t="s">
        <v>600</v>
      </c>
      <c r="K83" s="396" t="s">
        <v>600</v>
      </c>
      <c r="L83" s="400" t="str">
        <f>IF(ISERROR(MATCH(M83,M$10:M82,0)),M83,"")</f>
        <v/>
      </c>
      <c r="M83" s="401" t="str">
        <f>IF(B83="","",IF(ISERROR(MATCH(F83&amp;"_"&amp;G83&amp;"_"&amp;H83&amp;"_"&amp;I83&amp;"_"&amp;J83&amp;IF(K83="","","_"&amp;K83),[1]CatGlob!$B:$B,0)),F83&amp;"_"&amp;G83&amp;"_"&amp;H83&amp;"_"&amp;I83&amp;"_"&amp;J83&amp;IF(K83="","","_"&amp;K83),INDEX([1]CatGlob!$C:$C,MATCH(F83&amp;"_"&amp;G83&amp;"_"&amp;H83&amp;"_"&amp;I83&amp;"_"&amp;J83&amp;IF(K83="","","_"&amp;K83),[1]CatGlob!$B:$B,0))))</f>
        <v>ALT_I_PE_PE</v>
      </c>
      <c r="N83" s="402" t="str">
        <f t="shared" si="5"/>
        <v/>
      </c>
      <c r="O83" s="402">
        <f t="shared" si="4"/>
        <v>1</v>
      </c>
      <c r="P83" s="401" t="str">
        <f>IF(LEN(B83)&gt;8,INDEX([1]CatGlob!$X:$X,MATCH(M83,[1]CatGlob!$W:$W,0)),"")</f>
        <v>ALT</v>
      </c>
      <c r="Q83" s="403" t="str">
        <f>INDEX([1]CatGlob!P:P,MATCH(M83,[1]CatGlob!O:O,0))</f>
        <v>ALT</v>
      </c>
      <c r="R83" s="403" t="s">
        <v>601</v>
      </c>
      <c r="S83" s="403" t="s">
        <v>601</v>
      </c>
      <c r="T83" s="403" t="str">
        <f>INDEX([1]CatGlob!$D:$D,MATCH($M83,[1]CatGlob!$C:$C,0))</f>
        <v>PE</v>
      </c>
      <c r="U83" s="403" t="s">
        <v>619</v>
      </c>
      <c r="V83" s="404" t="str">
        <f>INDEX([1]CatGlob!$F:$F,MATCH($M83,[1]CatGlob!$C:$C,0))</f>
        <v>-</v>
      </c>
      <c r="W83" s="405"/>
      <c r="X83" s="406">
        <v>0</v>
      </c>
      <c r="Y83" s="407">
        <v>0</v>
      </c>
      <c r="Z83" s="408">
        <v>0</v>
      </c>
      <c r="AA83" s="407">
        <v>0</v>
      </c>
      <c r="AB83" s="408">
        <v>0</v>
      </c>
      <c r="AC83" s="407">
        <v>0</v>
      </c>
      <c r="AD83" s="408">
        <v>0</v>
      </c>
      <c r="AE83" s="407">
        <v>0</v>
      </c>
      <c r="AF83" s="408">
        <v>0</v>
      </c>
      <c r="AG83" s="407">
        <v>0</v>
      </c>
      <c r="AI83" s="406">
        <v>2.0949997198150098E-3</v>
      </c>
      <c r="AJ83" s="407">
        <v>-1.7969493782965501E-2</v>
      </c>
      <c r="AK83" s="408">
        <v>2.0949997198150098E-3</v>
      </c>
      <c r="AL83" s="407">
        <v>-1.7969493782965501E-2</v>
      </c>
      <c r="AM83" s="408">
        <v>-2.2355926252377199E-3</v>
      </c>
      <c r="AN83" s="407">
        <v>1.91754048461945E-2</v>
      </c>
      <c r="AO83" s="408">
        <v>-8.21733705251417E-4</v>
      </c>
      <c r="AP83" s="407">
        <v>7.0482771752367101E-3</v>
      </c>
      <c r="AQ83" s="408">
        <v>-6.08077675452714E-4</v>
      </c>
      <c r="AR83" s="407">
        <v>5.2156799377987596E-3</v>
      </c>
      <c r="AT83" s="406">
        <v>1.1071292447401499E-2</v>
      </c>
      <c r="AU83" s="407">
        <v>-9.4962075136706403E-2</v>
      </c>
      <c r="AV83" s="408">
        <v>1.1071292447401499E-2</v>
      </c>
      <c r="AW83" s="407">
        <v>-9.4962075136706403E-2</v>
      </c>
      <c r="AX83" s="408">
        <v>1.1071292447401499E-2</v>
      </c>
      <c r="AY83" s="407">
        <v>-9.4962075136706403E-2</v>
      </c>
      <c r="AZ83" s="408">
        <v>5.7345475486562797E-3</v>
      </c>
      <c r="BA83" s="407">
        <v>-4.9187078905443798E-2</v>
      </c>
      <c r="BB83" s="408">
        <v>9.5098851891620706E-3</v>
      </c>
      <c r="BC83" s="407">
        <v>-8.1569377393521797E-2</v>
      </c>
    </row>
    <row r="84" spans="1:55" x14ac:dyDescent="0.35">
      <c r="A84" s="385" cm="1">
        <f t="array" ref="A84">IFERROR(_xlfn.IFS(AND(F84="Renta Variable",O84=1),IFERROR(MATCH(B84,[1]RV_Det!C:C,0),"Rev"),AND(J84="Corporativa",O84=1,I84="EM"),IFERROR(MATCH(B84,[1]RF_Corps!B:B,0),"Rev"),AND(F84="Alternativos",O84=1),IFERROR(MATCH(B84,[1]Rep4!C:C,0),"Rev")),"")</f>
        <v>103</v>
      </c>
      <c r="B84" s="394" t="s">
        <v>785</v>
      </c>
      <c r="C84" s="409" t="s">
        <v>786</v>
      </c>
      <c r="D84" s="395" t="s">
        <v>787</v>
      </c>
      <c r="E84" s="396" t="str">
        <f>IF(B84="","",INDEX([1]CatGlob!$S:$S,IFERROR(MATCH(MID(B84,7,1),[1]CatGlob!$R:$R,0),MATCH(MID(B84,1,2),[1]CatGlob!$R:$R,0))))</f>
        <v>EUR</v>
      </c>
      <c r="F84" s="397" t="s">
        <v>618</v>
      </c>
      <c r="G84" s="398" t="s">
        <v>229</v>
      </c>
      <c r="H84" s="399" t="s">
        <v>237</v>
      </c>
      <c r="I84" s="399" t="s">
        <v>237</v>
      </c>
      <c r="J84" s="399" t="s">
        <v>600</v>
      </c>
      <c r="K84" s="396" t="s">
        <v>600</v>
      </c>
      <c r="L84" s="400" t="str">
        <f>IF(ISERROR(MATCH(M84,M$10:M83,0)),M84,"")</f>
        <v/>
      </c>
      <c r="M84" s="401" t="str">
        <f>IF(B84="","",IF(ISERROR(MATCH(F84&amp;"_"&amp;G84&amp;"_"&amp;H84&amp;"_"&amp;I84&amp;"_"&amp;J84&amp;IF(K84="","","_"&amp;K84),[1]CatGlob!$B:$B,0)),F84&amp;"_"&amp;G84&amp;"_"&amp;H84&amp;"_"&amp;I84&amp;"_"&amp;J84&amp;IF(K84="","","_"&amp;K84),INDEX([1]CatGlob!$C:$C,MATCH(F84&amp;"_"&amp;G84&amp;"_"&amp;H84&amp;"_"&amp;I84&amp;"_"&amp;J84&amp;IF(K84="","","_"&amp;K84),[1]CatGlob!$B:$B,0))))</f>
        <v>ALT_I_PE_PE</v>
      </c>
      <c r="N84" s="402" t="str">
        <f t="shared" si="5"/>
        <v/>
      </c>
      <c r="O84" s="402">
        <f t="shared" si="4"/>
        <v>1</v>
      </c>
      <c r="P84" s="401" t="str">
        <f>IF(LEN(B84)&gt;8,INDEX([1]CatGlob!$X:$X,MATCH(M84,[1]CatGlob!$W:$W,0)),"")</f>
        <v>ALT</v>
      </c>
      <c r="Q84" s="403" t="str">
        <f>INDEX([1]CatGlob!P:P,MATCH(M84,[1]CatGlob!O:O,0))</f>
        <v>ALT</v>
      </c>
      <c r="R84" s="403"/>
      <c r="S84" s="403"/>
      <c r="T84" s="403" t="str">
        <f>INDEX([1]CatGlob!$D:$D,MATCH($M84,[1]CatGlob!$C:$C,0))</f>
        <v>PE</v>
      </c>
      <c r="U84" s="403" t="s">
        <v>619</v>
      </c>
      <c r="V84" s="404" t="str">
        <f>INDEX([1]CatGlob!$F:$F,MATCH($M84,[1]CatGlob!$C:$C,0))</f>
        <v>-</v>
      </c>
      <c r="W84" s="405"/>
      <c r="X84" s="406">
        <v>0</v>
      </c>
      <c r="Y84" s="407">
        <v>0</v>
      </c>
      <c r="Z84" s="408">
        <v>0</v>
      </c>
      <c r="AA84" s="407">
        <v>0</v>
      </c>
      <c r="AB84" s="408">
        <v>0</v>
      </c>
      <c r="AC84" s="407">
        <v>0</v>
      </c>
      <c r="AD84" s="408">
        <v>0</v>
      </c>
      <c r="AE84" s="407">
        <v>0</v>
      </c>
      <c r="AF84" s="408">
        <v>0</v>
      </c>
      <c r="AG84" s="407">
        <v>0</v>
      </c>
      <c r="AI84" s="406">
        <v>0</v>
      </c>
      <c r="AJ84" s="407">
        <v>0</v>
      </c>
      <c r="AK84" s="408">
        <v>0</v>
      </c>
      <c r="AL84" s="407">
        <v>0</v>
      </c>
      <c r="AM84" s="408">
        <v>0</v>
      </c>
      <c r="AN84" s="407">
        <v>0</v>
      </c>
      <c r="AO84" s="408">
        <v>-2.8249882970518298E-3</v>
      </c>
      <c r="AP84" s="407">
        <v>0</v>
      </c>
      <c r="AQ84" s="408">
        <v>-7.5400271704065399E-4</v>
      </c>
      <c r="AR84" s="407">
        <v>0</v>
      </c>
      <c r="AT84" s="406">
        <v>0</v>
      </c>
      <c r="AU84" s="407">
        <v>0</v>
      </c>
      <c r="AV84" s="408">
        <v>0</v>
      </c>
      <c r="AW84" s="407">
        <v>0</v>
      </c>
      <c r="AX84" s="408">
        <v>0</v>
      </c>
      <c r="AY84" s="407">
        <v>0</v>
      </c>
      <c r="AZ84" s="408">
        <v>-1.03377570611608E-2</v>
      </c>
      <c r="BA84" s="407">
        <v>0</v>
      </c>
      <c r="BB84" s="408">
        <v>-3.0245869374434299E-3</v>
      </c>
      <c r="BC84" s="407">
        <v>0</v>
      </c>
    </row>
    <row r="85" spans="1:55" x14ac:dyDescent="0.35">
      <c r="A85" s="385" cm="1">
        <f t="array" ref="A85">IFERROR(_xlfn.IFS(AND(F85="Renta Variable",O85=1),IFERROR(MATCH(B85,[1]RV_Det!C:C,0),"Rev"),AND(J85="Corporativa",O85=1,I85="EM"),IFERROR(MATCH(B85,[1]RF_Corps!B:B,0),"Rev"),AND(F85="Alternativos",O85=1),IFERROR(MATCH(B85,[1]Rep4!C:C,0),"Rev")),"")</f>
        <v>195</v>
      </c>
      <c r="B85" s="411" t="s">
        <v>788</v>
      </c>
      <c r="C85" s="409" t="s">
        <v>789</v>
      </c>
      <c r="D85" s="395" t="s">
        <v>789</v>
      </c>
      <c r="E85" s="396" t="str">
        <f>IF(B85="","",INDEX([1]CatGlob!$S:$S,IFERROR(MATCH(MID(B85,7,1),[1]CatGlob!$R:$R,0),MATCH(MID(B85,1,2),[1]CatGlob!$R:$R,0))))</f>
        <v>DOL</v>
      </c>
      <c r="F85" s="397" t="s">
        <v>618</v>
      </c>
      <c r="G85" s="398" t="s">
        <v>229</v>
      </c>
      <c r="H85" s="399" t="s">
        <v>237</v>
      </c>
      <c r="I85" s="399" t="s">
        <v>237</v>
      </c>
      <c r="J85" s="399" t="s">
        <v>600</v>
      </c>
      <c r="K85" s="396" t="s">
        <v>600</v>
      </c>
      <c r="L85" s="400" t="str">
        <f>IF(ISERROR(MATCH(M85,M$10:M84,0)),M85,"")</f>
        <v/>
      </c>
      <c r="M85" s="401" t="str">
        <f>IF(B85="","",IF(ISERROR(MATCH(F85&amp;"_"&amp;G85&amp;"_"&amp;H85&amp;"_"&amp;I85&amp;"_"&amp;J85&amp;IF(K85="","","_"&amp;K85),[1]CatGlob!$B:$B,0)),F85&amp;"_"&amp;G85&amp;"_"&amp;H85&amp;"_"&amp;I85&amp;"_"&amp;J85&amp;IF(K85="","","_"&amp;K85),INDEX([1]CatGlob!$C:$C,MATCH(F85&amp;"_"&amp;G85&amp;"_"&amp;H85&amp;"_"&amp;I85&amp;"_"&amp;J85&amp;IF(K85="","","_"&amp;K85),[1]CatGlob!$B:$B,0))))</f>
        <v>ALT_I_PE_PE</v>
      </c>
      <c r="N85" s="402" t="str">
        <f t="shared" si="5"/>
        <v/>
      </c>
      <c r="O85" s="402">
        <f t="shared" si="4"/>
        <v>1</v>
      </c>
      <c r="P85" s="401" t="str">
        <f>IF(LEN(B85)&gt;8,INDEX([1]CatGlob!$X:$X,MATCH(M85,[1]CatGlob!$W:$W,0)),"")</f>
        <v>ALT</v>
      </c>
      <c r="Q85" s="403" t="str">
        <f>INDEX([1]CatGlob!P:P,MATCH(M85,[1]CatGlob!O:O,0))</f>
        <v>ALT</v>
      </c>
      <c r="R85" s="403"/>
      <c r="S85" s="403"/>
      <c r="T85" s="403" t="str">
        <f>INDEX([1]CatGlob!$D:$D,MATCH($M85,[1]CatGlob!$C:$C,0))</f>
        <v>PE</v>
      </c>
      <c r="U85" s="403" t="s">
        <v>619</v>
      </c>
      <c r="V85" s="404" t="str">
        <f>INDEX([1]CatGlob!$F:$F,MATCH($M85,[1]CatGlob!$C:$C,0))</f>
        <v>-</v>
      </c>
      <c r="W85" s="405"/>
      <c r="X85" s="406">
        <v>0</v>
      </c>
      <c r="Y85" s="407">
        <v>0</v>
      </c>
      <c r="Z85" s="408">
        <v>0</v>
      </c>
      <c r="AA85" s="407">
        <v>0</v>
      </c>
      <c r="AB85" s="408">
        <v>0</v>
      </c>
      <c r="AC85" s="407">
        <v>0</v>
      </c>
      <c r="AD85" s="408">
        <v>0</v>
      </c>
      <c r="AE85" s="407">
        <v>0</v>
      </c>
      <c r="AF85" s="408">
        <v>0</v>
      </c>
      <c r="AG85" s="407">
        <v>0</v>
      </c>
      <c r="AI85" s="406">
        <v>0</v>
      </c>
      <c r="AJ85" s="407">
        <v>0</v>
      </c>
      <c r="AK85" s="408">
        <v>0</v>
      </c>
      <c r="AL85" s="407">
        <v>0</v>
      </c>
      <c r="AM85" s="408">
        <v>0</v>
      </c>
      <c r="AN85" s="407">
        <v>0</v>
      </c>
      <c r="AO85" s="408">
        <v>0</v>
      </c>
      <c r="AP85" s="407">
        <v>0</v>
      </c>
      <c r="AQ85" s="408">
        <v>0</v>
      </c>
      <c r="AR85" s="407">
        <v>0</v>
      </c>
      <c r="AT85" s="406">
        <v>0</v>
      </c>
      <c r="AU85" s="407">
        <v>0</v>
      </c>
      <c r="AV85" s="408">
        <v>-2.55153870484704E-3</v>
      </c>
      <c r="AW85" s="407">
        <v>0</v>
      </c>
      <c r="AX85" s="408">
        <v>0</v>
      </c>
      <c r="AY85" s="407">
        <v>0</v>
      </c>
      <c r="AZ85" s="408">
        <v>0</v>
      </c>
      <c r="BA85" s="407">
        <v>0</v>
      </c>
      <c r="BB85" s="408">
        <v>-1.16779968637336E-3</v>
      </c>
      <c r="BC85" s="407">
        <v>0</v>
      </c>
    </row>
    <row r="86" spans="1:55" x14ac:dyDescent="0.35">
      <c r="A86" s="385" cm="1">
        <f t="array" ref="A86">IFERROR(_xlfn.IFS(AND(F86="Renta Variable",O86=1),IFERROR(MATCH(B86,[1]RV_Det!C:C,0),"Rev"),AND(J86="Corporativa",O86=1,I86="EM"),IFERROR(MATCH(B86,[1]RF_Corps!B:B,0),"Rev"),AND(F86="Alternativos",O86=1),IFERROR(MATCH(B86,[1]Rep4!C:C,0),"Rev")),"")</f>
        <v>194</v>
      </c>
      <c r="B86" s="394" t="s">
        <v>790</v>
      </c>
      <c r="C86" s="409" t="s">
        <v>791</v>
      </c>
      <c r="D86" s="395" t="s">
        <v>791</v>
      </c>
      <c r="E86" s="396" t="str">
        <f>IF(B86="","",INDEX([1]CatGlob!$S:$S,IFERROR(MATCH(MID(B86,7,1),[1]CatGlob!$R:$R,0),MATCH(MID(B86,1,2),[1]CatGlob!$R:$R,0))))</f>
        <v>DOL</v>
      </c>
      <c r="F86" s="397" t="s">
        <v>618</v>
      </c>
      <c r="G86" s="398" t="s">
        <v>229</v>
      </c>
      <c r="H86" s="399" t="s">
        <v>237</v>
      </c>
      <c r="I86" s="399" t="s">
        <v>237</v>
      </c>
      <c r="J86" s="399" t="s">
        <v>600</v>
      </c>
      <c r="K86" s="396" t="s">
        <v>600</v>
      </c>
      <c r="L86" s="400" t="str">
        <f>IF(ISERROR(MATCH(M86,M$10:M85,0)),M86,"")</f>
        <v/>
      </c>
      <c r="M86" s="401" t="str">
        <f>IF(B86="","",IF(ISERROR(MATCH(F86&amp;"_"&amp;G86&amp;"_"&amp;H86&amp;"_"&amp;I86&amp;"_"&amp;J86&amp;IF(K86="","","_"&amp;K86),[1]CatGlob!$B:$B,0)),F86&amp;"_"&amp;G86&amp;"_"&amp;H86&amp;"_"&amp;I86&amp;"_"&amp;J86&amp;IF(K86="","","_"&amp;K86),INDEX([1]CatGlob!$C:$C,MATCH(F86&amp;"_"&amp;G86&amp;"_"&amp;H86&amp;"_"&amp;I86&amp;"_"&amp;J86&amp;IF(K86="","","_"&amp;K86),[1]CatGlob!$B:$B,0))))</f>
        <v>ALT_I_PE_PE</v>
      </c>
      <c r="N86" s="402" t="str">
        <f t="shared" si="5"/>
        <v/>
      </c>
      <c r="O86" s="402">
        <f t="shared" si="4"/>
        <v>1</v>
      </c>
      <c r="P86" s="401" t="str">
        <f>IF(LEN(B86)&gt;8,INDEX([1]CatGlob!$X:$X,MATCH(M86,[1]CatGlob!$W:$W,0)),"")</f>
        <v>ALT</v>
      </c>
      <c r="Q86" s="403" t="str">
        <f>INDEX([1]CatGlob!P:P,MATCH(M86,[1]CatGlob!O:O,0))</f>
        <v>ALT</v>
      </c>
      <c r="R86" s="403"/>
      <c r="S86" s="403"/>
      <c r="T86" s="403" t="str">
        <f>INDEX([1]CatGlob!$D:$D,MATCH($M86,[1]CatGlob!$C:$C,0))</f>
        <v>PE</v>
      </c>
      <c r="U86" s="403" t="s">
        <v>619</v>
      </c>
      <c r="V86" s="404" t="str">
        <f>INDEX([1]CatGlob!$F:$F,MATCH($M86,[1]CatGlob!$C:$C,0))</f>
        <v>-</v>
      </c>
      <c r="W86" s="405"/>
      <c r="X86" s="406">
        <v>0</v>
      </c>
      <c r="Y86" s="407">
        <v>0</v>
      </c>
      <c r="Z86" s="408">
        <v>0</v>
      </c>
      <c r="AA86" s="407">
        <v>0</v>
      </c>
      <c r="AB86" s="408">
        <v>0</v>
      </c>
      <c r="AC86" s="407">
        <v>0</v>
      </c>
      <c r="AD86" s="408">
        <v>0</v>
      </c>
      <c r="AE86" s="407">
        <v>0</v>
      </c>
      <c r="AF86" s="408">
        <v>0</v>
      </c>
      <c r="AG86" s="407">
        <v>0</v>
      </c>
      <c r="AI86" s="406">
        <v>0</v>
      </c>
      <c r="AJ86" s="407">
        <v>0</v>
      </c>
      <c r="AK86" s="408">
        <v>-7.2184114241660401E-3</v>
      </c>
      <c r="AL86" s="407">
        <v>0</v>
      </c>
      <c r="AM86" s="408">
        <v>0</v>
      </c>
      <c r="AN86" s="407">
        <v>0</v>
      </c>
      <c r="AO86" s="408">
        <v>0</v>
      </c>
      <c r="AP86" s="407">
        <v>0</v>
      </c>
      <c r="AQ86" s="408">
        <v>-2.08380089077826E-3</v>
      </c>
      <c r="AR86" s="407">
        <v>0</v>
      </c>
      <c r="AT86" s="406">
        <v>0</v>
      </c>
      <c r="AU86" s="407">
        <v>0</v>
      </c>
      <c r="AV86" s="408">
        <v>-2.9731225135633901E-3</v>
      </c>
      <c r="AW86" s="407">
        <v>0</v>
      </c>
      <c r="AX86" s="408">
        <v>0</v>
      </c>
      <c r="AY86" s="407">
        <v>0</v>
      </c>
      <c r="AZ86" s="408">
        <v>0</v>
      </c>
      <c r="BA86" s="407">
        <v>0</v>
      </c>
      <c r="BB86" s="408">
        <v>-1.3607520561194201E-3</v>
      </c>
      <c r="BC86" s="407">
        <v>0</v>
      </c>
    </row>
    <row r="87" spans="1:55" x14ac:dyDescent="0.35">
      <c r="A87" s="385" cm="1">
        <f t="array" ref="A87">IFERROR(_xlfn.IFS(AND(F87="Renta Variable",O87=1),IFERROR(MATCH(B87,[1]RV_Det!C:C,0),"Rev"),AND(J87="Corporativa",O87=1,I87="EM"),IFERROR(MATCH(B87,[1]RF_Corps!B:B,0),"Rev"),AND(F87="Alternativos",O87=1),IFERROR(MATCH(B87,[1]Rep4!C:C,0),"Rev")),"")</f>
        <v>90</v>
      </c>
      <c r="B87" s="394" t="s">
        <v>792</v>
      </c>
      <c r="C87" s="409" t="s">
        <v>793</v>
      </c>
      <c r="D87" s="395" t="s">
        <v>793</v>
      </c>
      <c r="E87" s="396" t="str">
        <f>IF(B87="","",INDEX([1]CatGlob!$S:$S,IFERROR(MATCH(MID(B87,7,1),[1]CatGlob!$R:$R,0),MATCH(MID(B87,1,2),[1]CatGlob!$R:$R,0))))</f>
        <v>EUR</v>
      </c>
      <c r="F87" s="397" t="s">
        <v>618</v>
      </c>
      <c r="G87" s="398" t="s">
        <v>229</v>
      </c>
      <c r="H87" s="399" t="s">
        <v>237</v>
      </c>
      <c r="I87" s="399" t="s">
        <v>237</v>
      </c>
      <c r="J87" s="399" t="s">
        <v>600</v>
      </c>
      <c r="K87" s="396" t="s">
        <v>600</v>
      </c>
      <c r="L87" s="400" t="str">
        <f>IF(ISERROR(MATCH(M87,M$10:M86,0)),M87,"")</f>
        <v/>
      </c>
      <c r="M87" s="401" t="str">
        <f>IF(B87="","",IF(ISERROR(MATCH(F87&amp;"_"&amp;G87&amp;"_"&amp;H87&amp;"_"&amp;I87&amp;"_"&amp;J87&amp;IF(K87="","","_"&amp;K87),[1]CatGlob!$B:$B,0)),F87&amp;"_"&amp;G87&amp;"_"&amp;H87&amp;"_"&amp;I87&amp;"_"&amp;J87&amp;IF(K87="","","_"&amp;K87),INDEX([1]CatGlob!$C:$C,MATCH(F87&amp;"_"&amp;G87&amp;"_"&amp;H87&amp;"_"&amp;I87&amp;"_"&amp;J87&amp;IF(K87="","","_"&amp;K87),[1]CatGlob!$B:$B,0))))</f>
        <v>ALT_I_PE_PE</v>
      </c>
      <c r="N87" s="402" t="str">
        <f t="shared" si="5"/>
        <v/>
      </c>
      <c r="O87" s="402">
        <f t="shared" si="4"/>
        <v>1</v>
      </c>
      <c r="P87" s="401" t="str">
        <f>IF(LEN(B87)&gt;8,INDEX([1]CatGlob!$X:$X,MATCH(M87,[1]CatGlob!$W:$W,0)),"")</f>
        <v>ALT</v>
      </c>
      <c r="Q87" s="403" t="str">
        <f>INDEX([1]CatGlob!P:P,MATCH(M87,[1]CatGlob!O:O,0))</f>
        <v>ALT</v>
      </c>
      <c r="R87" s="403"/>
      <c r="S87" s="403"/>
      <c r="T87" s="403" t="str">
        <f>INDEX([1]CatGlob!$D:$D,MATCH($M87,[1]CatGlob!$C:$C,0))</f>
        <v>PE</v>
      </c>
      <c r="U87" s="403" t="s">
        <v>619</v>
      </c>
      <c r="V87" s="404" t="str">
        <f>INDEX([1]CatGlob!$F:$F,MATCH($M87,[1]CatGlob!$C:$C,0))</f>
        <v>-</v>
      </c>
      <c r="W87" s="405"/>
      <c r="X87" s="406">
        <v>0</v>
      </c>
      <c r="Y87" s="407">
        <v>0</v>
      </c>
      <c r="Z87" s="408">
        <v>0</v>
      </c>
      <c r="AA87" s="407">
        <v>0</v>
      </c>
      <c r="AB87" s="408">
        <v>0</v>
      </c>
      <c r="AC87" s="407">
        <v>0</v>
      </c>
      <c r="AD87" s="408">
        <v>0</v>
      </c>
      <c r="AE87" s="407">
        <v>0</v>
      </c>
      <c r="AF87" s="408">
        <v>0</v>
      </c>
      <c r="AG87" s="407">
        <v>0</v>
      </c>
      <c r="AI87" s="406">
        <v>0</v>
      </c>
      <c r="AJ87" s="407">
        <v>0</v>
      </c>
      <c r="AK87" s="408">
        <v>0</v>
      </c>
      <c r="AL87" s="407">
        <v>0</v>
      </c>
      <c r="AM87" s="408">
        <v>-8.3630197920295593E-3</v>
      </c>
      <c r="AN87" s="407">
        <v>0</v>
      </c>
      <c r="AO87" s="408">
        <v>0</v>
      </c>
      <c r="AP87" s="407">
        <v>0</v>
      </c>
      <c r="AQ87" s="408">
        <v>-3.7166654866665101E-3</v>
      </c>
      <c r="AR87" s="407">
        <v>0</v>
      </c>
      <c r="AT87" s="406">
        <v>0</v>
      </c>
      <c r="AU87" s="407">
        <v>0</v>
      </c>
      <c r="AV87" s="408">
        <v>0</v>
      </c>
      <c r="AW87" s="407">
        <v>0</v>
      </c>
      <c r="AX87" s="408">
        <v>0</v>
      </c>
      <c r="AY87" s="407">
        <v>0</v>
      </c>
      <c r="AZ87" s="408">
        <v>0</v>
      </c>
      <c r="BA87" s="407">
        <v>0</v>
      </c>
      <c r="BB87" s="408">
        <v>0</v>
      </c>
      <c r="BC87" s="407">
        <v>0</v>
      </c>
    </row>
    <row r="88" spans="1:55" x14ac:dyDescent="0.35">
      <c r="A88" s="385" t="str" cm="1">
        <f t="array" ref="A88">IFERROR(_xlfn.IFS(AND(F88="Renta Variable",O88=1),IFERROR(MATCH(B88,[1]RV_Det!C:C,0),"Rev"),AND(J88="Corporativa",O88=1,I88="EM"),IFERROR(MATCH(B88,[1]RF_Corps!B:B,0),"Rev"),AND(F88="Alternativos",O88=1),IFERROR(MATCH(B88,[1]Rep4!C:C,0),"Rev")),"")</f>
        <v/>
      </c>
      <c r="B88" s="394" t="s">
        <v>794</v>
      </c>
      <c r="C88" s="409" t="s">
        <v>795</v>
      </c>
      <c r="D88" s="395" t="s">
        <v>796</v>
      </c>
      <c r="E88" s="396" t="str">
        <f>IF(B88="","",INDEX([1]CatGlob!$S:$S,IFERROR(MATCH(MID(B88,7,1),[1]CatGlob!$R:$R,0),MATCH(MID(B88,1,2),[1]CatGlob!$R:$R,0))))</f>
        <v>EUR</v>
      </c>
      <c r="F88" s="397" t="s">
        <v>618</v>
      </c>
      <c r="G88" s="398" t="s">
        <v>229</v>
      </c>
      <c r="H88" s="399" t="s">
        <v>237</v>
      </c>
      <c r="I88" s="399" t="s">
        <v>237</v>
      </c>
      <c r="J88" s="399" t="s">
        <v>600</v>
      </c>
      <c r="K88" s="396" t="s">
        <v>600</v>
      </c>
      <c r="L88" s="400" t="str">
        <f>IF(ISERROR(MATCH(M88,M$10:M87,0)),M88,"")</f>
        <v/>
      </c>
      <c r="M88" s="401" t="str">
        <f>IF(B88="","",IF(ISERROR(MATCH(F88&amp;"_"&amp;G88&amp;"_"&amp;H88&amp;"_"&amp;I88&amp;"_"&amp;J88&amp;IF(K88="","","_"&amp;K88),[1]CatGlob!$B:$B,0)),F88&amp;"_"&amp;G88&amp;"_"&amp;H88&amp;"_"&amp;I88&amp;"_"&amp;J88&amp;IF(K88="","","_"&amp;K88),INDEX([1]CatGlob!$C:$C,MATCH(F88&amp;"_"&amp;G88&amp;"_"&amp;H88&amp;"_"&amp;I88&amp;"_"&amp;J88&amp;IF(K88="","","_"&amp;K88),[1]CatGlob!$B:$B,0))))</f>
        <v>ALT_I_PE_PE</v>
      </c>
      <c r="N88" s="402" t="str">
        <f t="shared" si="5"/>
        <v/>
      </c>
      <c r="O88" s="402" t="str">
        <f t="shared" si="4"/>
        <v/>
      </c>
      <c r="P88" s="401" t="str">
        <f>IF(LEN(B88)&gt;8,INDEX([1]CatGlob!$X:$X,MATCH(M88,[1]CatGlob!$W:$W,0)),"")</f>
        <v>ALT</v>
      </c>
      <c r="Q88" s="403" t="str">
        <f>INDEX([1]CatGlob!P:P,MATCH(M88,[1]CatGlob!O:O,0))</f>
        <v>ALT</v>
      </c>
      <c r="R88" s="403"/>
      <c r="S88" s="403"/>
      <c r="T88" s="403" t="str">
        <f>INDEX([1]CatGlob!$D:$D,MATCH($M88,[1]CatGlob!$C:$C,0))</f>
        <v>PE</v>
      </c>
      <c r="U88" s="403" t="s">
        <v>619</v>
      </c>
      <c r="V88" s="404" t="str">
        <f>INDEX([1]CatGlob!$F:$F,MATCH($M88,[1]CatGlob!$C:$C,0))</f>
        <v>-</v>
      </c>
      <c r="W88" s="405"/>
      <c r="X88" s="406">
        <v>0</v>
      </c>
      <c r="Y88" s="407">
        <v>0</v>
      </c>
      <c r="Z88" s="408">
        <v>0</v>
      </c>
      <c r="AA88" s="407">
        <v>0</v>
      </c>
      <c r="AB88" s="408">
        <v>0</v>
      </c>
      <c r="AC88" s="407">
        <v>0</v>
      </c>
      <c r="AD88" s="408">
        <v>0</v>
      </c>
      <c r="AE88" s="407">
        <v>0</v>
      </c>
      <c r="AF88" s="408">
        <v>0</v>
      </c>
      <c r="AG88" s="407">
        <v>0</v>
      </c>
      <c r="AI88" s="406">
        <v>0</v>
      </c>
      <c r="AJ88" s="407">
        <v>0</v>
      </c>
      <c r="AK88" s="408">
        <v>0</v>
      </c>
      <c r="AL88" s="407">
        <v>0</v>
      </c>
      <c r="AM88" s="408">
        <v>0</v>
      </c>
      <c r="AN88" s="407">
        <v>0</v>
      </c>
      <c r="AO88" s="408">
        <v>0</v>
      </c>
      <c r="AP88" s="407">
        <v>0</v>
      </c>
      <c r="AQ88" s="408">
        <v>0</v>
      </c>
      <c r="AR88" s="407">
        <v>0</v>
      </c>
      <c r="AT88" s="406">
        <v>0</v>
      </c>
      <c r="AU88" s="407">
        <v>0</v>
      </c>
      <c r="AV88" s="408">
        <v>0</v>
      </c>
      <c r="AW88" s="407">
        <v>0</v>
      </c>
      <c r="AX88" s="408">
        <v>0</v>
      </c>
      <c r="AY88" s="407">
        <v>0</v>
      </c>
      <c r="AZ88" s="408">
        <v>0</v>
      </c>
      <c r="BA88" s="407">
        <v>0</v>
      </c>
      <c r="BB88" s="408">
        <v>0</v>
      </c>
      <c r="BC88" s="407">
        <v>0</v>
      </c>
    </row>
    <row r="89" spans="1:55" x14ac:dyDescent="0.35">
      <c r="A89" s="385" cm="1">
        <f t="array" ref="A89">IFERROR(_xlfn.IFS(AND(F89="Renta Variable",O89=1),IFERROR(MATCH(B89,[1]RV_Det!C:C,0),"Rev"),AND(J89="Corporativa",O89=1,I89="EM"),IFERROR(MATCH(B89,[1]RF_Corps!B:B,0),"Rev"),AND(F89="Alternativos",O89=1),IFERROR(MATCH(B89,[1]Rep4!C:C,0),"Rev")),"")</f>
        <v>109</v>
      </c>
      <c r="B89" s="394" t="s">
        <v>797</v>
      </c>
      <c r="C89" s="409" t="s">
        <v>798</v>
      </c>
      <c r="D89" s="395" t="s">
        <v>798</v>
      </c>
      <c r="E89" s="396" t="str">
        <f>IF(B89="","",INDEX([1]CatGlob!$S:$S,IFERROR(MATCH(MID(B89,7,1),[1]CatGlob!$R:$R,0),MATCH(MID(B89,1,2),[1]CatGlob!$R:$R,0))))</f>
        <v>DOL</v>
      </c>
      <c r="F89" s="397" t="s">
        <v>618</v>
      </c>
      <c r="G89" s="398" t="s">
        <v>229</v>
      </c>
      <c r="H89" s="399" t="s">
        <v>237</v>
      </c>
      <c r="I89" s="399" t="s">
        <v>237</v>
      </c>
      <c r="J89" s="399" t="s">
        <v>600</v>
      </c>
      <c r="K89" s="396" t="s">
        <v>600</v>
      </c>
      <c r="L89" s="400" t="str">
        <f>IF(ISERROR(MATCH(M89,M$10:M88,0)),M89,"")</f>
        <v/>
      </c>
      <c r="M89" s="401" t="str">
        <f>IF(B89="","",IF(ISERROR(MATCH(F89&amp;"_"&amp;G89&amp;"_"&amp;H89&amp;"_"&amp;I89&amp;"_"&amp;J89&amp;IF(K89="","","_"&amp;K89),[1]CatGlob!$B:$B,0)),F89&amp;"_"&amp;G89&amp;"_"&amp;H89&amp;"_"&amp;I89&amp;"_"&amp;J89&amp;IF(K89="","","_"&amp;K89),INDEX([1]CatGlob!$C:$C,MATCH(F89&amp;"_"&amp;G89&amp;"_"&amp;H89&amp;"_"&amp;I89&amp;"_"&amp;J89&amp;IF(K89="","","_"&amp;K89),[1]CatGlob!$B:$B,0))))</f>
        <v>ALT_I_PE_PE</v>
      </c>
      <c r="N89" s="402" t="str">
        <f t="shared" si="5"/>
        <v/>
      </c>
      <c r="O89" s="402">
        <f t="shared" si="4"/>
        <v>1</v>
      </c>
      <c r="P89" s="401" t="str">
        <f>IF(LEN(B89)&gt;8,INDEX([1]CatGlob!$X:$X,MATCH(M89,[1]CatGlob!$W:$W,0)),"")</f>
        <v>ALT</v>
      </c>
      <c r="Q89" s="403" t="str">
        <f>INDEX([1]CatGlob!P:P,MATCH(M89,[1]CatGlob!O:O,0))</f>
        <v>ALT</v>
      </c>
      <c r="R89" s="403"/>
      <c r="S89" s="403"/>
      <c r="T89" s="403" t="str">
        <f>INDEX([1]CatGlob!$D:$D,MATCH($M89,[1]CatGlob!$C:$C,0))</f>
        <v>PE</v>
      </c>
      <c r="U89" s="403" t="s">
        <v>619</v>
      </c>
      <c r="V89" s="404" t="str">
        <f>INDEX([1]CatGlob!$F:$F,MATCH($M89,[1]CatGlob!$C:$C,0))</f>
        <v>-</v>
      </c>
      <c r="W89" s="405"/>
      <c r="X89" s="406">
        <v>0</v>
      </c>
      <c r="Y89" s="407">
        <v>0</v>
      </c>
      <c r="Z89" s="408">
        <v>0</v>
      </c>
      <c r="AA89" s="407">
        <v>0</v>
      </c>
      <c r="AB89" s="408">
        <v>0</v>
      </c>
      <c r="AC89" s="407">
        <v>0</v>
      </c>
      <c r="AD89" s="408">
        <v>0</v>
      </c>
      <c r="AE89" s="407">
        <v>0</v>
      </c>
      <c r="AF89" s="408">
        <v>0</v>
      </c>
      <c r="AG89" s="407">
        <v>0</v>
      </c>
      <c r="AI89" s="406">
        <v>0</v>
      </c>
      <c r="AJ89" s="407">
        <v>0</v>
      </c>
      <c r="AK89" s="408">
        <v>-1.47438539573866E-2</v>
      </c>
      <c r="AL89" s="407">
        <v>0</v>
      </c>
      <c r="AM89" s="408">
        <v>0</v>
      </c>
      <c r="AN89" s="407">
        <v>0</v>
      </c>
      <c r="AO89" s="408">
        <v>-4.4296240178275798E-3</v>
      </c>
      <c r="AP89" s="407">
        <v>0</v>
      </c>
      <c r="AQ89" s="408">
        <v>-5.4385226602584403E-3</v>
      </c>
      <c r="AR89" s="407">
        <v>0</v>
      </c>
      <c r="AT89" s="406">
        <v>0</v>
      </c>
      <c r="AU89" s="407">
        <v>0</v>
      </c>
      <c r="AV89" s="408">
        <v>0</v>
      </c>
      <c r="AW89" s="407">
        <v>0</v>
      </c>
      <c r="AX89" s="408">
        <v>0</v>
      </c>
      <c r="AY89" s="407">
        <v>0</v>
      </c>
      <c r="AZ89" s="408">
        <v>0</v>
      </c>
      <c r="BA89" s="407">
        <v>0</v>
      </c>
      <c r="BB89" s="408">
        <v>0</v>
      </c>
      <c r="BC89" s="407">
        <v>0</v>
      </c>
    </row>
    <row r="90" spans="1:55" x14ac:dyDescent="0.35">
      <c r="A90" s="385" t="str" cm="1">
        <f t="array" ref="A90">IFERROR(_xlfn.IFS(AND(F90="Renta Variable",O90=1),IFERROR(MATCH(B90,[1]RV_Det!C:C,0),"Rev"),AND(J90="Corporativa",O90=1,I90="EM"),IFERROR(MATCH(B90,[1]RF_Corps!B:B,0),"Rev"),AND(F90="Alternativos",O90=1),IFERROR(MATCH(B90,[1]Rep4!C:C,0),"Rev")),"")</f>
        <v/>
      </c>
      <c r="B90" s="394" t="s">
        <v>799</v>
      </c>
      <c r="C90" s="409" t="s">
        <v>800</v>
      </c>
      <c r="D90" s="395" t="s">
        <v>801</v>
      </c>
      <c r="E90" s="396" t="str">
        <f>IF(B90="","",INDEX([1]CatGlob!$S:$S,IFERROR(MATCH(MID(B90,7,1),[1]CatGlob!$R:$R,0),MATCH(MID(B90,1,2),[1]CatGlob!$R:$R,0))))</f>
        <v>DOL</v>
      </c>
      <c r="F90" s="397" t="s">
        <v>618</v>
      </c>
      <c r="G90" s="398" t="s">
        <v>229</v>
      </c>
      <c r="H90" s="399" t="s">
        <v>237</v>
      </c>
      <c r="I90" s="399" t="s">
        <v>237</v>
      </c>
      <c r="J90" s="399" t="s">
        <v>600</v>
      </c>
      <c r="K90" s="396" t="s">
        <v>600</v>
      </c>
      <c r="L90" s="400" t="str">
        <f>IF(ISERROR(MATCH(M90,M$10:M89,0)),M90,"")</f>
        <v/>
      </c>
      <c r="M90" s="401" t="str">
        <f>IF(B90="","",IF(ISERROR(MATCH(F90&amp;"_"&amp;G90&amp;"_"&amp;H90&amp;"_"&amp;I90&amp;"_"&amp;J90&amp;IF(K90="","","_"&amp;K90),[1]CatGlob!$B:$B,0)),F90&amp;"_"&amp;G90&amp;"_"&amp;H90&amp;"_"&amp;I90&amp;"_"&amp;J90&amp;IF(K90="","","_"&amp;K90),INDEX([1]CatGlob!$C:$C,MATCH(F90&amp;"_"&amp;G90&amp;"_"&amp;H90&amp;"_"&amp;I90&amp;"_"&amp;J90&amp;IF(K90="","","_"&amp;K90),[1]CatGlob!$B:$B,0))))</f>
        <v>ALT_I_PE_PE</v>
      </c>
      <c r="N90" s="402" t="str">
        <f t="shared" si="5"/>
        <v/>
      </c>
      <c r="O90" s="402" t="str">
        <f t="shared" si="4"/>
        <v/>
      </c>
      <c r="P90" s="401" t="str">
        <f>IF(LEN(B90)&gt;8,INDEX([1]CatGlob!$X:$X,MATCH(M90,[1]CatGlob!$W:$W,0)),"")</f>
        <v>ALT</v>
      </c>
      <c r="Q90" s="403" t="str">
        <f>INDEX([1]CatGlob!P:P,MATCH(M90,[1]CatGlob!O:O,0))</f>
        <v>ALT</v>
      </c>
      <c r="R90" s="403"/>
      <c r="S90" s="403"/>
      <c r="T90" s="403" t="str">
        <f>INDEX([1]CatGlob!$D:$D,MATCH($M90,[1]CatGlob!$C:$C,0))</f>
        <v>PE</v>
      </c>
      <c r="U90" s="403" t="s">
        <v>619</v>
      </c>
      <c r="V90" s="404" t="str">
        <f>INDEX([1]CatGlob!$F:$F,MATCH($M90,[1]CatGlob!$C:$C,0))</f>
        <v>-</v>
      </c>
      <c r="W90" s="405"/>
      <c r="X90" s="406">
        <v>0</v>
      </c>
      <c r="Y90" s="407">
        <v>0</v>
      </c>
      <c r="Z90" s="408">
        <v>0</v>
      </c>
      <c r="AA90" s="407">
        <v>0</v>
      </c>
      <c r="AB90" s="408">
        <v>0</v>
      </c>
      <c r="AC90" s="407">
        <v>0</v>
      </c>
      <c r="AD90" s="408">
        <v>0</v>
      </c>
      <c r="AE90" s="407">
        <v>0</v>
      </c>
      <c r="AF90" s="408">
        <v>0</v>
      </c>
      <c r="AG90" s="407">
        <v>0</v>
      </c>
      <c r="AI90" s="406">
        <v>0</v>
      </c>
      <c r="AJ90" s="407">
        <v>0</v>
      </c>
      <c r="AK90" s="408">
        <v>0</v>
      </c>
      <c r="AL90" s="407">
        <v>0</v>
      </c>
      <c r="AM90" s="408">
        <v>0</v>
      </c>
      <c r="AN90" s="407">
        <v>0</v>
      </c>
      <c r="AO90" s="408">
        <v>0</v>
      </c>
      <c r="AP90" s="407">
        <v>0</v>
      </c>
      <c r="AQ90" s="408">
        <v>0</v>
      </c>
      <c r="AR90" s="407">
        <v>0</v>
      </c>
      <c r="AT90" s="406">
        <v>0</v>
      </c>
      <c r="AU90" s="407">
        <v>0</v>
      </c>
      <c r="AV90" s="408">
        <v>0</v>
      </c>
      <c r="AW90" s="407">
        <v>0</v>
      </c>
      <c r="AX90" s="408">
        <v>0</v>
      </c>
      <c r="AY90" s="407">
        <v>0</v>
      </c>
      <c r="AZ90" s="408">
        <v>0</v>
      </c>
      <c r="BA90" s="407">
        <v>0</v>
      </c>
      <c r="BB90" s="408">
        <v>0</v>
      </c>
      <c r="BC90" s="407">
        <v>0</v>
      </c>
    </row>
    <row r="91" spans="1:55" x14ac:dyDescent="0.35">
      <c r="A91" s="385" cm="1">
        <f t="array" ref="A91">IFERROR(_xlfn.IFS(AND(F91="Renta Variable",O91=1),IFERROR(MATCH(B91,[1]RV_Det!C:C,0),"Rev"),AND(J91="Corporativa",O91=1,I91="EM"),IFERROR(MATCH(B91,[1]RF_Corps!B:B,0),"Rev"),AND(F91="Alternativos",O91=1),IFERROR(MATCH(B91,[1]Rep4!C:C,0),"Rev")),"")</f>
        <v>114</v>
      </c>
      <c r="B91" s="394" t="s">
        <v>802</v>
      </c>
      <c r="C91" s="409" t="s">
        <v>803</v>
      </c>
      <c r="D91" s="395" t="s">
        <v>804</v>
      </c>
      <c r="E91" s="396" t="str">
        <f>IF(B91="","",INDEX([1]CatGlob!$S:$S,IFERROR(MATCH(MID(B91,7,1),[1]CatGlob!$R:$R,0),MATCH(MID(B91,1,2),[1]CatGlob!$R:$R,0))))</f>
        <v>DOL</v>
      </c>
      <c r="F91" s="397" t="s">
        <v>618</v>
      </c>
      <c r="G91" s="398" t="s">
        <v>229</v>
      </c>
      <c r="H91" s="399" t="s">
        <v>237</v>
      </c>
      <c r="I91" s="399" t="s">
        <v>237</v>
      </c>
      <c r="J91" s="399" t="s">
        <v>600</v>
      </c>
      <c r="K91" s="396" t="s">
        <v>600</v>
      </c>
      <c r="L91" s="400" t="str">
        <f>IF(ISERROR(MATCH(M91,M$10:M90,0)),M91,"")</f>
        <v/>
      </c>
      <c r="M91" s="401" t="str">
        <f>IF(B91="","",IF(ISERROR(MATCH(F91&amp;"_"&amp;G91&amp;"_"&amp;H91&amp;"_"&amp;I91&amp;"_"&amp;J91&amp;IF(K91="","","_"&amp;K91),[1]CatGlob!$B:$B,0)),F91&amp;"_"&amp;G91&amp;"_"&amp;H91&amp;"_"&amp;I91&amp;"_"&amp;J91&amp;IF(K91="","","_"&amp;K91),INDEX([1]CatGlob!$C:$C,MATCH(F91&amp;"_"&amp;G91&amp;"_"&amp;H91&amp;"_"&amp;I91&amp;"_"&amp;J91&amp;IF(K91="","","_"&amp;K91),[1]CatGlob!$B:$B,0))))</f>
        <v>ALT_I_PE_PE</v>
      </c>
      <c r="N91" s="402" t="str">
        <f t="shared" si="5"/>
        <v/>
      </c>
      <c r="O91" s="402">
        <f t="shared" si="4"/>
        <v>1</v>
      </c>
      <c r="P91" s="401" t="str">
        <f>IF(LEN(B91)&gt;8,INDEX([1]CatGlob!$X:$X,MATCH(M91,[1]CatGlob!$W:$W,0)),"")</f>
        <v>ALT</v>
      </c>
      <c r="Q91" s="403" t="str">
        <f>INDEX([1]CatGlob!P:P,MATCH(M91,[1]CatGlob!O:O,0))</f>
        <v>ALT</v>
      </c>
      <c r="R91" s="403"/>
      <c r="S91" s="403"/>
      <c r="T91" s="403" t="str">
        <f>INDEX([1]CatGlob!$D:$D,MATCH($M91,[1]CatGlob!$C:$C,0))</f>
        <v>PE</v>
      </c>
      <c r="U91" s="403" t="s">
        <v>619</v>
      </c>
      <c r="V91" s="404" t="str">
        <f>INDEX([1]CatGlob!$F:$F,MATCH($M91,[1]CatGlob!$C:$C,0))</f>
        <v>-</v>
      </c>
      <c r="W91" s="405"/>
      <c r="X91" s="406">
        <v>0</v>
      </c>
      <c r="Y91" s="407">
        <v>0</v>
      </c>
      <c r="Z91" s="408">
        <v>0</v>
      </c>
      <c r="AA91" s="407">
        <v>0</v>
      </c>
      <c r="AB91" s="408">
        <v>0</v>
      </c>
      <c r="AC91" s="407">
        <v>0</v>
      </c>
      <c r="AD91" s="408">
        <v>0</v>
      </c>
      <c r="AE91" s="407">
        <v>0</v>
      </c>
      <c r="AF91" s="408">
        <v>0</v>
      </c>
      <c r="AG91" s="407">
        <v>0</v>
      </c>
      <c r="AI91" s="406">
        <v>2.8908522369228001E-2</v>
      </c>
      <c r="AJ91" s="407">
        <v>-0.34049374498246199</v>
      </c>
      <c r="AK91" s="408">
        <v>2.8908522369228001E-2</v>
      </c>
      <c r="AL91" s="407">
        <v>-0.34049374498246199</v>
      </c>
      <c r="AM91" s="408">
        <v>2.8908522369228001E-2</v>
      </c>
      <c r="AN91" s="407">
        <v>-0.34049374498246199</v>
      </c>
      <c r="AO91" s="408">
        <v>2.0336349756889202E-3</v>
      </c>
      <c r="AP91" s="407">
        <v>-2.3952797724158301E-2</v>
      </c>
      <c r="AQ91" s="408">
        <v>2.1735488011514901E-2</v>
      </c>
      <c r="AR91" s="407">
        <v>-0.25600747134498802</v>
      </c>
      <c r="AT91" s="406">
        <v>0</v>
      </c>
      <c r="AU91" s="407">
        <v>0</v>
      </c>
      <c r="AV91" s="408">
        <v>0</v>
      </c>
      <c r="AW91" s="407">
        <v>0</v>
      </c>
      <c r="AX91" s="408">
        <v>0</v>
      </c>
      <c r="AY91" s="407">
        <v>0</v>
      </c>
      <c r="AZ91" s="408">
        <v>0</v>
      </c>
      <c r="BA91" s="407">
        <v>0</v>
      </c>
      <c r="BB91" s="408">
        <v>0</v>
      </c>
      <c r="BC91" s="407">
        <v>0</v>
      </c>
    </row>
    <row r="92" spans="1:55" x14ac:dyDescent="0.35">
      <c r="A92" s="385" t="str" cm="1">
        <f t="array" ref="A92">IFERROR(_xlfn.IFS(AND(F92="Renta Variable",O92=1),IFERROR(MATCH(B92,[1]RV_Det!C:C,0),"Rev"),AND(J92="Corporativa",O92=1,I92="EM"),IFERROR(MATCH(B92,[1]RF_Corps!B:B,0),"Rev"),AND(F92="Alternativos",O92=1),IFERROR(MATCH(B92,[1]Rep4!C:C,0),"Rev")),"")</f>
        <v/>
      </c>
      <c r="B92" s="394" t="s">
        <v>805</v>
      </c>
      <c r="C92" s="409" t="s">
        <v>806</v>
      </c>
      <c r="D92" s="395" t="s">
        <v>807</v>
      </c>
      <c r="E92" s="396" t="str">
        <f>IF(B92="","",INDEX([1]CatGlob!$S:$S,IFERROR(MATCH(MID(B92,7,1),[1]CatGlob!$R:$R,0),MATCH(MID(B92,1,2),[1]CatGlob!$R:$R,0))))</f>
        <v>EUR</v>
      </c>
      <c r="F92" s="397" t="s">
        <v>618</v>
      </c>
      <c r="G92" s="398" t="s">
        <v>229</v>
      </c>
      <c r="H92" s="399" t="s">
        <v>237</v>
      </c>
      <c r="I92" s="399" t="s">
        <v>237</v>
      </c>
      <c r="J92" s="399" t="s">
        <v>600</v>
      </c>
      <c r="K92" s="396" t="s">
        <v>600</v>
      </c>
      <c r="L92" s="400" t="str">
        <f>IF(ISERROR(MATCH(M92,M$10:M91,0)),M92,"")</f>
        <v/>
      </c>
      <c r="M92" s="401" t="str">
        <f>IF(B92="","",IF(ISERROR(MATCH(F92&amp;"_"&amp;G92&amp;"_"&amp;H92&amp;"_"&amp;I92&amp;"_"&amp;J92&amp;IF(K92="","","_"&amp;K92),[1]CatGlob!$B:$B,0)),F92&amp;"_"&amp;G92&amp;"_"&amp;H92&amp;"_"&amp;I92&amp;"_"&amp;J92&amp;IF(K92="","","_"&amp;K92),INDEX([1]CatGlob!$C:$C,MATCH(F92&amp;"_"&amp;G92&amp;"_"&amp;H92&amp;"_"&amp;I92&amp;"_"&amp;J92&amp;IF(K92="","","_"&amp;K92),[1]CatGlob!$B:$B,0))))</f>
        <v>ALT_I_PE_PE</v>
      </c>
      <c r="N92" s="402" t="str">
        <f t="shared" si="5"/>
        <v/>
      </c>
      <c r="O92" s="402" t="str">
        <f t="shared" si="4"/>
        <v/>
      </c>
      <c r="P92" s="401" t="str">
        <f>IF(LEN(B92)&gt;8,INDEX([1]CatGlob!$X:$X,MATCH(M92,[1]CatGlob!$W:$W,0)),"")</f>
        <v>ALT</v>
      </c>
      <c r="Q92" s="403" t="str">
        <f>INDEX([1]CatGlob!P:P,MATCH(M92,[1]CatGlob!O:O,0))</f>
        <v>ALT</v>
      </c>
      <c r="R92" s="403"/>
      <c r="S92" s="403"/>
      <c r="T92" s="403" t="str">
        <f>INDEX([1]CatGlob!$D:$D,MATCH($M92,[1]CatGlob!$C:$C,0))</f>
        <v>PE</v>
      </c>
      <c r="U92" s="403" t="s">
        <v>619</v>
      </c>
      <c r="V92" s="404" t="str">
        <f>INDEX([1]CatGlob!$F:$F,MATCH($M92,[1]CatGlob!$C:$C,0))</f>
        <v>-</v>
      </c>
      <c r="W92" s="405"/>
      <c r="X92" s="406">
        <v>0</v>
      </c>
      <c r="Y92" s="407">
        <v>0</v>
      </c>
      <c r="Z92" s="408">
        <v>0</v>
      </c>
      <c r="AA92" s="407">
        <v>0</v>
      </c>
      <c r="AB92" s="408">
        <v>0</v>
      </c>
      <c r="AC92" s="407">
        <v>0</v>
      </c>
      <c r="AD92" s="408">
        <v>0</v>
      </c>
      <c r="AE92" s="407">
        <v>0</v>
      </c>
      <c r="AF92" s="408">
        <v>0</v>
      </c>
      <c r="AG92" s="407">
        <v>0</v>
      </c>
      <c r="AI92" s="406">
        <v>0</v>
      </c>
      <c r="AJ92" s="407">
        <v>0</v>
      </c>
      <c r="AK92" s="408">
        <v>0</v>
      </c>
      <c r="AL92" s="407">
        <v>0</v>
      </c>
      <c r="AM92" s="408">
        <v>0</v>
      </c>
      <c r="AN92" s="407">
        <v>0</v>
      </c>
      <c r="AO92" s="408">
        <v>0</v>
      </c>
      <c r="AP92" s="407">
        <v>0</v>
      </c>
      <c r="AQ92" s="408">
        <v>0</v>
      </c>
      <c r="AR92" s="407">
        <v>0</v>
      </c>
      <c r="AT92" s="406">
        <v>0</v>
      </c>
      <c r="AU92" s="407">
        <v>0</v>
      </c>
      <c r="AV92" s="408">
        <v>0</v>
      </c>
      <c r="AW92" s="407">
        <v>0</v>
      </c>
      <c r="AX92" s="408">
        <v>0</v>
      </c>
      <c r="AY92" s="407">
        <v>0</v>
      </c>
      <c r="AZ92" s="408">
        <v>0</v>
      </c>
      <c r="BA92" s="407">
        <v>0</v>
      </c>
      <c r="BB92" s="408">
        <v>0</v>
      </c>
      <c r="BC92" s="407">
        <v>0</v>
      </c>
    </row>
    <row r="93" spans="1:55" x14ac:dyDescent="0.35">
      <c r="A93" s="385" cm="1">
        <f t="array" ref="A93">IFERROR(_xlfn.IFS(AND(F93="Renta Variable",O93=1),IFERROR(MATCH(B93,[1]RV_Det!C:C,0),"Rev"),AND(J93="Corporativa",O93=1,I93="EM"),IFERROR(MATCH(B93,[1]RF_Corps!B:B,0),"Rev"),AND(F93="Alternativos",O93=1),IFERROR(MATCH(B93,[1]Rep4!C:C,0),"Rev")),"")</f>
        <v>108</v>
      </c>
      <c r="B93" s="394" t="s">
        <v>808</v>
      </c>
      <c r="C93" s="409" t="s">
        <v>809</v>
      </c>
      <c r="D93" s="395" t="s">
        <v>809</v>
      </c>
      <c r="E93" s="396" t="str">
        <f>IF(B93="","",INDEX([1]CatGlob!$S:$S,IFERROR(MATCH(MID(B93,7,1),[1]CatGlob!$R:$R,0),MATCH(MID(B93,1,2),[1]CatGlob!$R:$R,0))))</f>
        <v>DOL</v>
      </c>
      <c r="F93" s="397" t="s">
        <v>618</v>
      </c>
      <c r="G93" s="398" t="s">
        <v>229</v>
      </c>
      <c r="H93" s="399" t="s">
        <v>237</v>
      </c>
      <c r="I93" s="399" t="s">
        <v>237</v>
      </c>
      <c r="J93" s="399" t="s">
        <v>600</v>
      </c>
      <c r="K93" s="396" t="s">
        <v>600</v>
      </c>
      <c r="L93" s="400" t="str">
        <f>IF(ISERROR(MATCH(M93,M$10:M92,0)),M93,"")</f>
        <v/>
      </c>
      <c r="M93" s="401" t="str">
        <f>IF(B93="","",IF(ISERROR(MATCH(F93&amp;"_"&amp;G93&amp;"_"&amp;H93&amp;"_"&amp;I93&amp;"_"&amp;J93&amp;IF(K93="","","_"&amp;K93),[1]CatGlob!$B:$B,0)),F93&amp;"_"&amp;G93&amp;"_"&amp;H93&amp;"_"&amp;I93&amp;"_"&amp;J93&amp;IF(K93="","","_"&amp;K93),INDEX([1]CatGlob!$C:$C,MATCH(F93&amp;"_"&amp;G93&amp;"_"&amp;H93&amp;"_"&amp;I93&amp;"_"&amp;J93&amp;IF(K93="","","_"&amp;K93),[1]CatGlob!$B:$B,0))))</f>
        <v>ALT_I_PE_PE</v>
      </c>
      <c r="N93" s="402" t="str">
        <f t="shared" si="5"/>
        <v/>
      </c>
      <c r="O93" s="402">
        <f t="shared" si="4"/>
        <v>1</v>
      </c>
      <c r="P93" s="401" t="str">
        <f>IF(LEN(B93)&gt;8,INDEX([1]CatGlob!$X:$X,MATCH(M93,[1]CatGlob!$W:$W,0)),"")</f>
        <v>ALT</v>
      </c>
      <c r="Q93" s="403" t="str">
        <f>INDEX([1]CatGlob!P:P,MATCH(M93,[1]CatGlob!O:O,0))</f>
        <v>ALT</v>
      </c>
      <c r="R93" s="403"/>
      <c r="S93" s="403"/>
      <c r="T93" s="403" t="str">
        <f>INDEX([1]CatGlob!$D:$D,MATCH($M93,[1]CatGlob!$C:$C,0))</f>
        <v>PE</v>
      </c>
      <c r="U93" s="403" t="s">
        <v>619</v>
      </c>
      <c r="V93" s="404" t="str">
        <f>INDEX([1]CatGlob!$F:$F,MATCH($M93,[1]CatGlob!$C:$C,0))</f>
        <v>-</v>
      </c>
      <c r="W93" s="405"/>
      <c r="X93" s="406">
        <v>0</v>
      </c>
      <c r="Y93" s="407">
        <v>0</v>
      </c>
      <c r="Z93" s="408">
        <v>0</v>
      </c>
      <c r="AA93" s="407">
        <v>0</v>
      </c>
      <c r="AB93" s="408">
        <v>0</v>
      </c>
      <c r="AC93" s="407">
        <v>0</v>
      </c>
      <c r="AD93" s="408">
        <v>0</v>
      </c>
      <c r="AE93" s="407">
        <v>0</v>
      </c>
      <c r="AF93" s="408">
        <v>0</v>
      </c>
      <c r="AG93" s="407">
        <v>0</v>
      </c>
      <c r="AI93" s="406">
        <v>0</v>
      </c>
      <c r="AJ93" s="407">
        <v>0</v>
      </c>
      <c r="AK93" s="408">
        <v>-7.5843961704453603E-3</v>
      </c>
      <c r="AL93" s="407">
        <v>0</v>
      </c>
      <c r="AM93" s="408">
        <v>0</v>
      </c>
      <c r="AN93" s="407">
        <v>0</v>
      </c>
      <c r="AO93" s="408">
        <v>0</v>
      </c>
      <c r="AP93" s="407">
        <v>0</v>
      </c>
      <c r="AQ93" s="408">
        <v>-2.1894528542774501E-3</v>
      </c>
      <c r="AR93" s="407">
        <v>0</v>
      </c>
      <c r="AT93" s="406">
        <v>0</v>
      </c>
      <c r="AU93" s="407">
        <v>0</v>
      </c>
      <c r="AV93" s="408">
        <v>-4.7973614719801598E-3</v>
      </c>
      <c r="AW93" s="407">
        <v>0</v>
      </c>
      <c r="AX93" s="408">
        <v>0</v>
      </c>
      <c r="AY93" s="407">
        <v>0</v>
      </c>
      <c r="AZ93" s="408">
        <v>0</v>
      </c>
      <c r="BA93" s="407">
        <v>0</v>
      </c>
      <c r="BB93" s="408">
        <v>-2.1956779302448001E-3</v>
      </c>
      <c r="BC93" s="407">
        <v>0</v>
      </c>
    </row>
    <row r="94" spans="1:55" x14ac:dyDescent="0.35">
      <c r="A94" s="385" cm="1">
        <f t="array" ref="A94">IFERROR(_xlfn.IFS(AND(F94="Renta Variable",O94=1),IFERROR(MATCH(B94,[1]RV_Det!C:C,0),"Rev"),AND(J94="Corporativa",O94=1,I94="EM"),IFERROR(MATCH(B94,[1]RF_Corps!B:B,0),"Rev"),AND(F94="Alternativos",O94=1),IFERROR(MATCH(B94,[1]Rep4!C:C,0),"Rev")),"")</f>
        <v>118</v>
      </c>
      <c r="B94" s="394" t="s">
        <v>810</v>
      </c>
      <c r="C94" s="409" t="s">
        <v>811</v>
      </c>
      <c r="D94" s="395" t="s">
        <v>811</v>
      </c>
      <c r="E94" s="396" t="str">
        <f>IF(B94="","",INDEX([1]CatGlob!$S:$S,IFERROR(MATCH(MID(B94,7,1),[1]CatGlob!$R:$R,0),MATCH(MID(B94,1,2),[1]CatGlob!$R:$R,0))))</f>
        <v>DOL</v>
      </c>
      <c r="F94" s="397" t="s">
        <v>618</v>
      </c>
      <c r="G94" s="398" t="s">
        <v>229</v>
      </c>
      <c r="H94" s="399" t="s">
        <v>237</v>
      </c>
      <c r="I94" s="399" t="s">
        <v>237</v>
      </c>
      <c r="J94" s="399" t="s">
        <v>600</v>
      </c>
      <c r="K94" s="396" t="s">
        <v>600</v>
      </c>
      <c r="L94" s="400" t="str">
        <f>IF(ISERROR(MATCH(M94,M$10:M93,0)),M94,"")</f>
        <v/>
      </c>
      <c r="M94" s="401" t="str">
        <f>IF(B94="","",IF(ISERROR(MATCH(F94&amp;"_"&amp;G94&amp;"_"&amp;H94&amp;"_"&amp;I94&amp;"_"&amp;J94&amp;IF(K94="","","_"&amp;K94),[1]CatGlob!$B:$B,0)),F94&amp;"_"&amp;G94&amp;"_"&amp;H94&amp;"_"&amp;I94&amp;"_"&amp;J94&amp;IF(K94="","","_"&amp;K94),INDEX([1]CatGlob!$C:$C,MATCH(F94&amp;"_"&amp;G94&amp;"_"&amp;H94&amp;"_"&amp;I94&amp;"_"&amp;J94&amp;IF(K94="","","_"&amp;K94),[1]CatGlob!$B:$B,0))))</f>
        <v>ALT_I_PE_PE</v>
      </c>
      <c r="N94" s="402" t="str">
        <f t="shared" si="5"/>
        <v/>
      </c>
      <c r="O94" s="402">
        <f t="shared" si="4"/>
        <v>1</v>
      </c>
      <c r="P94" s="401" t="str">
        <f>IF(LEN(B94)&gt;8,INDEX([1]CatGlob!$X:$X,MATCH(M94,[1]CatGlob!$W:$W,0)),"")</f>
        <v>ALT</v>
      </c>
      <c r="Q94" s="403" t="str">
        <f>INDEX([1]CatGlob!P:P,MATCH(M94,[1]CatGlob!O:O,0))</f>
        <v>ALT</v>
      </c>
      <c r="R94" s="403"/>
      <c r="S94" s="403"/>
      <c r="T94" s="403" t="str">
        <f>INDEX([1]CatGlob!$D:$D,MATCH($M94,[1]CatGlob!$C:$C,0))</f>
        <v>PE</v>
      </c>
      <c r="U94" s="403" t="s">
        <v>619</v>
      </c>
      <c r="V94" s="404" t="str">
        <f>INDEX([1]CatGlob!$F:$F,MATCH($M94,[1]CatGlob!$C:$C,0))</f>
        <v>-</v>
      </c>
      <c r="W94" s="405"/>
      <c r="X94" s="406">
        <v>0</v>
      </c>
      <c r="Y94" s="407">
        <v>0</v>
      </c>
      <c r="Z94" s="408">
        <v>0</v>
      </c>
      <c r="AA94" s="407">
        <v>0</v>
      </c>
      <c r="AB94" s="408">
        <v>0</v>
      </c>
      <c r="AC94" s="407">
        <v>0</v>
      </c>
      <c r="AD94" s="408">
        <v>0</v>
      </c>
      <c r="AE94" s="407">
        <v>0</v>
      </c>
      <c r="AF94" s="408">
        <v>0</v>
      </c>
      <c r="AG94" s="407">
        <v>0</v>
      </c>
      <c r="AI94" s="406">
        <v>0</v>
      </c>
      <c r="AJ94" s="407">
        <v>0</v>
      </c>
      <c r="AK94" s="408">
        <v>0</v>
      </c>
      <c r="AL94" s="407">
        <v>0</v>
      </c>
      <c r="AM94" s="408">
        <v>0</v>
      </c>
      <c r="AN94" s="407">
        <v>0</v>
      </c>
      <c r="AO94" s="408">
        <v>0</v>
      </c>
      <c r="AP94" s="407">
        <v>0</v>
      </c>
      <c r="AQ94" s="408">
        <v>0</v>
      </c>
      <c r="AR94" s="407">
        <v>0</v>
      </c>
      <c r="AT94" s="406">
        <v>0</v>
      </c>
      <c r="AU94" s="407">
        <v>0</v>
      </c>
      <c r="AV94" s="408">
        <v>-3.0310746981664699E-3</v>
      </c>
      <c r="AW94" s="407">
        <v>0</v>
      </c>
      <c r="AX94" s="408">
        <v>0</v>
      </c>
      <c r="AY94" s="407">
        <v>0</v>
      </c>
      <c r="AZ94" s="408">
        <v>0</v>
      </c>
      <c r="BA94" s="407">
        <v>0</v>
      </c>
      <c r="BB94" s="408">
        <v>-1.38727587207234E-3</v>
      </c>
      <c r="BC94" s="407">
        <v>0</v>
      </c>
    </row>
    <row r="95" spans="1:55" x14ac:dyDescent="0.35">
      <c r="A95" s="385" t="str" cm="1">
        <f t="array" ref="A95">IFERROR(_xlfn.IFS(AND(F95="Renta Variable",O95=1),IFERROR(MATCH(B95,[1]RV_Det!C:C,0),"Rev"),AND(J95="Corporativa",O95=1,I95="EM"),IFERROR(MATCH(B95,[1]RF_Corps!B:B,0),"Rev"),AND(F95="Alternativos",O95=1),IFERROR(MATCH(B95,[1]Rep4!C:C,0),"Rev")),"")</f>
        <v/>
      </c>
      <c r="B95" s="394" t="s">
        <v>812</v>
      </c>
      <c r="C95" s="409" t="s">
        <v>813</v>
      </c>
      <c r="D95" s="395" t="s">
        <v>813</v>
      </c>
      <c r="E95" s="396" t="str">
        <f>IF(B95="","",INDEX([1]CatGlob!$S:$S,IFERROR(MATCH(MID(B95,7,1),[1]CatGlob!$R:$R,0),MATCH(MID(B95,1,2),[1]CatGlob!$R:$R,0))))</f>
        <v>DOL</v>
      </c>
      <c r="F95" s="397" t="s">
        <v>618</v>
      </c>
      <c r="G95" s="398" t="s">
        <v>229</v>
      </c>
      <c r="H95" s="399" t="s">
        <v>237</v>
      </c>
      <c r="I95" s="399" t="s">
        <v>237</v>
      </c>
      <c r="J95" s="399" t="s">
        <v>600</v>
      </c>
      <c r="K95" s="396" t="s">
        <v>600</v>
      </c>
      <c r="L95" s="400" t="str">
        <f>IF(ISERROR(MATCH(M95,M$10:M94,0)),M95,"")</f>
        <v/>
      </c>
      <c r="M95" s="401" t="str">
        <f>IF(B95="","",IF(ISERROR(MATCH(F95&amp;"_"&amp;G95&amp;"_"&amp;H95&amp;"_"&amp;I95&amp;"_"&amp;J95&amp;IF(K95="","","_"&amp;K95),[1]CatGlob!$B:$B,0)),F95&amp;"_"&amp;G95&amp;"_"&amp;H95&amp;"_"&amp;I95&amp;"_"&amp;J95&amp;IF(K95="","","_"&amp;K95),INDEX([1]CatGlob!$C:$C,MATCH(F95&amp;"_"&amp;G95&amp;"_"&amp;H95&amp;"_"&amp;I95&amp;"_"&amp;J95&amp;IF(K95="","","_"&amp;K95),[1]CatGlob!$B:$B,0))))</f>
        <v>ALT_I_PE_PE</v>
      </c>
      <c r="N95" s="402" t="str">
        <f t="shared" si="5"/>
        <v/>
      </c>
      <c r="O95" s="402" t="str">
        <f t="shared" si="4"/>
        <v/>
      </c>
      <c r="P95" s="401" t="str">
        <f>IF(LEN(B95)&gt;8,INDEX([1]CatGlob!$X:$X,MATCH(M95,[1]CatGlob!$W:$W,0)),"")</f>
        <v>ALT</v>
      </c>
      <c r="Q95" s="403" t="str">
        <f>INDEX([1]CatGlob!P:P,MATCH(M95,[1]CatGlob!O:O,0))</f>
        <v>ALT</v>
      </c>
      <c r="R95" s="403"/>
      <c r="S95" s="403"/>
      <c r="T95" s="403" t="str">
        <f>INDEX([1]CatGlob!$D:$D,MATCH($M95,[1]CatGlob!$C:$C,0))</f>
        <v>PE</v>
      </c>
      <c r="U95" s="403" t="s">
        <v>619</v>
      </c>
      <c r="V95" s="404" t="str">
        <f>INDEX([1]CatGlob!$F:$F,MATCH($M95,[1]CatGlob!$C:$C,0))</f>
        <v>-</v>
      </c>
      <c r="W95" s="405"/>
      <c r="X95" s="406">
        <v>0</v>
      </c>
      <c r="Y95" s="407">
        <v>0</v>
      </c>
      <c r="Z95" s="408">
        <v>0</v>
      </c>
      <c r="AA95" s="407">
        <v>0</v>
      </c>
      <c r="AB95" s="408">
        <v>0</v>
      </c>
      <c r="AC95" s="407">
        <v>0</v>
      </c>
      <c r="AD95" s="408">
        <v>0</v>
      </c>
      <c r="AE95" s="407">
        <v>0</v>
      </c>
      <c r="AF95" s="408">
        <v>0</v>
      </c>
      <c r="AG95" s="407">
        <v>0</v>
      </c>
      <c r="AI95" s="406">
        <v>0</v>
      </c>
      <c r="AJ95" s="407">
        <v>0</v>
      </c>
      <c r="AK95" s="408">
        <v>0</v>
      </c>
      <c r="AL95" s="407">
        <v>0</v>
      </c>
      <c r="AM95" s="408">
        <v>0</v>
      </c>
      <c r="AN95" s="407">
        <v>0</v>
      </c>
      <c r="AO95" s="408">
        <v>0</v>
      </c>
      <c r="AP95" s="407">
        <v>0</v>
      </c>
      <c r="AQ95" s="408">
        <v>0</v>
      </c>
      <c r="AR95" s="407">
        <v>0</v>
      </c>
      <c r="AT95" s="406">
        <v>0</v>
      </c>
      <c r="AU95" s="407">
        <v>0</v>
      </c>
      <c r="AV95" s="408">
        <v>0</v>
      </c>
      <c r="AW95" s="407">
        <v>0</v>
      </c>
      <c r="AX95" s="408">
        <v>0</v>
      </c>
      <c r="AY95" s="407">
        <v>0</v>
      </c>
      <c r="AZ95" s="408">
        <v>0</v>
      </c>
      <c r="BA95" s="407">
        <v>0</v>
      </c>
      <c r="BB95" s="408">
        <v>0</v>
      </c>
      <c r="BC95" s="407">
        <v>0</v>
      </c>
    </row>
    <row r="96" spans="1:55" x14ac:dyDescent="0.35">
      <c r="A96" s="385" cm="1">
        <f t="array" ref="A96">IFERROR(_xlfn.IFS(AND(F96="Renta Variable",O96=1),IFERROR(MATCH(B96,[1]RV_Det!C:C,0),"Rev"),AND(J96="Corporativa",O96=1,I96="EM"),IFERROR(MATCH(B96,[1]RF_Corps!B:B,0),"Rev"),AND(F96="Alternativos",O96=1),IFERROR(MATCH(B96,[1]Rep4!C:C,0),"Rev")),"")</f>
        <v>83</v>
      </c>
      <c r="B96" s="394" t="s">
        <v>814</v>
      </c>
      <c r="C96" s="409" t="s">
        <v>815</v>
      </c>
      <c r="D96" s="395" t="s">
        <v>816</v>
      </c>
      <c r="E96" s="396" t="str">
        <f>IF(B96="","",INDEX([1]CatGlob!$S:$S,IFERROR(MATCH(MID(B96,7,1),[1]CatGlob!$R:$R,0),MATCH(MID(B96,1,2),[1]CatGlob!$R:$R,0))))</f>
        <v>EUR</v>
      </c>
      <c r="F96" s="397" t="s">
        <v>618</v>
      </c>
      <c r="G96" s="398" t="s">
        <v>229</v>
      </c>
      <c r="H96" s="399" t="s">
        <v>237</v>
      </c>
      <c r="I96" s="399" t="s">
        <v>237</v>
      </c>
      <c r="J96" s="399" t="s">
        <v>600</v>
      </c>
      <c r="K96" s="396" t="s">
        <v>600</v>
      </c>
      <c r="L96" s="400" t="str">
        <f>IF(ISERROR(MATCH(M96,M$10:M95,0)),M96,"")</f>
        <v/>
      </c>
      <c r="M96" s="401" t="str">
        <f>IF(B96="","",IF(ISERROR(MATCH(F96&amp;"_"&amp;G96&amp;"_"&amp;H96&amp;"_"&amp;I96&amp;"_"&amp;J96&amp;IF(K96="","","_"&amp;K96),[1]CatGlob!$B:$B,0)),F96&amp;"_"&amp;G96&amp;"_"&amp;H96&amp;"_"&amp;I96&amp;"_"&amp;J96&amp;IF(K96="","","_"&amp;K96),INDEX([1]CatGlob!$C:$C,MATCH(F96&amp;"_"&amp;G96&amp;"_"&amp;H96&amp;"_"&amp;I96&amp;"_"&amp;J96&amp;IF(K96="","","_"&amp;K96),[1]CatGlob!$B:$B,0))))</f>
        <v>ALT_I_PE_PE</v>
      </c>
      <c r="N96" s="402" t="str">
        <f t="shared" si="5"/>
        <v/>
      </c>
      <c r="O96" s="402">
        <f t="shared" si="4"/>
        <v>1</v>
      </c>
      <c r="P96" s="401" t="str">
        <f>IF(LEN(B96)&gt;8,INDEX([1]CatGlob!$X:$X,MATCH(M96,[1]CatGlob!$W:$W,0)),"")</f>
        <v>ALT</v>
      </c>
      <c r="Q96" s="403" t="str">
        <f>INDEX([1]CatGlob!P:P,MATCH(M96,[1]CatGlob!O:O,0))</f>
        <v>ALT</v>
      </c>
      <c r="R96" s="403" t="s">
        <v>601</v>
      </c>
      <c r="S96" s="403"/>
      <c r="T96" s="403" t="str">
        <f>INDEX([1]CatGlob!$D:$D,MATCH($M96,[1]CatGlob!$C:$C,0))</f>
        <v>PE</v>
      </c>
      <c r="U96" s="403" t="s">
        <v>619</v>
      </c>
      <c r="V96" s="404" t="str">
        <f>INDEX([1]CatGlob!$F:$F,MATCH($M96,[1]CatGlob!$C:$C,0))</f>
        <v>-</v>
      </c>
      <c r="W96" s="405"/>
      <c r="X96" s="406">
        <v>0</v>
      </c>
      <c r="Y96" s="407">
        <v>0</v>
      </c>
      <c r="Z96" s="408">
        <v>0</v>
      </c>
      <c r="AA96" s="407">
        <v>0</v>
      </c>
      <c r="AB96" s="408">
        <v>0</v>
      </c>
      <c r="AC96" s="407">
        <v>0</v>
      </c>
      <c r="AD96" s="408">
        <v>0</v>
      </c>
      <c r="AE96" s="407">
        <v>0</v>
      </c>
      <c r="AF96" s="408">
        <v>0</v>
      </c>
      <c r="AG96" s="407">
        <v>0</v>
      </c>
      <c r="AI96" s="406">
        <v>4.3720974305345396E-3</v>
      </c>
      <c r="AJ96" s="407">
        <v>5.5852099660747001E-2</v>
      </c>
      <c r="AK96" s="408">
        <v>4.3720974305345396E-3</v>
      </c>
      <c r="AL96" s="407">
        <v>5.5852099660747001E-2</v>
      </c>
      <c r="AM96" s="408">
        <v>4.3720974305345396E-3</v>
      </c>
      <c r="AN96" s="407">
        <v>5.5852099660747001E-2</v>
      </c>
      <c r="AO96" s="408">
        <v>4.3720974305345396E-3</v>
      </c>
      <c r="AP96" s="407">
        <v>5.5852099660747001E-2</v>
      </c>
      <c r="AQ96" s="408">
        <v>4.3720974305345396E-3</v>
      </c>
      <c r="AR96" s="407">
        <v>5.5852099660747001E-2</v>
      </c>
      <c r="AT96" s="406">
        <v>0</v>
      </c>
      <c r="AU96" s="407">
        <v>0</v>
      </c>
      <c r="AV96" s="408">
        <v>0</v>
      </c>
      <c r="AW96" s="407">
        <v>0</v>
      </c>
      <c r="AX96" s="408">
        <v>0</v>
      </c>
      <c r="AY96" s="407">
        <v>0</v>
      </c>
      <c r="AZ96" s="408">
        <v>0</v>
      </c>
      <c r="BA96" s="407">
        <v>0</v>
      </c>
      <c r="BB96" s="408">
        <v>0</v>
      </c>
      <c r="BC96" s="407">
        <v>0</v>
      </c>
    </row>
    <row r="97" spans="1:55" x14ac:dyDescent="0.35">
      <c r="A97" s="385" cm="1">
        <f t="array" ref="A97">IFERROR(_xlfn.IFS(AND(F97="Renta Variable",O97=1),IFERROR(MATCH(B97,[1]RV_Det!C:C,0),"Rev"),AND(J97="Corporativa",O97=1,I97="EM"),IFERROR(MATCH(B97,[1]RF_Corps!B:B,0),"Rev"),AND(F97="Alternativos",O97=1),IFERROR(MATCH(B97,[1]Rep4!C:C,0),"Rev")),"")</f>
        <v>84</v>
      </c>
      <c r="B97" s="396" t="s">
        <v>817</v>
      </c>
      <c r="C97" s="412" t="s">
        <v>818</v>
      </c>
      <c r="D97" s="395" t="s">
        <v>819</v>
      </c>
      <c r="E97" s="396" t="str">
        <f>IF(B97="","",INDEX([1]CatGlob!$S:$S,IFERROR(MATCH(MID(B97,7,1),[1]CatGlob!$R:$R,0),MATCH(MID(B97,1,2),[1]CatGlob!$R:$R,0))))</f>
        <v>DOL</v>
      </c>
      <c r="F97" s="397" t="s">
        <v>618</v>
      </c>
      <c r="G97" s="398" t="s">
        <v>229</v>
      </c>
      <c r="H97" s="399" t="s">
        <v>237</v>
      </c>
      <c r="I97" s="399" t="s">
        <v>237</v>
      </c>
      <c r="J97" s="399" t="s">
        <v>600</v>
      </c>
      <c r="K97" s="396" t="s">
        <v>600</v>
      </c>
      <c r="L97" s="400" t="str">
        <f>IF(ISERROR(MATCH(M97,M$10:M96,0)),M97,"")</f>
        <v/>
      </c>
      <c r="M97" s="401" t="str">
        <f>IF(B97="","",IF(ISERROR(MATCH(F97&amp;"_"&amp;G97&amp;"_"&amp;H97&amp;"_"&amp;I97&amp;"_"&amp;J97&amp;IF(K97="","","_"&amp;K97),[1]CatGlob!$B:$B,0)),F97&amp;"_"&amp;G97&amp;"_"&amp;H97&amp;"_"&amp;I97&amp;"_"&amp;J97&amp;IF(K97="","","_"&amp;K97),INDEX([1]CatGlob!$C:$C,MATCH(F97&amp;"_"&amp;G97&amp;"_"&amp;H97&amp;"_"&amp;I97&amp;"_"&amp;J97&amp;IF(K97="","","_"&amp;K97),[1]CatGlob!$B:$B,0))))</f>
        <v>ALT_I_PE_PE</v>
      </c>
      <c r="N97" s="402" t="str">
        <f t="shared" si="5"/>
        <v/>
      </c>
      <c r="O97" s="402">
        <f t="shared" si="4"/>
        <v>1</v>
      </c>
      <c r="P97" s="401" t="str">
        <f>IF(LEN(B97)&gt;8,INDEX([1]CatGlob!$X:$X,MATCH(M97,[1]CatGlob!$W:$W,0)),"")</f>
        <v>ALT</v>
      </c>
      <c r="Q97" s="403" t="str">
        <f>INDEX([1]CatGlob!P:P,MATCH(M97,[1]CatGlob!O:O,0))</f>
        <v>ALT</v>
      </c>
      <c r="R97" s="403" t="s">
        <v>601</v>
      </c>
      <c r="S97" s="403"/>
      <c r="T97" s="403" t="str">
        <f>INDEX([1]CatGlob!$D:$D,MATCH($M97,[1]CatGlob!$C:$C,0))</f>
        <v>PE</v>
      </c>
      <c r="U97" s="403" t="s">
        <v>619</v>
      </c>
      <c r="V97" s="404" t="str">
        <f>INDEX([1]CatGlob!$F:$F,MATCH($M97,[1]CatGlob!$C:$C,0))</f>
        <v>-</v>
      </c>
      <c r="W97" s="405"/>
      <c r="X97" s="406">
        <v>0</v>
      </c>
      <c r="Y97" s="407">
        <v>0</v>
      </c>
      <c r="Z97" s="408">
        <v>0</v>
      </c>
      <c r="AA97" s="407">
        <v>0</v>
      </c>
      <c r="AB97" s="408">
        <v>0</v>
      </c>
      <c r="AC97" s="407">
        <v>0</v>
      </c>
      <c r="AD97" s="408">
        <v>0</v>
      </c>
      <c r="AE97" s="407">
        <v>0</v>
      </c>
      <c r="AF97" s="408">
        <v>0</v>
      </c>
      <c r="AG97" s="407">
        <v>0</v>
      </c>
      <c r="AI97" s="406">
        <v>1.0300567623689199E-2</v>
      </c>
      <c r="AJ97" s="407">
        <v>-1.0135721180137801E-2</v>
      </c>
      <c r="AK97" s="408">
        <v>1.0300567623689199E-2</v>
      </c>
      <c r="AL97" s="407">
        <v>-1.0135721180137801E-2</v>
      </c>
      <c r="AM97" s="408">
        <v>1.0300567623689199E-2</v>
      </c>
      <c r="AN97" s="407">
        <v>-1.0135721180137801E-2</v>
      </c>
      <c r="AO97" s="408">
        <v>1.0300567623689199E-2</v>
      </c>
      <c r="AP97" s="407">
        <v>-1.0135721180137801E-2</v>
      </c>
      <c r="AQ97" s="408">
        <v>1.0300567623689199E-2</v>
      </c>
      <c r="AR97" s="407">
        <v>-1.0135721180137801E-2</v>
      </c>
      <c r="AT97" s="406">
        <v>0</v>
      </c>
      <c r="AU97" s="407">
        <v>0</v>
      </c>
      <c r="AV97" s="408">
        <v>0</v>
      </c>
      <c r="AW97" s="407">
        <v>0</v>
      </c>
      <c r="AX97" s="408">
        <v>0</v>
      </c>
      <c r="AY97" s="407">
        <v>0</v>
      </c>
      <c r="AZ97" s="408">
        <v>0</v>
      </c>
      <c r="BA97" s="407">
        <v>0</v>
      </c>
      <c r="BB97" s="408">
        <v>0</v>
      </c>
      <c r="BC97" s="407">
        <v>0</v>
      </c>
    </row>
    <row r="98" spans="1:55" x14ac:dyDescent="0.35">
      <c r="A98" s="385" cm="1">
        <f t="array" ref="A98">IFERROR(_xlfn.IFS(AND(F98="Renta Variable",O98=1),IFERROR(MATCH(B98,[1]RV_Det!C:C,0),"Rev"),AND(J98="Corporativa",O98=1,I98="EM"),IFERROR(MATCH(B98,[1]RF_Corps!B:B,0),"Rev"),AND(F98="Alternativos",O98=1),IFERROR(MATCH(B98,[1]Rep4!C:C,0),"Rev")),"")</f>
        <v>94</v>
      </c>
      <c r="B98" s="396" t="s">
        <v>820</v>
      </c>
      <c r="C98" s="412" t="s">
        <v>821</v>
      </c>
      <c r="D98" s="395" t="s">
        <v>821</v>
      </c>
      <c r="E98" s="396" t="str">
        <f>IF(B98="","",INDEX([1]CatGlob!$S:$S,IFERROR(MATCH(MID(B98,7,1),[1]CatGlob!$R:$R,0),MATCH(MID(B98,1,2),[1]CatGlob!$R:$R,0))))</f>
        <v>DOL</v>
      </c>
      <c r="F98" s="397" t="s">
        <v>618</v>
      </c>
      <c r="G98" s="398" t="s">
        <v>229</v>
      </c>
      <c r="H98" s="399" t="s">
        <v>237</v>
      </c>
      <c r="I98" s="399" t="s">
        <v>237</v>
      </c>
      <c r="J98" s="399" t="s">
        <v>600</v>
      </c>
      <c r="K98" s="396" t="s">
        <v>600</v>
      </c>
      <c r="L98" s="400" t="str">
        <f>IF(ISERROR(MATCH(M98,M$10:M97,0)),M98,"")</f>
        <v/>
      </c>
      <c r="M98" s="401" t="str">
        <f>IF(B98="","",IF(ISERROR(MATCH(F98&amp;"_"&amp;G98&amp;"_"&amp;H98&amp;"_"&amp;I98&amp;"_"&amp;J98&amp;IF(K98="","","_"&amp;K98),[1]CatGlob!$B:$B,0)),F98&amp;"_"&amp;G98&amp;"_"&amp;H98&amp;"_"&amp;I98&amp;"_"&amp;J98&amp;IF(K98="","","_"&amp;K98),INDEX([1]CatGlob!$C:$C,MATCH(F98&amp;"_"&amp;G98&amp;"_"&amp;H98&amp;"_"&amp;I98&amp;"_"&amp;J98&amp;IF(K98="","","_"&amp;K98),[1]CatGlob!$B:$B,0))))</f>
        <v>ALT_I_PE_PE</v>
      </c>
      <c r="N98" s="402" t="str">
        <f t="shared" si="5"/>
        <v/>
      </c>
      <c r="O98" s="402">
        <f t="shared" si="4"/>
        <v>1</v>
      </c>
      <c r="P98" s="401" t="str">
        <f>IF(LEN(B98)&gt;8,INDEX([1]CatGlob!$X:$X,MATCH(M98,[1]CatGlob!$W:$W,0)),"")</f>
        <v>ALT</v>
      </c>
      <c r="Q98" s="403" t="str">
        <f>INDEX([1]CatGlob!P:P,MATCH(M98,[1]CatGlob!O:O,0))</f>
        <v>ALT</v>
      </c>
      <c r="R98" s="403" t="s">
        <v>601</v>
      </c>
      <c r="S98" s="403" t="s">
        <v>601</v>
      </c>
      <c r="T98" s="403" t="str">
        <f>INDEX([1]CatGlob!$D:$D,MATCH($M98,[1]CatGlob!$C:$C,0))</f>
        <v>PE</v>
      </c>
      <c r="U98" s="403" t="s">
        <v>619</v>
      </c>
      <c r="V98" s="404" t="str">
        <f>INDEX([1]CatGlob!$F:$F,MATCH($M98,[1]CatGlob!$C:$C,0))</f>
        <v>-</v>
      </c>
      <c r="W98" s="405"/>
      <c r="X98" s="406">
        <v>0</v>
      </c>
      <c r="Y98" s="407">
        <v>0</v>
      </c>
      <c r="Z98" s="408">
        <v>0</v>
      </c>
      <c r="AA98" s="407">
        <v>0</v>
      </c>
      <c r="AB98" s="408">
        <v>0</v>
      </c>
      <c r="AC98" s="407">
        <v>0</v>
      </c>
      <c r="AD98" s="408">
        <v>0</v>
      </c>
      <c r="AE98" s="407">
        <v>0</v>
      </c>
      <c r="AF98" s="408">
        <v>0</v>
      </c>
      <c r="AG98" s="407">
        <v>0</v>
      </c>
      <c r="AI98" s="406">
        <v>6.6721813577723501E-3</v>
      </c>
      <c r="AJ98" s="407">
        <v>-0.140399086583365</v>
      </c>
      <c r="AK98" s="408">
        <v>6.6721813577723501E-3</v>
      </c>
      <c r="AL98" s="407">
        <v>-0.140399086583365</v>
      </c>
      <c r="AM98" s="408">
        <v>6.6721813577723501E-3</v>
      </c>
      <c r="AN98" s="407">
        <v>-0.140399086583365</v>
      </c>
      <c r="AO98" s="408">
        <v>6.6721813577723501E-3</v>
      </c>
      <c r="AP98" s="407">
        <v>-0.140399086583365</v>
      </c>
      <c r="AQ98" s="408">
        <v>6.6721813577723501E-3</v>
      </c>
      <c r="AR98" s="407">
        <v>-0.140399086583365</v>
      </c>
      <c r="AT98" s="406">
        <v>3.5259990705333102E-2</v>
      </c>
      <c r="AU98" s="407">
        <v>-0.74195682378763705</v>
      </c>
      <c r="AV98" s="408">
        <v>3.5259990705333102E-2</v>
      </c>
      <c r="AW98" s="407">
        <v>-0.74195682378763705</v>
      </c>
      <c r="AX98" s="408">
        <v>3.5259990705333102E-2</v>
      </c>
      <c r="AY98" s="407">
        <v>-0.74195682378763705</v>
      </c>
      <c r="AZ98" s="408">
        <v>3.5259990705333102E-2</v>
      </c>
      <c r="BA98" s="407">
        <v>-0.74195682378763705</v>
      </c>
      <c r="BB98" s="408">
        <v>3.5259990705333102E-2</v>
      </c>
      <c r="BC98" s="407">
        <v>-0.74195682378763705</v>
      </c>
    </row>
    <row r="99" spans="1:55" x14ac:dyDescent="0.35">
      <c r="A99" s="385" cm="1">
        <f t="array" ref="A99">IFERROR(_xlfn.IFS(AND(F99="Renta Variable",O99=1),IFERROR(MATCH(B99,[1]RV_Det!C:C,0),"Rev"),AND(J99="Corporativa",O99=1,I99="EM"),IFERROR(MATCH(B99,[1]RF_Corps!B:B,0),"Rev"),AND(F99="Alternativos",O99=1),IFERROR(MATCH(B99,[1]Rep4!C:C,0),"Rev")),"")</f>
        <v>100</v>
      </c>
      <c r="B99" s="394" t="s">
        <v>822</v>
      </c>
      <c r="C99" s="409" t="s">
        <v>823</v>
      </c>
      <c r="D99" s="394" t="s">
        <v>823</v>
      </c>
      <c r="E99" s="396" t="str">
        <f>IF(B99="","",INDEX([1]CatGlob!$S:$S,IFERROR(MATCH(MID(B99,7,1),[1]CatGlob!$R:$R,0),MATCH(MID(B99,1,2),[1]CatGlob!$R:$R,0))))</f>
        <v>DOL</v>
      </c>
      <c r="F99" s="397" t="s">
        <v>618</v>
      </c>
      <c r="G99" s="398" t="s">
        <v>229</v>
      </c>
      <c r="H99" s="399" t="s">
        <v>237</v>
      </c>
      <c r="I99" s="399" t="s">
        <v>237</v>
      </c>
      <c r="J99" s="399" t="s">
        <v>600</v>
      </c>
      <c r="K99" s="396" t="s">
        <v>600</v>
      </c>
      <c r="L99" s="400" t="str">
        <f>IF(ISERROR(MATCH(M99,M$10:M98,0)),M99,"")</f>
        <v/>
      </c>
      <c r="M99" s="401" t="str">
        <f>IF(B99="","",IF(ISERROR(MATCH(F99&amp;"_"&amp;G99&amp;"_"&amp;H99&amp;"_"&amp;I99&amp;"_"&amp;J99&amp;IF(K99="","","_"&amp;K99),[1]CatGlob!$B:$B,0)),F99&amp;"_"&amp;G99&amp;"_"&amp;H99&amp;"_"&amp;I99&amp;"_"&amp;J99&amp;IF(K99="","","_"&amp;K99),INDEX([1]CatGlob!$C:$C,MATCH(F99&amp;"_"&amp;G99&amp;"_"&amp;H99&amp;"_"&amp;I99&amp;"_"&amp;J99&amp;IF(K99="","","_"&amp;K99),[1]CatGlob!$B:$B,0))))</f>
        <v>ALT_I_PE_PE</v>
      </c>
      <c r="N99" s="402" t="str">
        <f t="shared" si="5"/>
        <v/>
      </c>
      <c r="O99" s="402">
        <f t="shared" si="4"/>
        <v>1</v>
      </c>
      <c r="P99" s="401" t="str">
        <f>IF(LEN(B99)&gt;8,INDEX([1]CatGlob!$X:$X,MATCH(M99,[1]CatGlob!$W:$W,0)),"")</f>
        <v>ALT</v>
      </c>
      <c r="Q99" s="403" t="str">
        <f>INDEX([1]CatGlob!P:P,MATCH(M99,[1]CatGlob!O:O,0))</f>
        <v>ALT</v>
      </c>
      <c r="R99" s="403"/>
      <c r="S99" s="403"/>
      <c r="T99" s="403" t="str">
        <f>INDEX([1]CatGlob!$D:$D,MATCH($M99,[1]CatGlob!$C:$C,0))</f>
        <v>PE</v>
      </c>
      <c r="U99" s="403" t="s">
        <v>619</v>
      </c>
      <c r="V99" s="404" t="str">
        <f>INDEX([1]CatGlob!$F:$F,MATCH($M99,[1]CatGlob!$C:$C,0))</f>
        <v>-</v>
      </c>
      <c r="W99" s="405"/>
      <c r="X99" s="406">
        <v>0</v>
      </c>
      <c r="Y99" s="407">
        <v>0</v>
      </c>
      <c r="Z99" s="408">
        <v>0</v>
      </c>
      <c r="AA99" s="407">
        <v>0</v>
      </c>
      <c r="AB99" s="408">
        <v>0</v>
      </c>
      <c r="AC99" s="407">
        <v>0</v>
      </c>
      <c r="AD99" s="408">
        <v>0</v>
      </c>
      <c r="AE99" s="407">
        <v>0</v>
      </c>
      <c r="AF99" s="408">
        <v>0</v>
      </c>
      <c r="AG99" s="407">
        <v>0</v>
      </c>
      <c r="AI99" s="406">
        <v>0</v>
      </c>
      <c r="AJ99" s="407">
        <v>0</v>
      </c>
      <c r="AK99" s="408">
        <v>0</v>
      </c>
      <c r="AL99" s="407">
        <v>0</v>
      </c>
      <c r="AM99" s="408">
        <v>0</v>
      </c>
      <c r="AN99" s="407">
        <v>0</v>
      </c>
      <c r="AO99" s="408">
        <v>-1.6521595068929001E-2</v>
      </c>
      <c r="AP99" s="407">
        <v>0</v>
      </c>
      <c r="AQ99" s="408">
        <v>-4.4096917444997902E-3</v>
      </c>
      <c r="AR99" s="407">
        <v>0</v>
      </c>
      <c r="AT99" s="406">
        <v>0</v>
      </c>
      <c r="AU99" s="407">
        <v>0</v>
      </c>
      <c r="AV99" s="408">
        <v>0</v>
      </c>
      <c r="AW99" s="407">
        <v>0</v>
      </c>
      <c r="AX99" s="408">
        <v>0</v>
      </c>
      <c r="AY99" s="407">
        <v>0</v>
      </c>
      <c r="AZ99" s="408">
        <v>0</v>
      </c>
      <c r="BA99" s="407">
        <v>0</v>
      </c>
      <c r="BB99" s="408">
        <v>0</v>
      </c>
      <c r="BC99" s="407">
        <v>0</v>
      </c>
    </row>
    <row r="100" spans="1:55" x14ac:dyDescent="0.35">
      <c r="A100" s="385" cm="1">
        <f t="array" ref="A100">IFERROR(_xlfn.IFS(AND(F100="Renta Variable",O100=1),IFERROR(MATCH(B100,[1]RV_Det!C:C,0),"Rev"),AND(J100="Corporativa",O100=1,I100="EM"),IFERROR(MATCH(B100,[1]RF_Corps!B:B,0),"Rev"),AND(F100="Alternativos",O100=1),IFERROR(MATCH(B100,[1]Rep4!C:C,0),"Rev")),"")</f>
        <v>119</v>
      </c>
      <c r="B100" s="394" t="s">
        <v>824</v>
      </c>
      <c r="C100" s="409" t="s">
        <v>825</v>
      </c>
      <c r="D100" s="394" t="s">
        <v>825</v>
      </c>
      <c r="E100" s="396" t="str">
        <f>IF(B100="","",INDEX([1]CatGlob!$S:$S,IFERROR(MATCH(MID(B100,7,1),[1]CatGlob!$R:$R,0),MATCH(MID(B100,1,2),[1]CatGlob!$R:$R,0))))</f>
        <v>DOL</v>
      </c>
      <c r="F100" s="397" t="s">
        <v>618</v>
      </c>
      <c r="G100" s="398" t="s">
        <v>229</v>
      </c>
      <c r="H100" s="399" t="s">
        <v>237</v>
      </c>
      <c r="I100" s="399" t="s">
        <v>237</v>
      </c>
      <c r="J100" s="399" t="s">
        <v>600</v>
      </c>
      <c r="K100" s="396" t="s">
        <v>600</v>
      </c>
      <c r="L100" s="400" t="str">
        <f>IF(ISERROR(MATCH(M100,M$10:M99,0)),M100,"")</f>
        <v/>
      </c>
      <c r="M100" s="401" t="str">
        <f>IF(B100="","",IF(ISERROR(MATCH(F100&amp;"_"&amp;G100&amp;"_"&amp;H100&amp;"_"&amp;I100&amp;"_"&amp;J100&amp;IF(K100="","","_"&amp;K100),[1]CatGlob!$B:$B,0)),F100&amp;"_"&amp;G100&amp;"_"&amp;H100&amp;"_"&amp;I100&amp;"_"&amp;J100&amp;IF(K100="","","_"&amp;K100),INDEX([1]CatGlob!$C:$C,MATCH(F100&amp;"_"&amp;G100&amp;"_"&amp;H100&amp;"_"&amp;I100&amp;"_"&amp;J100&amp;IF(K100="","","_"&amp;K100),[1]CatGlob!$B:$B,0))))</f>
        <v>ALT_I_PE_PE</v>
      </c>
      <c r="N100" s="402" t="str">
        <f t="shared" si="5"/>
        <v/>
      </c>
      <c r="O100" s="402">
        <f t="shared" si="4"/>
        <v>1</v>
      </c>
      <c r="P100" s="401" t="str">
        <f>IF(LEN(B100)&gt;8,INDEX([1]CatGlob!$X:$X,MATCH(M100,[1]CatGlob!$W:$W,0)),"")</f>
        <v>ALT</v>
      </c>
      <c r="Q100" s="403" t="str">
        <f>INDEX([1]CatGlob!P:P,MATCH(M100,[1]CatGlob!O:O,0))</f>
        <v>ALT</v>
      </c>
      <c r="R100" s="403"/>
      <c r="S100" s="403"/>
      <c r="T100" s="403" t="str">
        <f>INDEX([1]CatGlob!$D:$D,MATCH($M100,[1]CatGlob!$C:$C,0))</f>
        <v>PE</v>
      </c>
      <c r="U100" s="403" t="s">
        <v>619</v>
      </c>
      <c r="V100" s="404" t="str">
        <f>INDEX([1]CatGlob!$F:$F,MATCH($M100,[1]CatGlob!$C:$C,0))</f>
        <v>-</v>
      </c>
      <c r="W100" s="405"/>
      <c r="X100" s="406">
        <v>0</v>
      </c>
      <c r="Y100" s="407">
        <v>0</v>
      </c>
      <c r="Z100" s="408">
        <v>0</v>
      </c>
      <c r="AA100" s="407">
        <v>0</v>
      </c>
      <c r="AB100" s="408">
        <v>0</v>
      </c>
      <c r="AC100" s="407">
        <v>0</v>
      </c>
      <c r="AD100" s="408">
        <v>0</v>
      </c>
      <c r="AE100" s="407">
        <v>0</v>
      </c>
      <c r="AF100" s="408">
        <v>0</v>
      </c>
      <c r="AG100" s="407">
        <v>0</v>
      </c>
      <c r="AI100" s="406">
        <v>0</v>
      </c>
      <c r="AJ100" s="407">
        <v>0</v>
      </c>
      <c r="AK100" s="408">
        <v>-5.3068779296163299E-3</v>
      </c>
      <c r="AL100" s="407">
        <v>0</v>
      </c>
      <c r="AM100" s="408">
        <v>0</v>
      </c>
      <c r="AN100" s="407">
        <v>0</v>
      </c>
      <c r="AO100" s="408">
        <v>0</v>
      </c>
      <c r="AP100" s="407">
        <v>0</v>
      </c>
      <c r="AQ100" s="408">
        <v>-1.5319820812601599E-3</v>
      </c>
      <c r="AR100" s="407">
        <v>0</v>
      </c>
      <c r="AT100" s="406">
        <v>0</v>
      </c>
      <c r="AU100" s="407">
        <v>0</v>
      </c>
      <c r="AV100" s="408">
        <v>-4.2401214546321699E-3</v>
      </c>
      <c r="AW100" s="407">
        <v>0</v>
      </c>
      <c r="AX100" s="408">
        <v>0</v>
      </c>
      <c r="AY100" s="407">
        <v>0</v>
      </c>
      <c r="AZ100" s="408">
        <v>0</v>
      </c>
      <c r="BA100" s="407">
        <v>0</v>
      </c>
      <c r="BB100" s="408">
        <v>-1.9406378180734699E-3</v>
      </c>
      <c r="BC100" s="407">
        <v>0</v>
      </c>
    </row>
    <row r="101" spans="1:55" x14ac:dyDescent="0.35">
      <c r="A101" s="385" cm="1">
        <f t="array" ref="A101">IFERROR(_xlfn.IFS(AND(F101="Renta Variable",O101=1),IFERROR(MATCH(B101,[1]RV_Det!C:C,0),"Rev"),AND(J101="Corporativa",O101=1,I101="EM"),IFERROR(MATCH(B101,[1]RF_Corps!B:B,0),"Rev"),AND(F101="Alternativos",O101=1),IFERROR(MATCH(B101,[1]Rep4!C:C,0),"Rev")),"")</f>
        <v>91</v>
      </c>
      <c r="B101" s="394" t="s">
        <v>826</v>
      </c>
      <c r="C101" s="409" t="s">
        <v>827</v>
      </c>
      <c r="D101" s="394" t="s">
        <v>827</v>
      </c>
      <c r="E101" s="396" t="str">
        <f>IF(B101="","",INDEX([1]CatGlob!$S:$S,IFERROR(MATCH(MID(B101,7,1),[1]CatGlob!$R:$R,0),MATCH(MID(B101,1,2),[1]CatGlob!$R:$R,0))))</f>
        <v>DOL</v>
      </c>
      <c r="F101" s="397" t="s">
        <v>618</v>
      </c>
      <c r="G101" s="398" t="s">
        <v>229</v>
      </c>
      <c r="H101" s="399" t="s">
        <v>237</v>
      </c>
      <c r="I101" s="399" t="s">
        <v>237</v>
      </c>
      <c r="J101" s="399" t="s">
        <v>600</v>
      </c>
      <c r="K101" s="396" t="s">
        <v>600</v>
      </c>
      <c r="L101" s="400" t="str">
        <f>IF(ISERROR(MATCH(M101,M$10:M100,0)),M101,"")</f>
        <v/>
      </c>
      <c r="M101" s="401" t="str">
        <f>IF(B101="","",IF(ISERROR(MATCH(F101&amp;"_"&amp;G101&amp;"_"&amp;H101&amp;"_"&amp;I101&amp;"_"&amp;J101&amp;IF(K101="","","_"&amp;K101),[1]CatGlob!$B:$B,0)),F101&amp;"_"&amp;G101&amp;"_"&amp;H101&amp;"_"&amp;I101&amp;"_"&amp;J101&amp;IF(K101="","","_"&amp;K101),INDEX([1]CatGlob!$C:$C,MATCH(F101&amp;"_"&amp;G101&amp;"_"&amp;H101&amp;"_"&amp;I101&amp;"_"&amp;J101&amp;IF(K101="","","_"&amp;K101),[1]CatGlob!$B:$B,0))))</f>
        <v>ALT_I_PE_PE</v>
      </c>
      <c r="N101" s="402" t="str">
        <f t="shared" si="5"/>
        <v/>
      </c>
      <c r="O101" s="402">
        <f t="shared" si="4"/>
        <v>1</v>
      </c>
      <c r="P101" s="401" t="str">
        <f>IF(LEN(B101)&gt;8,INDEX([1]CatGlob!$X:$X,MATCH(M101,[1]CatGlob!$W:$W,0)),"")</f>
        <v>ALT</v>
      </c>
      <c r="Q101" s="403" t="str">
        <f>INDEX([1]CatGlob!P:P,MATCH(M101,[1]CatGlob!O:O,0))</f>
        <v>ALT</v>
      </c>
      <c r="R101" s="403"/>
      <c r="S101" s="403"/>
      <c r="T101" s="403" t="str">
        <f>INDEX([1]CatGlob!$D:$D,MATCH($M101,[1]CatGlob!$C:$C,0))</f>
        <v>PE</v>
      </c>
      <c r="U101" s="403" t="s">
        <v>619</v>
      </c>
      <c r="V101" s="404" t="str">
        <f>INDEX([1]CatGlob!$F:$F,MATCH($M101,[1]CatGlob!$C:$C,0))</f>
        <v>-</v>
      </c>
      <c r="W101" s="405"/>
      <c r="X101" s="406">
        <v>0</v>
      </c>
      <c r="Y101" s="407">
        <v>0</v>
      </c>
      <c r="Z101" s="408">
        <v>0</v>
      </c>
      <c r="AA101" s="407">
        <v>0</v>
      </c>
      <c r="AB101" s="408">
        <v>0</v>
      </c>
      <c r="AC101" s="407">
        <v>0</v>
      </c>
      <c r="AD101" s="408">
        <v>0</v>
      </c>
      <c r="AE101" s="407">
        <v>0</v>
      </c>
      <c r="AF101" s="408">
        <v>0</v>
      </c>
      <c r="AG101" s="407">
        <v>0</v>
      </c>
      <c r="AI101" s="406">
        <v>0</v>
      </c>
      <c r="AJ101" s="407">
        <v>0</v>
      </c>
      <c r="AK101" s="408">
        <v>-7.82304597259483E-3</v>
      </c>
      <c r="AL101" s="407">
        <v>0</v>
      </c>
      <c r="AM101" s="408">
        <v>0</v>
      </c>
      <c r="AN101" s="407">
        <v>0</v>
      </c>
      <c r="AO101" s="408">
        <v>0</v>
      </c>
      <c r="AP101" s="407">
        <v>0</v>
      </c>
      <c r="AQ101" s="408">
        <v>-2.25834594461008E-3</v>
      </c>
      <c r="AR101" s="407">
        <v>0</v>
      </c>
      <c r="AT101" s="406">
        <v>0</v>
      </c>
      <c r="AU101" s="407">
        <v>0</v>
      </c>
      <c r="AV101" s="408">
        <v>0</v>
      </c>
      <c r="AW101" s="407">
        <v>0</v>
      </c>
      <c r="AX101" s="408">
        <v>0</v>
      </c>
      <c r="AY101" s="407">
        <v>0</v>
      </c>
      <c r="AZ101" s="408">
        <v>0</v>
      </c>
      <c r="BA101" s="407">
        <v>0</v>
      </c>
      <c r="BB101" s="408">
        <v>0</v>
      </c>
      <c r="BC101" s="407">
        <v>0</v>
      </c>
    </row>
    <row r="102" spans="1:55" x14ac:dyDescent="0.35">
      <c r="A102" s="385" t="str" cm="1">
        <f t="array" ref="A102">IFERROR(_xlfn.IFS(AND(F102="Renta Variable",O102=1),IFERROR(MATCH(B102,[1]RV_Det!C:C,0),"Rev"),AND(J102="Corporativa",O102=1,I102="EM"),IFERROR(MATCH(B102,[1]RF_Corps!B:B,0),"Rev"),AND(F102="Alternativos",O102=1),IFERROR(MATCH(B102,[1]Rep4!C:C,0),"Rev")),"")</f>
        <v/>
      </c>
      <c r="B102" s="394" t="s">
        <v>828</v>
      </c>
      <c r="C102" s="409" t="s">
        <v>798</v>
      </c>
      <c r="D102" s="394" t="s">
        <v>798</v>
      </c>
      <c r="E102" s="396" t="str">
        <f>IF(B102="","",INDEX([1]CatGlob!$S:$S,IFERROR(MATCH(MID(B102,7,1),[1]CatGlob!$R:$R,0),MATCH(MID(B102,1,2),[1]CatGlob!$R:$R,0))))</f>
        <v>DOL</v>
      </c>
      <c r="F102" s="397" t="s">
        <v>618</v>
      </c>
      <c r="G102" s="398" t="s">
        <v>229</v>
      </c>
      <c r="H102" s="399" t="s">
        <v>237</v>
      </c>
      <c r="I102" s="399" t="s">
        <v>237</v>
      </c>
      <c r="J102" s="399" t="s">
        <v>600</v>
      </c>
      <c r="K102" s="396" t="s">
        <v>600</v>
      </c>
      <c r="L102" s="400" t="str">
        <f>IF(ISERROR(MATCH(M102,M$10:M101,0)),M102,"")</f>
        <v/>
      </c>
      <c r="M102" s="401" t="str">
        <f>IF(B102="","",IF(ISERROR(MATCH(F102&amp;"_"&amp;G102&amp;"_"&amp;H102&amp;"_"&amp;I102&amp;"_"&amp;J102&amp;IF(K102="","","_"&amp;K102),[1]CatGlob!$B:$B,0)),F102&amp;"_"&amp;G102&amp;"_"&amp;H102&amp;"_"&amp;I102&amp;"_"&amp;J102&amp;IF(K102="","","_"&amp;K102),INDEX([1]CatGlob!$C:$C,MATCH(F102&amp;"_"&amp;G102&amp;"_"&amp;H102&amp;"_"&amp;I102&amp;"_"&amp;J102&amp;IF(K102="","","_"&amp;K102),[1]CatGlob!$B:$B,0))))</f>
        <v>ALT_I_PE_PE</v>
      </c>
      <c r="N102" s="402" t="str">
        <f t="shared" si="5"/>
        <v/>
      </c>
      <c r="O102" s="402" t="str">
        <f t="shared" si="4"/>
        <v/>
      </c>
      <c r="P102" s="401" t="str">
        <f>IF(LEN(B102)&gt;8,INDEX([1]CatGlob!$X:$X,MATCH(M102,[1]CatGlob!$W:$W,0)),"")</f>
        <v>ALT</v>
      </c>
      <c r="Q102" s="403" t="str">
        <f>INDEX([1]CatGlob!P:P,MATCH(M102,[1]CatGlob!O:O,0))</f>
        <v>ALT</v>
      </c>
      <c r="R102" s="403"/>
      <c r="S102" s="403"/>
      <c r="T102" s="403" t="str">
        <f>INDEX([1]CatGlob!$D:$D,MATCH($M102,[1]CatGlob!$C:$C,0))</f>
        <v>PE</v>
      </c>
      <c r="U102" s="403" t="s">
        <v>602</v>
      </c>
      <c r="V102" s="404" t="str">
        <f>INDEX([1]CatGlob!$F:$F,MATCH($M102,[1]CatGlob!$C:$C,0))</f>
        <v>-</v>
      </c>
      <c r="W102" s="405"/>
      <c r="X102" s="406">
        <v>0</v>
      </c>
      <c r="Y102" s="407">
        <v>0</v>
      </c>
      <c r="Z102" s="408">
        <v>0</v>
      </c>
      <c r="AA102" s="407">
        <v>0</v>
      </c>
      <c r="AB102" s="408">
        <v>0</v>
      </c>
      <c r="AC102" s="407">
        <v>0</v>
      </c>
      <c r="AD102" s="408">
        <v>0</v>
      </c>
      <c r="AE102" s="407">
        <v>0</v>
      </c>
      <c r="AF102" s="408">
        <v>0</v>
      </c>
      <c r="AG102" s="407">
        <v>0</v>
      </c>
      <c r="AI102" s="406">
        <v>0</v>
      </c>
      <c r="AJ102" s="407">
        <v>0</v>
      </c>
      <c r="AK102" s="408">
        <v>0</v>
      </c>
      <c r="AL102" s="407">
        <v>0</v>
      </c>
      <c r="AM102" s="408">
        <v>0</v>
      </c>
      <c r="AN102" s="407">
        <v>0</v>
      </c>
      <c r="AO102" s="408">
        <v>0</v>
      </c>
      <c r="AP102" s="407">
        <v>0</v>
      </c>
      <c r="AQ102" s="408">
        <v>0</v>
      </c>
      <c r="AR102" s="407">
        <v>0</v>
      </c>
      <c r="AT102" s="406">
        <v>0</v>
      </c>
      <c r="AU102" s="407">
        <v>0</v>
      </c>
      <c r="AV102" s="408">
        <v>0</v>
      </c>
      <c r="AW102" s="407">
        <v>0</v>
      </c>
      <c r="AX102" s="408">
        <v>0</v>
      </c>
      <c r="AY102" s="407">
        <v>0</v>
      </c>
      <c r="AZ102" s="408">
        <v>0</v>
      </c>
      <c r="BA102" s="407">
        <v>0</v>
      </c>
      <c r="BB102" s="408">
        <v>0</v>
      </c>
      <c r="BC102" s="407">
        <v>0</v>
      </c>
    </row>
    <row r="103" spans="1:55" x14ac:dyDescent="0.35">
      <c r="A103" s="385" cm="1">
        <f t="array" ref="A103">IFERROR(_xlfn.IFS(AND(F103="Renta Variable",O103=1),IFERROR(MATCH(B103,[1]RV_Det!C:C,0),"Rev"),AND(J103="Corporativa",O103=1,I103="EM"),IFERROR(MATCH(B103,[1]RF_Corps!B:B,0),"Rev"),AND(F103="Alternativos",O103=1),IFERROR(MATCH(B103,[1]Rep4!C:C,0),"Rev")),"")</f>
        <v>135</v>
      </c>
      <c r="B103" s="394" t="s">
        <v>829</v>
      </c>
      <c r="C103" s="409" t="s">
        <v>830</v>
      </c>
      <c r="D103" s="395" t="s">
        <v>831</v>
      </c>
      <c r="E103" s="396" t="str">
        <f>IF(B103="","",INDEX([1]CatGlob!$S:$S,IFERROR(MATCH(MID(B103,7,1),[1]CatGlob!$R:$R,0),MATCH(MID(B103,1,2),[1]CatGlob!$R:$R,0))))</f>
        <v>DOL</v>
      </c>
      <c r="F103" s="397" t="s">
        <v>618</v>
      </c>
      <c r="G103" s="398" t="s">
        <v>229</v>
      </c>
      <c r="H103" s="399" t="s">
        <v>237</v>
      </c>
      <c r="I103" s="399" t="s">
        <v>240</v>
      </c>
      <c r="J103" s="399" t="s">
        <v>600</v>
      </c>
      <c r="K103" s="396" t="s">
        <v>600</v>
      </c>
      <c r="L103" s="400" t="str">
        <f>IF(ISERROR(MATCH(M103,M$10:M102,0)),M103,"")</f>
        <v>ALT_I_PE_SPE</v>
      </c>
      <c r="M103" s="401" t="str">
        <f>IF(B103="","",IF(ISERROR(MATCH(F103&amp;"_"&amp;G103&amp;"_"&amp;H103&amp;"_"&amp;I103&amp;"_"&amp;J103&amp;IF(K103="","","_"&amp;K103),[1]CatGlob!$B:$B,0)),F103&amp;"_"&amp;G103&amp;"_"&amp;H103&amp;"_"&amp;I103&amp;"_"&amp;J103&amp;IF(K103="","","_"&amp;K103),INDEX([1]CatGlob!$C:$C,MATCH(F103&amp;"_"&amp;G103&amp;"_"&amp;H103&amp;"_"&amp;I103&amp;"_"&amp;J103&amp;IF(K103="","","_"&amp;K103),[1]CatGlob!$B:$B,0))))</f>
        <v>ALT_I_PE_SPE</v>
      </c>
      <c r="N103" s="402" t="str">
        <f t="shared" si="5"/>
        <v/>
      </c>
      <c r="O103" s="402">
        <f t="shared" si="4"/>
        <v>1</v>
      </c>
      <c r="P103" s="401" t="str">
        <f>IF(LEN(B103)&gt;8,INDEX([1]CatGlob!$X:$X,MATCH(M103,[1]CatGlob!$W:$W,0)),"")</f>
        <v>ALT</v>
      </c>
      <c r="Q103" s="403" t="str">
        <f>INDEX([1]CatGlob!P:P,MATCH(M103,[1]CatGlob!O:O,0))</f>
        <v>ALT</v>
      </c>
      <c r="R103" s="403"/>
      <c r="S103" s="403"/>
      <c r="T103" s="403" t="str">
        <f>INDEX([1]CatGlob!$D:$D,MATCH($M103,[1]CatGlob!$C:$C,0))</f>
        <v>PE</v>
      </c>
      <c r="U103" s="403" t="s">
        <v>619</v>
      </c>
      <c r="V103" s="404"/>
      <c r="W103" s="405"/>
      <c r="X103" s="406">
        <v>0</v>
      </c>
      <c r="Y103" s="407">
        <v>0</v>
      </c>
      <c r="Z103" s="408">
        <v>0</v>
      </c>
      <c r="AA103" s="407">
        <v>0</v>
      </c>
      <c r="AB103" s="408">
        <v>0</v>
      </c>
      <c r="AC103" s="407">
        <v>0</v>
      </c>
      <c r="AD103" s="408">
        <v>0</v>
      </c>
      <c r="AE103" s="407">
        <v>0</v>
      </c>
      <c r="AF103" s="408">
        <v>0</v>
      </c>
      <c r="AG103" s="407">
        <v>0</v>
      </c>
      <c r="AI103" s="406">
        <v>0</v>
      </c>
      <c r="AJ103" s="407">
        <v>0</v>
      </c>
      <c r="AK103" s="408">
        <v>0</v>
      </c>
      <c r="AL103" s="407">
        <v>0</v>
      </c>
      <c r="AM103" s="408">
        <v>-8.4037805811827907E-3</v>
      </c>
      <c r="AN103" s="407">
        <v>0</v>
      </c>
      <c r="AO103" s="408">
        <v>0</v>
      </c>
      <c r="AP103" s="407">
        <v>0</v>
      </c>
      <c r="AQ103" s="408">
        <v>-3.7347802612362701E-3</v>
      </c>
      <c r="AR103" s="407">
        <v>0</v>
      </c>
      <c r="AT103" s="406">
        <v>0</v>
      </c>
      <c r="AU103" s="407">
        <v>0</v>
      </c>
      <c r="AV103" s="408">
        <v>0</v>
      </c>
      <c r="AW103" s="407">
        <v>0</v>
      </c>
      <c r="AX103" s="408">
        <v>0</v>
      </c>
      <c r="AY103" s="407">
        <v>0</v>
      </c>
      <c r="AZ103" s="408">
        <v>0</v>
      </c>
      <c r="BA103" s="407">
        <v>0</v>
      </c>
      <c r="BB103" s="408">
        <v>0</v>
      </c>
      <c r="BC103" s="407">
        <v>0</v>
      </c>
    </row>
    <row r="104" spans="1:55" x14ac:dyDescent="0.35">
      <c r="A104" s="385" cm="1">
        <f t="array" ref="A104">IFERROR(_xlfn.IFS(AND(F104="Renta Variable",O104=1),IFERROR(MATCH(B104,[1]RV_Det!C:C,0),"Rev"),AND(J104="Corporativa",O104=1,I104="EM"),IFERROR(MATCH(B104,[1]RF_Corps!B:B,0),"Rev"),AND(F104="Alternativos",O104=1),IFERROR(MATCH(B104,[1]Rep4!C:C,0),"Rev")),"")</f>
        <v>131</v>
      </c>
      <c r="B104" s="394" t="s">
        <v>832</v>
      </c>
      <c r="C104" s="409" t="s">
        <v>833</v>
      </c>
      <c r="D104" s="394" t="s">
        <v>833</v>
      </c>
      <c r="E104" s="396" t="str">
        <f>IF(B104="","",INDEX([1]CatGlob!$S:$S,IFERROR(MATCH(MID(B104,7,1),[1]CatGlob!$R:$R,0),MATCH(MID(B104,1,2),[1]CatGlob!$R:$R,0))))</f>
        <v>DOL</v>
      </c>
      <c r="F104" s="397" t="s">
        <v>618</v>
      </c>
      <c r="G104" s="398" t="s">
        <v>229</v>
      </c>
      <c r="H104" s="399" t="s">
        <v>237</v>
      </c>
      <c r="I104" s="399" t="s">
        <v>240</v>
      </c>
      <c r="J104" s="399" t="s">
        <v>600</v>
      </c>
      <c r="K104" s="396" t="s">
        <v>600</v>
      </c>
      <c r="L104" s="400" t="str">
        <f>IF(ISERROR(MATCH(M104,M$10:M103,0)),M104,"")</f>
        <v/>
      </c>
      <c r="M104" s="401" t="str">
        <f>IF(B104="","",IF(ISERROR(MATCH(F104&amp;"_"&amp;G104&amp;"_"&amp;H104&amp;"_"&amp;I104&amp;"_"&amp;J104&amp;IF(K104="","","_"&amp;K104),[1]CatGlob!$B:$B,0)),F104&amp;"_"&amp;G104&amp;"_"&amp;H104&amp;"_"&amp;I104&amp;"_"&amp;J104&amp;IF(K104="","","_"&amp;K104),INDEX([1]CatGlob!$C:$C,MATCH(F104&amp;"_"&amp;G104&amp;"_"&amp;H104&amp;"_"&amp;I104&amp;"_"&amp;J104&amp;IF(K104="","","_"&amp;K104),[1]CatGlob!$B:$B,0))))</f>
        <v>ALT_I_PE_SPE</v>
      </c>
      <c r="N104" s="402" t="str">
        <f t="shared" si="5"/>
        <v/>
      </c>
      <c r="O104" s="402">
        <f t="shared" si="4"/>
        <v>1</v>
      </c>
      <c r="P104" s="401" t="str">
        <f>IF(LEN(B104)&gt;8,INDEX([1]CatGlob!$X:$X,MATCH(M104,[1]CatGlob!$W:$W,0)),"")</f>
        <v>ALT</v>
      </c>
      <c r="Q104" s="403" t="str">
        <f>INDEX([1]CatGlob!P:P,MATCH(M104,[1]CatGlob!O:O,0))</f>
        <v>ALT</v>
      </c>
      <c r="R104" s="403"/>
      <c r="S104" s="403"/>
      <c r="T104" s="403" t="str">
        <f>INDEX([1]CatGlob!$D:$D,MATCH($M104,[1]CatGlob!$C:$C,0))</f>
        <v>PE</v>
      </c>
      <c r="U104" s="403" t="s">
        <v>619</v>
      </c>
      <c r="V104" s="404"/>
      <c r="W104" s="405"/>
      <c r="X104" s="406">
        <v>0</v>
      </c>
      <c r="Y104" s="407">
        <v>0</v>
      </c>
      <c r="Z104" s="408">
        <v>0</v>
      </c>
      <c r="AA104" s="407">
        <v>0</v>
      </c>
      <c r="AB104" s="408">
        <v>0</v>
      </c>
      <c r="AC104" s="407">
        <v>0</v>
      </c>
      <c r="AD104" s="408">
        <v>0</v>
      </c>
      <c r="AE104" s="407">
        <v>0</v>
      </c>
      <c r="AF104" s="408">
        <v>0</v>
      </c>
      <c r="AG104" s="407">
        <v>0</v>
      </c>
      <c r="AI104" s="406">
        <v>0</v>
      </c>
      <c r="AJ104" s="407">
        <v>0</v>
      </c>
      <c r="AK104" s="408">
        <v>0</v>
      </c>
      <c r="AL104" s="407">
        <v>0</v>
      </c>
      <c r="AM104" s="408">
        <v>-2.48429512410716E-3</v>
      </c>
      <c r="AN104" s="407">
        <v>0</v>
      </c>
      <c r="AO104" s="408">
        <v>0</v>
      </c>
      <c r="AP104" s="407">
        <v>0</v>
      </c>
      <c r="AQ104" s="408">
        <v>-1.1040621899834401E-3</v>
      </c>
      <c r="AR104" s="407">
        <v>0</v>
      </c>
      <c r="AT104" s="406">
        <v>0</v>
      </c>
      <c r="AU104" s="407">
        <v>0</v>
      </c>
      <c r="AV104" s="408">
        <v>0</v>
      </c>
      <c r="AW104" s="407">
        <v>0</v>
      </c>
      <c r="AX104" s="408">
        <v>0</v>
      </c>
      <c r="AY104" s="407">
        <v>0</v>
      </c>
      <c r="AZ104" s="408">
        <v>0</v>
      </c>
      <c r="BA104" s="407">
        <v>0</v>
      </c>
      <c r="BB104" s="408">
        <v>0</v>
      </c>
      <c r="BC104" s="407">
        <v>0</v>
      </c>
    </row>
    <row r="105" spans="1:55" x14ac:dyDescent="0.35">
      <c r="A105" s="385" cm="1">
        <f t="array" ref="A105">IFERROR(_xlfn.IFS(AND(F105="Renta Variable",O105=1),IFERROR(MATCH(B105,[1]RV_Det!C:C,0),"Rev"),AND(J105="Corporativa",O105=1,I105="EM"),IFERROR(MATCH(B105,[1]RF_Corps!B:B,0),"Rev"),AND(F105="Alternativos",O105=1),IFERROR(MATCH(B105,[1]Rep4!C:C,0),"Rev")),"")</f>
        <v>132</v>
      </c>
      <c r="B105" s="394" t="s">
        <v>834</v>
      </c>
      <c r="C105" s="409" t="s">
        <v>835</v>
      </c>
      <c r="D105" s="395" t="s">
        <v>835</v>
      </c>
      <c r="E105" s="396" t="str">
        <f>IF(B105="","",INDEX([1]CatGlob!$S:$S,IFERROR(MATCH(MID(B105,7,1),[1]CatGlob!$R:$R,0),MATCH(MID(B105,1,2),[1]CatGlob!$R:$R,0))))</f>
        <v>DOL</v>
      </c>
      <c r="F105" s="397" t="s">
        <v>618</v>
      </c>
      <c r="G105" s="398" t="s">
        <v>229</v>
      </c>
      <c r="H105" s="399" t="s">
        <v>237</v>
      </c>
      <c r="I105" s="399" t="s">
        <v>240</v>
      </c>
      <c r="J105" s="399" t="s">
        <v>600</v>
      </c>
      <c r="K105" s="396" t="s">
        <v>600</v>
      </c>
      <c r="L105" s="400" t="str">
        <f>IF(ISERROR(MATCH(M105,M$10:M104,0)),M105,"")</f>
        <v/>
      </c>
      <c r="M105" s="401" t="str">
        <f>IF(B105="","",IF(ISERROR(MATCH(F105&amp;"_"&amp;G105&amp;"_"&amp;H105&amp;"_"&amp;I105&amp;"_"&amp;J105&amp;IF(K105="","","_"&amp;K105),[1]CatGlob!$B:$B,0)),F105&amp;"_"&amp;G105&amp;"_"&amp;H105&amp;"_"&amp;I105&amp;"_"&amp;J105&amp;IF(K105="","","_"&amp;K105),INDEX([1]CatGlob!$C:$C,MATCH(F105&amp;"_"&amp;G105&amp;"_"&amp;H105&amp;"_"&amp;I105&amp;"_"&amp;J105&amp;IF(K105="","","_"&amp;K105),[1]CatGlob!$B:$B,0))))</f>
        <v>ALT_I_PE_SPE</v>
      </c>
      <c r="N105" s="402" t="str">
        <f t="shared" si="5"/>
        <v/>
      </c>
      <c r="O105" s="402">
        <f t="shared" si="4"/>
        <v>1</v>
      </c>
      <c r="P105" s="401" t="str">
        <f>IF(LEN(B105)&gt;8,INDEX([1]CatGlob!$X:$X,MATCH(M105,[1]CatGlob!$W:$W,0)),"")</f>
        <v>ALT</v>
      </c>
      <c r="Q105" s="403" t="str">
        <f>INDEX([1]CatGlob!P:P,MATCH(M105,[1]CatGlob!O:O,0))</f>
        <v>ALT</v>
      </c>
      <c r="R105" s="403" t="s">
        <v>601</v>
      </c>
      <c r="S105" s="403" t="s">
        <v>601</v>
      </c>
      <c r="T105" s="403" t="str">
        <f>INDEX([1]CatGlob!$D:$D,MATCH($M105,[1]CatGlob!$C:$C,0))</f>
        <v>PE</v>
      </c>
      <c r="U105" s="403" t="s">
        <v>619</v>
      </c>
      <c r="V105" s="404" t="str">
        <f>INDEX([1]CatGlob!$F:$F,MATCH($M105,[1]CatGlob!$C:$C,0))</f>
        <v>-</v>
      </c>
      <c r="W105" s="405"/>
      <c r="X105" s="406">
        <v>0</v>
      </c>
      <c r="Y105" s="407">
        <v>0</v>
      </c>
      <c r="Z105" s="408">
        <v>0</v>
      </c>
      <c r="AA105" s="407">
        <v>0</v>
      </c>
      <c r="AB105" s="408">
        <v>0</v>
      </c>
      <c r="AC105" s="407">
        <v>0</v>
      </c>
      <c r="AD105" s="408">
        <v>0</v>
      </c>
      <c r="AE105" s="407">
        <v>0</v>
      </c>
      <c r="AF105" s="408">
        <v>0</v>
      </c>
      <c r="AG105" s="407">
        <v>0</v>
      </c>
      <c r="AI105" s="406">
        <v>1.3599012187041E-2</v>
      </c>
      <c r="AJ105" s="407">
        <v>-8.9279140900178106E-2</v>
      </c>
      <c r="AK105" s="408">
        <v>9.9161271763065894E-3</v>
      </c>
      <c r="AL105" s="407">
        <v>-6.5100560481257105E-2</v>
      </c>
      <c r="AM105" s="408">
        <v>1.3599012187041E-2</v>
      </c>
      <c r="AN105" s="407">
        <v>-8.9279140900178106E-2</v>
      </c>
      <c r="AO105" s="408">
        <v>1.15375636863391E-3</v>
      </c>
      <c r="AP105" s="407">
        <v>-7.5745485028644302E-3</v>
      </c>
      <c r="AQ105" s="408">
        <v>9.2141445563324303E-3</v>
      </c>
      <c r="AR105" s="407">
        <v>-6.04919606518797E-2</v>
      </c>
      <c r="AT105" s="406">
        <v>1.1977617538063401E-2</v>
      </c>
      <c r="AU105" s="407">
        <v>-7.8634491176288193E-2</v>
      </c>
      <c r="AV105" s="408">
        <v>9.6480787596040993E-3</v>
      </c>
      <c r="AW105" s="407">
        <v>-6.3340790577015596E-2</v>
      </c>
      <c r="AX105" s="408">
        <v>1.1977617538063401E-2</v>
      </c>
      <c r="AY105" s="407">
        <v>-7.8634491176288193E-2</v>
      </c>
      <c r="AZ105" s="408">
        <v>1.1977617538063401E-2</v>
      </c>
      <c r="BA105" s="407">
        <v>-7.8634491176288193E-2</v>
      </c>
      <c r="BB105" s="408">
        <v>1.0911423774389899E-2</v>
      </c>
      <c r="BC105" s="407">
        <v>-7.1634801644089099E-2</v>
      </c>
    </row>
    <row r="106" spans="1:55" x14ac:dyDescent="0.35">
      <c r="A106" s="385" cm="1">
        <f t="array" ref="A106">IFERROR(_xlfn.IFS(AND(F106="Renta Variable",O106=1),IFERROR(MATCH(B106,[1]RV_Det!C:C,0),"Rev"),AND(J106="Corporativa",O106=1,I106="EM"),IFERROR(MATCH(B106,[1]RF_Corps!B:B,0),"Rev"),AND(F106="Alternativos",O106=1),IFERROR(MATCH(B106,[1]Rep4!C:C,0),"Rev")),"")</f>
        <v>130</v>
      </c>
      <c r="B106" s="394" t="s">
        <v>836</v>
      </c>
      <c r="C106" s="409" t="s">
        <v>837</v>
      </c>
      <c r="D106" s="395" t="s">
        <v>838</v>
      </c>
      <c r="E106" s="396" t="str">
        <f>IF(B106="","",INDEX([1]CatGlob!$S:$S,IFERROR(MATCH(MID(B106,7,1),[1]CatGlob!$R:$R,0),MATCH(MID(B106,1,2),[1]CatGlob!$R:$R,0))))</f>
        <v>DOL</v>
      </c>
      <c r="F106" s="397" t="s">
        <v>618</v>
      </c>
      <c r="G106" s="398" t="s">
        <v>229</v>
      </c>
      <c r="H106" s="399" t="s">
        <v>237</v>
      </c>
      <c r="I106" s="399" t="s">
        <v>240</v>
      </c>
      <c r="J106" s="399" t="s">
        <v>600</v>
      </c>
      <c r="K106" s="396" t="s">
        <v>600</v>
      </c>
      <c r="L106" s="400" t="str">
        <f>IF(ISERROR(MATCH(M106,M$10:M105,0)),M106,"")</f>
        <v/>
      </c>
      <c r="M106" s="401" t="str">
        <f>IF(B106="","",IF(ISERROR(MATCH(F106&amp;"_"&amp;G106&amp;"_"&amp;H106&amp;"_"&amp;I106&amp;"_"&amp;J106&amp;IF(K106="","","_"&amp;K106),[1]CatGlob!$B:$B,0)),F106&amp;"_"&amp;G106&amp;"_"&amp;H106&amp;"_"&amp;I106&amp;"_"&amp;J106&amp;IF(K106="","","_"&amp;K106),INDEX([1]CatGlob!$C:$C,MATCH(F106&amp;"_"&amp;G106&amp;"_"&amp;H106&amp;"_"&amp;I106&amp;"_"&amp;J106&amp;IF(K106="","","_"&amp;K106),[1]CatGlob!$B:$B,0))))</f>
        <v>ALT_I_PE_SPE</v>
      </c>
      <c r="N106" s="402" t="str">
        <f t="shared" si="5"/>
        <v/>
      </c>
      <c r="O106" s="402">
        <f t="shared" si="4"/>
        <v>1</v>
      </c>
      <c r="P106" s="401" t="str">
        <f>IF(LEN(B106)&gt;8,INDEX([1]CatGlob!$X:$X,MATCH(M106,[1]CatGlob!$W:$W,0)),"")</f>
        <v>ALT</v>
      </c>
      <c r="Q106" s="403" t="str">
        <f>INDEX([1]CatGlob!P:P,MATCH(M106,[1]CatGlob!O:O,0))</f>
        <v>ALT</v>
      </c>
      <c r="R106" s="403" t="s">
        <v>601</v>
      </c>
      <c r="S106" s="403" t="s">
        <v>601</v>
      </c>
      <c r="T106" s="403" t="str">
        <f>INDEX([1]CatGlob!$D:$D,MATCH($M106,[1]CatGlob!$C:$C,0))</f>
        <v>PE</v>
      </c>
      <c r="U106" s="403" t="s">
        <v>619</v>
      </c>
      <c r="V106" s="404" t="str">
        <f>INDEX([1]CatGlob!$F:$F,MATCH($M106,[1]CatGlob!$C:$C,0))</f>
        <v>-</v>
      </c>
      <c r="W106" s="405"/>
      <c r="X106" s="406">
        <v>0</v>
      </c>
      <c r="Y106" s="407">
        <v>0</v>
      </c>
      <c r="Z106" s="408">
        <v>0</v>
      </c>
      <c r="AA106" s="407">
        <v>0</v>
      </c>
      <c r="AB106" s="408">
        <v>0</v>
      </c>
      <c r="AC106" s="407">
        <v>0</v>
      </c>
      <c r="AD106" s="408">
        <v>0</v>
      </c>
      <c r="AE106" s="407">
        <v>0</v>
      </c>
      <c r="AF106" s="408">
        <v>0</v>
      </c>
      <c r="AG106" s="407">
        <v>0</v>
      </c>
      <c r="AI106" s="406">
        <v>0</v>
      </c>
      <c r="AJ106" s="407">
        <v>0</v>
      </c>
      <c r="AK106" s="408">
        <v>0</v>
      </c>
      <c r="AL106" s="407">
        <v>0</v>
      </c>
      <c r="AM106" s="408">
        <v>-3.22447028726189E-6</v>
      </c>
      <c r="AN106" s="407">
        <v>0</v>
      </c>
      <c r="AO106" s="408">
        <v>0</v>
      </c>
      <c r="AP106" s="407">
        <v>0</v>
      </c>
      <c r="AQ106" s="408">
        <v>-1.43300837824988E-6</v>
      </c>
      <c r="AR106" s="407">
        <v>0</v>
      </c>
      <c r="AT106" s="406">
        <v>0</v>
      </c>
      <c r="AU106" s="407">
        <v>0</v>
      </c>
      <c r="AV106" s="408">
        <v>0</v>
      </c>
      <c r="AW106" s="407">
        <v>0</v>
      </c>
      <c r="AX106" s="408">
        <v>-1.5349896094263799E-5</v>
      </c>
      <c r="AY106" s="407">
        <v>0</v>
      </c>
      <c r="AZ106" s="408">
        <v>0</v>
      </c>
      <c r="BA106" s="407">
        <v>0</v>
      </c>
      <c r="BB106" s="408">
        <v>-3.8334646758453902E-6</v>
      </c>
      <c r="BC106" s="407">
        <v>0</v>
      </c>
    </row>
    <row r="107" spans="1:55" x14ac:dyDescent="0.35">
      <c r="A107" s="385" t="str" cm="1">
        <f t="array" ref="A107">IFERROR(_xlfn.IFS(AND(F107="Renta Variable",O107=1),IFERROR(MATCH(B107,[1]RV_Det!C:C,0),"Rev"),AND(J107="Corporativa",O107=1,I107="EM"),IFERROR(MATCH(B107,[1]RF_Corps!B:B,0),"Rev"),AND(F107="Alternativos",O107=1),IFERROR(MATCH(B107,[1]Rep4!C:C,0),"Rev")),"")</f>
        <v/>
      </c>
      <c r="B107" s="394" t="s">
        <v>839</v>
      </c>
      <c r="C107" s="409" t="s">
        <v>840</v>
      </c>
      <c r="D107" s="395" t="s">
        <v>841</v>
      </c>
      <c r="E107" s="396" t="str">
        <f>IF(B107="","",INDEX([1]CatGlob!$S:$S,IFERROR(MATCH(MID(B107,7,1),[1]CatGlob!$R:$R,0),MATCH(MID(B107,1,2),[1]CatGlob!$R:$R,0))))</f>
        <v>EUR</v>
      </c>
      <c r="F107" s="397" t="s">
        <v>618</v>
      </c>
      <c r="G107" s="398" t="s">
        <v>229</v>
      </c>
      <c r="H107" s="399" t="s">
        <v>237</v>
      </c>
      <c r="I107" s="399" t="s">
        <v>240</v>
      </c>
      <c r="J107" s="399" t="s">
        <v>600</v>
      </c>
      <c r="K107" s="396" t="s">
        <v>600</v>
      </c>
      <c r="L107" s="400" t="str">
        <f>IF(ISERROR(MATCH(M107,M$10:M106,0)),M107,"")</f>
        <v/>
      </c>
      <c r="M107" s="401" t="str">
        <f>IF(B107="","",IF(ISERROR(MATCH(F107&amp;"_"&amp;G107&amp;"_"&amp;H107&amp;"_"&amp;I107&amp;"_"&amp;J107&amp;IF(K107="","","_"&amp;K107),[1]CatGlob!$B:$B,0)),F107&amp;"_"&amp;G107&amp;"_"&amp;H107&amp;"_"&amp;I107&amp;"_"&amp;J107&amp;IF(K107="","","_"&amp;K107),INDEX([1]CatGlob!$C:$C,MATCH(F107&amp;"_"&amp;G107&amp;"_"&amp;H107&amp;"_"&amp;I107&amp;"_"&amp;J107&amp;IF(K107="","","_"&amp;K107),[1]CatGlob!$B:$B,0))))</f>
        <v>ALT_I_PE_SPE</v>
      </c>
      <c r="N107" s="402" t="str">
        <f t="shared" si="5"/>
        <v/>
      </c>
      <c r="O107" s="402" t="str">
        <f t="shared" si="4"/>
        <v/>
      </c>
      <c r="P107" s="401" t="str">
        <f>IF(LEN(B107)&gt;8,INDEX([1]CatGlob!$X:$X,MATCH(M107,[1]CatGlob!$W:$W,0)),"")</f>
        <v>ALT</v>
      </c>
      <c r="Q107" s="403" t="str">
        <f>INDEX([1]CatGlob!P:P,MATCH(M107,[1]CatGlob!O:O,0))</f>
        <v>ALT</v>
      </c>
      <c r="R107" s="403" t="s">
        <v>601</v>
      </c>
      <c r="S107" s="403" t="s">
        <v>601</v>
      </c>
      <c r="T107" s="403" t="str">
        <f>INDEX([1]CatGlob!$D:$D,MATCH($M107,[1]CatGlob!$C:$C,0))</f>
        <v>PE</v>
      </c>
      <c r="U107" s="403" t="s">
        <v>619</v>
      </c>
      <c r="V107" s="404" t="str">
        <f>INDEX([1]CatGlob!$F:$F,MATCH($M107,[1]CatGlob!$C:$C,0))</f>
        <v>-</v>
      </c>
      <c r="W107" s="405"/>
      <c r="X107" s="406">
        <v>0</v>
      </c>
      <c r="Y107" s="407">
        <v>0</v>
      </c>
      <c r="Z107" s="408">
        <v>0</v>
      </c>
      <c r="AA107" s="407">
        <v>0</v>
      </c>
      <c r="AB107" s="408">
        <v>0</v>
      </c>
      <c r="AC107" s="407">
        <v>0</v>
      </c>
      <c r="AD107" s="408">
        <v>0</v>
      </c>
      <c r="AE107" s="407">
        <v>0</v>
      </c>
      <c r="AF107" s="408">
        <v>0</v>
      </c>
      <c r="AG107" s="407">
        <v>0</v>
      </c>
      <c r="AI107" s="406">
        <v>0</v>
      </c>
      <c r="AJ107" s="407">
        <v>0</v>
      </c>
      <c r="AK107" s="408">
        <v>0</v>
      </c>
      <c r="AL107" s="407">
        <v>0</v>
      </c>
      <c r="AM107" s="408">
        <v>0</v>
      </c>
      <c r="AN107" s="407">
        <v>0</v>
      </c>
      <c r="AO107" s="408">
        <v>0</v>
      </c>
      <c r="AP107" s="407">
        <v>0</v>
      </c>
      <c r="AQ107" s="408">
        <v>0</v>
      </c>
      <c r="AR107" s="407">
        <v>0</v>
      </c>
      <c r="AT107" s="406">
        <v>0</v>
      </c>
      <c r="AU107" s="407">
        <v>0</v>
      </c>
      <c r="AV107" s="408">
        <v>0</v>
      </c>
      <c r="AW107" s="407">
        <v>0</v>
      </c>
      <c r="AX107" s="408">
        <v>0</v>
      </c>
      <c r="AY107" s="407">
        <v>0</v>
      </c>
      <c r="AZ107" s="408">
        <v>0</v>
      </c>
      <c r="BA107" s="407">
        <v>0</v>
      </c>
      <c r="BB107" s="408">
        <v>0</v>
      </c>
      <c r="BC107" s="407">
        <v>0</v>
      </c>
    </row>
    <row r="108" spans="1:55" x14ac:dyDescent="0.35">
      <c r="A108" s="385" cm="1">
        <f t="array" ref="A108">IFERROR(_xlfn.IFS(AND(F108="Renta Variable",O108=1),IFERROR(MATCH(B108,[1]RV_Det!C:C,0),"Rev"),AND(J108="Corporativa",O108=1,I108="EM"),IFERROR(MATCH(B108,[1]RF_Corps!B:B,0),"Rev"),AND(F108="Alternativos",O108=1),IFERROR(MATCH(B108,[1]Rep4!C:C,0),"Rev")),"")</f>
        <v>136</v>
      </c>
      <c r="B108" s="394" t="s">
        <v>842</v>
      </c>
      <c r="C108" s="409" t="s">
        <v>843</v>
      </c>
      <c r="D108" s="395" t="s">
        <v>843</v>
      </c>
      <c r="E108" s="396" t="str">
        <f>IF(B108="","",INDEX([1]CatGlob!$S:$S,IFERROR(MATCH(MID(B108,7,1),[1]CatGlob!$R:$R,0),MATCH(MID(B108,1,2),[1]CatGlob!$R:$R,0))))</f>
        <v>DOL</v>
      </c>
      <c r="F108" s="397" t="s">
        <v>618</v>
      </c>
      <c r="G108" s="398" t="s">
        <v>229</v>
      </c>
      <c r="H108" s="399" t="s">
        <v>237</v>
      </c>
      <c r="I108" s="399" t="s">
        <v>240</v>
      </c>
      <c r="J108" s="399" t="s">
        <v>600</v>
      </c>
      <c r="K108" s="396" t="s">
        <v>600</v>
      </c>
      <c r="L108" s="400" t="str">
        <f>IF(ISERROR(MATCH(M108,M$10:M107,0)),M108,"")</f>
        <v/>
      </c>
      <c r="M108" s="401" t="str">
        <f>IF(B108="","",IF(ISERROR(MATCH(F108&amp;"_"&amp;G108&amp;"_"&amp;H108&amp;"_"&amp;I108&amp;"_"&amp;J108&amp;IF(K108="","","_"&amp;K108),[1]CatGlob!$B:$B,0)),F108&amp;"_"&amp;G108&amp;"_"&amp;H108&amp;"_"&amp;I108&amp;"_"&amp;J108&amp;IF(K108="","","_"&amp;K108),INDEX([1]CatGlob!$C:$C,MATCH(F108&amp;"_"&amp;G108&amp;"_"&amp;H108&amp;"_"&amp;I108&amp;"_"&amp;J108&amp;IF(K108="","","_"&amp;K108),[1]CatGlob!$B:$B,0))))</f>
        <v>ALT_I_PE_SPE</v>
      </c>
      <c r="N108" s="402" t="str">
        <f t="shared" si="5"/>
        <v/>
      </c>
      <c r="O108" s="402">
        <f t="shared" si="4"/>
        <v>1</v>
      </c>
      <c r="P108" s="401" t="str">
        <f>IF(LEN(B108)&gt;8,INDEX([1]CatGlob!$X:$X,MATCH(M108,[1]CatGlob!$W:$W,0)),"")</f>
        <v>ALT</v>
      </c>
      <c r="Q108" s="403" t="str">
        <f>INDEX([1]CatGlob!P:P,MATCH(M108,[1]CatGlob!O:O,0))</f>
        <v>ALT</v>
      </c>
      <c r="R108" s="403" t="s">
        <v>601</v>
      </c>
      <c r="S108" s="403" t="s">
        <v>601</v>
      </c>
      <c r="T108" s="403" t="str">
        <f>INDEX([1]CatGlob!$D:$D,MATCH($M108,[1]CatGlob!$C:$C,0))</f>
        <v>PE</v>
      </c>
      <c r="U108" s="403" t="s">
        <v>619</v>
      </c>
      <c r="V108" s="404" t="str">
        <f>INDEX([1]CatGlob!$F:$F,MATCH($M108,[1]CatGlob!$C:$C,0))</f>
        <v>-</v>
      </c>
      <c r="W108" s="405"/>
      <c r="X108" s="406">
        <v>0</v>
      </c>
      <c r="Y108" s="407">
        <v>0</v>
      </c>
      <c r="Z108" s="408">
        <v>0</v>
      </c>
      <c r="AA108" s="407">
        <v>0</v>
      </c>
      <c r="AB108" s="408">
        <v>0</v>
      </c>
      <c r="AC108" s="407">
        <v>0</v>
      </c>
      <c r="AD108" s="408">
        <v>0</v>
      </c>
      <c r="AE108" s="407">
        <v>0</v>
      </c>
      <c r="AF108" s="408">
        <v>0</v>
      </c>
      <c r="AG108" s="407">
        <v>0</v>
      </c>
      <c r="AI108" s="406">
        <v>0</v>
      </c>
      <c r="AJ108" s="407">
        <v>0</v>
      </c>
      <c r="AK108" s="408">
        <v>-2.2986936683216299E-3</v>
      </c>
      <c r="AL108" s="407">
        <v>0</v>
      </c>
      <c r="AM108" s="408">
        <v>0</v>
      </c>
      <c r="AN108" s="407">
        <v>0</v>
      </c>
      <c r="AO108" s="408">
        <v>0</v>
      </c>
      <c r="AP108" s="407">
        <v>0</v>
      </c>
      <c r="AQ108" s="408">
        <v>-6.63583665741023E-4</v>
      </c>
      <c r="AR108" s="407">
        <v>0</v>
      </c>
      <c r="AT108" s="406">
        <v>0</v>
      </c>
      <c r="AU108" s="407">
        <v>0</v>
      </c>
      <c r="AV108" s="408">
        <v>-2.7815586291625601E-3</v>
      </c>
      <c r="AW108" s="407">
        <v>0</v>
      </c>
      <c r="AX108" s="408">
        <v>0</v>
      </c>
      <c r="AY108" s="407">
        <v>0</v>
      </c>
      <c r="AZ108" s="408">
        <v>0</v>
      </c>
      <c r="BA108" s="407">
        <v>0</v>
      </c>
      <c r="BB108" s="408">
        <v>-1.2730762377205899E-3</v>
      </c>
      <c r="BC108" s="407">
        <v>0</v>
      </c>
    </row>
    <row r="109" spans="1:55" x14ac:dyDescent="0.35">
      <c r="A109" s="385" cm="1">
        <f t="array" ref="A109">IFERROR(_xlfn.IFS(AND(F109="Renta Variable",O109=1),IFERROR(MATCH(B109,[1]RV_Det!C:C,0),"Rev"),AND(J109="Corporativa",O109=1,I109="EM"),IFERROR(MATCH(B109,[1]RF_Corps!B:B,0),"Rev"),AND(F109="Alternativos",O109=1),IFERROR(MATCH(B109,[1]Rep4!C:C,0),"Rev")),"")</f>
        <v>133</v>
      </c>
      <c r="B109" s="394" t="s">
        <v>844</v>
      </c>
      <c r="C109" s="409" t="s">
        <v>845</v>
      </c>
      <c r="D109" s="395" t="s">
        <v>846</v>
      </c>
      <c r="E109" s="396" t="str">
        <f>IF(B109="","",INDEX([1]CatGlob!$S:$S,IFERROR(MATCH(MID(B109,7,1),[1]CatGlob!$R:$R,0),MATCH(MID(B109,1,2),[1]CatGlob!$R:$R,0))))</f>
        <v>DOL</v>
      </c>
      <c r="F109" s="397" t="s">
        <v>618</v>
      </c>
      <c r="G109" s="398" t="s">
        <v>229</v>
      </c>
      <c r="H109" s="399" t="s">
        <v>237</v>
      </c>
      <c r="I109" s="399" t="s">
        <v>240</v>
      </c>
      <c r="J109" s="399" t="s">
        <v>600</v>
      </c>
      <c r="K109" s="396" t="s">
        <v>600</v>
      </c>
      <c r="L109" s="400" t="str">
        <f>IF(ISERROR(MATCH(M109,M$10:M108,0)),M109,"")</f>
        <v/>
      </c>
      <c r="M109" s="401" t="str">
        <f>IF(B109="","",IF(ISERROR(MATCH(F109&amp;"_"&amp;G109&amp;"_"&amp;H109&amp;"_"&amp;I109&amp;"_"&amp;J109&amp;IF(K109="","","_"&amp;K109),[1]CatGlob!$B:$B,0)),F109&amp;"_"&amp;G109&amp;"_"&amp;H109&amp;"_"&amp;I109&amp;"_"&amp;J109&amp;IF(K109="","","_"&amp;K109),INDEX([1]CatGlob!$C:$C,MATCH(F109&amp;"_"&amp;G109&amp;"_"&amp;H109&amp;"_"&amp;I109&amp;"_"&amp;J109&amp;IF(K109="","","_"&amp;K109),[1]CatGlob!$B:$B,0))))</f>
        <v>ALT_I_PE_SPE</v>
      </c>
      <c r="N109" s="402" t="str">
        <f t="shared" si="5"/>
        <v/>
      </c>
      <c r="O109" s="402">
        <f t="shared" si="4"/>
        <v>1</v>
      </c>
      <c r="P109" s="401" t="str">
        <f>IF(LEN(B109)&gt;8,INDEX([1]CatGlob!$X:$X,MATCH(M109,[1]CatGlob!$W:$W,0)),"")</f>
        <v>ALT</v>
      </c>
      <c r="Q109" s="403" t="str">
        <f>INDEX([1]CatGlob!P:P,MATCH(M109,[1]CatGlob!O:O,0))</f>
        <v>ALT</v>
      </c>
      <c r="R109" s="403" t="s">
        <v>601</v>
      </c>
      <c r="S109" s="403" t="s">
        <v>601</v>
      </c>
      <c r="T109" s="403" t="str">
        <f>INDEX([1]CatGlob!$D:$D,MATCH($M109,[1]CatGlob!$C:$C,0))</f>
        <v>PE</v>
      </c>
      <c r="U109" s="403" t="s">
        <v>619</v>
      </c>
      <c r="V109" s="404" t="str">
        <f>INDEX([1]CatGlob!$F:$F,MATCH($M109,[1]CatGlob!$C:$C,0))</f>
        <v>-</v>
      </c>
      <c r="W109" s="405"/>
      <c r="X109" s="406">
        <v>0</v>
      </c>
      <c r="Y109" s="407">
        <v>0</v>
      </c>
      <c r="Z109" s="408">
        <v>0</v>
      </c>
      <c r="AA109" s="407">
        <v>0</v>
      </c>
      <c r="AB109" s="408">
        <v>0</v>
      </c>
      <c r="AC109" s="407">
        <v>0</v>
      </c>
      <c r="AD109" s="408">
        <v>0</v>
      </c>
      <c r="AE109" s="407">
        <v>0</v>
      </c>
      <c r="AF109" s="408">
        <v>0</v>
      </c>
      <c r="AG109" s="407">
        <v>0</v>
      </c>
      <c r="AI109" s="406">
        <v>0</v>
      </c>
      <c r="AJ109" s="407">
        <v>0</v>
      </c>
      <c r="AK109" s="408">
        <v>0</v>
      </c>
      <c r="AL109" s="407">
        <v>0</v>
      </c>
      <c r="AM109" s="408">
        <v>0</v>
      </c>
      <c r="AN109" s="407">
        <v>0</v>
      </c>
      <c r="AO109" s="408">
        <v>-3.4204521750864199E-5</v>
      </c>
      <c r="AP109" s="407">
        <v>0</v>
      </c>
      <c r="AQ109" s="408">
        <v>-9.1293483807145796E-6</v>
      </c>
      <c r="AR109" s="407">
        <v>0</v>
      </c>
      <c r="AT109" s="406">
        <v>0</v>
      </c>
      <c r="AU109" s="407">
        <v>0</v>
      </c>
      <c r="AV109" s="408">
        <v>0</v>
      </c>
      <c r="AW109" s="407">
        <v>0</v>
      </c>
      <c r="AX109" s="408">
        <v>0</v>
      </c>
      <c r="AY109" s="407">
        <v>0</v>
      </c>
      <c r="AZ109" s="408">
        <v>-6.0268057775146503E-5</v>
      </c>
      <c r="BA109" s="407">
        <v>0</v>
      </c>
      <c r="BB109" s="408">
        <v>-1.7633029990291201E-5</v>
      </c>
      <c r="BC109" s="407">
        <v>0</v>
      </c>
    </row>
    <row r="110" spans="1:55" x14ac:dyDescent="0.35">
      <c r="A110" s="385" cm="1">
        <f t="array" ref="A110">IFERROR(_xlfn.IFS(AND(F110="Renta Variable",O110=1),IFERROR(MATCH(B110,[1]RV_Det!C:C,0),"Rev"),AND(J110="Corporativa",O110=1,I110="EM"),IFERROR(MATCH(B110,[1]RF_Corps!B:B,0),"Rev"),AND(F110="Alternativos",O110=1),IFERROR(MATCH(B110,[1]Rep4!C:C,0),"Rev")),"")</f>
        <v>127</v>
      </c>
      <c r="B110" s="394" t="s">
        <v>847</v>
      </c>
      <c r="C110" s="409" t="s">
        <v>848</v>
      </c>
      <c r="D110" s="395" t="s">
        <v>849</v>
      </c>
      <c r="E110" s="396" t="str">
        <f>IF(B110="","",INDEX([1]CatGlob!$S:$S,IFERROR(MATCH(MID(B110,7,1),[1]CatGlob!$R:$R,0),MATCH(MID(B110,1,2),[1]CatGlob!$R:$R,0))))</f>
        <v>DOL</v>
      </c>
      <c r="F110" s="397" t="s">
        <v>618</v>
      </c>
      <c r="G110" s="398" t="s">
        <v>229</v>
      </c>
      <c r="H110" s="399" t="s">
        <v>237</v>
      </c>
      <c r="I110" s="399" t="s">
        <v>240</v>
      </c>
      <c r="J110" s="399" t="s">
        <v>600</v>
      </c>
      <c r="K110" s="396" t="s">
        <v>600</v>
      </c>
      <c r="L110" s="400" t="str">
        <f>IF(ISERROR(MATCH(M110,M$10:M109,0)),M110,"")</f>
        <v/>
      </c>
      <c r="M110" s="401" t="str">
        <f>IF(B110="","",IF(ISERROR(MATCH(F110&amp;"_"&amp;G110&amp;"_"&amp;H110&amp;"_"&amp;I110&amp;"_"&amp;J110&amp;IF(K110="","","_"&amp;K110),[1]CatGlob!$B:$B,0)),F110&amp;"_"&amp;G110&amp;"_"&amp;H110&amp;"_"&amp;I110&amp;"_"&amp;J110&amp;IF(K110="","","_"&amp;K110),INDEX([1]CatGlob!$C:$C,MATCH(F110&amp;"_"&amp;G110&amp;"_"&amp;H110&amp;"_"&amp;I110&amp;"_"&amp;J110&amp;IF(K110="","","_"&amp;K110),[1]CatGlob!$B:$B,0))))</f>
        <v>ALT_I_PE_SPE</v>
      </c>
      <c r="N110" s="402" t="str">
        <f t="shared" si="5"/>
        <v/>
      </c>
      <c r="O110" s="402">
        <f t="shared" si="4"/>
        <v>1</v>
      </c>
      <c r="P110" s="401" t="str">
        <f>IF(LEN(B110)&gt;8,INDEX([1]CatGlob!$X:$X,MATCH(M110,[1]CatGlob!$W:$W,0)),"")</f>
        <v>ALT</v>
      </c>
      <c r="Q110" s="403" t="str">
        <f>INDEX([1]CatGlob!P:P,MATCH(M110,[1]CatGlob!O:O,0))</f>
        <v>ALT</v>
      </c>
      <c r="R110" s="403" t="s">
        <v>601</v>
      </c>
      <c r="S110" s="403" t="s">
        <v>601</v>
      </c>
      <c r="T110" s="403" t="str">
        <f>INDEX([1]CatGlob!$D:$D,MATCH($M110,[1]CatGlob!$C:$C,0))</f>
        <v>PE</v>
      </c>
      <c r="U110" s="403" t="s">
        <v>619</v>
      </c>
      <c r="V110" s="404" t="str">
        <f>INDEX([1]CatGlob!$F:$F,MATCH($M110,[1]CatGlob!$C:$C,0))</f>
        <v>-</v>
      </c>
      <c r="W110" s="405"/>
      <c r="X110" s="406">
        <v>0</v>
      </c>
      <c r="Y110" s="407">
        <v>0</v>
      </c>
      <c r="Z110" s="408">
        <v>0</v>
      </c>
      <c r="AA110" s="407">
        <v>0</v>
      </c>
      <c r="AB110" s="408">
        <v>0</v>
      </c>
      <c r="AC110" s="407">
        <v>0</v>
      </c>
      <c r="AD110" s="408">
        <v>0</v>
      </c>
      <c r="AE110" s="407">
        <v>0</v>
      </c>
      <c r="AF110" s="408">
        <v>0</v>
      </c>
      <c r="AG110" s="407">
        <v>0</v>
      </c>
      <c r="AI110" s="406">
        <v>4.5056393937721098E-5</v>
      </c>
      <c r="AJ110" s="407">
        <v>-4.9597027262926496E-4</v>
      </c>
      <c r="AK110" s="408">
        <v>4.5056393937721098E-5</v>
      </c>
      <c r="AL110" s="407">
        <v>-4.9597027262926496E-4</v>
      </c>
      <c r="AM110" s="408">
        <v>4.5056393937721098E-5</v>
      </c>
      <c r="AN110" s="407">
        <v>-4.9597027262926496E-4</v>
      </c>
      <c r="AO110" s="408">
        <v>-4.7854852310354298E-5</v>
      </c>
      <c r="AP110" s="407">
        <v>5.2677505024689697E-4</v>
      </c>
      <c r="AQ110" s="408">
        <v>2.0257943555540001E-5</v>
      </c>
      <c r="AR110" s="407">
        <v>-2.22994716201641E-4</v>
      </c>
      <c r="AT110" s="406">
        <v>3.9692699790850103E-5</v>
      </c>
      <c r="AU110" s="407">
        <v>-4.3692797824235202E-4</v>
      </c>
      <c r="AV110" s="408">
        <v>3.9692699790850103E-5</v>
      </c>
      <c r="AW110" s="407">
        <v>-4.3692797824235202E-4</v>
      </c>
      <c r="AX110" s="408">
        <v>3.9692699790850103E-5</v>
      </c>
      <c r="AY110" s="407">
        <v>-4.3692797824235202E-4</v>
      </c>
      <c r="AZ110" s="408">
        <v>1.9099539029026798E-6</v>
      </c>
      <c r="BA110" s="407">
        <v>-2.1024326724017301E-5</v>
      </c>
      <c r="BB110" s="408">
        <v>2.86383483491073E-5</v>
      </c>
      <c r="BC110" s="407">
        <v>-3.1524425669858801E-4</v>
      </c>
    </row>
    <row r="111" spans="1:55" x14ac:dyDescent="0.35">
      <c r="A111" s="385" cm="1">
        <f t="array" ref="A111">IFERROR(_xlfn.IFS(AND(F111="Renta Variable",O111=1),IFERROR(MATCH(B111,[1]RV_Det!C:C,0),"Rev"),AND(J111="Corporativa",O111=1,I111="EM"),IFERROR(MATCH(B111,[1]RF_Corps!B:B,0),"Rev"),AND(F111="Alternativos",O111=1),IFERROR(MATCH(B111,[1]Rep4!C:C,0),"Rev")),"")</f>
        <v>129</v>
      </c>
      <c r="B111" s="394" t="s">
        <v>850</v>
      </c>
      <c r="C111" s="409" t="s">
        <v>851</v>
      </c>
      <c r="D111" s="395" t="s">
        <v>852</v>
      </c>
      <c r="E111" s="396" t="str">
        <f>IF(B111="","",INDEX([1]CatGlob!$S:$S,IFERROR(MATCH(MID(B111,7,1),[1]CatGlob!$R:$R,0),MATCH(MID(B111,1,2),[1]CatGlob!$R:$R,0))))</f>
        <v>DOL</v>
      </c>
      <c r="F111" s="397" t="s">
        <v>618</v>
      </c>
      <c r="G111" s="398" t="s">
        <v>229</v>
      </c>
      <c r="H111" s="399" t="s">
        <v>237</v>
      </c>
      <c r="I111" s="399" t="s">
        <v>240</v>
      </c>
      <c r="J111" s="399" t="s">
        <v>600</v>
      </c>
      <c r="K111" s="396" t="s">
        <v>600</v>
      </c>
      <c r="L111" s="400" t="str">
        <f>IF(ISERROR(MATCH(M111,M$10:M110,0)),M111,"")</f>
        <v/>
      </c>
      <c r="M111" s="401" t="str">
        <f>IF(B111="","",IF(ISERROR(MATCH(F111&amp;"_"&amp;G111&amp;"_"&amp;H111&amp;"_"&amp;I111&amp;"_"&amp;J111&amp;IF(K111="","","_"&amp;K111),[1]CatGlob!$B:$B,0)),F111&amp;"_"&amp;G111&amp;"_"&amp;H111&amp;"_"&amp;I111&amp;"_"&amp;J111&amp;IF(K111="","","_"&amp;K111),INDEX([1]CatGlob!$C:$C,MATCH(F111&amp;"_"&amp;G111&amp;"_"&amp;H111&amp;"_"&amp;I111&amp;"_"&amp;J111&amp;IF(K111="","","_"&amp;K111),[1]CatGlob!$B:$B,0))))</f>
        <v>ALT_I_PE_SPE</v>
      </c>
      <c r="N111" s="402" t="str">
        <f t="shared" si="5"/>
        <v/>
      </c>
      <c r="O111" s="402">
        <f t="shared" si="4"/>
        <v>1</v>
      </c>
      <c r="P111" s="401" t="str">
        <f>IF(LEN(B111)&gt;8,INDEX([1]CatGlob!$X:$X,MATCH(M111,[1]CatGlob!$W:$W,0)),"")</f>
        <v>ALT</v>
      </c>
      <c r="Q111" s="403" t="str">
        <f>INDEX([1]CatGlob!P:P,MATCH(M111,[1]CatGlob!O:O,0))</f>
        <v>ALT</v>
      </c>
      <c r="R111" s="403" t="s">
        <v>601</v>
      </c>
      <c r="S111" s="403" t="s">
        <v>601</v>
      </c>
      <c r="T111" s="403" t="str">
        <f>INDEX([1]CatGlob!$D:$D,MATCH($M111,[1]CatGlob!$C:$C,0))</f>
        <v>PE</v>
      </c>
      <c r="U111" s="403" t="s">
        <v>619</v>
      </c>
      <c r="V111" s="404" t="str">
        <f>INDEX([1]CatGlob!$F:$F,MATCH($M111,[1]CatGlob!$C:$C,0))</f>
        <v>-</v>
      </c>
      <c r="W111" s="405"/>
      <c r="X111" s="406">
        <v>0</v>
      </c>
      <c r="Y111" s="407">
        <v>0</v>
      </c>
      <c r="Z111" s="408">
        <v>0</v>
      </c>
      <c r="AA111" s="407">
        <v>0</v>
      </c>
      <c r="AB111" s="408">
        <v>0</v>
      </c>
      <c r="AC111" s="407">
        <v>0</v>
      </c>
      <c r="AD111" s="408">
        <v>0</v>
      </c>
      <c r="AE111" s="407">
        <v>0</v>
      </c>
      <c r="AF111" s="408">
        <v>0</v>
      </c>
      <c r="AG111" s="407">
        <v>0</v>
      </c>
      <c r="AI111" s="406">
        <v>1.1442674261168E-2</v>
      </c>
      <c r="AJ111" s="407">
        <v>-0.133666485205852</v>
      </c>
      <c r="AK111" s="408">
        <v>7.9520931901881607E-3</v>
      </c>
      <c r="AL111" s="407">
        <v>-9.2891602304634405E-2</v>
      </c>
      <c r="AM111" s="408">
        <v>1.1442674261168E-2</v>
      </c>
      <c r="AN111" s="407">
        <v>-0.133666485205852</v>
      </c>
      <c r="AO111" s="408">
        <v>1.1442674261168E-2</v>
      </c>
      <c r="AP111" s="407">
        <v>-0.133666485205852</v>
      </c>
      <c r="AQ111" s="408">
        <v>1.04350182108783E-2</v>
      </c>
      <c r="AR111" s="407">
        <v>-0.121895649170311</v>
      </c>
      <c r="AT111" s="406">
        <v>0</v>
      </c>
      <c r="AU111" s="407">
        <v>0</v>
      </c>
      <c r="AV111" s="408">
        <v>-2.20789835601013E-3</v>
      </c>
      <c r="AW111" s="407">
        <v>2.5791349662629401E-2</v>
      </c>
      <c r="AX111" s="408">
        <v>0</v>
      </c>
      <c r="AY111" s="407">
        <v>0</v>
      </c>
      <c r="AZ111" s="408">
        <v>0</v>
      </c>
      <c r="BA111" s="407">
        <v>0</v>
      </c>
      <c r="BB111" s="408">
        <v>-1.0105208291745101E-3</v>
      </c>
      <c r="BC111" s="407">
        <v>1.1804300671570501E-2</v>
      </c>
    </row>
    <row r="112" spans="1:55" x14ac:dyDescent="0.35">
      <c r="A112" s="385" cm="1">
        <f t="array" ref="A112">IFERROR(_xlfn.IFS(AND(F112="Renta Variable",O112=1),IFERROR(MATCH(B112,[1]RV_Det!C:C,0),"Rev"),AND(J112="Corporativa",O112=1,I112="EM"),IFERROR(MATCH(B112,[1]RF_Corps!B:B,0),"Rev"),AND(F112="Alternativos",O112=1),IFERROR(MATCH(B112,[1]Rep4!C:C,0),"Rev")),"")</f>
        <v>138</v>
      </c>
      <c r="B112" s="394" t="s">
        <v>853</v>
      </c>
      <c r="C112" s="409" t="s">
        <v>854</v>
      </c>
      <c r="D112" s="395" t="s">
        <v>855</v>
      </c>
      <c r="E112" s="396" t="str">
        <f>IF(B112="","",INDEX([1]CatGlob!$S:$S,IFERROR(MATCH(MID(B112,7,1),[1]CatGlob!$R:$R,0),MATCH(MID(B112,1,2),[1]CatGlob!$R:$R,0))))</f>
        <v>DOL</v>
      </c>
      <c r="F112" s="397" t="s">
        <v>618</v>
      </c>
      <c r="G112" s="398" t="s">
        <v>229</v>
      </c>
      <c r="H112" s="399" t="s">
        <v>237</v>
      </c>
      <c r="I112" s="399" t="s">
        <v>240</v>
      </c>
      <c r="J112" s="399" t="s">
        <v>600</v>
      </c>
      <c r="K112" s="396" t="s">
        <v>600</v>
      </c>
      <c r="L112" s="400" t="str">
        <f>IF(ISERROR(MATCH(M112,M$10:M111,0)),M112,"")</f>
        <v/>
      </c>
      <c r="M112" s="401" t="str">
        <f>IF(B112="","",IF(ISERROR(MATCH(F112&amp;"_"&amp;G112&amp;"_"&amp;H112&amp;"_"&amp;I112&amp;"_"&amp;J112&amp;IF(K112="","","_"&amp;K112),[1]CatGlob!$B:$B,0)),F112&amp;"_"&amp;G112&amp;"_"&amp;H112&amp;"_"&amp;I112&amp;"_"&amp;J112&amp;IF(K112="","","_"&amp;K112),INDEX([1]CatGlob!$C:$C,MATCH(F112&amp;"_"&amp;G112&amp;"_"&amp;H112&amp;"_"&amp;I112&amp;"_"&amp;J112&amp;IF(K112="","","_"&amp;K112),[1]CatGlob!$B:$B,0))))</f>
        <v>ALT_I_PE_SPE</v>
      </c>
      <c r="N112" s="402" t="str">
        <f t="shared" si="5"/>
        <v/>
      </c>
      <c r="O112" s="402">
        <f t="shared" si="4"/>
        <v>1</v>
      </c>
      <c r="P112" s="401" t="str">
        <f>IF(LEN(B112)&gt;8,INDEX([1]CatGlob!$X:$X,MATCH(M112,[1]CatGlob!$W:$W,0)),"")</f>
        <v>ALT</v>
      </c>
      <c r="Q112" s="403" t="str">
        <f>INDEX([1]CatGlob!P:P,MATCH(M112,[1]CatGlob!O:O,0))</f>
        <v>ALT</v>
      </c>
      <c r="R112" s="403" t="s">
        <v>601</v>
      </c>
      <c r="S112" s="403" t="s">
        <v>601</v>
      </c>
      <c r="T112" s="403" t="str">
        <f>INDEX([1]CatGlob!$D:$D,MATCH($M112,[1]CatGlob!$C:$C,0))</f>
        <v>PE</v>
      </c>
      <c r="U112" s="403" t="s">
        <v>619</v>
      </c>
      <c r="V112" s="404" t="str">
        <f>INDEX([1]CatGlob!$F:$F,MATCH($M112,[1]CatGlob!$C:$C,0))</f>
        <v>-</v>
      </c>
      <c r="W112" s="405"/>
      <c r="X112" s="406">
        <v>0</v>
      </c>
      <c r="Y112" s="407">
        <v>0</v>
      </c>
      <c r="Z112" s="408">
        <v>0</v>
      </c>
      <c r="AA112" s="407">
        <v>0</v>
      </c>
      <c r="AB112" s="408">
        <v>0</v>
      </c>
      <c r="AC112" s="407">
        <v>0</v>
      </c>
      <c r="AD112" s="408">
        <v>0</v>
      </c>
      <c r="AE112" s="407">
        <v>0</v>
      </c>
      <c r="AF112" s="408">
        <v>0</v>
      </c>
      <c r="AG112" s="407">
        <v>0</v>
      </c>
      <c r="AI112" s="406">
        <v>1.38784112798289E-4</v>
      </c>
      <c r="AJ112" s="407">
        <v>-2.99001390313691E-4</v>
      </c>
      <c r="AK112" s="408">
        <v>1.38784112798289E-4</v>
      </c>
      <c r="AL112" s="407">
        <v>-2.99001390313691E-4</v>
      </c>
      <c r="AM112" s="408">
        <v>1.38784112798289E-4</v>
      </c>
      <c r="AN112" s="407">
        <v>-2.99001390313691E-4</v>
      </c>
      <c r="AO112" s="408">
        <v>9.4948056919113506E-5</v>
      </c>
      <c r="AP112" s="407">
        <v>-2.0455944382824501E-4</v>
      </c>
      <c r="AQ112" s="408">
        <v>1.27084062475342E-4</v>
      </c>
      <c r="AR112" s="407">
        <v>-2.73794388809668E-4</v>
      </c>
      <c r="AT112" s="406">
        <v>4.3090592252554801E-4</v>
      </c>
      <c r="AU112" s="407">
        <v>-9.2835892528953E-4</v>
      </c>
      <c r="AV112" s="408">
        <v>4.3090592252554801E-4</v>
      </c>
      <c r="AW112" s="407">
        <v>-9.2835892528953E-4</v>
      </c>
      <c r="AX112" s="408">
        <v>4.3090592252554801E-4</v>
      </c>
      <c r="AY112" s="407">
        <v>-9.2835892528953E-4</v>
      </c>
      <c r="AZ112" s="408">
        <v>3.1632663244632401E-4</v>
      </c>
      <c r="BA112" s="407">
        <v>-6.8150525889265601E-4</v>
      </c>
      <c r="BB112" s="408">
        <v>3.9738269093625298E-4</v>
      </c>
      <c r="BC112" s="407">
        <v>-8.56135292017172E-4</v>
      </c>
    </row>
    <row r="113" spans="1:55" x14ac:dyDescent="0.35">
      <c r="A113" s="385" cm="1">
        <f t="array" ref="A113">IFERROR(_xlfn.IFS(AND(F113="Renta Variable",O113=1),IFERROR(MATCH(B113,[1]RV_Det!C:C,0),"Rev"),AND(J113="Corporativa",O113=1,I113="EM"),IFERROR(MATCH(B113,[1]RF_Corps!B:B,0),"Rev"),AND(F113="Alternativos",O113=1),IFERROR(MATCH(B113,[1]Rep4!C:C,0),"Rev")),"")</f>
        <v>134</v>
      </c>
      <c r="B113" s="394" t="s">
        <v>856</v>
      </c>
      <c r="C113" s="409" t="s">
        <v>857</v>
      </c>
      <c r="D113" s="395" t="s">
        <v>858</v>
      </c>
      <c r="E113" s="396" t="str">
        <f>IF(B113="","",INDEX([1]CatGlob!$S:$S,IFERROR(MATCH(MID(B113,7,1),[1]CatGlob!$R:$R,0),MATCH(MID(B113,1,2),[1]CatGlob!$R:$R,0))))</f>
        <v>DOL</v>
      </c>
      <c r="F113" s="397" t="s">
        <v>618</v>
      </c>
      <c r="G113" s="398" t="s">
        <v>229</v>
      </c>
      <c r="H113" s="399" t="s">
        <v>237</v>
      </c>
      <c r="I113" s="399" t="s">
        <v>240</v>
      </c>
      <c r="J113" s="399" t="s">
        <v>600</v>
      </c>
      <c r="K113" s="396" t="s">
        <v>600</v>
      </c>
      <c r="L113" s="400" t="str">
        <f>IF(ISERROR(MATCH(M113,M$10:M112,0)),M113,"")</f>
        <v/>
      </c>
      <c r="M113" s="401" t="str">
        <f>IF(B113="","",IF(ISERROR(MATCH(F113&amp;"_"&amp;G113&amp;"_"&amp;H113&amp;"_"&amp;I113&amp;"_"&amp;J113&amp;IF(K113="","","_"&amp;K113),[1]CatGlob!$B:$B,0)),F113&amp;"_"&amp;G113&amp;"_"&amp;H113&amp;"_"&amp;I113&amp;"_"&amp;J113&amp;IF(K113="","","_"&amp;K113),INDEX([1]CatGlob!$C:$C,MATCH(F113&amp;"_"&amp;G113&amp;"_"&amp;H113&amp;"_"&amp;I113&amp;"_"&amp;J113&amp;IF(K113="","","_"&amp;K113),[1]CatGlob!$B:$B,0))))</f>
        <v>ALT_I_PE_SPE</v>
      </c>
      <c r="N113" s="402" t="str">
        <f t="shared" si="5"/>
        <v/>
      </c>
      <c r="O113" s="402">
        <f t="shared" si="4"/>
        <v>1</v>
      </c>
      <c r="P113" s="401" t="str">
        <f>IF(LEN(B113)&gt;8,INDEX([1]CatGlob!$X:$X,MATCH(M113,[1]CatGlob!$W:$W,0)),"")</f>
        <v>ALT</v>
      </c>
      <c r="Q113" s="403" t="str">
        <f>INDEX([1]CatGlob!P:P,MATCH(M113,[1]CatGlob!O:O,0))</f>
        <v>ALT</v>
      </c>
      <c r="R113" s="403" t="s">
        <v>601</v>
      </c>
      <c r="S113" s="403" t="s">
        <v>601</v>
      </c>
      <c r="T113" s="403" t="str">
        <f>INDEX([1]CatGlob!$D:$D,MATCH($M113,[1]CatGlob!$C:$C,0))</f>
        <v>PE</v>
      </c>
      <c r="U113" s="403" t="s">
        <v>619</v>
      </c>
      <c r="V113" s="404" t="str">
        <f>INDEX([1]CatGlob!$F:$F,MATCH($M113,[1]CatGlob!$C:$C,0))</f>
        <v>-</v>
      </c>
      <c r="W113" s="405"/>
      <c r="X113" s="406">
        <v>0</v>
      </c>
      <c r="Y113" s="407">
        <v>0</v>
      </c>
      <c r="Z113" s="408">
        <v>0</v>
      </c>
      <c r="AA113" s="407">
        <v>0</v>
      </c>
      <c r="AB113" s="408">
        <v>0</v>
      </c>
      <c r="AC113" s="407">
        <v>0</v>
      </c>
      <c r="AD113" s="408">
        <v>0</v>
      </c>
      <c r="AE113" s="407">
        <v>0</v>
      </c>
      <c r="AF113" s="408">
        <v>0</v>
      </c>
      <c r="AG113" s="407">
        <v>0</v>
      </c>
      <c r="AI113" s="406">
        <v>4.1084854889269998E-3</v>
      </c>
      <c r="AJ113" s="407">
        <v>-4.2656780020466897E-2</v>
      </c>
      <c r="AK113" s="408">
        <v>4.1084854889269998E-3</v>
      </c>
      <c r="AL113" s="407">
        <v>-4.2656780020466897E-2</v>
      </c>
      <c r="AM113" s="408">
        <v>4.1084854889269998E-3</v>
      </c>
      <c r="AN113" s="407">
        <v>-4.2656780020466897E-2</v>
      </c>
      <c r="AO113" s="408">
        <v>-1.5346500624708399E-3</v>
      </c>
      <c r="AP113" s="407">
        <v>1.5933664678780001E-2</v>
      </c>
      <c r="AQ113" s="408">
        <v>2.6023059614496001E-3</v>
      </c>
      <c r="AR113" s="407">
        <v>-2.70187136461899E-2</v>
      </c>
      <c r="AT113" s="406">
        <v>1.80931639123138E-2</v>
      </c>
      <c r="AU113" s="407">
        <v>-0.18785416547095801</v>
      </c>
      <c r="AV113" s="408">
        <v>1.80931639123138E-2</v>
      </c>
      <c r="AW113" s="407">
        <v>-0.18785416547095801</v>
      </c>
      <c r="AX113" s="408">
        <v>1.80931639123138E-2</v>
      </c>
      <c r="AY113" s="407">
        <v>-0.18785416547095801</v>
      </c>
      <c r="AZ113" s="408">
        <v>4.32617801446155E-3</v>
      </c>
      <c r="BA113" s="407">
        <v>-4.4916995419752602E-2</v>
      </c>
      <c r="BB113" s="408">
        <v>1.4065264488070999E-2</v>
      </c>
      <c r="BC113" s="407">
        <v>-0.14603407869060001</v>
      </c>
    </row>
    <row r="114" spans="1:55" x14ac:dyDescent="0.35">
      <c r="A114" s="385" cm="1">
        <f t="array" ref="A114">IFERROR(_xlfn.IFS(AND(F114="Renta Variable",O114=1),IFERROR(MATCH(B114,[1]RV_Det!C:C,0),"Rev"),AND(J114="Corporativa",O114=1,I114="EM"),IFERROR(MATCH(B114,[1]RF_Corps!B:B,0),"Rev"),AND(F114="Alternativos",O114=1),IFERROR(MATCH(B114,[1]Rep4!C:C,0),"Rev")),"")</f>
        <v>139</v>
      </c>
      <c r="B114" s="394" t="s">
        <v>859</v>
      </c>
      <c r="C114" s="409" t="s">
        <v>860</v>
      </c>
      <c r="D114" s="395" t="s">
        <v>861</v>
      </c>
      <c r="E114" s="396" t="str">
        <f>IF(B114="","",INDEX([1]CatGlob!$S:$S,IFERROR(MATCH(MID(B114,7,1),[1]CatGlob!$R:$R,0),MATCH(MID(B114,1,2),[1]CatGlob!$R:$R,0))))</f>
        <v>DOL</v>
      </c>
      <c r="F114" s="397" t="s">
        <v>618</v>
      </c>
      <c r="G114" s="398" t="s">
        <v>229</v>
      </c>
      <c r="H114" s="399" t="s">
        <v>237</v>
      </c>
      <c r="I114" s="399" t="s">
        <v>240</v>
      </c>
      <c r="J114" s="399" t="s">
        <v>600</v>
      </c>
      <c r="K114" s="396" t="s">
        <v>600</v>
      </c>
      <c r="L114" s="400" t="str">
        <f>IF(ISERROR(MATCH(M114,M$10:M113,0)),M114,"")</f>
        <v/>
      </c>
      <c r="M114" s="401" t="str">
        <f>IF(B114="","",IF(ISERROR(MATCH(F114&amp;"_"&amp;G114&amp;"_"&amp;H114&amp;"_"&amp;I114&amp;"_"&amp;J114&amp;IF(K114="","","_"&amp;K114),[1]CatGlob!$B:$B,0)),F114&amp;"_"&amp;G114&amp;"_"&amp;H114&amp;"_"&amp;I114&amp;"_"&amp;J114&amp;IF(K114="","","_"&amp;K114),INDEX([1]CatGlob!$C:$C,MATCH(F114&amp;"_"&amp;G114&amp;"_"&amp;H114&amp;"_"&amp;I114&amp;"_"&amp;J114&amp;IF(K114="","","_"&amp;K114),[1]CatGlob!$B:$B,0))))</f>
        <v>ALT_I_PE_SPE</v>
      </c>
      <c r="N114" s="402" t="str">
        <f t="shared" si="5"/>
        <v/>
      </c>
      <c r="O114" s="402">
        <f t="shared" si="4"/>
        <v>1</v>
      </c>
      <c r="P114" s="401" t="str">
        <f>IF(LEN(B114)&gt;8,INDEX([1]CatGlob!$X:$X,MATCH(M114,[1]CatGlob!$W:$W,0)),"")</f>
        <v>ALT</v>
      </c>
      <c r="Q114" s="403" t="str">
        <f>INDEX([1]CatGlob!P:P,MATCH(M114,[1]CatGlob!O:O,0))</f>
        <v>ALT</v>
      </c>
      <c r="R114" s="403" t="s">
        <v>601</v>
      </c>
      <c r="S114" s="403" t="s">
        <v>601</v>
      </c>
      <c r="T114" s="403" t="str">
        <f>INDEX([1]CatGlob!$D:$D,MATCH($M114,[1]CatGlob!$C:$C,0))</f>
        <v>PE</v>
      </c>
      <c r="U114" s="403" t="s">
        <v>619</v>
      </c>
      <c r="V114" s="404" t="str">
        <f>INDEX([1]CatGlob!$F:$F,MATCH($M114,[1]CatGlob!$C:$C,0))</f>
        <v>-</v>
      </c>
      <c r="W114" s="405"/>
      <c r="X114" s="406">
        <v>0</v>
      </c>
      <c r="Y114" s="407">
        <v>0</v>
      </c>
      <c r="Z114" s="408">
        <v>0</v>
      </c>
      <c r="AA114" s="407">
        <v>0</v>
      </c>
      <c r="AB114" s="408">
        <v>0</v>
      </c>
      <c r="AC114" s="407">
        <v>0</v>
      </c>
      <c r="AD114" s="408">
        <v>0</v>
      </c>
      <c r="AE114" s="407">
        <v>0</v>
      </c>
      <c r="AF114" s="408">
        <v>0</v>
      </c>
      <c r="AG114" s="407">
        <v>0</v>
      </c>
      <c r="AI114" s="406">
        <v>3.9833794979660204E-3</v>
      </c>
      <c r="AJ114" s="407">
        <v>-9.5337891758973097E-3</v>
      </c>
      <c r="AK114" s="408">
        <v>3.9833794979660204E-3</v>
      </c>
      <c r="AL114" s="407">
        <v>-9.5337891758973097E-3</v>
      </c>
      <c r="AM114" s="408">
        <v>3.9833794979660204E-3</v>
      </c>
      <c r="AN114" s="407">
        <v>-9.5337891758973097E-3</v>
      </c>
      <c r="AO114" s="408">
        <v>3.9833794979660204E-3</v>
      </c>
      <c r="AP114" s="407">
        <v>-9.5337891758973097E-3</v>
      </c>
      <c r="AQ114" s="408">
        <v>3.9833794979660204E-3</v>
      </c>
      <c r="AR114" s="407">
        <v>-9.5337891758973097E-3</v>
      </c>
      <c r="AT114" s="406">
        <v>5.2626690314169404E-3</v>
      </c>
      <c r="AU114" s="407">
        <v>-1.259563068845E-2</v>
      </c>
      <c r="AV114" s="408">
        <v>5.2626690314169404E-3</v>
      </c>
      <c r="AW114" s="407">
        <v>-1.259563068845E-2</v>
      </c>
      <c r="AX114" s="408">
        <v>5.2626690314169404E-3</v>
      </c>
      <c r="AY114" s="407">
        <v>-1.259563068845E-2</v>
      </c>
      <c r="AZ114" s="408">
        <v>5.2626690314169404E-3</v>
      </c>
      <c r="BA114" s="407">
        <v>-1.259563068845E-2</v>
      </c>
      <c r="BB114" s="408">
        <v>5.2626690314169404E-3</v>
      </c>
      <c r="BC114" s="407">
        <v>-1.259563068845E-2</v>
      </c>
    </row>
    <row r="115" spans="1:55" x14ac:dyDescent="0.35">
      <c r="A115" s="385" cm="1">
        <f t="array" ref="A115">IFERROR(_xlfn.IFS(AND(F115="Renta Variable",O115=1),IFERROR(MATCH(B115,[1]RV_Det!C:C,0),"Rev"),AND(J115="Corporativa",O115=1,I115="EM"),IFERROR(MATCH(B115,[1]RF_Corps!B:B,0),"Rev"),AND(F115="Alternativos",O115=1),IFERROR(MATCH(B115,[1]Rep4!C:C,0),"Rev")),"")</f>
        <v>128</v>
      </c>
      <c r="B115" s="394" t="s">
        <v>862</v>
      </c>
      <c r="C115" s="409" t="s">
        <v>863</v>
      </c>
      <c r="D115" s="395" t="s">
        <v>864</v>
      </c>
      <c r="E115" s="396" t="str">
        <f>IF(B115="","",INDEX([1]CatGlob!$S:$S,IFERROR(MATCH(MID(B115,7,1),[1]CatGlob!$R:$R,0),MATCH(MID(B115,1,2),[1]CatGlob!$R:$R,0))))</f>
        <v>DOL</v>
      </c>
      <c r="F115" s="397" t="s">
        <v>618</v>
      </c>
      <c r="G115" s="398" t="s">
        <v>229</v>
      </c>
      <c r="H115" s="399" t="s">
        <v>237</v>
      </c>
      <c r="I115" s="399" t="s">
        <v>240</v>
      </c>
      <c r="J115" s="399" t="s">
        <v>600</v>
      </c>
      <c r="K115" s="396" t="s">
        <v>600</v>
      </c>
      <c r="L115" s="400" t="str">
        <f>IF(ISERROR(MATCH(M115,M$10:M114,0)),M115,"")</f>
        <v/>
      </c>
      <c r="M115" s="401" t="str">
        <f>IF(B115="","",IF(ISERROR(MATCH(F115&amp;"_"&amp;G115&amp;"_"&amp;H115&amp;"_"&amp;I115&amp;"_"&amp;J115&amp;IF(K115="","","_"&amp;K115),[1]CatGlob!$B:$B,0)),F115&amp;"_"&amp;G115&amp;"_"&amp;H115&amp;"_"&amp;I115&amp;"_"&amp;J115&amp;IF(K115="","","_"&amp;K115),INDEX([1]CatGlob!$C:$C,MATCH(F115&amp;"_"&amp;G115&amp;"_"&amp;H115&amp;"_"&amp;I115&amp;"_"&amp;J115&amp;IF(K115="","","_"&amp;K115),[1]CatGlob!$B:$B,0))))</f>
        <v>ALT_I_PE_SPE</v>
      </c>
      <c r="N115" s="402" t="str">
        <f t="shared" si="5"/>
        <v/>
      </c>
      <c r="O115" s="402">
        <f t="shared" si="4"/>
        <v>1</v>
      </c>
      <c r="P115" s="401" t="str">
        <f>IF(LEN(B115)&gt;8,INDEX([1]CatGlob!$X:$X,MATCH(M115,[1]CatGlob!$W:$W,0)),"")</f>
        <v>ALT</v>
      </c>
      <c r="Q115" s="403" t="str">
        <f>INDEX([1]CatGlob!P:P,MATCH(M115,[1]CatGlob!O:O,0))</f>
        <v>ALT</v>
      </c>
      <c r="R115" s="403" t="s">
        <v>601</v>
      </c>
      <c r="S115" s="403" t="s">
        <v>601</v>
      </c>
      <c r="T115" s="403" t="str">
        <f>INDEX([1]CatGlob!$D:$D,MATCH($M115,[1]CatGlob!$C:$C,0))</f>
        <v>PE</v>
      </c>
      <c r="U115" s="403" t="s">
        <v>619</v>
      </c>
      <c r="V115" s="404" t="str">
        <f>INDEX([1]CatGlob!$F:$F,MATCH($M115,[1]CatGlob!$C:$C,0))</f>
        <v>-</v>
      </c>
      <c r="W115" s="405"/>
      <c r="X115" s="406">
        <v>0</v>
      </c>
      <c r="Y115" s="407">
        <v>0</v>
      </c>
      <c r="Z115" s="408">
        <v>0</v>
      </c>
      <c r="AA115" s="407">
        <v>0</v>
      </c>
      <c r="AB115" s="408">
        <v>0</v>
      </c>
      <c r="AC115" s="407">
        <v>0</v>
      </c>
      <c r="AD115" s="408">
        <v>0</v>
      </c>
      <c r="AE115" s="407">
        <v>0</v>
      </c>
      <c r="AF115" s="408">
        <v>0</v>
      </c>
      <c r="AG115" s="407">
        <v>0</v>
      </c>
      <c r="AI115" s="406">
        <v>3.1872050189496299E-3</v>
      </c>
      <c r="AJ115" s="407">
        <v>-6.2690244523322405E-2</v>
      </c>
      <c r="AK115" s="408">
        <v>3.1872050189496299E-3</v>
      </c>
      <c r="AL115" s="407">
        <v>-6.2690244523322405E-2</v>
      </c>
      <c r="AM115" s="408">
        <v>-1.0418921783910599E-3</v>
      </c>
      <c r="AN115" s="407">
        <v>2.0493339789595701E-2</v>
      </c>
      <c r="AO115" s="408">
        <v>3.1872050189496299E-3</v>
      </c>
      <c r="AP115" s="407">
        <v>-6.2690244523322405E-2</v>
      </c>
      <c r="AQ115" s="408">
        <v>1.30772368517418E-3</v>
      </c>
      <c r="AR115" s="407">
        <v>-2.57220721930729E-2</v>
      </c>
      <c r="AT115" s="406">
        <v>1.6843192882865801E-2</v>
      </c>
      <c r="AU115" s="407">
        <v>-0.33129462149617001</v>
      </c>
      <c r="AV115" s="408">
        <v>1.6843192882865801E-2</v>
      </c>
      <c r="AW115" s="407">
        <v>-0.33129462149617001</v>
      </c>
      <c r="AX115" s="408">
        <v>1.6843192882865801E-2</v>
      </c>
      <c r="AY115" s="407">
        <v>-0.33129462149617001</v>
      </c>
      <c r="AZ115" s="408">
        <v>1.6843192882865801E-2</v>
      </c>
      <c r="BA115" s="407">
        <v>-0.33129462149617001</v>
      </c>
      <c r="BB115" s="408">
        <v>1.6843192882865801E-2</v>
      </c>
      <c r="BC115" s="407">
        <v>-0.33129462149617001</v>
      </c>
    </row>
    <row r="116" spans="1:55" x14ac:dyDescent="0.35">
      <c r="A116" s="385" cm="1">
        <f t="array" ref="A116">IFERROR(_xlfn.IFS(AND(F116="Renta Variable",O116=1),IFERROR(MATCH(B116,[1]RV_Det!C:C,0),"Rev"),AND(J116="Corporativa",O116=1,I116="EM"),IFERROR(MATCH(B116,[1]RF_Corps!B:B,0),"Rev"),AND(F116="Alternativos",O116=1),IFERROR(MATCH(B116,[1]Rep4!C:C,0),"Rev")),"")</f>
        <v>126</v>
      </c>
      <c r="B116" s="394" t="s">
        <v>865</v>
      </c>
      <c r="C116" s="409" t="s">
        <v>866</v>
      </c>
      <c r="D116" s="395" t="s">
        <v>867</v>
      </c>
      <c r="E116" s="396" t="str">
        <f>IF(B116="","",INDEX([1]CatGlob!$S:$S,IFERROR(MATCH(MID(B116,7,1),[1]CatGlob!$R:$R,0),MATCH(MID(B116,1,2),[1]CatGlob!$R:$R,0))))</f>
        <v>DOL</v>
      </c>
      <c r="F116" s="397" t="s">
        <v>618</v>
      </c>
      <c r="G116" s="398" t="s">
        <v>229</v>
      </c>
      <c r="H116" s="399" t="s">
        <v>237</v>
      </c>
      <c r="I116" s="399" t="s">
        <v>240</v>
      </c>
      <c r="J116" s="399" t="s">
        <v>600</v>
      </c>
      <c r="K116" s="396" t="s">
        <v>600</v>
      </c>
      <c r="L116" s="400" t="str">
        <f>IF(ISERROR(MATCH(M116,M$10:M115,0)),M116,"")</f>
        <v/>
      </c>
      <c r="M116" s="401" t="str">
        <f>IF(B116="","",IF(ISERROR(MATCH(F116&amp;"_"&amp;G116&amp;"_"&amp;H116&amp;"_"&amp;I116&amp;"_"&amp;J116&amp;IF(K116="","","_"&amp;K116),[1]CatGlob!$B:$B,0)),F116&amp;"_"&amp;G116&amp;"_"&amp;H116&amp;"_"&amp;I116&amp;"_"&amp;J116&amp;IF(K116="","","_"&amp;K116),INDEX([1]CatGlob!$C:$C,MATCH(F116&amp;"_"&amp;G116&amp;"_"&amp;H116&amp;"_"&amp;I116&amp;"_"&amp;J116&amp;IF(K116="","","_"&amp;K116),[1]CatGlob!$B:$B,0))))</f>
        <v>ALT_I_PE_SPE</v>
      </c>
      <c r="N116" s="402" t="str">
        <f t="shared" si="5"/>
        <v/>
      </c>
      <c r="O116" s="402">
        <f t="shared" si="4"/>
        <v>1</v>
      </c>
      <c r="P116" s="401" t="str">
        <f>IF(LEN(B116)&gt;8,INDEX([1]CatGlob!$X:$X,MATCH(M116,[1]CatGlob!$W:$W,0)),"")</f>
        <v>ALT</v>
      </c>
      <c r="Q116" s="403" t="str">
        <f>INDEX([1]CatGlob!P:P,MATCH(M116,[1]CatGlob!O:O,0))</f>
        <v>ALT</v>
      </c>
      <c r="R116" s="403" t="s">
        <v>601</v>
      </c>
      <c r="S116" s="403" t="s">
        <v>601</v>
      </c>
      <c r="T116" s="403" t="str">
        <f>INDEX([1]CatGlob!$D:$D,MATCH($M116,[1]CatGlob!$C:$C,0))</f>
        <v>PE</v>
      </c>
      <c r="U116" s="403" t="s">
        <v>619</v>
      </c>
      <c r="V116" s="404" t="str">
        <f>INDEX([1]CatGlob!$F:$F,MATCH($M116,[1]CatGlob!$C:$C,0))</f>
        <v>-</v>
      </c>
      <c r="W116" s="405"/>
      <c r="X116" s="406">
        <v>0</v>
      </c>
      <c r="Y116" s="407">
        <v>0</v>
      </c>
      <c r="Z116" s="408">
        <v>0</v>
      </c>
      <c r="AA116" s="407">
        <v>0</v>
      </c>
      <c r="AB116" s="408">
        <v>0</v>
      </c>
      <c r="AC116" s="407">
        <v>0</v>
      </c>
      <c r="AD116" s="408">
        <v>0</v>
      </c>
      <c r="AE116" s="407">
        <v>0</v>
      </c>
      <c r="AF116" s="408">
        <v>0</v>
      </c>
      <c r="AG116" s="407">
        <v>0</v>
      </c>
      <c r="AI116" s="406">
        <v>0</v>
      </c>
      <c r="AJ116" s="407">
        <v>0</v>
      </c>
      <c r="AK116" s="408">
        <v>0</v>
      </c>
      <c r="AL116" s="407">
        <v>0</v>
      </c>
      <c r="AM116" s="408">
        <v>0</v>
      </c>
      <c r="AN116" s="407">
        <v>0</v>
      </c>
      <c r="AO116" s="408">
        <v>-3.86050455220873E-3</v>
      </c>
      <c r="AP116" s="407">
        <v>0</v>
      </c>
      <c r="AQ116" s="408">
        <v>-1.0303868956027E-3</v>
      </c>
      <c r="AR116" s="407">
        <v>0</v>
      </c>
      <c r="AT116" s="406">
        <v>0</v>
      </c>
      <c r="AU116" s="407">
        <v>0</v>
      </c>
      <c r="AV116" s="408">
        <v>0</v>
      </c>
      <c r="AW116" s="407">
        <v>0</v>
      </c>
      <c r="AX116" s="408">
        <v>0</v>
      </c>
      <c r="AY116" s="407">
        <v>0</v>
      </c>
      <c r="AZ116" s="408">
        <v>0</v>
      </c>
      <c r="BA116" s="407">
        <v>0</v>
      </c>
      <c r="BB116" s="408">
        <v>0</v>
      </c>
      <c r="BC116" s="407">
        <v>0</v>
      </c>
    </row>
    <row r="117" spans="1:55" x14ac:dyDescent="0.35">
      <c r="A117" s="385" cm="1">
        <f t="array" ref="A117">IFERROR(_xlfn.IFS(AND(F117="Renta Variable",O117=1),IFERROR(MATCH(B117,[1]RV_Det!C:C,0),"Rev"),AND(J117="Corporativa",O117=1,I117="EM"),IFERROR(MATCH(B117,[1]RF_Corps!B:B,0),"Rev"),AND(F117="Alternativos",O117=1),IFERROR(MATCH(B117,[1]Rep4!C:C,0),"Rev")),"")</f>
        <v>151</v>
      </c>
      <c r="B117" s="394" t="s">
        <v>868</v>
      </c>
      <c r="C117" s="409" t="s">
        <v>869</v>
      </c>
      <c r="D117" s="395" t="s">
        <v>869</v>
      </c>
      <c r="E117" s="396" t="str">
        <f>IF(B117="","",INDEX([1]CatGlob!$S:$S,IFERROR(MATCH(MID(B117,7,1),[1]CatGlob!$R:$R,0),MATCH(MID(B117,1,2),[1]CatGlob!$R:$R,0))))</f>
        <v>DOL</v>
      </c>
      <c r="F117" s="397" t="s">
        <v>618</v>
      </c>
      <c r="G117" s="398" t="s">
        <v>229</v>
      </c>
      <c r="H117" s="399" t="s">
        <v>237</v>
      </c>
      <c r="I117" s="399" t="s">
        <v>240</v>
      </c>
      <c r="J117" s="399" t="s">
        <v>600</v>
      </c>
      <c r="K117" s="396" t="s">
        <v>600</v>
      </c>
      <c r="L117" s="400" t="str">
        <f>IF(ISERROR(MATCH(M117,M$10:M116,0)),M117,"")</f>
        <v/>
      </c>
      <c r="M117" s="401" t="str">
        <f>IF(B117="","",IF(ISERROR(MATCH(F117&amp;"_"&amp;G117&amp;"_"&amp;H117&amp;"_"&amp;I117&amp;"_"&amp;J117&amp;IF(K117="","","_"&amp;K117),[1]CatGlob!$B:$B,0)),F117&amp;"_"&amp;G117&amp;"_"&amp;H117&amp;"_"&amp;I117&amp;"_"&amp;J117&amp;IF(K117="","","_"&amp;K117),INDEX([1]CatGlob!$C:$C,MATCH(F117&amp;"_"&amp;G117&amp;"_"&amp;H117&amp;"_"&amp;I117&amp;"_"&amp;J117&amp;IF(K117="","","_"&amp;K117),[1]CatGlob!$B:$B,0))))</f>
        <v>ALT_I_PE_SPE</v>
      </c>
      <c r="N117" s="402" t="str">
        <f t="shared" si="5"/>
        <v/>
      </c>
      <c r="O117" s="402">
        <f t="shared" si="4"/>
        <v>1</v>
      </c>
      <c r="P117" s="401" t="str">
        <f>IF(LEN(B117)&gt;8,INDEX([1]CatGlob!$X:$X,MATCH(M117,[1]CatGlob!$W:$W,0)),"")</f>
        <v>ALT</v>
      </c>
      <c r="Q117" s="403" t="str">
        <f>INDEX([1]CatGlob!P:P,MATCH(M117,[1]CatGlob!O:O,0))</f>
        <v>ALT</v>
      </c>
      <c r="R117" s="403" t="s">
        <v>601</v>
      </c>
      <c r="S117" s="403" t="s">
        <v>601</v>
      </c>
      <c r="T117" s="403" t="str">
        <f>INDEX([1]CatGlob!$D:$D,MATCH($M117,[1]CatGlob!$C:$C,0))</f>
        <v>PE</v>
      </c>
      <c r="U117" s="403" t="s">
        <v>619</v>
      </c>
      <c r="V117" s="404" t="str">
        <f>INDEX([1]CatGlob!$F:$F,MATCH($M117,[1]CatGlob!$C:$C,0))</f>
        <v>-</v>
      </c>
      <c r="W117" s="405"/>
      <c r="X117" s="406">
        <v>0</v>
      </c>
      <c r="Y117" s="407">
        <v>0</v>
      </c>
      <c r="Z117" s="408">
        <v>0</v>
      </c>
      <c r="AA117" s="407">
        <v>0</v>
      </c>
      <c r="AB117" s="408">
        <v>0</v>
      </c>
      <c r="AC117" s="407">
        <v>0</v>
      </c>
      <c r="AD117" s="408">
        <v>0</v>
      </c>
      <c r="AE117" s="407">
        <v>0</v>
      </c>
      <c r="AF117" s="408">
        <v>0</v>
      </c>
      <c r="AG117" s="407">
        <v>0</v>
      </c>
      <c r="AI117" s="406">
        <v>3.5583242871724901E-3</v>
      </c>
      <c r="AJ117" s="407">
        <v>-3.0398767212336301E-2</v>
      </c>
      <c r="AK117" s="408">
        <v>3.5583242871724901E-3</v>
      </c>
      <c r="AL117" s="407">
        <v>-3.0398767212336301E-2</v>
      </c>
      <c r="AM117" s="408">
        <v>3.5583242871724901E-3</v>
      </c>
      <c r="AN117" s="407">
        <v>-3.0398767212336301E-2</v>
      </c>
      <c r="AO117" s="408">
        <v>3.5583242871724901E-3</v>
      </c>
      <c r="AP117" s="407">
        <v>-3.0398767212336301E-2</v>
      </c>
      <c r="AQ117" s="408">
        <v>3.5583242871724901E-3</v>
      </c>
      <c r="AR117" s="407">
        <v>-3.0398767212336201E-2</v>
      </c>
      <c r="AT117" s="406">
        <v>0</v>
      </c>
      <c r="AU117" s="407">
        <v>0</v>
      </c>
      <c r="AV117" s="408">
        <v>0</v>
      </c>
      <c r="AW117" s="407">
        <v>0</v>
      </c>
      <c r="AX117" s="408">
        <v>0</v>
      </c>
      <c r="AY117" s="407">
        <v>0</v>
      </c>
      <c r="AZ117" s="408">
        <v>0</v>
      </c>
      <c r="BA117" s="407">
        <v>0</v>
      </c>
      <c r="BB117" s="408">
        <v>0</v>
      </c>
      <c r="BC117" s="407">
        <v>0</v>
      </c>
    </row>
    <row r="118" spans="1:55" x14ac:dyDescent="0.35">
      <c r="A118" s="385" cm="1">
        <f t="array" ref="A118">IFERROR(_xlfn.IFS(AND(F118="Renta Variable",O118=1),IFERROR(MATCH(B118,[1]RV_Det!C:C,0),"Rev"),AND(J118="Corporativa",O118=1,I118="EM"),IFERROR(MATCH(B118,[1]RF_Corps!B:B,0),"Rev"),AND(F118="Alternativos",O118=1),IFERROR(MATCH(B118,[1]Rep4!C:C,0),"Rev")),"")</f>
        <v>125</v>
      </c>
      <c r="B118" s="396" t="s">
        <v>870</v>
      </c>
      <c r="C118" s="412" t="s">
        <v>871</v>
      </c>
      <c r="D118" s="395" t="s">
        <v>872</v>
      </c>
      <c r="E118" s="396" t="str">
        <f>IF(B118="","",INDEX([1]CatGlob!$S:$S,IFERROR(MATCH(MID(B118,7,1),[1]CatGlob!$R:$R,0),MATCH(MID(B118,1,2),[1]CatGlob!$R:$R,0))))</f>
        <v>DOL</v>
      </c>
      <c r="F118" s="397" t="s">
        <v>618</v>
      </c>
      <c r="G118" s="398" t="s">
        <v>229</v>
      </c>
      <c r="H118" s="399" t="s">
        <v>237</v>
      </c>
      <c r="I118" s="399" t="s">
        <v>240</v>
      </c>
      <c r="J118" s="399" t="s">
        <v>600</v>
      </c>
      <c r="K118" s="396" t="s">
        <v>600</v>
      </c>
      <c r="L118" s="400" t="str">
        <f>IF(ISERROR(MATCH(M118,M$10:M117,0)),M118,"")</f>
        <v/>
      </c>
      <c r="M118" s="401" t="str">
        <f>IF(B118="","",IF(ISERROR(MATCH(F118&amp;"_"&amp;G118&amp;"_"&amp;H118&amp;"_"&amp;I118&amp;"_"&amp;J118&amp;IF(K118="","","_"&amp;K118),[1]CatGlob!$B:$B,0)),F118&amp;"_"&amp;G118&amp;"_"&amp;H118&amp;"_"&amp;I118&amp;"_"&amp;J118&amp;IF(K118="","","_"&amp;K118),INDEX([1]CatGlob!$C:$C,MATCH(F118&amp;"_"&amp;G118&amp;"_"&amp;H118&amp;"_"&amp;I118&amp;"_"&amp;J118&amp;IF(K118="","","_"&amp;K118),[1]CatGlob!$B:$B,0))))</f>
        <v>ALT_I_PE_SPE</v>
      </c>
      <c r="N118" s="402" t="str">
        <f t="shared" si="5"/>
        <v/>
      </c>
      <c r="O118" s="402">
        <f t="shared" si="4"/>
        <v>1</v>
      </c>
      <c r="P118" s="401" t="str">
        <f>IF(LEN(B118)&gt;8,INDEX([1]CatGlob!$X:$X,MATCH(M118,[1]CatGlob!$W:$W,0)),"")</f>
        <v>ALT</v>
      </c>
      <c r="Q118" s="403" t="str">
        <f>INDEX([1]CatGlob!P:P,MATCH(M118,[1]CatGlob!O:O,0))</f>
        <v>ALT</v>
      </c>
      <c r="R118" s="403" t="s">
        <v>601</v>
      </c>
      <c r="S118" s="403" t="s">
        <v>601</v>
      </c>
      <c r="T118" s="403" t="str">
        <f>INDEX([1]CatGlob!$D:$D,MATCH($M118,[1]CatGlob!$C:$C,0))</f>
        <v>PE</v>
      </c>
      <c r="U118" s="403" t="s">
        <v>619</v>
      </c>
      <c r="V118" s="404" t="str">
        <f>INDEX([1]CatGlob!$F:$F,MATCH($M118,[1]CatGlob!$C:$C,0))</f>
        <v>-</v>
      </c>
      <c r="W118" s="405"/>
      <c r="X118" s="406">
        <v>0</v>
      </c>
      <c r="Y118" s="407">
        <v>0</v>
      </c>
      <c r="Z118" s="408">
        <v>0</v>
      </c>
      <c r="AA118" s="407">
        <v>0</v>
      </c>
      <c r="AB118" s="408">
        <v>0</v>
      </c>
      <c r="AC118" s="407">
        <v>0</v>
      </c>
      <c r="AD118" s="408">
        <v>0</v>
      </c>
      <c r="AE118" s="407">
        <v>0</v>
      </c>
      <c r="AF118" s="408">
        <v>0</v>
      </c>
      <c r="AG118" s="407">
        <v>0</v>
      </c>
      <c r="AI118" s="406">
        <v>1.21228869104144E-2</v>
      </c>
      <c r="AJ118" s="407">
        <v>-0.120724018114471</v>
      </c>
      <c r="AK118" s="408">
        <v>9.3493263292720192E-3</v>
      </c>
      <c r="AL118" s="407">
        <v>-9.3103915714820601E-2</v>
      </c>
      <c r="AM118" s="408">
        <v>1.21228869104144E-2</v>
      </c>
      <c r="AN118" s="407">
        <v>-0.120724018114471</v>
      </c>
      <c r="AO118" s="408">
        <v>1.21228869104144E-2</v>
      </c>
      <c r="AP118" s="407">
        <v>-0.120724018114471</v>
      </c>
      <c r="AQ118" s="408">
        <v>1.13222193299738E-2</v>
      </c>
      <c r="AR118" s="407">
        <v>-0.112750685673057</v>
      </c>
      <c r="AT118" s="406">
        <v>0</v>
      </c>
      <c r="AU118" s="407">
        <v>0</v>
      </c>
      <c r="AV118" s="408">
        <v>-2.3391493793140901E-3</v>
      </c>
      <c r="AW118" s="407">
        <v>2.3294081197278198E-2</v>
      </c>
      <c r="AX118" s="408">
        <v>0</v>
      </c>
      <c r="AY118" s="407">
        <v>0</v>
      </c>
      <c r="AZ118" s="408">
        <v>0</v>
      </c>
      <c r="BA118" s="407">
        <v>0</v>
      </c>
      <c r="BB118" s="408">
        <v>-1.0705923866074301E-3</v>
      </c>
      <c r="BC118" s="407">
        <v>1.06613396319879E-2</v>
      </c>
    </row>
    <row r="119" spans="1:55" x14ac:dyDescent="0.35">
      <c r="A119" s="385" cm="1">
        <f t="array" ref="A119">IFERROR(_xlfn.IFS(AND(F119="Renta Variable",O119=1),IFERROR(MATCH(B119,[1]RV_Det!C:C,0),"Rev"),AND(J119="Corporativa",O119=1,I119="EM"),IFERROR(MATCH(B119,[1]RF_Corps!B:B,0),"Rev"),AND(F119="Alternativos",O119=1),IFERROR(MATCH(B119,[1]Rep4!C:C,0),"Rev")),"")</f>
        <v>172</v>
      </c>
      <c r="B119" s="394" t="s">
        <v>873</v>
      </c>
      <c r="C119" s="409" t="s">
        <v>874</v>
      </c>
      <c r="D119" s="395" t="s">
        <v>874</v>
      </c>
      <c r="E119" s="396" t="str">
        <f>IF(B119="","",INDEX([1]CatGlob!$S:$S,IFERROR(MATCH(MID(B119,7,1),[1]CatGlob!$R:$R,0),MATCH(MID(B119,1,2),[1]CatGlob!$R:$R,0))))</f>
        <v>DOL</v>
      </c>
      <c r="F119" s="397" t="s">
        <v>618</v>
      </c>
      <c r="G119" s="398" t="s">
        <v>229</v>
      </c>
      <c r="H119" s="399" t="s">
        <v>246</v>
      </c>
      <c r="I119" s="399" t="s">
        <v>600</v>
      </c>
      <c r="J119" s="399" t="s">
        <v>600</v>
      </c>
      <c r="K119" s="396" t="s">
        <v>600</v>
      </c>
      <c r="L119" s="400" t="str">
        <f>IF(ISERROR(MATCH(M119,M$10:M118,0)),M119,"")</f>
        <v>ALT_I_RE</v>
      </c>
      <c r="M119" s="401" t="str">
        <f>IF(B119="","",IF(ISERROR(MATCH(F119&amp;"_"&amp;G119&amp;"_"&amp;H119&amp;"_"&amp;I119&amp;"_"&amp;J119&amp;IF(K119="","","_"&amp;K119),[1]CatGlob!$B:$B,0)),F119&amp;"_"&amp;G119&amp;"_"&amp;H119&amp;"_"&amp;I119&amp;"_"&amp;J119&amp;IF(K119="","","_"&amp;K119),INDEX([1]CatGlob!$C:$C,MATCH(F119&amp;"_"&amp;G119&amp;"_"&amp;H119&amp;"_"&amp;I119&amp;"_"&amp;J119&amp;IF(K119="","","_"&amp;K119),[1]CatGlob!$B:$B,0))))</f>
        <v>ALT_I_RE</v>
      </c>
      <c r="N119" s="402" t="str">
        <f t="shared" si="5"/>
        <v/>
      </c>
      <c r="O119" s="402">
        <f t="shared" si="4"/>
        <v>1</v>
      </c>
      <c r="P119" s="401" t="str">
        <f>IF(LEN(B119)&gt;8,INDEX([1]CatGlob!$X:$X,MATCH(M119,[1]CatGlob!$W:$W,0)),"")</f>
        <v>ALT</v>
      </c>
      <c r="Q119" s="403" t="str">
        <f>INDEX([1]CatGlob!P:P,MATCH(M119,[1]CatGlob!O:O,0))</f>
        <v>ALT</v>
      </c>
      <c r="R119" s="403" t="s">
        <v>601</v>
      </c>
      <c r="S119" s="403" t="s">
        <v>601</v>
      </c>
      <c r="T119" s="403" t="str">
        <f>INDEX([1]CatGlob!$D:$D,MATCH($M119,[1]CatGlob!$C:$C,0))</f>
        <v>PE</v>
      </c>
      <c r="U119" s="403" t="s">
        <v>619</v>
      </c>
      <c r="V119" s="404" t="str">
        <f>INDEX([1]CatGlob!$F:$F,MATCH($M119,[1]CatGlob!$C:$C,0))</f>
        <v>-</v>
      </c>
      <c r="W119" s="405"/>
      <c r="X119" s="406">
        <v>0</v>
      </c>
      <c r="Y119" s="407">
        <v>0</v>
      </c>
      <c r="Z119" s="408">
        <v>0</v>
      </c>
      <c r="AA119" s="407">
        <v>0</v>
      </c>
      <c r="AB119" s="408">
        <v>0</v>
      </c>
      <c r="AC119" s="407">
        <v>0</v>
      </c>
      <c r="AD119" s="408">
        <v>0</v>
      </c>
      <c r="AE119" s="407">
        <v>0</v>
      </c>
      <c r="AF119" s="408">
        <v>0</v>
      </c>
      <c r="AG119" s="407">
        <v>0</v>
      </c>
      <c r="AI119" s="406">
        <v>0</v>
      </c>
      <c r="AJ119" s="407">
        <v>0</v>
      </c>
      <c r="AK119" s="408">
        <v>-4.2932894398979501E-3</v>
      </c>
      <c r="AL119" s="407">
        <v>0</v>
      </c>
      <c r="AM119" s="408">
        <v>0</v>
      </c>
      <c r="AN119" s="407">
        <v>0</v>
      </c>
      <c r="AO119" s="408">
        <v>0</v>
      </c>
      <c r="AP119" s="407">
        <v>0</v>
      </c>
      <c r="AQ119" s="408">
        <v>-1.23938077695008E-3</v>
      </c>
      <c r="AR119" s="407">
        <v>0</v>
      </c>
      <c r="AT119" s="406">
        <v>0</v>
      </c>
      <c r="AU119" s="407">
        <v>0</v>
      </c>
      <c r="AV119" s="408">
        <v>0</v>
      </c>
      <c r="AW119" s="407">
        <v>0</v>
      </c>
      <c r="AX119" s="408">
        <v>0</v>
      </c>
      <c r="AY119" s="407">
        <v>0</v>
      </c>
      <c r="AZ119" s="408">
        <v>0</v>
      </c>
      <c r="BA119" s="407">
        <v>0</v>
      </c>
      <c r="BB119" s="408">
        <v>0</v>
      </c>
      <c r="BC119" s="407">
        <v>0</v>
      </c>
    </row>
    <row r="120" spans="1:55" x14ac:dyDescent="0.35">
      <c r="A120" s="385" cm="1">
        <f t="array" ref="A120">IFERROR(_xlfn.IFS(AND(F120="Renta Variable",O120=1),IFERROR(MATCH(B120,[1]RV_Det!C:C,0),"Rev"),AND(J120="Corporativa",O120=1,I120="EM"),IFERROR(MATCH(B120,[1]RF_Corps!B:B,0),"Rev"),AND(F120="Alternativos",O120=1),IFERROR(MATCH(B120,[1]Rep4!C:C,0),"Rev")),"")</f>
        <v>180</v>
      </c>
      <c r="B120" s="394" t="s">
        <v>875</v>
      </c>
      <c r="C120" s="409" t="s">
        <v>876</v>
      </c>
      <c r="D120" s="395" t="s">
        <v>877</v>
      </c>
      <c r="E120" s="396" t="str">
        <f>IF(B120="","",INDEX([1]CatGlob!$S:$S,IFERROR(MATCH(MID(B120,7,1),[1]CatGlob!$R:$R,0),MATCH(MID(B120,1,2),[1]CatGlob!$R:$R,0))))</f>
        <v>EUR</v>
      </c>
      <c r="F120" s="397" t="s">
        <v>618</v>
      </c>
      <c r="G120" s="398" t="s">
        <v>229</v>
      </c>
      <c r="H120" s="399" t="s">
        <v>246</v>
      </c>
      <c r="I120" s="399" t="s">
        <v>600</v>
      </c>
      <c r="J120" s="399" t="s">
        <v>600</v>
      </c>
      <c r="K120" s="396" t="s">
        <v>600</v>
      </c>
      <c r="L120" s="400" t="str">
        <f>IF(ISERROR(MATCH(M120,M$10:M119,0)),M120,"")</f>
        <v/>
      </c>
      <c r="M120" s="401" t="str">
        <f>IF(B120="","",IF(ISERROR(MATCH(F120&amp;"_"&amp;G120&amp;"_"&amp;H120&amp;"_"&amp;I120&amp;"_"&amp;J120&amp;IF(K120="","","_"&amp;K120),[1]CatGlob!$B:$B,0)),F120&amp;"_"&amp;G120&amp;"_"&amp;H120&amp;"_"&amp;I120&amp;"_"&amp;J120&amp;IF(K120="","","_"&amp;K120),INDEX([1]CatGlob!$C:$C,MATCH(F120&amp;"_"&amp;G120&amp;"_"&amp;H120&amp;"_"&amp;I120&amp;"_"&amp;J120&amp;IF(K120="","","_"&amp;K120),[1]CatGlob!$B:$B,0))))</f>
        <v>ALT_I_RE</v>
      </c>
      <c r="N120" s="402" t="str">
        <f t="shared" si="5"/>
        <v/>
      </c>
      <c r="O120" s="402">
        <f t="shared" si="4"/>
        <v>1</v>
      </c>
      <c r="P120" s="401" t="str">
        <f>IF(LEN(B120)&gt;8,INDEX([1]CatGlob!$X:$X,MATCH(M120,[1]CatGlob!$W:$W,0)),"")</f>
        <v>ALT</v>
      </c>
      <c r="Q120" s="403" t="str">
        <f>INDEX([1]CatGlob!P:P,MATCH(M120,[1]CatGlob!O:O,0))</f>
        <v>ALT</v>
      </c>
      <c r="R120" s="403" t="s">
        <v>601</v>
      </c>
      <c r="S120" s="403" t="s">
        <v>601</v>
      </c>
      <c r="T120" s="403" t="str">
        <f>INDEX([1]CatGlob!$D:$D,MATCH($M120,[1]CatGlob!$C:$C,0))</f>
        <v>PE</v>
      </c>
      <c r="U120" s="403" t="s">
        <v>619</v>
      </c>
      <c r="V120" s="404" t="str">
        <f>INDEX([1]CatGlob!$F:$F,MATCH($M120,[1]CatGlob!$C:$C,0))</f>
        <v>-</v>
      </c>
      <c r="W120" s="405"/>
      <c r="X120" s="406">
        <v>0</v>
      </c>
      <c r="Y120" s="407">
        <v>0</v>
      </c>
      <c r="Z120" s="408">
        <v>0</v>
      </c>
      <c r="AA120" s="407">
        <v>0</v>
      </c>
      <c r="AB120" s="408">
        <v>0</v>
      </c>
      <c r="AC120" s="407">
        <v>0</v>
      </c>
      <c r="AD120" s="408">
        <v>0</v>
      </c>
      <c r="AE120" s="407">
        <v>0</v>
      </c>
      <c r="AF120" s="408">
        <v>0</v>
      </c>
      <c r="AG120" s="407">
        <v>0</v>
      </c>
      <c r="AI120" s="406">
        <v>0</v>
      </c>
      <c r="AJ120" s="407">
        <v>0</v>
      </c>
      <c r="AK120" s="408">
        <v>-2.8995511891147301E-4</v>
      </c>
      <c r="AL120" s="407">
        <v>0</v>
      </c>
      <c r="AM120" s="408">
        <v>0</v>
      </c>
      <c r="AN120" s="407">
        <v>0</v>
      </c>
      <c r="AO120" s="408">
        <v>0</v>
      </c>
      <c r="AP120" s="407">
        <v>0</v>
      </c>
      <c r="AQ120" s="408">
        <v>-8.3703837252979994E-5</v>
      </c>
      <c r="AR120" s="407">
        <v>0</v>
      </c>
      <c r="AT120" s="406">
        <v>0</v>
      </c>
      <c r="AU120" s="407">
        <v>0</v>
      </c>
      <c r="AV120" s="408">
        <v>-4.8853664875315398E-4</v>
      </c>
      <c r="AW120" s="407">
        <v>0</v>
      </c>
      <c r="AX120" s="408">
        <v>0</v>
      </c>
      <c r="AY120" s="407">
        <v>0</v>
      </c>
      <c r="AZ120" s="408">
        <v>0</v>
      </c>
      <c r="BA120" s="407">
        <v>0</v>
      </c>
      <c r="BB120" s="408">
        <v>-2.2359564607507101E-4</v>
      </c>
      <c r="BC120" s="407">
        <v>0</v>
      </c>
    </row>
    <row r="121" spans="1:55" x14ac:dyDescent="0.35">
      <c r="A121" s="385" cm="1">
        <f t="array" ref="A121">IFERROR(_xlfn.IFS(AND(F121="Renta Variable",O121=1),IFERROR(MATCH(B121,[1]RV_Det!C:C,0),"Rev"),AND(J121="Corporativa",O121=1,I121="EM"),IFERROR(MATCH(B121,[1]RF_Corps!B:B,0),"Rev"),AND(F121="Alternativos",O121=1),IFERROR(MATCH(B121,[1]Rep4!C:C,0),"Rev")),"")</f>
        <v>178</v>
      </c>
      <c r="B121" s="394" t="s">
        <v>878</v>
      </c>
      <c r="C121" s="409" t="s">
        <v>879</v>
      </c>
      <c r="D121" s="395" t="s">
        <v>880</v>
      </c>
      <c r="E121" s="396" t="str">
        <f>IF(B121="","",INDEX([1]CatGlob!$S:$S,IFERROR(MATCH(MID(B121,7,1),[1]CatGlob!$R:$R,0),MATCH(MID(B121,1,2),[1]CatGlob!$R:$R,0))))</f>
        <v>DOL</v>
      </c>
      <c r="F121" s="397" t="s">
        <v>618</v>
      </c>
      <c r="G121" s="398" t="s">
        <v>229</v>
      </c>
      <c r="H121" s="399" t="s">
        <v>246</v>
      </c>
      <c r="I121" s="399" t="s">
        <v>600</v>
      </c>
      <c r="J121" s="399" t="s">
        <v>600</v>
      </c>
      <c r="K121" s="396" t="s">
        <v>600</v>
      </c>
      <c r="L121" s="400" t="str">
        <f>IF(ISERROR(MATCH(M121,M$10:M120,0)),M121,"")</f>
        <v/>
      </c>
      <c r="M121" s="401" t="str">
        <f>IF(B121="","",IF(ISERROR(MATCH(F121&amp;"_"&amp;G121&amp;"_"&amp;H121&amp;"_"&amp;I121&amp;"_"&amp;J121&amp;IF(K121="","","_"&amp;K121),[1]CatGlob!$B:$B,0)),F121&amp;"_"&amp;G121&amp;"_"&amp;H121&amp;"_"&amp;I121&amp;"_"&amp;J121&amp;IF(K121="","","_"&amp;K121),INDEX([1]CatGlob!$C:$C,MATCH(F121&amp;"_"&amp;G121&amp;"_"&amp;H121&amp;"_"&amp;I121&amp;"_"&amp;J121&amp;IF(K121="","","_"&amp;K121),[1]CatGlob!$B:$B,0))))</f>
        <v>ALT_I_RE</v>
      </c>
      <c r="N121" s="402" t="str">
        <f t="shared" si="5"/>
        <v/>
      </c>
      <c r="O121" s="402">
        <f t="shared" si="4"/>
        <v>1</v>
      </c>
      <c r="P121" s="401" t="str">
        <f>IF(LEN(B121)&gt;8,INDEX([1]CatGlob!$X:$X,MATCH(M121,[1]CatGlob!$W:$W,0)),"")</f>
        <v>ALT</v>
      </c>
      <c r="Q121" s="403" t="str">
        <f>INDEX([1]CatGlob!P:P,MATCH(M121,[1]CatGlob!O:O,0))</f>
        <v>ALT</v>
      </c>
      <c r="R121" s="403" t="s">
        <v>601</v>
      </c>
      <c r="S121" s="403" t="s">
        <v>601</v>
      </c>
      <c r="T121" s="403" t="str">
        <f>INDEX([1]CatGlob!$D:$D,MATCH($M121,[1]CatGlob!$C:$C,0))</f>
        <v>PE</v>
      </c>
      <c r="U121" s="403" t="s">
        <v>619</v>
      </c>
      <c r="V121" s="404" t="str">
        <f>INDEX([1]CatGlob!$F:$F,MATCH($M121,[1]CatGlob!$C:$C,0))</f>
        <v>-</v>
      </c>
      <c r="W121" s="405"/>
      <c r="X121" s="406">
        <v>0</v>
      </c>
      <c r="Y121" s="407">
        <v>0</v>
      </c>
      <c r="Z121" s="408">
        <v>0</v>
      </c>
      <c r="AA121" s="407">
        <v>0</v>
      </c>
      <c r="AB121" s="408">
        <v>0</v>
      </c>
      <c r="AC121" s="407">
        <v>0</v>
      </c>
      <c r="AD121" s="408">
        <v>0</v>
      </c>
      <c r="AE121" s="407">
        <v>0</v>
      </c>
      <c r="AF121" s="408">
        <v>0</v>
      </c>
      <c r="AG121" s="407">
        <v>0</v>
      </c>
      <c r="AI121" s="406">
        <v>0</v>
      </c>
      <c r="AJ121" s="407">
        <v>0</v>
      </c>
      <c r="AK121" s="408">
        <v>0</v>
      </c>
      <c r="AL121" s="407">
        <v>0</v>
      </c>
      <c r="AM121" s="408">
        <v>-3.2501087259640597E-4</v>
      </c>
      <c r="AN121" s="407">
        <v>0</v>
      </c>
      <c r="AO121" s="408">
        <v>0</v>
      </c>
      <c r="AP121" s="407">
        <v>0</v>
      </c>
      <c r="AQ121" s="408">
        <v>-1.4444025280457699E-4</v>
      </c>
      <c r="AR121" s="407">
        <v>0</v>
      </c>
      <c r="AT121" s="406">
        <v>0</v>
      </c>
      <c r="AU121" s="407">
        <v>0</v>
      </c>
      <c r="AV121" s="408">
        <v>0</v>
      </c>
      <c r="AW121" s="407">
        <v>0</v>
      </c>
      <c r="AX121" s="408">
        <v>-2.3200400512632799E-3</v>
      </c>
      <c r="AY121" s="407">
        <v>0</v>
      </c>
      <c r="AZ121" s="408">
        <v>0</v>
      </c>
      <c r="BA121" s="407">
        <v>0</v>
      </c>
      <c r="BB121" s="408">
        <v>-5.7940402517694305E-4</v>
      </c>
      <c r="BC121" s="407">
        <v>0</v>
      </c>
    </row>
    <row r="122" spans="1:55" x14ac:dyDescent="0.35">
      <c r="A122" s="385" cm="1">
        <f t="array" ref="A122">IFERROR(_xlfn.IFS(AND(F122="Renta Variable",O122=1),IFERROR(MATCH(B122,[1]RV_Det!C:C,0),"Rev"),AND(J122="Corporativa",O122=1,I122="EM"),IFERROR(MATCH(B122,[1]RF_Corps!B:B,0),"Rev"),AND(F122="Alternativos",O122=1),IFERROR(MATCH(B122,[1]Rep4!C:C,0),"Rev")),"")</f>
        <v>179</v>
      </c>
      <c r="B122" s="394" t="s">
        <v>881</v>
      </c>
      <c r="C122" s="409" t="s">
        <v>882</v>
      </c>
      <c r="D122" s="395" t="s">
        <v>883</v>
      </c>
      <c r="E122" s="396" t="str">
        <f>IF(B122="","",INDEX([1]CatGlob!$S:$S,IFERROR(MATCH(MID(B122,7,1),[1]CatGlob!$R:$R,0),MATCH(MID(B122,1,2),[1]CatGlob!$R:$R,0))))</f>
        <v>DOL</v>
      </c>
      <c r="F122" s="397" t="s">
        <v>618</v>
      </c>
      <c r="G122" s="398" t="s">
        <v>229</v>
      </c>
      <c r="H122" s="399" t="s">
        <v>246</v>
      </c>
      <c r="I122" s="399" t="s">
        <v>600</v>
      </c>
      <c r="J122" s="399" t="s">
        <v>600</v>
      </c>
      <c r="K122" s="396" t="s">
        <v>600</v>
      </c>
      <c r="L122" s="400" t="str">
        <f>IF(ISERROR(MATCH(M122,M$10:M121,0)),M122,"")</f>
        <v/>
      </c>
      <c r="M122" s="401" t="str">
        <f>IF(B122="","",IF(ISERROR(MATCH(F122&amp;"_"&amp;G122&amp;"_"&amp;H122&amp;"_"&amp;I122&amp;"_"&amp;J122&amp;IF(K122="","","_"&amp;K122),[1]CatGlob!$B:$B,0)),F122&amp;"_"&amp;G122&amp;"_"&amp;H122&amp;"_"&amp;I122&amp;"_"&amp;J122&amp;IF(K122="","","_"&amp;K122),INDEX([1]CatGlob!$C:$C,MATCH(F122&amp;"_"&amp;G122&amp;"_"&amp;H122&amp;"_"&amp;I122&amp;"_"&amp;J122&amp;IF(K122="","","_"&amp;K122),[1]CatGlob!$B:$B,0))))</f>
        <v>ALT_I_RE</v>
      </c>
      <c r="N122" s="402" t="str">
        <f t="shared" si="5"/>
        <v/>
      </c>
      <c r="O122" s="402">
        <f t="shared" si="4"/>
        <v>1</v>
      </c>
      <c r="P122" s="401" t="str">
        <f>IF(LEN(B122)&gt;8,INDEX([1]CatGlob!$X:$X,MATCH(M122,[1]CatGlob!$W:$W,0)),"")</f>
        <v>ALT</v>
      </c>
      <c r="Q122" s="403" t="str">
        <f>INDEX([1]CatGlob!P:P,MATCH(M122,[1]CatGlob!O:O,0))</f>
        <v>ALT</v>
      </c>
      <c r="R122" s="403" t="s">
        <v>601</v>
      </c>
      <c r="S122" s="403" t="s">
        <v>601</v>
      </c>
      <c r="T122" s="403" t="str">
        <f>INDEX([1]CatGlob!$D:$D,MATCH($M122,[1]CatGlob!$C:$C,0))</f>
        <v>PE</v>
      </c>
      <c r="U122" s="403" t="s">
        <v>619</v>
      </c>
      <c r="V122" s="404" t="str">
        <f>INDEX([1]CatGlob!$F:$F,MATCH($M122,[1]CatGlob!$C:$C,0))</f>
        <v>-</v>
      </c>
      <c r="W122" s="405"/>
      <c r="X122" s="406">
        <v>0</v>
      </c>
      <c r="Y122" s="407">
        <v>0</v>
      </c>
      <c r="Z122" s="408">
        <v>0</v>
      </c>
      <c r="AA122" s="407">
        <v>0</v>
      </c>
      <c r="AB122" s="408">
        <v>0</v>
      </c>
      <c r="AC122" s="407">
        <v>0</v>
      </c>
      <c r="AD122" s="408">
        <v>0</v>
      </c>
      <c r="AE122" s="407">
        <v>0</v>
      </c>
      <c r="AF122" s="408">
        <v>0</v>
      </c>
      <c r="AG122" s="407">
        <v>0</v>
      </c>
      <c r="AI122" s="406">
        <v>0</v>
      </c>
      <c r="AJ122" s="407">
        <v>0</v>
      </c>
      <c r="AK122" s="408">
        <v>0</v>
      </c>
      <c r="AL122" s="407">
        <v>0</v>
      </c>
      <c r="AM122" s="408">
        <v>-5.5931980890549203E-3</v>
      </c>
      <c r="AN122" s="407">
        <v>0</v>
      </c>
      <c r="AO122" s="408">
        <v>0</v>
      </c>
      <c r="AP122" s="407">
        <v>0</v>
      </c>
      <c r="AQ122" s="408">
        <v>-2.4857105225903802E-3</v>
      </c>
      <c r="AR122" s="407">
        <v>0</v>
      </c>
      <c r="AT122" s="406">
        <v>0</v>
      </c>
      <c r="AU122" s="407">
        <v>0</v>
      </c>
      <c r="AV122" s="408">
        <v>0</v>
      </c>
      <c r="AW122" s="407">
        <v>0</v>
      </c>
      <c r="AX122" s="408">
        <v>0</v>
      </c>
      <c r="AY122" s="407">
        <v>0</v>
      </c>
      <c r="AZ122" s="408">
        <v>0</v>
      </c>
      <c r="BA122" s="407">
        <v>0</v>
      </c>
      <c r="BB122" s="408">
        <v>0</v>
      </c>
      <c r="BC122" s="407">
        <v>0</v>
      </c>
    </row>
    <row r="123" spans="1:55" x14ac:dyDescent="0.35">
      <c r="A123" s="385" cm="1">
        <f t="array" ref="A123">IFERROR(_xlfn.IFS(AND(F123="Renta Variable",O123=1),IFERROR(MATCH(B123,[1]RV_Det!C:C,0),"Rev"),AND(J123="Corporativa",O123=1,I123="EM"),IFERROR(MATCH(B123,[1]RF_Corps!B:B,0),"Rev"),AND(F123="Alternativos",O123=1),IFERROR(MATCH(B123,[1]Rep4!C:C,0),"Rev")),"")</f>
        <v>177</v>
      </c>
      <c r="B123" s="394" t="s">
        <v>884</v>
      </c>
      <c r="C123" s="409" t="s">
        <v>885</v>
      </c>
      <c r="D123" s="395" t="s">
        <v>885</v>
      </c>
      <c r="E123" s="396" t="str">
        <f>IF(B123="","",INDEX([1]CatGlob!$S:$S,IFERROR(MATCH(MID(B123,7,1),[1]CatGlob!$R:$R,0),MATCH(MID(B123,1,2),[1]CatGlob!$R:$R,0))))</f>
        <v>DOL</v>
      </c>
      <c r="F123" s="397" t="s">
        <v>618</v>
      </c>
      <c r="G123" s="398" t="s">
        <v>229</v>
      </c>
      <c r="H123" s="399" t="s">
        <v>246</v>
      </c>
      <c r="I123" s="399" t="s">
        <v>600</v>
      </c>
      <c r="J123" s="399" t="s">
        <v>600</v>
      </c>
      <c r="K123" s="396" t="s">
        <v>600</v>
      </c>
      <c r="L123" s="400" t="str">
        <f>IF(ISERROR(MATCH(M123,M$10:M122,0)),M123,"")</f>
        <v/>
      </c>
      <c r="M123" s="401" t="str">
        <f>IF(B123="","",IF(ISERROR(MATCH(F123&amp;"_"&amp;G123&amp;"_"&amp;H123&amp;"_"&amp;I123&amp;"_"&amp;J123&amp;IF(K123="","","_"&amp;K123),[1]CatGlob!$B:$B,0)),F123&amp;"_"&amp;G123&amp;"_"&amp;H123&amp;"_"&amp;I123&amp;"_"&amp;J123&amp;IF(K123="","","_"&amp;K123),INDEX([1]CatGlob!$C:$C,MATCH(F123&amp;"_"&amp;G123&amp;"_"&amp;H123&amp;"_"&amp;I123&amp;"_"&amp;J123&amp;IF(K123="","","_"&amp;K123),[1]CatGlob!$B:$B,0))))</f>
        <v>ALT_I_RE</v>
      </c>
      <c r="N123" s="402" t="str">
        <f t="shared" si="5"/>
        <v/>
      </c>
      <c r="O123" s="402">
        <f t="shared" si="4"/>
        <v>1</v>
      </c>
      <c r="P123" s="401" t="str">
        <f>IF(LEN(B123)&gt;8,INDEX([1]CatGlob!$X:$X,MATCH(M123,[1]CatGlob!$W:$W,0)),"")</f>
        <v>ALT</v>
      </c>
      <c r="Q123" s="403" t="str">
        <f>INDEX([1]CatGlob!P:P,MATCH(M123,[1]CatGlob!O:O,0))</f>
        <v>ALT</v>
      </c>
      <c r="R123" s="403" t="s">
        <v>601</v>
      </c>
      <c r="S123" s="403" t="s">
        <v>601</v>
      </c>
      <c r="T123" s="403" t="str">
        <f>INDEX([1]CatGlob!$D:$D,MATCH($M123,[1]CatGlob!$C:$C,0))</f>
        <v>PE</v>
      </c>
      <c r="U123" s="403" t="s">
        <v>619</v>
      </c>
      <c r="V123" s="404" t="str">
        <f>INDEX([1]CatGlob!$F:$F,MATCH($M123,[1]CatGlob!$C:$C,0))</f>
        <v>-</v>
      </c>
      <c r="W123" s="405"/>
      <c r="X123" s="406">
        <v>0</v>
      </c>
      <c r="Y123" s="407">
        <v>0</v>
      </c>
      <c r="Z123" s="408">
        <v>0</v>
      </c>
      <c r="AA123" s="407">
        <v>0</v>
      </c>
      <c r="AB123" s="408">
        <v>0</v>
      </c>
      <c r="AC123" s="407">
        <v>0</v>
      </c>
      <c r="AD123" s="408">
        <v>0</v>
      </c>
      <c r="AE123" s="407">
        <v>0</v>
      </c>
      <c r="AF123" s="408">
        <v>0</v>
      </c>
      <c r="AG123" s="407">
        <v>0</v>
      </c>
      <c r="AI123" s="406">
        <v>0</v>
      </c>
      <c r="AJ123" s="407">
        <v>0</v>
      </c>
      <c r="AK123" s="408">
        <v>-1.3327445759216501E-3</v>
      </c>
      <c r="AL123" s="407">
        <v>0</v>
      </c>
      <c r="AM123" s="408">
        <v>0</v>
      </c>
      <c r="AN123" s="407">
        <v>0</v>
      </c>
      <c r="AO123" s="408">
        <v>0</v>
      </c>
      <c r="AP123" s="407">
        <v>0</v>
      </c>
      <c r="AQ123" s="408">
        <v>-3.8473483586539699E-4</v>
      </c>
      <c r="AR123" s="407">
        <v>0</v>
      </c>
      <c r="AT123" s="406">
        <v>0</v>
      </c>
      <c r="AU123" s="407">
        <v>0</v>
      </c>
      <c r="AV123" s="408">
        <v>-1.68590542882396E-3</v>
      </c>
      <c r="AW123" s="407">
        <v>0</v>
      </c>
      <c r="AX123" s="408">
        <v>0</v>
      </c>
      <c r="AY123" s="407">
        <v>0</v>
      </c>
      <c r="AZ123" s="408">
        <v>0</v>
      </c>
      <c r="BA123" s="407">
        <v>0</v>
      </c>
      <c r="BB123" s="408">
        <v>-7.7161276342612903E-4</v>
      </c>
      <c r="BC123" s="407">
        <v>0</v>
      </c>
    </row>
    <row r="124" spans="1:55" x14ac:dyDescent="0.35">
      <c r="A124" s="385" cm="1">
        <f t="array" ref="A124">IFERROR(_xlfn.IFS(AND(F124="Renta Variable",O124=1),IFERROR(MATCH(B124,[1]RV_Det!C:C,0),"Rev"),AND(J124="Corporativa",O124=1,I124="EM"),IFERROR(MATCH(B124,[1]RF_Corps!B:B,0),"Rev"),AND(F124="Alternativos",O124=1),IFERROR(MATCH(B124,[1]Rep4!C:C,0),"Rev")),"")</f>
        <v>171</v>
      </c>
      <c r="B124" s="394" t="s">
        <v>886</v>
      </c>
      <c r="C124" s="409" t="s">
        <v>887</v>
      </c>
      <c r="D124" s="395" t="s">
        <v>888</v>
      </c>
      <c r="E124" s="396" t="str">
        <f>IF(B124="","",INDEX([1]CatGlob!$S:$S,IFERROR(MATCH(MID(B124,7,1),[1]CatGlob!$R:$R,0),MATCH(MID(B124,1,2),[1]CatGlob!$R:$R,0))))</f>
        <v>DOL</v>
      </c>
      <c r="F124" s="397" t="s">
        <v>618</v>
      </c>
      <c r="G124" s="398" t="s">
        <v>229</v>
      </c>
      <c r="H124" s="399" t="s">
        <v>246</v>
      </c>
      <c r="I124" s="399" t="s">
        <v>600</v>
      </c>
      <c r="J124" s="399" t="s">
        <v>600</v>
      </c>
      <c r="K124" s="396" t="s">
        <v>600</v>
      </c>
      <c r="L124" s="400" t="str">
        <f>IF(ISERROR(MATCH(M124,M$10:M123,0)),M124,"")</f>
        <v/>
      </c>
      <c r="M124" s="401" t="str">
        <f>IF(B124="","",IF(ISERROR(MATCH(F124&amp;"_"&amp;G124&amp;"_"&amp;H124&amp;"_"&amp;I124&amp;"_"&amp;J124&amp;IF(K124="","","_"&amp;K124),[1]CatGlob!$B:$B,0)),F124&amp;"_"&amp;G124&amp;"_"&amp;H124&amp;"_"&amp;I124&amp;"_"&amp;J124&amp;IF(K124="","","_"&amp;K124),INDEX([1]CatGlob!$C:$C,MATCH(F124&amp;"_"&amp;G124&amp;"_"&amp;H124&amp;"_"&amp;I124&amp;"_"&amp;J124&amp;IF(K124="","","_"&amp;K124),[1]CatGlob!$B:$B,0))))</f>
        <v>ALT_I_RE</v>
      </c>
      <c r="N124" s="402" t="str">
        <f t="shared" si="5"/>
        <v/>
      </c>
      <c r="O124" s="402">
        <f t="shared" si="4"/>
        <v>1</v>
      </c>
      <c r="P124" s="401" t="str">
        <f>IF(LEN(B124)&gt;8,INDEX([1]CatGlob!$X:$X,MATCH(M124,[1]CatGlob!$W:$W,0)),"")</f>
        <v>ALT</v>
      </c>
      <c r="Q124" s="403" t="str">
        <f>INDEX([1]CatGlob!P:P,MATCH(M124,[1]CatGlob!O:O,0))</f>
        <v>ALT</v>
      </c>
      <c r="R124" s="403"/>
      <c r="S124" s="403"/>
      <c r="T124" s="403" t="str">
        <f>INDEX([1]CatGlob!$D:$D,MATCH($M124,[1]CatGlob!$C:$C,0))</f>
        <v>PE</v>
      </c>
      <c r="U124" s="403" t="s">
        <v>619</v>
      </c>
      <c r="V124" s="404" t="str">
        <f>INDEX([1]CatGlob!$F:$F,MATCH($M124,[1]CatGlob!$C:$C,0))</f>
        <v>-</v>
      </c>
      <c r="W124" s="405"/>
      <c r="X124" s="406">
        <v>0</v>
      </c>
      <c r="Y124" s="407">
        <v>0</v>
      </c>
      <c r="Z124" s="408">
        <v>0</v>
      </c>
      <c r="AA124" s="407">
        <v>0</v>
      </c>
      <c r="AB124" s="408">
        <v>0</v>
      </c>
      <c r="AC124" s="407">
        <v>0</v>
      </c>
      <c r="AD124" s="408">
        <v>0</v>
      </c>
      <c r="AE124" s="407">
        <v>0</v>
      </c>
      <c r="AF124" s="408">
        <v>0</v>
      </c>
      <c r="AG124" s="407">
        <v>0</v>
      </c>
      <c r="AI124" s="406">
        <v>2.8619132340853399E-3</v>
      </c>
      <c r="AJ124" s="407">
        <v>0</v>
      </c>
      <c r="AK124" s="408">
        <v>2.8619132340853399E-3</v>
      </c>
      <c r="AL124" s="407">
        <v>0</v>
      </c>
      <c r="AM124" s="408">
        <v>2.8619132340853399E-3</v>
      </c>
      <c r="AN124" s="407">
        <v>0</v>
      </c>
      <c r="AO124" s="408">
        <v>2.8619132340853399E-3</v>
      </c>
      <c r="AP124" s="407">
        <v>0</v>
      </c>
      <c r="AQ124" s="408">
        <v>2.8619132340853399E-3</v>
      </c>
      <c r="AR124" s="407">
        <v>0</v>
      </c>
      <c r="AT124" s="406">
        <v>5.6715519790924403E-3</v>
      </c>
      <c r="AU124" s="407">
        <v>0</v>
      </c>
      <c r="AV124" s="408">
        <v>5.6715519790924403E-3</v>
      </c>
      <c r="AW124" s="407">
        <v>0</v>
      </c>
      <c r="AX124" s="408">
        <v>5.6715519790924403E-3</v>
      </c>
      <c r="AY124" s="407">
        <v>0</v>
      </c>
      <c r="AZ124" s="408">
        <v>5.6715519790924403E-3</v>
      </c>
      <c r="BA124" s="407">
        <v>0</v>
      </c>
      <c r="BB124" s="408">
        <v>5.6715519790924403E-3</v>
      </c>
      <c r="BC124" s="407">
        <v>0</v>
      </c>
    </row>
    <row r="125" spans="1:55" x14ac:dyDescent="0.35">
      <c r="A125" s="385" cm="1">
        <f t="array" ref="A125">IFERROR(_xlfn.IFS(AND(F125="Renta Variable",O125=1),IFERROR(MATCH(B125,[1]RV_Det!C:C,0),"Rev"),AND(J125="Corporativa",O125=1,I125="EM"),IFERROR(MATCH(B125,[1]RF_Corps!B:B,0),"Rev"),AND(F125="Alternativos",O125=1),IFERROR(MATCH(B125,[1]Rep4!C:C,0),"Rev")),"")</f>
        <v>176</v>
      </c>
      <c r="B125" s="394" t="s">
        <v>889</v>
      </c>
      <c r="C125" s="409" t="s">
        <v>890</v>
      </c>
      <c r="D125" s="395" t="s">
        <v>891</v>
      </c>
      <c r="E125" s="396" t="str">
        <f>IF(B125="","",INDEX([1]CatGlob!$S:$S,IFERROR(MATCH(MID(B125,7,1),[1]CatGlob!$R:$R,0),MATCH(MID(B125,1,2),[1]CatGlob!$R:$R,0))))</f>
        <v>DOL</v>
      </c>
      <c r="F125" s="397" t="s">
        <v>618</v>
      </c>
      <c r="G125" s="398" t="s">
        <v>229</v>
      </c>
      <c r="H125" s="399" t="s">
        <v>246</v>
      </c>
      <c r="I125" s="399" t="s">
        <v>600</v>
      </c>
      <c r="J125" s="399" t="s">
        <v>600</v>
      </c>
      <c r="K125" s="396" t="s">
        <v>600</v>
      </c>
      <c r="L125" s="400" t="str">
        <f>IF(ISERROR(MATCH(M125,M$10:M124,0)),M125,"")</f>
        <v/>
      </c>
      <c r="M125" s="401" t="str">
        <f>IF(B125="","",IF(ISERROR(MATCH(F125&amp;"_"&amp;G125&amp;"_"&amp;H125&amp;"_"&amp;I125&amp;"_"&amp;J125&amp;IF(K125="","","_"&amp;K125),[1]CatGlob!$B:$B,0)),F125&amp;"_"&amp;G125&amp;"_"&amp;H125&amp;"_"&amp;I125&amp;"_"&amp;J125&amp;IF(K125="","","_"&amp;K125),INDEX([1]CatGlob!$C:$C,MATCH(F125&amp;"_"&amp;G125&amp;"_"&amp;H125&amp;"_"&amp;I125&amp;"_"&amp;J125&amp;IF(K125="","","_"&amp;K125),[1]CatGlob!$B:$B,0))))</f>
        <v>ALT_I_RE</v>
      </c>
      <c r="N125" s="402" t="str">
        <f t="shared" si="5"/>
        <v/>
      </c>
      <c r="O125" s="402">
        <f t="shared" si="4"/>
        <v>1</v>
      </c>
      <c r="P125" s="401" t="str">
        <f>IF(LEN(B125)&gt;8,INDEX([1]CatGlob!$X:$X,MATCH(M125,[1]CatGlob!$W:$W,0)),"")</f>
        <v>ALT</v>
      </c>
      <c r="Q125" s="403" t="str">
        <f>INDEX([1]CatGlob!P:P,MATCH(M125,[1]CatGlob!O:O,0))</f>
        <v>ALT</v>
      </c>
      <c r="R125" s="403"/>
      <c r="S125" s="403"/>
      <c r="T125" s="403" t="str">
        <f>INDEX([1]CatGlob!$D:$D,MATCH($M125,[1]CatGlob!$C:$C,0))</f>
        <v>PE</v>
      </c>
      <c r="U125" s="403" t="s">
        <v>619</v>
      </c>
      <c r="V125" s="404" t="str">
        <f>INDEX([1]CatGlob!$F:$F,MATCH($M125,[1]CatGlob!$C:$C,0))</f>
        <v>-</v>
      </c>
      <c r="W125" s="405"/>
      <c r="X125" s="406">
        <v>0</v>
      </c>
      <c r="Y125" s="407">
        <v>0</v>
      </c>
      <c r="Z125" s="408">
        <v>0</v>
      </c>
      <c r="AA125" s="407">
        <v>0</v>
      </c>
      <c r="AB125" s="408">
        <v>0</v>
      </c>
      <c r="AC125" s="407">
        <v>0</v>
      </c>
      <c r="AD125" s="408">
        <v>0</v>
      </c>
      <c r="AE125" s="407">
        <v>0</v>
      </c>
      <c r="AF125" s="408">
        <v>0</v>
      </c>
      <c r="AG125" s="407">
        <v>0</v>
      </c>
      <c r="AI125" s="406">
        <v>0</v>
      </c>
      <c r="AJ125" s="407">
        <v>0</v>
      </c>
      <c r="AK125" s="408">
        <v>0</v>
      </c>
      <c r="AL125" s="407">
        <v>0</v>
      </c>
      <c r="AM125" s="408">
        <v>0</v>
      </c>
      <c r="AN125" s="407">
        <v>0</v>
      </c>
      <c r="AO125" s="408">
        <v>-7.28575483073657E-3</v>
      </c>
      <c r="AP125" s="407">
        <v>0</v>
      </c>
      <c r="AQ125" s="408">
        <v>-1.9446023701409499E-3</v>
      </c>
      <c r="AR125" s="407">
        <v>0</v>
      </c>
      <c r="AT125" s="406">
        <v>0</v>
      </c>
      <c r="AU125" s="407">
        <v>0</v>
      </c>
      <c r="AV125" s="408">
        <v>0</v>
      </c>
      <c r="AW125" s="407">
        <v>0</v>
      </c>
      <c r="AX125" s="408">
        <v>0</v>
      </c>
      <c r="AY125" s="407">
        <v>0</v>
      </c>
      <c r="AZ125" s="408">
        <v>-8.8871590029403497E-3</v>
      </c>
      <c r="BA125" s="407">
        <v>0</v>
      </c>
      <c r="BB125" s="408">
        <v>-2.6001757317614701E-3</v>
      </c>
      <c r="BC125" s="407">
        <v>0</v>
      </c>
    </row>
    <row r="126" spans="1:55" x14ac:dyDescent="0.35">
      <c r="A126" s="385" t="str" cm="1">
        <f t="array" ref="A126">IFERROR(_xlfn.IFS(AND(F126="Renta Variable",O126=1),IFERROR(MATCH(B126,[1]RV_Det!C:C,0),"Rev"),AND(J126="Corporativa",O126=1,I126="EM"),IFERROR(MATCH(B126,[1]RF_Corps!B:B,0),"Rev"),AND(F126="Alternativos",O126=1),IFERROR(MATCH(B126,[1]Rep4!C:C,0),"Rev")),"")</f>
        <v/>
      </c>
      <c r="B126" s="393" t="s">
        <v>892</v>
      </c>
      <c r="C126" s="409" t="s">
        <v>890</v>
      </c>
      <c r="D126" s="395" t="s">
        <v>891</v>
      </c>
      <c r="E126" s="396" t="str">
        <f>IF(B126="","",INDEX([1]CatGlob!$S:$S,IFERROR(MATCH(MID(B126,7,1),[1]CatGlob!$R:$R,0),MATCH(MID(B126,1,2),[1]CatGlob!$R:$R,0))))</f>
        <v>DOL</v>
      </c>
      <c r="F126" s="397" t="s">
        <v>618</v>
      </c>
      <c r="G126" s="398" t="s">
        <v>229</v>
      </c>
      <c r="H126" s="399" t="s">
        <v>246</v>
      </c>
      <c r="I126" s="399" t="s">
        <v>600</v>
      </c>
      <c r="J126" s="399" t="s">
        <v>600</v>
      </c>
      <c r="K126" s="396" t="s">
        <v>600</v>
      </c>
      <c r="L126" s="400" t="str">
        <f>IF(ISERROR(MATCH(M126,M$10:M125,0)),M126,"")</f>
        <v/>
      </c>
      <c r="M126" s="401" t="str">
        <f>IF(B126="","",IF(ISERROR(MATCH(F126&amp;"_"&amp;G126&amp;"_"&amp;H126&amp;"_"&amp;I126&amp;"_"&amp;J126&amp;IF(K126="","","_"&amp;K126),[1]CatGlob!$B:$B,0)),F126&amp;"_"&amp;G126&amp;"_"&amp;H126&amp;"_"&amp;I126&amp;"_"&amp;J126&amp;IF(K126="","","_"&amp;K126),INDEX([1]CatGlob!$C:$C,MATCH(F126&amp;"_"&amp;G126&amp;"_"&amp;H126&amp;"_"&amp;I126&amp;"_"&amp;J126&amp;IF(K126="","","_"&amp;K126),[1]CatGlob!$B:$B,0))))</f>
        <v>ALT_I_RE</v>
      </c>
      <c r="N126" s="402" t="str">
        <f t="shared" si="5"/>
        <v/>
      </c>
      <c r="O126" s="402" t="str">
        <f t="shared" si="4"/>
        <v/>
      </c>
      <c r="P126" s="401" t="str">
        <f>IF(LEN(B126)&gt;8,INDEX([1]CatGlob!$X:$X,MATCH(M126,[1]CatGlob!$W:$W,0)),"")</f>
        <v>ALT</v>
      </c>
      <c r="Q126" s="403" t="str">
        <f>INDEX([1]CatGlob!P:P,MATCH(M126,[1]CatGlob!O:O,0))</f>
        <v>ALT</v>
      </c>
      <c r="R126" s="403"/>
      <c r="S126" s="403"/>
      <c r="T126" s="403" t="str">
        <f>INDEX([1]CatGlob!$D:$D,MATCH($M126,[1]CatGlob!$C:$C,0))</f>
        <v>PE</v>
      </c>
      <c r="U126" s="403" t="s">
        <v>619</v>
      </c>
      <c r="V126" s="404" t="str">
        <f>INDEX([1]CatGlob!$F:$F,MATCH($M126,[1]CatGlob!$C:$C,0))</f>
        <v>-</v>
      </c>
      <c r="W126" s="405"/>
      <c r="X126" s="406">
        <v>0</v>
      </c>
      <c r="Y126" s="407">
        <v>0</v>
      </c>
      <c r="Z126" s="408">
        <v>0</v>
      </c>
      <c r="AA126" s="407">
        <v>0</v>
      </c>
      <c r="AB126" s="408">
        <v>0</v>
      </c>
      <c r="AC126" s="407">
        <v>0</v>
      </c>
      <c r="AD126" s="408">
        <v>0</v>
      </c>
      <c r="AE126" s="407">
        <v>0</v>
      </c>
      <c r="AF126" s="408">
        <v>0</v>
      </c>
      <c r="AG126" s="407">
        <v>0</v>
      </c>
      <c r="AI126" s="406">
        <v>0</v>
      </c>
      <c r="AJ126" s="407">
        <v>0</v>
      </c>
      <c r="AK126" s="408">
        <v>0</v>
      </c>
      <c r="AL126" s="407">
        <v>0</v>
      </c>
      <c r="AM126" s="408">
        <v>0</v>
      </c>
      <c r="AN126" s="407">
        <v>0</v>
      </c>
      <c r="AO126" s="408">
        <v>0</v>
      </c>
      <c r="AP126" s="407">
        <v>0</v>
      </c>
      <c r="AQ126" s="408">
        <v>0</v>
      </c>
      <c r="AR126" s="407">
        <v>0</v>
      </c>
      <c r="AT126" s="406">
        <v>0</v>
      </c>
      <c r="AU126" s="407">
        <v>0</v>
      </c>
      <c r="AV126" s="408">
        <v>0</v>
      </c>
      <c r="AW126" s="407">
        <v>0</v>
      </c>
      <c r="AX126" s="408">
        <v>0</v>
      </c>
      <c r="AY126" s="407">
        <v>0</v>
      </c>
      <c r="AZ126" s="408">
        <v>0</v>
      </c>
      <c r="BA126" s="407">
        <v>0</v>
      </c>
      <c r="BB126" s="408">
        <v>0</v>
      </c>
      <c r="BC126" s="407">
        <v>0</v>
      </c>
    </row>
    <row r="127" spans="1:55" x14ac:dyDescent="0.35">
      <c r="A127" s="385" cm="1">
        <f t="array" ref="A127">IFERROR(_xlfn.IFS(AND(F127="Renta Variable",O127=1),IFERROR(MATCH(B127,[1]RV_Det!C:C,0),"Rev"),AND(J127="Corporativa",O127=1,I127="EM"),IFERROR(MATCH(B127,[1]RF_Corps!B:B,0),"Rev"),AND(F127="Alternativos",O127=1),IFERROR(MATCH(B127,[1]Rep4!C:C,0),"Rev")),"")</f>
        <v>174</v>
      </c>
      <c r="B127" s="393" t="s">
        <v>893</v>
      </c>
      <c r="C127" s="409" t="s">
        <v>894</v>
      </c>
      <c r="D127" s="395" t="s">
        <v>895</v>
      </c>
      <c r="E127" s="396" t="str">
        <f>IF(B127="","",INDEX([1]CatGlob!$S:$S,IFERROR(MATCH(MID(B127,7,1),[1]CatGlob!$R:$R,0),MATCH(MID(B127,1,2),[1]CatGlob!$R:$R,0))))</f>
        <v>DOL</v>
      </c>
      <c r="F127" s="397" t="s">
        <v>618</v>
      </c>
      <c r="G127" s="398" t="s">
        <v>229</v>
      </c>
      <c r="H127" s="399" t="s">
        <v>246</v>
      </c>
      <c r="I127" s="399" t="s">
        <v>600</v>
      </c>
      <c r="J127" s="399" t="s">
        <v>600</v>
      </c>
      <c r="K127" s="396" t="s">
        <v>600</v>
      </c>
      <c r="L127" s="400" t="str">
        <f>IF(ISERROR(MATCH(M127,M$10:M126,0)),M127,"")</f>
        <v/>
      </c>
      <c r="M127" s="401" t="str">
        <f>IF(B127="","",IF(ISERROR(MATCH(F127&amp;"_"&amp;G127&amp;"_"&amp;H127&amp;"_"&amp;I127&amp;"_"&amp;J127&amp;IF(K127="","","_"&amp;K127),[1]CatGlob!$B:$B,0)),F127&amp;"_"&amp;G127&amp;"_"&amp;H127&amp;"_"&amp;I127&amp;"_"&amp;J127&amp;IF(K127="","","_"&amp;K127),INDEX([1]CatGlob!$C:$C,MATCH(F127&amp;"_"&amp;G127&amp;"_"&amp;H127&amp;"_"&amp;I127&amp;"_"&amp;J127&amp;IF(K127="","","_"&amp;K127),[1]CatGlob!$B:$B,0))))</f>
        <v>ALT_I_RE</v>
      </c>
      <c r="N127" s="402" t="str">
        <f t="shared" si="5"/>
        <v/>
      </c>
      <c r="O127" s="402">
        <f t="shared" si="4"/>
        <v>1</v>
      </c>
      <c r="P127" s="401" t="str">
        <f>IF(LEN(B127)&gt;8,INDEX([1]CatGlob!$X:$X,MATCH(M127,[1]CatGlob!$W:$W,0)),"")</f>
        <v>ALT</v>
      </c>
      <c r="Q127" s="403" t="str">
        <f>INDEX([1]CatGlob!P:P,MATCH(M127,[1]CatGlob!O:O,0))</f>
        <v>ALT</v>
      </c>
      <c r="R127" s="403"/>
      <c r="S127" s="403"/>
      <c r="T127" s="403" t="str">
        <f>INDEX([1]CatGlob!$D:$D,MATCH($M127,[1]CatGlob!$C:$C,0))</f>
        <v>PE</v>
      </c>
      <c r="U127" s="403" t="s">
        <v>619</v>
      </c>
      <c r="V127" s="404" t="str">
        <f>INDEX([1]CatGlob!$F:$F,MATCH($M127,[1]CatGlob!$C:$C,0))</f>
        <v>-</v>
      </c>
      <c r="W127" s="405"/>
      <c r="X127" s="406">
        <v>0</v>
      </c>
      <c r="Y127" s="407">
        <v>0</v>
      </c>
      <c r="Z127" s="408">
        <v>0</v>
      </c>
      <c r="AA127" s="407">
        <v>0</v>
      </c>
      <c r="AB127" s="408">
        <v>0</v>
      </c>
      <c r="AC127" s="407">
        <v>0</v>
      </c>
      <c r="AD127" s="408">
        <v>0</v>
      </c>
      <c r="AE127" s="407">
        <v>0</v>
      </c>
      <c r="AF127" s="408">
        <v>0</v>
      </c>
      <c r="AG127" s="407">
        <v>0</v>
      </c>
      <c r="AI127" s="406">
        <v>0</v>
      </c>
      <c r="AJ127" s="407">
        <v>0</v>
      </c>
      <c r="AK127" s="408">
        <v>-1.16351102510772E-3</v>
      </c>
      <c r="AL127" s="407">
        <v>0</v>
      </c>
      <c r="AM127" s="408">
        <v>0</v>
      </c>
      <c r="AN127" s="407">
        <v>0</v>
      </c>
      <c r="AO127" s="408">
        <v>0</v>
      </c>
      <c r="AP127" s="407">
        <v>0</v>
      </c>
      <c r="AQ127" s="408">
        <v>-3.3588073165695398E-4</v>
      </c>
      <c r="AR127" s="407">
        <v>0</v>
      </c>
      <c r="AT127" s="406">
        <v>0</v>
      </c>
      <c r="AU127" s="407">
        <v>0</v>
      </c>
      <c r="AV127" s="408">
        <v>-9.812750005414139E-4</v>
      </c>
      <c r="AW127" s="407">
        <v>0</v>
      </c>
      <c r="AX127" s="408">
        <v>0</v>
      </c>
      <c r="AY127" s="407">
        <v>0</v>
      </c>
      <c r="AZ127" s="408">
        <v>0</v>
      </c>
      <c r="BA127" s="407">
        <v>0</v>
      </c>
      <c r="BB127" s="408">
        <v>-4.4911434645353402E-4</v>
      </c>
      <c r="BC127" s="407">
        <v>0</v>
      </c>
    </row>
    <row r="128" spans="1:55" x14ac:dyDescent="0.35">
      <c r="A128" s="385" cm="1">
        <f t="array" ref="A128">IFERROR(_xlfn.IFS(AND(F128="Renta Variable",O128=1),IFERROR(MATCH(B128,[1]RV_Det!C:C,0),"Rev"),AND(J128="Corporativa",O128=1,I128="EM"),IFERROR(MATCH(B128,[1]RF_Corps!B:B,0),"Rev"),AND(F128="Alternativos",O128=1),IFERROR(MATCH(B128,[1]Rep4!C:C,0),"Rev")),"")</f>
        <v>175</v>
      </c>
      <c r="B128" s="393" t="s">
        <v>896</v>
      </c>
      <c r="C128" s="409" t="s">
        <v>897</v>
      </c>
      <c r="D128" s="395" t="s">
        <v>898</v>
      </c>
      <c r="E128" s="396" t="str">
        <f>IF(B128="","",INDEX([1]CatGlob!$S:$S,IFERROR(MATCH(MID(B128,7,1),[1]CatGlob!$R:$R,0),MATCH(MID(B128,1,2),[1]CatGlob!$R:$R,0))))</f>
        <v>DOL</v>
      </c>
      <c r="F128" s="397" t="s">
        <v>618</v>
      </c>
      <c r="G128" s="398" t="s">
        <v>229</v>
      </c>
      <c r="H128" s="399" t="s">
        <v>246</v>
      </c>
      <c r="I128" s="399" t="s">
        <v>600</v>
      </c>
      <c r="J128" s="399" t="s">
        <v>600</v>
      </c>
      <c r="K128" s="396" t="s">
        <v>600</v>
      </c>
      <c r="L128" s="400" t="str">
        <f>IF(ISERROR(MATCH(M128,M$10:M127,0)),M128,"")</f>
        <v/>
      </c>
      <c r="M128" s="401" t="str">
        <f>IF(B128="","",IF(ISERROR(MATCH(F128&amp;"_"&amp;G128&amp;"_"&amp;H128&amp;"_"&amp;I128&amp;"_"&amp;J128&amp;IF(K128="","","_"&amp;K128),[1]CatGlob!$B:$B,0)),F128&amp;"_"&amp;G128&amp;"_"&amp;H128&amp;"_"&amp;I128&amp;"_"&amp;J128&amp;IF(K128="","","_"&amp;K128),INDEX([1]CatGlob!$C:$C,MATCH(F128&amp;"_"&amp;G128&amp;"_"&amp;H128&amp;"_"&amp;I128&amp;"_"&amp;J128&amp;IF(K128="","","_"&amp;K128),[1]CatGlob!$B:$B,0))))</f>
        <v>ALT_I_RE</v>
      </c>
      <c r="N128" s="402" t="str">
        <f t="shared" si="5"/>
        <v/>
      </c>
      <c r="O128" s="402">
        <f t="shared" si="4"/>
        <v>1</v>
      </c>
      <c r="P128" s="401" t="str">
        <f>IF(LEN(B128)&gt;8,INDEX([1]CatGlob!$X:$X,MATCH(M128,[1]CatGlob!$W:$W,0)),"")</f>
        <v>ALT</v>
      </c>
      <c r="Q128" s="403" t="str">
        <f>INDEX([1]CatGlob!P:P,MATCH(M128,[1]CatGlob!O:O,0))</f>
        <v>ALT</v>
      </c>
      <c r="R128" s="403"/>
      <c r="S128" s="403"/>
      <c r="T128" s="403" t="str">
        <f>INDEX([1]CatGlob!$D:$D,MATCH($M128,[1]CatGlob!$C:$C,0))</f>
        <v>PE</v>
      </c>
      <c r="U128" s="403" t="s">
        <v>619</v>
      </c>
      <c r="V128" s="404" t="str">
        <f>INDEX([1]CatGlob!$F:$F,MATCH($M128,[1]CatGlob!$C:$C,0))</f>
        <v>-</v>
      </c>
      <c r="W128" s="405"/>
      <c r="X128" s="406">
        <v>0</v>
      </c>
      <c r="Y128" s="407">
        <v>0</v>
      </c>
      <c r="Z128" s="408">
        <v>0</v>
      </c>
      <c r="AA128" s="407">
        <v>0</v>
      </c>
      <c r="AB128" s="408">
        <v>0</v>
      </c>
      <c r="AC128" s="407">
        <v>0</v>
      </c>
      <c r="AD128" s="408">
        <v>0</v>
      </c>
      <c r="AE128" s="407">
        <v>0</v>
      </c>
      <c r="AF128" s="408">
        <v>0</v>
      </c>
      <c r="AG128" s="407">
        <v>0</v>
      </c>
      <c r="AI128" s="406">
        <v>0</v>
      </c>
      <c r="AJ128" s="407">
        <v>0</v>
      </c>
      <c r="AK128" s="408">
        <v>0</v>
      </c>
      <c r="AL128" s="407">
        <v>0</v>
      </c>
      <c r="AM128" s="408">
        <v>-7.8633420470080803E-3</v>
      </c>
      <c r="AN128" s="407">
        <v>0</v>
      </c>
      <c r="AO128" s="408">
        <v>0</v>
      </c>
      <c r="AP128" s="407">
        <v>0</v>
      </c>
      <c r="AQ128" s="408">
        <v>-3.49460036239804E-3</v>
      </c>
      <c r="AR128" s="407">
        <v>0</v>
      </c>
      <c r="AT128" s="406">
        <v>0</v>
      </c>
      <c r="AU128" s="407">
        <v>0</v>
      </c>
      <c r="AV128" s="408">
        <v>0</v>
      </c>
      <c r="AW128" s="407">
        <v>0</v>
      </c>
      <c r="AX128" s="408">
        <v>0</v>
      </c>
      <c r="AY128" s="407">
        <v>0</v>
      </c>
      <c r="AZ128" s="408">
        <v>0</v>
      </c>
      <c r="BA128" s="407">
        <v>0</v>
      </c>
      <c r="BB128" s="408">
        <v>0</v>
      </c>
      <c r="BC128" s="407">
        <v>0</v>
      </c>
    </row>
    <row r="129" spans="1:55" x14ac:dyDescent="0.35">
      <c r="A129" s="385" cm="1">
        <f t="array" ref="A129">IFERROR(_xlfn.IFS(AND(F129="Renta Variable",O129=1),IFERROR(MATCH(B129,[1]RV_Det!C:C,0),"Rev"),AND(J129="Corporativa",O129=1,I129="EM"),IFERROR(MATCH(B129,[1]RF_Corps!B:B,0),"Rev"),AND(F129="Alternativos",O129=1),IFERROR(MATCH(B129,[1]Rep4!C:C,0),"Rev")),"")</f>
        <v>170</v>
      </c>
      <c r="B129" s="393" t="s">
        <v>899</v>
      </c>
      <c r="C129" s="409" t="s">
        <v>900</v>
      </c>
      <c r="D129" s="395" t="s">
        <v>900</v>
      </c>
      <c r="E129" s="396" t="str">
        <f>IF(B129="","",INDEX([1]CatGlob!$S:$S,IFERROR(MATCH(MID(B129,7,1),[1]CatGlob!$R:$R,0),MATCH(MID(B129,1,2),[1]CatGlob!$R:$R,0))))</f>
        <v>DOL</v>
      </c>
      <c r="F129" s="397" t="s">
        <v>618</v>
      </c>
      <c r="G129" s="398" t="s">
        <v>229</v>
      </c>
      <c r="H129" s="399" t="s">
        <v>246</v>
      </c>
      <c r="I129" s="399" t="s">
        <v>600</v>
      </c>
      <c r="J129" s="399" t="s">
        <v>600</v>
      </c>
      <c r="K129" s="396" t="s">
        <v>600</v>
      </c>
      <c r="L129" s="400" t="str">
        <f>IF(ISERROR(MATCH(M129,M$10:M128,0)),M129,"")</f>
        <v/>
      </c>
      <c r="M129" s="401" t="str">
        <f>IF(B129="","",IF(ISERROR(MATCH(F129&amp;"_"&amp;G129&amp;"_"&amp;H129&amp;"_"&amp;I129&amp;"_"&amp;J129&amp;IF(K129="","","_"&amp;K129),[1]CatGlob!$B:$B,0)),F129&amp;"_"&amp;G129&amp;"_"&amp;H129&amp;"_"&amp;I129&amp;"_"&amp;J129&amp;IF(K129="","","_"&amp;K129),INDEX([1]CatGlob!$C:$C,MATCH(F129&amp;"_"&amp;G129&amp;"_"&amp;H129&amp;"_"&amp;I129&amp;"_"&amp;J129&amp;IF(K129="","","_"&amp;K129),[1]CatGlob!$B:$B,0))))</f>
        <v>ALT_I_RE</v>
      </c>
      <c r="N129" s="402" t="str">
        <f t="shared" si="5"/>
        <v/>
      </c>
      <c r="O129" s="402">
        <f t="shared" si="4"/>
        <v>1</v>
      </c>
      <c r="P129" s="401" t="str">
        <f>IF(LEN(B129)&gt;8,INDEX([1]CatGlob!$X:$X,MATCH(M129,[1]CatGlob!$W:$W,0)),"")</f>
        <v>ALT</v>
      </c>
      <c r="Q129" s="403" t="str">
        <f>INDEX([1]CatGlob!P:P,MATCH(M129,[1]CatGlob!O:O,0))</f>
        <v>ALT</v>
      </c>
      <c r="R129" s="403"/>
      <c r="S129" s="403"/>
      <c r="T129" s="403" t="str">
        <f>INDEX([1]CatGlob!$D:$D,MATCH($M129,[1]CatGlob!$C:$C,0))</f>
        <v>PE</v>
      </c>
      <c r="U129" s="403" t="s">
        <v>619</v>
      </c>
      <c r="V129" s="404" t="str">
        <f>INDEX([1]CatGlob!$F:$F,MATCH($M129,[1]CatGlob!$C:$C,0))</f>
        <v>-</v>
      </c>
      <c r="W129" s="405"/>
      <c r="X129" s="406">
        <v>0</v>
      </c>
      <c r="Y129" s="407">
        <v>0</v>
      </c>
      <c r="Z129" s="408">
        <v>0</v>
      </c>
      <c r="AA129" s="407">
        <v>0</v>
      </c>
      <c r="AB129" s="408">
        <v>0</v>
      </c>
      <c r="AC129" s="407">
        <v>0</v>
      </c>
      <c r="AD129" s="408">
        <v>0</v>
      </c>
      <c r="AE129" s="407">
        <v>0</v>
      </c>
      <c r="AF129" s="408">
        <v>0</v>
      </c>
      <c r="AG129" s="407">
        <v>0</v>
      </c>
      <c r="AI129" s="406">
        <v>9.5466582024993796E-3</v>
      </c>
      <c r="AJ129" s="407">
        <v>-0.33481202716956199</v>
      </c>
      <c r="AK129" s="408">
        <v>9.5466582024993796E-3</v>
      </c>
      <c r="AL129" s="407">
        <v>-0.33481202716956199</v>
      </c>
      <c r="AM129" s="408">
        <v>9.5466582024993796E-3</v>
      </c>
      <c r="AN129" s="407">
        <v>-0.33481202716956199</v>
      </c>
      <c r="AO129" s="408">
        <v>9.5466582024993796E-3</v>
      </c>
      <c r="AP129" s="407">
        <v>-0.33481202716956199</v>
      </c>
      <c r="AQ129" s="408">
        <v>9.5466582024993796E-3</v>
      </c>
      <c r="AR129" s="407">
        <v>-0.33481202716956199</v>
      </c>
      <c r="AT129" s="406">
        <v>0</v>
      </c>
      <c r="AU129" s="407">
        <v>0</v>
      </c>
      <c r="AV129" s="408">
        <v>0</v>
      </c>
      <c r="AW129" s="407">
        <v>0</v>
      </c>
      <c r="AX129" s="408">
        <v>0</v>
      </c>
      <c r="AY129" s="407">
        <v>0</v>
      </c>
      <c r="AZ129" s="408">
        <v>0</v>
      </c>
      <c r="BA129" s="407">
        <v>0</v>
      </c>
      <c r="BB129" s="408">
        <v>0</v>
      </c>
      <c r="BC129" s="407">
        <v>0</v>
      </c>
    </row>
    <row r="130" spans="1:55" x14ac:dyDescent="0.35">
      <c r="A130" s="385" cm="1">
        <f t="array" ref="A130">IFERROR(_xlfn.IFS(AND(F130="Renta Variable",O130=1),IFERROR(MATCH(B130,[1]RV_Det!C:C,0),"Rev"),AND(J130="Corporativa",O130=1,I130="EM"),IFERROR(MATCH(B130,[1]RF_Corps!B:B,0),"Rev"),AND(F130="Alternativos",O130=1),IFERROR(MATCH(B130,[1]Rep4!C:C,0),"Rev")),"")</f>
        <v>173</v>
      </c>
      <c r="B130" s="393" t="s">
        <v>901</v>
      </c>
      <c r="C130" s="409" t="s">
        <v>902</v>
      </c>
      <c r="D130" s="395" t="s">
        <v>902</v>
      </c>
      <c r="E130" s="396" t="str">
        <f>IF(B130="","",INDEX([1]CatGlob!$S:$S,IFERROR(MATCH(MID(B130,7,1),[1]CatGlob!$R:$R,0),MATCH(MID(B130,1,2),[1]CatGlob!$R:$R,0))))</f>
        <v>DOL</v>
      </c>
      <c r="F130" s="397" t="s">
        <v>618</v>
      </c>
      <c r="G130" s="398" t="s">
        <v>229</v>
      </c>
      <c r="H130" s="399" t="s">
        <v>246</v>
      </c>
      <c r="I130" s="399" t="s">
        <v>600</v>
      </c>
      <c r="J130" s="399" t="s">
        <v>600</v>
      </c>
      <c r="K130" s="396" t="s">
        <v>600</v>
      </c>
      <c r="L130" s="400" t="str">
        <f>IF(ISERROR(MATCH(M130,M$10:M129,0)),M130,"")</f>
        <v/>
      </c>
      <c r="M130" s="401" t="str">
        <f>IF(B130="","",IF(ISERROR(MATCH(F130&amp;"_"&amp;G130&amp;"_"&amp;H130&amp;"_"&amp;I130&amp;"_"&amp;J130&amp;IF(K130="","","_"&amp;K130),[1]CatGlob!$B:$B,0)),F130&amp;"_"&amp;G130&amp;"_"&amp;H130&amp;"_"&amp;I130&amp;"_"&amp;J130&amp;IF(K130="","","_"&amp;K130),INDEX([1]CatGlob!$C:$C,MATCH(F130&amp;"_"&amp;G130&amp;"_"&amp;H130&amp;"_"&amp;I130&amp;"_"&amp;J130&amp;IF(K130="","","_"&amp;K130),[1]CatGlob!$B:$B,0))))</f>
        <v>ALT_I_RE</v>
      </c>
      <c r="N130" s="402" t="str">
        <f t="shared" si="5"/>
        <v/>
      </c>
      <c r="O130" s="402">
        <f t="shared" si="4"/>
        <v>1</v>
      </c>
      <c r="P130" s="401" t="str">
        <f>IF(LEN(B130)&gt;8,INDEX([1]CatGlob!$X:$X,MATCH(M130,[1]CatGlob!$W:$W,0)),"")</f>
        <v>ALT</v>
      </c>
      <c r="Q130" s="403" t="str">
        <f>INDEX([1]CatGlob!P:P,MATCH(M130,[1]CatGlob!O:O,0))</f>
        <v>ALT</v>
      </c>
      <c r="R130" s="403"/>
      <c r="S130" s="403"/>
      <c r="T130" s="403" t="str">
        <f>INDEX([1]CatGlob!$D:$D,MATCH($M130,[1]CatGlob!$C:$C,0))</f>
        <v>PE</v>
      </c>
      <c r="U130" s="403" t="s">
        <v>619</v>
      </c>
      <c r="V130" s="404" t="str">
        <f>INDEX([1]CatGlob!$F:$F,MATCH($M130,[1]CatGlob!$C:$C,0))</f>
        <v>-</v>
      </c>
      <c r="W130" s="405"/>
      <c r="X130" s="406">
        <v>0</v>
      </c>
      <c r="Y130" s="407">
        <v>0</v>
      </c>
      <c r="Z130" s="408">
        <v>0</v>
      </c>
      <c r="AA130" s="407">
        <v>0</v>
      </c>
      <c r="AB130" s="408">
        <v>0</v>
      </c>
      <c r="AC130" s="407">
        <v>0</v>
      </c>
      <c r="AD130" s="408">
        <v>0</v>
      </c>
      <c r="AE130" s="407">
        <v>0</v>
      </c>
      <c r="AF130" s="408">
        <v>0</v>
      </c>
      <c r="AG130" s="407">
        <v>0</v>
      </c>
      <c r="AI130" s="406">
        <v>0</v>
      </c>
      <c r="AJ130" s="407">
        <v>0</v>
      </c>
      <c r="AK130" s="408">
        <v>0</v>
      </c>
      <c r="AL130" s="407">
        <v>0</v>
      </c>
      <c r="AM130" s="408">
        <v>0</v>
      </c>
      <c r="AN130" s="407">
        <v>0</v>
      </c>
      <c r="AO130" s="408">
        <v>0</v>
      </c>
      <c r="AP130" s="407">
        <v>0</v>
      </c>
      <c r="AQ130" s="408">
        <v>0</v>
      </c>
      <c r="AR130" s="407">
        <v>0</v>
      </c>
      <c r="AT130" s="406">
        <v>0</v>
      </c>
      <c r="AU130" s="407">
        <v>0</v>
      </c>
      <c r="AV130" s="408">
        <v>-3.0228381568229898E-3</v>
      </c>
      <c r="AW130" s="407">
        <v>0</v>
      </c>
      <c r="AX130" s="408">
        <v>0</v>
      </c>
      <c r="AY130" s="407">
        <v>0</v>
      </c>
      <c r="AZ130" s="408">
        <v>0</v>
      </c>
      <c r="BA130" s="407">
        <v>0</v>
      </c>
      <c r="BB130" s="408">
        <v>-1.3835061348626101E-3</v>
      </c>
      <c r="BC130" s="407">
        <v>0</v>
      </c>
    </row>
    <row r="131" spans="1:55" x14ac:dyDescent="0.35">
      <c r="A131" s="385" t="str" cm="1">
        <f t="array" ref="A131">IFERROR(_xlfn.IFS(AND(F131="Renta Variable",O131=1),IFERROR(MATCH(B131,[1]RV_Det!C:C,0),"Rev"),AND(J131="Corporativa",O131=1,I131="EM"),IFERROR(MATCH(B131,[1]RF_Corps!B:B,0),"Rev"),AND(F131="Alternativos",O131=1),IFERROR(MATCH(B131,[1]Rep4!C:C,0),"Rev")),"")</f>
        <v/>
      </c>
      <c r="B131" s="393" t="s">
        <v>903</v>
      </c>
      <c r="C131" s="409" t="s">
        <v>904</v>
      </c>
      <c r="D131" s="395"/>
      <c r="E131" s="396" t="str">
        <f>IF(B131="","",INDEX([1]CatGlob!$S:$S,IFERROR(MATCH(MID(B131,7,1),[1]CatGlob!$R:$R,0),MATCH(MID(B131,1,2),[1]CatGlob!$R:$R,0))))</f>
        <v>NSOL</v>
      </c>
      <c r="F131" s="397" t="s">
        <v>618</v>
      </c>
      <c r="G131" s="398" t="s">
        <v>229</v>
      </c>
      <c r="H131" s="399" t="s">
        <v>237</v>
      </c>
      <c r="I131" s="399" t="s">
        <v>237</v>
      </c>
      <c r="J131" s="399" t="s">
        <v>600</v>
      </c>
      <c r="K131" s="396" t="s">
        <v>600</v>
      </c>
      <c r="L131" s="400" t="str">
        <f>IF(ISERROR(MATCH(M131,M$10:M130,0)),M131,"")</f>
        <v/>
      </c>
      <c r="M131" s="401" t="str">
        <f>IF(B131="","",IF(ISERROR(MATCH(F131&amp;"_"&amp;G131&amp;"_"&amp;H131&amp;"_"&amp;I131&amp;"_"&amp;J131&amp;IF(K131="","","_"&amp;K131),[1]CatGlob!$B:$B,0)),F131&amp;"_"&amp;G131&amp;"_"&amp;H131&amp;"_"&amp;I131&amp;"_"&amp;J131&amp;IF(K131="","","_"&amp;K131),INDEX([1]CatGlob!$C:$C,MATCH(F131&amp;"_"&amp;G131&amp;"_"&amp;H131&amp;"_"&amp;I131&amp;"_"&amp;J131&amp;IF(K131="","","_"&amp;K131),[1]CatGlob!$B:$B,0))))</f>
        <v>ALT_I_PE_PE</v>
      </c>
      <c r="N131" s="402" t="str">
        <f t="shared" si="5"/>
        <v/>
      </c>
      <c r="O131" s="402" t="str">
        <f t="shared" si="4"/>
        <v/>
      </c>
      <c r="P131" s="401" t="str">
        <f>IF(LEN(B131)&gt;8,INDEX([1]CatGlob!$X:$X,MATCH(M131,[1]CatGlob!$W:$W,0)),"")</f>
        <v>ALT</v>
      </c>
      <c r="Q131" s="403" t="str">
        <f>INDEX([1]CatGlob!P:P,MATCH(M131,[1]CatGlob!O:O,0))</f>
        <v>ALT</v>
      </c>
      <c r="R131" s="403"/>
      <c r="S131" s="403"/>
      <c r="T131" s="403" t="str">
        <f>INDEX([1]CatGlob!$D:$D,MATCH($M131,[1]CatGlob!$C:$C,0))</f>
        <v>PE</v>
      </c>
      <c r="U131" s="403" t="s">
        <v>619</v>
      </c>
      <c r="V131" s="404" t="str">
        <f>INDEX([1]CatGlob!$F:$F,MATCH($M131,[1]CatGlob!$C:$C,0))</f>
        <v>-</v>
      </c>
      <c r="W131" s="405"/>
      <c r="X131" s="406">
        <v>0</v>
      </c>
      <c r="Y131" s="407">
        <v>0</v>
      </c>
      <c r="Z131" s="408">
        <v>0</v>
      </c>
      <c r="AA131" s="407">
        <v>0</v>
      </c>
      <c r="AB131" s="408">
        <v>0</v>
      </c>
      <c r="AC131" s="407">
        <v>0</v>
      </c>
      <c r="AD131" s="408">
        <v>0</v>
      </c>
      <c r="AE131" s="407">
        <v>0</v>
      </c>
      <c r="AF131" s="408">
        <v>0</v>
      </c>
      <c r="AG131" s="407">
        <v>0</v>
      </c>
      <c r="AI131" s="406">
        <v>0</v>
      </c>
      <c r="AJ131" s="407">
        <v>0</v>
      </c>
      <c r="AK131" s="408">
        <v>0</v>
      </c>
      <c r="AL131" s="407">
        <v>0</v>
      </c>
      <c r="AM131" s="408">
        <v>0</v>
      </c>
      <c r="AN131" s="407">
        <v>0</v>
      </c>
      <c r="AO131" s="408">
        <v>0</v>
      </c>
      <c r="AP131" s="407">
        <v>0</v>
      </c>
      <c r="AQ131" s="408">
        <v>0</v>
      </c>
      <c r="AR131" s="407">
        <v>0</v>
      </c>
      <c r="AT131" s="406">
        <v>0</v>
      </c>
      <c r="AU131" s="407">
        <v>0</v>
      </c>
      <c r="AV131" s="408">
        <v>0</v>
      </c>
      <c r="AW131" s="407">
        <v>0</v>
      </c>
      <c r="AX131" s="408">
        <v>0</v>
      </c>
      <c r="AY131" s="407">
        <v>0</v>
      </c>
      <c r="AZ131" s="408">
        <v>0</v>
      </c>
      <c r="BA131" s="407">
        <v>0</v>
      </c>
      <c r="BB131" s="408">
        <v>0</v>
      </c>
      <c r="BC131" s="407">
        <v>0</v>
      </c>
    </row>
    <row r="132" spans="1:55" x14ac:dyDescent="0.35">
      <c r="A132" s="385" t="str" cm="1">
        <f t="array" ref="A132">IFERROR(_xlfn.IFS(AND(F132="Renta Variable",O132=1),IFERROR(MATCH(B132,[1]RV_Det!C:C,0),"Rev"),AND(J132="Corporativa",O132=1,I132="EM"),IFERROR(MATCH(B132,[1]RF_Corps!B:B,0),"Rev"),AND(F132="Alternativos",O132=1),IFERROR(MATCH(B132,[1]Rep4!C:C,0),"Rev")),"")</f>
        <v/>
      </c>
      <c r="B132" s="393" t="s">
        <v>905</v>
      </c>
      <c r="C132" s="409" t="s">
        <v>906</v>
      </c>
      <c r="D132" s="395"/>
      <c r="E132" s="396" t="str">
        <f>IF(B132="","",INDEX([1]CatGlob!$S:$S,IFERROR(MATCH(MID(B132,7,1),[1]CatGlob!$R:$R,0),MATCH(MID(B132,1,2),[1]CatGlob!$R:$R,0))))</f>
        <v>NSOL</v>
      </c>
      <c r="F132" s="397" t="s">
        <v>618</v>
      </c>
      <c r="G132" s="398" t="s">
        <v>229</v>
      </c>
      <c r="H132" s="399" t="s">
        <v>237</v>
      </c>
      <c r="I132" s="399" t="s">
        <v>237</v>
      </c>
      <c r="J132" s="399" t="s">
        <v>600</v>
      </c>
      <c r="K132" s="396" t="s">
        <v>600</v>
      </c>
      <c r="L132" s="400" t="str">
        <f>IF(ISERROR(MATCH(M132,M$10:M131,0)),M132,"")</f>
        <v/>
      </c>
      <c r="M132" s="401" t="str">
        <f>IF(B132="","",IF(ISERROR(MATCH(F132&amp;"_"&amp;G132&amp;"_"&amp;H132&amp;"_"&amp;I132&amp;"_"&amp;J132&amp;IF(K132="","","_"&amp;K132),[1]CatGlob!$B:$B,0)),F132&amp;"_"&amp;G132&amp;"_"&amp;H132&amp;"_"&amp;I132&amp;"_"&amp;J132&amp;IF(K132="","","_"&amp;K132),INDEX([1]CatGlob!$C:$C,MATCH(F132&amp;"_"&amp;G132&amp;"_"&amp;H132&amp;"_"&amp;I132&amp;"_"&amp;J132&amp;IF(K132="","","_"&amp;K132),[1]CatGlob!$B:$B,0))))</f>
        <v>ALT_I_PE_PE</v>
      </c>
      <c r="N132" s="402" t="str">
        <f t="shared" si="5"/>
        <v/>
      </c>
      <c r="O132" s="402" t="str">
        <f t="shared" si="4"/>
        <v/>
      </c>
      <c r="P132" s="401" t="str">
        <f>IF(LEN(B132)&gt;8,INDEX([1]CatGlob!$X:$X,MATCH(M132,[1]CatGlob!$W:$W,0)),"")</f>
        <v>ALT</v>
      </c>
      <c r="Q132" s="403" t="str">
        <f>INDEX([1]CatGlob!P:P,MATCH(M132,[1]CatGlob!O:O,0))</f>
        <v>ALT</v>
      </c>
      <c r="R132" s="403"/>
      <c r="S132" s="403"/>
      <c r="T132" s="403" t="str">
        <f>INDEX([1]CatGlob!$D:$D,MATCH($M132,[1]CatGlob!$C:$C,0))</f>
        <v>PE</v>
      </c>
      <c r="U132" s="403" t="s">
        <v>619</v>
      </c>
      <c r="V132" s="404" t="str">
        <f>INDEX([1]CatGlob!$F:$F,MATCH($M132,[1]CatGlob!$C:$C,0))</f>
        <v>-</v>
      </c>
      <c r="W132" s="405"/>
      <c r="X132" s="406">
        <v>0</v>
      </c>
      <c r="Y132" s="407">
        <v>0</v>
      </c>
      <c r="Z132" s="408">
        <v>0</v>
      </c>
      <c r="AA132" s="407">
        <v>0</v>
      </c>
      <c r="AB132" s="408">
        <v>0</v>
      </c>
      <c r="AC132" s="407">
        <v>0</v>
      </c>
      <c r="AD132" s="408">
        <v>0</v>
      </c>
      <c r="AE132" s="407">
        <v>0</v>
      </c>
      <c r="AF132" s="408">
        <v>0</v>
      </c>
      <c r="AG132" s="407">
        <v>0</v>
      </c>
      <c r="AI132" s="406">
        <v>0</v>
      </c>
      <c r="AJ132" s="407">
        <v>0</v>
      </c>
      <c r="AK132" s="408">
        <v>0</v>
      </c>
      <c r="AL132" s="407">
        <v>0</v>
      </c>
      <c r="AM132" s="408">
        <v>0</v>
      </c>
      <c r="AN132" s="407">
        <v>0</v>
      </c>
      <c r="AO132" s="408">
        <v>0</v>
      </c>
      <c r="AP132" s="407">
        <v>0</v>
      </c>
      <c r="AQ132" s="408">
        <v>0</v>
      </c>
      <c r="AR132" s="407">
        <v>0</v>
      </c>
      <c r="AT132" s="406">
        <v>0</v>
      </c>
      <c r="AU132" s="407">
        <v>0</v>
      </c>
      <c r="AV132" s="408">
        <v>0</v>
      </c>
      <c r="AW132" s="407">
        <v>0</v>
      </c>
      <c r="AX132" s="408">
        <v>0</v>
      </c>
      <c r="AY132" s="407">
        <v>0</v>
      </c>
      <c r="AZ132" s="408">
        <v>0</v>
      </c>
      <c r="BA132" s="407">
        <v>0</v>
      </c>
      <c r="BB132" s="408">
        <v>0</v>
      </c>
      <c r="BC132" s="407">
        <v>0</v>
      </c>
    </row>
    <row r="133" spans="1:55" x14ac:dyDescent="0.35">
      <c r="A133" s="385" t="str" cm="1">
        <f t="array" ref="A133">IFERROR(_xlfn.IFS(AND(F133="Renta Variable",O133=1),IFERROR(MATCH(B133,[1]RV_Det!C:C,0),"Rev"),AND(J133="Corporativa",O133=1,I133="EM"),IFERROR(MATCH(B133,[1]RF_Corps!B:B,0),"Rev"),AND(F133="Alternativos",O133=1),IFERROR(MATCH(B133,[1]Rep4!C:C,0),"Rev")),"")</f>
        <v/>
      </c>
      <c r="B133" s="394" t="s">
        <v>907</v>
      </c>
      <c r="C133" s="409" t="s">
        <v>908</v>
      </c>
      <c r="D133" s="395"/>
      <c r="E133" s="396" t="str">
        <f>IF(B133="","",INDEX([1]CatGlob!$S:$S,IFERROR(MATCH(MID(B133,7,1),[1]CatGlob!$R:$R,0),MATCH(MID(B133,1,2),[1]CatGlob!$R:$R,0))))</f>
        <v>NSOL</v>
      </c>
      <c r="F133" s="397" t="s">
        <v>618</v>
      </c>
      <c r="G133" s="398" t="s">
        <v>258</v>
      </c>
      <c r="H133" s="399" t="s">
        <v>600</v>
      </c>
      <c r="I133" s="399" t="s">
        <v>600</v>
      </c>
      <c r="J133" s="399" t="s">
        <v>600</v>
      </c>
      <c r="K133" s="396" t="s">
        <v>600</v>
      </c>
      <c r="L133" s="400" t="str">
        <f>IF(ISERROR(MATCH(M133,M$10:M132,0)),M133,"")</f>
        <v>ALT_D</v>
      </c>
      <c r="M133" s="401" t="str">
        <f>IF(B133="","",IF(ISERROR(MATCH(F133&amp;"_"&amp;G133&amp;"_"&amp;H133&amp;"_"&amp;I133&amp;"_"&amp;J133&amp;IF(K133="","","_"&amp;K133),[1]CatGlob!$B:$B,0)),F133&amp;"_"&amp;G133&amp;"_"&amp;H133&amp;"_"&amp;I133&amp;"_"&amp;J133&amp;IF(K133="","","_"&amp;K133),INDEX([1]CatGlob!$C:$C,MATCH(F133&amp;"_"&amp;G133&amp;"_"&amp;H133&amp;"_"&amp;I133&amp;"_"&amp;J133&amp;IF(K133="","","_"&amp;K133),[1]CatGlob!$B:$B,0))))</f>
        <v>ALT_D</v>
      </c>
      <c r="N133" s="402" t="str">
        <f t="shared" si="5"/>
        <v/>
      </c>
      <c r="O133" s="402" t="str">
        <f t="shared" si="4"/>
        <v/>
      </c>
      <c r="P133" s="401" t="e">
        <f>IF(LEN(B133)&gt;8,INDEX([1]CatGlob!$X:$X,MATCH(M133,[1]CatGlob!$W:$W,0)),"")</f>
        <v>#N/A</v>
      </c>
      <c r="Q133" s="403" t="str">
        <f>INDEX([1]CatGlob!P:P,MATCH(M133,[1]CatGlob!O:O,0))</f>
        <v>ALT</v>
      </c>
      <c r="R133" s="403"/>
      <c r="S133" s="403"/>
      <c r="T133" s="403" t="str">
        <f>INDEX([1]CatGlob!$D:$D,MATCH($M133,[1]CatGlob!$C:$C,0))</f>
        <v>REIT</v>
      </c>
      <c r="U133" s="403" t="s">
        <v>619</v>
      </c>
      <c r="V133" s="404" t="str">
        <f>INDEX([1]CatGlob!$F:$F,MATCH($M133,[1]CatGlob!$C:$C,0))</f>
        <v>-</v>
      </c>
      <c r="W133" s="405"/>
      <c r="X133" s="406">
        <v>0</v>
      </c>
      <c r="Y133" s="407">
        <v>0</v>
      </c>
      <c r="Z133" s="408">
        <v>0</v>
      </c>
      <c r="AA133" s="407">
        <v>0</v>
      </c>
      <c r="AB133" s="408">
        <v>0</v>
      </c>
      <c r="AC133" s="407">
        <v>0</v>
      </c>
      <c r="AD133" s="408">
        <v>0</v>
      </c>
      <c r="AE133" s="407">
        <v>0</v>
      </c>
      <c r="AF133" s="408">
        <v>0</v>
      </c>
      <c r="AG133" s="407">
        <v>0</v>
      </c>
      <c r="AI133" s="406">
        <v>0</v>
      </c>
      <c r="AJ133" s="407">
        <v>0</v>
      </c>
      <c r="AK133" s="408">
        <v>0</v>
      </c>
      <c r="AL133" s="407">
        <v>0</v>
      </c>
      <c r="AM133" s="408">
        <v>0</v>
      </c>
      <c r="AN133" s="407">
        <v>0</v>
      </c>
      <c r="AO133" s="408">
        <v>0</v>
      </c>
      <c r="AP133" s="407">
        <v>0</v>
      </c>
      <c r="AQ133" s="408">
        <v>0</v>
      </c>
      <c r="AR133" s="407">
        <v>0</v>
      </c>
      <c r="AT133" s="406">
        <v>0</v>
      </c>
      <c r="AU133" s="407">
        <v>0</v>
      </c>
      <c r="AV133" s="408">
        <v>0</v>
      </c>
      <c r="AW133" s="407">
        <v>0</v>
      </c>
      <c r="AX133" s="408">
        <v>0</v>
      </c>
      <c r="AY133" s="407">
        <v>0</v>
      </c>
      <c r="AZ133" s="408">
        <v>0</v>
      </c>
      <c r="BA133" s="407">
        <v>0</v>
      </c>
      <c r="BB133" s="408">
        <v>0</v>
      </c>
      <c r="BC133" s="407">
        <v>0</v>
      </c>
    </row>
    <row r="134" spans="1:55" x14ac:dyDescent="0.35">
      <c r="A134" s="385" t="str" cm="1">
        <f t="array" ref="A134">IFERROR(_xlfn.IFS(AND(F134="Renta Variable",O134=1),IFERROR(MATCH(B134,[1]RV_Det!C:C,0),"Rev"),AND(J134="Corporativa",O134=1,I134="EM"),IFERROR(MATCH(B134,[1]RF_Corps!B:B,0),"Rev"),AND(F134="Alternativos",O134=1),IFERROR(MATCH(B134,[1]Rep4!C:C,0),"Rev")),"")</f>
        <v/>
      </c>
      <c r="B134" s="394" t="s">
        <v>909</v>
      </c>
      <c r="C134" s="409" t="s">
        <v>910</v>
      </c>
      <c r="D134" s="395"/>
      <c r="E134" s="396" t="str">
        <f>IF(B134="","",INDEX([1]CatGlob!$S:$S,IFERROR(MATCH(MID(B134,7,1),[1]CatGlob!$R:$R,0),MATCH(MID(B134,1,2),[1]CatGlob!$R:$R,0))))</f>
        <v>NSOL</v>
      </c>
      <c r="F134" s="397" t="s">
        <v>618</v>
      </c>
      <c r="G134" s="398" t="s">
        <v>258</v>
      </c>
      <c r="H134" s="399" t="s">
        <v>600</v>
      </c>
      <c r="I134" s="399" t="s">
        <v>600</v>
      </c>
      <c r="J134" s="399" t="s">
        <v>600</v>
      </c>
      <c r="K134" s="396" t="s">
        <v>600</v>
      </c>
      <c r="L134" s="400" t="str">
        <f>IF(ISERROR(MATCH(M134,M$10:M133,0)),M134,"")</f>
        <v/>
      </c>
      <c r="M134" s="401" t="str">
        <f>IF(B134="","",IF(ISERROR(MATCH(F134&amp;"_"&amp;G134&amp;"_"&amp;H134&amp;"_"&amp;I134&amp;"_"&amp;J134&amp;IF(K134="","","_"&amp;K134),[1]CatGlob!$B:$B,0)),F134&amp;"_"&amp;G134&amp;"_"&amp;H134&amp;"_"&amp;I134&amp;"_"&amp;J134&amp;IF(K134="","","_"&amp;K134),INDEX([1]CatGlob!$C:$C,MATCH(F134&amp;"_"&amp;G134&amp;"_"&amp;H134&amp;"_"&amp;I134&amp;"_"&amp;J134&amp;IF(K134="","","_"&amp;K134),[1]CatGlob!$B:$B,0))))</f>
        <v>ALT_D</v>
      </c>
      <c r="N134" s="402" t="str">
        <f t="shared" si="5"/>
        <v/>
      </c>
      <c r="O134" s="402" t="str">
        <f t="shared" si="4"/>
        <v/>
      </c>
      <c r="P134" s="401" t="e">
        <f>IF(LEN(B134)&gt;8,INDEX([1]CatGlob!$X:$X,MATCH(M134,[1]CatGlob!$W:$W,0)),"")</f>
        <v>#N/A</v>
      </c>
      <c r="Q134" s="403" t="str">
        <f>INDEX([1]CatGlob!P:P,MATCH(M134,[1]CatGlob!O:O,0))</f>
        <v>ALT</v>
      </c>
      <c r="R134" s="403"/>
      <c r="S134" s="403"/>
      <c r="T134" s="403" t="str">
        <f>INDEX([1]CatGlob!$D:$D,MATCH($M134,[1]CatGlob!$C:$C,0))</f>
        <v>REIT</v>
      </c>
      <c r="U134" s="403" t="s">
        <v>644</v>
      </c>
      <c r="V134" s="404" t="str">
        <f>INDEX([1]CatGlob!$F:$F,MATCH($M134,[1]CatGlob!$C:$C,0))</f>
        <v>-</v>
      </c>
      <c r="W134" s="405"/>
      <c r="X134" s="406">
        <v>0</v>
      </c>
      <c r="Y134" s="407">
        <v>0</v>
      </c>
      <c r="Z134" s="408">
        <v>0</v>
      </c>
      <c r="AA134" s="407">
        <v>0</v>
      </c>
      <c r="AB134" s="408">
        <v>0</v>
      </c>
      <c r="AC134" s="407">
        <v>0</v>
      </c>
      <c r="AD134" s="408">
        <v>0</v>
      </c>
      <c r="AE134" s="407">
        <v>0</v>
      </c>
      <c r="AF134" s="408">
        <v>0</v>
      </c>
      <c r="AG134" s="407">
        <v>0</v>
      </c>
      <c r="AI134" s="406">
        <v>0</v>
      </c>
      <c r="AJ134" s="407">
        <v>0</v>
      </c>
      <c r="AK134" s="408">
        <v>0</v>
      </c>
      <c r="AL134" s="407">
        <v>0</v>
      </c>
      <c r="AM134" s="408">
        <v>0</v>
      </c>
      <c r="AN134" s="407">
        <v>0</v>
      </c>
      <c r="AO134" s="408">
        <v>0</v>
      </c>
      <c r="AP134" s="407">
        <v>0</v>
      </c>
      <c r="AQ134" s="408">
        <v>0</v>
      </c>
      <c r="AR134" s="407">
        <v>0</v>
      </c>
      <c r="AT134" s="406">
        <v>0</v>
      </c>
      <c r="AU134" s="407">
        <v>0</v>
      </c>
      <c r="AV134" s="408">
        <v>0</v>
      </c>
      <c r="AW134" s="407">
        <v>0</v>
      </c>
      <c r="AX134" s="408">
        <v>0</v>
      </c>
      <c r="AY134" s="407">
        <v>0</v>
      </c>
      <c r="AZ134" s="408">
        <v>0</v>
      </c>
      <c r="BA134" s="407">
        <v>0</v>
      </c>
      <c r="BB134" s="408">
        <v>0</v>
      </c>
      <c r="BC134" s="407">
        <v>0</v>
      </c>
    </row>
    <row r="135" spans="1:55" x14ac:dyDescent="0.35">
      <c r="A135" s="385" t="str" cm="1">
        <f t="array" ref="A135">IFERROR(_xlfn.IFS(AND(F135="Renta Variable",O135=1),IFERROR(MATCH(B135,[1]RV_Det!C:C,0),"Rev"),AND(J135="Corporativa",O135=1,I135="EM"),IFERROR(MATCH(B135,[1]RF_Corps!B:B,0),"Rev"),AND(F135="Alternativos",O135=1),IFERROR(MATCH(B135,[1]Rep4!C:C,0),"Rev")),"")</f>
        <v/>
      </c>
      <c r="B135" s="394" t="s">
        <v>911</v>
      </c>
      <c r="C135" s="409" t="s">
        <v>912</v>
      </c>
      <c r="D135" s="395"/>
      <c r="E135" s="396" t="str">
        <f>IF(B135="","",INDEX([1]CatGlob!$S:$S,IFERROR(MATCH(MID(B135,7,1),[1]CatGlob!$R:$R,0),MATCH(MID(B135,1,2),[1]CatGlob!$R:$R,0))))</f>
        <v>NSOL</v>
      </c>
      <c r="F135" s="397" t="s">
        <v>618</v>
      </c>
      <c r="G135" s="398" t="s">
        <v>258</v>
      </c>
      <c r="H135" s="399" t="s">
        <v>600</v>
      </c>
      <c r="I135" s="399" t="s">
        <v>600</v>
      </c>
      <c r="J135" s="399" t="s">
        <v>600</v>
      </c>
      <c r="K135" s="396" t="s">
        <v>600</v>
      </c>
      <c r="L135" s="400" t="str">
        <f>IF(ISERROR(MATCH(M135,M$10:M134,0)),M135,"")</f>
        <v/>
      </c>
      <c r="M135" s="401" t="str">
        <f>IF(B135="","",IF(ISERROR(MATCH(F135&amp;"_"&amp;G135&amp;"_"&amp;H135&amp;"_"&amp;I135&amp;"_"&amp;J135&amp;IF(K135="","","_"&amp;K135),[1]CatGlob!$B:$B,0)),F135&amp;"_"&amp;G135&amp;"_"&amp;H135&amp;"_"&amp;I135&amp;"_"&amp;J135&amp;IF(K135="","","_"&amp;K135),INDEX([1]CatGlob!$C:$C,MATCH(F135&amp;"_"&amp;G135&amp;"_"&amp;H135&amp;"_"&amp;I135&amp;"_"&amp;J135&amp;IF(K135="","","_"&amp;K135),[1]CatGlob!$B:$B,0))))</f>
        <v>ALT_D</v>
      </c>
      <c r="N135" s="402" t="str">
        <f t="shared" si="5"/>
        <v/>
      </c>
      <c r="O135" s="402" t="str">
        <f t="shared" si="4"/>
        <v/>
      </c>
      <c r="P135" s="401" t="e">
        <f>IF(LEN(B135)&gt;8,INDEX([1]CatGlob!$X:$X,MATCH(M135,[1]CatGlob!$W:$W,0)),"")</f>
        <v>#N/A</v>
      </c>
      <c r="Q135" s="403" t="str">
        <f>INDEX([1]CatGlob!P:P,MATCH(M135,[1]CatGlob!O:O,0))</f>
        <v>ALT</v>
      </c>
      <c r="R135" s="403"/>
      <c r="S135" s="403"/>
      <c r="T135" s="403" t="str">
        <f>INDEX([1]CatGlob!$D:$D,MATCH($M135,[1]CatGlob!$C:$C,0))</f>
        <v>REIT</v>
      </c>
      <c r="U135" s="403" t="s">
        <v>913</v>
      </c>
      <c r="V135" s="404" t="str">
        <f>INDEX([1]CatGlob!$F:$F,MATCH($M135,[1]CatGlob!$C:$C,0))</f>
        <v>-</v>
      </c>
      <c r="W135" s="405"/>
      <c r="X135" s="406">
        <v>0</v>
      </c>
      <c r="Y135" s="407">
        <v>0</v>
      </c>
      <c r="Z135" s="408">
        <v>0</v>
      </c>
      <c r="AA135" s="407">
        <v>0</v>
      </c>
      <c r="AB135" s="408">
        <v>0</v>
      </c>
      <c r="AC135" s="407">
        <v>0</v>
      </c>
      <c r="AD135" s="408">
        <v>0</v>
      </c>
      <c r="AE135" s="407">
        <v>0</v>
      </c>
      <c r="AF135" s="408">
        <v>0</v>
      </c>
      <c r="AG135" s="407">
        <v>0</v>
      </c>
      <c r="AI135" s="406">
        <v>0</v>
      </c>
      <c r="AJ135" s="407">
        <v>0</v>
      </c>
      <c r="AK135" s="408">
        <v>0</v>
      </c>
      <c r="AL135" s="407">
        <v>0</v>
      </c>
      <c r="AM135" s="408">
        <v>0</v>
      </c>
      <c r="AN135" s="407">
        <v>0</v>
      </c>
      <c r="AO135" s="408">
        <v>0</v>
      </c>
      <c r="AP135" s="407">
        <v>0</v>
      </c>
      <c r="AQ135" s="408">
        <v>0</v>
      </c>
      <c r="AR135" s="407">
        <v>0</v>
      </c>
      <c r="AT135" s="406">
        <v>0</v>
      </c>
      <c r="AU135" s="407">
        <v>0</v>
      </c>
      <c r="AV135" s="408">
        <v>0</v>
      </c>
      <c r="AW135" s="407">
        <v>0</v>
      </c>
      <c r="AX135" s="408">
        <v>0</v>
      </c>
      <c r="AY135" s="407">
        <v>0</v>
      </c>
      <c r="AZ135" s="408">
        <v>0</v>
      </c>
      <c r="BA135" s="407">
        <v>0</v>
      </c>
      <c r="BB135" s="408">
        <v>0</v>
      </c>
      <c r="BC135" s="407">
        <v>0</v>
      </c>
    </row>
    <row r="136" spans="1:55" x14ac:dyDescent="0.35">
      <c r="A136" s="385" t="str" cm="1">
        <f t="array" ref="A136">IFERROR(_xlfn.IFS(AND(F136="Renta Variable",O136=1),IFERROR(MATCH(B136,[1]RV_Det!C:C,0),"Rev"),AND(J136="Corporativa",O136=1,I136="EM"),IFERROR(MATCH(B136,[1]RF_Corps!B:B,0),"Rev"),AND(F136="Alternativos",O136=1),IFERROR(MATCH(B136,[1]Rep4!C:C,0),"Rev")),"")</f>
        <v/>
      </c>
      <c r="B136" s="394" t="s">
        <v>914</v>
      </c>
      <c r="C136" s="409" t="s">
        <v>915</v>
      </c>
      <c r="D136" s="395" t="s">
        <v>916</v>
      </c>
      <c r="E136" s="396" t="str">
        <f>IF(B136="","",INDEX([1]CatGlob!$S:$S,IFERROR(MATCH(MID(B136,7,1),[1]CatGlob!$R:$R,0),MATCH(MID(B136,1,2),[1]CatGlob!$R:$R,0))))</f>
        <v>NSOL</v>
      </c>
      <c r="F136" s="397" t="s">
        <v>618</v>
      </c>
      <c r="G136" s="398" t="s">
        <v>228</v>
      </c>
      <c r="H136" s="399" t="s">
        <v>133</v>
      </c>
      <c r="I136" s="399" t="s">
        <v>600</v>
      </c>
      <c r="J136" s="399" t="s">
        <v>600</v>
      </c>
      <c r="K136" s="396" t="s">
        <v>600</v>
      </c>
      <c r="L136" s="400" t="str">
        <f>IF(ISERROR(MATCH(M136,M$10:M135,0)),M136,"")</f>
        <v>ALT_L_INF</v>
      </c>
      <c r="M136" s="401" t="str">
        <f>IF(B136="","",IF(ISERROR(MATCH(F136&amp;"_"&amp;G136&amp;"_"&amp;H136&amp;"_"&amp;I136&amp;"_"&amp;J136&amp;IF(K136="","","_"&amp;K136),[1]CatGlob!$B:$B,0)),F136&amp;"_"&amp;G136&amp;"_"&amp;H136&amp;"_"&amp;I136&amp;"_"&amp;J136&amp;IF(K136="","","_"&amp;K136),INDEX([1]CatGlob!$C:$C,MATCH(F136&amp;"_"&amp;G136&amp;"_"&amp;H136&amp;"_"&amp;I136&amp;"_"&amp;J136&amp;IF(K136="","","_"&amp;K136),[1]CatGlob!$B:$B,0))))</f>
        <v>ALT_L_INF</v>
      </c>
      <c r="N136" s="402" t="str">
        <f t="shared" si="5"/>
        <v/>
      </c>
      <c r="O136" s="402" t="str">
        <f t="shared" si="4"/>
        <v/>
      </c>
      <c r="P136" s="401" t="str">
        <f>IF(LEN(B136)&gt;8,INDEX([1]CatGlob!$X:$X,MATCH(M136,[1]CatGlob!$W:$W,0)),"")</f>
        <v>ALT</v>
      </c>
      <c r="Q136" s="403" t="str">
        <f>INDEX([1]CatGlob!P:P,MATCH(M136,[1]CatGlob!O:O,0))</f>
        <v>ALT</v>
      </c>
      <c r="R136" s="403" t="s">
        <v>601</v>
      </c>
      <c r="S136" s="403" t="s">
        <v>601</v>
      </c>
      <c r="T136" s="403" t="str">
        <f>INDEX([1]CatGlob!$D:$D,MATCH($M136,[1]CatGlob!$C:$C,0))</f>
        <v>REIT</v>
      </c>
      <c r="U136" s="403" t="s">
        <v>644</v>
      </c>
      <c r="V136" s="404" t="str">
        <f>INDEX([1]CatGlob!$F:$F,MATCH($M136,[1]CatGlob!$C:$C,0))</f>
        <v>-</v>
      </c>
      <c r="W136" s="405"/>
      <c r="X136" s="406">
        <v>0</v>
      </c>
      <c r="Y136" s="407">
        <v>0</v>
      </c>
      <c r="Z136" s="408">
        <v>0</v>
      </c>
      <c r="AA136" s="407">
        <v>0</v>
      </c>
      <c r="AB136" s="408">
        <v>0</v>
      </c>
      <c r="AC136" s="407">
        <v>0</v>
      </c>
      <c r="AD136" s="408">
        <v>0</v>
      </c>
      <c r="AE136" s="407">
        <v>0</v>
      </c>
      <c r="AF136" s="408">
        <v>0</v>
      </c>
      <c r="AG136" s="407">
        <v>0</v>
      </c>
      <c r="AI136" s="406">
        <v>0</v>
      </c>
      <c r="AJ136" s="407">
        <v>0</v>
      </c>
      <c r="AK136" s="408">
        <v>0</v>
      </c>
      <c r="AL136" s="407">
        <v>0</v>
      </c>
      <c r="AM136" s="408">
        <v>0</v>
      </c>
      <c r="AN136" s="407">
        <v>0</v>
      </c>
      <c r="AO136" s="408">
        <v>0</v>
      </c>
      <c r="AP136" s="407">
        <v>0</v>
      </c>
      <c r="AQ136" s="408">
        <v>0</v>
      </c>
      <c r="AR136" s="407">
        <v>0</v>
      </c>
      <c r="AT136" s="406">
        <v>0</v>
      </c>
      <c r="AU136" s="407">
        <v>0</v>
      </c>
      <c r="AV136" s="408">
        <v>0</v>
      </c>
      <c r="AW136" s="407">
        <v>0</v>
      </c>
      <c r="AX136" s="408">
        <v>0</v>
      </c>
      <c r="AY136" s="407">
        <v>0</v>
      </c>
      <c r="AZ136" s="408">
        <v>0</v>
      </c>
      <c r="BA136" s="407">
        <v>0</v>
      </c>
      <c r="BB136" s="408">
        <v>0</v>
      </c>
      <c r="BC136" s="407">
        <v>0</v>
      </c>
    </row>
    <row r="137" spans="1:55" x14ac:dyDescent="0.35">
      <c r="A137" s="385" cm="1">
        <f t="array" ref="A137">IFERROR(_xlfn.IFS(AND(F137="Renta Variable",O137=1),IFERROR(MATCH(B137,[1]RV_Det!C:C,0),"Rev"),AND(J137="Corporativa",O137=1,I137="EM"),IFERROR(MATCH(B137,[1]RF_Corps!B:B,0),"Rev"),AND(F137="Alternativos",O137=1),IFERROR(MATCH(B137,[1]Rep4!C:C,0),"Rev")),"")</f>
        <v>67</v>
      </c>
      <c r="B137" s="394" t="s">
        <v>917</v>
      </c>
      <c r="C137" s="409" t="s">
        <v>918</v>
      </c>
      <c r="D137" s="395" t="s">
        <v>916</v>
      </c>
      <c r="E137" s="396" t="str">
        <f>IF(B137="","",INDEX([1]CatGlob!$S:$S,IFERROR(MATCH(MID(B137,7,1),[1]CatGlob!$R:$R,0),MATCH(MID(B137,1,2),[1]CatGlob!$R:$R,0))))</f>
        <v>DOL</v>
      </c>
      <c r="F137" s="397" t="s">
        <v>618</v>
      </c>
      <c r="G137" s="398" t="s">
        <v>228</v>
      </c>
      <c r="H137" s="399" t="s">
        <v>133</v>
      </c>
      <c r="I137" s="399" t="s">
        <v>600</v>
      </c>
      <c r="J137" s="399" t="s">
        <v>600</v>
      </c>
      <c r="K137" s="396" t="s">
        <v>600</v>
      </c>
      <c r="L137" s="400" t="str">
        <f>IF(ISERROR(MATCH(M137,M$10:M136,0)),M137,"")</f>
        <v/>
      </c>
      <c r="M137" s="401" t="str">
        <f>IF(B137="","",IF(ISERROR(MATCH(F137&amp;"_"&amp;G137&amp;"_"&amp;H137&amp;"_"&amp;I137&amp;"_"&amp;J137&amp;IF(K137="","","_"&amp;K137),[1]CatGlob!$B:$B,0)),F137&amp;"_"&amp;G137&amp;"_"&amp;H137&amp;"_"&amp;I137&amp;"_"&amp;J137&amp;IF(K137="","","_"&amp;K137),INDEX([1]CatGlob!$C:$C,MATCH(F137&amp;"_"&amp;G137&amp;"_"&amp;H137&amp;"_"&amp;I137&amp;"_"&amp;J137&amp;IF(K137="","","_"&amp;K137),[1]CatGlob!$B:$B,0))))</f>
        <v>ALT_L_INF</v>
      </c>
      <c r="N137" s="402" t="str">
        <f t="shared" si="5"/>
        <v/>
      </c>
      <c r="O137" s="402">
        <f t="shared" si="4"/>
        <v>1</v>
      </c>
      <c r="P137" s="401" t="str">
        <f>IF(LEN(B137)&gt;8,INDEX([1]CatGlob!$X:$X,MATCH(M137,[1]CatGlob!$W:$W,0)),"")</f>
        <v>ALT</v>
      </c>
      <c r="Q137" s="403" t="str">
        <f>INDEX([1]CatGlob!P:P,MATCH(M137,[1]CatGlob!O:O,0))</f>
        <v>ALT</v>
      </c>
      <c r="R137" s="403" t="s">
        <v>601</v>
      </c>
      <c r="S137" s="403" t="s">
        <v>601</v>
      </c>
      <c r="T137" s="403" t="str">
        <f>INDEX([1]CatGlob!$D:$D,MATCH($M137,[1]CatGlob!$C:$C,0))</f>
        <v>REIT</v>
      </c>
      <c r="U137" s="403" t="s">
        <v>644</v>
      </c>
      <c r="V137" s="404" t="str">
        <f>INDEX([1]CatGlob!$F:$F,MATCH($M137,[1]CatGlob!$C:$C,0))</f>
        <v>-</v>
      </c>
      <c r="W137" s="405"/>
      <c r="X137" s="406">
        <v>0</v>
      </c>
      <c r="Y137" s="407">
        <v>0</v>
      </c>
      <c r="Z137" s="408">
        <v>0</v>
      </c>
      <c r="AA137" s="407">
        <v>0</v>
      </c>
      <c r="AB137" s="408">
        <v>0</v>
      </c>
      <c r="AC137" s="407">
        <v>0</v>
      </c>
      <c r="AD137" s="408">
        <v>-2.7181081584574499E-6</v>
      </c>
      <c r="AE137" s="407">
        <v>1.9175091292567001E-4</v>
      </c>
      <c r="AF137" s="408">
        <v>-9.8364503650083691E-7</v>
      </c>
      <c r="AG137" s="407">
        <v>6.9391953060057794E-5</v>
      </c>
      <c r="AI137" s="406">
        <v>7.2963212776097196E-4</v>
      </c>
      <c r="AJ137" s="407">
        <v>-5.1472427928800399E-2</v>
      </c>
      <c r="AK137" s="408">
        <v>7.2963212776097196E-4</v>
      </c>
      <c r="AL137" s="407">
        <v>-5.1472427928800399E-2</v>
      </c>
      <c r="AM137" s="408">
        <v>7.2963212776097196E-4</v>
      </c>
      <c r="AN137" s="407">
        <v>-5.1472427928800399E-2</v>
      </c>
      <c r="AO137" s="408">
        <v>-4.7865308233430002E-4</v>
      </c>
      <c r="AP137" s="407">
        <v>3.3766929039558101E-2</v>
      </c>
      <c r="AQ137" s="408">
        <v>4.0713509925198601E-4</v>
      </c>
      <c r="AR137" s="407">
        <v>-2.8721641024651499E-2</v>
      </c>
      <c r="AT137" s="406">
        <v>1.6666244967470901E-3</v>
      </c>
      <c r="AU137" s="407">
        <v>-0.117573234550417</v>
      </c>
      <c r="AV137" s="408">
        <v>1.6666244967470901E-3</v>
      </c>
      <c r="AW137" s="407">
        <v>-0.117573234550417</v>
      </c>
      <c r="AX137" s="408">
        <v>1.6666244967470901E-3</v>
      </c>
      <c r="AY137" s="407">
        <v>-0.117573234550417</v>
      </c>
      <c r="AZ137" s="408">
        <v>1.4614120571260999E-3</v>
      </c>
      <c r="BA137" s="407">
        <v>-0.103096374080014</v>
      </c>
      <c r="BB137" s="408">
        <v>1.6065841165556799E-3</v>
      </c>
      <c r="BC137" s="407">
        <v>-0.11333764236006801</v>
      </c>
    </row>
    <row r="138" spans="1:55" x14ac:dyDescent="0.35">
      <c r="A138" s="385" cm="1">
        <f t="array" ref="A138">IFERROR(_xlfn.IFS(AND(F138="Renta Variable",O138=1),IFERROR(MATCH(B138,[1]RV_Det!C:C,0),"Rev"),AND(J138="Corporativa",O138=1,I138="EM"),IFERROR(MATCH(B138,[1]RF_Corps!B:B,0),"Rev"),AND(F138="Alternativos",O138=1),IFERROR(MATCH(B138,[1]Rep4!C:C,0),"Rev")),"")</f>
        <v>68</v>
      </c>
      <c r="B138" s="394" t="s">
        <v>919</v>
      </c>
      <c r="C138" s="409" t="s">
        <v>918</v>
      </c>
      <c r="D138" s="395" t="s">
        <v>920</v>
      </c>
      <c r="E138" s="396" t="str">
        <f>IF(B138="","",INDEX([1]CatGlob!$S:$S,IFERROR(MATCH(MID(B138,7,1),[1]CatGlob!$R:$R,0),MATCH(MID(B138,1,2),[1]CatGlob!$R:$R,0))))</f>
        <v>DOL</v>
      </c>
      <c r="F138" s="397" t="s">
        <v>618</v>
      </c>
      <c r="G138" s="398" t="s">
        <v>228</v>
      </c>
      <c r="H138" s="399" t="s">
        <v>133</v>
      </c>
      <c r="I138" s="399" t="s">
        <v>600</v>
      </c>
      <c r="J138" s="399" t="s">
        <v>600</v>
      </c>
      <c r="K138" s="396" t="s">
        <v>600</v>
      </c>
      <c r="L138" s="400" t="str">
        <f>IF(ISERROR(MATCH(M138,M$10:M137,0)),M138,"")</f>
        <v/>
      </c>
      <c r="M138" s="401" t="str">
        <f>IF(B138="","",IF(ISERROR(MATCH(F138&amp;"_"&amp;G138&amp;"_"&amp;H138&amp;"_"&amp;I138&amp;"_"&amp;J138&amp;IF(K138="","","_"&amp;K138),[1]CatGlob!$B:$B,0)),F138&amp;"_"&amp;G138&amp;"_"&amp;H138&amp;"_"&amp;I138&amp;"_"&amp;J138&amp;IF(K138="","","_"&amp;K138),INDEX([1]CatGlob!$C:$C,MATCH(F138&amp;"_"&amp;G138&amp;"_"&amp;H138&amp;"_"&amp;I138&amp;"_"&amp;J138&amp;IF(K138="","","_"&amp;K138),[1]CatGlob!$B:$B,0))))</f>
        <v>ALT_L_INF</v>
      </c>
      <c r="N138" s="402" t="str">
        <f t="shared" si="5"/>
        <v/>
      </c>
      <c r="O138" s="402">
        <f t="shared" si="4"/>
        <v>1</v>
      </c>
      <c r="P138" s="401" t="str">
        <f>IF(LEN(B138)&gt;8,INDEX([1]CatGlob!$X:$X,MATCH(M138,[1]CatGlob!$W:$W,0)),"")</f>
        <v>ALT</v>
      </c>
      <c r="Q138" s="403" t="str">
        <f>INDEX([1]CatGlob!P:P,MATCH(M138,[1]CatGlob!O:O,0))</f>
        <v>ALT</v>
      </c>
      <c r="R138" s="403" t="s">
        <v>601</v>
      </c>
      <c r="S138" s="403" t="s">
        <v>601</v>
      </c>
      <c r="T138" s="403" t="str">
        <f>INDEX([1]CatGlob!$D:$D,MATCH($M138,[1]CatGlob!$C:$C,0))</f>
        <v>REIT</v>
      </c>
      <c r="U138" s="403" t="s">
        <v>644</v>
      </c>
      <c r="V138" s="404" t="str">
        <f>INDEX([1]CatGlob!$F:$F,MATCH($M138,[1]CatGlob!$C:$C,0))</f>
        <v>-</v>
      </c>
      <c r="W138" s="405"/>
      <c r="X138" s="406">
        <v>0</v>
      </c>
      <c r="Y138" s="407">
        <v>0</v>
      </c>
      <c r="Z138" s="408">
        <v>0</v>
      </c>
      <c r="AA138" s="407">
        <v>0</v>
      </c>
      <c r="AB138" s="408">
        <v>0</v>
      </c>
      <c r="AC138" s="407">
        <v>0</v>
      </c>
      <c r="AD138" s="408">
        <v>0</v>
      </c>
      <c r="AE138" s="407">
        <v>0</v>
      </c>
      <c r="AF138" s="408">
        <v>0</v>
      </c>
      <c r="AG138" s="407">
        <v>0</v>
      </c>
      <c r="AI138" s="406">
        <v>4.0568446354529901E-3</v>
      </c>
      <c r="AJ138" s="407">
        <v>-0.26937516501179798</v>
      </c>
      <c r="AK138" s="408">
        <v>4.0568446354529901E-3</v>
      </c>
      <c r="AL138" s="407">
        <v>-0.26937516501179798</v>
      </c>
      <c r="AM138" s="408">
        <v>4.0568446354529901E-3</v>
      </c>
      <c r="AN138" s="407">
        <v>-0.26937516501179798</v>
      </c>
      <c r="AO138" s="408">
        <v>-2.8280817075932298E-4</v>
      </c>
      <c r="AP138" s="407">
        <v>1.8778510026962202E-2</v>
      </c>
      <c r="AQ138" s="408">
        <v>2.8985708081553799E-3</v>
      </c>
      <c r="AR138" s="407">
        <v>-0.192465588384094</v>
      </c>
      <c r="AT138" s="406">
        <v>0</v>
      </c>
      <c r="AU138" s="407">
        <v>0</v>
      </c>
      <c r="AV138" s="408">
        <v>0</v>
      </c>
      <c r="AW138" s="407">
        <v>0</v>
      </c>
      <c r="AX138" s="408">
        <v>0</v>
      </c>
      <c r="AY138" s="407">
        <v>0</v>
      </c>
      <c r="AZ138" s="408">
        <v>0</v>
      </c>
      <c r="BA138" s="407">
        <v>0</v>
      </c>
      <c r="BB138" s="408">
        <v>0</v>
      </c>
      <c r="BC138" s="407">
        <v>0</v>
      </c>
    </row>
    <row r="139" spans="1:55" x14ac:dyDescent="0.35">
      <c r="A139" s="385" cm="1">
        <f t="array" ref="A139">IFERROR(_xlfn.IFS(AND(F139="Renta Variable",O139=1),IFERROR(MATCH(B139,[1]RV_Det!C:C,0),"Rev"),AND(J139="Corporativa",O139=1,I139="EM"),IFERROR(MATCH(B139,[1]RF_Corps!B:B,0),"Rev"),AND(F139="Alternativos",O139=1),IFERROR(MATCH(B139,[1]Rep4!C:C,0),"Rev")),"")</f>
        <v>69</v>
      </c>
      <c r="B139" s="394" t="s">
        <v>921</v>
      </c>
      <c r="C139" s="409" t="s">
        <v>922</v>
      </c>
      <c r="D139" s="395" t="s">
        <v>923</v>
      </c>
      <c r="E139" s="396" t="str">
        <f>IF(B139="","",INDEX([1]CatGlob!$S:$S,IFERROR(MATCH(MID(B139,7,1),[1]CatGlob!$R:$R,0),MATCH(MID(B139,1,2),[1]CatGlob!$R:$R,0))))</f>
        <v>DOL</v>
      </c>
      <c r="F139" s="397" t="s">
        <v>618</v>
      </c>
      <c r="G139" s="398" t="s">
        <v>228</v>
      </c>
      <c r="H139" s="399" t="s">
        <v>133</v>
      </c>
      <c r="I139" s="399" t="s">
        <v>600</v>
      </c>
      <c r="J139" s="399" t="s">
        <v>600</v>
      </c>
      <c r="K139" s="396" t="s">
        <v>600</v>
      </c>
      <c r="L139" s="400" t="str">
        <f>IF(ISERROR(MATCH(M139,M$10:M138,0)),M139,"")</f>
        <v/>
      </c>
      <c r="M139" s="401" t="str">
        <f>IF(B139="","",IF(ISERROR(MATCH(F139&amp;"_"&amp;G139&amp;"_"&amp;H139&amp;"_"&amp;I139&amp;"_"&amp;J139&amp;IF(K139="","","_"&amp;K139),[1]CatGlob!$B:$B,0)),F139&amp;"_"&amp;G139&amp;"_"&amp;H139&amp;"_"&amp;I139&amp;"_"&amp;J139&amp;IF(K139="","","_"&amp;K139),INDEX([1]CatGlob!$C:$C,MATCH(F139&amp;"_"&amp;G139&amp;"_"&amp;H139&amp;"_"&amp;I139&amp;"_"&amp;J139&amp;IF(K139="","","_"&amp;K139),[1]CatGlob!$B:$B,0))))</f>
        <v>ALT_L_INF</v>
      </c>
      <c r="N139" s="402" t="str">
        <f t="shared" si="5"/>
        <v/>
      </c>
      <c r="O139" s="402">
        <f t="shared" ref="O139:O202" si="6">IF(SUM(ABS(AF139),ABS(AQ139),ABS(BB139))&lt;&gt;0,1,"")</f>
        <v>1</v>
      </c>
      <c r="P139" s="401" t="str">
        <f>IF(LEN(B139)&gt;8,INDEX([1]CatGlob!$X:$X,MATCH(M139,[1]CatGlob!$W:$W,0)),"")</f>
        <v>ALT</v>
      </c>
      <c r="Q139" s="403" t="str">
        <f>INDEX([1]CatGlob!P:P,MATCH(M139,[1]CatGlob!O:O,0))</f>
        <v>ALT</v>
      </c>
      <c r="R139" s="403" t="s">
        <v>601</v>
      </c>
      <c r="S139" s="403" t="s">
        <v>601</v>
      </c>
      <c r="T139" s="403" t="str">
        <f>INDEX([1]CatGlob!$D:$D,MATCH($M139,[1]CatGlob!$C:$C,0))</f>
        <v>REIT</v>
      </c>
      <c r="U139" s="403" t="s">
        <v>644</v>
      </c>
      <c r="V139" s="404" t="str">
        <f>INDEX([1]CatGlob!$F:$F,MATCH($M139,[1]CatGlob!$C:$C,0))</f>
        <v>-</v>
      </c>
      <c r="W139" s="405"/>
      <c r="X139" s="406">
        <v>0</v>
      </c>
      <c r="Y139" s="407">
        <v>0</v>
      </c>
      <c r="Z139" s="408">
        <v>0</v>
      </c>
      <c r="AA139" s="407">
        <v>0</v>
      </c>
      <c r="AB139" s="408">
        <v>0</v>
      </c>
      <c r="AC139" s="407">
        <v>0</v>
      </c>
      <c r="AD139" s="408">
        <v>0</v>
      </c>
      <c r="AE139" s="407">
        <v>0</v>
      </c>
      <c r="AF139" s="408">
        <v>0</v>
      </c>
      <c r="AG139" s="407">
        <v>0</v>
      </c>
      <c r="AI139" s="406">
        <v>3.1530149946492302E-4</v>
      </c>
      <c r="AJ139" s="407">
        <v>0</v>
      </c>
      <c r="AK139" s="408">
        <v>3.1530149946492302E-4</v>
      </c>
      <c r="AL139" s="407">
        <v>0</v>
      </c>
      <c r="AM139" s="408">
        <v>5.3121040194163497E-5</v>
      </c>
      <c r="AN139" s="407">
        <v>0</v>
      </c>
      <c r="AO139" s="408">
        <v>-1.2111316951778299E-5</v>
      </c>
      <c r="AP139" s="407">
        <v>0</v>
      </c>
      <c r="AQ139" s="408">
        <v>1.11396103466372E-4</v>
      </c>
      <c r="AR139" s="407">
        <v>0</v>
      </c>
      <c r="AT139" s="406">
        <v>6.2484417595849902E-4</v>
      </c>
      <c r="AU139" s="407">
        <v>0</v>
      </c>
      <c r="AV139" s="408">
        <v>6.2484417595849902E-4</v>
      </c>
      <c r="AW139" s="407">
        <v>0</v>
      </c>
      <c r="AX139" s="408">
        <v>-5.9961713651611101E-4</v>
      </c>
      <c r="AY139" s="407">
        <v>0</v>
      </c>
      <c r="AZ139" s="408">
        <v>1.4049218684930999E-4</v>
      </c>
      <c r="BA139" s="407">
        <v>0</v>
      </c>
      <c r="BB139" s="408">
        <v>1.77338562654217E-4</v>
      </c>
      <c r="BC139" s="407">
        <v>0</v>
      </c>
    </row>
    <row r="140" spans="1:55" x14ac:dyDescent="0.35">
      <c r="A140" s="385" cm="1">
        <f t="array" ref="A140">IFERROR(_xlfn.IFS(AND(F140="Renta Variable",O140=1),IFERROR(MATCH(B140,[1]RV_Det!C:C,0),"Rev"),AND(J140="Corporativa",O140=1,I140="EM"),IFERROR(MATCH(B140,[1]RF_Corps!B:B,0),"Rev"),AND(F140="Alternativos",O140=1),IFERROR(MATCH(B140,[1]Rep4!C:C,0),"Rev")),"")</f>
        <v>70</v>
      </c>
      <c r="B140" s="394" t="s">
        <v>924</v>
      </c>
      <c r="C140" s="409" t="s">
        <v>925</v>
      </c>
      <c r="D140" s="395" t="s">
        <v>925</v>
      </c>
      <c r="E140" s="396" t="str">
        <f>IF(B140="","",INDEX([1]CatGlob!$S:$S,IFERROR(MATCH(MID(B140,7,1),[1]CatGlob!$R:$R,0),MATCH(MID(B140,1,2),[1]CatGlob!$R:$R,0))))</f>
        <v>DOL</v>
      </c>
      <c r="F140" s="397" t="s">
        <v>618</v>
      </c>
      <c r="G140" s="398" t="s">
        <v>228</v>
      </c>
      <c r="H140" s="399" t="s">
        <v>133</v>
      </c>
      <c r="I140" s="399" t="s">
        <v>600</v>
      </c>
      <c r="J140" s="399" t="s">
        <v>600</v>
      </c>
      <c r="K140" s="396" t="s">
        <v>600</v>
      </c>
      <c r="L140" s="400" t="str">
        <f>IF(ISERROR(MATCH(M140,M$10:M139,0)),M140,"")</f>
        <v/>
      </c>
      <c r="M140" s="401" t="str">
        <f>IF(B140="","",IF(ISERROR(MATCH(F140&amp;"_"&amp;G140&amp;"_"&amp;H140&amp;"_"&amp;I140&amp;"_"&amp;J140&amp;IF(K140="","","_"&amp;K140),[1]CatGlob!$B:$B,0)),F140&amp;"_"&amp;G140&amp;"_"&amp;H140&amp;"_"&amp;I140&amp;"_"&amp;J140&amp;IF(K140="","","_"&amp;K140),INDEX([1]CatGlob!$C:$C,MATCH(F140&amp;"_"&amp;G140&amp;"_"&amp;H140&amp;"_"&amp;I140&amp;"_"&amp;J140&amp;IF(K140="","","_"&amp;K140),[1]CatGlob!$B:$B,0))))</f>
        <v>ALT_L_INF</v>
      </c>
      <c r="N140" s="402" t="str">
        <f t="shared" si="5"/>
        <v/>
      </c>
      <c r="O140" s="402">
        <f t="shared" si="6"/>
        <v>1</v>
      </c>
      <c r="P140" s="401" t="str">
        <f>IF(LEN(B140)&gt;8,INDEX([1]CatGlob!$X:$X,MATCH(M140,[1]CatGlob!$W:$W,0)),"")</f>
        <v>ALT</v>
      </c>
      <c r="Q140" s="403" t="str">
        <f>INDEX([1]CatGlob!P:P,MATCH(M140,[1]CatGlob!O:O,0))</f>
        <v>ALT</v>
      </c>
      <c r="R140" s="403" t="s">
        <v>601</v>
      </c>
      <c r="S140" s="403" t="s">
        <v>601</v>
      </c>
      <c r="T140" s="403" t="str">
        <f>INDEX([1]CatGlob!$D:$D,MATCH($M140,[1]CatGlob!$C:$C,0))</f>
        <v>REIT</v>
      </c>
      <c r="U140" s="403" t="s">
        <v>644</v>
      </c>
      <c r="V140" s="404" t="str">
        <f>INDEX([1]CatGlob!$F:$F,MATCH($M140,[1]CatGlob!$C:$C,0))</f>
        <v>-</v>
      </c>
      <c r="W140" s="405"/>
      <c r="X140" s="406">
        <v>0</v>
      </c>
      <c r="Y140" s="407">
        <v>0</v>
      </c>
      <c r="Z140" s="408">
        <v>0</v>
      </c>
      <c r="AA140" s="407">
        <v>0</v>
      </c>
      <c r="AB140" s="408">
        <v>0</v>
      </c>
      <c r="AC140" s="407">
        <v>0</v>
      </c>
      <c r="AD140" s="408">
        <v>0</v>
      </c>
      <c r="AE140" s="407">
        <v>0</v>
      </c>
      <c r="AF140" s="408">
        <v>0</v>
      </c>
      <c r="AG140" s="407">
        <v>0</v>
      </c>
      <c r="AI140" s="406">
        <v>2.5930181261157102E-3</v>
      </c>
      <c r="AJ140" s="407">
        <v>-0.13775733651355501</v>
      </c>
      <c r="AK140" s="408">
        <v>2.5930181261157102E-3</v>
      </c>
      <c r="AL140" s="407">
        <v>-0.13775733651355501</v>
      </c>
      <c r="AM140" s="408">
        <v>2.5930181261157102E-3</v>
      </c>
      <c r="AN140" s="407">
        <v>-0.13775733651355501</v>
      </c>
      <c r="AO140" s="408">
        <v>2.5930181261157102E-3</v>
      </c>
      <c r="AP140" s="407">
        <v>-0.13775733651355501</v>
      </c>
      <c r="AQ140" s="408">
        <v>2.5930181261157102E-3</v>
      </c>
      <c r="AR140" s="407">
        <v>-0.13775733651355501</v>
      </c>
      <c r="AT140" s="406">
        <v>0</v>
      </c>
      <c r="AU140" s="407">
        <v>0</v>
      </c>
      <c r="AV140" s="408">
        <v>0</v>
      </c>
      <c r="AW140" s="407">
        <v>0</v>
      </c>
      <c r="AX140" s="408">
        <v>0</v>
      </c>
      <c r="AY140" s="407">
        <v>0</v>
      </c>
      <c r="AZ140" s="408">
        <v>0</v>
      </c>
      <c r="BA140" s="407">
        <v>0</v>
      </c>
      <c r="BB140" s="408">
        <v>0</v>
      </c>
      <c r="BC140" s="407">
        <v>0</v>
      </c>
    </row>
    <row r="141" spans="1:55" x14ac:dyDescent="0.35">
      <c r="A141" s="385" t="str" cm="1">
        <f t="array" ref="A141">IFERROR(_xlfn.IFS(AND(F141="Renta Variable",O141=1),IFERROR(MATCH(B141,[1]RV_Det!C:C,0),"Rev"),AND(J141="Corporativa",O141=1,I141="EM"),IFERROR(MATCH(B141,[1]RF_Corps!B:B,0),"Rev"),AND(F141="Alternativos",O141=1),IFERROR(MATCH(B141,[1]Rep4!C:C,0),"Rev")),"")</f>
        <v/>
      </c>
      <c r="B141" s="394" t="s">
        <v>926</v>
      </c>
      <c r="C141" s="409" t="s">
        <v>927</v>
      </c>
      <c r="D141" s="395" t="s">
        <v>928</v>
      </c>
      <c r="E141" s="396" t="str">
        <f>IF(B141="","",INDEX([1]CatGlob!$S:$S,IFERROR(MATCH(MID(B141,7,1),[1]CatGlob!$R:$R,0),MATCH(MID(B141,1,2),[1]CatGlob!$R:$R,0))))</f>
        <v>DOL</v>
      </c>
      <c r="F141" s="397" t="s">
        <v>618</v>
      </c>
      <c r="G141" s="398" t="s">
        <v>228</v>
      </c>
      <c r="H141" s="399" t="s">
        <v>133</v>
      </c>
      <c r="I141" s="399" t="s">
        <v>600</v>
      </c>
      <c r="J141" s="399" t="s">
        <v>600</v>
      </c>
      <c r="K141" s="396" t="s">
        <v>600</v>
      </c>
      <c r="L141" s="400" t="str">
        <f>IF(ISERROR(MATCH(M141,M$10:M140,0)),M141,"")</f>
        <v/>
      </c>
      <c r="M141" s="401" t="str">
        <f>IF(B141="","",IF(ISERROR(MATCH(F141&amp;"_"&amp;G141&amp;"_"&amp;H141&amp;"_"&amp;I141&amp;"_"&amp;J141&amp;IF(K141="","","_"&amp;K141),[1]CatGlob!$B:$B,0)),F141&amp;"_"&amp;G141&amp;"_"&amp;H141&amp;"_"&amp;I141&amp;"_"&amp;J141&amp;IF(K141="","","_"&amp;K141),INDEX([1]CatGlob!$C:$C,MATCH(F141&amp;"_"&amp;G141&amp;"_"&amp;H141&amp;"_"&amp;I141&amp;"_"&amp;J141&amp;IF(K141="","","_"&amp;K141),[1]CatGlob!$B:$B,0))))</f>
        <v>ALT_L_INF</v>
      </c>
      <c r="N141" s="402" t="str">
        <f t="shared" si="5"/>
        <v/>
      </c>
      <c r="O141" s="402" t="str">
        <f t="shared" si="6"/>
        <v/>
      </c>
      <c r="P141" s="401" t="str">
        <f>IF(LEN(B141)&gt;8,INDEX([1]CatGlob!$X:$X,MATCH(M141,[1]CatGlob!$W:$W,0)),"")</f>
        <v>ALT</v>
      </c>
      <c r="Q141" s="403" t="str">
        <f>INDEX([1]CatGlob!P:P,MATCH(M141,[1]CatGlob!O:O,0))</f>
        <v>ALT</v>
      </c>
      <c r="R141" s="403" t="s">
        <v>601</v>
      </c>
      <c r="S141" s="403" t="s">
        <v>601</v>
      </c>
      <c r="T141" s="403" t="str">
        <f>INDEX([1]CatGlob!$D:$D,MATCH($M141,[1]CatGlob!$C:$C,0))</f>
        <v>REIT</v>
      </c>
      <c r="U141" s="403" t="s">
        <v>644</v>
      </c>
      <c r="V141" s="404" t="str">
        <f>INDEX([1]CatGlob!$F:$F,MATCH($M141,[1]CatGlob!$C:$C,0))</f>
        <v>-</v>
      </c>
      <c r="W141" s="405"/>
      <c r="X141" s="406">
        <v>0</v>
      </c>
      <c r="Y141" s="407">
        <v>0</v>
      </c>
      <c r="Z141" s="408">
        <v>0</v>
      </c>
      <c r="AA141" s="407">
        <v>0</v>
      </c>
      <c r="AB141" s="408">
        <v>0</v>
      </c>
      <c r="AC141" s="407">
        <v>0</v>
      </c>
      <c r="AD141" s="408">
        <v>0</v>
      </c>
      <c r="AE141" s="407">
        <v>0</v>
      </c>
      <c r="AF141" s="408">
        <v>0</v>
      </c>
      <c r="AG141" s="407">
        <v>0</v>
      </c>
      <c r="AI141" s="406">
        <v>0</v>
      </c>
      <c r="AJ141" s="407">
        <v>0</v>
      </c>
      <c r="AK141" s="408">
        <v>0</v>
      </c>
      <c r="AL141" s="407">
        <v>0</v>
      </c>
      <c r="AM141" s="408">
        <v>0</v>
      </c>
      <c r="AN141" s="407">
        <v>0</v>
      </c>
      <c r="AO141" s="408">
        <v>0</v>
      </c>
      <c r="AP141" s="407">
        <v>0</v>
      </c>
      <c r="AQ141" s="408">
        <v>0</v>
      </c>
      <c r="AR141" s="407">
        <v>0</v>
      </c>
      <c r="AT141" s="406">
        <v>0</v>
      </c>
      <c r="AU141" s="407">
        <v>0</v>
      </c>
      <c r="AV141" s="408">
        <v>0</v>
      </c>
      <c r="AW141" s="407">
        <v>0</v>
      </c>
      <c r="AX141" s="408">
        <v>0</v>
      </c>
      <c r="AY141" s="407">
        <v>0</v>
      </c>
      <c r="AZ141" s="408">
        <v>0</v>
      </c>
      <c r="BA141" s="407">
        <v>0</v>
      </c>
      <c r="BB141" s="408">
        <v>0</v>
      </c>
      <c r="BC141" s="407">
        <v>0</v>
      </c>
    </row>
    <row r="142" spans="1:55" x14ac:dyDescent="0.35">
      <c r="A142" s="385" cm="1">
        <f t="array" ref="A142">IFERROR(_xlfn.IFS(AND(F142="Renta Variable",O142=1),IFERROR(MATCH(B142,[1]RV_Det!C:C,0),"Rev"),AND(J142="Corporativa",O142=1,I142="EM"),IFERROR(MATCH(B142,[1]RF_Corps!B:B,0),"Rev"),AND(F142="Alternativos",O142=1),IFERROR(MATCH(B142,[1]Rep4!C:C,0),"Rev")),"")</f>
        <v>123</v>
      </c>
      <c r="B142" s="394" t="s">
        <v>929</v>
      </c>
      <c r="C142" s="409" t="s">
        <v>930</v>
      </c>
      <c r="D142" s="395" t="s">
        <v>931</v>
      </c>
      <c r="E142" s="396" t="str">
        <f>IF(B142="","",INDEX([1]CatGlob!$S:$S,IFERROR(MATCH(MID(B142,7,1),[1]CatGlob!$R:$R,0),MATCH(MID(B142,1,2),[1]CatGlob!$R:$R,0))))</f>
        <v>DOL</v>
      </c>
      <c r="F142" s="397" t="s">
        <v>618</v>
      </c>
      <c r="G142" s="398" t="s">
        <v>228</v>
      </c>
      <c r="H142" s="399" t="s">
        <v>237</v>
      </c>
      <c r="I142" s="399" t="s">
        <v>237</v>
      </c>
      <c r="J142" s="399" t="s">
        <v>600</v>
      </c>
      <c r="K142" s="396" t="s">
        <v>600</v>
      </c>
      <c r="L142" s="400" t="str">
        <f>IF(ISERROR(MATCH(M142,M$10:M141,0)),M142,"")</f>
        <v>ALT_L_PE_PE</v>
      </c>
      <c r="M142" s="401" t="str">
        <f>IF(B142="","",IF(ISERROR(MATCH(F142&amp;"_"&amp;G142&amp;"_"&amp;H142&amp;"_"&amp;I142&amp;"_"&amp;J142&amp;IF(K142="","","_"&amp;K142),[1]CatGlob!$B:$B,0)),F142&amp;"_"&amp;G142&amp;"_"&amp;H142&amp;"_"&amp;I142&amp;"_"&amp;J142&amp;IF(K142="","","_"&amp;K142),INDEX([1]CatGlob!$C:$C,MATCH(F142&amp;"_"&amp;G142&amp;"_"&amp;H142&amp;"_"&amp;I142&amp;"_"&amp;J142&amp;IF(K142="","","_"&amp;K142),[1]CatGlob!$B:$B,0))))</f>
        <v>ALT_L_PE_PE</v>
      </c>
      <c r="N142" s="402" t="str">
        <f t="shared" ref="N142:N205" si="7">+IF(AND(F142="Renta Fija",SUM(ABS(AF142),ABS(AQ142),ABS(BB142))&lt;&gt;0),IF(GG142&lt;&gt;0,"","rev"),"")</f>
        <v/>
      </c>
      <c r="O142" s="402">
        <f t="shared" si="6"/>
        <v>1</v>
      </c>
      <c r="P142" s="401" t="str">
        <f>IF(LEN(B142)&gt;8,INDEX([1]CatGlob!$X:$X,MATCH(M142,[1]CatGlob!$W:$W,0)),"")</f>
        <v>ALT</v>
      </c>
      <c r="Q142" s="403" t="str">
        <f>INDEX([1]CatGlob!P:P,MATCH(M142,[1]CatGlob!O:O,0))</f>
        <v>ALT</v>
      </c>
      <c r="R142" s="403" t="s">
        <v>601</v>
      </c>
      <c r="S142" s="403" t="s">
        <v>601</v>
      </c>
      <c r="T142" s="403" t="str">
        <f>INDEX([1]CatGlob!$D:$D,MATCH($M142,[1]CatGlob!$C:$C,0))</f>
        <v>PE</v>
      </c>
      <c r="U142" s="403" t="s">
        <v>619</v>
      </c>
      <c r="V142" s="404" t="str">
        <f>INDEX([1]CatGlob!$F:$F,MATCH($M142,[1]CatGlob!$C:$C,0))</f>
        <v>-</v>
      </c>
      <c r="W142" s="405"/>
      <c r="X142" s="406">
        <v>0</v>
      </c>
      <c r="Y142" s="407">
        <v>0</v>
      </c>
      <c r="Z142" s="408">
        <v>0</v>
      </c>
      <c r="AA142" s="407">
        <v>0</v>
      </c>
      <c r="AB142" s="408">
        <v>0</v>
      </c>
      <c r="AC142" s="407">
        <v>0</v>
      </c>
      <c r="AD142" s="408">
        <v>0</v>
      </c>
      <c r="AE142" s="407">
        <v>0</v>
      </c>
      <c r="AF142" s="408">
        <v>0</v>
      </c>
      <c r="AG142" s="407">
        <v>0</v>
      </c>
      <c r="AI142" s="406">
        <v>1.05018396839164E-3</v>
      </c>
      <c r="AJ142" s="407">
        <v>0</v>
      </c>
      <c r="AK142" s="408">
        <v>1.05018396839164E-3</v>
      </c>
      <c r="AL142" s="407">
        <v>0</v>
      </c>
      <c r="AM142" s="408">
        <v>-5.7725262960726301E-5</v>
      </c>
      <c r="AN142" s="407">
        <v>0</v>
      </c>
      <c r="AO142" s="408">
        <v>1.05018396839164E-3</v>
      </c>
      <c r="AP142" s="407">
        <v>0</v>
      </c>
      <c r="AQ142" s="408">
        <v>5.5781062659338498E-4</v>
      </c>
      <c r="AR142" s="407">
        <v>0</v>
      </c>
      <c r="AT142" s="406">
        <v>4.0082159415141504E-3</v>
      </c>
      <c r="AU142" s="407">
        <v>0</v>
      </c>
      <c r="AV142" s="408">
        <v>4.0082159415141504E-3</v>
      </c>
      <c r="AW142" s="407">
        <v>0</v>
      </c>
      <c r="AX142" s="408">
        <v>-1.8372964389442501E-3</v>
      </c>
      <c r="AY142" s="407">
        <v>0</v>
      </c>
      <c r="AZ142" s="408">
        <v>4.0082159415141504E-3</v>
      </c>
      <c r="BA142" s="407">
        <v>0</v>
      </c>
      <c r="BB142" s="408">
        <v>2.5483646770434998E-3</v>
      </c>
      <c r="BC142" s="407">
        <v>0</v>
      </c>
    </row>
    <row r="143" spans="1:55" x14ac:dyDescent="0.35">
      <c r="A143" s="385" t="str" cm="1">
        <f t="array" ref="A143">IFERROR(_xlfn.IFS(AND(F143="Renta Variable",O143=1),IFERROR(MATCH(B143,[1]RV_Det!C:C,0),"Rev"),AND(J143="Corporativa",O143=1,I143="EM"),IFERROR(MATCH(B143,[1]RF_Corps!B:B,0),"Rev"),AND(F143="Alternativos",O143=1),IFERROR(MATCH(B143,[1]Rep4!C:C,0),"Rev")),"")</f>
        <v/>
      </c>
      <c r="B143" s="394" t="s">
        <v>932</v>
      </c>
      <c r="C143" s="409" t="s">
        <v>933</v>
      </c>
      <c r="D143" s="395" t="s">
        <v>934</v>
      </c>
      <c r="E143" s="396" t="str">
        <f>IF(B143="","",INDEX([1]CatGlob!$S:$S,IFERROR(MATCH(MID(B143,7,1),[1]CatGlob!$R:$R,0),MATCH(MID(B143,1,2),[1]CatGlob!$R:$R,0))))</f>
        <v>DOL</v>
      </c>
      <c r="F143" s="397" t="s">
        <v>618</v>
      </c>
      <c r="G143" s="398" t="s">
        <v>228</v>
      </c>
      <c r="H143" s="399" t="s">
        <v>237</v>
      </c>
      <c r="I143" s="399" t="s">
        <v>237</v>
      </c>
      <c r="J143" s="399" t="s">
        <v>600</v>
      </c>
      <c r="K143" s="396" t="s">
        <v>600</v>
      </c>
      <c r="L143" s="400" t="str">
        <f>IF(ISERROR(MATCH(M143,M$10:M142,0)),M143,"")</f>
        <v/>
      </c>
      <c r="M143" s="401" t="str">
        <f>IF(B143="","",IF(ISERROR(MATCH(F143&amp;"_"&amp;G143&amp;"_"&amp;H143&amp;"_"&amp;I143&amp;"_"&amp;J143&amp;IF(K143="","","_"&amp;K143),[1]CatGlob!$B:$B,0)),F143&amp;"_"&amp;G143&amp;"_"&amp;H143&amp;"_"&amp;I143&amp;"_"&amp;J143&amp;IF(K143="","","_"&amp;K143),INDEX([1]CatGlob!$C:$C,MATCH(F143&amp;"_"&amp;G143&amp;"_"&amp;H143&amp;"_"&amp;I143&amp;"_"&amp;J143&amp;IF(K143="","","_"&amp;K143),[1]CatGlob!$B:$B,0))))</f>
        <v>ALT_L_PE_PE</v>
      </c>
      <c r="N143" s="402" t="str">
        <f t="shared" si="7"/>
        <v/>
      </c>
      <c r="O143" s="402" t="str">
        <f t="shared" si="6"/>
        <v/>
      </c>
      <c r="P143" s="401" t="str">
        <f>IF(LEN(B143)&gt;8,INDEX([1]CatGlob!$X:$X,MATCH(M143,[1]CatGlob!$W:$W,0)),"")</f>
        <v>ALT</v>
      </c>
      <c r="Q143" s="403" t="str">
        <f>INDEX([1]CatGlob!P:P,MATCH(M143,[1]CatGlob!O:O,0))</f>
        <v>ALT</v>
      </c>
      <c r="R143" s="403" t="s">
        <v>601</v>
      </c>
      <c r="S143" s="403" t="s">
        <v>601</v>
      </c>
      <c r="T143" s="403" t="str">
        <f>INDEX([1]CatGlob!$D:$D,MATCH($M143,[1]CatGlob!$C:$C,0))</f>
        <v>PE</v>
      </c>
      <c r="U143" s="403" t="s">
        <v>619</v>
      </c>
      <c r="V143" s="404" t="str">
        <f>INDEX([1]CatGlob!$F:$F,MATCH($M143,[1]CatGlob!$C:$C,0))</f>
        <v>-</v>
      </c>
      <c r="W143" s="405"/>
      <c r="X143" s="406">
        <v>0</v>
      </c>
      <c r="Y143" s="407">
        <v>0</v>
      </c>
      <c r="Z143" s="408">
        <v>0</v>
      </c>
      <c r="AA143" s="407">
        <v>0</v>
      </c>
      <c r="AB143" s="408">
        <v>0</v>
      </c>
      <c r="AC143" s="407">
        <v>0</v>
      </c>
      <c r="AD143" s="408">
        <v>0</v>
      </c>
      <c r="AE143" s="407">
        <v>0</v>
      </c>
      <c r="AF143" s="408">
        <v>0</v>
      </c>
      <c r="AG143" s="407">
        <v>0</v>
      </c>
      <c r="AI143" s="406">
        <v>0</v>
      </c>
      <c r="AJ143" s="407">
        <v>0</v>
      </c>
      <c r="AK143" s="408">
        <v>0</v>
      </c>
      <c r="AL143" s="407">
        <v>0</v>
      </c>
      <c r="AM143" s="408">
        <v>0</v>
      </c>
      <c r="AN143" s="407">
        <v>0</v>
      </c>
      <c r="AO143" s="408">
        <v>0</v>
      </c>
      <c r="AP143" s="407">
        <v>0</v>
      </c>
      <c r="AQ143" s="408">
        <v>0</v>
      </c>
      <c r="AR143" s="407">
        <v>0</v>
      </c>
      <c r="AT143" s="406">
        <v>0</v>
      </c>
      <c r="AU143" s="407">
        <v>0</v>
      </c>
      <c r="AV143" s="408">
        <v>0</v>
      </c>
      <c r="AW143" s="407">
        <v>0</v>
      </c>
      <c r="AX143" s="408">
        <v>0</v>
      </c>
      <c r="AY143" s="407">
        <v>0</v>
      </c>
      <c r="AZ143" s="408">
        <v>0</v>
      </c>
      <c r="BA143" s="407">
        <v>0</v>
      </c>
      <c r="BB143" s="408">
        <v>0</v>
      </c>
      <c r="BC143" s="407">
        <v>0</v>
      </c>
    </row>
    <row r="144" spans="1:55" x14ac:dyDescent="0.35">
      <c r="A144" s="385" cm="1">
        <f t="array" ref="A144">IFERROR(_xlfn.IFS(AND(F144="Renta Variable",O144=1),IFERROR(MATCH(B144,[1]RV_Det!C:C,0),"Rev"),AND(J144="Corporativa",O144=1,I144="EM"),IFERROR(MATCH(B144,[1]RF_Corps!B:B,0),"Rev"),AND(F144="Alternativos",O144=1),IFERROR(MATCH(B144,[1]Rep4!C:C,0),"Rev")),"")</f>
        <v>122</v>
      </c>
      <c r="B144" s="394" t="s">
        <v>935</v>
      </c>
      <c r="C144" s="409" t="s">
        <v>936</v>
      </c>
      <c r="D144" s="395" t="s">
        <v>937</v>
      </c>
      <c r="E144" s="396" t="str">
        <f>IF(B144="","",INDEX([1]CatGlob!$S:$S,IFERROR(MATCH(MID(B144,7,1),[1]CatGlob!$R:$R,0),MATCH(MID(B144,1,2),[1]CatGlob!$R:$R,0))))</f>
        <v>DOL</v>
      </c>
      <c r="F144" s="397" t="s">
        <v>618</v>
      </c>
      <c r="G144" s="398" t="s">
        <v>228</v>
      </c>
      <c r="H144" s="399" t="s">
        <v>237</v>
      </c>
      <c r="I144" s="399" t="s">
        <v>237</v>
      </c>
      <c r="J144" s="399" t="s">
        <v>600</v>
      </c>
      <c r="K144" s="396" t="s">
        <v>600</v>
      </c>
      <c r="L144" s="400" t="str">
        <f>IF(ISERROR(MATCH(M144,M$10:M143,0)),M144,"")</f>
        <v/>
      </c>
      <c r="M144" s="401" t="str">
        <f>IF(B144="","",IF(ISERROR(MATCH(F144&amp;"_"&amp;G144&amp;"_"&amp;H144&amp;"_"&amp;I144&amp;"_"&amp;J144&amp;IF(K144="","","_"&amp;K144),[1]CatGlob!$B:$B,0)),F144&amp;"_"&amp;G144&amp;"_"&amp;H144&amp;"_"&amp;I144&amp;"_"&amp;J144&amp;IF(K144="","","_"&amp;K144),INDEX([1]CatGlob!$C:$C,MATCH(F144&amp;"_"&amp;G144&amp;"_"&amp;H144&amp;"_"&amp;I144&amp;"_"&amp;J144&amp;IF(K144="","","_"&amp;K144),[1]CatGlob!$B:$B,0))))</f>
        <v>ALT_L_PE_PE</v>
      </c>
      <c r="N144" s="402" t="str">
        <f t="shared" si="7"/>
        <v/>
      </c>
      <c r="O144" s="402">
        <f t="shared" si="6"/>
        <v>1</v>
      </c>
      <c r="P144" s="401" t="str">
        <f>IF(LEN(B144)&gt;8,INDEX([1]CatGlob!$X:$X,MATCH(M144,[1]CatGlob!$W:$W,0)),"")</f>
        <v>ALT</v>
      </c>
      <c r="Q144" s="403" t="str">
        <f>INDEX([1]CatGlob!P:P,MATCH(M144,[1]CatGlob!O:O,0))</f>
        <v>ALT</v>
      </c>
      <c r="R144" s="403" t="s">
        <v>601</v>
      </c>
      <c r="S144" s="403" t="s">
        <v>601</v>
      </c>
      <c r="T144" s="403" t="str">
        <f>INDEX([1]CatGlob!$D:$D,MATCH($M144,[1]CatGlob!$C:$C,0))</f>
        <v>PE</v>
      </c>
      <c r="U144" s="403" t="s">
        <v>619</v>
      </c>
      <c r="V144" s="404" t="str">
        <f>INDEX([1]CatGlob!$F:$F,MATCH($M144,[1]CatGlob!$C:$C,0))</f>
        <v>-</v>
      </c>
      <c r="W144" s="405"/>
      <c r="X144" s="406">
        <v>0</v>
      </c>
      <c r="Y144" s="407">
        <v>0</v>
      </c>
      <c r="Z144" s="408">
        <v>0</v>
      </c>
      <c r="AA144" s="407">
        <v>0</v>
      </c>
      <c r="AB144" s="408">
        <v>0</v>
      </c>
      <c r="AC144" s="407">
        <v>0</v>
      </c>
      <c r="AD144" s="408">
        <v>0</v>
      </c>
      <c r="AE144" s="407">
        <v>0</v>
      </c>
      <c r="AF144" s="408">
        <v>0</v>
      </c>
      <c r="AG144" s="407">
        <v>0</v>
      </c>
      <c r="AI144" s="406">
        <v>6.1210660567667598E-4</v>
      </c>
      <c r="AJ144" s="407">
        <v>0</v>
      </c>
      <c r="AK144" s="408">
        <v>6.1210660567667598E-4</v>
      </c>
      <c r="AL144" s="407">
        <v>0</v>
      </c>
      <c r="AM144" s="408">
        <v>2.7049835481714098E-4</v>
      </c>
      <c r="AN144" s="407">
        <v>0</v>
      </c>
      <c r="AO144" s="408">
        <v>-2.1266181307579501E-4</v>
      </c>
      <c r="AP144" s="407">
        <v>0</v>
      </c>
      <c r="AQ144" s="408">
        <v>2.4015561533319901E-4</v>
      </c>
      <c r="AR144" s="407">
        <v>0</v>
      </c>
      <c r="AT144" s="406">
        <v>2.23527649399614E-3</v>
      </c>
      <c r="AU144" s="407">
        <v>0</v>
      </c>
      <c r="AV144" s="408">
        <v>2.23527649399614E-3</v>
      </c>
      <c r="AW144" s="407">
        <v>0</v>
      </c>
      <c r="AX144" s="408">
        <v>-2.0324078609964099E-4</v>
      </c>
      <c r="AY144" s="407">
        <v>0</v>
      </c>
      <c r="AZ144" s="408">
        <v>1.09047429069324E-3</v>
      </c>
      <c r="BA144" s="407">
        <v>0</v>
      </c>
      <c r="BB144" s="408">
        <v>1.2913416466327501E-3</v>
      </c>
      <c r="BC144" s="407">
        <v>0</v>
      </c>
    </row>
    <row r="145" spans="1:55" x14ac:dyDescent="0.35">
      <c r="A145" s="385" t="str" cm="1">
        <f t="array" ref="A145">IFERROR(_xlfn.IFS(AND(F145="Renta Variable",O145=1),IFERROR(MATCH(B145,[1]RV_Det!C:C,0),"Rev"),AND(J145="Corporativa",O145=1,I145="EM"),IFERROR(MATCH(B145,[1]RF_Corps!B:B,0),"Rev"),AND(F145="Alternativos",O145=1),IFERROR(MATCH(B145,[1]Rep4!C:C,0),"Rev")),"")</f>
        <v/>
      </c>
      <c r="B145" s="394" t="s">
        <v>938</v>
      </c>
      <c r="C145" s="409" t="s">
        <v>939</v>
      </c>
      <c r="D145" s="395" t="s">
        <v>940</v>
      </c>
      <c r="E145" s="396" t="str">
        <f>IF(B145="","",INDEX([1]CatGlob!$S:$S,IFERROR(MATCH(MID(B145,7,1),[1]CatGlob!$R:$R,0),MATCH(MID(B145,1,2),[1]CatGlob!$R:$R,0))))</f>
        <v>DOL</v>
      </c>
      <c r="F145" s="397" t="s">
        <v>618</v>
      </c>
      <c r="G145" s="398" t="s">
        <v>228</v>
      </c>
      <c r="H145" s="399" t="s">
        <v>237</v>
      </c>
      <c r="I145" s="399" t="s">
        <v>244</v>
      </c>
      <c r="J145" s="399" t="s">
        <v>600</v>
      </c>
      <c r="K145" s="396" t="s">
        <v>600</v>
      </c>
      <c r="L145" s="400" t="str">
        <f>IF(ISERROR(MATCH(M145,M$10:M144,0)),M145,"")</f>
        <v>ALT_L_PE_PD</v>
      </c>
      <c r="M145" s="401" t="str">
        <f>IF(B145="","",IF(ISERROR(MATCH(F145&amp;"_"&amp;G145&amp;"_"&amp;H145&amp;"_"&amp;I145&amp;"_"&amp;J145&amp;IF(K145="","","_"&amp;K145),[1]CatGlob!$B:$B,0)),F145&amp;"_"&amp;G145&amp;"_"&amp;H145&amp;"_"&amp;I145&amp;"_"&amp;J145&amp;IF(K145="","","_"&amp;K145),INDEX([1]CatGlob!$C:$C,MATCH(F145&amp;"_"&amp;G145&amp;"_"&amp;H145&amp;"_"&amp;I145&amp;"_"&amp;J145&amp;IF(K145="","","_"&amp;K145),[1]CatGlob!$B:$B,0))))</f>
        <v>ALT_L_PE_PD</v>
      </c>
      <c r="N145" s="402" t="str">
        <f t="shared" si="7"/>
        <v/>
      </c>
      <c r="O145" s="402" t="str">
        <f t="shared" si="6"/>
        <v/>
      </c>
      <c r="P145" s="401" t="str">
        <f>IF(LEN(B145)&gt;8,INDEX([1]CatGlob!$X:$X,MATCH(M145,[1]CatGlob!$W:$W,0)),"")</f>
        <v>ALT</v>
      </c>
      <c r="Q145" s="403" t="str">
        <f>INDEX([1]CatGlob!P:P,MATCH(M145,[1]CatGlob!O:O,0))</f>
        <v>ALT</v>
      </c>
      <c r="R145" s="403" t="s">
        <v>601</v>
      </c>
      <c r="S145" s="403" t="s">
        <v>601</v>
      </c>
      <c r="T145" s="403" t="str">
        <f>INDEX([1]CatGlob!$D:$D,MATCH($M145,[1]CatGlob!$C:$C,0))</f>
        <v>PE</v>
      </c>
      <c r="U145" s="403" t="s">
        <v>644</v>
      </c>
      <c r="V145" s="404" t="str">
        <f>INDEX([1]CatGlob!$F:$F,MATCH($M145,[1]CatGlob!$C:$C,0))</f>
        <v>-</v>
      </c>
      <c r="W145" s="405"/>
      <c r="X145" s="406">
        <v>0</v>
      </c>
      <c r="Y145" s="407">
        <v>0</v>
      </c>
      <c r="Z145" s="408">
        <v>0</v>
      </c>
      <c r="AA145" s="407">
        <v>0</v>
      </c>
      <c r="AB145" s="408">
        <v>0</v>
      </c>
      <c r="AC145" s="407">
        <v>0</v>
      </c>
      <c r="AD145" s="408">
        <v>0</v>
      </c>
      <c r="AE145" s="407">
        <v>0</v>
      </c>
      <c r="AF145" s="408">
        <v>0</v>
      </c>
      <c r="AG145" s="407">
        <v>0</v>
      </c>
      <c r="AI145" s="406">
        <v>0</v>
      </c>
      <c r="AJ145" s="407">
        <v>0</v>
      </c>
      <c r="AK145" s="408">
        <v>0</v>
      </c>
      <c r="AL145" s="407">
        <v>0</v>
      </c>
      <c r="AM145" s="408">
        <v>0</v>
      </c>
      <c r="AN145" s="407">
        <v>0</v>
      </c>
      <c r="AO145" s="408">
        <v>0</v>
      </c>
      <c r="AP145" s="407">
        <v>0</v>
      </c>
      <c r="AQ145" s="408">
        <v>0</v>
      </c>
      <c r="AR145" s="407">
        <v>0</v>
      </c>
      <c r="AT145" s="406">
        <v>0</v>
      </c>
      <c r="AU145" s="407">
        <v>0</v>
      </c>
      <c r="AV145" s="408">
        <v>0</v>
      </c>
      <c r="AW145" s="407">
        <v>0</v>
      </c>
      <c r="AX145" s="408">
        <v>0</v>
      </c>
      <c r="AY145" s="407">
        <v>0</v>
      </c>
      <c r="AZ145" s="408">
        <v>0</v>
      </c>
      <c r="BA145" s="407">
        <v>0</v>
      </c>
      <c r="BB145" s="408">
        <v>0</v>
      </c>
      <c r="BC145" s="407">
        <v>0</v>
      </c>
    </row>
    <row r="146" spans="1:55" x14ac:dyDescent="0.35">
      <c r="A146" s="385" cm="1">
        <f t="array" ref="A146">IFERROR(_xlfn.IFS(AND(F146="Renta Variable",O146=1),IFERROR(MATCH(B146,[1]RV_Det!C:C,0),"Rev"),AND(J146="Corporativa",O146=1,I146="EM"),IFERROR(MATCH(B146,[1]RF_Corps!B:B,0),"Rev"),AND(F146="Alternativos",O146=1),IFERROR(MATCH(B146,[1]Rep4!C:C,0),"Rev")),"")</f>
        <v>39</v>
      </c>
      <c r="B146" s="394" t="s">
        <v>941</v>
      </c>
      <c r="C146" s="409" t="s">
        <v>942</v>
      </c>
      <c r="D146" s="394" t="s">
        <v>943</v>
      </c>
      <c r="E146" s="396" t="str">
        <f>IF(B146="","",INDEX([1]CatGlob!$S:$S,IFERROR(MATCH(MID(B146,7,1),[1]CatGlob!$R:$R,0),MATCH(MID(B146,1,2),[1]CatGlob!$R:$R,0))))</f>
        <v>DOL</v>
      </c>
      <c r="F146" s="397" t="s">
        <v>618</v>
      </c>
      <c r="G146" s="398" t="s">
        <v>228</v>
      </c>
      <c r="H146" s="399" t="s">
        <v>237</v>
      </c>
      <c r="I146" s="399" t="s">
        <v>237</v>
      </c>
      <c r="J146" s="399" t="s">
        <v>600</v>
      </c>
      <c r="K146" s="396" t="s">
        <v>600</v>
      </c>
      <c r="L146" s="400" t="str">
        <f>IF(ISERROR(MATCH(M146,M$10:M145,0)),M146,"")</f>
        <v/>
      </c>
      <c r="M146" s="401" t="str">
        <f>IF(B146="","",IF(ISERROR(MATCH(F146&amp;"_"&amp;G146&amp;"_"&amp;H146&amp;"_"&amp;I146&amp;"_"&amp;J146&amp;IF(K146="","","_"&amp;K146),[1]CatGlob!$B:$B,0)),F146&amp;"_"&amp;G146&amp;"_"&amp;H146&amp;"_"&amp;I146&amp;"_"&amp;J146&amp;IF(K146="","","_"&amp;K146),INDEX([1]CatGlob!$C:$C,MATCH(F146&amp;"_"&amp;G146&amp;"_"&amp;H146&amp;"_"&amp;I146&amp;"_"&amp;J146&amp;IF(K146="","","_"&amp;K146),[1]CatGlob!$B:$B,0))))</f>
        <v>ALT_L_PE_PE</v>
      </c>
      <c r="N146" s="402" t="str">
        <f t="shared" si="7"/>
        <v/>
      </c>
      <c r="O146" s="402">
        <f t="shared" si="6"/>
        <v>1</v>
      </c>
      <c r="P146" s="401" t="str">
        <f>IF(LEN(B146)&gt;8,INDEX([1]CatGlob!$X:$X,MATCH(M146,[1]CatGlob!$W:$W,0)),"")</f>
        <v>ALT</v>
      </c>
      <c r="Q146" s="403" t="str">
        <f>INDEX([1]CatGlob!P:P,MATCH(M146,[1]CatGlob!O:O,0))</f>
        <v>ALT</v>
      </c>
      <c r="R146" s="403" t="s">
        <v>601</v>
      </c>
      <c r="S146" s="403" t="s">
        <v>601</v>
      </c>
      <c r="T146" s="403" t="str">
        <f>INDEX([1]CatGlob!$D:$D,MATCH($M146,[1]CatGlob!$C:$C,0))</f>
        <v>PE</v>
      </c>
      <c r="U146" s="403" t="s">
        <v>944</v>
      </c>
      <c r="V146" s="404" t="str">
        <f>INDEX([1]CatGlob!$F:$F,MATCH($M146,[1]CatGlob!$C:$C,0))</f>
        <v>-</v>
      </c>
      <c r="W146" s="405"/>
      <c r="X146" s="406">
        <v>0</v>
      </c>
      <c r="Y146" s="407">
        <v>0</v>
      </c>
      <c r="Z146" s="408">
        <v>0</v>
      </c>
      <c r="AA146" s="407">
        <v>0</v>
      </c>
      <c r="AB146" s="408">
        <v>0</v>
      </c>
      <c r="AC146" s="407">
        <v>0</v>
      </c>
      <c r="AD146" s="408">
        <v>0</v>
      </c>
      <c r="AE146" s="407">
        <v>0</v>
      </c>
      <c r="AF146" s="408">
        <v>0</v>
      </c>
      <c r="AG146" s="407">
        <v>0</v>
      </c>
      <c r="AI146" s="406">
        <v>1.43458099630581E-3</v>
      </c>
      <c r="AJ146" s="407">
        <v>-8.4438047577295394E-2</v>
      </c>
      <c r="AK146" s="408">
        <v>1.43458099630581E-3</v>
      </c>
      <c r="AL146" s="407">
        <v>-8.4438047577295394E-2</v>
      </c>
      <c r="AM146" s="408">
        <v>1.030743654673E-4</v>
      </c>
      <c r="AN146" s="407">
        <v>-6.0668572898769898E-3</v>
      </c>
      <c r="AO146" s="408">
        <v>-8.9333177075494102E-4</v>
      </c>
      <c r="AP146" s="407">
        <v>5.2580642539990001E-2</v>
      </c>
      <c r="AQ146" s="408">
        <v>2.2150632995443899E-4</v>
      </c>
      <c r="AR146" s="407">
        <v>-1.3037647979106099E-2</v>
      </c>
      <c r="AT146" s="406">
        <v>7.1114115055499697E-3</v>
      </c>
      <c r="AU146" s="407">
        <v>-0.41857079146612203</v>
      </c>
      <c r="AV146" s="408">
        <v>7.1114115055499697E-3</v>
      </c>
      <c r="AW146" s="407">
        <v>-0.41857079146612203</v>
      </c>
      <c r="AX146" s="408">
        <v>-2.3933411451607599E-3</v>
      </c>
      <c r="AY146" s="407">
        <v>0.14086974106319899</v>
      </c>
      <c r="AZ146" s="408">
        <v>3.4605145778850801E-3</v>
      </c>
      <c r="BA146" s="407">
        <v>-0.203682535403482</v>
      </c>
      <c r="BB146" s="408">
        <v>3.6695385490092898E-3</v>
      </c>
      <c r="BC146" s="407">
        <v>-0.215985483834778</v>
      </c>
    </row>
    <row r="147" spans="1:55" x14ac:dyDescent="0.35">
      <c r="A147" s="385" t="str" cm="1">
        <f t="array" ref="A147">IFERROR(_xlfn.IFS(AND(F147="Renta Variable",O147=1),IFERROR(MATCH(B147,[1]RV_Det!C:C,0),"Rev"),AND(J147="Corporativa",O147=1,I147="EM"),IFERROR(MATCH(B147,[1]RF_Corps!B:B,0),"Rev"),AND(F147="Alternativos",O147=1),IFERROR(MATCH(B147,[1]Rep4!C:C,0),"Rev")),"")</f>
        <v/>
      </c>
      <c r="B147" s="394" t="s">
        <v>945</v>
      </c>
      <c r="C147" s="409" t="s">
        <v>946</v>
      </c>
      <c r="D147" s="395" t="s">
        <v>947</v>
      </c>
      <c r="E147" s="396" t="str">
        <f>IF(B147="","",INDEX([1]CatGlob!$S:$S,IFERROR(MATCH(MID(B147,7,1),[1]CatGlob!$R:$R,0),MATCH(MID(B147,1,2),[1]CatGlob!$R:$R,0))))</f>
        <v>DOL</v>
      </c>
      <c r="F147" s="397" t="s">
        <v>618</v>
      </c>
      <c r="G147" s="398" t="s">
        <v>228</v>
      </c>
      <c r="H147" s="399" t="s">
        <v>237</v>
      </c>
      <c r="I147" s="399" t="s">
        <v>237</v>
      </c>
      <c r="J147" s="399" t="s">
        <v>600</v>
      </c>
      <c r="K147" s="396" t="s">
        <v>600</v>
      </c>
      <c r="L147" s="400" t="str">
        <f>IF(ISERROR(MATCH(M147,M$10:M146,0)),M147,"")</f>
        <v/>
      </c>
      <c r="M147" s="401" t="str">
        <f>IF(B147="","",IF(ISERROR(MATCH(F147&amp;"_"&amp;G147&amp;"_"&amp;H147&amp;"_"&amp;I147&amp;"_"&amp;J147&amp;IF(K147="","","_"&amp;K147),[1]CatGlob!$B:$B,0)),F147&amp;"_"&amp;G147&amp;"_"&amp;H147&amp;"_"&amp;I147&amp;"_"&amp;J147&amp;IF(K147="","","_"&amp;K147),INDEX([1]CatGlob!$C:$C,MATCH(F147&amp;"_"&amp;G147&amp;"_"&amp;H147&amp;"_"&amp;I147&amp;"_"&amp;J147&amp;IF(K147="","","_"&amp;K147),[1]CatGlob!$B:$B,0))))</f>
        <v>ALT_L_PE_PE</v>
      </c>
      <c r="N147" s="402" t="str">
        <f t="shared" si="7"/>
        <v/>
      </c>
      <c r="O147" s="402" t="str">
        <f t="shared" si="6"/>
        <v/>
      </c>
      <c r="P147" s="401" t="str">
        <f>IF(LEN(B147)&gt;8,INDEX([1]CatGlob!$X:$X,MATCH(M147,[1]CatGlob!$W:$W,0)),"")</f>
        <v>ALT</v>
      </c>
      <c r="Q147" s="403" t="str">
        <f>INDEX([1]CatGlob!P:P,MATCH(M147,[1]CatGlob!O:O,0))</f>
        <v>ALT</v>
      </c>
      <c r="R147" s="403" t="s">
        <v>601</v>
      </c>
      <c r="S147" s="403" t="s">
        <v>601</v>
      </c>
      <c r="T147" s="403" t="str">
        <f>INDEX([1]CatGlob!$D:$D,MATCH($M147,[1]CatGlob!$C:$C,0))</f>
        <v>PE</v>
      </c>
      <c r="U147" s="403" t="s">
        <v>948</v>
      </c>
      <c r="V147" s="404" t="str">
        <f>INDEX([1]CatGlob!$F:$F,MATCH($M147,[1]CatGlob!$C:$C,0))</f>
        <v>-</v>
      </c>
      <c r="W147" s="405"/>
      <c r="X147" s="406">
        <v>0</v>
      </c>
      <c r="Y147" s="407">
        <v>0</v>
      </c>
      <c r="Z147" s="408">
        <v>0</v>
      </c>
      <c r="AA147" s="407">
        <v>0</v>
      </c>
      <c r="AB147" s="408">
        <v>0</v>
      </c>
      <c r="AC147" s="407">
        <v>0</v>
      </c>
      <c r="AD147" s="408">
        <v>0</v>
      </c>
      <c r="AE147" s="407">
        <v>0</v>
      </c>
      <c r="AF147" s="408">
        <v>0</v>
      </c>
      <c r="AG147" s="407">
        <v>0</v>
      </c>
      <c r="AI147" s="406">
        <v>0</v>
      </c>
      <c r="AJ147" s="407">
        <v>0</v>
      </c>
      <c r="AK147" s="408">
        <v>0</v>
      </c>
      <c r="AL147" s="407">
        <v>0</v>
      </c>
      <c r="AM147" s="408">
        <v>0</v>
      </c>
      <c r="AN147" s="407">
        <v>0</v>
      </c>
      <c r="AO147" s="408">
        <v>0</v>
      </c>
      <c r="AP147" s="407">
        <v>0</v>
      </c>
      <c r="AQ147" s="408">
        <v>0</v>
      </c>
      <c r="AR147" s="407">
        <v>0</v>
      </c>
      <c r="AT147" s="406">
        <v>0</v>
      </c>
      <c r="AU147" s="407">
        <v>0</v>
      </c>
      <c r="AV147" s="408">
        <v>0</v>
      </c>
      <c r="AW147" s="407">
        <v>0</v>
      </c>
      <c r="AX147" s="408">
        <v>0</v>
      </c>
      <c r="AY147" s="407">
        <v>0</v>
      </c>
      <c r="AZ147" s="408">
        <v>0</v>
      </c>
      <c r="BA147" s="407">
        <v>0</v>
      </c>
      <c r="BB147" s="408">
        <v>0</v>
      </c>
      <c r="BC147" s="407">
        <v>0</v>
      </c>
    </row>
    <row r="148" spans="1:55" x14ac:dyDescent="0.35">
      <c r="A148" s="385" t="str" cm="1">
        <f t="array" ref="A148">IFERROR(_xlfn.IFS(AND(F148="Renta Variable",O148=1),IFERROR(MATCH(B148,[1]RV_Det!C:C,0),"Rev"),AND(J148="Corporativa",O148=1,I148="EM"),IFERROR(MATCH(B148,[1]RF_Corps!B:B,0),"Rev"),AND(F148="Alternativos",O148=1),IFERROR(MATCH(B148,[1]Rep4!C:C,0),"Rev")),"")</f>
        <v/>
      </c>
      <c r="B148" s="394" t="s">
        <v>949</v>
      </c>
      <c r="C148" s="409" t="s">
        <v>950</v>
      </c>
      <c r="D148" s="395" t="s">
        <v>951</v>
      </c>
      <c r="E148" s="396" t="str">
        <f>IF(B148="","",INDEX([1]CatGlob!$S:$S,IFERROR(MATCH(MID(B148,7,1),[1]CatGlob!$R:$R,0),MATCH(MID(B148,1,2),[1]CatGlob!$R:$R,0))))</f>
        <v>DOL</v>
      </c>
      <c r="F148" s="397" t="s">
        <v>618</v>
      </c>
      <c r="G148" s="398" t="s">
        <v>228</v>
      </c>
      <c r="H148" s="399" t="s">
        <v>237</v>
      </c>
      <c r="I148" s="399" t="s">
        <v>237</v>
      </c>
      <c r="J148" s="399" t="s">
        <v>600</v>
      </c>
      <c r="K148" s="396" t="s">
        <v>600</v>
      </c>
      <c r="L148" s="400" t="str">
        <f>IF(ISERROR(MATCH(M148,M$10:M147,0)),M148,"")</f>
        <v/>
      </c>
      <c r="M148" s="401" t="str">
        <f>IF(B148="","",IF(ISERROR(MATCH(F148&amp;"_"&amp;G148&amp;"_"&amp;H148&amp;"_"&amp;I148&amp;"_"&amp;J148&amp;IF(K148="","","_"&amp;K148),[1]CatGlob!$B:$B,0)),F148&amp;"_"&amp;G148&amp;"_"&amp;H148&amp;"_"&amp;I148&amp;"_"&amp;J148&amp;IF(K148="","","_"&amp;K148),INDEX([1]CatGlob!$C:$C,MATCH(F148&amp;"_"&amp;G148&amp;"_"&amp;H148&amp;"_"&amp;I148&amp;"_"&amp;J148&amp;IF(K148="","","_"&amp;K148),[1]CatGlob!$B:$B,0))))</f>
        <v>ALT_L_PE_PE</v>
      </c>
      <c r="N148" s="402" t="str">
        <f t="shared" si="7"/>
        <v/>
      </c>
      <c r="O148" s="402" t="str">
        <f t="shared" si="6"/>
        <v/>
      </c>
      <c r="P148" s="401" t="str">
        <f>IF(LEN(B148)&gt;8,INDEX([1]CatGlob!$X:$X,MATCH(M148,[1]CatGlob!$W:$W,0)),"")</f>
        <v>ALT</v>
      </c>
      <c r="Q148" s="403" t="str">
        <f>INDEX([1]CatGlob!P:P,MATCH(M148,[1]CatGlob!O:O,0))</f>
        <v>ALT</v>
      </c>
      <c r="R148" s="403"/>
      <c r="S148" s="403"/>
      <c r="T148" s="403" t="str">
        <f>INDEX([1]CatGlob!$D:$D,MATCH($M148,[1]CatGlob!$C:$C,0))</f>
        <v>PE</v>
      </c>
      <c r="U148" s="403" t="s">
        <v>644</v>
      </c>
      <c r="V148" s="404" t="str">
        <f>INDEX([1]CatGlob!$F:$F,MATCH($M148,[1]CatGlob!$C:$C,0))</f>
        <v>-</v>
      </c>
      <c r="W148" s="405"/>
      <c r="X148" s="406">
        <v>0</v>
      </c>
      <c r="Y148" s="407">
        <v>0</v>
      </c>
      <c r="Z148" s="408">
        <v>0</v>
      </c>
      <c r="AA148" s="407">
        <v>0</v>
      </c>
      <c r="AB148" s="408">
        <v>0</v>
      </c>
      <c r="AC148" s="407">
        <v>0</v>
      </c>
      <c r="AD148" s="408">
        <v>0</v>
      </c>
      <c r="AE148" s="407">
        <v>0</v>
      </c>
      <c r="AF148" s="408">
        <v>0</v>
      </c>
      <c r="AG148" s="407">
        <v>0</v>
      </c>
      <c r="AI148" s="406">
        <v>0</v>
      </c>
      <c r="AJ148" s="407">
        <v>0</v>
      </c>
      <c r="AK148" s="408">
        <v>0</v>
      </c>
      <c r="AL148" s="407">
        <v>0</v>
      </c>
      <c r="AM148" s="408">
        <v>0</v>
      </c>
      <c r="AN148" s="407">
        <v>0</v>
      </c>
      <c r="AO148" s="408">
        <v>0</v>
      </c>
      <c r="AP148" s="407">
        <v>0</v>
      </c>
      <c r="AQ148" s="408">
        <v>0</v>
      </c>
      <c r="AR148" s="407">
        <v>0</v>
      </c>
      <c r="AT148" s="406">
        <v>0</v>
      </c>
      <c r="AU148" s="407">
        <v>0</v>
      </c>
      <c r="AV148" s="408">
        <v>0</v>
      </c>
      <c r="AW148" s="407">
        <v>0</v>
      </c>
      <c r="AX148" s="408">
        <v>0</v>
      </c>
      <c r="AY148" s="407">
        <v>0</v>
      </c>
      <c r="AZ148" s="408">
        <v>0</v>
      </c>
      <c r="BA148" s="407">
        <v>0</v>
      </c>
      <c r="BB148" s="408">
        <v>0</v>
      </c>
      <c r="BC148" s="407">
        <v>0</v>
      </c>
    </row>
    <row r="149" spans="1:55" x14ac:dyDescent="0.35">
      <c r="A149" s="385" t="str" cm="1">
        <f t="array" ref="A149">IFERROR(_xlfn.IFS(AND(F149="Renta Variable",O149=1),IFERROR(MATCH(B149,[1]RV_Det!C:C,0),"Rev"),AND(J149="Corporativa",O149=1,I149="EM"),IFERROR(MATCH(B149,[1]RF_Corps!B:B,0),"Rev"),AND(F149="Alternativos",O149=1),IFERROR(MATCH(B149,[1]Rep4!C:C,0),"Rev")),"")</f>
        <v/>
      </c>
      <c r="B149" s="394" t="s">
        <v>952</v>
      </c>
      <c r="C149" s="409" t="s">
        <v>953</v>
      </c>
      <c r="D149" s="395" t="s">
        <v>954</v>
      </c>
      <c r="E149" s="396" t="str">
        <f>IF(B149="","",INDEX([1]CatGlob!$S:$S,IFERROR(MATCH(MID(B149,7,1),[1]CatGlob!$R:$R,0),MATCH(MID(B149,1,2),[1]CatGlob!$R:$R,0))))</f>
        <v>DOL</v>
      </c>
      <c r="F149" s="397" t="s">
        <v>618</v>
      </c>
      <c r="G149" s="398" t="s">
        <v>228</v>
      </c>
      <c r="H149" s="399" t="s">
        <v>237</v>
      </c>
      <c r="I149" s="399" t="s">
        <v>237</v>
      </c>
      <c r="J149" s="399" t="s">
        <v>600</v>
      </c>
      <c r="K149" s="396" t="s">
        <v>600</v>
      </c>
      <c r="L149" s="400" t="str">
        <f>IF(ISERROR(MATCH(M149,M$10:M148,0)),M149,"")</f>
        <v/>
      </c>
      <c r="M149" s="401" t="str">
        <f>IF(B149="","",IF(ISERROR(MATCH(F149&amp;"_"&amp;G149&amp;"_"&amp;H149&amp;"_"&amp;I149&amp;"_"&amp;J149&amp;IF(K149="","","_"&amp;K149),[1]CatGlob!$B:$B,0)),F149&amp;"_"&amp;G149&amp;"_"&amp;H149&amp;"_"&amp;I149&amp;"_"&amp;J149&amp;IF(K149="","","_"&amp;K149),INDEX([1]CatGlob!$C:$C,MATCH(F149&amp;"_"&amp;G149&amp;"_"&amp;H149&amp;"_"&amp;I149&amp;"_"&amp;J149&amp;IF(K149="","","_"&amp;K149),[1]CatGlob!$B:$B,0))))</f>
        <v>ALT_L_PE_PE</v>
      </c>
      <c r="N149" s="402" t="str">
        <f t="shared" si="7"/>
        <v/>
      </c>
      <c r="O149" s="402" t="str">
        <f t="shared" si="6"/>
        <v/>
      </c>
      <c r="P149" s="401" t="str">
        <f>IF(LEN(B149)&gt;8,INDEX([1]CatGlob!$X:$X,MATCH(M149,[1]CatGlob!$W:$W,0)),"")</f>
        <v>ALT</v>
      </c>
      <c r="Q149" s="403" t="str">
        <f>INDEX([1]CatGlob!P:P,MATCH(M149,[1]CatGlob!O:O,0))</f>
        <v>ALT</v>
      </c>
      <c r="R149" s="403" t="s">
        <v>601</v>
      </c>
      <c r="S149" s="403" t="s">
        <v>601</v>
      </c>
      <c r="T149" s="403" t="str">
        <f>INDEX([1]CatGlob!$D:$D,MATCH($M149,[1]CatGlob!$C:$C,0))</f>
        <v>PE</v>
      </c>
      <c r="U149" s="403" t="s">
        <v>644</v>
      </c>
      <c r="V149" s="404" t="str">
        <f>INDEX([1]CatGlob!$F:$F,MATCH($M149,[1]CatGlob!$C:$C,0))</f>
        <v>-</v>
      </c>
      <c r="W149" s="405"/>
      <c r="X149" s="406">
        <v>0</v>
      </c>
      <c r="Y149" s="407">
        <v>0</v>
      </c>
      <c r="Z149" s="408">
        <v>0</v>
      </c>
      <c r="AA149" s="407">
        <v>0</v>
      </c>
      <c r="AB149" s="408">
        <v>0</v>
      </c>
      <c r="AC149" s="407">
        <v>0</v>
      </c>
      <c r="AD149" s="408">
        <v>0</v>
      </c>
      <c r="AE149" s="407">
        <v>0</v>
      </c>
      <c r="AF149" s="408">
        <v>0</v>
      </c>
      <c r="AG149" s="407">
        <v>0</v>
      </c>
      <c r="AI149" s="406">
        <v>0</v>
      </c>
      <c r="AJ149" s="407">
        <v>0</v>
      </c>
      <c r="AK149" s="408">
        <v>0</v>
      </c>
      <c r="AL149" s="407">
        <v>0</v>
      </c>
      <c r="AM149" s="408">
        <v>0</v>
      </c>
      <c r="AN149" s="407">
        <v>0</v>
      </c>
      <c r="AO149" s="408">
        <v>0</v>
      </c>
      <c r="AP149" s="407">
        <v>0</v>
      </c>
      <c r="AQ149" s="408">
        <v>0</v>
      </c>
      <c r="AR149" s="407">
        <v>0</v>
      </c>
      <c r="AT149" s="406">
        <v>0</v>
      </c>
      <c r="AU149" s="407">
        <v>0</v>
      </c>
      <c r="AV149" s="408">
        <v>0</v>
      </c>
      <c r="AW149" s="407">
        <v>0</v>
      </c>
      <c r="AX149" s="408">
        <v>0</v>
      </c>
      <c r="AY149" s="407">
        <v>0</v>
      </c>
      <c r="AZ149" s="408">
        <v>0</v>
      </c>
      <c r="BA149" s="407">
        <v>0</v>
      </c>
      <c r="BB149" s="408">
        <v>0</v>
      </c>
      <c r="BC149" s="407">
        <v>0</v>
      </c>
    </row>
    <row r="150" spans="1:55" x14ac:dyDescent="0.35">
      <c r="A150" s="385" t="str" cm="1">
        <f t="array" ref="A150">IFERROR(_xlfn.IFS(AND(F150="Renta Variable",O150=1),IFERROR(MATCH(B150,[1]RV_Det!C:C,0),"Rev"),AND(J150="Corporativa",O150=1,I150="EM"),IFERROR(MATCH(B150,[1]RF_Corps!B:B,0),"Rev"),AND(F150="Alternativos",O150=1),IFERROR(MATCH(B150,[1]Rep4!C:C,0),"Rev")),"")</f>
        <v/>
      </c>
      <c r="B150" s="394" t="s">
        <v>955</v>
      </c>
      <c r="C150" s="409" t="s">
        <v>956</v>
      </c>
      <c r="D150" s="395" t="s">
        <v>957</v>
      </c>
      <c r="E150" s="396" t="str">
        <f>IF(B150="","",INDEX([1]CatGlob!$S:$S,IFERROR(MATCH(MID(B150,7,1),[1]CatGlob!$R:$R,0),MATCH(MID(B150,1,2),[1]CatGlob!$R:$R,0))))</f>
        <v>DOL</v>
      </c>
      <c r="F150" s="397" t="s">
        <v>618</v>
      </c>
      <c r="G150" s="398" t="s">
        <v>228</v>
      </c>
      <c r="H150" s="399" t="s">
        <v>237</v>
      </c>
      <c r="I150" s="399" t="s">
        <v>237</v>
      </c>
      <c r="J150" s="399" t="s">
        <v>600</v>
      </c>
      <c r="K150" s="396" t="s">
        <v>600</v>
      </c>
      <c r="L150" s="400" t="str">
        <f>IF(ISERROR(MATCH(M150,M$10:M149,0)),M150,"")</f>
        <v/>
      </c>
      <c r="M150" s="401" t="str">
        <f>IF(B150="","",IF(ISERROR(MATCH(F150&amp;"_"&amp;G150&amp;"_"&amp;H150&amp;"_"&amp;I150&amp;"_"&amp;J150&amp;IF(K150="","","_"&amp;K150),[1]CatGlob!$B:$B,0)),F150&amp;"_"&amp;G150&amp;"_"&amp;H150&amp;"_"&amp;I150&amp;"_"&amp;J150&amp;IF(K150="","","_"&amp;K150),INDEX([1]CatGlob!$C:$C,MATCH(F150&amp;"_"&amp;G150&amp;"_"&amp;H150&amp;"_"&amp;I150&amp;"_"&amp;J150&amp;IF(K150="","","_"&amp;K150),[1]CatGlob!$B:$B,0))))</f>
        <v>ALT_L_PE_PE</v>
      </c>
      <c r="N150" s="402" t="str">
        <f t="shared" si="7"/>
        <v/>
      </c>
      <c r="O150" s="402" t="str">
        <f t="shared" si="6"/>
        <v/>
      </c>
      <c r="P150" s="401" t="str">
        <f>IF(LEN(B150)&gt;8,INDEX([1]CatGlob!$X:$X,MATCH(M150,[1]CatGlob!$W:$W,0)),"")</f>
        <v>ALT</v>
      </c>
      <c r="Q150" s="403" t="str">
        <f>INDEX([1]CatGlob!P:P,MATCH(M150,[1]CatGlob!O:O,0))</f>
        <v>ALT</v>
      </c>
      <c r="R150" s="403"/>
      <c r="S150" s="403"/>
      <c r="T150" s="403" t="str">
        <f>INDEX([1]CatGlob!$D:$D,MATCH($M150,[1]CatGlob!$C:$C,0))</f>
        <v>PE</v>
      </c>
      <c r="U150" s="403" t="s">
        <v>644</v>
      </c>
      <c r="V150" s="404" t="str">
        <f>INDEX([1]CatGlob!$F:$F,MATCH($M150,[1]CatGlob!$C:$C,0))</f>
        <v>-</v>
      </c>
      <c r="W150" s="405"/>
      <c r="X150" s="406">
        <v>0</v>
      </c>
      <c r="Y150" s="407">
        <v>0</v>
      </c>
      <c r="Z150" s="408">
        <v>0</v>
      </c>
      <c r="AA150" s="407">
        <v>0</v>
      </c>
      <c r="AB150" s="408">
        <v>0</v>
      </c>
      <c r="AC150" s="407">
        <v>0</v>
      </c>
      <c r="AD150" s="408">
        <v>0</v>
      </c>
      <c r="AE150" s="407">
        <v>0</v>
      </c>
      <c r="AF150" s="408">
        <v>0</v>
      </c>
      <c r="AG150" s="407">
        <v>0</v>
      </c>
      <c r="AI150" s="406">
        <v>0</v>
      </c>
      <c r="AJ150" s="407">
        <v>0</v>
      </c>
      <c r="AK150" s="408">
        <v>0</v>
      </c>
      <c r="AL150" s="407">
        <v>0</v>
      </c>
      <c r="AM150" s="408">
        <v>0</v>
      </c>
      <c r="AN150" s="407">
        <v>0</v>
      </c>
      <c r="AO150" s="408">
        <v>0</v>
      </c>
      <c r="AP150" s="407">
        <v>0</v>
      </c>
      <c r="AQ150" s="408">
        <v>0</v>
      </c>
      <c r="AR150" s="407">
        <v>0</v>
      </c>
      <c r="AT150" s="406">
        <v>0</v>
      </c>
      <c r="AU150" s="407">
        <v>0</v>
      </c>
      <c r="AV150" s="408">
        <v>0</v>
      </c>
      <c r="AW150" s="407">
        <v>0</v>
      </c>
      <c r="AX150" s="408">
        <v>0</v>
      </c>
      <c r="AY150" s="407">
        <v>0</v>
      </c>
      <c r="AZ150" s="408">
        <v>0</v>
      </c>
      <c r="BA150" s="407">
        <v>0</v>
      </c>
      <c r="BB150" s="408">
        <v>0</v>
      </c>
      <c r="BC150" s="407">
        <v>0</v>
      </c>
    </row>
    <row r="151" spans="1:55" x14ac:dyDescent="0.35">
      <c r="A151" s="385" t="str" cm="1">
        <f t="array" ref="A151">IFERROR(_xlfn.IFS(AND(F151="Renta Variable",O151=1),IFERROR(MATCH(B151,[1]RV_Det!C:C,0),"Rev"),AND(J151="Corporativa",O151=1,I151="EM"),IFERROR(MATCH(B151,[1]RF_Corps!B:B,0),"Rev"),AND(F151="Alternativos",O151=1),IFERROR(MATCH(B151,[1]Rep4!C:C,0),"Rev")),"")</f>
        <v/>
      </c>
      <c r="B151" s="394" t="s">
        <v>958</v>
      </c>
      <c r="C151" s="409" t="s">
        <v>959</v>
      </c>
      <c r="D151" s="395" t="s">
        <v>960</v>
      </c>
      <c r="E151" s="396" t="str">
        <f>IF(B151="","",INDEX([1]CatGlob!$S:$S,IFERROR(MATCH(MID(B151,7,1),[1]CatGlob!$R:$R,0),MATCH(MID(B151,1,2),[1]CatGlob!$R:$R,0))))</f>
        <v>NSOL</v>
      </c>
      <c r="F151" s="397" t="s">
        <v>618</v>
      </c>
      <c r="G151" s="398" t="s">
        <v>228</v>
      </c>
      <c r="H151" s="399" t="s">
        <v>237</v>
      </c>
      <c r="I151" s="399" t="s">
        <v>237</v>
      </c>
      <c r="J151" s="399" t="s">
        <v>600</v>
      </c>
      <c r="K151" s="396" t="s">
        <v>600</v>
      </c>
      <c r="L151" s="400" t="str">
        <f>IF(ISERROR(MATCH(M151,M$10:M150,0)),M151,"")</f>
        <v/>
      </c>
      <c r="M151" s="401" t="str">
        <f>IF(B151="","",IF(ISERROR(MATCH(F151&amp;"_"&amp;G151&amp;"_"&amp;H151&amp;"_"&amp;I151&amp;"_"&amp;J151&amp;IF(K151="","","_"&amp;K151),[1]CatGlob!$B:$B,0)),F151&amp;"_"&amp;G151&amp;"_"&amp;H151&amp;"_"&amp;I151&amp;"_"&amp;J151&amp;IF(K151="","","_"&amp;K151),INDEX([1]CatGlob!$C:$C,MATCH(F151&amp;"_"&amp;G151&amp;"_"&amp;H151&amp;"_"&amp;I151&amp;"_"&amp;J151&amp;IF(K151="","","_"&amp;K151),[1]CatGlob!$B:$B,0))))</f>
        <v>ALT_L_PE_PE</v>
      </c>
      <c r="N151" s="402" t="str">
        <f t="shared" si="7"/>
        <v/>
      </c>
      <c r="O151" s="402" t="str">
        <f t="shared" si="6"/>
        <v/>
      </c>
      <c r="P151" s="401" t="str">
        <f>IF(LEN(B151)&gt;8,INDEX([1]CatGlob!$X:$X,MATCH(M151,[1]CatGlob!$W:$W,0)),"")</f>
        <v>ALT</v>
      </c>
      <c r="Q151" s="403" t="str">
        <f>INDEX([1]CatGlob!P:P,MATCH(M151,[1]CatGlob!O:O,0))</f>
        <v>ALT</v>
      </c>
      <c r="R151" s="403" t="s">
        <v>601</v>
      </c>
      <c r="S151" s="403" t="s">
        <v>601</v>
      </c>
      <c r="T151" s="403" t="str">
        <f>INDEX([1]CatGlob!$D:$D,MATCH($M151,[1]CatGlob!$C:$C,0))</f>
        <v>PE</v>
      </c>
      <c r="U151" s="403" t="s">
        <v>644</v>
      </c>
      <c r="V151" s="404" t="str">
        <f>INDEX([1]CatGlob!$F:$F,MATCH($M151,[1]CatGlob!$C:$C,0))</f>
        <v>-</v>
      </c>
      <c r="W151" s="405"/>
      <c r="X151" s="406">
        <v>0</v>
      </c>
      <c r="Y151" s="407">
        <v>0</v>
      </c>
      <c r="Z151" s="408">
        <v>0</v>
      </c>
      <c r="AA151" s="407">
        <v>0</v>
      </c>
      <c r="AB151" s="408">
        <v>0</v>
      </c>
      <c r="AC151" s="407">
        <v>0</v>
      </c>
      <c r="AD151" s="408">
        <v>0</v>
      </c>
      <c r="AE151" s="407">
        <v>0</v>
      </c>
      <c r="AF151" s="408">
        <v>0</v>
      </c>
      <c r="AG151" s="407">
        <v>0</v>
      </c>
      <c r="AI151" s="406">
        <v>0</v>
      </c>
      <c r="AJ151" s="407">
        <v>0</v>
      </c>
      <c r="AK151" s="408">
        <v>0</v>
      </c>
      <c r="AL151" s="407">
        <v>0</v>
      </c>
      <c r="AM151" s="408">
        <v>0</v>
      </c>
      <c r="AN151" s="407">
        <v>0</v>
      </c>
      <c r="AO151" s="408">
        <v>0</v>
      </c>
      <c r="AP151" s="407">
        <v>0</v>
      </c>
      <c r="AQ151" s="408">
        <v>0</v>
      </c>
      <c r="AR151" s="407">
        <v>0</v>
      </c>
      <c r="AT151" s="406">
        <v>0</v>
      </c>
      <c r="AU151" s="407">
        <v>0</v>
      </c>
      <c r="AV151" s="408">
        <v>0</v>
      </c>
      <c r="AW151" s="407">
        <v>0</v>
      </c>
      <c r="AX151" s="408">
        <v>0</v>
      </c>
      <c r="AY151" s="407">
        <v>0</v>
      </c>
      <c r="AZ151" s="408">
        <v>0</v>
      </c>
      <c r="BA151" s="407">
        <v>0</v>
      </c>
      <c r="BB151" s="408">
        <v>0</v>
      </c>
      <c r="BC151" s="407">
        <v>0</v>
      </c>
    </row>
    <row r="152" spans="1:55" x14ac:dyDescent="0.35">
      <c r="A152" s="385" t="str" cm="1">
        <f t="array" ref="A152">IFERROR(_xlfn.IFS(AND(F152="Renta Variable",O152=1),IFERROR(MATCH(B152,[1]RV_Det!C:C,0),"Rev"),AND(J152="Corporativa",O152=1,I152="EM"),IFERROR(MATCH(B152,[1]RF_Corps!B:B,0),"Rev"),AND(F152="Alternativos",O152=1),IFERROR(MATCH(B152,[1]Rep4!C:C,0),"Rev")),"")</f>
        <v/>
      </c>
      <c r="B152" s="394" t="s">
        <v>961</v>
      </c>
      <c r="C152" s="409" t="s">
        <v>962</v>
      </c>
      <c r="D152" s="395" t="s">
        <v>963</v>
      </c>
      <c r="E152" s="396" t="str">
        <f>IF(B152="","",INDEX([1]CatGlob!$S:$S,IFERROR(MATCH(MID(B152,7,1),[1]CatGlob!$R:$R,0),MATCH(MID(B152,1,2),[1]CatGlob!$R:$R,0))))</f>
        <v>NSOL</v>
      </c>
      <c r="F152" s="397" t="s">
        <v>618</v>
      </c>
      <c r="G152" s="398" t="s">
        <v>228</v>
      </c>
      <c r="H152" s="399" t="s">
        <v>237</v>
      </c>
      <c r="I152" s="399" t="s">
        <v>237</v>
      </c>
      <c r="J152" s="399" t="s">
        <v>600</v>
      </c>
      <c r="K152" s="396" t="s">
        <v>600</v>
      </c>
      <c r="L152" s="400" t="str">
        <f>IF(ISERROR(MATCH(M152,M$10:M151,0)),M152,"")</f>
        <v/>
      </c>
      <c r="M152" s="401" t="str">
        <f>IF(B152="","",IF(ISERROR(MATCH(F152&amp;"_"&amp;G152&amp;"_"&amp;H152&amp;"_"&amp;I152&amp;"_"&amp;J152&amp;IF(K152="","","_"&amp;K152),[1]CatGlob!$B:$B,0)),F152&amp;"_"&amp;G152&amp;"_"&amp;H152&amp;"_"&amp;I152&amp;"_"&amp;J152&amp;IF(K152="","","_"&amp;K152),INDEX([1]CatGlob!$C:$C,MATCH(F152&amp;"_"&amp;G152&amp;"_"&amp;H152&amp;"_"&amp;I152&amp;"_"&amp;J152&amp;IF(K152="","","_"&amp;K152),[1]CatGlob!$B:$B,0))))</f>
        <v>ALT_L_PE_PE</v>
      </c>
      <c r="N152" s="402" t="str">
        <f t="shared" si="7"/>
        <v/>
      </c>
      <c r="O152" s="402" t="str">
        <f t="shared" si="6"/>
        <v/>
      </c>
      <c r="P152" s="401" t="str">
        <f>IF(LEN(B152)&gt;8,INDEX([1]CatGlob!$X:$X,MATCH(M152,[1]CatGlob!$W:$W,0)),"")</f>
        <v>ALT</v>
      </c>
      <c r="Q152" s="403" t="str">
        <f>INDEX([1]CatGlob!P:P,MATCH(M152,[1]CatGlob!O:O,0))</f>
        <v>ALT</v>
      </c>
      <c r="R152" s="403" t="s">
        <v>601</v>
      </c>
      <c r="S152" s="403" t="s">
        <v>601</v>
      </c>
      <c r="T152" s="403" t="str">
        <f>INDEX([1]CatGlob!$D:$D,MATCH($M152,[1]CatGlob!$C:$C,0))</f>
        <v>PE</v>
      </c>
      <c r="U152" s="403" t="s">
        <v>644</v>
      </c>
      <c r="V152" s="404" t="str">
        <f>INDEX([1]CatGlob!$F:$F,MATCH($M152,[1]CatGlob!$C:$C,0))</f>
        <v>-</v>
      </c>
      <c r="W152" s="405"/>
      <c r="X152" s="406">
        <v>0</v>
      </c>
      <c r="Y152" s="407">
        <v>0</v>
      </c>
      <c r="Z152" s="408">
        <v>0</v>
      </c>
      <c r="AA152" s="407">
        <v>0</v>
      </c>
      <c r="AB152" s="408">
        <v>0</v>
      </c>
      <c r="AC152" s="407">
        <v>0</v>
      </c>
      <c r="AD152" s="408">
        <v>0</v>
      </c>
      <c r="AE152" s="407">
        <v>0</v>
      </c>
      <c r="AF152" s="408">
        <v>0</v>
      </c>
      <c r="AG152" s="407">
        <v>0</v>
      </c>
      <c r="AI152" s="406">
        <v>0</v>
      </c>
      <c r="AJ152" s="407">
        <v>0</v>
      </c>
      <c r="AK152" s="408">
        <v>0</v>
      </c>
      <c r="AL152" s="407">
        <v>0</v>
      </c>
      <c r="AM152" s="408">
        <v>0</v>
      </c>
      <c r="AN152" s="407">
        <v>0</v>
      </c>
      <c r="AO152" s="408">
        <v>0</v>
      </c>
      <c r="AP152" s="407">
        <v>0</v>
      </c>
      <c r="AQ152" s="408">
        <v>0</v>
      </c>
      <c r="AR152" s="407">
        <v>0</v>
      </c>
      <c r="AT152" s="406">
        <v>0</v>
      </c>
      <c r="AU152" s="407">
        <v>0</v>
      </c>
      <c r="AV152" s="408">
        <v>0</v>
      </c>
      <c r="AW152" s="407">
        <v>0</v>
      </c>
      <c r="AX152" s="408">
        <v>0</v>
      </c>
      <c r="AY152" s="407">
        <v>0</v>
      </c>
      <c r="AZ152" s="408">
        <v>0</v>
      </c>
      <c r="BA152" s="407">
        <v>0</v>
      </c>
      <c r="BB152" s="408">
        <v>0</v>
      </c>
      <c r="BC152" s="407">
        <v>0</v>
      </c>
    </row>
    <row r="153" spans="1:55" x14ac:dyDescent="0.35">
      <c r="A153" s="385" t="str" cm="1">
        <f t="array" ref="A153">IFERROR(_xlfn.IFS(AND(F153="Renta Variable",O153=1),IFERROR(MATCH(B153,[1]RV_Det!C:C,0),"Rev"),AND(J153="Corporativa",O153=1,I153="EM"),IFERROR(MATCH(B153,[1]RF_Corps!B:B,0),"Rev"),AND(F153="Alternativos",O153=1),IFERROR(MATCH(B153,[1]Rep4!C:C,0),"Rev")),"")</f>
        <v/>
      </c>
      <c r="B153" s="394" t="s">
        <v>964</v>
      </c>
      <c r="C153" s="409" t="s">
        <v>965</v>
      </c>
      <c r="D153" s="395" t="s">
        <v>966</v>
      </c>
      <c r="E153" s="396" t="str">
        <f>IF(B153="","",INDEX([1]CatGlob!$S:$S,IFERROR(MATCH(MID(B153,7,1),[1]CatGlob!$R:$R,0),MATCH(MID(B153,1,2),[1]CatGlob!$R:$R,0))))</f>
        <v>DOL</v>
      </c>
      <c r="F153" s="397" t="s">
        <v>618</v>
      </c>
      <c r="G153" s="398" t="s">
        <v>228</v>
      </c>
      <c r="H153" s="399" t="s">
        <v>237</v>
      </c>
      <c r="I153" s="399" t="s">
        <v>237</v>
      </c>
      <c r="J153" s="399" t="s">
        <v>600</v>
      </c>
      <c r="K153" s="396" t="s">
        <v>600</v>
      </c>
      <c r="L153" s="400" t="str">
        <f>IF(ISERROR(MATCH(M153,M$10:M152,0)),M153,"")</f>
        <v/>
      </c>
      <c r="M153" s="401" t="str">
        <f>IF(B153="","",IF(ISERROR(MATCH(F153&amp;"_"&amp;G153&amp;"_"&amp;H153&amp;"_"&amp;I153&amp;"_"&amp;J153&amp;IF(K153="","","_"&amp;K153),[1]CatGlob!$B:$B,0)),F153&amp;"_"&amp;G153&amp;"_"&amp;H153&amp;"_"&amp;I153&amp;"_"&amp;J153&amp;IF(K153="","","_"&amp;K153),INDEX([1]CatGlob!$C:$C,MATCH(F153&amp;"_"&amp;G153&amp;"_"&amp;H153&amp;"_"&amp;I153&amp;"_"&amp;J153&amp;IF(K153="","","_"&amp;K153),[1]CatGlob!$B:$B,0))))</f>
        <v>ALT_L_PE_PE</v>
      </c>
      <c r="N153" s="402" t="str">
        <f t="shared" si="7"/>
        <v/>
      </c>
      <c r="O153" s="402" t="str">
        <f t="shared" si="6"/>
        <v/>
      </c>
      <c r="P153" s="401" t="str">
        <f>IF(LEN(B153)&gt;8,INDEX([1]CatGlob!$X:$X,MATCH(M153,[1]CatGlob!$W:$W,0)),"")</f>
        <v>ALT</v>
      </c>
      <c r="Q153" s="403" t="str">
        <f>INDEX([1]CatGlob!P:P,MATCH(M153,[1]CatGlob!O:O,0))</f>
        <v>ALT</v>
      </c>
      <c r="R153" s="403" t="s">
        <v>601</v>
      </c>
      <c r="S153" s="403" t="s">
        <v>601</v>
      </c>
      <c r="T153" s="403" t="str">
        <f>INDEX([1]CatGlob!$D:$D,MATCH($M153,[1]CatGlob!$C:$C,0))</f>
        <v>PE</v>
      </c>
      <c r="U153" s="403" t="s">
        <v>644</v>
      </c>
      <c r="V153" s="404" t="str">
        <f>INDEX([1]CatGlob!$F:$F,MATCH($M153,[1]CatGlob!$C:$C,0))</f>
        <v>-</v>
      </c>
      <c r="W153" s="405"/>
      <c r="X153" s="406">
        <v>0</v>
      </c>
      <c r="Y153" s="407">
        <v>0</v>
      </c>
      <c r="Z153" s="408">
        <v>0</v>
      </c>
      <c r="AA153" s="407">
        <v>0</v>
      </c>
      <c r="AB153" s="408">
        <v>0</v>
      </c>
      <c r="AC153" s="407">
        <v>0</v>
      </c>
      <c r="AD153" s="408">
        <v>0</v>
      </c>
      <c r="AE153" s="407">
        <v>0</v>
      </c>
      <c r="AF153" s="408">
        <v>0</v>
      </c>
      <c r="AG153" s="407">
        <v>0</v>
      </c>
      <c r="AI153" s="406">
        <v>0</v>
      </c>
      <c r="AJ153" s="407">
        <v>0</v>
      </c>
      <c r="AK153" s="408">
        <v>0</v>
      </c>
      <c r="AL153" s="407">
        <v>0</v>
      </c>
      <c r="AM153" s="408">
        <v>0</v>
      </c>
      <c r="AN153" s="407">
        <v>0</v>
      </c>
      <c r="AO153" s="408">
        <v>0</v>
      </c>
      <c r="AP153" s="407">
        <v>0</v>
      </c>
      <c r="AQ153" s="408">
        <v>0</v>
      </c>
      <c r="AR153" s="407">
        <v>0</v>
      </c>
      <c r="AT153" s="406">
        <v>0</v>
      </c>
      <c r="AU153" s="407">
        <v>0</v>
      </c>
      <c r="AV153" s="408">
        <v>0</v>
      </c>
      <c r="AW153" s="407">
        <v>0</v>
      </c>
      <c r="AX153" s="408">
        <v>0</v>
      </c>
      <c r="AY153" s="407">
        <v>0</v>
      </c>
      <c r="AZ153" s="408">
        <v>0</v>
      </c>
      <c r="BA153" s="407">
        <v>0</v>
      </c>
      <c r="BB153" s="408">
        <v>0</v>
      </c>
      <c r="BC153" s="407">
        <v>0</v>
      </c>
    </row>
    <row r="154" spans="1:55" x14ac:dyDescent="0.35">
      <c r="A154" s="385" cm="1">
        <f t="array" ref="A154">IFERROR(_xlfn.IFS(AND(F154="Renta Variable",O154=1),IFERROR(MATCH(B154,[1]RV_Det!C:C,0),"Rev"),AND(J154="Corporativa",O154=1,I154="EM"),IFERROR(MATCH(B154,[1]RF_Corps!B:B,0),"Rev"),AND(F154="Alternativos",O154=1),IFERROR(MATCH(B154,[1]Rep4!C:C,0),"Rev")),"")</f>
        <v>47</v>
      </c>
      <c r="B154" s="394" t="s">
        <v>967</v>
      </c>
      <c r="C154" s="409" t="s">
        <v>968</v>
      </c>
      <c r="D154" s="395" t="s">
        <v>969</v>
      </c>
      <c r="E154" s="396" t="str">
        <f>IF(B154="","",INDEX([1]CatGlob!$S:$S,IFERROR(MATCH(MID(B154,7,1),[1]CatGlob!$R:$R,0),MATCH(MID(B154,1,2),[1]CatGlob!$R:$R,0))))</f>
        <v>NSOL</v>
      </c>
      <c r="F154" s="397" t="s">
        <v>618</v>
      </c>
      <c r="G154" s="398" t="s">
        <v>228</v>
      </c>
      <c r="H154" s="399" t="s">
        <v>237</v>
      </c>
      <c r="I154" s="399" t="s">
        <v>237</v>
      </c>
      <c r="J154" s="399" t="s">
        <v>600</v>
      </c>
      <c r="K154" s="396" t="s">
        <v>600</v>
      </c>
      <c r="L154" s="400" t="str">
        <f>IF(ISERROR(MATCH(M154,M$10:M153,0)),M154,"")</f>
        <v/>
      </c>
      <c r="M154" s="401" t="str">
        <f>IF(B154="","",IF(ISERROR(MATCH(F154&amp;"_"&amp;G154&amp;"_"&amp;H154&amp;"_"&amp;I154&amp;"_"&amp;J154&amp;IF(K154="","","_"&amp;K154),[1]CatGlob!$B:$B,0)),F154&amp;"_"&amp;G154&amp;"_"&amp;H154&amp;"_"&amp;I154&amp;"_"&amp;J154&amp;IF(K154="","","_"&amp;K154),INDEX([1]CatGlob!$C:$C,MATCH(F154&amp;"_"&amp;G154&amp;"_"&amp;H154&amp;"_"&amp;I154&amp;"_"&amp;J154&amp;IF(K154="","","_"&amp;K154),[1]CatGlob!$B:$B,0))))</f>
        <v>ALT_L_PE_PE</v>
      </c>
      <c r="N154" s="402" t="str">
        <f t="shared" si="7"/>
        <v/>
      </c>
      <c r="O154" s="402">
        <f t="shared" si="6"/>
        <v>1</v>
      </c>
      <c r="P154" s="401" t="str">
        <f>IF(LEN(B154)&gt;8,INDEX([1]CatGlob!$X:$X,MATCH(M154,[1]CatGlob!$W:$W,0)),"")</f>
        <v>ALT</v>
      </c>
      <c r="Q154" s="403" t="str">
        <f>INDEX([1]CatGlob!P:P,MATCH(M154,[1]CatGlob!O:O,0))</f>
        <v>ALT</v>
      </c>
      <c r="R154" s="403" t="s">
        <v>601</v>
      </c>
      <c r="S154" s="403" t="s">
        <v>601</v>
      </c>
      <c r="T154" s="403" t="str">
        <f>INDEX([1]CatGlob!$D:$D,MATCH($M154,[1]CatGlob!$C:$C,0))</f>
        <v>PE</v>
      </c>
      <c r="U154" s="403" t="s">
        <v>644</v>
      </c>
      <c r="V154" s="404" t="str">
        <f>INDEX([1]CatGlob!$F:$F,MATCH($M154,[1]CatGlob!$C:$C,0))</f>
        <v>-</v>
      </c>
      <c r="W154" s="405"/>
      <c r="X154" s="406">
        <v>0</v>
      </c>
      <c r="Y154" s="407">
        <v>0</v>
      </c>
      <c r="Z154" s="408">
        <v>0</v>
      </c>
      <c r="AA154" s="407">
        <v>0</v>
      </c>
      <c r="AB154" s="408">
        <v>0</v>
      </c>
      <c r="AC154" s="407">
        <v>0</v>
      </c>
      <c r="AD154" s="408">
        <v>0</v>
      </c>
      <c r="AE154" s="407">
        <v>0</v>
      </c>
      <c r="AF154" s="408">
        <v>0</v>
      </c>
      <c r="AG154" s="407">
        <v>0</v>
      </c>
      <c r="AI154" s="406">
        <v>2.4083232392803E-4</v>
      </c>
      <c r="AJ154" s="407">
        <v>9.1510814481665593E-5</v>
      </c>
      <c r="AK154" s="408">
        <v>2.4083232392803E-4</v>
      </c>
      <c r="AL154" s="407">
        <v>9.1510814481665593E-5</v>
      </c>
      <c r="AM154" s="408">
        <v>-3.55168160751603E-4</v>
      </c>
      <c r="AN154" s="407">
        <v>-1.3495583539580001E-4</v>
      </c>
      <c r="AO154" s="408">
        <v>-7.0512613176173099E-6</v>
      </c>
      <c r="AP154" s="407">
        <v>-2.67931898889628E-6</v>
      </c>
      <c r="AQ154" s="408">
        <v>-9.0201531953640397E-5</v>
      </c>
      <c r="AR154" s="407">
        <v>-3.4274533498277603E-5</v>
      </c>
      <c r="AT154" s="406">
        <v>4.7808460486441798E-4</v>
      </c>
      <c r="AU154" s="407">
        <v>1.81661292675273E-4</v>
      </c>
      <c r="AV154" s="408">
        <v>4.7808460486441798E-4</v>
      </c>
      <c r="AW154" s="407">
        <v>1.81661292675273E-4</v>
      </c>
      <c r="AX154" s="408">
        <v>-1.650969647086E-3</v>
      </c>
      <c r="AY154" s="407">
        <v>-6.27330972724494E-4</v>
      </c>
      <c r="AZ154" s="408">
        <v>-4.29020138328094E-4</v>
      </c>
      <c r="BA154" s="407">
        <v>-1.63017909171614E-4</v>
      </c>
      <c r="BB154" s="408">
        <v>-3.1902057572368898E-4</v>
      </c>
      <c r="BC154" s="407">
        <v>-1.2122057374594901E-4</v>
      </c>
    </row>
    <row r="155" spans="1:55" x14ac:dyDescent="0.35">
      <c r="A155" s="385" cm="1">
        <f t="array" ref="A155">IFERROR(_xlfn.IFS(AND(F155="Renta Variable",O155=1),IFERROR(MATCH(B155,[1]RV_Det!C:C,0),"Rev"),AND(J155="Corporativa",O155=1,I155="EM"),IFERROR(MATCH(B155,[1]RF_Corps!B:B,0),"Rev"),AND(F155="Alternativos",O155=1),IFERROR(MATCH(B155,[1]Rep4!C:C,0),"Rev")),"")</f>
        <v>48</v>
      </c>
      <c r="B155" s="394" t="s">
        <v>970</v>
      </c>
      <c r="C155" s="409" t="s">
        <v>971</v>
      </c>
      <c r="D155" s="395" t="s">
        <v>972</v>
      </c>
      <c r="E155" s="396" t="str">
        <f>IF(B155="","",INDEX([1]CatGlob!$S:$S,IFERROR(MATCH(MID(B155,7,1),[1]CatGlob!$R:$R,0),MATCH(MID(B155,1,2),[1]CatGlob!$R:$R,0))))</f>
        <v>DOL</v>
      </c>
      <c r="F155" s="397" t="s">
        <v>618</v>
      </c>
      <c r="G155" s="398" t="s">
        <v>228</v>
      </c>
      <c r="H155" s="399" t="s">
        <v>237</v>
      </c>
      <c r="I155" s="399" t="s">
        <v>237</v>
      </c>
      <c r="J155" s="399" t="s">
        <v>600</v>
      </c>
      <c r="K155" s="396" t="s">
        <v>600</v>
      </c>
      <c r="L155" s="400" t="str">
        <f>IF(ISERROR(MATCH(M155,M$10:M154,0)),M155,"")</f>
        <v/>
      </c>
      <c r="M155" s="401" t="str">
        <f>IF(B155="","",IF(ISERROR(MATCH(F155&amp;"_"&amp;G155&amp;"_"&amp;H155&amp;"_"&amp;I155&amp;"_"&amp;J155&amp;IF(K155="","","_"&amp;K155),[1]CatGlob!$B:$B,0)),F155&amp;"_"&amp;G155&amp;"_"&amp;H155&amp;"_"&amp;I155&amp;"_"&amp;J155&amp;IF(K155="","","_"&amp;K155),INDEX([1]CatGlob!$C:$C,MATCH(F155&amp;"_"&amp;G155&amp;"_"&amp;H155&amp;"_"&amp;I155&amp;"_"&amp;J155&amp;IF(K155="","","_"&amp;K155),[1]CatGlob!$B:$B,0))))</f>
        <v>ALT_L_PE_PE</v>
      </c>
      <c r="N155" s="402" t="str">
        <f t="shared" si="7"/>
        <v/>
      </c>
      <c r="O155" s="402">
        <f t="shared" si="6"/>
        <v>1</v>
      </c>
      <c r="P155" s="401" t="str">
        <f>IF(LEN(B155)&gt;8,INDEX([1]CatGlob!$X:$X,MATCH(M155,[1]CatGlob!$W:$W,0)),"")</f>
        <v>ALT</v>
      </c>
      <c r="Q155" s="403" t="str">
        <f>INDEX([1]CatGlob!P:P,MATCH(M155,[1]CatGlob!O:O,0))</f>
        <v>ALT</v>
      </c>
      <c r="R155" s="403" t="s">
        <v>601</v>
      </c>
      <c r="S155" s="403" t="s">
        <v>601</v>
      </c>
      <c r="T155" s="403" t="str">
        <f>INDEX([1]CatGlob!$D:$D,MATCH($M155,[1]CatGlob!$C:$C,0))</f>
        <v>PE</v>
      </c>
      <c r="U155" s="403" t="s">
        <v>644</v>
      </c>
      <c r="V155" s="404" t="str">
        <f>INDEX([1]CatGlob!$F:$F,MATCH($M155,[1]CatGlob!$C:$C,0))</f>
        <v>-</v>
      </c>
      <c r="W155" s="405"/>
      <c r="X155" s="406">
        <v>0</v>
      </c>
      <c r="Y155" s="407">
        <v>0</v>
      </c>
      <c r="Z155" s="408">
        <v>0</v>
      </c>
      <c r="AA155" s="407">
        <v>0</v>
      </c>
      <c r="AB155" s="408">
        <v>0</v>
      </c>
      <c r="AC155" s="407">
        <v>0</v>
      </c>
      <c r="AD155" s="408">
        <v>0</v>
      </c>
      <c r="AE155" s="407">
        <v>0</v>
      </c>
      <c r="AF155" s="408">
        <v>0</v>
      </c>
      <c r="AG155" s="407">
        <v>0</v>
      </c>
      <c r="AI155" s="406">
        <v>3.32462874594738E-4</v>
      </c>
      <c r="AJ155" s="407">
        <v>-2.34514893648896E-2</v>
      </c>
      <c r="AK155" s="408">
        <v>3.32462874594738E-4</v>
      </c>
      <c r="AL155" s="407">
        <v>-2.34514893648896E-2</v>
      </c>
      <c r="AM155" s="408">
        <v>3.32462874594738E-4</v>
      </c>
      <c r="AN155" s="407">
        <v>-2.34514893648896E-2</v>
      </c>
      <c r="AO155" s="408">
        <v>-7.2605698340147201E-4</v>
      </c>
      <c r="AP155" s="407">
        <v>5.1215094754031298E-2</v>
      </c>
      <c r="AQ155" s="408">
        <v>4.9938925804026698E-5</v>
      </c>
      <c r="AR155" s="407">
        <v>-3.5226254624923302E-3</v>
      </c>
      <c r="AT155" s="406">
        <v>4.6383285157507902E-4</v>
      </c>
      <c r="AU155" s="407">
        <v>-3.2718152963573402E-2</v>
      </c>
      <c r="AV155" s="408">
        <v>4.6383285157507902E-4</v>
      </c>
      <c r="AW155" s="407">
        <v>-3.2718152963573402E-2</v>
      </c>
      <c r="AX155" s="408">
        <v>4.6383285157507902E-4</v>
      </c>
      <c r="AY155" s="407">
        <v>-3.2718152963573402E-2</v>
      </c>
      <c r="AZ155" s="408">
        <v>-9.4108007937972096E-4</v>
      </c>
      <c r="BA155" s="407">
        <v>6.6382538199682997E-2</v>
      </c>
      <c r="BB155" s="408">
        <v>5.2788050070129497E-5</v>
      </c>
      <c r="BC155" s="407">
        <v>-3.7235989021198899E-3</v>
      </c>
    </row>
    <row r="156" spans="1:55" x14ac:dyDescent="0.35">
      <c r="A156" s="385" cm="1">
        <f t="array" ref="A156">IFERROR(_xlfn.IFS(AND(F156="Renta Variable",O156=1),IFERROR(MATCH(B156,[1]RV_Det!C:C,0),"Rev"),AND(J156="Corporativa",O156=1,I156="EM"),IFERROR(MATCH(B156,[1]RF_Corps!B:B,0),"Rev"),AND(F156="Alternativos",O156=1),IFERROR(MATCH(B156,[1]Rep4!C:C,0),"Rev")),"")</f>
        <v>46</v>
      </c>
      <c r="B156" s="394" t="s">
        <v>973</v>
      </c>
      <c r="C156" s="409" t="s">
        <v>974</v>
      </c>
      <c r="D156" s="395" t="s">
        <v>975</v>
      </c>
      <c r="E156" s="396" t="str">
        <f>IF(B156="","",INDEX([1]CatGlob!$S:$S,IFERROR(MATCH(MID(B156,7,1),[1]CatGlob!$R:$R,0),MATCH(MID(B156,1,2),[1]CatGlob!$R:$R,0))))</f>
        <v>DOL</v>
      </c>
      <c r="F156" s="397" t="s">
        <v>618</v>
      </c>
      <c r="G156" s="398" t="s">
        <v>228</v>
      </c>
      <c r="H156" s="399" t="s">
        <v>237</v>
      </c>
      <c r="I156" s="399" t="s">
        <v>237</v>
      </c>
      <c r="J156" s="399" t="s">
        <v>600</v>
      </c>
      <c r="K156" s="396" t="s">
        <v>600</v>
      </c>
      <c r="L156" s="400" t="str">
        <f>IF(ISERROR(MATCH(M156,M$10:M155,0)),M156,"")</f>
        <v/>
      </c>
      <c r="M156" s="401" t="str">
        <f>IF(B156="","",IF(ISERROR(MATCH(F156&amp;"_"&amp;G156&amp;"_"&amp;H156&amp;"_"&amp;I156&amp;"_"&amp;J156&amp;IF(K156="","","_"&amp;K156),[1]CatGlob!$B:$B,0)),F156&amp;"_"&amp;G156&amp;"_"&amp;H156&amp;"_"&amp;I156&amp;"_"&amp;J156&amp;IF(K156="","","_"&amp;K156),INDEX([1]CatGlob!$C:$C,MATCH(F156&amp;"_"&amp;G156&amp;"_"&amp;H156&amp;"_"&amp;I156&amp;"_"&amp;J156&amp;IF(K156="","","_"&amp;K156),[1]CatGlob!$B:$B,0))))</f>
        <v>ALT_L_PE_PE</v>
      </c>
      <c r="N156" s="402" t="str">
        <f t="shared" si="7"/>
        <v/>
      </c>
      <c r="O156" s="402">
        <f t="shared" si="6"/>
        <v>1</v>
      </c>
      <c r="P156" s="401" t="str">
        <f>IF(LEN(B156)&gt;8,INDEX([1]CatGlob!$X:$X,MATCH(M156,[1]CatGlob!$W:$W,0)),"")</f>
        <v>ALT</v>
      </c>
      <c r="Q156" s="403" t="str">
        <f>INDEX([1]CatGlob!P:P,MATCH(M156,[1]CatGlob!O:O,0))</f>
        <v>ALT</v>
      </c>
      <c r="R156" s="403" t="s">
        <v>601</v>
      </c>
      <c r="S156" s="403" t="s">
        <v>601</v>
      </c>
      <c r="T156" s="403" t="str">
        <f>INDEX([1]CatGlob!$D:$D,MATCH($M156,[1]CatGlob!$C:$C,0))</f>
        <v>PE</v>
      </c>
      <c r="U156" s="403" t="s">
        <v>644</v>
      </c>
      <c r="V156" s="404" t="str">
        <f>INDEX([1]CatGlob!$F:$F,MATCH($M156,[1]CatGlob!$C:$C,0))</f>
        <v>-</v>
      </c>
      <c r="W156" s="405"/>
      <c r="X156" s="406">
        <v>0</v>
      </c>
      <c r="Y156" s="407">
        <v>0</v>
      </c>
      <c r="Z156" s="408">
        <v>0</v>
      </c>
      <c r="AA156" s="407">
        <v>0</v>
      </c>
      <c r="AB156" s="408">
        <v>0</v>
      </c>
      <c r="AC156" s="407">
        <v>0</v>
      </c>
      <c r="AD156" s="408">
        <v>0</v>
      </c>
      <c r="AE156" s="407">
        <v>0</v>
      </c>
      <c r="AF156" s="408">
        <v>0</v>
      </c>
      <c r="AG156" s="407">
        <v>0</v>
      </c>
      <c r="AI156" s="406">
        <v>3.19293194414895E-8</v>
      </c>
      <c r="AJ156" s="407">
        <v>0</v>
      </c>
      <c r="AK156" s="408">
        <v>3.19293194414895E-8</v>
      </c>
      <c r="AL156" s="407">
        <v>0</v>
      </c>
      <c r="AM156" s="408">
        <v>-3.1173920785194797E-8</v>
      </c>
      <c r="AN156" s="407">
        <v>0</v>
      </c>
      <c r="AO156" s="408">
        <v>3.19293194414895E-8</v>
      </c>
      <c r="AP156" s="407">
        <v>0</v>
      </c>
      <c r="AQ156" s="408">
        <v>3.8851869535014503E-9</v>
      </c>
      <c r="AR156" s="407">
        <v>0</v>
      </c>
      <c r="AT156" s="406">
        <v>6.3275465956205894E-8</v>
      </c>
      <c r="AU156" s="407">
        <v>0</v>
      </c>
      <c r="AV156" s="408">
        <v>6.3275465956205894E-8</v>
      </c>
      <c r="AW156" s="407">
        <v>0</v>
      </c>
      <c r="AX156" s="408">
        <v>-1.62538917130016E-7</v>
      </c>
      <c r="AY156" s="407">
        <v>0</v>
      </c>
      <c r="AZ156" s="408">
        <v>6.3275465956205894E-8</v>
      </c>
      <c r="BA156" s="407">
        <v>0</v>
      </c>
      <c r="BB156" s="408">
        <v>6.8808522374630304E-9</v>
      </c>
      <c r="BC156" s="407">
        <v>0</v>
      </c>
    </row>
    <row r="157" spans="1:55" x14ac:dyDescent="0.35">
      <c r="A157" s="385" t="str" cm="1">
        <f t="array" ref="A157">IFERROR(_xlfn.IFS(AND(F157="Renta Variable",O157=1),IFERROR(MATCH(B157,[1]RV_Det!C:C,0),"Rev"),AND(J157="Corporativa",O157=1,I157="EM"),IFERROR(MATCH(B157,[1]RF_Corps!B:B,0),"Rev"),AND(F157="Alternativos",O157=1),IFERROR(MATCH(B157,[1]Rep4!C:C,0),"Rev")),"")</f>
        <v/>
      </c>
      <c r="B157" s="394" t="s">
        <v>976</v>
      </c>
      <c r="C157" s="409" t="s">
        <v>977</v>
      </c>
      <c r="D157" s="395" t="s">
        <v>978</v>
      </c>
      <c r="E157" s="396" t="str">
        <f>IF(B157="","",INDEX([1]CatGlob!$S:$S,IFERROR(MATCH(MID(B157,7,1),[1]CatGlob!$R:$R,0),MATCH(MID(B157,1,2),[1]CatGlob!$R:$R,0))))</f>
        <v>DOL</v>
      </c>
      <c r="F157" s="397" t="s">
        <v>618</v>
      </c>
      <c r="G157" s="398" t="s">
        <v>228</v>
      </c>
      <c r="H157" s="399" t="s">
        <v>237</v>
      </c>
      <c r="I157" s="399" t="s">
        <v>237</v>
      </c>
      <c r="J157" s="399" t="s">
        <v>600</v>
      </c>
      <c r="K157" s="396" t="s">
        <v>600</v>
      </c>
      <c r="L157" s="400" t="str">
        <f>IF(ISERROR(MATCH(M157,M$10:M156,0)),M157,"")</f>
        <v/>
      </c>
      <c r="M157" s="401" t="str">
        <f>IF(B157="","",IF(ISERROR(MATCH(F157&amp;"_"&amp;G157&amp;"_"&amp;H157&amp;"_"&amp;I157&amp;"_"&amp;J157&amp;IF(K157="","","_"&amp;K157),[1]CatGlob!$B:$B,0)),F157&amp;"_"&amp;G157&amp;"_"&amp;H157&amp;"_"&amp;I157&amp;"_"&amp;J157&amp;IF(K157="","","_"&amp;K157),INDEX([1]CatGlob!$C:$C,MATCH(F157&amp;"_"&amp;G157&amp;"_"&amp;H157&amp;"_"&amp;I157&amp;"_"&amp;J157&amp;IF(K157="","","_"&amp;K157),[1]CatGlob!$B:$B,0))))</f>
        <v>ALT_L_PE_PE</v>
      </c>
      <c r="N157" s="402" t="str">
        <f t="shared" si="7"/>
        <v/>
      </c>
      <c r="O157" s="402" t="str">
        <f t="shared" si="6"/>
        <v/>
      </c>
      <c r="P157" s="401" t="str">
        <f>IF(LEN(B157)&gt;8,INDEX([1]CatGlob!$X:$X,MATCH(M157,[1]CatGlob!$W:$W,0)),"")</f>
        <v>ALT</v>
      </c>
      <c r="Q157" s="403" t="str">
        <f>INDEX([1]CatGlob!P:P,MATCH(M157,[1]CatGlob!O:O,0))</f>
        <v>ALT</v>
      </c>
      <c r="R157" s="403" t="s">
        <v>601</v>
      </c>
      <c r="S157" s="403" t="s">
        <v>601</v>
      </c>
      <c r="T157" s="403" t="str">
        <f>INDEX([1]CatGlob!$D:$D,MATCH($M157,[1]CatGlob!$C:$C,0))</f>
        <v>PE</v>
      </c>
      <c r="U157" s="403" t="s">
        <v>644</v>
      </c>
      <c r="V157" s="404" t="str">
        <f>INDEX([1]CatGlob!$F:$F,MATCH($M157,[1]CatGlob!$C:$C,0))</f>
        <v>-</v>
      </c>
      <c r="W157" s="405"/>
      <c r="X157" s="406">
        <v>0</v>
      </c>
      <c r="Y157" s="407">
        <v>0</v>
      </c>
      <c r="Z157" s="408">
        <v>0</v>
      </c>
      <c r="AA157" s="407">
        <v>0</v>
      </c>
      <c r="AB157" s="408">
        <v>0</v>
      </c>
      <c r="AC157" s="407">
        <v>0</v>
      </c>
      <c r="AD157" s="408">
        <v>0</v>
      </c>
      <c r="AE157" s="407">
        <v>0</v>
      </c>
      <c r="AF157" s="408">
        <v>0</v>
      </c>
      <c r="AG157" s="407">
        <v>0</v>
      </c>
      <c r="AI157" s="406">
        <v>0</v>
      </c>
      <c r="AJ157" s="407">
        <v>0</v>
      </c>
      <c r="AK157" s="408">
        <v>0</v>
      </c>
      <c r="AL157" s="407">
        <v>0</v>
      </c>
      <c r="AM157" s="408">
        <v>0</v>
      </c>
      <c r="AN157" s="407">
        <v>0</v>
      </c>
      <c r="AO157" s="408">
        <v>0</v>
      </c>
      <c r="AP157" s="407">
        <v>0</v>
      </c>
      <c r="AQ157" s="408">
        <v>0</v>
      </c>
      <c r="AR157" s="407">
        <v>0</v>
      </c>
      <c r="AT157" s="406">
        <v>0</v>
      </c>
      <c r="AU157" s="407">
        <v>0</v>
      </c>
      <c r="AV157" s="408">
        <v>0</v>
      </c>
      <c r="AW157" s="407">
        <v>0</v>
      </c>
      <c r="AX157" s="408">
        <v>0</v>
      </c>
      <c r="AY157" s="407">
        <v>0</v>
      </c>
      <c r="AZ157" s="408">
        <v>0</v>
      </c>
      <c r="BA157" s="407">
        <v>0</v>
      </c>
      <c r="BB157" s="408">
        <v>0</v>
      </c>
      <c r="BC157" s="407">
        <v>0</v>
      </c>
    </row>
    <row r="158" spans="1:55" x14ac:dyDescent="0.35">
      <c r="A158" s="385" cm="1">
        <f t="array" ref="A158">IFERROR(_xlfn.IFS(AND(F158="Renta Variable",O158=1),IFERROR(MATCH(B158,[1]RV_Det!C:C,0),"Rev"),AND(J158="Corporativa",O158=1,I158="EM"),IFERROR(MATCH(B158,[1]RF_Corps!B:B,0),"Rev"),AND(F158="Alternativos",O158=1),IFERROR(MATCH(B158,[1]Rep4!C:C,0),"Rev")),"")</f>
        <v>43</v>
      </c>
      <c r="B158" s="394" t="s">
        <v>979</v>
      </c>
      <c r="C158" s="409" t="s">
        <v>980</v>
      </c>
      <c r="D158" s="395" t="s">
        <v>980</v>
      </c>
      <c r="E158" s="396" t="str">
        <f>IF(B158="","",INDEX([1]CatGlob!$S:$S,IFERROR(MATCH(MID(B158,7,1),[1]CatGlob!$R:$R,0),MATCH(MID(B158,1,2),[1]CatGlob!$R:$R,0))))</f>
        <v>DOL</v>
      </c>
      <c r="F158" s="397" t="s">
        <v>618</v>
      </c>
      <c r="G158" s="398" t="s">
        <v>228</v>
      </c>
      <c r="H158" s="399" t="s">
        <v>237</v>
      </c>
      <c r="I158" s="399" t="s">
        <v>237</v>
      </c>
      <c r="J158" s="399" t="s">
        <v>600</v>
      </c>
      <c r="K158" s="396" t="s">
        <v>600</v>
      </c>
      <c r="L158" s="400" t="str">
        <f>IF(ISERROR(MATCH(M158,M$10:M157,0)),M158,"")</f>
        <v/>
      </c>
      <c r="M158" s="401" t="str">
        <f>IF(B158="","",IF(ISERROR(MATCH(F158&amp;"_"&amp;G158&amp;"_"&amp;H158&amp;"_"&amp;I158&amp;"_"&amp;J158&amp;IF(K158="","","_"&amp;K158),[1]CatGlob!$B:$B,0)),F158&amp;"_"&amp;G158&amp;"_"&amp;H158&amp;"_"&amp;I158&amp;"_"&amp;J158&amp;IF(K158="","","_"&amp;K158),INDEX([1]CatGlob!$C:$C,MATCH(F158&amp;"_"&amp;G158&amp;"_"&amp;H158&amp;"_"&amp;I158&amp;"_"&amp;J158&amp;IF(K158="","","_"&amp;K158),[1]CatGlob!$B:$B,0))))</f>
        <v>ALT_L_PE_PE</v>
      </c>
      <c r="N158" s="402" t="str">
        <f t="shared" si="7"/>
        <v/>
      </c>
      <c r="O158" s="402">
        <f t="shared" si="6"/>
        <v>1</v>
      </c>
      <c r="P158" s="401" t="str">
        <f>IF(LEN(B158)&gt;8,INDEX([1]CatGlob!$X:$X,MATCH(M158,[1]CatGlob!$W:$W,0)),"")</f>
        <v>ALT</v>
      </c>
      <c r="Q158" s="403" t="str">
        <f>INDEX([1]CatGlob!P:P,MATCH(M158,[1]CatGlob!O:O,0))</f>
        <v>ALT</v>
      </c>
      <c r="R158" s="403"/>
      <c r="S158" s="403"/>
      <c r="T158" s="403" t="str">
        <f>INDEX([1]CatGlob!$D:$D,MATCH($M158,[1]CatGlob!$C:$C,0))</f>
        <v>PE</v>
      </c>
      <c r="U158" s="403" t="s">
        <v>644</v>
      </c>
      <c r="V158" s="404" t="str">
        <f>INDEX([1]CatGlob!$F:$F,MATCH($M158,[1]CatGlob!$C:$C,0))</f>
        <v>-</v>
      </c>
      <c r="W158" s="405"/>
      <c r="X158" s="406">
        <v>0</v>
      </c>
      <c r="Y158" s="407">
        <v>0</v>
      </c>
      <c r="Z158" s="408">
        <v>0</v>
      </c>
      <c r="AA158" s="407">
        <v>0</v>
      </c>
      <c r="AB158" s="408">
        <v>0</v>
      </c>
      <c r="AC158" s="407">
        <v>0</v>
      </c>
      <c r="AD158" s="408">
        <v>0</v>
      </c>
      <c r="AE158" s="407">
        <v>0</v>
      </c>
      <c r="AF158" s="408">
        <v>0</v>
      </c>
      <c r="AG158" s="407">
        <v>0</v>
      </c>
      <c r="AI158" s="406">
        <v>2.6641025908992803E-4</v>
      </c>
      <c r="AJ158" s="407">
        <v>0</v>
      </c>
      <c r="AK158" s="408">
        <v>2.6641025908992803E-4</v>
      </c>
      <c r="AL158" s="407">
        <v>0</v>
      </c>
      <c r="AM158" s="408">
        <v>-4.1322646658911299E-4</v>
      </c>
      <c r="AN158" s="407">
        <v>0</v>
      </c>
      <c r="AO158" s="408">
        <v>-2.5826238632709698E-4</v>
      </c>
      <c r="AP158" s="407">
        <v>0</v>
      </c>
      <c r="AQ158" s="408">
        <v>-1.75669244555576E-4</v>
      </c>
      <c r="AR158" s="407">
        <v>0</v>
      </c>
      <c r="AT158" s="406">
        <v>4.9275769113395398E-3</v>
      </c>
      <c r="AU158" s="407">
        <v>0</v>
      </c>
      <c r="AV158" s="408">
        <v>4.9275769113395398E-3</v>
      </c>
      <c r="AW158" s="407">
        <v>0</v>
      </c>
      <c r="AX158" s="408">
        <v>4.9275769113395398E-3</v>
      </c>
      <c r="AY158" s="407">
        <v>0</v>
      </c>
      <c r="AZ158" s="408">
        <v>4.2875815350025496E-3</v>
      </c>
      <c r="BA158" s="407">
        <v>0</v>
      </c>
      <c r="BB158" s="408">
        <v>4.7403291704765198E-3</v>
      </c>
      <c r="BC158" s="407">
        <v>0</v>
      </c>
    </row>
    <row r="159" spans="1:55" x14ac:dyDescent="0.35">
      <c r="A159" s="385" cm="1">
        <f t="array" ref="A159">IFERROR(_xlfn.IFS(AND(F159="Renta Variable",O159=1),IFERROR(MATCH(B159,[1]RV_Det!C:C,0),"Rev"),AND(J159="Corporativa",O159=1,I159="EM"),IFERROR(MATCH(B159,[1]RF_Corps!B:B,0),"Rev"),AND(F159="Alternativos",O159=1),IFERROR(MATCH(B159,[1]Rep4!C:C,0),"Rev")),"")</f>
        <v>44</v>
      </c>
      <c r="B159" s="394" t="s">
        <v>981</v>
      </c>
      <c r="C159" s="409" t="s">
        <v>982</v>
      </c>
      <c r="D159" s="395" t="s">
        <v>982</v>
      </c>
      <c r="E159" s="396" t="str">
        <f>IF(B159="","",INDEX([1]CatGlob!$S:$S,IFERROR(MATCH(MID(B159,7,1),[1]CatGlob!$R:$R,0),MATCH(MID(B159,1,2),[1]CatGlob!$R:$R,0))))</f>
        <v>DOL</v>
      </c>
      <c r="F159" s="397" t="s">
        <v>618</v>
      </c>
      <c r="G159" s="398" t="s">
        <v>228</v>
      </c>
      <c r="H159" s="399" t="s">
        <v>237</v>
      </c>
      <c r="I159" s="399" t="s">
        <v>237</v>
      </c>
      <c r="J159" s="399" t="s">
        <v>600</v>
      </c>
      <c r="K159" s="396" t="s">
        <v>600</v>
      </c>
      <c r="L159" s="400" t="str">
        <f>IF(ISERROR(MATCH(M159,M$10:M158,0)),M159,"")</f>
        <v/>
      </c>
      <c r="M159" s="401" t="str">
        <f>IF(B159="","",IF(ISERROR(MATCH(F159&amp;"_"&amp;G159&amp;"_"&amp;H159&amp;"_"&amp;I159&amp;"_"&amp;J159&amp;IF(K159="","","_"&amp;K159),[1]CatGlob!$B:$B,0)),F159&amp;"_"&amp;G159&amp;"_"&amp;H159&amp;"_"&amp;I159&amp;"_"&amp;J159&amp;IF(K159="","","_"&amp;K159),INDEX([1]CatGlob!$C:$C,MATCH(F159&amp;"_"&amp;G159&amp;"_"&amp;H159&amp;"_"&amp;I159&amp;"_"&amp;J159&amp;IF(K159="","","_"&amp;K159),[1]CatGlob!$B:$B,0))))</f>
        <v>ALT_L_PE_PE</v>
      </c>
      <c r="N159" s="402" t="str">
        <f t="shared" si="7"/>
        <v/>
      </c>
      <c r="O159" s="402">
        <f t="shared" si="6"/>
        <v>1</v>
      </c>
      <c r="P159" s="401" t="str">
        <f>IF(LEN(B159)&gt;8,INDEX([1]CatGlob!$X:$X,MATCH(M159,[1]CatGlob!$W:$W,0)),"")</f>
        <v>ALT</v>
      </c>
      <c r="Q159" s="403" t="str">
        <f>INDEX([1]CatGlob!P:P,MATCH(M159,[1]CatGlob!O:O,0))</f>
        <v>ALT</v>
      </c>
      <c r="R159" s="403"/>
      <c r="S159" s="403"/>
      <c r="T159" s="403" t="str">
        <f>INDEX([1]CatGlob!$D:$D,MATCH($M159,[1]CatGlob!$C:$C,0))</f>
        <v>PE</v>
      </c>
      <c r="U159" s="403" t="s">
        <v>644</v>
      </c>
      <c r="V159" s="404" t="str">
        <f>INDEX([1]CatGlob!$F:$F,MATCH($M159,[1]CatGlob!$C:$C,0))</f>
        <v>-</v>
      </c>
      <c r="W159" s="405"/>
      <c r="X159" s="406">
        <v>0</v>
      </c>
      <c r="Y159" s="407">
        <v>0</v>
      </c>
      <c r="Z159" s="408">
        <v>0</v>
      </c>
      <c r="AA159" s="407">
        <v>0</v>
      </c>
      <c r="AB159" s="408">
        <v>0</v>
      </c>
      <c r="AC159" s="407">
        <v>0</v>
      </c>
      <c r="AD159" s="408">
        <v>0</v>
      </c>
      <c r="AE159" s="407">
        <v>0</v>
      </c>
      <c r="AF159" s="408">
        <v>0</v>
      </c>
      <c r="AG159" s="407">
        <v>0</v>
      </c>
      <c r="AI159" s="406">
        <v>2.6641025908992803E-4</v>
      </c>
      <c r="AJ159" s="407">
        <v>0</v>
      </c>
      <c r="AK159" s="408">
        <v>2.6641025908992803E-4</v>
      </c>
      <c r="AL159" s="407">
        <v>0</v>
      </c>
      <c r="AM159" s="408">
        <v>-4.1322646658911299E-4</v>
      </c>
      <c r="AN159" s="407">
        <v>0</v>
      </c>
      <c r="AO159" s="408">
        <v>-2.5826238632709698E-4</v>
      </c>
      <c r="AP159" s="407">
        <v>0</v>
      </c>
      <c r="AQ159" s="408">
        <v>-1.75669244555576E-4</v>
      </c>
      <c r="AR159" s="407">
        <v>0</v>
      </c>
      <c r="AT159" s="406">
        <v>4.9275769113395398E-3</v>
      </c>
      <c r="AU159" s="407">
        <v>0</v>
      </c>
      <c r="AV159" s="408">
        <v>4.9275769113395398E-3</v>
      </c>
      <c r="AW159" s="407">
        <v>0</v>
      </c>
      <c r="AX159" s="408">
        <v>4.9275769113395398E-3</v>
      </c>
      <c r="AY159" s="407">
        <v>0</v>
      </c>
      <c r="AZ159" s="408">
        <v>4.2875815350025496E-3</v>
      </c>
      <c r="BA159" s="407">
        <v>0</v>
      </c>
      <c r="BB159" s="408">
        <v>4.7403291704765198E-3</v>
      </c>
      <c r="BC159" s="407">
        <v>0</v>
      </c>
    </row>
    <row r="160" spans="1:55" x14ac:dyDescent="0.35">
      <c r="A160" s="385" cm="1">
        <f t="array" ref="A160">IFERROR(_xlfn.IFS(AND(F160="Renta Variable",O160=1),IFERROR(MATCH(B160,[1]RV_Det!C:C,0),"Rev"),AND(J160="Corporativa",O160=1,I160="EM"),IFERROR(MATCH(B160,[1]RF_Corps!B:B,0),"Rev"),AND(F160="Alternativos",O160=1),IFERROR(MATCH(B160,[1]Rep4!C:C,0),"Rev")),"")</f>
        <v>58</v>
      </c>
      <c r="B160" s="394" t="s">
        <v>983</v>
      </c>
      <c r="C160" s="409" t="s">
        <v>984</v>
      </c>
      <c r="D160" s="395" t="s">
        <v>985</v>
      </c>
      <c r="E160" s="396" t="str">
        <f>IF(B160="","",INDEX([1]CatGlob!$S:$S,IFERROR(MATCH(MID(B160,7,1),[1]CatGlob!$R:$R,0),MATCH(MID(B160,1,2),[1]CatGlob!$R:$R,0))))</f>
        <v>NSOL</v>
      </c>
      <c r="F160" s="397" t="s">
        <v>618</v>
      </c>
      <c r="G160" s="398" t="s">
        <v>228</v>
      </c>
      <c r="H160" s="399" t="s">
        <v>246</v>
      </c>
      <c r="I160" s="399" t="s">
        <v>600</v>
      </c>
      <c r="J160" s="399" t="s">
        <v>600</v>
      </c>
      <c r="K160" s="396" t="s">
        <v>600</v>
      </c>
      <c r="L160" s="400" t="str">
        <f>IF(ISERROR(MATCH(M160,M$10:M159,0)),M160,"")</f>
        <v>ALT_L_RE</v>
      </c>
      <c r="M160" s="401" t="str">
        <f>IF(B160="","",IF(ISERROR(MATCH(F160&amp;"_"&amp;G160&amp;"_"&amp;H160&amp;"_"&amp;I160&amp;"_"&amp;J160&amp;IF(K160="","","_"&amp;K160),[1]CatGlob!$B:$B,0)),F160&amp;"_"&amp;G160&amp;"_"&amp;H160&amp;"_"&amp;I160&amp;"_"&amp;J160&amp;IF(K160="","","_"&amp;K160),INDEX([1]CatGlob!$C:$C,MATCH(F160&amp;"_"&amp;G160&amp;"_"&amp;H160&amp;"_"&amp;I160&amp;"_"&amp;J160&amp;IF(K160="","","_"&amp;K160),[1]CatGlob!$B:$B,0))))</f>
        <v>ALT_L_RE</v>
      </c>
      <c r="N160" s="402" t="str">
        <f t="shared" si="7"/>
        <v/>
      </c>
      <c r="O160" s="402">
        <f t="shared" si="6"/>
        <v>1</v>
      </c>
      <c r="P160" s="401" t="str">
        <f>IF(LEN(B160)&gt;8,INDEX([1]CatGlob!$X:$X,MATCH(M160,[1]CatGlob!$W:$W,0)),"")</f>
        <v>ALT</v>
      </c>
      <c r="Q160" s="403" t="str">
        <f>INDEX([1]CatGlob!P:P,MATCH(M160,[1]CatGlob!O:O,0))</f>
        <v>ALT</v>
      </c>
      <c r="R160" s="403" t="s">
        <v>601</v>
      </c>
      <c r="S160" s="403" t="s">
        <v>601</v>
      </c>
      <c r="T160" s="403" t="str">
        <f>INDEX([1]CatGlob!$D:$D,MATCH($M160,[1]CatGlob!$C:$C,0))</f>
        <v>REIT</v>
      </c>
      <c r="U160" s="403" t="s">
        <v>644</v>
      </c>
      <c r="V160" s="404" t="str">
        <f>INDEX([1]CatGlob!$F:$F,MATCH($M160,[1]CatGlob!$C:$C,0))</f>
        <v>-</v>
      </c>
      <c r="W160" s="405"/>
      <c r="X160" s="406">
        <v>0</v>
      </c>
      <c r="Y160" s="407">
        <v>0</v>
      </c>
      <c r="Z160" s="408">
        <v>0</v>
      </c>
      <c r="AA160" s="407">
        <v>0</v>
      </c>
      <c r="AB160" s="408">
        <v>0</v>
      </c>
      <c r="AC160" s="407">
        <v>0</v>
      </c>
      <c r="AD160" s="408">
        <v>0</v>
      </c>
      <c r="AE160" s="407">
        <v>0</v>
      </c>
      <c r="AF160" s="408">
        <v>0</v>
      </c>
      <c r="AG160" s="407">
        <v>0</v>
      </c>
      <c r="AI160" s="406">
        <v>7.7438941582486901E-4</v>
      </c>
      <c r="AJ160" s="407">
        <v>5.2444668763307299E-2</v>
      </c>
      <c r="AK160" s="408">
        <v>7.7438941582486901E-4</v>
      </c>
      <c r="AL160" s="407">
        <v>5.2444668763307299E-2</v>
      </c>
      <c r="AM160" s="408">
        <v>-6.2630111123911395E-4</v>
      </c>
      <c r="AN160" s="407">
        <v>-4.2415551727570402E-2</v>
      </c>
      <c r="AO160" s="408">
        <v>-8.62300848341742E-4</v>
      </c>
      <c r="AP160" s="407">
        <v>-5.8398373532497799E-2</v>
      </c>
      <c r="AQ160" s="408">
        <v>-2.84941177752047E-4</v>
      </c>
      <c r="AR160" s="407">
        <v>-1.9297326872392599E-2</v>
      </c>
      <c r="AT160" s="406">
        <v>1.53463499927285E-3</v>
      </c>
      <c r="AU160" s="407">
        <v>0.103931462083207</v>
      </c>
      <c r="AV160" s="408">
        <v>1.53463499927285E-3</v>
      </c>
      <c r="AW160" s="407">
        <v>0.103931462083207</v>
      </c>
      <c r="AX160" s="408">
        <v>-3.4646120865608099E-3</v>
      </c>
      <c r="AY160" s="407">
        <v>-0.23463703087478499</v>
      </c>
      <c r="AZ160" s="408">
        <v>-1.46001569591394E-3</v>
      </c>
      <c r="BA160" s="407">
        <v>-9.8877952093845395E-2</v>
      </c>
      <c r="BB160" s="408">
        <v>-5.90036027984678E-4</v>
      </c>
      <c r="BC160" s="407">
        <v>-3.9959538977389499E-2</v>
      </c>
    </row>
    <row r="161" spans="1:55" x14ac:dyDescent="0.35">
      <c r="A161" s="385" t="str" cm="1">
        <f t="array" ref="A161">IFERROR(_xlfn.IFS(AND(F161="Renta Variable",O161=1),IFERROR(MATCH(B161,[1]RV_Det!C:C,0),"Rev"),AND(J161="Corporativa",O161=1,I161="EM"),IFERROR(MATCH(B161,[1]RF_Corps!B:B,0),"Rev"),AND(F161="Alternativos",O161=1),IFERROR(MATCH(B161,[1]Rep4!C:C,0),"Rev")),"")</f>
        <v/>
      </c>
      <c r="B161" s="394" t="s">
        <v>986</v>
      </c>
      <c r="C161" s="409" t="s">
        <v>987</v>
      </c>
      <c r="D161" s="395" t="s">
        <v>988</v>
      </c>
      <c r="E161" s="396" t="str">
        <f>IF(B161="","",INDEX([1]CatGlob!$S:$S,IFERROR(MATCH(MID(B161,7,1),[1]CatGlob!$R:$R,0),MATCH(MID(B161,1,2),[1]CatGlob!$R:$R,0))))</f>
        <v>DOL</v>
      </c>
      <c r="F161" s="397" t="s">
        <v>618</v>
      </c>
      <c r="G161" s="398" t="s">
        <v>228</v>
      </c>
      <c r="H161" s="399" t="s">
        <v>246</v>
      </c>
      <c r="I161" s="399" t="s">
        <v>600</v>
      </c>
      <c r="J161" s="399" t="s">
        <v>600</v>
      </c>
      <c r="K161" s="396" t="s">
        <v>600</v>
      </c>
      <c r="L161" s="400" t="str">
        <f>IF(ISERROR(MATCH(M161,M$10:M160,0)),M161,"")</f>
        <v/>
      </c>
      <c r="M161" s="401" t="str">
        <f>IF(B161="","",IF(ISERROR(MATCH(F161&amp;"_"&amp;G161&amp;"_"&amp;H161&amp;"_"&amp;I161&amp;"_"&amp;J161&amp;IF(K161="","","_"&amp;K161),[1]CatGlob!$B:$B,0)),F161&amp;"_"&amp;G161&amp;"_"&amp;H161&amp;"_"&amp;I161&amp;"_"&amp;J161&amp;IF(K161="","","_"&amp;K161),INDEX([1]CatGlob!$C:$C,MATCH(F161&amp;"_"&amp;G161&amp;"_"&amp;H161&amp;"_"&amp;I161&amp;"_"&amp;J161&amp;IF(K161="","","_"&amp;K161),[1]CatGlob!$B:$B,0))))</f>
        <v>ALT_L_RE</v>
      </c>
      <c r="N161" s="402" t="str">
        <f t="shared" si="7"/>
        <v/>
      </c>
      <c r="O161" s="402" t="str">
        <f t="shared" si="6"/>
        <v/>
      </c>
      <c r="P161" s="401" t="str">
        <f>IF(LEN(B161)&gt;8,INDEX([1]CatGlob!$X:$X,MATCH(M161,[1]CatGlob!$W:$W,0)),"")</f>
        <v>ALT</v>
      </c>
      <c r="Q161" s="403" t="str">
        <f>INDEX([1]CatGlob!P:P,MATCH(M161,[1]CatGlob!O:O,0))</f>
        <v>ALT</v>
      </c>
      <c r="R161" s="403" t="s">
        <v>601</v>
      </c>
      <c r="S161" s="403" t="s">
        <v>601</v>
      </c>
      <c r="T161" s="403" t="str">
        <f>INDEX([1]CatGlob!$D:$D,MATCH($M161,[1]CatGlob!$C:$C,0))</f>
        <v>REIT</v>
      </c>
      <c r="U161" s="403" t="s">
        <v>644</v>
      </c>
      <c r="V161" s="404" t="str">
        <f>INDEX([1]CatGlob!$F:$F,MATCH($M161,[1]CatGlob!$C:$C,0))</f>
        <v>-</v>
      </c>
      <c r="W161" s="405"/>
      <c r="X161" s="406">
        <v>0</v>
      </c>
      <c r="Y161" s="407">
        <v>0</v>
      </c>
      <c r="Z161" s="408">
        <v>0</v>
      </c>
      <c r="AA161" s="407">
        <v>0</v>
      </c>
      <c r="AB161" s="408">
        <v>0</v>
      </c>
      <c r="AC161" s="407">
        <v>0</v>
      </c>
      <c r="AD161" s="408">
        <v>0</v>
      </c>
      <c r="AE161" s="407">
        <v>0</v>
      </c>
      <c r="AF161" s="408">
        <v>0</v>
      </c>
      <c r="AG161" s="407">
        <v>0</v>
      </c>
      <c r="AI161" s="406">
        <v>0</v>
      </c>
      <c r="AJ161" s="407">
        <v>0</v>
      </c>
      <c r="AK161" s="408">
        <v>0</v>
      </c>
      <c r="AL161" s="407">
        <v>0</v>
      </c>
      <c r="AM161" s="408">
        <v>0</v>
      </c>
      <c r="AN161" s="407">
        <v>0</v>
      </c>
      <c r="AO161" s="408">
        <v>0</v>
      </c>
      <c r="AP161" s="407">
        <v>0</v>
      </c>
      <c r="AQ161" s="408">
        <v>0</v>
      </c>
      <c r="AR161" s="407">
        <v>0</v>
      </c>
      <c r="AT161" s="406">
        <v>0</v>
      </c>
      <c r="AU161" s="407">
        <v>0</v>
      </c>
      <c r="AV161" s="408">
        <v>0</v>
      </c>
      <c r="AW161" s="407">
        <v>0</v>
      </c>
      <c r="AX161" s="408">
        <v>0</v>
      </c>
      <c r="AY161" s="407">
        <v>0</v>
      </c>
      <c r="AZ161" s="408">
        <v>0</v>
      </c>
      <c r="BA161" s="407">
        <v>0</v>
      </c>
      <c r="BB161" s="408">
        <v>0</v>
      </c>
      <c r="BC161" s="407">
        <v>0</v>
      </c>
    </row>
    <row r="162" spans="1:55" x14ac:dyDescent="0.35">
      <c r="A162" s="385" t="str" cm="1">
        <f t="array" ref="A162">IFERROR(_xlfn.IFS(AND(F162="Renta Variable",O162=1),IFERROR(MATCH(B162,[1]RV_Det!C:C,0),"Rev"),AND(J162="Corporativa",O162=1,I162="EM"),IFERROR(MATCH(B162,[1]RF_Corps!B:B,0),"Rev"),AND(F162="Alternativos",O162=1),IFERROR(MATCH(B162,[1]Rep4!C:C,0),"Rev")),"")</f>
        <v/>
      </c>
      <c r="B162" s="394" t="s">
        <v>989</v>
      </c>
      <c r="C162" s="409" t="s">
        <v>990</v>
      </c>
      <c r="D162" s="395" t="s">
        <v>991</v>
      </c>
      <c r="E162" s="396" t="str">
        <f>IF(B162="","",INDEX([1]CatGlob!$S:$S,IFERROR(MATCH(MID(B162,7,1),[1]CatGlob!$R:$R,0),MATCH(MID(B162,1,2),[1]CatGlob!$R:$R,0))))</f>
        <v>DOL</v>
      </c>
      <c r="F162" s="397" t="s">
        <v>618</v>
      </c>
      <c r="G162" s="398" t="s">
        <v>228</v>
      </c>
      <c r="H162" s="399" t="s">
        <v>246</v>
      </c>
      <c r="I162" s="399" t="s">
        <v>600</v>
      </c>
      <c r="J162" s="399" t="s">
        <v>600</v>
      </c>
      <c r="K162" s="396" t="s">
        <v>600</v>
      </c>
      <c r="L162" s="400" t="str">
        <f>IF(ISERROR(MATCH(M162,M$10:M161,0)),M162,"")</f>
        <v/>
      </c>
      <c r="M162" s="401" t="str">
        <f>IF(B162="","",IF(ISERROR(MATCH(F162&amp;"_"&amp;G162&amp;"_"&amp;H162&amp;"_"&amp;I162&amp;"_"&amp;J162&amp;IF(K162="","","_"&amp;K162),[1]CatGlob!$B:$B,0)),F162&amp;"_"&amp;G162&amp;"_"&amp;H162&amp;"_"&amp;I162&amp;"_"&amp;J162&amp;IF(K162="","","_"&amp;K162),INDEX([1]CatGlob!$C:$C,MATCH(F162&amp;"_"&amp;G162&amp;"_"&amp;H162&amp;"_"&amp;I162&amp;"_"&amp;J162&amp;IF(K162="","","_"&amp;K162),[1]CatGlob!$B:$B,0))))</f>
        <v>ALT_L_RE</v>
      </c>
      <c r="N162" s="402" t="str">
        <f t="shared" si="7"/>
        <v/>
      </c>
      <c r="O162" s="402" t="str">
        <f t="shared" si="6"/>
        <v/>
      </c>
      <c r="P162" s="401" t="str">
        <f>IF(LEN(B162)&gt;8,INDEX([1]CatGlob!$X:$X,MATCH(M162,[1]CatGlob!$W:$W,0)),"")</f>
        <v>ALT</v>
      </c>
      <c r="Q162" s="403" t="str">
        <f>INDEX([1]CatGlob!P:P,MATCH(M162,[1]CatGlob!O:O,0))</f>
        <v>ALT</v>
      </c>
      <c r="R162" s="403" t="s">
        <v>601</v>
      </c>
      <c r="S162" s="403" t="s">
        <v>601</v>
      </c>
      <c r="T162" s="403" t="str">
        <f>INDEX([1]CatGlob!$D:$D,MATCH($M162,[1]CatGlob!$C:$C,0))</f>
        <v>REIT</v>
      </c>
      <c r="U162" s="403" t="s">
        <v>644</v>
      </c>
      <c r="V162" s="404" t="str">
        <f>INDEX([1]CatGlob!$F:$F,MATCH($M162,[1]CatGlob!$C:$C,0))</f>
        <v>-</v>
      </c>
      <c r="W162" s="405"/>
      <c r="X162" s="406">
        <v>0</v>
      </c>
      <c r="Y162" s="407">
        <v>0</v>
      </c>
      <c r="Z162" s="408">
        <v>0</v>
      </c>
      <c r="AA162" s="407">
        <v>0</v>
      </c>
      <c r="AB162" s="408">
        <v>0</v>
      </c>
      <c r="AC162" s="407">
        <v>0</v>
      </c>
      <c r="AD162" s="408">
        <v>0</v>
      </c>
      <c r="AE162" s="407">
        <v>0</v>
      </c>
      <c r="AF162" s="408">
        <v>0</v>
      </c>
      <c r="AG162" s="407">
        <v>0</v>
      </c>
      <c r="AI162" s="406">
        <v>0</v>
      </c>
      <c r="AJ162" s="407">
        <v>0</v>
      </c>
      <c r="AK162" s="408">
        <v>0</v>
      </c>
      <c r="AL162" s="407">
        <v>0</v>
      </c>
      <c r="AM162" s="408">
        <v>0</v>
      </c>
      <c r="AN162" s="407">
        <v>0</v>
      </c>
      <c r="AO162" s="408">
        <v>0</v>
      </c>
      <c r="AP162" s="407">
        <v>0</v>
      </c>
      <c r="AQ162" s="408">
        <v>0</v>
      </c>
      <c r="AR162" s="407">
        <v>0</v>
      </c>
      <c r="AT162" s="406">
        <v>0</v>
      </c>
      <c r="AU162" s="407">
        <v>0</v>
      </c>
      <c r="AV162" s="408">
        <v>0</v>
      </c>
      <c r="AW162" s="407">
        <v>0</v>
      </c>
      <c r="AX162" s="408">
        <v>0</v>
      </c>
      <c r="AY162" s="407">
        <v>0</v>
      </c>
      <c r="AZ162" s="408">
        <v>0</v>
      </c>
      <c r="BA162" s="407">
        <v>0</v>
      </c>
      <c r="BB162" s="408">
        <v>0</v>
      </c>
      <c r="BC162" s="407">
        <v>0</v>
      </c>
    </row>
    <row r="163" spans="1:55" x14ac:dyDescent="0.35">
      <c r="A163" s="385" t="str" cm="1">
        <f t="array" ref="A163">IFERROR(_xlfn.IFS(AND(F163="Renta Variable",O163=1),IFERROR(MATCH(B163,[1]RV_Det!C:C,0),"Rev"),AND(J163="Corporativa",O163=1,I163="EM"),IFERROR(MATCH(B163,[1]RF_Corps!B:B,0),"Rev"),AND(F163="Alternativos",O163=1),IFERROR(MATCH(B163,[1]Rep4!C:C,0),"Rev")),"")</f>
        <v/>
      </c>
      <c r="B163" s="394" t="s">
        <v>992</v>
      </c>
      <c r="C163" s="409" t="s">
        <v>993</v>
      </c>
      <c r="D163" s="395" t="s">
        <v>994</v>
      </c>
      <c r="E163" s="396" t="str">
        <f>IF(B163="","",INDEX([1]CatGlob!$S:$S,IFERROR(MATCH(MID(B163,7,1),[1]CatGlob!$R:$R,0),MATCH(MID(B163,1,2),[1]CatGlob!$R:$R,0))))</f>
        <v>DOL</v>
      </c>
      <c r="F163" s="397" t="s">
        <v>618</v>
      </c>
      <c r="G163" s="398" t="s">
        <v>228</v>
      </c>
      <c r="H163" s="399" t="s">
        <v>246</v>
      </c>
      <c r="I163" s="399" t="s">
        <v>600</v>
      </c>
      <c r="J163" s="399" t="s">
        <v>600</v>
      </c>
      <c r="K163" s="396" t="s">
        <v>600</v>
      </c>
      <c r="L163" s="400" t="str">
        <f>IF(ISERROR(MATCH(M163,M$10:M162,0)),M163,"")</f>
        <v/>
      </c>
      <c r="M163" s="401" t="str">
        <f>IF(B163="","",IF(ISERROR(MATCH(F163&amp;"_"&amp;G163&amp;"_"&amp;H163&amp;"_"&amp;I163&amp;"_"&amp;J163&amp;IF(K163="","","_"&amp;K163),[1]CatGlob!$B:$B,0)),F163&amp;"_"&amp;G163&amp;"_"&amp;H163&amp;"_"&amp;I163&amp;"_"&amp;J163&amp;IF(K163="","","_"&amp;K163),INDEX([1]CatGlob!$C:$C,MATCH(F163&amp;"_"&amp;G163&amp;"_"&amp;H163&amp;"_"&amp;I163&amp;"_"&amp;J163&amp;IF(K163="","","_"&amp;K163),[1]CatGlob!$B:$B,0))))</f>
        <v>ALT_L_RE</v>
      </c>
      <c r="N163" s="402" t="str">
        <f t="shared" si="7"/>
        <v/>
      </c>
      <c r="O163" s="402" t="str">
        <f t="shared" si="6"/>
        <v/>
      </c>
      <c r="P163" s="401" t="str">
        <f>IF(LEN(B163)&gt;8,INDEX([1]CatGlob!$X:$X,MATCH(M163,[1]CatGlob!$W:$W,0)),"")</f>
        <v>ALT</v>
      </c>
      <c r="Q163" s="403" t="str">
        <f>INDEX([1]CatGlob!P:P,MATCH(M163,[1]CatGlob!O:O,0))</f>
        <v>ALT</v>
      </c>
      <c r="R163" s="403" t="s">
        <v>601</v>
      </c>
      <c r="S163" s="403" t="s">
        <v>601</v>
      </c>
      <c r="T163" s="403" t="str">
        <f>INDEX([1]CatGlob!$D:$D,MATCH($M163,[1]CatGlob!$C:$C,0))</f>
        <v>REIT</v>
      </c>
      <c r="U163" s="403" t="s">
        <v>644</v>
      </c>
      <c r="V163" s="404" t="str">
        <f>INDEX([1]CatGlob!$F:$F,MATCH($M163,[1]CatGlob!$C:$C,0))</f>
        <v>-</v>
      </c>
      <c r="W163" s="405"/>
      <c r="X163" s="406">
        <v>0</v>
      </c>
      <c r="Y163" s="407">
        <v>0</v>
      </c>
      <c r="Z163" s="408">
        <v>0</v>
      </c>
      <c r="AA163" s="407">
        <v>0</v>
      </c>
      <c r="AB163" s="408">
        <v>0</v>
      </c>
      <c r="AC163" s="407">
        <v>0</v>
      </c>
      <c r="AD163" s="408">
        <v>0</v>
      </c>
      <c r="AE163" s="407">
        <v>0</v>
      </c>
      <c r="AF163" s="408">
        <v>0</v>
      </c>
      <c r="AG163" s="407">
        <v>0</v>
      </c>
      <c r="AI163" s="406">
        <v>0</v>
      </c>
      <c r="AJ163" s="407">
        <v>0</v>
      </c>
      <c r="AK163" s="408">
        <v>0</v>
      </c>
      <c r="AL163" s="407">
        <v>0</v>
      </c>
      <c r="AM163" s="408">
        <v>0</v>
      </c>
      <c r="AN163" s="407">
        <v>0</v>
      </c>
      <c r="AO163" s="408">
        <v>0</v>
      </c>
      <c r="AP163" s="407">
        <v>0</v>
      </c>
      <c r="AQ163" s="408">
        <v>0</v>
      </c>
      <c r="AR163" s="407">
        <v>0</v>
      </c>
      <c r="AT163" s="406">
        <v>0</v>
      </c>
      <c r="AU163" s="407">
        <v>0</v>
      </c>
      <c r="AV163" s="408">
        <v>0</v>
      </c>
      <c r="AW163" s="407">
        <v>0</v>
      </c>
      <c r="AX163" s="408">
        <v>0</v>
      </c>
      <c r="AY163" s="407">
        <v>0</v>
      </c>
      <c r="AZ163" s="408">
        <v>0</v>
      </c>
      <c r="BA163" s="407">
        <v>0</v>
      </c>
      <c r="BB163" s="408">
        <v>0</v>
      </c>
      <c r="BC163" s="407">
        <v>0</v>
      </c>
    </row>
    <row r="164" spans="1:55" x14ac:dyDescent="0.35">
      <c r="A164" s="385" cm="1">
        <f t="array" ref="A164">IFERROR(_xlfn.IFS(AND(F164="Renta Variable",O164=1),IFERROR(MATCH(B164,[1]RV_Det!C:C,0),"Rev"),AND(J164="Corporativa",O164=1,I164="EM"),IFERROR(MATCH(B164,[1]RF_Corps!B:B,0),"Rev"),AND(F164="Alternativos",O164=1),IFERROR(MATCH(B164,[1]Rep4!C:C,0),"Rev")),"")</f>
        <v>56</v>
      </c>
      <c r="B164" s="394" t="s">
        <v>995</v>
      </c>
      <c r="C164" s="409" t="s">
        <v>996</v>
      </c>
      <c r="D164" s="395" t="s">
        <v>997</v>
      </c>
      <c r="E164" s="396" t="str">
        <f>IF(B164="","",INDEX([1]CatGlob!$S:$S,IFERROR(MATCH(MID(B164,7,1),[1]CatGlob!$R:$R,0),MATCH(MID(B164,1,2),[1]CatGlob!$R:$R,0))))</f>
        <v>DOL</v>
      </c>
      <c r="F164" s="397" t="s">
        <v>618</v>
      </c>
      <c r="G164" s="398" t="s">
        <v>228</v>
      </c>
      <c r="H164" s="399" t="s">
        <v>246</v>
      </c>
      <c r="I164" s="399" t="s">
        <v>600</v>
      </c>
      <c r="J164" s="399" t="s">
        <v>600</v>
      </c>
      <c r="K164" s="396" t="s">
        <v>600</v>
      </c>
      <c r="L164" s="400" t="str">
        <f>IF(ISERROR(MATCH(M164,M$10:M163,0)),M164,"")</f>
        <v/>
      </c>
      <c r="M164" s="401" t="str">
        <f>IF(B164="","",IF(ISERROR(MATCH(F164&amp;"_"&amp;G164&amp;"_"&amp;H164&amp;"_"&amp;I164&amp;"_"&amp;J164&amp;IF(K164="","","_"&amp;K164),[1]CatGlob!$B:$B,0)),F164&amp;"_"&amp;G164&amp;"_"&amp;H164&amp;"_"&amp;I164&amp;"_"&amp;J164&amp;IF(K164="","","_"&amp;K164),INDEX([1]CatGlob!$C:$C,MATCH(F164&amp;"_"&amp;G164&amp;"_"&amp;H164&amp;"_"&amp;I164&amp;"_"&amp;J164&amp;IF(K164="","","_"&amp;K164),[1]CatGlob!$B:$B,0))))</f>
        <v>ALT_L_RE</v>
      </c>
      <c r="N164" s="402" t="str">
        <f t="shared" si="7"/>
        <v/>
      </c>
      <c r="O164" s="402">
        <f t="shared" si="6"/>
        <v>1</v>
      </c>
      <c r="P164" s="401" t="str">
        <f>IF(LEN(B164)&gt;8,INDEX([1]CatGlob!$X:$X,MATCH(M164,[1]CatGlob!$W:$W,0)),"")</f>
        <v>ALT</v>
      </c>
      <c r="Q164" s="403" t="str">
        <f>INDEX([1]CatGlob!P:P,MATCH(M164,[1]CatGlob!O:O,0))</f>
        <v>ALT</v>
      </c>
      <c r="R164" s="403" t="s">
        <v>601</v>
      </c>
      <c r="S164" s="403" t="s">
        <v>601</v>
      </c>
      <c r="T164" s="403" t="str">
        <f>INDEX([1]CatGlob!$D:$D,MATCH($M164,[1]CatGlob!$C:$C,0))</f>
        <v>REIT</v>
      </c>
      <c r="U164" s="403" t="s">
        <v>644</v>
      </c>
      <c r="V164" s="404" t="str">
        <f>INDEX([1]CatGlob!$F:$F,MATCH($M164,[1]CatGlob!$C:$C,0))</f>
        <v>-</v>
      </c>
      <c r="W164" s="405"/>
      <c r="X164" s="406">
        <v>0</v>
      </c>
      <c r="Y164" s="407">
        <v>0</v>
      </c>
      <c r="Z164" s="408">
        <v>0</v>
      </c>
      <c r="AA164" s="407">
        <v>0</v>
      </c>
      <c r="AB164" s="408">
        <v>0</v>
      </c>
      <c r="AC164" s="407">
        <v>0</v>
      </c>
      <c r="AD164" s="408">
        <v>0</v>
      </c>
      <c r="AE164" s="407">
        <v>0</v>
      </c>
      <c r="AF164" s="408">
        <v>0</v>
      </c>
      <c r="AG164" s="407">
        <v>0</v>
      </c>
      <c r="AI164" s="406">
        <v>6.1249550238078E-4</v>
      </c>
      <c r="AJ164" s="407">
        <v>-4.1480582102515502E-3</v>
      </c>
      <c r="AK164" s="408">
        <v>6.1249550238078E-4</v>
      </c>
      <c r="AL164" s="407">
        <v>-4.1480582102515502E-3</v>
      </c>
      <c r="AM164" s="408">
        <v>6.1249550238078E-4</v>
      </c>
      <c r="AN164" s="407">
        <v>-4.1480582102515502E-3</v>
      </c>
      <c r="AO164" s="408">
        <v>-2.0883532611894499E-4</v>
      </c>
      <c r="AP164" s="407">
        <v>1.4143142035294399E-3</v>
      </c>
      <c r="AQ164" s="408">
        <v>3.93278425650114E-4</v>
      </c>
      <c r="AR164" s="407">
        <v>-2.66343474559515E-3</v>
      </c>
      <c r="AT164" s="406">
        <v>1.59969575279366E-3</v>
      </c>
      <c r="AU164" s="407">
        <v>-1.08337629833866E-2</v>
      </c>
      <c r="AV164" s="408">
        <v>1.59969575279366E-3</v>
      </c>
      <c r="AW164" s="407">
        <v>-1.08337629833866E-2</v>
      </c>
      <c r="AX164" s="408">
        <v>-7.4772181077840299E-4</v>
      </c>
      <c r="AY164" s="407">
        <v>5.0638634641053696E-3</v>
      </c>
      <c r="AZ164" s="408">
        <v>1.2657433627811499E-3</v>
      </c>
      <c r="BA164" s="407">
        <v>-8.5721072684563603E-3</v>
      </c>
      <c r="BB164" s="408">
        <v>9.15747809295757E-4</v>
      </c>
      <c r="BC164" s="407">
        <v>-6.2018009992535501E-3</v>
      </c>
    </row>
    <row r="165" spans="1:55" x14ac:dyDescent="0.35">
      <c r="A165" s="385" cm="1">
        <f t="array" ref="A165">IFERROR(_xlfn.IFS(AND(F165="Renta Variable",O165=1),IFERROR(MATCH(B165,[1]RV_Det!C:C,0),"Rev"),AND(J165="Corporativa",O165=1,I165="EM"),IFERROR(MATCH(B165,[1]RF_Corps!B:B,0),"Rev"),AND(F165="Alternativos",O165=1),IFERROR(MATCH(B165,[1]Rep4!C:C,0),"Rev")),"")</f>
        <v>63</v>
      </c>
      <c r="B165" s="394" t="s">
        <v>998</v>
      </c>
      <c r="C165" s="409" t="s">
        <v>999</v>
      </c>
      <c r="D165" s="395" t="s">
        <v>1000</v>
      </c>
      <c r="E165" s="396" t="str">
        <f>IF(B165="","",INDEX([1]CatGlob!$S:$S,IFERROR(MATCH(MID(B165,7,1),[1]CatGlob!$R:$R,0),MATCH(MID(B165,1,2),[1]CatGlob!$R:$R,0))))</f>
        <v>DOL</v>
      </c>
      <c r="F165" s="397" t="s">
        <v>618</v>
      </c>
      <c r="G165" s="398" t="s">
        <v>228</v>
      </c>
      <c r="H165" s="399" t="s">
        <v>246</v>
      </c>
      <c r="I165" s="399" t="s">
        <v>600</v>
      </c>
      <c r="J165" s="399" t="s">
        <v>600</v>
      </c>
      <c r="K165" s="396" t="s">
        <v>600</v>
      </c>
      <c r="L165" s="400" t="str">
        <f>IF(ISERROR(MATCH(M165,M$10:M164,0)),M165,"")</f>
        <v/>
      </c>
      <c r="M165" s="401" t="str">
        <f>IF(B165="","",IF(ISERROR(MATCH(F165&amp;"_"&amp;G165&amp;"_"&amp;H165&amp;"_"&amp;I165&amp;"_"&amp;J165&amp;IF(K165="","","_"&amp;K165),[1]CatGlob!$B:$B,0)),F165&amp;"_"&amp;G165&amp;"_"&amp;H165&amp;"_"&amp;I165&amp;"_"&amp;J165&amp;IF(K165="","","_"&amp;K165),INDEX([1]CatGlob!$C:$C,MATCH(F165&amp;"_"&amp;G165&amp;"_"&amp;H165&amp;"_"&amp;I165&amp;"_"&amp;J165&amp;IF(K165="","","_"&amp;K165),[1]CatGlob!$B:$B,0))))</f>
        <v>ALT_L_RE</v>
      </c>
      <c r="N165" s="402" t="str">
        <f t="shared" si="7"/>
        <v/>
      </c>
      <c r="O165" s="402">
        <f t="shared" si="6"/>
        <v>1</v>
      </c>
      <c r="P165" s="401" t="str">
        <f>IF(LEN(B165)&gt;8,INDEX([1]CatGlob!$X:$X,MATCH(M165,[1]CatGlob!$W:$W,0)),"")</f>
        <v>ALT</v>
      </c>
      <c r="Q165" s="403" t="str">
        <f>INDEX([1]CatGlob!P:P,MATCH(M165,[1]CatGlob!O:O,0))</f>
        <v>ALT</v>
      </c>
      <c r="R165" s="403" t="s">
        <v>601</v>
      </c>
      <c r="S165" s="403" t="s">
        <v>601</v>
      </c>
      <c r="T165" s="403" t="str">
        <f>INDEX([1]CatGlob!$D:$D,MATCH($M165,[1]CatGlob!$C:$C,0))</f>
        <v>REIT</v>
      </c>
      <c r="U165" s="403" t="s">
        <v>644</v>
      </c>
      <c r="V165" s="404" t="str">
        <f>INDEX([1]CatGlob!$F:$F,MATCH($M165,[1]CatGlob!$C:$C,0))</f>
        <v>-</v>
      </c>
      <c r="W165" s="405"/>
      <c r="X165" s="406">
        <v>0</v>
      </c>
      <c r="Y165" s="407">
        <v>0</v>
      </c>
      <c r="Z165" s="408">
        <v>0</v>
      </c>
      <c r="AA165" s="407">
        <v>0</v>
      </c>
      <c r="AB165" s="408">
        <v>0</v>
      </c>
      <c r="AC165" s="407">
        <v>0</v>
      </c>
      <c r="AD165" s="408">
        <v>0</v>
      </c>
      <c r="AE165" s="407">
        <v>0</v>
      </c>
      <c r="AF165" s="408">
        <v>0</v>
      </c>
      <c r="AG165" s="407">
        <v>0</v>
      </c>
      <c r="AI165" s="406">
        <v>1.39792341717242E-3</v>
      </c>
      <c r="AJ165" s="407">
        <v>0</v>
      </c>
      <c r="AK165" s="408">
        <v>1.39792341717242E-3</v>
      </c>
      <c r="AL165" s="407">
        <v>0</v>
      </c>
      <c r="AM165" s="408">
        <v>1.39792341717242E-3</v>
      </c>
      <c r="AN165" s="407">
        <v>0</v>
      </c>
      <c r="AO165" s="408">
        <v>-3.3166667425465899E-4</v>
      </c>
      <c r="AP165" s="407">
        <v>0</v>
      </c>
      <c r="AQ165" s="408">
        <v>9.3628765405666403E-4</v>
      </c>
      <c r="AR165" s="407">
        <v>0</v>
      </c>
      <c r="AT165" s="406">
        <v>4.5333484580489898E-3</v>
      </c>
      <c r="AU165" s="407">
        <v>0</v>
      </c>
      <c r="AV165" s="408">
        <v>4.5333484580489898E-3</v>
      </c>
      <c r="AW165" s="407">
        <v>0</v>
      </c>
      <c r="AX165" s="408">
        <v>4.5333484580489898E-3</v>
      </c>
      <c r="AY165" s="407">
        <v>0</v>
      </c>
      <c r="AZ165" s="408">
        <v>1.75160012392786E-3</v>
      </c>
      <c r="BA165" s="407">
        <v>0</v>
      </c>
      <c r="BB165" s="408">
        <v>3.7194736857109902E-3</v>
      </c>
      <c r="BC165" s="407">
        <v>0</v>
      </c>
    </row>
    <row r="166" spans="1:55" x14ac:dyDescent="0.35">
      <c r="A166" s="385" cm="1">
        <f t="array" ref="A166">IFERROR(_xlfn.IFS(AND(F166="Renta Variable",O166=1),IFERROR(MATCH(B166,[1]RV_Det!C:C,0),"Rev"),AND(J166="Corporativa",O166=1,I166="EM"),IFERROR(MATCH(B166,[1]RF_Corps!B:B,0),"Rev"),AND(F166="Alternativos",O166=1),IFERROR(MATCH(B166,[1]Rep4!C:C,0),"Rev")),"")</f>
        <v>64</v>
      </c>
      <c r="B166" s="394" t="s">
        <v>1001</v>
      </c>
      <c r="C166" s="409" t="s">
        <v>1002</v>
      </c>
      <c r="D166" s="395" t="s">
        <v>1003</v>
      </c>
      <c r="E166" s="396" t="str">
        <f>IF(B166="","",INDEX([1]CatGlob!$S:$S,IFERROR(MATCH(MID(B166,7,1),[1]CatGlob!$R:$R,0),MATCH(MID(B166,1,2),[1]CatGlob!$R:$R,0))))</f>
        <v>DOL</v>
      </c>
      <c r="F166" s="397" t="s">
        <v>618</v>
      </c>
      <c r="G166" s="398" t="s">
        <v>228</v>
      </c>
      <c r="H166" s="399" t="s">
        <v>246</v>
      </c>
      <c r="I166" s="399" t="s">
        <v>600</v>
      </c>
      <c r="J166" s="399" t="s">
        <v>600</v>
      </c>
      <c r="K166" s="396" t="s">
        <v>600</v>
      </c>
      <c r="L166" s="400" t="str">
        <f>IF(ISERROR(MATCH(M166,M$10:M165,0)),M166,"")</f>
        <v/>
      </c>
      <c r="M166" s="401" t="str">
        <f>IF(B166="","",IF(ISERROR(MATCH(F166&amp;"_"&amp;G166&amp;"_"&amp;H166&amp;"_"&amp;I166&amp;"_"&amp;J166&amp;IF(K166="","","_"&amp;K166),[1]CatGlob!$B:$B,0)),F166&amp;"_"&amp;G166&amp;"_"&amp;H166&amp;"_"&amp;I166&amp;"_"&amp;J166&amp;IF(K166="","","_"&amp;K166),INDEX([1]CatGlob!$C:$C,MATCH(F166&amp;"_"&amp;G166&amp;"_"&amp;H166&amp;"_"&amp;I166&amp;"_"&amp;J166&amp;IF(K166="","","_"&amp;K166),[1]CatGlob!$B:$B,0))))</f>
        <v>ALT_L_RE</v>
      </c>
      <c r="N166" s="402" t="str">
        <f t="shared" si="7"/>
        <v/>
      </c>
      <c r="O166" s="402">
        <f t="shared" si="6"/>
        <v>1</v>
      </c>
      <c r="P166" s="401" t="str">
        <f>IF(LEN(B166)&gt;8,INDEX([1]CatGlob!$X:$X,MATCH(M166,[1]CatGlob!$W:$W,0)),"")</f>
        <v>ALT</v>
      </c>
      <c r="Q166" s="403" t="str">
        <f>INDEX([1]CatGlob!P:P,MATCH(M166,[1]CatGlob!O:O,0))</f>
        <v>ALT</v>
      </c>
      <c r="R166" s="403" t="s">
        <v>601</v>
      </c>
      <c r="S166" s="403" t="s">
        <v>601</v>
      </c>
      <c r="T166" s="403" t="str">
        <f>INDEX([1]CatGlob!$D:$D,MATCH($M166,[1]CatGlob!$C:$C,0))</f>
        <v>REIT</v>
      </c>
      <c r="U166" s="403" t="s">
        <v>644</v>
      </c>
      <c r="V166" s="404" t="str">
        <f>INDEX([1]CatGlob!$F:$F,MATCH($M166,[1]CatGlob!$C:$C,0))</f>
        <v>-</v>
      </c>
      <c r="W166" s="405"/>
      <c r="X166" s="406">
        <v>0</v>
      </c>
      <c r="Y166" s="407">
        <v>0</v>
      </c>
      <c r="Z166" s="408">
        <v>0</v>
      </c>
      <c r="AA166" s="407">
        <v>0</v>
      </c>
      <c r="AB166" s="408">
        <v>0</v>
      </c>
      <c r="AC166" s="407">
        <v>0</v>
      </c>
      <c r="AD166" s="408">
        <v>0</v>
      </c>
      <c r="AE166" s="407">
        <v>0</v>
      </c>
      <c r="AF166" s="408">
        <v>0</v>
      </c>
      <c r="AG166" s="407">
        <v>0</v>
      </c>
      <c r="AI166" s="406">
        <v>4.4900897298574298E-3</v>
      </c>
      <c r="AJ166" s="407">
        <v>0</v>
      </c>
      <c r="AK166" s="408">
        <v>1.6366514079409599E-3</v>
      </c>
      <c r="AL166" s="407">
        <v>0</v>
      </c>
      <c r="AM166" s="408">
        <v>1.24621557001115E-3</v>
      </c>
      <c r="AN166" s="407">
        <v>0</v>
      </c>
      <c r="AO166" s="408">
        <v>8.5154363224329804E-4</v>
      </c>
      <c r="AP166" s="407">
        <v>0</v>
      </c>
      <c r="AQ166" s="408">
        <v>1.25358623640553E-3</v>
      </c>
      <c r="AR166" s="407">
        <v>0</v>
      </c>
      <c r="AT166" s="406">
        <v>0</v>
      </c>
      <c r="AU166" s="407">
        <v>0</v>
      </c>
      <c r="AV166" s="408">
        <v>0</v>
      </c>
      <c r="AW166" s="407">
        <v>0</v>
      </c>
      <c r="AX166" s="408">
        <v>0</v>
      </c>
      <c r="AY166" s="407">
        <v>0</v>
      </c>
      <c r="AZ166" s="408">
        <v>0</v>
      </c>
      <c r="BA166" s="407">
        <v>0</v>
      </c>
      <c r="BB166" s="408">
        <v>0</v>
      </c>
      <c r="BC166" s="407">
        <v>0</v>
      </c>
    </row>
    <row r="167" spans="1:55" x14ac:dyDescent="0.35">
      <c r="A167" s="385" t="str" cm="1">
        <f t="array" ref="A167">IFERROR(_xlfn.IFS(AND(F167="Renta Variable",O167=1),IFERROR(MATCH(B167,[1]RV_Det!C:C,0),"Rev"),AND(J167="Corporativa",O167=1,I167="EM"),IFERROR(MATCH(B167,[1]RF_Corps!B:B,0),"Rev"),AND(F167="Alternativos",O167=1),IFERROR(MATCH(B167,[1]Rep4!C:C,0),"Rev")),"")</f>
        <v/>
      </c>
      <c r="B167" s="394" t="s">
        <v>1004</v>
      </c>
      <c r="C167" s="409" t="s">
        <v>1005</v>
      </c>
      <c r="D167" s="395" t="s">
        <v>1006</v>
      </c>
      <c r="E167" s="396" t="str">
        <f>IF(B167="","",INDEX([1]CatGlob!$S:$S,IFERROR(MATCH(MID(B167,7,1),[1]CatGlob!$R:$R,0),MATCH(MID(B167,1,2),[1]CatGlob!$R:$R,0))))</f>
        <v>DOL</v>
      </c>
      <c r="F167" s="397" t="s">
        <v>618</v>
      </c>
      <c r="G167" s="398" t="s">
        <v>228</v>
      </c>
      <c r="H167" s="399" t="s">
        <v>246</v>
      </c>
      <c r="I167" s="399" t="s">
        <v>600</v>
      </c>
      <c r="J167" s="399" t="s">
        <v>600</v>
      </c>
      <c r="K167" s="396" t="s">
        <v>600</v>
      </c>
      <c r="L167" s="400" t="str">
        <f>IF(ISERROR(MATCH(M167,M$10:M166,0)),M167,"")</f>
        <v/>
      </c>
      <c r="M167" s="401" t="str">
        <f>IF(B167="","",IF(ISERROR(MATCH(F167&amp;"_"&amp;G167&amp;"_"&amp;H167&amp;"_"&amp;I167&amp;"_"&amp;J167&amp;IF(K167="","","_"&amp;K167),[1]CatGlob!$B:$B,0)),F167&amp;"_"&amp;G167&amp;"_"&amp;H167&amp;"_"&amp;I167&amp;"_"&amp;J167&amp;IF(K167="","","_"&amp;K167),INDEX([1]CatGlob!$C:$C,MATCH(F167&amp;"_"&amp;G167&amp;"_"&amp;H167&amp;"_"&amp;I167&amp;"_"&amp;J167&amp;IF(K167="","","_"&amp;K167),[1]CatGlob!$B:$B,0))))</f>
        <v>ALT_L_RE</v>
      </c>
      <c r="N167" s="402" t="str">
        <f t="shared" si="7"/>
        <v/>
      </c>
      <c r="O167" s="402" t="str">
        <f t="shared" si="6"/>
        <v/>
      </c>
      <c r="P167" s="401" t="str">
        <f>IF(LEN(B167)&gt;8,INDEX([1]CatGlob!$X:$X,MATCH(M167,[1]CatGlob!$W:$W,0)),"")</f>
        <v>ALT</v>
      </c>
      <c r="Q167" s="403" t="str">
        <f>INDEX([1]CatGlob!P:P,MATCH(M167,[1]CatGlob!O:O,0))</f>
        <v>ALT</v>
      </c>
      <c r="R167" s="403" t="s">
        <v>601</v>
      </c>
      <c r="S167" s="403" t="s">
        <v>601</v>
      </c>
      <c r="T167" s="403" t="str">
        <f>INDEX([1]CatGlob!$D:$D,MATCH($M167,[1]CatGlob!$C:$C,0))</f>
        <v>REIT</v>
      </c>
      <c r="U167" s="403" t="s">
        <v>644</v>
      </c>
      <c r="V167" s="404" t="str">
        <f>INDEX([1]CatGlob!$F:$F,MATCH($M167,[1]CatGlob!$C:$C,0))</f>
        <v>-</v>
      </c>
      <c r="W167" s="405"/>
      <c r="X167" s="406">
        <v>0</v>
      </c>
      <c r="Y167" s="407">
        <v>0</v>
      </c>
      <c r="Z167" s="408">
        <v>0</v>
      </c>
      <c r="AA167" s="407">
        <v>0</v>
      </c>
      <c r="AB167" s="408">
        <v>0</v>
      </c>
      <c r="AC167" s="407">
        <v>0</v>
      </c>
      <c r="AD167" s="408">
        <v>0</v>
      </c>
      <c r="AE167" s="407">
        <v>0</v>
      </c>
      <c r="AF167" s="408">
        <v>0</v>
      </c>
      <c r="AG167" s="407">
        <v>0</v>
      </c>
      <c r="AI167" s="406">
        <v>0</v>
      </c>
      <c r="AJ167" s="407">
        <v>0</v>
      </c>
      <c r="AK167" s="408">
        <v>0</v>
      </c>
      <c r="AL167" s="407">
        <v>0</v>
      </c>
      <c r="AM167" s="408">
        <v>0</v>
      </c>
      <c r="AN167" s="407">
        <v>0</v>
      </c>
      <c r="AO167" s="408">
        <v>0</v>
      </c>
      <c r="AP167" s="407">
        <v>0</v>
      </c>
      <c r="AQ167" s="408">
        <v>0</v>
      </c>
      <c r="AR167" s="407">
        <v>0</v>
      </c>
      <c r="AT167" s="406">
        <v>0</v>
      </c>
      <c r="AU167" s="407">
        <v>0</v>
      </c>
      <c r="AV167" s="408">
        <v>0</v>
      </c>
      <c r="AW167" s="407">
        <v>0</v>
      </c>
      <c r="AX167" s="408">
        <v>0</v>
      </c>
      <c r="AY167" s="407">
        <v>0</v>
      </c>
      <c r="AZ167" s="408">
        <v>0</v>
      </c>
      <c r="BA167" s="407">
        <v>0</v>
      </c>
      <c r="BB167" s="408">
        <v>0</v>
      </c>
      <c r="BC167" s="407">
        <v>0</v>
      </c>
    </row>
    <row r="168" spans="1:55" x14ac:dyDescent="0.35">
      <c r="A168" s="385" cm="1">
        <f t="array" ref="A168">IFERROR(_xlfn.IFS(AND(F168="Renta Variable",O168=1),IFERROR(MATCH(B168,[1]RV_Det!C:C,0),"Rev"),AND(J168="Corporativa",O168=1,I168="EM"),IFERROR(MATCH(B168,[1]RF_Corps!B:B,0),"Rev"),AND(F168="Alternativos",O168=1),IFERROR(MATCH(B168,[1]Rep4!C:C,0),"Rev")),"")</f>
        <v>61</v>
      </c>
      <c r="B168" s="394" t="s">
        <v>1007</v>
      </c>
      <c r="C168" s="409" t="s">
        <v>1008</v>
      </c>
      <c r="D168" s="395" t="s">
        <v>1009</v>
      </c>
      <c r="E168" s="396" t="str">
        <f>IF(B168="","",INDEX([1]CatGlob!$S:$S,IFERROR(MATCH(MID(B168,7,1),[1]CatGlob!$R:$R,0),MATCH(MID(B168,1,2),[1]CatGlob!$R:$R,0))))</f>
        <v>NSOL</v>
      </c>
      <c r="F168" s="397" t="s">
        <v>618</v>
      </c>
      <c r="G168" s="398" t="s">
        <v>228</v>
      </c>
      <c r="H168" s="399" t="s">
        <v>246</v>
      </c>
      <c r="I168" s="399" t="s">
        <v>600</v>
      </c>
      <c r="J168" s="399" t="s">
        <v>600</v>
      </c>
      <c r="K168" s="396" t="s">
        <v>600</v>
      </c>
      <c r="L168" s="400" t="str">
        <f>IF(ISERROR(MATCH(M168,M$10:M167,0)),M168,"")</f>
        <v/>
      </c>
      <c r="M168" s="401" t="str">
        <f>IF(B168="","",IF(ISERROR(MATCH(F168&amp;"_"&amp;G168&amp;"_"&amp;H168&amp;"_"&amp;I168&amp;"_"&amp;J168&amp;IF(K168="","","_"&amp;K168),[1]CatGlob!$B:$B,0)),F168&amp;"_"&amp;G168&amp;"_"&amp;H168&amp;"_"&amp;I168&amp;"_"&amp;J168&amp;IF(K168="","","_"&amp;K168),INDEX([1]CatGlob!$C:$C,MATCH(F168&amp;"_"&amp;G168&amp;"_"&amp;H168&amp;"_"&amp;I168&amp;"_"&amp;J168&amp;IF(K168="","","_"&amp;K168),[1]CatGlob!$B:$B,0))))</f>
        <v>ALT_L_RE</v>
      </c>
      <c r="N168" s="402" t="str">
        <f t="shared" si="7"/>
        <v/>
      </c>
      <c r="O168" s="402">
        <f t="shared" si="6"/>
        <v>1</v>
      </c>
      <c r="P168" s="401" t="str">
        <f>IF(LEN(B168)&gt;8,INDEX([1]CatGlob!$X:$X,MATCH(M168,[1]CatGlob!$W:$W,0)),"")</f>
        <v>ALT</v>
      </c>
      <c r="Q168" s="403" t="str">
        <f>INDEX([1]CatGlob!P:P,MATCH(M168,[1]CatGlob!O:O,0))</f>
        <v>ALT</v>
      </c>
      <c r="R168" s="403" t="s">
        <v>601</v>
      </c>
      <c r="S168" s="403" t="s">
        <v>601</v>
      </c>
      <c r="T168" s="403" t="str">
        <f>INDEX([1]CatGlob!$D:$D,MATCH($M168,[1]CatGlob!$C:$C,0))</f>
        <v>REIT</v>
      </c>
      <c r="U168" s="403" t="s">
        <v>644</v>
      </c>
      <c r="V168" s="404" t="str">
        <f>INDEX([1]CatGlob!$F:$F,MATCH($M168,[1]CatGlob!$C:$C,0))</f>
        <v>-</v>
      </c>
      <c r="W168" s="405"/>
      <c r="X168" s="406">
        <v>0</v>
      </c>
      <c r="Y168" s="407">
        <v>0</v>
      </c>
      <c r="Z168" s="408">
        <v>0</v>
      </c>
      <c r="AA168" s="407">
        <v>0</v>
      </c>
      <c r="AB168" s="408">
        <v>0</v>
      </c>
      <c r="AC168" s="407">
        <v>0</v>
      </c>
      <c r="AD168" s="408">
        <v>0</v>
      </c>
      <c r="AE168" s="407">
        <v>0</v>
      </c>
      <c r="AF168" s="408">
        <v>0</v>
      </c>
      <c r="AG168" s="407">
        <v>0</v>
      </c>
      <c r="AI168" s="406">
        <v>0</v>
      </c>
      <c r="AJ168" s="407">
        <v>0</v>
      </c>
      <c r="AK168" s="408">
        <v>0</v>
      </c>
      <c r="AL168" s="407">
        <v>0</v>
      </c>
      <c r="AM168" s="408">
        <v>-5.0714762100781104E-4</v>
      </c>
      <c r="AN168" s="407">
        <v>0</v>
      </c>
      <c r="AO168" s="408">
        <v>-5.4732182886519103E-4</v>
      </c>
      <c r="AP168" s="407">
        <v>0</v>
      </c>
      <c r="AQ168" s="408">
        <v>-3.7146764251500501E-4</v>
      </c>
      <c r="AR168" s="407">
        <v>0</v>
      </c>
      <c r="AT168" s="406">
        <v>0</v>
      </c>
      <c r="AU168" s="407">
        <v>0</v>
      </c>
      <c r="AV168" s="408">
        <v>0</v>
      </c>
      <c r="AW168" s="407">
        <v>0</v>
      </c>
      <c r="AX168" s="408">
        <v>-1.8100971423777501E-3</v>
      </c>
      <c r="AY168" s="407">
        <v>0</v>
      </c>
      <c r="AZ168" s="408">
        <v>-5.7224814569354797E-4</v>
      </c>
      <c r="BA168" s="407">
        <v>0</v>
      </c>
      <c r="BB168" s="408">
        <v>-6.1947797263406802E-4</v>
      </c>
      <c r="BC168" s="407">
        <v>0</v>
      </c>
    </row>
    <row r="169" spans="1:55" x14ac:dyDescent="0.35">
      <c r="A169" s="385" cm="1">
        <f t="array" ref="A169">IFERROR(_xlfn.IFS(AND(F169="Renta Variable",O169=1),IFERROR(MATCH(B169,[1]RV_Det!C:C,0),"Rev"),AND(J169="Corporativa",O169=1,I169="EM"),IFERROR(MATCH(B169,[1]RF_Corps!B:B,0),"Rev"),AND(F169="Alternativos",O169=1),IFERROR(MATCH(B169,[1]Rep4!C:C,0),"Rev")),"")</f>
        <v>65</v>
      </c>
      <c r="B169" s="394" t="s">
        <v>1010</v>
      </c>
      <c r="C169" s="409" t="s">
        <v>1011</v>
      </c>
      <c r="D169" s="395" t="s">
        <v>1012</v>
      </c>
      <c r="E169" s="396" t="str">
        <f>IF(B169="","",INDEX([1]CatGlob!$S:$S,IFERROR(MATCH(MID(B169,7,1),[1]CatGlob!$R:$R,0),MATCH(MID(B169,1,2),[1]CatGlob!$R:$R,0))))</f>
        <v>NSOL</v>
      </c>
      <c r="F169" s="397" t="s">
        <v>618</v>
      </c>
      <c r="G169" s="398" t="s">
        <v>228</v>
      </c>
      <c r="H169" s="399" t="s">
        <v>246</v>
      </c>
      <c r="I169" s="399" t="s">
        <v>600</v>
      </c>
      <c r="J169" s="399" t="s">
        <v>600</v>
      </c>
      <c r="K169" s="396" t="s">
        <v>600</v>
      </c>
      <c r="L169" s="400" t="str">
        <f>IF(ISERROR(MATCH(M169,M$10:M168,0)),M169,"")</f>
        <v/>
      </c>
      <c r="M169" s="401" t="str">
        <f>IF(B169="","",IF(ISERROR(MATCH(F169&amp;"_"&amp;G169&amp;"_"&amp;H169&amp;"_"&amp;I169&amp;"_"&amp;J169&amp;IF(K169="","","_"&amp;K169),[1]CatGlob!$B:$B,0)),F169&amp;"_"&amp;G169&amp;"_"&amp;H169&amp;"_"&amp;I169&amp;"_"&amp;J169&amp;IF(K169="","","_"&amp;K169),INDEX([1]CatGlob!$C:$C,MATCH(F169&amp;"_"&amp;G169&amp;"_"&amp;H169&amp;"_"&amp;I169&amp;"_"&amp;J169&amp;IF(K169="","","_"&amp;K169),[1]CatGlob!$B:$B,0))))</f>
        <v>ALT_L_RE</v>
      </c>
      <c r="N169" s="402" t="str">
        <f t="shared" si="7"/>
        <v/>
      </c>
      <c r="O169" s="402">
        <f t="shared" si="6"/>
        <v>1</v>
      </c>
      <c r="P169" s="401" t="str">
        <f>IF(LEN(B169)&gt;8,INDEX([1]CatGlob!$X:$X,MATCH(M169,[1]CatGlob!$W:$W,0)),"")</f>
        <v>ALT</v>
      </c>
      <c r="Q169" s="403" t="str">
        <f>INDEX([1]CatGlob!P:P,MATCH(M169,[1]CatGlob!O:O,0))</f>
        <v>ALT</v>
      </c>
      <c r="R169" s="403" t="s">
        <v>601</v>
      </c>
      <c r="S169" s="403" t="s">
        <v>601</v>
      </c>
      <c r="T169" s="403" t="str">
        <f>INDEX([1]CatGlob!$D:$D,MATCH($M169,[1]CatGlob!$C:$C,0))</f>
        <v>REIT</v>
      </c>
      <c r="U169" s="403" t="s">
        <v>644</v>
      </c>
      <c r="V169" s="404" t="str">
        <f>INDEX([1]CatGlob!$F:$F,MATCH($M169,[1]CatGlob!$C:$C,0))</f>
        <v>-</v>
      </c>
      <c r="W169" s="405"/>
      <c r="X169" s="406">
        <v>0</v>
      </c>
      <c r="Y169" s="407">
        <v>0</v>
      </c>
      <c r="Z169" s="408">
        <v>0</v>
      </c>
      <c r="AA169" s="407">
        <v>0</v>
      </c>
      <c r="AB169" s="408">
        <v>0</v>
      </c>
      <c r="AC169" s="407">
        <v>0</v>
      </c>
      <c r="AD169" s="408">
        <v>0</v>
      </c>
      <c r="AE169" s="407">
        <v>0</v>
      </c>
      <c r="AF169" s="408">
        <v>0</v>
      </c>
      <c r="AG169" s="407">
        <v>0</v>
      </c>
      <c r="AI169" s="406">
        <v>9.4771066546831703E-5</v>
      </c>
      <c r="AJ169" s="407">
        <v>0</v>
      </c>
      <c r="AK169" s="408">
        <v>9.4771066546831703E-5</v>
      </c>
      <c r="AL169" s="407">
        <v>0</v>
      </c>
      <c r="AM169" s="408">
        <v>9.4771066546831703E-5</v>
      </c>
      <c r="AN169" s="407">
        <v>0</v>
      </c>
      <c r="AO169" s="408">
        <v>-1.26918874658667E-5</v>
      </c>
      <c r="AP169" s="407">
        <v>0</v>
      </c>
      <c r="AQ169" s="408">
        <v>6.6088696644149195E-5</v>
      </c>
      <c r="AR169" s="407">
        <v>0</v>
      </c>
      <c r="AT169" s="406">
        <v>1.8781111525548001E-4</v>
      </c>
      <c r="AU169" s="407">
        <v>0</v>
      </c>
      <c r="AV169" s="408">
        <v>1.8781111525548001E-4</v>
      </c>
      <c r="AW169" s="407">
        <v>0</v>
      </c>
      <c r="AX169" s="408">
        <v>1.8781111525548001E-4</v>
      </c>
      <c r="AY169" s="407">
        <v>0</v>
      </c>
      <c r="AZ169" s="408">
        <v>-1.0712626846393501E-4</v>
      </c>
      <c r="BA169" s="407">
        <v>0</v>
      </c>
      <c r="BB169" s="408">
        <v>1.01519306221489E-4</v>
      </c>
      <c r="BC169" s="407">
        <v>0</v>
      </c>
    </row>
    <row r="170" spans="1:55" x14ac:dyDescent="0.35">
      <c r="A170" s="385" t="str" cm="1">
        <f t="array" ref="A170">IFERROR(_xlfn.IFS(AND(F170="Renta Variable",O170=1),IFERROR(MATCH(B170,[1]RV_Det!C:C,0),"Rev"),AND(J170="Corporativa",O170=1,I170="EM"),IFERROR(MATCH(B170,[1]RF_Corps!B:B,0),"Rev"),AND(F170="Alternativos",O170=1),IFERROR(MATCH(B170,[1]Rep4!C:C,0),"Rev")),"")</f>
        <v/>
      </c>
      <c r="B170" s="394" t="s">
        <v>1013</v>
      </c>
      <c r="C170" s="409" t="s">
        <v>1014</v>
      </c>
      <c r="D170" s="395" t="s">
        <v>1015</v>
      </c>
      <c r="E170" s="396" t="str">
        <f>IF(B170="","",INDEX([1]CatGlob!$S:$S,IFERROR(MATCH(MID(B170,7,1),[1]CatGlob!$R:$R,0),MATCH(MID(B170,1,2),[1]CatGlob!$R:$R,0))))</f>
        <v>DOL</v>
      </c>
      <c r="F170" s="397" t="s">
        <v>442</v>
      </c>
      <c r="G170" s="398" t="s">
        <v>610</v>
      </c>
      <c r="H170" s="399" t="s">
        <v>229</v>
      </c>
      <c r="I170" s="399" t="s">
        <v>328</v>
      </c>
      <c r="J170" s="399" t="s">
        <v>611</v>
      </c>
      <c r="K170" s="396" t="s">
        <v>1016</v>
      </c>
      <c r="L170" s="400" t="str">
        <f>IF(ISERROR(MATCH(M170,M$10:M169,0)),M170,"")</f>
        <v>HCD_INT_DM_CORP_FMCB</v>
      </c>
      <c r="M170" s="401" t="str">
        <f>IF(B170="","",IF(ISERROR(MATCH(F170&amp;"_"&amp;G170&amp;"_"&amp;H170&amp;"_"&amp;I170&amp;"_"&amp;J170&amp;IF(K170="","","_"&amp;K170),[1]CatGlob!$B:$B,0)),F170&amp;"_"&amp;G170&amp;"_"&amp;H170&amp;"_"&amp;I170&amp;"_"&amp;J170&amp;IF(K170="","","_"&amp;K170),INDEX([1]CatGlob!$C:$C,MATCH(F170&amp;"_"&amp;G170&amp;"_"&amp;H170&amp;"_"&amp;I170&amp;"_"&amp;J170&amp;IF(K170="","","_"&amp;K170),[1]CatGlob!$B:$B,0))))</f>
        <v>HCD_INT_DM_CORP_FMCB</v>
      </c>
      <c r="N170" s="402" t="str">
        <f t="shared" si="7"/>
        <v/>
      </c>
      <c r="O170" s="402" t="str">
        <f t="shared" si="6"/>
        <v/>
      </c>
      <c r="P170" s="401" t="str">
        <f>IF(LEN(B170)&gt;8,INDEX([1]CatGlob!$X:$X,MATCH(M170,[1]CatGlob!$W:$W,0)),"")</f>
        <v>DMCB</v>
      </c>
      <c r="Q170" s="403" t="str">
        <f>INDEX([1]CatGlob!P:P,MATCH(M170,[1]CatGlob!O:O,0))</f>
        <v>RFIG</v>
      </c>
      <c r="R170" s="403" t="s">
        <v>1017</v>
      </c>
      <c r="S170" s="403" t="s">
        <v>1018</v>
      </c>
      <c r="T170" s="403" t="str">
        <f>INDEX([1]CatGlob!$D:$D,MATCH($M170,[1]CatGlob!$C:$C,0))</f>
        <v>RFI</v>
      </c>
      <c r="U170" s="403" t="s">
        <v>602</v>
      </c>
      <c r="V170" s="413" t="str">
        <f>INDEX([1]CatGlob!$F:$F,MATCH($M170,[1]CatGlob!$C:$C,0))</f>
        <v>RF_ETF</v>
      </c>
      <c r="W170" s="405"/>
      <c r="X170" s="406">
        <v>0</v>
      </c>
      <c r="Y170" s="407">
        <v>0</v>
      </c>
      <c r="Z170" s="408">
        <v>0</v>
      </c>
      <c r="AA170" s="407">
        <v>0</v>
      </c>
      <c r="AB170" s="408">
        <v>0</v>
      </c>
      <c r="AC170" s="407">
        <v>0</v>
      </c>
      <c r="AD170" s="408">
        <v>0</v>
      </c>
      <c r="AE170" s="407">
        <v>0</v>
      </c>
      <c r="AF170" s="408">
        <v>0</v>
      </c>
      <c r="AG170" s="407">
        <v>0</v>
      </c>
      <c r="AI170" s="406">
        <v>0</v>
      </c>
      <c r="AJ170" s="407">
        <v>0</v>
      </c>
      <c r="AK170" s="408">
        <v>0</v>
      </c>
      <c r="AL170" s="407">
        <v>0</v>
      </c>
      <c r="AM170" s="408">
        <v>0</v>
      </c>
      <c r="AN170" s="407">
        <v>0</v>
      </c>
      <c r="AO170" s="408">
        <v>0</v>
      </c>
      <c r="AP170" s="407">
        <v>0</v>
      </c>
      <c r="AQ170" s="408">
        <v>0</v>
      </c>
      <c r="AR170" s="407">
        <v>0</v>
      </c>
      <c r="AT170" s="406">
        <v>0</v>
      </c>
      <c r="AU170" s="407">
        <v>0</v>
      </c>
      <c r="AV170" s="408">
        <v>0</v>
      </c>
      <c r="AW170" s="407">
        <v>0</v>
      </c>
      <c r="AX170" s="408">
        <v>0</v>
      </c>
      <c r="AY170" s="407">
        <v>0</v>
      </c>
      <c r="AZ170" s="408">
        <v>0</v>
      </c>
      <c r="BA170" s="407">
        <v>0</v>
      </c>
      <c r="BB170" s="408">
        <v>0</v>
      </c>
      <c r="BC170" s="407">
        <v>0</v>
      </c>
    </row>
    <row r="171" spans="1:55" x14ac:dyDescent="0.35">
      <c r="A171" s="385" t="str" cm="1">
        <f t="array" ref="A171">IFERROR(_xlfn.IFS(AND(F171="Renta Variable",O171=1),IFERROR(MATCH(B171,[1]RV_Det!C:C,0),"Rev"),AND(J171="Corporativa",O171=1,I171="EM"),IFERROR(MATCH(B171,[1]RF_Corps!B:B,0),"Rev"),AND(F171="Alternativos",O171=1),IFERROR(MATCH(B171,[1]Rep4!C:C,0),"Rev")),"")</f>
        <v/>
      </c>
      <c r="B171" s="394" t="s">
        <v>1019</v>
      </c>
      <c r="C171" s="409" t="s">
        <v>1020</v>
      </c>
      <c r="D171" s="395" t="s">
        <v>1021</v>
      </c>
      <c r="E171" s="396" t="str">
        <f>IF(B171="","",INDEX([1]CatGlob!$S:$S,IFERROR(MATCH(MID(B171,7,1),[1]CatGlob!$R:$R,0),MATCH(MID(B171,1,2),[1]CatGlob!$R:$R,0))))</f>
        <v>DOL</v>
      </c>
      <c r="F171" s="397" t="s">
        <v>442</v>
      </c>
      <c r="G171" s="398" t="s">
        <v>610</v>
      </c>
      <c r="H171" s="399" t="s">
        <v>229</v>
      </c>
      <c r="I171" s="399" t="s">
        <v>328</v>
      </c>
      <c r="J171" s="399" t="s">
        <v>611</v>
      </c>
      <c r="K171" s="396" t="s">
        <v>1016</v>
      </c>
      <c r="L171" s="400" t="str">
        <f>IF(ISERROR(MATCH(M171,M$10:M170,0)),M171,"")</f>
        <v/>
      </c>
      <c r="M171" s="401" t="str">
        <f>IF(B171="","",IF(ISERROR(MATCH(F171&amp;"_"&amp;G171&amp;"_"&amp;H171&amp;"_"&amp;I171&amp;"_"&amp;J171&amp;IF(K171="","","_"&amp;K171),[1]CatGlob!$B:$B,0)),F171&amp;"_"&amp;G171&amp;"_"&amp;H171&amp;"_"&amp;I171&amp;"_"&amp;J171&amp;IF(K171="","","_"&amp;K171),INDEX([1]CatGlob!$C:$C,MATCH(F171&amp;"_"&amp;G171&amp;"_"&amp;H171&amp;"_"&amp;I171&amp;"_"&amp;J171&amp;IF(K171="","","_"&amp;K171),[1]CatGlob!$B:$B,0))))</f>
        <v>HCD_INT_DM_CORP_FMCB</v>
      </c>
      <c r="N171" s="402" t="str">
        <f t="shared" si="7"/>
        <v>rev</v>
      </c>
      <c r="O171" s="402">
        <f t="shared" si="6"/>
        <v>1</v>
      </c>
      <c r="P171" s="401" t="str">
        <f>IF(LEN(B171)&gt;8,INDEX([1]CatGlob!$X:$X,MATCH(M171,[1]CatGlob!$W:$W,0)),"")</f>
        <v>DMCB</v>
      </c>
      <c r="Q171" s="403" t="str">
        <f>INDEX([1]CatGlob!P:P,MATCH(M171,[1]CatGlob!O:O,0))</f>
        <v>RFIG</v>
      </c>
      <c r="R171" s="403" t="s">
        <v>1017</v>
      </c>
      <c r="S171" s="403" t="s">
        <v>1018</v>
      </c>
      <c r="T171" s="403" t="str">
        <f>INDEX([1]CatGlob!$D:$D,MATCH($M171,[1]CatGlob!$C:$C,0))</f>
        <v>RFI</v>
      </c>
      <c r="U171" s="403" t="s">
        <v>602</v>
      </c>
      <c r="V171" s="404" t="str">
        <f>INDEX([1]CatGlob!$F:$F,MATCH($M171,[1]CatGlob!$C:$C,0))</f>
        <v>RF_ETF</v>
      </c>
      <c r="W171" s="405"/>
      <c r="X171" s="406">
        <v>0</v>
      </c>
      <c r="Y171" s="407">
        <v>0</v>
      </c>
      <c r="Z171" s="408">
        <v>-9.3453084141262802E-3</v>
      </c>
      <c r="AA171" s="407">
        <v>-0.61650204265739605</v>
      </c>
      <c r="AB171" s="408">
        <v>0</v>
      </c>
      <c r="AC171" s="407">
        <v>0</v>
      </c>
      <c r="AD171" s="408">
        <v>0</v>
      </c>
      <c r="AE171" s="407">
        <v>0</v>
      </c>
      <c r="AF171" s="408">
        <v>-1.21661973965669E-3</v>
      </c>
      <c r="AG171" s="407">
        <v>-8.0259368808191706E-2</v>
      </c>
      <c r="AI171" s="406">
        <v>0</v>
      </c>
      <c r="AJ171" s="407">
        <v>0</v>
      </c>
      <c r="AK171" s="408">
        <v>0</v>
      </c>
      <c r="AL171" s="407">
        <v>0</v>
      </c>
      <c r="AM171" s="408">
        <v>0</v>
      </c>
      <c r="AN171" s="407">
        <v>0</v>
      </c>
      <c r="AO171" s="408">
        <v>0</v>
      </c>
      <c r="AP171" s="407">
        <v>0</v>
      </c>
      <c r="AQ171" s="408">
        <v>0</v>
      </c>
      <c r="AR171" s="407">
        <v>0</v>
      </c>
      <c r="AT171" s="406">
        <v>0</v>
      </c>
      <c r="AU171" s="407">
        <v>0</v>
      </c>
      <c r="AV171" s="408">
        <v>0</v>
      </c>
      <c r="AW171" s="407">
        <v>0</v>
      </c>
      <c r="AX171" s="408">
        <v>0</v>
      </c>
      <c r="AY171" s="407">
        <v>0</v>
      </c>
      <c r="AZ171" s="408">
        <v>0</v>
      </c>
      <c r="BA171" s="407">
        <v>0</v>
      </c>
      <c r="BB171" s="408">
        <v>0</v>
      </c>
      <c r="BC171" s="407">
        <v>0</v>
      </c>
    </row>
    <row r="172" spans="1:55" x14ac:dyDescent="0.35">
      <c r="A172" s="385" t="str" cm="1">
        <f t="array" ref="A172">IFERROR(_xlfn.IFS(AND(F172="Renta Variable",O172=1),IFERROR(MATCH(B172,[1]RV_Det!C:C,0),"Rev"),AND(J172="Corporativa",O172=1,I172="EM"),IFERROR(MATCH(B172,[1]RF_Corps!B:B,0),"Rev"),AND(F172="Alternativos",O172=1),IFERROR(MATCH(B172,[1]Rep4!C:C,0),"Rev")),"")</f>
        <v/>
      </c>
      <c r="B172" s="394" t="s">
        <v>1022</v>
      </c>
      <c r="C172" s="409" t="s">
        <v>1023</v>
      </c>
      <c r="D172" s="395" t="s">
        <v>1024</v>
      </c>
      <c r="E172" s="396" t="str">
        <f>IF(B172="","",INDEX([1]CatGlob!$S:$S,IFERROR(MATCH(MID(B172,7,1),[1]CatGlob!$R:$R,0),MATCH(MID(B172,1,2),[1]CatGlob!$R:$R,0))))</f>
        <v>DOL</v>
      </c>
      <c r="F172" s="397" t="s">
        <v>442</v>
      </c>
      <c r="G172" s="398" t="s">
        <v>610</v>
      </c>
      <c r="H172" s="399" t="s">
        <v>229</v>
      </c>
      <c r="I172" s="399" t="s">
        <v>328</v>
      </c>
      <c r="J172" s="399" t="s">
        <v>611</v>
      </c>
      <c r="K172" s="396" t="s">
        <v>1016</v>
      </c>
      <c r="L172" s="400" t="str">
        <f>IF(ISERROR(MATCH(M172,M$10:M171,0)),M172,"")</f>
        <v/>
      </c>
      <c r="M172" s="401" t="str">
        <f>IF(B172="","",IF(ISERROR(MATCH(F172&amp;"_"&amp;G172&amp;"_"&amp;H172&amp;"_"&amp;I172&amp;"_"&amp;J172&amp;IF(K172="","","_"&amp;K172),[1]CatGlob!$B:$B,0)),F172&amp;"_"&amp;G172&amp;"_"&amp;H172&amp;"_"&amp;I172&amp;"_"&amp;J172&amp;IF(K172="","","_"&amp;K172),INDEX([1]CatGlob!$C:$C,MATCH(F172&amp;"_"&amp;G172&amp;"_"&amp;H172&amp;"_"&amp;I172&amp;"_"&amp;J172&amp;IF(K172="","","_"&amp;K172),[1]CatGlob!$B:$B,0))))</f>
        <v>HCD_INT_DM_CORP_FMCB</v>
      </c>
      <c r="N172" s="402" t="str">
        <f t="shared" si="7"/>
        <v>rev</v>
      </c>
      <c r="O172" s="402">
        <f t="shared" si="6"/>
        <v>1</v>
      </c>
      <c r="P172" s="401" t="str">
        <f>IF(LEN(B172)&gt;8,INDEX([1]CatGlob!$X:$X,MATCH(M172,[1]CatGlob!$W:$W,0)),"")</f>
        <v>DMCB</v>
      </c>
      <c r="Q172" s="403" t="str">
        <f>INDEX([1]CatGlob!P:P,MATCH(M172,[1]CatGlob!O:O,0))</f>
        <v>RFIG</v>
      </c>
      <c r="R172" s="403" t="s">
        <v>601</v>
      </c>
      <c r="S172" s="403" t="s">
        <v>1025</v>
      </c>
      <c r="T172" s="403" t="str">
        <f>INDEX([1]CatGlob!$D:$D,MATCH($M172,[1]CatGlob!$C:$C,0))</f>
        <v>RFI</v>
      </c>
      <c r="U172" s="403" t="s">
        <v>602</v>
      </c>
      <c r="V172" s="404" t="str">
        <f>INDEX([1]CatGlob!$F:$F,MATCH($M172,[1]CatGlob!$C:$C,0))</f>
        <v>RF_ETF</v>
      </c>
      <c r="W172" s="405"/>
      <c r="X172" s="406">
        <v>1.32064280379359E-2</v>
      </c>
      <c r="Y172" s="407">
        <v>2.7116986222308599</v>
      </c>
      <c r="Z172" s="408">
        <v>-1.08818055386103E-3</v>
      </c>
      <c r="AA172" s="407">
        <v>-0.22343798793844599</v>
      </c>
      <c r="AB172" s="408">
        <v>1.32064280379359E-2</v>
      </c>
      <c r="AC172" s="407">
        <v>2.7116986222308599</v>
      </c>
      <c r="AD172" s="408">
        <v>1.32064280379359E-2</v>
      </c>
      <c r="AE172" s="407">
        <v>2.7116986222308599</v>
      </c>
      <c r="AF172" s="408">
        <v>1.13454832501579E-2</v>
      </c>
      <c r="AG172" s="407">
        <v>2.32958762275618</v>
      </c>
      <c r="AI172" s="406">
        <v>0</v>
      </c>
      <c r="AJ172" s="407">
        <v>0</v>
      </c>
      <c r="AK172" s="408">
        <v>-3.82940194980914E-2</v>
      </c>
      <c r="AL172" s="407">
        <v>-7.8629769998672696</v>
      </c>
      <c r="AM172" s="408">
        <v>-2.6736332126749301E-3</v>
      </c>
      <c r="AN172" s="407">
        <v>-0.54898171393036299</v>
      </c>
      <c r="AO172" s="408">
        <v>0</v>
      </c>
      <c r="AP172" s="407">
        <v>0</v>
      </c>
      <c r="AQ172" s="408">
        <v>-1.22428710607419E-2</v>
      </c>
      <c r="AR172" s="407">
        <v>-2.5138498080033802</v>
      </c>
      <c r="AT172" s="406">
        <v>0</v>
      </c>
      <c r="AU172" s="407">
        <v>0</v>
      </c>
      <c r="AV172" s="408">
        <v>0</v>
      </c>
      <c r="AW172" s="407">
        <v>0</v>
      </c>
      <c r="AX172" s="408">
        <v>0</v>
      </c>
      <c r="AY172" s="407">
        <v>0</v>
      </c>
      <c r="AZ172" s="408">
        <v>0</v>
      </c>
      <c r="BA172" s="407">
        <v>0</v>
      </c>
      <c r="BB172" s="408">
        <v>0</v>
      </c>
      <c r="BC172" s="407">
        <v>0</v>
      </c>
    </row>
    <row r="173" spans="1:55" x14ac:dyDescent="0.35">
      <c r="A173" s="385" t="str" cm="1">
        <f t="array" ref="A173">IFERROR(_xlfn.IFS(AND(F173="Renta Variable",O173=1),IFERROR(MATCH(B173,[1]RV_Det!C:C,0),"Rev"),AND(J173="Corporativa",O173=1,I173="EM"),IFERROR(MATCH(B173,[1]RF_Corps!B:B,0),"Rev"),AND(F173="Alternativos",O173=1),IFERROR(MATCH(B173,[1]Rep4!C:C,0),"Rev")),"")</f>
        <v/>
      </c>
      <c r="B173" s="394" t="s">
        <v>1026</v>
      </c>
      <c r="C173" s="409" t="s">
        <v>1027</v>
      </c>
      <c r="D173" s="395" t="s">
        <v>1028</v>
      </c>
      <c r="E173" s="396" t="str">
        <f>IF(B173="","",INDEX([1]CatGlob!$S:$S,IFERROR(MATCH(MID(B173,7,1),[1]CatGlob!$R:$R,0),MATCH(MID(B173,1,2),[1]CatGlob!$R:$R,0))))</f>
        <v>DOL</v>
      </c>
      <c r="F173" s="397" t="s">
        <v>442</v>
      </c>
      <c r="G173" s="398" t="s">
        <v>610</v>
      </c>
      <c r="H173" s="399" t="s">
        <v>229</v>
      </c>
      <c r="I173" s="399" t="s">
        <v>328</v>
      </c>
      <c r="J173" s="399" t="s">
        <v>267</v>
      </c>
      <c r="K173" s="396" t="s">
        <v>108</v>
      </c>
      <c r="L173" s="400" t="str">
        <f>IF(ISERROR(MATCH(M173,M$10:M172,0)),M173,"")</f>
        <v>HCD_INT_DM_GOB_FM</v>
      </c>
      <c r="M173" s="401" t="str">
        <f>IF(B173="","",IF(ISERROR(MATCH(F173&amp;"_"&amp;G173&amp;"_"&amp;H173&amp;"_"&amp;I173&amp;"_"&amp;J173&amp;IF(K173="","","_"&amp;K173),[1]CatGlob!$B:$B,0)),F173&amp;"_"&amp;G173&amp;"_"&amp;H173&amp;"_"&amp;I173&amp;"_"&amp;J173&amp;IF(K173="","","_"&amp;K173),INDEX([1]CatGlob!$C:$C,MATCH(F173&amp;"_"&amp;G173&amp;"_"&amp;H173&amp;"_"&amp;I173&amp;"_"&amp;J173&amp;IF(K173="","","_"&amp;K173),[1]CatGlob!$B:$B,0))))</f>
        <v>HCD_INT_DM_GOB_FM</v>
      </c>
      <c r="N173" s="402" t="str">
        <f t="shared" si="7"/>
        <v/>
      </c>
      <c r="O173" s="402" t="str">
        <f t="shared" si="6"/>
        <v/>
      </c>
      <c r="P173" s="401" t="str">
        <f>IF(LEN(B173)&gt;8,INDEX([1]CatGlob!$X:$X,MATCH(M173,[1]CatGlob!$W:$W,0)),"")</f>
        <v>DMS</v>
      </c>
      <c r="Q173" s="403" t="str">
        <f>INDEX([1]CatGlob!P:P,MATCH(M173,[1]CatGlob!O:O,0))</f>
        <v>RFIG</v>
      </c>
      <c r="R173" s="403" t="s">
        <v>601</v>
      </c>
      <c r="S173" s="403" t="s">
        <v>1025</v>
      </c>
      <c r="T173" s="403" t="str">
        <f>INDEX([1]CatGlob!$D:$D,MATCH($M173,[1]CatGlob!$C:$C,0))</f>
        <v>RFI</v>
      </c>
      <c r="U173" s="403" t="s">
        <v>602</v>
      </c>
      <c r="V173" s="404" t="str">
        <f>INDEX([1]CatGlob!$F:$F,MATCH($M173,[1]CatGlob!$C:$C,0))</f>
        <v>RF_ETF</v>
      </c>
      <c r="W173" s="405"/>
      <c r="X173" s="406">
        <v>0</v>
      </c>
      <c r="Y173" s="407">
        <v>0</v>
      </c>
      <c r="Z173" s="408">
        <v>0</v>
      </c>
      <c r="AA173" s="407">
        <v>0</v>
      </c>
      <c r="AB173" s="408">
        <v>0</v>
      </c>
      <c r="AC173" s="407">
        <v>0</v>
      </c>
      <c r="AD173" s="408">
        <v>0</v>
      </c>
      <c r="AE173" s="407">
        <v>0</v>
      </c>
      <c r="AF173" s="408">
        <v>0</v>
      </c>
      <c r="AG173" s="407">
        <v>0</v>
      </c>
      <c r="AI173" s="406">
        <v>0</v>
      </c>
      <c r="AJ173" s="407">
        <v>0</v>
      </c>
      <c r="AK173" s="408">
        <v>0</v>
      </c>
      <c r="AL173" s="407">
        <v>0</v>
      </c>
      <c r="AM173" s="408">
        <v>0</v>
      </c>
      <c r="AN173" s="407">
        <v>0</v>
      </c>
      <c r="AO173" s="408">
        <v>0</v>
      </c>
      <c r="AP173" s="407">
        <v>0</v>
      </c>
      <c r="AQ173" s="408">
        <v>0</v>
      </c>
      <c r="AR173" s="407">
        <v>0</v>
      </c>
      <c r="AT173" s="406">
        <v>0</v>
      </c>
      <c r="AU173" s="407">
        <v>0</v>
      </c>
      <c r="AV173" s="408">
        <v>0</v>
      </c>
      <c r="AW173" s="407">
        <v>0</v>
      </c>
      <c r="AX173" s="408">
        <v>0</v>
      </c>
      <c r="AY173" s="407">
        <v>0</v>
      </c>
      <c r="AZ173" s="408">
        <v>0</v>
      </c>
      <c r="BA173" s="407">
        <v>0</v>
      </c>
      <c r="BB173" s="408">
        <v>0</v>
      </c>
      <c r="BC173" s="407">
        <v>0</v>
      </c>
    </row>
    <row r="174" spans="1:55" x14ac:dyDescent="0.35">
      <c r="A174" s="385" t="str" cm="1">
        <f t="array" ref="A174">IFERROR(_xlfn.IFS(AND(F174="Renta Variable",O174=1),IFERROR(MATCH(B174,[1]RV_Det!C:C,0),"Rev"),AND(J174="Corporativa",O174=1,I174="EM"),IFERROR(MATCH(B174,[1]RF_Corps!B:B,0),"Rev"),AND(F174="Alternativos",O174=1),IFERROR(MATCH(B174,[1]Rep4!C:C,0),"Rev")),"")</f>
        <v/>
      </c>
      <c r="B174" s="394" t="s">
        <v>1029</v>
      </c>
      <c r="C174" s="409" t="s">
        <v>1030</v>
      </c>
      <c r="D174" s="395" t="s">
        <v>1031</v>
      </c>
      <c r="E174" s="396" t="str">
        <f>IF(B174="","",INDEX([1]CatGlob!$S:$S,IFERROR(MATCH(MID(B174,7,1),[1]CatGlob!$R:$R,0),MATCH(MID(B174,1,2),[1]CatGlob!$R:$R,0))))</f>
        <v>DOL</v>
      </c>
      <c r="F174" s="397" t="s">
        <v>442</v>
      </c>
      <c r="G174" s="398" t="s">
        <v>610</v>
      </c>
      <c r="H174" s="399" t="s">
        <v>229</v>
      </c>
      <c r="I174" s="399" t="s">
        <v>328</v>
      </c>
      <c r="J174" s="399" t="s">
        <v>611</v>
      </c>
      <c r="K174" s="396" t="s">
        <v>1032</v>
      </c>
      <c r="L174" s="400" t="str">
        <f>IF(ISERROR(MATCH(M174,M$10:M173,0)),M174,"")</f>
        <v>HCD_INT_DM_CORP_FMHY</v>
      </c>
      <c r="M174" s="401" t="str">
        <f>IF(B174="","",IF(ISERROR(MATCH(F174&amp;"_"&amp;G174&amp;"_"&amp;H174&amp;"_"&amp;I174&amp;"_"&amp;J174&amp;IF(K174="","","_"&amp;K174),[1]CatGlob!$B:$B,0)),F174&amp;"_"&amp;G174&amp;"_"&amp;H174&amp;"_"&amp;I174&amp;"_"&amp;J174&amp;IF(K174="","","_"&amp;K174),INDEX([1]CatGlob!$C:$C,MATCH(F174&amp;"_"&amp;G174&amp;"_"&amp;H174&amp;"_"&amp;I174&amp;"_"&amp;J174&amp;IF(K174="","","_"&amp;K174),[1]CatGlob!$B:$B,0))))</f>
        <v>HCD_INT_DM_CORP_FMHY</v>
      </c>
      <c r="N174" s="402" t="str">
        <f t="shared" si="7"/>
        <v/>
      </c>
      <c r="O174" s="402" t="str">
        <f t="shared" si="6"/>
        <v/>
      </c>
      <c r="P174" s="401" t="str">
        <f>IF(LEN(B174)&gt;8,INDEX([1]CatGlob!$X:$X,MATCH(M174,[1]CatGlob!$W:$W,0)),"")</f>
        <v>DMHY</v>
      </c>
      <c r="Q174" s="403" t="str">
        <f>INDEX([1]CatGlob!P:P,MATCH(M174,[1]CatGlob!O:O,0))</f>
        <v>RFIG</v>
      </c>
      <c r="R174" s="403" t="s">
        <v>601</v>
      </c>
      <c r="S174" s="403" t="s">
        <v>1025</v>
      </c>
      <c r="T174" s="403" t="str">
        <f>INDEX([1]CatGlob!$D:$D,MATCH($M174,[1]CatGlob!$C:$C,0))</f>
        <v>RFI</v>
      </c>
      <c r="U174" s="403" t="s">
        <v>602</v>
      </c>
      <c r="V174" s="404" t="str">
        <f>INDEX([1]CatGlob!$F:$F,MATCH($M174,[1]CatGlob!$C:$C,0))</f>
        <v>RF_ETF</v>
      </c>
      <c r="W174" s="405"/>
      <c r="X174" s="406">
        <v>0</v>
      </c>
      <c r="Y174" s="407">
        <v>0</v>
      </c>
      <c r="Z174" s="408">
        <v>0</v>
      </c>
      <c r="AA174" s="407">
        <v>0</v>
      </c>
      <c r="AB174" s="408">
        <v>0</v>
      </c>
      <c r="AC174" s="407">
        <v>0</v>
      </c>
      <c r="AD174" s="408">
        <v>0</v>
      </c>
      <c r="AE174" s="407">
        <v>0</v>
      </c>
      <c r="AF174" s="408">
        <v>0</v>
      </c>
      <c r="AG174" s="407">
        <v>0</v>
      </c>
      <c r="AI174" s="406">
        <v>0</v>
      </c>
      <c r="AJ174" s="407">
        <v>0</v>
      </c>
      <c r="AK174" s="408">
        <v>0</v>
      </c>
      <c r="AL174" s="407">
        <v>0</v>
      </c>
      <c r="AM174" s="408">
        <v>0</v>
      </c>
      <c r="AN174" s="407">
        <v>0</v>
      </c>
      <c r="AO174" s="408">
        <v>0</v>
      </c>
      <c r="AP174" s="407">
        <v>0</v>
      </c>
      <c r="AQ174" s="408">
        <v>0</v>
      </c>
      <c r="AR174" s="407">
        <v>0</v>
      </c>
      <c r="AT174" s="406">
        <v>0</v>
      </c>
      <c r="AU174" s="407">
        <v>0</v>
      </c>
      <c r="AV174" s="408">
        <v>0</v>
      </c>
      <c r="AW174" s="407">
        <v>0</v>
      </c>
      <c r="AX174" s="408">
        <v>0</v>
      </c>
      <c r="AY174" s="407">
        <v>0</v>
      </c>
      <c r="AZ174" s="408">
        <v>0</v>
      </c>
      <c r="BA174" s="407">
        <v>0</v>
      </c>
      <c r="BB174" s="408">
        <v>0</v>
      </c>
      <c r="BC174" s="407">
        <v>0</v>
      </c>
    </row>
    <row r="175" spans="1:55" x14ac:dyDescent="0.35">
      <c r="A175" s="385" t="str" cm="1">
        <f t="array" ref="A175">IFERROR(_xlfn.IFS(AND(F175="Renta Variable",O175=1),IFERROR(MATCH(B175,[1]RV_Det!C:C,0),"Rev"),AND(J175="Corporativa",O175=1,I175="EM"),IFERROR(MATCH(B175,[1]RF_Corps!B:B,0),"Rev"),AND(F175="Alternativos",O175=1),IFERROR(MATCH(B175,[1]Rep4!C:C,0),"Rev")),"")</f>
        <v/>
      </c>
      <c r="B175" s="394" t="s">
        <v>1033</v>
      </c>
      <c r="C175" s="409" t="s">
        <v>1034</v>
      </c>
      <c r="D175" s="395" t="s">
        <v>1035</v>
      </c>
      <c r="E175" s="396" t="str">
        <f>IF(B175="","",INDEX([1]CatGlob!$S:$S,IFERROR(MATCH(MID(B175,7,1),[1]CatGlob!$R:$R,0),MATCH(MID(B175,1,2),[1]CatGlob!$R:$R,0))))</f>
        <v>DOL</v>
      </c>
      <c r="F175" s="397" t="s">
        <v>442</v>
      </c>
      <c r="G175" s="398" t="s">
        <v>610</v>
      </c>
      <c r="H175" s="399" t="s">
        <v>229</v>
      </c>
      <c r="I175" s="399" t="s">
        <v>328</v>
      </c>
      <c r="J175" s="399" t="s">
        <v>611</v>
      </c>
      <c r="K175" s="396" t="s">
        <v>1016</v>
      </c>
      <c r="L175" s="400" t="str">
        <f>IF(ISERROR(MATCH(M175,M$10:M174,0)),M175,"")</f>
        <v/>
      </c>
      <c r="M175" s="401" t="str">
        <f>IF(B175="","",IF(ISERROR(MATCH(F175&amp;"_"&amp;G175&amp;"_"&amp;H175&amp;"_"&amp;I175&amp;"_"&amp;J175&amp;IF(K175="","","_"&amp;K175),[1]CatGlob!$B:$B,0)),F175&amp;"_"&amp;G175&amp;"_"&amp;H175&amp;"_"&amp;I175&amp;"_"&amp;J175&amp;IF(K175="","","_"&amp;K175),INDEX([1]CatGlob!$C:$C,MATCH(F175&amp;"_"&amp;G175&amp;"_"&amp;H175&amp;"_"&amp;I175&amp;"_"&amp;J175&amp;IF(K175="","","_"&amp;K175),[1]CatGlob!$B:$B,0))))</f>
        <v>HCD_INT_DM_CORP_FMCB</v>
      </c>
      <c r="N175" s="402" t="str">
        <f t="shared" si="7"/>
        <v/>
      </c>
      <c r="O175" s="402" t="str">
        <f t="shared" si="6"/>
        <v/>
      </c>
      <c r="P175" s="401" t="str">
        <f>IF(LEN(B175)&gt;8,INDEX([1]CatGlob!$X:$X,MATCH(M175,[1]CatGlob!$W:$W,0)),"")</f>
        <v>DMCB</v>
      </c>
      <c r="Q175" s="403" t="str">
        <f>INDEX([1]CatGlob!P:P,MATCH(M175,[1]CatGlob!O:O,0))</f>
        <v>RFIG</v>
      </c>
      <c r="R175" s="403" t="s">
        <v>1017</v>
      </c>
      <c r="S175" s="403" t="s">
        <v>1018</v>
      </c>
      <c r="T175" s="403" t="str">
        <f>INDEX([1]CatGlob!$D:$D,MATCH($M175,[1]CatGlob!$C:$C,0))</f>
        <v>RFI</v>
      </c>
      <c r="U175" s="403" t="s">
        <v>602</v>
      </c>
      <c r="V175" s="404" t="str">
        <f>INDEX([1]CatGlob!$F:$F,MATCH($M175,[1]CatGlob!$C:$C,0))</f>
        <v>RF_ETF</v>
      </c>
      <c r="W175" s="405"/>
      <c r="X175" s="406">
        <v>0</v>
      </c>
      <c r="Y175" s="407">
        <v>0</v>
      </c>
      <c r="Z175" s="408">
        <v>0</v>
      </c>
      <c r="AA175" s="407">
        <v>0</v>
      </c>
      <c r="AB175" s="408">
        <v>0</v>
      </c>
      <c r="AC175" s="407">
        <v>0</v>
      </c>
      <c r="AD175" s="408">
        <v>0</v>
      </c>
      <c r="AE175" s="407">
        <v>0</v>
      </c>
      <c r="AF175" s="408">
        <v>0</v>
      </c>
      <c r="AG175" s="407">
        <v>0</v>
      </c>
      <c r="AI175" s="406">
        <v>0</v>
      </c>
      <c r="AJ175" s="407">
        <v>0</v>
      </c>
      <c r="AK175" s="408">
        <v>0</v>
      </c>
      <c r="AL175" s="407">
        <v>0</v>
      </c>
      <c r="AM175" s="408">
        <v>0</v>
      </c>
      <c r="AN175" s="407">
        <v>0</v>
      </c>
      <c r="AO175" s="408">
        <v>0</v>
      </c>
      <c r="AP175" s="407">
        <v>0</v>
      </c>
      <c r="AQ175" s="408">
        <v>0</v>
      </c>
      <c r="AR175" s="407">
        <v>0</v>
      </c>
      <c r="AT175" s="406">
        <v>0</v>
      </c>
      <c r="AU175" s="407">
        <v>0</v>
      </c>
      <c r="AV175" s="408">
        <v>0</v>
      </c>
      <c r="AW175" s="407">
        <v>0</v>
      </c>
      <c r="AX175" s="408">
        <v>0</v>
      </c>
      <c r="AY175" s="407">
        <v>0</v>
      </c>
      <c r="AZ175" s="408">
        <v>0</v>
      </c>
      <c r="BA175" s="407">
        <v>0</v>
      </c>
      <c r="BB175" s="408">
        <v>0</v>
      </c>
      <c r="BC175" s="407">
        <v>0</v>
      </c>
    </row>
    <row r="176" spans="1:55" x14ac:dyDescent="0.35">
      <c r="A176" s="385" t="str" cm="1">
        <f t="array" ref="A176">IFERROR(_xlfn.IFS(AND(F176="Renta Variable",O176=1),IFERROR(MATCH(B176,[1]RV_Det!C:C,0),"Rev"),AND(J176="Corporativa",O176=1,I176="EM"),IFERROR(MATCH(B176,[1]RF_Corps!B:B,0),"Rev"),AND(F176="Alternativos",O176=1),IFERROR(MATCH(B176,[1]Rep4!C:C,0),"Rev")),"")</f>
        <v/>
      </c>
      <c r="B176" s="396" t="s">
        <v>1036</v>
      </c>
      <c r="C176" s="412" t="s">
        <v>1037</v>
      </c>
      <c r="D176" s="395" t="s">
        <v>1038</v>
      </c>
      <c r="E176" s="396" t="str">
        <f>IF(B176="","",INDEX([1]CatGlob!$S:$S,IFERROR(MATCH(MID(B176,7,1),[1]CatGlob!$R:$R,0),MATCH(MID(B176,1,2),[1]CatGlob!$R:$R,0))))</f>
        <v>DOL</v>
      </c>
      <c r="F176" s="397" t="s">
        <v>442</v>
      </c>
      <c r="G176" s="398" t="s">
        <v>610</v>
      </c>
      <c r="H176" s="399" t="s">
        <v>229</v>
      </c>
      <c r="I176" s="399" t="s">
        <v>328</v>
      </c>
      <c r="J176" s="399" t="s">
        <v>611</v>
      </c>
      <c r="K176" s="396" t="s">
        <v>1016</v>
      </c>
      <c r="L176" s="400" t="str">
        <f>IF(ISERROR(MATCH(M176,M$10:M175,0)),M176,"")</f>
        <v/>
      </c>
      <c r="M176" s="401" t="str">
        <f>IF(B176="","",IF(ISERROR(MATCH(F176&amp;"_"&amp;G176&amp;"_"&amp;H176&amp;"_"&amp;I176&amp;"_"&amp;J176&amp;IF(K176="","","_"&amp;K176),[1]CatGlob!$B:$B,0)),F176&amp;"_"&amp;G176&amp;"_"&amp;H176&amp;"_"&amp;I176&amp;"_"&amp;J176&amp;IF(K176="","","_"&amp;K176),INDEX([1]CatGlob!$C:$C,MATCH(F176&amp;"_"&amp;G176&amp;"_"&amp;H176&amp;"_"&amp;I176&amp;"_"&amp;J176&amp;IF(K176="","","_"&amp;K176),[1]CatGlob!$B:$B,0))))</f>
        <v>HCD_INT_DM_CORP_FMCB</v>
      </c>
      <c r="N176" s="402" t="str">
        <f t="shared" si="7"/>
        <v>rev</v>
      </c>
      <c r="O176" s="402">
        <f t="shared" si="6"/>
        <v>1</v>
      </c>
      <c r="P176" s="401" t="str">
        <f>IF(LEN(B176)&gt;8,INDEX([1]CatGlob!$X:$X,MATCH(M176,[1]CatGlob!$W:$W,0)),"")</f>
        <v>DMCB</v>
      </c>
      <c r="Q176" s="403" t="str">
        <f>INDEX([1]CatGlob!P:P,MATCH(M176,[1]CatGlob!O:O,0))</f>
        <v>RFIG</v>
      </c>
      <c r="R176" s="403" t="s">
        <v>601</v>
      </c>
      <c r="S176" s="403" t="s">
        <v>1025</v>
      </c>
      <c r="T176" s="403" t="str">
        <f>INDEX([1]CatGlob!$D:$D,MATCH($M176,[1]CatGlob!$C:$C,0))</f>
        <v>RFI</v>
      </c>
      <c r="U176" s="403" t="s">
        <v>602</v>
      </c>
      <c r="V176" s="404" t="str">
        <f>INDEX([1]CatGlob!$F:$F,MATCH($M176,[1]CatGlob!$C:$C,0))</f>
        <v>RF_ETF</v>
      </c>
      <c r="W176" s="405"/>
      <c r="X176" s="406">
        <v>7.8481161251283404E-3</v>
      </c>
      <c r="Y176" s="407">
        <v>1.32186748979635</v>
      </c>
      <c r="Z176" s="408">
        <v>7.8481154959253504E-3</v>
      </c>
      <c r="AA176" s="407">
        <v>1.3218673838188999</v>
      </c>
      <c r="AB176" s="408">
        <v>7.8481161251283404E-3</v>
      </c>
      <c r="AC176" s="407">
        <v>1.32186748979635</v>
      </c>
      <c r="AD176" s="408">
        <v>7.8481161251283404E-3</v>
      </c>
      <c r="AE176" s="407">
        <v>1.32186748979635</v>
      </c>
      <c r="AF176" s="408">
        <v>7.8481160432154994E-3</v>
      </c>
      <c r="AG176" s="407">
        <v>1.32186747599966</v>
      </c>
      <c r="AI176" s="406">
        <v>9.4215758635169608E-3</v>
      </c>
      <c r="AJ176" s="407">
        <v>1.58688717624145</v>
      </c>
      <c r="AK176" s="408">
        <v>9.4215758635169608E-3</v>
      </c>
      <c r="AL176" s="407">
        <v>1.58688717624145</v>
      </c>
      <c r="AM176" s="408">
        <v>9.4215758635169608E-3</v>
      </c>
      <c r="AN176" s="407">
        <v>1.58688717624145</v>
      </c>
      <c r="AO176" s="408">
        <v>9.4215758635169608E-3</v>
      </c>
      <c r="AP176" s="407">
        <v>1.58688717624145</v>
      </c>
      <c r="AQ176" s="408">
        <v>9.4215758635169608E-3</v>
      </c>
      <c r="AR176" s="407">
        <v>1.58688717624145</v>
      </c>
      <c r="AT176" s="406">
        <v>0</v>
      </c>
      <c r="AU176" s="407">
        <v>0</v>
      </c>
      <c r="AV176" s="408">
        <v>0</v>
      </c>
      <c r="AW176" s="407">
        <v>0</v>
      </c>
      <c r="AX176" s="408">
        <v>0</v>
      </c>
      <c r="AY176" s="407">
        <v>0</v>
      </c>
      <c r="AZ176" s="408">
        <v>-1.8045058652618701E-2</v>
      </c>
      <c r="BA176" s="407">
        <v>-3.0393505911530099</v>
      </c>
      <c r="BB176" s="408">
        <v>-5.27956387088692E-3</v>
      </c>
      <c r="BC176" s="407">
        <v>-0.88924319288270204</v>
      </c>
    </row>
    <row r="177" spans="1:55" x14ac:dyDescent="0.35">
      <c r="A177" s="385" t="str" cm="1">
        <f t="array" ref="A177">IFERROR(_xlfn.IFS(AND(F177="Renta Variable",O177=1),IFERROR(MATCH(B177,[1]RV_Det!C:C,0),"Rev"),AND(J177="Corporativa",O177=1,I177="EM"),IFERROR(MATCH(B177,[1]RF_Corps!B:B,0),"Rev"),AND(F177="Alternativos",O177=1),IFERROR(MATCH(B177,[1]Rep4!C:C,0),"Rev")),"")</f>
        <v/>
      </c>
      <c r="B177" s="396" t="s">
        <v>1039</v>
      </c>
      <c r="C177" s="412" t="s">
        <v>1040</v>
      </c>
      <c r="D177" s="395" t="s">
        <v>1041</v>
      </c>
      <c r="E177" s="396" t="str">
        <f>IF(B177="","",INDEX([1]CatGlob!$S:$S,IFERROR(MATCH(MID(B177,7,1),[1]CatGlob!$R:$R,0),MATCH(MID(B177,1,2),[1]CatGlob!$R:$R,0))))</f>
        <v>EUR</v>
      </c>
      <c r="F177" s="397" t="s">
        <v>442</v>
      </c>
      <c r="G177" s="398" t="s">
        <v>610</v>
      </c>
      <c r="H177" s="399" t="s">
        <v>229</v>
      </c>
      <c r="I177" s="399" t="s">
        <v>328</v>
      </c>
      <c r="J177" s="399" t="s">
        <v>611</v>
      </c>
      <c r="K177" s="396" t="s">
        <v>1016</v>
      </c>
      <c r="L177" s="400" t="str">
        <f>IF(ISERROR(MATCH(M177,M$10:M176,0)),M177,"")</f>
        <v/>
      </c>
      <c r="M177" s="401" t="str">
        <f>IF(B177="","",IF(ISERROR(MATCH(F177&amp;"_"&amp;G177&amp;"_"&amp;H177&amp;"_"&amp;I177&amp;"_"&amp;J177&amp;IF(K177="","","_"&amp;K177),[1]CatGlob!$B:$B,0)),F177&amp;"_"&amp;G177&amp;"_"&amp;H177&amp;"_"&amp;I177&amp;"_"&amp;J177&amp;IF(K177="","","_"&amp;K177),INDEX([1]CatGlob!$C:$C,MATCH(F177&amp;"_"&amp;G177&amp;"_"&amp;H177&amp;"_"&amp;I177&amp;"_"&amp;J177&amp;IF(K177="","","_"&amp;K177),[1]CatGlob!$B:$B,0))))</f>
        <v>HCD_INT_DM_CORP_FMCB</v>
      </c>
      <c r="N177" s="402" t="str">
        <f t="shared" si="7"/>
        <v/>
      </c>
      <c r="O177" s="402" t="str">
        <f t="shared" si="6"/>
        <v/>
      </c>
      <c r="P177" s="401" t="str">
        <f>IF(LEN(B177)&gt;8,INDEX([1]CatGlob!$X:$X,MATCH(M177,[1]CatGlob!$W:$W,0)),"")</f>
        <v>DMCB</v>
      </c>
      <c r="Q177" s="403" t="str">
        <f>INDEX([1]CatGlob!P:P,MATCH(M177,[1]CatGlob!O:O,0))</f>
        <v>RFIG</v>
      </c>
      <c r="R177" s="403" t="s">
        <v>1017</v>
      </c>
      <c r="S177" s="403" t="s">
        <v>1018</v>
      </c>
      <c r="T177" s="403" t="str">
        <f>INDEX([1]CatGlob!$D:$D,MATCH($M177,[1]CatGlob!$C:$C,0))</f>
        <v>RFI</v>
      </c>
      <c r="U177" s="403" t="s">
        <v>602</v>
      </c>
      <c r="V177" s="404" t="str">
        <f>INDEX([1]CatGlob!$F:$F,MATCH($M177,[1]CatGlob!$C:$C,0))</f>
        <v>RF_ETF</v>
      </c>
      <c r="W177" s="405"/>
      <c r="X177" s="406">
        <v>0</v>
      </c>
      <c r="Y177" s="407">
        <v>0</v>
      </c>
      <c r="Z177" s="408">
        <v>0</v>
      </c>
      <c r="AA177" s="407">
        <v>0</v>
      </c>
      <c r="AB177" s="408">
        <v>0</v>
      </c>
      <c r="AC177" s="407">
        <v>0</v>
      </c>
      <c r="AD177" s="408">
        <v>0</v>
      </c>
      <c r="AE177" s="407">
        <v>0</v>
      </c>
      <c r="AF177" s="408">
        <v>0</v>
      </c>
      <c r="AG177" s="407">
        <v>0</v>
      </c>
      <c r="AI177" s="406">
        <v>0</v>
      </c>
      <c r="AJ177" s="407">
        <v>0</v>
      </c>
      <c r="AK177" s="408">
        <v>0</v>
      </c>
      <c r="AL177" s="407">
        <v>0</v>
      </c>
      <c r="AM177" s="408">
        <v>0</v>
      </c>
      <c r="AN177" s="407">
        <v>0</v>
      </c>
      <c r="AO177" s="408">
        <v>0</v>
      </c>
      <c r="AP177" s="407">
        <v>0</v>
      </c>
      <c r="AQ177" s="408">
        <v>0</v>
      </c>
      <c r="AR177" s="407">
        <v>0</v>
      </c>
      <c r="AT177" s="406">
        <v>0</v>
      </c>
      <c r="AU177" s="407">
        <v>0</v>
      </c>
      <c r="AV177" s="408">
        <v>0</v>
      </c>
      <c r="AW177" s="407">
        <v>0</v>
      </c>
      <c r="AX177" s="408">
        <v>0</v>
      </c>
      <c r="AY177" s="407">
        <v>0</v>
      </c>
      <c r="AZ177" s="408">
        <v>0</v>
      </c>
      <c r="BA177" s="407">
        <v>0</v>
      </c>
      <c r="BB177" s="408">
        <v>0</v>
      </c>
      <c r="BC177" s="407">
        <v>0</v>
      </c>
    </row>
    <row r="178" spans="1:55" x14ac:dyDescent="0.35">
      <c r="A178" s="385" t="str" cm="1">
        <f t="array" ref="A178">IFERROR(_xlfn.IFS(AND(F178="Renta Variable",O178=1),IFERROR(MATCH(B178,[1]RV_Det!C:C,0),"Rev"),AND(J178="Corporativa",O178=1,I178="EM"),IFERROR(MATCH(B178,[1]RF_Corps!B:B,0),"Rev"),AND(F178="Alternativos",O178=1),IFERROR(MATCH(B178,[1]Rep4!C:C,0),"Rev")),"")</f>
        <v/>
      </c>
      <c r="B178" s="396" t="s">
        <v>1042</v>
      </c>
      <c r="C178" s="412" t="s">
        <v>1043</v>
      </c>
      <c r="D178" s="395" t="s">
        <v>1044</v>
      </c>
      <c r="E178" s="396" t="str">
        <f>IF(B178="","",INDEX([1]CatGlob!$S:$S,IFERROR(MATCH(MID(B178,7,1),[1]CatGlob!$R:$R,0),MATCH(MID(B178,1,2),[1]CatGlob!$R:$R,0))))</f>
        <v>DOL</v>
      </c>
      <c r="F178" s="397" t="s">
        <v>442</v>
      </c>
      <c r="G178" s="398" t="s">
        <v>610</v>
      </c>
      <c r="H178" s="399" t="s">
        <v>229</v>
      </c>
      <c r="I178" s="399" t="s">
        <v>328</v>
      </c>
      <c r="J178" s="399" t="s">
        <v>611</v>
      </c>
      <c r="K178" s="396" t="s">
        <v>1016</v>
      </c>
      <c r="L178" s="400" t="str">
        <f>IF(ISERROR(MATCH(M178,M$10:M177,0)),M178,"")</f>
        <v/>
      </c>
      <c r="M178" s="401" t="str">
        <f>IF(B178="","",IF(ISERROR(MATCH(F178&amp;"_"&amp;G178&amp;"_"&amp;H178&amp;"_"&amp;I178&amp;"_"&amp;J178&amp;IF(K178="","","_"&amp;K178),[1]CatGlob!$B:$B,0)),F178&amp;"_"&amp;G178&amp;"_"&amp;H178&amp;"_"&amp;I178&amp;"_"&amp;J178&amp;IF(K178="","","_"&amp;K178),INDEX([1]CatGlob!$C:$C,MATCH(F178&amp;"_"&amp;G178&amp;"_"&amp;H178&amp;"_"&amp;I178&amp;"_"&amp;J178&amp;IF(K178="","","_"&amp;K178),[1]CatGlob!$B:$B,0))))</f>
        <v>HCD_INT_DM_CORP_FMCB</v>
      </c>
      <c r="N178" s="402" t="str">
        <f t="shared" si="7"/>
        <v>rev</v>
      </c>
      <c r="O178" s="402">
        <f t="shared" si="6"/>
        <v>1</v>
      </c>
      <c r="P178" s="401" t="str">
        <f>IF(LEN(B178)&gt;8,INDEX([1]CatGlob!$X:$X,MATCH(M178,[1]CatGlob!$W:$W,0)),"")</f>
        <v>DMCB</v>
      </c>
      <c r="Q178" s="403" t="str">
        <f>INDEX([1]CatGlob!P:P,MATCH(M178,[1]CatGlob!O:O,0))</f>
        <v>RFIG</v>
      </c>
      <c r="R178" s="403" t="s">
        <v>1017</v>
      </c>
      <c r="S178" s="403" t="s">
        <v>1018</v>
      </c>
      <c r="T178" s="403" t="str">
        <f>INDEX([1]CatGlob!$D:$D,MATCH($M178,[1]CatGlob!$C:$C,0))</f>
        <v>RFI</v>
      </c>
      <c r="U178" s="403" t="s">
        <v>602</v>
      </c>
      <c r="V178" s="404" t="str">
        <f>INDEX([1]CatGlob!$F:$F,MATCH($M178,[1]CatGlob!$C:$C,0))</f>
        <v>RF_ETF</v>
      </c>
      <c r="W178" s="405"/>
      <c r="X178" s="406">
        <v>8.4399812747730303E-7</v>
      </c>
      <c r="Y178" s="407">
        <v>4.8178097067363999E-5</v>
      </c>
      <c r="Z178" s="408">
        <v>-4.7879521760368403E-3</v>
      </c>
      <c r="AA178" s="407">
        <v>-0.27331154071497099</v>
      </c>
      <c r="AB178" s="408">
        <v>8.4399812747730303E-7</v>
      </c>
      <c r="AC178" s="407">
        <v>4.8178097067363999E-5</v>
      </c>
      <c r="AD178" s="408">
        <v>8.4399812747730303E-7</v>
      </c>
      <c r="AE178" s="407">
        <v>4.8178097067363999E-5</v>
      </c>
      <c r="AF178" s="408">
        <v>-6.2258582317986405E-4</v>
      </c>
      <c r="AG178" s="407">
        <v>-3.5539179237337001E-2</v>
      </c>
      <c r="AI178" s="406">
        <v>0</v>
      </c>
      <c r="AJ178" s="407">
        <v>0</v>
      </c>
      <c r="AK178" s="408">
        <v>0</v>
      </c>
      <c r="AL178" s="407">
        <v>0</v>
      </c>
      <c r="AM178" s="408">
        <v>0</v>
      </c>
      <c r="AN178" s="407">
        <v>0</v>
      </c>
      <c r="AO178" s="408">
        <v>0</v>
      </c>
      <c r="AP178" s="407">
        <v>0</v>
      </c>
      <c r="AQ178" s="408">
        <v>0</v>
      </c>
      <c r="AR178" s="407">
        <v>0</v>
      </c>
      <c r="AT178" s="406">
        <v>0</v>
      </c>
      <c r="AU178" s="407">
        <v>0</v>
      </c>
      <c r="AV178" s="408">
        <v>0</v>
      </c>
      <c r="AW178" s="407">
        <v>0</v>
      </c>
      <c r="AX178" s="408">
        <v>0</v>
      </c>
      <c r="AY178" s="407">
        <v>0</v>
      </c>
      <c r="AZ178" s="408">
        <v>0</v>
      </c>
      <c r="BA178" s="407">
        <v>0</v>
      </c>
      <c r="BB178" s="408">
        <v>0</v>
      </c>
      <c r="BC178" s="407">
        <v>0</v>
      </c>
    </row>
    <row r="179" spans="1:55" x14ac:dyDescent="0.35">
      <c r="A179" s="385" t="str" cm="1">
        <f t="array" ref="A179">IFERROR(_xlfn.IFS(AND(F179="Renta Variable",O179=1),IFERROR(MATCH(B179,[1]RV_Det!C:C,0),"Rev"),AND(J179="Corporativa",O179=1,I179="EM"),IFERROR(MATCH(B179,[1]RF_Corps!B:B,0),"Rev"),AND(F179="Alternativos",O179=1),IFERROR(MATCH(B179,[1]Rep4!C:C,0),"Rev")),"")</f>
        <v/>
      </c>
      <c r="B179" s="394" t="s">
        <v>1045</v>
      </c>
      <c r="C179" s="409" t="s">
        <v>1046</v>
      </c>
      <c r="D179" s="395" t="s">
        <v>1047</v>
      </c>
      <c r="E179" s="396" t="str">
        <f>IF(B179="","",INDEX([1]CatGlob!$S:$S,IFERROR(MATCH(MID(B179,7,1),[1]CatGlob!$R:$R,0),MATCH(MID(B179,1,2),[1]CatGlob!$R:$R,0))))</f>
        <v>DOL</v>
      </c>
      <c r="F179" s="397" t="s">
        <v>442</v>
      </c>
      <c r="G179" s="398" t="s">
        <v>610</v>
      </c>
      <c r="H179" s="399" t="s">
        <v>229</v>
      </c>
      <c r="I179" s="399" t="s">
        <v>328</v>
      </c>
      <c r="J179" s="399" t="s">
        <v>611</v>
      </c>
      <c r="K179" s="396" t="s">
        <v>1032</v>
      </c>
      <c r="L179" s="400" t="str">
        <f>IF(ISERROR(MATCH(M179,M$10:M178,0)),M179,"")</f>
        <v/>
      </c>
      <c r="M179" s="401" t="str">
        <f>IF(B179="","",IF(ISERROR(MATCH(F179&amp;"_"&amp;G179&amp;"_"&amp;H179&amp;"_"&amp;I179&amp;"_"&amp;J179&amp;IF(K179="","","_"&amp;K179),[1]CatGlob!$B:$B,0)),F179&amp;"_"&amp;G179&amp;"_"&amp;H179&amp;"_"&amp;I179&amp;"_"&amp;J179&amp;IF(K179="","","_"&amp;K179),INDEX([1]CatGlob!$C:$C,MATCH(F179&amp;"_"&amp;G179&amp;"_"&amp;H179&amp;"_"&amp;I179&amp;"_"&amp;J179&amp;IF(K179="","","_"&amp;K179),[1]CatGlob!$B:$B,0))))</f>
        <v>HCD_INT_DM_CORP_FMHY</v>
      </c>
      <c r="N179" s="402" t="str">
        <f t="shared" si="7"/>
        <v/>
      </c>
      <c r="O179" s="402" t="str">
        <f t="shared" si="6"/>
        <v/>
      </c>
      <c r="P179" s="401" t="str">
        <f>IF(LEN(B179)&gt;8,INDEX([1]CatGlob!$X:$X,MATCH(M179,[1]CatGlob!$W:$W,0)),"")</f>
        <v>DMHY</v>
      </c>
      <c r="Q179" s="403" t="str">
        <f>INDEX([1]CatGlob!P:P,MATCH(M179,[1]CatGlob!O:O,0))</f>
        <v>RFIG</v>
      </c>
      <c r="R179" s="403" t="s">
        <v>601</v>
      </c>
      <c r="S179" s="403" t="s">
        <v>1018</v>
      </c>
      <c r="T179" s="403" t="str">
        <f>INDEX([1]CatGlob!$D:$D,MATCH($M179,[1]CatGlob!$C:$C,0))</f>
        <v>RFI</v>
      </c>
      <c r="U179" s="403" t="s">
        <v>602</v>
      </c>
      <c r="V179" s="404" t="str">
        <f>INDEX([1]CatGlob!$F:$F,MATCH($M179,[1]CatGlob!$C:$C,0))</f>
        <v>RF_ETF</v>
      </c>
      <c r="W179" s="405"/>
      <c r="X179" s="406">
        <v>0</v>
      </c>
      <c r="Y179" s="407">
        <v>0</v>
      </c>
      <c r="Z179" s="408">
        <v>0</v>
      </c>
      <c r="AA179" s="407">
        <v>0</v>
      </c>
      <c r="AB179" s="408">
        <v>0</v>
      </c>
      <c r="AC179" s="407">
        <v>0</v>
      </c>
      <c r="AD179" s="408">
        <v>0</v>
      </c>
      <c r="AE179" s="407">
        <v>0</v>
      </c>
      <c r="AF179" s="408">
        <v>0</v>
      </c>
      <c r="AG179" s="407">
        <v>0</v>
      </c>
      <c r="AI179" s="406">
        <v>0</v>
      </c>
      <c r="AJ179" s="407">
        <v>0</v>
      </c>
      <c r="AK179" s="408">
        <v>0</v>
      </c>
      <c r="AL179" s="407">
        <v>0</v>
      </c>
      <c r="AM179" s="408">
        <v>0</v>
      </c>
      <c r="AN179" s="407">
        <v>0</v>
      </c>
      <c r="AO179" s="408">
        <v>0</v>
      </c>
      <c r="AP179" s="407">
        <v>0</v>
      </c>
      <c r="AQ179" s="408">
        <v>0</v>
      </c>
      <c r="AR179" s="407">
        <v>0</v>
      </c>
      <c r="AT179" s="406">
        <v>0</v>
      </c>
      <c r="AU179" s="407">
        <v>0</v>
      </c>
      <c r="AV179" s="408">
        <v>0</v>
      </c>
      <c r="AW179" s="407">
        <v>0</v>
      </c>
      <c r="AX179" s="408">
        <v>0</v>
      </c>
      <c r="AY179" s="407">
        <v>0</v>
      </c>
      <c r="AZ179" s="408">
        <v>0</v>
      </c>
      <c r="BA179" s="407">
        <v>0</v>
      </c>
      <c r="BB179" s="408">
        <v>0</v>
      </c>
      <c r="BC179" s="407">
        <v>0</v>
      </c>
    </row>
    <row r="180" spans="1:55" x14ac:dyDescent="0.35">
      <c r="A180" s="385" t="str" cm="1">
        <f t="array" ref="A180">IFERROR(_xlfn.IFS(AND(F180="Renta Variable",O180=1),IFERROR(MATCH(B180,[1]RV_Det!C:C,0),"Rev"),AND(J180="Corporativa",O180=1,I180="EM"),IFERROR(MATCH(B180,[1]RF_Corps!B:B,0),"Rev"),AND(F180="Alternativos",O180=1),IFERROR(MATCH(B180,[1]Rep4!C:C,0),"Rev")),"")</f>
        <v/>
      </c>
      <c r="B180" s="394" t="s">
        <v>1048</v>
      </c>
      <c r="C180" s="409" t="s">
        <v>1049</v>
      </c>
      <c r="D180" s="395" t="s">
        <v>1050</v>
      </c>
      <c r="E180" s="396" t="str">
        <f>IF(B180="","",INDEX([1]CatGlob!$S:$S,IFERROR(MATCH(MID(B180,7,1),[1]CatGlob!$R:$R,0),MATCH(MID(B180,1,2),[1]CatGlob!$R:$R,0))))</f>
        <v>EUR</v>
      </c>
      <c r="F180" s="397" t="s">
        <v>442</v>
      </c>
      <c r="G180" s="398" t="s">
        <v>610</v>
      </c>
      <c r="H180" s="399" t="s">
        <v>229</v>
      </c>
      <c r="I180" s="399" t="s">
        <v>328</v>
      </c>
      <c r="J180" s="399" t="s">
        <v>611</v>
      </c>
      <c r="K180" s="396" t="s">
        <v>1032</v>
      </c>
      <c r="L180" s="400" t="str">
        <f>IF(ISERROR(MATCH(M180,M$10:M179,0)),M180,"")</f>
        <v/>
      </c>
      <c r="M180" s="401" t="str">
        <f>IF(B180="","",IF(ISERROR(MATCH(F180&amp;"_"&amp;G180&amp;"_"&amp;H180&amp;"_"&amp;I180&amp;"_"&amp;J180&amp;IF(K180="","","_"&amp;K180),[1]CatGlob!$B:$B,0)),F180&amp;"_"&amp;G180&amp;"_"&amp;H180&amp;"_"&amp;I180&amp;"_"&amp;J180&amp;IF(K180="","","_"&amp;K180),INDEX([1]CatGlob!$C:$C,MATCH(F180&amp;"_"&amp;G180&amp;"_"&amp;H180&amp;"_"&amp;I180&amp;"_"&amp;J180&amp;IF(K180="","","_"&amp;K180),[1]CatGlob!$B:$B,0))))</f>
        <v>HCD_INT_DM_CORP_FMHY</v>
      </c>
      <c r="N180" s="402" t="str">
        <f t="shared" si="7"/>
        <v>rev</v>
      </c>
      <c r="O180" s="402">
        <f t="shared" si="6"/>
        <v>1</v>
      </c>
      <c r="P180" s="401" t="str">
        <f>IF(LEN(B180)&gt;8,INDEX([1]CatGlob!$X:$X,MATCH(M180,[1]CatGlob!$W:$W,0)),"")</f>
        <v>DMHY</v>
      </c>
      <c r="Q180" s="403" t="str">
        <f>INDEX([1]CatGlob!P:P,MATCH(M180,[1]CatGlob!O:O,0))</f>
        <v>RFIG</v>
      </c>
      <c r="R180" s="403" t="s">
        <v>601</v>
      </c>
      <c r="S180" s="403" t="s">
        <v>1018</v>
      </c>
      <c r="T180" s="403" t="str">
        <f>INDEX([1]CatGlob!$D:$D,MATCH($M180,[1]CatGlob!$C:$C,0))</f>
        <v>RFI</v>
      </c>
      <c r="U180" s="403" t="s">
        <v>602</v>
      </c>
      <c r="V180" s="404" t="str">
        <f>INDEX([1]CatGlob!$F:$F,MATCH($M180,[1]CatGlob!$C:$C,0))</f>
        <v>RF_ETF</v>
      </c>
      <c r="W180" s="405"/>
      <c r="X180" s="406">
        <v>1.24513807508914E-7</v>
      </c>
      <c r="Y180" s="407">
        <v>1.1183076686904799E-6</v>
      </c>
      <c r="Z180" s="408">
        <v>1.24513807508914E-7</v>
      </c>
      <c r="AA180" s="407">
        <v>1.1183076686904799E-6</v>
      </c>
      <c r="AB180" s="408">
        <v>1.24513807508914E-7</v>
      </c>
      <c r="AC180" s="407">
        <v>1.1183076686904799E-6</v>
      </c>
      <c r="AD180" s="408">
        <v>1.24513807508914E-7</v>
      </c>
      <c r="AE180" s="407">
        <v>1.1183076686904799E-6</v>
      </c>
      <c r="AF180" s="408">
        <v>1.24513807508914E-7</v>
      </c>
      <c r="AG180" s="407">
        <v>1.1183076686904799E-6</v>
      </c>
      <c r="AI180" s="406">
        <v>2.9473800643877398E-3</v>
      </c>
      <c r="AJ180" s="407">
        <v>2.6471608778333398E-2</v>
      </c>
      <c r="AK180" s="408">
        <v>2.9473800643877398E-3</v>
      </c>
      <c r="AL180" s="407">
        <v>2.6471608778333398E-2</v>
      </c>
      <c r="AM180" s="408">
        <v>2.9473800643877398E-3</v>
      </c>
      <c r="AN180" s="407">
        <v>2.6471608778333398E-2</v>
      </c>
      <c r="AO180" s="408">
        <v>2.9473800643877398E-3</v>
      </c>
      <c r="AP180" s="407">
        <v>2.6471608778333398E-2</v>
      </c>
      <c r="AQ180" s="408">
        <v>2.9473800643877398E-3</v>
      </c>
      <c r="AR180" s="407">
        <v>2.6471608778333398E-2</v>
      </c>
      <c r="AT180" s="406">
        <v>0</v>
      </c>
      <c r="AU180" s="407">
        <v>0</v>
      </c>
      <c r="AV180" s="408">
        <v>0</v>
      </c>
      <c r="AW180" s="407">
        <v>0</v>
      </c>
      <c r="AX180" s="408">
        <v>0</v>
      </c>
      <c r="AY180" s="407">
        <v>0</v>
      </c>
      <c r="AZ180" s="408">
        <v>0</v>
      </c>
      <c r="BA180" s="407">
        <v>0</v>
      </c>
      <c r="BB180" s="408">
        <v>0</v>
      </c>
      <c r="BC180" s="407">
        <v>0</v>
      </c>
    </row>
    <row r="181" spans="1:55" x14ac:dyDescent="0.35">
      <c r="A181" s="385" t="str" cm="1">
        <f t="array" ref="A181">IFERROR(_xlfn.IFS(AND(F181="Renta Variable",O181=1),IFERROR(MATCH(B181,[1]RV_Det!C:C,0),"Rev"),AND(J181="Corporativa",O181=1,I181="EM"),IFERROR(MATCH(B181,[1]RF_Corps!B:B,0),"Rev"),AND(F181="Alternativos",O181=1),IFERROR(MATCH(B181,[1]Rep4!C:C,0),"Rev")),"")</f>
        <v/>
      </c>
      <c r="B181" s="394" t="s">
        <v>1051</v>
      </c>
      <c r="C181" s="409" t="s">
        <v>1052</v>
      </c>
      <c r="D181" s="395" t="s">
        <v>1053</v>
      </c>
      <c r="E181" s="396" t="str">
        <f>IF(B181="","",INDEX([1]CatGlob!$S:$S,IFERROR(MATCH(MID(B181,7,1),[1]CatGlob!$R:$R,0),MATCH(MID(B181,1,2),[1]CatGlob!$R:$R,0))))</f>
        <v>DOL</v>
      </c>
      <c r="F181" s="397" t="s">
        <v>442</v>
      </c>
      <c r="G181" s="398" t="s">
        <v>610</v>
      </c>
      <c r="H181" s="399" t="s">
        <v>229</v>
      </c>
      <c r="I181" s="399" t="s">
        <v>328</v>
      </c>
      <c r="J181" s="399" t="s">
        <v>611</v>
      </c>
      <c r="K181" s="396" t="s">
        <v>1032</v>
      </c>
      <c r="L181" s="400" t="str">
        <f>IF(ISERROR(MATCH(M181,M$10:M180,0)),M181,"")</f>
        <v/>
      </c>
      <c r="M181" s="401" t="str">
        <f>IF(B181="","",IF(ISERROR(MATCH(F181&amp;"_"&amp;G181&amp;"_"&amp;H181&amp;"_"&amp;I181&amp;"_"&amp;J181&amp;IF(K181="","","_"&amp;K181),[1]CatGlob!$B:$B,0)),F181&amp;"_"&amp;G181&amp;"_"&amp;H181&amp;"_"&amp;I181&amp;"_"&amp;J181&amp;IF(K181="","","_"&amp;K181),INDEX([1]CatGlob!$C:$C,MATCH(F181&amp;"_"&amp;G181&amp;"_"&amp;H181&amp;"_"&amp;I181&amp;"_"&amp;J181&amp;IF(K181="","","_"&amp;K181),[1]CatGlob!$B:$B,0))))</f>
        <v>HCD_INT_DM_CORP_FMHY</v>
      </c>
      <c r="N181" s="402" t="str">
        <f t="shared" si="7"/>
        <v>rev</v>
      </c>
      <c r="O181" s="402">
        <f t="shared" si="6"/>
        <v>1</v>
      </c>
      <c r="P181" s="401" t="str">
        <f>IF(LEN(B181)&gt;8,INDEX([1]CatGlob!$X:$X,MATCH(M181,[1]CatGlob!$W:$W,0)),"")</f>
        <v>DMHY</v>
      </c>
      <c r="Q181" s="403" t="str">
        <f>INDEX([1]CatGlob!P:P,MATCH(M181,[1]CatGlob!O:O,0))</f>
        <v>RFIG</v>
      </c>
      <c r="R181" s="403" t="s">
        <v>601</v>
      </c>
      <c r="S181" s="403" t="s">
        <v>1018</v>
      </c>
      <c r="T181" s="403" t="str">
        <f>INDEX([1]CatGlob!$D:$D,MATCH($M181,[1]CatGlob!$C:$C,0))</f>
        <v>RFI</v>
      </c>
      <c r="U181" s="403" t="s">
        <v>602</v>
      </c>
      <c r="V181" s="404" t="str">
        <f>INDEX([1]CatGlob!$F:$F,MATCH($M181,[1]CatGlob!$C:$C,0))</f>
        <v>RF_ETF</v>
      </c>
      <c r="W181" s="405"/>
      <c r="X181" s="406">
        <v>0</v>
      </c>
      <c r="Y181" s="407">
        <v>0</v>
      </c>
      <c r="Z181" s="408">
        <v>0</v>
      </c>
      <c r="AA181" s="407">
        <v>0</v>
      </c>
      <c r="AB181" s="408">
        <v>-2.06225342930439E-17</v>
      </c>
      <c r="AC181" s="407">
        <v>0</v>
      </c>
      <c r="AD181" s="408">
        <v>0</v>
      </c>
      <c r="AE181" s="407">
        <v>0</v>
      </c>
      <c r="AF181" s="408">
        <v>-1.04747834514878E-17</v>
      </c>
      <c r="AG181" s="407">
        <v>0</v>
      </c>
      <c r="AI181" s="406">
        <v>0</v>
      </c>
      <c r="AJ181" s="407">
        <v>0</v>
      </c>
      <c r="AK181" s="408">
        <v>0</v>
      </c>
      <c r="AL181" s="407">
        <v>0</v>
      </c>
      <c r="AM181" s="408">
        <v>-9.9817234394255897E-18</v>
      </c>
      <c r="AN181" s="407">
        <v>0</v>
      </c>
      <c r="AO181" s="408">
        <v>0</v>
      </c>
      <c r="AP181" s="407">
        <v>0</v>
      </c>
      <c r="AQ181" s="408">
        <v>-4.4360443867561397E-18</v>
      </c>
      <c r="AR181" s="407">
        <v>0</v>
      </c>
      <c r="AT181" s="406">
        <v>0</v>
      </c>
      <c r="AU181" s="407">
        <v>0</v>
      </c>
      <c r="AV181" s="408">
        <v>0</v>
      </c>
      <c r="AW181" s="407">
        <v>0</v>
      </c>
      <c r="AX181" s="408">
        <v>0</v>
      </c>
      <c r="AY181" s="407">
        <v>0</v>
      </c>
      <c r="AZ181" s="408">
        <v>0</v>
      </c>
      <c r="BA181" s="407">
        <v>0</v>
      </c>
      <c r="BB181" s="408">
        <v>0</v>
      </c>
      <c r="BC181" s="407">
        <v>0</v>
      </c>
    </row>
    <row r="182" spans="1:55" x14ac:dyDescent="0.35">
      <c r="A182" s="385" t="str" cm="1">
        <f t="array" ref="A182">IFERROR(_xlfn.IFS(AND(F182="Renta Variable",O182=1),IFERROR(MATCH(B182,[1]RV_Det!C:C,0),"Rev"),AND(J182="Corporativa",O182=1,I182="EM"),IFERROR(MATCH(B182,[1]RF_Corps!B:B,0),"Rev"),AND(F182="Alternativos",O182=1),IFERROR(MATCH(B182,[1]Rep4!C:C,0),"Rev")),"")</f>
        <v/>
      </c>
      <c r="B182" s="394" t="s">
        <v>1054</v>
      </c>
      <c r="C182" s="409" t="s">
        <v>1055</v>
      </c>
      <c r="D182" s="395" t="s">
        <v>1053</v>
      </c>
      <c r="E182" s="396" t="str">
        <f>IF(B182="","",INDEX([1]CatGlob!$S:$S,IFERROR(MATCH(MID(B182,7,1),[1]CatGlob!$R:$R,0),MATCH(MID(B182,1,2),[1]CatGlob!$R:$R,0))))</f>
        <v>EUR</v>
      </c>
      <c r="F182" s="397" t="s">
        <v>442</v>
      </c>
      <c r="G182" s="398" t="s">
        <v>610</v>
      </c>
      <c r="H182" s="399" t="s">
        <v>229</v>
      </c>
      <c r="I182" s="399" t="s">
        <v>328</v>
      </c>
      <c r="J182" s="399" t="s">
        <v>611</v>
      </c>
      <c r="K182" s="396" t="s">
        <v>1032</v>
      </c>
      <c r="L182" s="400" t="str">
        <f>IF(ISERROR(MATCH(M182,M$10:M181,0)),M182,"")</f>
        <v/>
      </c>
      <c r="M182" s="401" t="str">
        <f>IF(B182="","",IF(ISERROR(MATCH(F182&amp;"_"&amp;G182&amp;"_"&amp;H182&amp;"_"&amp;I182&amp;"_"&amp;J182&amp;IF(K182="","","_"&amp;K182),[1]CatGlob!$B:$B,0)),F182&amp;"_"&amp;G182&amp;"_"&amp;H182&amp;"_"&amp;I182&amp;"_"&amp;J182&amp;IF(K182="","","_"&amp;K182),INDEX([1]CatGlob!$C:$C,MATCH(F182&amp;"_"&amp;G182&amp;"_"&amp;H182&amp;"_"&amp;I182&amp;"_"&amp;J182&amp;IF(K182="","","_"&amp;K182),[1]CatGlob!$B:$B,0))))</f>
        <v>HCD_INT_DM_CORP_FMHY</v>
      </c>
      <c r="N182" s="402" t="str">
        <f t="shared" si="7"/>
        <v>rev</v>
      </c>
      <c r="O182" s="402">
        <f t="shared" si="6"/>
        <v>1</v>
      </c>
      <c r="P182" s="401" t="str">
        <f>IF(LEN(B182)&gt;8,INDEX([1]CatGlob!$X:$X,MATCH(M182,[1]CatGlob!$W:$W,0)),"")</f>
        <v>DMHY</v>
      </c>
      <c r="Q182" s="403" t="str">
        <f>INDEX([1]CatGlob!P:P,MATCH(M182,[1]CatGlob!O:O,0))</f>
        <v>RFIG</v>
      </c>
      <c r="R182" s="403" t="s">
        <v>601</v>
      </c>
      <c r="S182" s="403" t="s">
        <v>1018</v>
      </c>
      <c r="T182" s="403" t="str">
        <f>INDEX([1]CatGlob!$D:$D,MATCH($M182,[1]CatGlob!$C:$C,0))</f>
        <v>RFI</v>
      </c>
      <c r="U182" s="403" t="s">
        <v>602</v>
      </c>
      <c r="V182" s="404" t="str">
        <f>INDEX([1]CatGlob!$F:$F,MATCH($M182,[1]CatGlob!$C:$C,0))</f>
        <v>RF_ETF</v>
      </c>
      <c r="W182" s="405"/>
      <c r="X182" s="406">
        <v>8.12672408259534E-8</v>
      </c>
      <c r="Y182" s="407">
        <v>-3.9533265550062398E-7</v>
      </c>
      <c r="Z182" s="408">
        <v>8.12672408259534E-8</v>
      </c>
      <c r="AA182" s="407">
        <v>-3.9533265550062398E-7</v>
      </c>
      <c r="AB182" s="408">
        <v>8.12672408259534E-8</v>
      </c>
      <c r="AC182" s="407">
        <v>-3.9533265550062398E-7</v>
      </c>
      <c r="AD182" s="408">
        <v>8.12672408259534E-8</v>
      </c>
      <c r="AE182" s="407">
        <v>-3.9533265550062398E-7</v>
      </c>
      <c r="AF182" s="408">
        <v>8.12672408259534E-8</v>
      </c>
      <c r="AG182" s="407">
        <v>-3.9533265550062398E-7</v>
      </c>
      <c r="AI182" s="406">
        <v>2.91142300202822E-8</v>
      </c>
      <c r="AJ182" s="407">
        <v>-1.41628930805382E-7</v>
      </c>
      <c r="AK182" s="408">
        <v>2.91142300202822E-8</v>
      </c>
      <c r="AL182" s="407">
        <v>-1.41628930805382E-7</v>
      </c>
      <c r="AM182" s="408">
        <v>2.91142300202822E-8</v>
      </c>
      <c r="AN182" s="407">
        <v>-1.41628930805382E-7</v>
      </c>
      <c r="AO182" s="408">
        <v>2.91142300202822E-8</v>
      </c>
      <c r="AP182" s="407">
        <v>-1.41628930805382E-7</v>
      </c>
      <c r="AQ182" s="408">
        <v>2.91142300202822E-8</v>
      </c>
      <c r="AR182" s="407">
        <v>-1.41628930805382E-7</v>
      </c>
      <c r="AT182" s="406">
        <v>0</v>
      </c>
      <c r="AU182" s="407">
        <v>0</v>
      </c>
      <c r="AV182" s="408">
        <v>0</v>
      </c>
      <c r="AW182" s="407">
        <v>0</v>
      </c>
      <c r="AX182" s="408">
        <v>0</v>
      </c>
      <c r="AY182" s="407">
        <v>0</v>
      </c>
      <c r="AZ182" s="408">
        <v>0</v>
      </c>
      <c r="BA182" s="407">
        <v>0</v>
      </c>
      <c r="BB182" s="408">
        <v>0</v>
      </c>
      <c r="BC182" s="407">
        <v>0</v>
      </c>
    </row>
    <row r="183" spans="1:55" x14ac:dyDescent="0.35">
      <c r="A183" s="385" t="str" cm="1">
        <f t="array" ref="A183">IFERROR(_xlfn.IFS(AND(F183="Renta Variable",O183=1),IFERROR(MATCH(B183,[1]RV_Det!C:C,0),"Rev"),AND(J183="Corporativa",O183=1,I183="EM"),IFERROR(MATCH(B183,[1]RF_Corps!B:B,0),"Rev"),AND(F183="Alternativos",O183=1),IFERROR(MATCH(B183,[1]Rep4!C:C,0),"Rev")),"")</f>
        <v/>
      </c>
      <c r="B183" s="394" t="s">
        <v>1056</v>
      </c>
      <c r="C183" s="409" t="s">
        <v>1057</v>
      </c>
      <c r="D183" s="395" t="s">
        <v>1058</v>
      </c>
      <c r="E183" s="396" t="str">
        <f>IF(B183="","",INDEX([1]CatGlob!$S:$S,IFERROR(MATCH(MID(B183,7,1),[1]CatGlob!$R:$R,0),MATCH(MID(B183,1,2),[1]CatGlob!$R:$R,0))))</f>
        <v>DOL</v>
      </c>
      <c r="F183" s="397" t="s">
        <v>442</v>
      </c>
      <c r="G183" s="398" t="s">
        <v>610</v>
      </c>
      <c r="H183" s="399" t="s">
        <v>229</v>
      </c>
      <c r="I183" s="399" t="s">
        <v>328</v>
      </c>
      <c r="J183" s="399" t="s">
        <v>611</v>
      </c>
      <c r="K183" s="396" t="s">
        <v>1032</v>
      </c>
      <c r="L183" s="400" t="str">
        <f>IF(ISERROR(MATCH(M183,M$10:M182,0)),M183,"")</f>
        <v/>
      </c>
      <c r="M183" s="401" t="str">
        <f>IF(B183="","",IF(ISERROR(MATCH(F183&amp;"_"&amp;G183&amp;"_"&amp;H183&amp;"_"&amp;I183&amp;"_"&amp;J183&amp;IF(K183="","","_"&amp;K183),[1]CatGlob!$B:$B,0)),F183&amp;"_"&amp;G183&amp;"_"&amp;H183&amp;"_"&amp;I183&amp;"_"&amp;J183&amp;IF(K183="","","_"&amp;K183),INDEX([1]CatGlob!$C:$C,MATCH(F183&amp;"_"&amp;G183&amp;"_"&amp;H183&amp;"_"&amp;I183&amp;"_"&amp;J183&amp;IF(K183="","","_"&amp;K183),[1]CatGlob!$B:$B,0))))</f>
        <v>HCD_INT_DM_CORP_FMHY</v>
      </c>
      <c r="N183" s="402" t="str">
        <f t="shared" si="7"/>
        <v/>
      </c>
      <c r="O183" s="402" t="str">
        <f t="shared" si="6"/>
        <v/>
      </c>
      <c r="P183" s="401" t="str">
        <f>IF(LEN(B183)&gt;8,INDEX([1]CatGlob!$X:$X,MATCH(M183,[1]CatGlob!$W:$W,0)),"")</f>
        <v>DMHY</v>
      </c>
      <c r="Q183" s="403" t="str">
        <f>INDEX([1]CatGlob!P:P,MATCH(M183,[1]CatGlob!O:O,0))</f>
        <v>RFIG</v>
      </c>
      <c r="R183" s="403" t="s">
        <v>601</v>
      </c>
      <c r="S183" s="403" t="s">
        <v>1018</v>
      </c>
      <c r="T183" s="403" t="str">
        <f>INDEX([1]CatGlob!$D:$D,MATCH($M183,[1]CatGlob!$C:$C,0))</f>
        <v>RFI</v>
      </c>
      <c r="U183" s="403" t="s">
        <v>602</v>
      </c>
      <c r="V183" s="404" t="str">
        <f>INDEX([1]CatGlob!$F:$F,MATCH($M183,[1]CatGlob!$C:$C,0))</f>
        <v>RF_ETF</v>
      </c>
      <c r="W183" s="405"/>
      <c r="X183" s="406">
        <v>0</v>
      </c>
      <c r="Y183" s="407">
        <v>0</v>
      </c>
      <c r="Z183" s="408">
        <v>0</v>
      </c>
      <c r="AA183" s="407">
        <v>0</v>
      </c>
      <c r="AB183" s="408">
        <v>0</v>
      </c>
      <c r="AC183" s="407">
        <v>0</v>
      </c>
      <c r="AD183" s="408">
        <v>0</v>
      </c>
      <c r="AE183" s="407">
        <v>0</v>
      </c>
      <c r="AF183" s="408">
        <v>0</v>
      </c>
      <c r="AG183" s="407">
        <v>0</v>
      </c>
      <c r="AI183" s="406">
        <v>0</v>
      </c>
      <c r="AJ183" s="407">
        <v>0</v>
      </c>
      <c r="AK183" s="408">
        <v>0</v>
      </c>
      <c r="AL183" s="407">
        <v>0</v>
      </c>
      <c r="AM183" s="408">
        <v>0</v>
      </c>
      <c r="AN183" s="407">
        <v>0</v>
      </c>
      <c r="AO183" s="408">
        <v>0</v>
      </c>
      <c r="AP183" s="407">
        <v>0</v>
      </c>
      <c r="AQ183" s="408">
        <v>0</v>
      </c>
      <c r="AR183" s="407">
        <v>0</v>
      </c>
      <c r="AT183" s="406">
        <v>0</v>
      </c>
      <c r="AU183" s="407">
        <v>0</v>
      </c>
      <c r="AV183" s="408">
        <v>0</v>
      </c>
      <c r="AW183" s="407">
        <v>0</v>
      </c>
      <c r="AX183" s="408">
        <v>0</v>
      </c>
      <c r="AY183" s="407">
        <v>0</v>
      </c>
      <c r="AZ183" s="408">
        <v>0</v>
      </c>
      <c r="BA183" s="407">
        <v>0</v>
      </c>
      <c r="BB183" s="408">
        <v>0</v>
      </c>
      <c r="BC183" s="407">
        <v>0</v>
      </c>
    </row>
    <row r="184" spans="1:55" x14ac:dyDescent="0.35">
      <c r="A184" s="385" t="str" cm="1">
        <f t="array" ref="A184">IFERROR(_xlfn.IFS(AND(F184="Renta Variable",O184=1),IFERROR(MATCH(B184,[1]RV_Det!C:C,0),"Rev"),AND(J184="Corporativa",O184=1,I184="EM"),IFERROR(MATCH(B184,[1]RF_Corps!B:B,0),"Rev"),AND(F184="Alternativos",O184=1),IFERROR(MATCH(B184,[1]Rep4!C:C,0),"Rev")),"")</f>
        <v/>
      </c>
      <c r="B184" s="394" t="s">
        <v>1059</v>
      </c>
      <c r="C184" s="409" t="s">
        <v>1060</v>
      </c>
      <c r="D184" s="395" t="s">
        <v>1061</v>
      </c>
      <c r="E184" s="396" t="str">
        <f>IF(B184="","",INDEX([1]CatGlob!$S:$S,IFERROR(MATCH(MID(B184,7,1),[1]CatGlob!$R:$R,0),MATCH(MID(B184,1,2),[1]CatGlob!$R:$R,0))))</f>
        <v>EUR</v>
      </c>
      <c r="F184" s="397" t="s">
        <v>442</v>
      </c>
      <c r="G184" s="398" t="s">
        <v>610</v>
      </c>
      <c r="H184" s="399" t="s">
        <v>229</v>
      </c>
      <c r="I184" s="399" t="s">
        <v>328</v>
      </c>
      <c r="J184" s="399" t="s">
        <v>611</v>
      </c>
      <c r="K184" s="396" t="s">
        <v>1032</v>
      </c>
      <c r="L184" s="400" t="str">
        <f>IF(ISERROR(MATCH(M184,M$10:M183,0)),M184,"")</f>
        <v/>
      </c>
      <c r="M184" s="401" t="str">
        <f>IF(B184="","",IF(ISERROR(MATCH(F184&amp;"_"&amp;G184&amp;"_"&amp;H184&amp;"_"&amp;I184&amp;"_"&amp;J184&amp;IF(K184="","","_"&amp;K184),[1]CatGlob!$B:$B,0)),F184&amp;"_"&amp;G184&amp;"_"&amp;H184&amp;"_"&amp;I184&amp;"_"&amp;J184&amp;IF(K184="","","_"&amp;K184),INDEX([1]CatGlob!$C:$C,MATCH(F184&amp;"_"&amp;G184&amp;"_"&amp;H184&amp;"_"&amp;I184&amp;"_"&amp;J184&amp;IF(K184="","","_"&amp;K184),[1]CatGlob!$B:$B,0))))</f>
        <v>HCD_INT_DM_CORP_FMHY</v>
      </c>
      <c r="N184" s="402" t="str">
        <f t="shared" si="7"/>
        <v/>
      </c>
      <c r="O184" s="402" t="str">
        <f t="shared" si="6"/>
        <v/>
      </c>
      <c r="P184" s="401" t="str">
        <f>IF(LEN(B184)&gt;8,INDEX([1]CatGlob!$X:$X,MATCH(M184,[1]CatGlob!$W:$W,0)),"")</f>
        <v>DMHY</v>
      </c>
      <c r="Q184" s="403" t="str">
        <f>INDEX([1]CatGlob!P:P,MATCH(M184,[1]CatGlob!O:O,0))</f>
        <v>RFIG</v>
      </c>
      <c r="R184" s="403" t="s">
        <v>1017</v>
      </c>
      <c r="S184" s="403" t="s">
        <v>1018</v>
      </c>
      <c r="T184" s="403" t="str">
        <f>INDEX([1]CatGlob!$D:$D,MATCH($M184,[1]CatGlob!$C:$C,0))</f>
        <v>RFI</v>
      </c>
      <c r="U184" s="403" t="s">
        <v>602</v>
      </c>
      <c r="V184" s="404" t="str">
        <f>INDEX([1]CatGlob!$F:$F,MATCH($M184,[1]CatGlob!$C:$C,0))</f>
        <v>RF_ETF</v>
      </c>
      <c r="W184" s="405"/>
      <c r="X184" s="406">
        <v>0</v>
      </c>
      <c r="Y184" s="407">
        <v>0</v>
      </c>
      <c r="Z184" s="408">
        <v>0</v>
      </c>
      <c r="AA184" s="407">
        <v>0</v>
      </c>
      <c r="AB184" s="408">
        <v>0</v>
      </c>
      <c r="AC184" s="407">
        <v>0</v>
      </c>
      <c r="AD184" s="408">
        <v>0</v>
      </c>
      <c r="AE184" s="407">
        <v>0</v>
      </c>
      <c r="AF184" s="408">
        <v>0</v>
      </c>
      <c r="AG184" s="407">
        <v>0</v>
      </c>
      <c r="AI184" s="406">
        <v>0</v>
      </c>
      <c r="AJ184" s="407">
        <v>0</v>
      </c>
      <c r="AK184" s="408">
        <v>0</v>
      </c>
      <c r="AL184" s="407">
        <v>0</v>
      </c>
      <c r="AM184" s="408">
        <v>0</v>
      </c>
      <c r="AN184" s="407">
        <v>0</v>
      </c>
      <c r="AO184" s="408">
        <v>0</v>
      </c>
      <c r="AP184" s="407">
        <v>0</v>
      </c>
      <c r="AQ184" s="408">
        <v>0</v>
      </c>
      <c r="AR184" s="407">
        <v>0</v>
      </c>
      <c r="AT184" s="406">
        <v>0</v>
      </c>
      <c r="AU184" s="407">
        <v>0</v>
      </c>
      <c r="AV184" s="408">
        <v>0</v>
      </c>
      <c r="AW184" s="407">
        <v>0</v>
      </c>
      <c r="AX184" s="408">
        <v>0</v>
      </c>
      <c r="AY184" s="407">
        <v>0</v>
      </c>
      <c r="AZ184" s="408">
        <v>0</v>
      </c>
      <c r="BA184" s="407">
        <v>0</v>
      </c>
      <c r="BB184" s="408">
        <v>0</v>
      </c>
      <c r="BC184" s="407">
        <v>0</v>
      </c>
    </row>
    <row r="185" spans="1:55" x14ac:dyDescent="0.35">
      <c r="A185" s="385" t="str" cm="1">
        <f t="array" ref="A185">IFERROR(_xlfn.IFS(AND(F185="Renta Variable",O185=1),IFERROR(MATCH(B185,[1]RV_Det!C:C,0),"Rev"),AND(J185="Corporativa",O185=1,I185="EM"),IFERROR(MATCH(B185,[1]RF_Corps!B:B,0),"Rev"),AND(F185="Alternativos",O185=1),IFERROR(MATCH(B185,[1]Rep4!C:C,0),"Rev")),"")</f>
        <v/>
      </c>
      <c r="B185" s="394" t="s">
        <v>1062</v>
      </c>
      <c r="C185" s="409" t="s">
        <v>1063</v>
      </c>
      <c r="D185" s="395" t="s">
        <v>1061</v>
      </c>
      <c r="E185" s="396" t="str">
        <f>IF(B185="","",INDEX([1]CatGlob!$S:$S,IFERROR(MATCH(MID(B185,7,1),[1]CatGlob!$R:$R,0),MATCH(MID(B185,1,2),[1]CatGlob!$R:$R,0))))</f>
        <v>EUR</v>
      </c>
      <c r="F185" s="397" t="s">
        <v>442</v>
      </c>
      <c r="G185" s="398" t="s">
        <v>610</v>
      </c>
      <c r="H185" s="399" t="s">
        <v>229</v>
      </c>
      <c r="I185" s="399" t="s">
        <v>328</v>
      </c>
      <c r="J185" s="399" t="s">
        <v>611</v>
      </c>
      <c r="K185" s="396" t="s">
        <v>1032</v>
      </c>
      <c r="L185" s="400" t="str">
        <f>IF(ISERROR(MATCH(M185,M$10:M184,0)),M185,"")</f>
        <v/>
      </c>
      <c r="M185" s="401" t="str">
        <f>IF(B185="","",IF(ISERROR(MATCH(F185&amp;"_"&amp;G185&amp;"_"&amp;H185&amp;"_"&amp;I185&amp;"_"&amp;J185&amp;IF(K185="","","_"&amp;K185),[1]CatGlob!$B:$B,0)),F185&amp;"_"&amp;G185&amp;"_"&amp;H185&amp;"_"&amp;I185&amp;"_"&amp;J185&amp;IF(K185="","","_"&amp;K185),INDEX([1]CatGlob!$C:$C,MATCH(F185&amp;"_"&amp;G185&amp;"_"&amp;H185&amp;"_"&amp;I185&amp;"_"&amp;J185&amp;IF(K185="","","_"&amp;K185),[1]CatGlob!$B:$B,0))))</f>
        <v>HCD_INT_DM_CORP_FMHY</v>
      </c>
      <c r="N185" s="402" t="str">
        <f t="shared" si="7"/>
        <v/>
      </c>
      <c r="O185" s="402" t="str">
        <f t="shared" si="6"/>
        <v/>
      </c>
      <c r="P185" s="401" t="str">
        <f>IF(LEN(B185)&gt;8,INDEX([1]CatGlob!$X:$X,MATCH(M185,[1]CatGlob!$W:$W,0)),"")</f>
        <v>DMHY</v>
      </c>
      <c r="Q185" s="403" t="str">
        <f>INDEX([1]CatGlob!P:P,MATCH(M185,[1]CatGlob!O:O,0))</f>
        <v>RFIG</v>
      </c>
      <c r="R185" s="403" t="s">
        <v>1017</v>
      </c>
      <c r="S185" s="403" t="s">
        <v>1018</v>
      </c>
      <c r="T185" s="403" t="str">
        <f>INDEX([1]CatGlob!$D:$D,MATCH($M185,[1]CatGlob!$C:$C,0))</f>
        <v>RFI</v>
      </c>
      <c r="U185" s="403" t="s">
        <v>602</v>
      </c>
      <c r="V185" s="404" t="str">
        <f>INDEX([1]CatGlob!$F:$F,MATCH($M185,[1]CatGlob!$C:$C,0))</f>
        <v>RF_ETF</v>
      </c>
      <c r="W185" s="405"/>
      <c r="X185" s="406">
        <v>0</v>
      </c>
      <c r="Y185" s="407">
        <v>0</v>
      </c>
      <c r="Z185" s="408">
        <v>0</v>
      </c>
      <c r="AA185" s="407">
        <v>0</v>
      </c>
      <c r="AB185" s="408">
        <v>0</v>
      </c>
      <c r="AC185" s="407">
        <v>0</v>
      </c>
      <c r="AD185" s="408">
        <v>0</v>
      </c>
      <c r="AE185" s="407">
        <v>0</v>
      </c>
      <c r="AF185" s="408">
        <v>0</v>
      </c>
      <c r="AG185" s="407">
        <v>0</v>
      </c>
      <c r="AI185" s="406">
        <v>0</v>
      </c>
      <c r="AJ185" s="407">
        <v>0</v>
      </c>
      <c r="AK185" s="408">
        <v>0</v>
      </c>
      <c r="AL185" s="407">
        <v>0</v>
      </c>
      <c r="AM185" s="408">
        <v>0</v>
      </c>
      <c r="AN185" s="407">
        <v>0</v>
      </c>
      <c r="AO185" s="408">
        <v>0</v>
      </c>
      <c r="AP185" s="407">
        <v>0</v>
      </c>
      <c r="AQ185" s="408">
        <v>0</v>
      </c>
      <c r="AR185" s="407">
        <v>0</v>
      </c>
      <c r="AT185" s="406">
        <v>0</v>
      </c>
      <c r="AU185" s="407">
        <v>0</v>
      </c>
      <c r="AV185" s="408">
        <v>0</v>
      </c>
      <c r="AW185" s="407">
        <v>0</v>
      </c>
      <c r="AX185" s="408">
        <v>0</v>
      </c>
      <c r="AY185" s="407">
        <v>0</v>
      </c>
      <c r="AZ185" s="408">
        <v>0</v>
      </c>
      <c r="BA185" s="407">
        <v>0</v>
      </c>
      <c r="BB185" s="408">
        <v>0</v>
      </c>
      <c r="BC185" s="407">
        <v>0</v>
      </c>
    </row>
    <row r="186" spans="1:55" x14ac:dyDescent="0.35">
      <c r="A186" s="385" t="str" cm="1">
        <f t="array" ref="A186">IFERROR(_xlfn.IFS(AND(F186="Renta Variable",O186=1),IFERROR(MATCH(B186,[1]RV_Det!C:C,0),"Rev"),AND(J186="Corporativa",O186=1,I186="EM"),IFERROR(MATCH(B186,[1]RF_Corps!B:B,0),"Rev"),AND(F186="Alternativos",O186=1),IFERROR(MATCH(B186,[1]Rep4!C:C,0),"Rev")),"")</f>
        <v/>
      </c>
      <c r="B186" s="394" t="s">
        <v>1064</v>
      </c>
      <c r="C186" s="409" t="s">
        <v>1065</v>
      </c>
      <c r="D186" s="395" t="s">
        <v>1066</v>
      </c>
      <c r="E186" s="396" t="str">
        <f>IF(B186="","",INDEX([1]CatGlob!$S:$S,IFERROR(MATCH(MID(B186,7,1),[1]CatGlob!$R:$R,0),MATCH(MID(B186,1,2),[1]CatGlob!$R:$R,0))))</f>
        <v>EUR</v>
      </c>
      <c r="F186" s="397" t="s">
        <v>442</v>
      </c>
      <c r="G186" s="398" t="s">
        <v>610</v>
      </c>
      <c r="H186" s="399" t="s">
        <v>229</v>
      </c>
      <c r="I186" s="399" t="s">
        <v>328</v>
      </c>
      <c r="J186" s="399" t="s">
        <v>611</v>
      </c>
      <c r="K186" s="396" t="s">
        <v>1032</v>
      </c>
      <c r="L186" s="400" t="str">
        <f>IF(ISERROR(MATCH(M186,M$10:M185,0)),M186,"")</f>
        <v/>
      </c>
      <c r="M186" s="401" t="str">
        <f>IF(B186="","",IF(ISERROR(MATCH(F186&amp;"_"&amp;G186&amp;"_"&amp;H186&amp;"_"&amp;I186&amp;"_"&amp;J186&amp;IF(K186="","","_"&amp;K186),[1]CatGlob!$B:$B,0)),F186&amp;"_"&amp;G186&amp;"_"&amp;H186&amp;"_"&amp;I186&amp;"_"&amp;J186&amp;IF(K186="","","_"&amp;K186),INDEX([1]CatGlob!$C:$C,MATCH(F186&amp;"_"&amp;G186&amp;"_"&amp;H186&amp;"_"&amp;I186&amp;"_"&amp;J186&amp;IF(K186="","","_"&amp;K186),[1]CatGlob!$B:$B,0))))</f>
        <v>HCD_INT_DM_CORP_FMHY</v>
      </c>
      <c r="N186" s="402" t="str">
        <f t="shared" si="7"/>
        <v/>
      </c>
      <c r="O186" s="402" t="str">
        <f t="shared" si="6"/>
        <v/>
      </c>
      <c r="P186" s="401" t="str">
        <f>IF(LEN(B186)&gt;8,INDEX([1]CatGlob!$X:$X,MATCH(M186,[1]CatGlob!$W:$W,0)),"")</f>
        <v>DMHY</v>
      </c>
      <c r="Q186" s="403" t="str">
        <f>INDEX([1]CatGlob!P:P,MATCH(M186,[1]CatGlob!O:O,0))</f>
        <v>RFIG</v>
      </c>
      <c r="R186" s="403" t="s">
        <v>1017</v>
      </c>
      <c r="S186" s="403" t="s">
        <v>1018</v>
      </c>
      <c r="T186" s="403" t="str">
        <f>INDEX([1]CatGlob!$D:$D,MATCH($M186,[1]CatGlob!$C:$C,0))</f>
        <v>RFI</v>
      </c>
      <c r="U186" s="403" t="s">
        <v>602</v>
      </c>
      <c r="V186" s="404" t="str">
        <f>INDEX([1]CatGlob!$F:$F,MATCH($M186,[1]CatGlob!$C:$C,0))</f>
        <v>RF_ETF</v>
      </c>
      <c r="W186" s="405"/>
      <c r="X186" s="406">
        <v>0</v>
      </c>
      <c r="Y186" s="407">
        <v>0</v>
      </c>
      <c r="Z186" s="408">
        <v>0</v>
      </c>
      <c r="AA186" s="407">
        <v>0</v>
      </c>
      <c r="AB186" s="408">
        <v>0</v>
      </c>
      <c r="AC186" s="407">
        <v>0</v>
      </c>
      <c r="AD186" s="408">
        <v>0</v>
      </c>
      <c r="AE186" s="407">
        <v>0</v>
      </c>
      <c r="AF186" s="408">
        <v>0</v>
      </c>
      <c r="AG186" s="407">
        <v>0</v>
      </c>
      <c r="AI186" s="406">
        <v>0</v>
      </c>
      <c r="AJ186" s="407">
        <v>0</v>
      </c>
      <c r="AK186" s="408">
        <v>0</v>
      </c>
      <c r="AL186" s="407">
        <v>0</v>
      </c>
      <c r="AM186" s="408">
        <v>0</v>
      </c>
      <c r="AN186" s="407">
        <v>0</v>
      </c>
      <c r="AO186" s="408">
        <v>0</v>
      </c>
      <c r="AP186" s="407">
        <v>0</v>
      </c>
      <c r="AQ186" s="408">
        <v>0</v>
      </c>
      <c r="AR186" s="407">
        <v>0</v>
      </c>
      <c r="AT186" s="406">
        <v>0</v>
      </c>
      <c r="AU186" s="407">
        <v>0</v>
      </c>
      <c r="AV186" s="408">
        <v>0</v>
      </c>
      <c r="AW186" s="407">
        <v>0</v>
      </c>
      <c r="AX186" s="408">
        <v>0</v>
      </c>
      <c r="AY186" s="407">
        <v>0</v>
      </c>
      <c r="AZ186" s="408">
        <v>0</v>
      </c>
      <c r="BA186" s="407">
        <v>0</v>
      </c>
      <c r="BB186" s="408">
        <v>0</v>
      </c>
      <c r="BC186" s="407">
        <v>0</v>
      </c>
    </row>
    <row r="187" spans="1:55" x14ac:dyDescent="0.35">
      <c r="A187" s="385" t="str" cm="1">
        <f t="array" ref="A187">IFERROR(_xlfn.IFS(AND(F187="Renta Variable",O187=1),IFERROR(MATCH(B187,[1]RV_Det!C:C,0),"Rev"),AND(J187="Corporativa",O187=1,I187="EM"),IFERROR(MATCH(B187,[1]RF_Corps!B:B,0),"Rev"),AND(F187="Alternativos",O187=1),IFERROR(MATCH(B187,[1]Rep4!C:C,0),"Rev")),"")</f>
        <v/>
      </c>
      <c r="B187" s="394" t="s">
        <v>1067</v>
      </c>
      <c r="C187" s="409" t="s">
        <v>1068</v>
      </c>
      <c r="D187" s="395" t="s">
        <v>1069</v>
      </c>
      <c r="E187" s="396" t="str">
        <f>IF(B187="","",INDEX([1]CatGlob!$S:$S,IFERROR(MATCH(MID(B187,7,1),[1]CatGlob!$R:$R,0),MATCH(MID(B187,1,2),[1]CatGlob!$R:$R,0))))</f>
        <v>DOL</v>
      </c>
      <c r="F187" s="397" t="s">
        <v>442</v>
      </c>
      <c r="G187" s="398" t="s">
        <v>610</v>
      </c>
      <c r="H187" s="399" t="s">
        <v>229</v>
      </c>
      <c r="I187" s="399" t="s">
        <v>328</v>
      </c>
      <c r="J187" s="399" t="s">
        <v>611</v>
      </c>
      <c r="K187" s="396" t="s">
        <v>1032</v>
      </c>
      <c r="L187" s="400" t="str">
        <f>IF(ISERROR(MATCH(M187,M$10:M186,0)),M187,"")</f>
        <v/>
      </c>
      <c r="M187" s="401" t="str">
        <f>IF(B187="","",IF(ISERROR(MATCH(F187&amp;"_"&amp;G187&amp;"_"&amp;H187&amp;"_"&amp;I187&amp;"_"&amp;J187&amp;IF(K187="","","_"&amp;K187),[1]CatGlob!$B:$B,0)),F187&amp;"_"&amp;G187&amp;"_"&amp;H187&amp;"_"&amp;I187&amp;"_"&amp;J187&amp;IF(K187="","","_"&amp;K187),INDEX([1]CatGlob!$C:$C,MATCH(F187&amp;"_"&amp;G187&amp;"_"&amp;H187&amp;"_"&amp;I187&amp;"_"&amp;J187&amp;IF(K187="","","_"&amp;K187),[1]CatGlob!$B:$B,0))))</f>
        <v>HCD_INT_DM_CORP_FMHY</v>
      </c>
      <c r="N187" s="402" t="str">
        <f t="shared" si="7"/>
        <v/>
      </c>
      <c r="O187" s="402" t="str">
        <f t="shared" si="6"/>
        <v/>
      </c>
      <c r="P187" s="401" t="str">
        <f>IF(LEN(B187)&gt;8,INDEX([1]CatGlob!$X:$X,MATCH(M187,[1]CatGlob!$W:$W,0)),"")</f>
        <v>DMHY</v>
      </c>
      <c r="Q187" s="403" t="str">
        <f>INDEX([1]CatGlob!P:P,MATCH(M187,[1]CatGlob!O:O,0))</f>
        <v>RFIG</v>
      </c>
      <c r="R187" s="403" t="s">
        <v>1017</v>
      </c>
      <c r="S187" s="403" t="s">
        <v>1018</v>
      </c>
      <c r="T187" s="403" t="str">
        <f>INDEX([1]CatGlob!$D:$D,MATCH($M187,[1]CatGlob!$C:$C,0))</f>
        <v>RFI</v>
      </c>
      <c r="U187" s="403" t="s">
        <v>602</v>
      </c>
      <c r="V187" s="404" t="str">
        <f>INDEX([1]CatGlob!$F:$F,MATCH($M187,[1]CatGlob!$C:$C,0))</f>
        <v>RF_ETF</v>
      </c>
      <c r="W187" s="405"/>
      <c r="X187" s="406">
        <v>0</v>
      </c>
      <c r="Y187" s="407">
        <v>0</v>
      </c>
      <c r="Z187" s="408">
        <v>0</v>
      </c>
      <c r="AA187" s="407">
        <v>0</v>
      </c>
      <c r="AB187" s="408">
        <v>0</v>
      </c>
      <c r="AC187" s="407">
        <v>0</v>
      </c>
      <c r="AD187" s="408">
        <v>0</v>
      </c>
      <c r="AE187" s="407">
        <v>0</v>
      </c>
      <c r="AF187" s="408">
        <v>0</v>
      </c>
      <c r="AG187" s="407">
        <v>0</v>
      </c>
      <c r="AI187" s="406">
        <v>0</v>
      </c>
      <c r="AJ187" s="407">
        <v>0</v>
      </c>
      <c r="AK187" s="408">
        <v>0</v>
      </c>
      <c r="AL187" s="407">
        <v>0</v>
      </c>
      <c r="AM187" s="408">
        <v>0</v>
      </c>
      <c r="AN187" s="407">
        <v>0</v>
      </c>
      <c r="AO187" s="408">
        <v>0</v>
      </c>
      <c r="AP187" s="407">
        <v>0</v>
      </c>
      <c r="AQ187" s="408">
        <v>0</v>
      </c>
      <c r="AR187" s="407">
        <v>0</v>
      </c>
      <c r="AT187" s="406">
        <v>0</v>
      </c>
      <c r="AU187" s="407">
        <v>0</v>
      </c>
      <c r="AV187" s="408">
        <v>0</v>
      </c>
      <c r="AW187" s="407">
        <v>0</v>
      </c>
      <c r="AX187" s="408">
        <v>0</v>
      </c>
      <c r="AY187" s="407">
        <v>0</v>
      </c>
      <c r="AZ187" s="408">
        <v>0</v>
      </c>
      <c r="BA187" s="407">
        <v>0</v>
      </c>
      <c r="BB187" s="408">
        <v>0</v>
      </c>
      <c r="BC187" s="407">
        <v>0</v>
      </c>
    </row>
    <row r="188" spans="1:55" x14ac:dyDescent="0.35">
      <c r="A188" s="385" t="str" cm="1">
        <f t="array" ref="A188">IFERROR(_xlfn.IFS(AND(F188="Renta Variable",O188=1),IFERROR(MATCH(B188,[1]RV_Det!C:C,0),"Rev"),AND(J188="Corporativa",O188=1,I188="EM"),IFERROR(MATCH(B188,[1]RF_Corps!B:B,0),"Rev"),AND(F188="Alternativos",O188=1),IFERROR(MATCH(B188,[1]Rep4!C:C,0),"Rev")),"")</f>
        <v/>
      </c>
      <c r="B188" s="394" t="s">
        <v>1070</v>
      </c>
      <c r="C188" s="409" t="s">
        <v>1071</v>
      </c>
      <c r="D188" s="395" t="s">
        <v>1069</v>
      </c>
      <c r="E188" s="396" t="str">
        <f>IF(B188="","",INDEX([1]CatGlob!$S:$S,IFERROR(MATCH(MID(B188,7,1),[1]CatGlob!$R:$R,0),MATCH(MID(B188,1,2),[1]CatGlob!$R:$R,0))))</f>
        <v>DOL</v>
      </c>
      <c r="F188" s="397" t="s">
        <v>442</v>
      </c>
      <c r="G188" s="398" t="s">
        <v>610</v>
      </c>
      <c r="H188" s="399" t="s">
        <v>229</v>
      </c>
      <c r="I188" s="399" t="s">
        <v>328</v>
      </c>
      <c r="J188" s="399" t="s">
        <v>611</v>
      </c>
      <c r="K188" s="396" t="s">
        <v>1032</v>
      </c>
      <c r="L188" s="400" t="str">
        <f>IF(ISERROR(MATCH(M188,M$10:M187,0)),M188,"")</f>
        <v/>
      </c>
      <c r="M188" s="401" t="str">
        <f>IF(B188="","",IF(ISERROR(MATCH(F188&amp;"_"&amp;G188&amp;"_"&amp;H188&amp;"_"&amp;I188&amp;"_"&amp;J188&amp;IF(K188="","","_"&amp;K188),[1]CatGlob!$B:$B,0)),F188&amp;"_"&amp;G188&amp;"_"&amp;H188&amp;"_"&amp;I188&amp;"_"&amp;J188&amp;IF(K188="","","_"&amp;K188),INDEX([1]CatGlob!$C:$C,MATCH(F188&amp;"_"&amp;G188&amp;"_"&amp;H188&amp;"_"&amp;I188&amp;"_"&amp;J188&amp;IF(K188="","","_"&amp;K188),[1]CatGlob!$B:$B,0))))</f>
        <v>HCD_INT_DM_CORP_FMHY</v>
      </c>
      <c r="N188" s="402" t="str">
        <f t="shared" si="7"/>
        <v>rev</v>
      </c>
      <c r="O188" s="402">
        <f t="shared" si="6"/>
        <v>1</v>
      </c>
      <c r="P188" s="401" t="str">
        <f>IF(LEN(B188)&gt;8,INDEX([1]CatGlob!$X:$X,MATCH(M188,[1]CatGlob!$W:$W,0)),"")</f>
        <v>DMHY</v>
      </c>
      <c r="Q188" s="403" t="str">
        <f>INDEX([1]CatGlob!P:P,MATCH(M188,[1]CatGlob!O:O,0))</f>
        <v>RFIG</v>
      </c>
      <c r="R188" s="403" t="s">
        <v>1017</v>
      </c>
      <c r="S188" s="403" t="s">
        <v>1018</v>
      </c>
      <c r="T188" s="403" t="str">
        <f>INDEX([1]CatGlob!$D:$D,MATCH($M188,[1]CatGlob!$C:$C,0))</f>
        <v>RFI</v>
      </c>
      <c r="U188" s="403" t="s">
        <v>602</v>
      </c>
      <c r="V188" s="404" t="str">
        <f>INDEX([1]CatGlob!$F:$F,MATCH($M188,[1]CatGlob!$C:$C,0))</f>
        <v>RF_ETF</v>
      </c>
      <c r="W188" s="405"/>
      <c r="X188" s="406">
        <v>0</v>
      </c>
      <c r="Y188" s="407">
        <v>0</v>
      </c>
      <c r="Z188" s="408">
        <v>0</v>
      </c>
      <c r="AA188" s="407">
        <v>0</v>
      </c>
      <c r="AB188" s="408">
        <v>-4.2534294041929903E-3</v>
      </c>
      <c r="AC188" s="407">
        <v>-0.21852106179109901</v>
      </c>
      <c r="AD188" s="408">
        <v>0</v>
      </c>
      <c r="AE188" s="407">
        <v>0</v>
      </c>
      <c r="AF188" s="408">
        <v>-2.1604401913949398E-3</v>
      </c>
      <c r="AG188" s="407">
        <v>-0.11099318683751901</v>
      </c>
      <c r="AI188" s="406">
        <v>0</v>
      </c>
      <c r="AJ188" s="407">
        <v>0</v>
      </c>
      <c r="AK188" s="408">
        <v>0</v>
      </c>
      <c r="AL188" s="407">
        <v>0</v>
      </c>
      <c r="AM188" s="408">
        <v>-2.0414527683871799E-3</v>
      </c>
      <c r="AN188" s="407">
        <v>-0.104880176476918</v>
      </c>
      <c r="AO188" s="408">
        <v>0</v>
      </c>
      <c r="AP188" s="407">
        <v>0</v>
      </c>
      <c r="AQ188" s="408">
        <v>-9.0725566070711102E-4</v>
      </c>
      <c r="AR188" s="407">
        <v>-4.6610499776499399E-2</v>
      </c>
      <c r="AT188" s="406">
        <v>0</v>
      </c>
      <c r="AU188" s="407">
        <v>0</v>
      </c>
      <c r="AV188" s="408">
        <v>0</v>
      </c>
      <c r="AW188" s="407">
        <v>0</v>
      </c>
      <c r="AX188" s="408">
        <v>0</v>
      </c>
      <c r="AY188" s="407">
        <v>0</v>
      </c>
      <c r="AZ188" s="408">
        <v>0</v>
      </c>
      <c r="BA188" s="407">
        <v>0</v>
      </c>
      <c r="BB188" s="408">
        <v>0</v>
      </c>
      <c r="BC188" s="407">
        <v>0</v>
      </c>
    </row>
    <row r="189" spans="1:55" x14ac:dyDescent="0.35">
      <c r="A189" s="385" t="str" cm="1">
        <f t="array" ref="A189">IFERROR(_xlfn.IFS(AND(F189="Renta Variable",O189=1),IFERROR(MATCH(B189,[1]RV_Det!C:C,0),"Rev"),AND(J189="Corporativa",O189=1,I189="EM"),IFERROR(MATCH(B189,[1]RF_Corps!B:B,0),"Rev"),AND(F189="Alternativos",O189=1),IFERROR(MATCH(B189,[1]Rep4!C:C,0),"Rev")),"")</f>
        <v/>
      </c>
      <c r="B189" s="393" t="s">
        <v>1072</v>
      </c>
      <c r="C189" s="409" t="s">
        <v>1073</v>
      </c>
      <c r="D189" s="395" t="s">
        <v>1074</v>
      </c>
      <c r="E189" s="396" t="str">
        <f>IF(B189="","",INDEX([1]CatGlob!$S:$S,IFERROR(MATCH(MID(B189,7,1),[1]CatGlob!$R:$R,0),MATCH(MID(B189,1,2),[1]CatGlob!$R:$R,0))))</f>
        <v>EUR</v>
      </c>
      <c r="F189" s="397" t="s">
        <v>442</v>
      </c>
      <c r="G189" s="398" t="s">
        <v>610</v>
      </c>
      <c r="H189" s="399" t="s">
        <v>229</v>
      </c>
      <c r="I189" s="399" t="s">
        <v>328</v>
      </c>
      <c r="J189" s="399" t="s">
        <v>611</v>
      </c>
      <c r="K189" s="396" t="s">
        <v>1032</v>
      </c>
      <c r="L189" s="400" t="str">
        <f>IF(ISERROR(MATCH(M189,M$10:M188,0)),M189,"")</f>
        <v/>
      </c>
      <c r="M189" s="401" t="str">
        <f>IF(B189="","",IF(ISERROR(MATCH(F189&amp;"_"&amp;G189&amp;"_"&amp;H189&amp;"_"&amp;I189&amp;"_"&amp;J189&amp;IF(K189="","","_"&amp;K189),[1]CatGlob!$B:$B,0)),F189&amp;"_"&amp;G189&amp;"_"&amp;H189&amp;"_"&amp;I189&amp;"_"&amp;J189&amp;IF(K189="","","_"&amp;K189),INDEX([1]CatGlob!$C:$C,MATCH(F189&amp;"_"&amp;G189&amp;"_"&amp;H189&amp;"_"&amp;I189&amp;"_"&amp;J189&amp;IF(K189="","","_"&amp;K189),[1]CatGlob!$B:$B,0))))</f>
        <v>HCD_INT_DM_CORP_FMHY</v>
      </c>
      <c r="N189" s="402" t="str">
        <f t="shared" si="7"/>
        <v/>
      </c>
      <c r="O189" s="402" t="str">
        <f t="shared" si="6"/>
        <v/>
      </c>
      <c r="P189" s="401" t="str">
        <f>IF(LEN(B189)&gt;8,INDEX([1]CatGlob!$X:$X,MATCH(M189,[1]CatGlob!$W:$W,0)),"")</f>
        <v>DMHY</v>
      </c>
      <c r="Q189" s="403" t="str">
        <f>INDEX([1]CatGlob!P:P,MATCH(M189,[1]CatGlob!O:O,0))</f>
        <v>RFIG</v>
      </c>
      <c r="R189" s="403" t="s">
        <v>1017</v>
      </c>
      <c r="S189" s="403" t="s">
        <v>1018</v>
      </c>
      <c r="T189" s="403" t="str">
        <f>INDEX([1]CatGlob!$D:$D,MATCH($M189,[1]CatGlob!$C:$C,0))</f>
        <v>RFI</v>
      </c>
      <c r="U189" s="403" t="s">
        <v>602</v>
      </c>
      <c r="V189" s="404" t="str">
        <f>INDEX([1]CatGlob!$F:$F,MATCH($M189,[1]CatGlob!$C:$C,0))</f>
        <v>RF_ETF</v>
      </c>
      <c r="W189" s="405"/>
      <c r="X189" s="406">
        <v>0</v>
      </c>
      <c r="Y189" s="407">
        <v>0</v>
      </c>
      <c r="Z189" s="408">
        <v>0</v>
      </c>
      <c r="AA189" s="407">
        <v>0</v>
      </c>
      <c r="AB189" s="408">
        <v>0</v>
      </c>
      <c r="AC189" s="407">
        <v>0</v>
      </c>
      <c r="AD189" s="408">
        <v>0</v>
      </c>
      <c r="AE189" s="407">
        <v>0</v>
      </c>
      <c r="AF189" s="408">
        <v>0</v>
      </c>
      <c r="AG189" s="407">
        <v>0</v>
      </c>
      <c r="AI189" s="406">
        <v>0</v>
      </c>
      <c r="AJ189" s="407">
        <v>0</v>
      </c>
      <c r="AK189" s="408">
        <v>0</v>
      </c>
      <c r="AL189" s="407">
        <v>0</v>
      </c>
      <c r="AM189" s="408">
        <v>0</v>
      </c>
      <c r="AN189" s="407">
        <v>0</v>
      </c>
      <c r="AO189" s="408">
        <v>0</v>
      </c>
      <c r="AP189" s="407">
        <v>0</v>
      </c>
      <c r="AQ189" s="408">
        <v>0</v>
      </c>
      <c r="AR189" s="407">
        <v>0</v>
      </c>
      <c r="AT189" s="406">
        <v>0</v>
      </c>
      <c r="AU189" s="407">
        <v>0</v>
      </c>
      <c r="AV189" s="408">
        <v>0</v>
      </c>
      <c r="AW189" s="407">
        <v>0</v>
      </c>
      <c r="AX189" s="408">
        <v>0</v>
      </c>
      <c r="AY189" s="407">
        <v>0</v>
      </c>
      <c r="AZ189" s="408">
        <v>0</v>
      </c>
      <c r="BA189" s="407">
        <v>0</v>
      </c>
      <c r="BB189" s="408">
        <v>0</v>
      </c>
      <c r="BC189" s="407">
        <v>0</v>
      </c>
    </row>
    <row r="190" spans="1:55" x14ac:dyDescent="0.35">
      <c r="A190" s="385" t="str" cm="1">
        <f t="array" ref="A190">IFERROR(_xlfn.IFS(AND(F190="Renta Variable",O190=1),IFERROR(MATCH(B190,[1]RV_Det!C:C,0),"Rev"),AND(J190="Corporativa",O190=1,I190="EM"),IFERROR(MATCH(B190,[1]RF_Corps!B:B,0),"Rev"),AND(F190="Alternativos",O190=1),IFERROR(MATCH(B190,[1]Rep4!C:C,0),"Rev")),"")</f>
        <v/>
      </c>
      <c r="B190" s="393" t="s">
        <v>1075</v>
      </c>
      <c r="C190" s="409" t="s">
        <v>1076</v>
      </c>
      <c r="D190" s="395" t="s">
        <v>1074</v>
      </c>
      <c r="E190" s="396" t="str">
        <f>IF(B190="","",INDEX([1]CatGlob!$S:$S,IFERROR(MATCH(MID(B190,7,1),[1]CatGlob!$R:$R,0),MATCH(MID(B190,1,2),[1]CatGlob!$R:$R,0))))</f>
        <v>EUR</v>
      </c>
      <c r="F190" s="397" t="s">
        <v>442</v>
      </c>
      <c r="G190" s="398" t="s">
        <v>610</v>
      </c>
      <c r="H190" s="399" t="s">
        <v>229</v>
      </c>
      <c r="I190" s="399" t="s">
        <v>328</v>
      </c>
      <c r="J190" s="399" t="s">
        <v>611</v>
      </c>
      <c r="K190" s="396" t="s">
        <v>1032</v>
      </c>
      <c r="L190" s="400" t="str">
        <f>IF(ISERROR(MATCH(M190,M$10:M189,0)),M190,"")</f>
        <v/>
      </c>
      <c r="M190" s="401" t="str">
        <f>IF(B190="","",IF(ISERROR(MATCH(F190&amp;"_"&amp;G190&amp;"_"&amp;H190&amp;"_"&amp;I190&amp;"_"&amp;J190&amp;IF(K190="","","_"&amp;K190),[1]CatGlob!$B:$B,0)),F190&amp;"_"&amp;G190&amp;"_"&amp;H190&amp;"_"&amp;I190&amp;"_"&amp;J190&amp;IF(K190="","","_"&amp;K190),INDEX([1]CatGlob!$C:$C,MATCH(F190&amp;"_"&amp;G190&amp;"_"&amp;H190&amp;"_"&amp;I190&amp;"_"&amp;J190&amp;IF(K190="","","_"&amp;K190),[1]CatGlob!$B:$B,0))))</f>
        <v>HCD_INT_DM_CORP_FMHY</v>
      </c>
      <c r="N190" s="402" t="str">
        <f t="shared" si="7"/>
        <v/>
      </c>
      <c r="O190" s="402" t="str">
        <f t="shared" si="6"/>
        <v/>
      </c>
      <c r="P190" s="401" t="str">
        <f>IF(LEN(B190)&gt;8,INDEX([1]CatGlob!$X:$X,MATCH(M190,[1]CatGlob!$W:$W,0)),"")</f>
        <v>DMHY</v>
      </c>
      <c r="Q190" s="403" t="str">
        <f>INDEX([1]CatGlob!P:P,MATCH(M190,[1]CatGlob!O:O,0))</f>
        <v>RFIG</v>
      </c>
      <c r="R190" s="403" t="s">
        <v>1017</v>
      </c>
      <c r="S190" s="403" t="s">
        <v>1018</v>
      </c>
      <c r="T190" s="403" t="str">
        <f>INDEX([1]CatGlob!$D:$D,MATCH($M190,[1]CatGlob!$C:$C,0))</f>
        <v>RFI</v>
      </c>
      <c r="U190" s="403" t="s">
        <v>602</v>
      </c>
      <c r="V190" s="404" t="str">
        <f>INDEX([1]CatGlob!$F:$F,MATCH($M190,[1]CatGlob!$C:$C,0))</f>
        <v>RF_ETF</v>
      </c>
      <c r="W190" s="405"/>
      <c r="X190" s="406">
        <v>0</v>
      </c>
      <c r="Y190" s="407">
        <v>0</v>
      </c>
      <c r="Z190" s="408">
        <v>0</v>
      </c>
      <c r="AA190" s="407">
        <v>0</v>
      </c>
      <c r="AB190" s="408">
        <v>0</v>
      </c>
      <c r="AC190" s="407">
        <v>0</v>
      </c>
      <c r="AD190" s="408">
        <v>0</v>
      </c>
      <c r="AE190" s="407">
        <v>0</v>
      </c>
      <c r="AF190" s="408">
        <v>0</v>
      </c>
      <c r="AG190" s="407">
        <v>0</v>
      </c>
      <c r="AI190" s="406">
        <v>0</v>
      </c>
      <c r="AJ190" s="407">
        <v>0</v>
      </c>
      <c r="AK190" s="408">
        <v>0</v>
      </c>
      <c r="AL190" s="407">
        <v>0</v>
      </c>
      <c r="AM190" s="408">
        <v>0</v>
      </c>
      <c r="AN190" s="407">
        <v>0</v>
      </c>
      <c r="AO190" s="408">
        <v>0</v>
      </c>
      <c r="AP190" s="407">
        <v>0</v>
      </c>
      <c r="AQ190" s="408">
        <v>0</v>
      </c>
      <c r="AR190" s="407">
        <v>0</v>
      </c>
      <c r="AT190" s="406">
        <v>0</v>
      </c>
      <c r="AU190" s="407">
        <v>0</v>
      </c>
      <c r="AV190" s="408">
        <v>0</v>
      </c>
      <c r="AW190" s="407">
        <v>0</v>
      </c>
      <c r="AX190" s="408">
        <v>0</v>
      </c>
      <c r="AY190" s="407">
        <v>0</v>
      </c>
      <c r="AZ190" s="408">
        <v>0</v>
      </c>
      <c r="BA190" s="407">
        <v>0</v>
      </c>
      <c r="BB190" s="408">
        <v>0</v>
      </c>
      <c r="BC190" s="407">
        <v>0</v>
      </c>
    </row>
    <row r="191" spans="1:55" x14ac:dyDescent="0.35">
      <c r="A191" s="385" t="str" cm="1">
        <f t="array" ref="A191">IFERROR(_xlfn.IFS(AND(F191="Renta Variable",O191=1),IFERROR(MATCH(B191,[1]RV_Det!C:C,0),"Rev"),AND(J191="Corporativa",O191=1,I191="EM"),IFERROR(MATCH(B191,[1]RF_Corps!B:B,0),"Rev"),AND(F191="Alternativos",O191=1),IFERROR(MATCH(B191,[1]Rep4!C:C,0),"Rev")),"")</f>
        <v/>
      </c>
      <c r="B191" s="393" t="s">
        <v>1077</v>
      </c>
      <c r="C191" s="409" t="s">
        <v>1078</v>
      </c>
      <c r="D191" s="395" t="s">
        <v>1079</v>
      </c>
      <c r="E191" s="396" t="str">
        <f>IF(B191="","",INDEX([1]CatGlob!$S:$S,IFERROR(MATCH(MID(B191,7,1),[1]CatGlob!$R:$R,0),MATCH(MID(B191,1,2),[1]CatGlob!$R:$R,0))))</f>
        <v>EUR</v>
      </c>
      <c r="F191" s="397" t="s">
        <v>442</v>
      </c>
      <c r="G191" s="398" t="s">
        <v>610</v>
      </c>
      <c r="H191" s="399" t="s">
        <v>229</v>
      </c>
      <c r="I191" s="399" t="s">
        <v>328</v>
      </c>
      <c r="J191" s="399" t="s">
        <v>611</v>
      </c>
      <c r="K191" s="396" t="s">
        <v>1032</v>
      </c>
      <c r="L191" s="400" t="str">
        <f>IF(ISERROR(MATCH(M191,M$10:M190,0)),M191,"")</f>
        <v/>
      </c>
      <c r="M191" s="401" t="str">
        <f>IF(B191="","",IF(ISERROR(MATCH(F191&amp;"_"&amp;G191&amp;"_"&amp;H191&amp;"_"&amp;I191&amp;"_"&amp;J191&amp;IF(K191="","","_"&amp;K191),[1]CatGlob!$B:$B,0)),F191&amp;"_"&amp;G191&amp;"_"&amp;H191&amp;"_"&amp;I191&amp;"_"&amp;J191&amp;IF(K191="","","_"&amp;K191),INDEX([1]CatGlob!$C:$C,MATCH(F191&amp;"_"&amp;G191&amp;"_"&amp;H191&amp;"_"&amp;I191&amp;"_"&amp;J191&amp;IF(K191="","","_"&amp;K191),[1]CatGlob!$B:$B,0))))</f>
        <v>HCD_INT_DM_CORP_FMHY</v>
      </c>
      <c r="N191" s="402" t="str">
        <f t="shared" si="7"/>
        <v/>
      </c>
      <c r="O191" s="402" t="str">
        <f t="shared" si="6"/>
        <v/>
      </c>
      <c r="P191" s="401" t="str">
        <f>IF(LEN(B191)&gt;8,INDEX([1]CatGlob!$X:$X,MATCH(M191,[1]CatGlob!$W:$W,0)),"")</f>
        <v>DMHY</v>
      </c>
      <c r="Q191" s="403" t="str">
        <f>INDEX([1]CatGlob!P:P,MATCH(M191,[1]CatGlob!O:O,0))</f>
        <v>RFIG</v>
      </c>
      <c r="R191" s="403" t="s">
        <v>1017</v>
      </c>
      <c r="S191" s="403" t="s">
        <v>1018</v>
      </c>
      <c r="T191" s="403" t="str">
        <f>INDEX([1]CatGlob!$D:$D,MATCH($M191,[1]CatGlob!$C:$C,0))</f>
        <v>RFI</v>
      </c>
      <c r="U191" s="403" t="s">
        <v>602</v>
      </c>
      <c r="V191" s="404" t="str">
        <f>INDEX([1]CatGlob!$F:$F,MATCH($M191,[1]CatGlob!$C:$C,0))</f>
        <v>RF_ETF</v>
      </c>
      <c r="W191" s="405"/>
      <c r="X191" s="406">
        <v>0</v>
      </c>
      <c r="Y191" s="407">
        <v>0</v>
      </c>
      <c r="Z191" s="408">
        <v>0</v>
      </c>
      <c r="AA191" s="407">
        <v>0</v>
      </c>
      <c r="AB191" s="408">
        <v>0</v>
      </c>
      <c r="AC191" s="407">
        <v>0</v>
      </c>
      <c r="AD191" s="408">
        <v>0</v>
      </c>
      <c r="AE191" s="407">
        <v>0</v>
      </c>
      <c r="AF191" s="408">
        <v>0</v>
      </c>
      <c r="AG191" s="407">
        <v>0</v>
      </c>
      <c r="AI191" s="406">
        <v>0</v>
      </c>
      <c r="AJ191" s="407">
        <v>0</v>
      </c>
      <c r="AK191" s="408">
        <v>0</v>
      </c>
      <c r="AL191" s="407">
        <v>0</v>
      </c>
      <c r="AM191" s="408">
        <v>0</v>
      </c>
      <c r="AN191" s="407">
        <v>0</v>
      </c>
      <c r="AO191" s="408">
        <v>0</v>
      </c>
      <c r="AP191" s="407">
        <v>0</v>
      </c>
      <c r="AQ191" s="408">
        <v>0</v>
      </c>
      <c r="AR191" s="407">
        <v>0</v>
      </c>
      <c r="AT191" s="406">
        <v>0</v>
      </c>
      <c r="AU191" s="407">
        <v>0</v>
      </c>
      <c r="AV191" s="408">
        <v>0</v>
      </c>
      <c r="AW191" s="407">
        <v>0</v>
      </c>
      <c r="AX191" s="408">
        <v>0</v>
      </c>
      <c r="AY191" s="407">
        <v>0</v>
      </c>
      <c r="AZ191" s="408">
        <v>0</v>
      </c>
      <c r="BA191" s="407">
        <v>0</v>
      </c>
      <c r="BB191" s="408">
        <v>0</v>
      </c>
      <c r="BC191" s="407">
        <v>0</v>
      </c>
    </row>
    <row r="192" spans="1:55" x14ac:dyDescent="0.35">
      <c r="A192" s="385" t="str" cm="1">
        <f t="array" ref="A192">IFERROR(_xlfn.IFS(AND(F192="Renta Variable",O192=1),IFERROR(MATCH(B192,[1]RV_Det!C:C,0),"Rev"),AND(J192="Corporativa",O192=1,I192="EM"),IFERROR(MATCH(B192,[1]RF_Corps!B:B,0),"Rev"),AND(F192="Alternativos",O192=1),IFERROR(MATCH(B192,[1]Rep4!C:C,0),"Rev")),"")</f>
        <v/>
      </c>
      <c r="B192" s="393" t="s">
        <v>1080</v>
      </c>
      <c r="C192" s="409" t="s">
        <v>1081</v>
      </c>
      <c r="D192" s="395" t="s">
        <v>1082</v>
      </c>
      <c r="E192" s="396" t="str">
        <f>IF(B192="","",INDEX([1]CatGlob!$S:$S,IFERROR(MATCH(MID(B192,7,1),[1]CatGlob!$R:$R,0),MATCH(MID(B192,1,2),[1]CatGlob!$R:$R,0))))</f>
        <v>DOL</v>
      </c>
      <c r="F192" s="397" t="s">
        <v>442</v>
      </c>
      <c r="G192" s="398" t="s">
        <v>610</v>
      </c>
      <c r="H192" s="399" t="s">
        <v>229</v>
      </c>
      <c r="I192" s="399" t="s">
        <v>328</v>
      </c>
      <c r="J192" s="399" t="s">
        <v>611</v>
      </c>
      <c r="K192" s="396" t="s">
        <v>1032</v>
      </c>
      <c r="L192" s="400" t="str">
        <f>IF(ISERROR(MATCH(M192,M$10:M191,0)),M192,"")</f>
        <v/>
      </c>
      <c r="M192" s="401" t="str">
        <f>IF(B192="","",IF(ISERROR(MATCH(F192&amp;"_"&amp;G192&amp;"_"&amp;H192&amp;"_"&amp;I192&amp;"_"&amp;J192&amp;IF(K192="","","_"&amp;K192),[1]CatGlob!$B:$B,0)),F192&amp;"_"&amp;G192&amp;"_"&amp;H192&amp;"_"&amp;I192&amp;"_"&amp;J192&amp;IF(K192="","","_"&amp;K192),INDEX([1]CatGlob!$C:$C,MATCH(F192&amp;"_"&amp;G192&amp;"_"&amp;H192&amp;"_"&amp;I192&amp;"_"&amp;J192&amp;IF(K192="","","_"&amp;K192),[1]CatGlob!$B:$B,0))))</f>
        <v>HCD_INT_DM_CORP_FMHY</v>
      </c>
      <c r="N192" s="402" t="str">
        <f t="shared" si="7"/>
        <v/>
      </c>
      <c r="O192" s="402" t="str">
        <f t="shared" si="6"/>
        <v/>
      </c>
      <c r="P192" s="401" t="str">
        <f>IF(LEN(B192)&gt;8,INDEX([1]CatGlob!$X:$X,MATCH(M192,[1]CatGlob!$W:$W,0)),"")</f>
        <v>DMHY</v>
      </c>
      <c r="Q192" s="403" t="str">
        <f>INDEX([1]CatGlob!P:P,MATCH(M192,[1]CatGlob!O:O,0))</f>
        <v>RFIG</v>
      </c>
      <c r="R192" s="403" t="s">
        <v>1017</v>
      </c>
      <c r="S192" s="403" t="s">
        <v>1018</v>
      </c>
      <c r="T192" s="403" t="str">
        <f>INDEX([1]CatGlob!$D:$D,MATCH($M192,[1]CatGlob!$C:$C,0))</f>
        <v>RFI</v>
      </c>
      <c r="U192" s="403" t="s">
        <v>602</v>
      </c>
      <c r="V192" s="404" t="str">
        <f>INDEX([1]CatGlob!$F:$F,MATCH($M192,[1]CatGlob!$C:$C,0))</f>
        <v>RF_ETF</v>
      </c>
      <c r="W192" s="405"/>
      <c r="X192" s="406">
        <v>0</v>
      </c>
      <c r="Y192" s="407">
        <v>0</v>
      </c>
      <c r="Z192" s="408">
        <v>0</v>
      </c>
      <c r="AA192" s="407">
        <v>0</v>
      </c>
      <c r="AB192" s="408">
        <v>0</v>
      </c>
      <c r="AC192" s="407">
        <v>0</v>
      </c>
      <c r="AD192" s="408">
        <v>0</v>
      </c>
      <c r="AE192" s="407">
        <v>0</v>
      </c>
      <c r="AF192" s="408">
        <v>0</v>
      </c>
      <c r="AG192" s="407">
        <v>0</v>
      </c>
      <c r="AI192" s="406">
        <v>0</v>
      </c>
      <c r="AJ192" s="407">
        <v>0</v>
      </c>
      <c r="AK192" s="408">
        <v>0</v>
      </c>
      <c r="AL192" s="407">
        <v>0</v>
      </c>
      <c r="AM192" s="408">
        <v>0</v>
      </c>
      <c r="AN192" s="407">
        <v>0</v>
      </c>
      <c r="AO192" s="408">
        <v>0</v>
      </c>
      <c r="AP192" s="407">
        <v>0</v>
      </c>
      <c r="AQ192" s="408">
        <v>0</v>
      </c>
      <c r="AR192" s="407">
        <v>0</v>
      </c>
      <c r="AT192" s="406">
        <v>0</v>
      </c>
      <c r="AU192" s="407">
        <v>0</v>
      </c>
      <c r="AV192" s="408">
        <v>0</v>
      </c>
      <c r="AW192" s="407">
        <v>0</v>
      </c>
      <c r="AX192" s="408">
        <v>0</v>
      </c>
      <c r="AY192" s="407">
        <v>0</v>
      </c>
      <c r="AZ192" s="408">
        <v>0</v>
      </c>
      <c r="BA192" s="407">
        <v>0</v>
      </c>
      <c r="BB192" s="408">
        <v>0</v>
      </c>
      <c r="BC192" s="407">
        <v>0</v>
      </c>
    </row>
    <row r="193" spans="1:55" x14ac:dyDescent="0.35">
      <c r="A193" s="385" t="str" cm="1">
        <f t="array" ref="A193">IFERROR(_xlfn.IFS(AND(F193="Renta Variable",O193=1),IFERROR(MATCH(B193,[1]RV_Det!C:C,0),"Rev"),AND(J193="Corporativa",O193=1,I193="EM"),IFERROR(MATCH(B193,[1]RF_Corps!B:B,0),"Rev"),AND(F193="Alternativos",O193=1),IFERROR(MATCH(B193,[1]Rep4!C:C,0),"Rev")),"")</f>
        <v/>
      </c>
      <c r="B193" s="394" t="s">
        <v>1083</v>
      </c>
      <c r="C193" s="409" t="s">
        <v>1084</v>
      </c>
      <c r="D193" s="395" t="s">
        <v>1085</v>
      </c>
      <c r="E193" s="396" t="str">
        <f>IF(B193="","",INDEX([1]CatGlob!$S:$S,IFERROR(MATCH(MID(B193,7,1),[1]CatGlob!$R:$R,0),MATCH(MID(B193,1,2),[1]CatGlob!$R:$R,0))))</f>
        <v>DOL</v>
      </c>
      <c r="F193" s="397" t="s">
        <v>442</v>
      </c>
      <c r="G193" s="398" t="s">
        <v>610</v>
      </c>
      <c r="H193" s="399" t="s">
        <v>229</v>
      </c>
      <c r="I193" s="399" t="s">
        <v>328</v>
      </c>
      <c r="J193" s="399" t="s">
        <v>611</v>
      </c>
      <c r="K193" s="396" t="s">
        <v>1032</v>
      </c>
      <c r="L193" s="400" t="str">
        <f>IF(ISERROR(MATCH(M193,M$10:M192,0)),M193,"")</f>
        <v/>
      </c>
      <c r="M193" s="401" t="str">
        <f>IF(B193="","",IF(ISERROR(MATCH(F193&amp;"_"&amp;G193&amp;"_"&amp;H193&amp;"_"&amp;I193&amp;"_"&amp;J193&amp;IF(K193="","","_"&amp;K193),[1]CatGlob!$B:$B,0)),F193&amp;"_"&amp;G193&amp;"_"&amp;H193&amp;"_"&amp;I193&amp;"_"&amp;J193&amp;IF(K193="","","_"&amp;K193),INDEX([1]CatGlob!$C:$C,MATCH(F193&amp;"_"&amp;G193&amp;"_"&amp;H193&amp;"_"&amp;I193&amp;"_"&amp;J193&amp;IF(K193="","","_"&amp;K193),[1]CatGlob!$B:$B,0))))</f>
        <v>HCD_INT_DM_CORP_FMHY</v>
      </c>
      <c r="N193" s="402" t="str">
        <f t="shared" si="7"/>
        <v/>
      </c>
      <c r="O193" s="402" t="str">
        <f t="shared" si="6"/>
        <v/>
      </c>
      <c r="P193" s="401" t="str">
        <f>IF(LEN(B193)&gt;8,INDEX([1]CatGlob!$X:$X,MATCH(M193,[1]CatGlob!$W:$W,0)),"")</f>
        <v>DMHY</v>
      </c>
      <c r="Q193" s="403" t="str">
        <f>INDEX([1]CatGlob!P:P,MATCH(M193,[1]CatGlob!O:O,0))</f>
        <v>RFIG</v>
      </c>
      <c r="R193" s="403" t="s">
        <v>1017</v>
      </c>
      <c r="S193" s="403" t="s">
        <v>1018</v>
      </c>
      <c r="T193" s="403" t="str">
        <f>INDEX([1]CatGlob!$D:$D,MATCH($M193,[1]CatGlob!$C:$C,0))</f>
        <v>RFI</v>
      </c>
      <c r="U193" s="403" t="s">
        <v>602</v>
      </c>
      <c r="V193" s="404" t="str">
        <f>INDEX([1]CatGlob!$F:$F,MATCH($M193,[1]CatGlob!$C:$C,0))</f>
        <v>RF_ETF</v>
      </c>
      <c r="W193" s="405"/>
      <c r="X193" s="406">
        <v>0</v>
      </c>
      <c r="Y193" s="407">
        <v>0</v>
      </c>
      <c r="Z193" s="408">
        <v>0</v>
      </c>
      <c r="AA193" s="407">
        <v>0</v>
      </c>
      <c r="AB193" s="408">
        <v>0</v>
      </c>
      <c r="AC193" s="407">
        <v>0</v>
      </c>
      <c r="AD193" s="408">
        <v>0</v>
      </c>
      <c r="AE193" s="407">
        <v>0</v>
      </c>
      <c r="AF193" s="408">
        <v>0</v>
      </c>
      <c r="AG193" s="407">
        <v>0</v>
      </c>
      <c r="AI193" s="406">
        <v>0</v>
      </c>
      <c r="AJ193" s="407">
        <v>0</v>
      </c>
      <c r="AK193" s="408">
        <v>0</v>
      </c>
      <c r="AL193" s="407">
        <v>0</v>
      </c>
      <c r="AM193" s="408">
        <v>0</v>
      </c>
      <c r="AN193" s="407">
        <v>0</v>
      </c>
      <c r="AO193" s="408">
        <v>0</v>
      </c>
      <c r="AP193" s="407">
        <v>0</v>
      </c>
      <c r="AQ193" s="408">
        <v>0</v>
      </c>
      <c r="AR193" s="407">
        <v>0</v>
      </c>
      <c r="AT193" s="406">
        <v>0</v>
      </c>
      <c r="AU193" s="407">
        <v>0</v>
      </c>
      <c r="AV193" s="408">
        <v>0</v>
      </c>
      <c r="AW193" s="407">
        <v>0</v>
      </c>
      <c r="AX193" s="408">
        <v>0</v>
      </c>
      <c r="AY193" s="407">
        <v>0</v>
      </c>
      <c r="AZ193" s="408">
        <v>0</v>
      </c>
      <c r="BA193" s="407">
        <v>0</v>
      </c>
      <c r="BB193" s="408">
        <v>0</v>
      </c>
      <c r="BC193" s="407">
        <v>0</v>
      </c>
    </row>
    <row r="194" spans="1:55" x14ac:dyDescent="0.35">
      <c r="A194" s="385" t="str" cm="1">
        <f t="array" ref="A194">IFERROR(_xlfn.IFS(AND(F194="Renta Variable",O194=1),IFERROR(MATCH(B194,[1]RV_Det!C:C,0),"Rev"),AND(J194="Corporativa",O194=1,I194="EM"),IFERROR(MATCH(B194,[1]RF_Corps!B:B,0),"Rev"),AND(F194="Alternativos",O194=1),IFERROR(MATCH(B194,[1]Rep4!C:C,0),"Rev")),"")</f>
        <v/>
      </c>
      <c r="B194" s="394" t="s">
        <v>1086</v>
      </c>
      <c r="C194" s="409" t="s">
        <v>1087</v>
      </c>
      <c r="D194" s="395" t="s">
        <v>1088</v>
      </c>
      <c r="E194" s="396" t="str">
        <f>IF(B194="","",INDEX([1]CatGlob!$S:$S,IFERROR(MATCH(MID(B194,7,1),[1]CatGlob!$R:$R,0),MATCH(MID(B194,1,2),[1]CatGlob!$R:$R,0))))</f>
        <v>DOL</v>
      </c>
      <c r="F194" s="397" t="s">
        <v>442</v>
      </c>
      <c r="G194" s="398" t="s">
        <v>610</v>
      </c>
      <c r="H194" s="399" t="s">
        <v>229</v>
      </c>
      <c r="I194" s="399" t="s">
        <v>328</v>
      </c>
      <c r="J194" s="399" t="s">
        <v>611</v>
      </c>
      <c r="K194" s="396" t="s">
        <v>1032</v>
      </c>
      <c r="L194" s="400" t="str">
        <f>IF(ISERROR(MATCH(M194,M$10:M193,0)),M194,"")</f>
        <v/>
      </c>
      <c r="M194" s="401" t="str">
        <f>IF(B194="","",IF(ISERROR(MATCH(F194&amp;"_"&amp;G194&amp;"_"&amp;H194&amp;"_"&amp;I194&amp;"_"&amp;J194&amp;IF(K194="","","_"&amp;K194),[1]CatGlob!$B:$B,0)),F194&amp;"_"&amp;G194&amp;"_"&amp;H194&amp;"_"&amp;I194&amp;"_"&amp;J194&amp;IF(K194="","","_"&amp;K194),INDEX([1]CatGlob!$C:$C,MATCH(F194&amp;"_"&amp;G194&amp;"_"&amp;H194&amp;"_"&amp;I194&amp;"_"&amp;J194&amp;IF(K194="","","_"&amp;K194),[1]CatGlob!$B:$B,0))))</f>
        <v>HCD_INT_DM_CORP_FMHY</v>
      </c>
      <c r="N194" s="402" t="str">
        <f t="shared" si="7"/>
        <v/>
      </c>
      <c r="O194" s="402" t="str">
        <f t="shared" si="6"/>
        <v/>
      </c>
      <c r="P194" s="401" t="str">
        <f>IF(LEN(B194)&gt;8,INDEX([1]CatGlob!$X:$X,MATCH(M194,[1]CatGlob!$W:$W,0)),"")</f>
        <v>DMHY</v>
      </c>
      <c r="Q194" s="403" t="str">
        <f>INDEX([1]CatGlob!P:P,MATCH(M194,[1]CatGlob!O:O,0))</f>
        <v>RFIG</v>
      </c>
      <c r="R194" s="403" t="s">
        <v>1017</v>
      </c>
      <c r="S194" s="403" t="s">
        <v>1018</v>
      </c>
      <c r="T194" s="403" t="str">
        <f>INDEX([1]CatGlob!$D:$D,MATCH($M194,[1]CatGlob!$C:$C,0))</f>
        <v>RFI</v>
      </c>
      <c r="U194" s="403" t="s">
        <v>602</v>
      </c>
      <c r="V194" s="404" t="str">
        <f>INDEX([1]CatGlob!$F:$F,MATCH($M194,[1]CatGlob!$C:$C,0))</f>
        <v>RF_ETF</v>
      </c>
      <c r="W194" s="405"/>
      <c r="X194" s="406">
        <v>0</v>
      </c>
      <c r="Y194" s="407">
        <v>0</v>
      </c>
      <c r="Z194" s="408">
        <v>0</v>
      </c>
      <c r="AA194" s="407">
        <v>0</v>
      </c>
      <c r="AB194" s="408">
        <v>0</v>
      </c>
      <c r="AC194" s="407">
        <v>0</v>
      </c>
      <c r="AD194" s="408">
        <v>0</v>
      </c>
      <c r="AE194" s="407">
        <v>0</v>
      </c>
      <c r="AF194" s="408">
        <v>0</v>
      </c>
      <c r="AG194" s="407">
        <v>0</v>
      </c>
      <c r="AI194" s="406">
        <v>0</v>
      </c>
      <c r="AJ194" s="407">
        <v>0</v>
      </c>
      <c r="AK194" s="408">
        <v>0</v>
      </c>
      <c r="AL194" s="407">
        <v>0</v>
      </c>
      <c r="AM194" s="408">
        <v>0</v>
      </c>
      <c r="AN194" s="407">
        <v>0</v>
      </c>
      <c r="AO194" s="408">
        <v>0</v>
      </c>
      <c r="AP194" s="407">
        <v>0</v>
      </c>
      <c r="AQ194" s="408">
        <v>0</v>
      </c>
      <c r="AR194" s="407">
        <v>0</v>
      </c>
      <c r="AT194" s="406">
        <v>0</v>
      </c>
      <c r="AU194" s="407">
        <v>0</v>
      </c>
      <c r="AV194" s="408">
        <v>0</v>
      </c>
      <c r="AW194" s="407">
        <v>0</v>
      </c>
      <c r="AX194" s="408">
        <v>0</v>
      </c>
      <c r="AY194" s="407">
        <v>0</v>
      </c>
      <c r="AZ194" s="408">
        <v>0</v>
      </c>
      <c r="BA194" s="407">
        <v>0</v>
      </c>
      <c r="BB194" s="408">
        <v>0</v>
      </c>
      <c r="BC194" s="407">
        <v>0</v>
      </c>
    </row>
    <row r="195" spans="1:55" x14ac:dyDescent="0.35">
      <c r="A195" s="385" t="str" cm="1">
        <f t="array" ref="A195">IFERROR(_xlfn.IFS(AND(F195="Renta Variable",O195=1),IFERROR(MATCH(B195,[1]RV_Det!C:C,0),"Rev"),AND(J195="Corporativa",O195=1,I195="EM"),IFERROR(MATCH(B195,[1]RF_Corps!B:B,0),"Rev"),AND(F195="Alternativos",O195=1),IFERROR(MATCH(B195,[1]Rep4!C:C,0),"Rev")),"")</f>
        <v/>
      </c>
      <c r="B195" s="394" t="s">
        <v>1089</v>
      </c>
      <c r="C195" s="409" t="s">
        <v>1090</v>
      </c>
      <c r="D195" s="395" t="s">
        <v>1091</v>
      </c>
      <c r="E195" s="396" t="str">
        <f>IF(B195="","",INDEX([1]CatGlob!$S:$S,IFERROR(MATCH(MID(B195,7,1),[1]CatGlob!$R:$R,0),MATCH(MID(B195,1,2),[1]CatGlob!$R:$R,0))))</f>
        <v>DOL</v>
      </c>
      <c r="F195" s="397" t="s">
        <v>442</v>
      </c>
      <c r="G195" s="398" t="s">
        <v>610</v>
      </c>
      <c r="H195" s="399" t="s">
        <v>229</v>
      </c>
      <c r="I195" s="399" t="s">
        <v>328</v>
      </c>
      <c r="J195" s="399" t="s">
        <v>611</v>
      </c>
      <c r="K195" s="396" t="s">
        <v>1032</v>
      </c>
      <c r="L195" s="400" t="str">
        <f>IF(ISERROR(MATCH(M195,M$10:M194,0)),M195,"")</f>
        <v/>
      </c>
      <c r="M195" s="401" t="str">
        <f>IF(B195="","",IF(ISERROR(MATCH(F195&amp;"_"&amp;G195&amp;"_"&amp;H195&amp;"_"&amp;I195&amp;"_"&amp;J195&amp;IF(K195="","","_"&amp;K195),[1]CatGlob!$B:$B,0)),F195&amp;"_"&amp;G195&amp;"_"&amp;H195&amp;"_"&amp;I195&amp;"_"&amp;J195&amp;IF(K195="","","_"&amp;K195),INDEX([1]CatGlob!$C:$C,MATCH(F195&amp;"_"&amp;G195&amp;"_"&amp;H195&amp;"_"&amp;I195&amp;"_"&amp;J195&amp;IF(K195="","","_"&amp;K195),[1]CatGlob!$B:$B,0))))</f>
        <v>HCD_INT_DM_CORP_FMHY</v>
      </c>
      <c r="N195" s="402" t="str">
        <f t="shared" si="7"/>
        <v/>
      </c>
      <c r="O195" s="402" t="str">
        <f t="shared" si="6"/>
        <v/>
      </c>
      <c r="P195" s="401" t="str">
        <f>IF(LEN(B195)&gt;8,INDEX([1]CatGlob!$X:$X,MATCH(M195,[1]CatGlob!$W:$W,0)),"")</f>
        <v>DMHY</v>
      </c>
      <c r="Q195" s="403" t="str">
        <f>INDEX([1]CatGlob!P:P,MATCH(M195,[1]CatGlob!O:O,0))</f>
        <v>RFIG</v>
      </c>
      <c r="R195" s="403" t="s">
        <v>1017</v>
      </c>
      <c r="S195" s="403" t="s">
        <v>1018</v>
      </c>
      <c r="T195" s="403" t="str">
        <f>INDEX([1]CatGlob!$D:$D,MATCH($M195,[1]CatGlob!$C:$C,0))</f>
        <v>RFI</v>
      </c>
      <c r="U195" s="403" t="s">
        <v>602</v>
      </c>
      <c r="V195" s="404" t="str">
        <f>INDEX([1]CatGlob!$F:$F,MATCH($M195,[1]CatGlob!$C:$C,0))</f>
        <v>RF_ETF</v>
      </c>
      <c r="W195" s="405"/>
      <c r="X195" s="406">
        <v>0</v>
      </c>
      <c r="Y195" s="407">
        <v>0</v>
      </c>
      <c r="Z195" s="408">
        <v>0</v>
      </c>
      <c r="AA195" s="407">
        <v>0</v>
      </c>
      <c r="AB195" s="408">
        <v>0</v>
      </c>
      <c r="AC195" s="407">
        <v>0</v>
      </c>
      <c r="AD195" s="408">
        <v>0</v>
      </c>
      <c r="AE195" s="407">
        <v>0</v>
      </c>
      <c r="AF195" s="408">
        <v>0</v>
      </c>
      <c r="AG195" s="407">
        <v>0</v>
      </c>
      <c r="AI195" s="406">
        <v>0</v>
      </c>
      <c r="AJ195" s="407">
        <v>0</v>
      </c>
      <c r="AK195" s="408">
        <v>0</v>
      </c>
      <c r="AL195" s="407">
        <v>0</v>
      </c>
      <c r="AM195" s="408">
        <v>0</v>
      </c>
      <c r="AN195" s="407">
        <v>0</v>
      </c>
      <c r="AO195" s="408">
        <v>0</v>
      </c>
      <c r="AP195" s="407">
        <v>0</v>
      </c>
      <c r="AQ195" s="408">
        <v>0</v>
      </c>
      <c r="AR195" s="407">
        <v>0</v>
      </c>
      <c r="AT195" s="406">
        <v>0</v>
      </c>
      <c r="AU195" s="407">
        <v>0</v>
      </c>
      <c r="AV195" s="408">
        <v>0</v>
      </c>
      <c r="AW195" s="407">
        <v>0</v>
      </c>
      <c r="AX195" s="408">
        <v>0</v>
      </c>
      <c r="AY195" s="407">
        <v>0</v>
      </c>
      <c r="AZ195" s="408">
        <v>0</v>
      </c>
      <c r="BA195" s="407">
        <v>0</v>
      </c>
      <c r="BB195" s="408">
        <v>0</v>
      </c>
      <c r="BC195" s="407">
        <v>0</v>
      </c>
    </row>
    <row r="196" spans="1:55" x14ac:dyDescent="0.35">
      <c r="A196" s="385" t="str" cm="1">
        <f t="array" ref="A196">IFERROR(_xlfn.IFS(AND(F196="Renta Variable",O196=1),IFERROR(MATCH(B196,[1]RV_Det!C:C,0),"Rev"),AND(J196="Corporativa",O196=1,I196="EM"),IFERROR(MATCH(B196,[1]RF_Corps!B:B,0),"Rev"),AND(F196="Alternativos",O196=1),IFERROR(MATCH(B196,[1]Rep4!C:C,0),"Rev")),"")</f>
        <v/>
      </c>
      <c r="B196" s="394" t="s">
        <v>1092</v>
      </c>
      <c r="C196" s="409" t="s">
        <v>1093</v>
      </c>
      <c r="D196" s="395" t="s">
        <v>1094</v>
      </c>
      <c r="E196" s="396" t="str">
        <f>IF(B196="","",INDEX([1]CatGlob!$S:$S,IFERROR(MATCH(MID(B196,7,1),[1]CatGlob!$R:$R,0),MATCH(MID(B196,1,2),[1]CatGlob!$R:$R,0))))</f>
        <v>EUR</v>
      </c>
      <c r="F196" s="397" t="s">
        <v>442</v>
      </c>
      <c r="G196" s="398" t="s">
        <v>610</v>
      </c>
      <c r="H196" s="399" t="s">
        <v>229</v>
      </c>
      <c r="I196" s="399" t="s">
        <v>328</v>
      </c>
      <c r="J196" s="399" t="s">
        <v>611</v>
      </c>
      <c r="K196" s="396" t="s">
        <v>1032</v>
      </c>
      <c r="L196" s="400" t="str">
        <f>IF(ISERROR(MATCH(M196,M$10:M195,0)),M196,"")</f>
        <v/>
      </c>
      <c r="M196" s="401" t="str">
        <f>IF(B196="","",IF(ISERROR(MATCH(F196&amp;"_"&amp;G196&amp;"_"&amp;H196&amp;"_"&amp;I196&amp;"_"&amp;J196&amp;IF(K196="","","_"&amp;K196),[1]CatGlob!$B:$B,0)),F196&amp;"_"&amp;G196&amp;"_"&amp;H196&amp;"_"&amp;I196&amp;"_"&amp;J196&amp;IF(K196="","","_"&amp;K196),INDEX([1]CatGlob!$C:$C,MATCH(F196&amp;"_"&amp;G196&amp;"_"&amp;H196&amp;"_"&amp;I196&amp;"_"&amp;J196&amp;IF(K196="","","_"&amp;K196),[1]CatGlob!$B:$B,0))))</f>
        <v>HCD_INT_DM_CORP_FMHY</v>
      </c>
      <c r="N196" s="402" t="str">
        <f t="shared" si="7"/>
        <v/>
      </c>
      <c r="O196" s="402" t="str">
        <f t="shared" si="6"/>
        <v/>
      </c>
      <c r="P196" s="401" t="str">
        <f>IF(LEN(B196)&gt;8,INDEX([1]CatGlob!$X:$X,MATCH(M196,[1]CatGlob!$W:$W,0)),"")</f>
        <v>DMHY</v>
      </c>
      <c r="Q196" s="403" t="str">
        <f>INDEX([1]CatGlob!P:P,MATCH(M196,[1]CatGlob!O:O,0))</f>
        <v>RFIG</v>
      </c>
      <c r="R196" s="403" t="s">
        <v>1017</v>
      </c>
      <c r="S196" s="403" t="s">
        <v>1018</v>
      </c>
      <c r="T196" s="403" t="str">
        <f>INDEX([1]CatGlob!$D:$D,MATCH($M196,[1]CatGlob!$C:$C,0))</f>
        <v>RFI</v>
      </c>
      <c r="U196" s="403" t="s">
        <v>602</v>
      </c>
      <c r="V196" s="404" t="str">
        <f>INDEX([1]CatGlob!$F:$F,MATCH($M196,[1]CatGlob!$C:$C,0))</f>
        <v>RF_ETF</v>
      </c>
      <c r="W196" s="405"/>
      <c r="X196" s="406">
        <v>0</v>
      </c>
      <c r="Y196" s="407">
        <v>0</v>
      </c>
      <c r="Z196" s="408">
        <v>0</v>
      </c>
      <c r="AA196" s="407">
        <v>0</v>
      </c>
      <c r="AB196" s="408">
        <v>0</v>
      </c>
      <c r="AC196" s="407">
        <v>0</v>
      </c>
      <c r="AD196" s="408">
        <v>0</v>
      </c>
      <c r="AE196" s="407">
        <v>0</v>
      </c>
      <c r="AF196" s="408">
        <v>0</v>
      </c>
      <c r="AG196" s="407">
        <v>0</v>
      </c>
      <c r="AI196" s="406">
        <v>0</v>
      </c>
      <c r="AJ196" s="407">
        <v>0</v>
      </c>
      <c r="AK196" s="408">
        <v>0</v>
      </c>
      <c r="AL196" s="407">
        <v>0</v>
      </c>
      <c r="AM196" s="408">
        <v>0</v>
      </c>
      <c r="AN196" s="407">
        <v>0</v>
      </c>
      <c r="AO196" s="408">
        <v>0</v>
      </c>
      <c r="AP196" s="407">
        <v>0</v>
      </c>
      <c r="AQ196" s="408">
        <v>0</v>
      </c>
      <c r="AR196" s="407">
        <v>0</v>
      </c>
      <c r="AT196" s="406">
        <v>0</v>
      </c>
      <c r="AU196" s="407">
        <v>0</v>
      </c>
      <c r="AV196" s="408">
        <v>0</v>
      </c>
      <c r="AW196" s="407">
        <v>0</v>
      </c>
      <c r="AX196" s="408">
        <v>0</v>
      </c>
      <c r="AY196" s="407">
        <v>0</v>
      </c>
      <c r="AZ196" s="408">
        <v>0</v>
      </c>
      <c r="BA196" s="407">
        <v>0</v>
      </c>
      <c r="BB196" s="408">
        <v>0</v>
      </c>
      <c r="BC196" s="407">
        <v>0</v>
      </c>
    </row>
    <row r="197" spans="1:55" x14ac:dyDescent="0.35">
      <c r="A197" s="385" t="str" cm="1">
        <f t="array" ref="A197">IFERROR(_xlfn.IFS(AND(F197="Renta Variable",O197=1),IFERROR(MATCH(B197,[1]RV_Det!C:C,0),"Rev"),AND(J197="Corporativa",O197=1,I197="EM"),IFERROR(MATCH(B197,[1]RF_Corps!B:B,0),"Rev"),AND(F197="Alternativos",O197=1),IFERROR(MATCH(B197,[1]Rep4!C:C,0),"Rev")),"")</f>
        <v/>
      </c>
      <c r="B197" s="394" t="s">
        <v>1095</v>
      </c>
      <c r="C197" s="409" t="s">
        <v>1096</v>
      </c>
      <c r="D197" s="395" t="s">
        <v>1097</v>
      </c>
      <c r="E197" s="396" t="str">
        <f>IF(B197="","",INDEX([1]CatGlob!$S:$S,IFERROR(MATCH(MID(B197,7,1),[1]CatGlob!$R:$R,0),MATCH(MID(B197,1,2),[1]CatGlob!$R:$R,0))))</f>
        <v>EUR</v>
      </c>
      <c r="F197" s="397" t="s">
        <v>442</v>
      </c>
      <c r="G197" s="398" t="s">
        <v>610</v>
      </c>
      <c r="H197" s="399" t="s">
        <v>229</v>
      </c>
      <c r="I197" s="399" t="s">
        <v>328</v>
      </c>
      <c r="J197" s="399" t="s">
        <v>611</v>
      </c>
      <c r="K197" s="396" t="s">
        <v>1032</v>
      </c>
      <c r="L197" s="400" t="str">
        <f>IF(ISERROR(MATCH(M197,M$10:M196,0)),M197,"")</f>
        <v/>
      </c>
      <c r="M197" s="401" t="str">
        <f>IF(B197="","",IF(ISERROR(MATCH(F197&amp;"_"&amp;G197&amp;"_"&amp;H197&amp;"_"&amp;I197&amp;"_"&amp;J197&amp;IF(K197="","","_"&amp;K197),[1]CatGlob!$B:$B,0)),F197&amp;"_"&amp;G197&amp;"_"&amp;H197&amp;"_"&amp;I197&amp;"_"&amp;J197&amp;IF(K197="","","_"&amp;K197),INDEX([1]CatGlob!$C:$C,MATCH(F197&amp;"_"&amp;G197&amp;"_"&amp;H197&amp;"_"&amp;I197&amp;"_"&amp;J197&amp;IF(K197="","","_"&amp;K197),[1]CatGlob!$B:$B,0))))</f>
        <v>HCD_INT_DM_CORP_FMHY</v>
      </c>
      <c r="N197" s="402" t="str">
        <f t="shared" si="7"/>
        <v/>
      </c>
      <c r="O197" s="402" t="str">
        <f t="shared" si="6"/>
        <v/>
      </c>
      <c r="P197" s="401" t="str">
        <f>IF(LEN(B197)&gt;8,INDEX([1]CatGlob!$X:$X,MATCH(M197,[1]CatGlob!$W:$W,0)),"")</f>
        <v>DMHY</v>
      </c>
      <c r="Q197" s="403" t="str">
        <f>INDEX([1]CatGlob!P:P,MATCH(M197,[1]CatGlob!O:O,0))</f>
        <v>RFIG</v>
      </c>
      <c r="R197" s="403" t="s">
        <v>1017</v>
      </c>
      <c r="S197" s="403" t="s">
        <v>1018</v>
      </c>
      <c r="T197" s="403" t="str">
        <f>INDEX([1]CatGlob!$D:$D,MATCH($M197,[1]CatGlob!$C:$C,0))</f>
        <v>RFI</v>
      </c>
      <c r="U197" s="403" t="s">
        <v>602</v>
      </c>
      <c r="V197" s="404" t="str">
        <f>INDEX([1]CatGlob!$F:$F,MATCH($M197,[1]CatGlob!$C:$C,0))</f>
        <v>RF_ETF</v>
      </c>
      <c r="W197" s="405"/>
      <c r="X197" s="406">
        <v>0</v>
      </c>
      <c r="Y197" s="407">
        <v>0</v>
      </c>
      <c r="Z197" s="408">
        <v>0</v>
      </c>
      <c r="AA197" s="407">
        <v>0</v>
      </c>
      <c r="AB197" s="408">
        <v>0</v>
      </c>
      <c r="AC197" s="407">
        <v>0</v>
      </c>
      <c r="AD197" s="408">
        <v>0</v>
      </c>
      <c r="AE197" s="407">
        <v>0</v>
      </c>
      <c r="AF197" s="408">
        <v>0</v>
      </c>
      <c r="AG197" s="407">
        <v>0</v>
      </c>
      <c r="AI197" s="406">
        <v>0</v>
      </c>
      <c r="AJ197" s="407">
        <v>0</v>
      </c>
      <c r="AK197" s="408">
        <v>0</v>
      </c>
      <c r="AL197" s="407">
        <v>0</v>
      </c>
      <c r="AM197" s="408">
        <v>0</v>
      </c>
      <c r="AN197" s="407">
        <v>0</v>
      </c>
      <c r="AO197" s="408">
        <v>0</v>
      </c>
      <c r="AP197" s="407">
        <v>0</v>
      </c>
      <c r="AQ197" s="408">
        <v>0</v>
      </c>
      <c r="AR197" s="407">
        <v>0</v>
      </c>
      <c r="AT197" s="406">
        <v>0</v>
      </c>
      <c r="AU197" s="407">
        <v>0</v>
      </c>
      <c r="AV197" s="408">
        <v>0</v>
      </c>
      <c r="AW197" s="407">
        <v>0</v>
      </c>
      <c r="AX197" s="408">
        <v>0</v>
      </c>
      <c r="AY197" s="407">
        <v>0</v>
      </c>
      <c r="AZ197" s="408">
        <v>0</v>
      </c>
      <c r="BA197" s="407">
        <v>0</v>
      </c>
      <c r="BB197" s="408">
        <v>0</v>
      </c>
      <c r="BC197" s="407">
        <v>0</v>
      </c>
    </row>
    <row r="198" spans="1:55" x14ac:dyDescent="0.35">
      <c r="A198" s="385" t="str" cm="1">
        <f t="array" ref="A198">IFERROR(_xlfn.IFS(AND(F198="Renta Variable",O198=1),IFERROR(MATCH(B198,[1]RV_Det!C:C,0),"Rev"),AND(J198="Corporativa",O198=1,I198="EM"),IFERROR(MATCH(B198,[1]RF_Corps!B:B,0),"Rev"),AND(F198="Alternativos",O198=1),IFERROR(MATCH(B198,[1]Rep4!C:C,0),"Rev")),"")</f>
        <v/>
      </c>
      <c r="B198" s="394" t="s">
        <v>1098</v>
      </c>
      <c r="C198" s="409" t="s">
        <v>1099</v>
      </c>
      <c r="D198" s="395" t="s">
        <v>1091</v>
      </c>
      <c r="E198" s="396" t="str">
        <f>IF(B198="","",INDEX([1]CatGlob!$S:$S,IFERROR(MATCH(MID(B198,7,1),[1]CatGlob!$R:$R,0),MATCH(MID(B198,1,2),[1]CatGlob!$R:$R,0))))</f>
        <v>DOL</v>
      </c>
      <c r="F198" s="397" t="s">
        <v>442</v>
      </c>
      <c r="G198" s="398" t="s">
        <v>610</v>
      </c>
      <c r="H198" s="399" t="s">
        <v>229</v>
      </c>
      <c r="I198" s="399" t="s">
        <v>328</v>
      </c>
      <c r="J198" s="399" t="s">
        <v>611</v>
      </c>
      <c r="K198" s="396" t="s">
        <v>1032</v>
      </c>
      <c r="L198" s="400" t="str">
        <f>IF(ISERROR(MATCH(M198,M$10:M197,0)),M198,"")</f>
        <v/>
      </c>
      <c r="M198" s="401" t="str">
        <f>IF(B198="","",IF(ISERROR(MATCH(F198&amp;"_"&amp;G198&amp;"_"&amp;H198&amp;"_"&amp;I198&amp;"_"&amp;J198&amp;IF(K198="","","_"&amp;K198),[1]CatGlob!$B:$B,0)),F198&amp;"_"&amp;G198&amp;"_"&amp;H198&amp;"_"&amp;I198&amp;"_"&amp;J198&amp;IF(K198="","","_"&amp;K198),INDEX([1]CatGlob!$C:$C,MATCH(F198&amp;"_"&amp;G198&amp;"_"&amp;H198&amp;"_"&amp;I198&amp;"_"&amp;J198&amp;IF(K198="","","_"&amp;K198),[1]CatGlob!$B:$B,0))))</f>
        <v>HCD_INT_DM_CORP_FMHY</v>
      </c>
      <c r="N198" s="402" t="str">
        <f t="shared" si="7"/>
        <v>rev</v>
      </c>
      <c r="O198" s="402">
        <f t="shared" si="6"/>
        <v>1</v>
      </c>
      <c r="P198" s="401" t="str">
        <f>IF(LEN(B198)&gt;8,INDEX([1]CatGlob!$X:$X,MATCH(M198,[1]CatGlob!$W:$W,0)),"")</f>
        <v>DMHY</v>
      </c>
      <c r="Q198" s="403" t="str">
        <f>INDEX([1]CatGlob!P:P,MATCH(M198,[1]CatGlob!O:O,0))</f>
        <v>RFIG</v>
      </c>
      <c r="R198" s="403" t="s">
        <v>1017</v>
      </c>
      <c r="S198" s="403" t="s">
        <v>1018</v>
      </c>
      <c r="T198" s="403" t="str">
        <f>INDEX([1]CatGlob!$D:$D,MATCH($M198,[1]CatGlob!$C:$C,0))</f>
        <v>RFI</v>
      </c>
      <c r="U198" s="403" t="s">
        <v>602</v>
      </c>
      <c r="V198" s="404" t="str">
        <f>INDEX([1]CatGlob!$F:$F,MATCH($M198,[1]CatGlob!$C:$C,0))</f>
        <v>RF_ETF</v>
      </c>
      <c r="W198" s="405"/>
      <c r="X198" s="406">
        <v>0</v>
      </c>
      <c r="Y198" s="407">
        <v>0</v>
      </c>
      <c r="Z198" s="408">
        <v>-8.8772385689262806E-8</v>
      </c>
      <c r="AA198" s="407">
        <v>-3.67278429891371E-7</v>
      </c>
      <c r="AB198" s="408">
        <v>0</v>
      </c>
      <c r="AC198" s="407">
        <v>0</v>
      </c>
      <c r="AD198" s="408">
        <v>0</v>
      </c>
      <c r="AE198" s="407">
        <v>0</v>
      </c>
      <c r="AF198" s="408">
        <v>-1.1556840286054E-8</v>
      </c>
      <c r="AG198" s="407">
        <v>-4.7814172411958202E-8</v>
      </c>
      <c r="AI198" s="406">
        <v>0</v>
      </c>
      <c r="AJ198" s="407">
        <v>0</v>
      </c>
      <c r="AK198" s="408">
        <v>0</v>
      </c>
      <c r="AL198" s="407">
        <v>0</v>
      </c>
      <c r="AM198" s="408">
        <v>0</v>
      </c>
      <c r="AN198" s="407">
        <v>0</v>
      </c>
      <c r="AO198" s="408">
        <v>0</v>
      </c>
      <c r="AP198" s="407">
        <v>0</v>
      </c>
      <c r="AQ198" s="408">
        <v>0</v>
      </c>
      <c r="AR198" s="407">
        <v>0</v>
      </c>
      <c r="AT198" s="406">
        <v>0</v>
      </c>
      <c r="AU198" s="407">
        <v>0</v>
      </c>
      <c r="AV198" s="408">
        <v>0</v>
      </c>
      <c r="AW198" s="407">
        <v>0</v>
      </c>
      <c r="AX198" s="408">
        <v>0</v>
      </c>
      <c r="AY198" s="407">
        <v>0</v>
      </c>
      <c r="AZ198" s="408">
        <v>0</v>
      </c>
      <c r="BA198" s="407">
        <v>0</v>
      </c>
      <c r="BB198" s="408">
        <v>0</v>
      </c>
      <c r="BC198" s="407">
        <v>0</v>
      </c>
    </row>
    <row r="199" spans="1:55" x14ac:dyDescent="0.35">
      <c r="A199" s="385" t="str" cm="1">
        <f t="array" ref="A199">IFERROR(_xlfn.IFS(AND(F199="Renta Variable",O199=1),IFERROR(MATCH(B199,[1]RV_Det!C:C,0),"Rev"),AND(J199="Corporativa",O199=1,I199="EM"),IFERROR(MATCH(B199,[1]RF_Corps!B:B,0),"Rev"),AND(F199="Alternativos",O199=1),IFERROR(MATCH(B199,[1]Rep4!C:C,0),"Rev")),"")</f>
        <v/>
      </c>
      <c r="B199" s="394" t="s">
        <v>1100</v>
      </c>
      <c r="C199" s="409" t="s">
        <v>1101</v>
      </c>
      <c r="D199" s="395" t="s">
        <v>1102</v>
      </c>
      <c r="E199" s="396" t="str">
        <f>IF(B199="","",INDEX([1]CatGlob!$S:$S,IFERROR(MATCH(MID(B199,7,1),[1]CatGlob!$R:$R,0),MATCH(MID(B199,1,2),[1]CatGlob!$R:$R,0))))</f>
        <v>EUR</v>
      </c>
      <c r="F199" s="397" t="s">
        <v>442</v>
      </c>
      <c r="G199" s="398" t="s">
        <v>610</v>
      </c>
      <c r="H199" s="399" t="s">
        <v>229</v>
      </c>
      <c r="I199" s="399" t="s">
        <v>328</v>
      </c>
      <c r="J199" s="399" t="s">
        <v>611</v>
      </c>
      <c r="K199" s="396" t="s">
        <v>1032</v>
      </c>
      <c r="L199" s="400" t="str">
        <f>IF(ISERROR(MATCH(M199,M$10:M198,0)),M199,"")</f>
        <v/>
      </c>
      <c r="M199" s="401" t="str">
        <f>IF(B199="","",IF(ISERROR(MATCH(F199&amp;"_"&amp;G199&amp;"_"&amp;H199&amp;"_"&amp;I199&amp;"_"&amp;J199&amp;IF(K199="","","_"&amp;K199),[1]CatGlob!$B:$B,0)),F199&amp;"_"&amp;G199&amp;"_"&amp;H199&amp;"_"&amp;I199&amp;"_"&amp;J199&amp;IF(K199="","","_"&amp;K199),INDEX([1]CatGlob!$C:$C,MATCH(F199&amp;"_"&amp;G199&amp;"_"&amp;H199&amp;"_"&amp;I199&amp;"_"&amp;J199&amp;IF(K199="","","_"&amp;K199),[1]CatGlob!$B:$B,0))))</f>
        <v>HCD_INT_DM_CORP_FMHY</v>
      </c>
      <c r="N199" s="402" t="str">
        <f t="shared" si="7"/>
        <v>rev</v>
      </c>
      <c r="O199" s="402">
        <f t="shared" si="6"/>
        <v>1</v>
      </c>
      <c r="P199" s="401" t="str">
        <f>IF(LEN(B199)&gt;8,INDEX([1]CatGlob!$X:$X,MATCH(M199,[1]CatGlob!$W:$W,0)),"")</f>
        <v>DMHY</v>
      </c>
      <c r="Q199" s="403" t="str">
        <f>INDEX([1]CatGlob!P:P,MATCH(M199,[1]CatGlob!O:O,0))</f>
        <v>RFIG</v>
      </c>
      <c r="R199" s="403" t="s">
        <v>1017</v>
      </c>
      <c r="S199" s="403" t="s">
        <v>1018</v>
      </c>
      <c r="T199" s="403" t="str">
        <f>INDEX([1]CatGlob!$D:$D,MATCH($M199,[1]CatGlob!$C:$C,0))</f>
        <v>RFI</v>
      </c>
      <c r="U199" s="403" t="s">
        <v>602</v>
      </c>
      <c r="V199" s="404" t="str">
        <f>INDEX([1]CatGlob!$F:$F,MATCH($M199,[1]CatGlob!$C:$C,0))</f>
        <v>RF_ETF</v>
      </c>
      <c r="W199" s="405"/>
      <c r="X199" s="406">
        <v>0</v>
      </c>
      <c r="Y199" s="407">
        <v>0</v>
      </c>
      <c r="Z199" s="408">
        <v>-2.98264049387626E-4</v>
      </c>
      <c r="AA199" s="407">
        <v>-3.7174309941434601E-3</v>
      </c>
      <c r="AB199" s="408">
        <v>0</v>
      </c>
      <c r="AC199" s="407">
        <v>0</v>
      </c>
      <c r="AD199" s="408">
        <v>0</v>
      </c>
      <c r="AE199" s="407">
        <v>0</v>
      </c>
      <c r="AF199" s="408">
        <v>-3.8829529645742497E-5</v>
      </c>
      <c r="AG199" s="407">
        <v>-4.8395405778690502E-4</v>
      </c>
      <c r="AI199" s="406">
        <v>0</v>
      </c>
      <c r="AJ199" s="407">
        <v>0</v>
      </c>
      <c r="AK199" s="408">
        <v>0</v>
      </c>
      <c r="AL199" s="407">
        <v>0</v>
      </c>
      <c r="AM199" s="408">
        <v>0</v>
      </c>
      <c r="AN199" s="407">
        <v>0</v>
      </c>
      <c r="AO199" s="408">
        <v>0</v>
      </c>
      <c r="AP199" s="407">
        <v>0</v>
      </c>
      <c r="AQ199" s="408">
        <v>0</v>
      </c>
      <c r="AR199" s="407">
        <v>0</v>
      </c>
      <c r="AT199" s="406">
        <v>0</v>
      </c>
      <c r="AU199" s="407">
        <v>0</v>
      </c>
      <c r="AV199" s="408">
        <v>0</v>
      </c>
      <c r="AW199" s="407">
        <v>0</v>
      </c>
      <c r="AX199" s="408">
        <v>0</v>
      </c>
      <c r="AY199" s="407">
        <v>0</v>
      </c>
      <c r="AZ199" s="408">
        <v>0</v>
      </c>
      <c r="BA199" s="407">
        <v>0</v>
      </c>
      <c r="BB199" s="408">
        <v>0</v>
      </c>
      <c r="BC199" s="407">
        <v>0</v>
      </c>
    </row>
    <row r="200" spans="1:55" x14ac:dyDescent="0.35">
      <c r="A200" s="385" t="str" cm="1">
        <f t="array" ref="A200">IFERROR(_xlfn.IFS(AND(F200="Renta Variable",O200=1),IFERROR(MATCH(B200,[1]RV_Det!C:C,0),"Rev"),AND(J200="Corporativa",O200=1,I200="EM"),IFERROR(MATCH(B200,[1]RF_Corps!B:B,0),"Rev"),AND(F200="Alternativos",O200=1),IFERROR(MATCH(B200,[1]Rep4!C:C,0),"Rev")),"")</f>
        <v/>
      </c>
      <c r="B200" s="394" t="s">
        <v>1103</v>
      </c>
      <c r="C200" s="409" t="s">
        <v>1104</v>
      </c>
      <c r="D200" s="395" t="s">
        <v>1105</v>
      </c>
      <c r="E200" s="396" t="str">
        <f>IF(B200="","",INDEX([1]CatGlob!$S:$S,IFERROR(MATCH(MID(B200,7,1),[1]CatGlob!$R:$R,0),MATCH(MID(B200,1,2),[1]CatGlob!$R:$R,0))))</f>
        <v>EUR</v>
      </c>
      <c r="F200" s="397" t="s">
        <v>442</v>
      </c>
      <c r="G200" s="398" t="s">
        <v>610</v>
      </c>
      <c r="H200" s="399" t="s">
        <v>229</v>
      </c>
      <c r="I200" s="399" t="s">
        <v>328</v>
      </c>
      <c r="J200" s="399" t="s">
        <v>611</v>
      </c>
      <c r="K200" s="396" t="s">
        <v>1032</v>
      </c>
      <c r="L200" s="400" t="str">
        <f>IF(ISERROR(MATCH(M200,M$10:M199,0)),M200,"")</f>
        <v/>
      </c>
      <c r="M200" s="401" t="str">
        <f>IF(B200="","",IF(ISERROR(MATCH(F200&amp;"_"&amp;G200&amp;"_"&amp;H200&amp;"_"&amp;I200&amp;"_"&amp;J200&amp;IF(K200="","","_"&amp;K200),[1]CatGlob!$B:$B,0)),F200&amp;"_"&amp;G200&amp;"_"&amp;H200&amp;"_"&amp;I200&amp;"_"&amp;J200&amp;IF(K200="","","_"&amp;K200),INDEX([1]CatGlob!$C:$C,MATCH(F200&amp;"_"&amp;G200&amp;"_"&amp;H200&amp;"_"&amp;I200&amp;"_"&amp;J200&amp;IF(K200="","","_"&amp;K200),[1]CatGlob!$B:$B,0))))</f>
        <v>HCD_INT_DM_CORP_FMHY</v>
      </c>
      <c r="N200" s="402" t="str">
        <f t="shared" si="7"/>
        <v/>
      </c>
      <c r="O200" s="402" t="str">
        <f t="shared" si="6"/>
        <v/>
      </c>
      <c r="P200" s="401" t="str">
        <f>IF(LEN(B200)&gt;8,INDEX([1]CatGlob!$X:$X,MATCH(M200,[1]CatGlob!$W:$W,0)),"")</f>
        <v>DMHY</v>
      </c>
      <c r="Q200" s="403" t="str">
        <f>INDEX([1]CatGlob!P:P,MATCH(M200,[1]CatGlob!O:O,0))</f>
        <v>RFIG</v>
      </c>
      <c r="R200" s="403" t="s">
        <v>1017</v>
      </c>
      <c r="S200" s="403" t="s">
        <v>1018</v>
      </c>
      <c r="T200" s="403" t="str">
        <f>INDEX([1]CatGlob!$D:$D,MATCH($M200,[1]CatGlob!$C:$C,0))</f>
        <v>RFI</v>
      </c>
      <c r="U200" s="403" t="s">
        <v>602</v>
      </c>
      <c r="V200" s="404" t="str">
        <f>INDEX([1]CatGlob!$F:$F,MATCH($M200,[1]CatGlob!$C:$C,0))</f>
        <v>RF_ETF</v>
      </c>
      <c r="W200" s="405"/>
      <c r="X200" s="406">
        <v>0</v>
      </c>
      <c r="Y200" s="407">
        <v>0</v>
      </c>
      <c r="Z200" s="408">
        <v>0</v>
      </c>
      <c r="AA200" s="407">
        <v>0</v>
      </c>
      <c r="AB200" s="408">
        <v>0</v>
      </c>
      <c r="AC200" s="407">
        <v>0</v>
      </c>
      <c r="AD200" s="408">
        <v>0</v>
      </c>
      <c r="AE200" s="407">
        <v>0</v>
      </c>
      <c r="AF200" s="408">
        <v>0</v>
      </c>
      <c r="AG200" s="407">
        <v>0</v>
      </c>
      <c r="AI200" s="406">
        <v>0</v>
      </c>
      <c r="AJ200" s="407">
        <v>0</v>
      </c>
      <c r="AK200" s="408">
        <v>0</v>
      </c>
      <c r="AL200" s="407">
        <v>0</v>
      </c>
      <c r="AM200" s="408">
        <v>0</v>
      </c>
      <c r="AN200" s="407">
        <v>0</v>
      </c>
      <c r="AO200" s="408">
        <v>0</v>
      </c>
      <c r="AP200" s="407">
        <v>0</v>
      </c>
      <c r="AQ200" s="408">
        <v>0</v>
      </c>
      <c r="AR200" s="407">
        <v>0</v>
      </c>
      <c r="AT200" s="406">
        <v>0</v>
      </c>
      <c r="AU200" s="407">
        <v>0</v>
      </c>
      <c r="AV200" s="408">
        <v>0</v>
      </c>
      <c r="AW200" s="407">
        <v>0</v>
      </c>
      <c r="AX200" s="408">
        <v>0</v>
      </c>
      <c r="AY200" s="407">
        <v>0</v>
      </c>
      <c r="AZ200" s="408">
        <v>0</v>
      </c>
      <c r="BA200" s="407">
        <v>0</v>
      </c>
      <c r="BB200" s="408">
        <v>0</v>
      </c>
      <c r="BC200" s="407">
        <v>0</v>
      </c>
    </row>
    <row r="201" spans="1:55" x14ac:dyDescent="0.35">
      <c r="A201" s="385" t="str" cm="1">
        <f t="array" ref="A201">IFERROR(_xlfn.IFS(AND(F201="Renta Variable",O201=1),IFERROR(MATCH(B201,[1]RV_Det!C:C,0),"Rev"),AND(J201="Corporativa",O201=1,I201="EM"),IFERROR(MATCH(B201,[1]RF_Corps!B:B,0),"Rev"),AND(F201="Alternativos",O201=1),IFERROR(MATCH(B201,[1]Rep4!C:C,0),"Rev")),"")</f>
        <v/>
      </c>
      <c r="B201" s="394" t="s">
        <v>1106</v>
      </c>
      <c r="C201" s="409" t="s">
        <v>1107</v>
      </c>
      <c r="D201" s="395" t="s">
        <v>1108</v>
      </c>
      <c r="E201" s="396" t="str">
        <f>IF(B201="","",INDEX([1]CatGlob!$S:$S,IFERROR(MATCH(MID(B201,7,1),[1]CatGlob!$R:$R,0),MATCH(MID(B201,1,2),[1]CatGlob!$R:$R,0))))</f>
        <v>DOL</v>
      </c>
      <c r="F201" s="397" t="s">
        <v>442</v>
      </c>
      <c r="G201" s="398" t="s">
        <v>610</v>
      </c>
      <c r="H201" s="399" t="s">
        <v>229</v>
      </c>
      <c r="I201" s="399" t="s">
        <v>328</v>
      </c>
      <c r="J201" s="399" t="s">
        <v>611</v>
      </c>
      <c r="K201" s="396" t="s">
        <v>1032</v>
      </c>
      <c r="L201" s="400" t="str">
        <f>IF(ISERROR(MATCH(M201,M$10:M200,0)),M201,"")</f>
        <v/>
      </c>
      <c r="M201" s="401" t="str">
        <f>IF(B201="","",IF(ISERROR(MATCH(F201&amp;"_"&amp;G201&amp;"_"&amp;H201&amp;"_"&amp;I201&amp;"_"&amp;J201&amp;IF(K201="","","_"&amp;K201),[1]CatGlob!$B:$B,0)),F201&amp;"_"&amp;G201&amp;"_"&amp;H201&amp;"_"&amp;I201&amp;"_"&amp;J201&amp;IF(K201="","","_"&amp;K201),INDEX([1]CatGlob!$C:$C,MATCH(F201&amp;"_"&amp;G201&amp;"_"&amp;H201&amp;"_"&amp;I201&amp;"_"&amp;J201&amp;IF(K201="","","_"&amp;K201),[1]CatGlob!$B:$B,0))))</f>
        <v>HCD_INT_DM_CORP_FMHY</v>
      </c>
      <c r="N201" s="402" t="str">
        <f t="shared" si="7"/>
        <v/>
      </c>
      <c r="O201" s="402" t="str">
        <f t="shared" si="6"/>
        <v/>
      </c>
      <c r="P201" s="401" t="str">
        <f>IF(LEN(B201)&gt;8,INDEX([1]CatGlob!$X:$X,MATCH(M201,[1]CatGlob!$W:$W,0)),"")</f>
        <v>DMHY</v>
      </c>
      <c r="Q201" s="403" t="str">
        <f>INDEX([1]CatGlob!P:P,MATCH(M201,[1]CatGlob!O:O,0))</f>
        <v>RFIG</v>
      </c>
      <c r="R201" s="403" t="s">
        <v>1017</v>
      </c>
      <c r="S201" s="403" t="s">
        <v>1018</v>
      </c>
      <c r="T201" s="403" t="str">
        <f>INDEX([1]CatGlob!$D:$D,MATCH($M201,[1]CatGlob!$C:$C,0))</f>
        <v>RFI</v>
      </c>
      <c r="U201" s="403" t="s">
        <v>602</v>
      </c>
      <c r="V201" s="404" t="str">
        <f>INDEX([1]CatGlob!$F:$F,MATCH($M201,[1]CatGlob!$C:$C,0))</f>
        <v>RF_ETF</v>
      </c>
      <c r="W201" s="405"/>
      <c r="X201" s="406">
        <v>0</v>
      </c>
      <c r="Y201" s="407">
        <v>0</v>
      </c>
      <c r="Z201" s="408">
        <v>0</v>
      </c>
      <c r="AA201" s="407">
        <v>0</v>
      </c>
      <c r="AB201" s="408">
        <v>0</v>
      </c>
      <c r="AC201" s="407">
        <v>0</v>
      </c>
      <c r="AD201" s="408">
        <v>0</v>
      </c>
      <c r="AE201" s="407">
        <v>0</v>
      </c>
      <c r="AF201" s="408">
        <v>0</v>
      </c>
      <c r="AG201" s="407">
        <v>0</v>
      </c>
      <c r="AI201" s="406">
        <v>0</v>
      </c>
      <c r="AJ201" s="407">
        <v>0</v>
      </c>
      <c r="AK201" s="408">
        <v>0</v>
      </c>
      <c r="AL201" s="407">
        <v>0</v>
      </c>
      <c r="AM201" s="408">
        <v>0</v>
      </c>
      <c r="AN201" s="407">
        <v>0</v>
      </c>
      <c r="AO201" s="408">
        <v>0</v>
      </c>
      <c r="AP201" s="407">
        <v>0</v>
      </c>
      <c r="AQ201" s="408">
        <v>0</v>
      </c>
      <c r="AR201" s="407">
        <v>0</v>
      </c>
      <c r="AT201" s="406">
        <v>0</v>
      </c>
      <c r="AU201" s="407">
        <v>0</v>
      </c>
      <c r="AV201" s="408">
        <v>0</v>
      </c>
      <c r="AW201" s="407">
        <v>0</v>
      </c>
      <c r="AX201" s="408">
        <v>0</v>
      </c>
      <c r="AY201" s="407">
        <v>0</v>
      </c>
      <c r="AZ201" s="408">
        <v>0</v>
      </c>
      <c r="BA201" s="407">
        <v>0</v>
      </c>
      <c r="BB201" s="408">
        <v>0</v>
      </c>
      <c r="BC201" s="407">
        <v>0</v>
      </c>
    </row>
    <row r="202" spans="1:55" x14ac:dyDescent="0.35">
      <c r="A202" s="385" t="str" cm="1">
        <f t="array" ref="A202">IFERROR(_xlfn.IFS(AND(F202="Renta Variable",O202=1),IFERROR(MATCH(B202,[1]RV_Det!C:C,0),"Rev"),AND(J202="Corporativa",O202=1,I202="EM"),IFERROR(MATCH(B202,[1]RF_Corps!B:B,0),"Rev"),AND(F202="Alternativos",O202=1),IFERROR(MATCH(B202,[1]Rep4!C:C,0),"Rev")),"")</f>
        <v/>
      </c>
      <c r="B202" s="394" t="s">
        <v>1109</v>
      </c>
      <c r="C202" s="409" t="s">
        <v>1110</v>
      </c>
      <c r="D202" s="395" t="s">
        <v>1111</v>
      </c>
      <c r="E202" s="396" t="str">
        <f>IF(B202="","",INDEX([1]CatGlob!$S:$S,IFERROR(MATCH(MID(B202,7,1),[1]CatGlob!$R:$R,0),MATCH(MID(B202,1,2),[1]CatGlob!$R:$R,0))))</f>
        <v>DOL</v>
      </c>
      <c r="F202" s="397" t="s">
        <v>442</v>
      </c>
      <c r="G202" s="398" t="s">
        <v>610</v>
      </c>
      <c r="H202" s="399" t="s">
        <v>229</v>
      </c>
      <c r="I202" s="399" t="s">
        <v>328</v>
      </c>
      <c r="J202" s="399" t="s">
        <v>611</v>
      </c>
      <c r="K202" s="396" t="s">
        <v>1032</v>
      </c>
      <c r="L202" s="400" t="str">
        <f>IF(ISERROR(MATCH(M202,M$10:M201,0)),M202,"")</f>
        <v/>
      </c>
      <c r="M202" s="401" t="str">
        <f>IF(B202="","",IF(ISERROR(MATCH(F202&amp;"_"&amp;G202&amp;"_"&amp;H202&amp;"_"&amp;I202&amp;"_"&amp;J202&amp;IF(K202="","","_"&amp;K202),[1]CatGlob!$B:$B,0)),F202&amp;"_"&amp;G202&amp;"_"&amp;H202&amp;"_"&amp;I202&amp;"_"&amp;J202&amp;IF(K202="","","_"&amp;K202),INDEX([1]CatGlob!$C:$C,MATCH(F202&amp;"_"&amp;G202&amp;"_"&amp;H202&amp;"_"&amp;I202&amp;"_"&amp;J202&amp;IF(K202="","","_"&amp;K202),[1]CatGlob!$B:$B,0))))</f>
        <v>HCD_INT_DM_CORP_FMHY</v>
      </c>
      <c r="N202" s="402" t="str">
        <f t="shared" si="7"/>
        <v/>
      </c>
      <c r="O202" s="402" t="str">
        <f t="shared" si="6"/>
        <v/>
      </c>
      <c r="P202" s="401" t="str">
        <f>IF(LEN(B202)&gt;8,INDEX([1]CatGlob!$X:$X,MATCH(M202,[1]CatGlob!$W:$W,0)),"")</f>
        <v>DMHY</v>
      </c>
      <c r="Q202" s="403" t="str">
        <f>INDEX([1]CatGlob!P:P,MATCH(M202,[1]CatGlob!O:O,0))</f>
        <v>RFIG</v>
      </c>
      <c r="R202" s="403" t="s">
        <v>1017</v>
      </c>
      <c r="S202" s="403" t="s">
        <v>1018</v>
      </c>
      <c r="T202" s="403" t="str">
        <f>INDEX([1]CatGlob!$D:$D,MATCH($M202,[1]CatGlob!$C:$C,0))</f>
        <v>RFI</v>
      </c>
      <c r="U202" s="403" t="s">
        <v>602</v>
      </c>
      <c r="V202" s="404" t="str">
        <f>INDEX([1]CatGlob!$F:$F,MATCH($M202,[1]CatGlob!$C:$C,0))</f>
        <v>RF_ETF</v>
      </c>
      <c r="W202" s="405"/>
      <c r="X202" s="406">
        <v>0</v>
      </c>
      <c r="Y202" s="407">
        <v>0</v>
      </c>
      <c r="Z202" s="408">
        <v>0</v>
      </c>
      <c r="AA202" s="407">
        <v>0</v>
      </c>
      <c r="AB202" s="408">
        <v>0</v>
      </c>
      <c r="AC202" s="407">
        <v>0</v>
      </c>
      <c r="AD202" s="408">
        <v>0</v>
      </c>
      <c r="AE202" s="407">
        <v>0</v>
      </c>
      <c r="AF202" s="408">
        <v>0</v>
      </c>
      <c r="AG202" s="407">
        <v>0</v>
      </c>
      <c r="AI202" s="406">
        <v>0</v>
      </c>
      <c r="AJ202" s="407">
        <v>0</v>
      </c>
      <c r="AK202" s="408">
        <v>0</v>
      </c>
      <c r="AL202" s="407">
        <v>0</v>
      </c>
      <c r="AM202" s="408">
        <v>0</v>
      </c>
      <c r="AN202" s="407">
        <v>0</v>
      </c>
      <c r="AO202" s="408">
        <v>0</v>
      </c>
      <c r="AP202" s="407">
        <v>0</v>
      </c>
      <c r="AQ202" s="408">
        <v>0</v>
      </c>
      <c r="AR202" s="407">
        <v>0</v>
      </c>
      <c r="AT202" s="406">
        <v>0</v>
      </c>
      <c r="AU202" s="407">
        <v>0</v>
      </c>
      <c r="AV202" s="408">
        <v>0</v>
      </c>
      <c r="AW202" s="407">
        <v>0</v>
      </c>
      <c r="AX202" s="408">
        <v>0</v>
      </c>
      <c r="AY202" s="407">
        <v>0</v>
      </c>
      <c r="AZ202" s="408">
        <v>0</v>
      </c>
      <c r="BA202" s="407">
        <v>0</v>
      </c>
      <c r="BB202" s="408">
        <v>0</v>
      </c>
      <c r="BC202" s="407">
        <v>0</v>
      </c>
    </row>
    <row r="203" spans="1:55" x14ac:dyDescent="0.35">
      <c r="A203" s="385" t="str" cm="1">
        <f t="array" ref="A203">IFERROR(_xlfn.IFS(AND(F203="Renta Variable",O203=1),IFERROR(MATCH(B203,[1]RV_Det!C:C,0),"Rev"),AND(J203="Corporativa",O203=1,I203="EM"),IFERROR(MATCH(B203,[1]RF_Corps!B:B,0),"Rev"),AND(F203="Alternativos",O203=1),IFERROR(MATCH(B203,[1]Rep4!C:C,0),"Rev")),"")</f>
        <v/>
      </c>
      <c r="B203" s="394" t="s">
        <v>1112</v>
      </c>
      <c r="C203" s="409" t="s">
        <v>1113</v>
      </c>
      <c r="D203" s="395" t="s">
        <v>1114</v>
      </c>
      <c r="E203" s="396" t="str">
        <f>IF(B203="","",INDEX([1]CatGlob!$S:$S,IFERROR(MATCH(MID(B203,7,1),[1]CatGlob!$R:$R,0),MATCH(MID(B203,1,2),[1]CatGlob!$R:$R,0))))</f>
        <v>DOL</v>
      </c>
      <c r="F203" s="397" t="s">
        <v>442</v>
      </c>
      <c r="G203" s="398" t="s">
        <v>610</v>
      </c>
      <c r="H203" s="399" t="s">
        <v>229</v>
      </c>
      <c r="I203" s="399" t="s">
        <v>328</v>
      </c>
      <c r="J203" s="399" t="s">
        <v>611</v>
      </c>
      <c r="K203" s="396" t="s">
        <v>1032</v>
      </c>
      <c r="L203" s="400" t="str">
        <f>IF(ISERROR(MATCH(M203,M$10:M202,0)),M203,"")</f>
        <v/>
      </c>
      <c r="M203" s="401" t="str">
        <f>IF(B203="","",IF(ISERROR(MATCH(F203&amp;"_"&amp;G203&amp;"_"&amp;H203&amp;"_"&amp;I203&amp;"_"&amp;J203&amp;IF(K203="","","_"&amp;K203),[1]CatGlob!$B:$B,0)),F203&amp;"_"&amp;G203&amp;"_"&amp;H203&amp;"_"&amp;I203&amp;"_"&amp;J203&amp;IF(K203="","","_"&amp;K203),INDEX([1]CatGlob!$C:$C,MATCH(F203&amp;"_"&amp;G203&amp;"_"&amp;H203&amp;"_"&amp;I203&amp;"_"&amp;J203&amp;IF(K203="","","_"&amp;K203),[1]CatGlob!$B:$B,0))))</f>
        <v>HCD_INT_DM_CORP_FMHY</v>
      </c>
      <c r="N203" s="402" t="str">
        <f t="shared" si="7"/>
        <v/>
      </c>
      <c r="O203" s="402" t="str">
        <f t="shared" ref="O203:O266" si="8">IF(SUM(ABS(AF203),ABS(AQ203),ABS(BB203))&lt;&gt;0,1,"")</f>
        <v/>
      </c>
      <c r="P203" s="401" t="str">
        <f>IF(LEN(B203)&gt;8,INDEX([1]CatGlob!$X:$X,MATCH(M203,[1]CatGlob!$W:$W,0)),"")</f>
        <v>DMHY</v>
      </c>
      <c r="Q203" s="403" t="str">
        <f>INDEX([1]CatGlob!P:P,MATCH(M203,[1]CatGlob!O:O,0))</f>
        <v>RFIG</v>
      </c>
      <c r="R203" s="403" t="s">
        <v>1017</v>
      </c>
      <c r="S203" s="403" t="s">
        <v>1018</v>
      </c>
      <c r="T203" s="403" t="str">
        <f>INDEX([1]CatGlob!$D:$D,MATCH($M203,[1]CatGlob!$C:$C,0))</f>
        <v>RFI</v>
      </c>
      <c r="U203" s="403" t="s">
        <v>602</v>
      </c>
      <c r="V203" s="404" t="str">
        <f>INDEX([1]CatGlob!$F:$F,MATCH($M203,[1]CatGlob!$C:$C,0))</f>
        <v>RF_ETF</v>
      </c>
      <c r="W203" s="405"/>
      <c r="X203" s="406">
        <v>0</v>
      </c>
      <c r="Y203" s="407">
        <v>0</v>
      </c>
      <c r="Z203" s="408">
        <v>0</v>
      </c>
      <c r="AA203" s="407">
        <v>0</v>
      </c>
      <c r="AB203" s="408">
        <v>0</v>
      </c>
      <c r="AC203" s="407">
        <v>0</v>
      </c>
      <c r="AD203" s="408">
        <v>0</v>
      </c>
      <c r="AE203" s="407">
        <v>0</v>
      </c>
      <c r="AF203" s="408">
        <v>0</v>
      </c>
      <c r="AG203" s="407">
        <v>0</v>
      </c>
      <c r="AI203" s="406">
        <v>0</v>
      </c>
      <c r="AJ203" s="407">
        <v>0</v>
      </c>
      <c r="AK203" s="408">
        <v>0</v>
      </c>
      <c r="AL203" s="407">
        <v>0</v>
      </c>
      <c r="AM203" s="408">
        <v>0</v>
      </c>
      <c r="AN203" s="407">
        <v>0</v>
      </c>
      <c r="AO203" s="408">
        <v>0</v>
      </c>
      <c r="AP203" s="407">
        <v>0</v>
      </c>
      <c r="AQ203" s="408">
        <v>0</v>
      </c>
      <c r="AR203" s="407">
        <v>0</v>
      </c>
      <c r="AT203" s="406">
        <v>0</v>
      </c>
      <c r="AU203" s="407">
        <v>0</v>
      </c>
      <c r="AV203" s="408">
        <v>0</v>
      </c>
      <c r="AW203" s="407">
        <v>0</v>
      </c>
      <c r="AX203" s="408">
        <v>0</v>
      </c>
      <c r="AY203" s="407">
        <v>0</v>
      </c>
      <c r="AZ203" s="408">
        <v>0</v>
      </c>
      <c r="BA203" s="407">
        <v>0</v>
      </c>
      <c r="BB203" s="408">
        <v>0</v>
      </c>
      <c r="BC203" s="407">
        <v>0</v>
      </c>
    </row>
    <row r="204" spans="1:55" x14ac:dyDescent="0.35">
      <c r="A204" s="385" t="str" cm="1">
        <f t="array" ref="A204">IFERROR(_xlfn.IFS(AND(F204="Renta Variable",O204=1),IFERROR(MATCH(B204,[1]RV_Det!C:C,0),"Rev"),AND(J204="Corporativa",O204=1,I204="EM"),IFERROR(MATCH(B204,[1]RF_Corps!B:B,0),"Rev"),AND(F204="Alternativos",O204=1),IFERROR(MATCH(B204,[1]Rep4!C:C,0),"Rev")),"")</f>
        <v/>
      </c>
      <c r="B204" s="394" t="s">
        <v>1115</v>
      </c>
      <c r="C204" s="409" t="s">
        <v>1116</v>
      </c>
      <c r="D204" s="395" t="s">
        <v>1114</v>
      </c>
      <c r="E204" s="396" t="str">
        <f>IF(B204="","",INDEX([1]CatGlob!$S:$S,IFERROR(MATCH(MID(B204,7,1),[1]CatGlob!$R:$R,0),MATCH(MID(B204,1,2),[1]CatGlob!$R:$R,0))))</f>
        <v>DOL</v>
      </c>
      <c r="F204" s="397" t="s">
        <v>442</v>
      </c>
      <c r="G204" s="398" t="s">
        <v>610</v>
      </c>
      <c r="H204" s="399" t="s">
        <v>229</v>
      </c>
      <c r="I204" s="399" t="s">
        <v>328</v>
      </c>
      <c r="J204" s="399" t="s">
        <v>611</v>
      </c>
      <c r="K204" s="396" t="s">
        <v>1032</v>
      </c>
      <c r="L204" s="400" t="str">
        <f>IF(ISERROR(MATCH(M204,M$10:M203,0)),M204,"")</f>
        <v/>
      </c>
      <c r="M204" s="401" t="str">
        <f>IF(B204="","",IF(ISERROR(MATCH(F204&amp;"_"&amp;G204&amp;"_"&amp;H204&amp;"_"&amp;I204&amp;"_"&amp;J204&amp;IF(K204="","","_"&amp;K204),[1]CatGlob!$B:$B,0)),F204&amp;"_"&amp;G204&amp;"_"&amp;H204&amp;"_"&amp;I204&amp;"_"&amp;J204&amp;IF(K204="","","_"&amp;K204),INDEX([1]CatGlob!$C:$C,MATCH(F204&amp;"_"&amp;G204&amp;"_"&amp;H204&amp;"_"&amp;I204&amp;"_"&amp;J204&amp;IF(K204="","","_"&amp;K204),[1]CatGlob!$B:$B,0))))</f>
        <v>HCD_INT_DM_CORP_FMHY</v>
      </c>
      <c r="N204" s="402" t="str">
        <f t="shared" si="7"/>
        <v/>
      </c>
      <c r="O204" s="402" t="str">
        <f t="shared" si="8"/>
        <v/>
      </c>
      <c r="P204" s="401" t="str">
        <f>IF(LEN(B204)&gt;8,INDEX([1]CatGlob!$X:$X,MATCH(M204,[1]CatGlob!$W:$W,0)),"")</f>
        <v>DMHY</v>
      </c>
      <c r="Q204" s="403" t="str">
        <f>INDEX([1]CatGlob!P:P,MATCH(M204,[1]CatGlob!O:O,0))</f>
        <v>RFIG</v>
      </c>
      <c r="R204" s="403" t="s">
        <v>1017</v>
      </c>
      <c r="S204" s="403" t="s">
        <v>1018</v>
      </c>
      <c r="T204" s="403" t="str">
        <f>INDEX([1]CatGlob!$D:$D,MATCH($M204,[1]CatGlob!$C:$C,0))</f>
        <v>RFI</v>
      </c>
      <c r="U204" s="403" t="s">
        <v>602</v>
      </c>
      <c r="V204" s="404" t="str">
        <f>INDEX([1]CatGlob!$F:$F,MATCH($M204,[1]CatGlob!$C:$C,0))</f>
        <v>RF_ETF</v>
      </c>
      <c r="W204" s="405"/>
      <c r="X204" s="406">
        <v>0</v>
      </c>
      <c r="Y204" s="407">
        <v>0</v>
      </c>
      <c r="Z204" s="408">
        <v>0</v>
      </c>
      <c r="AA204" s="407">
        <v>0</v>
      </c>
      <c r="AB204" s="408">
        <v>0</v>
      </c>
      <c r="AC204" s="407">
        <v>0</v>
      </c>
      <c r="AD204" s="408">
        <v>0</v>
      </c>
      <c r="AE204" s="407">
        <v>0</v>
      </c>
      <c r="AF204" s="408">
        <v>0</v>
      </c>
      <c r="AG204" s="407">
        <v>0</v>
      </c>
      <c r="AI204" s="406">
        <v>0</v>
      </c>
      <c r="AJ204" s="407">
        <v>0</v>
      </c>
      <c r="AK204" s="408">
        <v>0</v>
      </c>
      <c r="AL204" s="407">
        <v>0</v>
      </c>
      <c r="AM204" s="408">
        <v>0</v>
      </c>
      <c r="AN204" s="407">
        <v>0</v>
      </c>
      <c r="AO204" s="408">
        <v>0</v>
      </c>
      <c r="AP204" s="407">
        <v>0</v>
      </c>
      <c r="AQ204" s="408">
        <v>0</v>
      </c>
      <c r="AR204" s="407">
        <v>0</v>
      </c>
      <c r="AT204" s="406">
        <v>0</v>
      </c>
      <c r="AU204" s="407">
        <v>0</v>
      </c>
      <c r="AV204" s="408">
        <v>0</v>
      </c>
      <c r="AW204" s="407">
        <v>0</v>
      </c>
      <c r="AX204" s="408">
        <v>0</v>
      </c>
      <c r="AY204" s="407">
        <v>0</v>
      </c>
      <c r="AZ204" s="408">
        <v>0</v>
      </c>
      <c r="BA204" s="407">
        <v>0</v>
      </c>
      <c r="BB204" s="408">
        <v>0</v>
      </c>
      <c r="BC204" s="407">
        <v>0</v>
      </c>
    </row>
    <row r="205" spans="1:55" x14ac:dyDescent="0.35">
      <c r="A205" s="385" t="str" cm="1">
        <f t="array" ref="A205">IFERROR(_xlfn.IFS(AND(F205="Renta Variable",O205=1),IFERROR(MATCH(B205,[1]RV_Det!C:C,0),"Rev"),AND(J205="Corporativa",O205=1,I205="EM"),IFERROR(MATCH(B205,[1]RF_Corps!B:B,0),"Rev"),AND(F205="Alternativos",O205=1),IFERROR(MATCH(B205,[1]Rep4!C:C,0),"Rev")),"")</f>
        <v/>
      </c>
      <c r="B205" s="394" t="s">
        <v>1117</v>
      </c>
      <c r="C205" s="409" t="s">
        <v>1118</v>
      </c>
      <c r="D205" s="395" t="s">
        <v>1119</v>
      </c>
      <c r="E205" s="396" t="str">
        <f>IF(B205="","",INDEX([1]CatGlob!$S:$S,IFERROR(MATCH(MID(B205,7,1),[1]CatGlob!$R:$R,0),MATCH(MID(B205,1,2),[1]CatGlob!$R:$R,0))))</f>
        <v>DOL</v>
      </c>
      <c r="F205" s="397" t="s">
        <v>442</v>
      </c>
      <c r="G205" s="398" t="s">
        <v>610</v>
      </c>
      <c r="H205" s="399" t="s">
        <v>229</v>
      </c>
      <c r="I205" s="399" t="s">
        <v>328</v>
      </c>
      <c r="J205" s="399" t="s">
        <v>611</v>
      </c>
      <c r="K205" s="396" t="s">
        <v>1032</v>
      </c>
      <c r="L205" s="400" t="str">
        <f>IF(ISERROR(MATCH(M205,M$10:M204,0)),M205,"")</f>
        <v/>
      </c>
      <c r="M205" s="401" t="str">
        <f>IF(B205="","",IF(ISERROR(MATCH(F205&amp;"_"&amp;G205&amp;"_"&amp;H205&amp;"_"&amp;I205&amp;"_"&amp;J205&amp;IF(K205="","","_"&amp;K205),[1]CatGlob!$B:$B,0)),F205&amp;"_"&amp;G205&amp;"_"&amp;H205&amp;"_"&amp;I205&amp;"_"&amp;J205&amp;IF(K205="","","_"&amp;K205),INDEX([1]CatGlob!$C:$C,MATCH(F205&amp;"_"&amp;G205&amp;"_"&amp;H205&amp;"_"&amp;I205&amp;"_"&amp;J205&amp;IF(K205="","","_"&amp;K205),[1]CatGlob!$B:$B,0))))</f>
        <v>HCD_INT_DM_CORP_FMHY</v>
      </c>
      <c r="N205" s="402" t="str">
        <f t="shared" si="7"/>
        <v/>
      </c>
      <c r="O205" s="402" t="str">
        <f t="shared" si="8"/>
        <v/>
      </c>
      <c r="P205" s="401" t="str">
        <f>IF(LEN(B205)&gt;8,INDEX([1]CatGlob!$X:$X,MATCH(M205,[1]CatGlob!$W:$W,0)),"")</f>
        <v>DMHY</v>
      </c>
      <c r="Q205" s="403" t="str">
        <f>INDEX([1]CatGlob!P:P,MATCH(M205,[1]CatGlob!O:O,0))</f>
        <v>RFIG</v>
      </c>
      <c r="R205" s="403" t="s">
        <v>601</v>
      </c>
      <c r="S205" s="403" t="s">
        <v>1025</v>
      </c>
      <c r="T205" s="403" t="str">
        <f>INDEX([1]CatGlob!$D:$D,MATCH($M205,[1]CatGlob!$C:$C,0))</f>
        <v>RFI</v>
      </c>
      <c r="U205" s="403" t="s">
        <v>602</v>
      </c>
      <c r="V205" s="404" t="str">
        <f>INDEX([1]CatGlob!$F:$F,MATCH($M205,[1]CatGlob!$C:$C,0))</f>
        <v>RF_ETF</v>
      </c>
      <c r="W205" s="405"/>
      <c r="X205" s="406">
        <v>0</v>
      </c>
      <c r="Y205" s="407">
        <v>0</v>
      </c>
      <c r="Z205" s="408">
        <v>0</v>
      </c>
      <c r="AA205" s="407">
        <v>0</v>
      </c>
      <c r="AB205" s="408">
        <v>0</v>
      </c>
      <c r="AC205" s="407">
        <v>0</v>
      </c>
      <c r="AD205" s="408">
        <v>0</v>
      </c>
      <c r="AE205" s="407">
        <v>0</v>
      </c>
      <c r="AF205" s="408">
        <v>0</v>
      </c>
      <c r="AG205" s="407">
        <v>0</v>
      </c>
      <c r="AI205" s="406">
        <v>0</v>
      </c>
      <c r="AJ205" s="407">
        <v>0</v>
      </c>
      <c r="AK205" s="408">
        <v>0</v>
      </c>
      <c r="AL205" s="407">
        <v>0</v>
      </c>
      <c r="AM205" s="408">
        <v>0</v>
      </c>
      <c r="AN205" s="407">
        <v>0</v>
      </c>
      <c r="AO205" s="408">
        <v>0</v>
      </c>
      <c r="AP205" s="407">
        <v>0</v>
      </c>
      <c r="AQ205" s="408">
        <v>0</v>
      </c>
      <c r="AR205" s="407">
        <v>0</v>
      </c>
      <c r="AT205" s="406">
        <v>0</v>
      </c>
      <c r="AU205" s="407">
        <v>0</v>
      </c>
      <c r="AV205" s="408">
        <v>0</v>
      </c>
      <c r="AW205" s="407">
        <v>0</v>
      </c>
      <c r="AX205" s="408">
        <v>0</v>
      </c>
      <c r="AY205" s="407">
        <v>0</v>
      </c>
      <c r="AZ205" s="408">
        <v>0</v>
      </c>
      <c r="BA205" s="407">
        <v>0</v>
      </c>
      <c r="BB205" s="408">
        <v>0</v>
      </c>
      <c r="BC205" s="407">
        <v>0</v>
      </c>
    </row>
    <row r="206" spans="1:55" x14ac:dyDescent="0.35">
      <c r="A206" s="385" t="str" cm="1">
        <f t="array" ref="A206">IFERROR(_xlfn.IFS(AND(F206="Renta Variable",O206=1),IFERROR(MATCH(B206,[1]RV_Det!C:C,0),"Rev"),AND(J206="Corporativa",O206=1,I206="EM"),IFERROR(MATCH(B206,[1]RF_Corps!B:B,0),"Rev"),AND(F206="Alternativos",O206=1),IFERROR(MATCH(B206,[1]Rep4!C:C,0),"Rev")),"")</f>
        <v/>
      </c>
      <c r="B206" s="394" t="s">
        <v>1120</v>
      </c>
      <c r="C206" s="409" t="s">
        <v>1121</v>
      </c>
      <c r="D206" s="395" t="s">
        <v>1122</v>
      </c>
      <c r="E206" s="396" t="str">
        <f>IF(B206="","",INDEX([1]CatGlob!$S:$S,IFERROR(MATCH(MID(B206,7,1),[1]CatGlob!$R:$R,0),MATCH(MID(B206,1,2),[1]CatGlob!$R:$R,0))))</f>
        <v>EUR</v>
      </c>
      <c r="F206" s="397" t="s">
        <v>442</v>
      </c>
      <c r="G206" s="398" t="s">
        <v>610</v>
      </c>
      <c r="H206" s="399" t="s">
        <v>229</v>
      </c>
      <c r="I206" s="399" t="s">
        <v>328</v>
      </c>
      <c r="J206" s="399" t="s">
        <v>611</v>
      </c>
      <c r="K206" s="396" t="s">
        <v>1032</v>
      </c>
      <c r="L206" s="400" t="str">
        <f>IF(ISERROR(MATCH(M206,M$10:M205,0)),M206,"")</f>
        <v/>
      </c>
      <c r="M206" s="401" t="str">
        <f>IF(B206="","",IF(ISERROR(MATCH(F206&amp;"_"&amp;G206&amp;"_"&amp;H206&amp;"_"&amp;I206&amp;"_"&amp;J206&amp;IF(K206="","","_"&amp;K206),[1]CatGlob!$B:$B,0)),F206&amp;"_"&amp;G206&amp;"_"&amp;H206&amp;"_"&amp;I206&amp;"_"&amp;J206&amp;IF(K206="","","_"&amp;K206),INDEX([1]CatGlob!$C:$C,MATCH(F206&amp;"_"&amp;G206&amp;"_"&amp;H206&amp;"_"&amp;I206&amp;"_"&amp;J206&amp;IF(K206="","","_"&amp;K206),[1]CatGlob!$B:$B,0))))</f>
        <v>HCD_INT_DM_CORP_FMHY</v>
      </c>
      <c r="N206" s="402" t="str">
        <f t="shared" ref="N206:N269" si="9">+IF(AND(F206="Renta Fija",SUM(ABS(AF206),ABS(AQ206),ABS(BB206))&lt;&gt;0),IF(GG206&lt;&gt;0,"","rev"),"")</f>
        <v/>
      </c>
      <c r="O206" s="402" t="str">
        <f t="shared" si="8"/>
        <v/>
      </c>
      <c r="P206" s="401" t="str">
        <f>IF(LEN(B206)&gt;8,INDEX([1]CatGlob!$X:$X,MATCH(M206,[1]CatGlob!$W:$W,0)),"")</f>
        <v>DMHY</v>
      </c>
      <c r="Q206" s="403" t="str">
        <f>INDEX([1]CatGlob!P:P,MATCH(M206,[1]CatGlob!O:O,0))</f>
        <v>RFIG</v>
      </c>
      <c r="R206" s="403" t="s">
        <v>1017</v>
      </c>
      <c r="S206" s="403" t="s">
        <v>1018</v>
      </c>
      <c r="T206" s="403" t="str">
        <f>INDEX([1]CatGlob!$D:$D,MATCH($M206,[1]CatGlob!$C:$C,0))</f>
        <v>RFI</v>
      </c>
      <c r="U206" s="403" t="s">
        <v>602</v>
      </c>
      <c r="V206" s="404" t="str">
        <f>INDEX([1]CatGlob!$F:$F,MATCH($M206,[1]CatGlob!$C:$C,0))</f>
        <v>RF_ETF</v>
      </c>
      <c r="W206" s="405"/>
      <c r="X206" s="406">
        <v>0</v>
      </c>
      <c r="Y206" s="407">
        <v>0</v>
      </c>
      <c r="Z206" s="408">
        <v>0</v>
      </c>
      <c r="AA206" s="407">
        <v>0</v>
      </c>
      <c r="AB206" s="408">
        <v>0</v>
      </c>
      <c r="AC206" s="407">
        <v>0</v>
      </c>
      <c r="AD206" s="408">
        <v>0</v>
      </c>
      <c r="AE206" s="407">
        <v>0</v>
      </c>
      <c r="AF206" s="408">
        <v>0</v>
      </c>
      <c r="AG206" s="407">
        <v>0</v>
      </c>
      <c r="AI206" s="406">
        <v>0</v>
      </c>
      <c r="AJ206" s="407">
        <v>0</v>
      </c>
      <c r="AK206" s="408">
        <v>0</v>
      </c>
      <c r="AL206" s="407">
        <v>0</v>
      </c>
      <c r="AM206" s="408">
        <v>0</v>
      </c>
      <c r="AN206" s="407">
        <v>0</v>
      </c>
      <c r="AO206" s="408">
        <v>0</v>
      </c>
      <c r="AP206" s="407">
        <v>0</v>
      </c>
      <c r="AQ206" s="408">
        <v>0</v>
      </c>
      <c r="AR206" s="407">
        <v>0</v>
      </c>
      <c r="AT206" s="406">
        <v>0</v>
      </c>
      <c r="AU206" s="407">
        <v>0</v>
      </c>
      <c r="AV206" s="408">
        <v>0</v>
      </c>
      <c r="AW206" s="407">
        <v>0</v>
      </c>
      <c r="AX206" s="408">
        <v>0</v>
      </c>
      <c r="AY206" s="407">
        <v>0</v>
      </c>
      <c r="AZ206" s="408">
        <v>0</v>
      </c>
      <c r="BA206" s="407">
        <v>0</v>
      </c>
      <c r="BB206" s="408">
        <v>0</v>
      </c>
      <c r="BC206" s="407">
        <v>0</v>
      </c>
    </row>
    <row r="207" spans="1:55" x14ac:dyDescent="0.35">
      <c r="A207" s="385" t="str" cm="1">
        <f t="array" ref="A207">IFERROR(_xlfn.IFS(AND(F207="Renta Variable",O207=1),IFERROR(MATCH(B207,[1]RV_Det!C:C,0),"Rev"),AND(J207="Corporativa",O207=1,I207="EM"),IFERROR(MATCH(B207,[1]RF_Corps!B:B,0),"Rev"),AND(F207="Alternativos",O207=1),IFERROR(MATCH(B207,[1]Rep4!C:C,0),"Rev")),"")</f>
        <v/>
      </c>
      <c r="B207" s="394" t="s">
        <v>1123</v>
      </c>
      <c r="C207" s="409" t="s">
        <v>1124</v>
      </c>
      <c r="D207" s="395" t="s">
        <v>1125</v>
      </c>
      <c r="E207" s="396" t="str">
        <f>IF(B207="","",INDEX([1]CatGlob!$S:$S,IFERROR(MATCH(MID(B207,7,1),[1]CatGlob!$R:$R,0),MATCH(MID(B207,1,2),[1]CatGlob!$R:$R,0))))</f>
        <v>DOL</v>
      </c>
      <c r="F207" s="397" t="s">
        <v>442</v>
      </c>
      <c r="G207" s="398" t="s">
        <v>610</v>
      </c>
      <c r="H207" s="399" t="s">
        <v>229</v>
      </c>
      <c r="I207" s="399" t="s">
        <v>328</v>
      </c>
      <c r="J207" s="399" t="s">
        <v>611</v>
      </c>
      <c r="K207" s="396" t="s">
        <v>1032</v>
      </c>
      <c r="L207" s="400" t="str">
        <f>IF(ISERROR(MATCH(M207,M$10:M206,0)),M207,"")</f>
        <v/>
      </c>
      <c r="M207" s="401" t="str">
        <f>IF(B207="","",IF(ISERROR(MATCH(F207&amp;"_"&amp;G207&amp;"_"&amp;H207&amp;"_"&amp;I207&amp;"_"&amp;J207&amp;IF(K207="","","_"&amp;K207),[1]CatGlob!$B:$B,0)),F207&amp;"_"&amp;G207&amp;"_"&amp;H207&amp;"_"&amp;I207&amp;"_"&amp;J207&amp;IF(K207="","","_"&amp;K207),INDEX([1]CatGlob!$C:$C,MATCH(F207&amp;"_"&amp;G207&amp;"_"&amp;H207&amp;"_"&amp;I207&amp;"_"&amp;J207&amp;IF(K207="","","_"&amp;K207),[1]CatGlob!$B:$B,0))))</f>
        <v>HCD_INT_DM_CORP_FMHY</v>
      </c>
      <c r="N207" s="402" t="str">
        <f t="shared" si="9"/>
        <v/>
      </c>
      <c r="O207" s="402" t="str">
        <f t="shared" si="8"/>
        <v/>
      </c>
      <c r="P207" s="401" t="str">
        <f>IF(LEN(B207)&gt;8,INDEX([1]CatGlob!$X:$X,MATCH(M207,[1]CatGlob!$W:$W,0)),"")</f>
        <v>DMHY</v>
      </c>
      <c r="Q207" s="403" t="str">
        <f>INDEX([1]CatGlob!P:P,MATCH(M207,[1]CatGlob!O:O,0))</f>
        <v>RFIG</v>
      </c>
      <c r="R207" s="403" t="s">
        <v>1017</v>
      </c>
      <c r="S207" s="403" t="s">
        <v>1018</v>
      </c>
      <c r="T207" s="403" t="str">
        <f>INDEX([1]CatGlob!$D:$D,MATCH($M207,[1]CatGlob!$C:$C,0))</f>
        <v>RFI</v>
      </c>
      <c r="U207" s="403" t="s">
        <v>602</v>
      </c>
      <c r="V207" s="404" t="str">
        <f>INDEX([1]CatGlob!$F:$F,MATCH($M207,[1]CatGlob!$C:$C,0))</f>
        <v>RF_ETF</v>
      </c>
      <c r="W207" s="405"/>
      <c r="X207" s="406">
        <v>0</v>
      </c>
      <c r="Y207" s="407">
        <v>0</v>
      </c>
      <c r="Z207" s="408">
        <v>0</v>
      </c>
      <c r="AA207" s="407">
        <v>0</v>
      </c>
      <c r="AB207" s="408">
        <v>0</v>
      </c>
      <c r="AC207" s="407">
        <v>0</v>
      </c>
      <c r="AD207" s="408">
        <v>0</v>
      </c>
      <c r="AE207" s="407">
        <v>0</v>
      </c>
      <c r="AF207" s="408">
        <v>0</v>
      </c>
      <c r="AG207" s="407">
        <v>0</v>
      </c>
      <c r="AI207" s="406">
        <v>0</v>
      </c>
      <c r="AJ207" s="407">
        <v>0</v>
      </c>
      <c r="AK207" s="408">
        <v>0</v>
      </c>
      <c r="AL207" s="407">
        <v>0</v>
      </c>
      <c r="AM207" s="408">
        <v>0</v>
      </c>
      <c r="AN207" s="407">
        <v>0</v>
      </c>
      <c r="AO207" s="408">
        <v>0</v>
      </c>
      <c r="AP207" s="407">
        <v>0</v>
      </c>
      <c r="AQ207" s="408">
        <v>0</v>
      </c>
      <c r="AR207" s="407">
        <v>0</v>
      </c>
      <c r="AT207" s="406">
        <v>0</v>
      </c>
      <c r="AU207" s="407">
        <v>0</v>
      </c>
      <c r="AV207" s="408">
        <v>0</v>
      </c>
      <c r="AW207" s="407">
        <v>0</v>
      </c>
      <c r="AX207" s="408">
        <v>0</v>
      </c>
      <c r="AY207" s="407">
        <v>0</v>
      </c>
      <c r="AZ207" s="408">
        <v>0</v>
      </c>
      <c r="BA207" s="407">
        <v>0</v>
      </c>
      <c r="BB207" s="408">
        <v>0</v>
      </c>
      <c r="BC207" s="407">
        <v>0</v>
      </c>
    </row>
    <row r="208" spans="1:55" x14ac:dyDescent="0.35">
      <c r="A208" s="385" t="str" cm="1">
        <f t="array" ref="A208">IFERROR(_xlfn.IFS(AND(F208="Renta Variable",O208=1),IFERROR(MATCH(B208,[1]RV_Det!C:C,0),"Rev"),AND(J208="Corporativa",O208=1,I208="EM"),IFERROR(MATCH(B208,[1]RF_Corps!B:B,0),"Rev"),AND(F208="Alternativos",O208=1),IFERROR(MATCH(B208,[1]Rep4!C:C,0),"Rev")),"")</f>
        <v/>
      </c>
      <c r="B208" s="394" t="s">
        <v>1126</v>
      </c>
      <c r="C208" s="409" t="s">
        <v>1127</v>
      </c>
      <c r="D208" s="395" t="s">
        <v>1128</v>
      </c>
      <c r="E208" s="396" t="str">
        <f>IF(B208="","",INDEX([1]CatGlob!$S:$S,IFERROR(MATCH(MID(B208,7,1),[1]CatGlob!$R:$R,0),MATCH(MID(B208,1,2),[1]CatGlob!$R:$R,0))))</f>
        <v>DOL</v>
      </c>
      <c r="F208" s="397" t="s">
        <v>442</v>
      </c>
      <c r="G208" s="398" t="s">
        <v>610</v>
      </c>
      <c r="H208" s="399" t="s">
        <v>229</v>
      </c>
      <c r="I208" s="399" t="s">
        <v>328</v>
      </c>
      <c r="J208" s="399" t="s">
        <v>611</v>
      </c>
      <c r="K208" s="396" t="s">
        <v>1032</v>
      </c>
      <c r="L208" s="400" t="str">
        <f>IF(ISERROR(MATCH(M208,M$10:M207,0)),M208,"")</f>
        <v/>
      </c>
      <c r="M208" s="401" t="str">
        <f>IF(B208="","",IF(ISERROR(MATCH(F208&amp;"_"&amp;G208&amp;"_"&amp;H208&amp;"_"&amp;I208&amp;"_"&amp;J208&amp;IF(K208="","","_"&amp;K208),[1]CatGlob!$B:$B,0)),F208&amp;"_"&amp;G208&amp;"_"&amp;H208&amp;"_"&amp;I208&amp;"_"&amp;J208&amp;IF(K208="","","_"&amp;K208),INDEX([1]CatGlob!$C:$C,MATCH(F208&amp;"_"&amp;G208&amp;"_"&amp;H208&amp;"_"&amp;I208&amp;"_"&amp;J208&amp;IF(K208="","","_"&amp;K208),[1]CatGlob!$B:$B,0))))</f>
        <v>HCD_INT_DM_CORP_FMHY</v>
      </c>
      <c r="N208" s="402" t="str">
        <f t="shared" si="9"/>
        <v>rev</v>
      </c>
      <c r="O208" s="402">
        <f t="shared" si="8"/>
        <v>1</v>
      </c>
      <c r="P208" s="401" t="str">
        <f>IF(LEN(B208)&gt;8,INDEX([1]CatGlob!$X:$X,MATCH(M208,[1]CatGlob!$W:$W,0)),"")</f>
        <v>DMHY</v>
      </c>
      <c r="Q208" s="403" t="str">
        <f>INDEX([1]CatGlob!P:P,MATCH(M208,[1]CatGlob!O:O,0))</f>
        <v>RFIG</v>
      </c>
      <c r="R208" s="403" t="s">
        <v>1017</v>
      </c>
      <c r="S208" s="403" t="s">
        <v>1018</v>
      </c>
      <c r="T208" s="403" t="str">
        <f>INDEX([1]CatGlob!$D:$D,MATCH($M208,[1]CatGlob!$C:$C,0))</f>
        <v>RFI</v>
      </c>
      <c r="U208" s="403" t="s">
        <v>602</v>
      </c>
      <c r="V208" s="404" t="str">
        <f>INDEX([1]CatGlob!$F:$F,MATCH($M208,[1]CatGlob!$C:$C,0))</f>
        <v>RF_ETF</v>
      </c>
      <c r="W208" s="405"/>
      <c r="X208" s="406">
        <v>0</v>
      </c>
      <c r="Y208" s="407">
        <v>0</v>
      </c>
      <c r="Z208" s="408">
        <v>0</v>
      </c>
      <c r="AA208" s="407">
        <v>0</v>
      </c>
      <c r="AB208" s="408">
        <v>0</v>
      </c>
      <c r="AC208" s="407">
        <v>0</v>
      </c>
      <c r="AD208" s="408">
        <v>0</v>
      </c>
      <c r="AE208" s="407">
        <v>0</v>
      </c>
      <c r="AF208" s="408">
        <v>0</v>
      </c>
      <c r="AG208" s="407">
        <v>0</v>
      </c>
      <c r="AI208" s="406">
        <v>0</v>
      </c>
      <c r="AJ208" s="407">
        <v>0</v>
      </c>
      <c r="AK208" s="408">
        <v>0</v>
      </c>
      <c r="AL208" s="407">
        <v>0</v>
      </c>
      <c r="AM208" s="408">
        <v>-1.5881895994836E-3</v>
      </c>
      <c r="AN208" s="407">
        <v>-4.06055274382311E-2</v>
      </c>
      <c r="AO208" s="408">
        <v>0</v>
      </c>
      <c r="AP208" s="407">
        <v>0</v>
      </c>
      <c r="AQ208" s="408">
        <v>-7.0581794823791697E-4</v>
      </c>
      <c r="AR208" s="407">
        <v>-1.80457736739301E-2</v>
      </c>
      <c r="AT208" s="406">
        <v>0</v>
      </c>
      <c r="AU208" s="407">
        <v>0</v>
      </c>
      <c r="AV208" s="408">
        <v>0</v>
      </c>
      <c r="AW208" s="407">
        <v>0</v>
      </c>
      <c r="AX208" s="408">
        <v>0</v>
      </c>
      <c r="AY208" s="407">
        <v>0</v>
      </c>
      <c r="AZ208" s="408">
        <v>0</v>
      </c>
      <c r="BA208" s="407">
        <v>0</v>
      </c>
      <c r="BB208" s="408">
        <v>0</v>
      </c>
      <c r="BC208" s="407">
        <v>0</v>
      </c>
    </row>
    <row r="209" spans="1:55" x14ac:dyDescent="0.35">
      <c r="A209" s="385" t="str" cm="1">
        <f t="array" ref="A209">IFERROR(_xlfn.IFS(AND(F209="Renta Variable",O209=1),IFERROR(MATCH(B209,[1]RV_Det!C:C,0),"Rev"),AND(J209="Corporativa",O209=1,I209="EM"),IFERROR(MATCH(B209,[1]RF_Corps!B:B,0),"Rev"),AND(F209="Alternativos",O209=1),IFERROR(MATCH(B209,[1]Rep4!C:C,0),"Rev")),"")</f>
        <v/>
      </c>
      <c r="B209" s="394" t="s">
        <v>1129</v>
      </c>
      <c r="C209" s="409" t="s">
        <v>1130</v>
      </c>
      <c r="D209" s="395" t="s">
        <v>1131</v>
      </c>
      <c r="E209" s="396" t="str">
        <f>IF(B209="","",INDEX([1]CatGlob!$S:$S,IFERROR(MATCH(MID(B209,7,1),[1]CatGlob!$R:$R,0),MATCH(MID(B209,1,2),[1]CatGlob!$R:$R,0))))</f>
        <v>DOL</v>
      </c>
      <c r="F209" s="397" t="s">
        <v>442</v>
      </c>
      <c r="G209" s="398" t="s">
        <v>610</v>
      </c>
      <c r="H209" s="399" t="s">
        <v>229</v>
      </c>
      <c r="I209" s="399" t="s">
        <v>328</v>
      </c>
      <c r="J209" s="399" t="s">
        <v>611</v>
      </c>
      <c r="K209" s="396" t="s">
        <v>1032</v>
      </c>
      <c r="L209" s="400" t="str">
        <f>IF(ISERROR(MATCH(M209,M$10:M208,0)),M209,"")</f>
        <v/>
      </c>
      <c r="M209" s="401" t="str">
        <f>IF(B209="","",IF(ISERROR(MATCH(F209&amp;"_"&amp;G209&amp;"_"&amp;H209&amp;"_"&amp;I209&amp;"_"&amp;J209&amp;IF(K209="","","_"&amp;K209),[1]CatGlob!$B:$B,0)),F209&amp;"_"&amp;G209&amp;"_"&amp;H209&amp;"_"&amp;I209&amp;"_"&amp;J209&amp;IF(K209="","","_"&amp;K209),INDEX([1]CatGlob!$C:$C,MATCH(F209&amp;"_"&amp;G209&amp;"_"&amp;H209&amp;"_"&amp;I209&amp;"_"&amp;J209&amp;IF(K209="","","_"&amp;K209),[1]CatGlob!$B:$B,0))))</f>
        <v>HCD_INT_DM_CORP_FMHY</v>
      </c>
      <c r="N209" s="402" t="str">
        <f t="shared" si="9"/>
        <v/>
      </c>
      <c r="O209" s="402" t="str">
        <f t="shared" si="8"/>
        <v/>
      </c>
      <c r="P209" s="401" t="str">
        <f>IF(LEN(B209)&gt;8,INDEX([1]CatGlob!$X:$X,MATCH(M209,[1]CatGlob!$W:$W,0)),"")</f>
        <v>DMHY</v>
      </c>
      <c r="Q209" s="403" t="str">
        <f>INDEX([1]CatGlob!P:P,MATCH(M209,[1]CatGlob!O:O,0))</f>
        <v>RFIG</v>
      </c>
      <c r="R209" s="403" t="s">
        <v>1017</v>
      </c>
      <c r="S209" s="403" t="s">
        <v>1018</v>
      </c>
      <c r="T209" s="403" t="str">
        <f>INDEX([1]CatGlob!$D:$D,MATCH($M209,[1]CatGlob!$C:$C,0))</f>
        <v>RFI</v>
      </c>
      <c r="U209" s="403" t="s">
        <v>602</v>
      </c>
      <c r="V209" s="404" t="str">
        <f>INDEX([1]CatGlob!$F:$F,MATCH($M209,[1]CatGlob!$C:$C,0))</f>
        <v>RF_ETF</v>
      </c>
      <c r="W209" s="405"/>
      <c r="X209" s="406">
        <v>0</v>
      </c>
      <c r="Y209" s="407">
        <v>0</v>
      </c>
      <c r="Z209" s="408">
        <v>0</v>
      </c>
      <c r="AA209" s="407">
        <v>0</v>
      </c>
      <c r="AB209" s="408">
        <v>0</v>
      </c>
      <c r="AC209" s="407">
        <v>0</v>
      </c>
      <c r="AD209" s="408">
        <v>0</v>
      </c>
      <c r="AE209" s="407">
        <v>0</v>
      </c>
      <c r="AF209" s="408">
        <v>0</v>
      </c>
      <c r="AG209" s="407">
        <v>0</v>
      </c>
      <c r="AI209" s="406">
        <v>0</v>
      </c>
      <c r="AJ209" s="407">
        <v>0</v>
      </c>
      <c r="AK209" s="408">
        <v>0</v>
      </c>
      <c r="AL209" s="407">
        <v>0</v>
      </c>
      <c r="AM209" s="408">
        <v>0</v>
      </c>
      <c r="AN209" s="407">
        <v>0</v>
      </c>
      <c r="AO209" s="408">
        <v>0</v>
      </c>
      <c r="AP209" s="407">
        <v>0</v>
      </c>
      <c r="AQ209" s="408">
        <v>0</v>
      </c>
      <c r="AR209" s="407">
        <v>0</v>
      </c>
      <c r="AT209" s="406">
        <v>0</v>
      </c>
      <c r="AU209" s="407">
        <v>0</v>
      </c>
      <c r="AV209" s="408">
        <v>0</v>
      </c>
      <c r="AW209" s="407">
        <v>0</v>
      </c>
      <c r="AX209" s="408">
        <v>0</v>
      </c>
      <c r="AY209" s="407">
        <v>0</v>
      </c>
      <c r="AZ209" s="408">
        <v>0</v>
      </c>
      <c r="BA209" s="407">
        <v>0</v>
      </c>
      <c r="BB209" s="408">
        <v>0</v>
      </c>
      <c r="BC209" s="407">
        <v>0</v>
      </c>
    </row>
    <row r="210" spans="1:55" x14ac:dyDescent="0.35">
      <c r="A210" s="385" t="str" cm="1">
        <f t="array" ref="A210">IFERROR(_xlfn.IFS(AND(F210="Renta Variable",O210=1),IFERROR(MATCH(B210,[1]RV_Det!C:C,0),"Rev"),AND(J210="Corporativa",O210=1,I210="EM"),IFERROR(MATCH(B210,[1]RF_Corps!B:B,0),"Rev"),AND(F210="Alternativos",O210=1),IFERROR(MATCH(B210,[1]Rep4!C:C,0),"Rev")),"")</f>
        <v/>
      </c>
      <c r="B210" s="394" t="s">
        <v>1132</v>
      </c>
      <c r="C210" s="409" t="s">
        <v>1133</v>
      </c>
      <c r="D210" s="395" t="s">
        <v>1134</v>
      </c>
      <c r="E210" s="396" t="str">
        <f>IF(B210="","",INDEX([1]CatGlob!$S:$S,IFERROR(MATCH(MID(B210,7,1),[1]CatGlob!$R:$R,0),MATCH(MID(B210,1,2),[1]CatGlob!$R:$R,0))))</f>
        <v>DOL</v>
      </c>
      <c r="F210" s="397" t="s">
        <v>442</v>
      </c>
      <c r="G210" s="398" t="s">
        <v>610</v>
      </c>
      <c r="H210" s="399" t="s">
        <v>229</v>
      </c>
      <c r="I210" s="399" t="s">
        <v>328</v>
      </c>
      <c r="J210" s="399" t="s">
        <v>611</v>
      </c>
      <c r="K210" s="396" t="s">
        <v>1032</v>
      </c>
      <c r="L210" s="400" t="str">
        <f>IF(ISERROR(MATCH(M210,M$10:M209,0)),M210,"")</f>
        <v/>
      </c>
      <c r="M210" s="401" t="str">
        <f>IF(B210="","",IF(ISERROR(MATCH(F210&amp;"_"&amp;G210&amp;"_"&amp;H210&amp;"_"&amp;I210&amp;"_"&amp;J210&amp;IF(K210="","","_"&amp;K210),[1]CatGlob!$B:$B,0)),F210&amp;"_"&amp;G210&amp;"_"&amp;H210&amp;"_"&amp;I210&amp;"_"&amp;J210&amp;IF(K210="","","_"&amp;K210),INDEX([1]CatGlob!$C:$C,MATCH(F210&amp;"_"&amp;G210&amp;"_"&amp;H210&amp;"_"&amp;I210&amp;"_"&amp;J210&amp;IF(K210="","","_"&amp;K210),[1]CatGlob!$B:$B,0))))</f>
        <v>HCD_INT_DM_CORP_FMHY</v>
      </c>
      <c r="N210" s="402" t="str">
        <f t="shared" si="9"/>
        <v/>
      </c>
      <c r="O210" s="402" t="str">
        <f t="shared" si="8"/>
        <v/>
      </c>
      <c r="P210" s="401" t="str">
        <f>IF(LEN(B210)&gt;8,INDEX([1]CatGlob!$X:$X,MATCH(M210,[1]CatGlob!$W:$W,0)),"")</f>
        <v>DMHY</v>
      </c>
      <c r="Q210" s="403" t="str">
        <f>INDEX([1]CatGlob!P:P,MATCH(M210,[1]CatGlob!O:O,0))</f>
        <v>RFIG</v>
      </c>
      <c r="R210" s="403" t="s">
        <v>1017</v>
      </c>
      <c r="S210" s="403" t="s">
        <v>1018</v>
      </c>
      <c r="T210" s="403" t="str">
        <f>INDEX([1]CatGlob!$D:$D,MATCH($M210,[1]CatGlob!$C:$C,0))</f>
        <v>RFI</v>
      </c>
      <c r="U210" s="403" t="s">
        <v>602</v>
      </c>
      <c r="V210" s="404" t="str">
        <f>INDEX([1]CatGlob!$F:$F,MATCH($M210,[1]CatGlob!$C:$C,0))</f>
        <v>RF_ETF</v>
      </c>
      <c r="W210" s="405"/>
      <c r="X210" s="406">
        <v>0</v>
      </c>
      <c r="Y210" s="407">
        <v>0</v>
      </c>
      <c r="Z210" s="408">
        <v>0</v>
      </c>
      <c r="AA210" s="407">
        <v>0</v>
      </c>
      <c r="AB210" s="408">
        <v>0</v>
      </c>
      <c r="AC210" s="407">
        <v>0</v>
      </c>
      <c r="AD210" s="408">
        <v>0</v>
      </c>
      <c r="AE210" s="407">
        <v>0</v>
      </c>
      <c r="AF210" s="408">
        <v>0</v>
      </c>
      <c r="AG210" s="407">
        <v>0</v>
      </c>
      <c r="AI210" s="406">
        <v>0</v>
      </c>
      <c r="AJ210" s="407">
        <v>0</v>
      </c>
      <c r="AK210" s="408">
        <v>0</v>
      </c>
      <c r="AL210" s="407">
        <v>0</v>
      </c>
      <c r="AM210" s="408">
        <v>0</v>
      </c>
      <c r="AN210" s="407">
        <v>0</v>
      </c>
      <c r="AO210" s="408">
        <v>0</v>
      </c>
      <c r="AP210" s="407">
        <v>0</v>
      </c>
      <c r="AQ210" s="408">
        <v>0</v>
      </c>
      <c r="AR210" s="407">
        <v>0</v>
      </c>
      <c r="AT210" s="406">
        <v>0</v>
      </c>
      <c r="AU210" s="407">
        <v>0</v>
      </c>
      <c r="AV210" s="408">
        <v>0</v>
      </c>
      <c r="AW210" s="407">
        <v>0</v>
      </c>
      <c r="AX210" s="408">
        <v>0</v>
      </c>
      <c r="AY210" s="407">
        <v>0</v>
      </c>
      <c r="AZ210" s="408">
        <v>0</v>
      </c>
      <c r="BA210" s="407">
        <v>0</v>
      </c>
      <c r="BB210" s="408">
        <v>0</v>
      </c>
      <c r="BC210" s="407">
        <v>0</v>
      </c>
    </row>
    <row r="211" spans="1:55" x14ac:dyDescent="0.35">
      <c r="A211" s="385" t="str" cm="1">
        <f t="array" ref="A211">IFERROR(_xlfn.IFS(AND(F211="Renta Variable",O211=1),IFERROR(MATCH(B211,[1]RV_Det!C:C,0),"Rev"),AND(J211="Corporativa",O211=1,I211="EM"),IFERROR(MATCH(B211,[1]RF_Corps!B:B,0),"Rev"),AND(F211="Alternativos",O211=1),IFERROR(MATCH(B211,[1]Rep4!C:C,0),"Rev")),"")</f>
        <v/>
      </c>
      <c r="B211" s="394" t="s">
        <v>1135</v>
      </c>
      <c r="C211" s="409" t="s">
        <v>1136</v>
      </c>
      <c r="D211" s="395" t="s">
        <v>1137</v>
      </c>
      <c r="E211" s="396" t="str">
        <f>IF(B211="","",INDEX([1]CatGlob!$S:$S,IFERROR(MATCH(MID(B211,7,1),[1]CatGlob!$R:$R,0),MATCH(MID(B211,1,2),[1]CatGlob!$R:$R,0))))</f>
        <v>DOL</v>
      </c>
      <c r="F211" s="397" t="s">
        <v>442</v>
      </c>
      <c r="G211" s="398" t="s">
        <v>610</v>
      </c>
      <c r="H211" s="399" t="s">
        <v>229</v>
      </c>
      <c r="I211" s="399" t="s">
        <v>328</v>
      </c>
      <c r="J211" s="399" t="s">
        <v>611</v>
      </c>
      <c r="K211" s="396" t="s">
        <v>1032</v>
      </c>
      <c r="L211" s="400" t="str">
        <f>IF(ISERROR(MATCH(M211,M$10:M210,0)),M211,"")</f>
        <v/>
      </c>
      <c r="M211" s="401" t="str">
        <f>IF(B211="","",IF(ISERROR(MATCH(F211&amp;"_"&amp;G211&amp;"_"&amp;H211&amp;"_"&amp;I211&amp;"_"&amp;J211&amp;IF(K211="","","_"&amp;K211),[1]CatGlob!$B:$B,0)),F211&amp;"_"&amp;G211&amp;"_"&amp;H211&amp;"_"&amp;I211&amp;"_"&amp;J211&amp;IF(K211="","","_"&amp;K211),INDEX([1]CatGlob!$C:$C,MATCH(F211&amp;"_"&amp;G211&amp;"_"&amp;H211&amp;"_"&amp;I211&amp;"_"&amp;J211&amp;IF(K211="","","_"&amp;K211),[1]CatGlob!$B:$B,0))))</f>
        <v>HCD_INT_DM_CORP_FMHY</v>
      </c>
      <c r="N211" s="402" t="str">
        <f t="shared" si="9"/>
        <v/>
      </c>
      <c r="O211" s="402" t="str">
        <f t="shared" si="8"/>
        <v/>
      </c>
      <c r="P211" s="401" t="str">
        <f>IF(LEN(B211)&gt;8,INDEX([1]CatGlob!$X:$X,MATCH(M211,[1]CatGlob!$W:$W,0)),"")</f>
        <v>DMHY</v>
      </c>
      <c r="Q211" s="403" t="str">
        <f>INDEX([1]CatGlob!P:P,MATCH(M211,[1]CatGlob!O:O,0))</f>
        <v>RFIG</v>
      </c>
      <c r="R211" s="403" t="s">
        <v>601</v>
      </c>
      <c r="S211" s="403" t="s">
        <v>1025</v>
      </c>
      <c r="T211" s="403" t="str">
        <f>INDEX([1]CatGlob!$D:$D,MATCH($M211,[1]CatGlob!$C:$C,0))</f>
        <v>RFI</v>
      </c>
      <c r="U211" s="403" t="s">
        <v>602</v>
      </c>
      <c r="V211" s="404" t="str">
        <f>INDEX([1]CatGlob!$F:$F,MATCH($M211,[1]CatGlob!$C:$C,0))</f>
        <v>RF_ETF</v>
      </c>
      <c r="W211" s="405"/>
      <c r="X211" s="406">
        <v>0</v>
      </c>
      <c r="Y211" s="407">
        <v>0</v>
      </c>
      <c r="Z211" s="408">
        <v>0</v>
      </c>
      <c r="AA211" s="407">
        <v>0</v>
      </c>
      <c r="AB211" s="408">
        <v>0</v>
      </c>
      <c r="AC211" s="407">
        <v>0</v>
      </c>
      <c r="AD211" s="408">
        <v>0</v>
      </c>
      <c r="AE211" s="407">
        <v>0</v>
      </c>
      <c r="AF211" s="408">
        <v>0</v>
      </c>
      <c r="AG211" s="407">
        <v>0</v>
      </c>
      <c r="AI211" s="406">
        <v>0</v>
      </c>
      <c r="AJ211" s="407">
        <v>0</v>
      </c>
      <c r="AK211" s="408">
        <v>0</v>
      </c>
      <c r="AL211" s="407">
        <v>0</v>
      </c>
      <c r="AM211" s="408">
        <v>0</v>
      </c>
      <c r="AN211" s="407">
        <v>0</v>
      </c>
      <c r="AO211" s="408">
        <v>0</v>
      </c>
      <c r="AP211" s="407">
        <v>0</v>
      </c>
      <c r="AQ211" s="408">
        <v>0</v>
      </c>
      <c r="AR211" s="407">
        <v>0</v>
      </c>
      <c r="AT211" s="406">
        <v>0</v>
      </c>
      <c r="AU211" s="407">
        <v>0</v>
      </c>
      <c r="AV211" s="408">
        <v>0</v>
      </c>
      <c r="AW211" s="407">
        <v>0</v>
      </c>
      <c r="AX211" s="408">
        <v>0</v>
      </c>
      <c r="AY211" s="407">
        <v>0</v>
      </c>
      <c r="AZ211" s="408">
        <v>0</v>
      </c>
      <c r="BA211" s="407">
        <v>0</v>
      </c>
      <c r="BB211" s="408">
        <v>0</v>
      </c>
      <c r="BC211" s="407">
        <v>0</v>
      </c>
    </row>
    <row r="212" spans="1:55" x14ac:dyDescent="0.35">
      <c r="A212" s="385" t="str" cm="1">
        <f t="array" ref="A212">IFERROR(_xlfn.IFS(AND(F212="Renta Variable",O212=1),IFERROR(MATCH(B212,[1]RV_Det!C:C,0),"Rev"),AND(J212="Corporativa",O212=1,I212="EM"),IFERROR(MATCH(B212,[1]RF_Corps!B:B,0),"Rev"),AND(F212="Alternativos",O212=1),IFERROR(MATCH(B212,[1]Rep4!C:C,0),"Rev")),"")</f>
        <v/>
      </c>
      <c r="B212" s="394" t="s">
        <v>1138</v>
      </c>
      <c r="C212" s="409" t="s">
        <v>1139</v>
      </c>
      <c r="D212" s="395" t="s">
        <v>1140</v>
      </c>
      <c r="E212" s="396" t="str">
        <f>IF(B212="","",INDEX([1]CatGlob!$S:$S,IFERROR(MATCH(MID(B212,7,1),[1]CatGlob!$R:$R,0),MATCH(MID(B212,1,2),[1]CatGlob!$R:$R,0))))</f>
        <v>DOL</v>
      </c>
      <c r="F212" s="397" t="s">
        <v>442</v>
      </c>
      <c r="G212" s="398" t="s">
        <v>610</v>
      </c>
      <c r="H212" s="399" t="s">
        <v>229</v>
      </c>
      <c r="I212" s="399" t="s">
        <v>328</v>
      </c>
      <c r="J212" s="399" t="s">
        <v>611</v>
      </c>
      <c r="K212" s="396" t="s">
        <v>1032</v>
      </c>
      <c r="L212" s="400" t="str">
        <f>IF(ISERROR(MATCH(M212,M$10:M211,0)),M212,"")</f>
        <v/>
      </c>
      <c r="M212" s="401" t="str">
        <f>IF(B212="","",IF(ISERROR(MATCH(F212&amp;"_"&amp;G212&amp;"_"&amp;H212&amp;"_"&amp;I212&amp;"_"&amp;J212&amp;IF(K212="","","_"&amp;K212),[1]CatGlob!$B:$B,0)),F212&amp;"_"&amp;G212&amp;"_"&amp;H212&amp;"_"&amp;I212&amp;"_"&amp;J212&amp;IF(K212="","","_"&amp;K212),INDEX([1]CatGlob!$C:$C,MATCH(F212&amp;"_"&amp;G212&amp;"_"&amp;H212&amp;"_"&amp;I212&amp;"_"&amp;J212&amp;IF(K212="","","_"&amp;K212),[1]CatGlob!$B:$B,0))))</f>
        <v>HCD_INT_DM_CORP_FMHY</v>
      </c>
      <c r="N212" s="402" t="str">
        <f t="shared" si="9"/>
        <v>rev</v>
      </c>
      <c r="O212" s="402">
        <f t="shared" si="8"/>
        <v>1</v>
      </c>
      <c r="P212" s="401" t="str">
        <f>IF(LEN(B212)&gt;8,INDEX([1]CatGlob!$X:$X,MATCH(M212,[1]CatGlob!$W:$W,0)),"")</f>
        <v>DMHY</v>
      </c>
      <c r="Q212" s="403" t="str">
        <f>INDEX([1]CatGlob!P:P,MATCH(M212,[1]CatGlob!O:O,0))</f>
        <v>RFIG</v>
      </c>
      <c r="R212" s="403" t="s">
        <v>601</v>
      </c>
      <c r="S212" s="403" t="s">
        <v>1025</v>
      </c>
      <c r="T212" s="403" t="str">
        <f>INDEX([1]CatGlob!$D:$D,MATCH($M212,[1]CatGlob!$C:$C,0))</f>
        <v>RFI</v>
      </c>
      <c r="U212" s="403" t="s">
        <v>602</v>
      </c>
      <c r="V212" s="404" t="str">
        <f>INDEX([1]CatGlob!$F:$F,MATCH($M212,[1]CatGlob!$C:$C,0))</f>
        <v>RF_ETF</v>
      </c>
      <c r="W212" s="405"/>
      <c r="X212" s="406">
        <v>0</v>
      </c>
      <c r="Y212" s="407">
        <v>0</v>
      </c>
      <c r="Z212" s="408">
        <v>-1.7831831163840399E-2</v>
      </c>
      <c r="AA212" s="407">
        <v>-0.53549042534073399</v>
      </c>
      <c r="AB212" s="408">
        <v>0</v>
      </c>
      <c r="AC212" s="407">
        <v>0</v>
      </c>
      <c r="AD212" s="408">
        <v>0</v>
      </c>
      <c r="AE212" s="407">
        <v>0</v>
      </c>
      <c r="AF212" s="408">
        <v>-2.3214383974059401E-3</v>
      </c>
      <c r="AG212" s="407">
        <v>-6.9712864786988807E-2</v>
      </c>
      <c r="AI212" s="406">
        <v>0</v>
      </c>
      <c r="AJ212" s="407">
        <v>0</v>
      </c>
      <c r="AK212" s="408">
        <v>0</v>
      </c>
      <c r="AL212" s="407">
        <v>0</v>
      </c>
      <c r="AM212" s="408">
        <v>-1.44844178976717E-2</v>
      </c>
      <c r="AN212" s="407">
        <v>-0.43496750443461402</v>
      </c>
      <c r="AO212" s="408">
        <v>0</v>
      </c>
      <c r="AP212" s="407">
        <v>0</v>
      </c>
      <c r="AQ212" s="408">
        <v>-6.4371169067467503E-3</v>
      </c>
      <c r="AR212" s="407">
        <v>-0.19330681401643099</v>
      </c>
      <c r="AT212" s="406">
        <v>0</v>
      </c>
      <c r="AU212" s="407">
        <v>0</v>
      </c>
      <c r="AV212" s="408">
        <v>-1.33351844478534E-2</v>
      </c>
      <c r="AW212" s="407">
        <v>-0.40045598942550797</v>
      </c>
      <c r="AX212" s="408">
        <v>0</v>
      </c>
      <c r="AY212" s="407">
        <v>0</v>
      </c>
      <c r="AZ212" s="408">
        <v>0</v>
      </c>
      <c r="BA212" s="407">
        <v>0</v>
      </c>
      <c r="BB212" s="408">
        <v>-6.1033070697109502E-3</v>
      </c>
      <c r="BC212" s="407">
        <v>-0.18328249458613399</v>
      </c>
    </row>
    <row r="213" spans="1:55" x14ac:dyDescent="0.35">
      <c r="A213" s="385" t="str" cm="1">
        <f t="array" ref="A213">IFERROR(_xlfn.IFS(AND(F213="Renta Variable",O213=1),IFERROR(MATCH(B213,[1]RV_Det!C:C,0),"Rev"),AND(J213="Corporativa",O213=1,I213="EM"),IFERROR(MATCH(B213,[1]RF_Corps!B:B,0),"Rev"),AND(F213="Alternativos",O213=1),IFERROR(MATCH(B213,[1]Rep4!C:C,0),"Rev")),"")</f>
        <v/>
      </c>
      <c r="B213" s="394" t="s">
        <v>1141</v>
      </c>
      <c r="C213" s="409" t="s">
        <v>1142</v>
      </c>
      <c r="D213" s="395" t="s">
        <v>1143</v>
      </c>
      <c r="E213" s="396" t="str">
        <f>IF(B213="","",INDEX([1]CatGlob!$S:$S,IFERROR(MATCH(MID(B213,7,1),[1]CatGlob!$R:$R,0),MATCH(MID(B213,1,2),[1]CatGlob!$R:$R,0))))</f>
        <v>EUR</v>
      </c>
      <c r="F213" s="397" t="s">
        <v>442</v>
      </c>
      <c r="G213" s="398" t="s">
        <v>610</v>
      </c>
      <c r="H213" s="399" t="s">
        <v>229</v>
      </c>
      <c r="I213" s="399" t="s">
        <v>328</v>
      </c>
      <c r="J213" s="399" t="s">
        <v>611</v>
      </c>
      <c r="K213" s="396" t="s">
        <v>1032</v>
      </c>
      <c r="L213" s="400" t="str">
        <f>IF(ISERROR(MATCH(M213,M$10:M212,0)),M213,"")</f>
        <v/>
      </c>
      <c r="M213" s="401" t="str">
        <f>IF(B213="","",IF(ISERROR(MATCH(F213&amp;"_"&amp;G213&amp;"_"&amp;H213&amp;"_"&amp;I213&amp;"_"&amp;J213&amp;IF(K213="","","_"&amp;K213),[1]CatGlob!$B:$B,0)),F213&amp;"_"&amp;G213&amp;"_"&amp;H213&amp;"_"&amp;I213&amp;"_"&amp;J213&amp;IF(K213="","","_"&amp;K213),INDEX([1]CatGlob!$C:$C,MATCH(F213&amp;"_"&amp;G213&amp;"_"&amp;H213&amp;"_"&amp;I213&amp;"_"&amp;J213&amp;IF(K213="","","_"&amp;K213),[1]CatGlob!$B:$B,0))))</f>
        <v>HCD_INT_DM_CORP_FMHY</v>
      </c>
      <c r="N213" s="402" t="str">
        <f t="shared" si="9"/>
        <v/>
      </c>
      <c r="O213" s="402" t="str">
        <f t="shared" si="8"/>
        <v/>
      </c>
      <c r="P213" s="401" t="str">
        <f>IF(LEN(B213)&gt;8,INDEX([1]CatGlob!$X:$X,MATCH(M213,[1]CatGlob!$W:$W,0)),"")</f>
        <v>DMHY</v>
      </c>
      <c r="Q213" s="403" t="str">
        <f>INDEX([1]CatGlob!P:P,MATCH(M213,[1]CatGlob!O:O,0))</f>
        <v>RFIG</v>
      </c>
      <c r="R213" s="403" t="s">
        <v>601</v>
      </c>
      <c r="S213" s="403" t="s">
        <v>1025</v>
      </c>
      <c r="T213" s="403" t="str">
        <f>INDEX([1]CatGlob!$D:$D,MATCH($M213,[1]CatGlob!$C:$C,0))</f>
        <v>RFI</v>
      </c>
      <c r="U213" s="403" t="s">
        <v>602</v>
      </c>
      <c r="V213" s="404" t="str">
        <f>INDEX([1]CatGlob!$F:$F,MATCH($M213,[1]CatGlob!$C:$C,0))</f>
        <v>RF_ETF</v>
      </c>
      <c r="W213" s="405"/>
      <c r="X213" s="406">
        <v>0</v>
      </c>
      <c r="Y213" s="407">
        <v>0</v>
      </c>
      <c r="Z213" s="408">
        <v>0</v>
      </c>
      <c r="AA213" s="407">
        <v>0</v>
      </c>
      <c r="AB213" s="408">
        <v>0</v>
      </c>
      <c r="AC213" s="407">
        <v>0</v>
      </c>
      <c r="AD213" s="408">
        <v>0</v>
      </c>
      <c r="AE213" s="407">
        <v>0</v>
      </c>
      <c r="AF213" s="408">
        <v>0</v>
      </c>
      <c r="AG213" s="407">
        <v>0</v>
      </c>
      <c r="AI213" s="406">
        <v>0</v>
      </c>
      <c r="AJ213" s="407">
        <v>0</v>
      </c>
      <c r="AK213" s="408">
        <v>0</v>
      </c>
      <c r="AL213" s="407">
        <v>0</v>
      </c>
      <c r="AM213" s="408">
        <v>0</v>
      </c>
      <c r="AN213" s="407">
        <v>0</v>
      </c>
      <c r="AO213" s="408">
        <v>0</v>
      </c>
      <c r="AP213" s="407">
        <v>0</v>
      </c>
      <c r="AQ213" s="408">
        <v>0</v>
      </c>
      <c r="AR213" s="407">
        <v>0</v>
      </c>
      <c r="AT213" s="406">
        <v>0</v>
      </c>
      <c r="AU213" s="407">
        <v>0</v>
      </c>
      <c r="AV213" s="408">
        <v>0</v>
      </c>
      <c r="AW213" s="407">
        <v>0</v>
      </c>
      <c r="AX213" s="408">
        <v>0</v>
      </c>
      <c r="AY213" s="407">
        <v>0</v>
      </c>
      <c r="AZ213" s="408">
        <v>0</v>
      </c>
      <c r="BA213" s="407">
        <v>0</v>
      </c>
      <c r="BB213" s="408">
        <v>0</v>
      </c>
      <c r="BC213" s="407">
        <v>0</v>
      </c>
    </row>
    <row r="214" spans="1:55" x14ac:dyDescent="0.35">
      <c r="A214" s="385" t="str" cm="1">
        <f t="array" ref="A214">IFERROR(_xlfn.IFS(AND(F214="Renta Variable",O214=1),IFERROR(MATCH(B214,[1]RV_Det!C:C,0),"Rev"),AND(J214="Corporativa",O214=1,I214="EM"),IFERROR(MATCH(B214,[1]RF_Corps!B:B,0),"Rev"),AND(F214="Alternativos",O214=1),IFERROR(MATCH(B214,[1]Rep4!C:C,0),"Rev")),"")</f>
        <v/>
      </c>
      <c r="B214" s="394" t="s">
        <v>1144</v>
      </c>
      <c r="C214" s="409" t="s">
        <v>1145</v>
      </c>
      <c r="D214" s="395" t="s">
        <v>1146</v>
      </c>
      <c r="E214" s="396" t="str">
        <f>IF(B214="","",INDEX([1]CatGlob!$S:$S,IFERROR(MATCH(MID(B214,7,1),[1]CatGlob!$R:$R,0),MATCH(MID(B214,1,2),[1]CatGlob!$R:$R,0))))</f>
        <v>DOL</v>
      </c>
      <c r="F214" s="397" t="s">
        <v>442</v>
      </c>
      <c r="G214" s="398" t="s">
        <v>610</v>
      </c>
      <c r="H214" s="399" t="s">
        <v>229</v>
      </c>
      <c r="I214" s="399" t="s">
        <v>328</v>
      </c>
      <c r="J214" s="399" t="s">
        <v>611</v>
      </c>
      <c r="K214" s="396" t="s">
        <v>1032</v>
      </c>
      <c r="L214" s="400" t="str">
        <f>IF(ISERROR(MATCH(M214,M$10:M213,0)),M214,"")</f>
        <v/>
      </c>
      <c r="M214" s="401" t="str">
        <f>IF(B214="","",IF(ISERROR(MATCH(F214&amp;"_"&amp;G214&amp;"_"&amp;H214&amp;"_"&amp;I214&amp;"_"&amp;J214&amp;IF(K214="","","_"&amp;K214),[1]CatGlob!$B:$B,0)),F214&amp;"_"&amp;G214&amp;"_"&amp;H214&amp;"_"&amp;I214&amp;"_"&amp;J214&amp;IF(K214="","","_"&amp;K214),INDEX([1]CatGlob!$C:$C,MATCH(F214&amp;"_"&amp;G214&amp;"_"&amp;H214&amp;"_"&amp;I214&amp;"_"&amp;J214&amp;IF(K214="","","_"&amp;K214),[1]CatGlob!$B:$B,0))))</f>
        <v>HCD_INT_DM_CORP_FMHY</v>
      </c>
      <c r="N214" s="402" t="str">
        <f t="shared" si="9"/>
        <v/>
      </c>
      <c r="O214" s="402" t="str">
        <f t="shared" si="8"/>
        <v/>
      </c>
      <c r="P214" s="401" t="str">
        <f>IF(LEN(B214)&gt;8,INDEX([1]CatGlob!$X:$X,MATCH(M214,[1]CatGlob!$W:$W,0)),"")</f>
        <v>DMHY</v>
      </c>
      <c r="Q214" s="403" t="str">
        <f>INDEX([1]CatGlob!P:P,MATCH(M214,[1]CatGlob!O:O,0))</f>
        <v>RFIG</v>
      </c>
      <c r="R214" s="403" t="s">
        <v>1017</v>
      </c>
      <c r="S214" s="403" t="s">
        <v>1025</v>
      </c>
      <c r="T214" s="403" t="str">
        <f>INDEX([1]CatGlob!$D:$D,MATCH($M214,[1]CatGlob!$C:$C,0))</f>
        <v>RFI</v>
      </c>
      <c r="U214" s="403" t="s">
        <v>602</v>
      </c>
      <c r="V214" s="404" t="str">
        <f>INDEX([1]CatGlob!$F:$F,MATCH($M214,[1]CatGlob!$C:$C,0))</f>
        <v>RF_ETF</v>
      </c>
      <c r="W214" s="405"/>
      <c r="X214" s="406">
        <v>0</v>
      </c>
      <c r="Y214" s="407">
        <v>0</v>
      </c>
      <c r="Z214" s="408">
        <v>0</v>
      </c>
      <c r="AA214" s="407">
        <v>0</v>
      </c>
      <c r="AB214" s="408">
        <v>0</v>
      </c>
      <c r="AC214" s="407">
        <v>0</v>
      </c>
      <c r="AD214" s="408">
        <v>0</v>
      </c>
      <c r="AE214" s="407">
        <v>0</v>
      </c>
      <c r="AF214" s="408">
        <v>0</v>
      </c>
      <c r="AG214" s="407">
        <v>0</v>
      </c>
      <c r="AI214" s="406">
        <v>0</v>
      </c>
      <c r="AJ214" s="407">
        <v>0</v>
      </c>
      <c r="AK214" s="408">
        <v>0</v>
      </c>
      <c r="AL214" s="407">
        <v>0</v>
      </c>
      <c r="AM214" s="408">
        <v>0</v>
      </c>
      <c r="AN214" s="407">
        <v>0</v>
      </c>
      <c r="AO214" s="408">
        <v>0</v>
      </c>
      <c r="AP214" s="407">
        <v>0</v>
      </c>
      <c r="AQ214" s="408">
        <v>0</v>
      </c>
      <c r="AR214" s="407">
        <v>0</v>
      </c>
      <c r="AT214" s="406">
        <v>0</v>
      </c>
      <c r="AU214" s="407">
        <v>0</v>
      </c>
      <c r="AV214" s="408">
        <v>0</v>
      </c>
      <c r="AW214" s="407">
        <v>0</v>
      </c>
      <c r="AX214" s="408">
        <v>0</v>
      </c>
      <c r="AY214" s="407">
        <v>0</v>
      </c>
      <c r="AZ214" s="408">
        <v>0</v>
      </c>
      <c r="BA214" s="407">
        <v>0</v>
      </c>
      <c r="BB214" s="408">
        <v>0</v>
      </c>
      <c r="BC214" s="407">
        <v>0</v>
      </c>
    </row>
    <row r="215" spans="1:55" x14ac:dyDescent="0.35">
      <c r="A215" s="385" t="str" cm="1">
        <f t="array" ref="A215">IFERROR(_xlfn.IFS(AND(F215="Renta Variable",O215=1),IFERROR(MATCH(B215,[1]RV_Det!C:C,0),"Rev"),AND(J215="Corporativa",O215=1,I215="EM"),IFERROR(MATCH(B215,[1]RF_Corps!B:B,0),"Rev"),AND(F215="Alternativos",O215=1),IFERROR(MATCH(B215,[1]Rep4!C:C,0),"Rev")),"")</f>
        <v/>
      </c>
      <c r="B215" s="394" t="s">
        <v>1147</v>
      </c>
      <c r="C215" s="409" t="s">
        <v>1148</v>
      </c>
      <c r="D215" s="395" t="s">
        <v>1140</v>
      </c>
      <c r="E215" s="396" t="str">
        <f>IF(B215="","",INDEX([1]CatGlob!$S:$S,IFERROR(MATCH(MID(B215,7,1),[1]CatGlob!$R:$R,0),MATCH(MID(B215,1,2),[1]CatGlob!$R:$R,0))))</f>
        <v>DOL</v>
      </c>
      <c r="F215" s="397" t="s">
        <v>442</v>
      </c>
      <c r="G215" s="398" t="s">
        <v>610</v>
      </c>
      <c r="H215" s="399" t="s">
        <v>229</v>
      </c>
      <c r="I215" s="399" t="s">
        <v>328</v>
      </c>
      <c r="J215" s="399" t="s">
        <v>611</v>
      </c>
      <c r="K215" s="396" t="s">
        <v>1032</v>
      </c>
      <c r="L215" s="400" t="str">
        <f>IF(ISERROR(MATCH(M215,M$10:M214,0)),M215,"")</f>
        <v/>
      </c>
      <c r="M215" s="401" t="str">
        <f>IF(B215="","",IF(ISERROR(MATCH(F215&amp;"_"&amp;G215&amp;"_"&amp;H215&amp;"_"&amp;I215&amp;"_"&amp;J215&amp;IF(K215="","","_"&amp;K215),[1]CatGlob!$B:$B,0)),F215&amp;"_"&amp;G215&amp;"_"&amp;H215&amp;"_"&amp;I215&amp;"_"&amp;J215&amp;IF(K215="","","_"&amp;K215),INDEX([1]CatGlob!$C:$C,MATCH(F215&amp;"_"&amp;G215&amp;"_"&amp;H215&amp;"_"&amp;I215&amp;"_"&amp;J215&amp;IF(K215="","","_"&amp;K215),[1]CatGlob!$B:$B,0))))</f>
        <v>HCD_INT_DM_CORP_FMHY</v>
      </c>
      <c r="N215" s="402" t="str">
        <f t="shared" si="9"/>
        <v/>
      </c>
      <c r="O215" s="402" t="str">
        <f t="shared" si="8"/>
        <v/>
      </c>
      <c r="P215" s="401" t="str">
        <f>IF(LEN(B215)&gt;8,INDEX([1]CatGlob!$X:$X,MATCH(M215,[1]CatGlob!$W:$W,0)),"")</f>
        <v>DMHY</v>
      </c>
      <c r="Q215" s="403" t="str">
        <f>INDEX([1]CatGlob!P:P,MATCH(M215,[1]CatGlob!O:O,0))</f>
        <v>RFIG</v>
      </c>
      <c r="R215" s="403" t="s">
        <v>1017</v>
      </c>
      <c r="S215" s="403" t="s">
        <v>1025</v>
      </c>
      <c r="T215" s="403" t="str">
        <f>INDEX([1]CatGlob!$D:$D,MATCH($M215,[1]CatGlob!$C:$C,0))</f>
        <v>RFI</v>
      </c>
      <c r="U215" s="403" t="s">
        <v>602</v>
      </c>
      <c r="V215" s="404" t="str">
        <f>INDEX([1]CatGlob!$F:$F,MATCH($M215,[1]CatGlob!$C:$C,0))</f>
        <v>RF_ETF</v>
      </c>
      <c r="W215" s="405"/>
      <c r="X215" s="406">
        <v>0</v>
      </c>
      <c r="Y215" s="407">
        <v>0</v>
      </c>
      <c r="Z215" s="408">
        <v>0</v>
      </c>
      <c r="AA215" s="407">
        <v>0</v>
      </c>
      <c r="AB215" s="408">
        <v>0</v>
      </c>
      <c r="AC215" s="407">
        <v>0</v>
      </c>
      <c r="AD215" s="408">
        <v>0</v>
      </c>
      <c r="AE215" s="407">
        <v>0</v>
      </c>
      <c r="AF215" s="408">
        <v>0</v>
      </c>
      <c r="AG215" s="407">
        <v>0</v>
      </c>
      <c r="AI215" s="406">
        <v>0</v>
      </c>
      <c r="AJ215" s="407">
        <v>0</v>
      </c>
      <c r="AK215" s="408">
        <v>0</v>
      </c>
      <c r="AL215" s="407">
        <v>0</v>
      </c>
      <c r="AM215" s="408">
        <v>0</v>
      </c>
      <c r="AN215" s="407">
        <v>0</v>
      </c>
      <c r="AO215" s="408">
        <v>0</v>
      </c>
      <c r="AP215" s="407">
        <v>0</v>
      </c>
      <c r="AQ215" s="408">
        <v>0</v>
      </c>
      <c r="AR215" s="407">
        <v>0</v>
      </c>
      <c r="AT215" s="406">
        <v>0</v>
      </c>
      <c r="AU215" s="407">
        <v>0</v>
      </c>
      <c r="AV215" s="408">
        <v>0</v>
      </c>
      <c r="AW215" s="407">
        <v>0</v>
      </c>
      <c r="AX215" s="408">
        <v>0</v>
      </c>
      <c r="AY215" s="407">
        <v>0</v>
      </c>
      <c r="AZ215" s="408">
        <v>0</v>
      </c>
      <c r="BA215" s="407">
        <v>0</v>
      </c>
      <c r="BB215" s="408">
        <v>0</v>
      </c>
      <c r="BC215" s="407">
        <v>0</v>
      </c>
    </row>
    <row r="216" spans="1:55" x14ac:dyDescent="0.35">
      <c r="A216" s="385" t="str" cm="1">
        <f t="array" ref="A216">IFERROR(_xlfn.IFS(AND(F216="Renta Variable",O216=1),IFERROR(MATCH(B216,[1]RV_Det!C:C,0),"Rev"),AND(J216="Corporativa",O216=1,I216="EM"),IFERROR(MATCH(B216,[1]RF_Corps!B:B,0),"Rev"),AND(F216="Alternativos",O216=1),IFERROR(MATCH(B216,[1]Rep4!C:C,0),"Rev")),"")</f>
        <v/>
      </c>
      <c r="B216" s="394" t="s">
        <v>1149</v>
      </c>
      <c r="C216" s="409" t="s">
        <v>1150</v>
      </c>
      <c r="D216" s="395" t="s">
        <v>1151</v>
      </c>
      <c r="E216" s="396" t="str">
        <f>IF(B216="","",INDEX([1]CatGlob!$S:$S,IFERROR(MATCH(MID(B216,7,1),[1]CatGlob!$R:$R,0),MATCH(MID(B216,1,2),[1]CatGlob!$R:$R,0))))</f>
        <v>DOL</v>
      </c>
      <c r="F216" s="397" t="s">
        <v>442</v>
      </c>
      <c r="G216" s="398" t="s">
        <v>610</v>
      </c>
      <c r="H216" s="399" t="s">
        <v>229</v>
      </c>
      <c r="I216" s="399" t="s">
        <v>328</v>
      </c>
      <c r="J216" s="399" t="s">
        <v>611</v>
      </c>
      <c r="K216" s="396" t="s">
        <v>1032</v>
      </c>
      <c r="L216" s="400" t="str">
        <f>IF(ISERROR(MATCH(M216,M$10:M215,0)),M216,"")</f>
        <v/>
      </c>
      <c r="M216" s="401" t="str">
        <f>IF(B216="","",IF(ISERROR(MATCH(F216&amp;"_"&amp;G216&amp;"_"&amp;H216&amp;"_"&amp;I216&amp;"_"&amp;J216&amp;IF(K216="","","_"&amp;K216),[1]CatGlob!$B:$B,0)),F216&amp;"_"&amp;G216&amp;"_"&amp;H216&amp;"_"&amp;I216&amp;"_"&amp;J216&amp;IF(K216="","","_"&amp;K216),INDEX([1]CatGlob!$C:$C,MATCH(F216&amp;"_"&amp;G216&amp;"_"&amp;H216&amp;"_"&amp;I216&amp;"_"&amp;J216&amp;IF(K216="","","_"&amp;K216),[1]CatGlob!$B:$B,0))))</f>
        <v>HCD_INT_DM_CORP_FMHY</v>
      </c>
      <c r="N216" s="402" t="str">
        <f t="shared" si="9"/>
        <v>rev</v>
      </c>
      <c r="O216" s="402">
        <f t="shared" si="8"/>
        <v>1</v>
      </c>
      <c r="P216" s="401" t="str">
        <f>IF(LEN(B216)&gt;8,INDEX([1]CatGlob!$X:$X,MATCH(M216,[1]CatGlob!$W:$W,0)),"")</f>
        <v>DMHY</v>
      </c>
      <c r="Q216" s="403" t="str">
        <f>INDEX([1]CatGlob!P:P,MATCH(M216,[1]CatGlob!O:O,0))</f>
        <v>RFIG</v>
      </c>
      <c r="R216" s="403" t="s">
        <v>1017</v>
      </c>
      <c r="S216" s="403" t="s">
        <v>1018</v>
      </c>
      <c r="T216" s="403" t="str">
        <f>INDEX([1]CatGlob!$D:$D,MATCH($M216,[1]CatGlob!$C:$C,0))</f>
        <v>RFI</v>
      </c>
      <c r="U216" s="403" t="s">
        <v>602</v>
      </c>
      <c r="V216" s="404" t="str">
        <f>INDEX([1]CatGlob!$F:$F,MATCH($M216,[1]CatGlob!$C:$C,0))</f>
        <v>RF_ETF</v>
      </c>
      <c r="W216" s="405"/>
      <c r="X216" s="406">
        <v>2.0057434925527699E-7</v>
      </c>
      <c r="Y216" s="407">
        <v>6.4264393806468004E-6</v>
      </c>
      <c r="Z216" s="408">
        <v>-1.32724330141076E-6</v>
      </c>
      <c r="AA216" s="407">
        <v>-4.2525123422620902E-5</v>
      </c>
      <c r="AB216" s="408">
        <v>2.0057434925527699E-7</v>
      </c>
      <c r="AC216" s="407">
        <v>6.4264393806468004E-6</v>
      </c>
      <c r="AD216" s="408">
        <v>2.0057434925527699E-7</v>
      </c>
      <c r="AE216" s="407">
        <v>6.4264393806468004E-6</v>
      </c>
      <c r="AF216" s="408">
        <v>1.6752835394245299E-9</v>
      </c>
      <c r="AG216" s="407">
        <v>5.3676176440909799E-8</v>
      </c>
      <c r="AI216" s="406">
        <v>5.8925053480948001E-8</v>
      </c>
      <c r="AJ216" s="407">
        <v>1.8879697805118701E-6</v>
      </c>
      <c r="AK216" s="408">
        <v>-7.7573010525722803E-8</v>
      </c>
      <c r="AL216" s="407">
        <v>-2.48545406478229E-6</v>
      </c>
      <c r="AM216" s="408">
        <v>5.8925053480948001E-8</v>
      </c>
      <c r="AN216" s="407">
        <v>1.8879697805118701E-6</v>
      </c>
      <c r="AO216" s="408">
        <v>5.8925053480948001E-8</v>
      </c>
      <c r="AP216" s="407">
        <v>1.8879697805118701E-6</v>
      </c>
      <c r="AQ216" s="408">
        <v>1.9520983713690199E-8</v>
      </c>
      <c r="AR216" s="407">
        <v>6.2545591574864302E-7</v>
      </c>
      <c r="AT216" s="406">
        <v>0</v>
      </c>
      <c r="AU216" s="407">
        <v>0</v>
      </c>
      <c r="AV216" s="408">
        <v>0</v>
      </c>
      <c r="AW216" s="407">
        <v>0</v>
      </c>
      <c r="AX216" s="408">
        <v>0</v>
      </c>
      <c r="AY216" s="407">
        <v>0</v>
      </c>
      <c r="AZ216" s="408">
        <v>0</v>
      </c>
      <c r="BA216" s="407">
        <v>0</v>
      </c>
      <c r="BB216" s="408">
        <v>0</v>
      </c>
      <c r="BC216" s="407">
        <v>0</v>
      </c>
    </row>
    <row r="217" spans="1:55" x14ac:dyDescent="0.35">
      <c r="A217" s="385" t="str" cm="1">
        <f t="array" ref="A217">IFERROR(_xlfn.IFS(AND(F217="Renta Variable",O217=1),IFERROR(MATCH(B217,[1]RV_Det!C:C,0),"Rev"),AND(J217="Corporativa",O217=1,I217="EM"),IFERROR(MATCH(B217,[1]RF_Corps!B:B,0),"Rev"),AND(F217="Alternativos",O217=1),IFERROR(MATCH(B217,[1]Rep4!C:C,0),"Rev")),"")</f>
        <v/>
      </c>
      <c r="B217" s="394" t="s">
        <v>1152</v>
      </c>
      <c r="C217" s="409" t="s">
        <v>1153</v>
      </c>
      <c r="D217" s="395" t="s">
        <v>1154</v>
      </c>
      <c r="E217" s="396" t="str">
        <f>IF(B217="","",INDEX([1]CatGlob!$S:$S,IFERROR(MATCH(MID(B217,7,1),[1]CatGlob!$R:$R,0),MATCH(MID(B217,1,2),[1]CatGlob!$R:$R,0))))</f>
        <v>EUR</v>
      </c>
      <c r="F217" s="397" t="s">
        <v>442</v>
      </c>
      <c r="G217" s="398" t="s">
        <v>610</v>
      </c>
      <c r="H217" s="399" t="s">
        <v>229</v>
      </c>
      <c r="I217" s="399" t="s">
        <v>328</v>
      </c>
      <c r="J217" s="399" t="s">
        <v>611</v>
      </c>
      <c r="K217" s="396" t="s">
        <v>1032</v>
      </c>
      <c r="L217" s="400" t="str">
        <f>IF(ISERROR(MATCH(M217,M$10:M216,0)),M217,"")</f>
        <v/>
      </c>
      <c r="M217" s="401" t="str">
        <f>IF(B217="","",IF(ISERROR(MATCH(F217&amp;"_"&amp;G217&amp;"_"&amp;H217&amp;"_"&amp;I217&amp;"_"&amp;J217&amp;IF(K217="","","_"&amp;K217),[1]CatGlob!$B:$B,0)),F217&amp;"_"&amp;G217&amp;"_"&amp;H217&amp;"_"&amp;I217&amp;"_"&amp;J217&amp;IF(K217="","","_"&amp;K217),INDEX([1]CatGlob!$C:$C,MATCH(F217&amp;"_"&amp;G217&amp;"_"&amp;H217&amp;"_"&amp;I217&amp;"_"&amp;J217&amp;IF(K217="","","_"&amp;K217),[1]CatGlob!$B:$B,0))))</f>
        <v>HCD_INT_DM_CORP_FMHY</v>
      </c>
      <c r="N217" s="402" t="str">
        <f t="shared" si="9"/>
        <v/>
      </c>
      <c r="O217" s="402" t="str">
        <f t="shared" si="8"/>
        <v/>
      </c>
      <c r="P217" s="401" t="str">
        <f>IF(LEN(B217)&gt;8,INDEX([1]CatGlob!$X:$X,MATCH(M217,[1]CatGlob!$W:$W,0)),"")</f>
        <v>DMHY</v>
      </c>
      <c r="Q217" s="403" t="str">
        <f>INDEX([1]CatGlob!P:P,MATCH(M217,[1]CatGlob!O:O,0))</f>
        <v>RFIG</v>
      </c>
      <c r="R217" s="403" t="s">
        <v>1017</v>
      </c>
      <c r="S217" s="403" t="s">
        <v>1018</v>
      </c>
      <c r="T217" s="403" t="str">
        <f>INDEX([1]CatGlob!$D:$D,MATCH($M217,[1]CatGlob!$C:$C,0))</f>
        <v>RFI</v>
      </c>
      <c r="U217" s="403" t="s">
        <v>602</v>
      </c>
      <c r="V217" s="404" t="str">
        <f>INDEX([1]CatGlob!$F:$F,MATCH($M217,[1]CatGlob!$C:$C,0))</f>
        <v>RF_ETF</v>
      </c>
      <c r="W217" s="405"/>
      <c r="X217" s="406">
        <v>0</v>
      </c>
      <c r="Y217" s="407">
        <v>0</v>
      </c>
      <c r="Z217" s="408">
        <v>0</v>
      </c>
      <c r="AA217" s="407">
        <v>0</v>
      </c>
      <c r="AB217" s="408">
        <v>0</v>
      </c>
      <c r="AC217" s="407">
        <v>0</v>
      </c>
      <c r="AD217" s="408">
        <v>0</v>
      </c>
      <c r="AE217" s="407">
        <v>0</v>
      </c>
      <c r="AF217" s="408">
        <v>0</v>
      </c>
      <c r="AG217" s="407">
        <v>0</v>
      </c>
      <c r="AI217" s="406">
        <v>0</v>
      </c>
      <c r="AJ217" s="407">
        <v>0</v>
      </c>
      <c r="AK217" s="408">
        <v>0</v>
      </c>
      <c r="AL217" s="407">
        <v>0</v>
      </c>
      <c r="AM217" s="408">
        <v>0</v>
      </c>
      <c r="AN217" s="407">
        <v>0</v>
      </c>
      <c r="AO217" s="408">
        <v>0</v>
      </c>
      <c r="AP217" s="407">
        <v>0</v>
      </c>
      <c r="AQ217" s="408">
        <v>0</v>
      </c>
      <c r="AR217" s="407">
        <v>0</v>
      </c>
      <c r="AT217" s="406">
        <v>0</v>
      </c>
      <c r="AU217" s="407">
        <v>0</v>
      </c>
      <c r="AV217" s="408">
        <v>0</v>
      </c>
      <c r="AW217" s="407">
        <v>0</v>
      </c>
      <c r="AX217" s="408">
        <v>0</v>
      </c>
      <c r="AY217" s="407">
        <v>0</v>
      </c>
      <c r="AZ217" s="408">
        <v>0</v>
      </c>
      <c r="BA217" s="407">
        <v>0</v>
      </c>
      <c r="BB217" s="408">
        <v>0</v>
      </c>
      <c r="BC217" s="407">
        <v>0</v>
      </c>
    </row>
    <row r="218" spans="1:55" x14ac:dyDescent="0.35">
      <c r="A218" s="385" t="str" cm="1">
        <f t="array" ref="A218">IFERROR(_xlfn.IFS(AND(F218="Renta Variable",O218=1),IFERROR(MATCH(B218,[1]RV_Det!C:C,0),"Rev"),AND(J218="Corporativa",O218=1,I218="EM"),IFERROR(MATCH(B218,[1]RF_Corps!B:B,0),"Rev"),AND(F218="Alternativos",O218=1),IFERROR(MATCH(B218,[1]Rep4!C:C,0),"Rev")),"")</f>
        <v/>
      </c>
      <c r="B218" s="394" t="s">
        <v>1155</v>
      </c>
      <c r="C218" s="409" t="s">
        <v>1156</v>
      </c>
      <c r="D218" s="395" t="s">
        <v>1157</v>
      </c>
      <c r="E218" s="396" t="str">
        <f>IF(B218="","",INDEX([1]CatGlob!$S:$S,IFERROR(MATCH(MID(B218,7,1),[1]CatGlob!$R:$R,0),MATCH(MID(B218,1,2),[1]CatGlob!$R:$R,0))))</f>
        <v>DOL</v>
      </c>
      <c r="F218" s="397" t="s">
        <v>442</v>
      </c>
      <c r="G218" s="398" t="s">
        <v>610</v>
      </c>
      <c r="H218" s="399" t="s">
        <v>229</v>
      </c>
      <c r="I218" s="399" t="s">
        <v>328</v>
      </c>
      <c r="J218" s="399" t="s">
        <v>611</v>
      </c>
      <c r="K218" s="396" t="s">
        <v>1032</v>
      </c>
      <c r="L218" s="400" t="str">
        <f>IF(ISERROR(MATCH(M218,M$10:M217,0)),M218,"")</f>
        <v/>
      </c>
      <c r="M218" s="401" t="str">
        <f>IF(B218="","",IF(ISERROR(MATCH(F218&amp;"_"&amp;G218&amp;"_"&amp;H218&amp;"_"&amp;I218&amp;"_"&amp;J218&amp;IF(K218="","","_"&amp;K218),[1]CatGlob!$B:$B,0)),F218&amp;"_"&amp;G218&amp;"_"&amp;H218&amp;"_"&amp;I218&amp;"_"&amp;J218&amp;IF(K218="","","_"&amp;K218),INDEX([1]CatGlob!$C:$C,MATCH(F218&amp;"_"&amp;G218&amp;"_"&amp;H218&amp;"_"&amp;I218&amp;"_"&amp;J218&amp;IF(K218="","","_"&amp;K218),[1]CatGlob!$B:$B,0))))</f>
        <v>HCD_INT_DM_CORP_FMHY</v>
      </c>
      <c r="N218" s="402" t="str">
        <f t="shared" si="9"/>
        <v/>
      </c>
      <c r="O218" s="402" t="str">
        <f t="shared" si="8"/>
        <v/>
      </c>
      <c r="P218" s="401" t="str">
        <f>IF(LEN(B218)&gt;8,INDEX([1]CatGlob!$X:$X,MATCH(M218,[1]CatGlob!$W:$W,0)),"")</f>
        <v>DMHY</v>
      </c>
      <c r="Q218" s="403" t="str">
        <f>INDEX([1]CatGlob!P:P,MATCH(M218,[1]CatGlob!O:O,0))</f>
        <v>RFIG</v>
      </c>
      <c r="R218" s="403" t="s">
        <v>601</v>
      </c>
      <c r="S218" s="403" t="s">
        <v>1018</v>
      </c>
      <c r="T218" s="403" t="str">
        <f>INDEX([1]CatGlob!$D:$D,MATCH($M218,[1]CatGlob!$C:$C,0))</f>
        <v>RFI</v>
      </c>
      <c r="U218" s="403" t="s">
        <v>602</v>
      </c>
      <c r="V218" s="404" t="str">
        <f>INDEX([1]CatGlob!$F:$F,MATCH($M218,[1]CatGlob!$C:$C,0))</f>
        <v>RF_ETF</v>
      </c>
      <c r="W218" s="405"/>
      <c r="X218" s="406">
        <v>0</v>
      </c>
      <c r="Y218" s="407">
        <v>0</v>
      </c>
      <c r="Z218" s="408">
        <v>0</v>
      </c>
      <c r="AA218" s="407">
        <v>0</v>
      </c>
      <c r="AB218" s="408">
        <v>0</v>
      </c>
      <c r="AC218" s="407">
        <v>0</v>
      </c>
      <c r="AD218" s="408">
        <v>0</v>
      </c>
      <c r="AE218" s="407">
        <v>0</v>
      </c>
      <c r="AF218" s="408">
        <v>0</v>
      </c>
      <c r="AG218" s="407">
        <v>0</v>
      </c>
      <c r="AI218" s="406">
        <v>0</v>
      </c>
      <c r="AJ218" s="407">
        <v>0</v>
      </c>
      <c r="AK218" s="408">
        <v>0</v>
      </c>
      <c r="AL218" s="407">
        <v>0</v>
      </c>
      <c r="AM218" s="408">
        <v>0</v>
      </c>
      <c r="AN218" s="407">
        <v>0</v>
      </c>
      <c r="AO218" s="408">
        <v>0</v>
      </c>
      <c r="AP218" s="407">
        <v>0</v>
      </c>
      <c r="AQ218" s="408">
        <v>0</v>
      </c>
      <c r="AR218" s="407">
        <v>0</v>
      </c>
      <c r="AT218" s="406">
        <v>0</v>
      </c>
      <c r="AU218" s="407">
        <v>0</v>
      </c>
      <c r="AV218" s="408">
        <v>0</v>
      </c>
      <c r="AW218" s="407">
        <v>0</v>
      </c>
      <c r="AX218" s="408">
        <v>0</v>
      </c>
      <c r="AY218" s="407">
        <v>0</v>
      </c>
      <c r="AZ218" s="408">
        <v>0</v>
      </c>
      <c r="BA218" s="407">
        <v>0</v>
      </c>
      <c r="BB218" s="408">
        <v>0</v>
      </c>
      <c r="BC218" s="407">
        <v>0</v>
      </c>
    </row>
    <row r="219" spans="1:55" x14ac:dyDescent="0.35">
      <c r="A219" s="385" t="str" cm="1">
        <f t="array" ref="A219">IFERROR(_xlfn.IFS(AND(F219="Renta Variable",O219=1),IFERROR(MATCH(B219,[1]RV_Det!C:C,0),"Rev"),AND(J219="Corporativa",O219=1,I219="EM"),IFERROR(MATCH(B219,[1]RF_Corps!B:B,0),"Rev"),AND(F219="Alternativos",O219=1),IFERROR(MATCH(B219,[1]Rep4!C:C,0),"Rev")),"")</f>
        <v/>
      </c>
      <c r="B219" s="394" t="s">
        <v>1158</v>
      </c>
      <c r="C219" s="409" t="s">
        <v>1159</v>
      </c>
      <c r="D219" s="395" t="s">
        <v>1160</v>
      </c>
      <c r="E219" s="396" t="str">
        <f>IF(B219="","",INDEX([1]CatGlob!$S:$S,IFERROR(MATCH(MID(B219,7,1),[1]CatGlob!$R:$R,0),MATCH(MID(B219,1,2),[1]CatGlob!$R:$R,0))))</f>
        <v>DOL</v>
      </c>
      <c r="F219" s="397" t="s">
        <v>442</v>
      </c>
      <c r="G219" s="398" t="s">
        <v>610</v>
      </c>
      <c r="H219" s="399" t="s">
        <v>229</v>
      </c>
      <c r="I219" s="399" t="s">
        <v>328</v>
      </c>
      <c r="J219" s="399" t="s">
        <v>611</v>
      </c>
      <c r="K219" s="396" t="s">
        <v>1032</v>
      </c>
      <c r="L219" s="400" t="str">
        <f>IF(ISERROR(MATCH(M219,M$10:M218,0)),M219,"")</f>
        <v/>
      </c>
      <c r="M219" s="401" t="str">
        <f>IF(B219="","",IF(ISERROR(MATCH(F219&amp;"_"&amp;G219&amp;"_"&amp;H219&amp;"_"&amp;I219&amp;"_"&amp;J219&amp;IF(K219="","","_"&amp;K219),[1]CatGlob!$B:$B,0)),F219&amp;"_"&amp;G219&amp;"_"&amp;H219&amp;"_"&amp;I219&amp;"_"&amp;J219&amp;IF(K219="","","_"&amp;K219),INDEX([1]CatGlob!$C:$C,MATCH(F219&amp;"_"&amp;G219&amp;"_"&amp;H219&amp;"_"&amp;I219&amp;"_"&amp;J219&amp;IF(K219="","","_"&amp;K219),[1]CatGlob!$B:$B,0))))</f>
        <v>HCD_INT_DM_CORP_FMHY</v>
      </c>
      <c r="N219" s="402" t="str">
        <f t="shared" si="9"/>
        <v/>
      </c>
      <c r="O219" s="402" t="str">
        <f t="shared" si="8"/>
        <v/>
      </c>
      <c r="P219" s="401" t="str">
        <f>IF(LEN(B219)&gt;8,INDEX([1]CatGlob!$X:$X,MATCH(M219,[1]CatGlob!$W:$W,0)),"")</f>
        <v>DMHY</v>
      </c>
      <c r="Q219" s="403" t="str">
        <f>INDEX([1]CatGlob!P:P,MATCH(M219,[1]CatGlob!O:O,0))</f>
        <v>RFIG</v>
      </c>
      <c r="R219" s="403" t="s">
        <v>1017</v>
      </c>
      <c r="S219" s="403" t="s">
        <v>1018</v>
      </c>
      <c r="T219" s="403" t="str">
        <f>INDEX([1]CatGlob!$D:$D,MATCH($M219,[1]CatGlob!$C:$C,0))</f>
        <v>RFI</v>
      </c>
      <c r="U219" s="403" t="s">
        <v>602</v>
      </c>
      <c r="V219" s="404" t="str">
        <f>INDEX([1]CatGlob!$F:$F,MATCH($M219,[1]CatGlob!$C:$C,0))</f>
        <v>RF_ETF</v>
      </c>
      <c r="W219" s="405"/>
      <c r="X219" s="406">
        <v>0</v>
      </c>
      <c r="Y219" s="407">
        <v>0</v>
      </c>
      <c r="Z219" s="408">
        <v>0</v>
      </c>
      <c r="AA219" s="407">
        <v>0</v>
      </c>
      <c r="AB219" s="408">
        <v>0</v>
      </c>
      <c r="AC219" s="407">
        <v>0</v>
      </c>
      <c r="AD219" s="408">
        <v>0</v>
      </c>
      <c r="AE219" s="407">
        <v>0</v>
      </c>
      <c r="AF219" s="408">
        <v>0</v>
      </c>
      <c r="AG219" s="407">
        <v>0</v>
      </c>
      <c r="AI219" s="406">
        <v>0</v>
      </c>
      <c r="AJ219" s="407">
        <v>0</v>
      </c>
      <c r="AK219" s="408">
        <v>0</v>
      </c>
      <c r="AL219" s="407">
        <v>0</v>
      </c>
      <c r="AM219" s="408">
        <v>0</v>
      </c>
      <c r="AN219" s="407">
        <v>0</v>
      </c>
      <c r="AO219" s="408">
        <v>0</v>
      </c>
      <c r="AP219" s="407">
        <v>0</v>
      </c>
      <c r="AQ219" s="408">
        <v>0</v>
      </c>
      <c r="AR219" s="407">
        <v>0</v>
      </c>
      <c r="AT219" s="406">
        <v>0</v>
      </c>
      <c r="AU219" s="407">
        <v>0</v>
      </c>
      <c r="AV219" s="408">
        <v>0</v>
      </c>
      <c r="AW219" s="407">
        <v>0</v>
      </c>
      <c r="AX219" s="408">
        <v>0</v>
      </c>
      <c r="AY219" s="407">
        <v>0</v>
      </c>
      <c r="AZ219" s="408">
        <v>0</v>
      </c>
      <c r="BA219" s="407">
        <v>0</v>
      </c>
      <c r="BB219" s="408">
        <v>0</v>
      </c>
      <c r="BC219" s="407">
        <v>0</v>
      </c>
    </row>
    <row r="220" spans="1:55" x14ac:dyDescent="0.35">
      <c r="A220" s="385" t="str" cm="1">
        <f t="array" ref="A220">IFERROR(_xlfn.IFS(AND(F220="Renta Variable",O220=1),IFERROR(MATCH(B220,[1]RV_Det!C:C,0),"Rev"),AND(J220="Corporativa",O220=1,I220="EM"),IFERROR(MATCH(B220,[1]RF_Corps!B:B,0),"Rev"),AND(F220="Alternativos",O220=1),IFERROR(MATCH(B220,[1]Rep4!C:C,0),"Rev")),"")</f>
        <v/>
      </c>
      <c r="B220" s="394" t="s">
        <v>1161</v>
      </c>
      <c r="C220" s="409" t="s">
        <v>1162</v>
      </c>
      <c r="D220" s="395" t="s">
        <v>1163</v>
      </c>
      <c r="E220" s="396" t="str">
        <f>IF(B220="","",INDEX([1]CatGlob!$S:$S,IFERROR(MATCH(MID(B220,7,1),[1]CatGlob!$R:$R,0),MATCH(MID(B220,1,2),[1]CatGlob!$R:$R,0))))</f>
        <v>EUR</v>
      </c>
      <c r="F220" s="397" t="s">
        <v>442</v>
      </c>
      <c r="G220" s="398" t="s">
        <v>610</v>
      </c>
      <c r="H220" s="399" t="s">
        <v>229</v>
      </c>
      <c r="I220" s="399" t="s">
        <v>328</v>
      </c>
      <c r="J220" s="399" t="s">
        <v>611</v>
      </c>
      <c r="K220" s="396" t="s">
        <v>1032</v>
      </c>
      <c r="L220" s="400" t="str">
        <f>IF(ISERROR(MATCH(M220,M$10:M219,0)),M220,"")</f>
        <v/>
      </c>
      <c r="M220" s="401" t="str">
        <f>IF(B220="","",IF(ISERROR(MATCH(F220&amp;"_"&amp;G220&amp;"_"&amp;H220&amp;"_"&amp;I220&amp;"_"&amp;J220&amp;IF(K220="","","_"&amp;K220),[1]CatGlob!$B:$B,0)),F220&amp;"_"&amp;G220&amp;"_"&amp;H220&amp;"_"&amp;I220&amp;"_"&amp;J220&amp;IF(K220="","","_"&amp;K220),INDEX([1]CatGlob!$C:$C,MATCH(F220&amp;"_"&amp;G220&amp;"_"&amp;H220&amp;"_"&amp;I220&amp;"_"&amp;J220&amp;IF(K220="","","_"&amp;K220),[1]CatGlob!$B:$B,0))))</f>
        <v>HCD_INT_DM_CORP_FMHY</v>
      </c>
      <c r="N220" s="402" t="str">
        <f t="shared" si="9"/>
        <v/>
      </c>
      <c r="O220" s="402" t="str">
        <f t="shared" si="8"/>
        <v/>
      </c>
      <c r="P220" s="401" t="str">
        <f>IF(LEN(B220)&gt;8,INDEX([1]CatGlob!$X:$X,MATCH(M220,[1]CatGlob!$W:$W,0)),"")</f>
        <v>DMHY</v>
      </c>
      <c r="Q220" s="403" t="str">
        <f>INDEX([1]CatGlob!P:P,MATCH(M220,[1]CatGlob!O:O,0))</f>
        <v>RFIG</v>
      </c>
      <c r="R220" s="403" t="s">
        <v>1017</v>
      </c>
      <c r="S220" s="403" t="s">
        <v>1018</v>
      </c>
      <c r="T220" s="403" t="str">
        <f>INDEX([1]CatGlob!$D:$D,MATCH($M220,[1]CatGlob!$C:$C,0))</f>
        <v>RFI</v>
      </c>
      <c r="U220" s="403" t="s">
        <v>602</v>
      </c>
      <c r="V220" s="404" t="str">
        <f>INDEX([1]CatGlob!$F:$F,MATCH($M220,[1]CatGlob!$C:$C,0))</f>
        <v>RF_ETF</v>
      </c>
      <c r="W220" s="405"/>
      <c r="X220" s="406">
        <v>0</v>
      </c>
      <c r="Y220" s="407">
        <v>0</v>
      </c>
      <c r="Z220" s="408">
        <v>0</v>
      </c>
      <c r="AA220" s="407">
        <v>0</v>
      </c>
      <c r="AB220" s="408">
        <v>0</v>
      </c>
      <c r="AC220" s="407">
        <v>0</v>
      </c>
      <c r="AD220" s="408">
        <v>0</v>
      </c>
      <c r="AE220" s="407">
        <v>0</v>
      </c>
      <c r="AF220" s="408">
        <v>0</v>
      </c>
      <c r="AG220" s="407">
        <v>0</v>
      </c>
      <c r="AI220" s="406">
        <v>0</v>
      </c>
      <c r="AJ220" s="407">
        <v>0</v>
      </c>
      <c r="AK220" s="408">
        <v>0</v>
      </c>
      <c r="AL220" s="407">
        <v>0</v>
      </c>
      <c r="AM220" s="408">
        <v>0</v>
      </c>
      <c r="AN220" s="407">
        <v>0</v>
      </c>
      <c r="AO220" s="408">
        <v>0</v>
      </c>
      <c r="AP220" s="407">
        <v>0</v>
      </c>
      <c r="AQ220" s="408">
        <v>0</v>
      </c>
      <c r="AR220" s="407">
        <v>0</v>
      </c>
      <c r="AT220" s="406">
        <v>0</v>
      </c>
      <c r="AU220" s="407">
        <v>0</v>
      </c>
      <c r="AV220" s="408">
        <v>0</v>
      </c>
      <c r="AW220" s="407">
        <v>0</v>
      </c>
      <c r="AX220" s="408">
        <v>0</v>
      </c>
      <c r="AY220" s="407">
        <v>0</v>
      </c>
      <c r="AZ220" s="408">
        <v>0</v>
      </c>
      <c r="BA220" s="407">
        <v>0</v>
      </c>
      <c r="BB220" s="408">
        <v>0</v>
      </c>
      <c r="BC220" s="407">
        <v>0</v>
      </c>
    </row>
    <row r="221" spans="1:55" x14ac:dyDescent="0.35">
      <c r="A221" s="385" t="str" cm="1">
        <f t="array" ref="A221">IFERROR(_xlfn.IFS(AND(F221="Renta Variable",O221=1),IFERROR(MATCH(B221,[1]RV_Det!C:C,0),"Rev"),AND(J221="Corporativa",O221=1,I221="EM"),IFERROR(MATCH(B221,[1]RF_Corps!B:B,0),"Rev"),AND(F221="Alternativos",O221=1),IFERROR(MATCH(B221,[1]Rep4!C:C,0),"Rev")),"")</f>
        <v/>
      </c>
      <c r="B221" s="394" t="s">
        <v>1164</v>
      </c>
      <c r="C221" s="409" t="s">
        <v>1165</v>
      </c>
      <c r="D221" s="395" t="s">
        <v>1166</v>
      </c>
      <c r="E221" s="396" t="str">
        <f>IF(B221="","",INDEX([1]CatGlob!$S:$S,IFERROR(MATCH(MID(B221,7,1),[1]CatGlob!$R:$R,0),MATCH(MID(B221,1,2),[1]CatGlob!$R:$R,0))))</f>
        <v>EUR</v>
      </c>
      <c r="F221" s="397" t="s">
        <v>442</v>
      </c>
      <c r="G221" s="398" t="s">
        <v>610</v>
      </c>
      <c r="H221" s="399" t="s">
        <v>229</v>
      </c>
      <c r="I221" s="399" t="s">
        <v>328</v>
      </c>
      <c r="J221" s="399" t="s">
        <v>611</v>
      </c>
      <c r="K221" s="396" t="s">
        <v>1032</v>
      </c>
      <c r="L221" s="400" t="str">
        <f>IF(ISERROR(MATCH(M221,M$10:M220,0)),M221,"")</f>
        <v/>
      </c>
      <c r="M221" s="401" t="str">
        <f>IF(B221="","",IF(ISERROR(MATCH(F221&amp;"_"&amp;G221&amp;"_"&amp;H221&amp;"_"&amp;I221&amp;"_"&amp;J221&amp;IF(K221="","","_"&amp;K221),[1]CatGlob!$B:$B,0)),F221&amp;"_"&amp;G221&amp;"_"&amp;H221&amp;"_"&amp;I221&amp;"_"&amp;J221&amp;IF(K221="","","_"&amp;K221),INDEX([1]CatGlob!$C:$C,MATCH(F221&amp;"_"&amp;G221&amp;"_"&amp;H221&amp;"_"&amp;I221&amp;"_"&amp;J221&amp;IF(K221="","","_"&amp;K221),[1]CatGlob!$B:$B,0))))</f>
        <v>HCD_INT_DM_CORP_FMHY</v>
      </c>
      <c r="N221" s="402" t="str">
        <f t="shared" si="9"/>
        <v>rev</v>
      </c>
      <c r="O221" s="402">
        <f t="shared" si="8"/>
        <v>1</v>
      </c>
      <c r="P221" s="401" t="str">
        <f>IF(LEN(B221)&gt;8,INDEX([1]CatGlob!$X:$X,MATCH(M221,[1]CatGlob!$W:$W,0)),"")</f>
        <v>DMHY</v>
      </c>
      <c r="Q221" s="403" t="str">
        <f>INDEX([1]CatGlob!P:P,MATCH(M221,[1]CatGlob!O:O,0))</f>
        <v>RFIG</v>
      </c>
      <c r="R221" s="403" t="s">
        <v>601</v>
      </c>
      <c r="S221" s="403" t="s">
        <v>1018</v>
      </c>
      <c r="T221" s="403" t="str">
        <f>INDEX([1]CatGlob!$D:$D,MATCH($M221,[1]CatGlob!$C:$C,0))</f>
        <v>RFI</v>
      </c>
      <c r="U221" s="403" t="s">
        <v>602</v>
      </c>
      <c r="V221" s="404" t="str">
        <f>INDEX([1]CatGlob!$F:$F,MATCH($M221,[1]CatGlob!$C:$C,0))</f>
        <v>RF_ETF</v>
      </c>
      <c r="W221" s="405"/>
      <c r="X221" s="406">
        <v>0</v>
      </c>
      <c r="Y221" s="407">
        <v>0</v>
      </c>
      <c r="Z221" s="408">
        <v>-3.7115053014987301E-7</v>
      </c>
      <c r="AA221" s="407">
        <v>-1.12111220307298E-5</v>
      </c>
      <c r="AB221" s="408">
        <v>0</v>
      </c>
      <c r="AC221" s="407">
        <v>0</v>
      </c>
      <c r="AD221" s="408">
        <v>0</v>
      </c>
      <c r="AE221" s="407">
        <v>0</v>
      </c>
      <c r="AF221" s="408">
        <v>-4.8318262100566303E-8</v>
      </c>
      <c r="AG221" s="407">
        <v>-1.4595208378215E-6</v>
      </c>
      <c r="AI221" s="406">
        <v>0</v>
      </c>
      <c r="AJ221" s="407">
        <v>0</v>
      </c>
      <c r="AK221" s="408">
        <v>0</v>
      </c>
      <c r="AL221" s="407">
        <v>0</v>
      </c>
      <c r="AM221" s="408">
        <v>0</v>
      </c>
      <c r="AN221" s="407">
        <v>0</v>
      </c>
      <c r="AO221" s="408">
        <v>0</v>
      </c>
      <c r="AP221" s="407">
        <v>0</v>
      </c>
      <c r="AQ221" s="408">
        <v>0</v>
      </c>
      <c r="AR221" s="407">
        <v>0</v>
      </c>
      <c r="AT221" s="406">
        <v>0</v>
      </c>
      <c r="AU221" s="407">
        <v>0</v>
      </c>
      <c r="AV221" s="408">
        <v>0</v>
      </c>
      <c r="AW221" s="407">
        <v>0</v>
      </c>
      <c r="AX221" s="408">
        <v>0</v>
      </c>
      <c r="AY221" s="407">
        <v>0</v>
      </c>
      <c r="AZ221" s="408">
        <v>0</v>
      </c>
      <c r="BA221" s="407">
        <v>0</v>
      </c>
      <c r="BB221" s="408">
        <v>0</v>
      </c>
      <c r="BC221" s="407">
        <v>0</v>
      </c>
    </row>
    <row r="222" spans="1:55" x14ac:dyDescent="0.35">
      <c r="A222" s="385" t="str" cm="1">
        <f t="array" ref="A222">IFERROR(_xlfn.IFS(AND(F222="Renta Variable",O222=1),IFERROR(MATCH(B222,[1]RV_Det!C:C,0),"Rev"),AND(J222="Corporativa",O222=1,I222="EM"),IFERROR(MATCH(B222,[1]RF_Corps!B:B,0),"Rev"),AND(F222="Alternativos",O222=1),IFERROR(MATCH(B222,[1]Rep4!C:C,0),"Rev")),"")</f>
        <v/>
      </c>
      <c r="B222" s="394" t="s">
        <v>1167</v>
      </c>
      <c r="C222" s="414" t="s">
        <v>1168</v>
      </c>
      <c r="D222" s="395" t="s">
        <v>1169</v>
      </c>
      <c r="E222" s="396" t="str">
        <f>IF(B222="","",INDEX([1]CatGlob!$S:$S,IFERROR(MATCH(MID(B222,7,1),[1]CatGlob!$R:$R,0),MATCH(MID(B222,1,2),[1]CatGlob!$R:$R,0))))</f>
        <v>EUR</v>
      </c>
      <c r="F222" s="397" t="s">
        <v>442</v>
      </c>
      <c r="G222" s="398" t="s">
        <v>610</v>
      </c>
      <c r="H222" s="399" t="s">
        <v>229</v>
      </c>
      <c r="I222" s="399" t="s">
        <v>328</v>
      </c>
      <c r="J222" s="399" t="s">
        <v>611</v>
      </c>
      <c r="K222" s="396" t="s">
        <v>1032</v>
      </c>
      <c r="L222" s="400" t="str">
        <f>IF(ISERROR(MATCH(M222,M$10:M221,0)),M222,"")</f>
        <v/>
      </c>
      <c r="M222" s="401" t="str">
        <f>IF(B222="","",IF(ISERROR(MATCH(F222&amp;"_"&amp;G222&amp;"_"&amp;H222&amp;"_"&amp;I222&amp;"_"&amp;J222&amp;IF(K222="","","_"&amp;K222),[1]CatGlob!$B:$B,0)),F222&amp;"_"&amp;G222&amp;"_"&amp;H222&amp;"_"&amp;I222&amp;"_"&amp;J222&amp;IF(K222="","","_"&amp;K222),INDEX([1]CatGlob!$C:$C,MATCH(F222&amp;"_"&amp;G222&amp;"_"&amp;H222&amp;"_"&amp;I222&amp;"_"&amp;J222&amp;IF(K222="","","_"&amp;K222),[1]CatGlob!$B:$B,0))))</f>
        <v>HCD_INT_DM_CORP_FMHY</v>
      </c>
      <c r="N222" s="402" t="str">
        <f t="shared" si="9"/>
        <v>rev</v>
      </c>
      <c r="O222" s="402">
        <f t="shared" si="8"/>
        <v>1</v>
      </c>
      <c r="P222" s="401" t="str">
        <f>IF(LEN(B222)&gt;8,INDEX([1]CatGlob!$X:$X,MATCH(M222,[1]CatGlob!$W:$W,0)),"")</f>
        <v>DMHY</v>
      </c>
      <c r="Q222" s="403" t="str">
        <f>INDEX([1]CatGlob!P:P,MATCH(M222,[1]CatGlob!O:O,0))</f>
        <v>RFIG</v>
      </c>
      <c r="R222" s="403" t="s">
        <v>1017</v>
      </c>
      <c r="S222" s="403" t="s">
        <v>1018</v>
      </c>
      <c r="T222" s="403" t="str">
        <f>INDEX([1]CatGlob!$D:$D,MATCH($M222,[1]CatGlob!$C:$C,0))</f>
        <v>RFI</v>
      </c>
      <c r="U222" s="403" t="s">
        <v>602</v>
      </c>
      <c r="V222" s="404" t="str">
        <f>INDEX([1]CatGlob!$F:$F,MATCH($M222,[1]CatGlob!$C:$C,0))</f>
        <v>RF_ETF</v>
      </c>
      <c r="W222" s="405"/>
      <c r="X222" s="406">
        <v>5.0344653323898198E-3</v>
      </c>
      <c r="Y222" s="407">
        <v>3.7950138189746199E-2</v>
      </c>
      <c r="Z222" s="408">
        <v>5.0344653323898198E-3</v>
      </c>
      <c r="AA222" s="407">
        <v>3.7950138189746199E-2</v>
      </c>
      <c r="AB222" s="408">
        <v>5.0344653323898198E-3</v>
      </c>
      <c r="AC222" s="407">
        <v>3.7950138189746199E-2</v>
      </c>
      <c r="AD222" s="408">
        <v>5.0344653323898198E-3</v>
      </c>
      <c r="AE222" s="407">
        <v>3.7950138189746199E-2</v>
      </c>
      <c r="AF222" s="408">
        <v>5.0344653323898198E-3</v>
      </c>
      <c r="AG222" s="407">
        <v>3.7950138189746199E-2</v>
      </c>
      <c r="AI222" s="406">
        <v>1.01710718274237E-4</v>
      </c>
      <c r="AJ222" s="407">
        <v>7.66702232812833E-4</v>
      </c>
      <c r="AK222" s="408">
        <v>1.01710718274237E-4</v>
      </c>
      <c r="AL222" s="407">
        <v>7.66702232812833E-4</v>
      </c>
      <c r="AM222" s="408">
        <v>1.01710718274237E-4</v>
      </c>
      <c r="AN222" s="407">
        <v>7.66702232812833E-4</v>
      </c>
      <c r="AO222" s="408">
        <v>1.01710718274237E-4</v>
      </c>
      <c r="AP222" s="407">
        <v>7.66702232812833E-4</v>
      </c>
      <c r="AQ222" s="408">
        <v>1.01710718274237E-4</v>
      </c>
      <c r="AR222" s="407">
        <v>7.6670223281283202E-4</v>
      </c>
      <c r="AT222" s="406">
        <v>0</v>
      </c>
      <c r="AU222" s="407">
        <v>0</v>
      </c>
      <c r="AV222" s="408">
        <v>0</v>
      </c>
      <c r="AW222" s="407">
        <v>0</v>
      </c>
      <c r="AX222" s="408">
        <v>0</v>
      </c>
      <c r="AY222" s="407">
        <v>0</v>
      </c>
      <c r="AZ222" s="408">
        <v>0</v>
      </c>
      <c r="BA222" s="407">
        <v>0</v>
      </c>
      <c r="BB222" s="408">
        <v>0</v>
      </c>
      <c r="BC222" s="407">
        <v>0</v>
      </c>
    </row>
    <row r="223" spans="1:55" x14ac:dyDescent="0.35">
      <c r="A223" s="385" t="str" cm="1">
        <f t="array" ref="A223">IFERROR(_xlfn.IFS(AND(F223="Renta Variable",O223=1),IFERROR(MATCH(B223,[1]RV_Det!C:C,0),"Rev"),AND(J223="Corporativa",O223=1,I223="EM"),IFERROR(MATCH(B223,[1]RF_Corps!B:B,0),"Rev"),AND(F223="Alternativos",O223=1),IFERROR(MATCH(B223,[1]Rep4!C:C,0),"Rev")),"")</f>
        <v/>
      </c>
      <c r="B223" s="394" t="s">
        <v>1170</v>
      </c>
      <c r="C223" s="409" t="s">
        <v>1171</v>
      </c>
      <c r="D223" s="395" t="s">
        <v>1172</v>
      </c>
      <c r="E223" s="396" t="str">
        <f>IF(B223="","",INDEX([1]CatGlob!$S:$S,IFERROR(MATCH(MID(B223,7,1),[1]CatGlob!$R:$R,0),MATCH(MID(B223,1,2),[1]CatGlob!$R:$R,0))))</f>
        <v>DOL</v>
      </c>
      <c r="F223" s="397" t="s">
        <v>442</v>
      </c>
      <c r="G223" s="398" t="s">
        <v>610</v>
      </c>
      <c r="H223" s="399" t="s">
        <v>229</v>
      </c>
      <c r="I223" s="399" t="s">
        <v>328</v>
      </c>
      <c r="J223" s="399" t="s">
        <v>611</v>
      </c>
      <c r="K223" s="396" t="s">
        <v>1032</v>
      </c>
      <c r="L223" s="400" t="str">
        <f>IF(ISERROR(MATCH(M223,M$10:M222,0)),M223,"")</f>
        <v/>
      </c>
      <c r="M223" s="401" t="str">
        <f>IF(B223="","",IF(ISERROR(MATCH(F223&amp;"_"&amp;G223&amp;"_"&amp;H223&amp;"_"&amp;I223&amp;"_"&amp;J223&amp;IF(K223="","","_"&amp;K223),[1]CatGlob!$B:$B,0)),F223&amp;"_"&amp;G223&amp;"_"&amp;H223&amp;"_"&amp;I223&amp;"_"&amp;J223&amp;IF(K223="","","_"&amp;K223),INDEX([1]CatGlob!$C:$C,MATCH(F223&amp;"_"&amp;G223&amp;"_"&amp;H223&amp;"_"&amp;I223&amp;"_"&amp;J223&amp;IF(K223="","","_"&amp;K223),[1]CatGlob!$B:$B,0))))</f>
        <v>HCD_INT_DM_CORP_FMHY</v>
      </c>
      <c r="N223" s="402" t="str">
        <f t="shared" si="9"/>
        <v>rev</v>
      </c>
      <c r="O223" s="402">
        <f t="shared" si="8"/>
        <v>1</v>
      </c>
      <c r="P223" s="401" t="str">
        <f>IF(LEN(B223)&gt;8,INDEX([1]CatGlob!$X:$X,MATCH(M223,[1]CatGlob!$W:$W,0)),"")</f>
        <v>DMHY</v>
      </c>
      <c r="Q223" s="403" t="str">
        <f>INDEX([1]CatGlob!P:P,MATCH(M223,[1]CatGlob!O:O,0))</f>
        <v>RFIG</v>
      </c>
      <c r="R223" s="403" t="s">
        <v>1017</v>
      </c>
      <c r="S223" s="403" t="s">
        <v>1018</v>
      </c>
      <c r="T223" s="403" t="str">
        <f>INDEX([1]CatGlob!$D:$D,MATCH($M223,[1]CatGlob!$C:$C,0))</f>
        <v>RFI</v>
      </c>
      <c r="U223" s="403" t="s">
        <v>602</v>
      </c>
      <c r="V223" s="404" t="str">
        <f>INDEX([1]CatGlob!$F:$F,MATCH($M223,[1]CatGlob!$C:$C,0))</f>
        <v>RF_ETF</v>
      </c>
      <c r="W223" s="405"/>
      <c r="X223" s="406">
        <v>0</v>
      </c>
      <c r="Y223" s="407">
        <v>0</v>
      </c>
      <c r="Z223" s="408">
        <v>-4.3439507487900804E-3</v>
      </c>
      <c r="AA223" s="407">
        <v>0.19332639182412201</v>
      </c>
      <c r="AB223" s="408">
        <v>0</v>
      </c>
      <c r="AC223" s="407">
        <v>0</v>
      </c>
      <c r="AD223" s="408">
        <v>-1.09869138072939E-7</v>
      </c>
      <c r="AE223" s="407">
        <v>4.8896975357592998E-6</v>
      </c>
      <c r="AF223" s="408">
        <v>-5.65557343341824E-4</v>
      </c>
      <c r="AG223" s="407">
        <v>2.5169981632230099E-2</v>
      </c>
      <c r="AI223" s="406">
        <v>0</v>
      </c>
      <c r="AJ223" s="407">
        <v>0</v>
      </c>
      <c r="AK223" s="408">
        <v>0</v>
      </c>
      <c r="AL223" s="407">
        <v>0</v>
      </c>
      <c r="AM223" s="408">
        <v>0</v>
      </c>
      <c r="AN223" s="407">
        <v>0</v>
      </c>
      <c r="AO223" s="408">
        <v>-5.4707402748869198E-8</v>
      </c>
      <c r="AP223" s="407">
        <v>2.4347390770174099E-6</v>
      </c>
      <c r="AQ223" s="408">
        <v>-1.46016641406738E-8</v>
      </c>
      <c r="AR223" s="407">
        <v>6.4984335732365103E-7</v>
      </c>
      <c r="AT223" s="406">
        <v>0</v>
      </c>
      <c r="AU223" s="407">
        <v>0</v>
      </c>
      <c r="AV223" s="408">
        <v>0</v>
      </c>
      <c r="AW223" s="407">
        <v>0</v>
      </c>
      <c r="AX223" s="408">
        <v>0</v>
      </c>
      <c r="AY223" s="407">
        <v>0</v>
      </c>
      <c r="AZ223" s="408">
        <v>0</v>
      </c>
      <c r="BA223" s="407">
        <v>0</v>
      </c>
      <c r="BB223" s="408">
        <v>0</v>
      </c>
      <c r="BC223" s="407">
        <v>0</v>
      </c>
    </row>
    <row r="224" spans="1:55" x14ac:dyDescent="0.35">
      <c r="A224" s="385" t="str" cm="1">
        <f t="array" ref="A224">IFERROR(_xlfn.IFS(AND(F224="Renta Variable",O224=1),IFERROR(MATCH(B224,[1]RV_Det!C:C,0),"Rev"),AND(J224="Corporativa",O224=1,I224="EM"),IFERROR(MATCH(B224,[1]RF_Corps!B:B,0),"Rev"),AND(F224="Alternativos",O224=1),IFERROR(MATCH(B224,[1]Rep4!C:C,0),"Rev")),"")</f>
        <v/>
      </c>
      <c r="B224" s="394" t="s">
        <v>1173</v>
      </c>
      <c r="C224" s="409" t="s">
        <v>1174</v>
      </c>
      <c r="D224" s="395" t="s">
        <v>1175</v>
      </c>
      <c r="E224" s="396" t="str">
        <f>IF(B224="","",INDEX([1]CatGlob!$S:$S,IFERROR(MATCH(MID(B224,7,1),[1]CatGlob!$R:$R,0),MATCH(MID(B224,1,2),[1]CatGlob!$R:$R,0))))</f>
        <v>DOL</v>
      </c>
      <c r="F224" s="397" t="s">
        <v>442</v>
      </c>
      <c r="G224" s="398" t="s">
        <v>610</v>
      </c>
      <c r="H224" s="399" t="s">
        <v>229</v>
      </c>
      <c r="I224" s="399" t="s">
        <v>328</v>
      </c>
      <c r="J224" s="399" t="s">
        <v>611</v>
      </c>
      <c r="K224" s="396" t="s">
        <v>1032</v>
      </c>
      <c r="L224" s="400" t="str">
        <f>IF(ISERROR(MATCH(M224,M$10:M223,0)),M224,"")</f>
        <v/>
      </c>
      <c r="M224" s="401" t="str">
        <f>IF(B224="","",IF(ISERROR(MATCH(F224&amp;"_"&amp;G224&amp;"_"&amp;H224&amp;"_"&amp;I224&amp;"_"&amp;J224&amp;IF(K224="","","_"&amp;K224),[1]CatGlob!$B:$B,0)),F224&amp;"_"&amp;G224&amp;"_"&amp;H224&amp;"_"&amp;I224&amp;"_"&amp;J224&amp;IF(K224="","","_"&amp;K224),INDEX([1]CatGlob!$C:$C,MATCH(F224&amp;"_"&amp;G224&amp;"_"&amp;H224&amp;"_"&amp;I224&amp;"_"&amp;J224&amp;IF(K224="","","_"&amp;K224),[1]CatGlob!$B:$B,0))))</f>
        <v>HCD_INT_DM_CORP_FMHY</v>
      </c>
      <c r="N224" s="402" t="str">
        <f t="shared" si="9"/>
        <v/>
      </c>
      <c r="O224" s="402" t="str">
        <f t="shared" si="8"/>
        <v/>
      </c>
      <c r="P224" s="401" t="str">
        <f>IF(LEN(B224)&gt;8,INDEX([1]CatGlob!$X:$X,MATCH(M224,[1]CatGlob!$W:$W,0)),"")</f>
        <v>DMHY</v>
      </c>
      <c r="Q224" s="403" t="str">
        <f>INDEX([1]CatGlob!P:P,MATCH(M224,[1]CatGlob!O:O,0))</f>
        <v>RFIG</v>
      </c>
      <c r="R224" s="403" t="s">
        <v>1017</v>
      </c>
      <c r="S224" s="403" t="s">
        <v>1018</v>
      </c>
      <c r="T224" s="403" t="str">
        <f>INDEX([1]CatGlob!$D:$D,MATCH($M224,[1]CatGlob!$C:$C,0))</f>
        <v>RFI</v>
      </c>
      <c r="U224" s="403" t="s">
        <v>602</v>
      </c>
      <c r="V224" s="404" t="str">
        <f>INDEX([1]CatGlob!$F:$F,MATCH($M224,[1]CatGlob!$C:$C,0))</f>
        <v>RF_ETF</v>
      </c>
      <c r="W224" s="405"/>
      <c r="X224" s="406">
        <v>0</v>
      </c>
      <c r="Y224" s="407">
        <v>0</v>
      </c>
      <c r="Z224" s="408">
        <v>0</v>
      </c>
      <c r="AA224" s="407">
        <v>0</v>
      </c>
      <c r="AB224" s="408">
        <v>0</v>
      </c>
      <c r="AC224" s="407">
        <v>0</v>
      </c>
      <c r="AD224" s="408">
        <v>0</v>
      </c>
      <c r="AE224" s="407">
        <v>0</v>
      </c>
      <c r="AF224" s="408">
        <v>0</v>
      </c>
      <c r="AG224" s="407">
        <v>0</v>
      </c>
      <c r="AI224" s="406">
        <v>0</v>
      </c>
      <c r="AJ224" s="407">
        <v>0</v>
      </c>
      <c r="AK224" s="408">
        <v>0</v>
      </c>
      <c r="AL224" s="407">
        <v>0</v>
      </c>
      <c r="AM224" s="408">
        <v>0</v>
      </c>
      <c r="AN224" s="407">
        <v>0</v>
      </c>
      <c r="AO224" s="408">
        <v>0</v>
      </c>
      <c r="AP224" s="407">
        <v>0</v>
      </c>
      <c r="AQ224" s="408">
        <v>0</v>
      </c>
      <c r="AR224" s="407">
        <v>0</v>
      </c>
      <c r="AT224" s="406">
        <v>0</v>
      </c>
      <c r="AU224" s="407">
        <v>0</v>
      </c>
      <c r="AV224" s="408">
        <v>0</v>
      </c>
      <c r="AW224" s="407">
        <v>0</v>
      </c>
      <c r="AX224" s="408">
        <v>0</v>
      </c>
      <c r="AY224" s="407">
        <v>0</v>
      </c>
      <c r="AZ224" s="408">
        <v>0</v>
      </c>
      <c r="BA224" s="407">
        <v>0</v>
      </c>
      <c r="BB224" s="408">
        <v>0</v>
      </c>
      <c r="BC224" s="407">
        <v>0</v>
      </c>
    </row>
    <row r="225" spans="1:55" x14ac:dyDescent="0.35">
      <c r="A225" s="385" t="str" cm="1">
        <f t="array" ref="A225">IFERROR(_xlfn.IFS(AND(F225="Renta Variable",O225=1),IFERROR(MATCH(B225,[1]RV_Det!C:C,0),"Rev"),AND(J225="Corporativa",O225=1,I225="EM"),IFERROR(MATCH(B225,[1]RF_Corps!B:B,0),"Rev"),AND(F225="Alternativos",O225=1),IFERROR(MATCH(B225,[1]Rep4!C:C,0),"Rev")),"")</f>
        <v/>
      </c>
      <c r="B225" s="415" t="s">
        <v>1176</v>
      </c>
      <c r="C225" s="409" t="s">
        <v>1177</v>
      </c>
      <c r="D225" s="395" t="s">
        <v>1178</v>
      </c>
      <c r="E225" s="396" t="str">
        <f>IF(B225="","",INDEX([1]CatGlob!$S:$S,IFERROR(MATCH(MID(B225,7,1),[1]CatGlob!$R:$R,0),MATCH(MID(B225,1,2),[1]CatGlob!$R:$R,0))))</f>
        <v>EUR</v>
      </c>
      <c r="F225" s="397" t="s">
        <v>442</v>
      </c>
      <c r="G225" s="398" t="s">
        <v>610</v>
      </c>
      <c r="H225" s="399" t="s">
        <v>229</v>
      </c>
      <c r="I225" s="399" t="s">
        <v>328</v>
      </c>
      <c r="J225" s="399" t="s">
        <v>611</v>
      </c>
      <c r="K225" s="396" t="s">
        <v>1032</v>
      </c>
      <c r="L225" s="400" t="str">
        <f>IF(ISERROR(MATCH(M225,M$10:M224,0)),M225,"")</f>
        <v/>
      </c>
      <c r="M225" s="401" t="str">
        <f>IF(B225="","",IF(ISERROR(MATCH(F225&amp;"_"&amp;G225&amp;"_"&amp;H225&amp;"_"&amp;I225&amp;"_"&amp;J225&amp;IF(K225="","","_"&amp;K225),[1]CatGlob!$B:$B,0)),F225&amp;"_"&amp;G225&amp;"_"&amp;H225&amp;"_"&amp;I225&amp;"_"&amp;J225&amp;IF(K225="","","_"&amp;K225),INDEX([1]CatGlob!$C:$C,MATCH(F225&amp;"_"&amp;G225&amp;"_"&amp;H225&amp;"_"&amp;I225&amp;"_"&amp;J225&amp;IF(K225="","","_"&amp;K225),[1]CatGlob!$B:$B,0))))</f>
        <v>HCD_INT_DM_CORP_FMHY</v>
      </c>
      <c r="N225" s="402" t="str">
        <f t="shared" si="9"/>
        <v/>
      </c>
      <c r="O225" s="402" t="str">
        <f t="shared" si="8"/>
        <v/>
      </c>
      <c r="P225" s="401" t="str">
        <f>IF(LEN(B225)&gt;8,INDEX([1]CatGlob!$X:$X,MATCH(M225,[1]CatGlob!$W:$W,0)),"")</f>
        <v>DMHY</v>
      </c>
      <c r="Q225" s="403" t="str">
        <f>INDEX([1]CatGlob!P:P,MATCH(M225,[1]CatGlob!O:O,0))</f>
        <v>RFIG</v>
      </c>
      <c r="R225" s="403" t="s">
        <v>1017</v>
      </c>
      <c r="S225" s="403" t="s">
        <v>1018</v>
      </c>
      <c r="T225" s="403" t="str">
        <f>INDEX([1]CatGlob!$D:$D,MATCH($M225,[1]CatGlob!$C:$C,0))</f>
        <v>RFI</v>
      </c>
      <c r="U225" s="403" t="s">
        <v>602</v>
      </c>
      <c r="V225" s="404" t="str">
        <f>INDEX([1]CatGlob!$F:$F,MATCH($M225,[1]CatGlob!$C:$C,0))</f>
        <v>RF_ETF</v>
      </c>
      <c r="W225" s="405"/>
      <c r="X225" s="406">
        <v>0</v>
      </c>
      <c r="Y225" s="407">
        <v>0</v>
      </c>
      <c r="Z225" s="408">
        <v>0</v>
      </c>
      <c r="AA225" s="407">
        <v>0</v>
      </c>
      <c r="AB225" s="408">
        <v>0</v>
      </c>
      <c r="AC225" s="407">
        <v>0</v>
      </c>
      <c r="AD225" s="408">
        <v>0</v>
      </c>
      <c r="AE225" s="407">
        <v>0</v>
      </c>
      <c r="AF225" s="408">
        <v>0</v>
      </c>
      <c r="AG225" s="407">
        <v>0</v>
      </c>
      <c r="AI225" s="406">
        <v>0</v>
      </c>
      <c r="AJ225" s="407">
        <v>0</v>
      </c>
      <c r="AK225" s="408">
        <v>0</v>
      </c>
      <c r="AL225" s="407">
        <v>0</v>
      </c>
      <c r="AM225" s="408">
        <v>0</v>
      </c>
      <c r="AN225" s="407">
        <v>0</v>
      </c>
      <c r="AO225" s="408">
        <v>0</v>
      </c>
      <c r="AP225" s="407">
        <v>0</v>
      </c>
      <c r="AQ225" s="408">
        <v>0</v>
      </c>
      <c r="AR225" s="407">
        <v>0</v>
      </c>
      <c r="AT225" s="406">
        <v>0</v>
      </c>
      <c r="AU225" s="407">
        <v>0</v>
      </c>
      <c r="AV225" s="408">
        <v>0</v>
      </c>
      <c r="AW225" s="407">
        <v>0</v>
      </c>
      <c r="AX225" s="408">
        <v>0</v>
      </c>
      <c r="AY225" s="407">
        <v>0</v>
      </c>
      <c r="AZ225" s="408">
        <v>0</v>
      </c>
      <c r="BA225" s="407">
        <v>0</v>
      </c>
      <c r="BB225" s="408">
        <v>0</v>
      </c>
      <c r="BC225" s="407">
        <v>0</v>
      </c>
    </row>
    <row r="226" spans="1:55" x14ac:dyDescent="0.35">
      <c r="A226" s="385" t="str" cm="1">
        <f t="array" ref="A226">IFERROR(_xlfn.IFS(AND(F226="Renta Variable",O226=1),IFERROR(MATCH(B226,[1]RV_Det!C:C,0),"Rev"),AND(J226="Corporativa",O226=1,I226="EM"),IFERROR(MATCH(B226,[1]RF_Corps!B:B,0),"Rev"),AND(F226="Alternativos",O226=1),IFERROR(MATCH(B226,[1]Rep4!C:C,0),"Rev")),"")</f>
        <v/>
      </c>
      <c r="B226" s="394" t="s">
        <v>1179</v>
      </c>
      <c r="C226" s="409" t="s">
        <v>1180</v>
      </c>
      <c r="D226" s="395" t="s">
        <v>1181</v>
      </c>
      <c r="E226" s="396" t="str">
        <f>IF(B226="","",INDEX([1]CatGlob!$S:$S,IFERROR(MATCH(MID(B226,7,1),[1]CatGlob!$R:$R,0),MATCH(MID(B226,1,2),[1]CatGlob!$R:$R,0))))</f>
        <v>EUR</v>
      </c>
      <c r="F226" s="397" t="s">
        <v>442</v>
      </c>
      <c r="G226" s="398" t="s">
        <v>610</v>
      </c>
      <c r="H226" s="399" t="s">
        <v>229</v>
      </c>
      <c r="I226" s="399" t="s">
        <v>328</v>
      </c>
      <c r="J226" s="399" t="s">
        <v>611</v>
      </c>
      <c r="K226" s="396" t="s">
        <v>1032</v>
      </c>
      <c r="L226" s="400" t="str">
        <f>IF(ISERROR(MATCH(M226,M$10:M225,0)),M226,"")</f>
        <v/>
      </c>
      <c r="M226" s="401" t="str">
        <f>IF(B226="","",IF(ISERROR(MATCH(F226&amp;"_"&amp;G226&amp;"_"&amp;H226&amp;"_"&amp;I226&amp;"_"&amp;J226&amp;IF(K226="","","_"&amp;K226),[1]CatGlob!$B:$B,0)),F226&amp;"_"&amp;G226&amp;"_"&amp;H226&amp;"_"&amp;I226&amp;"_"&amp;J226&amp;IF(K226="","","_"&amp;K226),INDEX([1]CatGlob!$C:$C,MATCH(F226&amp;"_"&amp;G226&amp;"_"&amp;H226&amp;"_"&amp;I226&amp;"_"&amp;J226&amp;IF(K226="","","_"&amp;K226),[1]CatGlob!$B:$B,0))))</f>
        <v>HCD_INT_DM_CORP_FMHY</v>
      </c>
      <c r="N226" s="402" t="str">
        <f t="shared" si="9"/>
        <v/>
      </c>
      <c r="O226" s="402" t="str">
        <f t="shared" si="8"/>
        <v/>
      </c>
      <c r="P226" s="401" t="str">
        <f>IF(LEN(B226)&gt;8,INDEX([1]CatGlob!$X:$X,MATCH(M226,[1]CatGlob!$W:$W,0)),"")</f>
        <v>DMHY</v>
      </c>
      <c r="Q226" s="403" t="str">
        <f>INDEX([1]CatGlob!P:P,MATCH(M226,[1]CatGlob!O:O,0))</f>
        <v>RFIG</v>
      </c>
      <c r="R226" s="403" t="s">
        <v>1017</v>
      </c>
      <c r="S226" s="403" t="s">
        <v>1018</v>
      </c>
      <c r="T226" s="403" t="str">
        <f>INDEX([1]CatGlob!$D:$D,MATCH($M226,[1]CatGlob!$C:$C,0))</f>
        <v>RFI</v>
      </c>
      <c r="U226" s="403" t="s">
        <v>602</v>
      </c>
      <c r="V226" s="404" t="str">
        <f>INDEX([1]CatGlob!$F:$F,MATCH($M226,[1]CatGlob!$C:$C,0))</f>
        <v>RF_ETF</v>
      </c>
      <c r="W226" s="405"/>
      <c r="X226" s="406">
        <v>0</v>
      </c>
      <c r="Y226" s="407">
        <v>0</v>
      </c>
      <c r="Z226" s="408">
        <v>0</v>
      </c>
      <c r="AA226" s="407">
        <v>0</v>
      </c>
      <c r="AB226" s="408">
        <v>0</v>
      </c>
      <c r="AC226" s="407">
        <v>0</v>
      </c>
      <c r="AD226" s="408">
        <v>0</v>
      </c>
      <c r="AE226" s="407">
        <v>0</v>
      </c>
      <c r="AF226" s="408">
        <v>0</v>
      </c>
      <c r="AG226" s="407">
        <v>0</v>
      </c>
      <c r="AI226" s="406">
        <v>0</v>
      </c>
      <c r="AJ226" s="407">
        <v>0</v>
      </c>
      <c r="AK226" s="408">
        <v>0</v>
      </c>
      <c r="AL226" s="407">
        <v>0</v>
      </c>
      <c r="AM226" s="408">
        <v>0</v>
      </c>
      <c r="AN226" s="407">
        <v>0</v>
      </c>
      <c r="AO226" s="408">
        <v>0</v>
      </c>
      <c r="AP226" s="407">
        <v>0</v>
      </c>
      <c r="AQ226" s="408">
        <v>0</v>
      </c>
      <c r="AR226" s="407">
        <v>0</v>
      </c>
      <c r="AT226" s="406">
        <v>0</v>
      </c>
      <c r="AU226" s="407">
        <v>0</v>
      </c>
      <c r="AV226" s="408">
        <v>0</v>
      </c>
      <c r="AW226" s="407">
        <v>0</v>
      </c>
      <c r="AX226" s="408">
        <v>0</v>
      </c>
      <c r="AY226" s="407">
        <v>0</v>
      </c>
      <c r="AZ226" s="408">
        <v>0</v>
      </c>
      <c r="BA226" s="407">
        <v>0</v>
      </c>
      <c r="BB226" s="408">
        <v>0</v>
      </c>
      <c r="BC226" s="407">
        <v>0</v>
      </c>
    </row>
    <row r="227" spans="1:55" x14ac:dyDescent="0.35">
      <c r="A227" s="385" t="str" cm="1">
        <f t="array" ref="A227">IFERROR(_xlfn.IFS(AND(F227="Renta Variable",O227=1),IFERROR(MATCH(B227,[1]RV_Det!C:C,0),"Rev"),AND(J227="Corporativa",O227=1,I227="EM"),IFERROR(MATCH(B227,[1]RF_Corps!B:B,0),"Rev"),AND(F227="Alternativos",O227=1),IFERROR(MATCH(B227,[1]Rep4!C:C,0),"Rev")),"")</f>
        <v/>
      </c>
      <c r="B227" s="416" t="s">
        <v>1182</v>
      </c>
      <c r="C227" s="409" t="s">
        <v>1183</v>
      </c>
      <c r="D227" s="395" t="s">
        <v>1184</v>
      </c>
      <c r="E227" s="396" t="str">
        <f>IF(B227="","",INDEX([1]CatGlob!$S:$S,IFERROR(MATCH(MID(B227,7,1),[1]CatGlob!$R:$R,0),MATCH(MID(B227,1,2),[1]CatGlob!$R:$R,0))))</f>
        <v>DOL</v>
      </c>
      <c r="F227" s="397" t="s">
        <v>442</v>
      </c>
      <c r="G227" s="398" t="s">
        <v>610</v>
      </c>
      <c r="H227" s="399" t="s">
        <v>229</v>
      </c>
      <c r="I227" s="399" t="s">
        <v>328</v>
      </c>
      <c r="J227" s="399" t="s">
        <v>611</v>
      </c>
      <c r="K227" s="396" t="s">
        <v>1032</v>
      </c>
      <c r="L227" s="400" t="str">
        <f>IF(ISERROR(MATCH(M227,M$10:M226,0)),M227,"")</f>
        <v/>
      </c>
      <c r="M227" s="401" t="str">
        <f>IF(B227="","",IF(ISERROR(MATCH(F227&amp;"_"&amp;G227&amp;"_"&amp;H227&amp;"_"&amp;I227&amp;"_"&amp;J227&amp;IF(K227="","","_"&amp;K227),[1]CatGlob!$B:$B,0)),F227&amp;"_"&amp;G227&amp;"_"&amp;H227&amp;"_"&amp;I227&amp;"_"&amp;J227&amp;IF(K227="","","_"&amp;K227),INDEX([1]CatGlob!$C:$C,MATCH(F227&amp;"_"&amp;G227&amp;"_"&amp;H227&amp;"_"&amp;I227&amp;"_"&amp;J227&amp;IF(K227="","","_"&amp;K227),[1]CatGlob!$B:$B,0))))</f>
        <v>HCD_INT_DM_CORP_FMHY</v>
      </c>
      <c r="N227" s="402" t="str">
        <f t="shared" si="9"/>
        <v/>
      </c>
      <c r="O227" s="402" t="str">
        <f t="shared" si="8"/>
        <v/>
      </c>
      <c r="P227" s="401" t="str">
        <f>IF(LEN(B227)&gt;8,INDEX([1]CatGlob!$X:$X,MATCH(M227,[1]CatGlob!$W:$W,0)),"")</f>
        <v>DMHY</v>
      </c>
      <c r="Q227" s="403" t="str">
        <f>INDEX([1]CatGlob!P:P,MATCH(M227,[1]CatGlob!O:O,0))</f>
        <v>RFIG</v>
      </c>
      <c r="R227" s="403" t="s">
        <v>1017</v>
      </c>
      <c r="S227" s="403" t="s">
        <v>1018</v>
      </c>
      <c r="T227" s="403" t="str">
        <f>INDEX([1]CatGlob!$D:$D,MATCH($M227,[1]CatGlob!$C:$C,0))</f>
        <v>RFI</v>
      </c>
      <c r="U227" s="403" t="s">
        <v>602</v>
      </c>
      <c r="V227" s="404" t="str">
        <f>INDEX([1]CatGlob!$F:$F,MATCH($M227,[1]CatGlob!$C:$C,0))</f>
        <v>RF_ETF</v>
      </c>
      <c r="W227" s="405"/>
      <c r="X227" s="406">
        <v>0</v>
      </c>
      <c r="Y227" s="407">
        <v>0</v>
      </c>
      <c r="Z227" s="408">
        <v>0</v>
      </c>
      <c r="AA227" s="407">
        <v>0</v>
      </c>
      <c r="AB227" s="408">
        <v>0</v>
      </c>
      <c r="AC227" s="407">
        <v>0</v>
      </c>
      <c r="AD227" s="408">
        <v>0</v>
      </c>
      <c r="AE227" s="407">
        <v>0</v>
      </c>
      <c r="AF227" s="408">
        <v>0</v>
      </c>
      <c r="AG227" s="407">
        <v>0</v>
      </c>
      <c r="AI227" s="406">
        <v>0</v>
      </c>
      <c r="AJ227" s="407">
        <v>0</v>
      </c>
      <c r="AK227" s="408">
        <v>0</v>
      </c>
      <c r="AL227" s="407">
        <v>0</v>
      </c>
      <c r="AM227" s="408">
        <v>0</v>
      </c>
      <c r="AN227" s="407">
        <v>0</v>
      </c>
      <c r="AO227" s="408">
        <v>0</v>
      </c>
      <c r="AP227" s="407">
        <v>0</v>
      </c>
      <c r="AQ227" s="408">
        <v>0</v>
      </c>
      <c r="AR227" s="407">
        <v>0</v>
      </c>
      <c r="AT227" s="406">
        <v>0</v>
      </c>
      <c r="AU227" s="407">
        <v>0</v>
      </c>
      <c r="AV227" s="408">
        <v>0</v>
      </c>
      <c r="AW227" s="407">
        <v>0</v>
      </c>
      <c r="AX227" s="408">
        <v>0</v>
      </c>
      <c r="AY227" s="407">
        <v>0</v>
      </c>
      <c r="AZ227" s="408">
        <v>0</v>
      </c>
      <c r="BA227" s="407">
        <v>0</v>
      </c>
      <c r="BB227" s="408">
        <v>0</v>
      </c>
      <c r="BC227" s="407">
        <v>0</v>
      </c>
    </row>
    <row r="228" spans="1:55" x14ac:dyDescent="0.35">
      <c r="A228" s="385" t="str" cm="1">
        <f t="array" ref="A228">IFERROR(_xlfn.IFS(AND(F228="Renta Variable",O228=1),IFERROR(MATCH(B228,[1]RV_Det!C:C,0),"Rev"),AND(J228="Corporativa",O228=1,I228="EM"),IFERROR(MATCH(B228,[1]RF_Corps!B:B,0),"Rev"),AND(F228="Alternativos",O228=1),IFERROR(MATCH(B228,[1]Rep4!C:C,0),"Rev")),"")</f>
        <v/>
      </c>
      <c r="B228" s="416" t="s">
        <v>1185</v>
      </c>
      <c r="C228" s="409" t="s">
        <v>1186</v>
      </c>
      <c r="D228" s="395" t="s">
        <v>1184</v>
      </c>
      <c r="E228" s="396" t="str">
        <f>IF(B228="","",INDEX([1]CatGlob!$S:$S,IFERROR(MATCH(MID(B228,7,1),[1]CatGlob!$R:$R,0),MATCH(MID(B228,1,2),[1]CatGlob!$R:$R,0))))</f>
        <v>DOL</v>
      </c>
      <c r="F228" s="397" t="s">
        <v>442</v>
      </c>
      <c r="G228" s="398" t="s">
        <v>610</v>
      </c>
      <c r="H228" s="399" t="s">
        <v>229</v>
      </c>
      <c r="I228" s="399" t="s">
        <v>328</v>
      </c>
      <c r="J228" s="399" t="s">
        <v>611</v>
      </c>
      <c r="K228" s="396" t="s">
        <v>1032</v>
      </c>
      <c r="L228" s="400" t="str">
        <f>IF(ISERROR(MATCH(M228,M$10:M227,0)),M228,"")</f>
        <v/>
      </c>
      <c r="M228" s="401" t="str">
        <f>IF(B228="","",IF(ISERROR(MATCH(F228&amp;"_"&amp;G228&amp;"_"&amp;H228&amp;"_"&amp;I228&amp;"_"&amp;J228&amp;IF(K228="","","_"&amp;K228),[1]CatGlob!$B:$B,0)),F228&amp;"_"&amp;G228&amp;"_"&amp;H228&amp;"_"&amp;I228&amp;"_"&amp;J228&amp;IF(K228="","","_"&amp;K228),INDEX([1]CatGlob!$C:$C,MATCH(F228&amp;"_"&amp;G228&amp;"_"&amp;H228&amp;"_"&amp;I228&amp;"_"&amp;J228&amp;IF(K228="","","_"&amp;K228),[1]CatGlob!$B:$B,0))))</f>
        <v>HCD_INT_DM_CORP_FMHY</v>
      </c>
      <c r="N228" s="402" t="str">
        <f t="shared" si="9"/>
        <v>rev</v>
      </c>
      <c r="O228" s="402">
        <f t="shared" si="8"/>
        <v>1</v>
      </c>
      <c r="P228" s="401" t="str">
        <f>IF(LEN(B228)&gt;8,INDEX([1]CatGlob!$X:$X,MATCH(M228,[1]CatGlob!$W:$W,0)),"")</f>
        <v>DMHY</v>
      </c>
      <c r="Q228" s="403" t="str">
        <f>INDEX([1]CatGlob!P:P,MATCH(M228,[1]CatGlob!O:O,0))</f>
        <v>RFIG</v>
      </c>
      <c r="R228" s="403" t="s">
        <v>1017</v>
      </c>
      <c r="S228" s="403" t="s">
        <v>1018</v>
      </c>
      <c r="T228" s="403" t="str">
        <f>INDEX([1]CatGlob!$D:$D,MATCH($M228,[1]CatGlob!$C:$C,0))</f>
        <v>RFI</v>
      </c>
      <c r="U228" s="403" t="s">
        <v>602</v>
      </c>
      <c r="V228" s="404" t="str">
        <f>INDEX([1]CatGlob!$F:$F,MATCH($M228,[1]CatGlob!$C:$C,0))</f>
        <v>RF_ETF</v>
      </c>
      <c r="W228" s="405"/>
      <c r="X228" s="406">
        <v>0</v>
      </c>
      <c r="Y228" s="407">
        <v>0</v>
      </c>
      <c r="Z228" s="408">
        <v>-2.10189354793416E-2</v>
      </c>
      <c r="AA228" s="407">
        <v>-0.50153203578151595</v>
      </c>
      <c r="AB228" s="408">
        <v>0</v>
      </c>
      <c r="AC228" s="407">
        <v>0</v>
      </c>
      <c r="AD228" s="408">
        <v>0</v>
      </c>
      <c r="AE228" s="407">
        <v>0</v>
      </c>
      <c r="AF228" s="408">
        <v>-2.7363518331918199E-3</v>
      </c>
      <c r="AG228" s="407">
        <v>-6.5291989066905906E-2</v>
      </c>
      <c r="AI228" s="406">
        <v>0</v>
      </c>
      <c r="AJ228" s="407">
        <v>0</v>
      </c>
      <c r="AK228" s="408">
        <v>-4.2885515424254401E-2</v>
      </c>
      <c r="AL228" s="407">
        <v>-1.0232896845518999</v>
      </c>
      <c r="AM228" s="408">
        <v>0</v>
      </c>
      <c r="AN228" s="407">
        <v>0</v>
      </c>
      <c r="AO228" s="408">
        <v>0</v>
      </c>
      <c r="AP228" s="407">
        <v>0</v>
      </c>
      <c r="AQ228" s="408">
        <v>-1.23801304734956E-2</v>
      </c>
      <c r="AR228" s="407">
        <v>-0.29540183163497202</v>
      </c>
      <c r="AT228" s="406">
        <v>0</v>
      </c>
      <c r="AU228" s="407">
        <v>0</v>
      </c>
      <c r="AV228" s="408">
        <v>0</v>
      </c>
      <c r="AW228" s="407">
        <v>0</v>
      </c>
      <c r="AX228" s="408">
        <v>0</v>
      </c>
      <c r="AY228" s="407">
        <v>0</v>
      </c>
      <c r="AZ228" s="408">
        <v>0</v>
      </c>
      <c r="BA228" s="407">
        <v>0</v>
      </c>
      <c r="BB228" s="408">
        <v>0</v>
      </c>
      <c r="BC228" s="407">
        <v>0</v>
      </c>
    </row>
    <row r="229" spans="1:55" x14ac:dyDescent="0.35">
      <c r="A229" s="385" t="str" cm="1">
        <f t="array" ref="A229">IFERROR(_xlfn.IFS(AND(F229="Renta Variable",O229=1),IFERROR(MATCH(B229,[1]RV_Det!C:C,0),"Rev"),AND(J229="Corporativa",O229=1,I229="EM"),IFERROR(MATCH(B229,[1]RF_Corps!B:B,0),"Rev"),AND(F229="Alternativos",O229=1),IFERROR(MATCH(B229,[1]Rep4!C:C,0),"Rev")),"")</f>
        <v/>
      </c>
      <c r="B229" s="416" t="s">
        <v>1187</v>
      </c>
      <c r="C229" s="409" t="s">
        <v>1188</v>
      </c>
      <c r="D229" s="395" t="s">
        <v>1189</v>
      </c>
      <c r="E229" s="396" t="str">
        <f>IF(B229="","",INDEX([1]CatGlob!$S:$S,IFERROR(MATCH(MID(B229,7,1),[1]CatGlob!$R:$R,0),MATCH(MID(B229,1,2),[1]CatGlob!$R:$R,0))))</f>
        <v>DOL</v>
      </c>
      <c r="F229" s="397" t="s">
        <v>442</v>
      </c>
      <c r="G229" s="398" t="s">
        <v>610</v>
      </c>
      <c r="H229" s="399" t="s">
        <v>229</v>
      </c>
      <c r="I229" s="399" t="s">
        <v>328</v>
      </c>
      <c r="J229" s="399" t="s">
        <v>611</v>
      </c>
      <c r="K229" s="396" t="s">
        <v>1032</v>
      </c>
      <c r="L229" s="400" t="str">
        <f>IF(ISERROR(MATCH(M229,M$10:M228,0)),M229,"")</f>
        <v/>
      </c>
      <c r="M229" s="401" t="str">
        <f>IF(B229="","",IF(ISERROR(MATCH(F229&amp;"_"&amp;G229&amp;"_"&amp;H229&amp;"_"&amp;I229&amp;"_"&amp;J229&amp;IF(K229="","","_"&amp;K229),[1]CatGlob!$B:$B,0)),F229&amp;"_"&amp;G229&amp;"_"&amp;H229&amp;"_"&amp;I229&amp;"_"&amp;J229&amp;IF(K229="","","_"&amp;K229),INDEX([1]CatGlob!$C:$C,MATCH(F229&amp;"_"&amp;G229&amp;"_"&amp;H229&amp;"_"&amp;I229&amp;"_"&amp;J229&amp;IF(K229="","","_"&amp;K229),[1]CatGlob!$B:$B,0))))</f>
        <v>HCD_INT_DM_CORP_FMHY</v>
      </c>
      <c r="N229" s="402" t="str">
        <f t="shared" si="9"/>
        <v/>
      </c>
      <c r="O229" s="402" t="str">
        <f t="shared" si="8"/>
        <v/>
      </c>
      <c r="P229" s="401" t="str">
        <f>IF(LEN(B229)&gt;8,INDEX([1]CatGlob!$X:$X,MATCH(M229,[1]CatGlob!$W:$W,0)),"")</f>
        <v>DMHY</v>
      </c>
      <c r="Q229" s="403" t="str">
        <f>INDEX([1]CatGlob!P:P,MATCH(M229,[1]CatGlob!O:O,0))</f>
        <v>RFIG</v>
      </c>
      <c r="R229" s="403" t="s">
        <v>1017</v>
      </c>
      <c r="S229" s="403" t="s">
        <v>1018</v>
      </c>
      <c r="T229" s="403" t="str">
        <f>INDEX([1]CatGlob!$D:$D,MATCH($M229,[1]CatGlob!$C:$C,0))</f>
        <v>RFI</v>
      </c>
      <c r="U229" s="403" t="s">
        <v>602</v>
      </c>
      <c r="V229" s="404" t="str">
        <f>INDEX([1]CatGlob!$F:$F,MATCH($M229,[1]CatGlob!$C:$C,0))</f>
        <v>RF_ETF</v>
      </c>
      <c r="W229" s="405"/>
      <c r="X229" s="406">
        <v>0</v>
      </c>
      <c r="Y229" s="407">
        <v>0</v>
      </c>
      <c r="Z229" s="408">
        <v>0</v>
      </c>
      <c r="AA229" s="407">
        <v>0</v>
      </c>
      <c r="AB229" s="408">
        <v>0</v>
      </c>
      <c r="AC229" s="407">
        <v>0</v>
      </c>
      <c r="AD229" s="408">
        <v>0</v>
      </c>
      <c r="AE229" s="407">
        <v>0</v>
      </c>
      <c r="AF229" s="408">
        <v>0</v>
      </c>
      <c r="AG229" s="407">
        <v>0</v>
      </c>
      <c r="AI229" s="406">
        <v>0</v>
      </c>
      <c r="AJ229" s="407">
        <v>0</v>
      </c>
      <c r="AK229" s="408">
        <v>0</v>
      </c>
      <c r="AL229" s="407">
        <v>0</v>
      </c>
      <c r="AM229" s="408">
        <v>0</v>
      </c>
      <c r="AN229" s="407">
        <v>0</v>
      </c>
      <c r="AO229" s="408">
        <v>0</v>
      </c>
      <c r="AP229" s="407">
        <v>0</v>
      </c>
      <c r="AQ229" s="408">
        <v>0</v>
      </c>
      <c r="AR229" s="407">
        <v>0</v>
      </c>
      <c r="AT229" s="406">
        <v>0</v>
      </c>
      <c r="AU229" s="407">
        <v>0</v>
      </c>
      <c r="AV229" s="408">
        <v>0</v>
      </c>
      <c r="AW229" s="407">
        <v>0</v>
      </c>
      <c r="AX229" s="408">
        <v>0</v>
      </c>
      <c r="AY229" s="407">
        <v>0</v>
      </c>
      <c r="AZ229" s="408">
        <v>0</v>
      </c>
      <c r="BA229" s="407">
        <v>0</v>
      </c>
      <c r="BB229" s="408">
        <v>0</v>
      </c>
      <c r="BC229" s="407">
        <v>0</v>
      </c>
    </row>
    <row r="230" spans="1:55" x14ac:dyDescent="0.35">
      <c r="A230" s="385" t="str" cm="1">
        <f t="array" ref="A230">IFERROR(_xlfn.IFS(AND(F230="Renta Variable",O230=1),IFERROR(MATCH(B230,[1]RV_Det!C:C,0),"Rev"),AND(J230="Corporativa",O230=1,I230="EM"),IFERROR(MATCH(B230,[1]RF_Corps!B:B,0),"Rev"),AND(F230="Alternativos",O230=1),IFERROR(MATCH(B230,[1]Rep4!C:C,0),"Rev")),"")</f>
        <v/>
      </c>
      <c r="B230" s="416" t="s">
        <v>1190</v>
      </c>
      <c r="C230" s="409" t="s">
        <v>1191</v>
      </c>
      <c r="D230" s="395" t="s">
        <v>1189</v>
      </c>
      <c r="E230" s="396" t="str">
        <f>IF(B230="","",INDEX([1]CatGlob!$S:$S,IFERROR(MATCH(MID(B230,7,1),[1]CatGlob!$R:$R,0),MATCH(MID(B230,1,2),[1]CatGlob!$R:$R,0))))</f>
        <v>DOL</v>
      </c>
      <c r="F230" s="397" t="s">
        <v>442</v>
      </c>
      <c r="G230" s="398" t="s">
        <v>610</v>
      </c>
      <c r="H230" s="399" t="s">
        <v>229</v>
      </c>
      <c r="I230" s="399" t="s">
        <v>328</v>
      </c>
      <c r="J230" s="399" t="s">
        <v>611</v>
      </c>
      <c r="K230" s="396" t="s">
        <v>1032</v>
      </c>
      <c r="L230" s="400" t="str">
        <f>IF(ISERROR(MATCH(M230,M$10:M229,0)),M230,"")</f>
        <v/>
      </c>
      <c r="M230" s="401" t="str">
        <f>IF(B230="","",IF(ISERROR(MATCH(F230&amp;"_"&amp;G230&amp;"_"&amp;H230&amp;"_"&amp;I230&amp;"_"&amp;J230&amp;IF(K230="","","_"&amp;K230),[1]CatGlob!$B:$B,0)),F230&amp;"_"&amp;G230&amp;"_"&amp;H230&amp;"_"&amp;I230&amp;"_"&amp;J230&amp;IF(K230="","","_"&amp;K230),INDEX([1]CatGlob!$C:$C,MATCH(F230&amp;"_"&amp;G230&amp;"_"&amp;H230&amp;"_"&amp;I230&amp;"_"&amp;J230&amp;IF(K230="","","_"&amp;K230),[1]CatGlob!$B:$B,0))))</f>
        <v>HCD_INT_DM_CORP_FMHY</v>
      </c>
      <c r="N230" s="402" t="str">
        <f t="shared" si="9"/>
        <v/>
      </c>
      <c r="O230" s="402" t="str">
        <f t="shared" si="8"/>
        <v/>
      </c>
      <c r="P230" s="401" t="str">
        <f>IF(LEN(B230)&gt;8,INDEX([1]CatGlob!$X:$X,MATCH(M230,[1]CatGlob!$W:$W,0)),"")</f>
        <v>DMHY</v>
      </c>
      <c r="Q230" s="403" t="str">
        <f>INDEX([1]CatGlob!P:P,MATCH(M230,[1]CatGlob!O:O,0))</f>
        <v>RFIG</v>
      </c>
      <c r="R230" s="403" t="s">
        <v>1017</v>
      </c>
      <c r="S230" s="403" t="s">
        <v>1018</v>
      </c>
      <c r="T230" s="403" t="str">
        <f>INDEX([1]CatGlob!$D:$D,MATCH($M230,[1]CatGlob!$C:$C,0))</f>
        <v>RFI</v>
      </c>
      <c r="U230" s="403" t="s">
        <v>602</v>
      </c>
      <c r="V230" s="404" t="str">
        <f>INDEX([1]CatGlob!$F:$F,MATCH($M230,[1]CatGlob!$C:$C,0))</f>
        <v>RF_ETF</v>
      </c>
      <c r="W230" s="405"/>
      <c r="X230" s="406">
        <v>0</v>
      </c>
      <c r="Y230" s="407">
        <v>0</v>
      </c>
      <c r="Z230" s="408">
        <v>0</v>
      </c>
      <c r="AA230" s="407">
        <v>0</v>
      </c>
      <c r="AB230" s="408">
        <v>0</v>
      </c>
      <c r="AC230" s="407">
        <v>0</v>
      </c>
      <c r="AD230" s="408">
        <v>0</v>
      </c>
      <c r="AE230" s="407">
        <v>0</v>
      </c>
      <c r="AF230" s="408">
        <v>0</v>
      </c>
      <c r="AG230" s="407">
        <v>0</v>
      </c>
      <c r="AI230" s="406">
        <v>0</v>
      </c>
      <c r="AJ230" s="407">
        <v>0</v>
      </c>
      <c r="AK230" s="408">
        <v>0</v>
      </c>
      <c r="AL230" s="407">
        <v>0</v>
      </c>
      <c r="AM230" s="408">
        <v>0</v>
      </c>
      <c r="AN230" s="407">
        <v>0</v>
      </c>
      <c r="AO230" s="408">
        <v>0</v>
      </c>
      <c r="AP230" s="407">
        <v>0</v>
      </c>
      <c r="AQ230" s="408">
        <v>0</v>
      </c>
      <c r="AR230" s="407">
        <v>0</v>
      </c>
      <c r="AT230" s="406">
        <v>0</v>
      </c>
      <c r="AU230" s="407">
        <v>0</v>
      </c>
      <c r="AV230" s="408">
        <v>0</v>
      </c>
      <c r="AW230" s="407">
        <v>0</v>
      </c>
      <c r="AX230" s="408">
        <v>0</v>
      </c>
      <c r="AY230" s="407">
        <v>0</v>
      </c>
      <c r="AZ230" s="408">
        <v>0</v>
      </c>
      <c r="BA230" s="407">
        <v>0</v>
      </c>
      <c r="BB230" s="408">
        <v>0</v>
      </c>
      <c r="BC230" s="407">
        <v>0</v>
      </c>
    </row>
    <row r="231" spans="1:55" x14ac:dyDescent="0.35">
      <c r="A231" s="385" t="str" cm="1">
        <f t="array" ref="A231">IFERROR(_xlfn.IFS(AND(F231="Renta Variable",O231=1),IFERROR(MATCH(B231,[1]RV_Det!C:C,0),"Rev"),AND(J231="Corporativa",O231=1,I231="EM"),IFERROR(MATCH(B231,[1]RF_Corps!B:B,0),"Rev"),AND(F231="Alternativos",O231=1),IFERROR(MATCH(B231,[1]Rep4!C:C,0),"Rev")),"")</f>
        <v/>
      </c>
      <c r="B231" s="394" t="s">
        <v>1192</v>
      </c>
      <c r="C231" s="409" t="s">
        <v>1193</v>
      </c>
      <c r="D231" s="395" t="s">
        <v>1194</v>
      </c>
      <c r="E231" s="396" t="str">
        <f>IF(B231="","",INDEX([1]CatGlob!$S:$S,IFERROR(MATCH(MID(B231,7,1),[1]CatGlob!$R:$R,0),MATCH(MID(B231,1,2),[1]CatGlob!$R:$R,0))))</f>
        <v>EUR</v>
      </c>
      <c r="F231" s="397" t="s">
        <v>442</v>
      </c>
      <c r="G231" s="398" t="s">
        <v>610</v>
      </c>
      <c r="H231" s="399" t="s">
        <v>229</v>
      </c>
      <c r="I231" s="399" t="s">
        <v>328</v>
      </c>
      <c r="J231" s="399" t="s">
        <v>611</v>
      </c>
      <c r="K231" s="396" t="s">
        <v>1032</v>
      </c>
      <c r="L231" s="400" t="str">
        <f>IF(ISERROR(MATCH(M231,M$10:M230,0)),M231,"")</f>
        <v/>
      </c>
      <c r="M231" s="401" t="str">
        <f>IF(B231="","",IF(ISERROR(MATCH(F231&amp;"_"&amp;G231&amp;"_"&amp;H231&amp;"_"&amp;I231&amp;"_"&amp;J231&amp;IF(K231="","","_"&amp;K231),[1]CatGlob!$B:$B,0)),F231&amp;"_"&amp;G231&amp;"_"&amp;H231&amp;"_"&amp;I231&amp;"_"&amp;J231&amp;IF(K231="","","_"&amp;K231),INDEX([1]CatGlob!$C:$C,MATCH(F231&amp;"_"&amp;G231&amp;"_"&amp;H231&amp;"_"&amp;I231&amp;"_"&amp;J231&amp;IF(K231="","","_"&amp;K231),[1]CatGlob!$B:$B,0))))</f>
        <v>HCD_INT_DM_CORP_FMHY</v>
      </c>
      <c r="N231" s="402" t="str">
        <f t="shared" si="9"/>
        <v/>
      </c>
      <c r="O231" s="402" t="str">
        <f t="shared" si="8"/>
        <v/>
      </c>
      <c r="P231" s="401" t="str">
        <f>IF(LEN(B231)&gt;8,INDEX([1]CatGlob!$X:$X,MATCH(M231,[1]CatGlob!$W:$W,0)),"")</f>
        <v>DMHY</v>
      </c>
      <c r="Q231" s="403" t="str">
        <f>INDEX([1]CatGlob!P:P,MATCH(M231,[1]CatGlob!O:O,0))</f>
        <v>RFIG</v>
      </c>
      <c r="R231" s="403" t="s">
        <v>1017</v>
      </c>
      <c r="S231" s="403" t="s">
        <v>1018</v>
      </c>
      <c r="T231" s="403" t="str">
        <f>INDEX([1]CatGlob!$D:$D,MATCH($M231,[1]CatGlob!$C:$C,0))</f>
        <v>RFI</v>
      </c>
      <c r="U231" s="403" t="s">
        <v>602</v>
      </c>
      <c r="V231" s="404" t="str">
        <f>INDEX([1]CatGlob!$F:$F,MATCH($M231,[1]CatGlob!$C:$C,0))</f>
        <v>RF_ETF</v>
      </c>
      <c r="W231" s="405"/>
      <c r="X231" s="406">
        <v>0</v>
      </c>
      <c r="Y231" s="407">
        <v>0</v>
      </c>
      <c r="Z231" s="408">
        <v>0</v>
      </c>
      <c r="AA231" s="407">
        <v>0</v>
      </c>
      <c r="AB231" s="408">
        <v>0</v>
      </c>
      <c r="AC231" s="407">
        <v>0</v>
      </c>
      <c r="AD231" s="408">
        <v>0</v>
      </c>
      <c r="AE231" s="407">
        <v>0</v>
      </c>
      <c r="AF231" s="408">
        <v>0</v>
      </c>
      <c r="AG231" s="407">
        <v>0</v>
      </c>
      <c r="AI231" s="406">
        <v>0</v>
      </c>
      <c r="AJ231" s="407">
        <v>0</v>
      </c>
      <c r="AK231" s="408">
        <v>0</v>
      </c>
      <c r="AL231" s="407">
        <v>0</v>
      </c>
      <c r="AM231" s="408">
        <v>0</v>
      </c>
      <c r="AN231" s="407">
        <v>0</v>
      </c>
      <c r="AO231" s="408">
        <v>0</v>
      </c>
      <c r="AP231" s="407">
        <v>0</v>
      </c>
      <c r="AQ231" s="408">
        <v>0</v>
      </c>
      <c r="AR231" s="407">
        <v>0</v>
      </c>
      <c r="AT231" s="406">
        <v>0</v>
      </c>
      <c r="AU231" s="407">
        <v>0</v>
      </c>
      <c r="AV231" s="408">
        <v>0</v>
      </c>
      <c r="AW231" s="407">
        <v>0</v>
      </c>
      <c r="AX231" s="408">
        <v>0</v>
      </c>
      <c r="AY231" s="407">
        <v>0</v>
      </c>
      <c r="AZ231" s="408">
        <v>0</v>
      </c>
      <c r="BA231" s="407">
        <v>0</v>
      </c>
      <c r="BB231" s="408">
        <v>0</v>
      </c>
      <c r="BC231" s="407">
        <v>0</v>
      </c>
    </row>
    <row r="232" spans="1:55" x14ac:dyDescent="0.35">
      <c r="A232" s="385" t="str" cm="1">
        <f t="array" ref="A232">IFERROR(_xlfn.IFS(AND(F232="Renta Variable",O232=1),IFERROR(MATCH(B232,[1]RV_Det!C:C,0),"Rev"),AND(J232="Corporativa",O232=1,I232="EM"),IFERROR(MATCH(B232,[1]RF_Corps!B:B,0),"Rev"),AND(F232="Alternativos",O232=1),IFERROR(MATCH(B232,[1]Rep4!C:C,0),"Rev")),"")</f>
        <v/>
      </c>
      <c r="B232" s="394" t="s">
        <v>1195</v>
      </c>
      <c r="C232" s="409" t="s">
        <v>1193</v>
      </c>
      <c r="D232" s="395" t="s">
        <v>1194</v>
      </c>
      <c r="E232" s="396" t="str">
        <f>IF(B232="","",INDEX([1]CatGlob!$S:$S,IFERROR(MATCH(MID(B232,7,1),[1]CatGlob!$R:$R,0),MATCH(MID(B232,1,2),[1]CatGlob!$R:$R,0))))</f>
        <v>DOL</v>
      </c>
      <c r="F232" s="397" t="s">
        <v>442</v>
      </c>
      <c r="G232" s="398" t="s">
        <v>610</v>
      </c>
      <c r="H232" s="399" t="s">
        <v>229</v>
      </c>
      <c r="I232" s="399" t="s">
        <v>328</v>
      </c>
      <c r="J232" s="399" t="s">
        <v>611</v>
      </c>
      <c r="K232" s="396" t="s">
        <v>1032</v>
      </c>
      <c r="L232" s="400" t="str">
        <f>IF(ISERROR(MATCH(M232,M$10:M231,0)),M232,"")</f>
        <v/>
      </c>
      <c r="M232" s="401" t="str">
        <f>IF(B232="","",IF(ISERROR(MATCH(F232&amp;"_"&amp;G232&amp;"_"&amp;H232&amp;"_"&amp;I232&amp;"_"&amp;J232&amp;IF(K232="","","_"&amp;K232),[1]CatGlob!$B:$B,0)),F232&amp;"_"&amp;G232&amp;"_"&amp;H232&amp;"_"&amp;I232&amp;"_"&amp;J232&amp;IF(K232="","","_"&amp;K232),INDEX([1]CatGlob!$C:$C,MATCH(F232&amp;"_"&amp;G232&amp;"_"&amp;H232&amp;"_"&amp;I232&amp;"_"&amp;J232&amp;IF(K232="","","_"&amp;K232),[1]CatGlob!$B:$B,0))))</f>
        <v>HCD_INT_DM_CORP_FMHY</v>
      </c>
      <c r="N232" s="402" t="str">
        <f t="shared" si="9"/>
        <v/>
      </c>
      <c r="O232" s="402" t="str">
        <f t="shared" si="8"/>
        <v/>
      </c>
      <c r="P232" s="401" t="str">
        <f>IF(LEN(B232)&gt;8,INDEX([1]CatGlob!$X:$X,MATCH(M232,[1]CatGlob!$W:$W,0)),"")</f>
        <v>DMHY</v>
      </c>
      <c r="Q232" s="403" t="str">
        <f>INDEX([1]CatGlob!P:P,MATCH(M232,[1]CatGlob!O:O,0))</f>
        <v>RFIG</v>
      </c>
      <c r="R232" s="403" t="s">
        <v>1017</v>
      </c>
      <c r="S232" s="403" t="s">
        <v>1018</v>
      </c>
      <c r="T232" s="403" t="str">
        <f>INDEX([1]CatGlob!$D:$D,MATCH($M232,[1]CatGlob!$C:$C,0))</f>
        <v>RFI</v>
      </c>
      <c r="U232" s="403" t="s">
        <v>602</v>
      </c>
      <c r="V232" s="404" t="str">
        <f>INDEX([1]CatGlob!$F:$F,MATCH($M232,[1]CatGlob!$C:$C,0))</f>
        <v>RF_ETF</v>
      </c>
      <c r="W232" s="405"/>
      <c r="X232" s="406">
        <v>0</v>
      </c>
      <c r="Y232" s="407">
        <v>0</v>
      </c>
      <c r="Z232" s="408">
        <v>0</v>
      </c>
      <c r="AA232" s="407">
        <v>0</v>
      </c>
      <c r="AB232" s="408">
        <v>0</v>
      </c>
      <c r="AC232" s="407">
        <v>0</v>
      </c>
      <c r="AD232" s="408">
        <v>0</v>
      </c>
      <c r="AE232" s="407">
        <v>0</v>
      </c>
      <c r="AF232" s="408">
        <v>0</v>
      </c>
      <c r="AG232" s="407">
        <v>0</v>
      </c>
      <c r="AI232" s="406">
        <v>0</v>
      </c>
      <c r="AJ232" s="407">
        <v>0</v>
      </c>
      <c r="AK232" s="408">
        <v>0</v>
      </c>
      <c r="AL232" s="407">
        <v>0</v>
      </c>
      <c r="AM232" s="408">
        <v>0</v>
      </c>
      <c r="AN232" s="407">
        <v>0</v>
      </c>
      <c r="AO232" s="408">
        <v>0</v>
      </c>
      <c r="AP232" s="407">
        <v>0</v>
      </c>
      <c r="AQ232" s="408">
        <v>0</v>
      </c>
      <c r="AR232" s="407">
        <v>0</v>
      </c>
      <c r="AT232" s="406">
        <v>0</v>
      </c>
      <c r="AU232" s="407">
        <v>0</v>
      </c>
      <c r="AV232" s="408">
        <v>0</v>
      </c>
      <c r="AW232" s="407">
        <v>0</v>
      </c>
      <c r="AX232" s="408">
        <v>0</v>
      </c>
      <c r="AY232" s="407">
        <v>0</v>
      </c>
      <c r="AZ232" s="408">
        <v>0</v>
      </c>
      <c r="BA232" s="407">
        <v>0</v>
      </c>
      <c r="BB232" s="408">
        <v>0</v>
      </c>
      <c r="BC232" s="407">
        <v>0</v>
      </c>
    </row>
    <row r="233" spans="1:55" x14ac:dyDescent="0.35">
      <c r="A233" s="385" t="str" cm="1">
        <f t="array" ref="A233">IFERROR(_xlfn.IFS(AND(F233="Renta Variable",O233=1),IFERROR(MATCH(B233,[1]RV_Det!C:C,0),"Rev"),AND(J233="Corporativa",O233=1,I233="EM"),IFERROR(MATCH(B233,[1]RF_Corps!B:B,0),"Rev"),AND(F233="Alternativos",O233=1),IFERROR(MATCH(B233,[1]Rep4!C:C,0),"Rev")),"")</f>
        <v/>
      </c>
      <c r="B233" s="394" t="s">
        <v>1196</v>
      </c>
      <c r="C233" s="409" t="s">
        <v>1197</v>
      </c>
      <c r="D233" s="410" t="s">
        <v>1198</v>
      </c>
      <c r="E233" s="396" t="str">
        <f>IF(B233="","",INDEX([1]CatGlob!$S:$S,IFERROR(MATCH(MID(B233,7,1),[1]CatGlob!$R:$R,0),MATCH(MID(B233,1,2),[1]CatGlob!$R:$R,0))))</f>
        <v>DOL</v>
      </c>
      <c r="F233" s="397" t="s">
        <v>442</v>
      </c>
      <c r="G233" s="398" t="s">
        <v>610</v>
      </c>
      <c r="H233" s="399" t="s">
        <v>229</v>
      </c>
      <c r="I233" s="399" t="s">
        <v>328</v>
      </c>
      <c r="J233" s="399" t="s">
        <v>611</v>
      </c>
      <c r="K233" s="396" t="s">
        <v>1032</v>
      </c>
      <c r="L233" s="400" t="str">
        <f>IF(ISERROR(MATCH(M233,M$10:M232,0)),M233,"")</f>
        <v/>
      </c>
      <c r="M233" s="401" t="str">
        <f>IF(B233="","",IF(ISERROR(MATCH(F233&amp;"_"&amp;G233&amp;"_"&amp;H233&amp;"_"&amp;I233&amp;"_"&amp;J233&amp;IF(K233="","","_"&amp;K233),[1]CatGlob!$B:$B,0)),F233&amp;"_"&amp;G233&amp;"_"&amp;H233&amp;"_"&amp;I233&amp;"_"&amp;J233&amp;IF(K233="","","_"&amp;K233),INDEX([1]CatGlob!$C:$C,MATCH(F233&amp;"_"&amp;G233&amp;"_"&amp;H233&amp;"_"&amp;I233&amp;"_"&amp;J233&amp;IF(K233="","","_"&amp;K233),[1]CatGlob!$B:$B,0))))</f>
        <v>HCD_INT_DM_CORP_FMHY</v>
      </c>
      <c r="N233" s="402" t="str">
        <f t="shared" si="9"/>
        <v>rev</v>
      </c>
      <c r="O233" s="402">
        <f t="shared" si="8"/>
        <v>1</v>
      </c>
      <c r="P233" s="401" t="str">
        <f>IF(LEN(B233)&gt;8,INDEX([1]CatGlob!$X:$X,MATCH(M233,[1]CatGlob!$W:$W,0)),"")</f>
        <v>DMHY</v>
      </c>
      <c r="Q233" s="403" t="str">
        <f>INDEX([1]CatGlob!P:P,MATCH(M233,[1]CatGlob!O:O,0))</f>
        <v>RFIG</v>
      </c>
      <c r="R233" s="403" t="s">
        <v>1017</v>
      </c>
      <c r="S233" s="403" t="s">
        <v>1018</v>
      </c>
      <c r="T233" s="403" t="str">
        <f>INDEX([1]CatGlob!$D:$D,MATCH($M233,[1]CatGlob!$C:$C,0))</f>
        <v>RFI</v>
      </c>
      <c r="U233" s="403" t="s">
        <v>602</v>
      </c>
      <c r="V233" s="404" t="str">
        <f>INDEX([1]CatGlob!$F:$F,MATCH($M233,[1]CatGlob!$C:$C,0))</f>
        <v>RF_ETF</v>
      </c>
      <c r="W233" s="405"/>
      <c r="X233" s="406">
        <v>0</v>
      </c>
      <c r="Y233" s="407">
        <v>0</v>
      </c>
      <c r="Z233" s="408">
        <v>0</v>
      </c>
      <c r="AA233" s="407">
        <v>0</v>
      </c>
      <c r="AB233" s="408">
        <v>0</v>
      </c>
      <c r="AC233" s="407">
        <v>0</v>
      </c>
      <c r="AD233" s="408">
        <v>0</v>
      </c>
      <c r="AE233" s="407">
        <v>0</v>
      </c>
      <c r="AF233" s="408">
        <v>0</v>
      </c>
      <c r="AG233" s="407">
        <v>0</v>
      </c>
      <c r="AI233" s="406">
        <v>0</v>
      </c>
      <c r="AJ233" s="407">
        <v>0</v>
      </c>
      <c r="AK233" s="408">
        <v>0</v>
      </c>
      <c r="AL233" s="407">
        <v>0</v>
      </c>
      <c r="AM233" s="408">
        <v>0</v>
      </c>
      <c r="AN233" s="407">
        <v>0</v>
      </c>
      <c r="AO233" s="408">
        <v>-2.81558545235444E-5</v>
      </c>
      <c r="AP233" s="407">
        <v>5.3987572634639502E-4</v>
      </c>
      <c r="AQ233" s="408">
        <v>-7.5149305338748499E-6</v>
      </c>
      <c r="AR233" s="407">
        <v>1.4409538083902699E-4</v>
      </c>
      <c r="AT233" s="406">
        <v>0</v>
      </c>
      <c r="AU233" s="407">
        <v>0</v>
      </c>
      <c r="AV233" s="408">
        <v>0</v>
      </c>
      <c r="AW233" s="407">
        <v>0</v>
      </c>
      <c r="AX233" s="408">
        <v>0</v>
      </c>
      <c r="AY233" s="407">
        <v>0</v>
      </c>
      <c r="AZ233" s="408">
        <v>0</v>
      </c>
      <c r="BA233" s="407">
        <v>0</v>
      </c>
      <c r="BB233" s="408">
        <v>0</v>
      </c>
      <c r="BC233" s="407">
        <v>0</v>
      </c>
    </row>
    <row r="234" spans="1:55" x14ac:dyDescent="0.35">
      <c r="A234" s="385" t="str" cm="1">
        <f t="array" ref="A234">IFERROR(_xlfn.IFS(AND(F234="Renta Variable",O234=1),IFERROR(MATCH(B234,[1]RV_Det!C:C,0),"Rev"),AND(J234="Corporativa",O234=1,I234="EM"),IFERROR(MATCH(B234,[1]RF_Corps!B:B,0),"Rev"),AND(F234="Alternativos",O234=1),IFERROR(MATCH(B234,[1]Rep4!C:C,0),"Rev")),"")</f>
        <v/>
      </c>
      <c r="B234" s="394" t="s">
        <v>1199</v>
      </c>
      <c r="C234" s="409" t="s">
        <v>1200</v>
      </c>
      <c r="D234" s="395" t="s">
        <v>1201</v>
      </c>
      <c r="E234" s="396" t="str">
        <f>IF(B234="","",INDEX([1]CatGlob!$S:$S,IFERROR(MATCH(MID(B234,7,1),[1]CatGlob!$R:$R,0),MATCH(MID(B234,1,2),[1]CatGlob!$R:$R,0))))</f>
        <v>DOL</v>
      </c>
      <c r="F234" s="397" t="s">
        <v>442</v>
      </c>
      <c r="G234" s="398" t="s">
        <v>610</v>
      </c>
      <c r="H234" s="399" t="s">
        <v>229</v>
      </c>
      <c r="I234" s="399" t="s">
        <v>328</v>
      </c>
      <c r="J234" s="399" t="s">
        <v>611</v>
      </c>
      <c r="K234" s="396" t="s">
        <v>1032</v>
      </c>
      <c r="L234" s="400" t="str">
        <f>IF(ISERROR(MATCH(M234,M$10:M233,0)),M234,"")</f>
        <v/>
      </c>
      <c r="M234" s="401" t="str">
        <f>IF(B234="","",IF(ISERROR(MATCH(F234&amp;"_"&amp;G234&amp;"_"&amp;H234&amp;"_"&amp;I234&amp;"_"&amp;J234&amp;IF(K234="","","_"&amp;K234),[1]CatGlob!$B:$B,0)),F234&amp;"_"&amp;G234&amp;"_"&amp;H234&amp;"_"&amp;I234&amp;"_"&amp;J234&amp;IF(K234="","","_"&amp;K234),INDEX([1]CatGlob!$C:$C,MATCH(F234&amp;"_"&amp;G234&amp;"_"&amp;H234&amp;"_"&amp;I234&amp;"_"&amp;J234&amp;IF(K234="","","_"&amp;K234),[1]CatGlob!$B:$B,0))))</f>
        <v>HCD_INT_DM_CORP_FMHY</v>
      </c>
      <c r="N234" s="402" t="str">
        <f t="shared" si="9"/>
        <v>rev</v>
      </c>
      <c r="O234" s="402">
        <f t="shared" si="8"/>
        <v>1</v>
      </c>
      <c r="P234" s="401" t="str">
        <f>IF(LEN(B234)&gt;8,INDEX([1]CatGlob!$X:$X,MATCH(M234,[1]CatGlob!$W:$W,0)),"")</f>
        <v>DMHY</v>
      </c>
      <c r="Q234" s="403" t="str">
        <f>INDEX([1]CatGlob!P:P,MATCH(M234,[1]CatGlob!O:O,0))</f>
        <v>RFIG</v>
      </c>
      <c r="R234" s="403" t="s">
        <v>1017</v>
      </c>
      <c r="S234" s="403" t="s">
        <v>1018</v>
      </c>
      <c r="T234" s="403" t="str">
        <f>INDEX([1]CatGlob!$D:$D,MATCH($M234,[1]CatGlob!$C:$C,0))</f>
        <v>RFI</v>
      </c>
      <c r="U234" s="403" t="s">
        <v>602</v>
      </c>
      <c r="V234" s="404" t="str">
        <f>INDEX([1]CatGlob!$F:$F,MATCH($M234,[1]CatGlob!$C:$C,0))</f>
        <v>RF_ETF</v>
      </c>
      <c r="W234" s="405"/>
      <c r="X234" s="406">
        <v>1.81239399371679E-7</v>
      </c>
      <c r="Y234" s="407">
        <v>-1.93549620775002E-6</v>
      </c>
      <c r="Z234" s="408">
        <v>1.81239399371679E-7</v>
      </c>
      <c r="AA234" s="407">
        <v>-1.93549620775002E-6</v>
      </c>
      <c r="AB234" s="408">
        <v>1.81239399371679E-7</v>
      </c>
      <c r="AC234" s="407">
        <v>-1.93549620775002E-6</v>
      </c>
      <c r="AD234" s="408">
        <v>1.81239399371679E-7</v>
      </c>
      <c r="AE234" s="407">
        <v>-1.93549620775002E-6</v>
      </c>
      <c r="AF234" s="408">
        <v>1.81239399371679E-7</v>
      </c>
      <c r="AG234" s="407">
        <v>-1.93549620775002E-6</v>
      </c>
      <c r="AI234" s="406">
        <v>0</v>
      </c>
      <c r="AJ234" s="407">
        <v>0</v>
      </c>
      <c r="AK234" s="408">
        <v>0</v>
      </c>
      <c r="AL234" s="407">
        <v>0</v>
      </c>
      <c r="AM234" s="408">
        <v>0</v>
      </c>
      <c r="AN234" s="407">
        <v>0</v>
      </c>
      <c r="AO234" s="408">
        <v>0</v>
      </c>
      <c r="AP234" s="407">
        <v>0</v>
      </c>
      <c r="AQ234" s="408">
        <v>0</v>
      </c>
      <c r="AR234" s="407">
        <v>0</v>
      </c>
      <c r="AT234" s="406">
        <v>0</v>
      </c>
      <c r="AU234" s="407">
        <v>0</v>
      </c>
      <c r="AV234" s="408">
        <v>0</v>
      </c>
      <c r="AW234" s="407">
        <v>0</v>
      </c>
      <c r="AX234" s="408">
        <v>0</v>
      </c>
      <c r="AY234" s="407">
        <v>0</v>
      </c>
      <c r="AZ234" s="408">
        <v>0</v>
      </c>
      <c r="BA234" s="407">
        <v>0</v>
      </c>
      <c r="BB234" s="408">
        <v>0</v>
      </c>
      <c r="BC234" s="407">
        <v>0</v>
      </c>
    </row>
    <row r="235" spans="1:55" x14ac:dyDescent="0.35">
      <c r="A235" s="385" t="str" cm="1">
        <f t="array" ref="A235">IFERROR(_xlfn.IFS(AND(F235="Renta Variable",O235=1),IFERROR(MATCH(B235,[1]RV_Det!C:C,0),"Rev"),AND(J235="Corporativa",O235=1,I235="EM"),IFERROR(MATCH(B235,[1]RF_Corps!B:B,0),"Rev"),AND(F235="Alternativos",O235=1),IFERROR(MATCH(B235,[1]Rep4!C:C,0),"Rev")),"")</f>
        <v/>
      </c>
      <c r="B235" s="417" t="s">
        <v>1202</v>
      </c>
      <c r="C235" s="409" t="s">
        <v>1203</v>
      </c>
      <c r="D235" s="410" t="s">
        <v>1204</v>
      </c>
      <c r="E235" s="396" t="str">
        <f>IF(B235="","",INDEX([1]CatGlob!$S:$S,IFERROR(MATCH(MID(B235,7,1),[1]CatGlob!$R:$R,0),MATCH(MID(B235,1,2),[1]CatGlob!$R:$R,0))))</f>
        <v>DOL</v>
      </c>
      <c r="F235" s="397" t="s">
        <v>442</v>
      </c>
      <c r="G235" s="398" t="s">
        <v>610</v>
      </c>
      <c r="H235" s="399" t="s">
        <v>229</v>
      </c>
      <c r="I235" s="399" t="s">
        <v>328</v>
      </c>
      <c r="J235" s="399" t="s">
        <v>611</v>
      </c>
      <c r="K235" s="396" t="s">
        <v>1032</v>
      </c>
      <c r="L235" s="400" t="str">
        <f>IF(ISERROR(MATCH(M235,M$10:M234,0)),M235,"")</f>
        <v/>
      </c>
      <c r="M235" s="401" t="str">
        <f>IF(B235="","",IF(ISERROR(MATCH(F235&amp;"_"&amp;G235&amp;"_"&amp;H235&amp;"_"&amp;I235&amp;"_"&amp;J235&amp;IF(K235="","","_"&amp;K235),[1]CatGlob!$B:$B,0)),F235&amp;"_"&amp;G235&amp;"_"&amp;H235&amp;"_"&amp;I235&amp;"_"&amp;J235&amp;IF(K235="","","_"&amp;K235),INDEX([1]CatGlob!$C:$C,MATCH(F235&amp;"_"&amp;G235&amp;"_"&amp;H235&amp;"_"&amp;I235&amp;"_"&amp;J235&amp;IF(K235="","","_"&amp;K235),[1]CatGlob!$B:$B,0))))</f>
        <v>HCD_INT_DM_CORP_FMHY</v>
      </c>
      <c r="N235" s="402" t="str">
        <f t="shared" si="9"/>
        <v/>
      </c>
      <c r="O235" s="402" t="str">
        <f t="shared" si="8"/>
        <v/>
      </c>
      <c r="P235" s="401" t="str">
        <f>IF(LEN(B235)&gt;8,INDEX([1]CatGlob!$X:$X,MATCH(M235,[1]CatGlob!$W:$W,0)),"")</f>
        <v>DMHY</v>
      </c>
      <c r="Q235" s="403" t="str">
        <f>INDEX([1]CatGlob!P:P,MATCH(M235,[1]CatGlob!O:O,0))</f>
        <v>RFIG</v>
      </c>
      <c r="R235" s="403" t="s">
        <v>601</v>
      </c>
      <c r="S235" s="403" t="s">
        <v>1025</v>
      </c>
      <c r="T235" s="403" t="str">
        <f>INDEX([1]CatGlob!$D:$D,MATCH($M235,[1]CatGlob!$C:$C,0))</f>
        <v>RFI</v>
      </c>
      <c r="U235" s="403" t="s">
        <v>602</v>
      </c>
      <c r="V235" s="404" t="str">
        <f>INDEX([1]CatGlob!$F:$F,MATCH($M235,[1]CatGlob!$C:$C,0))</f>
        <v>RF_ETF</v>
      </c>
      <c r="W235" s="405"/>
      <c r="X235" s="406">
        <v>0</v>
      </c>
      <c r="Y235" s="407">
        <v>0</v>
      </c>
      <c r="Z235" s="408">
        <v>0</v>
      </c>
      <c r="AA235" s="407">
        <v>0</v>
      </c>
      <c r="AB235" s="408">
        <v>0</v>
      </c>
      <c r="AC235" s="407">
        <v>0</v>
      </c>
      <c r="AD235" s="408">
        <v>0</v>
      </c>
      <c r="AE235" s="407">
        <v>0</v>
      </c>
      <c r="AF235" s="408">
        <v>0</v>
      </c>
      <c r="AG235" s="407">
        <v>0</v>
      </c>
      <c r="AI235" s="406">
        <v>0</v>
      </c>
      <c r="AJ235" s="407">
        <v>0</v>
      </c>
      <c r="AK235" s="408">
        <v>0</v>
      </c>
      <c r="AL235" s="407">
        <v>0</v>
      </c>
      <c r="AM235" s="408">
        <v>0</v>
      </c>
      <c r="AN235" s="407">
        <v>0</v>
      </c>
      <c r="AO235" s="408">
        <v>0</v>
      </c>
      <c r="AP235" s="407">
        <v>0</v>
      </c>
      <c r="AQ235" s="408">
        <v>0</v>
      </c>
      <c r="AR235" s="407">
        <v>0</v>
      </c>
      <c r="AT235" s="406">
        <v>0</v>
      </c>
      <c r="AU235" s="407">
        <v>0</v>
      </c>
      <c r="AV235" s="408">
        <v>0</v>
      </c>
      <c r="AW235" s="407">
        <v>0</v>
      </c>
      <c r="AX235" s="408">
        <v>0</v>
      </c>
      <c r="AY235" s="407">
        <v>0</v>
      </c>
      <c r="AZ235" s="408">
        <v>0</v>
      </c>
      <c r="BA235" s="407">
        <v>0</v>
      </c>
      <c r="BB235" s="408">
        <v>0</v>
      </c>
      <c r="BC235" s="407">
        <v>0</v>
      </c>
    </row>
    <row r="236" spans="1:55" x14ac:dyDescent="0.35">
      <c r="A236" s="385" t="str" cm="1">
        <f t="array" ref="A236">IFERROR(_xlfn.IFS(AND(F236="Renta Variable",O236=1),IFERROR(MATCH(B236,[1]RV_Det!C:C,0),"Rev"),AND(J236="Corporativa",O236=1,I236="EM"),IFERROR(MATCH(B236,[1]RF_Corps!B:B,0),"Rev"),AND(F236="Alternativos",O236=1),IFERROR(MATCH(B236,[1]Rep4!C:C,0),"Rev")),"")</f>
        <v/>
      </c>
      <c r="B236" s="394" t="s">
        <v>1205</v>
      </c>
      <c r="C236" s="409" t="s">
        <v>1206</v>
      </c>
      <c r="D236" s="410" t="s">
        <v>1207</v>
      </c>
      <c r="E236" s="396" t="str">
        <f>IF(B236="","",INDEX([1]CatGlob!$S:$S,IFERROR(MATCH(MID(B236,7,1),[1]CatGlob!$R:$R,0),MATCH(MID(B236,1,2),[1]CatGlob!$R:$R,0))))</f>
        <v>DOL</v>
      </c>
      <c r="F236" s="397" t="s">
        <v>442</v>
      </c>
      <c r="G236" s="398" t="s">
        <v>610</v>
      </c>
      <c r="H236" s="399" t="s">
        <v>229</v>
      </c>
      <c r="I236" s="399" t="s">
        <v>328</v>
      </c>
      <c r="J236" s="399" t="s">
        <v>611</v>
      </c>
      <c r="K236" s="396" t="s">
        <v>1032</v>
      </c>
      <c r="L236" s="400" t="str">
        <f>IF(ISERROR(MATCH(M236,M$10:M235,0)),M236,"")</f>
        <v/>
      </c>
      <c r="M236" s="401" t="str">
        <f>IF(B236="","",IF(ISERROR(MATCH(F236&amp;"_"&amp;G236&amp;"_"&amp;H236&amp;"_"&amp;I236&amp;"_"&amp;J236&amp;IF(K236="","","_"&amp;K236),[1]CatGlob!$B:$B,0)),F236&amp;"_"&amp;G236&amp;"_"&amp;H236&amp;"_"&amp;I236&amp;"_"&amp;J236&amp;IF(K236="","","_"&amp;K236),INDEX([1]CatGlob!$C:$C,MATCH(F236&amp;"_"&amp;G236&amp;"_"&amp;H236&amp;"_"&amp;I236&amp;"_"&amp;J236&amp;IF(K236="","","_"&amp;K236),[1]CatGlob!$B:$B,0))))</f>
        <v>HCD_INT_DM_CORP_FMHY</v>
      </c>
      <c r="N236" s="402" t="str">
        <f t="shared" si="9"/>
        <v>rev</v>
      </c>
      <c r="O236" s="402">
        <f t="shared" si="8"/>
        <v>1</v>
      </c>
      <c r="P236" s="401" t="str">
        <f>IF(LEN(B236)&gt;8,INDEX([1]CatGlob!$X:$X,MATCH(M236,[1]CatGlob!$W:$W,0)),"")</f>
        <v>DMHY</v>
      </c>
      <c r="Q236" s="403" t="str">
        <f>INDEX([1]CatGlob!P:P,MATCH(M236,[1]CatGlob!O:O,0))</f>
        <v>RFIG</v>
      </c>
      <c r="R236" s="403" t="s">
        <v>1017</v>
      </c>
      <c r="S236" s="403" t="s">
        <v>1018</v>
      </c>
      <c r="T236" s="403" t="str">
        <f>INDEX([1]CatGlob!$D:$D,MATCH($M236,[1]CatGlob!$C:$C,0))</f>
        <v>RFI</v>
      </c>
      <c r="U236" s="403" t="s">
        <v>602</v>
      </c>
      <c r="V236" s="404" t="str">
        <f>INDEX([1]CatGlob!$F:$F,MATCH($M236,[1]CatGlob!$C:$C,0))</f>
        <v>RF_ETF</v>
      </c>
      <c r="W236" s="405"/>
      <c r="X236" s="406">
        <v>0</v>
      </c>
      <c r="Y236" s="407">
        <v>0</v>
      </c>
      <c r="Z236" s="408">
        <v>-7.0309892847214494E-8</v>
      </c>
      <c r="AA236" s="407">
        <v>6.0552229896870802E-7</v>
      </c>
      <c r="AB236" s="408">
        <v>0</v>
      </c>
      <c r="AC236" s="407">
        <v>0</v>
      </c>
      <c r="AD236" s="408">
        <v>0</v>
      </c>
      <c r="AE236" s="407">
        <v>0</v>
      </c>
      <c r="AF236" s="408">
        <v>-9.1532991465285095E-9</v>
      </c>
      <c r="AG236" s="407">
        <v>7.8829969978738794E-8</v>
      </c>
      <c r="AI236" s="406">
        <v>0</v>
      </c>
      <c r="AJ236" s="407">
        <v>0</v>
      </c>
      <c r="AK236" s="408">
        <v>0</v>
      </c>
      <c r="AL236" s="407">
        <v>0</v>
      </c>
      <c r="AM236" s="408">
        <v>0</v>
      </c>
      <c r="AN236" s="407">
        <v>0</v>
      </c>
      <c r="AO236" s="408">
        <v>0</v>
      </c>
      <c r="AP236" s="407">
        <v>0</v>
      </c>
      <c r="AQ236" s="408">
        <v>0</v>
      </c>
      <c r="AR236" s="407">
        <v>0</v>
      </c>
      <c r="AT236" s="406">
        <v>0</v>
      </c>
      <c r="AU236" s="407">
        <v>0</v>
      </c>
      <c r="AV236" s="408">
        <v>0</v>
      </c>
      <c r="AW236" s="407">
        <v>0</v>
      </c>
      <c r="AX236" s="408">
        <v>0</v>
      </c>
      <c r="AY236" s="407">
        <v>0</v>
      </c>
      <c r="AZ236" s="408">
        <v>0</v>
      </c>
      <c r="BA236" s="407">
        <v>0</v>
      </c>
      <c r="BB236" s="408">
        <v>0</v>
      </c>
      <c r="BC236" s="407">
        <v>0</v>
      </c>
    </row>
    <row r="237" spans="1:55" x14ac:dyDescent="0.35">
      <c r="A237" s="385" t="str" cm="1">
        <f t="array" ref="A237">IFERROR(_xlfn.IFS(AND(F237="Renta Variable",O237=1),IFERROR(MATCH(B237,[1]RV_Det!C:C,0),"Rev"),AND(J237="Corporativa",O237=1,I237="EM"),IFERROR(MATCH(B237,[1]RF_Corps!B:B,0),"Rev"),AND(F237="Alternativos",O237=1),IFERROR(MATCH(B237,[1]Rep4!C:C,0),"Rev")),"")</f>
        <v/>
      </c>
      <c r="B237" s="394" t="s">
        <v>1208</v>
      </c>
      <c r="C237" s="409" t="s">
        <v>1209</v>
      </c>
      <c r="D237" s="410" t="s">
        <v>1210</v>
      </c>
      <c r="E237" s="396" t="str">
        <f>IF(B237="","",INDEX([1]CatGlob!$S:$S,IFERROR(MATCH(MID(B237,7,1),[1]CatGlob!$R:$R,0),MATCH(MID(B237,1,2),[1]CatGlob!$R:$R,0))))</f>
        <v>DOL</v>
      </c>
      <c r="F237" s="397" t="s">
        <v>442</v>
      </c>
      <c r="G237" s="398" t="s">
        <v>610</v>
      </c>
      <c r="H237" s="399" t="s">
        <v>229</v>
      </c>
      <c r="I237" s="399" t="s">
        <v>328</v>
      </c>
      <c r="J237" s="399" t="s">
        <v>611</v>
      </c>
      <c r="K237" s="396" t="s">
        <v>1032</v>
      </c>
      <c r="L237" s="400" t="str">
        <f>IF(ISERROR(MATCH(M237,M$10:M236,0)),M237,"")</f>
        <v/>
      </c>
      <c r="M237" s="401" t="str">
        <f>IF(B237="","",IF(ISERROR(MATCH(F237&amp;"_"&amp;G237&amp;"_"&amp;H237&amp;"_"&amp;I237&amp;"_"&amp;J237&amp;IF(K237="","","_"&amp;K237),[1]CatGlob!$B:$B,0)),F237&amp;"_"&amp;G237&amp;"_"&amp;H237&amp;"_"&amp;I237&amp;"_"&amp;J237&amp;IF(K237="","","_"&amp;K237),INDEX([1]CatGlob!$C:$C,MATCH(F237&amp;"_"&amp;G237&amp;"_"&amp;H237&amp;"_"&amp;I237&amp;"_"&amp;J237&amp;IF(K237="","","_"&amp;K237),[1]CatGlob!$B:$B,0))))</f>
        <v>HCD_INT_DM_CORP_FMHY</v>
      </c>
      <c r="N237" s="402" t="str">
        <f t="shared" si="9"/>
        <v/>
      </c>
      <c r="O237" s="402" t="str">
        <f t="shared" si="8"/>
        <v/>
      </c>
      <c r="P237" s="401" t="str">
        <f>IF(LEN(B237)&gt;8,INDEX([1]CatGlob!$X:$X,MATCH(M237,[1]CatGlob!$W:$W,0)),"")</f>
        <v>DMHY</v>
      </c>
      <c r="Q237" s="403" t="str">
        <f>INDEX([1]CatGlob!P:P,MATCH(M237,[1]CatGlob!O:O,0))</f>
        <v>RFIG</v>
      </c>
      <c r="R237" s="403" t="s">
        <v>1017</v>
      </c>
      <c r="S237" s="403" t="s">
        <v>1018</v>
      </c>
      <c r="T237" s="403" t="str">
        <f>INDEX([1]CatGlob!$D:$D,MATCH($M237,[1]CatGlob!$C:$C,0))</f>
        <v>RFI</v>
      </c>
      <c r="U237" s="403" t="s">
        <v>602</v>
      </c>
      <c r="V237" s="404" t="str">
        <f>INDEX([1]CatGlob!$F:$F,MATCH($M237,[1]CatGlob!$C:$C,0))</f>
        <v>RF_ETF</v>
      </c>
      <c r="W237" s="405"/>
      <c r="X237" s="406">
        <v>0</v>
      </c>
      <c r="Y237" s="407">
        <v>0</v>
      </c>
      <c r="Z237" s="408">
        <v>0</v>
      </c>
      <c r="AA237" s="407">
        <v>0</v>
      </c>
      <c r="AB237" s="408">
        <v>0</v>
      </c>
      <c r="AC237" s="407">
        <v>0</v>
      </c>
      <c r="AD237" s="408">
        <v>0</v>
      </c>
      <c r="AE237" s="407">
        <v>0</v>
      </c>
      <c r="AF237" s="408">
        <v>0</v>
      </c>
      <c r="AG237" s="407">
        <v>0</v>
      </c>
      <c r="AI237" s="406">
        <v>0</v>
      </c>
      <c r="AJ237" s="407">
        <v>0</v>
      </c>
      <c r="AK237" s="408">
        <v>0</v>
      </c>
      <c r="AL237" s="407">
        <v>0</v>
      </c>
      <c r="AM237" s="408">
        <v>0</v>
      </c>
      <c r="AN237" s="407">
        <v>0</v>
      </c>
      <c r="AO237" s="408">
        <v>0</v>
      </c>
      <c r="AP237" s="407">
        <v>0</v>
      </c>
      <c r="AQ237" s="408">
        <v>0</v>
      </c>
      <c r="AR237" s="407">
        <v>0</v>
      </c>
      <c r="AT237" s="406">
        <v>0</v>
      </c>
      <c r="AU237" s="407">
        <v>0</v>
      </c>
      <c r="AV237" s="408">
        <v>0</v>
      </c>
      <c r="AW237" s="407">
        <v>0</v>
      </c>
      <c r="AX237" s="408">
        <v>0</v>
      </c>
      <c r="AY237" s="407">
        <v>0</v>
      </c>
      <c r="AZ237" s="408">
        <v>0</v>
      </c>
      <c r="BA237" s="407">
        <v>0</v>
      </c>
      <c r="BB237" s="408">
        <v>0</v>
      </c>
      <c r="BC237" s="407">
        <v>0</v>
      </c>
    </row>
    <row r="238" spans="1:55" x14ac:dyDescent="0.35">
      <c r="A238" s="385" t="str" cm="1">
        <f t="array" ref="A238">IFERROR(_xlfn.IFS(AND(F238="Renta Variable",O238=1),IFERROR(MATCH(B238,[1]RV_Det!C:C,0),"Rev"),AND(J238="Corporativa",O238=1,I238="EM"),IFERROR(MATCH(B238,[1]RF_Corps!B:B,0),"Rev"),AND(F238="Alternativos",O238=1),IFERROR(MATCH(B238,[1]Rep4!C:C,0),"Rev")),"")</f>
        <v/>
      </c>
      <c r="B238" s="394" t="s">
        <v>1211</v>
      </c>
      <c r="C238" s="409" t="s">
        <v>1212</v>
      </c>
      <c r="D238" s="410" t="s">
        <v>1210</v>
      </c>
      <c r="E238" s="396" t="str">
        <f>IF(B238="","",INDEX([1]CatGlob!$S:$S,IFERROR(MATCH(MID(B238,7,1),[1]CatGlob!$R:$R,0),MATCH(MID(B238,1,2),[1]CatGlob!$R:$R,0))))</f>
        <v>DOL</v>
      </c>
      <c r="F238" s="397" t="s">
        <v>442</v>
      </c>
      <c r="G238" s="398" t="s">
        <v>610</v>
      </c>
      <c r="H238" s="399" t="s">
        <v>229</v>
      </c>
      <c r="I238" s="399" t="s">
        <v>328</v>
      </c>
      <c r="J238" s="399" t="s">
        <v>611</v>
      </c>
      <c r="K238" s="396" t="s">
        <v>1032</v>
      </c>
      <c r="L238" s="400" t="str">
        <f>IF(ISERROR(MATCH(M238,M$10:M237,0)),M238,"")</f>
        <v/>
      </c>
      <c r="M238" s="401" t="str">
        <f>IF(B238="","",IF(ISERROR(MATCH(F238&amp;"_"&amp;G238&amp;"_"&amp;H238&amp;"_"&amp;I238&amp;"_"&amp;J238&amp;IF(K238="","","_"&amp;K238),[1]CatGlob!$B:$B,0)),F238&amp;"_"&amp;G238&amp;"_"&amp;H238&amp;"_"&amp;I238&amp;"_"&amp;J238&amp;IF(K238="","","_"&amp;K238),INDEX([1]CatGlob!$C:$C,MATCH(F238&amp;"_"&amp;G238&amp;"_"&amp;H238&amp;"_"&amp;I238&amp;"_"&amp;J238&amp;IF(K238="","","_"&amp;K238),[1]CatGlob!$B:$B,0))))</f>
        <v>HCD_INT_DM_CORP_FMHY</v>
      </c>
      <c r="N238" s="402" t="str">
        <f t="shared" si="9"/>
        <v>rev</v>
      </c>
      <c r="O238" s="402">
        <f t="shared" si="8"/>
        <v>1</v>
      </c>
      <c r="P238" s="401" t="str">
        <f>IF(LEN(B238)&gt;8,INDEX([1]CatGlob!$X:$X,MATCH(M238,[1]CatGlob!$W:$W,0)),"")</f>
        <v>DMHY</v>
      </c>
      <c r="Q238" s="403" t="str">
        <f>INDEX([1]CatGlob!P:P,MATCH(M238,[1]CatGlob!O:O,0))</f>
        <v>RFIG</v>
      </c>
      <c r="R238" s="403" t="s">
        <v>1017</v>
      </c>
      <c r="S238" s="403" t="s">
        <v>1018</v>
      </c>
      <c r="T238" s="403" t="str">
        <f>INDEX([1]CatGlob!$D:$D,MATCH($M238,[1]CatGlob!$C:$C,0))</f>
        <v>RFI</v>
      </c>
      <c r="U238" s="403" t="s">
        <v>602</v>
      </c>
      <c r="V238" s="404" t="str">
        <f>INDEX([1]CatGlob!$F:$F,MATCH($M238,[1]CatGlob!$C:$C,0))</f>
        <v>RF_ETF</v>
      </c>
      <c r="W238" s="405"/>
      <c r="X238" s="406">
        <v>2.1668845284930399E-8</v>
      </c>
      <c r="Y238" s="407">
        <v>-4.7561954374941698E-9</v>
      </c>
      <c r="Z238" s="408">
        <v>2.1668845284930399E-8</v>
      </c>
      <c r="AA238" s="407">
        <v>-4.7561954374941698E-9</v>
      </c>
      <c r="AB238" s="408">
        <v>2.1668845284930399E-8</v>
      </c>
      <c r="AC238" s="407">
        <v>-4.7561954374941698E-9</v>
      </c>
      <c r="AD238" s="408">
        <v>2.1668845284930399E-8</v>
      </c>
      <c r="AE238" s="407">
        <v>-4.7561954374941698E-9</v>
      </c>
      <c r="AF238" s="408">
        <v>2.1668845284930399E-8</v>
      </c>
      <c r="AG238" s="407">
        <v>-4.7561954374941698E-9</v>
      </c>
      <c r="AI238" s="406">
        <v>6.3659080636469699E-9</v>
      </c>
      <c r="AJ238" s="407">
        <v>-1.39666056497845E-9</v>
      </c>
      <c r="AK238" s="408">
        <v>6.3659080636469699E-9</v>
      </c>
      <c r="AL238" s="407">
        <v>-1.39666056497845E-9</v>
      </c>
      <c r="AM238" s="408">
        <v>6.3659080636469699E-9</v>
      </c>
      <c r="AN238" s="407">
        <v>-1.39666056497845E-9</v>
      </c>
      <c r="AO238" s="408">
        <v>6.3659080636469699E-9</v>
      </c>
      <c r="AP238" s="407">
        <v>-1.39666056497845E-9</v>
      </c>
      <c r="AQ238" s="408">
        <v>6.3659080636469699E-9</v>
      </c>
      <c r="AR238" s="407">
        <v>-1.39666056497845E-9</v>
      </c>
      <c r="AT238" s="406">
        <v>0</v>
      </c>
      <c r="AU238" s="407">
        <v>0</v>
      </c>
      <c r="AV238" s="408">
        <v>0</v>
      </c>
      <c r="AW238" s="407">
        <v>0</v>
      </c>
      <c r="AX238" s="408">
        <v>0</v>
      </c>
      <c r="AY238" s="407">
        <v>0</v>
      </c>
      <c r="AZ238" s="408">
        <v>0</v>
      </c>
      <c r="BA238" s="407">
        <v>0</v>
      </c>
      <c r="BB238" s="408">
        <v>0</v>
      </c>
      <c r="BC238" s="407">
        <v>0</v>
      </c>
    </row>
    <row r="239" spans="1:55" x14ac:dyDescent="0.35">
      <c r="A239" s="385" t="str" cm="1">
        <f t="array" ref="A239">IFERROR(_xlfn.IFS(AND(F239="Renta Variable",O239=1),IFERROR(MATCH(B239,[1]RV_Det!C:C,0),"Rev"),AND(J239="Corporativa",O239=1,I239="EM"),IFERROR(MATCH(B239,[1]RF_Corps!B:B,0),"Rev"),AND(F239="Alternativos",O239=1),IFERROR(MATCH(B239,[1]Rep4!C:C,0),"Rev")),"")</f>
        <v/>
      </c>
      <c r="B239" s="394" t="s">
        <v>1213</v>
      </c>
      <c r="C239" s="409" t="s">
        <v>1214</v>
      </c>
      <c r="D239" s="410" t="s">
        <v>1215</v>
      </c>
      <c r="E239" s="396" t="str">
        <f>IF(B239="","",INDEX([1]CatGlob!$S:$S,IFERROR(MATCH(MID(B239,7,1),[1]CatGlob!$R:$R,0),MATCH(MID(B239,1,2),[1]CatGlob!$R:$R,0))))</f>
        <v>DOL</v>
      </c>
      <c r="F239" s="397" t="s">
        <v>442</v>
      </c>
      <c r="G239" s="398" t="s">
        <v>610</v>
      </c>
      <c r="H239" s="399" t="s">
        <v>229</v>
      </c>
      <c r="I239" s="399" t="s">
        <v>328</v>
      </c>
      <c r="J239" s="399" t="s">
        <v>611</v>
      </c>
      <c r="K239" s="396" t="s">
        <v>1216</v>
      </c>
      <c r="L239" s="400" t="str">
        <f>IF(ISERROR(MATCH(M239,M$10:M238,0)),M239,"")</f>
        <v>HCD_INT_DM_CORP_FMIG</v>
      </c>
      <c r="M239" s="401" t="str">
        <f>IF(B239="","",IF(ISERROR(MATCH(F239&amp;"_"&amp;G239&amp;"_"&amp;H239&amp;"_"&amp;I239&amp;"_"&amp;J239&amp;IF(K239="","","_"&amp;K239),[1]CatGlob!$B:$B,0)),F239&amp;"_"&amp;G239&amp;"_"&amp;H239&amp;"_"&amp;I239&amp;"_"&amp;J239&amp;IF(K239="","","_"&amp;K239),INDEX([1]CatGlob!$C:$C,MATCH(F239&amp;"_"&amp;G239&amp;"_"&amp;H239&amp;"_"&amp;I239&amp;"_"&amp;J239&amp;IF(K239="","","_"&amp;K239),[1]CatGlob!$B:$B,0))))</f>
        <v>HCD_INT_DM_CORP_FMIG</v>
      </c>
      <c r="N239" s="402" t="str">
        <f t="shared" si="9"/>
        <v>rev</v>
      </c>
      <c r="O239" s="402">
        <f t="shared" si="8"/>
        <v>1</v>
      </c>
      <c r="P239" s="401" t="str">
        <f>IF(LEN(B239)&gt;8,INDEX([1]CatGlob!$X:$X,MATCH(M239,[1]CatGlob!$W:$W,0)),"")</f>
        <v>DMIG</v>
      </c>
      <c r="Q239" s="403" t="str">
        <f>INDEX([1]CatGlob!P:P,MATCH(M239,[1]CatGlob!O:O,0))</f>
        <v>RFIG</v>
      </c>
      <c r="R239" s="403" t="s">
        <v>1017</v>
      </c>
      <c r="S239" s="403" t="s">
        <v>1018</v>
      </c>
      <c r="T239" s="403" t="str">
        <f>INDEX([1]CatGlob!$D:$D,MATCH($M239,[1]CatGlob!$C:$C,0))</f>
        <v>RFI</v>
      </c>
      <c r="U239" s="403" t="s">
        <v>602</v>
      </c>
      <c r="V239" s="404" t="str">
        <f>INDEX([1]CatGlob!$F:$F,MATCH($M239,[1]CatGlob!$C:$C,0))</f>
        <v>RF_ETF</v>
      </c>
      <c r="W239" s="405"/>
      <c r="X239" s="406">
        <v>1.2282627397558199E-3</v>
      </c>
      <c r="Y239" s="407">
        <v>3.3211615235728697E-4</v>
      </c>
      <c r="Z239" s="408">
        <v>1.2282627397558199E-3</v>
      </c>
      <c r="AA239" s="407">
        <v>3.3211615235728697E-4</v>
      </c>
      <c r="AB239" s="408">
        <v>1.2282627397558199E-3</v>
      </c>
      <c r="AC239" s="407">
        <v>3.3211615235728697E-4</v>
      </c>
      <c r="AD239" s="408">
        <v>-1.7811601414236999E-2</v>
      </c>
      <c r="AE239" s="407">
        <v>-4.8161686694303497E-3</v>
      </c>
      <c r="AF239" s="408">
        <v>-5.6619957705434298E-3</v>
      </c>
      <c r="AG239" s="407">
        <v>-1.5309755703495601E-3</v>
      </c>
      <c r="AI239" s="406">
        <v>4.2849465982147303E-9</v>
      </c>
      <c r="AJ239" s="407">
        <v>1.1590728377086599E-9</v>
      </c>
      <c r="AK239" s="408">
        <v>4.2849465982147303E-9</v>
      </c>
      <c r="AL239" s="407">
        <v>1.1590728377086599E-9</v>
      </c>
      <c r="AM239" s="408">
        <v>4.2849465982147303E-9</v>
      </c>
      <c r="AN239" s="407">
        <v>1.1590728377086599E-9</v>
      </c>
      <c r="AO239" s="408">
        <v>4.2849465982147303E-9</v>
      </c>
      <c r="AP239" s="407">
        <v>1.1590728377086599E-9</v>
      </c>
      <c r="AQ239" s="408">
        <v>4.2849465982147303E-9</v>
      </c>
      <c r="AR239" s="407">
        <v>1.1590728377086599E-9</v>
      </c>
      <c r="AT239" s="406">
        <v>0</v>
      </c>
      <c r="AU239" s="407">
        <v>0</v>
      </c>
      <c r="AV239" s="408">
        <v>0</v>
      </c>
      <c r="AW239" s="407">
        <v>0</v>
      </c>
      <c r="AX239" s="408">
        <v>0</v>
      </c>
      <c r="AY239" s="407">
        <v>0</v>
      </c>
      <c r="AZ239" s="408">
        <v>0</v>
      </c>
      <c r="BA239" s="407">
        <v>0</v>
      </c>
      <c r="BB239" s="408">
        <v>0</v>
      </c>
      <c r="BC239" s="407">
        <v>0</v>
      </c>
    </row>
    <row r="240" spans="1:55" x14ac:dyDescent="0.35">
      <c r="A240" s="385" t="str" cm="1">
        <f t="array" ref="A240">IFERROR(_xlfn.IFS(AND(F240="Renta Variable",O240=1),IFERROR(MATCH(B240,[1]RV_Det!C:C,0),"Rev"),AND(J240="Corporativa",O240=1,I240="EM"),IFERROR(MATCH(B240,[1]RF_Corps!B:B,0),"Rev"),AND(F240="Alternativos",O240=1),IFERROR(MATCH(B240,[1]Rep4!C:C,0),"Rev")),"")</f>
        <v/>
      </c>
      <c r="B240" s="394" t="s">
        <v>1217</v>
      </c>
      <c r="C240" s="409" t="s">
        <v>1218</v>
      </c>
      <c r="D240" s="410" t="s">
        <v>1219</v>
      </c>
      <c r="E240" s="396" t="str">
        <f>IF(B240="","",INDEX([1]CatGlob!$S:$S,IFERROR(MATCH(MID(B240,7,1),[1]CatGlob!$R:$R,0),MATCH(MID(B240,1,2),[1]CatGlob!$R:$R,0))))</f>
        <v>DOL</v>
      </c>
      <c r="F240" s="397" t="s">
        <v>442</v>
      </c>
      <c r="G240" s="398" t="s">
        <v>610</v>
      </c>
      <c r="H240" s="399" t="s">
        <v>229</v>
      </c>
      <c r="I240" s="399" t="s">
        <v>328</v>
      </c>
      <c r="J240" s="399" t="s">
        <v>611</v>
      </c>
      <c r="K240" s="396" t="s">
        <v>1032</v>
      </c>
      <c r="L240" s="400" t="str">
        <f>IF(ISERROR(MATCH(M240,M$10:M239,0)),M240,"")</f>
        <v/>
      </c>
      <c r="M240" s="401" t="str">
        <f>IF(B240="","",IF(ISERROR(MATCH(F240&amp;"_"&amp;G240&amp;"_"&amp;H240&amp;"_"&amp;I240&amp;"_"&amp;J240&amp;IF(K240="","","_"&amp;K240),[1]CatGlob!$B:$B,0)),F240&amp;"_"&amp;G240&amp;"_"&amp;H240&amp;"_"&amp;I240&amp;"_"&amp;J240&amp;IF(K240="","","_"&amp;K240),INDEX([1]CatGlob!$C:$C,MATCH(F240&amp;"_"&amp;G240&amp;"_"&amp;H240&amp;"_"&amp;I240&amp;"_"&amp;J240&amp;IF(K240="","","_"&amp;K240),[1]CatGlob!$B:$B,0))))</f>
        <v>HCD_INT_DM_CORP_FMHY</v>
      </c>
      <c r="N240" s="402" t="str">
        <f t="shared" si="9"/>
        <v>rev</v>
      </c>
      <c r="O240" s="402">
        <f t="shared" si="8"/>
        <v>1</v>
      </c>
      <c r="P240" s="401" t="str">
        <f>IF(LEN(B240)&gt;8,INDEX([1]CatGlob!$X:$X,MATCH(M240,[1]CatGlob!$W:$W,0)),"")</f>
        <v>DMHY</v>
      </c>
      <c r="Q240" s="403" t="str">
        <f>INDEX([1]CatGlob!P:P,MATCH(M240,[1]CatGlob!O:O,0))</f>
        <v>RFIG</v>
      </c>
      <c r="R240" s="403" t="s">
        <v>1017</v>
      </c>
      <c r="S240" s="403" t="s">
        <v>1018</v>
      </c>
      <c r="T240" s="403" t="str">
        <f>INDEX([1]CatGlob!$D:$D,MATCH($M240,[1]CatGlob!$C:$C,0))</f>
        <v>RFI</v>
      </c>
      <c r="U240" s="403" t="s">
        <v>602</v>
      </c>
      <c r="V240" s="404" t="str">
        <f>INDEX([1]CatGlob!$F:$F,MATCH($M240,[1]CatGlob!$C:$C,0))</f>
        <v>RF_ETF</v>
      </c>
      <c r="W240" s="405"/>
      <c r="X240" s="406">
        <v>0</v>
      </c>
      <c r="Y240" s="407">
        <v>0</v>
      </c>
      <c r="Z240" s="408">
        <v>-2.4621331915172E-2</v>
      </c>
      <c r="AA240" s="407">
        <v>-0.488460340339891</v>
      </c>
      <c r="AB240" s="408">
        <v>0</v>
      </c>
      <c r="AC240" s="407">
        <v>0</v>
      </c>
      <c r="AD240" s="408">
        <v>0</v>
      </c>
      <c r="AE240" s="407">
        <v>0</v>
      </c>
      <c r="AF240" s="408">
        <v>-3.2053301076033101E-3</v>
      </c>
      <c r="AG240" s="407">
        <v>-6.3590249327528103E-2</v>
      </c>
      <c r="AI240" s="406">
        <v>0</v>
      </c>
      <c r="AJ240" s="407">
        <v>0</v>
      </c>
      <c r="AK240" s="408">
        <v>-2.6862064000182E-3</v>
      </c>
      <c r="AL240" s="407">
        <v>-5.3291401818089702E-2</v>
      </c>
      <c r="AM240" s="408">
        <v>0</v>
      </c>
      <c r="AN240" s="407">
        <v>0</v>
      </c>
      <c r="AO240" s="408">
        <v>0</v>
      </c>
      <c r="AP240" s="407">
        <v>0</v>
      </c>
      <c r="AQ240" s="408">
        <v>-7.7545029789139602E-4</v>
      </c>
      <c r="AR240" s="407">
        <v>-1.53840871701473E-2</v>
      </c>
      <c r="AT240" s="406">
        <v>0</v>
      </c>
      <c r="AU240" s="407">
        <v>0</v>
      </c>
      <c r="AV240" s="408">
        <v>0</v>
      </c>
      <c r="AW240" s="407">
        <v>0</v>
      </c>
      <c r="AX240" s="408">
        <v>0</v>
      </c>
      <c r="AY240" s="407">
        <v>0</v>
      </c>
      <c r="AZ240" s="408">
        <v>0</v>
      </c>
      <c r="BA240" s="407">
        <v>0</v>
      </c>
      <c r="BB240" s="408">
        <v>0</v>
      </c>
      <c r="BC240" s="407">
        <v>0</v>
      </c>
    </row>
    <row r="241" spans="1:55" x14ac:dyDescent="0.35">
      <c r="A241" s="385" t="str" cm="1">
        <f t="array" ref="A241">IFERROR(_xlfn.IFS(AND(F241="Renta Variable",O241=1),IFERROR(MATCH(B241,[1]RV_Det!C:C,0),"Rev"),AND(J241="Corporativa",O241=1,I241="EM"),IFERROR(MATCH(B241,[1]RF_Corps!B:B,0),"Rev"),AND(F241="Alternativos",O241=1),IFERROR(MATCH(B241,[1]Rep4!C:C,0),"Rev")),"")</f>
        <v/>
      </c>
      <c r="B241" s="394" t="s">
        <v>1220</v>
      </c>
      <c r="C241" s="409" t="s">
        <v>1218</v>
      </c>
      <c r="D241" s="410" t="s">
        <v>1219</v>
      </c>
      <c r="E241" s="396" t="str">
        <f>IF(B241="","",INDEX([1]CatGlob!$S:$S,IFERROR(MATCH(MID(B241,7,1),[1]CatGlob!$R:$R,0),MATCH(MID(B241,1,2),[1]CatGlob!$R:$R,0))))</f>
        <v>DOL</v>
      </c>
      <c r="F241" s="397" t="s">
        <v>442</v>
      </c>
      <c r="G241" s="398" t="s">
        <v>610</v>
      </c>
      <c r="H241" s="399" t="s">
        <v>229</v>
      </c>
      <c r="I241" s="399" t="s">
        <v>328</v>
      </c>
      <c r="J241" s="399" t="s">
        <v>611</v>
      </c>
      <c r="K241" s="396" t="s">
        <v>1032</v>
      </c>
      <c r="L241" s="400" t="str">
        <f>IF(ISERROR(MATCH(M241,M$10:M240,0)),M241,"")</f>
        <v/>
      </c>
      <c r="M241" s="401" t="str">
        <f>IF(B241="","",IF(ISERROR(MATCH(F241&amp;"_"&amp;G241&amp;"_"&amp;H241&amp;"_"&amp;I241&amp;"_"&amp;J241&amp;IF(K241="","","_"&amp;K241),[1]CatGlob!$B:$B,0)),F241&amp;"_"&amp;G241&amp;"_"&amp;H241&amp;"_"&amp;I241&amp;"_"&amp;J241&amp;IF(K241="","","_"&amp;K241),INDEX([1]CatGlob!$C:$C,MATCH(F241&amp;"_"&amp;G241&amp;"_"&amp;H241&amp;"_"&amp;I241&amp;"_"&amp;J241&amp;IF(K241="","","_"&amp;K241),[1]CatGlob!$B:$B,0))))</f>
        <v>HCD_INT_DM_CORP_FMHY</v>
      </c>
      <c r="N241" s="402" t="str">
        <f t="shared" si="9"/>
        <v>rev</v>
      </c>
      <c r="O241" s="402">
        <f t="shared" si="8"/>
        <v>1</v>
      </c>
      <c r="P241" s="401" t="str">
        <f>IF(LEN(B241)&gt;8,INDEX([1]CatGlob!$X:$X,MATCH(M241,[1]CatGlob!$W:$W,0)),"")</f>
        <v>DMHY</v>
      </c>
      <c r="Q241" s="403" t="str">
        <f>INDEX([1]CatGlob!P:P,MATCH(M241,[1]CatGlob!O:O,0))</f>
        <v>RFIG</v>
      </c>
      <c r="R241" s="403" t="s">
        <v>1017</v>
      </c>
      <c r="S241" s="403" t="s">
        <v>1018</v>
      </c>
      <c r="T241" s="403" t="str">
        <f>INDEX([1]CatGlob!$D:$D,MATCH($M241,[1]CatGlob!$C:$C,0))</f>
        <v>RFI</v>
      </c>
      <c r="U241" s="403" t="s">
        <v>602</v>
      </c>
      <c r="V241" s="404" t="str">
        <f>INDEX([1]CatGlob!$F:$F,MATCH($M241,[1]CatGlob!$C:$C,0))</f>
        <v>RF_ETF</v>
      </c>
      <c r="W241" s="405"/>
      <c r="X241" s="406">
        <v>0</v>
      </c>
      <c r="Y241" s="407">
        <v>0</v>
      </c>
      <c r="Z241" s="408">
        <v>0</v>
      </c>
      <c r="AA241" s="407">
        <v>0</v>
      </c>
      <c r="AB241" s="408">
        <v>-1.07776613288271E-3</v>
      </c>
      <c r="AC241" s="407">
        <v>-2.13817032279628E-2</v>
      </c>
      <c r="AD241" s="408">
        <v>-2.2494422327721799E-3</v>
      </c>
      <c r="AE241" s="407">
        <v>-4.4626477656573002E-2</v>
      </c>
      <c r="AF241" s="408">
        <v>-1.3614701290187599E-3</v>
      </c>
      <c r="AG241" s="407">
        <v>-2.70100807250436E-2</v>
      </c>
      <c r="AI241" s="406">
        <v>0</v>
      </c>
      <c r="AJ241" s="407">
        <v>0</v>
      </c>
      <c r="AK241" s="408">
        <v>0</v>
      </c>
      <c r="AL241" s="407">
        <v>0</v>
      </c>
      <c r="AM241" s="408">
        <v>-5.1234522537940404E-4</v>
      </c>
      <c r="AN241" s="407">
        <v>-1.01643698247056E-2</v>
      </c>
      <c r="AO241" s="408">
        <v>-1.2685745403915099E-3</v>
      </c>
      <c r="AP241" s="407">
        <v>-2.5167133682613099E-2</v>
      </c>
      <c r="AQ241" s="408">
        <v>-5.6628329929873304E-4</v>
      </c>
      <c r="AR241" s="407">
        <v>-1.1234442314499E-2</v>
      </c>
      <c r="AT241" s="406">
        <v>0</v>
      </c>
      <c r="AU241" s="407">
        <v>0</v>
      </c>
      <c r="AV241" s="408">
        <v>0</v>
      </c>
      <c r="AW241" s="407">
        <v>0</v>
      </c>
      <c r="AX241" s="408">
        <v>0</v>
      </c>
      <c r="AY241" s="407">
        <v>0</v>
      </c>
      <c r="AZ241" s="408">
        <v>0</v>
      </c>
      <c r="BA241" s="407">
        <v>0</v>
      </c>
      <c r="BB241" s="408">
        <v>0</v>
      </c>
      <c r="BC241" s="407">
        <v>0</v>
      </c>
    </row>
    <row r="242" spans="1:55" x14ac:dyDescent="0.35">
      <c r="A242" s="385" t="str" cm="1">
        <f t="array" ref="A242">IFERROR(_xlfn.IFS(AND(F242="Renta Variable",O242=1),IFERROR(MATCH(B242,[1]RV_Det!C:C,0),"Rev"),AND(J242="Corporativa",O242=1,I242="EM"),IFERROR(MATCH(B242,[1]RF_Corps!B:B,0),"Rev"),AND(F242="Alternativos",O242=1),IFERROR(MATCH(B242,[1]Rep4!C:C,0),"Rev")),"")</f>
        <v/>
      </c>
      <c r="B242" s="394" t="s">
        <v>1221</v>
      </c>
      <c r="C242" s="409" t="s">
        <v>1222</v>
      </c>
      <c r="D242" s="410" t="s">
        <v>1223</v>
      </c>
      <c r="E242" s="396" t="str">
        <f>IF(B242="","",INDEX([1]CatGlob!$S:$S,IFERROR(MATCH(MID(B242,7,1),[1]CatGlob!$R:$R,0),MATCH(MID(B242,1,2),[1]CatGlob!$R:$R,0))))</f>
        <v>DOL</v>
      </c>
      <c r="F242" s="397" t="s">
        <v>442</v>
      </c>
      <c r="G242" s="398" t="s">
        <v>610</v>
      </c>
      <c r="H242" s="399" t="s">
        <v>229</v>
      </c>
      <c r="I242" s="399" t="s">
        <v>328</v>
      </c>
      <c r="J242" s="399" t="s">
        <v>611</v>
      </c>
      <c r="K242" s="396" t="s">
        <v>1032</v>
      </c>
      <c r="L242" s="400" t="str">
        <f>IF(ISERROR(MATCH(M242,M$10:M241,0)),M242,"")</f>
        <v/>
      </c>
      <c r="M242" s="401" t="str">
        <f>IF(B242="","",IF(ISERROR(MATCH(F242&amp;"_"&amp;G242&amp;"_"&amp;H242&amp;"_"&amp;I242&amp;"_"&amp;J242&amp;IF(K242="","","_"&amp;K242),[1]CatGlob!$B:$B,0)),F242&amp;"_"&amp;G242&amp;"_"&amp;H242&amp;"_"&amp;I242&amp;"_"&amp;J242&amp;IF(K242="","","_"&amp;K242),INDEX([1]CatGlob!$C:$C,MATCH(F242&amp;"_"&amp;G242&amp;"_"&amp;H242&amp;"_"&amp;I242&amp;"_"&amp;J242&amp;IF(K242="","","_"&amp;K242),[1]CatGlob!$B:$B,0))))</f>
        <v>HCD_INT_DM_CORP_FMHY</v>
      </c>
      <c r="N242" s="402" t="str">
        <f t="shared" si="9"/>
        <v>rev</v>
      </c>
      <c r="O242" s="402">
        <f t="shared" si="8"/>
        <v>1</v>
      </c>
      <c r="P242" s="401" t="str">
        <f>IF(LEN(B242)&gt;8,INDEX([1]CatGlob!$X:$X,MATCH(M242,[1]CatGlob!$W:$W,0)),"")</f>
        <v>DMHY</v>
      </c>
      <c r="Q242" s="403" t="str">
        <f>INDEX([1]CatGlob!P:P,MATCH(M242,[1]CatGlob!O:O,0))</f>
        <v>RFIG</v>
      </c>
      <c r="R242" s="403" t="s">
        <v>1017</v>
      </c>
      <c r="S242" s="403" t="s">
        <v>1018</v>
      </c>
      <c r="T242" s="403" t="str">
        <f>INDEX([1]CatGlob!$D:$D,MATCH($M242,[1]CatGlob!$C:$C,0))</f>
        <v>RFI</v>
      </c>
      <c r="U242" s="403" t="s">
        <v>602</v>
      </c>
      <c r="V242" s="404" t="str">
        <f>INDEX([1]CatGlob!$F:$F,MATCH($M242,[1]CatGlob!$C:$C,0))</f>
        <v>RF_ETF</v>
      </c>
      <c r="W242" s="405"/>
      <c r="X242" s="406">
        <v>1.03372112922018E-2</v>
      </c>
      <c r="Y242" s="407">
        <v>9.7612948934955299E-2</v>
      </c>
      <c r="Z242" s="408">
        <v>1.03372112922018E-2</v>
      </c>
      <c r="AA242" s="407">
        <v>9.7612948934955299E-2</v>
      </c>
      <c r="AB242" s="408">
        <v>1.03372112922018E-2</v>
      </c>
      <c r="AC242" s="407">
        <v>9.7612948934955299E-2</v>
      </c>
      <c r="AD242" s="408">
        <v>1.03372112922018E-2</v>
      </c>
      <c r="AE242" s="407">
        <v>9.7612948934955299E-2</v>
      </c>
      <c r="AF242" s="408">
        <v>1.03372112922018E-2</v>
      </c>
      <c r="AG242" s="407">
        <v>9.7612948934955299E-2</v>
      </c>
      <c r="AI242" s="406">
        <v>1.04907571010857E-4</v>
      </c>
      <c r="AJ242" s="407">
        <v>9.9062862135568296E-4</v>
      </c>
      <c r="AK242" s="408">
        <v>1.04907571010857E-4</v>
      </c>
      <c r="AL242" s="407">
        <v>9.9062862135568296E-4</v>
      </c>
      <c r="AM242" s="408">
        <v>1.04907571010857E-4</v>
      </c>
      <c r="AN242" s="407">
        <v>9.9062862135568296E-4</v>
      </c>
      <c r="AO242" s="408">
        <v>1.04907571010857E-4</v>
      </c>
      <c r="AP242" s="407">
        <v>9.9062862135568296E-4</v>
      </c>
      <c r="AQ242" s="408">
        <v>1.04907571010857E-4</v>
      </c>
      <c r="AR242" s="407">
        <v>9.9062862135568209E-4</v>
      </c>
      <c r="AT242" s="406">
        <v>0</v>
      </c>
      <c r="AU242" s="407">
        <v>0</v>
      </c>
      <c r="AV242" s="408">
        <v>0</v>
      </c>
      <c r="AW242" s="407">
        <v>0</v>
      </c>
      <c r="AX242" s="408">
        <v>0</v>
      </c>
      <c r="AY242" s="407">
        <v>0</v>
      </c>
      <c r="AZ242" s="408">
        <v>0</v>
      </c>
      <c r="BA242" s="407">
        <v>0</v>
      </c>
      <c r="BB242" s="408">
        <v>0</v>
      </c>
      <c r="BC242" s="407">
        <v>0</v>
      </c>
    </row>
    <row r="243" spans="1:55" x14ac:dyDescent="0.35">
      <c r="A243" s="385" t="str" cm="1">
        <f t="array" ref="A243">IFERROR(_xlfn.IFS(AND(F243="Renta Variable",O243=1),IFERROR(MATCH(B243,[1]RV_Det!C:C,0),"Rev"),AND(J243="Corporativa",O243=1,I243="EM"),IFERROR(MATCH(B243,[1]RF_Corps!B:B,0),"Rev"),AND(F243="Alternativos",O243=1),IFERROR(MATCH(B243,[1]Rep4!C:C,0),"Rev")),"")</f>
        <v/>
      </c>
      <c r="B243" s="394" t="s">
        <v>1224</v>
      </c>
      <c r="C243" s="409" t="s">
        <v>1225</v>
      </c>
      <c r="D243" s="395" t="s">
        <v>1223</v>
      </c>
      <c r="E243" s="396" t="str">
        <f>IF(B243="","",INDEX([1]CatGlob!$S:$S,IFERROR(MATCH(MID(B243,7,1),[1]CatGlob!$R:$R,0),MATCH(MID(B243,1,2),[1]CatGlob!$R:$R,0))))</f>
        <v>DOL</v>
      </c>
      <c r="F243" s="397" t="s">
        <v>442</v>
      </c>
      <c r="G243" s="398" t="s">
        <v>610</v>
      </c>
      <c r="H243" s="399" t="s">
        <v>229</v>
      </c>
      <c r="I243" s="399" t="s">
        <v>328</v>
      </c>
      <c r="J243" s="399" t="s">
        <v>611</v>
      </c>
      <c r="K243" s="396" t="s">
        <v>1032</v>
      </c>
      <c r="L243" s="400" t="str">
        <f>IF(ISERROR(MATCH(M243,M$10:M242,0)),M243,"")</f>
        <v/>
      </c>
      <c r="M243" s="401" t="str">
        <f>IF(B243="","",IF(ISERROR(MATCH(F243&amp;"_"&amp;G243&amp;"_"&amp;H243&amp;"_"&amp;I243&amp;"_"&amp;J243&amp;IF(K243="","","_"&amp;K243),[1]CatGlob!$B:$B,0)),F243&amp;"_"&amp;G243&amp;"_"&amp;H243&amp;"_"&amp;I243&amp;"_"&amp;J243&amp;IF(K243="","","_"&amp;K243),INDEX([1]CatGlob!$C:$C,MATCH(F243&amp;"_"&amp;G243&amp;"_"&amp;H243&amp;"_"&amp;I243&amp;"_"&amp;J243&amp;IF(K243="","","_"&amp;K243),[1]CatGlob!$B:$B,0))))</f>
        <v>HCD_INT_DM_CORP_FMHY</v>
      </c>
      <c r="N243" s="402" t="str">
        <f t="shared" si="9"/>
        <v/>
      </c>
      <c r="O243" s="402" t="str">
        <f t="shared" si="8"/>
        <v/>
      </c>
      <c r="P243" s="401" t="str">
        <f>IF(LEN(B243)&gt;8,INDEX([1]CatGlob!$X:$X,MATCH(M243,[1]CatGlob!$W:$W,0)),"")</f>
        <v>DMHY</v>
      </c>
      <c r="Q243" s="403" t="str">
        <f>INDEX([1]CatGlob!P:P,MATCH(M243,[1]CatGlob!O:O,0))</f>
        <v>RFIG</v>
      </c>
      <c r="R243" s="403" t="s">
        <v>1017</v>
      </c>
      <c r="S243" s="403" t="s">
        <v>1018</v>
      </c>
      <c r="T243" s="403" t="str">
        <f>INDEX([1]CatGlob!$D:$D,MATCH($M243,[1]CatGlob!$C:$C,0))</f>
        <v>RFI</v>
      </c>
      <c r="U243" s="403" t="s">
        <v>602</v>
      </c>
      <c r="V243" s="404" t="str">
        <f>INDEX([1]CatGlob!$F:$F,MATCH($M243,[1]CatGlob!$C:$C,0))</f>
        <v>RF_ETF</v>
      </c>
      <c r="W243" s="405"/>
      <c r="X243" s="406">
        <v>0</v>
      </c>
      <c r="Y243" s="407">
        <v>0</v>
      </c>
      <c r="Z243" s="408">
        <v>0</v>
      </c>
      <c r="AA243" s="407">
        <v>0</v>
      </c>
      <c r="AB243" s="408">
        <v>0</v>
      </c>
      <c r="AC243" s="407">
        <v>0</v>
      </c>
      <c r="AD243" s="408">
        <v>0</v>
      </c>
      <c r="AE243" s="407">
        <v>0</v>
      </c>
      <c r="AF243" s="408">
        <v>0</v>
      </c>
      <c r="AG243" s="407">
        <v>0</v>
      </c>
      <c r="AI243" s="406">
        <v>0</v>
      </c>
      <c r="AJ243" s="407">
        <v>0</v>
      </c>
      <c r="AK243" s="408">
        <v>0</v>
      </c>
      <c r="AL243" s="407">
        <v>0</v>
      </c>
      <c r="AM243" s="408">
        <v>0</v>
      </c>
      <c r="AN243" s="407">
        <v>0</v>
      </c>
      <c r="AO243" s="408">
        <v>0</v>
      </c>
      <c r="AP243" s="407">
        <v>0</v>
      </c>
      <c r="AQ243" s="408">
        <v>0</v>
      </c>
      <c r="AR243" s="407">
        <v>0</v>
      </c>
      <c r="AT243" s="406">
        <v>0</v>
      </c>
      <c r="AU243" s="407">
        <v>0</v>
      </c>
      <c r="AV243" s="408">
        <v>0</v>
      </c>
      <c r="AW243" s="407">
        <v>0</v>
      </c>
      <c r="AX243" s="408">
        <v>0</v>
      </c>
      <c r="AY243" s="407">
        <v>0</v>
      </c>
      <c r="AZ243" s="408">
        <v>0</v>
      </c>
      <c r="BA243" s="407">
        <v>0</v>
      </c>
      <c r="BB243" s="408">
        <v>0</v>
      </c>
      <c r="BC243" s="407">
        <v>0</v>
      </c>
    </row>
    <row r="244" spans="1:55" x14ac:dyDescent="0.35">
      <c r="A244" s="385" t="str" cm="1">
        <f t="array" ref="A244">IFERROR(_xlfn.IFS(AND(F244="Renta Variable",O244=1),IFERROR(MATCH(B244,[1]RV_Det!C:C,0),"Rev"),AND(J244="Corporativa",O244=1,I244="EM"),IFERROR(MATCH(B244,[1]RF_Corps!B:B,0),"Rev"),AND(F244="Alternativos",O244=1),IFERROR(MATCH(B244,[1]Rep4!C:C,0),"Rev")),"")</f>
        <v/>
      </c>
      <c r="B244" s="394" t="s">
        <v>1226</v>
      </c>
      <c r="C244" s="409" t="s">
        <v>1227</v>
      </c>
      <c r="D244" s="410" t="s">
        <v>1228</v>
      </c>
      <c r="E244" s="396" t="str">
        <f>IF(B244="","",INDEX([1]CatGlob!$S:$S,IFERROR(MATCH(MID(B244,7,1),[1]CatGlob!$R:$R,0),MATCH(MID(B244,1,2),[1]CatGlob!$R:$R,0))))</f>
        <v>EUR</v>
      </c>
      <c r="F244" s="397" t="s">
        <v>442</v>
      </c>
      <c r="G244" s="398" t="s">
        <v>610</v>
      </c>
      <c r="H244" s="399" t="s">
        <v>229</v>
      </c>
      <c r="I244" s="399" t="s">
        <v>328</v>
      </c>
      <c r="J244" s="399" t="s">
        <v>611</v>
      </c>
      <c r="K244" s="396" t="s">
        <v>1032</v>
      </c>
      <c r="L244" s="400" t="str">
        <f>IF(ISERROR(MATCH(M244,M$10:M243,0)),M244,"")</f>
        <v/>
      </c>
      <c r="M244" s="401" t="str">
        <f>IF(B244="","",IF(ISERROR(MATCH(F244&amp;"_"&amp;G244&amp;"_"&amp;H244&amp;"_"&amp;I244&amp;"_"&amp;J244&amp;IF(K244="","","_"&amp;K244),[1]CatGlob!$B:$B,0)),F244&amp;"_"&amp;G244&amp;"_"&amp;H244&amp;"_"&amp;I244&amp;"_"&amp;J244&amp;IF(K244="","","_"&amp;K244),INDEX([1]CatGlob!$C:$C,MATCH(F244&amp;"_"&amp;G244&amp;"_"&amp;H244&amp;"_"&amp;I244&amp;"_"&amp;J244&amp;IF(K244="","","_"&amp;K244),[1]CatGlob!$B:$B,0))))</f>
        <v>HCD_INT_DM_CORP_FMHY</v>
      </c>
      <c r="N244" s="402" t="str">
        <f t="shared" si="9"/>
        <v/>
      </c>
      <c r="O244" s="402" t="str">
        <f t="shared" si="8"/>
        <v/>
      </c>
      <c r="P244" s="401" t="str">
        <f>IF(LEN(B244)&gt;8,INDEX([1]CatGlob!$X:$X,MATCH(M244,[1]CatGlob!$W:$W,0)),"")</f>
        <v>DMHY</v>
      </c>
      <c r="Q244" s="403" t="str">
        <f>INDEX([1]CatGlob!P:P,MATCH(M244,[1]CatGlob!O:O,0))</f>
        <v>RFIG</v>
      </c>
      <c r="R244" s="403" t="s">
        <v>1017</v>
      </c>
      <c r="S244" s="403" t="s">
        <v>1018</v>
      </c>
      <c r="T244" s="403" t="str">
        <f>INDEX([1]CatGlob!$D:$D,MATCH($M244,[1]CatGlob!$C:$C,0))</f>
        <v>RFI</v>
      </c>
      <c r="U244" s="403" t="s">
        <v>602</v>
      </c>
      <c r="V244" s="404" t="str">
        <f>INDEX([1]CatGlob!$F:$F,MATCH($M244,[1]CatGlob!$C:$C,0))</f>
        <v>RF_ETF</v>
      </c>
      <c r="W244" s="405"/>
      <c r="X244" s="406">
        <v>0</v>
      </c>
      <c r="Y244" s="407">
        <v>0</v>
      </c>
      <c r="Z244" s="408">
        <v>0</v>
      </c>
      <c r="AA244" s="407">
        <v>0</v>
      </c>
      <c r="AB244" s="408">
        <v>0</v>
      </c>
      <c r="AC244" s="407">
        <v>0</v>
      </c>
      <c r="AD244" s="408">
        <v>0</v>
      </c>
      <c r="AE244" s="407">
        <v>0</v>
      </c>
      <c r="AF244" s="408">
        <v>0</v>
      </c>
      <c r="AG244" s="407">
        <v>0</v>
      </c>
      <c r="AI244" s="406">
        <v>0</v>
      </c>
      <c r="AJ244" s="407">
        <v>0</v>
      </c>
      <c r="AK244" s="408">
        <v>0</v>
      </c>
      <c r="AL244" s="407">
        <v>0</v>
      </c>
      <c r="AM244" s="408">
        <v>0</v>
      </c>
      <c r="AN244" s="407">
        <v>0</v>
      </c>
      <c r="AO244" s="408">
        <v>0</v>
      </c>
      <c r="AP244" s="407">
        <v>0</v>
      </c>
      <c r="AQ244" s="408">
        <v>0</v>
      </c>
      <c r="AR244" s="407">
        <v>0</v>
      </c>
      <c r="AT244" s="406">
        <v>0</v>
      </c>
      <c r="AU244" s="407">
        <v>0</v>
      </c>
      <c r="AV244" s="408">
        <v>0</v>
      </c>
      <c r="AW244" s="407">
        <v>0</v>
      </c>
      <c r="AX244" s="408">
        <v>0</v>
      </c>
      <c r="AY244" s="407">
        <v>0</v>
      </c>
      <c r="AZ244" s="408">
        <v>0</v>
      </c>
      <c r="BA244" s="407">
        <v>0</v>
      </c>
      <c r="BB244" s="408">
        <v>0</v>
      </c>
      <c r="BC244" s="407">
        <v>0</v>
      </c>
    </row>
    <row r="245" spans="1:55" x14ac:dyDescent="0.35">
      <c r="A245" s="385" t="str" cm="1">
        <f t="array" ref="A245">IFERROR(_xlfn.IFS(AND(F245="Renta Variable",O245=1),IFERROR(MATCH(B245,[1]RV_Det!C:C,0),"Rev"),AND(J245="Corporativa",O245=1,I245="EM"),IFERROR(MATCH(B245,[1]RF_Corps!B:B,0),"Rev"),AND(F245="Alternativos",O245=1),IFERROR(MATCH(B245,[1]Rep4!C:C,0),"Rev")),"")</f>
        <v/>
      </c>
      <c r="B245" s="394" t="s">
        <v>1229</v>
      </c>
      <c r="C245" s="409" t="s">
        <v>1230</v>
      </c>
      <c r="D245" s="395" t="s">
        <v>1231</v>
      </c>
      <c r="E245" s="396" t="str">
        <f>IF(B245="","",INDEX([1]CatGlob!$S:$S,IFERROR(MATCH(MID(B245,7,1),[1]CatGlob!$R:$R,0),MATCH(MID(B245,1,2),[1]CatGlob!$R:$R,0))))</f>
        <v>EUR</v>
      </c>
      <c r="F245" s="397" t="s">
        <v>442</v>
      </c>
      <c r="G245" s="398" t="s">
        <v>610</v>
      </c>
      <c r="H245" s="399" t="s">
        <v>229</v>
      </c>
      <c r="I245" s="399" t="s">
        <v>328</v>
      </c>
      <c r="J245" s="399" t="s">
        <v>611</v>
      </c>
      <c r="K245" s="396" t="s">
        <v>1032</v>
      </c>
      <c r="L245" s="400" t="str">
        <f>IF(ISERROR(MATCH(M245,M$10:M244,0)),M245,"")</f>
        <v/>
      </c>
      <c r="M245" s="401" t="str">
        <f>IF(B245="","",IF(ISERROR(MATCH(F245&amp;"_"&amp;G245&amp;"_"&amp;H245&amp;"_"&amp;I245&amp;"_"&amp;J245&amp;IF(K245="","","_"&amp;K245),[1]CatGlob!$B:$B,0)),F245&amp;"_"&amp;G245&amp;"_"&amp;H245&amp;"_"&amp;I245&amp;"_"&amp;J245&amp;IF(K245="","","_"&amp;K245),INDEX([1]CatGlob!$C:$C,MATCH(F245&amp;"_"&amp;G245&amp;"_"&amp;H245&amp;"_"&amp;I245&amp;"_"&amp;J245&amp;IF(K245="","","_"&amp;K245),[1]CatGlob!$B:$B,0))))</f>
        <v>HCD_INT_DM_CORP_FMHY</v>
      </c>
      <c r="N245" s="402" t="str">
        <f t="shared" si="9"/>
        <v>rev</v>
      </c>
      <c r="O245" s="402">
        <f t="shared" si="8"/>
        <v>1</v>
      </c>
      <c r="P245" s="401" t="str">
        <f>IF(LEN(B245)&gt;8,INDEX([1]CatGlob!$X:$X,MATCH(M245,[1]CatGlob!$W:$W,0)),"")</f>
        <v>DMHY</v>
      </c>
      <c r="Q245" s="403" t="str">
        <f>INDEX([1]CatGlob!P:P,MATCH(M245,[1]CatGlob!O:O,0))</f>
        <v>RFIG</v>
      </c>
      <c r="R245" s="403" t="s">
        <v>1017</v>
      </c>
      <c r="S245" s="403" t="s">
        <v>1018</v>
      </c>
      <c r="T245" s="403" t="str">
        <f>INDEX([1]CatGlob!$D:$D,MATCH($M245,[1]CatGlob!$C:$C,0))</f>
        <v>RFI</v>
      </c>
      <c r="U245" s="403" t="s">
        <v>602</v>
      </c>
      <c r="V245" s="404" t="str">
        <f>INDEX([1]CatGlob!$F:$F,MATCH($M245,[1]CatGlob!$C:$C,0))</f>
        <v>RF_ETF</v>
      </c>
      <c r="W245" s="405"/>
      <c r="X245" s="406">
        <v>0</v>
      </c>
      <c r="Y245" s="407">
        <v>0</v>
      </c>
      <c r="Z245" s="408">
        <v>0</v>
      </c>
      <c r="AA245" s="407">
        <v>0</v>
      </c>
      <c r="AB245" s="408">
        <v>-9.4940146139504394E-3</v>
      </c>
      <c r="AC245" s="407">
        <v>-0.33302045086891502</v>
      </c>
      <c r="AD245" s="408">
        <v>0</v>
      </c>
      <c r="AE245" s="407">
        <v>0</v>
      </c>
      <c r="AF245" s="408">
        <v>-4.8222854549906597E-3</v>
      </c>
      <c r="AG245" s="407">
        <v>-0.16915074831250801</v>
      </c>
      <c r="AI245" s="406">
        <v>0</v>
      </c>
      <c r="AJ245" s="407">
        <v>0</v>
      </c>
      <c r="AK245" s="408">
        <v>0</v>
      </c>
      <c r="AL245" s="407">
        <v>0</v>
      </c>
      <c r="AM245" s="408">
        <v>-3.0439942465917201E-3</v>
      </c>
      <c r="AN245" s="407">
        <v>-0.106773833584706</v>
      </c>
      <c r="AO245" s="408">
        <v>0</v>
      </c>
      <c r="AP245" s="407">
        <v>0</v>
      </c>
      <c r="AQ245" s="408">
        <v>-1.3528018155237801E-3</v>
      </c>
      <c r="AR245" s="407">
        <v>-4.7452072580476602E-2</v>
      </c>
      <c r="AT245" s="406">
        <v>0</v>
      </c>
      <c r="AU245" s="407">
        <v>0</v>
      </c>
      <c r="AV245" s="408">
        <v>0</v>
      </c>
      <c r="AW245" s="407">
        <v>0</v>
      </c>
      <c r="AX245" s="408">
        <v>0</v>
      </c>
      <c r="AY245" s="407">
        <v>0</v>
      </c>
      <c r="AZ245" s="408">
        <v>0</v>
      </c>
      <c r="BA245" s="407">
        <v>0</v>
      </c>
      <c r="BB245" s="408">
        <v>0</v>
      </c>
      <c r="BC245" s="407">
        <v>0</v>
      </c>
    </row>
    <row r="246" spans="1:55" x14ac:dyDescent="0.35">
      <c r="A246" s="385" t="str" cm="1">
        <f t="array" ref="A246">IFERROR(_xlfn.IFS(AND(F246="Renta Variable",O246=1),IFERROR(MATCH(B246,[1]RV_Det!C:C,0),"Rev"),AND(J246="Corporativa",O246=1,I246="EM"),IFERROR(MATCH(B246,[1]RF_Corps!B:B,0),"Rev"),AND(F246="Alternativos",O246=1),IFERROR(MATCH(B246,[1]Rep4!C:C,0),"Rev")),"")</f>
        <v/>
      </c>
      <c r="B246" s="394" t="s">
        <v>1232</v>
      </c>
      <c r="C246" s="409" t="s">
        <v>1233</v>
      </c>
      <c r="D246" s="410" t="s">
        <v>1234</v>
      </c>
      <c r="E246" s="396" t="str">
        <f>IF(B246="","",INDEX([1]CatGlob!$S:$S,IFERROR(MATCH(MID(B246,7,1),[1]CatGlob!$R:$R,0),MATCH(MID(B246,1,2),[1]CatGlob!$R:$R,0))))</f>
        <v>EUR</v>
      </c>
      <c r="F246" s="397" t="s">
        <v>442</v>
      </c>
      <c r="G246" s="398" t="s">
        <v>610</v>
      </c>
      <c r="H246" s="399" t="s">
        <v>229</v>
      </c>
      <c r="I246" s="399" t="s">
        <v>328</v>
      </c>
      <c r="J246" s="399" t="s">
        <v>611</v>
      </c>
      <c r="K246" s="396" t="s">
        <v>1032</v>
      </c>
      <c r="L246" s="400" t="str">
        <f>IF(ISERROR(MATCH(M246,M$10:M245,0)),M246,"")</f>
        <v/>
      </c>
      <c r="M246" s="401" t="str">
        <f>IF(B246="","",IF(ISERROR(MATCH(F246&amp;"_"&amp;G246&amp;"_"&amp;H246&amp;"_"&amp;I246&amp;"_"&amp;J246&amp;IF(K246="","","_"&amp;K246),[1]CatGlob!$B:$B,0)),F246&amp;"_"&amp;G246&amp;"_"&amp;H246&amp;"_"&amp;I246&amp;"_"&amp;J246&amp;IF(K246="","","_"&amp;K246),INDEX([1]CatGlob!$C:$C,MATCH(F246&amp;"_"&amp;G246&amp;"_"&amp;H246&amp;"_"&amp;I246&amp;"_"&amp;J246&amp;IF(K246="","","_"&amp;K246),[1]CatGlob!$B:$B,0))))</f>
        <v>HCD_INT_DM_CORP_FMHY</v>
      </c>
      <c r="N246" s="402" t="str">
        <f t="shared" si="9"/>
        <v/>
      </c>
      <c r="O246" s="402" t="str">
        <f t="shared" si="8"/>
        <v/>
      </c>
      <c r="P246" s="401" t="str">
        <f>IF(LEN(B246)&gt;8,INDEX([1]CatGlob!$X:$X,MATCH(M246,[1]CatGlob!$W:$W,0)),"")</f>
        <v>DMHY</v>
      </c>
      <c r="Q246" s="403" t="str">
        <f>INDEX([1]CatGlob!P:P,MATCH(M246,[1]CatGlob!O:O,0))</f>
        <v>RFIG</v>
      </c>
      <c r="R246" s="403" t="s">
        <v>1017</v>
      </c>
      <c r="S246" s="403" t="s">
        <v>1018</v>
      </c>
      <c r="T246" s="403" t="str">
        <f>INDEX([1]CatGlob!$D:$D,MATCH($M246,[1]CatGlob!$C:$C,0))</f>
        <v>RFI</v>
      </c>
      <c r="U246" s="403" t="s">
        <v>602</v>
      </c>
      <c r="V246" s="404" t="str">
        <f>INDEX([1]CatGlob!$F:$F,MATCH($M246,[1]CatGlob!$C:$C,0))</f>
        <v>RF_ETF</v>
      </c>
      <c r="W246" s="405"/>
      <c r="X246" s="406">
        <v>0</v>
      </c>
      <c r="Y246" s="407">
        <v>0</v>
      </c>
      <c r="Z246" s="408">
        <v>0</v>
      </c>
      <c r="AA246" s="407">
        <v>0</v>
      </c>
      <c r="AB246" s="408">
        <v>0</v>
      </c>
      <c r="AC246" s="407">
        <v>0</v>
      </c>
      <c r="AD246" s="408">
        <v>0</v>
      </c>
      <c r="AE246" s="407">
        <v>0</v>
      </c>
      <c r="AF246" s="408">
        <v>0</v>
      </c>
      <c r="AG246" s="407">
        <v>0</v>
      </c>
      <c r="AI246" s="406">
        <v>0</v>
      </c>
      <c r="AJ246" s="407">
        <v>0</v>
      </c>
      <c r="AK246" s="408">
        <v>0</v>
      </c>
      <c r="AL246" s="407">
        <v>0</v>
      </c>
      <c r="AM246" s="408">
        <v>0</v>
      </c>
      <c r="AN246" s="407">
        <v>0</v>
      </c>
      <c r="AO246" s="408">
        <v>0</v>
      </c>
      <c r="AP246" s="407">
        <v>0</v>
      </c>
      <c r="AQ246" s="408">
        <v>0</v>
      </c>
      <c r="AR246" s="407">
        <v>0</v>
      </c>
      <c r="AT246" s="406">
        <v>0</v>
      </c>
      <c r="AU246" s="407">
        <v>0</v>
      </c>
      <c r="AV246" s="408">
        <v>0</v>
      </c>
      <c r="AW246" s="407">
        <v>0</v>
      </c>
      <c r="AX246" s="408">
        <v>0</v>
      </c>
      <c r="AY246" s="407">
        <v>0</v>
      </c>
      <c r="AZ246" s="408">
        <v>0</v>
      </c>
      <c r="BA246" s="407">
        <v>0</v>
      </c>
      <c r="BB246" s="408">
        <v>0</v>
      </c>
      <c r="BC246" s="407">
        <v>0</v>
      </c>
    </row>
    <row r="247" spans="1:55" x14ac:dyDescent="0.35">
      <c r="A247" s="385" t="str" cm="1">
        <f t="array" ref="A247">IFERROR(_xlfn.IFS(AND(F247="Renta Variable",O247=1),IFERROR(MATCH(B247,[1]RV_Det!C:C,0),"Rev"),AND(J247="Corporativa",O247=1,I247="EM"),IFERROR(MATCH(B247,[1]RF_Corps!B:B,0),"Rev"),AND(F247="Alternativos",O247=1),IFERROR(MATCH(B247,[1]Rep4!C:C,0),"Rev")),"")</f>
        <v/>
      </c>
      <c r="B247" s="394" t="s">
        <v>1235</v>
      </c>
      <c r="C247" s="409" t="s">
        <v>1236</v>
      </c>
      <c r="D247" s="395" t="s">
        <v>1237</v>
      </c>
      <c r="E247" s="396" t="str">
        <f>IF(B247="","",INDEX([1]CatGlob!$S:$S,IFERROR(MATCH(MID(B247,7,1),[1]CatGlob!$R:$R,0),MATCH(MID(B247,1,2),[1]CatGlob!$R:$R,0))))</f>
        <v>DOL</v>
      </c>
      <c r="F247" s="397" t="s">
        <v>442</v>
      </c>
      <c r="G247" s="398" t="s">
        <v>610</v>
      </c>
      <c r="H247" s="399" t="s">
        <v>229</v>
      </c>
      <c r="I247" s="399" t="s">
        <v>328</v>
      </c>
      <c r="J247" s="399" t="s">
        <v>611</v>
      </c>
      <c r="K247" s="396" t="s">
        <v>1032</v>
      </c>
      <c r="L247" s="400" t="str">
        <f>IF(ISERROR(MATCH(M247,M$10:M246,0)),M247,"")</f>
        <v/>
      </c>
      <c r="M247" s="401" t="str">
        <f>IF(B247="","",IF(ISERROR(MATCH(F247&amp;"_"&amp;G247&amp;"_"&amp;H247&amp;"_"&amp;I247&amp;"_"&amp;J247&amp;IF(K247="","","_"&amp;K247),[1]CatGlob!$B:$B,0)),F247&amp;"_"&amp;G247&amp;"_"&amp;H247&amp;"_"&amp;I247&amp;"_"&amp;J247&amp;IF(K247="","","_"&amp;K247),INDEX([1]CatGlob!$C:$C,MATCH(F247&amp;"_"&amp;G247&amp;"_"&amp;H247&amp;"_"&amp;I247&amp;"_"&amp;J247&amp;IF(K247="","","_"&amp;K247),[1]CatGlob!$B:$B,0))))</f>
        <v>HCD_INT_DM_CORP_FMHY</v>
      </c>
      <c r="N247" s="402" t="str">
        <f t="shared" si="9"/>
        <v/>
      </c>
      <c r="O247" s="402" t="str">
        <f t="shared" si="8"/>
        <v/>
      </c>
      <c r="P247" s="401" t="str">
        <f>IF(LEN(B247)&gt;8,INDEX([1]CatGlob!$X:$X,MATCH(M247,[1]CatGlob!$W:$W,0)),"")</f>
        <v>DMHY</v>
      </c>
      <c r="Q247" s="403" t="str">
        <f>INDEX([1]CatGlob!P:P,MATCH(M247,[1]CatGlob!O:O,0))</f>
        <v>RFIG</v>
      </c>
      <c r="R247" s="403" t="s">
        <v>1017</v>
      </c>
      <c r="S247" s="403" t="s">
        <v>1018</v>
      </c>
      <c r="T247" s="403" t="str">
        <f>INDEX([1]CatGlob!$D:$D,MATCH($M247,[1]CatGlob!$C:$C,0))</f>
        <v>RFI</v>
      </c>
      <c r="U247" s="403" t="s">
        <v>602</v>
      </c>
      <c r="V247" s="404" t="str">
        <f>INDEX([1]CatGlob!$F:$F,MATCH($M247,[1]CatGlob!$C:$C,0))</f>
        <v>RF_ETF</v>
      </c>
      <c r="W247" s="405"/>
      <c r="X247" s="406">
        <v>0</v>
      </c>
      <c r="Y247" s="407">
        <v>0</v>
      </c>
      <c r="Z247" s="408">
        <v>0</v>
      </c>
      <c r="AA247" s="407">
        <v>0</v>
      </c>
      <c r="AB247" s="408">
        <v>0</v>
      </c>
      <c r="AC247" s="407">
        <v>0</v>
      </c>
      <c r="AD247" s="408">
        <v>0</v>
      </c>
      <c r="AE247" s="407">
        <v>0</v>
      </c>
      <c r="AF247" s="408">
        <v>0</v>
      </c>
      <c r="AG247" s="407">
        <v>0</v>
      </c>
      <c r="AI247" s="406">
        <v>0</v>
      </c>
      <c r="AJ247" s="407">
        <v>0</v>
      </c>
      <c r="AK247" s="408">
        <v>0</v>
      </c>
      <c r="AL247" s="407">
        <v>0</v>
      </c>
      <c r="AM247" s="408">
        <v>0</v>
      </c>
      <c r="AN247" s="407">
        <v>0</v>
      </c>
      <c r="AO247" s="408">
        <v>0</v>
      </c>
      <c r="AP247" s="407">
        <v>0</v>
      </c>
      <c r="AQ247" s="408">
        <v>0</v>
      </c>
      <c r="AR247" s="407">
        <v>0</v>
      </c>
      <c r="AT247" s="406">
        <v>0</v>
      </c>
      <c r="AU247" s="407">
        <v>0</v>
      </c>
      <c r="AV247" s="408">
        <v>0</v>
      </c>
      <c r="AW247" s="407">
        <v>0</v>
      </c>
      <c r="AX247" s="408">
        <v>0</v>
      </c>
      <c r="AY247" s="407">
        <v>0</v>
      </c>
      <c r="AZ247" s="408">
        <v>0</v>
      </c>
      <c r="BA247" s="407">
        <v>0</v>
      </c>
      <c r="BB247" s="408">
        <v>0</v>
      </c>
      <c r="BC247" s="407">
        <v>0</v>
      </c>
    </row>
    <row r="248" spans="1:55" x14ac:dyDescent="0.35">
      <c r="A248" s="385" t="str" cm="1">
        <f t="array" ref="A248">IFERROR(_xlfn.IFS(AND(F248="Renta Variable",O248=1),IFERROR(MATCH(B248,[1]RV_Det!C:C,0),"Rev"),AND(J248="Corporativa",O248=1,I248="EM"),IFERROR(MATCH(B248,[1]RF_Corps!B:B,0),"Rev"),AND(F248="Alternativos",O248=1),IFERROR(MATCH(B248,[1]Rep4!C:C,0),"Rev")),"")</f>
        <v/>
      </c>
      <c r="B248" s="394" t="s">
        <v>1238</v>
      </c>
      <c r="C248" s="409" t="s">
        <v>1239</v>
      </c>
      <c r="D248" s="410" t="s">
        <v>1240</v>
      </c>
      <c r="E248" s="396" t="str">
        <f>IF(B248="","",INDEX([1]CatGlob!$S:$S,IFERROR(MATCH(MID(B248,7,1),[1]CatGlob!$R:$R,0),MATCH(MID(B248,1,2),[1]CatGlob!$R:$R,0))))</f>
        <v>EUR</v>
      </c>
      <c r="F248" s="397" t="s">
        <v>442</v>
      </c>
      <c r="G248" s="398" t="s">
        <v>610</v>
      </c>
      <c r="H248" s="399" t="s">
        <v>229</v>
      </c>
      <c r="I248" s="399" t="s">
        <v>328</v>
      </c>
      <c r="J248" s="399" t="s">
        <v>611</v>
      </c>
      <c r="K248" s="396" t="s">
        <v>1032</v>
      </c>
      <c r="L248" s="400" t="str">
        <f>IF(ISERROR(MATCH(M248,M$10:M247,0)),M248,"")</f>
        <v/>
      </c>
      <c r="M248" s="401" t="str">
        <f>IF(B248="","",IF(ISERROR(MATCH(F248&amp;"_"&amp;G248&amp;"_"&amp;H248&amp;"_"&amp;I248&amp;"_"&amp;J248&amp;IF(K248="","","_"&amp;K248),[1]CatGlob!$B:$B,0)),F248&amp;"_"&amp;G248&amp;"_"&amp;H248&amp;"_"&amp;I248&amp;"_"&amp;J248&amp;IF(K248="","","_"&amp;K248),INDEX([1]CatGlob!$C:$C,MATCH(F248&amp;"_"&amp;G248&amp;"_"&amp;H248&amp;"_"&amp;I248&amp;"_"&amp;J248&amp;IF(K248="","","_"&amp;K248),[1]CatGlob!$B:$B,0))))</f>
        <v>HCD_INT_DM_CORP_FMHY</v>
      </c>
      <c r="N248" s="402" t="str">
        <f t="shared" si="9"/>
        <v>rev</v>
      </c>
      <c r="O248" s="402">
        <f t="shared" si="8"/>
        <v>1</v>
      </c>
      <c r="P248" s="401" t="str">
        <f>IF(LEN(B248)&gt;8,INDEX([1]CatGlob!$X:$X,MATCH(M248,[1]CatGlob!$W:$W,0)),"")</f>
        <v>DMHY</v>
      </c>
      <c r="Q248" s="403" t="str">
        <f>INDEX([1]CatGlob!P:P,MATCH(M248,[1]CatGlob!O:O,0))</f>
        <v>RFIG</v>
      </c>
      <c r="R248" s="403" t="s">
        <v>1017</v>
      </c>
      <c r="S248" s="403" t="s">
        <v>1018</v>
      </c>
      <c r="T248" s="403" t="str">
        <f>INDEX([1]CatGlob!$D:$D,MATCH($M248,[1]CatGlob!$C:$C,0))</f>
        <v>RFI</v>
      </c>
      <c r="U248" s="403" t="s">
        <v>602</v>
      </c>
      <c r="V248" s="404" t="str">
        <f>INDEX([1]CatGlob!$F:$F,MATCH($M248,[1]CatGlob!$C:$C,0))</f>
        <v>RF_ETF</v>
      </c>
      <c r="W248" s="405"/>
      <c r="X248" s="406">
        <v>8.4228973988295802E-6</v>
      </c>
      <c r="Y248" s="407">
        <v>-5.3177131587034403E-5</v>
      </c>
      <c r="Z248" s="408">
        <v>8.4228973988295802E-6</v>
      </c>
      <c r="AA248" s="407">
        <v>-5.3177131587034403E-5</v>
      </c>
      <c r="AB248" s="408">
        <v>8.4228973988295802E-6</v>
      </c>
      <c r="AC248" s="407">
        <v>-5.3177131587034403E-5</v>
      </c>
      <c r="AD248" s="408">
        <v>8.4228973988295802E-6</v>
      </c>
      <c r="AE248" s="407">
        <v>-5.3177131587034403E-5</v>
      </c>
      <c r="AF248" s="408">
        <v>8.4228973988295802E-6</v>
      </c>
      <c r="AG248" s="407">
        <v>-5.3177131587034403E-5</v>
      </c>
      <c r="AI248" s="406">
        <v>4.7906170626981802E-6</v>
      </c>
      <c r="AJ248" s="407">
        <v>-3.02450875455662E-5</v>
      </c>
      <c r="AK248" s="408">
        <v>4.7906170626981802E-6</v>
      </c>
      <c r="AL248" s="407">
        <v>-3.02450875455662E-5</v>
      </c>
      <c r="AM248" s="408">
        <v>4.7906170626981802E-6</v>
      </c>
      <c r="AN248" s="407">
        <v>-3.02450875455662E-5</v>
      </c>
      <c r="AO248" s="408">
        <v>4.7906170626981802E-6</v>
      </c>
      <c r="AP248" s="407">
        <v>-3.02450875455662E-5</v>
      </c>
      <c r="AQ248" s="408">
        <v>4.7906170626981802E-6</v>
      </c>
      <c r="AR248" s="407">
        <v>-3.02450875455662E-5</v>
      </c>
      <c r="AT248" s="406">
        <v>0</v>
      </c>
      <c r="AU248" s="407">
        <v>0</v>
      </c>
      <c r="AV248" s="408">
        <v>0</v>
      </c>
      <c r="AW248" s="407">
        <v>0</v>
      </c>
      <c r="AX248" s="408">
        <v>0</v>
      </c>
      <c r="AY248" s="407">
        <v>0</v>
      </c>
      <c r="AZ248" s="408">
        <v>0</v>
      </c>
      <c r="BA248" s="407">
        <v>0</v>
      </c>
      <c r="BB248" s="408">
        <v>0</v>
      </c>
      <c r="BC248" s="407">
        <v>0</v>
      </c>
    </row>
    <row r="249" spans="1:55" x14ac:dyDescent="0.35">
      <c r="A249" s="385" t="str" cm="1">
        <f t="array" ref="A249">IFERROR(_xlfn.IFS(AND(F249="Renta Variable",O249=1),IFERROR(MATCH(B249,[1]RV_Det!C:C,0),"Rev"),AND(J249="Corporativa",O249=1,I249="EM"),IFERROR(MATCH(B249,[1]RF_Corps!B:B,0),"Rev"),AND(F249="Alternativos",O249=1),IFERROR(MATCH(B249,[1]Rep4!C:C,0),"Rev")),"")</f>
        <v/>
      </c>
      <c r="B249" s="394" t="s">
        <v>1241</v>
      </c>
      <c r="C249" s="409" t="s">
        <v>1242</v>
      </c>
      <c r="D249" s="410" t="s">
        <v>1240</v>
      </c>
      <c r="E249" s="396" t="str">
        <f>IF(B249="","",INDEX([1]CatGlob!$S:$S,IFERROR(MATCH(MID(B249,7,1),[1]CatGlob!$R:$R,0),MATCH(MID(B249,1,2),[1]CatGlob!$R:$R,0))))</f>
        <v>DOL</v>
      </c>
      <c r="F249" s="397" t="s">
        <v>442</v>
      </c>
      <c r="G249" s="398" t="s">
        <v>610</v>
      </c>
      <c r="H249" s="399" t="s">
        <v>229</v>
      </c>
      <c r="I249" s="399" t="s">
        <v>328</v>
      </c>
      <c r="J249" s="399" t="s">
        <v>611</v>
      </c>
      <c r="K249" s="396" t="s">
        <v>1032</v>
      </c>
      <c r="L249" s="400" t="str">
        <f>IF(ISERROR(MATCH(M249,M$10:M248,0)),M249,"")</f>
        <v/>
      </c>
      <c r="M249" s="401" t="str">
        <f>IF(B249="","",IF(ISERROR(MATCH(F249&amp;"_"&amp;G249&amp;"_"&amp;H249&amp;"_"&amp;I249&amp;"_"&amp;J249&amp;IF(K249="","","_"&amp;K249),[1]CatGlob!$B:$B,0)),F249&amp;"_"&amp;G249&amp;"_"&amp;H249&amp;"_"&amp;I249&amp;"_"&amp;J249&amp;IF(K249="","","_"&amp;K249),INDEX([1]CatGlob!$C:$C,MATCH(F249&amp;"_"&amp;G249&amp;"_"&amp;H249&amp;"_"&amp;I249&amp;"_"&amp;J249&amp;IF(K249="","","_"&amp;K249),[1]CatGlob!$B:$B,0))))</f>
        <v>HCD_INT_DM_CORP_FMHY</v>
      </c>
      <c r="N249" s="402" t="str">
        <f t="shared" si="9"/>
        <v>rev</v>
      </c>
      <c r="O249" s="402">
        <f t="shared" si="8"/>
        <v>1</v>
      </c>
      <c r="P249" s="401" t="str">
        <f>IF(LEN(B249)&gt;8,INDEX([1]CatGlob!$X:$X,MATCH(M249,[1]CatGlob!$W:$W,0)),"")</f>
        <v>DMHY</v>
      </c>
      <c r="Q249" s="403" t="str">
        <f>INDEX([1]CatGlob!P:P,MATCH(M249,[1]CatGlob!O:O,0))</f>
        <v>RFIG</v>
      </c>
      <c r="R249" s="403" t="s">
        <v>1017</v>
      </c>
      <c r="S249" s="403" t="s">
        <v>1018</v>
      </c>
      <c r="T249" s="403" t="str">
        <f>INDEX([1]CatGlob!$D:$D,MATCH($M249,[1]CatGlob!$C:$C,0))</f>
        <v>RFI</v>
      </c>
      <c r="U249" s="403" t="s">
        <v>602</v>
      </c>
      <c r="V249" s="404" t="str">
        <f>INDEX([1]CatGlob!$F:$F,MATCH($M249,[1]CatGlob!$C:$C,0))</f>
        <v>RF_ETF</v>
      </c>
      <c r="W249" s="405"/>
      <c r="X249" s="406">
        <v>0</v>
      </c>
      <c r="Y249" s="407">
        <v>0</v>
      </c>
      <c r="Z249" s="408">
        <v>0</v>
      </c>
      <c r="AA249" s="407">
        <v>0</v>
      </c>
      <c r="AB249" s="408">
        <v>0</v>
      </c>
      <c r="AC249" s="407">
        <v>0</v>
      </c>
      <c r="AD249" s="408">
        <v>-1.3706721604024699E-6</v>
      </c>
      <c r="AE249" s="407">
        <v>5.7452727020290702E-5</v>
      </c>
      <c r="AF249" s="408">
        <v>-4.9602693809466396E-7</v>
      </c>
      <c r="AG249" s="407">
        <v>2.0791332232716701E-5</v>
      </c>
      <c r="AI249" s="406">
        <v>0</v>
      </c>
      <c r="AJ249" s="407">
        <v>0</v>
      </c>
      <c r="AK249" s="408">
        <v>0</v>
      </c>
      <c r="AL249" s="407">
        <v>0</v>
      </c>
      <c r="AM249" s="408">
        <v>0</v>
      </c>
      <c r="AN249" s="407">
        <v>0</v>
      </c>
      <c r="AO249" s="408">
        <v>-4.3573343062958797E-8</v>
      </c>
      <c r="AP249" s="407">
        <v>1.8264079137964001E-6</v>
      </c>
      <c r="AQ249" s="408">
        <v>-1.1629931031679899E-8</v>
      </c>
      <c r="AR249" s="407">
        <v>4.8747689711288603E-7</v>
      </c>
      <c r="AT249" s="406">
        <v>0</v>
      </c>
      <c r="AU249" s="407">
        <v>0</v>
      </c>
      <c r="AV249" s="408">
        <v>0</v>
      </c>
      <c r="AW249" s="407">
        <v>0</v>
      </c>
      <c r="AX249" s="408">
        <v>0</v>
      </c>
      <c r="AY249" s="407">
        <v>0</v>
      </c>
      <c r="AZ249" s="408">
        <v>0</v>
      </c>
      <c r="BA249" s="407">
        <v>0</v>
      </c>
      <c r="BB249" s="408">
        <v>0</v>
      </c>
      <c r="BC249" s="407">
        <v>0</v>
      </c>
    </row>
    <row r="250" spans="1:55" x14ac:dyDescent="0.35">
      <c r="A250" s="385" t="str" cm="1">
        <f t="array" ref="A250">IFERROR(_xlfn.IFS(AND(F250="Renta Variable",O250=1),IFERROR(MATCH(B250,[1]RV_Det!C:C,0),"Rev"),AND(J250="Corporativa",O250=1,I250="EM"),IFERROR(MATCH(B250,[1]RF_Corps!B:B,0),"Rev"),AND(F250="Alternativos",O250=1),IFERROR(MATCH(B250,[1]Rep4!C:C,0),"Rev")),"")</f>
        <v/>
      </c>
      <c r="B250" s="394" t="s">
        <v>1243</v>
      </c>
      <c r="C250" s="409" t="s">
        <v>1244</v>
      </c>
      <c r="D250" s="395" t="s">
        <v>1245</v>
      </c>
      <c r="E250" s="396" t="str">
        <f>IF(B250="","",INDEX([1]CatGlob!$S:$S,IFERROR(MATCH(MID(B250,7,1),[1]CatGlob!$R:$R,0),MATCH(MID(B250,1,2),[1]CatGlob!$R:$R,0))))</f>
        <v>DOL</v>
      </c>
      <c r="F250" s="397" t="s">
        <v>442</v>
      </c>
      <c r="G250" s="398" t="s">
        <v>610</v>
      </c>
      <c r="H250" s="399" t="s">
        <v>229</v>
      </c>
      <c r="I250" s="399" t="s">
        <v>328</v>
      </c>
      <c r="J250" s="399" t="s">
        <v>611</v>
      </c>
      <c r="K250" s="396" t="s">
        <v>1216</v>
      </c>
      <c r="L250" s="400" t="str">
        <f>IF(ISERROR(MATCH(M250,M$10:M249,0)),M250,"")</f>
        <v/>
      </c>
      <c r="M250" s="401" t="str">
        <f>IF(B250="","",IF(ISERROR(MATCH(F250&amp;"_"&amp;G250&amp;"_"&amp;H250&amp;"_"&amp;I250&amp;"_"&amp;J250&amp;IF(K250="","","_"&amp;K250),[1]CatGlob!$B:$B,0)),F250&amp;"_"&amp;G250&amp;"_"&amp;H250&amp;"_"&amp;I250&amp;"_"&amp;J250&amp;IF(K250="","","_"&amp;K250),INDEX([1]CatGlob!$C:$C,MATCH(F250&amp;"_"&amp;G250&amp;"_"&amp;H250&amp;"_"&amp;I250&amp;"_"&amp;J250&amp;IF(K250="","","_"&amp;K250),[1]CatGlob!$B:$B,0))))</f>
        <v>HCD_INT_DM_CORP_FMIG</v>
      </c>
      <c r="N250" s="402" t="str">
        <f t="shared" si="9"/>
        <v/>
      </c>
      <c r="O250" s="402" t="str">
        <f t="shared" si="8"/>
        <v/>
      </c>
      <c r="P250" s="401" t="str">
        <f>IF(LEN(B250)&gt;8,INDEX([1]CatGlob!$X:$X,MATCH(M250,[1]CatGlob!$W:$W,0)),"")</f>
        <v>DMIG</v>
      </c>
      <c r="Q250" s="403" t="str">
        <f>INDEX([1]CatGlob!P:P,MATCH(M250,[1]CatGlob!O:O,0))</f>
        <v>RFIG</v>
      </c>
      <c r="R250" s="403" t="s">
        <v>1017</v>
      </c>
      <c r="S250" s="403" t="s">
        <v>1018</v>
      </c>
      <c r="T250" s="403" t="str">
        <f>INDEX([1]CatGlob!$D:$D,MATCH($M250,[1]CatGlob!$C:$C,0))</f>
        <v>RFI</v>
      </c>
      <c r="U250" s="403" t="s">
        <v>602</v>
      </c>
      <c r="V250" s="404" t="str">
        <f>INDEX([1]CatGlob!$F:$F,MATCH($M250,[1]CatGlob!$C:$C,0))</f>
        <v>RF_ETF</v>
      </c>
      <c r="W250" s="405"/>
      <c r="X250" s="406">
        <v>0</v>
      </c>
      <c r="Y250" s="407">
        <v>0</v>
      </c>
      <c r="Z250" s="408">
        <v>0</v>
      </c>
      <c r="AA250" s="407">
        <v>0</v>
      </c>
      <c r="AB250" s="408">
        <v>0</v>
      </c>
      <c r="AC250" s="407">
        <v>0</v>
      </c>
      <c r="AD250" s="408">
        <v>0</v>
      </c>
      <c r="AE250" s="407">
        <v>0</v>
      </c>
      <c r="AF250" s="408">
        <v>0</v>
      </c>
      <c r="AG250" s="407">
        <v>0</v>
      </c>
      <c r="AI250" s="406">
        <v>0</v>
      </c>
      <c r="AJ250" s="407">
        <v>0</v>
      </c>
      <c r="AK250" s="408">
        <v>0</v>
      </c>
      <c r="AL250" s="407">
        <v>0</v>
      </c>
      <c r="AM250" s="408">
        <v>0</v>
      </c>
      <c r="AN250" s="407">
        <v>0</v>
      </c>
      <c r="AO250" s="408">
        <v>0</v>
      </c>
      <c r="AP250" s="407">
        <v>0</v>
      </c>
      <c r="AQ250" s="408">
        <v>0</v>
      </c>
      <c r="AR250" s="407">
        <v>0</v>
      </c>
      <c r="AT250" s="406">
        <v>0</v>
      </c>
      <c r="AU250" s="407">
        <v>0</v>
      </c>
      <c r="AV250" s="408">
        <v>0</v>
      </c>
      <c r="AW250" s="407">
        <v>0</v>
      </c>
      <c r="AX250" s="408">
        <v>0</v>
      </c>
      <c r="AY250" s="407">
        <v>0</v>
      </c>
      <c r="AZ250" s="408">
        <v>0</v>
      </c>
      <c r="BA250" s="407">
        <v>0</v>
      </c>
      <c r="BB250" s="408">
        <v>0</v>
      </c>
      <c r="BC250" s="407">
        <v>0</v>
      </c>
    </row>
    <row r="251" spans="1:55" x14ac:dyDescent="0.35">
      <c r="A251" s="385" t="str" cm="1">
        <f t="array" ref="A251">IFERROR(_xlfn.IFS(AND(F251="Renta Variable",O251=1),IFERROR(MATCH(B251,[1]RV_Det!C:C,0),"Rev"),AND(J251="Corporativa",O251=1,I251="EM"),IFERROR(MATCH(B251,[1]RF_Corps!B:B,0),"Rev"),AND(F251="Alternativos",O251=1),IFERROR(MATCH(B251,[1]Rep4!C:C,0),"Rev")),"")</f>
        <v/>
      </c>
      <c r="B251" s="394" t="s">
        <v>1246</v>
      </c>
      <c r="C251" s="409" t="s">
        <v>1247</v>
      </c>
      <c r="D251" s="395" t="s">
        <v>1248</v>
      </c>
      <c r="E251" s="396" t="str">
        <f>IF(B251="","",INDEX([1]CatGlob!$S:$S,IFERROR(MATCH(MID(B251,7,1),[1]CatGlob!$R:$R,0),MATCH(MID(B251,1,2),[1]CatGlob!$R:$R,0))))</f>
        <v>DOL</v>
      </c>
      <c r="F251" s="397" t="s">
        <v>442</v>
      </c>
      <c r="G251" s="398" t="s">
        <v>610</v>
      </c>
      <c r="H251" s="399" t="s">
        <v>229</v>
      </c>
      <c r="I251" s="399" t="s">
        <v>328</v>
      </c>
      <c r="J251" s="399" t="s">
        <v>611</v>
      </c>
      <c r="K251" s="396" t="s">
        <v>1216</v>
      </c>
      <c r="L251" s="400" t="str">
        <f>IF(ISERROR(MATCH(M251,M$10:M250,0)),M251,"")</f>
        <v/>
      </c>
      <c r="M251" s="401" t="str">
        <f>IF(B251="","",IF(ISERROR(MATCH(F251&amp;"_"&amp;G251&amp;"_"&amp;H251&amp;"_"&amp;I251&amp;"_"&amp;J251&amp;IF(K251="","","_"&amp;K251),[1]CatGlob!$B:$B,0)),F251&amp;"_"&amp;G251&amp;"_"&amp;H251&amp;"_"&amp;I251&amp;"_"&amp;J251&amp;IF(K251="","","_"&amp;K251),INDEX([1]CatGlob!$C:$C,MATCH(F251&amp;"_"&amp;G251&amp;"_"&amp;H251&amp;"_"&amp;I251&amp;"_"&amp;J251&amp;IF(K251="","","_"&amp;K251),[1]CatGlob!$B:$B,0))))</f>
        <v>HCD_INT_DM_CORP_FMIG</v>
      </c>
      <c r="N251" s="402" t="str">
        <f t="shared" si="9"/>
        <v/>
      </c>
      <c r="O251" s="402" t="str">
        <f t="shared" si="8"/>
        <v/>
      </c>
      <c r="P251" s="401" t="str">
        <f>IF(LEN(B251)&gt;8,INDEX([1]CatGlob!$X:$X,MATCH(M251,[1]CatGlob!$W:$W,0)),"")</f>
        <v>DMIG</v>
      </c>
      <c r="Q251" s="403" t="str">
        <f>INDEX([1]CatGlob!P:P,MATCH(M251,[1]CatGlob!O:O,0))</f>
        <v>RFIG</v>
      </c>
      <c r="R251" s="403" t="s">
        <v>1017</v>
      </c>
      <c r="S251" s="403" t="s">
        <v>1018</v>
      </c>
      <c r="T251" s="403" t="str">
        <f>INDEX([1]CatGlob!$D:$D,MATCH($M251,[1]CatGlob!$C:$C,0))</f>
        <v>RFI</v>
      </c>
      <c r="U251" s="403" t="s">
        <v>602</v>
      </c>
      <c r="V251" s="404" t="str">
        <f>INDEX([1]CatGlob!$F:$F,MATCH($M251,[1]CatGlob!$C:$C,0))</f>
        <v>RF_ETF</v>
      </c>
      <c r="W251" s="405"/>
      <c r="X251" s="406">
        <v>0</v>
      </c>
      <c r="Y251" s="407">
        <v>0</v>
      </c>
      <c r="Z251" s="408">
        <v>0</v>
      </c>
      <c r="AA251" s="407">
        <v>0</v>
      </c>
      <c r="AB251" s="408">
        <v>0</v>
      </c>
      <c r="AC251" s="407">
        <v>0</v>
      </c>
      <c r="AD251" s="408">
        <v>0</v>
      </c>
      <c r="AE251" s="407">
        <v>0</v>
      </c>
      <c r="AF251" s="408">
        <v>0</v>
      </c>
      <c r="AG251" s="407">
        <v>0</v>
      </c>
      <c r="AI251" s="406">
        <v>0</v>
      </c>
      <c r="AJ251" s="407">
        <v>0</v>
      </c>
      <c r="AK251" s="408">
        <v>0</v>
      </c>
      <c r="AL251" s="407">
        <v>0</v>
      </c>
      <c r="AM251" s="408">
        <v>0</v>
      </c>
      <c r="AN251" s="407">
        <v>0</v>
      </c>
      <c r="AO251" s="408">
        <v>0</v>
      </c>
      <c r="AP251" s="407">
        <v>0</v>
      </c>
      <c r="AQ251" s="408">
        <v>0</v>
      </c>
      <c r="AR251" s="407">
        <v>0</v>
      </c>
      <c r="AT251" s="406">
        <v>0</v>
      </c>
      <c r="AU251" s="407">
        <v>0</v>
      </c>
      <c r="AV251" s="408">
        <v>0</v>
      </c>
      <c r="AW251" s="407">
        <v>0</v>
      </c>
      <c r="AX251" s="408">
        <v>0</v>
      </c>
      <c r="AY251" s="407">
        <v>0</v>
      </c>
      <c r="AZ251" s="408">
        <v>0</v>
      </c>
      <c r="BA251" s="407">
        <v>0</v>
      </c>
      <c r="BB251" s="408">
        <v>0</v>
      </c>
      <c r="BC251" s="407">
        <v>0</v>
      </c>
    </row>
    <row r="252" spans="1:55" x14ac:dyDescent="0.35">
      <c r="A252" s="385" t="str" cm="1">
        <f t="array" ref="A252">IFERROR(_xlfn.IFS(AND(F252="Renta Variable",O252=1),IFERROR(MATCH(B252,[1]RV_Det!C:C,0),"Rev"),AND(J252="Corporativa",O252=1,I252="EM"),IFERROR(MATCH(B252,[1]RF_Corps!B:B,0),"Rev"),AND(F252="Alternativos",O252=1),IFERROR(MATCH(B252,[1]Rep4!C:C,0),"Rev")),"")</f>
        <v/>
      </c>
      <c r="B252" s="394" t="s">
        <v>1249</v>
      </c>
      <c r="C252" s="409" t="s">
        <v>1250</v>
      </c>
      <c r="D252" s="395" t="s">
        <v>1251</v>
      </c>
      <c r="E252" s="396" t="str">
        <f>IF(B252="","",INDEX([1]CatGlob!$S:$S,IFERROR(MATCH(MID(B252,7,1),[1]CatGlob!$R:$R,0),MATCH(MID(B252,1,2),[1]CatGlob!$R:$R,0))))</f>
        <v>DOL</v>
      </c>
      <c r="F252" s="397" t="s">
        <v>442</v>
      </c>
      <c r="G252" s="398" t="s">
        <v>610</v>
      </c>
      <c r="H252" s="399" t="s">
        <v>229</v>
      </c>
      <c r="I252" s="399" t="s">
        <v>328</v>
      </c>
      <c r="J252" s="399" t="s">
        <v>611</v>
      </c>
      <c r="K252" s="396" t="s">
        <v>1216</v>
      </c>
      <c r="L252" s="400" t="str">
        <f>IF(ISERROR(MATCH(M252,M$10:M251,0)),M252,"")</f>
        <v/>
      </c>
      <c r="M252" s="401" t="str">
        <f>IF(B252="","",IF(ISERROR(MATCH(F252&amp;"_"&amp;G252&amp;"_"&amp;H252&amp;"_"&amp;I252&amp;"_"&amp;J252&amp;IF(K252="","","_"&amp;K252),[1]CatGlob!$B:$B,0)),F252&amp;"_"&amp;G252&amp;"_"&amp;H252&amp;"_"&amp;I252&amp;"_"&amp;J252&amp;IF(K252="","","_"&amp;K252),INDEX([1]CatGlob!$C:$C,MATCH(F252&amp;"_"&amp;G252&amp;"_"&amp;H252&amp;"_"&amp;I252&amp;"_"&amp;J252&amp;IF(K252="","","_"&amp;K252),[1]CatGlob!$B:$B,0))))</f>
        <v>HCD_INT_DM_CORP_FMIG</v>
      </c>
      <c r="N252" s="402" t="str">
        <f t="shared" si="9"/>
        <v/>
      </c>
      <c r="O252" s="402" t="str">
        <f t="shared" si="8"/>
        <v/>
      </c>
      <c r="P252" s="401" t="str">
        <f>IF(LEN(B252)&gt;8,INDEX([1]CatGlob!$X:$X,MATCH(M252,[1]CatGlob!$W:$W,0)),"")</f>
        <v>DMIG</v>
      </c>
      <c r="Q252" s="403" t="str">
        <f>INDEX([1]CatGlob!P:P,MATCH(M252,[1]CatGlob!O:O,0))</f>
        <v>RFIG</v>
      </c>
      <c r="R252" s="403" t="s">
        <v>601</v>
      </c>
      <c r="S252" s="403" t="s">
        <v>1025</v>
      </c>
      <c r="T252" s="403" t="str">
        <f>INDEX([1]CatGlob!$D:$D,MATCH($M252,[1]CatGlob!$C:$C,0))</f>
        <v>RFI</v>
      </c>
      <c r="U252" s="403" t="s">
        <v>602</v>
      </c>
      <c r="V252" s="404" t="str">
        <f>INDEX([1]CatGlob!$F:$F,MATCH($M252,[1]CatGlob!$C:$C,0))</f>
        <v>RF_ETF</v>
      </c>
      <c r="W252" s="405"/>
      <c r="X252" s="406">
        <v>0</v>
      </c>
      <c r="Y252" s="407">
        <v>0</v>
      </c>
      <c r="Z252" s="408">
        <v>0</v>
      </c>
      <c r="AA252" s="407">
        <v>0</v>
      </c>
      <c r="AB252" s="408">
        <v>0</v>
      </c>
      <c r="AC252" s="407">
        <v>0</v>
      </c>
      <c r="AD252" s="408">
        <v>0</v>
      </c>
      <c r="AE252" s="407">
        <v>0</v>
      </c>
      <c r="AF252" s="408">
        <v>0</v>
      </c>
      <c r="AG252" s="407">
        <v>0</v>
      </c>
      <c r="AI252" s="406">
        <v>0</v>
      </c>
      <c r="AJ252" s="407">
        <v>0</v>
      </c>
      <c r="AK252" s="408">
        <v>0</v>
      </c>
      <c r="AL252" s="407">
        <v>0</v>
      </c>
      <c r="AM252" s="408">
        <v>0</v>
      </c>
      <c r="AN252" s="407">
        <v>0</v>
      </c>
      <c r="AO252" s="408">
        <v>0</v>
      </c>
      <c r="AP252" s="407">
        <v>0</v>
      </c>
      <c r="AQ252" s="408">
        <v>0</v>
      </c>
      <c r="AR252" s="407">
        <v>0</v>
      </c>
      <c r="AT252" s="406">
        <v>0</v>
      </c>
      <c r="AU252" s="407">
        <v>0</v>
      </c>
      <c r="AV252" s="408">
        <v>0</v>
      </c>
      <c r="AW252" s="407">
        <v>0</v>
      </c>
      <c r="AX252" s="408">
        <v>0</v>
      </c>
      <c r="AY252" s="407">
        <v>0</v>
      </c>
      <c r="AZ252" s="408">
        <v>0</v>
      </c>
      <c r="BA252" s="407">
        <v>0</v>
      </c>
      <c r="BB252" s="408">
        <v>0</v>
      </c>
      <c r="BC252" s="407">
        <v>0</v>
      </c>
    </row>
    <row r="253" spans="1:55" x14ac:dyDescent="0.35">
      <c r="A253" s="385" t="str" cm="1">
        <f t="array" ref="A253">IFERROR(_xlfn.IFS(AND(F253="Renta Variable",O253=1),IFERROR(MATCH(B253,[1]RV_Det!C:C,0),"Rev"),AND(J253="Corporativa",O253=1,I253="EM"),IFERROR(MATCH(B253,[1]RF_Corps!B:B,0),"Rev"),AND(F253="Alternativos",O253=1),IFERROR(MATCH(B253,[1]Rep4!C:C,0),"Rev")),"")</f>
        <v/>
      </c>
      <c r="B253" s="394" t="s">
        <v>1252</v>
      </c>
      <c r="C253" s="409" t="s">
        <v>1253</v>
      </c>
      <c r="D253" s="410" t="s">
        <v>1254</v>
      </c>
      <c r="E253" s="396" t="str">
        <f>IF(B253="","",INDEX([1]CatGlob!$S:$S,IFERROR(MATCH(MID(B253,7,1),[1]CatGlob!$R:$R,0),MATCH(MID(B253,1,2),[1]CatGlob!$R:$R,0))))</f>
        <v>DOL</v>
      </c>
      <c r="F253" s="397" t="s">
        <v>442</v>
      </c>
      <c r="G253" s="398" t="s">
        <v>610</v>
      </c>
      <c r="H253" s="399" t="s">
        <v>229</v>
      </c>
      <c r="I253" s="399" t="s">
        <v>328</v>
      </c>
      <c r="J253" s="399" t="s">
        <v>611</v>
      </c>
      <c r="K253" s="396" t="s">
        <v>1216</v>
      </c>
      <c r="L253" s="400" t="str">
        <f>IF(ISERROR(MATCH(M253,M$10:M252,0)),M253,"")</f>
        <v/>
      </c>
      <c r="M253" s="401" t="str">
        <f>IF(B253="","",IF(ISERROR(MATCH(F253&amp;"_"&amp;G253&amp;"_"&amp;H253&amp;"_"&amp;I253&amp;"_"&amp;J253&amp;IF(K253="","","_"&amp;K253),[1]CatGlob!$B:$B,0)),F253&amp;"_"&amp;G253&amp;"_"&amp;H253&amp;"_"&amp;I253&amp;"_"&amp;J253&amp;IF(K253="","","_"&amp;K253),INDEX([1]CatGlob!$C:$C,MATCH(F253&amp;"_"&amp;G253&amp;"_"&amp;H253&amp;"_"&amp;I253&amp;"_"&amp;J253&amp;IF(K253="","","_"&amp;K253),[1]CatGlob!$B:$B,0))))</f>
        <v>HCD_INT_DM_CORP_FMIG</v>
      </c>
      <c r="N253" s="402" t="str">
        <f t="shared" si="9"/>
        <v/>
      </c>
      <c r="O253" s="402" t="str">
        <f t="shared" si="8"/>
        <v/>
      </c>
      <c r="P253" s="401" t="str">
        <f>IF(LEN(B253)&gt;8,INDEX([1]CatGlob!$X:$X,MATCH(M253,[1]CatGlob!$W:$W,0)),"")</f>
        <v>DMIG</v>
      </c>
      <c r="Q253" s="403" t="str">
        <f>INDEX([1]CatGlob!P:P,MATCH(M253,[1]CatGlob!O:O,0))</f>
        <v>RFIG</v>
      </c>
      <c r="R253" s="403" t="s">
        <v>1017</v>
      </c>
      <c r="S253" s="403" t="s">
        <v>1025</v>
      </c>
      <c r="T253" s="403" t="str">
        <f>INDEX([1]CatGlob!$D:$D,MATCH($M253,[1]CatGlob!$C:$C,0))</f>
        <v>RFI</v>
      </c>
      <c r="U253" s="403" t="s">
        <v>602</v>
      </c>
      <c r="V253" s="404" t="str">
        <f>INDEX([1]CatGlob!$F:$F,MATCH($M253,[1]CatGlob!$C:$C,0))</f>
        <v>RF_ETF</v>
      </c>
      <c r="W253" s="405"/>
      <c r="X253" s="406">
        <v>0</v>
      </c>
      <c r="Y253" s="407">
        <v>0</v>
      </c>
      <c r="Z253" s="408">
        <v>0</v>
      </c>
      <c r="AA253" s="407">
        <v>0</v>
      </c>
      <c r="AB253" s="408">
        <v>0</v>
      </c>
      <c r="AC253" s="407">
        <v>0</v>
      </c>
      <c r="AD253" s="408">
        <v>0</v>
      </c>
      <c r="AE253" s="407">
        <v>0</v>
      </c>
      <c r="AF253" s="408">
        <v>0</v>
      </c>
      <c r="AG253" s="407">
        <v>0</v>
      </c>
      <c r="AI253" s="406">
        <v>0</v>
      </c>
      <c r="AJ253" s="407">
        <v>0</v>
      </c>
      <c r="AK253" s="408">
        <v>0</v>
      </c>
      <c r="AL253" s="407">
        <v>0</v>
      </c>
      <c r="AM253" s="408">
        <v>0</v>
      </c>
      <c r="AN253" s="407">
        <v>0</v>
      </c>
      <c r="AO253" s="408">
        <v>0</v>
      </c>
      <c r="AP253" s="407">
        <v>0</v>
      </c>
      <c r="AQ253" s="408">
        <v>0</v>
      </c>
      <c r="AR253" s="407">
        <v>0</v>
      </c>
      <c r="AT253" s="406">
        <v>0</v>
      </c>
      <c r="AU253" s="407">
        <v>0</v>
      </c>
      <c r="AV253" s="408">
        <v>0</v>
      </c>
      <c r="AW253" s="407">
        <v>0</v>
      </c>
      <c r="AX253" s="408">
        <v>0</v>
      </c>
      <c r="AY253" s="407">
        <v>0</v>
      </c>
      <c r="AZ253" s="408">
        <v>0</v>
      </c>
      <c r="BA253" s="407">
        <v>0</v>
      </c>
      <c r="BB253" s="408">
        <v>0</v>
      </c>
      <c r="BC253" s="407">
        <v>0</v>
      </c>
    </row>
    <row r="254" spans="1:55" x14ac:dyDescent="0.35">
      <c r="A254" s="385" t="str" cm="1">
        <f t="array" ref="A254">IFERROR(_xlfn.IFS(AND(F254="Renta Variable",O254=1),IFERROR(MATCH(B254,[1]RV_Det!C:C,0),"Rev"),AND(J254="Corporativa",O254=1,I254="EM"),IFERROR(MATCH(B254,[1]RF_Corps!B:B,0),"Rev"),AND(F254="Alternativos",O254=1),IFERROR(MATCH(B254,[1]Rep4!C:C,0),"Rev")),"")</f>
        <v/>
      </c>
      <c r="B254" s="394" t="s">
        <v>1255</v>
      </c>
      <c r="C254" s="409" t="s">
        <v>1256</v>
      </c>
      <c r="D254" s="410" t="s">
        <v>1257</v>
      </c>
      <c r="E254" s="396" t="str">
        <f>IF(B254="","",INDEX([1]CatGlob!$S:$S,IFERROR(MATCH(MID(B254,7,1),[1]CatGlob!$R:$R,0),MATCH(MID(B254,1,2),[1]CatGlob!$R:$R,0))))</f>
        <v>DOL</v>
      </c>
      <c r="F254" s="397" t="s">
        <v>442</v>
      </c>
      <c r="G254" s="398" t="s">
        <v>610</v>
      </c>
      <c r="H254" s="399" t="s">
        <v>229</v>
      </c>
      <c r="I254" s="399" t="s">
        <v>328</v>
      </c>
      <c r="J254" s="399" t="s">
        <v>611</v>
      </c>
      <c r="K254" s="396" t="s">
        <v>1216</v>
      </c>
      <c r="L254" s="400" t="str">
        <f>IF(ISERROR(MATCH(M254,M$10:M253,0)),M254,"")</f>
        <v/>
      </c>
      <c r="M254" s="401" t="str">
        <f>IF(B254="","",IF(ISERROR(MATCH(F254&amp;"_"&amp;G254&amp;"_"&amp;H254&amp;"_"&amp;I254&amp;"_"&amp;J254&amp;IF(K254="","","_"&amp;K254),[1]CatGlob!$B:$B,0)),F254&amp;"_"&amp;G254&amp;"_"&amp;H254&amp;"_"&amp;I254&amp;"_"&amp;J254&amp;IF(K254="","","_"&amp;K254),INDEX([1]CatGlob!$C:$C,MATCH(F254&amp;"_"&amp;G254&amp;"_"&amp;H254&amp;"_"&amp;I254&amp;"_"&amp;J254&amp;IF(K254="","","_"&amp;K254),[1]CatGlob!$B:$B,0))))</f>
        <v>HCD_INT_DM_CORP_FMIG</v>
      </c>
      <c r="N254" s="402" t="str">
        <f t="shared" si="9"/>
        <v/>
      </c>
      <c r="O254" s="402" t="str">
        <f t="shared" si="8"/>
        <v/>
      </c>
      <c r="P254" s="401" t="str">
        <f>IF(LEN(B254)&gt;8,INDEX([1]CatGlob!$X:$X,MATCH(M254,[1]CatGlob!$W:$W,0)),"")</f>
        <v>DMIG</v>
      </c>
      <c r="Q254" s="403" t="str">
        <f>INDEX([1]CatGlob!P:P,MATCH(M254,[1]CatGlob!O:O,0))</f>
        <v>RFIG</v>
      </c>
      <c r="R254" s="403" t="s">
        <v>1017</v>
      </c>
      <c r="S254" s="403" t="s">
        <v>1018</v>
      </c>
      <c r="T254" s="403" t="str">
        <f>INDEX([1]CatGlob!$D:$D,MATCH($M254,[1]CatGlob!$C:$C,0))</f>
        <v>RFI</v>
      </c>
      <c r="U254" s="403" t="s">
        <v>602</v>
      </c>
      <c r="V254" s="404" t="str">
        <f>INDEX([1]CatGlob!$F:$F,MATCH($M254,[1]CatGlob!$C:$C,0))</f>
        <v>RF_ETF</v>
      </c>
      <c r="W254" s="405"/>
      <c r="X254" s="406">
        <v>0</v>
      </c>
      <c r="Y254" s="407">
        <v>0</v>
      </c>
      <c r="Z254" s="408">
        <v>0</v>
      </c>
      <c r="AA254" s="407">
        <v>0</v>
      </c>
      <c r="AB254" s="408">
        <v>0</v>
      </c>
      <c r="AC254" s="407">
        <v>0</v>
      </c>
      <c r="AD254" s="408">
        <v>0</v>
      </c>
      <c r="AE254" s="407">
        <v>0</v>
      </c>
      <c r="AF254" s="408">
        <v>0</v>
      </c>
      <c r="AG254" s="407">
        <v>0</v>
      </c>
      <c r="AI254" s="406">
        <v>0</v>
      </c>
      <c r="AJ254" s="407">
        <v>0</v>
      </c>
      <c r="AK254" s="408">
        <v>0</v>
      </c>
      <c r="AL254" s="407">
        <v>0</v>
      </c>
      <c r="AM254" s="408">
        <v>0</v>
      </c>
      <c r="AN254" s="407">
        <v>0</v>
      </c>
      <c r="AO254" s="408">
        <v>0</v>
      </c>
      <c r="AP254" s="407">
        <v>0</v>
      </c>
      <c r="AQ254" s="408">
        <v>0</v>
      </c>
      <c r="AR254" s="407">
        <v>0</v>
      </c>
      <c r="AT254" s="406">
        <v>0</v>
      </c>
      <c r="AU254" s="407">
        <v>0</v>
      </c>
      <c r="AV254" s="408">
        <v>0</v>
      </c>
      <c r="AW254" s="407">
        <v>0</v>
      </c>
      <c r="AX254" s="408">
        <v>0</v>
      </c>
      <c r="AY254" s="407">
        <v>0</v>
      </c>
      <c r="AZ254" s="408">
        <v>0</v>
      </c>
      <c r="BA254" s="407">
        <v>0</v>
      </c>
      <c r="BB254" s="408">
        <v>0</v>
      </c>
      <c r="BC254" s="407">
        <v>0</v>
      </c>
    </row>
    <row r="255" spans="1:55" x14ac:dyDescent="0.35">
      <c r="A255" s="385" t="str" cm="1">
        <f t="array" ref="A255">IFERROR(_xlfn.IFS(AND(F255="Renta Variable",O255=1),IFERROR(MATCH(B255,[1]RV_Det!C:C,0),"Rev"),AND(J255="Corporativa",O255=1,I255="EM"),IFERROR(MATCH(B255,[1]RF_Corps!B:B,0),"Rev"),AND(F255="Alternativos",O255=1),IFERROR(MATCH(B255,[1]Rep4!C:C,0),"Rev")),"")</f>
        <v/>
      </c>
      <c r="B255" s="394" t="s">
        <v>1258</v>
      </c>
      <c r="C255" s="409" t="s">
        <v>1259</v>
      </c>
      <c r="D255" s="395" t="s">
        <v>1260</v>
      </c>
      <c r="E255" s="396" t="str">
        <f>IF(B255="","",INDEX([1]CatGlob!$S:$S,IFERROR(MATCH(MID(B255,7,1),[1]CatGlob!$R:$R,0),MATCH(MID(B255,1,2),[1]CatGlob!$R:$R,0))))</f>
        <v>EUR</v>
      </c>
      <c r="F255" s="397" t="s">
        <v>442</v>
      </c>
      <c r="G255" s="398" t="s">
        <v>610</v>
      </c>
      <c r="H255" s="399" t="s">
        <v>229</v>
      </c>
      <c r="I255" s="399" t="s">
        <v>328</v>
      </c>
      <c r="J255" s="399" t="s">
        <v>611</v>
      </c>
      <c r="K255" s="396" t="s">
        <v>1216</v>
      </c>
      <c r="L255" s="400" t="str">
        <f>IF(ISERROR(MATCH(M255,M$10:M254,0)),M255,"")</f>
        <v/>
      </c>
      <c r="M255" s="401" t="str">
        <f>IF(B255="","",IF(ISERROR(MATCH(F255&amp;"_"&amp;G255&amp;"_"&amp;H255&amp;"_"&amp;I255&amp;"_"&amp;J255&amp;IF(K255="","","_"&amp;K255),[1]CatGlob!$B:$B,0)),F255&amp;"_"&amp;G255&amp;"_"&amp;H255&amp;"_"&amp;I255&amp;"_"&amp;J255&amp;IF(K255="","","_"&amp;K255),INDEX([1]CatGlob!$C:$C,MATCH(F255&amp;"_"&amp;G255&amp;"_"&amp;H255&amp;"_"&amp;I255&amp;"_"&amp;J255&amp;IF(K255="","","_"&amp;K255),[1]CatGlob!$B:$B,0))))</f>
        <v>HCD_INT_DM_CORP_FMIG</v>
      </c>
      <c r="N255" s="402" t="str">
        <f t="shared" si="9"/>
        <v/>
      </c>
      <c r="O255" s="402" t="str">
        <f t="shared" si="8"/>
        <v/>
      </c>
      <c r="P255" s="401" t="str">
        <f>IF(LEN(B255)&gt;8,INDEX([1]CatGlob!$X:$X,MATCH(M255,[1]CatGlob!$W:$W,0)),"")</f>
        <v>DMIG</v>
      </c>
      <c r="Q255" s="403" t="str">
        <f>INDEX([1]CatGlob!P:P,MATCH(M255,[1]CatGlob!O:O,0))</f>
        <v>RFIG</v>
      </c>
      <c r="R255" s="403" t="s">
        <v>1017</v>
      </c>
      <c r="S255" s="403" t="s">
        <v>1018</v>
      </c>
      <c r="T255" s="403" t="str">
        <f>INDEX([1]CatGlob!$D:$D,MATCH($M255,[1]CatGlob!$C:$C,0))</f>
        <v>RFI</v>
      </c>
      <c r="U255" s="403" t="s">
        <v>602</v>
      </c>
      <c r="V255" s="404" t="str">
        <f>INDEX([1]CatGlob!$F:$F,MATCH($M255,[1]CatGlob!$C:$C,0))</f>
        <v>RF_ETF</v>
      </c>
      <c r="W255" s="405"/>
      <c r="X255" s="406">
        <v>0</v>
      </c>
      <c r="Y255" s="407">
        <v>0</v>
      </c>
      <c r="Z255" s="408">
        <v>0</v>
      </c>
      <c r="AA255" s="407">
        <v>0</v>
      </c>
      <c r="AB255" s="408">
        <v>0</v>
      </c>
      <c r="AC255" s="407">
        <v>0</v>
      </c>
      <c r="AD255" s="408">
        <v>0</v>
      </c>
      <c r="AE255" s="407">
        <v>0</v>
      </c>
      <c r="AF255" s="408">
        <v>0</v>
      </c>
      <c r="AG255" s="407">
        <v>0</v>
      </c>
      <c r="AI255" s="406">
        <v>0</v>
      </c>
      <c r="AJ255" s="407">
        <v>0</v>
      </c>
      <c r="AK255" s="408">
        <v>0</v>
      </c>
      <c r="AL255" s="407">
        <v>0</v>
      </c>
      <c r="AM255" s="408">
        <v>0</v>
      </c>
      <c r="AN255" s="407">
        <v>0</v>
      </c>
      <c r="AO255" s="408">
        <v>0</v>
      </c>
      <c r="AP255" s="407">
        <v>0</v>
      </c>
      <c r="AQ255" s="408">
        <v>0</v>
      </c>
      <c r="AR255" s="407">
        <v>0</v>
      </c>
      <c r="AT255" s="406">
        <v>0</v>
      </c>
      <c r="AU255" s="407">
        <v>0</v>
      </c>
      <c r="AV255" s="408">
        <v>0</v>
      </c>
      <c r="AW255" s="407">
        <v>0</v>
      </c>
      <c r="AX255" s="408">
        <v>0</v>
      </c>
      <c r="AY255" s="407">
        <v>0</v>
      </c>
      <c r="AZ255" s="408">
        <v>0</v>
      </c>
      <c r="BA255" s="407">
        <v>0</v>
      </c>
      <c r="BB255" s="408">
        <v>0</v>
      </c>
      <c r="BC255" s="407">
        <v>0</v>
      </c>
    </row>
    <row r="256" spans="1:55" x14ac:dyDescent="0.35">
      <c r="A256" s="385" t="str" cm="1">
        <f t="array" ref="A256">IFERROR(_xlfn.IFS(AND(F256="Renta Variable",O256=1),IFERROR(MATCH(B256,[1]RV_Det!C:C,0),"Rev"),AND(J256="Corporativa",O256=1,I256="EM"),IFERROR(MATCH(B256,[1]RF_Corps!B:B,0),"Rev"),AND(F256="Alternativos",O256=1),IFERROR(MATCH(B256,[1]Rep4!C:C,0),"Rev")),"")</f>
        <v/>
      </c>
      <c r="B256" s="394" t="s">
        <v>1261</v>
      </c>
      <c r="C256" s="409" t="s">
        <v>1262</v>
      </c>
      <c r="D256" s="395" t="s">
        <v>1263</v>
      </c>
      <c r="E256" s="396" t="str">
        <f>IF(B256="","",INDEX([1]CatGlob!$S:$S,IFERROR(MATCH(MID(B256,7,1),[1]CatGlob!$R:$R,0),MATCH(MID(B256,1,2),[1]CatGlob!$R:$R,0))))</f>
        <v>EUR</v>
      </c>
      <c r="F256" s="397" t="s">
        <v>442</v>
      </c>
      <c r="G256" s="398" t="s">
        <v>610</v>
      </c>
      <c r="H256" s="399" t="s">
        <v>229</v>
      </c>
      <c r="I256" s="399" t="s">
        <v>328</v>
      </c>
      <c r="J256" s="399" t="s">
        <v>611</v>
      </c>
      <c r="K256" s="396" t="s">
        <v>1216</v>
      </c>
      <c r="L256" s="400" t="str">
        <f>IF(ISERROR(MATCH(M256,M$10:M255,0)),M256,"")</f>
        <v/>
      </c>
      <c r="M256" s="401" t="str">
        <f>IF(B256="","",IF(ISERROR(MATCH(F256&amp;"_"&amp;G256&amp;"_"&amp;H256&amp;"_"&amp;I256&amp;"_"&amp;J256&amp;IF(K256="","","_"&amp;K256),[1]CatGlob!$B:$B,0)),F256&amp;"_"&amp;G256&amp;"_"&amp;H256&amp;"_"&amp;I256&amp;"_"&amp;J256&amp;IF(K256="","","_"&amp;K256),INDEX([1]CatGlob!$C:$C,MATCH(F256&amp;"_"&amp;G256&amp;"_"&amp;H256&amp;"_"&amp;I256&amp;"_"&amp;J256&amp;IF(K256="","","_"&amp;K256),[1]CatGlob!$B:$B,0))))</f>
        <v>HCD_INT_DM_CORP_FMIG</v>
      </c>
      <c r="N256" s="402" t="str">
        <f t="shared" si="9"/>
        <v/>
      </c>
      <c r="O256" s="402" t="str">
        <f t="shared" si="8"/>
        <v/>
      </c>
      <c r="P256" s="401" t="str">
        <f>IF(LEN(B256)&gt;8,INDEX([1]CatGlob!$X:$X,MATCH(M256,[1]CatGlob!$W:$W,0)),"")</f>
        <v>DMIG</v>
      </c>
      <c r="Q256" s="403" t="str">
        <f>INDEX([1]CatGlob!P:P,MATCH(M256,[1]CatGlob!O:O,0))</f>
        <v>RFIG</v>
      </c>
      <c r="R256" s="403" t="s">
        <v>1017</v>
      </c>
      <c r="S256" s="403" t="s">
        <v>1018</v>
      </c>
      <c r="T256" s="403" t="str">
        <f>INDEX([1]CatGlob!$D:$D,MATCH($M256,[1]CatGlob!$C:$C,0))</f>
        <v>RFI</v>
      </c>
      <c r="U256" s="403" t="s">
        <v>602</v>
      </c>
      <c r="V256" s="404" t="str">
        <f>INDEX([1]CatGlob!$F:$F,MATCH($M256,[1]CatGlob!$C:$C,0))</f>
        <v>RF_ETF</v>
      </c>
      <c r="W256" s="405"/>
      <c r="X256" s="406">
        <v>0</v>
      </c>
      <c r="Y256" s="407">
        <v>0</v>
      </c>
      <c r="Z256" s="408">
        <v>0</v>
      </c>
      <c r="AA256" s="407">
        <v>0</v>
      </c>
      <c r="AB256" s="408">
        <v>0</v>
      </c>
      <c r="AC256" s="407">
        <v>0</v>
      </c>
      <c r="AD256" s="408">
        <v>0</v>
      </c>
      <c r="AE256" s="407">
        <v>0</v>
      </c>
      <c r="AF256" s="408">
        <v>0</v>
      </c>
      <c r="AG256" s="407">
        <v>0</v>
      </c>
      <c r="AI256" s="406">
        <v>0</v>
      </c>
      <c r="AJ256" s="407">
        <v>0</v>
      </c>
      <c r="AK256" s="408">
        <v>0</v>
      </c>
      <c r="AL256" s="407">
        <v>0</v>
      </c>
      <c r="AM256" s="408">
        <v>0</v>
      </c>
      <c r="AN256" s="407">
        <v>0</v>
      </c>
      <c r="AO256" s="408">
        <v>0</v>
      </c>
      <c r="AP256" s="407">
        <v>0</v>
      </c>
      <c r="AQ256" s="408">
        <v>0</v>
      </c>
      <c r="AR256" s="407">
        <v>0</v>
      </c>
      <c r="AT256" s="406">
        <v>0</v>
      </c>
      <c r="AU256" s="407">
        <v>0</v>
      </c>
      <c r="AV256" s="408">
        <v>0</v>
      </c>
      <c r="AW256" s="407">
        <v>0</v>
      </c>
      <c r="AX256" s="408">
        <v>0</v>
      </c>
      <c r="AY256" s="407">
        <v>0</v>
      </c>
      <c r="AZ256" s="408">
        <v>0</v>
      </c>
      <c r="BA256" s="407">
        <v>0</v>
      </c>
      <c r="BB256" s="408">
        <v>0</v>
      </c>
      <c r="BC256" s="407">
        <v>0</v>
      </c>
    </row>
    <row r="257" spans="1:55" x14ac:dyDescent="0.35">
      <c r="A257" s="385" t="str" cm="1">
        <f t="array" ref="A257">IFERROR(_xlfn.IFS(AND(F257="Renta Variable",O257=1),IFERROR(MATCH(B257,[1]RV_Det!C:C,0),"Rev"),AND(J257="Corporativa",O257=1,I257="EM"),IFERROR(MATCH(B257,[1]RF_Corps!B:B,0),"Rev"),AND(F257="Alternativos",O257=1),IFERROR(MATCH(B257,[1]Rep4!C:C,0),"Rev")),"")</f>
        <v/>
      </c>
      <c r="B257" s="394" t="s">
        <v>1264</v>
      </c>
      <c r="C257" s="409" t="s">
        <v>1265</v>
      </c>
      <c r="D257" s="395" t="s">
        <v>1266</v>
      </c>
      <c r="E257" s="396" t="str">
        <f>IF(B257="","",INDEX([1]CatGlob!$S:$S,IFERROR(MATCH(MID(B257,7,1),[1]CatGlob!$R:$R,0),MATCH(MID(B257,1,2),[1]CatGlob!$R:$R,0))))</f>
        <v>DOL</v>
      </c>
      <c r="F257" s="397" t="s">
        <v>442</v>
      </c>
      <c r="G257" s="398" t="s">
        <v>610</v>
      </c>
      <c r="H257" s="399" t="s">
        <v>229</v>
      </c>
      <c r="I257" s="399" t="s">
        <v>328</v>
      </c>
      <c r="J257" s="399" t="s">
        <v>611</v>
      </c>
      <c r="K257" s="396" t="s">
        <v>1216</v>
      </c>
      <c r="L257" s="400" t="str">
        <f>IF(ISERROR(MATCH(M257,M$10:M256,0)),M257,"")</f>
        <v/>
      </c>
      <c r="M257" s="401" t="str">
        <f>IF(B257="","",IF(ISERROR(MATCH(F257&amp;"_"&amp;G257&amp;"_"&amp;H257&amp;"_"&amp;I257&amp;"_"&amp;J257&amp;IF(K257="","","_"&amp;K257),[1]CatGlob!$B:$B,0)),F257&amp;"_"&amp;G257&amp;"_"&amp;H257&amp;"_"&amp;I257&amp;"_"&amp;J257&amp;IF(K257="","","_"&amp;K257),INDEX([1]CatGlob!$C:$C,MATCH(F257&amp;"_"&amp;G257&amp;"_"&amp;H257&amp;"_"&amp;I257&amp;"_"&amp;J257&amp;IF(K257="","","_"&amp;K257),[1]CatGlob!$B:$B,0))))</f>
        <v>HCD_INT_DM_CORP_FMIG</v>
      </c>
      <c r="N257" s="402" t="str">
        <f t="shared" si="9"/>
        <v/>
      </c>
      <c r="O257" s="402" t="str">
        <f t="shared" si="8"/>
        <v/>
      </c>
      <c r="P257" s="401" t="str">
        <f>IF(LEN(B257)&gt;8,INDEX([1]CatGlob!$X:$X,MATCH(M257,[1]CatGlob!$W:$W,0)),"")</f>
        <v>DMIG</v>
      </c>
      <c r="Q257" s="403" t="str">
        <f>INDEX([1]CatGlob!P:P,MATCH(M257,[1]CatGlob!O:O,0))</f>
        <v>RFIG</v>
      </c>
      <c r="R257" s="403" t="s">
        <v>1017</v>
      </c>
      <c r="S257" s="403" t="s">
        <v>1018</v>
      </c>
      <c r="T257" s="403" t="str">
        <f>INDEX([1]CatGlob!$D:$D,MATCH($M257,[1]CatGlob!$C:$C,0))</f>
        <v>RFI</v>
      </c>
      <c r="U257" s="403" t="s">
        <v>602</v>
      </c>
      <c r="V257" s="404" t="str">
        <f>INDEX([1]CatGlob!$F:$F,MATCH($M257,[1]CatGlob!$C:$C,0))</f>
        <v>RF_ETF</v>
      </c>
      <c r="W257" s="405"/>
      <c r="X257" s="406">
        <v>0</v>
      </c>
      <c r="Y257" s="407">
        <v>0</v>
      </c>
      <c r="Z257" s="408">
        <v>0</v>
      </c>
      <c r="AA257" s="407">
        <v>0</v>
      </c>
      <c r="AB257" s="408">
        <v>0</v>
      </c>
      <c r="AC257" s="407">
        <v>0</v>
      </c>
      <c r="AD257" s="408">
        <v>0</v>
      </c>
      <c r="AE257" s="407">
        <v>0</v>
      </c>
      <c r="AF257" s="408">
        <v>0</v>
      </c>
      <c r="AG257" s="407">
        <v>0</v>
      </c>
      <c r="AI257" s="406">
        <v>0</v>
      </c>
      <c r="AJ257" s="407">
        <v>0</v>
      </c>
      <c r="AK257" s="408">
        <v>0</v>
      </c>
      <c r="AL257" s="407">
        <v>0</v>
      </c>
      <c r="AM257" s="408">
        <v>0</v>
      </c>
      <c r="AN257" s="407">
        <v>0</v>
      </c>
      <c r="AO257" s="408">
        <v>0</v>
      </c>
      <c r="AP257" s="407">
        <v>0</v>
      </c>
      <c r="AQ257" s="408">
        <v>0</v>
      </c>
      <c r="AR257" s="407">
        <v>0</v>
      </c>
      <c r="AT257" s="406">
        <v>0</v>
      </c>
      <c r="AU257" s="407">
        <v>0</v>
      </c>
      <c r="AV257" s="408">
        <v>0</v>
      </c>
      <c r="AW257" s="407">
        <v>0</v>
      </c>
      <c r="AX257" s="408">
        <v>0</v>
      </c>
      <c r="AY257" s="407">
        <v>0</v>
      </c>
      <c r="AZ257" s="408">
        <v>0</v>
      </c>
      <c r="BA257" s="407">
        <v>0</v>
      </c>
      <c r="BB257" s="408">
        <v>0</v>
      </c>
      <c r="BC257" s="407">
        <v>0</v>
      </c>
    </row>
    <row r="258" spans="1:55" x14ac:dyDescent="0.35">
      <c r="A258" s="385" t="str" cm="1">
        <f t="array" ref="A258">IFERROR(_xlfn.IFS(AND(F258="Renta Variable",O258=1),IFERROR(MATCH(B258,[1]RV_Det!C:C,0),"Rev"),AND(J258="Corporativa",O258=1,I258="EM"),IFERROR(MATCH(B258,[1]RF_Corps!B:B,0),"Rev"),AND(F258="Alternativos",O258=1),IFERROR(MATCH(B258,[1]Rep4!C:C,0),"Rev")),"")</f>
        <v/>
      </c>
      <c r="B258" s="394" t="s">
        <v>1267</v>
      </c>
      <c r="C258" s="409" t="s">
        <v>1268</v>
      </c>
      <c r="D258" s="395" t="s">
        <v>1269</v>
      </c>
      <c r="E258" s="396" t="str">
        <f>IF(B258="","",INDEX([1]CatGlob!$S:$S,IFERROR(MATCH(MID(B258,7,1),[1]CatGlob!$R:$R,0),MATCH(MID(B258,1,2),[1]CatGlob!$R:$R,0))))</f>
        <v>DOL</v>
      </c>
      <c r="F258" s="397" t="s">
        <v>442</v>
      </c>
      <c r="G258" s="398" t="s">
        <v>610</v>
      </c>
      <c r="H258" s="399" t="s">
        <v>229</v>
      </c>
      <c r="I258" s="399" t="s">
        <v>328</v>
      </c>
      <c r="J258" s="399" t="s">
        <v>611</v>
      </c>
      <c r="K258" s="396" t="s">
        <v>1270</v>
      </c>
      <c r="L258" s="400" t="str">
        <f>IF(ISERROR(MATCH(M258,M$10:M257,0)),M258,"")</f>
        <v>HCD_INT_DM_CORP_FMSL</v>
      </c>
      <c r="M258" s="401" t="str">
        <f>IF(B258="","",IF(ISERROR(MATCH(F258&amp;"_"&amp;G258&amp;"_"&amp;H258&amp;"_"&amp;I258&amp;"_"&amp;J258&amp;IF(K258="","","_"&amp;K258),[1]CatGlob!$B:$B,0)),F258&amp;"_"&amp;G258&amp;"_"&amp;H258&amp;"_"&amp;I258&amp;"_"&amp;J258&amp;IF(K258="","","_"&amp;K258),INDEX([1]CatGlob!$C:$C,MATCH(F258&amp;"_"&amp;G258&amp;"_"&amp;H258&amp;"_"&amp;I258&amp;"_"&amp;J258&amp;IF(K258="","","_"&amp;K258),[1]CatGlob!$B:$B,0))))</f>
        <v>HCD_INT_DM_CORP_FMSL</v>
      </c>
      <c r="N258" s="402" t="str">
        <f t="shared" si="9"/>
        <v/>
      </c>
      <c r="O258" s="402" t="str">
        <f t="shared" si="8"/>
        <v/>
      </c>
      <c r="P258" s="401" t="str">
        <f>IF(LEN(B258)&gt;8,INDEX([1]CatGlob!$X:$X,MATCH(M258,[1]CatGlob!$W:$W,0)),"")</f>
        <v>DMSL</v>
      </c>
      <c r="Q258" s="403" t="str">
        <f>INDEX([1]CatGlob!P:P,MATCH(M258,[1]CatGlob!O:O,0))</f>
        <v>RFIG</v>
      </c>
      <c r="R258" s="403" t="s">
        <v>1017</v>
      </c>
      <c r="S258" s="403" t="s">
        <v>1018</v>
      </c>
      <c r="T258" s="403" t="str">
        <f>INDEX([1]CatGlob!$D:$D,MATCH($M258,[1]CatGlob!$C:$C,0))</f>
        <v>RFI</v>
      </c>
      <c r="U258" s="403" t="s">
        <v>602</v>
      </c>
      <c r="V258" s="404" t="str">
        <f>INDEX([1]CatGlob!$F:$F,MATCH($M258,[1]CatGlob!$C:$C,0))</f>
        <v>RF_ETF</v>
      </c>
      <c r="W258" s="405"/>
      <c r="X258" s="406">
        <v>0</v>
      </c>
      <c r="Y258" s="407">
        <v>0</v>
      </c>
      <c r="Z258" s="408">
        <v>0</v>
      </c>
      <c r="AA258" s="407">
        <v>0</v>
      </c>
      <c r="AB258" s="408">
        <v>0</v>
      </c>
      <c r="AC258" s="407">
        <v>0</v>
      </c>
      <c r="AD258" s="408">
        <v>0</v>
      </c>
      <c r="AE258" s="407">
        <v>0</v>
      </c>
      <c r="AF258" s="408">
        <v>0</v>
      </c>
      <c r="AG258" s="407">
        <v>0</v>
      </c>
      <c r="AI258" s="406">
        <v>0</v>
      </c>
      <c r="AJ258" s="407">
        <v>0</v>
      </c>
      <c r="AK258" s="408">
        <v>0</v>
      </c>
      <c r="AL258" s="407">
        <v>0</v>
      </c>
      <c r="AM258" s="408">
        <v>0</v>
      </c>
      <c r="AN258" s="407">
        <v>0</v>
      </c>
      <c r="AO258" s="408">
        <v>0</v>
      </c>
      <c r="AP258" s="407">
        <v>0</v>
      </c>
      <c r="AQ258" s="408">
        <v>0</v>
      </c>
      <c r="AR258" s="407">
        <v>0</v>
      </c>
      <c r="AT258" s="406">
        <v>0</v>
      </c>
      <c r="AU258" s="407">
        <v>0</v>
      </c>
      <c r="AV258" s="408">
        <v>0</v>
      </c>
      <c r="AW258" s="407">
        <v>0</v>
      </c>
      <c r="AX258" s="408">
        <v>0</v>
      </c>
      <c r="AY258" s="407">
        <v>0</v>
      </c>
      <c r="AZ258" s="408">
        <v>0</v>
      </c>
      <c r="BA258" s="407">
        <v>0</v>
      </c>
      <c r="BB258" s="408">
        <v>0</v>
      </c>
      <c r="BC258" s="407">
        <v>0</v>
      </c>
    </row>
    <row r="259" spans="1:55" x14ac:dyDescent="0.35">
      <c r="A259" s="385" t="str" cm="1">
        <f t="array" ref="A259">IFERROR(_xlfn.IFS(AND(F259="Renta Variable",O259=1),IFERROR(MATCH(B259,[1]RV_Det!C:C,0),"Rev"),AND(J259="Corporativa",O259=1,I259="EM"),IFERROR(MATCH(B259,[1]RF_Corps!B:B,0),"Rev"),AND(F259="Alternativos",O259=1),IFERROR(MATCH(B259,[1]Rep4!C:C,0),"Rev")),"")</f>
        <v/>
      </c>
      <c r="B259" s="394" t="s">
        <v>1271</v>
      </c>
      <c r="C259" s="409" t="s">
        <v>1272</v>
      </c>
      <c r="D259" s="395" t="s">
        <v>1273</v>
      </c>
      <c r="E259" s="396" t="str">
        <f>IF(B259="","",INDEX([1]CatGlob!$S:$S,IFERROR(MATCH(MID(B259,7,1),[1]CatGlob!$R:$R,0),MATCH(MID(B259,1,2),[1]CatGlob!$R:$R,0))))</f>
        <v>DOL</v>
      </c>
      <c r="F259" s="397" t="s">
        <v>442</v>
      </c>
      <c r="G259" s="398" t="s">
        <v>610</v>
      </c>
      <c r="H259" s="399" t="s">
        <v>229</v>
      </c>
      <c r="I259" s="399" t="s">
        <v>328</v>
      </c>
      <c r="J259" s="399" t="s">
        <v>611</v>
      </c>
      <c r="K259" s="396" t="s">
        <v>1270</v>
      </c>
      <c r="L259" s="400" t="str">
        <f>IF(ISERROR(MATCH(M259,M$10:M258,0)),M259,"")</f>
        <v/>
      </c>
      <c r="M259" s="401" t="str">
        <f>IF(B259="","",IF(ISERROR(MATCH(F259&amp;"_"&amp;G259&amp;"_"&amp;H259&amp;"_"&amp;I259&amp;"_"&amp;J259&amp;IF(K259="","","_"&amp;K259),[1]CatGlob!$B:$B,0)),F259&amp;"_"&amp;G259&amp;"_"&amp;H259&amp;"_"&amp;I259&amp;"_"&amp;J259&amp;IF(K259="","","_"&amp;K259),INDEX([1]CatGlob!$C:$C,MATCH(F259&amp;"_"&amp;G259&amp;"_"&amp;H259&amp;"_"&amp;I259&amp;"_"&amp;J259&amp;IF(K259="","","_"&amp;K259),[1]CatGlob!$B:$B,0))))</f>
        <v>HCD_INT_DM_CORP_FMSL</v>
      </c>
      <c r="N259" s="402" t="str">
        <f t="shared" si="9"/>
        <v/>
      </c>
      <c r="O259" s="402" t="str">
        <f t="shared" si="8"/>
        <v/>
      </c>
      <c r="P259" s="401" t="str">
        <f>IF(LEN(B259)&gt;8,INDEX([1]CatGlob!$X:$X,MATCH(M259,[1]CatGlob!$W:$W,0)),"")</f>
        <v>DMSL</v>
      </c>
      <c r="Q259" s="403" t="str">
        <f>INDEX([1]CatGlob!P:P,MATCH(M259,[1]CatGlob!O:O,0))</f>
        <v>RFIG</v>
      </c>
      <c r="R259" s="403" t="s">
        <v>1017</v>
      </c>
      <c r="S259" s="403" t="s">
        <v>1018</v>
      </c>
      <c r="T259" s="403" t="str">
        <f>INDEX([1]CatGlob!$D:$D,MATCH($M259,[1]CatGlob!$C:$C,0))</f>
        <v>RFI</v>
      </c>
      <c r="U259" s="403" t="s">
        <v>602</v>
      </c>
      <c r="V259" s="404" t="str">
        <f>INDEX([1]CatGlob!$F:$F,MATCH($M259,[1]CatGlob!$C:$C,0))</f>
        <v>RF_ETF</v>
      </c>
      <c r="W259" s="405"/>
      <c r="X259" s="406">
        <v>0</v>
      </c>
      <c r="Y259" s="407">
        <v>0</v>
      </c>
      <c r="Z259" s="408">
        <v>0</v>
      </c>
      <c r="AA259" s="407">
        <v>0</v>
      </c>
      <c r="AB259" s="408">
        <v>0</v>
      </c>
      <c r="AC259" s="407">
        <v>0</v>
      </c>
      <c r="AD259" s="408">
        <v>0</v>
      </c>
      <c r="AE259" s="407">
        <v>0</v>
      </c>
      <c r="AF259" s="408">
        <v>0</v>
      </c>
      <c r="AG259" s="407">
        <v>0</v>
      </c>
      <c r="AI259" s="406">
        <v>0</v>
      </c>
      <c r="AJ259" s="407">
        <v>0</v>
      </c>
      <c r="AK259" s="408">
        <v>0</v>
      </c>
      <c r="AL259" s="407">
        <v>0</v>
      </c>
      <c r="AM259" s="408">
        <v>0</v>
      </c>
      <c r="AN259" s="407">
        <v>0</v>
      </c>
      <c r="AO259" s="408">
        <v>0</v>
      </c>
      <c r="AP259" s="407">
        <v>0</v>
      </c>
      <c r="AQ259" s="408">
        <v>0</v>
      </c>
      <c r="AR259" s="407">
        <v>0</v>
      </c>
      <c r="AT259" s="406">
        <v>0</v>
      </c>
      <c r="AU259" s="407">
        <v>0</v>
      </c>
      <c r="AV259" s="408">
        <v>0</v>
      </c>
      <c r="AW259" s="407">
        <v>0</v>
      </c>
      <c r="AX259" s="408">
        <v>0</v>
      </c>
      <c r="AY259" s="407">
        <v>0</v>
      </c>
      <c r="AZ259" s="408">
        <v>0</v>
      </c>
      <c r="BA259" s="407">
        <v>0</v>
      </c>
      <c r="BB259" s="408">
        <v>0</v>
      </c>
      <c r="BC259" s="407">
        <v>0</v>
      </c>
    </row>
    <row r="260" spans="1:55" x14ac:dyDescent="0.35">
      <c r="A260" s="385" t="str" cm="1">
        <f t="array" ref="A260">IFERROR(_xlfn.IFS(AND(F260="Renta Variable",O260=1),IFERROR(MATCH(B260,[1]RV_Det!C:C,0),"Rev"),AND(J260="Corporativa",O260=1,I260="EM"),IFERROR(MATCH(B260,[1]RF_Corps!B:B,0),"Rev"),AND(F260="Alternativos",O260=1),IFERROR(MATCH(B260,[1]Rep4!C:C,0),"Rev")),"")</f>
        <v/>
      </c>
      <c r="B260" s="394" t="s">
        <v>1274</v>
      </c>
      <c r="C260" s="409" t="s">
        <v>1275</v>
      </c>
      <c r="D260" s="395" t="s">
        <v>1276</v>
      </c>
      <c r="E260" s="396" t="str">
        <f>IF(B260="","",INDEX([1]CatGlob!$S:$S,IFERROR(MATCH(MID(B260,7,1),[1]CatGlob!$R:$R,0),MATCH(MID(B260,1,2),[1]CatGlob!$R:$R,0))))</f>
        <v>DOL</v>
      </c>
      <c r="F260" s="397" t="s">
        <v>442</v>
      </c>
      <c r="G260" s="398" t="s">
        <v>610</v>
      </c>
      <c r="H260" s="399" t="s">
        <v>229</v>
      </c>
      <c r="I260" s="399" t="s">
        <v>328</v>
      </c>
      <c r="J260" s="399" t="s">
        <v>611</v>
      </c>
      <c r="K260" s="396" t="s">
        <v>1270</v>
      </c>
      <c r="L260" s="400" t="str">
        <f>IF(ISERROR(MATCH(M260,M$10:M259,0)),M260,"")</f>
        <v/>
      </c>
      <c r="M260" s="401" t="str">
        <f>IF(B260="","",IF(ISERROR(MATCH(F260&amp;"_"&amp;G260&amp;"_"&amp;H260&amp;"_"&amp;I260&amp;"_"&amp;J260&amp;IF(K260="","","_"&amp;K260),[1]CatGlob!$B:$B,0)),F260&amp;"_"&amp;G260&amp;"_"&amp;H260&amp;"_"&amp;I260&amp;"_"&amp;J260&amp;IF(K260="","","_"&amp;K260),INDEX([1]CatGlob!$C:$C,MATCH(F260&amp;"_"&amp;G260&amp;"_"&amp;H260&amp;"_"&amp;I260&amp;"_"&amp;J260&amp;IF(K260="","","_"&amp;K260),[1]CatGlob!$B:$B,0))))</f>
        <v>HCD_INT_DM_CORP_FMSL</v>
      </c>
      <c r="N260" s="402" t="str">
        <f t="shared" si="9"/>
        <v/>
      </c>
      <c r="O260" s="402" t="str">
        <f t="shared" si="8"/>
        <v/>
      </c>
      <c r="P260" s="401" t="str">
        <f>IF(LEN(B260)&gt;8,INDEX([1]CatGlob!$X:$X,MATCH(M260,[1]CatGlob!$W:$W,0)),"")</f>
        <v>DMSL</v>
      </c>
      <c r="Q260" s="403" t="str">
        <f>INDEX([1]CatGlob!P:P,MATCH(M260,[1]CatGlob!O:O,0))</f>
        <v>RFIG</v>
      </c>
      <c r="R260" s="403" t="s">
        <v>1017</v>
      </c>
      <c r="S260" s="403" t="s">
        <v>1018</v>
      </c>
      <c r="T260" s="403" t="str">
        <f>INDEX([1]CatGlob!$D:$D,MATCH($M260,[1]CatGlob!$C:$C,0))</f>
        <v>RFI</v>
      </c>
      <c r="U260" s="403" t="s">
        <v>602</v>
      </c>
      <c r="V260" s="404" t="str">
        <f>INDEX([1]CatGlob!$F:$F,MATCH($M260,[1]CatGlob!$C:$C,0))</f>
        <v>RF_ETF</v>
      </c>
      <c r="W260" s="405"/>
      <c r="X260" s="406">
        <v>0</v>
      </c>
      <c r="Y260" s="407">
        <v>0</v>
      </c>
      <c r="Z260" s="408">
        <v>0</v>
      </c>
      <c r="AA260" s="407">
        <v>0</v>
      </c>
      <c r="AB260" s="408">
        <v>0</v>
      </c>
      <c r="AC260" s="407">
        <v>0</v>
      </c>
      <c r="AD260" s="408">
        <v>0</v>
      </c>
      <c r="AE260" s="407">
        <v>0</v>
      </c>
      <c r="AF260" s="408">
        <v>0</v>
      </c>
      <c r="AG260" s="407">
        <v>0</v>
      </c>
      <c r="AI260" s="406">
        <v>0</v>
      </c>
      <c r="AJ260" s="407">
        <v>0</v>
      </c>
      <c r="AK260" s="408">
        <v>0</v>
      </c>
      <c r="AL260" s="407">
        <v>0</v>
      </c>
      <c r="AM260" s="408">
        <v>0</v>
      </c>
      <c r="AN260" s="407">
        <v>0</v>
      </c>
      <c r="AO260" s="408">
        <v>0</v>
      </c>
      <c r="AP260" s="407">
        <v>0</v>
      </c>
      <c r="AQ260" s="408">
        <v>0</v>
      </c>
      <c r="AR260" s="407">
        <v>0</v>
      </c>
      <c r="AT260" s="406">
        <v>0</v>
      </c>
      <c r="AU260" s="407">
        <v>0</v>
      </c>
      <c r="AV260" s="408">
        <v>0</v>
      </c>
      <c r="AW260" s="407">
        <v>0</v>
      </c>
      <c r="AX260" s="408">
        <v>0</v>
      </c>
      <c r="AY260" s="407">
        <v>0</v>
      </c>
      <c r="AZ260" s="408">
        <v>0</v>
      </c>
      <c r="BA260" s="407">
        <v>0</v>
      </c>
      <c r="BB260" s="408">
        <v>0</v>
      </c>
      <c r="BC260" s="407">
        <v>0</v>
      </c>
    </row>
    <row r="261" spans="1:55" x14ac:dyDescent="0.35">
      <c r="A261" s="385" t="str" cm="1">
        <f t="array" ref="A261">IFERROR(_xlfn.IFS(AND(F261="Renta Variable",O261=1),IFERROR(MATCH(B261,[1]RV_Det!C:C,0),"Rev"),AND(J261="Corporativa",O261=1,I261="EM"),IFERROR(MATCH(B261,[1]RF_Corps!B:B,0),"Rev"),AND(F261="Alternativos",O261=1),IFERROR(MATCH(B261,[1]Rep4!C:C,0),"Rev")),"")</f>
        <v/>
      </c>
      <c r="B261" s="394" t="s">
        <v>1277</v>
      </c>
      <c r="C261" s="409" t="s">
        <v>1278</v>
      </c>
      <c r="D261" s="395" t="s">
        <v>1279</v>
      </c>
      <c r="E261" s="396" t="str">
        <f>IF(B261="","",INDEX([1]CatGlob!$S:$S,IFERROR(MATCH(MID(B261,7,1),[1]CatGlob!$R:$R,0),MATCH(MID(B261,1,2),[1]CatGlob!$R:$R,0))))</f>
        <v>DOL</v>
      </c>
      <c r="F261" s="397" t="s">
        <v>442</v>
      </c>
      <c r="G261" s="398" t="s">
        <v>610</v>
      </c>
      <c r="H261" s="399" t="s">
        <v>229</v>
      </c>
      <c r="I261" s="399" t="s">
        <v>328</v>
      </c>
      <c r="J261" s="399" t="s">
        <v>611</v>
      </c>
      <c r="K261" s="396" t="s">
        <v>1270</v>
      </c>
      <c r="L261" s="400" t="str">
        <f>IF(ISERROR(MATCH(M261,M$10:M260,0)),M261,"")</f>
        <v/>
      </c>
      <c r="M261" s="401" t="str">
        <f>IF(B261="","",IF(ISERROR(MATCH(F261&amp;"_"&amp;G261&amp;"_"&amp;H261&amp;"_"&amp;I261&amp;"_"&amp;J261&amp;IF(K261="","","_"&amp;K261),[1]CatGlob!$B:$B,0)),F261&amp;"_"&amp;G261&amp;"_"&amp;H261&amp;"_"&amp;I261&amp;"_"&amp;J261&amp;IF(K261="","","_"&amp;K261),INDEX([1]CatGlob!$C:$C,MATCH(F261&amp;"_"&amp;G261&amp;"_"&amp;H261&amp;"_"&amp;I261&amp;"_"&amp;J261&amp;IF(K261="","","_"&amp;K261),[1]CatGlob!$B:$B,0))))</f>
        <v>HCD_INT_DM_CORP_FMSL</v>
      </c>
      <c r="N261" s="402" t="str">
        <f t="shared" si="9"/>
        <v/>
      </c>
      <c r="O261" s="402" t="str">
        <f t="shared" si="8"/>
        <v/>
      </c>
      <c r="P261" s="401" t="str">
        <f>IF(LEN(B261)&gt;8,INDEX([1]CatGlob!$X:$X,MATCH(M261,[1]CatGlob!$W:$W,0)),"")</f>
        <v>DMSL</v>
      </c>
      <c r="Q261" s="403" t="str">
        <f>INDEX([1]CatGlob!P:P,MATCH(M261,[1]CatGlob!O:O,0))</f>
        <v>RFIG</v>
      </c>
      <c r="R261" s="403" t="s">
        <v>1017</v>
      </c>
      <c r="S261" s="403" t="s">
        <v>1018</v>
      </c>
      <c r="T261" s="403" t="str">
        <f>INDEX([1]CatGlob!$D:$D,MATCH($M261,[1]CatGlob!$C:$C,0))</f>
        <v>RFI</v>
      </c>
      <c r="U261" s="403" t="s">
        <v>602</v>
      </c>
      <c r="V261" s="404" t="str">
        <f>INDEX([1]CatGlob!$F:$F,MATCH($M261,[1]CatGlob!$C:$C,0))</f>
        <v>RF_ETF</v>
      </c>
      <c r="W261" s="405"/>
      <c r="X261" s="406">
        <v>0</v>
      </c>
      <c r="Y261" s="407">
        <v>0</v>
      </c>
      <c r="Z261" s="408">
        <v>0</v>
      </c>
      <c r="AA261" s="407">
        <v>0</v>
      </c>
      <c r="AB261" s="408">
        <v>0</v>
      </c>
      <c r="AC261" s="407">
        <v>0</v>
      </c>
      <c r="AD261" s="408">
        <v>0</v>
      </c>
      <c r="AE261" s="407">
        <v>0</v>
      </c>
      <c r="AF261" s="408">
        <v>0</v>
      </c>
      <c r="AG261" s="407">
        <v>0</v>
      </c>
      <c r="AI261" s="406">
        <v>0</v>
      </c>
      <c r="AJ261" s="407">
        <v>0</v>
      </c>
      <c r="AK261" s="408">
        <v>0</v>
      </c>
      <c r="AL261" s="407">
        <v>0</v>
      </c>
      <c r="AM261" s="408">
        <v>0</v>
      </c>
      <c r="AN261" s="407">
        <v>0</v>
      </c>
      <c r="AO261" s="408">
        <v>0</v>
      </c>
      <c r="AP261" s="407">
        <v>0</v>
      </c>
      <c r="AQ261" s="408">
        <v>0</v>
      </c>
      <c r="AR261" s="407">
        <v>0</v>
      </c>
      <c r="AT261" s="406">
        <v>0</v>
      </c>
      <c r="AU261" s="407">
        <v>0</v>
      </c>
      <c r="AV261" s="408">
        <v>0</v>
      </c>
      <c r="AW261" s="407">
        <v>0</v>
      </c>
      <c r="AX261" s="408">
        <v>0</v>
      </c>
      <c r="AY261" s="407">
        <v>0</v>
      </c>
      <c r="AZ261" s="408">
        <v>0</v>
      </c>
      <c r="BA261" s="407">
        <v>0</v>
      </c>
      <c r="BB261" s="408">
        <v>0</v>
      </c>
      <c r="BC261" s="407">
        <v>0</v>
      </c>
    </row>
    <row r="262" spans="1:55" x14ac:dyDescent="0.35">
      <c r="A262" s="385" t="str" cm="1">
        <f t="array" ref="A262">IFERROR(_xlfn.IFS(AND(F262="Renta Variable",O262=1),IFERROR(MATCH(B262,[1]RV_Det!C:C,0),"Rev"),AND(J262="Corporativa",O262=1,I262="EM"),IFERROR(MATCH(B262,[1]RF_Corps!B:B,0),"Rev"),AND(F262="Alternativos",O262=1),IFERROR(MATCH(B262,[1]Rep4!C:C,0),"Rev")),"")</f>
        <v/>
      </c>
      <c r="B262" s="394" t="s">
        <v>1280</v>
      </c>
      <c r="C262" s="409" t="s">
        <v>1281</v>
      </c>
      <c r="D262" s="395" t="s">
        <v>1282</v>
      </c>
      <c r="E262" s="396" t="str">
        <f>IF(B262="","",INDEX([1]CatGlob!$S:$S,IFERROR(MATCH(MID(B262,7,1),[1]CatGlob!$R:$R,0),MATCH(MID(B262,1,2),[1]CatGlob!$R:$R,0))))</f>
        <v>DOL</v>
      </c>
      <c r="F262" s="397" t="s">
        <v>442</v>
      </c>
      <c r="G262" s="398" t="s">
        <v>610</v>
      </c>
      <c r="H262" s="399" t="s">
        <v>229</v>
      </c>
      <c r="I262" s="399" t="s">
        <v>328</v>
      </c>
      <c r="J262" s="399" t="s">
        <v>611</v>
      </c>
      <c r="K262" s="396" t="s">
        <v>1270</v>
      </c>
      <c r="L262" s="400" t="str">
        <f>IF(ISERROR(MATCH(M262,M$10:M261,0)),M262,"")</f>
        <v/>
      </c>
      <c r="M262" s="401" t="str">
        <f>IF(B262="","",IF(ISERROR(MATCH(F262&amp;"_"&amp;G262&amp;"_"&amp;H262&amp;"_"&amp;I262&amp;"_"&amp;J262&amp;IF(K262="","","_"&amp;K262),[1]CatGlob!$B:$B,0)),F262&amp;"_"&amp;G262&amp;"_"&amp;H262&amp;"_"&amp;I262&amp;"_"&amp;J262&amp;IF(K262="","","_"&amp;K262),INDEX([1]CatGlob!$C:$C,MATCH(F262&amp;"_"&amp;G262&amp;"_"&amp;H262&amp;"_"&amp;I262&amp;"_"&amp;J262&amp;IF(K262="","","_"&amp;K262),[1]CatGlob!$B:$B,0))))</f>
        <v>HCD_INT_DM_CORP_FMSL</v>
      </c>
      <c r="N262" s="402" t="str">
        <f t="shared" si="9"/>
        <v/>
      </c>
      <c r="O262" s="402" t="str">
        <f t="shared" si="8"/>
        <v/>
      </c>
      <c r="P262" s="401" t="str">
        <f>IF(LEN(B262)&gt;8,INDEX([1]CatGlob!$X:$X,MATCH(M262,[1]CatGlob!$W:$W,0)),"")</f>
        <v>DMSL</v>
      </c>
      <c r="Q262" s="403" t="str">
        <f>INDEX([1]CatGlob!P:P,MATCH(M262,[1]CatGlob!O:O,0))</f>
        <v>RFIG</v>
      </c>
      <c r="R262" s="403"/>
      <c r="S262" s="403" t="s">
        <v>1025</v>
      </c>
      <c r="T262" s="403" t="str">
        <f>INDEX([1]CatGlob!$D:$D,MATCH($M262,[1]CatGlob!$C:$C,0))</f>
        <v>RFI</v>
      </c>
      <c r="U262" s="403" t="s">
        <v>602</v>
      </c>
      <c r="V262" s="404" t="str">
        <f>INDEX([1]CatGlob!$F:$F,MATCH($M262,[1]CatGlob!$C:$C,0))</f>
        <v>RF_ETF</v>
      </c>
      <c r="W262" s="405"/>
      <c r="X262" s="406">
        <v>0</v>
      </c>
      <c r="Y262" s="407">
        <v>0</v>
      </c>
      <c r="Z262" s="408">
        <v>0</v>
      </c>
      <c r="AA262" s="407">
        <v>0</v>
      </c>
      <c r="AB262" s="408">
        <v>0</v>
      </c>
      <c r="AC262" s="407">
        <v>0</v>
      </c>
      <c r="AD262" s="408">
        <v>0</v>
      </c>
      <c r="AE262" s="407">
        <v>0</v>
      </c>
      <c r="AF262" s="408">
        <v>0</v>
      </c>
      <c r="AG262" s="407">
        <v>0</v>
      </c>
      <c r="AI262" s="406">
        <v>0</v>
      </c>
      <c r="AJ262" s="407">
        <v>0</v>
      </c>
      <c r="AK262" s="408">
        <v>0</v>
      </c>
      <c r="AL262" s="407">
        <v>0</v>
      </c>
      <c r="AM262" s="408">
        <v>0</v>
      </c>
      <c r="AN262" s="407">
        <v>0</v>
      </c>
      <c r="AO262" s="408">
        <v>0</v>
      </c>
      <c r="AP262" s="407">
        <v>0</v>
      </c>
      <c r="AQ262" s="408">
        <v>0</v>
      </c>
      <c r="AR262" s="407">
        <v>0</v>
      </c>
      <c r="AT262" s="406">
        <v>0</v>
      </c>
      <c r="AU262" s="407">
        <v>0</v>
      </c>
      <c r="AV262" s="408">
        <v>0</v>
      </c>
      <c r="AW262" s="407">
        <v>0</v>
      </c>
      <c r="AX262" s="408">
        <v>0</v>
      </c>
      <c r="AY262" s="407">
        <v>0</v>
      </c>
      <c r="AZ262" s="408">
        <v>0</v>
      </c>
      <c r="BA262" s="407">
        <v>0</v>
      </c>
      <c r="BB262" s="408">
        <v>0</v>
      </c>
      <c r="BC262" s="407">
        <v>0</v>
      </c>
    </row>
    <row r="263" spans="1:55" x14ac:dyDescent="0.35">
      <c r="A263" s="385" t="str" cm="1">
        <f t="array" ref="A263">IFERROR(_xlfn.IFS(AND(F263="Renta Variable",O263=1),IFERROR(MATCH(B263,[1]RV_Det!C:C,0),"Rev"),AND(J263="Corporativa",O263=1,I263="EM"),IFERROR(MATCH(B263,[1]RF_Corps!B:B,0),"Rev"),AND(F263="Alternativos",O263=1),IFERROR(MATCH(B263,[1]Rep4!C:C,0),"Rev")),"")</f>
        <v/>
      </c>
      <c r="B263" s="394" t="s">
        <v>1283</v>
      </c>
      <c r="C263" s="409" t="s">
        <v>1284</v>
      </c>
      <c r="D263" s="395" t="s">
        <v>1285</v>
      </c>
      <c r="E263" s="396" t="str">
        <f>IF(B263="","",INDEX([1]CatGlob!$S:$S,IFERROR(MATCH(MID(B263,7,1),[1]CatGlob!$R:$R,0),MATCH(MID(B263,1,2),[1]CatGlob!$R:$R,0))))</f>
        <v>DOL</v>
      </c>
      <c r="F263" s="397" t="s">
        <v>442</v>
      </c>
      <c r="G263" s="398" t="s">
        <v>610</v>
      </c>
      <c r="H263" s="399" t="s">
        <v>229</v>
      </c>
      <c r="I263" s="399" t="s">
        <v>328</v>
      </c>
      <c r="J263" s="399" t="s">
        <v>611</v>
      </c>
      <c r="K263" s="396" t="s">
        <v>1270</v>
      </c>
      <c r="L263" s="400" t="str">
        <f>IF(ISERROR(MATCH(M263,M$10:M262,0)),M263,"")</f>
        <v/>
      </c>
      <c r="M263" s="401" t="str">
        <f>IF(B263="","",IF(ISERROR(MATCH(F263&amp;"_"&amp;G263&amp;"_"&amp;H263&amp;"_"&amp;I263&amp;"_"&amp;J263&amp;IF(K263="","","_"&amp;K263),[1]CatGlob!$B:$B,0)),F263&amp;"_"&amp;G263&amp;"_"&amp;H263&amp;"_"&amp;I263&amp;"_"&amp;J263&amp;IF(K263="","","_"&amp;K263),INDEX([1]CatGlob!$C:$C,MATCH(F263&amp;"_"&amp;G263&amp;"_"&amp;H263&amp;"_"&amp;I263&amp;"_"&amp;J263&amp;IF(K263="","","_"&amp;K263),[1]CatGlob!$B:$B,0))))</f>
        <v>HCD_INT_DM_CORP_FMSL</v>
      </c>
      <c r="N263" s="402" t="str">
        <f t="shared" si="9"/>
        <v/>
      </c>
      <c r="O263" s="402" t="str">
        <f t="shared" si="8"/>
        <v/>
      </c>
      <c r="P263" s="401" t="str">
        <f>IF(LEN(B263)&gt;8,INDEX([1]CatGlob!$X:$X,MATCH(M263,[1]CatGlob!$W:$W,0)),"")</f>
        <v>DMSL</v>
      </c>
      <c r="Q263" s="403" t="str">
        <f>INDEX([1]CatGlob!P:P,MATCH(M263,[1]CatGlob!O:O,0))</f>
        <v>RFIG</v>
      </c>
      <c r="R263" s="403" t="s">
        <v>1017</v>
      </c>
      <c r="S263" s="403" t="s">
        <v>1018</v>
      </c>
      <c r="T263" s="403" t="str">
        <f>INDEX([1]CatGlob!$D:$D,MATCH($M263,[1]CatGlob!$C:$C,0))</f>
        <v>RFI</v>
      </c>
      <c r="U263" s="403" t="s">
        <v>602</v>
      </c>
      <c r="V263" s="404" t="str">
        <f>INDEX([1]CatGlob!$F:$F,MATCH($M263,[1]CatGlob!$C:$C,0))</f>
        <v>RF_ETF</v>
      </c>
      <c r="W263" s="405"/>
      <c r="X263" s="406">
        <v>0</v>
      </c>
      <c r="Y263" s="407">
        <v>0</v>
      </c>
      <c r="Z263" s="408">
        <v>0</v>
      </c>
      <c r="AA263" s="407">
        <v>0</v>
      </c>
      <c r="AB263" s="408">
        <v>0</v>
      </c>
      <c r="AC263" s="407">
        <v>0</v>
      </c>
      <c r="AD263" s="408">
        <v>0</v>
      </c>
      <c r="AE263" s="407">
        <v>0</v>
      </c>
      <c r="AF263" s="408">
        <v>0</v>
      </c>
      <c r="AG263" s="407">
        <v>0</v>
      </c>
      <c r="AI263" s="406">
        <v>0</v>
      </c>
      <c r="AJ263" s="407">
        <v>0</v>
      </c>
      <c r="AK263" s="408">
        <v>0</v>
      </c>
      <c r="AL263" s="407">
        <v>0</v>
      </c>
      <c r="AM263" s="408">
        <v>0</v>
      </c>
      <c r="AN263" s="407">
        <v>0</v>
      </c>
      <c r="AO263" s="408">
        <v>0</v>
      </c>
      <c r="AP263" s="407">
        <v>0</v>
      </c>
      <c r="AQ263" s="408">
        <v>0</v>
      </c>
      <c r="AR263" s="407">
        <v>0</v>
      </c>
      <c r="AT263" s="406">
        <v>0</v>
      </c>
      <c r="AU263" s="407">
        <v>0</v>
      </c>
      <c r="AV263" s="408">
        <v>0</v>
      </c>
      <c r="AW263" s="407">
        <v>0</v>
      </c>
      <c r="AX263" s="408">
        <v>0</v>
      </c>
      <c r="AY263" s="407">
        <v>0</v>
      </c>
      <c r="AZ263" s="408">
        <v>0</v>
      </c>
      <c r="BA263" s="407">
        <v>0</v>
      </c>
      <c r="BB263" s="408">
        <v>0</v>
      </c>
      <c r="BC263" s="407">
        <v>0</v>
      </c>
    </row>
    <row r="264" spans="1:55" x14ac:dyDescent="0.35">
      <c r="A264" s="385" t="str" cm="1">
        <f t="array" ref="A264">IFERROR(_xlfn.IFS(AND(F264="Renta Variable",O264=1),IFERROR(MATCH(B264,[1]RV_Det!C:C,0),"Rev"),AND(J264="Corporativa",O264=1,I264="EM"),IFERROR(MATCH(B264,[1]RF_Corps!B:B,0),"Rev"),AND(F264="Alternativos",O264=1),IFERROR(MATCH(B264,[1]Rep4!C:C,0),"Rev")),"")</f>
        <v/>
      </c>
      <c r="B264" s="394" t="s">
        <v>1286</v>
      </c>
      <c r="C264" s="409" t="s">
        <v>1287</v>
      </c>
      <c r="D264" s="395" t="s">
        <v>1288</v>
      </c>
      <c r="E264" s="396" t="str">
        <f>IF(B264="","",INDEX([1]CatGlob!$S:$S,IFERROR(MATCH(MID(B264,7,1),[1]CatGlob!$R:$R,0),MATCH(MID(B264,1,2),[1]CatGlob!$R:$R,0))))</f>
        <v>DOL</v>
      </c>
      <c r="F264" s="397" t="s">
        <v>442</v>
      </c>
      <c r="G264" s="398" t="s">
        <v>610</v>
      </c>
      <c r="H264" s="399" t="s">
        <v>229</v>
      </c>
      <c r="I264" s="399" t="s">
        <v>328</v>
      </c>
      <c r="J264" s="399" t="s">
        <v>611</v>
      </c>
      <c r="K264" s="396" t="s">
        <v>1270</v>
      </c>
      <c r="L264" s="400" t="str">
        <f>IF(ISERROR(MATCH(M264,M$10:M263,0)),M264,"")</f>
        <v/>
      </c>
      <c r="M264" s="401" t="str">
        <f>IF(B264="","",IF(ISERROR(MATCH(F264&amp;"_"&amp;G264&amp;"_"&amp;H264&amp;"_"&amp;I264&amp;"_"&amp;J264&amp;IF(K264="","","_"&amp;K264),[1]CatGlob!$B:$B,0)),F264&amp;"_"&amp;G264&amp;"_"&amp;H264&amp;"_"&amp;I264&amp;"_"&amp;J264&amp;IF(K264="","","_"&amp;K264),INDEX([1]CatGlob!$C:$C,MATCH(F264&amp;"_"&amp;G264&amp;"_"&amp;H264&amp;"_"&amp;I264&amp;"_"&amp;J264&amp;IF(K264="","","_"&amp;K264),[1]CatGlob!$B:$B,0))))</f>
        <v>HCD_INT_DM_CORP_FMSL</v>
      </c>
      <c r="N264" s="402" t="str">
        <f t="shared" si="9"/>
        <v/>
      </c>
      <c r="O264" s="402" t="str">
        <f t="shared" si="8"/>
        <v/>
      </c>
      <c r="P264" s="401" t="str">
        <f>IF(LEN(B264)&gt;8,INDEX([1]CatGlob!$X:$X,MATCH(M264,[1]CatGlob!$W:$W,0)),"")</f>
        <v>DMSL</v>
      </c>
      <c r="Q264" s="403" t="str">
        <f>INDEX([1]CatGlob!P:P,MATCH(M264,[1]CatGlob!O:O,0))</f>
        <v>RFIG</v>
      </c>
      <c r="R264" s="403" t="s">
        <v>1017</v>
      </c>
      <c r="S264" s="403" t="s">
        <v>1018</v>
      </c>
      <c r="T264" s="403" t="str">
        <f>INDEX([1]CatGlob!$D:$D,MATCH($M264,[1]CatGlob!$C:$C,0))</f>
        <v>RFI</v>
      </c>
      <c r="U264" s="403" t="s">
        <v>602</v>
      </c>
      <c r="V264" s="404" t="str">
        <f>INDEX([1]CatGlob!$F:$F,MATCH($M264,[1]CatGlob!$C:$C,0))</f>
        <v>RF_ETF</v>
      </c>
      <c r="W264" s="405"/>
      <c r="X264" s="406">
        <v>0</v>
      </c>
      <c r="Y264" s="407">
        <v>0</v>
      </c>
      <c r="Z264" s="408">
        <v>0</v>
      </c>
      <c r="AA264" s="407">
        <v>0</v>
      </c>
      <c r="AB264" s="408">
        <v>0</v>
      </c>
      <c r="AC264" s="407">
        <v>0</v>
      </c>
      <c r="AD264" s="408">
        <v>0</v>
      </c>
      <c r="AE264" s="407">
        <v>0</v>
      </c>
      <c r="AF264" s="408">
        <v>0</v>
      </c>
      <c r="AG264" s="407">
        <v>0</v>
      </c>
      <c r="AI264" s="406">
        <v>0</v>
      </c>
      <c r="AJ264" s="407">
        <v>0</v>
      </c>
      <c r="AK264" s="408">
        <v>0</v>
      </c>
      <c r="AL264" s="407">
        <v>0</v>
      </c>
      <c r="AM264" s="408">
        <v>0</v>
      </c>
      <c r="AN264" s="407">
        <v>0</v>
      </c>
      <c r="AO264" s="408">
        <v>0</v>
      </c>
      <c r="AP264" s="407">
        <v>0</v>
      </c>
      <c r="AQ264" s="408">
        <v>0</v>
      </c>
      <c r="AR264" s="407">
        <v>0</v>
      </c>
      <c r="AT264" s="406">
        <v>0</v>
      </c>
      <c r="AU264" s="407">
        <v>0</v>
      </c>
      <c r="AV264" s="408">
        <v>0</v>
      </c>
      <c r="AW264" s="407">
        <v>0</v>
      </c>
      <c r="AX264" s="408">
        <v>0</v>
      </c>
      <c r="AY264" s="407">
        <v>0</v>
      </c>
      <c r="AZ264" s="408">
        <v>0</v>
      </c>
      <c r="BA264" s="407">
        <v>0</v>
      </c>
      <c r="BB264" s="408">
        <v>0</v>
      </c>
      <c r="BC264" s="407">
        <v>0</v>
      </c>
    </row>
    <row r="265" spans="1:55" x14ac:dyDescent="0.35">
      <c r="A265" s="385" t="str" cm="1">
        <f t="array" ref="A265">IFERROR(_xlfn.IFS(AND(F265="Renta Variable",O265=1),IFERROR(MATCH(B265,[1]RV_Det!C:C,0),"Rev"),AND(J265="Corporativa",O265=1,I265="EM"),IFERROR(MATCH(B265,[1]RF_Corps!B:B,0),"Rev"),AND(F265="Alternativos",O265=1),IFERROR(MATCH(B265,[1]Rep4!C:C,0),"Rev")),"")</f>
        <v/>
      </c>
      <c r="B265" s="394" t="s">
        <v>1289</v>
      </c>
      <c r="C265" s="409" t="s">
        <v>1290</v>
      </c>
      <c r="D265" s="395" t="s">
        <v>1291</v>
      </c>
      <c r="E265" s="396" t="str">
        <f>IF(B265="","",INDEX([1]CatGlob!$S:$S,IFERROR(MATCH(MID(B265,7,1),[1]CatGlob!$R:$R,0),MATCH(MID(B265,1,2),[1]CatGlob!$R:$R,0))))</f>
        <v>GBP</v>
      </c>
      <c r="F265" s="397" t="s">
        <v>442</v>
      </c>
      <c r="G265" s="398" t="s">
        <v>610</v>
      </c>
      <c r="H265" s="399" t="s">
        <v>229</v>
      </c>
      <c r="I265" s="399" t="s">
        <v>328</v>
      </c>
      <c r="J265" s="418" t="s">
        <v>267</v>
      </c>
      <c r="K265" s="396" t="s">
        <v>1292</v>
      </c>
      <c r="L265" s="400" t="str">
        <f>IF(ISERROR(MATCH(M265,M$10:M264,0)),M265,"")</f>
        <v>HCD_INT_DM_GOB_UK</v>
      </c>
      <c r="M265" s="401" t="str">
        <f>IF(B265="","",IF(ISERROR(MATCH(F265&amp;"_"&amp;G265&amp;"_"&amp;H265&amp;"_"&amp;I265&amp;"_"&amp;J265&amp;IF(K265="","","_"&amp;K265),[1]CatGlob!$B:$B,0)),F265&amp;"_"&amp;G265&amp;"_"&amp;H265&amp;"_"&amp;I265&amp;"_"&amp;J265&amp;IF(K265="","","_"&amp;K265),INDEX([1]CatGlob!$C:$C,MATCH(F265&amp;"_"&amp;G265&amp;"_"&amp;H265&amp;"_"&amp;I265&amp;"_"&amp;J265&amp;IF(K265="","","_"&amp;K265),[1]CatGlob!$B:$B,0))))</f>
        <v>HCD_INT_DM_GOB_UK</v>
      </c>
      <c r="N265" s="402" t="str">
        <f t="shared" si="9"/>
        <v/>
      </c>
      <c r="O265" s="402" t="str">
        <f t="shared" si="8"/>
        <v/>
      </c>
      <c r="P265" s="401" t="e">
        <f>IF(LEN(B265)&gt;8,INDEX([1]CatGlob!$X:$X,MATCH(M265,[1]CatGlob!$W:$W,0)),"")</f>
        <v>#N/A</v>
      </c>
      <c r="Q265" s="403" t="str">
        <f>INDEX([1]CatGlob!P:P,MATCH(M265,[1]CatGlob!O:O,0))</f>
        <v>RFIG</v>
      </c>
      <c r="R265" s="403" t="s">
        <v>601</v>
      </c>
      <c r="S265" s="403" t="s">
        <v>601</v>
      </c>
      <c r="T265" s="403" t="str">
        <f>INDEX([1]CatGlob!$D:$D,MATCH($M265,[1]CatGlob!$C:$C,0))</f>
        <v>RFI</v>
      </c>
      <c r="U265" s="403" t="s">
        <v>1293</v>
      </c>
      <c r="V265" s="404" t="str">
        <f>INDEX([1]CatGlob!$F:$F,MATCH($M265,[1]CatGlob!$C:$C,0))</f>
        <v>RFI</v>
      </c>
      <c r="W265" s="405"/>
      <c r="X265" s="406">
        <v>0</v>
      </c>
      <c r="Y265" s="407">
        <v>0</v>
      </c>
      <c r="Z265" s="408">
        <v>0</v>
      </c>
      <c r="AA265" s="407">
        <v>0</v>
      </c>
      <c r="AB265" s="408">
        <v>0</v>
      </c>
      <c r="AC265" s="407">
        <v>0</v>
      </c>
      <c r="AD265" s="408">
        <v>0</v>
      </c>
      <c r="AE265" s="407">
        <v>0</v>
      </c>
      <c r="AF265" s="408">
        <v>0</v>
      </c>
      <c r="AG265" s="407">
        <v>0</v>
      </c>
      <c r="AI265" s="406">
        <v>0</v>
      </c>
      <c r="AJ265" s="407">
        <v>0</v>
      </c>
      <c r="AK265" s="408">
        <v>0</v>
      </c>
      <c r="AL265" s="407">
        <v>0</v>
      </c>
      <c r="AM265" s="408">
        <v>0</v>
      </c>
      <c r="AN265" s="407">
        <v>0</v>
      </c>
      <c r="AO265" s="408">
        <v>0</v>
      </c>
      <c r="AP265" s="407">
        <v>0</v>
      </c>
      <c r="AQ265" s="408">
        <v>0</v>
      </c>
      <c r="AR265" s="407">
        <v>0</v>
      </c>
      <c r="AT265" s="406">
        <v>0</v>
      </c>
      <c r="AU265" s="407">
        <v>0</v>
      </c>
      <c r="AV265" s="408">
        <v>0</v>
      </c>
      <c r="AW265" s="407">
        <v>0</v>
      </c>
      <c r="AX265" s="408">
        <v>0</v>
      </c>
      <c r="AY265" s="407">
        <v>0</v>
      </c>
      <c r="AZ265" s="408">
        <v>0</v>
      </c>
      <c r="BA265" s="407">
        <v>0</v>
      </c>
      <c r="BB265" s="408">
        <v>0</v>
      </c>
      <c r="BC265" s="407">
        <v>0</v>
      </c>
    </row>
    <row r="266" spans="1:55" x14ac:dyDescent="0.35">
      <c r="A266" s="385" t="str" cm="1">
        <f t="array" ref="A266">IFERROR(_xlfn.IFS(AND(F266="Renta Variable",O266=1),IFERROR(MATCH(B266,[1]RV_Det!C:C,0),"Rev"),AND(J266="Corporativa",O266=1,I266="EM"),IFERROR(MATCH(B266,[1]RF_Corps!B:B,0),"Rev"),AND(F266="Alternativos",O266=1),IFERROR(MATCH(B266,[1]Rep4!C:C,0),"Rev")),"")</f>
        <v/>
      </c>
      <c r="B266" s="394" t="s">
        <v>1294</v>
      </c>
      <c r="C266" s="409" t="s">
        <v>1295</v>
      </c>
      <c r="D266" s="395" t="s">
        <v>1291</v>
      </c>
      <c r="E266" s="396" t="str">
        <f>IF(B266="","",INDEX([1]CatGlob!$S:$S,IFERROR(MATCH(MID(B266,7,1),[1]CatGlob!$R:$R,0),MATCH(MID(B266,1,2),[1]CatGlob!$R:$R,0))))</f>
        <v>GBP</v>
      </c>
      <c r="F266" s="397" t="s">
        <v>442</v>
      </c>
      <c r="G266" s="398" t="s">
        <v>610</v>
      </c>
      <c r="H266" s="399" t="s">
        <v>229</v>
      </c>
      <c r="I266" s="399" t="s">
        <v>328</v>
      </c>
      <c r="J266" s="418" t="s">
        <v>267</v>
      </c>
      <c r="K266" s="396" t="s">
        <v>1292</v>
      </c>
      <c r="L266" s="400" t="str">
        <f>IF(ISERROR(MATCH(M266,M$10:M265,0)),M266,"")</f>
        <v/>
      </c>
      <c r="M266" s="401" t="str">
        <f>IF(B266="","",IF(ISERROR(MATCH(F266&amp;"_"&amp;G266&amp;"_"&amp;H266&amp;"_"&amp;I266&amp;"_"&amp;J266&amp;IF(K266="","","_"&amp;K266),[1]CatGlob!$B:$B,0)),F266&amp;"_"&amp;G266&amp;"_"&amp;H266&amp;"_"&amp;I266&amp;"_"&amp;J266&amp;IF(K266="","","_"&amp;K266),INDEX([1]CatGlob!$C:$C,MATCH(F266&amp;"_"&amp;G266&amp;"_"&amp;H266&amp;"_"&amp;I266&amp;"_"&amp;J266&amp;IF(K266="","","_"&amp;K266),[1]CatGlob!$B:$B,0))))</f>
        <v>HCD_INT_DM_GOB_UK</v>
      </c>
      <c r="N266" s="402" t="str">
        <f t="shared" si="9"/>
        <v/>
      </c>
      <c r="O266" s="402" t="str">
        <f t="shared" si="8"/>
        <v/>
      </c>
      <c r="P266" s="401" t="e">
        <f>IF(LEN(B266)&gt;8,INDEX([1]CatGlob!$X:$X,MATCH(M266,[1]CatGlob!$W:$W,0)),"")</f>
        <v>#N/A</v>
      </c>
      <c r="Q266" s="403" t="str">
        <f>INDEX([1]CatGlob!P:P,MATCH(M266,[1]CatGlob!O:O,0))</f>
        <v>RFIG</v>
      </c>
      <c r="R266" s="403" t="s">
        <v>601</v>
      </c>
      <c r="S266" s="403" t="s">
        <v>601</v>
      </c>
      <c r="T266" s="403" t="str">
        <f>INDEX([1]CatGlob!$D:$D,MATCH($M266,[1]CatGlob!$C:$C,0))</f>
        <v>RFI</v>
      </c>
      <c r="U266" s="403" t="s">
        <v>1293</v>
      </c>
      <c r="V266" s="404" t="str">
        <f>INDEX([1]CatGlob!$F:$F,MATCH($M266,[1]CatGlob!$C:$C,0))</f>
        <v>RFI</v>
      </c>
      <c r="W266" s="405"/>
      <c r="X266" s="406">
        <v>0</v>
      </c>
      <c r="Y266" s="407">
        <v>0</v>
      </c>
      <c r="Z266" s="408">
        <v>0</v>
      </c>
      <c r="AA266" s="407">
        <v>0</v>
      </c>
      <c r="AB266" s="408">
        <v>0</v>
      </c>
      <c r="AC266" s="407">
        <v>0</v>
      </c>
      <c r="AD266" s="408">
        <v>0</v>
      </c>
      <c r="AE266" s="407">
        <v>0</v>
      </c>
      <c r="AF266" s="408">
        <v>0</v>
      </c>
      <c r="AG266" s="407">
        <v>0</v>
      </c>
      <c r="AI266" s="406">
        <v>0</v>
      </c>
      <c r="AJ266" s="407">
        <v>0</v>
      </c>
      <c r="AK266" s="408">
        <v>0</v>
      </c>
      <c r="AL266" s="407">
        <v>0</v>
      </c>
      <c r="AM266" s="408">
        <v>0</v>
      </c>
      <c r="AN266" s="407">
        <v>0</v>
      </c>
      <c r="AO266" s="408">
        <v>0</v>
      </c>
      <c r="AP266" s="407">
        <v>0</v>
      </c>
      <c r="AQ266" s="408">
        <v>0</v>
      </c>
      <c r="AR266" s="407">
        <v>0</v>
      </c>
      <c r="AT266" s="406">
        <v>0</v>
      </c>
      <c r="AU266" s="407">
        <v>0</v>
      </c>
      <c r="AV266" s="408">
        <v>0</v>
      </c>
      <c r="AW266" s="407">
        <v>0</v>
      </c>
      <c r="AX266" s="408">
        <v>0</v>
      </c>
      <c r="AY266" s="407">
        <v>0</v>
      </c>
      <c r="AZ266" s="408">
        <v>0</v>
      </c>
      <c r="BA266" s="407">
        <v>0</v>
      </c>
      <c r="BB266" s="408">
        <v>0</v>
      </c>
      <c r="BC266" s="407">
        <v>0</v>
      </c>
    </row>
    <row r="267" spans="1:55" x14ac:dyDescent="0.35">
      <c r="A267" s="385" t="str" cm="1">
        <f t="array" ref="A267">IFERROR(_xlfn.IFS(AND(F267="Renta Variable",O267=1),IFERROR(MATCH(B267,[1]RV_Det!C:C,0),"Rev"),AND(J267="Corporativa",O267=1,I267="EM"),IFERROR(MATCH(B267,[1]RF_Corps!B:B,0),"Rev"),AND(F267="Alternativos",O267=1),IFERROR(MATCH(B267,[1]Rep4!C:C,0),"Rev")),"")</f>
        <v/>
      </c>
      <c r="B267" s="394" t="s">
        <v>1296</v>
      </c>
      <c r="C267" s="409" t="s">
        <v>1297</v>
      </c>
      <c r="D267" s="395" t="s">
        <v>1291</v>
      </c>
      <c r="E267" s="396" t="str">
        <f>IF(B267="","",INDEX([1]CatGlob!$S:$S,IFERROR(MATCH(MID(B267,7,1),[1]CatGlob!$R:$R,0),MATCH(MID(B267,1,2),[1]CatGlob!$R:$R,0))))</f>
        <v>GBP</v>
      </c>
      <c r="F267" s="397" t="s">
        <v>442</v>
      </c>
      <c r="G267" s="398" t="s">
        <v>610</v>
      </c>
      <c r="H267" s="399" t="s">
        <v>229</v>
      </c>
      <c r="I267" s="399" t="s">
        <v>328</v>
      </c>
      <c r="J267" s="418" t="s">
        <v>267</v>
      </c>
      <c r="K267" s="396" t="s">
        <v>1292</v>
      </c>
      <c r="L267" s="400" t="str">
        <f>IF(ISERROR(MATCH(M267,M$10:M266,0)),M267,"")</f>
        <v/>
      </c>
      <c r="M267" s="401" t="str">
        <f>IF(B267="","",IF(ISERROR(MATCH(F267&amp;"_"&amp;G267&amp;"_"&amp;H267&amp;"_"&amp;I267&amp;"_"&amp;J267&amp;IF(K267="","","_"&amp;K267),[1]CatGlob!$B:$B,0)),F267&amp;"_"&amp;G267&amp;"_"&amp;H267&amp;"_"&amp;I267&amp;"_"&amp;J267&amp;IF(K267="","","_"&amp;K267),INDEX([1]CatGlob!$C:$C,MATCH(F267&amp;"_"&amp;G267&amp;"_"&amp;H267&amp;"_"&amp;I267&amp;"_"&amp;J267&amp;IF(K267="","","_"&amp;K267),[1]CatGlob!$B:$B,0))))</f>
        <v>HCD_INT_DM_GOB_UK</v>
      </c>
      <c r="N267" s="402" t="str">
        <f t="shared" si="9"/>
        <v/>
      </c>
      <c r="O267" s="402" t="str">
        <f t="shared" ref="O267:O330" si="10">IF(SUM(ABS(AF267),ABS(AQ267),ABS(BB267))&lt;&gt;0,1,"")</f>
        <v/>
      </c>
      <c r="P267" s="401" t="e">
        <f>IF(LEN(B267)&gt;8,INDEX([1]CatGlob!$X:$X,MATCH(M267,[1]CatGlob!$W:$W,0)),"")</f>
        <v>#N/A</v>
      </c>
      <c r="Q267" s="403" t="str">
        <f>INDEX([1]CatGlob!P:P,MATCH(M267,[1]CatGlob!O:O,0))</f>
        <v>RFIG</v>
      </c>
      <c r="R267" s="403" t="s">
        <v>601</v>
      </c>
      <c r="S267" s="403" t="s">
        <v>601</v>
      </c>
      <c r="T267" s="403" t="str">
        <f>INDEX([1]CatGlob!$D:$D,MATCH($M267,[1]CatGlob!$C:$C,0))</f>
        <v>RFI</v>
      </c>
      <c r="U267" s="403" t="s">
        <v>1293</v>
      </c>
      <c r="V267" s="404" t="str">
        <f>INDEX([1]CatGlob!$F:$F,MATCH($M267,[1]CatGlob!$C:$C,0))</f>
        <v>RFI</v>
      </c>
      <c r="W267" s="405"/>
      <c r="X267" s="406">
        <v>0</v>
      </c>
      <c r="Y267" s="407">
        <v>0</v>
      </c>
      <c r="Z267" s="408">
        <v>0</v>
      </c>
      <c r="AA267" s="407">
        <v>0</v>
      </c>
      <c r="AB267" s="408">
        <v>0</v>
      </c>
      <c r="AC267" s="407">
        <v>0</v>
      </c>
      <c r="AD267" s="408">
        <v>0</v>
      </c>
      <c r="AE267" s="407">
        <v>0</v>
      </c>
      <c r="AF267" s="408">
        <v>0</v>
      </c>
      <c r="AG267" s="407">
        <v>0</v>
      </c>
      <c r="AI267" s="406">
        <v>0</v>
      </c>
      <c r="AJ267" s="407">
        <v>0</v>
      </c>
      <c r="AK267" s="408">
        <v>0</v>
      </c>
      <c r="AL267" s="407">
        <v>0</v>
      </c>
      <c r="AM267" s="408">
        <v>0</v>
      </c>
      <c r="AN267" s="407">
        <v>0</v>
      </c>
      <c r="AO267" s="408">
        <v>0</v>
      </c>
      <c r="AP267" s="407">
        <v>0</v>
      </c>
      <c r="AQ267" s="408">
        <v>0</v>
      </c>
      <c r="AR267" s="407">
        <v>0</v>
      </c>
      <c r="AT267" s="406">
        <v>0</v>
      </c>
      <c r="AU267" s="407">
        <v>0</v>
      </c>
      <c r="AV267" s="408">
        <v>0</v>
      </c>
      <c r="AW267" s="407">
        <v>0</v>
      </c>
      <c r="AX267" s="408">
        <v>0</v>
      </c>
      <c r="AY267" s="407">
        <v>0</v>
      </c>
      <c r="AZ267" s="408">
        <v>0</v>
      </c>
      <c r="BA267" s="407">
        <v>0</v>
      </c>
      <c r="BB267" s="408">
        <v>0</v>
      </c>
      <c r="BC267" s="407">
        <v>0</v>
      </c>
    </row>
    <row r="268" spans="1:55" x14ac:dyDescent="0.35">
      <c r="A268" s="385" t="str" cm="1">
        <f t="array" ref="A268">IFERROR(_xlfn.IFS(AND(F268="Renta Variable",O268=1),IFERROR(MATCH(B268,[1]RV_Det!C:C,0),"Rev"),AND(J268="Corporativa",O268=1,I268="EM"),IFERROR(MATCH(B268,[1]RF_Corps!B:B,0),"Rev"),AND(F268="Alternativos",O268=1),IFERROR(MATCH(B268,[1]Rep4!C:C,0),"Rev")),"")</f>
        <v/>
      </c>
      <c r="B268" s="394" t="s">
        <v>1298</v>
      </c>
      <c r="C268" s="409" t="s">
        <v>1299</v>
      </c>
      <c r="D268" s="395" t="s">
        <v>1291</v>
      </c>
      <c r="E268" s="396" t="str">
        <f>IF(B268="","",INDEX([1]CatGlob!$S:$S,IFERROR(MATCH(MID(B268,7,1),[1]CatGlob!$R:$R,0),MATCH(MID(B268,1,2),[1]CatGlob!$R:$R,0))))</f>
        <v>GBP</v>
      </c>
      <c r="F268" s="397" t="s">
        <v>442</v>
      </c>
      <c r="G268" s="398" t="s">
        <v>610</v>
      </c>
      <c r="H268" s="399" t="s">
        <v>229</v>
      </c>
      <c r="I268" s="399" t="s">
        <v>328</v>
      </c>
      <c r="J268" s="418" t="s">
        <v>267</v>
      </c>
      <c r="K268" s="396" t="s">
        <v>1292</v>
      </c>
      <c r="L268" s="400" t="str">
        <f>IF(ISERROR(MATCH(M268,M$10:M267,0)),M268,"")</f>
        <v/>
      </c>
      <c r="M268" s="401" t="str">
        <f>IF(B268="","",IF(ISERROR(MATCH(F268&amp;"_"&amp;G268&amp;"_"&amp;H268&amp;"_"&amp;I268&amp;"_"&amp;J268&amp;IF(K268="","","_"&amp;K268),[1]CatGlob!$B:$B,0)),F268&amp;"_"&amp;G268&amp;"_"&amp;H268&amp;"_"&amp;I268&amp;"_"&amp;J268&amp;IF(K268="","","_"&amp;K268),INDEX([1]CatGlob!$C:$C,MATCH(F268&amp;"_"&amp;G268&amp;"_"&amp;H268&amp;"_"&amp;I268&amp;"_"&amp;J268&amp;IF(K268="","","_"&amp;K268),[1]CatGlob!$B:$B,0))))</f>
        <v>HCD_INT_DM_GOB_UK</v>
      </c>
      <c r="N268" s="402" t="str">
        <f t="shared" si="9"/>
        <v/>
      </c>
      <c r="O268" s="402" t="str">
        <f t="shared" si="10"/>
        <v/>
      </c>
      <c r="P268" s="401" t="e">
        <f>IF(LEN(B268)&gt;8,INDEX([1]CatGlob!$X:$X,MATCH(M268,[1]CatGlob!$W:$W,0)),"")</f>
        <v>#N/A</v>
      </c>
      <c r="Q268" s="403" t="str">
        <f>INDEX([1]CatGlob!P:P,MATCH(M268,[1]CatGlob!O:O,0))</f>
        <v>RFIG</v>
      </c>
      <c r="R268" s="403" t="s">
        <v>601</v>
      </c>
      <c r="S268" s="403" t="s">
        <v>601</v>
      </c>
      <c r="T268" s="403" t="str">
        <f>INDEX([1]CatGlob!$D:$D,MATCH($M268,[1]CatGlob!$C:$C,0))</f>
        <v>RFI</v>
      </c>
      <c r="U268" s="403" t="s">
        <v>1293</v>
      </c>
      <c r="V268" s="404" t="str">
        <f>INDEX([1]CatGlob!$F:$F,MATCH($M268,[1]CatGlob!$C:$C,0))</f>
        <v>RFI</v>
      </c>
      <c r="W268" s="405"/>
      <c r="X268" s="406">
        <v>0</v>
      </c>
      <c r="Y268" s="407">
        <v>0</v>
      </c>
      <c r="Z268" s="408">
        <v>0</v>
      </c>
      <c r="AA268" s="407">
        <v>0</v>
      </c>
      <c r="AB268" s="408">
        <v>0</v>
      </c>
      <c r="AC268" s="407">
        <v>0</v>
      </c>
      <c r="AD268" s="408">
        <v>0</v>
      </c>
      <c r="AE268" s="407">
        <v>0</v>
      </c>
      <c r="AF268" s="408">
        <v>0</v>
      </c>
      <c r="AG268" s="407">
        <v>0</v>
      </c>
      <c r="AI268" s="406">
        <v>0</v>
      </c>
      <c r="AJ268" s="407">
        <v>0</v>
      </c>
      <c r="AK268" s="408">
        <v>0</v>
      </c>
      <c r="AL268" s="407">
        <v>0</v>
      </c>
      <c r="AM268" s="408">
        <v>0</v>
      </c>
      <c r="AN268" s="407">
        <v>0</v>
      </c>
      <c r="AO268" s="408">
        <v>0</v>
      </c>
      <c r="AP268" s="407">
        <v>0</v>
      </c>
      <c r="AQ268" s="408">
        <v>0</v>
      </c>
      <c r="AR268" s="407">
        <v>0</v>
      </c>
      <c r="AT268" s="406">
        <v>0</v>
      </c>
      <c r="AU268" s="407">
        <v>0</v>
      </c>
      <c r="AV268" s="408">
        <v>0</v>
      </c>
      <c r="AW268" s="407">
        <v>0</v>
      </c>
      <c r="AX268" s="408">
        <v>0</v>
      </c>
      <c r="AY268" s="407">
        <v>0</v>
      </c>
      <c r="AZ268" s="408">
        <v>0</v>
      </c>
      <c r="BA268" s="407">
        <v>0</v>
      </c>
      <c r="BB268" s="408">
        <v>0</v>
      </c>
      <c r="BC268" s="407">
        <v>0</v>
      </c>
    </row>
    <row r="269" spans="1:55" x14ac:dyDescent="0.35">
      <c r="A269" s="385" t="str" cm="1">
        <f t="array" ref="A269">IFERROR(_xlfn.IFS(AND(F269="Renta Variable",O269=1),IFERROR(MATCH(B269,[1]RV_Det!C:C,0),"Rev"),AND(J269="Corporativa",O269=1,I269="EM"),IFERROR(MATCH(B269,[1]RF_Corps!B:B,0),"Rev"),AND(F269="Alternativos",O269=1),IFERROR(MATCH(B269,[1]Rep4!C:C,0),"Rev")),"")</f>
        <v/>
      </c>
      <c r="B269" s="394" t="s">
        <v>1300</v>
      </c>
      <c r="C269" s="409" t="s">
        <v>1301</v>
      </c>
      <c r="D269" s="395" t="s">
        <v>1302</v>
      </c>
      <c r="E269" s="396" t="str">
        <f>IF(B269="","",INDEX([1]CatGlob!$S:$S,IFERROR(MATCH(MID(B269,7,1),[1]CatGlob!$R:$R,0),MATCH(MID(B269,1,2),[1]CatGlob!$R:$R,0))))</f>
        <v>AUD</v>
      </c>
      <c r="F269" s="397" t="s">
        <v>442</v>
      </c>
      <c r="G269" s="398" t="s">
        <v>610</v>
      </c>
      <c r="H269" s="399" t="s">
        <v>229</v>
      </c>
      <c r="I269" s="399" t="s">
        <v>328</v>
      </c>
      <c r="J269" s="418" t="s">
        <v>267</v>
      </c>
      <c r="K269" s="396" t="s">
        <v>1303</v>
      </c>
      <c r="L269" s="400" t="str">
        <f>IF(ISERROR(MATCH(M269,M$10:M268,0)),M269,"")</f>
        <v>HCD_INT_DM_GOB_AUS</v>
      </c>
      <c r="M269" s="401" t="str">
        <f>IF(B269="","",IF(ISERROR(MATCH(F269&amp;"_"&amp;G269&amp;"_"&amp;H269&amp;"_"&amp;I269&amp;"_"&amp;J269&amp;IF(K269="","","_"&amp;K269),[1]CatGlob!$B:$B,0)),F269&amp;"_"&amp;G269&amp;"_"&amp;H269&amp;"_"&amp;I269&amp;"_"&amp;J269&amp;IF(K269="","","_"&amp;K269),INDEX([1]CatGlob!$C:$C,MATCH(F269&amp;"_"&amp;G269&amp;"_"&amp;H269&amp;"_"&amp;I269&amp;"_"&amp;J269&amp;IF(K269="","","_"&amp;K269),[1]CatGlob!$B:$B,0))))</f>
        <v>HCD_INT_DM_GOB_AUS</v>
      </c>
      <c r="N269" s="402" t="str">
        <f t="shared" si="9"/>
        <v/>
      </c>
      <c r="O269" s="402" t="str">
        <f t="shared" si="10"/>
        <v/>
      </c>
      <c r="P269" s="401" t="str">
        <f>IF(LEN(B269)&gt;8,INDEX([1]CatGlob!$X:$X,MATCH(M269,[1]CatGlob!$W:$W,0)),"")</f>
        <v>DMS</v>
      </c>
      <c r="Q269" s="403" t="str">
        <f>INDEX([1]CatGlob!P:P,MATCH(M269,[1]CatGlob!O:O,0))</f>
        <v>RFIG</v>
      </c>
      <c r="R269" s="403" t="s">
        <v>601</v>
      </c>
      <c r="S269" s="403" t="s">
        <v>601</v>
      </c>
      <c r="T269" s="403" t="str">
        <f>INDEX([1]CatGlob!$D:$D,MATCH($M269,[1]CatGlob!$C:$C,0))</f>
        <v>RFI</v>
      </c>
      <c r="U269" s="403" t="s">
        <v>1293</v>
      </c>
      <c r="V269" s="404" t="str">
        <f>INDEX([1]CatGlob!$F:$F,MATCH($M269,[1]CatGlob!$C:$C,0))</f>
        <v>RFI</v>
      </c>
      <c r="W269" s="405"/>
      <c r="X269" s="406">
        <v>0</v>
      </c>
      <c r="Y269" s="407">
        <v>0</v>
      </c>
      <c r="Z269" s="408">
        <v>0</v>
      </c>
      <c r="AA269" s="407">
        <v>0</v>
      </c>
      <c r="AB269" s="408">
        <v>0</v>
      </c>
      <c r="AC269" s="407">
        <v>0</v>
      </c>
      <c r="AD269" s="408">
        <v>0</v>
      </c>
      <c r="AE269" s="407">
        <v>0</v>
      </c>
      <c r="AF269" s="408">
        <v>0</v>
      </c>
      <c r="AG269" s="407">
        <v>0</v>
      </c>
      <c r="AI269" s="406">
        <v>0</v>
      </c>
      <c r="AJ269" s="407">
        <v>0</v>
      </c>
      <c r="AK269" s="408">
        <v>0</v>
      </c>
      <c r="AL269" s="407">
        <v>0</v>
      </c>
      <c r="AM269" s="408">
        <v>0</v>
      </c>
      <c r="AN269" s="407">
        <v>0</v>
      </c>
      <c r="AO269" s="408">
        <v>0</v>
      </c>
      <c r="AP269" s="407">
        <v>0</v>
      </c>
      <c r="AQ269" s="408">
        <v>0</v>
      </c>
      <c r="AR269" s="407">
        <v>0</v>
      </c>
      <c r="AT269" s="406">
        <v>0</v>
      </c>
      <c r="AU269" s="407">
        <v>0</v>
      </c>
      <c r="AV269" s="408">
        <v>0</v>
      </c>
      <c r="AW269" s="407">
        <v>0</v>
      </c>
      <c r="AX269" s="408">
        <v>0</v>
      </c>
      <c r="AY269" s="407">
        <v>0</v>
      </c>
      <c r="AZ269" s="408">
        <v>0</v>
      </c>
      <c r="BA269" s="407">
        <v>0</v>
      </c>
      <c r="BB269" s="408">
        <v>0</v>
      </c>
      <c r="BC269" s="407">
        <v>0</v>
      </c>
    </row>
    <row r="270" spans="1:55" x14ac:dyDescent="0.35">
      <c r="A270" s="385" t="str" cm="1">
        <f t="array" ref="A270">IFERROR(_xlfn.IFS(AND(F270="Renta Variable",O270=1),IFERROR(MATCH(B270,[1]RV_Det!C:C,0),"Rev"),AND(J270="Corporativa",O270=1,I270="EM"),IFERROR(MATCH(B270,[1]RF_Corps!B:B,0),"Rev"),AND(F270="Alternativos",O270=1),IFERROR(MATCH(B270,[1]Rep4!C:C,0),"Rev")),"")</f>
        <v/>
      </c>
      <c r="B270" s="394" t="s">
        <v>1304</v>
      </c>
      <c r="C270" s="409" t="s">
        <v>1305</v>
      </c>
      <c r="D270" s="395" t="s">
        <v>1302</v>
      </c>
      <c r="E270" s="396" t="str">
        <f>IF(B270="","",INDEX([1]CatGlob!$S:$S,IFERROR(MATCH(MID(B270,7,1),[1]CatGlob!$R:$R,0),MATCH(MID(B270,1,2),[1]CatGlob!$R:$R,0))))</f>
        <v>AUD</v>
      </c>
      <c r="F270" s="397" t="s">
        <v>442</v>
      </c>
      <c r="G270" s="398" t="s">
        <v>610</v>
      </c>
      <c r="H270" s="399" t="s">
        <v>229</v>
      </c>
      <c r="I270" s="399" t="s">
        <v>328</v>
      </c>
      <c r="J270" s="418" t="s">
        <v>267</v>
      </c>
      <c r="K270" s="396" t="s">
        <v>1303</v>
      </c>
      <c r="L270" s="400" t="str">
        <f>IF(ISERROR(MATCH(M270,M$10:M269,0)),M270,"")</f>
        <v/>
      </c>
      <c r="M270" s="401" t="str">
        <f>IF(B270="","",IF(ISERROR(MATCH(F270&amp;"_"&amp;G270&amp;"_"&amp;H270&amp;"_"&amp;I270&amp;"_"&amp;J270&amp;IF(K270="","","_"&amp;K270),[1]CatGlob!$B:$B,0)),F270&amp;"_"&amp;G270&amp;"_"&amp;H270&amp;"_"&amp;I270&amp;"_"&amp;J270&amp;IF(K270="","","_"&amp;K270),INDEX([1]CatGlob!$C:$C,MATCH(F270&amp;"_"&amp;G270&amp;"_"&amp;H270&amp;"_"&amp;I270&amp;"_"&amp;J270&amp;IF(K270="","","_"&amp;K270),[1]CatGlob!$B:$B,0))))</f>
        <v>HCD_INT_DM_GOB_AUS</v>
      </c>
      <c r="N270" s="402" t="str">
        <f t="shared" ref="N270:N333" si="11">+IF(AND(F270="Renta Fija",SUM(ABS(AF270),ABS(AQ270),ABS(BB270))&lt;&gt;0),IF(GG270&lt;&gt;0,"","rev"),"")</f>
        <v/>
      </c>
      <c r="O270" s="402" t="str">
        <f t="shared" si="10"/>
        <v/>
      </c>
      <c r="P270" s="401" t="str">
        <f>IF(LEN(B270)&gt;8,INDEX([1]CatGlob!$X:$X,MATCH(M270,[1]CatGlob!$W:$W,0)),"")</f>
        <v>DMS</v>
      </c>
      <c r="Q270" s="403" t="str">
        <f>INDEX([1]CatGlob!P:P,MATCH(M270,[1]CatGlob!O:O,0))</f>
        <v>RFIG</v>
      </c>
      <c r="R270" s="403" t="s">
        <v>601</v>
      </c>
      <c r="S270" s="403" t="s">
        <v>601</v>
      </c>
      <c r="T270" s="403" t="str">
        <f>INDEX([1]CatGlob!$D:$D,MATCH($M270,[1]CatGlob!$C:$C,0))</f>
        <v>RFI</v>
      </c>
      <c r="U270" s="403" t="s">
        <v>1293</v>
      </c>
      <c r="V270" s="404" t="str">
        <f>INDEX([1]CatGlob!$F:$F,MATCH($M270,[1]CatGlob!$C:$C,0))</f>
        <v>RFI</v>
      </c>
      <c r="W270" s="405"/>
      <c r="X270" s="406">
        <v>0</v>
      </c>
      <c r="Y270" s="407">
        <v>0</v>
      </c>
      <c r="Z270" s="408">
        <v>0</v>
      </c>
      <c r="AA270" s="407">
        <v>0</v>
      </c>
      <c r="AB270" s="408">
        <v>0</v>
      </c>
      <c r="AC270" s="407">
        <v>0</v>
      </c>
      <c r="AD270" s="408">
        <v>0</v>
      </c>
      <c r="AE270" s="407">
        <v>0</v>
      </c>
      <c r="AF270" s="408">
        <v>0</v>
      </c>
      <c r="AG270" s="407">
        <v>0</v>
      </c>
      <c r="AI270" s="406">
        <v>0</v>
      </c>
      <c r="AJ270" s="407">
        <v>0</v>
      </c>
      <c r="AK270" s="408">
        <v>0</v>
      </c>
      <c r="AL270" s="407">
        <v>0</v>
      </c>
      <c r="AM270" s="408">
        <v>0</v>
      </c>
      <c r="AN270" s="407">
        <v>0</v>
      </c>
      <c r="AO270" s="408">
        <v>0</v>
      </c>
      <c r="AP270" s="407">
        <v>0</v>
      </c>
      <c r="AQ270" s="408">
        <v>0</v>
      </c>
      <c r="AR270" s="407">
        <v>0</v>
      </c>
      <c r="AT270" s="406">
        <v>0</v>
      </c>
      <c r="AU270" s="407">
        <v>0</v>
      </c>
      <c r="AV270" s="408">
        <v>0</v>
      </c>
      <c r="AW270" s="407">
        <v>0</v>
      </c>
      <c r="AX270" s="408">
        <v>0</v>
      </c>
      <c r="AY270" s="407">
        <v>0</v>
      </c>
      <c r="AZ270" s="408">
        <v>0</v>
      </c>
      <c r="BA270" s="407">
        <v>0</v>
      </c>
      <c r="BB270" s="408">
        <v>0</v>
      </c>
      <c r="BC270" s="407">
        <v>0</v>
      </c>
    </row>
    <row r="271" spans="1:55" x14ac:dyDescent="0.35">
      <c r="A271" s="385" t="str" cm="1">
        <f t="array" ref="A271">IFERROR(_xlfn.IFS(AND(F271="Renta Variable",O271=1),IFERROR(MATCH(B271,[1]RV_Det!C:C,0),"Rev"),AND(J271="Corporativa",O271=1,I271="EM"),IFERROR(MATCH(B271,[1]RF_Corps!B:B,0),"Rev"),AND(F271="Alternativos",O271=1),IFERROR(MATCH(B271,[1]Rep4!C:C,0),"Rev")),"")</f>
        <v/>
      </c>
      <c r="B271" s="394" t="s">
        <v>1306</v>
      </c>
      <c r="C271" s="409" t="s">
        <v>1307</v>
      </c>
      <c r="D271" s="395" t="s">
        <v>1302</v>
      </c>
      <c r="E271" s="396" t="str">
        <f>IF(B271="","",INDEX([1]CatGlob!$S:$S,IFERROR(MATCH(MID(B271,7,1),[1]CatGlob!$R:$R,0),MATCH(MID(B271,1,2),[1]CatGlob!$R:$R,0))))</f>
        <v>AUD</v>
      </c>
      <c r="F271" s="397" t="s">
        <v>442</v>
      </c>
      <c r="G271" s="398" t="s">
        <v>610</v>
      </c>
      <c r="H271" s="399" t="s">
        <v>229</v>
      </c>
      <c r="I271" s="399" t="s">
        <v>328</v>
      </c>
      <c r="J271" s="418" t="s">
        <v>267</v>
      </c>
      <c r="K271" s="396" t="s">
        <v>1303</v>
      </c>
      <c r="L271" s="400" t="str">
        <f>IF(ISERROR(MATCH(M271,M$10:M270,0)),M271,"")</f>
        <v/>
      </c>
      <c r="M271" s="401" t="str">
        <f>IF(B271="","",IF(ISERROR(MATCH(F271&amp;"_"&amp;G271&amp;"_"&amp;H271&amp;"_"&amp;I271&amp;"_"&amp;J271&amp;IF(K271="","","_"&amp;K271),[1]CatGlob!$B:$B,0)),F271&amp;"_"&amp;G271&amp;"_"&amp;H271&amp;"_"&amp;I271&amp;"_"&amp;J271&amp;IF(K271="","","_"&amp;K271),INDEX([1]CatGlob!$C:$C,MATCH(F271&amp;"_"&amp;G271&amp;"_"&amp;H271&amp;"_"&amp;I271&amp;"_"&amp;J271&amp;IF(K271="","","_"&amp;K271),[1]CatGlob!$B:$B,0))))</f>
        <v>HCD_INT_DM_GOB_AUS</v>
      </c>
      <c r="N271" s="402" t="str">
        <f t="shared" si="11"/>
        <v/>
      </c>
      <c r="O271" s="402" t="str">
        <f t="shared" si="10"/>
        <v/>
      </c>
      <c r="P271" s="401" t="str">
        <f>IF(LEN(B271)&gt;8,INDEX([1]CatGlob!$X:$X,MATCH(M271,[1]CatGlob!$W:$W,0)),"")</f>
        <v>DMS</v>
      </c>
      <c r="Q271" s="403" t="str">
        <f>INDEX([1]CatGlob!P:P,MATCH(M271,[1]CatGlob!O:O,0))</f>
        <v>RFIG</v>
      </c>
      <c r="R271" s="403" t="s">
        <v>601</v>
      </c>
      <c r="S271" s="403" t="s">
        <v>601</v>
      </c>
      <c r="T271" s="403" t="str">
        <f>INDEX([1]CatGlob!$D:$D,MATCH($M271,[1]CatGlob!$C:$C,0))</f>
        <v>RFI</v>
      </c>
      <c r="U271" s="403" t="s">
        <v>1293</v>
      </c>
      <c r="V271" s="404" t="str">
        <f>INDEX([1]CatGlob!$F:$F,MATCH($M271,[1]CatGlob!$C:$C,0))</f>
        <v>RFI</v>
      </c>
      <c r="W271" s="405"/>
      <c r="X271" s="406">
        <v>0</v>
      </c>
      <c r="Y271" s="407">
        <v>0</v>
      </c>
      <c r="Z271" s="408">
        <v>0</v>
      </c>
      <c r="AA271" s="407">
        <v>0</v>
      </c>
      <c r="AB271" s="408">
        <v>0</v>
      </c>
      <c r="AC271" s="407">
        <v>0</v>
      </c>
      <c r="AD271" s="408">
        <v>0</v>
      </c>
      <c r="AE271" s="407">
        <v>0</v>
      </c>
      <c r="AF271" s="408">
        <v>0</v>
      </c>
      <c r="AG271" s="407">
        <v>0</v>
      </c>
      <c r="AI271" s="406">
        <v>0</v>
      </c>
      <c r="AJ271" s="407">
        <v>0</v>
      </c>
      <c r="AK271" s="408">
        <v>0</v>
      </c>
      <c r="AL271" s="407">
        <v>0</v>
      </c>
      <c r="AM271" s="408">
        <v>0</v>
      </c>
      <c r="AN271" s="407">
        <v>0</v>
      </c>
      <c r="AO271" s="408">
        <v>0</v>
      </c>
      <c r="AP271" s="407">
        <v>0</v>
      </c>
      <c r="AQ271" s="408">
        <v>0</v>
      </c>
      <c r="AR271" s="407">
        <v>0</v>
      </c>
      <c r="AT271" s="406">
        <v>0</v>
      </c>
      <c r="AU271" s="407">
        <v>0</v>
      </c>
      <c r="AV271" s="408">
        <v>0</v>
      </c>
      <c r="AW271" s="407">
        <v>0</v>
      </c>
      <c r="AX271" s="408">
        <v>0</v>
      </c>
      <c r="AY271" s="407">
        <v>0</v>
      </c>
      <c r="AZ271" s="408">
        <v>0</v>
      </c>
      <c r="BA271" s="407">
        <v>0</v>
      </c>
      <c r="BB271" s="408">
        <v>0</v>
      </c>
      <c r="BC271" s="407">
        <v>0</v>
      </c>
    </row>
    <row r="272" spans="1:55" x14ac:dyDescent="0.35">
      <c r="A272" s="385" t="str" cm="1">
        <f t="array" ref="A272">IFERROR(_xlfn.IFS(AND(F272="Renta Variable",O272=1),IFERROR(MATCH(B272,[1]RV_Det!C:C,0),"Rev"),AND(J272="Corporativa",O272=1,I272="EM"),IFERROR(MATCH(B272,[1]RF_Corps!B:B,0),"Rev"),AND(F272="Alternativos",O272=1),IFERROR(MATCH(B272,[1]Rep4!C:C,0),"Rev")),"")</f>
        <v/>
      </c>
      <c r="B272" s="394" t="s">
        <v>1308</v>
      </c>
      <c r="C272" s="409" t="s">
        <v>1309</v>
      </c>
      <c r="D272" s="395" t="s">
        <v>1302</v>
      </c>
      <c r="E272" s="396" t="str">
        <f>IF(B272="","",INDEX([1]CatGlob!$S:$S,IFERROR(MATCH(MID(B272,7,1),[1]CatGlob!$R:$R,0),MATCH(MID(B272,1,2),[1]CatGlob!$R:$R,0))))</f>
        <v>AUD</v>
      </c>
      <c r="F272" s="397" t="s">
        <v>442</v>
      </c>
      <c r="G272" s="398" t="s">
        <v>610</v>
      </c>
      <c r="H272" s="399" t="s">
        <v>229</v>
      </c>
      <c r="I272" s="399" t="s">
        <v>328</v>
      </c>
      <c r="J272" s="418" t="s">
        <v>267</v>
      </c>
      <c r="K272" s="396" t="s">
        <v>1303</v>
      </c>
      <c r="L272" s="400" t="str">
        <f>IF(ISERROR(MATCH(M272,M$10:M271,0)),M272,"")</f>
        <v/>
      </c>
      <c r="M272" s="401" t="str">
        <f>IF(B272="","",IF(ISERROR(MATCH(F272&amp;"_"&amp;G272&amp;"_"&amp;H272&amp;"_"&amp;I272&amp;"_"&amp;J272&amp;IF(K272="","","_"&amp;K272),[1]CatGlob!$B:$B,0)),F272&amp;"_"&amp;G272&amp;"_"&amp;H272&amp;"_"&amp;I272&amp;"_"&amp;J272&amp;IF(K272="","","_"&amp;K272),INDEX([1]CatGlob!$C:$C,MATCH(F272&amp;"_"&amp;G272&amp;"_"&amp;H272&amp;"_"&amp;I272&amp;"_"&amp;J272&amp;IF(K272="","","_"&amp;K272),[1]CatGlob!$B:$B,0))))</f>
        <v>HCD_INT_DM_GOB_AUS</v>
      </c>
      <c r="N272" s="402" t="str">
        <f t="shared" si="11"/>
        <v/>
      </c>
      <c r="O272" s="402" t="str">
        <f t="shared" si="10"/>
        <v/>
      </c>
      <c r="P272" s="401" t="str">
        <f>IF(LEN(B272)&gt;8,INDEX([1]CatGlob!$X:$X,MATCH(M272,[1]CatGlob!$W:$W,0)),"")</f>
        <v>DMS</v>
      </c>
      <c r="Q272" s="403" t="str">
        <f>INDEX([1]CatGlob!P:P,MATCH(M272,[1]CatGlob!O:O,0))</f>
        <v>RFIG</v>
      </c>
      <c r="R272" s="403" t="s">
        <v>601</v>
      </c>
      <c r="S272" s="403" t="s">
        <v>601</v>
      </c>
      <c r="T272" s="403" t="str">
        <f>INDEX([1]CatGlob!$D:$D,MATCH($M272,[1]CatGlob!$C:$C,0))</f>
        <v>RFI</v>
      </c>
      <c r="U272" s="403" t="s">
        <v>1293</v>
      </c>
      <c r="V272" s="404" t="str">
        <f>INDEX([1]CatGlob!$F:$F,MATCH($M272,[1]CatGlob!$C:$C,0))</f>
        <v>RFI</v>
      </c>
      <c r="W272" s="405"/>
      <c r="X272" s="406">
        <v>0</v>
      </c>
      <c r="Y272" s="407">
        <v>0</v>
      </c>
      <c r="Z272" s="408">
        <v>0</v>
      </c>
      <c r="AA272" s="407">
        <v>0</v>
      </c>
      <c r="AB272" s="408">
        <v>0</v>
      </c>
      <c r="AC272" s="407">
        <v>0</v>
      </c>
      <c r="AD272" s="408">
        <v>0</v>
      </c>
      <c r="AE272" s="407">
        <v>0</v>
      </c>
      <c r="AF272" s="408">
        <v>0</v>
      </c>
      <c r="AG272" s="407">
        <v>0</v>
      </c>
      <c r="AI272" s="406">
        <v>0</v>
      </c>
      <c r="AJ272" s="407">
        <v>0</v>
      </c>
      <c r="AK272" s="408">
        <v>0</v>
      </c>
      <c r="AL272" s="407">
        <v>0</v>
      </c>
      <c r="AM272" s="408">
        <v>0</v>
      </c>
      <c r="AN272" s="407">
        <v>0</v>
      </c>
      <c r="AO272" s="408">
        <v>0</v>
      </c>
      <c r="AP272" s="407">
        <v>0</v>
      </c>
      <c r="AQ272" s="408">
        <v>0</v>
      </c>
      <c r="AR272" s="407">
        <v>0</v>
      </c>
      <c r="AT272" s="406">
        <v>0</v>
      </c>
      <c r="AU272" s="407">
        <v>0</v>
      </c>
      <c r="AV272" s="408">
        <v>0</v>
      </c>
      <c r="AW272" s="407">
        <v>0</v>
      </c>
      <c r="AX272" s="408">
        <v>0</v>
      </c>
      <c r="AY272" s="407">
        <v>0</v>
      </c>
      <c r="AZ272" s="408">
        <v>0</v>
      </c>
      <c r="BA272" s="407">
        <v>0</v>
      </c>
      <c r="BB272" s="408">
        <v>0</v>
      </c>
      <c r="BC272" s="407">
        <v>0</v>
      </c>
    </row>
    <row r="273" spans="1:55" x14ac:dyDescent="0.35">
      <c r="A273" s="385" t="str" cm="1">
        <f t="array" ref="A273">IFERROR(_xlfn.IFS(AND(F273="Renta Variable",O273=1),IFERROR(MATCH(B273,[1]RV_Det!C:C,0),"Rev"),AND(J273="Corporativa",O273=1,I273="EM"),IFERROR(MATCH(B273,[1]RF_Corps!B:B,0),"Rev"),AND(F273="Alternativos",O273=1),IFERROR(MATCH(B273,[1]Rep4!C:C,0),"Rev")),"")</f>
        <v/>
      </c>
      <c r="B273" s="394" t="s">
        <v>1310</v>
      </c>
      <c r="C273" s="409" t="s">
        <v>1311</v>
      </c>
      <c r="D273" s="395" t="s">
        <v>1302</v>
      </c>
      <c r="E273" s="396" t="str">
        <f>IF(B273="","",INDEX([1]CatGlob!$S:$S,IFERROR(MATCH(MID(B273,7,1),[1]CatGlob!$R:$R,0),MATCH(MID(B273,1,2),[1]CatGlob!$R:$R,0))))</f>
        <v>AUD</v>
      </c>
      <c r="F273" s="397" t="s">
        <v>442</v>
      </c>
      <c r="G273" s="398" t="s">
        <v>610</v>
      </c>
      <c r="H273" s="399" t="s">
        <v>229</v>
      </c>
      <c r="I273" s="399" t="s">
        <v>328</v>
      </c>
      <c r="J273" s="418" t="s">
        <v>267</v>
      </c>
      <c r="K273" s="396" t="s">
        <v>1303</v>
      </c>
      <c r="L273" s="400" t="str">
        <f>IF(ISERROR(MATCH(M273,M$10:M272,0)),M273,"")</f>
        <v/>
      </c>
      <c r="M273" s="401" t="str">
        <f>IF(B273="","",IF(ISERROR(MATCH(F273&amp;"_"&amp;G273&amp;"_"&amp;H273&amp;"_"&amp;I273&amp;"_"&amp;J273&amp;IF(K273="","","_"&amp;K273),[1]CatGlob!$B:$B,0)),F273&amp;"_"&amp;G273&amp;"_"&amp;H273&amp;"_"&amp;I273&amp;"_"&amp;J273&amp;IF(K273="","","_"&amp;K273),INDEX([1]CatGlob!$C:$C,MATCH(F273&amp;"_"&amp;G273&amp;"_"&amp;H273&amp;"_"&amp;I273&amp;"_"&amp;J273&amp;IF(K273="","","_"&amp;K273),[1]CatGlob!$B:$B,0))))</f>
        <v>HCD_INT_DM_GOB_AUS</v>
      </c>
      <c r="N273" s="402" t="str">
        <f t="shared" si="11"/>
        <v/>
      </c>
      <c r="O273" s="402" t="str">
        <f t="shared" si="10"/>
        <v/>
      </c>
      <c r="P273" s="401" t="str">
        <f>IF(LEN(B273)&gt;8,INDEX([1]CatGlob!$X:$X,MATCH(M273,[1]CatGlob!$W:$W,0)),"")</f>
        <v>DMS</v>
      </c>
      <c r="Q273" s="403" t="str">
        <f>INDEX([1]CatGlob!P:P,MATCH(M273,[1]CatGlob!O:O,0))</f>
        <v>RFIG</v>
      </c>
      <c r="R273" s="403" t="s">
        <v>601</v>
      </c>
      <c r="S273" s="403" t="s">
        <v>601</v>
      </c>
      <c r="T273" s="403" t="str">
        <f>INDEX([1]CatGlob!$D:$D,MATCH($M273,[1]CatGlob!$C:$C,0))</f>
        <v>RFI</v>
      </c>
      <c r="U273" s="403" t="s">
        <v>1293</v>
      </c>
      <c r="V273" s="404" t="str">
        <f>INDEX([1]CatGlob!$F:$F,MATCH($M273,[1]CatGlob!$C:$C,0))</f>
        <v>RFI</v>
      </c>
      <c r="W273" s="405"/>
      <c r="X273" s="406">
        <v>0</v>
      </c>
      <c r="Y273" s="407">
        <v>0</v>
      </c>
      <c r="Z273" s="408">
        <v>0</v>
      </c>
      <c r="AA273" s="407">
        <v>0</v>
      </c>
      <c r="AB273" s="408">
        <v>0</v>
      </c>
      <c r="AC273" s="407">
        <v>0</v>
      </c>
      <c r="AD273" s="408">
        <v>0</v>
      </c>
      <c r="AE273" s="407">
        <v>0</v>
      </c>
      <c r="AF273" s="408">
        <v>0</v>
      </c>
      <c r="AG273" s="407">
        <v>0</v>
      </c>
      <c r="AI273" s="406">
        <v>0</v>
      </c>
      <c r="AJ273" s="407">
        <v>0</v>
      </c>
      <c r="AK273" s="408">
        <v>0</v>
      </c>
      <c r="AL273" s="407">
        <v>0</v>
      </c>
      <c r="AM273" s="408">
        <v>0</v>
      </c>
      <c r="AN273" s="407">
        <v>0</v>
      </c>
      <c r="AO273" s="408">
        <v>0</v>
      </c>
      <c r="AP273" s="407">
        <v>0</v>
      </c>
      <c r="AQ273" s="408">
        <v>0</v>
      </c>
      <c r="AR273" s="407">
        <v>0</v>
      </c>
      <c r="AT273" s="406">
        <v>0</v>
      </c>
      <c r="AU273" s="407">
        <v>0</v>
      </c>
      <c r="AV273" s="408">
        <v>0</v>
      </c>
      <c r="AW273" s="407">
        <v>0</v>
      </c>
      <c r="AX273" s="408">
        <v>0</v>
      </c>
      <c r="AY273" s="407">
        <v>0</v>
      </c>
      <c r="AZ273" s="408">
        <v>0</v>
      </c>
      <c r="BA273" s="407">
        <v>0</v>
      </c>
      <c r="BB273" s="408">
        <v>0</v>
      </c>
      <c r="BC273" s="407">
        <v>0</v>
      </c>
    </row>
    <row r="274" spans="1:55" x14ac:dyDescent="0.35">
      <c r="A274" s="385" t="str" cm="1">
        <f t="array" ref="A274">IFERROR(_xlfn.IFS(AND(F274="Renta Variable",O274=1),IFERROR(MATCH(B274,[1]RV_Det!C:C,0),"Rev"),AND(J274="Corporativa",O274=1,I274="EM"),IFERROR(MATCH(B274,[1]RF_Corps!B:B,0),"Rev"),AND(F274="Alternativos",O274=1),IFERROR(MATCH(B274,[1]Rep4!C:C,0),"Rev")),"")</f>
        <v/>
      </c>
      <c r="B274" s="394" t="s">
        <v>1312</v>
      </c>
      <c r="C274" s="409" t="s">
        <v>1313</v>
      </c>
      <c r="D274" s="395" t="s">
        <v>1302</v>
      </c>
      <c r="E274" s="396" t="str">
        <f>IF(B274="","",INDEX([1]CatGlob!$S:$S,IFERROR(MATCH(MID(B274,7,1),[1]CatGlob!$R:$R,0),MATCH(MID(B274,1,2),[1]CatGlob!$R:$R,0))))</f>
        <v>AUD</v>
      </c>
      <c r="F274" s="397" t="s">
        <v>442</v>
      </c>
      <c r="G274" s="398" t="s">
        <v>610</v>
      </c>
      <c r="H274" s="399" t="s">
        <v>229</v>
      </c>
      <c r="I274" s="399" t="s">
        <v>328</v>
      </c>
      <c r="J274" s="418" t="s">
        <v>267</v>
      </c>
      <c r="K274" s="396" t="s">
        <v>1303</v>
      </c>
      <c r="L274" s="400" t="str">
        <f>IF(ISERROR(MATCH(M274,M$10:M273,0)),M274,"")</f>
        <v/>
      </c>
      <c r="M274" s="401" t="str">
        <f>IF(B274="","",IF(ISERROR(MATCH(F274&amp;"_"&amp;G274&amp;"_"&amp;H274&amp;"_"&amp;I274&amp;"_"&amp;J274&amp;IF(K274="","","_"&amp;K274),[1]CatGlob!$B:$B,0)),F274&amp;"_"&amp;G274&amp;"_"&amp;H274&amp;"_"&amp;I274&amp;"_"&amp;J274&amp;IF(K274="","","_"&amp;K274),INDEX([1]CatGlob!$C:$C,MATCH(F274&amp;"_"&amp;G274&amp;"_"&amp;H274&amp;"_"&amp;I274&amp;"_"&amp;J274&amp;IF(K274="","","_"&amp;K274),[1]CatGlob!$B:$B,0))))</f>
        <v>HCD_INT_DM_GOB_AUS</v>
      </c>
      <c r="N274" s="402" t="str">
        <f t="shared" si="11"/>
        <v/>
      </c>
      <c r="O274" s="402" t="str">
        <f t="shared" si="10"/>
        <v/>
      </c>
      <c r="P274" s="401" t="str">
        <f>IF(LEN(B274)&gt;8,INDEX([1]CatGlob!$X:$X,MATCH(M274,[1]CatGlob!$W:$W,0)),"")</f>
        <v>DMS</v>
      </c>
      <c r="Q274" s="403" t="str">
        <f>INDEX([1]CatGlob!P:P,MATCH(M274,[1]CatGlob!O:O,0))</f>
        <v>RFIG</v>
      </c>
      <c r="R274" s="403" t="s">
        <v>601</v>
      </c>
      <c r="S274" s="403" t="s">
        <v>601</v>
      </c>
      <c r="T274" s="403" t="str">
        <f>INDEX([1]CatGlob!$D:$D,MATCH($M274,[1]CatGlob!$C:$C,0))</f>
        <v>RFI</v>
      </c>
      <c r="U274" s="403" t="s">
        <v>1293</v>
      </c>
      <c r="V274" s="404" t="str">
        <f>INDEX([1]CatGlob!$F:$F,MATCH($M274,[1]CatGlob!$C:$C,0))</f>
        <v>RFI</v>
      </c>
      <c r="W274" s="405"/>
      <c r="X274" s="406">
        <v>0</v>
      </c>
      <c r="Y274" s="407">
        <v>0</v>
      </c>
      <c r="Z274" s="408">
        <v>0</v>
      </c>
      <c r="AA274" s="407">
        <v>0</v>
      </c>
      <c r="AB274" s="408">
        <v>0</v>
      </c>
      <c r="AC274" s="407">
        <v>0</v>
      </c>
      <c r="AD274" s="408">
        <v>0</v>
      </c>
      <c r="AE274" s="407">
        <v>0</v>
      </c>
      <c r="AF274" s="408">
        <v>0</v>
      </c>
      <c r="AG274" s="407">
        <v>0</v>
      </c>
      <c r="AI274" s="406">
        <v>0</v>
      </c>
      <c r="AJ274" s="407">
        <v>0</v>
      </c>
      <c r="AK274" s="408">
        <v>0</v>
      </c>
      <c r="AL274" s="407">
        <v>0</v>
      </c>
      <c r="AM274" s="408">
        <v>0</v>
      </c>
      <c r="AN274" s="407">
        <v>0</v>
      </c>
      <c r="AO274" s="408">
        <v>0</v>
      </c>
      <c r="AP274" s="407">
        <v>0</v>
      </c>
      <c r="AQ274" s="408">
        <v>0</v>
      </c>
      <c r="AR274" s="407">
        <v>0</v>
      </c>
      <c r="AT274" s="406">
        <v>0</v>
      </c>
      <c r="AU274" s="407">
        <v>0</v>
      </c>
      <c r="AV274" s="408">
        <v>0</v>
      </c>
      <c r="AW274" s="407">
        <v>0</v>
      </c>
      <c r="AX274" s="408">
        <v>0</v>
      </c>
      <c r="AY274" s="407">
        <v>0</v>
      </c>
      <c r="AZ274" s="408">
        <v>0</v>
      </c>
      <c r="BA274" s="407">
        <v>0</v>
      </c>
      <c r="BB274" s="408">
        <v>0</v>
      </c>
      <c r="BC274" s="407">
        <v>0</v>
      </c>
    </row>
    <row r="275" spans="1:55" x14ac:dyDescent="0.35">
      <c r="A275" s="385" t="str" cm="1">
        <f t="array" ref="A275">IFERROR(_xlfn.IFS(AND(F275="Renta Variable",O275=1),IFERROR(MATCH(B275,[1]RV_Det!C:C,0),"Rev"),AND(J275="Corporativa",O275=1,I275="EM"),IFERROR(MATCH(B275,[1]RF_Corps!B:B,0),"Rev"),AND(F275="Alternativos",O275=1),IFERROR(MATCH(B275,[1]Rep4!C:C,0),"Rev")),"")</f>
        <v/>
      </c>
      <c r="B275" s="394" t="s">
        <v>1314</v>
      </c>
      <c r="C275" s="409" t="s">
        <v>1315</v>
      </c>
      <c r="D275" s="395" t="s">
        <v>1302</v>
      </c>
      <c r="E275" s="396" t="str">
        <f>IF(B275="","",INDEX([1]CatGlob!$S:$S,IFERROR(MATCH(MID(B275,7,1),[1]CatGlob!$R:$R,0),MATCH(MID(B275,1,2),[1]CatGlob!$R:$R,0))))</f>
        <v>AUD</v>
      </c>
      <c r="F275" s="397" t="s">
        <v>442</v>
      </c>
      <c r="G275" s="398" t="s">
        <v>610</v>
      </c>
      <c r="H275" s="399" t="s">
        <v>229</v>
      </c>
      <c r="I275" s="399" t="s">
        <v>328</v>
      </c>
      <c r="J275" s="418" t="s">
        <v>267</v>
      </c>
      <c r="K275" s="396" t="s">
        <v>1303</v>
      </c>
      <c r="L275" s="400" t="str">
        <f>IF(ISERROR(MATCH(M275,M$10:M274,0)),M275,"")</f>
        <v/>
      </c>
      <c r="M275" s="401" t="str">
        <f>IF(B275="","",IF(ISERROR(MATCH(F275&amp;"_"&amp;G275&amp;"_"&amp;H275&amp;"_"&amp;I275&amp;"_"&amp;J275&amp;IF(K275="","","_"&amp;K275),[1]CatGlob!$B:$B,0)),F275&amp;"_"&amp;G275&amp;"_"&amp;H275&amp;"_"&amp;I275&amp;"_"&amp;J275&amp;IF(K275="","","_"&amp;K275),INDEX([1]CatGlob!$C:$C,MATCH(F275&amp;"_"&amp;G275&amp;"_"&amp;H275&amp;"_"&amp;I275&amp;"_"&amp;J275&amp;IF(K275="","","_"&amp;K275),[1]CatGlob!$B:$B,0))))</f>
        <v>HCD_INT_DM_GOB_AUS</v>
      </c>
      <c r="N275" s="402" t="str">
        <f t="shared" si="11"/>
        <v/>
      </c>
      <c r="O275" s="402" t="str">
        <f t="shared" si="10"/>
        <v/>
      </c>
      <c r="P275" s="401" t="str">
        <f>IF(LEN(B275)&gt;8,INDEX([1]CatGlob!$X:$X,MATCH(M275,[1]CatGlob!$W:$W,0)),"")</f>
        <v>DMS</v>
      </c>
      <c r="Q275" s="403" t="str">
        <f>INDEX([1]CatGlob!P:P,MATCH(M275,[1]CatGlob!O:O,0))</f>
        <v>RFIG</v>
      </c>
      <c r="R275" s="403" t="s">
        <v>601</v>
      </c>
      <c r="S275" s="403" t="s">
        <v>601</v>
      </c>
      <c r="T275" s="403" t="str">
        <f>INDEX([1]CatGlob!$D:$D,MATCH($M275,[1]CatGlob!$C:$C,0))</f>
        <v>RFI</v>
      </c>
      <c r="U275" s="403" t="s">
        <v>1293</v>
      </c>
      <c r="V275" s="404" t="str">
        <f>INDEX([1]CatGlob!$F:$F,MATCH($M275,[1]CatGlob!$C:$C,0))</f>
        <v>RFI</v>
      </c>
      <c r="W275" s="405"/>
      <c r="X275" s="406">
        <v>0</v>
      </c>
      <c r="Y275" s="407">
        <v>0</v>
      </c>
      <c r="Z275" s="408">
        <v>0</v>
      </c>
      <c r="AA275" s="407">
        <v>0</v>
      </c>
      <c r="AB275" s="408">
        <v>0</v>
      </c>
      <c r="AC275" s="407">
        <v>0</v>
      </c>
      <c r="AD275" s="408">
        <v>0</v>
      </c>
      <c r="AE275" s="407">
        <v>0</v>
      </c>
      <c r="AF275" s="408">
        <v>0</v>
      </c>
      <c r="AG275" s="407">
        <v>0</v>
      </c>
      <c r="AI275" s="406">
        <v>0</v>
      </c>
      <c r="AJ275" s="407">
        <v>0</v>
      </c>
      <c r="AK275" s="408">
        <v>0</v>
      </c>
      <c r="AL275" s="407">
        <v>0</v>
      </c>
      <c r="AM275" s="408">
        <v>0</v>
      </c>
      <c r="AN275" s="407">
        <v>0</v>
      </c>
      <c r="AO275" s="408">
        <v>0</v>
      </c>
      <c r="AP275" s="407">
        <v>0</v>
      </c>
      <c r="AQ275" s="408">
        <v>0</v>
      </c>
      <c r="AR275" s="407">
        <v>0</v>
      </c>
      <c r="AT275" s="406">
        <v>0</v>
      </c>
      <c r="AU275" s="407">
        <v>0</v>
      </c>
      <c r="AV275" s="408">
        <v>0</v>
      </c>
      <c r="AW275" s="407">
        <v>0</v>
      </c>
      <c r="AX275" s="408">
        <v>0</v>
      </c>
      <c r="AY275" s="407">
        <v>0</v>
      </c>
      <c r="AZ275" s="408">
        <v>0</v>
      </c>
      <c r="BA275" s="407">
        <v>0</v>
      </c>
      <c r="BB275" s="408">
        <v>0</v>
      </c>
      <c r="BC275" s="407">
        <v>0</v>
      </c>
    </row>
    <row r="276" spans="1:55" x14ac:dyDescent="0.35">
      <c r="A276" s="385" t="str" cm="1">
        <f t="array" ref="A276">IFERROR(_xlfn.IFS(AND(F276="Renta Variable",O276=1),IFERROR(MATCH(B276,[1]RV_Det!C:C,0),"Rev"),AND(J276="Corporativa",O276=1,I276="EM"),IFERROR(MATCH(B276,[1]RF_Corps!B:B,0),"Rev"),AND(F276="Alternativos",O276=1),IFERROR(MATCH(B276,[1]Rep4!C:C,0),"Rev")),"")</f>
        <v/>
      </c>
      <c r="B276" s="394" t="s">
        <v>1316</v>
      </c>
      <c r="C276" s="409" t="s">
        <v>1317</v>
      </c>
      <c r="D276" s="395" t="s">
        <v>1318</v>
      </c>
      <c r="E276" s="396" t="str">
        <f>IF(B276="","",INDEX([1]CatGlob!$S:$S,IFERROR(MATCH(MID(B276,7,1),[1]CatGlob!$R:$R,0),MATCH(MID(B276,1,2),[1]CatGlob!$R:$R,0))))</f>
        <v>CAD</v>
      </c>
      <c r="F276" s="397" t="s">
        <v>442</v>
      </c>
      <c r="G276" s="398" t="s">
        <v>610</v>
      </c>
      <c r="H276" s="399" t="s">
        <v>229</v>
      </c>
      <c r="I276" s="399" t="s">
        <v>328</v>
      </c>
      <c r="J276" s="418" t="s">
        <v>267</v>
      </c>
      <c r="K276" s="396" t="s">
        <v>1319</v>
      </c>
      <c r="L276" s="400" t="str">
        <f>IF(ISERROR(MATCH(M276,M$10:M275,0)),M276,"")</f>
        <v>HCD_INT_DM_GOB_CAN</v>
      </c>
      <c r="M276" s="401" t="str">
        <f>IF(B276="","",IF(ISERROR(MATCH(F276&amp;"_"&amp;G276&amp;"_"&amp;H276&amp;"_"&amp;I276&amp;"_"&amp;J276&amp;IF(K276="","","_"&amp;K276),[1]CatGlob!$B:$B,0)),F276&amp;"_"&amp;G276&amp;"_"&amp;H276&amp;"_"&amp;I276&amp;"_"&amp;J276&amp;IF(K276="","","_"&amp;K276),INDEX([1]CatGlob!$C:$C,MATCH(F276&amp;"_"&amp;G276&amp;"_"&amp;H276&amp;"_"&amp;I276&amp;"_"&amp;J276&amp;IF(K276="","","_"&amp;K276),[1]CatGlob!$B:$B,0))))</f>
        <v>HCD_INT_DM_GOB_CAN</v>
      </c>
      <c r="N276" s="402" t="str">
        <f t="shared" si="11"/>
        <v/>
      </c>
      <c r="O276" s="402" t="str">
        <f t="shared" si="10"/>
        <v/>
      </c>
      <c r="P276" s="401" t="str">
        <f>IF(LEN(B276)&gt;8,INDEX([1]CatGlob!$X:$X,MATCH(M276,[1]CatGlob!$W:$W,0)),"")</f>
        <v>DMS</v>
      </c>
      <c r="Q276" s="403" t="str">
        <f>INDEX([1]CatGlob!P:P,MATCH(M276,[1]CatGlob!O:O,0))</f>
        <v>RFIG</v>
      </c>
      <c r="R276" s="403" t="s">
        <v>601</v>
      </c>
      <c r="S276" s="403" t="s">
        <v>601</v>
      </c>
      <c r="T276" s="403" t="str">
        <f>INDEX([1]CatGlob!$D:$D,MATCH($M276,[1]CatGlob!$C:$C,0))</f>
        <v>RFI</v>
      </c>
      <c r="U276" s="403" t="s">
        <v>1293</v>
      </c>
      <c r="V276" s="404" t="str">
        <f>INDEX([1]CatGlob!$F:$F,MATCH($M276,[1]CatGlob!$C:$C,0))</f>
        <v>RFI</v>
      </c>
      <c r="W276" s="405"/>
      <c r="X276" s="406">
        <v>0</v>
      </c>
      <c r="Y276" s="407">
        <v>0</v>
      </c>
      <c r="Z276" s="408">
        <v>0</v>
      </c>
      <c r="AA276" s="407">
        <v>0</v>
      </c>
      <c r="AB276" s="408">
        <v>0</v>
      </c>
      <c r="AC276" s="407">
        <v>0</v>
      </c>
      <c r="AD276" s="408">
        <v>0</v>
      </c>
      <c r="AE276" s="407">
        <v>0</v>
      </c>
      <c r="AF276" s="408">
        <v>0</v>
      </c>
      <c r="AG276" s="407">
        <v>0</v>
      </c>
      <c r="AI276" s="406">
        <v>0</v>
      </c>
      <c r="AJ276" s="407">
        <v>0</v>
      </c>
      <c r="AK276" s="408">
        <v>0</v>
      </c>
      <c r="AL276" s="407">
        <v>0</v>
      </c>
      <c r="AM276" s="408">
        <v>0</v>
      </c>
      <c r="AN276" s="407">
        <v>0</v>
      </c>
      <c r="AO276" s="408">
        <v>0</v>
      </c>
      <c r="AP276" s="407">
        <v>0</v>
      </c>
      <c r="AQ276" s="408">
        <v>0</v>
      </c>
      <c r="AR276" s="407">
        <v>0</v>
      </c>
      <c r="AT276" s="406">
        <v>0</v>
      </c>
      <c r="AU276" s="407">
        <v>0</v>
      </c>
      <c r="AV276" s="408">
        <v>0</v>
      </c>
      <c r="AW276" s="407">
        <v>0</v>
      </c>
      <c r="AX276" s="408">
        <v>0</v>
      </c>
      <c r="AY276" s="407">
        <v>0</v>
      </c>
      <c r="AZ276" s="408">
        <v>0</v>
      </c>
      <c r="BA276" s="407">
        <v>0</v>
      </c>
      <c r="BB276" s="408">
        <v>0</v>
      </c>
      <c r="BC276" s="407">
        <v>0</v>
      </c>
    </row>
    <row r="277" spans="1:55" x14ac:dyDescent="0.35">
      <c r="A277" s="385" t="str" cm="1">
        <f t="array" ref="A277">IFERROR(_xlfn.IFS(AND(F277="Renta Variable",O277=1),IFERROR(MATCH(B277,[1]RV_Det!C:C,0),"Rev"),AND(J277="Corporativa",O277=1,I277="EM"),IFERROR(MATCH(B277,[1]RF_Corps!B:B,0),"Rev"),AND(F277="Alternativos",O277=1),IFERROR(MATCH(B277,[1]Rep4!C:C,0),"Rev")),"")</f>
        <v/>
      </c>
      <c r="B277" s="394" t="s">
        <v>1320</v>
      </c>
      <c r="C277" s="409" t="s">
        <v>1321</v>
      </c>
      <c r="D277" s="395" t="s">
        <v>1318</v>
      </c>
      <c r="E277" s="396" t="str">
        <f>IF(B277="","",INDEX([1]CatGlob!$S:$S,IFERROR(MATCH(MID(B277,7,1),[1]CatGlob!$R:$R,0),MATCH(MID(B277,1,2),[1]CatGlob!$R:$R,0))))</f>
        <v>CAD</v>
      </c>
      <c r="F277" s="397" t="s">
        <v>442</v>
      </c>
      <c r="G277" s="398" t="s">
        <v>610</v>
      </c>
      <c r="H277" s="399" t="s">
        <v>229</v>
      </c>
      <c r="I277" s="399" t="s">
        <v>328</v>
      </c>
      <c r="J277" s="418" t="s">
        <v>267</v>
      </c>
      <c r="K277" s="396" t="s">
        <v>1319</v>
      </c>
      <c r="L277" s="400" t="str">
        <f>IF(ISERROR(MATCH(M277,M$10:M276,0)),M277,"")</f>
        <v/>
      </c>
      <c r="M277" s="401" t="str">
        <f>IF(B277="","",IF(ISERROR(MATCH(F277&amp;"_"&amp;G277&amp;"_"&amp;H277&amp;"_"&amp;I277&amp;"_"&amp;J277&amp;IF(K277="","","_"&amp;K277),[1]CatGlob!$B:$B,0)),F277&amp;"_"&amp;G277&amp;"_"&amp;H277&amp;"_"&amp;I277&amp;"_"&amp;J277&amp;IF(K277="","","_"&amp;K277),INDEX([1]CatGlob!$C:$C,MATCH(F277&amp;"_"&amp;G277&amp;"_"&amp;H277&amp;"_"&amp;I277&amp;"_"&amp;J277&amp;IF(K277="","","_"&amp;K277),[1]CatGlob!$B:$B,0))))</f>
        <v>HCD_INT_DM_GOB_CAN</v>
      </c>
      <c r="N277" s="402" t="str">
        <f t="shared" si="11"/>
        <v/>
      </c>
      <c r="O277" s="402" t="str">
        <f t="shared" si="10"/>
        <v/>
      </c>
      <c r="P277" s="401" t="str">
        <f>IF(LEN(B277)&gt;8,INDEX([1]CatGlob!$X:$X,MATCH(M277,[1]CatGlob!$W:$W,0)),"")</f>
        <v>DMS</v>
      </c>
      <c r="Q277" s="403" t="str">
        <f>INDEX([1]CatGlob!P:P,MATCH(M277,[1]CatGlob!O:O,0))</f>
        <v>RFIG</v>
      </c>
      <c r="R277" s="403" t="s">
        <v>601</v>
      </c>
      <c r="S277" s="403" t="s">
        <v>601</v>
      </c>
      <c r="T277" s="403" t="str">
        <f>INDEX([1]CatGlob!$D:$D,MATCH($M277,[1]CatGlob!$C:$C,0))</f>
        <v>RFI</v>
      </c>
      <c r="U277" s="403" t="s">
        <v>1293</v>
      </c>
      <c r="V277" s="404" t="str">
        <f>INDEX([1]CatGlob!$F:$F,MATCH($M277,[1]CatGlob!$C:$C,0))</f>
        <v>RFI</v>
      </c>
      <c r="W277" s="405"/>
      <c r="X277" s="406">
        <v>0</v>
      </c>
      <c r="Y277" s="407">
        <v>0</v>
      </c>
      <c r="Z277" s="408">
        <v>0</v>
      </c>
      <c r="AA277" s="407">
        <v>0</v>
      </c>
      <c r="AB277" s="408">
        <v>0</v>
      </c>
      <c r="AC277" s="407">
        <v>0</v>
      </c>
      <c r="AD277" s="408">
        <v>0</v>
      </c>
      <c r="AE277" s="407">
        <v>0</v>
      </c>
      <c r="AF277" s="408">
        <v>0</v>
      </c>
      <c r="AG277" s="407">
        <v>0</v>
      </c>
      <c r="AI277" s="406">
        <v>0</v>
      </c>
      <c r="AJ277" s="407">
        <v>0</v>
      </c>
      <c r="AK277" s="408">
        <v>0</v>
      </c>
      <c r="AL277" s="407">
        <v>0</v>
      </c>
      <c r="AM277" s="408">
        <v>0</v>
      </c>
      <c r="AN277" s="407">
        <v>0</v>
      </c>
      <c r="AO277" s="408">
        <v>0</v>
      </c>
      <c r="AP277" s="407">
        <v>0</v>
      </c>
      <c r="AQ277" s="408">
        <v>0</v>
      </c>
      <c r="AR277" s="407">
        <v>0</v>
      </c>
      <c r="AT277" s="406">
        <v>0</v>
      </c>
      <c r="AU277" s="407">
        <v>0</v>
      </c>
      <c r="AV277" s="408">
        <v>0</v>
      </c>
      <c r="AW277" s="407">
        <v>0</v>
      </c>
      <c r="AX277" s="408">
        <v>0</v>
      </c>
      <c r="AY277" s="407">
        <v>0</v>
      </c>
      <c r="AZ277" s="408">
        <v>0</v>
      </c>
      <c r="BA277" s="407">
        <v>0</v>
      </c>
      <c r="BB277" s="408">
        <v>0</v>
      </c>
      <c r="BC277" s="407">
        <v>0</v>
      </c>
    </row>
    <row r="278" spans="1:55" x14ac:dyDescent="0.35">
      <c r="A278" s="385" t="str" cm="1">
        <f t="array" ref="A278">IFERROR(_xlfn.IFS(AND(F278="Renta Variable",O278=1),IFERROR(MATCH(B278,[1]RV_Det!C:C,0),"Rev"),AND(J278="Corporativa",O278=1,I278="EM"),IFERROR(MATCH(B278,[1]RF_Corps!B:B,0),"Rev"),AND(F278="Alternativos",O278=1),IFERROR(MATCH(B278,[1]Rep4!C:C,0),"Rev")),"")</f>
        <v/>
      </c>
      <c r="B278" s="394" t="s">
        <v>1322</v>
      </c>
      <c r="C278" s="409" t="s">
        <v>1323</v>
      </c>
      <c r="D278" s="395" t="s">
        <v>1324</v>
      </c>
      <c r="E278" s="396" t="str">
        <f>IF(B278="","",INDEX([1]CatGlob!$S:$S,IFERROR(MATCH(MID(B278,7,1),[1]CatGlob!$R:$R,0),MATCH(MID(B278,1,2),[1]CatGlob!$R:$R,0))))</f>
        <v>DOL</v>
      </c>
      <c r="F278" s="397" t="s">
        <v>442</v>
      </c>
      <c r="G278" s="398" t="s">
        <v>610</v>
      </c>
      <c r="H278" s="399" t="s">
        <v>229</v>
      </c>
      <c r="I278" s="399" t="s">
        <v>328</v>
      </c>
      <c r="J278" s="399" t="s">
        <v>267</v>
      </c>
      <c r="K278" s="396" t="s">
        <v>108</v>
      </c>
      <c r="L278" s="400" t="str">
        <f>IF(ISERROR(MATCH(M278,M$10:M277,0)),M278,"")</f>
        <v/>
      </c>
      <c r="M278" s="401" t="str">
        <f>IF(B278="","",IF(ISERROR(MATCH(F278&amp;"_"&amp;G278&amp;"_"&amp;H278&amp;"_"&amp;I278&amp;"_"&amp;J278&amp;IF(K278="","","_"&amp;K278),[1]CatGlob!$B:$B,0)),F278&amp;"_"&amp;G278&amp;"_"&amp;H278&amp;"_"&amp;I278&amp;"_"&amp;J278&amp;IF(K278="","","_"&amp;K278),INDEX([1]CatGlob!$C:$C,MATCH(F278&amp;"_"&amp;G278&amp;"_"&amp;H278&amp;"_"&amp;I278&amp;"_"&amp;J278&amp;IF(K278="","","_"&amp;K278),[1]CatGlob!$B:$B,0))))</f>
        <v>HCD_INT_DM_GOB_FM</v>
      </c>
      <c r="N278" s="402" t="str">
        <f t="shared" si="11"/>
        <v>rev</v>
      </c>
      <c r="O278" s="402">
        <f t="shared" si="10"/>
        <v>1</v>
      </c>
      <c r="P278" s="401" t="str">
        <f>IF(LEN(B278)&gt;8,INDEX([1]CatGlob!$X:$X,MATCH(M278,[1]CatGlob!$W:$W,0)),"")</f>
        <v>DMS</v>
      </c>
      <c r="Q278" s="403" t="str">
        <f>INDEX([1]CatGlob!P:P,MATCH(M278,[1]CatGlob!O:O,0))</f>
        <v>RFIG</v>
      </c>
      <c r="R278" s="403" t="s">
        <v>601</v>
      </c>
      <c r="S278" s="403" t="s">
        <v>1025</v>
      </c>
      <c r="T278" s="403" t="str">
        <f>INDEX([1]CatGlob!$D:$D,MATCH($M278,[1]CatGlob!$C:$C,0))</f>
        <v>RFI</v>
      </c>
      <c r="U278" s="403" t="s">
        <v>602</v>
      </c>
      <c r="V278" s="404" t="str">
        <f>INDEX([1]CatGlob!$F:$F,MATCH($M278,[1]CatGlob!$C:$C,0))</f>
        <v>RF_ETF</v>
      </c>
      <c r="W278" s="405"/>
      <c r="X278" s="406">
        <v>0</v>
      </c>
      <c r="Y278" s="407">
        <v>0</v>
      </c>
      <c r="Z278" s="408">
        <v>-1.8602876525146101E-2</v>
      </c>
      <c r="AA278" s="407">
        <v>-1.6995735886093899</v>
      </c>
      <c r="AB278" s="408">
        <v>0</v>
      </c>
      <c r="AC278" s="407">
        <v>0</v>
      </c>
      <c r="AD278" s="408">
        <v>0</v>
      </c>
      <c r="AE278" s="407">
        <v>0</v>
      </c>
      <c r="AF278" s="408">
        <v>-2.42181700078271E-3</v>
      </c>
      <c r="AG278" s="407">
        <v>-0.22125912653409899</v>
      </c>
      <c r="AI278" s="406">
        <v>0</v>
      </c>
      <c r="AJ278" s="407">
        <v>0</v>
      </c>
      <c r="AK278" s="408">
        <v>0</v>
      </c>
      <c r="AL278" s="407">
        <v>0</v>
      </c>
      <c r="AM278" s="408">
        <v>0</v>
      </c>
      <c r="AN278" s="407">
        <v>0</v>
      </c>
      <c r="AO278" s="408">
        <v>0</v>
      </c>
      <c r="AP278" s="407">
        <v>0</v>
      </c>
      <c r="AQ278" s="408">
        <v>0</v>
      </c>
      <c r="AR278" s="407">
        <v>0</v>
      </c>
      <c r="AT278" s="406">
        <v>0</v>
      </c>
      <c r="AU278" s="407">
        <v>0</v>
      </c>
      <c r="AV278" s="408">
        <v>0</v>
      </c>
      <c r="AW278" s="407">
        <v>0</v>
      </c>
      <c r="AX278" s="408">
        <v>0</v>
      </c>
      <c r="AY278" s="407">
        <v>0</v>
      </c>
      <c r="AZ278" s="408">
        <v>0</v>
      </c>
      <c r="BA278" s="407">
        <v>0</v>
      </c>
      <c r="BB278" s="408">
        <v>0</v>
      </c>
      <c r="BC278" s="407">
        <v>0</v>
      </c>
    </row>
    <row r="279" spans="1:55" x14ac:dyDescent="0.35">
      <c r="A279" s="385" t="str" cm="1">
        <f t="array" ref="A279">IFERROR(_xlfn.IFS(AND(F279="Renta Variable",O279=1),IFERROR(MATCH(B279,[1]RV_Det!C:C,0),"Rev"),AND(J279="Corporativa",O279=1,I279="EM"),IFERROR(MATCH(B279,[1]RF_Corps!B:B,0),"Rev"),AND(F279="Alternativos",O279=1),IFERROR(MATCH(B279,[1]Rep4!C:C,0),"Rev")),"")</f>
        <v/>
      </c>
      <c r="B279" s="394" t="s">
        <v>1325</v>
      </c>
      <c r="C279" s="409" t="s">
        <v>1326</v>
      </c>
      <c r="D279" s="395" t="s">
        <v>1327</v>
      </c>
      <c r="E279" s="396" t="str">
        <f>IF(B279="","",INDEX([1]CatGlob!$S:$S,IFERROR(MATCH(MID(B279,7,1),[1]CatGlob!$R:$R,0),MATCH(MID(B279,1,2),[1]CatGlob!$R:$R,0))))</f>
        <v>DOL</v>
      </c>
      <c r="F279" s="397" t="s">
        <v>442</v>
      </c>
      <c r="G279" s="398" t="s">
        <v>610</v>
      </c>
      <c r="H279" s="399" t="s">
        <v>229</v>
      </c>
      <c r="I279" s="399" t="s">
        <v>328</v>
      </c>
      <c r="J279" s="399" t="s">
        <v>267</v>
      </c>
      <c r="K279" s="396" t="s">
        <v>108</v>
      </c>
      <c r="L279" s="400" t="str">
        <f>IF(ISERROR(MATCH(M279,M$10:M278,0)),M279,"")</f>
        <v/>
      </c>
      <c r="M279" s="401" t="str">
        <f>IF(B279="","",IF(ISERROR(MATCH(F279&amp;"_"&amp;G279&amp;"_"&amp;H279&amp;"_"&amp;I279&amp;"_"&amp;J279&amp;IF(K279="","","_"&amp;K279),[1]CatGlob!$B:$B,0)),F279&amp;"_"&amp;G279&amp;"_"&amp;H279&amp;"_"&amp;I279&amp;"_"&amp;J279&amp;IF(K279="","","_"&amp;K279),INDEX([1]CatGlob!$C:$C,MATCH(F279&amp;"_"&amp;G279&amp;"_"&amp;H279&amp;"_"&amp;I279&amp;"_"&amp;J279&amp;IF(K279="","","_"&amp;K279),[1]CatGlob!$B:$B,0))))</f>
        <v>HCD_INT_DM_GOB_FM</v>
      </c>
      <c r="N279" s="402" t="str">
        <f t="shared" si="11"/>
        <v/>
      </c>
      <c r="O279" s="402" t="str">
        <f t="shared" si="10"/>
        <v/>
      </c>
      <c r="P279" s="401" t="str">
        <f>IF(LEN(B279)&gt;8,INDEX([1]CatGlob!$X:$X,MATCH(M279,[1]CatGlob!$W:$W,0)),"")</f>
        <v>DMS</v>
      </c>
      <c r="Q279" s="403" t="str">
        <f>INDEX([1]CatGlob!P:P,MATCH(M279,[1]CatGlob!O:O,0))</f>
        <v>RFIG</v>
      </c>
      <c r="R279" s="403" t="s">
        <v>601</v>
      </c>
      <c r="S279" s="403" t="s">
        <v>1025</v>
      </c>
      <c r="T279" s="403" t="str">
        <f>INDEX([1]CatGlob!$D:$D,MATCH($M279,[1]CatGlob!$C:$C,0))</f>
        <v>RFI</v>
      </c>
      <c r="U279" s="403" t="s">
        <v>602</v>
      </c>
      <c r="V279" s="404" t="str">
        <f>INDEX([1]CatGlob!$F:$F,MATCH($M279,[1]CatGlob!$C:$C,0))</f>
        <v>RF_ETF</v>
      </c>
      <c r="W279" s="405"/>
      <c r="X279" s="406">
        <v>0</v>
      </c>
      <c r="Y279" s="407">
        <v>0</v>
      </c>
      <c r="Z279" s="408">
        <v>0</v>
      </c>
      <c r="AA279" s="407">
        <v>0</v>
      </c>
      <c r="AB279" s="408">
        <v>0</v>
      </c>
      <c r="AC279" s="407">
        <v>0</v>
      </c>
      <c r="AD279" s="408">
        <v>0</v>
      </c>
      <c r="AE279" s="407">
        <v>0</v>
      </c>
      <c r="AF279" s="408">
        <v>0</v>
      </c>
      <c r="AG279" s="407">
        <v>0</v>
      </c>
      <c r="AI279" s="406">
        <v>0</v>
      </c>
      <c r="AJ279" s="407">
        <v>0</v>
      </c>
      <c r="AK279" s="408">
        <v>0</v>
      </c>
      <c r="AL279" s="407">
        <v>0</v>
      </c>
      <c r="AM279" s="408">
        <v>0</v>
      </c>
      <c r="AN279" s="407">
        <v>0</v>
      </c>
      <c r="AO279" s="408">
        <v>0</v>
      </c>
      <c r="AP279" s="407">
        <v>0</v>
      </c>
      <c r="AQ279" s="408">
        <v>0</v>
      </c>
      <c r="AR279" s="407">
        <v>0</v>
      </c>
      <c r="AT279" s="406">
        <v>0</v>
      </c>
      <c r="AU279" s="407">
        <v>0</v>
      </c>
      <c r="AV279" s="408">
        <v>0</v>
      </c>
      <c r="AW279" s="407">
        <v>0</v>
      </c>
      <c r="AX279" s="408">
        <v>0</v>
      </c>
      <c r="AY279" s="407">
        <v>0</v>
      </c>
      <c r="AZ279" s="408">
        <v>0</v>
      </c>
      <c r="BA279" s="407">
        <v>0</v>
      </c>
      <c r="BB279" s="408">
        <v>0</v>
      </c>
      <c r="BC279" s="407">
        <v>0</v>
      </c>
    </row>
    <row r="280" spans="1:55" x14ac:dyDescent="0.35">
      <c r="A280" s="385" t="str" cm="1">
        <f t="array" ref="A280">IFERROR(_xlfn.IFS(AND(F280="Renta Variable",O280=1),IFERROR(MATCH(B280,[1]RV_Det!C:C,0),"Rev"),AND(J280="Corporativa",O280=1,I280="EM"),IFERROR(MATCH(B280,[1]RF_Corps!B:B,0),"Rev"),AND(F280="Alternativos",O280=1),IFERROR(MATCH(B280,[1]Rep4!C:C,0),"Rev")),"")</f>
        <v/>
      </c>
      <c r="B280" s="394" t="s">
        <v>1328</v>
      </c>
      <c r="C280" s="409" t="s">
        <v>1329</v>
      </c>
      <c r="D280" s="395" t="s">
        <v>1330</v>
      </c>
      <c r="E280" s="396" t="str">
        <f>IF(B280="","",INDEX([1]CatGlob!$S:$S,IFERROR(MATCH(MID(B280,7,1),[1]CatGlob!$R:$R,0),MATCH(MID(B280,1,2),[1]CatGlob!$R:$R,0))))</f>
        <v>DOL</v>
      </c>
      <c r="F280" s="397" t="s">
        <v>442</v>
      </c>
      <c r="G280" s="398" t="s">
        <v>610</v>
      </c>
      <c r="H280" s="399" t="s">
        <v>229</v>
      </c>
      <c r="I280" s="399" t="s">
        <v>328</v>
      </c>
      <c r="J280" s="399" t="s">
        <v>267</v>
      </c>
      <c r="K280" s="396" t="s">
        <v>108</v>
      </c>
      <c r="L280" s="400" t="str">
        <f>IF(ISERROR(MATCH(M280,M$10:M279,0)),M280,"")</f>
        <v/>
      </c>
      <c r="M280" s="401" t="str">
        <f>IF(B280="","",IF(ISERROR(MATCH(F280&amp;"_"&amp;G280&amp;"_"&amp;H280&amp;"_"&amp;I280&amp;"_"&amp;J280&amp;IF(K280="","","_"&amp;K280),[1]CatGlob!$B:$B,0)),F280&amp;"_"&amp;G280&amp;"_"&amp;H280&amp;"_"&amp;I280&amp;"_"&amp;J280&amp;IF(K280="","","_"&amp;K280),INDEX([1]CatGlob!$C:$C,MATCH(F280&amp;"_"&amp;G280&amp;"_"&amp;H280&amp;"_"&amp;I280&amp;"_"&amp;J280&amp;IF(K280="","","_"&amp;K280),[1]CatGlob!$B:$B,0))))</f>
        <v>HCD_INT_DM_GOB_FM</v>
      </c>
      <c r="N280" s="402" t="str">
        <f t="shared" si="11"/>
        <v>rev</v>
      </c>
      <c r="O280" s="402">
        <f t="shared" si="10"/>
        <v>1</v>
      </c>
      <c r="P280" s="401" t="str">
        <f>IF(LEN(B280)&gt;8,INDEX([1]CatGlob!$X:$X,MATCH(M280,[1]CatGlob!$W:$W,0)),"")</f>
        <v>DMS</v>
      </c>
      <c r="Q280" s="403" t="str">
        <f>INDEX([1]CatGlob!P:P,MATCH(M280,[1]CatGlob!O:O,0))</f>
        <v>RFIG</v>
      </c>
      <c r="R280" s="403" t="s">
        <v>601</v>
      </c>
      <c r="S280" s="403" t="s">
        <v>1025</v>
      </c>
      <c r="T280" s="403" t="str">
        <f>INDEX([1]CatGlob!$D:$D,MATCH($M280,[1]CatGlob!$C:$C,0))</f>
        <v>RFI</v>
      </c>
      <c r="U280" s="403" t="s">
        <v>602</v>
      </c>
      <c r="V280" s="404" t="str">
        <f>INDEX([1]CatGlob!$F:$F,MATCH($M280,[1]CatGlob!$C:$C,0))</f>
        <v>RF_ETF</v>
      </c>
      <c r="W280" s="405"/>
      <c r="X280" s="406">
        <v>0</v>
      </c>
      <c r="Y280" s="407">
        <v>0</v>
      </c>
      <c r="Z280" s="408">
        <v>-3.68528047998734E-2</v>
      </c>
      <c r="AA280" s="407">
        <v>-2.8039708673666102</v>
      </c>
      <c r="AB280" s="408">
        <v>0</v>
      </c>
      <c r="AC280" s="407">
        <v>0</v>
      </c>
      <c r="AD280" s="408">
        <v>0</v>
      </c>
      <c r="AE280" s="407">
        <v>0</v>
      </c>
      <c r="AF280" s="408">
        <v>-4.7976854047392702E-3</v>
      </c>
      <c r="AG280" s="407">
        <v>-0.36503517652814099</v>
      </c>
      <c r="AI280" s="406">
        <v>0</v>
      </c>
      <c r="AJ280" s="407">
        <v>0</v>
      </c>
      <c r="AK280" s="408">
        <v>0</v>
      </c>
      <c r="AL280" s="407">
        <v>0</v>
      </c>
      <c r="AM280" s="408">
        <v>0</v>
      </c>
      <c r="AN280" s="407">
        <v>0</v>
      </c>
      <c r="AO280" s="408">
        <v>0</v>
      </c>
      <c r="AP280" s="407">
        <v>0</v>
      </c>
      <c r="AQ280" s="408">
        <v>0</v>
      </c>
      <c r="AR280" s="407">
        <v>0</v>
      </c>
      <c r="AT280" s="406">
        <v>0</v>
      </c>
      <c r="AU280" s="407">
        <v>0</v>
      </c>
      <c r="AV280" s="408">
        <v>0</v>
      </c>
      <c r="AW280" s="407">
        <v>0</v>
      </c>
      <c r="AX280" s="408">
        <v>0</v>
      </c>
      <c r="AY280" s="407">
        <v>0</v>
      </c>
      <c r="AZ280" s="408">
        <v>0</v>
      </c>
      <c r="BA280" s="407">
        <v>0</v>
      </c>
      <c r="BB280" s="408">
        <v>0</v>
      </c>
      <c r="BC280" s="407">
        <v>0</v>
      </c>
    </row>
    <row r="281" spans="1:55" x14ac:dyDescent="0.35">
      <c r="A281" s="385" t="str" cm="1">
        <f t="array" ref="A281">IFERROR(_xlfn.IFS(AND(F281="Renta Variable",O281=1),IFERROR(MATCH(B281,[1]RV_Det!C:C,0),"Rev"),AND(J281="Corporativa",O281=1,I281="EM"),IFERROR(MATCH(B281,[1]RF_Corps!B:B,0),"Rev"),AND(F281="Alternativos",O281=1),IFERROR(MATCH(B281,[1]Rep4!C:C,0),"Rev")),"")</f>
        <v/>
      </c>
      <c r="B281" s="394" t="s">
        <v>1331</v>
      </c>
      <c r="C281" s="409" t="s">
        <v>1332</v>
      </c>
      <c r="D281" s="395" t="s">
        <v>1333</v>
      </c>
      <c r="E281" s="396" t="str">
        <f>IF(B281="","",INDEX([1]CatGlob!$S:$S,IFERROR(MATCH(MID(B281,7,1),[1]CatGlob!$R:$R,0),MATCH(MID(B281,1,2),[1]CatGlob!$R:$R,0))))</f>
        <v>DOL</v>
      </c>
      <c r="F281" s="397" t="s">
        <v>442</v>
      </c>
      <c r="G281" s="398" t="s">
        <v>610</v>
      </c>
      <c r="H281" s="399" t="s">
        <v>229</v>
      </c>
      <c r="I281" s="399" t="s">
        <v>328</v>
      </c>
      <c r="J281" s="399" t="s">
        <v>267</v>
      </c>
      <c r="K281" s="396" t="s">
        <v>108</v>
      </c>
      <c r="L281" s="400" t="str">
        <f>IF(ISERROR(MATCH(M281,M$10:M280,0)),M281,"")</f>
        <v/>
      </c>
      <c r="M281" s="401" t="str">
        <f>IF(B281="","",IF(ISERROR(MATCH(F281&amp;"_"&amp;G281&amp;"_"&amp;H281&amp;"_"&amp;I281&amp;"_"&amp;J281&amp;IF(K281="","","_"&amp;K281),[1]CatGlob!$B:$B,0)),F281&amp;"_"&amp;G281&amp;"_"&amp;H281&amp;"_"&amp;I281&amp;"_"&amp;J281&amp;IF(K281="","","_"&amp;K281),INDEX([1]CatGlob!$C:$C,MATCH(F281&amp;"_"&amp;G281&amp;"_"&amp;H281&amp;"_"&amp;I281&amp;"_"&amp;J281&amp;IF(K281="","","_"&amp;K281),[1]CatGlob!$B:$B,0))))</f>
        <v>HCD_INT_DM_GOB_FM</v>
      </c>
      <c r="N281" s="402" t="str">
        <f t="shared" si="11"/>
        <v/>
      </c>
      <c r="O281" s="402" t="str">
        <f t="shared" si="10"/>
        <v/>
      </c>
      <c r="P281" s="401" t="str">
        <f>IF(LEN(B281)&gt;8,INDEX([1]CatGlob!$X:$X,MATCH(M281,[1]CatGlob!$W:$W,0)),"")</f>
        <v>DMS</v>
      </c>
      <c r="Q281" s="403" t="str">
        <f>INDEX([1]CatGlob!P:P,MATCH(M281,[1]CatGlob!O:O,0))</f>
        <v>RFIG</v>
      </c>
      <c r="R281" s="403" t="s">
        <v>601</v>
      </c>
      <c r="S281" s="403" t="s">
        <v>1025</v>
      </c>
      <c r="T281" s="403" t="str">
        <f>INDEX([1]CatGlob!$D:$D,MATCH($M281,[1]CatGlob!$C:$C,0))</f>
        <v>RFI</v>
      </c>
      <c r="U281" s="403" t="s">
        <v>602</v>
      </c>
      <c r="V281" s="404" t="str">
        <f>INDEX([1]CatGlob!$F:$F,MATCH($M281,[1]CatGlob!$C:$C,0))</f>
        <v>RF_ETF</v>
      </c>
      <c r="W281" s="405"/>
      <c r="X281" s="406">
        <v>0</v>
      </c>
      <c r="Y281" s="407">
        <v>0</v>
      </c>
      <c r="Z281" s="408">
        <v>0</v>
      </c>
      <c r="AA281" s="407">
        <v>0</v>
      </c>
      <c r="AB281" s="408">
        <v>0</v>
      </c>
      <c r="AC281" s="407">
        <v>0</v>
      </c>
      <c r="AD281" s="408">
        <v>0</v>
      </c>
      <c r="AE281" s="407">
        <v>0</v>
      </c>
      <c r="AF281" s="408">
        <v>0</v>
      </c>
      <c r="AG281" s="407">
        <v>0</v>
      </c>
      <c r="AI281" s="406">
        <v>0</v>
      </c>
      <c r="AJ281" s="407">
        <v>0</v>
      </c>
      <c r="AK281" s="408">
        <v>0</v>
      </c>
      <c r="AL281" s="407">
        <v>0</v>
      </c>
      <c r="AM281" s="408">
        <v>0</v>
      </c>
      <c r="AN281" s="407">
        <v>0</v>
      </c>
      <c r="AO281" s="408">
        <v>0</v>
      </c>
      <c r="AP281" s="407">
        <v>0</v>
      </c>
      <c r="AQ281" s="408">
        <v>0</v>
      </c>
      <c r="AR281" s="407">
        <v>0</v>
      </c>
      <c r="AT281" s="406">
        <v>0</v>
      </c>
      <c r="AU281" s="407">
        <v>0</v>
      </c>
      <c r="AV281" s="408">
        <v>0</v>
      </c>
      <c r="AW281" s="407">
        <v>0</v>
      </c>
      <c r="AX281" s="408">
        <v>0</v>
      </c>
      <c r="AY281" s="407">
        <v>0</v>
      </c>
      <c r="AZ281" s="408">
        <v>0</v>
      </c>
      <c r="BA281" s="407">
        <v>0</v>
      </c>
      <c r="BB281" s="408">
        <v>0</v>
      </c>
      <c r="BC281" s="407">
        <v>0</v>
      </c>
    </row>
    <row r="282" spans="1:55" x14ac:dyDescent="0.35">
      <c r="A282" s="385" t="str" cm="1">
        <f t="array" ref="A282">IFERROR(_xlfn.IFS(AND(F282="Renta Variable",O282=1),IFERROR(MATCH(B282,[1]RV_Det!C:C,0),"Rev"),AND(J282="Corporativa",O282=1,I282="EM"),IFERROR(MATCH(B282,[1]RF_Corps!B:B,0),"Rev"),AND(F282="Alternativos",O282=1),IFERROR(MATCH(B282,[1]Rep4!C:C,0),"Rev")),"")</f>
        <v/>
      </c>
      <c r="B282" s="394" t="s">
        <v>1334</v>
      </c>
      <c r="C282" s="409" t="s">
        <v>1335</v>
      </c>
      <c r="D282" s="395" t="s">
        <v>1336</v>
      </c>
      <c r="E282" s="396" t="str">
        <f>IF(B282="","",INDEX([1]CatGlob!$S:$S,IFERROR(MATCH(MID(B282,7,1),[1]CatGlob!$R:$R,0),MATCH(MID(B282,1,2),[1]CatGlob!$R:$R,0))))</f>
        <v>DOL</v>
      </c>
      <c r="F282" s="397" t="s">
        <v>442</v>
      </c>
      <c r="G282" s="398" t="s">
        <v>610</v>
      </c>
      <c r="H282" s="399" t="s">
        <v>229</v>
      </c>
      <c r="I282" s="399" t="s">
        <v>328</v>
      </c>
      <c r="J282" s="399" t="s">
        <v>267</v>
      </c>
      <c r="K282" s="396" t="s">
        <v>108</v>
      </c>
      <c r="L282" s="400" t="str">
        <f>IF(ISERROR(MATCH(M282,M$10:M281,0)),M282,"")</f>
        <v/>
      </c>
      <c r="M282" s="401" t="str">
        <f>IF(B282="","",IF(ISERROR(MATCH(F282&amp;"_"&amp;G282&amp;"_"&amp;H282&amp;"_"&amp;I282&amp;"_"&amp;J282&amp;IF(K282="","","_"&amp;K282),[1]CatGlob!$B:$B,0)),F282&amp;"_"&amp;G282&amp;"_"&amp;H282&amp;"_"&amp;I282&amp;"_"&amp;J282&amp;IF(K282="","","_"&amp;K282),INDEX([1]CatGlob!$C:$C,MATCH(F282&amp;"_"&amp;G282&amp;"_"&amp;H282&amp;"_"&amp;I282&amp;"_"&amp;J282&amp;IF(K282="","","_"&amp;K282),[1]CatGlob!$B:$B,0))))</f>
        <v>HCD_INT_DM_GOB_FM</v>
      </c>
      <c r="N282" s="402" t="str">
        <f t="shared" si="11"/>
        <v/>
      </c>
      <c r="O282" s="402" t="str">
        <f t="shared" si="10"/>
        <v/>
      </c>
      <c r="P282" s="401" t="str">
        <f>IF(LEN(B282)&gt;8,INDEX([1]CatGlob!$X:$X,MATCH(M282,[1]CatGlob!$W:$W,0)),"")</f>
        <v>DMS</v>
      </c>
      <c r="Q282" s="403" t="str">
        <f>INDEX([1]CatGlob!P:P,MATCH(M282,[1]CatGlob!O:O,0))</f>
        <v>RFIG</v>
      </c>
      <c r="R282" s="403" t="s">
        <v>601</v>
      </c>
      <c r="S282" s="403" t="s">
        <v>1025</v>
      </c>
      <c r="T282" s="403" t="str">
        <f>INDEX([1]CatGlob!$D:$D,MATCH($M282,[1]CatGlob!$C:$C,0))</f>
        <v>RFI</v>
      </c>
      <c r="U282" s="403" t="s">
        <v>602</v>
      </c>
      <c r="V282" s="404" t="str">
        <f>INDEX([1]CatGlob!$F:$F,MATCH($M282,[1]CatGlob!$C:$C,0))</f>
        <v>RF_ETF</v>
      </c>
      <c r="W282" s="405"/>
      <c r="X282" s="406">
        <v>0</v>
      </c>
      <c r="Y282" s="407">
        <v>0</v>
      </c>
      <c r="Z282" s="408">
        <v>0</v>
      </c>
      <c r="AA282" s="407">
        <v>0</v>
      </c>
      <c r="AB282" s="408">
        <v>0</v>
      </c>
      <c r="AC282" s="407">
        <v>0</v>
      </c>
      <c r="AD282" s="408">
        <v>0</v>
      </c>
      <c r="AE282" s="407">
        <v>0</v>
      </c>
      <c r="AF282" s="408">
        <v>0</v>
      </c>
      <c r="AG282" s="407">
        <v>0</v>
      </c>
      <c r="AI282" s="406">
        <v>0</v>
      </c>
      <c r="AJ282" s="407">
        <v>0</v>
      </c>
      <c r="AK282" s="408">
        <v>0</v>
      </c>
      <c r="AL282" s="407">
        <v>0</v>
      </c>
      <c r="AM282" s="408">
        <v>0</v>
      </c>
      <c r="AN282" s="407">
        <v>0</v>
      </c>
      <c r="AO282" s="408">
        <v>0</v>
      </c>
      <c r="AP282" s="407">
        <v>0</v>
      </c>
      <c r="AQ282" s="408">
        <v>0</v>
      </c>
      <c r="AR282" s="407">
        <v>0</v>
      </c>
      <c r="AT282" s="406">
        <v>0</v>
      </c>
      <c r="AU282" s="407">
        <v>0</v>
      </c>
      <c r="AV282" s="408">
        <v>0</v>
      </c>
      <c r="AW282" s="407">
        <v>0</v>
      </c>
      <c r="AX282" s="408">
        <v>0</v>
      </c>
      <c r="AY282" s="407">
        <v>0</v>
      </c>
      <c r="AZ282" s="408">
        <v>0</v>
      </c>
      <c r="BA282" s="407">
        <v>0</v>
      </c>
      <c r="BB282" s="408">
        <v>0</v>
      </c>
      <c r="BC282" s="407">
        <v>0</v>
      </c>
    </row>
    <row r="283" spans="1:55" x14ac:dyDescent="0.35">
      <c r="A283" s="385" t="str" cm="1">
        <f t="array" ref="A283">IFERROR(_xlfn.IFS(AND(F283="Renta Variable",O283=1),IFERROR(MATCH(B283,[1]RV_Det!C:C,0),"Rev"),AND(J283="Corporativa",O283=1,I283="EM"),IFERROR(MATCH(B283,[1]RF_Corps!B:B,0),"Rev"),AND(F283="Alternativos",O283=1),IFERROR(MATCH(B283,[1]Rep4!C:C,0),"Rev")),"")</f>
        <v/>
      </c>
      <c r="B283" s="394" t="s">
        <v>1337</v>
      </c>
      <c r="C283" s="409" t="s">
        <v>1338</v>
      </c>
      <c r="D283" s="395" t="s">
        <v>1339</v>
      </c>
      <c r="E283" s="396" t="str">
        <f>IF(B283="","",INDEX([1]CatGlob!$S:$S,IFERROR(MATCH(MID(B283,7,1),[1]CatGlob!$R:$R,0),MATCH(MID(B283,1,2),[1]CatGlob!$R:$R,0))))</f>
        <v>DOL</v>
      </c>
      <c r="F283" s="397" t="s">
        <v>442</v>
      </c>
      <c r="G283" s="398" t="s">
        <v>610</v>
      </c>
      <c r="H283" s="399" t="s">
        <v>229</v>
      </c>
      <c r="I283" s="399" t="s">
        <v>328</v>
      </c>
      <c r="J283" s="399" t="s">
        <v>267</v>
      </c>
      <c r="K283" s="396" t="s">
        <v>108</v>
      </c>
      <c r="L283" s="400" t="str">
        <f>IF(ISERROR(MATCH(M283,M$10:M282,0)),M283,"")</f>
        <v/>
      </c>
      <c r="M283" s="401" t="str">
        <f>IF(B283="","",IF(ISERROR(MATCH(F283&amp;"_"&amp;G283&amp;"_"&amp;H283&amp;"_"&amp;I283&amp;"_"&amp;J283&amp;IF(K283="","","_"&amp;K283),[1]CatGlob!$B:$B,0)),F283&amp;"_"&amp;G283&amp;"_"&amp;H283&amp;"_"&amp;I283&amp;"_"&amp;J283&amp;IF(K283="","","_"&amp;K283),INDEX([1]CatGlob!$C:$C,MATCH(F283&amp;"_"&amp;G283&amp;"_"&amp;H283&amp;"_"&amp;I283&amp;"_"&amp;J283&amp;IF(K283="","","_"&amp;K283),[1]CatGlob!$B:$B,0))))</f>
        <v>HCD_INT_DM_GOB_FM</v>
      </c>
      <c r="N283" s="402" t="str">
        <f t="shared" si="11"/>
        <v/>
      </c>
      <c r="O283" s="402" t="str">
        <f t="shared" si="10"/>
        <v/>
      </c>
      <c r="P283" s="401" t="str">
        <f>IF(LEN(B283)&gt;8,INDEX([1]CatGlob!$X:$X,MATCH(M283,[1]CatGlob!$W:$W,0)),"")</f>
        <v>DMS</v>
      </c>
      <c r="Q283" s="403" t="str">
        <f>INDEX([1]CatGlob!P:P,MATCH(M283,[1]CatGlob!O:O,0))</f>
        <v>RFIG</v>
      </c>
      <c r="R283" s="403" t="s">
        <v>601</v>
      </c>
      <c r="S283" s="403" t="s">
        <v>1025</v>
      </c>
      <c r="T283" s="403" t="str">
        <f>INDEX([1]CatGlob!$D:$D,MATCH($M283,[1]CatGlob!$C:$C,0))</f>
        <v>RFI</v>
      </c>
      <c r="U283" s="403" t="s">
        <v>602</v>
      </c>
      <c r="V283" s="404" t="str">
        <f>INDEX([1]CatGlob!$F:$F,MATCH($M283,[1]CatGlob!$C:$C,0))</f>
        <v>RF_ETF</v>
      </c>
      <c r="W283" s="405"/>
      <c r="X283" s="406">
        <v>0</v>
      </c>
      <c r="Y283" s="407">
        <v>0</v>
      </c>
      <c r="Z283" s="408">
        <v>0</v>
      </c>
      <c r="AA283" s="407">
        <v>0</v>
      </c>
      <c r="AB283" s="408">
        <v>0</v>
      </c>
      <c r="AC283" s="407">
        <v>0</v>
      </c>
      <c r="AD283" s="408">
        <v>0</v>
      </c>
      <c r="AE283" s="407">
        <v>0</v>
      </c>
      <c r="AF283" s="408">
        <v>0</v>
      </c>
      <c r="AG283" s="407">
        <v>0</v>
      </c>
      <c r="AI283" s="406">
        <v>0</v>
      </c>
      <c r="AJ283" s="407">
        <v>0</v>
      </c>
      <c r="AK283" s="408">
        <v>0</v>
      </c>
      <c r="AL283" s="407">
        <v>0</v>
      </c>
      <c r="AM283" s="408">
        <v>0</v>
      </c>
      <c r="AN283" s="407">
        <v>0</v>
      </c>
      <c r="AO283" s="408">
        <v>0</v>
      </c>
      <c r="AP283" s="407">
        <v>0</v>
      </c>
      <c r="AQ283" s="408">
        <v>0</v>
      </c>
      <c r="AR283" s="407">
        <v>0</v>
      </c>
      <c r="AT283" s="406">
        <v>0</v>
      </c>
      <c r="AU283" s="407">
        <v>0</v>
      </c>
      <c r="AV283" s="408">
        <v>0</v>
      </c>
      <c r="AW283" s="407">
        <v>0</v>
      </c>
      <c r="AX283" s="408">
        <v>0</v>
      </c>
      <c r="AY283" s="407">
        <v>0</v>
      </c>
      <c r="AZ283" s="408">
        <v>0</v>
      </c>
      <c r="BA283" s="407">
        <v>0</v>
      </c>
      <c r="BB283" s="408">
        <v>0</v>
      </c>
      <c r="BC283" s="407">
        <v>0</v>
      </c>
    </row>
    <row r="284" spans="1:55" x14ac:dyDescent="0.35">
      <c r="A284" s="385" t="str" cm="1">
        <f t="array" ref="A284">IFERROR(_xlfn.IFS(AND(F284="Renta Variable",O284=1),IFERROR(MATCH(B284,[1]RV_Det!C:C,0),"Rev"),AND(J284="Corporativa",O284=1,I284="EM"),IFERROR(MATCH(B284,[1]RF_Corps!B:B,0),"Rev"),AND(F284="Alternativos",O284=1),IFERROR(MATCH(B284,[1]Rep4!C:C,0),"Rev")),"")</f>
        <v/>
      </c>
      <c r="B284" s="394" t="s">
        <v>1340</v>
      </c>
      <c r="C284" s="419" t="s">
        <v>1341</v>
      </c>
      <c r="D284" s="395" t="s">
        <v>1342</v>
      </c>
      <c r="E284" s="396" t="str">
        <f>IF(B284="","",INDEX([1]CatGlob!$S:$S,IFERROR(MATCH(MID(B284,7,1),[1]CatGlob!$R:$R,0),MATCH(MID(B284,1,2),[1]CatGlob!$R:$R,0))))</f>
        <v>DOL</v>
      </c>
      <c r="F284" s="397" t="s">
        <v>442</v>
      </c>
      <c r="G284" s="398" t="s">
        <v>610</v>
      </c>
      <c r="H284" s="399" t="s">
        <v>229</v>
      </c>
      <c r="I284" s="399" t="s">
        <v>328</v>
      </c>
      <c r="J284" s="399" t="s">
        <v>267</v>
      </c>
      <c r="K284" s="396" t="s">
        <v>108</v>
      </c>
      <c r="L284" s="400" t="str">
        <f>IF(ISERROR(MATCH(M284,M$10:M283,0)),M284,"")</f>
        <v/>
      </c>
      <c r="M284" s="401" t="str">
        <f>IF(B284="","",IF(ISERROR(MATCH(F284&amp;"_"&amp;G284&amp;"_"&amp;H284&amp;"_"&amp;I284&amp;"_"&amp;J284&amp;IF(K284="","","_"&amp;K284),[1]CatGlob!$B:$B,0)),F284&amp;"_"&amp;G284&amp;"_"&amp;H284&amp;"_"&amp;I284&amp;"_"&amp;J284&amp;IF(K284="","","_"&amp;K284),INDEX([1]CatGlob!$C:$C,MATCH(F284&amp;"_"&amp;G284&amp;"_"&amp;H284&amp;"_"&amp;I284&amp;"_"&amp;J284&amp;IF(K284="","","_"&amp;K284),[1]CatGlob!$B:$B,0))))</f>
        <v>HCD_INT_DM_GOB_FM</v>
      </c>
      <c r="N284" s="402" t="str">
        <f t="shared" si="11"/>
        <v/>
      </c>
      <c r="O284" s="402" t="str">
        <f t="shared" si="10"/>
        <v/>
      </c>
      <c r="P284" s="401" t="str">
        <f>IF(LEN(B284)&gt;8,INDEX([1]CatGlob!$X:$X,MATCH(M284,[1]CatGlob!$W:$W,0)),"")</f>
        <v>DMS</v>
      </c>
      <c r="Q284" s="403" t="str">
        <f>INDEX([1]CatGlob!P:P,MATCH(M284,[1]CatGlob!O:O,0))</f>
        <v>RFIG</v>
      </c>
      <c r="R284" s="403" t="s">
        <v>601</v>
      </c>
      <c r="S284" s="403" t="s">
        <v>1025</v>
      </c>
      <c r="T284" s="403" t="str">
        <f>INDEX([1]CatGlob!$D:$D,MATCH($M284,[1]CatGlob!$C:$C,0))</f>
        <v>RFI</v>
      </c>
      <c r="U284" s="403" t="s">
        <v>602</v>
      </c>
      <c r="V284" s="404" t="str">
        <f>INDEX([1]CatGlob!$F:$F,MATCH($M284,[1]CatGlob!$C:$C,0))</f>
        <v>RF_ETF</v>
      </c>
      <c r="W284" s="405"/>
      <c r="X284" s="406">
        <v>0</v>
      </c>
      <c r="Y284" s="407">
        <v>0</v>
      </c>
      <c r="Z284" s="408">
        <v>0</v>
      </c>
      <c r="AA284" s="407">
        <v>0</v>
      </c>
      <c r="AB284" s="408">
        <v>0</v>
      </c>
      <c r="AC284" s="407">
        <v>0</v>
      </c>
      <c r="AD284" s="408">
        <v>0</v>
      </c>
      <c r="AE284" s="407">
        <v>0</v>
      </c>
      <c r="AF284" s="408">
        <v>0</v>
      </c>
      <c r="AG284" s="407">
        <v>0</v>
      </c>
      <c r="AI284" s="406">
        <v>0</v>
      </c>
      <c r="AJ284" s="407">
        <v>0</v>
      </c>
      <c r="AK284" s="408">
        <v>0</v>
      </c>
      <c r="AL284" s="407">
        <v>0</v>
      </c>
      <c r="AM284" s="408">
        <v>0</v>
      </c>
      <c r="AN284" s="407">
        <v>0</v>
      </c>
      <c r="AO284" s="408">
        <v>0</v>
      </c>
      <c r="AP284" s="407">
        <v>0</v>
      </c>
      <c r="AQ284" s="408">
        <v>0</v>
      </c>
      <c r="AR284" s="407">
        <v>0</v>
      </c>
      <c r="AT284" s="406">
        <v>0</v>
      </c>
      <c r="AU284" s="407">
        <v>0</v>
      </c>
      <c r="AV284" s="408">
        <v>0</v>
      </c>
      <c r="AW284" s="407">
        <v>0</v>
      </c>
      <c r="AX284" s="408">
        <v>0</v>
      </c>
      <c r="AY284" s="407">
        <v>0</v>
      </c>
      <c r="AZ284" s="408">
        <v>0</v>
      </c>
      <c r="BA284" s="407">
        <v>0</v>
      </c>
      <c r="BB284" s="408">
        <v>0</v>
      </c>
      <c r="BC284" s="407">
        <v>0</v>
      </c>
    </row>
    <row r="285" spans="1:55" x14ac:dyDescent="0.35">
      <c r="A285" s="385" t="str" cm="1">
        <f t="array" ref="A285">IFERROR(_xlfn.IFS(AND(F285="Renta Variable",O285=1),IFERROR(MATCH(B285,[1]RV_Det!C:C,0),"Rev"),AND(J285="Corporativa",O285=1,I285="EM"),IFERROR(MATCH(B285,[1]RF_Corps!B:B,0),"Rev"),AND(F285="Alternativos",O285=1),IFERROR(MATCH(B285,[1]Rep4!C:C,0),"Rev")),"")</f>
        <v/>
      </c>
      <c r="B285" s="396" t="s">
        <v>1343</v>
      </c>
      <c r="C285" s="412" t="s">
        <v>1344</v>
      </c>
      <c r="D285" s="395" t="s">
        <v>1345</v>
      </c>
      <c r="E285" s="396" t="str">
        <f>IF(B285="","",INDEX([1]CatGlob!$S:$S,IFERROR(MATCH(MID(B285,7,1),[1]CatGlob!$R:$R,0),MATCH(MID(B285,1,2),[1]CatGlob!$R:$R,0))))</f>
        <v>DOL</v>
      </c>
      <c r="F285" s="397" t="s">
        <v>442</v>
      </c>
      <c r="G285" s="398" t="s">
        <v>610</v>
      </c>
      <c r="H285" s="399" t="s">
        <v>229</v>
      </c>
      <c r="I285" s="399" t="s">
        <v>328</v>
      </c>
      <c r="J285" s="399" t="s">
        <v>267</v>
      </c>
      <c r="K285" s="396" t="s">
        <v>108</v>
      </c>
      <c r="L285" s="400" t="str">
        <f>IF(ISERROR(MATCH(M285,M$10:M284,0)),M285,"")</f>
        <v/>
      </c>
      <c r="M285" s="401" t="str">
        <f>IF(B285="","",IF(ISERROR(MATCH(F285&amp;"_"&amp;G285&amp;"_"&amp;H285&amp;"_"&amp;I285&amp;"_"&amp;J285&amp;IF(K285="","","_"&amp;K285),[1]CatGlob!$B:$B,0)),F285&amp;"_"&amp;G285&amp;"_"&amp;H285&amp;"_"&amp;I285&amp;"_"&amp;J285&amp;IF(K285="","","_"&amp;K285),INDEX([1]CatGlob!$C:$C,MATCH(F285&amp;"_"&amp;G285&amp;"_"&amp;H285&amp;"_"&amp;I285&amp;"_"&amp;J285&amp;IF(K285="","","_"&amp;K285),[1]CatGlob!$B:$B,0))))</f>
        <v>HCD_INT_DM_GOB_FM</v>
      </c>
      <c r="N285" s="402" t="str">
        <f t="shared" si="11"/>
        <v/>
      </c>
      <c r="O285" s="402" t="str">
        <f t="shared" si="10"/>
        <v/>
      </c>
      <c r="P285" s="401" t="str">
        <f>IF(LEN(B285)&gt;8,INDEX([1]CatGlob!$X:$X,MATCH(M285,[1]CatGlob!$W:$W,0)),"")</f>
        <v>DMS</v>
      </c>
      <c r="Q285" s="403" t="str">
        <f>INDEX([1]CatGlob!P:P,MATCH(M285,[1]CatGlob!O:O,0))</f>
        <v>RFIG</v>
      </c>
      <c r="R285" s="403" t="s">
        <v>601</v>
      </c>
      <c r="S285" s="403" t="s">
        <v>1025</v>
      </c>
      <c r="T285" s="403" t="str">
        <f>INDEX([1]CatGlob!$D:$D,MATCH($M285,[1]CatGlob!$C:$C,0))</f>
        <v>RFI</v>
      </c>
      <c r="U285" s="403" t="s">
        <v>602</v>
      </c>
      <c r="V285" s="404" t="str">
        <f>INDEX([1]CatGlob!$F:$F,MATCH($M285,[1]CatGlob!$C:$C,0))</f>
        <v>RF_ETF</v>
      </c>
      <c r="W285" s="405"/>
      <c r="X285" s="406">
        <v>0</v>
      </c>
      <c r="Y285" s="407">
        <v>0</v>
      </c>
      <c r="Z285" s="408">
        <v>0</v>
      </c>
      <c r="AA285" s="407">
        <v>0</v>
      </c>
      <c r="AB285" s="408">
        <v>0</v>
      </c>
      <c r="AC285" s="407">
        <v>0</v>
      </c>
      <c r="AD285" s="408">
        <v>0</v>
      </c>
      <c r="AE285" s="407">
        <v>0</v>
      </c>
      <c r="AF285" s="408">
        <v>0</v>
      </c>
      <c r="AG285" s="407">
        <v>0</v>
      </c>
      <c r="AI285" s="406">
        <v>0</v>
      </c>
      <c r="AJ285" s="407">
        <v>0</v>
      </c>
      <c r="AK285" s="408">
        <v>0</v>
      </c>
      <c r="AL285" s="407">
        <v>0</v>
      </c>
      <c r="AM285" s="408">
        <v>0</v>
      </c>
      <c r="AN285" s="407">
        <v>0</v>
      </c>
      <c r="AO285" s="408">
        <v>0</v>
      </c>
      <c r="AP285" s="407">
        <v>0</v>
      </c>
      <c r="AQ285" s="408">
        <v>0</v>
      </c>
      <c r="AR285" s="407">
        <v>0</v>
      </c>
      <c r="AT285" s="406">
        <v>0</v>
      </c>
      <c r="AU285" s="407">
        <v>0</v>
      </c>
      <c r="AV285" s="408">
        <v>0</v>
      </c>
      <c r="AW285" s="407">
        <v>0</v>
      </c>
      <c r="AX285" s="408">
        <v>0</v>
      </c>
      <c r="AY285" s="407">
        <v>0</v>
      </c>
      <c r="AZ285" s="408">
        <v>0</v>
      </c>
      <c r="BA285" s="407">
        <v>0</v>
      </c>
      <c r="BB285" s="408">
        <v>0</v>
      </c>
      <c r="BC285" s="407">
        <v>0</v>
      </c>
    </row>
    <row r="286" spans="1:55" x14ac:dyDescent="0.35">
      <c r="A286" s="385" t="str" cm="1">
        <f t="array" ref="A286">IFERROR(_xlfn.IFS(AND(F286="Renta Variable",O286=1),IFERROR(MATCH(B286,[1]RV_Det!C:C,0),"Rev"),AND(J286="Corporativa",O286=1,I286="EM"),IFERROR(MATCH(B286,[1]RF_Corps!B:B,0),"Rev"),AND(F286="Alternativos",O286=1),IFERROR(MATCH(B286,[1]Rep4!C:C,0),"Rev")),"")</f>
        <v/>
      </c>
      <c r="B286" s="396" t="s">
        <v>1346</v>
      </c>
      <c r="C286" s="412" t="s">
        <v>1347</v>
      </c>
      <c r="D286" s="395" t="s">
        <v>1348</v>
      </c>
      <c r="E286" s="396" t="str">
        <f>IF(B286="","",INDEX([1]CatGlob!$S:$S,IFERROR(MATCH(MID(B286,7,1),[1]CatGlob!$R:$R,0),MATCH(MID(B286,1,2),[1]CatGlob!$R:$R,0))))</f>
        <v>DOL</v>
      </c>
      <c r="F286" s="397" t="s">
        <v>442</v>
      </c>
      <c r="G286" s="398" t="s">
        <v>610</v>
      </c>
      <c r="H286" s="399" t="s">
        <v>229</v>
      </c>
      <c r="I286" s="399" t="s">
        <v>328</v>
      </c>
      <c r="J286" s="399" t="s">
        <v>267</v>
      </c>
      <c r="K286" s="396" t="s">
        <v>108</v>
      </c>
      <c r="L286" s="400" t="str">
        <f>IF(ISERROR(MATCH(M286,M$10:M285,0)),M286,"")</f>
        <v/>
      </c>
      <c r="M286" s="401" t="str">
        <f>IF(B286="","",IF(ISERROR(MATCH(F286&amp;"_"&amp;G286&amp;"_"&amp;H286&amp;"_"&amp;I286&amp;"_"&amp;J286&amp;IF(K286="","","_"&amp;K286),[1]CatGlob!$B:$B,0)),F286&amp;"_"&amp;G286&amp;"_"&amp;H286&amp;"_"&amp;I286&amp;"_"&amp;J286&amp;IF(K286="","","_"&amp;K286),INDEX([1]CatGlob!$C:$C,MATCH(F286&amp;"_"&amp;G286&amp;"_"&amp;H286&amp;"_"&amp;I286&amp;"_"&amp;J286&amp;IF(K286="","","_"&amp;K286),[1]CatGlob!$B:$B,0))))</f>
        <v>HCD_INT_DM_GOB_FM</v>
      </c>
      <c r="N286" s="402" t="str">
        <f t="shared" si="11"/>
        <v>rev</v>
      </c>
      <c r="O286" s="402">
        <f t="shared" si="10"/>
        <v>1</v>
      </c>
      <c r="P286" s="401" t="str">
        <f>IF(LEN(B286)&gt;8,INDEX([1]CatGlob!$X:$X,MATCH(M286,[1]CatGlob!$W:$W,0)),"")</f>
        <v>DMS</v>
      </c>
      <c r="Q286" s="403" t="str">
        <f>INDEX([1]CatGlob!P:P,MATCH(M286,[1]CatGlob!O:O,0))</f>
        <v>RFIG</v>
      </c>
      <c r="R286" s="403" t="s">
        <v>601</v>
      </c>
      <c r="S286" s="403" t="s">
        <v>1025</v>
      </c>
      <c r="T286" s="403" t="str">
        <f>INDEX([1]CatGlob!$D:$D,MATCH($M286,[1]CatGlob!$C:$C,0))</f>
        <v>RFI</v>
      </c>
      <c r="U286" s="403" t="s">
        <v>602</v>
      </c>
      <c r="V286" s="404" t="str">
        <f>INDEX([1]CatGlob!$F:$F,MATCH($M286,[1]CatGlob!$C:$C,0))</f>
        <v>RF_ETF</v>
      </c>
      <c r="W286" s="405"/>
      <c r="X286" s="406">
        <v>1.26969842018738E-2</v>
      </c>
      <c r="Y286" s="407">
        <v>1.38141266150971</v>
      </c>
      <c r="Z286" s="408">
        <v>1.26969842018738E-2</v>
      </c>
      <c r="AA286" s="407">
        <v>1.38141266150971</v>
      </c>
      <c r="AB286" s="408">
        <v>1.26969842018738E-2</v>
      </c>
      <c r="AC286" s="407">
        <v>1.38141266150971</v>
      </c>
      <c r="AD286" s="408">
        <v>1.26969842018738E-2</v>
      </c>
      <c r="AE286" s="407">
        <v>1.38141266150971</v>
      </c>
      <c r="AF286" s="408">
        <v>1.26969842018738E-2</v>
      </c>
      <c r="AG286" s="407">
        <v>1.38141266150971</v>
      </c>
      <c r="AI286" s="406">
        <v>0</v>
      </c>
      <c r="AJ286" s="407">
        <v>0</v>
      </c>
      <c r="AK286" s="408">
        <v>0</v>
      </c>
      <c r="AL286" s="407">
        <v>0</v>
      </c>
      <c r="AM286" s="408">
        <v>0</v>
      </c>
      <c r="AN286" s="407">
        <v>0</v>
      </c>
      <c r="AO286" s="408">
        <v>0</v>
      </c>
      <c r="AP286" s="407">
        <v>0</v>
      </c>
      <c r="AQ286" s="408">
        <v>0</v>
      </c>
      <c r="AR286" s="407">
        <v>0</v>
      </c>
      <c r="AT286" s="406">
        <v>0</v>
      </c>
      <c r="AU286" s="407">
        <v>0</v>
      </c>
      <c r="AV286" s="408">
        <v>0</v>
      </c>
      <c r="AW286" s="407">
        <v>0</v>
      </c>
      <c r="AX286" s="408">
        <v>0</v>
      </c>
      <c r="AY286" s="407">
        <v>0</v>
      </c>
      <c r="AZ286" s="408">
        <v>0</v>
      </c>
      <c r="BA286" s="407">
        <v>0</v>
      </c>
      <c r="BB286" s="408">
        <v>0</v>
      </c>
      <c r="BC286" s="407">
        <v>0</v>
      </c>
    </row>
    <row r="287" spans="1:55" x14ac:dyDescent="0.35">
      <c r="A287" s="385" t="str" cm="1">
        <f t="array" ref="A287">IFERROR(_xlfn.IFS(AND(F287="Renta Variable",O287=1),IFERROR(MATCH(B287,[1]RV_Det!C:C,0),"Rev"),AND(J287="Corporativa",O287=1,I287="EM"),IFERROR(MATCH(B287,[1]RF_Corps!B:B,0),"Rev"),AND(F287="Alternativos",O287=1),IFERROR(MATCH(B287,[1]Rep4!C:C,0),"Rev")),"")</f>
        <v/>
      </c>
      <c r="B287" s="393" t="s">
        <v>1349</v>
      </c>
      <c r="C287" s="409" t="s">
        <v>1350</v>
      </c>
      <c r="D287" s="395" t="s">
        <v>1351</v>
      </c>
      <c r="E287" s="396" t="str">
        <f>IF(B287="","",INDEX([1]CatGlob!$S:$S,IFERROR(MATCH(MID(B287,7,1),[1]CatGlob!$R:$R,0),MATCH(MID(B287,1,2),[1]CatGlob!$R:$R,0))))</f>
        <v>JPY</v>
      </c>
      <c r="F287" s="397" t="s">
        <v>442</v>
      </c>
      <c r="G287" s="398" t="s">
        <v>610</v>
      </c>
      <c r="H287" s="399" t="s">
        <v>229</v>
      </c>
      <c r="I287" s="399" t="s">
        <v>328</v>
      </c>
      <c r="J287" s="418" t="s">
        <v>267</v>
      </c>
      <c r="K287" s="396" t="s">
        <v>1352</v>
      </c>
      <c r="L287" s="400" t="str">
        <f>IF(ISERROR(MATCH(M287,M$10:M286,0)),M287,"")</f>
        <v>HCD_INT_DM_GOB_JPN</v>
      </c>
      <c r="M287" s="401" t="str">
        <f>IF(B287="","",IF(ISERROR(MATCH(F287&amp;"_"&amp;G287&amp;"_"&amp;H287&amp;"_"&amp;I287&amp;"_"&amp;J287&amp;IF(K287="","","_"&amp;K287),[1]CatGlob!$B:$B,0)),F287&amp;"_"&amp;G287&amp;"_"&amp;H287&amp;"_"&amp;I287&amp;"_"&amp;J287&amp;IF(K287="","","_"&amp;K287),INDEX([1]CatGlob!$C:$C,MATCH(F287&amp;"_"&amp;G287&amp;"_"&amp;H287&amp;"_"&amp;I287&amp;"_"&amp;J287&amp;IF(K287="","","_"&amp;K287),[1]CatGlob!$B:$B,0))))</f>
        <v>HCD_INT_DM_GOB_JPN</v>
      </c>
      <c r="N287" s="402" t="str">
        <f t="shared" si="11"/>
        <v/>
      </c>
      <c r="O287" s="402" t="str">
        <f t="shared" si="10"/>
        <v/>
      </c>
      <c r="P287" s="401" t="e">
        <f>IF(LEN(B287)&gt;8,INDEX([1]CatGlob!$X:$X,MATCH(M287,[1]CatGlob!$W:$W,0)),"")</f>
        <v>#N/A</v>
      </c>
      <c r="Q287" s="403" t="str">
        <f>INDEX([1]CatGlob!P:P,MATCH(M287,[1]CatGlob!O:O,0))</f>
        <v>RFIG</v>
      </c>
      <c r="R287" s="403" t="s">
        <v>601</v>
      </c>
      <c r="S287" s="403" t="s">
        <v>601</v>
      </c>
      <c r="T287" s="403" t="str">
        <f>INDEX([1]CatGlob!$D:$D,MATCH($M287,[1]CatGlob!$C:$C,0))</f>
        <v>RFI</v>
      </c>
      <c r="U287" s="403" t="s">
        <v>1293</v>
      </c>
      <c r="V287" s="404" t="str">
        <f>INDEX([1]CatGlob!$F:$F,MATCH($M287,[1]CatGlob!$C:$C,0))</f>
        <v>RFI</v>
      </c>
      <c r="W287" s="405"/>
      <c r="X287" s="406">
        <v>0</v>
      </c>
      <c r="Y287" s="407">
        <v>0</v>
      </c>
      <c r="Z287" s="408">
        <v>0</v>
      </c>
      <c r="AA287" s="407">
        <v>0</v>
      </c>
      <c r="AB287" s="408">
        <v>0</v>
      </c>
      <c r="AC287" s="407">
        <v>0</v>
      </c>
      <c r="AD287" s="408">
        <v>0</v>
      </c>
      <c r="AE287" s="407">
        <v>0</v>
      </c>
      <c r="AF287" s="408">
        <v>0</v>
      </c>
      <c r="AG287" s="407">
        <v>0</v>
      </c>
      <c r="AI287" s="406">
        <v>0</v>
      </c>
      <c r="AJ287" s="407">
        <v>0</v>
      </c>
      <c r="AK287" s="408">
        <v>0</v>
      </c>
      <c r="AL287" s="407">
        <v>0</v>
      </c>
      <c r="AM287" s="408">
        <v>0</v>
      </c>
      <c r="AN287" s="407">
        <v>0</v>
      </c>
      <c r="AO287" s="408">
        <v>0</v>
      </c>
      <c r="AP287" s="407">
        <v>0</v>
      </c>
      <c r="AQ287" s="408">
        <v>0</v>
      </c>
      <c r="AR287" s="407">
        <v>0</v>
      </c>
      <c r="AT287" s="406">
        <v>0</v>
      </c>
      <c r="AU287" s="407">
        <v>0</v>
      </c>
      <c r="AV287" s="408">
        <v>0</v>
      </c>
      <c r="AW287" s="407">
        <v>0</v>
      </c>
      <c r="AX287" s="408">
        <v>0</v>
      </c>
      <c r="AY287" s="407">
        <v>0</v>
      </c>
      <c r="AZ287" s="408">
        <v>0</v>
      </c>
      <c r="BA287" s="407">
        <v>0</v>
      </c>
      <c r="BB287" s="408">
        <v>0</v>
      </c>
      <c r="BC287" s="407">
        <v>0</v>
      </c>
    </row>
    <row r="288" spans="1:55" x14ac:dyDescent="0.35">
      <c r="A288" s="385" t="str" cm="1">
        <f t="array" ref="A288">IFERROR(_xlfn.IFS(AND(F288="Renta Variable",O288=1),IFERROR(MATCH(B288,[1]RV_Det!C:C,0),"Rev"),AND(J288="Corporativa",O288=1,I288="EM"),IFERROR(MATCH(B288,[1]RF_Corps!B:B,0),"Rev"),AND(F288="Alternativos",O288=1),IFERROR(MATCH(B288,[1]Rep4!C:C,0),"Rev")),"")</f>
        <v/>
      </c>
      <c r="B288" s="393" t="s">
        <v>1353</v>
      </c>
      <c r="C288" s="409" t="s">
        <v>1354</v>
      </c>
      <c r="D288" s="395" t="s">
        <v>1351</v>
      </c>
      <c r="E288" s="396" t="str">
        <f>IF(B288="","",INDEX([1]CatGlob!$S:$S,IFERROR(MATCH(MID(B288,7,1),[1]CatGlob!$R:$R,0),MATCH(MID(B288,1,2),[1]CatGlob!$R:$R,0))))</f>
        <v>JPY</v>
      </c>
      <c r="F288" s="397" t="s">
        <v>442</v>
      </c>
      <c r="G288" s="398" t="s">
        <v>610</v>
      </c>
      <c r="H288" s="399" t="s">
        <v>229</v>
      </c>
      <c r="I288" s="399" t="s">
        <v>328</v>
      </c>
      <c r="J288" s="418" t="s">
        <v>267</v>
      </c>
      <c r="K288" s="396" t="s">
        <v>1352</v>
      </c>
      <c r="L288" s="400" t="str">
        <f>IF(ISERROR(MATCH(M288,M$10:M287,0)),M288,"")</f>
        <v/>
      </c>
      <c r="M288" s="401" t="str">
        <f>IF(B288="","",IF(ISERROR(MATCH(F288&amp;"_"&amp;G288&amp;"_"&amp;H288&amp;"_"&amp;I288&amp;"_"&amp;J288&amp;IF(K288="","","_"&amp;K288),[1]CatGlob!$B:$B,0)),F288&amp;"_"&amp;G288&amp;"_"&amp;H288&amp;"_"&amp;I288&amp;"_"&amp;J288&amp;IF(K288="","","_"&amp;K288),INDEX([1]CatGlob!$C:$C,MATCH(F288&amp;"_"&amp;G288&amp;"_"&amp;H288&amp;"_"&amp;I288&amp;"_"&amp;J288&amp;IF(K288="","","_"&amp;K288),[1]CatGlob!$B:$B,0))))</f>
        <v>HCD_INT_DM_GOB_JPN</v>
      </c>
      <c r="N288" s="402" t="str">
        <f t="shared" si="11"/>
        <v/>
      </c>
      <c r="O288" s="402" t="str">
        <f t="shared" si="10"/>
        <v/>
      </c>
      <c r="P288" s="401" t="e">
        <f>IF(LEN(B288)&gt;8,INDEX([1]CatGlob!$X:$X,MATCH(M288,[1]CatGlob!$W:$W,0)),"")</f>
        <v>#N/A</v>
      </c>
      <c r="Q288" s="403" t="str">
        <f>INDEX([1]CatGlob!P:P,MATCH(M288,[1]CatGlob!O:O,0))</f>
        <v>RFIG</v>
      </c>
      <c r="R288" s="403" t="s">
        <v>601</v>
      </c>
      <c r="S288" s="403" t="s">
        <v>601</v>
      </c>
      <c r="T288" s="403" t="str">
        <f>INDEX([1]CatGlob!$D:$D,MATCH($M288,[1]CatGlob!$C:$C,0))</f>
        <v>RFI</v>
      </c>
      <c r="U288" s="403" t="s">
        <v>1293</v>
      </c>
      <c r="V288" s="404" t="str">
        <f>INDEX([1]CatGlob!$F:$F,MATCH($M288,[1]CatGlob!$C:$C,0))</f>
        <v>RFI</v>
      </c>
      <c r="W288" s="405"/>
      <c r="X288" s="406">
        <v>0</v>
      </c>
      <c r="Y288" s="407">
        <v>0</v>
      </c>
      <c r="Z288" s="408">
        <v>0</v>
      </c>
      <c r="AA288" s="407">
        <v>0</v>
      </c>
      <c r="AB288" s="408">
        <v>0</v>
      </c>
      <c r="AC288" s="407">
        <v>0</v>
      </c>
      <c r="AD288" s="408">
        <v>0</v>
      </c>
      <c r="AE288" s="407">
        <v>0</v>
      </c>
      <c r="AF288" s="408">
        <v>0</v>
      </c>
      <c r="AG288" s="407">
        <v>0</v>
      </c>
      <c r="AI288" s="406">
        <v>0</v>
      </c>
      <c r="AJ288" s="407">
        <v>0</v>
      </c>
      <c r="AK288" s="408">
        <v>0</v>
      </c>
      <c r="AL288" s="407">
        <v>0</v>
      </c>
      <c r="AM288" s="408">
        <v>0</v>
      </c>
      <c r="AN288" s="407">
        <v>0</v>
      </c>
      <c r="AO288" s="408">
        <v>0</v>
      </c>
      <c r="AP288" s="407">
        <v>0</v>
      </c>
      <c r="AQ288" s="408">
        <v>0</v>
      </c>
      <c r="AR288" s="407">
        <v>0</v>
      </c>
      <c r="AT288" s="406">
        <v>0</v>
      </c>
      <c r="AU288" s="407">
        <v>0</v>
      </c>
      <c r="AV288" s="408">
        <v>0</v>
      </c>
      <c r="AW288" s="407">
        <v>0</v>
      </c>
      <c r="AX288" s="408">
        <v>0</v>
      </c>
      <c r="AY288" s="407">
        <v>0</v>
      </c>
      <c r="AZ288" s="408">
        <v>0</v>
      </c>
      <c r="BA288" s="407">
        <v>0</v>
      </c>
      <c r="BB288" s="408">
        <v>0</v>
      </c>
      <c r="BC288" s="407">
        <v>0</v>
      </c>
    </row>
    <row r="289" spans="1:55" x14ac:dyDescent="0.35">
      <c r="A289" s="385" t="str" cm="1">
        <f t="array" ref="A289">IFERROR(_xlfn.IFS(AND(F289="Renta Variable",O289=1),IFERROR(MATCH(B289,[1]RV_Det!C:C,0),"Rev"),AND(J289="Corporativa",O289=1,I289="EM"),IFERROR(MATCH(B289,[1]RF_Corps!B:B,0),"Rev"),AND(F289="Alternativos",O289=1),IFERROR(MATCH(B289,[1]Rep4!C:C,0),"Rev")),"")</f>
        <v/>
      </c>
      <c r="B289" s="411" t="s">
        <v>1355</v>
      </c>
      <c r="C289" s="409" t="s">
        <v>1356</v>
      </c>
      <c r="D289" s="395" t="s">
        <v>1351</v>
      </c>
      <c r="E289" s="396" t="str">
        <f>IF(B289="","",INDEX([1]CatGlob!$S:$S,IFERROR(MATCH(MID(B289,7,1),[1]CatGlob!$R:$R,0),MATCH(MID(B289,1,2),[1]CatGlob!$R:$R,0))))</f>
        <v>JPY</v>
      </c>
      <c r="F289" s="397" t="s">
        <v>442</v>
      </c>
      <c r="G289" s="398" t="s">
        <v>610</v>
      </c>
      <c r="H289" s="399" t="s">
        <v>229</v>
      </c>
      <c r="I289" s="399" t="s">
        <v>328</v>
      </c>
      <c r="J289" s="418" t="s">
        <v>267</v>
      </c>
      <c r="K289" s="396" t="s">
        <v>1352</v>
      </c>
      <c r="L289" s="400" t="str">
        <f>IF(ISERROR(MATCH(M289,M$10:M288,0)),M289,"")</f>
        <v/>
      </c>
      <c r="M289" s="401" t="str">
        <f>IF(B289="","",IF(ISERROR(MATCH(F289&amp;"_"&amp;G289&amp;"_"&amp;H289&amp;"_"&amp;I289&amp;"_"&amp;J289&amp;IF(K289="","","_"&amp;K289),[1]CatGlob!$B:$B,0)),F289&amp;"_"&amp;G289&amp;"_"&amp;H289&amp;"_"&amp;I289&amp;"_"&amp;J289&amp;IF(K289="","","_"&amp;K289),INDEX([1]CatGlob!$C:$C,MATCH(F289&amp;"_"&amp;G289&amp;"_"&amp;H289&amp;"_"&amp;I289&amp;"_"&amp;J289&amp;IF(K289="","","_"&amp;K289),[1]CatGlob!$B:$B,0))))</f>
        <v>HCD_INT_DM_GOB_JPN</v>
      </c>
      <c r="N289" s="402" t="str">
        <f t="shared" si="11"/>
        <v/>
      </c>
      <c r="O289" s="402" t="str">
        <f t="shared" si="10"/>
        <v/>
      </c>
      <c r="P289" s="401" t="e">
        <f>IF(LEN(B289)&gt;8,INDEX([1]CatGlob!$X:$X,MATCH(M289,[1]CatGlob!$W:$W,0)),"")</f>
        <v>#N/A</v>
      </c>
      <c r="Q289" s="403" t="str">
        <f>INDEX([1]CatGlob!P:P,MATCH(M289,[1]CatGlob!O:O,0))</f>
        <v>RFIG</v>
      </c>
      <c r="R289" s="403" t="s">
        <v>601</v>
      </c>
      <c r="S289" s="403" t="s">
        <v>601</v>
      </c>
      <c r="T289" s="403" t="str">
        <f>INDEX([1]CatGlob!$D:$D,MATCH($M289,[1]CatGlob!$C:$C,0))</f>
        <v>RFI</v>
      </c>
      <c r="U289" s="403" t="s">
        <v>1293</v>
      </c>
      <c r="V289" s="404" t="str">
        <f>INDEX([1]CatGlob!$F:$F,MATCH($M289,[1]CatGlob!$C:$C,0))</f>
        <v>RFI</v>
      </c>
      <c r="W289" s="405"/>
      <c r="X289" s="406">
        <v>0</v>
      </c>
      <c r="Y289" s="407">
        <v>0</v>
      </c>
      <c r="Z289" s="408">
        <v>0</v>
      </c>
      <c r="AA289" s="407">
        <v>0</v>
      </c>
      <c r="AB289" s="408">
        <v>0</v>
      </c>
      <c r="AC289" s="407">
        <v>0</v>
      </c>
      <c r="AD289" s="408">
        <v>0</v>
      </c>
      <c r="AE289" s="407">
        <v>0</v>
      </c>
      <c r="AF289" s="408">
        <v>0</v>
      </c>
      <c r="AG289" s="407">
        <v>0</v>
      </c>
      <c r="AI289" s="406">
        <v>0</v>
      </c>
      <c r="AJ289" s="407">
        <v>0</v>
      </c>
      <c r="AK289" s="408">
        <v>0</v>
      </c>
      <c r="AL289" s="407">
        <v>0</v>
      </c>
      <c r="AM289" s="408">
        <v>0</v>
      </c>
      <c r="AN289" s="407">
        <v>0</v>
      </c>
      <c r="AO289" s="408">
        <v>0</v>
      </c>
      <c r="AP289" s="407">
        <v>0</v>
      </c>
      <c r="AQ289" s="408">
        <v>0</v>
      </c>
      <c r="AR289" s="407">
        <v>0</v>
      </c>
      <c r="AT289" s="406">
        <v>0</v>
      </c>
      <c r="AU289" s="407">
        <v>0</v>
      </c>
      <c r="AV289" s="408">
        <v>0</v>
      </c>
      <c r="AW289" s="407">
        <v>0</v>
      </c>
      <c r="AX289" s="408">
        <v>0</v>
      </c>
      <c r="AY289" s="407">
        <v>0</v>
      </c>
      <c r="AZ289" s="408">
        <v>0</v>
      </c>
      <c r="BA289" s="407">
        <v>0</v>
      </c>
      <c r="BB289" s="408">
        <v>0</v>
      </c>
      <c r="BC289" s="407">
        <v>0</v>
      </c>
    </row>
    <row r="290" spans="1:55" x14ac:dyDescent="0.35">
      <c r="A290" s="385" t="str" cm="1">
        <f t="array" ref="A290">IFERROR(_xlfn.IFS(AND(F290="Renta Variable",O290=1),IFERROR(MATCH(B290,[1]RV_Det!C:C,0),"Rev"),AND(J290="Corporativa",O290=1,I290="EM"),IFERROR(MATCH(B290,[1]RF_Corps!B:B,0),"Rev"),AND(F290="Alternativos",O290=1),IFERROR(MATCH(B290,[1]Rep4!C:C,0),"Rev")),"")</f>
        <v/>
      </c>
      <c r="B290" s="394" t="s">
        <v>1357</v>
      </c>
      <c r="C290" s="409" t="s">
        <v>1358</v>
      </c>
      <c r="D290" s="395" t="s">
        <v>1351</v>
      </c>
      <c r="E290" s="396" t="str">
        <f>IF(B290="","",INDEX([1]CatGlob!$S:$S,IFERROR(MATCH(MID(B290,7,1),[1]CatGlob!$R:$R,0),MATCH(MID(B290,1,2),[1]CatGlob!$R:$R,0))))</f>
        <v>JPY</v>
      </c>
      <c r="F290" s="397" t="s">
        <v>442</v>
      </c>
      <c r="G290" s="398" t="s">
        <v>610</v>
      </c>
      <c r="H290" s="399" t="s">
        <v>229</v>
      </c>
      <c r="I290" s="399" t="s">
        <v>328</v>
      </c>
      <c r="J290" s="418" t="s">
        <v>267</v>
      </c>
      <c r="K290" s="396" t="s">
        <v>1352</v>
      </c>
      <c r="L290" s="400" t="str">
        <f>IF(ISERROR(MATCH(M290,M$10:M289,0)),M290,"")</f>
        <v/>
      </c>
      <c r="M290" s="401" t="str">
        <f>IF(B290="","",IF(ISERROR(MATCH(F290&amp;"_"&amp;G290&amp;"_"&amp;H290&amp;"_"&amp;I290&amp;"_"&amp;J290&amp;IF(K290="","","_"&amp;K290),[1]CatGlob!$B:$B,0)),F290&amp;"_"&amp;G290&amp;"_"&amp;H290&amp;"_"&amp;I290&amp;"_"&amp;J290&amp;IF(K290="","","_"&amp;K290),INDEX([1]CatGlob!$C:$C,MATCH(F290&amp;"_"&amp;G290&amp;"_"&amp;H290&amp;"_"&amp;I290&amp;"_"&amp;J290&amp;IF(K290="","","_"&amp;K290),[1]CatGlob!$B:$B,0))))</f>
        <v>HCD_INT_DM_GOB_JPN</v>
      </c>
      <c r="N290" s="402" t="str">
        <f t="shared" si="11"/>
        <v/>
      </c>
      <c r="O290" s="402" t="str">
        <f t="shared" si="10"/>
        <v/>
      </c>
      <c r="P290" s="401" t="e">
        <f>IF(LEN(B290)&gt;8,INDEX([1]CatGlob!$X:$X,MATCH(M290,[1]CatGlob!$W:$W,0)),"")</f>
        <v>#N/A</v>
      </c>
      <c r="Q290" s="403" t="str">
        <f>INDEX([1]CatGlob!P:P,MATCH(M290,[1]CatGlob!O:O,0))</f>
        <v>RFIG</v>
      </c>
      <c r="R290" s="403" t="s">
        <v>601</v>
      </c>
      <c r="S290" s="403" t="s">
        <v>601</v>
      </c>
      <c r="T290" s="403" t="str">
        <f>INDEX([1]CatGlob!$D:$D,MATCH($M290,[1]CatGlob!$C:$C,0))</f>
        <v>RFI</v>
      </c>
      <c r="U290" s="403" t="s">
        <v>1293</v>
      </c>
      <c r="V290" s="404" t="str">
        <f>INDEX([1]CatGlob!$F:$F,MATCH($M290,[1]CatGlob!$C:$C,0))</f>
        <v>RFI</v>
      </c>
      <c r="W290" s="405"/>
      <c r="X290" s="406">
        <v>0</v>
      </c>
      <c r="Y290" s="407">
        <v>0</v>
      </c>
      <c r="Z290" s="408">
        <v>0</v>
      </c>
      <c r="AA290" s="407">
        <v>0</v>
      </c>
      <c r="AB290" s="408">
        <v>0</v>
      </c>
      <c r="AC290" s="407">
        <v>0</v>
      </c>
      <c r="AD290" s="408">
        <v>0</v>
      </c>
      <c r="AE290" s="407">
        <v>0</v>
      </c>
      <c r="AF290" s="408">
        <v>0</v>
      </c>
      <c r="AG290" s="407">
        <v>0</v>
      </c>
      <c r="AI290" s="406">
        <v>0</v>
      </c>
      <c r="AJ290" s="407">
        <v>0</v>
      </c>
      <c r="AK290" s="408">
        <v>0</v>
      </c>
      <c r="AL290" s="407">
        <v>0</v>
      </c>
      <c r="AM290" s="408">
        <v>0</v>
      </c>
      <c r="AN290" s="407">
        <v>0</v>
      </c>
      <c r="AO290" s="408">
        <v>0</v>
      </c>
      <c r="AP290" s="407">
        <v>0</v>
      </c>
      <c r="AQ290" s="408">
        <v>0</v>
      </c>
      <c r="AR290" s="407">
        <v>0</v>
      </c>
      <c r="AT290" s="406">
        <v>0</v>
      </c>
      <c r="AU290" s="407">
        <v>0</v>
      </c>
      <c r="AV290" s="408">
        <v>0</v>
      </c>
      <c r="AW290" s="407">
        <v>0</v>
      </c>
      <c r="AX290" s="408">
        <v>0</v>
      </c>
      <c r="AY290" s="407">
        <v>0</v>
      </c>
      <c r="AZ290" s="408">
        <v>0</v>
      </c>
      <c r="BA290" s="407">
        <v>0</v>
      </c>
      <c r="BB290" s="408">
        <v>0</v>
      </c>
      <c r="BC290" s="407">
        <v>0</v>
      </c>
    </row>
    <row r="291" spans="1:55" x14ac:dyDescent="0.35">
      <c r="A291" s="385" t="str" cm="1">
        <f t="array" ref="A291">IFERROR(_xlfn.IFS(AND(F291="Renta Variable",O291=1),IFERROR(MATCH(B291,[1]RV_Det!C:C,0),"Rev"),AND(J291="Corporativa",O291=1,I291="EM"),IFERROR(MATCH(B291,[1]RF_Corps!B:B,0),"Rev"),AND(F291="Alternativos",O291=1),IFERROR(MATCH(B291,[1]Rep4!C:C,0),"Rev")),"")</f>
        <v/>
      </c>
      <c r="B291" s="394" t="s">
        <v>1359</v>
      </c>
      <c r="C291" s="409" t="s">
        <v>1360</v>
      </c>
      <c r="D291" s="395" t="s">
        <v>1351</v>
      </c>
      <c r="E291" s="396" t="str">
        <f>IF(B291="","",INDEX([1]CatGlob!$S:$S,IFERROR(MATCH(MID(B291,7,1),[1]CatGlob!$R:$R,0),MATCH(MID(B291,1,2),[1]CatGlob!$R:$R,0))))</f>
        <v>JPY</v>
      </c>
      <c r="F291" s="397" t="s">
        <v>442</v>
      </c>
      <c r="G291" s="398" t="s">
        <v>610</v>
      </c>
      <c r="H291" s="399" t="s">
        <v>229</v>
      </c>
      <c r="I291" s="399" t="s">
        <v>328</v>
      </c>
      <c r="J291" s="418" t="s">
        <v>267</v>
      </c>
      <c r="K291" s="396" t="s">
        <v>1352</v>
      </c>
      <c r="L291" s="400" t="str">
        <f>IF(ISERROR(MATCH(M291,M$10:M290,0)),M291,"")</f>
        <v/>
      </c>
      <c r="M291" s="401" t="str">
        <f>IF(B291="","",IF(ISERROR(MATCH(F291&amp;"_"&amp;G291&amp;"_"&amp;H291&amp;"_"&amp;I291&amp;"_"&amp;J291&amp;IF(K291="","","_"&amp;K291),[1]CatGlob!$B:$B,0)),F291&amp;"_"&amp;G291&amp;"_"&amp;H291&amp;"_"&amp;I291&amp;"_"&amp;J291&amp;IF(K291="","","_"&amp;K291),INDEX([1]CatGlob!$C:$C,MATCH(F291&amp;"_"&amp;G291&amp;"_"&amp;H291&amp;"_"&amp;I291&amp;"_"&amp;J291&amp;IF(K291="","","_"&amp;K291),[1]CatGlob!$B:$B,0))))</f>
        <v>HCD_INT_DM_GOB_JPN</v>
      </c>
      <c r="N291" s="402" t="str">
        <f t="shared" si="11"/>
        <v/>
      </c>
      <c r="O291" s="402" t="str">
        <f t="shared" si="10"/>
        <v/>
      </c>
      <c r="P291" s="401" t="e">
        <f>IF(LEN(B291)&gt;8,INDEX([1]CatGlob!$X:$X,MATCH(M291,[1]CatGlob!$W:$W,0)),"")</f>
        <v>#N/A</v>
      </c>
      <c r="Q291" s="403" t="str">
        <f>INDEX([1]CatGlob!P:P,MATCH(M291,[1]CatGlob!O:O,0))</f>
        <v>RFIG</v>
      </c>
      <c r="R291" s="403" t="s">
        <v>601</v>
      </c>
      <c r="S291" s="403" t="s">
        <v>601</v>
      </c>
      <c r="T291" s="403" t="str">
        <f>INDEX([1]CatGlob!$D:$D,MATCH($M291,[1]CatGlob!$C:$C,0))</f>
        <v>RFI</v>
      </c>
      <c r="U291" s="403" t="s">
        <v>1293</v>
      </c>
      <c r="V291" s="404" t="str">
        <f>INDEX([1]CatGlob!$F:$F,MATCH($M291,[1]CatGlob!$C:$C,0))</f>
        <v>RFI</v>
      </c>
      <c r="W291" s="405"/>
      <c r="X291" s="406">
        <v>0</v>
      </c>
      <c r="Y291" s="407">
        <v>0</v>
      </c>
      <c r="Z291" s="408">
        <v>0</v>
      </c>
      <c r="AA291" s="407">
        <v>0</v>
      </c>
      <c r="AB291" s="408">
        <v>0</v>
      </c>
      <c r="AC291" s="407">
        <v>0</v>
      </c>
      <c r="AD291" s="408">
        <v>0</v>
      </c>
      <c r="AE291" s="407">
        <v>0</v>
      </c>
      <c r="AF291" s="408">
        <v>0</v>
      </c>
      <c r="AG291" s="407">
        <v>0</v>
      </c>
      <c r="AI291" s="406">
        <v>0</v>
      </c>
      <c r="AJ291" s="407">
        <v>0</v>
      </c>
      <c r="AK291" s="408">
        <v>0</v>
      </c>
      <c r="AL291" s="407">
        <v>0</v>
      </c>
      <c r="AM291" s="408">
        <v>0</v>
      </c>
      <c r="AN291" s="407">
        <v>0</v>
      </c>
      <c r="AO291" s="408">
        <v>0</v>
      </c>
      <c r="AP291" s="407">
        <v>0</v>
      </c>
      <c r="AQ291" s="408">
        <v>0</v>
      </c>
      <c r="AR291" s="407">
        <v>0</v>
      </c>
      <c r="AT291" s="406">
        <v>0</v>
      </c>
      <c r="AU291" s="407">
        <v>0</v>
      </c>
      <c r="AV291" s="408">
        <v>0</v>
      </c>
      <c r="AW291" s="407">
        <v>0</v>
      </c>
      <c r="AX291" s="408">
        <v>0</v>
      </c>
      <c r="AY291" s="407">
        <v>0</v>
      </c>
      <c r="AZ291" s="408">
        <v>0</v>
      </c>
      <c r="BA291" s="407">
        <v>0</v>
      </c>
      <c r="BB291" s="408">
        <v>0</v>
      </c>
      <c r="BC291" s="407">
        <v>0</v>
      </c>
    </row>
    <row r="292" spans="1:55" x14ac:dyDescent="0.35">
      <c r="A292" s="385" t="str" cm="1">
        <f t="array" ref="A292">IFERROR(_xlfn.IFS(AND(F292="Renta Variable",O292=1),IFERROR(MATCH(B292,[1]RV_Det!C:C,0),"Rev"),AND(J292="Corporativa",O292=1,I292="EM"),IFERROR(MATCH(B292,[1]RF_Corps!B:B,0),"Rev"),AND(F292="Alternativos",O292=1),IFERROR(MATCH(B292,[1]Rep4!C:C,0),"Rev")),"")</f>
        <v/>
      </c>
      <c r="B292" s="394" t="s">
        <v>1361</v>
      </c>
      <c r="C292" s="409" t="s">
        <v>1362</v>
      </c>
      <c r="D292" s="395" t="s">
        <v>1351</v>
      </c>
      <c r="E292" s="396" t="str">
        <f>IF(B292="","",INDEX([1]CatGlob!$S:$S,IFERROR(MATCH(MID(B292,7,1),[1]CatGlob!$R:$R,0),MATCH(MID(B292,1,2),[1]CatGlob!$R:$R,0))))</f>
        <v>JPY</v>
      </c>
      <c r="F292" s="397" t="s">
        <v>442</v>
      </c>
      <c r="G292" s="398" t="s">
        <v>610</v>
      </c>
      <c r="H292" s="399" t="s">
        <v>229</v>
      </c>
      <c r="I292" s="399" t="s">
        <v>328</v>
      </c>
      <c r="J292" s="418" t="s">
        <v>267</v>
      </c>
      <c r="K292" s="396" t="s">
        <v>1352</v>
      </c>
      <c r="L292" s="400" t="str">
        <f>IF(ISERROR(MATCH(M292,M$10:M291,0)),M292,"")</f>
        <v/>
      </c>
      <c r="M292" s="401" t="str">
        <f>IF(B292="","",IF(ISERROR(MATCH(F292&amp;"_"&amp;G292&amp;"_"&amp;H292&amp;"_"&amp;I292&amp;"_"&amp;J292&amp;IF(K292="","","_"&amp;K292),[1]CatGlob!$B:$B,0)),F292&amp;"_"&amp;G292&amp;"_"&amp;H292&amp;"_"&amp;I292&amp;"_"&amp;J292&amp;IF(K292="","","_"&amp;K292),INDEX([1]CatGlob!$C:$C,MATCH(F292&amp;"_"&amp;G292&amp;"_"&amp;H292&amp;"_"&amp;I292&amp;"_"&amp;J292&amp;IF(K292="","","_"&amp;K292),[1]CatGlob!$B:$B,0))))</f>
        <v>HCD_INT_DM_GOB_JPN</v>
      </c>
      <c r="N292" s="402" t="str">
        <f t="shared" si="11"/>
        <v/>
      </c>
      <c r="O292" s="402" t="str">
        <f t="shared" si="10"/>
        <v/>
      </c>
      <c r="P292" s="401" t="e">
        <f>IF(LEN(B292)&gt;8,INDEX([1]CatGlob!$X:$X,MATCH(M292,[1]CatGlob!$W:$W,0)),"")</f>
        <v>#N/A</v>
      </c>
      <c r="Q292" s="403" t="str">
        <f>INDEX([1]CatGlob!P:P,MATCH(M292,[1]CatGlob!O:O,0))</f>
        <v>RFIG</v>
      </c>
      <c r="R292" s="403" t="s">
        <v>601</v>
      </c>
      <c r="S292" s="403" t="s">
        <v>601</v>
      </c>
      <c r="T292" s="403" t="str">
        <f>INDEX([1]CatGlob!$D:$D,MATCH($M292,[1]CatGlob!$C:$C,0))</f>
        <v>RFI</v>
      </c>
      <c r="U292" s="403" t="s">
        <v>1293</v>
      </c>
      <c r="V292" s="404" t="str">
        <f>INDEX([1]CatGlob!$F:$F,MATCH($M292,[1]CatGlob!$C:$C,0))</f>
        <v>RFI</v>
      </c>
      <c r="W292" s="405"/>
      <c r="X292" s="406">
        <v>0</v>
      </c>
      <c r="Y292" s="407">
        <v>0</v>
      </c>
      <c r="Z292" s="408">
        <v>0</v>
      </c>
      <c r="AA292" s="407">
        <v>0</v>
      </c>
      <c r="AB292" s="408">
        <v>0</v>
      </c>
      <c r="AC292" s="407">
        <v>0</v>
      </c>
      <c r="AD292" s="408">
        <v>0</v>
      </c>
      <c r="AE292" s="407">
        <v>0</v>
      </c>
      <c r="AF292" s="408">
        <v>0</v>
      </c>
      <c r="AG292" s="407">
        <v>0</v>
      </c>
      <c r="AI292" s="406">
        <v>0</v>
      </c>
      <c r="AJ292" s="407">
        <v>0</v>
      </c>
      <c r="AK292" s="408">
        <v>0</v>
      </c>
      <c r="AL292" s="407">
        <v>0</v>
      </c>
      <c r="AM292" s="408">
        <v>0</v>
      </c>
      <c r="AN292" s="407">
        <v>0</v>
      </c>
      <c r="AO292" s="408">
        <v>0</v>
      </c>
      <c r="AP292" s="407">
        <v>0</v>
      </c>
      <c r="AQ292" s="408">
        <v>0</v>
      </c>
      <c r="AR292" s="407">
        <v>0</v>
      </c>
      <c r="AT292" s="406">
        <v>0</v>
      </c>
      <c r="AU292" s="407">
        <v>0</v>
      </c>
      <c r="AV292" s="408">
        <v>0</v>
      </c>
      <c r="AW292" s="407">
        <v>0</v>
      </c>
      <c r="AX292" s="408">
        <v>0</v>
      </c>
      <c r="AY292" s="407">
        <v>0</v>
      </c>
      <c r="AZ292" s="408">
        <v>0</v>
      </c>
      <c r="BA292" s="407">
        <v>0</v>
      </c>
      <c r="BB292" s="408">
        <v>0</v>
      </c>
      <c r="BC292" s="407">
        <v>0</v>
      </c>
    </row>
    <row r="293" spans="1:55" x14ac:dyDescent="0.35">
      <c r="A293" s="385" t="str" cm="1">
        <f t="array" ref="A293">IFERROR(_xlfn.IFS(AND(F293="Renta Variable",O293=1),IFERROR(MATCH(B293,[1]RV_Det!C:C,0),"Rev"),AND(J293="Corporativa",O293=1,I293="EM"),IFERROR(MATCH(B293,[1]RF_Corps!B:B,0),"Rev"),AND(F293="Alternativos",O293=1),IFERROR(MATCH(B293,[1]Rep4!C:C,0),"Rev")),"")</f>
        <v/>
      </c>
      <c r="B293" s="394" t="s">
        <v>1363</v>
      </c>
      <c r="C293" s="409" t="s">
        <v>1364</v>
      </c>
      <c r="D293" s="395" t="s">
        <v>1365</v>
      </c>
      <c r="E293" s="396" t="str">
        <f>IF(B293="","",INDEX([1]CatGlob!$S:$S,IFERROR(MATCH(MID(B293,7,1),[1]CatGlob!$R:$R,0),MATCH(MID(B293,1,2),[1]CatGlob!$R:$R,0))))</f>
        <v>DOL</v>
      </c>
      <c r="F293" s="397" t="s">
        <v>442</v>
      </c>
      <c r="G293" s="398" t="s">
        <v>610</v>
      </c>
      <c r="H293" s="399" t="s">
        <v>229</v>
      </c>
      <c r="I293" s="399" t="s">
        <v>328</v>
      </c>
      <c r="J293" s="399" t="s">
        <v>267</v>
      </c>
      <c r="K293" s="396" t="s">
        <v>48</v>
      </c>
      <c r="L293" s="400" t="str">
        <f>IF(ISERROR(MATCH(M293,M$10:M292,0)),M293,"")</f>
        <v>HCD_INT_DM_GOB_US</v>
      </c>
      <c r="M293" s="401" t="str">
        <f>IF(B293="","",IF(ISERROR(MATCH(F293&amp;"_"&amp;G293&amp;"_"&amp;H293&amp;"_"&amp;I293&amp;"_"&amp;J293&amp;IF(K293="","","_"&amp;K293),[1]CatGlob!$B:$B,0)),F293&amp;"_"&amp;G293&amp;"_"&amp;H293&amp;"_"&amp;I293&amp;"_"&amp;J293&amp;IF(K293="","","_"&amp;K293),INDEX([1]CatGlob!$C:$C,MATCH(F293&amp;"_"&amp;G293&amp;"_"&amp;H293&amp;"_"&amp;I293&amp;"_"&amp;J293&amp;IF(K293="","","_"&amp;K293),[1]CatGlob!$B:$B,0))))</f>
        <v>HCD_INT_DM_GOB_US</v>
      </c>
      <c r="N293" s="402" t="str">
        <f t="shared" si="11"/>
        <v/>
      </c>
      <c r="O293" s="402" t="str">
        <f t="shared" si="10"/>
        <v/>
      </c>
      <c r="P293" s="401" t="str">
        <f>IF(LEN(B293)&gt;8,INDEX([1]CatGlob!$X:$X,MATCH(M293,[1]CatGlob!$W:$W,0)),"")</f>
        <v>DMS</v>
      </c>
      <c r="Q293" s="403" t="str">
        <f>INDEX([1]CatGlob!P:P,MATCH(M293,[1]CatGlob!O:O,0))</f>
        <v>RFIG</v>
      </c>
      <c r="R293" s="403" t="s">
        <v>601</v>
      </c>
      <c r="S293" s="403" t="s">
        <v>601</v>
      </c>
      <c r="T293" s="403" t="str">
        <f>INDEX([1]CatGlob!$D:$D,MATCH($M293,[1]CatGlob!$C:$C,0))</f>
        <v>RFI</v>
      </c>
      <c r="U293" s="403" t="s">
        <v>1293</v>
      </c>
      <c r="V293" s="404" t="str">
        <f>INDEX([1]CatGlob!$F:$F,MATCH($M293,[1]CatGlob!$C:$C,0))</f>
        <v>RFI</v>
      </c>
      <c r="W293" s="405"/>
      <c r="X293" s="406">
        <v>0</v>
      </c>
      <c r="Y293" s="407">
        <v>0</v>
      </c>
      <c r="Z293" s="408">
        <v>0</v>
      </c>
      <c r="AA293" s="407">
        <v>0</v>
      </c>
      <c r="AB293" s="408">
        <v>0</v>
      </c>
      <c r="AC293" s="407">
        <v>0</v>
      </c>
      <c r="AD293" s="408">
        <v>0</v>
      </c>
      <c r="AE293" s="407">
        <v>0</v>
      </c>
      <c r="AF293" s="408">
        <v>0</v>
      </c>
      <c r="AG293" s="407">
        <v>0</v>
      </c>
      <c r="AI293" s="406">
        <v>0</v>
      </c>
      <c r="AJ293" s="407">
        <v>0</v>
      </c>
      <c r="AK293" s="408">
        <v>0</v>
      </c>
      <c r="AL293" s="407">
        <v>0</v>
      </c>
      <c r="AM293" s="408">
        <v>0</v>
      </c>
      <c r="AN293" s="407">
        <v>0</v>
      </c>
      <c r="AO293" s="408">
        <v>0</v>
      </c>
      <c r="AP293" s="407">
        <v>0</v>
      </c>
      <c r="AQ293" s="408">
        <v>0</v>
      </c>
      <c r="AR293" s="407">
        <v>0</v>
      </c>
      <c r="AT293" s="406">
        <v>0</v>
      </c>
      <c r="AU293" s="407">
        <v>0</v>
      </c>
      <c r="AV293" s="408">
        <v>0</v>
      </c>
      <c r="AW293" s="407">
        <v>0</v>
      </c>
      <c r="AX293" s="408">
        <v>0</v>
      </c>
      <c r="AY293" s="407">
        <v>0</v>
      </c>
      <c r="AZ293" s="408">
        <v>0</v>
      </c>
      <c r="BA293" s="407">
        <v>0</v>
      </c>
      <c r="BB293" s="408">
        <v>0</v>
      </c>
      <c r="BC293" s="407">
        <v>0</v>
      </c>
    </row>
    <row r="294" spans="1:55" x14ac:dyDescent="0.35">
      <c r="A294" s="385" t="str" cm="1">
        <f t="array" ref="A294">IFERROR(_xlfn.IFS(AND(F294="Renta Variable",O294=1),IFERROR(MATCH(B294,[1]RV_Det!C:C,0),"Rev"),AND(J294="Corporativa",O294=1,I294="EM"),IFERROR(MATCH(B294,[1]RF_Corps!B:B,0),"Rev"),AND(F294="Alternativos",O294=1),IFERROR(MATCH(B294,[1]Rep4!C:C,0),"Rev")),"")</f>
        <v/>
      </c>
      <c r="B294" s="394" t="s">
        <v>1366</v>
      </c>
      <c r="C294" s="409" t="s">
        <v>1367</v>
      </c>
      <c r="D294" s="395" t="s">
        <v>1365</v>
      </c>
      <c r="E294" s="396" t="str">
        <f>IF(B294="","",INDEX([1]CatGlob!$S:$S,IFERROR(MATCH(MID(B294,7,1),[1]CatGlob!$R:$R,0),MATCH(MID(B294,1,2),[1]CatGlob!$R:$R,0))))</f>
        <v>DOL</v>
      </c>
      <c r="F294" s="397" t="s">
        <v>442</v>
      </c>
      <c r="G294" s="398" t="s">
        <v>610</v>
      </c>
      <c r="H294" s="399" t="s">
        <v>229</v>
      </c>
      <c r="I294" s="399" t="s">
        <v>328</v>
      </c>
      <c r="J294" s="399" t="s">
        <v>267</v>
      </c>
      <c r="K294" s="396" t="s">
        <v>48</v>
      </c>
      <c r="L294" s="400" t="str">
        <f>IF(ISERROR(MATCH(M294,M$10:M293,0)),M294,"")</f>
        <v/>
      </c>
      <c r="M294" s="401" t="str">
        <f>IF(B294="","",IF(ISERROR(MATCH(F294&amp;"_"&amp;G294&amp;"_"&amp;H294&amp;"_"&amp;I294&amp;"_"&amp;J294&amp;IF(K294="","","_"&amp;K294),[1]CatGlob!$B:$B,0)),F294&amp;"_"&amp;G294&amp;"_"&amp;H294&amp;"_"&amp;I294&amp;"_"&amp;J294&amp;IF(K294="","","_"&amp;K294),INDEX([1]CatGlob!$C:$C,MATCH(F294&amp;"_"&amp;G294&amp;"_"&amp;H294&amp;"_"&amp;I294&amp;"_"&amp;J294&amp;IF(K294="","","_"&amp;K294),[1]CatGlob!$B:$B,0))))</f>
        <v>HCD_INT_DM_GOB_US</v>
      </c>
      <c r="N294" s="402" t="str">
        <f t="shared" si="11"/>
        <v/>
      </c>
      <c r="O294" s="402" t="str">
        <f t="shared" si="10"/>
        <v/>
      </c>
      <c r="P294" s="401" t="str">
        <f>IF(LEN(B294)&gt;8,INDEX([1]CatGlob!$X:$X,MATCH(M294,[1]CatGlob!$W:$W,0)),"")</f>
        <v>DMS</v>
      </c>
      <c r="Q294" s="403" t="str">
        <f>INDEX([1]CatGlob!P:P,MATCH(M294,[1]CatGlob!O:O,0))</f>
        <v>RFIG</v>
      </c>
      <c r="R294" s="403" t="s">
        <v>601</v>
      </c>
      <c r="S294" s="403" t="s">
        <v>601</v>
      </c>
      <c r="T294" s="403" t="str">
        <f>INDEX([1]CatGlob!$D:$D,MATCH($M294,[1]CatGlob!$C:$C,0))</f>
        <v>RFI</v>
      </c>
      <c r="U294" s="403" t="s">
        <v>1293</v>
      </c>
      <c r="V294" s="404" t="str">
        <f>INDEX([1]CatGlob!$F:$F,MATCH($M294,[1]CatGlob!$C:$C,0))</f>
        <v>RFI</v>
      </c>
      <c r="W294" s="405"/>
      <c r="X294" s="406">
        <v>0</v>
      </c>
      <c r="Y294" s="407">
        <v>0</v>
      </c>
      <c r="Z294" s="408">
        <v>0</v>
      </c>
      <c r="AA294" s="407">
        <v>0</v>
      </c>
      <c r="AB294" s="408">
        <v>0</v>
      </c>
      <c r="AC294" s="407">
        <v>0</v>
      </c>
      <c r="AD294" s="408">
        <v>0</v>
      </c>
      <c r="AE294" s="407">
        <v>0</v>
      </c>
      <c r="AF294" s="408">
        <v>0</v>
      </c>
      <c r="AG294" s="407">
        <v>0</v>
      </c>
      <c r="AI294" s="406">
        <v>0</v>
      </c>
      <c r="AJ294" s="407">
        <v>0</v>
      </c>
      <c r="AK294" s="408">
        <v>0</v>
      </c>
      <c r="AL294" s="407">
        <v>0</v>
      </c>
      <c r="AM294" s="408">
        <v>0</v>
      </c>
      <c r="AN294" s="407">
        <v>0</v>
      </c>
      <c r="AO294" s="408">
        <v>0</v>
      </c>
      <c r="AP294" s="407">
        <v>0</v>
      </c>
      <c r="AQ294" s="408">
        <v>0</v>
      </c>
      <c r="AR294" s="407">
        <v>0</v>
      </c>
      <c r="AT294" s="406">
        <v>0</v>
      </c>
      <c r="AU294" s="407">
        <v>0</v>
      </c>
      <c r="AV294" s="408">
        <v>0</v>
      </c>
      <c r="AW294" s="407">
        <v>0</v>
      </c>
      <c r="AX294" s="408">
        <v>0</v>
      </c>
      <c r="AY294" s="407">
        <v>0</v>
      </c>
      <c r="AZ294" s="408">
        <v>0</v>
      </c>
      <c r="BA294" s="407">
        <v>0</v>
      </c>
      <c r="BB294" s="408">
        <v>0</v>
      </c>
      <c r="BC294" s="407">
        <v>0</v>
      </c>
    </row>
    <row r="295" spans="1:55" x14ac:dyDescent="0.35">
      <c r="A295" s="385" t="str" cm="1">
        <f t="array" ref="A295">IFERROR(_xlfn.IFS(AND(F295="Renta Variable",O295=1),IFERROR(MATCH(B295,[1]RV_Det!C:C,0),"Rev"),AND(J295="Corporativa",O295=1,I295="EM"),IFERROR(MATCH(B295,[1]RF_Corps!B:B,0),"Rev"),AND(F295="Alternativos",O295=1),IFERROR(MATCH(B295,[1]Rep4!C:C,0),"Rev")),"")</f>
        <v/>
      </c>
      <c r="B295" s="394" t="s">
        <v>1368</v>
      </c>
      <c r="C295" s="409" t="s">
        <v>1369</v>
      </c>
      <c r="D295" s="395" t="s">
        <v>1365</v>
      </c>
      <c r="E295" s="396" t="str">
        <f>IF(B295="","",INDEX([1]CatGlob!$S:$S,IFERROR(MATCH(MID(B295,7,1),[1]CatGlob!$R:$R,0),MATCH(MID(B295,1,2),[1]CatGlob!$R:$R,0))))</f>
        <v>DOL</v>
      </c>
      <c r="F295" s="397" t="s">
        <v>442</v>
      </c>
      <c r="G295" s="398" t="s">
        <v>610</v>
      </c>
      <c r="H295" s="399" t="s">
        <v>229</v>
      </c>
      <c r="I295" s="399" t="s">
        <v>328</v>
      </c>
      <c r="J295" s="399" t="s">
        <v>267</v>
      </c>
      <c r="K295" s="396" t="s">
        <v>48</v>
      </c>
      <c r="L295" s="400" t="str">
        <f>IF(ISERROR(MATCH(M295,M$10:M294,0)),M295,"")</f>
        <v/>
      </c>
      <c r="M295" s="401" t="str">
        <f>IF(B295="","",IF(ISERROR(MATCH(F295&amp;"_"&amp;G295&amp;"_"&amp;H295&amp;"_"&amp;I295&amp;"_"&amp;J295&amp;IF(K295="","","_"&amp;K295),[1]CatGlob!$B:$B,0)),F295&amp;"_"&amp;G295&amp;"_"&amp;H295&amp;"_"&amp;I295&amp;"_"&amp;J295&amp;IF(K295="","","_"&amp;K295),INDEX([1]CatGlob!$C:$C,MATCH(F295&amp;"_"&amp;G295&amp;"_"&amp;H295&amp;"_"&amp;I295&amp;"_"&amp;J295&amp;IF(K295="","","_"&amp;K295),[1]CatGlob!$B:$B,0))))</f>
        <v>HCD_INT_DM_GOB_US</v>
      </c>
      <c r="N295" s="402" t="str">
        <f t="shared" si="11"/>
        <v/>
      </c>
      <c r="O295" s="402" t="str">
        <f t="shared" si="10"/>
        <v/>
      </c>
      <c r="P295" s="401" t="str">
        <f>IF(LEN(B295)&gt;8,INDEX([1]CatGlob!$X:$X,MATCH(M295,[1]CatGlob!$W:$W,0)),"")</f>
        <v>DMS</v>
      </c>
      <c r="Q295" s="403" t="str">
        <f>INDEX([1]CatGlob!P:P,MATCH(M295,[1]CatGlob!O:O,0))</f>
        <v>RFIG</v>
      </c>
      <c r="R295" s="403" t="s">
        <v>601</v>
      </c>
      <c r="S295" s="403" t="s">
        <v>601</v>
      </c>
      <c r="T295" s="403" t="str">
        <f>INDEX([1]CatGlob!$D:$D,MATCH($M295,[1]CatGlob!$C:$C,0))</f>
        <v>RFI</v>
      </c>
      <c r="U295" s="403" t="s">
        <v>1293</v>
      </c>
      <c r="V295" s="404" t="str">
        <f>INDEX([1]CatGlob!$F:$F,MATCH($M295,[1]CatGlob!$C:$C,0))</f>
        <v>RFI</v>
      </c>
      <c r="W295" s="405"/>
      <c r="X295" s="406">
        <v>0</v>
      </c>
      <c r="Y295" s="407">
        <v>0</v>
      </c>
      <c r="Z295" s="408">
        <v>0</v>
      </c>
      <c r="AA295" s="407">
        <v>0</v>
      </c>
      <c r="AB295" s="408">
        <v>0</v>
      </c>
      <c r="AC295" s="407">
        <v>0</v>
      </c>
      <c r="AD295" s="408">
        <v>0</v>
      </c>
      <c r="AE295" s="407">
        <v>0</v>
      </c>
      <c r="AF295" s="408">
        <v>0</v>
      </c>
      <c r="AG295" s="407">
        <v>0</v>
      </c>
      <c r="AI295" s="406">
        <v>0</v>
      </c>
      <c r="AJ295" s="407">
        <v>0</v>
      </c>
      <c r="AK295" s="408">
        <v>0</v>
      </c>
      <c r="AL295" s="407">
        <v>0</v>
      </c>
      <c r="AM295" s="408">
        <v>0</v>
      </c>
      <c r="AN295" s="407">
        <v>0</v>
      </c>
      <c r="AO295" s="408">
        <v>0</v>
      </c>
      <c r="AP295" s="407">
        <v>0</v>
      </c>
      <c r="AQ295" s="408">
        <v>0</v>
      </c>
      <c r="AR295" s="407">
        <v>0</v>
      </c>
      <c r="AT295" s="406">
        <v>0</v>
      </c>
      <c r="AU295" s="407">
        <v>0</v>
      </c>
      <c r="AV295" s="408">
        <v>0</v>
      </c>
      <c r="AW295" s="407">
        <v>0</v>
      </c>
      <c r="AX295" s="408">
        <v>0</v>
      </c>
      <c r="AY295" s="407">
        <v>0</v>
      </c>
      <c r="AZ295" s="408">
        <v>0</v>
      </c>
      <c r="BA295" s="407">
        <v>0</v>
      </c>
      <c r="BB295" s="408">
        <v>0</v>
      </c>
      <c r="BC295" s="407">
        <v>0</v>
      </c>
    </row>
    <row r="296" spans="1:55" x14ac:dyDescent="0.35">
      <c r="A296" s="385" t="str" cm="1">
        <f t="array" ref="A296">IFERROR(_xlfn.IFS(AND(F296="Renta Variable",O296=1),IFERROR(MATCH(B296,[1]RV_Det!C:C,0),"Rev"),AND(J296="Corporativa",O296=1,I296="EM"),IFERROR(MATCH(B296,[1]RF_Corps!B:B,0),"Rev"),AND(F296="Alternativos",O296=1),IFERROR(MATCH(B296,[1]Rep4!C:C,0),"Rev")),"")</f>
        <v/>
      </c>
      <c r="B296" s="394" t="s">
        <v>1370</v>
      </c>
      <c r="C296" s="409" t="s">
        <v>1371</v>
      </c>
      <c r="D296" s="395" t="s">
        <v>1365</v>
      </c>
      <c r="E296" s="396" t="str">
        <f>IF(B296="","",INDEX([1]CatGlob!$S:$S,IFERROR(MATCH(MID(B296,7,1),[1]CatGlob!$R:$R,0),MATCH(MID(B296,1,2),[1]CatGlob!$R:$R,0))))</f>
        <v>DOL</v>
      </c>
      <c r="F296" s="397" t="s">
        <v>442</v>
      </c>
      <c r="G296" s="398" t="s">
        <v>610</v>
      </c>
      <c r="H296" s="399" t="s">
        <v>229</v>
      </c>
      <c r="I296" s="399" t="s">
        <v>328</v>
      </c>
      <c r="J296" s="399" t="s">
        <v>267</v>
      </c>
      <c r="K296" s="396" t="s">
        <v>48</v>
      </c>
      <c r="L296" s="400" t="str">
        <f>IF(ISERROR(MATCH(M296,M$10:M295,0)),M296,"")</f>
        <v/>
      </c>
      <c r="M296" s="401" t="str">
        <f>IF(B296="","",IF(ISERROR(MATCH(F296&amp;"_"&amp;G296&amp;"_"&amp;H296&amp;"_"&amp;I296&amp;"_"&amp;J296&amp;IF(K296="","","_"&amp;K296),[1]CatGlob!$B:$B,0)),F296&amp;"_"&amp;G296&amp;"_"&amp;H296&amp;"_"&amp;I296&amp;"_"&amp;J296&amp;IF(K296="","","_"&amp;K296),INDEX([1]CatGlob!$C:$C,MATCH(F296&amp;"_"&amp;G296&amp;"_"&amp;H296&amp;"_"&amp;I296&amp;"_"&amp;J296&amp;IF(K296="","","_"&amp;K296),[1]CatGlob!$B:$B,0))))</f>
        <v>HCD_INT_DM_GOB_US</v>
      </c>
      <c r="N296" s="402" t="str">
        <f t="shared" si="11"/>
        <v/>
      </c>
      <c r="O296" s="402" t="str">
        <f t="shared" si="10"/>
        <v/>
      </c>
      <c r="P296" s="401" t="str">
        <f>IF(LEN(B296)&gt;8,INDEX([1]CatGlob!$X:$X,MATCH(M296,[1]CatGlob!$W:$W,0)),"")</f>
        <v>DMS</v>
      </c>
      <c r="Q296" s="403" t="str">
        <f>INDEX([1]CatGlob!P:P,MATCH(M296,[1]CatGlob!O:O,0))</f>
        <v>RFIG</v>
      </c>
      <c r="R296" s="403" t="s">
        <v>601</v>
      </c>
      <c r="S296" s="403" t="s">
        <v>601</v>
      </c>
      <c r="T296" s="403" t="str">
        <f>INDEX([1]CatGlob!$D:$D,MATCH($M296,[1]CatGlob!$C:$C,0))</f>
        <v>RFI</v>
      </c>
      <c r="U296" s="403" t="s">
        <v>1293</v>
      </c>
      <c r="V296" s="404" t="str">
        <f>INDEX([1]CatGlob!$F:$F,MATCH($M296,[1]CatGlob!$C:$C,0))</f>
        <v>RFI</v>
      </c>
      <c r="W296" s="405"/>
      <c r="X296" s="406">
        <v>0</v>
      </c>
      <c r="Y296" s="407">
        <v>0</v>
      </c>
      <c r="Z296" s="408">
        <v>0</v>
      </c>
      <c r="AA296" s="407">
        <v>0</v>
      </c>
      <c r="AB296" s="408">
        <v>0</v>
      </c>
      <c r="AC296" s="407">
        <v>0</v>
      </c>
      <c r="AD296" s="408">
        <v>0</v>
      </c>
      <c r="AE296" s="407">
        <v>0</v>
      </c>
      <c r="AF296" s="408">
        <v>0</v>
      </c>
      <c r="AG296" s="407">
        <v>0</v>
      </c>
      <c r="AI296" s="406">
        <v>0</v>
      </c>
      <c r="AJ296" s="407">
        <v>0</v>
      </c>
      <c r="AK296" s="408">
        <v>0</v>
      </c>
      <c r="AL296" s="407">
        <v>0</v>
      </c>
      <c r="AM296" s="408">
        <v>0</v>
      </c>
      <c r="AN296" s="407">
        <v>0</v>
      </c>
      <c r="AO296" s="408">
        <v>0</v>
      </c>
      <c r="AP296" s="407">
        <v>0</v>
      </c>
      <c r="AQ296" s="408">
        <v>0</v>
      </c>
      <c r="AR296" s="407">
        <v>0</v>
      </c>
      <c r="AT296" s="406">
        <v>0</v>
      </c>
      <c r="AU296" s="407">
        <v>0</v>
      </c>
      <c r="AV296" s="408">
        <v>0</v>
      </c>
      <c r="AW296" s="407">
        <v>0</v>
      </c>
      <c r="AX296" s="408">
        <v>0</v>
      </c>
      <c r="AY296" s="407">
        <v>0</v>
      </c>
      <c r="AZ296" s="408">
        <v>0</v>
      </c>
      <c r="BA296" s="407">
        <v>0</v>
      </c>
      <c r="BB296" s="408">
        <v>0</v>
      </c>
      <c r="BC296" s="407">
        <v>0</v>
      </c>
    </row>
    <row r="297" spans="1:55" x14ac:dyDescent="0.35">
      <c r="A297" s="385" t="str" cm="1">
        <f t="array" ref="A297">IFERROR(_xlfn.IFS(AND(F297="Renta Variable",O297=1),IFERROR(MATCH(B297,[1]RV_Det!C:C,0),"Rev"),AND(J297="Corporativa",O297=1,I297="EM"),IFERROR(MATCH(B297,[1]RF_Corps!B:B,0),"Rev"),AND(F297="Alternativos",O297=1),IFERROR(MATCH(B297,[1]Rep4!C:C,0),"Rev")),"")</f>
        <v/>
      </c>
      <c r="B297" s="394" t="s">
        <v>1372</v>
      </c>
      <c r="C297" s="409" t="s">
        <v>1373</v>
      </c>
      <c r="D297" s="395" t="s">
        <v>1365</v>
      </c>
      <c r="E297" s="396" t="str">
        <f>IF(B297="","",INDEX([1]CatGlob!$S:$S,IFERROR(MATCH(MID(B297,7,1),[1]CatGlob!$R:$R,0),MATCH(MID(B297,1,2),[1]CatGlob!$R:$R,0))))</f>
        <v>DOL</v>
      </c>
      <c r="F297" s="397" t="s">
        <v>442</v>
      </c>
      <c r="G297" s="398" t="s">
        <v>610</v>
      </c>
      <c r="H297" s="399" t="s">
        <v>229</v>
      </c>
      <c r="I297" s="399" t="s">
        <v>328</v>
      </c>
      <c r="J297" s="399" t="s">
        <v>267</v>
      </c>
      <c r="K297" s="396" t="s">
        <v>48</v>
      </c>
      <c r="L297" s="400" t="str">
        <f>IF(ISERROR(MATCH(M297,M$10:M296,0)),M297,"")</f>
        <v/>
      </c>
      <c r="M297" s="401" t="str">
        <f>IF(B297="","",IF(ISERROR(MATCH(F297&amp;"_"&amp;G297&amp;"_"&amp;H297&amp;"_"&amp;I297&amp;"_"&amp;J297&amp;IF(K297="","","_"&amp;K297),[1]CatGlob!$B:$B,0)),F297&amp;"_"&amp;G297&amp;"_"&amp;H297&amp;"_"&amp;I297&amp;"_"&amp;J297&amp;IF(K297="","","_"&amp;K297),INDEX([1]CatGlob!$C:$C,MATCH(F297&amp;"_"&amp;G297&amp;"_"&amp;H297&amp;"_"&amp;I297&amp;"_"&amp;J297&amp;IF(K297="","","_"&amp;K297),[1]CatGlob!$B:$B,0))))</f>
        <v>HCD_INT_DM_GOB_US</v>
      </c>
      <c r="N297" s="402" t="str">
        <f t="shared" si="11"/>
        <v>rev</v>
      </c>
      <c r="O297" s="402">
        <f t="shared" si="10"/>
        <v>1</v>
      </c>
      <c r="P297" s="401" t="str">
        <f>IF(LEN(B297)&gt;8,INDEX([1]CatGlob!$X:$X,MATCH(M297,[1]CatGlob!$W:$W,0)),"")</f>
        <v>DMS</v>
      </c>
      <c r="Q297" s="403" t="str">
        <f>INDEX([1]CatGlob!P:P,MATCH(M297,[1]CatGlob!O:O,0))</f>
        <v>RFIG</v>
      </c>
      <c r="R297" s="403" t="s">
        <v>601</v>
      </c>
      <c r="S297" s="403" t="s">
        <v>601</v>
      </c>
      <c r="T297" s="403" t="str">
        <f>INDEX([1]CatGlob!$D:$D,MATCH($M297,[1]CatGlob!$C:$C,0))</f>
        <v>RFI</v>
      </c>
      <c r="U297" s="403" t="s">
        <v>1293</v>
      </c>
      <c r="V297" s="404" t="str">
        <f>INDEX([1]CatGlob!$F:$F,MATCH($M297,[1]CatGlob!$C:$C,0))</f>
        <v>RFI</v>
      </c>
      <c r="W297" s="405"/>
      <c r="X297" s="406">
        <v>0</v>
      </c>
      <c r="Y297" s="407">
        <v>0</v>
      </c>
      <c r="Z297" s="408">
        <v>0</v>
      </c>
      <c r="AA297" s="407">
        <v>0</v>
      </c>
      <c r="AB297" s="408">
        <v>-3.28743687389852E-2</v>
      </c>
      <c r="AC297" s="407">
        <v>-1.86894653985248</v>
      </c>
      <c r="AD297" s="408">
        <v>0</v>
      </c>
      <c r="AE297" s="407">
        <v>0</v>
      </c>
      <c r="AF297" s="408">
        <v>-1.6697845606753699E-2</v>
      </c>
      <c r="AG297" s="407">
        <v>-0.94929216793522597</v>
      </c>
      <c r="AI297" s="406">
        <v>0</v>
      </c>
      <c r="AJ297" s="407">
        <v>0</v>
      </c>
      <c r="AK297" s="408">
        <v>0</v>
      </c>
      <c r="AL297" s="407">
        <v>0</v>
      </c>
      <c r="AM297" s="408">
        <v>0</v>
      </c>
      <c r="AN297" s="407">
        <v>0</v>
      </c>
      <c r="AO297" s="408">
        <v>0</v>
      </c>
      <c r="AP297" s="407">
        <v>0</v>
      </c>
      <c r="AQ297" s="408">
        <v>0</v>
      </c>
      <c r="AR297" s="407">
        <v>0</v>
      </c>
      <c r="AT297" s="406">
        <v>0</v>
      </c>
      <c r="AU297" s="407">
        <v>0</v>
      </c>
      <c r="AV297" s="408">
        <v>0</v>
      </c>
      <c r="AW297" s="407">
        <v>0</v>
      </c>
      <c r="AX297" s="408">
        <v>0</v>
      </c>
      <c r="AY297" s="407">
        <v>0</v>
      </c>
      <c r="AZ297" s="408">
        <v>0</v>
      </c>
      <c r="BA297" s="407">
        <v>0</v>
      </c>
      <c r="BB297" s="408">
        <v>0</v>
      </c>
      <c r="BC297" s="407">
        <v>0</v>
      </c>
    </row>
    <row r="298" spans="1:55" x14ac:dyDescent="0.35">
      <c r="A298" s="385" t="str" cm="1">
        <f t="array" ref="A298">IFERROR(_xlfn.IFS(AND(F298="Renta Variable",O298=1),IFERROR(MATCH(B298,[1]RV_Det!C:C,0),"Rev"),AND(J298="Corporativa",O298=1,I298="EM"),IFERROR(MATCH(B298,[1]RF_Corps!B:B,0),"Rev"),AND(F298="Alternativos",O298=1),IFERROR(MATCH(B298,[1]Rep4!C:C,0),"Rev")),"")</f>
        <v/>
      </c>
      <c r="B298" s="394" t="s">
        <v>1374</v>
      </c>
      <c r="C298" s="409" t="s">
        <v>1375</v>
      </c>
      <c r="D298" s="395" t="s">
        <v>1365</v>
      </c>
      <c r="E298" s="396" t="str">
        <f>IF(B298="","",INDEX([1]CatGlob!$S:$S,IFERROR(MATCH(MID(B298,7,1),[1]CatGlob!$R:$R,0),MATCH(MID(B298,1,2),[1]CatGlob!$R:$R,0))))</f>
        <v>DOL</v>
      </c>
      <c r="F298" s="397" t="s">
        <v>442</v>
      </c>
      <c r="G298" s="398" t="s">
        <v>610</v>
      </c>
      <c r="H298" s="399" t="s">
        <v>229</v>
      </c>
      <c r="I298" s="399" t="s">
        <v>328</v>
      </c>
      <c r="J298" s="399" t="s">
        <v>267</v>
      </c>
      <c r="K298" s="396" t="s">
        <v>48</v>
      </c>
      <c r="L298" s="400" t="str">
        <f>IF(ISERROR(MATCH(M298,M$10:M297,0)),M298,"")</f>
        <v/>
      </c>
      <c r="M298" s="401" t="str">
        <f>IF(B298="","",IF(ISERROR(MATCH(F298&amp;"_"&amp;G298&amp;"_"&amp;H298&amp;"_"&amp;I298&amp;"_"&amp;J298&amp;IF(K298="","","_"&amp;K298),[1]CatGlob!$B:$B,0)),F298&amp;"_"&amp;G298&amp;"_"&amp;H298&amp;"_"&amp;I298&amp;"_"&amp;J298&amp;IF(K298="","","_"&amp;K298),INDEX([1]CatGlob!$C:$C,MATCH(F298&amp;"_"&amp;G298&amp;"_"&amp;H298&amp;"_"&amp;I298&amp;"_"&amp;J298&amp;IF(K298="","","_"&amp;K298),[1]CatGlob!$B:$B,0))))</f>
        <v>HCD_INT_DM_GOB_US</v>
      </c>
      <c r="N298" s="402" t="str">
        <f t="shared" si="11"/>
        <v/>
      </c>
      <c r="O298" s="402" t="str">
        <f t="shared" si="10"/>
        <v/>
      </c>
      <c r="P298" s="401" t="str">
        <f>IF(LEN(B298)&gt;8,INDEX([1]CatGlob!$X:$X,MATCH(M298,[1]CatGlob!$W:$W,0)),"")</f>
        <v>DMS</v>
      </c>
      <c r="Q298" s="403" t="str">
        <f>INDEX([1]CatGlob!P:P,MATCH(M298,[1]CatGlob!O:O,0))</f>
        <v>RFIG</v>
      </c>
      <c r="R298" s="403" t="s">
        <v>601</v>
      </c>
      <c r="S298" s="403" t="s">
        <v>601</v>
      </c>
      <c r="T298" s="403" t="str">
        <f>INDEX([1]CatGlob!$D:$D,MATCH($M298,[1]CatGlob!$C:$C,0))</f>
        <v>RFI</v>
      </c>
      <c r="U298" s="403" t="s">
        <v>1293</v>
      </c>
      <c r="V298" s="404" t="str">
        <f>INDEX([1]CatGlob!$F:$F,MATCH($M298,[1]CatGlob!$C:$C,0))</f>
        <v>RFI</v>
      </c>
      <c r="W298" s="405"/>
      <c r="X298" s="406">
        <v>0</v>
      </c>
      <c r="Y298" s="407">
        <v>0</v>
      </c>
      <c r="Z298" s="408">
        <v>0</v>
      </c>
      <c r="AA298" s="407">
        <v>0</v>
      </c>
      <c r="AB298" s="408">
        <v>0</v>
      </c>
      <c r="AC298" s="407">
        <v>0</v>
      </c>
      <c r="AD298" s="408">
        <v>0</v>
      </c>
      <c r="AE298" s="407">
        <v>0</v>
      </c>
      <c r="AF298" s="408">
        <v>0</v>
      </c>
      <c r="AG298" s="407">
        <v>0</v>
      </c>
      <c r="AI298" s="406">
        <v>0</v>
      </c>
      <c r="AJ298" s="407">
        <v>0</v>
      </c>
      <c r="AK298" s="408">
        <v>0</v>
      </c>
      <c r="AL298" s="407">
        <v>0</v>
      </c>
      <c r="AM298" s="408">
        <v>0</v>
      </c>
      <c r="AN298" s="407">
        <v>0</v>
      </c>
      <c r="AO298" s="408">
        <v>0</v>
      </c>
      <c r="AP298" s="407">
        <v>0</v>
      </c>
      <c r="AQ298" s="408">
        <v>0</v>
      </c>
      <c r="AR298" s="407">
        <v>0</v>
      </c>
      <c r="AT298" s="406">
        <v>0</v>
      </c>
      <c r="AU298" s="407">
        <v>0</v>
      </c>
      <c r="AV298" s="408">
        <v>0</v>
      </c>
      <c r="AW298" s="407">
        <v>0</v>
      </c>
      <c r="AX298" s="408">
        <v>0</v>
      </c>
      <c r="AY298" s="407">
        <v>0</v>
      </c>
      <c r="AZ298" s="408">
        <v>0</v>
      </c>
      <c r="BA298" s="407">
        <v>0</v>
      </c>
      <c r="BB298" s="408">
        <v>0</v>
      </c>
      <c r="BC298" s="407">
        <v>0</v>
      </c>
    </row>
    <row r="299" spans="1:55" x14ac:dyDescent="0.35">
      <c r="A299" s="385" t="str" cm="1">
        <f t="array" ref="A299">IFERROR(_xlfn.IFS(AND(F299="Renta Variable",O299=1),IFERROR(MATCH(B299,[1]RV_Det!C:C,0),"Rev"),AND(J299="Corporativa",O299=1,I299="EM"),IFERROR(MATCH(B299,[1]RF_Corps!B:B,0),"Rev"),AND(F299="Alternativos",O299=1),IFERROR(MATCH(B299,[1]Rep4!C:C,0),"Rev")),"")</f>
        <v/>
      </c>
      <c r="B299" s="394" t="s">
        <v>1376</v>
      </c>
      <c r="C299" s="409" t="s">
        <v>1377</v>
      </c>
      <c r="D299" s="395" t="s">
        <v>1365</v>
      </c>
      <c r="E299" s="396" t="str">
        <f>IF(B299="","",INDEX([1]CatGlob!$S:$S,IFERROR(MATCH(MID(B299,7,1),[1]CatGlob!$R:$R,0),MATCH(MID(B299,1,2),[1]CatGlob!$R:$R,0))))</f>
        <v>DOL</v>
      </c>
      <c r="F299" s="397" t="s">
        <v>442</v>
      </c>
      <c r="G299" s="398" t="s">
        <v>610</v>
      </c>
      <c r="H299" s="399" t="s">
        <v>229</v>
      </c>
      <c r="I299" s="399" t="s">
        <v>328</v>
      </c>
      <c r="J299" s="399" t="s">
        <v>267</v>
      </c>
      <c r="K299" s="396" t="s">
        <v>48</v>
      </c>
      <c r="L299" s="400" t="str">
        <f>IF(ISERROR(MATCH(M299,M$10:M298,0)),M299,"")</f>
        <v/>
      </c>
      <c r="M299" s="401" t="str">
        <f>IF(B299="","",IF(ISERROR(MATCH(F299&amp;"_"&amp;G299&amp;"_"&amp;H299&amp;"_"&amp;I299&amp;"_"&amp;J299&amp;IF(K299="","","_"&amp;K299),[1]CatGlob!$B:$B,0)),F299&amp;"_"&amp;G299&amp;"_"&amp;H299&amp;"_"&amp;I299&amp;"_"&amp;J299&amp;IF(K299="","","_"&amp;K299),INDEX([1]CatGlob!$C:$C,MATCH(F299&amp;"_"&amp;G299&amp;"_"&amp;H299&amp;"_"&amp;I299&amp;"_"&amp;J299&amp;IF(K299="","","_"&amp;K299),[1]CatGlob!$B:$B,0))))</f>
        <v>HCD_INT_DM_GOB_US</v>
      </c>
      <c r="N299" s="402" t="str">
        <f t="shared" si="11"/>
        <v/>
      </c>
      <c r="O299" s="402" t="str">
        <f t="shared" si="10"/>
        <v/>
      </c>
      <c r="P299" s="401" t="str">
        <f>IF(LEN(B299)&gt;8,INDEX([1]CatGlob!$X:$X,MATCH(M299,[1]CatGlob!$W:$W,0)),"")</f>
        <v>DMS</v>
      </c>
      <c r="Q299" s="403" t="str">
        <f>INDEX([1]CatGlob!P:P,MATCH(M299,[1]CatGlob!O:O,0))</f>
        <v>RFIG</v>
      </c>
      <c r="R299" s="403" t="s">
        <v>601</v>
      </c>
      <c r="S299" s="403" t="s">
        <v>601</v>
      </c>
      <c r="T299" s="403" t="str">
        <f>INDEX([1]CatGlob!$D:$D,MATCH($M299,[1]CatGlob!$C:$C,0))</f>
        <v>RFI</v>
      </c>
      <c r="U299" s="403" t="s">
        <v>1293</v>
      </c>
      <c r="V299" s="404" t="str">
        <f>INDEX([1]CatGlob!$F:$F,MATCH($M299,[1]CatGlob!$C:$C,0))</f>
        <v>RFI</v>
      </c>
      <c r="W299" s="405"/>
      <c r="X299" s="406">
        <v>0</v>
      </c>
      <c r="Y299" s="407">
        <v>0</v>
      </c>
      <c r="Z299" s="408">
        <v>0</v>
      </c>
      <c r="AA299" s="407">
        <v>0</v>
      </c>
      <c r="AB299" s="408">
        <v>0</v>
      </c>
      <c r="AC299" s="407">
        <v>0</v>
      </c>
      <c r="AD299" s="408">
        <v>0</v>
      </c>
      <c r="AE299" s="407">
        <v>0</v>
      </c>
      <c r="AF299" s="408">
        <v>0</v>
      </c>
      <c r="AG299" s="407">
        <v>0</v>
      </c>
      <c r="AI299" s="406">
        <v>0</v>
      </c>
      <c r="AJ299" s="407">
        <v>0</v>
      </c>
      <c r="AK299" s="408">
        <v>0</v>
      </c>
      <c r="AL299" s="407">
        <v>0</v>
      </c>
      <c r="AM299" s="408">
        <v>0</v>
      </c>
      <c r="AN299" s="407">
        <v>0</v>
      </c>
      <c r="AO299" s="408">
        <v>0</v>
      </c>
      <c r="AP299" s="407">
        <v>0</v>
      </c>
      <c r="AQ299" s="408">
        <v>0</v>
      </c>
      <c r="AR299" s="407">
        <v>0</v>
      </c>
      <c r="AT299" s="406">
        <v>0</v>
      </c>
      <c r="AU299" s="407">
        <v>0</v>
      </c>
      <c r="AV299" s="408">
        <v>0</v>
      </c>
      <c r="AW299" s="407">
        <v>0</v>
      </c>
      <c r="AX299" s="408">
        <v>0</v>
      </c>
      <c r="AY299" s="407">
        <v>0</v>
      </c>
      <c r="AZ299" s="408">
        <v>0</v>
      </c>
      <c r="BA299" s="407">
        <v>0</v>
      </c>
      <c r="BB299" s="408">
        <v>0</v>
      </c>
      <c r="BC299" s="407">
        <v>0</v>
      </c>
    </row>
    <row r="300" spans="1:55" x14ac:dyDescent="0.35">
      <c r="A300" s="385" t="str" cm="1">
        <f t="array" ref="A300">IFERROR(_xlfn.IFS(AND(F300="Renta Variable",O300=1),IFERROR(MATCH(B300,[1]RV_Det!C:C,0),"Rev"),AND(J300="Corporativa",O300=1,I300="EM"),IFERROR(MATCH(B300,[1]RF_Corps!B:B,0),"Rev"),AND(F300="Alternativos",O300=1),IFERROR(MATCH(B300,[1]Rep4!C:C,0),"Rev")),"")</f>
        <v/>
      </c>
      <c r="B300" s="394" t="s">
        <v>1378</v>
      </c>
      <c r="C300" s="409" t="s">
        <v>1379</v>
      </c>
      <c r="D300" s="395" t="s">
        <v>1365</v>
      </c>
      <c r="E300" s="396" t="str">
        <f>IF(B300="","",INDEX([1]CatGlob!$S:$S,IFERROR(MATCH(MID(B300,7,1),[1]CatGlob!$R:$R,0),MATCH(MID(B300,1,2),[1]CatGlob!$R:$R,0))))</f>
        <v>DOL</v>
      </c>
      <c r="F300" s="397" t="s">
        <v>442</v>
      </c>
      <c r="G300" s="398" t="s">
        <v>610</v>
      </c>
      <c r="H300" s="399" t="s">
        <v>229</v>
      </c>
      <c r="I300" s="399" t="s">
        <v>328</v>
      </c>
      <c r="J300" s="399" t="s">
        <v>267</v>
      </c>
      <c r="K300" s="396" t="s">
        <v>48</v>
      </c>
      <c r="L300" s="400" t="str">
        <f>IF(ISERROR(MATCH(M300,M$10:M299,0)),M300,"")</f>
        <v/>
      </c>
      <c r="M300" s="401" t="str">
        <f>IF(B300="","",IF(ISERROR(MATCH(F300&amp;"_"&amp;G300&amp;"_"&amp;H300&amp;"_"&amp;I300&amp;"_"&amp;J300&amp;IF(K300="","","_"&amp;K300),[1]CatGlob!$B:$B,0)),F300&amp;"_"&amp;G300&amp;"_"&amp;H300&amp;"_"&amp;I300&amp;"_"&amp;J300&amp;IF(K300="","","_"&amp;K300),INDEX([1]CatGlob!$C:$C,MATCH(F300&amp;"_"&amp;G300&amp;"_"&amp;H300&amp;"_"&amp;I300&amp;"_"&amp;J300&amp;IF(K300="","","_"&amp;K300),[1]CatGlob!$B:$B,0))))</f>
        <v>HCD_INT_DM_GOB_US</v>
      </c>
      <c r="N300" s="402" t="str">
        <f t="shared" si="11"/>
        <v/>
      </c>
      <c r="O300" s="402" t="str">
        <f t="shared" si="10"/>
        <v/>
      </c>
      <c r="P300" s="401" t="str">
        <f>IF(LEN(B300)&gt;8,INDEX([1]CatGlob!$X:$X,MATCH(M300,[1]CatGlob!$W:$W,0)),"")</f>
        <v>DMS</v>
      </c>
      <c r="Q300" s="403" t="str">
        <f>INDEX([1]CatGlob!P:P,MATCH(M300,[1]CatGlob!O:O,0))</f>
        <v>RFIG</v>
      </c>
      <c r="R300" s="403" t="s">
        <v>601</v>
      </c>
      <c r="S300" s="403" t="s">
        <v>601</v>
      </c>
      <c r="T300" s="403" t="str">
        <f>INDEX([1]CatGlob!$D:$D,MATCH($M300,[1]CatGlob!$C:$C,0))</f>
        <v>RFI</v>
      </c>
      <c r="U300" s="403" t="s">
        <v>1293</v>
      </c>
      <c r="V300" s="404" t="str">
        <f>INDEX([1]CatGlob!$F:$F,MATCH($M300,[1]CatGlob!$C:$C,0))</f>
        <v>RFI</v>
      </c>
      <c r="W300" s="405"/>
      <c r="X300" s="406">
        <v>0</v>
      </c>
      <c r="Y300" s="407">
        <v>0</v>
      </c>
      <c r="Z300" s="408">
        <v>0</v>
      </c>
      <c r="AA300" s="407">
        <v>0</v>
      </c>
      <c r="AB300" s="408">
        <v>0</v>
      </c>
      <c r="AC300" s="407">
        <v>0</v>
      </c>
      <c r="AD300" s="408">
        <v>0</v>
      </c>
      <c r="AE300" s="407">
        <v>0</v>
      </c>
      <c r="AF300" s="408">
        <v>0</v>
      </c>
      <c r="AG300" s="407">
        <v>0</v>
      </c>
      <c r="AI300" s="406">
        <v>0</v>
      </c>
      <c r="AJ300" s="407">
        <v>0</v>
      </c>
      <c r="AK300" s="408">
        <v>0</v>
      </c>
      <c r="AL300" s="407">
        <v>0</v>
      </c>
      <c r="AM300" s="408">
        <v>0</v>
      </c>
      <c r="AN300" s="407">
        <v>0</v>
      </c>
      <c r="AO300" s="408">
        <v>0</v>
      </c>
      <c r="AP300" s="407">
        <v>0</v>
      </c>
      <c r="AQ300" s="408">
        <v>0</v>
      </c>
      <c r="AR300" s="407">
        <v>0</v>
      </c>
      <c r="AT300" s="406">
        <v>0</v>
      </c>
      <c r="AU300" s="407">
        <v>0</v>
      </c>
      <c r="AV300" s="408">
        <v>0</v>
      </c>
      <c r="AW300" s="407">
        <v>0</v>
      </c>
      <c r="AX300" s="408">
        <v>0</v>
      </c>
      <c r="AY300" s="407">
        <v>0</v>
      </c>
      <c r="AZ300" s="408">
        <v>0</v>
      </c>
      <c r="BA300" s="407">
        <v>0</v>
      </c>
      <c r="BB300" s="408">
        <v>0</v>
      </c>
      <c r="BC300" s="407">
        <v>0</v>
      </c>
    </row>
    <row r="301" spans="1:55" x14ac:dyDescent="0.35">
      <c r="A301" s="385" t="str" cm="1">
        <f t="array" ref="A301">IFERROR(_xlfn.IFS(AND(F301="Renta Variable",O301=1),IFERROR(MATCH(B301,[1]RV_Det!C:C,0),"Rev"),AND(J301="Corporativa",O301=1,I301="EM"),IFERROR(MATCH(B301,[1]RF_Corps!B:B,0),"Rev"),AND(F301="Alternativos",O301=1),IFERROR(MATCH(B301,[1]Rep4!C:C,0),"Rev")),"")</f>
        <v/>
      </c>
      <c r="B301" s="394" t="s">
        <v>1380</v>
      </c>
      <c r="C301" s="409" t="s">
        <v>1381</v>
      </c>
      <c r="D301" s="395" t="s">
        <v>1365</v>
      </c>
      <c r="E301" s="396" t="str">
        <f>IF(B301="","",INDEX([1]CatGlob!$S:$S,IFERROR(MATCH(MID(B301,7,1),[1]CatGlob!$R:$R,0),MATCH(MID(B301,1,2),[1]CatGlob!$R:$R,0))))</f>
        <v>DOL</v>
      </c>
      <c r="F301" s="397" t="s">
        <v>442</v>
      </c>
      <c r="G301" s="398" t="s">
        <v>610</v>
      </c>
      <c r="H301" s="399" t="s">
        <v>229</v>
      </c>
      <c r="I301" s="399" t="s">
        <v>328</v>
      </c>
      <c r="J301" s="399" t="s">
        <v>267</v>
      </c>
      <c r="K301" s="396" t="s">
        <v>48</v>
      </c>
      <c r="L301" s="400" t="str">
        <f>IF(ISERROR(MATCH(M301,M$10:M300,0)),M301,"")</f>
        <v/>
      </c>
      <c r="M301" s="401" t="str">
        <f>IF(B301="","",IF(ISERROR(MATCH(F301&amp;"_"&amp;G301&amp;"_"&amp;H301&amp;"_"&amp;I301&amp;"_"&amp;J301&amp;IF(K301="","","_"&amp;K301),[1]CatGlob!$B:$B,0)),F301&amp;"_"&amp;G301&amp;"_"&amp;H301&amp;"_"&amp;I301&amp;"_"&amp;J301&amp;IF(K301="","","_"&amp;K301),INDEX([1]CatGlob!$C:$C,MATCH(F301&amp;"_"&amp;G301&amp;"_"&amp;H301&amp;"_"&amp;I301&amp;"_"&amp;J301&amp;IF(K301="","","_"&amp;K301),[1]CatGlob!$B:$B,0))))</f>
        <v>HCD_INT_DM_GOB_US</v>
      </c>
      <c r="N301" s="402" t="str">
        <f t="shared" si="11"/>
        <v/>
      </c>
      <c r="O301" s="402" t="str">
        <f t="shared" si="10"/>
        <v/>
      </c>
      <c r="P301" s="401" t="str">
        <f>IF(LEN(B301)&gt;8,INDEX([1]CatGlob!$X:$X,MATCH(M301,[1]CatGlob!$W:$W,0)),"")</f>
        <v>DMS</v>
      </c>
      <c r="Q301" s="403" t="str">
        <f>INDEX([1]CatGlob!P:P,MATCH(M301,[1]CatGlob!O:O,0))</f>
        <v>RFIG</v>
      </c>
      <c r="R301" s="403" t="s">
        <v>601</v>
      </c>
      <c r="S301" s="403" t="s">
        <v>601</v>
      </c>
      <c r="T301" s="403" t="str">
        <f>INDEX([1]CatGlob!$D:$D,MATCH($M301,[1]CatGlob!$C:$C,0))</f>
        <v>RFI</v>
      </c>
      <c r="U301" s="403" t="s">
        <v>1293</v>
      </c>
      <c r="V301" s="404" t="str">
        <f>INDEX([1]CatGlob!$F:$F,MATCH($M301,[1]CatGlob!$C:$C,0))</f>
        <v>RFI</v>
      </c>
      <c r="W301" s="405"/>
      <c r="X301" s="406">
        <v>0</v>
      </c>
      <c r="Y301" s="407">
        <v>0</v>
      </c>
      <c r="Z301" s="408">
        <v>0</v>
      </c>
      <c r="AA301" s="407">
        <v>0</v>
      </c>
      <c r="AB301" s="408">
        <v>0</v>
      </c>
      <c r="AC301" s="407">
        <v>0</v>
      </c>
      <c r="AD301" s="408">
        <v>0</v>
      </c>
      <c r="AE301" s="407">
        <v>0</v>
      </c>
      <c r="AF301" s="408">
        <v>0</v>
      </c>
      <c r="AG301" s="407">
        <v>0</v>
      </c>
      <c r="AI301" s="406">
        <v>0</v>
      </c>
      <c r="AJ301" s="407">
        <v>0</v>
      </c>
      <c r="AK301" s="408">
        <v>0</v>
      </c>
      <c r="AL301" s="407">
        <v>0</v>
      </c>
      <c r="AM301" s="408">
        <v>0</v>
      </c>
      <c r="AN301" s="407">
        <v>0</v>
      </c>
      <c r="AO301" s="408">
        <v>0</v>
      </c>
      <c r="AP301" s="407">
        <v>0</v>
      </c>
      <c r="AQ301" s="408">
        <v>0</v>
      </c>
      <c r="AR301" s="407">
        <v>0</v>
      </c>
      <c r="AT301" s="406">
        <v>0</v>
      </c>
      <c r="AU301" s="407">
        <v>0</v>
      </c>
      <c r="AV301" s="408">
        <v>0</v>
      </c>
      <c r="AW301" s="407">
        <v>0</v>
      </c>
      <c r="AX301" s="408">
        <v>0</v>
      </c>
      <c r="AY301" s="407">
        <v>0</v>
      </c>
      <c r="AZ301" s="408">
        <v>0</v>
      </c>
      <c r="BA301" s="407">
        <v>0</v>
      </c>
      <c r="BB301" s="408">
        <v>0</v>
      </c>
      <c r="BC301" s="407">
        <v>0</v>
      </c>
    </row>
    <row r="302" spans="1:55" x14ac:dyDescent="0.35">
      <c r="A302" s="385" t="str" cm="1">
        <f t="array" ref="A302">IFERROR(_xlfn.IFS(AND(F302="Renta Variable",O302=1),IFERROR(MATCH(B302,[1]RV_Det!C:C,0),"Rev"),AND(J302="Corporativa",O302=1,I302="EM"),IFERROR(MATCH(B302,[1]RF_Corps!B:B,0),"Rev"),AND(F302="Alternativos",O302=1),IFERROR(MATCH(B302,[1]Rep4!C:C,0),"Rev")),"")</f>
        <v/>
      </c>
      <c r="B302" s="394" t="s">
        <v>1382</v>
      </c>
      <c r="C302" s="409" t="s">
        <v>1383</v>
      </c>
      <c r="D302" s="395" t="s">
        <v>1365</v>
      </c>
      <c r="E302" s="396" t="str">
        <f>IF(B302="","",INDEX([1]CatGlob!$S:$S,IFERROR(MATCH(MID(B302,7,1),[1]CatGlob!$R:$R,0),MATCH(MID(B302,1,2),[1]CatGlob!$R:$R,0))))</f>
        <v>DOL</v>
      </c>
      <c r="F302" s="397" t="s">
        <v>442</v>
      </c>
      <c r="G302" s="398" t="s">
        <v>610</v>
      </c>
      <c r="H302" s="399" t="s">
        <v>229</v>
      </c>
      <c r="I302" s="399" t="s">
        <v>328</v>
      </c>
      <c r="J302" s="399" t="s">
        <v>267</v>
      </c>
      <c r="K302" s="396" t="s">
        <v>48</v>
      </c>
      <c r="L302" s="400" t="str">
        <f>IF(ISERROR(MATCH(M302,M$10:M301,0)),M302,"")</f>
        <v/>
      </c>
      <c r="M302" s="401" t="str">
        <f>IF(B302="","",IF(ISERROR(MATCH(F302&amp;"_"&amp;G302&amp;"_"&amp;H302&amp;"_"&amp;I302&amp;"_"&amp;J302&amp;IF(K302="","","_"&amp;K302),[1]CatGlob!$B:$B,0)),F302&amp;"_"&amp;G302&amp;"_"&amp;H302&amp;"_"&amp;I302&amp;"_"&amp;J302&amp;IF(K302="","","_"&amp;K302),INDEX([1]CatGlob!$C:$C,MATCH(F302&amp;"_"&amp;G302&amp;"_"&amp;H302&amp;"_"&amp;I302&amp;"_"&amp;J302&amp;IF(K302="","","_"&amp;K302),[1]CatGlob!$B:$B,0))))</f>
        <v>HCD_INT_DM_GOB_US</v>
      </c>
      <c r="N302" s="402" t="str">
        <f t="shared" si="11"/>
        <v/>
      </c>
      <c r="O302" s="402" t="str">
        <f t="shared" si="10"/>
        <v/>
      </c>
      <c r="P302" s="401" t="str">
        <f>IF(LEN(B302)&gt;8,INDEX([1]CatGlob!$X:$X,MATCH(M302,[1]CatGlob!$W:$W,0)),"")</f>
        <v>DMS</v>
      </c>
      <c r="Q302" s="403" t="str">
        <f>INDEX([1]CatGlob!P:P,MATCH(M302,[1]CatGlob!O:O,0))</f>
        <v>RFIG</v>
      </c>
      <c r="R302" s="403" t="s">
        <v>601</v>
      </c>
      <c r="S302" s="403" t="s">
        <v>601</v>
      </c>
      <c r="T302" s="403" t="str">
        <f>INDEX([1]CatGlob!$D:$D,MATCH($M302,[1]CatGlob!$C:$C,0))</f>
        <v>RFI</v>
      </c>
      <c r="U302" s="403" t="s">
        <v>1293</v>
      </c>
      <c r="V302" s="404" t="str">
        <f>INDEX([1]CatGlob!$F:$F,MATCH($M302,[1]CatGlob!$C:$C,0))</f>
        <v>RFI</v>
      </c>
      <c r="W302" s="405"/>
      <c r="X302" s="406">
        <v>0</v>
      </c>
      <c r="Y302" s="407">
        <v>0</v>
      </c>
      <c r="Z302" s="408">
        <v>0</v>
      </c>
      <c r="AA302" s="407">
        <v>0</v>
      </c>
      <c r="AB302" s="408">
        <v>0</v>
      </c>
      <c r="AC302" s="407">
        <v>0</v>
      </c>
      <c r="AD302" s="408">
        <v>0</v>
      </c>
      <c r="AE302" s="407">
        <v>0</v>
      </c>
      <c r="AF302" s="408">
        <v>0</v>
      </c>
      <c r="AG302" s="407">
        <v>0</v>
      </c>
      <c r="AI302" s="406">
        <v>0</v>
      </c>
      <c r="AJ302" s="407">
        <v>0</v>
      </c>
      <c r="AK302" s="408">
        <v>0</v>
      </c>
      <c r="AL302" s="407">
        <v>0</v>
      </c>
      <c r="AM302" s="408">
        <v>0</v>
      </c>
      <c r="AN302" s="407">
        <v>0</v>
      </c>
      <c r="AO302" s="408">
        <v>0</v>
      </c>
      <c r="AP302" s="407">
        <v>0</v>
      </c>
      <c r="AQ302" s="408">
        <v>0</v>
      </c>
      <c r="AR302" s="407">
        <v>0</v>
      </c>
      <c r="AT302" s="406">
        <v>0</v>
      </c>
      <c r="AU302" s="407">
        <v>0</v>
      </c>
      <c r="AV302" s="408">
        <v>0</v>
      </c>
      <c r="AW302" s="407">
        <v>0</v>
      </c>
      <c r="AX302" s="408">
        <v>0</v>
      </c>
      <c r="AY302" s="407">
        <v>0</v>
      </c>
      <c r="AZ302" s="408">
        <v>0</v>
      </c>
      <c r="BA302" s="407">
        <v>0</v>
      </c>
      <c r="BB302" s="408">
        <v>0</v>
      </c>
      <c r="BC302" s="407">
        <v>0</v>
      </c>
    </row>
    <row r="303" spans="1:55" x14ac:dyDescent="0.35">
      <c r="A303" s="385" t="str" cm="1">
        <f t="array" ref="A303">IFERROR(_xlfn.IFS(AND(F303="Renta Variable",O303=1),IFERROR(MATCH(B303,[1]RV_Det!C:C,0),"Rev"),AND(J303="Corporativa",O303=1,I303="EM"),IFERROR(MATCH(B303,[1]RF_Corps!B:B,0),"Rev"),AND(F303="Alternativos",O303=1),IFERROR(MATCH(B303,[1]Rep4!C:C,0),"Rev")),"")</f>
        <v/>
      </c>
      <c r="B303" s="394" t="s">
        <v>1384</v>
      </c>
      <c r="C303" s="409" t="s">
        <v>1385</v>
      </c>
      <c r="D303" s="395" t="s">
        <v>1365</v>
      </c>
      <c r="E303" s="396" t="str">
        <f>IF(B303="","",INDEX([1]CatGlob!$S:$S,IFERROR(MATCH(MID(B303,7,1),[1]CatGlob!$R:$R,0),MATCH(MID(B303,1,2),[1]CatGlob!$R:$R,0))))</f>
        <v>DOL</v>
      </c>
      <c r="F303" s="397" t="s">
        <v>442</v>
      </c>
      <c r="G303" s="398" t="s">
        <v>610</v>
      </c>
      <c r="H303" s="399" t="s">
        <v>229</v>
      </c>
      <c r="I303" s="399" t="s">
        <v>328</v>
      </c>
      <c r="J303" s="399" t="s">
        <v>267</v>
      </c>
      <c r="K303" s="396" t="s">
        <v>48</v>
      </c>
      <c r="L303" s="400" t="str">
        <f>IF(ISERROR(MATCH(M303,M$10:M302,0)),M303,"")</f>
        <v/>
      </c>
      <c r="M303" s="401" t="str">
        <f>IF(B303="","",IF(ISERROR(MATCH(F303&amp;"_"&amp;G303&amp;"_"&amp;H303&amp;"_"&amp;I303&amp;"_"&amp;J303&amp;IF(K303="","","_"&amp;K303),[1]CatGlob!$B:$B,0)),F303&amp;"_"&amp;G303&amp;"_"&amp;H303&amp;"_"&amp;I303&amp;"_"&amp;J303&amp;IF(K303="","","_"&amp;K303),INDEX([1]CatGlob!$C:$C,MATCH(F303&amp;"_"&amp;G303&amp;"_"&amp;H303&amp;"_"&amp;I303&amp;"_"&amp;J303&amp;IF(K303="","","_"&amp;K303),[1]CatGlob!$B:$B,0))))</f>
        <v>HCD_INT_DM_GOB_US</v>
      </c>
      <c r="N303" s="402" t="str">
        <f t="shared" si="11"/>
        <v/>
      </c>
      <c r="O303" s="402" t="str">
        <f t="shared" si="10"/>
        <v/>
      </c>
      <c r="P303" s="401" t="str">
        <f>IF(LEN(B303)&gt;8,INDEX([1]CatGlob!$X:$X,MATCH(M303,[1]CatGlob!$W:$W,0)),"")</f>
        <v>DMS</v>
      </c>
      <c r="Q303" s="403" t="str">
        <f>INDEX([1]CatGlob!P:P,MATCH(M303,[1]CatGlob!O:O,0))</f>
        <v>RFIG</v>
      </c>
      <c r="R303" s="403" t="s">
        <v>601</v>
      </c>
      <c r="S303" s="403" t="s">
        <v>601</v>
      </c>
      <c r="T303" s="403" t="str">
        <f>INDEX([1]CatGlob!$D:$D,MATCH($M303,[1]CatGlob!$C:$C,0))</f>
        <v>RFI</v>
      </c>
      <c r="U303" s="403" t="s">
        <v>1293</v>
      </c>
      <c r="V303" s="404" t="str">
        <f>INDEX([1]CatGlob!$F:$F,MATCH($M303,[1]CatGlob!$C:$C,0))</f>
        <v>RFI</v>
      </c>
      <c r="W303" s="405"/>
      <c r="X303" s="406">
        <v>0</v>
      </c>
      <c r="Y303" s="407">
        <v>0</v>
      </c>
      <c r="Z303" s="408">
        <v>0</v>
      </c>
      <c r="AA303" s="407">
        <v>0</v>
      </c>
      <c r="AB303" s="408">
        <v>0</v>
      </c>
      <c r="AC303" s="407">
        <v>0</v>
      </c>
      <c r="AD303" s="408">
        <v>0</v>
      </c>
      <c r="AE303" s="407">
        <v>0</v>
      </c>
      <c r="AF303" s="408">
        <v>0</v>
      </c>
      <c r="AG303" s="407">
        <v>0</v>
      </c>
      <c r="AI303" s="406">
        <v>0</v>
      </c>
      <c r="AJ303" s="407">
        <v>0</v>
      </c>
      <c r="AK303" s="408">
        <v>0</v>
      </c>
      <c r="AL303" s="407">
        <v>0</v>
      </c>
      <c r="AM303" s="408">
        <v>0</v>
      </c>
      <c r="AN303" s="407">
        <v>0</v>
      </c>
      <c r="AO303" s="408">
        <v>0</v>
      </c>
      <c r="AP303" s="407">
        <v>0</v>
      </c>
      <c r="AQ303" s="408">
        <v>0</v>
      </c>
      <c r="AR303" s="407">
        <v>0</v>
      </c>
      <c r="AT303" s="406">
        <v>0</v>
      </c>
      <c r="AU303" s="407">
        <v>0</v>
      </c>
      <c r="AV303" s="408">
        <v>0</v>
      </c>
      <c r="AW303" s="407">
        <v>0</v>
      </c>
      <c r="AX303" s="408">
        <v>0</v>
      </c>
      <c r="AY303" s="407">
        <v>0</v>
      </c>
      <c r="AZ303" s="408">
        <v>0</v>
      </c>
      <c r="BA303" s="407">
        <v>0</v>
      </c>
      <c r="BB303" s="408">
        <v>0</v>
      </c>
      <c r="BC303" s="407">
        <v>0</v>
      </c>
    </row>
    <row r="304" spans="1:55" x14ac:dyDescent="0.35">
      <c r="A304" s="385" t="str" cm="1">
        <f t="array" ref="A304">IFERROR(_xlfn.IFS(AND(F304="Renta Variable",O304=1),IFERROR(MATCH(B304,[1]RV_Det!C:C,0),"Rev"),AND(J304="Corporativa",O304=1,I304="EM"),IFERROR(MATCH(B304,[1]RF_Corps!B:B,0),"Rev"),AND(F304="Alternativos",O304=1),IFERROR(MATCH(B304,[1]Rep4!C:C,0),"Rev")),"")</f>
        <v/>
      </c>
      <c r="B304" s="394" t="s">
        <v>1386</v>
      </c>
      <c r="C304" s="409" t="s">
        <v>1387</v>
      </c>
      <c r="D304" s="395" t="s">
        <v>1365</v>
      </c>
      <c r="E304" s="396" t="str">
        <f>IF(B304="","",INDEX([1]CatGlob!$S:$S,IFERROR(MATCH(MID(B304,7,1),[1]CatGlob!$R:$R,0),MATCH(MID(B304,1,2),[1]CatGlob!$R:$R,0))))</f>
        <v>DOL</v>
      </c>
      <c r="F304" s="397" t="s">
        <v>442</v>
      </c>
      <c r="G304" s="398" t="s">
        <v>610</v>
      </c>
      <c r="H304" s="399" t="s">
        <v>229</v>
      </c>
      <c r="I304" s="399" t="s">
        <v>328</v>
      </c>
      <c r="J304" s="399" t="s">
        <v>267</v>
      </c>
      <c r="K304" s="396" t="s">
        <v>48</v>
      </c>
      <c r="L304" s="400" t="str">
        <f>IF(ISERROR(MATCH(M304,M$10:M303,0)),M304,"")</f>
        <v/>
      </c>
      <c r="M304" s="401" t="str">
        <f>IF(B304="","",IF(ISERROR(MATCH(F304&amp;"_"&amp;G304&amp;"_"&amp;H304&amp;"_"&amp;I304&amp;"_"&amp;J304&amp;IF(K304="","","_"&amp;K304),[1]CatGlob!$B:$B,0)),F304&amp;"_"&amp;G304&amp;"_"&amp;H304&amp;"_"&amp;I304&amp;"_"&amp;J304&amp;IF(K304="","","_"&amp;K304),INDEX([1]CatGlob!$C:$C,MATCH(F304&amp;"_"&amp;G304&amp;"_"&amp;H304&amp;"_"&amp;I304&amp;"_"&amp;J304&amp;IF(K304="","","_"&amp;K304),[1]CatGlob!$B:$B,0))))</f>
        <v>HCD_INT_DM_GOB_US</v>
      </c>
      <c r="N304" s="402" t="str">
        <f t="shared" si="11"/>
        <v/>
      </c>
      <c r="O304" s="402" t="str">
        <f t="shared" si="10"/>
        <v/>
      </c>
      <c r="P304" s="401" t="str">
        <f>IF(LEN(B304)&gt;8,INDEX([1]CatGlob!$X:$X,MATCH(M304,[1]CatGlob!$W:$W,0)),"")</f>
        <v>DMS</v>
      </c>
      <c r="Q304" s="403" t="str">
        <f>INDEX([1]CatGlob!P:P,MATCH(M304,[1]CatGlob!O:O,0))</f>
        <v>RFIG</v>
      </c>
      <c r="R304" s="403" t="s">
        <v>601</v>
      </c>
      <c r="S304" s="403" t="s">
        <v>601</v>
      </c>
      <c r="T304" s="403" t="str">
        <f>INDEX([1]CatGlob!$D:$D,MATCH($M304,[1]CatGlob!$C:$C,0))</f>
        <v>RFI</v>
      </c>
      <c r="U304" s="403" t="s">
        <v>1293</v>
      </c>
      <c r="V304" s="404" t="str">
        <f>INDEX([1]CatGlob!$F:$F,MATCH($M304,[1]CatGlob!$C:$C,0))</f>
        <v>RFI</v>
      </c>
      <c r="W304" s="405"/>
      <c r="X304" s="406">
        <v>0</v>
      </c>
      <c r="Y304" s="407">
        <v>0</v>
      </c>
      <c r="Z304" s="408">
        <v>0</v>
      </c>
      <c r="AA304" s="407">
        <v>0</v>
      </c>
      <c r="AB304" s="408">
        <v>0</v>
      </c>
      <c r="AC304" s="407">
        <v>0</v>
      </c>
      <c r="AD304" s="408">
        <v>0</v>
      </c>
      <c r="AE304" s="407">
        <v>0</v>
      </c>
      <c r="AF304" s="408">
        <v>0</v>
      </c>
      <c r="AG304" s="407">
        <v>0</v>
      </c>
      <c r="AI304" s="406">
        <v>0</v>
      </c>
      <c r="AJ304" s="407">
        <v>0</v>
      </c>
      <c r="AK304" s="408">
        <v>0</v>
      </c>
      <c r="AL304" s="407">
        <v>0</v>
      </c>
      <c r="AM304" s="408">
        <v>0</v>
      </c>
      <c r="AN304" s="407">
        <v>0</v>
      </c>
      <c r="AO304" s="408">
        <v>0</v>
      </c>
      <c r="AP304" s="407">
        <v>0</v>
      </c>
      <c r="AQ304" s="408">
        <v>0</v>
      </c>
      <c r="AR304" s="407">
        <v>0</v>
      </c>
      <c r="AT304" s="406">
        <v>0</v>
      </c>
      <c r="AU304" s="407">
        <v>0</v>
      </c>
      <c r="AV304" s="408">
        <v>0</v>
      </c>
      <c r="AW304" s="407">
        <v>0</v>
      </c>
      <c r="AX304" s="408">
        <v>0</v>
      </c>
      <c r="AY304" s="407">
        <v>0</v>
      </c>
      <c r="AZ304" s="408">
        <v>0</v>
      </c>
      <c r="BA304" s="407">
        <v>0</v>
      </c>
      <c r="BB304" s="408">
        <v>0</v>
      </c>
      <c r="BC304" s="407">
        <v>0</v>
      </c>
    </row>
    <row r="305" spans="1:55" x14ac:dyDescent="0.35">
      <c r="A305" s="385" t="str" cm="1">
        <f t="array" ref="A305">IFERROR(_xlfn.IFS(AND(F305="Renta Variable",O305=1),IFERROR(MATCH(B305,[1]RV_Det!C:C,0),"Rev"),AND(J305="Corporativa",O305=1,I305="EM"),IFERROR(MATCH(B305,[1]RF_Corps!B:B,0),"Rev"),AND(F305="Alternativos",O305=1),IFERROR(MATCH(B305,[1]Rep4!C:C,0),"Rev")),"")</f>
        <v/>
      </c>
      <c r="B305" s="394" t="s">
        <v>1388</v>
      </c>
      <c r="C305" s="409" t="s">
        <v>1389</v>
      </c>
      <c r="D305" s="395" t="s">
        <v>1365</v>
      </c>
      <c r="E305" s="396" t="str">
        <f>IF(B305="","",INDEX([1]CatGlob!$S:$S,IFERROR(MATCH(MID(B305,7,1),[1]CatGlob!$R:$R,0),MATCH(MID(B305,1,2),[1]CatGlob!$R:$R,0))))</f>
        <v>DOL</v>
      </c>
      <c r="F305" s="397" t="s">
        <v>442</v>
      </c>
      <c r="G305" s="398" t="s">
        <v>610</v>
      </c>
      <c r="H305" s="399" t="s">
        <v>229</v>
      </c>
      <c r="I305" s="399" t="s">
        <v>328</v>
      </c>
      <c r="J305" s="399" t="s">
        <v>267</v>
      </c>
      <c r="K305" s="396" t="s">
        <v>48</v>
      </c>
      <c r="L305" s="400" t="str">
        <f>IF(ISERROR(MATCH(M305,M$10:M304,0)),M305,"")</f>
        <v/>
      </c>
      <c r="M305" s="401" t="str">
        <f>IF(B305="","",IF(ISERROR(MATCH(F305&amp;"_"&amp;G305&amp;"_"&amp;H305&amp;"_"&amp;I305&amp;"_"&amp;J305&amp;IF(K305="","","_"&amp;K305),[1]CatGlob!$B:$B,0)),F305&amp;"_"&amp;G305&amp;"_"&amp;H305&amp;"_"&amp;I305&amp;"_"&amp;J305&amp;IF(K305="","","_"&amp;K305),INDEX([1]CatGlob!$C:$C,MATCH(F305&amp;"_"&amp;G305&amp;"_"&amp;H305&amp;"_"&amp;I305&amp;"_"&amp;J305&amp;IF(K305="","","_"&amp;K305),[1]CatGlob!$B:$B,0))))</f>
        <v>HCD_INT_DM_GOB_US</v>
      </c>
      <c r="N305" s="402" t="str">
        <f t="shared" si="11"/>
        <v/>
      </c>
      <c r="O305" s="402" t="str">
        <f t="shared" si="10"/>
        <v/>
      </c>
      <c r="P305" s="401" t="str">
        <f>IF(LEN(B305)&gt;8,INDEX([1]CatGlob!$X:$X,MATCH(M305,[1]CatGlob!$W:$W,0)),"")</f>
        <v>DMS</v>
      </c>
      <c r="Q305" s="403" t="str">
        <f>INDEX([1]CatGlob!P:P,MATCH(M305,[1]CatGlob!O:O,0))</f>
        <v>RFIG</v>
      </c>
      <c r="R305" s="403" t="s">
        <v>601</v>
      </c>
      <c r="S305" s="403" t="s">
        <v>601</v>
      </c>
      <c r="T305" s="403" t="str">
        <f>INDEX([1]CatGlob!$D:$D,MATCH($M305,[1]CatGlob!$C:$C,0))</f>
        <v>RFI</v>
      </c>
      <c r="U305" s="403" t="s">
        <v>1293</v>
      </c>
      <c r="V305" s="404" t="str">
        <f>INDEX([1]CatGlob!$F:$F,MATCH($M305,[1]CatGlob!$C:$C,0))</f>
        <v>RFI</v>
      </c>
      <c r="W305" s="405"/>
      <c r="X305" s="406">
        <v>0</v>
      </c>
      <c r="Y305" s="407">
        <v>0</v>
      </c>
      <c r="Z305" s="408">
        <v>0</v>
      </c>
      <c r="AA305" s="407">
        <v>0</v>
      </c>
      <c r="AB305" s="408">
        <v>0</v>
      </c>
      <c r="AC305" s="407">
        <v>0</v>
      </c>
      <c r="AD305" s="408">
        <v>0</v>
      </c>
      <c r="AE305" s="407">
        <v>0</v>
      </c>
      <c r="AF305" s="408">
        <v>0</v>
      </c>
      <c r="AG305" s="407">
        <v>0</v>
      </c>
      <c r="AI305" s="406">
        <v>0</v>
      </c>
      <c r="AJ305" s="407">
        <v>0</v>
      </c>
      <c r="AK305" s="408">
        <v>0</v>
      </c>
      <c r="AL305" s="407">
        <v>0</v>
      </c>
      <c r="AM305" s="408">
        <v>0</v>
      </c>
      <c r="AN305" s="407">
        <v>0</v>
      </c>
      <c r="AO305" s="408">
        <v>0</v>
      </c>
      <c r="AP305" s="407">
        <v>0</v>
      </c>
      <c r="AQ305" s="408">
        <v>0</v>
      </c>
      <c r="AR305" s="407">
        <v>0</v>
      </c>
      <c r="AT305" s="406">
        <v>0</v>
      </c>
      <c r="AU305" s="407">
        <v>0</v>
      </c>
      <c r="AV305" s="408">
        <v>0</v>
      </c>
      <c r="AW305" s="407">
        <v>0</v>
      </c>
      <c r="AX305" s="408">
        <v>0</v>
      </c>
      <c r="AY305" s="407">
        <v>0</v>
      </c>
      <c r="AZ305" s="408">
        <v>0</v>
      </c>
      <c r="BA305" s="407">
        <v>0</v>
      </c>
      <c r="BB305" s="408">
        <v>0</v>
      </c>
      <c r="BC305" s="407">
        <v>0</v>
      </c>
    </row>
    <row r="306" spans="1:55" x14ac:dyDescent="0.35">
      <c r="A306" s="385" t="str" cm="1">
        <f t="array" ref="A306">IFERROR(_xlfn.IFS(AND(F306="Renta Variable",O306=1),IFERROR(MATCH(B306,[1]RV_Det!C:C,0),"Rev"),AND(J306="Corporativa",O306=1,I306="EM"),IFERROR(MATCH(B306,[1]RF_Corps!B:B,0),"Rev"),AND(F306="Alternativos",O306=1),IFERROR(MATCH(B306,[1]Rep4!C:C,0),"Rev")),"")</f>
        <v/>
      </c>
      <c r="B306" s="394" t="s">
        <v>1390</v>
      </c>
      <c r="C306" s="409" t="s">
        <v>1391</v>
      </c>
      <c r="D306" s="395" t="s">
        <v>1365</v>
      </c>
      <c r="E306" s="396" t="str">
        <f>IF(B306="","",INDEX([1]CatGlob!$S:$S,IFERROR(MATCH(MID(B306,7,1),[1]CatGlob!$R:$R,0),MATCH(MID(B306,1,2),[1]CatGlob!$R:$R,0))))</f>
        <v>DOL</v>
      </c>
      <c r="F306" s="397" t="s">
        <v>442</v>
      </c>
      <c r="G306" s="398" t="s">
        <v>610</v>
      </c>
      <c r="H306" s="399" t="s">
        <v>229</v>
      </c>
      <c r="I306" s="399" t="s">
        <v>328</v>
      </c>
      <c r="J306" s="399" t="s">
        <v>267</v>
      </c>
      <c r="K306" s="396" t="s">
        <v>48</v>
      </c>
      <c r="L306" s="400" t="str">
        <f>IF(ISERROR(MATCH(M306,M$10:M305,0)),M306,"")</f>
        <v/>
      </c>
      <c r="M306" s="401" t="str">
        <f>IF(B306="","",IF(ISERROR(MATCH(F306&amp;"_"&amp;G306&amp;"_"&amp;H306&amp;"_"&amp;I306&amp;"_"&amp;J306&amp;IF(K306="","","_"&amp;K306),[1]CatGlob!$B:$B,0)),F306&amp;"_"&amp;G306&amp;"_"&amp;H306&amp;"_"&amp;I306&amp;"_"&amp;J306&amp;IF(K306="","","_"&amp;K306),INDEX([1]CatGlob!$C:$C,MATCH(F306&amp;"_"&amp;G306&amp;"_"&amp;H306&amp;"_"&amp;I306&amp;"_"&amp;J306&amp;IF(K306="","","_"&amp;K306),[1]CatGlob!$B:$B,0))))</f>
        <v>HCD_INT_DM_GOB_US</v>
      </c>
      <c r="N306" s="402" t="str">
        <f t="shared" si="11"/>
        <v/>
      </c>
      <c r="O306" s="402" t="str">
        <f t="shared" si="10"/>
        <v/>
      </c>
      <c r="P306" s="401" t="str">
        <f>IF(LEN(B306)&gt;8,INDEX([1]CatGlob!$X:$X,MATCH(M306,[1]CatGlob!$W:$W,0)),"")</f>
        <v>DMS</v>
      </c>
      <c r="Q306" s="403" t="str">
        <f>INDEX([1]CatGlob!P:P,MATCH(M306,[1]CatGlob!O:O,0))</f>
        <v>RFIG</v>
      </c>
      <c r="R306" s="403" t="s">
        <v>601</v>
      </c>
      <c r="S306" s="403" t="s">
        <v>601</v>
      </c>
      <c r="T306" s="403" t="str">
        <f>INDEX([1]CatGlob!$D:$D,MATCH($M306,[1]CatGlob!$C:$C,0))</f>
        <v>RFI</v>
      </c>
      <c r="U306" s="403" t="s">
        <v>1293</v>
      </c>
      <c r="V306" s="404" t="str">
        <f>INDEX([1]CatGlob!$F:$F,MATCH($M306,[1]CatGlob!$C:$C,0))</f>
        <v>RFI</v>
      </c>
      <c r="W306" s="405"/>
      <c r="X306" s="406">
        <v>0</v>
      </c>
      <c r="Y306" s="407">
        <v>0</v>
      </c>
      <c r="Z306" s="408">
        <v>0</v>
      </c>
      <c r="AA306" s="407">
        <v>0</v>
      </c>
      <c r="AB306" s="408">
        <v>0</v>
      </c>
      <c r="AC306" s="407">
        <v>0</v>
      </c>
      <c r="AD306" s="408">
        <v>0</v>
      </c>
      <c r="AE306" s="407">
        <v>0</v>
      </c>
      <c r="AF306" s="408">
        <v>0</v>
      </c>
      <c r="AG306" s="407">
        <v>0</v>
      </c>
      <c r="AI306" s="406">
        <v>0</v>
      </c>
      <c r="AJ306" s="407">
        <v>0</v>
      </c>
      <c r="AK306" s="408">
        <v>0</v>
      </c>
      <c r="AL306" s="407">
        <v>0</v>
      </c>
      <c r="AM306" s="408">
        <v>0</v>
      </c>
      <c r="AN306" s="407">
        <v>0</v>
      </c>
      <c r="AO306" s="408">
        <v>0</v>
      </c>
      <c r="AP306" s="407">
        <v>0</v>
      </c>
      <c r="AQ306" s="408">
        <v>0</v>
      </c>
      <c r="AR306" s="407">
        <v>0</v>
      </c>
      <c r="AT306" s="406">
        <v>0</v>
      </c>
      <c r="AU306" s="407">
        <v>0</v>
      </c>
      <c r="AV306" s="408">
        <v>0</v>
      </c>
      <c r="AW306" s="407">
        <v>0</v>
      </c>
      <c r="AX306" s="408">
        <v>0</v>
      </c>
      <c r="AY306" s="407">
        <v>0</v>
      </c>
      <c r="AZ306" s="408">
        <v>0</v>
      </c>
      <c r="BA306" s="407">
        <v>0</v>
      </c>
      <c r="BB306" s="408">
        <v>0</v>
      </c>
      <c r="BC306" s="407">
        <v>0</v>
      </c>
    </row>
    <row r="307" spans="1:55" x14ac:dyDescent="0.35">
      <c r="A307" s="385" t="str" cm="1">
        <f t="array" ref="A307">IFERROR(_xlfn.IFS(AND(F307="Renta Variable",O307=1),IFERROR(MATCH(B307,[1]RV_Det!C:C,0),"Rev"),AND(J307="Corporativa",O307=1,I307="EM"),IFERROR(MATCH(B307,[1]RF_Corps!B:B,0),"Rev"),AND(F307="Alternativos",O307=1),IFERROR(MATCH(B307,[1]Rep4!C:C,0),"Rev")),"")</f>
        <v/>
      </c>
      <c r="B307" s="394" t="s">
        <v>1392</v>
      </c>
      <c r="C307" s="409" t="s">
        <v>1393</v>
      </c>
      <c r="D307" s="395" t="s">
        <v>1365</v>
      </c>
      <c r="E307" s="396" t="str">
        <f>IF(B307="","",INDEX([1]CatGlob!$S:$S,IFERROR(MATCH(MID(B307,7,1),[1]CatGlob!$R:$R,0),MATCH(MID(B307,1,2),[1]CatGlob!$R:$R,0))))</f>
        <v>DOL</v>
      </c>
      <c r="F307" s="397" t="s">
        <v>442</v>
      </c>
      <c r="G307" s="398" t="s">
        <v>610</v>
      </c>
      <c r="H307" s="399" t="s">
        <v>229</v>
      </c>
      <c r="I307" s="399" t="s">
        <v>328</v>
      </c>
      <c r="J307" s="399" t="s">
        <v>267</v>
      </c>
      <c r="K307" s="396" t="s">
        <v>48</v>
      </c>
      <c r="L307" s="400" t="str">
        <f>IF(ISERROR(MATCH(M307,M$10:M306,0)),M307,"")</f>
        <v/>
      </c>
      <c r="M307" s="401" t="str">
        <f>IF(B307="","",IF(ISERROR(MATCH(F307&amp;"_"&amp;G307&amp;"_"&amp;H307&amp;"_"&amp;I307&amp;"_"&amp;J307&amp;IF(K307="","","_"&amp;K307),[1]CatGlob!$B:$B,0)),F307&amp;"_"&amp;G307&amp;"_"&amp;H307&amp;"_"&amp;I307&amp;"_"&amp;J307&amp;IF(K307="","","_"&amp;K307),INDEX([1]CatGlob!$C:$C,MATCH(F307&amp;"_"&amp;G307&amp;"_"&amp;H307&amp;"_"&amp;I307&amp;"_"&amp;J307&amp;IF(K307="","","_"&amp;K307),[1]CatGlob!$B:$B,0))))</f>
        <v>HCD_INT_DM_GOB_US</v>
      </c>
      <c r="N307" s="402" t="str">
        <f t="shared" si="11"/>
        <v/>
      </c>
      <c r="O307" s="402" t="str">
        <f t="shared" si="10"/>
        <v/>
      </c>
      <c r="P307" s="401" t="str">
        <f>IF(LEN(B307)&gt;8,INDEX([1]CatGlob!$X:$X,MATCH(M307,[1]CatGlob!$W:$W,0)),"")</f>
        <v>DMS</v>
      </c>
      <c r="Q307" s="403" t="str">
        <f>INDEX([1]CatGlob!P:P,MATCH(M307,[1]CatGlob!O:O,0))</f>
        <v>RFIG</v>
      </c>
      <c r="R307" s="403" t="s">
        <v>601</v>
      </c>
      <c r="S307" s="403" t="s">
        <v>601</v>
      </c>
      <c r="T307" s="403" t="str">
        <f>INDEX([1]CatGlob!$D:$D,MATCH($M307,[1]CatGlob!$C:$C,0))</f>
        <v>RFI</v>
      </c>
      <c r="U307" s="403" t="s">
        <v>1293</v>
      </c>
      <c r="V307" s="404" t="str">
        <f>INDEX([1]CatGlob!$F:$F,MATCH($M307,[1]CatGlob!$C:$C,0))</f>
        <v>RFI</v>
      </c>
      <c r="W307" s="405"/>
      <c r="X307" s="406">
        <v>0</v>
      </c>
      <c r="Y307" s="407">
        <v>0</v>
      </c>
      <c r="Z307" s="408">
        <v>0</v>
      </c>
      <c r="AA307" s="407">
        <v>0</v>
      </c>
      <c r="AB307" s="408">
        <v>0</v>
      </c>
      <c r="AC307" s="407">
        <v>0</v>
      </c>
      <c r="AD307" s="408">
        <v>0</v>
      </c>
      <c r="AE307" s="407">
        <v>0</v>
      </c>
      <c r="AF307" s="408">
        <v>0</v>
      </c>
      <c r="AG307" s="407">
        <v>0</v>
      </c>
      <c r="AI307" s="406">
        <v>0</v>
      </c>
      <c r="AJ307" s="407">
        <v>0</v>
      </c>
      <c r="AK307" s="408">
        <v>0</v>
      </c>
      <c r="AL307" s="407">
        <v>0</v>
      </c>
      <c r="AM307" s="408">
        <v>0</v>
      </c>
      <c r="AN307" s="407">
        <v>0</v>
      </c>
      <c r="AO307" s="408">
        <v>0</v>
      </c>
      <c r="AP307" s="407">
        <v>0</v>
      </c>
      <c r="AQ307" s="408">
        <v>0</v>
      </c>
      <c r="AR307" s="407">
        <v>0</v>
      </c>
      <c r="AT307" s="406">
        <v>0</v>
      </c>
      <c r="AU307" s="407">
        <v>0</v>
      </c>
      <c r="AV307" s="408">
        <v>0</v>
      </c>
      <c r="AW307" s="407">
        <v>0</v>
      </c>
      <c r="AX307" s="408">
        <v>0</v>
      </c>
      <c r="AY307" s="407">
        <v>0</v>
      </c>
      <c r="AZ307" s="408">
        <v>0</v>
      </c>
      <c r="BA307" s="407">
        <v>0</v>
      </c>
      <c r="BB307" s="408">
        <v>0</v>
      </c>
      <c r="BC307" s="407">
        <v>0</v>
      </c>
    </row>
    <row r="308" spans="1:55" x14ac:dyDescent="0.35">
      <c r="A308" s="385" t="str" cm="1">
        <f t="array" ref="A308">IFERROR(_xlfn.IFS(AND(F308="Renta Variable",O308=1),IFERROR(MATCH(B308,[1]RV_Det!C:C,0),"Rev"),AND(J308="Corporativa",O308=1,I308="EM"),IFERROR(MATCH(B308,[1]RF_Corps!B:B,0),"Rev"),AND(F308="Alternativos",O308=1),IFERROR(MATCH(B308,[1]Rep4!C:C,0),"Rev")),"")</f>
        <v/>
      </c>
      <c r="B308" s="394" t="s">
        <v>1394</v>
      </c>
      <c r="C308" s="409" t="s">
        <v>1395</v>
      </c>
      <c r="D308" s="395" t="s">
        <v>1365</v>
      </c>
      <c r="E308" s="396" t="str">
        <f>IF(B308="","",INDEX([1]CatGlob!$S:$S,IFERROR(MATCH(MID(B308,7,1),[1]CatGlob!$R:$R,0),MATCH(MID(B308,1,2),[1]CatGlob!$R:$R,0))))</f>
        <v>DOL</v>
      </c>
      <c r="F308" s="397" t="s">
        <v>442</v>
      </c>
      <c r="G308" s="398" t="s">
        <v>610</v>
      </c>
      <c r="H308" s="399" t="s">
        <v>229</v>
      </c>
      <c r="I308" s="399" t="s">
        <v>328</v>
      </c>
      <c r="J308" s="399" t="s">
        <v>267</v>
      </c>
      <c r="K308" s="396" t="s">
        <v>48</v>
      </c>
      <c r="L308" s="400" t="str">
        <f>IF(ISERROR(MATCH(M308,M$10:M307,0)),M308,"")</f>
        <v/>
      </c>
      <c r="M308" s="401" t="str">
        <f>IF(B308="","",IF(ISERROR(MATCH(F308&amp;"_"&amp;G308&amp;"_"&amp;H308&amp;"_"&amp;I308&amp;"_"&amp;J308&amp;IF(K308="","","_"&amp;K308),[1]CatGlob!$B:$B,0)),F308&amp;"_"&amp;G308&amp;"_"&amp;H308&amp;"_"&amp;I308&amp;"_"&amp;J308&amp;IF(K308="","","_"&amp;K308),INDEX([1]CatGlob!$C:$C,MATCH(F308&amp;"_"&amp;G308&amp;"_"&amp;H308&amp;"_"&amp;I308&amp;"_"&amp;J308&amp;IF(K308="","","_"&amp;K308),[1]CatGlob!$B:$B,0))))</f>
        <v>HCD_INT_DM_GOB_US</v>
      </c>
      <c r="N308" s="402" t="str">
        <f t="shared" si="11"/>
        <v/>
      </c>
      <c r="O308" s="402" t="str">
        <f t="shared" si="10"/>
        <v/>
      </c>
      <c r="P308" s="401" t="str">
        <f>IF(LEN(B308)&gt;8,INDEX([1]CatGlob!$X:$X,MATCH(M308,[1]CatGlob!$W:$W,0)),"")</f>
        <v>DMS</v>
      </c>
      <c r="Q308" s="403" t="str">
        <f>INDEX([1]CatGlob!P:P,MATCH(M308,[1]CatGlob!O:O,0))</f>
        <v>RFIG</v>
      </c>
      <c r="R308" s="403" t="s">
        <v>601</v>
      </c>
      <c r="S308" s="403" t="s">
        <v>601</v>
      </c>
      <c r="T308" s="403" t="str">
        <f>INDEX([1]CatGlob!$D:$D,MATCH($M308,[1]CatGlob!$C:$C,0))</f>
        <v>RFI</v>
      </c>
      <c r="U308" s="403" t="s">
        <v>1293</v>
      </c>
      <c r="V308" s="404" t="str">
        <f>INDEX([1]CatGlob!$F:$F,MATCH($M308,[1]CatGlob!$C:$C,0))</f>
        <v>RFI</v>
      </c>
      <c r="W308" s="405"/>
      <c r="X308" s="406">
        <v>0</v>
      </c>
      <c r="Y308" s="407">
        <v>0</v>
      </c>
      <c r="Z308" s="408">
        <v>0</v>
      </c>
      <c r="AA308" s="407">
        <v>0</v>
      </c>
      <c r="AB308" s="408">
        <v>0</v>
      </c>
      <c r="AC308" s="407">
        <v>0</v>
      </c>
      <c r="AD308" s="408">
        <v>0</v>
      </c>
      <c r="AE308" s="407">
        <v>0</v>
      </c>
      <c r="AF308" s="408">
        <v>0</v>
      </c>
      <c r="AG308" s="407">
        <v>0</v>
      </c>
      <c r="AI308" s="406">
        <v>0</v>
      </c>
      <c r="AJ308" s="407">
        <v>0</v>
      </c>
      <c r="AK308" s="408">
        <v>0</v>
      </c>
      <c r="AL308" s="407">
        <v>0</v>
      </c>
      <c r="AM308" s="408">
        <v>0</v>
      </c>
      <c r="AN308" s="407">
        <v>0</v>
      </c>
      <c r="AO308" s="408">
        <v>0</v>
      </c>
      <c r="AP308" s="407">
        <v>0</v>
      </c>
      <c r="AQ308" s="408">
        <v>0</v>
      </c>
      <c r="AR308" s="407">
        <v>0</v>
      </c>
      <c r="AT308" s="406">
        <v>0</v>
      </c>
      <c r="AU308" s="407">
        <v>0</v>
      </c>
      <c r="AV308" s="408">
        <v>0</v>
      </c>
      <c r="AW308" s="407">
        <v>0</v>
      </c>
      <c r="AX308" s="408">
        <v>0</v>
      </c>
      <c r="AY308" s="407">
        <v>0</v>
      </c>
      <c r="AZ308" s="408">
        <v>0</v>
      </c>
      <c r="BA308" s="407">
        <v>0</v>
      </c>
      <c r="BB308" s="408">
        <v>0</v>
      </c>
      <c r="BC308" s="407">
        <v>0</v>
      </c>
    </row>
    <row r="309" spans="1:55" x14ac:dyDescent="0.35">
      <c r="A309" s="385" t="str" cm="1">
        <f t="array" ref="A309">IFERROR(_xlfn.IFS(AND(F309="Renta Variable",O309=1),IFERROR(MATCH(B309,[1]RV_Det!C:C,0),"Rev"),AND(J309="Corporativa",O309=1,I309="EM"),IFERROR(MATCH(B309,[1]RF_Corps!B:B,0),"Rev"),AND(F309="Alternativos",O309=1),IFERROR(MATCH(B309,[1]Rep4!C:C,0),"Rev")),"")</f>
        <v/>
      </c>
      <c r="B309" s="394" t="s">
        <v>1396</v>
      </c>
      <c r="C309" s="409" t="s">
        <v>1397</v>
      </c>
      <c r="D309" s="395" t="s">
        <v>1365</v>
      </c>
      <c r="E309" s="396" t="str">
        <f>IF(B309="","",INDEX([1]CatGlob!$S:$S,IFERROR(MATCH(MID(B309,7,1),[1]CatGlob!$R:$R,0),MATCH(MID(B309,1,2),[1]CatGlob!$R:$R,0))))</f>
        <v>DOL</v>
      </c>
      <c r="F309" s="397" t="s">
        <v>442</v>
      </c>
      <c r="G309" s="398" t="s">
        <v>610</v>
      </c>
      <c r="H309" s="399" t="s">
        <v>229</v>
      </c>
      <c r="I309" s="399" t="s">
        <v>328</v>
      </c>
      <c r="J309" s="399" t="s">
        <v>267</v>
      </c>
      <c r="K309" s="396" t="s">
        <v>48</v>
      </c>
      <c r="L309" s="400" t="str">
        <f>IF(ISERROR(MATCH(M309,M$10:M308,0)),M309,"")</f>
        <v/>
      </c>
      <c r="M309" s="401" t="str">
        <f>IF(B309="","",IF(ISERROR(MATCH(F309&amp;"_"&amp;G309&amp;"_"&amp;H309&amp;"_"&amp;I309&amp;"_"&amp;J309&amp;IF(K309="","","_"&amp;K309),[1]CatGlob!$B:$B,0)),F309&amp;"_"&amp;G309&amp;"_"&amp;H309&amp;"_"&amp;I309&amp;"_"&amp;J309&amp;IF(K309="","","_"&amp;K309),INDEX([1]CatGlob!$C:$C,MATCH(F309&amp;"_"&amp;G309&amp;"_"&amp;H309&amp;"_"&amp;I309&amp;"_"&amp;J309&amp;IF(K309="","","_"&amp;K309),[1]CatGlob!$B:$B,0))))</f>
        <v>HCD_INT_DM_GOB_US</v>
      </c>
      <c r="N309" s="402" t="str">
        <f t="shared" si="11"/>
        <v/>
      </c>
      <c r="O309" s="402" t="str">
        <f t="shared" si="10"/>
        <v/>
      </c>
      <c r="P309" s="401" t="str">
        <f>IF(LEN(B309)&gt;8,INDEX([1]CatGlob!$X:$X,MATCH(M309,[1]CatGlob!$W:$W,0)),"")</f>
        <v>DMS</v>
      </c>
      <c r="Q309" s="403" t="str">
        <f>INDEX([1]CatGlob!P:P,MATCH(M309,[1]CatGlob!O:O,0))</f>
        <v>RFIG</v>
      </c>
      <c r="R309" s="403" t="s">
        <v>601</v>
      </c>
      <c r="S309" s="403" t="s">
        <v>601</v>
      </c>
      <c r="T309" s="403" t="str">
        <f>INDEX([1]CatGlob!$D:$D,MATCH($M309,[1]CatGlob!$C:$C,0))</f>
        <v>RFI</v>
      </c>
      <c r="U309" s="403" t="s">
        <v>1293</v>
      </c>
      <c r="V309" s="404" t="str">
        <f>INDEX([1]CatGlob!$F:$F,MATCH($M309,[1]CatGlob!$C:$C,0))</f>
        <v>RFI</v>
      </c>
      <c r="W309" s="405"/>
      <c r="X309" s="406">
        <v>0</v>
      </c>
      <c r="Y309" s="407">
        <v>0</v>
      </c>
      <c r="Z309" s="408">
        <v>0</v>
      </c>
      <c r="AA309" s="407">
        <v>0</v>
      </c>
      <c r="AB309" s="408">
        <v>0</v>
      </c>
      <c r="AC309" s="407">
        <v>0</v>
      </c>
      <c r="AD309" s="408">
        <v>0</v>
      </c>
      <c r="AE309" s="407">
        <v>0</v>
      </c>
      <c r="AF309" s="408">
        <v>0</v>
      </c>
      <c r="AG309" s="407">
        <v>0</v>
      </c>
      <c r="AI309" s="406">
        <v>0</v>
      </c>
      <c r="AJ309" s="407">
        <v>0</v>
      </c>
      <c r="AK309" s="408">
        <v>0</v>
      </c>
      <c r="AL309" s="407">
        <v>0</v>
      </c>
      <c r="AM309" s="408">
        <v>0</v>
      </c>
      <c r="AN309" s="407">
        <v>0</v>
      </c>
      <c r="AO309" s="408">
        <v>0</v>
      </c>
      <c r="AP309" s="407">
        <v>0</v>
      </c>
      <c r="AQ309" s="408">
        <v>0</v>
      </c>
      <c r="AR309" s="407">
        <v>0</v>
      </c>
      <c r="AT309" s="406">
        <v>0</v>
      </c>
      <c r="AU309" s="407">
        <v>0</v>
      </c>
      <c r="AV309" s="408">
        <v>0</v>
      </c>
      <c r="AW309" s="407">
        <v>0</v>
      </c>
      <c r="AX309" s="408">
        <v>0</v>
      </c>
      <c r="AY309" s="407">
        <v>0</v>
      </c>
      <c r="AZ309" s="408">
        <v>0</v>
      </c>
      <c r="BA309" s="407">
        <v>0</v>
      </c>
      <c r="BB309" s="408">
        <v>0</v>
      </c>
      <c r="BC309" s="407">
        <v>0</v>
      </c>
    </row>
    <row r="310" spans="1:55" x14ac:dyDescent="0.35">
      <c r="A310" s="385" t="str" cm="1">
        <f t="array" ref="A310">IFERROR(_xlfn.IFS(AND(F310="Renta Variable",O310=1),IFERROR(MATCH(B310,[1]RV_Det!C:C,0),"Rev"),AND(J310="Corporativa",O310=1,I310="EM"),IFERROR(MATCH(B310,[1]RF_Corps!B:B,0),"Rev"),AND(F310="Alternativos",O310=1),IFERROR(MATCH(B310,[1]Rep4!C:C,0),"Rev")),"")</f>
        <v/>
      </c>
      <c r="B310" s="394" t="s">
        <v>1398</v>
      </c>
      <c r="C310" s="409" t="s">
        <v>1399</v>
      </c>
      <c r="D310" s="395" t="s">
        <v>1365</v>
      </c>
      <c r="E310" s="396" t="str">
        <f>IF(B310="","",INDEX([1]CatGlob!$S:$S,IFERROR(MATCH(MID(B310,7,1),[1]CatGlob!$R:$R,0),MATCH(MID(B310,1,2),[1]CatGlob!$R:$R,0))))</f>
        <v>DOL</v>
      </c>
      <c r="F310" s="397" t="s">
        <v>442</v>
      </c>
      <c r="G310" s="398" t="s">
        <v>610</v>
      </c>
      <c r="H310" s="399" t="s">
        <v>229</v>
      </c>
      <c r="I310" s="399" t="s">
        <v>328</v>
      </c>
      <c r="J310" s="399" t="s">
        <v>267</v>
      </c>
      <c r="K310" s="396" t="s">
        <v>48</v>
      </c>
      <c r="L310" s="400" t="str">
        <f>IF(ISERROR(MATCH(M310,M$10:M309,0)),M310,"")</f>
        <v/>
      </c>
      <c r="M310" s="401" t="str">
        <f>IF(B310="","",IF(ISERROR(MATCH(F310&amp;"_"&amp;G310&amp;"_"&amp;H310&amp;"_"&amp;I310&amp;"_"&amp;J310&amp;IF(K310="","","_"&amp;K310),[1]CatGlob!$B:$B,0)),F310&amp;"_"&amp;G310&amp;"_"&amp;H310&amp;"_"&amp;I310&amp;"_"&amp;J310&amp;IF(K310="","","_"&amp;K310),INDEX([1]CatGlob!$C:$C,MATCH(F310&amp;"_"&amp;G310&amp;"_"&amp;H310&amp;"_"&amp;I310&amp;"_"&amp;J310&amp;IF(K310="","","_"&amp;K310),[1]CatGlob!$B:$B,0))))</f>
        <v>HCD_INT_DM_GOB_US</v>
      </c>
      <c r="N310" s="402" t="str">
        <f t="shared" si="11"/>
        <v/>
      </c>
      <c r="O310" s="402" t="str">
        <f t="shared" si="10"/>
        <v/>
      </c>
      <c r="P310" s="401" t="str">
        <f>IF(LEN(B310)&gt;8,INDEX([1]CatGlob!$X:$X,MATCH(M310,[1]CatGlob!$W:$W,0)),"")</f>
        <v>DMS</v>
      </c>
      <c r="Q310" s="403" t="str">
        <f>INDEX([1]CatGlob!P:P,MATCH(M310,[1]CatGlob!O:O,0))</f>
        <v>RFIG</v>
      </c>
      <c r="R310" s="403" t="s">
        <v>601</v>
      </c>
      <c r="S310" s="403" t="s">
        <v>601</v>
      </c>
      <c r="T310" s="403" t="str">
        <f>INDEX([1]CatGlob!$D:$D,MATCH($M310,[1]CatGlob!$C:$C,0))</f>
        <v>RFI</v>
      </c>
      <c r="U310" s="403" t="s">
        <v>1293</v>
      </c>
      <c r="V310" s="404" t="str">
        <f>INDEX([1]CatGlob!$F:$F,MATCH($M310,[1]CatGlob!$C:$C,0))</f>
        <v>RFI</v>
      </c>
      <c r="W310" s="405"/>
      <c r="X310" s="406">
        <v>0</v>
      </c>
      <c r="Y310" s="407">
        <v>0</v>
      </c>
      <c r="Z310" s="408">
        <v>0</v>
      </c>
      <c r="AA310" s="407">
        <v>0</v>
      </c>
      <c r="AB310" s="408">
        <v>0</v>
      </c>
      <c r="AC310" s="407">
        <v>0</v>
      </c>
      <c r="AD310" s="408">
        <v>0</v>
      </c>
      <c r="AE310" s="407">
        <v>0</v>
      </c>
      <c r="AF310" s="408">
        <v>0</v>
      </c>
      <c r="AG310" s="407">
        <v>0</v>
      </c>
      <c r="AI310" s="406">
        <v>0</v>
      </c>
      <c r="AJ310" s="407">
        <v>0</v>
      </c>
      <c r="AK310" s="408">
        <v>0</v>
      </c>
      <c r="AL310" s="407">
        <v>0</v>
      </c>
      <c r="AM310" s="408">
        <v>0</v>
      </c>
      <c r="AN310" s="407">
        <v>0</v>
      </c>
      <c r="AO310" s="408">
        <v>0</v>
      </c>
      <c r="AP310" s="407">
        <v>0</v>
      </c>
      <c r="AQ310" s="408">
        <v>0</v>
      </c>
      <c r="AR310" s="407">
        <v>0</v>
      </c>
      <c r="AT310" s="406">
        <v>0</v>
      </c>
      <c r="AU310" s="407">
        <v>0</v>
      </c>
      <c r="AV310" s="408">
        <v>0</v>
      </c>
      <c r="AW310" s="407">
        <v>0</v>
      </c>
      <c r="AX310" s="408">
        <v>0</v>
      </c>
      <c r="AY310" s="407">
        <v>0</v>
      </c>
      <c r="AZ310" s="408">
        <v>0</v>
      </c>
      <c r="BA310" s="407">
        <v>0</v>
      </c>
      <c r="BB310" s="408">
        <v>0</v>
      </c>
      <c r="BC310" s="407">
        <v>0</v>
      </c>
    </row>
    <row r="311" spans="1:55" x14ac:dyDescent="0.35">
      <c r="A311" s="385" t="str" cm="1">
        <f t="array" ref="A311">IFERROR(_xlfn.IFS(AND(F311="Renta Variable",O311=1),IFERROR(MATCH(B311,[1]RV_Det!C:C,0),"Rev"),AND(J311="Corporativa",O311=1,I311="EM"),IFERROR(MATCH(B311,[1]RF_Corps!B:B,0),"Rev"),AND(F311="Alternativos",O311=1),IFERROR(MATCH(B311,[1]Rep4!C:C,0),"Rev")),"")</f>
        <v/>
      </c>
      <c r="B311" s="394" t="s">
        <v>1400</v>
      </c>
      <c r="C311" s="409" t="s">
        <v>1401</v>
      </c>
      <c r="D311" s="395" t="s">
        <v>1365</v>
      </c>
      <c r="E311" s="396" t="str">
        <f>IF(B311="","",INDEX([1]CatGlob!$S:$S,IFERROR(MATCH(MID(B311,7,1),[1]CatGlob!$R:$R,0),MATCH(MID(B311,1,2),[1]CatGlob!$R:$R,0))))</f>
        <v>DOL</v>
      </c>
      <c r="F311" s="397" t="s">
        <v>442</v>
      </c>
      <c r="G311" s="398" t="s">
        <v>610</v>
      </c>
      <c r="H311" s="399" t="s">
        <v>229</v>
      </c>
      <c r="I311" s="399" t="s">
        <v>328</v>
      </c>
      <c r="J311" s="399" t="s">
        <v>267</v>
      </c>
      <c r="K311" s="396" t="s">
        <v>48</v>
      </c>
      <c r="L311" s="400" t="str">
        <f>IF(ISERROR(MATCH(M311,M$10:M310,0)),M311,"")</f>
        <v/>
      </c>
      <c r="M311" s="401" t="str">
        <f>IF(B311="","",IF(ISERROR(MATCH(F311&amp;"_"&amp;G311&amp;"_"&amp;H311&amp;"_"&amp;I311&amp;"_"&amp;J311&amp;IF(K311="","","_"&amp;K311),[1]CatGlob!$B:$B,0)),F311&amp;"_"&amp;G311&amp;"_"&amp;H311&amp;"_"&amp;I311&amp;"_"&amp;J311&amp;IF(K311="","","_"&amp;K311),INDEX([1]CatGlob!$C:$C,MATCH(F311&amp;"_"&amp;G311&amp;"_"&amp;H311&amp;"_"&amp;I311&amp;"_"&amp;J311&amp;IF(K311="","","_"&amp;K311),[1]CatGlob!$B:$B,0))))</f>
        <v>HCD_INT_DM_GOB_US</v>
      </c>
      <c r="N311" s="402" t="str">
        <f t="shared" si="11"/>
        <v/>
      </c>
      <c r="O311" s="402" t="str">
        <f t="shared" si="10"/>
        <v/>
      </c>
      <c r="P311" s="401" t="str">
        <f>IF(LEN(B311)&gt;8,INDEX([1]CatGlob!$X:$X,MATCH(M311,[1]CatGlob!$W:$W,0)),"")</f>
        <v>DMS</v>
      </c>
      <c r="Q311" s="403" t="str">
        <f>INDEX([1]CatGlob!P:P,MATCH(M311,[1]CatGlob!O:O,0))</f>
        <v>RFIG</v>
      </c>
      <c r="R311" s="403" t="s">
        <v>601</v>
      </c>
      <c r="S311" s="403" t="s">
        <v>601</v>
      </c>
      <c r="T311" s="403" t="str">
        <f>INDEX([1]CatGlob!$D:$D,MATCH($M311,[1]CatGlob!$C:$C,0))</f>
        <v>RFI</v>
      </c>
      <c r="U311" s="403" t="s">
        <v>1293</v>
      </c>
      <c r="V311" s="404" t="str">
        <f>INDEX([1]CatGlob!$F:$F,MATCH($M311,[1]CatGlob!$C:$C,0))</f>
        <v>RFI</v>
      </c>
      <c r="W311" s="405"/>
      <c r="X311" s="406">
        <v>0</v>
      </c>
      <c r="Y311" s="407">
        <v>0</v>
      </c>
      <c r="Z311" s="408">
        <v>0</v>
      </c>
      <c r="AA311" s="407">
        <v>0</v>
      </c>
      <c r="AB311" s="408">
        <v>0</v>
      </c>
      <c r="AC311" s="407">
        <v>0</v>
      </c>
      <c r="AD311" s="408">
        <v>0</v>
      </c>
      <c r="AE311" s="407">
        <v>0</v>
      </c>
      <c r="AF311" s="408">
        <v>0</v>
      </c>
      <c r="AG311" s="407">
        <v>0</v>
      </c>
      <c r="AI311" s="406">
        <v>0</v>
      </c>
      <c r="AJ311" s="407">
        <v>0</v>
      </c>
      <c r="AK311" s="408">
        <v>0</v>
      </c>
      <c r="AL311" s="407">
        <v>0</v>
      </c>
      <c r="AM311" s="408">
        <v>0</v>
      </c>
      <c r="AN311" s="407">
        <v>0</v>
      </c>
      <c r="AO311" s="408">
        <v>0</v>
      </c>
      <c r="AP311" s="407">
        <v>0</v>
      </c>
      <c r="AQ311" s="408">
        <v>0</v>
      </c>
      <c r="AR311" s="407">
        <v>0</v>
      </c>
      <c r="AT311" s="406">
        <v>0</v>
      </c>
      <c r="AU311" s="407">
        <v>0</v>
      </c>
      <c r="AV311" s="408">
        <v>0</v>
      </c>
      <c r="AW311" s="407">
        <v>0</v>
      </c>
      <c r="AX311" s="408">
        <v>0</v>
      </c>
      <c r="AY311" s="407">
        <v>0</v>
      </c>
      <c r="AZ311" s="408">
        <v>0</v>
      </c>
      <c r="BA311" s="407">
        <v>0</v>
      </c>
      <c r="BB311" s="408">
        <v>0</v>
      </c>
      <c r="BC311" s="407">
        <v>0</v>
      </c>
    </row>
    <row r="312" spans="1:55" x14ac:dyDescent="0.35">
      <c r="A312" s="385" t="str" cm="1">
        <f t="array" ref="A312">IFERROR(_xlfn.IFS(AND(F312="Renta Variable",O312=1),IFERROR(MATCH(B312,[1]RV_Det!C:C,0),"Rev"),AND(J312="Corporativa",O312=1,I312="EM"),IFERROR(MATCH(B312,[1]RF_Corps!B:B,0),"Rev"),AND(F312="Alternativos",O312=1),IFERROR(MATCH(B312,[1]Rep4!C:C,0),"Rev")),"")</f>
        <v/>
      </c>
      <c r="B312" s="394" t="s">
        <v>1402</v>
      </c>
      <c r="C312" s="409" t="s">
        <v>1403</v>
      </c>
      <c r="D312" s="395" t="s">
        <v>1365</v>
      </c>
      <c r="E312" s="396" t="str">
        <f>IF(B312="","",INDEX([1]CatGlob!$S:$S,IFERROR(MATCH(MID(B312,7,1),[1]CatGlob!$R:$R,0),MATCH(MID(B312,1,2),[1]CatGlob!$R:$R,0))))</f>
        <v>DOL</v>
      </c>
      <c r="F312" s="397" t="s">
        <v>442</v>
      </c>
      <c r="G312" s="398" t="s">
        <v>610</v>
      </c>
      <c r="H312" s="399" t="s">
        <v>229</v>
      </c>
      <c r="I312" s="399" t="s">
        <v>328</v>
      </c>
      <c r="J312" s="399" t="s">
        <v>267</v>
      </c>
      <c r="K312" s="396" t="s">
        <v>48</v>
      </c>
      <c r="L312" s="400" t="str">
        <f>IF(ISERROR(MATCH(M312,M$10:M311,0)),M312,"")</f>
        <v/>
      </c>
      <c r="M312" s="401" t="str">
        <f>IF(B312="","",IF(ISERROR(MATCH(F312&amp;"_"&amp;G312&amp;"_"&amp;H312&amp;"_"&amp;I312&amp;"_"&amp;J312&amp;IF(K312="","","_"&amp;K312),[1]CatGlob!$B:$B,0)),F312&amp;"_"&amp;G312&amp;"_"&amp;H312&amp;"_"&amp;I312&amp;"_"&amp;J312&amp;IF(K312="","","_"&amp;K312),INDEX([1]CatGlob!$C:$C,MATCH(F312&amp;"_"&amp;G312&amp;"_"&amp;H312&amp;"_"&amp;I312&amp;"_"&amp;J312&amp;IF(K312="","","_"&amp;K312),[1]CatGlob!$B:$B,0))))</f>
        <v>HCD_INT_DM_GOB_US</v>
      </c>
      <c r="N312" s="402" t="str">
        <f t="shared" si="11"/>
        <v/>
      </c>
      <c r="O312" s="402" t="str">
        <f t="shared" si="10"/>
        <v/>
      </c>
      <c r="P312" s="401" t="str">
        <f>IF(LEN(B312)&gt;8,INDEX([1]CatGlob!$X:$X,MATCH(M312,[1]CatGlob!$W:$W,0)),"")</f>
        <v>DMS</v>
      </c>
      <c r="Q312" s="403" t="str">
        <f>INDEX([1]CatGlob!P:P,MATCH(M312,[1]CatGlob!O:O,0))</f>
        <v>RFIG</v>
      </c>
      <c r="R312" s="403" t="s">
        <v>601</v>
      </c>
      <c r="S312" s="403" t="s">
        <v>601</v>
      </c>
      <c r="T312" s="403" t="str">
        <f>INDEX([1]CatGlob!$D:$D,MATCH($M312,[1]CatGlob!$C:$C,0))</f>
        <v>RFI</v>
      </c>
      <c r="U312" s="403" t="s">
        <v>1293</v>
      </c>
      <c r="V312" s="404" t="str">
        <f>INDEX([1]CatGlob!$F:$F,MATCH($M312,[1]CatGlob!$C:$C,0))</f>
        <v>RFI</v>
      </c>
      <c r="W312" s="405"/>
      <c r="X312" s="406">
        <v>0</v>
      </c>
      <c r="Y312" s="407">
        <v>0</v>
      </c>
      <c r="Z312" s="408">
        <v>0</v>
      </c>
      <c r="AA312" s="407">
        <v>0</v>
      </c>
      <c r="AB312" s="408">
        <v>0</v>
      </c>
      <c r="AC312" s="407">
        <v>0</v>
      </c>
      <c r="AD312" s="408">
        <v>0</v>
      </c>
      <c r="AE312" s="407">
        <v>0</v>
      </c>
      <c r="AF312" s="408">
        <v>0</v>
      </c>
      <c r="AG312" s="407">
        <v>0</v>
      </c>
      <c r="AI312" s="406">
        <v>0</v>
      </c>
      <c r="AJ312" s="407">
        <v>0</v>
      </c>
      <c r="AK312" s="408">
        <v>0</v>
      </c>
      <c r="AL312" s="407">
        <v>0</v>
      </c>
      <c r="AM312" s="408">
        <v>0</v>
      </c>
      <c r="AN312" s="407">
        <v>0</v>
      </c>
      <c r="AO312" s="408">
        <v>0</v>
      </c>
      <c r="AP312" s="407">
        <v>0</v>
      </c>
      <c r="AQ312" s="408">
        <v>0</v>
      </c>
      <c r="AR312" s="407">
        <v>0</v>
      </c>
      <c r="AT312" s="406">
        <v>0</v>
      </c>
      <c r="AU312" s="407">
        <v>0</v>
      </c>
      <c r="AV312" s="408">
        <v>0</v>
      </c>
      <c r="AW312" s="407">
        <v>0</v>
      </c>
      <c r="AX312" s="408">
        <v>0</v>
      </c>
      <c r="AY312" s="407">
        <v>0</v>
      </c>
      <c r="AZ312" s="408">
        <v>0</v>
      </c>
      <c r="BA312" s="407">
        <v>0</v>
      </c>
      <c r="BB312" s="408">
        <v>0</v>
      </c>
      <c r="BC312" s="407">
        <v>0</v>
      </c>
    </row>
    <row r="313" spans="1:55" x14ac:dyDescent="0.35">
      <c r="A313" s="385" t="str" cm="1">
        <f t="array" ref="A313">IFERROR(_xlfn.IFS(AND(F313="Renta Variable",O313=1),IFERROR(MATCH(B313,[1]RV_Det!C:C,0),"Rev"),AND(J313="Corporativa",O313=1,I313="EM"),IFERROR(MATCH(B313,[1]RF_Corps!B:B,0),"Rev"),AND(F313="Alternativos",O313=1),IFERROR(MATCH(B313,[1]Rep4!C:C,0),"Rev")),"")</f>
        <v/>
      </c>
      <c r="B313" s="394" t="s">
        <v>1404</v>
      </c>
      <c r="C313" s="409" t="s">
        <v>1405</v>
      </c>
      <c r="D313" s="395" t="s">
        <v>1365</v>
      </c>
      <c r="E313" s="396" t="str">
        <f>IF(B313="","",INDEX([1]CatGlob!$S:$S,IFERROR(MATCH(MID(B313,7,1),[1]CatGlob!$R:$R,0),MATCH(MID(B313,1,2),[1]CatGlob!$R:$R,0))))</f>
        <v>DOL</v>
      </c>
      <c r="F313" s="397" t="s">
        <v>442</v>
      </c>
      <c r="G313" s="398" t="s">
        <v>610</v>
      </c>
      <c r="H313" s="399" t="s">
        <v>229</v>
      </c>
      <c r="I313" s="399" t="s">
        <v>328</v>
      </c>
      <c r="J313" s="399" t="s">
        <v>267</v>
      </c>
      <c r="K313" s="396" t="s">
        <v>48</v>
      </c>
      <c r="L313" s="400" t="str">
        <f>IF(ISERROR(MATCH(M313,M$10:M312,0)),M313,"")</f>
        <v/>
      </c>
      <c r="M313" s="401" t="str">
        <f>IF(B313="","",IF(ISERROR(MATCH(F313&amp;"_"&amp;G313&amp;"_"&amp;H313&amp;"_"&amp;I313&amp;"_"&amp;J313&amp;IF(K313="","","_"&amp;K313),[1]CatGlob!$B:$B,0)),F313&amp;"_"&amp;G313&amp;"_"&amp;H313&amp;"_"&amp;I313&amp;"_"&amp;J313&amp;IF(K313="","","_"&amp;K313),INDEX([1]CatGlob!$C:$C,MATCH(F313&amp;"_"&amp;G313&amp;"_"&amp;H313&amp;"_"&amp;I313&amp;"_"&amp;J313&amp;IF(K313="","","_"&amp;K313),[1]CatGlob!$B:$B,0))))</f>
        <v>HCD_INT_DM_GOB_US</v>
      </c>
      <c r="N313" s="402" t="str">
        <f t="shared" si="11"/>
        <v/>
      </c>
      <c r="O313" s="402" t="str">
        <f t="shared" si="10"/>
        <v/>
      </c>
      <c r="P313" s="401" t="str">
        <f>IF(LEN(B313)&gt;8,INDEX([1]CatGlob!$X:$X,MATCH(M313,[1]CatGlob!$W:$W,0)),"")</f>
        <v>DMS</v>
      </c>
      <c r="Q313" s="403" t="str">
        <f>INDEX([1]CatGlob!P:P,MATCH(M313,[1]CatGlob!O:O,0))</f>
        <v>RFIG</v>
      </c>
      <c r="R313" s="403" t="s">
        <v>601</v>
      </c>
      <c r="S313" s="403" t="s">
        <v>601</v>
      </c>
      <c r="T313" s="403" t="str">
        <f>INDEX([1]CatGlob!$D:$D,MATCH($M313,[1]CatGlob!$C:$C,0))</f>
        <v>RFI</v>
      </c>
      <c r="U313" s="403" t="s">
        <v>1293</v>
      </c>
      <c r="V313" s="404" t="str">
        <f>INDEX([1]CatGlob!$F:$F,MATCH($M313,[1]CatGlob!$C:$C,0))</f>
        <v>RFI</v>
      </c>
      <c r="W313" s="405"/>
      <c r="X313" s="406">
        <v>0</v>
      </c>
      <c r="Y313" s="407">
        <v>0</v>
      </c>
      <c r="Z313" s="408">
        <v>0</v>
      </c>
      <c r="AA313" s="407">
        <v>0</v>
      </c>
      <c r="AB313" s="408">
        <v>0</v>
      </c>
      <c r="AC313" s="407">
        <v>0</v>
      </c>
      <c r="AD313" s="408">
        <v>0</v>
      </c>
      <c r="AE313" s="407">
        <v>0</v>
      </c>
      <c r="AF313" s="408">
        <v>0</v>
      </c>
      <c r="AG313" s="407">
        <v>0</v>
      </c>
      <c r="AI313" s="406">
        <v>0</v>
      </c>
      <c r="AJ313" s="407">
        <v>0</v>
      </c>
      <c r="AK313" s="408">
        <v>0</v>
      </c>
      <c r="AL313" s="407">
        <v>0</v>
      </c>
      <c r="AM313" s="408">
        <v>0</v>
      </c>
      <c r="AN313" s="407">
        <v>0</v>
      </c>
      <c r="AO313" s="408">
        <v>0</v>
      </c>
      <c r="AP313" s="407">
        <v>0</v>
      </c>
      <c r="AQ313" s="408">
        <v>0</v>
      </c>
      <c r="AR313" s="407">
        <v>0</v>
      </c>
      <c r="AT313" s="406">
        <v>0</v>
      </c>
      <c r="AU313" s="407">
        <v>0</v>
      </c>
      <c r="AV313" s="408">
        <v>0</v>
      </c>
      <c r="AW313" s="407">
        <v>0</v>
      </c>
      <c r="AX313" s="408">
        <v>0</v>
      </c>
      <c r="AY313" s="407">
        <v>0</v>
      </c>
      <c r="AZ313" s="408">
        <v>0</v>
      </c>
      <c r="BA313" s="407">
        <v>0</v>
      </c>
      <c r="BB313" s="408">
        <v>0</v>
      </c>
      <c r="BC313" s="407">
        <v>0</v>
      </c>
    </row>
    <row r="314" spans="1:55" x14ac:dyDescent="0.35">
      <c r="A314" s="385" t="str" cm="1">
        <f t="array" ref="A314">IFERROR(_xlfn.IFS(AND(F314="Renta Variable",O314=1),IFERROR(MATCH(B314,[1]RV_Det!C:C,0),"Rev"),AND(J314="Corporativa",O314=1,I314="EM"),IFERROR(MATCH(B314,[1]RF_Corps!B:B,0),"Rev"),AND(F314="Alternativos",O314=1),IFERROR(MATCH(B314,[1]Rep4!C:C,0),"Rev")),"")</f>
        <v/>
      </c>
      <c r="B314" s="394" t="s">
        <v>1406</v>
      </c>
      <c r="C314" s="409" t="s">
        <v>1407</v>
      </c>
      <c r="D314" s="395" t="s">
        <v>1365</v>
      </c>
      <c r="E314" s="396" t="str">
        <f>IF(B314="","",INDEX([1]CatGlob!$S:$S,IFERROR(MATCH(MID(B314,7,1),[1]CatGlob!$R:$R,0),MATCH(MID(B314,1,2),[1]CatGlob!$R:$R,0))))</f>
        <v>DOL</v>
      </c>
      <c r="F314" s="397" t="s">
        <v>442</v>
      </c>
      <c r="G314" s="398" t="s">
        <v>610</v>
      </c>
      <c r="H314" s="399" t="s">
        <v>229</v>
      </c>
      <c r="I314" s="399" t="s">
        <v>328</v>
      </c>
      <c r="J314" s="399" t="s">
        <v>267</v>
      </c>
      <c r="K314" s="396" t="s">
        <v>48</v>
      </c>
      <c r="L314" s="400" t="str">
        <f>IF(ISERROR(MATCH(M314,M$10:M313,0)),M314,"")</f>
        <v/>
      </c>
      <c r="M314" s="401" t="str">
        <f>IF(B314="","",IF(ISERROR(MATCH(F314&amp;"_"&amp;G314&amp;"_"&amp;H314&amp;"_"&amp;I314&amp;"_"&amp;J314&amp;IF(K314="","","_"&amp;K314),[1]CatGlob!$B:$B,0)),F314&amp;"_"&amp;G314&amp;"_"&amp;H314&amp;"_"&amp;I314&amp;"_"&amp;J314&amp;IF(K314="","","_"&amp;K314),INDEX([1]CatGlob!$C:$C,MATCH(F314&amp;"_"&amp;G314&amp;"_"&amp;H314&amp;"_"&amp;I314&amp;"_"&amp;J314&amp;IF(K314="","","_"&amp;K314),[1]CatGlob!$B:$B,0))))</f>
        <v>HCD_INT_DM_GOB_US</v>
      </c>
      <c r="N314" s="402" t="str">
        <f t="shared" si="11"/>
        <v/>
      </c>
      <c r="O314" s="402" t="str">
        <f t="shared" si="10"/>
        <v/>
      </c>
      <c r="P314" s="401" t="str">
        <f>IF(LEN(B314)&gt;8,INDEX([1]CatGlob!$X:$X,MATCH(M314,[1]CatGlob!$W:$W,0)),"")</f>
        <v>DMS</v>
      </c>
      <c r="Q314" s="403" t="str">
        <f>INDEX([1]CatGlob!P:P,MATCH(M314,[1]CatGlob!O:O,0))</f>
        <v>RFIG</v>
      </c>
      <c r="R314" s="403" t="s">
        <v>601</v>
      </c>
      <c r="S314" s="403" t="s">
        <v>601</v>
      </c>
      <c r="T314" s="403" t="str">
        <f>INDEX([1]CatGlob!$D:$D,MATCH($M314,[1]CatGlob!$C:$C,0))</f>
        <v>RFI</v>
      </c>
      <c r="U314" s="403" t="s">
        <v>1293</v>
      </c>
      <c r="V314" s="404" t="str">
        <f>INDEX([1]CatGlob!$F:$F,MATCH($M314,[1]CatGlob!$C:$C,0))</f>
        <v>RFI</v>
      </c>
      <c r="W314" s="405"/>
      <c r="X314" s="406">
        <v>0</v>
      </c>
      <c r="Y314" s="407">
        <v>0</v>
      </c>
      <c r="Z314" s="408">
        <v>0</v>
      </c>
      <c r="AA314" s="407">
        <v>0</v>
      </c>
      <c r="AB314" s="408">
        <v>0</v>
      </c>
      <c r="AC314" s="407">
        <v>0</v>
      </c>
      <c r="AD314" s="408">
        <v>0</v>
      </c>
      <c r="AE314" s="407">
        <v>0</v>
      </c>
      <c r="AF314" s="408">
        <v>0</v>
      </c>
      <c r="AG314" s="407">
        <v>0</v>
      </c>
      <c r="AI314" s="406">
        <v>0</v>
      </c>
      <c r="AJ314" s="407">
        <v>0</v>
      </c>
      <c r="AK314" s="408">
        <v>0</v>
      </c>
      <c r="AL314" s="407">
        <v>0</v>
      </c>
      <c r="AM314" s="408">
        <v>0</v>
      </c>
      <c r="AN314" s="407">
        <v>0</v>
      </c>
      <c r="AO314" s="408">
        <v>0</v>
      </c>
      <c r="AP314" s="407">
        <v>0</v>
      </c>
      <c r="AQ314" s="408">
        <v>0</v>
      </c>
      <c r="AR314" s="407">
        <v>0</v>
      </c>
      <c r="AT314" s="406">
        <v>0</v>
      </c>
      <c r="AU314" s="407">
        <v>0</v>
      </c>
      <c r="AV314" s="408">
        <v>0</v>
      </c>
      <c r="AW314" s="407">
        <v>0</v>
      </c>
      <c r="AX314" s="408">
        <v>0</v>
      </c>
      <c r="AY314" s="407">
        <v>0</v>
      </c>
      <c r="AZ314" s="408">
        <v>0</v>
      </c>
      <c r="BA314" s="407">
        <v>0</v>
      </c>
      <c r="BB314" s="408">
        <v>0</v>
      </c>
      <c r="BC314" s="407">
        <v>0</v>
      </c>
    </row>
    <row r="315" spans="1:55" x14ac:dyDescent="0.35">
      <c r="A315" s="385" t="str" cm="1">
        <f t="array" ref="A315">IFERROR(_xlfn.IFS(AND(F315="Renta Variable",O315=1),IFERROR(MATCH(B315,[1]RV_Det!C:C,0),"Rev"),AND(J315="Corporativa",O315=1,I315="EM"),IFERROR(MATCH(B315,[1]RF_Corps!B:B,0),"Rev"),AND(F315="Alternativos",O315=1),IFERROR(MATCH(B315,[1]Rep4!C:C,0),"Rev")),"")</f>
        <v/>
      </c>
      <c r="B315" s="394" t="s">
        <v>1408</v>
      </c>
      <c r="C315" s="409" t="s">
        <v>1409</v>
      </c>
      <c r="D315" s="395" t="s">
        <v>1365</v>
      </c>
      <c r="E315" s="396" t="str">
        <f>IF(B315="","",INDEX([1]CatGlob!$S:$S,IFERROR(MATCH(MID(B315,7,1),[1]CatGlob!$R:$R,0),MATCH(MID(B315,1,2),[1]CatGlob!$R:$R,0))))</f>
        <v>DOL</v>
      </c>
      <c r="F315" s="397" t="s">
        <v>442</v>
      </c>
      <c r="G315" s="398" t="s">
        <v>610</v>
      </c>
      <c r="H315" s="399" t="s">
        <v>229</v>
      </c>
      <c r="I315" s="399" t="s">
        <v>328</v>
      </c>
      <c r="J315" s="399" t="s">
        <v>267</v>
      </c>
      <c r="K315" s="396" t="s">
        <v>48</v>
      </c>
      <c r="L315" s="400" t="str">
        <f>IF(ISERROR(MATCH(M315,M$10:M314,0)),M315,"")</f>
        <v/>
      </c>
      <c r="M315" s="401" t="str">
        <f>IF(B315="","",IF(ISERROR(MATCH(F315&amp;"_"&amp;G315&amp;"_"&amp;H315&amp;"_"&amp;I315&amp;"_"&amp;J315&amp;IF(K315="","","_"&amp;K315),[1]CatGlob!$B:$B,0)),F315&amp;"_"&amp;G315&amp;"_"&amp;H315&amp;"_"&amp;I315&amp;"_"&amp;J315&amp;IF(K315="","","_"&amp;K315),INDEX([1]CatGlob!$C:$C,MATCH(F315&amp;"_"&amp;G315&amp;"_"&amp;H315&amp;"_"&amp;I315&amp;"_"&amp;J315&amp;IF(K315="","","_"&amp;K315),[1]CatGlob!$B:$B,0))))</f>
        <v>HCD_INT_DM_GOB_US</v>
      </c>
      <c r="N315" s="402" t="str">
        <f t="shared" si="11"/>
        <v/>
      </c>
      <c r="O315" s="402" t="str">
        <f t="shared" si="10"/>
        <v/>
      </c>
      <c r="P315" s="401" t="str">
        <f>IF(LEN(B315)&gt;8,INDEX([1]CatGlob!$X:$X,MATCH(M315,[1]CatGlob!$W:$W,0)),"")</f>
        <v>DMS</v>
      </c>
      <c r="Q315" s="403" t="str">
        <f>INDEX([1]CatGlob!P:P,MATCH(M315,[1]CatGlob!O:O,0))</f>
        <v>RFIG</v>
      </c>
      <c r="R315" s="403" t="s">
        <v>601</v>
      </c>
      <c r="S315" s="403" t="s">
        <v>601</v>
      </c>
      <c r="T315" s="403" t="str">
        <f>INDEX([1]CatGlob!$D:$D,MATCH($M315,[1]CatGlob!$C:$C,0))</f>
        <v>RFI</v>
      </c>
      <c r="U315" s="403" t="s">
        <v>1293</v>
      </c>
      <c r="V315" s="404" t="str">
        <f>INDEX([1]CatGlob!$F:$F,MATCH($M315,[1]CatGlob!$C:$C,0))</f>
        <v>RFI</v>
      </c>
      <c r="W315" s="405"/>
      <c r="X315" s="406">
        <v>0</v>
      </c>
      <c r="Y315" s="407">
        <v>0</v>
      </c>
      <c r="Z315" s="408">
        <v>0</v>
      </c>
      <c r="AA315" s="407">
        <v>0</v>
      </c>
      <c r="AB315" s="408">
        <v>0</v>
      </c>
      <c r="AC315" s="407">
        <v>0</v>
      </c>
      <c r="AD315" s="408">
        <v>0</v>
      </c>
      <c r="AE315" s="407">
        <v>0</v>
      </c>
      <c r="AF315" s="408">
        <v>0</v>
      </c>
      <c r="AG315" s="407">
        <v>0</v>
      </c>
      <c r="AI315" s="406">
        <v>0</v>
      </c>
      <c r="AJ315" s="407">
        <v>0</v>
      </c>
      <c r="AK315" s="408">
        <v>0</v>
      </c>
      <c r="AL315" s="407">
        <v>0</v>
      </c>
      <c r="AM315" s="408">
        <v>0</v>
      </c>
      <c r="AN315" s="407">
        <v>0</v>
      </c>
      <c r="AO315" s="408">
        <v>0</v>
      </c>
      <c r="AP315" s="407">
        <v>0</v>
      </c>
      <c r="AQ315" s="408">
        <v>0</v>
      </c>
      <c r="AR315" s="407">
        <v>0</v>
      </c>
      <c r="AT315" s="406">
        <v>0</v>
      </c>
      <c r="AU315" s="407">
        <v>0</v>
      </c>
      <c r="AV315" s="408">
        <v>0</v>
      </c>
      <c r="AW315" s="407">
        <v>0</v>
      </c>
      <c r="AX315" s="408">
        <v>0</v>
      </c>
      <c r="AY315" s="407">
        <v>0</v>
      </c>
      <c r="AZ315" s="408">
        <v>0</v>
      </c>
      <c r="BA315" s="407">
        <v>0</v>
      </c>
      <c r="BB315" s="408">
        <v>0</v>
      </c>
      <c r="BC315" s="407">
        <v>0</v>
      </c>
    </row>
    <row r="316" spans="1:55" x14ac:dyDescent="0.35">
      <c r="A316" s="385" t="str" cm="1">
        <f t="array" ref="A316">IFERROR(_xlfn.IFS(AND(F316="Renta Variable",O316=1),IFERROR(MATCH(B316,[1]RV_Det!C:C,0),"Rev"),AND(J316="Corporativa",O316=1,I316="EM"),IFERROR(MATCH(B316,[1]RF_Corps!B:B,0),"Rev"),AND(F316="Alternativos",O316=1),IFERROR(MATCH(B316,[1]Rep4!C:C,0),"Rev")),"")</f>
        <v/>
      </c>
      <c r="B316" s="394" t="s">
        <v>1410</v>
      </c>
      <c r="C316" s="409" t="s">
        <v>1411</v>
      </c>
      <c r="D316" s="395" t="s">
        <v>1365</v>
      </c>
      <c r="E316" s="396" t="str">
        <f>IF(B316="","",INDEX([1]CatGlob!$S:$S,IFERROR(MATCH(MID(B316,7,1),[1]CatGlob!$R:$R,0),MATCH(MID(B316,1,2),[1]CatGlob!$R:$R,0))))</f>
        <v>DOL</v>
      </c>
      <c r="F316" s="397" t="s">
        <v>442</v>
      </c>
      <c r="G316" s="398" t="s">
        <v>610</v>
      </c>
      <c r="H316" s="399" t="s">
        <v>229</v>
      </c>
      <c r="I316" s="399" t="s">
        <v>328</v>
      </c>
      <c r="J316" s="399" t="s">
        <v>267</v>
      </c>
      <c r="K316" s="396" t="s">
        <v>48</v>
      </c>
      <c r="L316" s="400" t="str">
        <f>IF(ISERROR(MATCH(M316,M$10:M315,0)),M316,"")</f>
        <v/>
      </c>
      <c r="M316" s="401" t="str">
        <f>IF(B316="","",IF(ISERROR(MATCH(F316&amp;"_"&amp;G316&amp;"_"&amp;H316&amp;"_"&amp;I316&amp;"_"&amp;J316&amp;IF(K316="","","_"&amp;K316),[1]CatGlob!$B:$B,0)),F316&amp;"_"&amp;G316&amp;"_"&amp;H316&amp;"_"&amp;I316&amp;"_"&amp;J316&amp;IF(K316="","","_"&amp;K316),INDEX([1]CatGlob!$C:$C,MATCH(F316&amp;"_"&amp;G316&amp;"_"&amp;H316&amp;"_"&amp;I316&amp;"_"&amp;J316&amp;IF(K316="","","_"&amp;K316),[1]CatGlob!$B:$B,0))))</f>
        <v>HCD_INT_DM_GOB_US</v>
      </c>
      <c r="N316" s="402" t="str">
        <f t="shared" si="11"/>
        <v/>
      </c>
      <c r="O316" s="402" t="str">
        <f t="shared" si="10"/>
        <v/>
      </c>
      <c r="P316" s="401" t="str">
        <f>IF(LEN(B316)&gt;8,INDEX([1]CatGlob!$X:$X,MATCH(M316,[1]CatGlob!$W:$W,0)),"")</f>
        <v>DMS</v>
      </c>
      <c r="Q316" s="403" t="str">
        <f>INDEX([1]CatGlob!P:P,MATCH(M316,[1]CatGlob!O:O,0))</f>
        <v>RFIG</v>
      </c>
      <c r="R316" s="403" t="s">
        <v>601</v>
      </c>
      <c r="S316" s="403" t="s">
        <v>601</v>
      </c>
      <c r="T316" s="403" t="str">
        <f>INDEX([1]CatGlob!$D:$D,MATCH($M316,[1]CatGlob!$C:$C,0))</f>
        <v>RFI</v>
      </c>
      <c r="U316" s="403" t="s">
        <v>1293</v>
      </c>
      <c r="V316" s="404" t="str">
        <f>INDEX([1]CatGlob!$F:$F,MATCH($M316,[1]CatGlob!$C:$C,0))</f>
        <v>RFI</v>
      </c>
      <c r="W316" s="405"/>
      <c r="X316" s="406">
        <v>0</v>
      </c>
      <c r="Y316" s="407">
        <v>0</v>
      </c>
      <c r="Z316" s="408">
        <v>0</v>
      </c>
      <c r="AA316" s="407">
        <v>0</v>
      </c>
      <c r="AB316" s="408">
        <v>0</v>
      </c>
      <c r="AC316" s="407">
        <v>0</v>
      </c>
      <c r="AD316" s="408">
        <v>0</v>
      </c>
      <c r="AE316" s="407">
        <v>0</v>
      </c>
      <c r="AF316" s="408">
        <v>0</v>
      </c>
      <c r="AG316" s="407">
        <v>0</v>
      </c>
      <c r="AI316" s="406">
        <v>0</v>
      </c>
      <c r="AJ316" s="407">
        <v>0</v>
      </c>
      <c r="AK316" s="408">
        <v>0</v>
      </c>
      <c r="AL316" s="407">
        <v>0</v>
      </c>
      <c r="AM316" s="408">
        <v>0</v>
      </c>
      <c r="AN316" s="407">
        <v>0</v>
      </c>
      <c r="AO316" s="408">
        <v>0</v>
      </c>
      <c r="AP316" s="407">
        <v>0</v>
      </c>
      <c r="AQ316" s="408">
        <v>0</v>
      </c>
      <c r="AR316" s="407">
        <v>0</v>
      </c>
      <c r="AT316" s="406">
        <v>0</v>
      </c>
      <c r="AU316" s="407">
        <v>0</v>
      </c>
      <c r="AV316" s="408">
        <v>0</v>
      </c>
      <c r="AW316" s="407">
        <v>0</v>
      </c>
      <c r="AX316" s="408">
        <v>0</v>
      </c>
      <c r="AY316" s="407">
        <v>0</v>
      </c>
      <c r="AZ316" s="408">
        <v>0</v>
      </c>
      <c r="BA316" s="407">
        <v>0</v>
      </c>
      <c r="BB316" s="408">
        <v>0</v>
      </c>
      <c r="BC316" s="407">
        <v>0</v>
      </c>
    </row>
    <row r="317" spans="1:55" x14ac:dyDescent="0.35">
      <c r="A317" s="385" t="str" cm="1">
        <f t="array" ref="A317">IFERROR(_xlfn.IFS(AND(F317="Renta Variable",O317=1),IFERROR(MATCH(B317,[1]RV_Det!C:C,0),"Rev"),AND(J317="Corporativa",O317=1,I317="EM"),IFERROR(MATCH(B317,[1]RF_Corps!B:B,0),"Rev"),AND(F317="Alternativos",O317=1),IFERROR(MATCH(B317,[1]Rep4!C:C,0),"Rev")),"")</f>
        <v/>
      </c>
      <c r="B317" s="420" t="s">
        <v>1412</v>
      </c>
      <c r="C317" s="409" t="s">
        <v>1413</v>
      </c>
      <c r="D317" s="395" t="s">
        <v>1365</v>
      </c>
      <c r="E317" s="396" t="str">
        <f>IF(B317="","",INDEX([1]CatGlob!$S:$S,IFERROR(MATCH(MID(B317,7,1),[1]CatGlob!$R:$R,0),MATCH(MID(B317,1,2),[1]CatGlob!$R:$R,0))))</f>
        <v>DOL</v>
      </c>
      <c r="F317" s="397" t="s">
        <v>442</v>
      </c>
      <c r="G317" s="398" t="s">
        <v>610</v>
      </c>
      <c r="H317" s="399" t="s">
        <v>229</v>
      </c>
      <c r="I317" s="399" t="s">
        <v>328</v>
      </c>
      <c r="J317" s="399" t="s">
        <v>267</v>
      </c>
      <c r="K317" s="396" t="s">
        <v>48</v>
      </c>
      <c r="L317" s="400" t="str">
        <f>IF(ISERROR(MATCH(M317,M$10:M316,0)),M317,"")</f>
        <v/>
      </c>
      <c r="M317" s="401" t="str">
        <f>IF(B317="","",IF(ISERROR(MATCH(F317&amp;"_"&amp;G317&amp;"_"&amp;H317&amp;"_"&amp;I317&amp;"_"&amp;J317&amp;IF(K317="","","_"&amp;K317),[1]CatGlob!$B:$B,0)),F317&amp;"_"&amp;G317&amp;"_"&amp;H317&amp;"_"&amp;I317&amp;"_"&amp;J317&amp;IF(K317="","","_"&amp;K317),INDEX([1]CatGlob!$C:$C,MATCH(F317&amp;"_"&amp;G317&amp;"_"&amp;H317&amp;"_"&amp;I317&amp;"_"&amp;J317&amp;IF(K317="","","_"&amp;K317),[1]CatGlob!$B:$B,0))))</f>
        <v>HCD_INT_DM_GOB_US</v>
      </c>
      <c r="N317" s="402" t="str">
        <f t="shared" si="11"/>
        <v/>
      </c>
      <c r="O317" s="402" t="str">
        <f t="shared" si="10"/>
        <v/>
      </c>
      <c r="P317" s="401" t="str">
        <f>IF(LEN(B317)&gt;8,INDEX([1]CatGlob!$X:$X,MATCH(M317,[1]CatGlob!$W:$W,0)),"")</f>
        <v>DMS</v>
      </c>
      <c r="Q317" s="403" t="str">
        <f>INDEX([1]CatGlob!P:P,MATCH(M317,[1]CatGlob!O:O,0))</f>
        <v>RFIG</v>
      </c>
      <c r="R317" s="403" t="s">
        <v>601</v>
      </c>
      <c r="S317" s="403" t="s">
        <v>601</v>
      </c>
      <c r="T317" s="403" t="str">
        <f>INDEX([1]CatGlob!$D:$D,MATCH($M317,[1]CatGlob!$C:$C,0))</f>
        <v>RFI</v>
      </c>
      <c r="U317" s="403" t="s">
        <v>1293</v>
      </c>
      <c r="V317" s="404" t="str">
        <f>INDEX([1]CatGlob!$F:$F,MATCH($M317,[1]CatGlob!$C:$C,0))</f>
        <v>RFI</v>
      </c>
      <c r="W317" s="405"/>
      <c r="X317" s="406">
        <v>0</v>
      </c>
      <c r="Y317" s="407">
        <v>0</v>
      </c>
      <c r="Z317" s="408">
        <v>0</v>
      </c>
      <c r="AA317" s="407">
        <v>0</v>
      </c>
      <c r="AB317" s="408">
        <v>0</v>
      </c>
      <c r="AC317" s="407">
        <v>0</v>
      </c>
      <c r="AD317" s="408">
        <v>0</v>
      </c>
      <c r="AE317" s="407">
        <v>0</v>
      </c>
      <c r="AF317" s="408">
        <v>0</v>
      </c>
      <c r="AG317" s="407">
        <v>0</v>
      </c>
      <c r="AI317" s="406">
        <v>0</v>
      </c>
      <c r="AJ317" s="407">
        <v>0</v>
      </c>
      <c r="AK317" s="408">
        <v>0</v>
      </c>
      <c r="AL317" s="407">
        <v>0</v>
      </c>
      <c r="AM317" s="408">
        <v>0</v>
      </c>
      <c r="AN317" s="407">
        <v>0</v>
      </c>
      <c r="AO317" s="408">
        <v>0</v>
      </c>
      <c r="AP317" s="407">
        <v>0</v>
      </c>
      <c r="AQ317" s="408">
        <v>0</v>
      </c>
      <c r="AR317" s="407">
        <v>0</v>
      </c>
      <c r="AT317" s="406">
        <v>0</v>
      </c>
      <c r="AU317" s="407">
        <v>0</v>
      </c>
      <c r="AV317" s="408">
        <v>0</v>
      </c>
      <c r="AW317" s="407">
        <v>0</v>
      </c>
      <c r="AX317" s="408">
        <v>0</v>
      </c>
      <c r="AY317" s="407">
        <v>0</v>
      </c>
      <c r="AZ317" s="408">
        <v>0</v>
      </c>
      <c r="BA317" s="407">
        <v>0</v>
      </c>
      <c r="BB317" s="408">
        <v>0</v>
      </c>
      <c r="BC317" s="407">
        <v>0</v>
      </c>
    </row>
    <row r="318" spans="1:55" x14ac:dyDescent="0.35">
      <c r="A318" s="385" t="str" cm="1">
        <f t="array" ref="A318">IFERROR(_xlfn.IFS(AND(F318="Renta Variable",O318=1),IFERROR(MATCH(B318,[1]RV_Det!C:C,0),"Rev"),AND(J318="Corporativa",O318=1,I318="EM"),IFERROR(MATCH(B318,[1]RF_Corps!B:B,0),"Rev"),AND(F318="Alternativos",O318=1),IFERROR(MATCH(B318,[1]Rep4!C:C,0),"Rev")),"")</f>
        <v/>
      </c>
      <c r="B318" s="394" t="s">
        <v>1414</v>
      </c>
      <c r="C318" s="409" t="s">
        <v>1415</v>
      </c>
      <c r="D318" s="395" t="s">
        <v>1365</v>
      </c>
      <c r="E318" s="396" t="str">
        <f>IF(B318="","",INDEX([1]CatGlob!$S:$S,IFERROR(MATCH(MID(B318,7,1),[1]CatGlob!$R:$R,0),MATCH(MID(B318,1,2),[1]CatGlob!$R:$R,0))))</f>
        <v>DOL</v>
      </c>
      <c r="F318" s="397" t="s">
        <v>442</v>
      </c>
      <c r="G318" s="398" t="s">
        <v>610</v>
      </c>
      <c r="H318" s="399" t="s">
        <v>229</v>
      </c>
      <c r="I318" s="399" t="s">
        <v>328</v>
      </c>
      <c r="J318" s="399" t="s">
        <v>267</v>
      </c>
      <c r="K318" s="396" t="s">
        <v>48</v>
      </c>
      <c r="L318" s="400" t="str">
        <f>IF(ISERROR(MATCH(M318,M$10:M317,0)),M318,"")</f>
        <v/>
      </c>
      <c r="M318" s="401" t="str">
        <f>IF(B318="","",IF(ISERROR(MATCH(F318&amp;"_"&amp;G318&amp;"_"&amp;H318&amp;"_"&amp;I318&amp;"_"&amp;J318&amp;IF(K318="","","_"&amp;K318),[1]CatGlob!$B:$B,0)),F318&amp;"_"&amp;G318&amp;"_"&amp;H318&amp;"_"&amp;I318&amp;"_"&amp;J318&amp;IF(K318="","","_"&amp;K318),INDEX([1]CatGlob!$C:$C,MATCH(F318&amp;"_"&amp;G318&amp;"_"&amp;H318&amp;"_"&amp;I318&amp;"_"&amp;J318&amp;IF(K318="","","_"&amp;K318),[1]CatGlob!$B:$B,0))))</f>
        <v>HCD_INT_DM_GOB_US</v>
      </c>
      <c r="N318" s="402" t="str">
        <f t="shared" si="11"/>
        <v/>
      </c>
      <c r="O318" s="402" t="str">
        <f t="shared" si="10"/>
        <v/>
      </c>
      <c r="P318" s="401" t="str">
        <f>IF(LEN(B318)&gt;8,INDEX([1]CatGlob!$X:$X,MATCH(M318,[1]CatGlob!$W:$W,0)),"")</f>
        <v>DMS</v>
      </c>
      <c r="Q318" s="403" t="str">
        <f>INDEX([1]CatGlob!P:P,MATCH(M318,[1]CatGlob!O:O,0))</f>
        <v>RFIG</v>
      </c>
      <c r="R318" s="403" t="s">
        <v>601</v>
      </c>
      <c r="S318" s="403" t="s">
        <v>601</v>
      </c>
      <c r="T318" s="403" t="str">
        <f>INDEX([1]CatGlob!$D:$D,MATCH($M318,[1]CatGlob!$C:$C,0))</f>
        <v>RFI</v>
      </c>
      <c r="U318" s="403" t="s">
        <v>1293</v>
      </c>
      <c r="V318" s="404" t="str">
        <f>INDEX([1]CatGlob!$F:$F,MATCH($M318,[1]CatGlob!$C:$C,0))</f>
        <v>RFI</v>
      </c>
      <c r="W318" s="405"/>
      <c r="X318" s="406">
        <v>0</v>
      </c>
      <c r="Y318" s="407">
        <v>0</v>
      </c>
      <c r="Z318" s="408">
        <v>0</v>
      </c>
      <c r="AA318" s="407">
        <v>0</v>
      </c>
      <c r="AB318" s="408">
        <v>0</v>
      </c>
      <c r="AC318" s="407">
        <v>0</v>
      </c>
      <c r="AD318" s="408">
        <v>0</v>
      </c>
      <c r="AE318" s="407">
        <v>0</v>
      </c>
      <c r="AF318" s="408">
        <v>0</v>
      </c>
      <c r="AG318" s="407">
        <v>0</v>
      </c>
      <c r="AI318" s="406">
        <v>0</v>
      </c>
      <c r="AJ318" s="407">
        <v>0</v>
      </c>
      <c r="AK318" s="408">
        <v>0</v>
      </c>
      <c r="AL318" s="407">
        <v>0</v>
      </c>
      <c r="AM318" s="408">
        <v>0</v>
      </c>
      <c r="AN318" s="407">
        <v>0</v>
      </c>
      <c r="AO318" s="408">
        <v>0</v>
      </c>
      <c r="AP318" s="407">
        <v>0</v>
      </c>
      <c r="AQ318" s="408">
        <v>0</v>
      </c>
      <c r="AR318" s="407">
        <v>0</v>
      </c>
      <c r="AT318" s="406">
        <v>0</v>
      </c>
      <c r="AU318" s="407">
        <v>0</v>
      </c>
      <c r="AV318" s="408">
        <v>0</v>
      </c>
      <c r="AW318" s="407">
        <v>0</v>
      </c>
      <c r="AX318" s="408">
        <v>0</v>
      </c>
      <c r="AY318" s="407">
        <v>0</v>
      </c>
      <c r="AZ318" s="408">
        <v>0</v>
      </c>
      <c r="BA318" s="407">
        <v>0</v>
      </c>
      <c r="BB318" s="408">
        <v>0</v>
      </c>
      <c r="BC318" s="407">
        <v>0</v>
      </c>
    </row>
    <row r="319" spans="1:55" x14ac:dyDescent="0.35">
      <c r="A319" s="385" t="str" cm="1">
        <f t="array" ref="A319">IFERROR(_xlfn.IFS(AND(F319="Renta Variable",O319=1),IFERROR(MATCH(B319,[1]RV_Det!C:C,0),"Rev"),AND(J319="Corporativa",O319=1,I319="EM"),IFERROR(MATCH(B319,[1]RF_Corps!B:B,0),"Rev"),AND(F319="Alternativos",O319=1),IFERROR(MATCH(B319,[1]Rep4!C:C,0),"Rev")),"")</f>
        <v/>
      </c>
      <c r="B319" s="394" t="s">
        <v>1416</v>
      </c>
      <c r="C319" s="409" t="s">
        <v>1417</v>
      </c>
      <c r="D319" s="395" t="s">
        <v>1365</v>
      </c>
      <c r="E319" s="396" t="str">
        <f>IF(B319="","",INDEX([1]CatGlob!$S:$S,IFERROR(MATCH(MID(B319,7,1),[1]CatGlob!$R:$R,0),MATCH(MID(B319,1,2),[1]CatGlob!$R:$R,0))))</f>
        <v>DOL</v>
      </c>
      <c r="F319" s="397" t="s">
        <v>442</v>
      </c>
      <c r="G319" s="398" t="s">
        <v>610</v>
      </c>
      <c r="H319" s="399" t="s">
        <v>229</v>
      </c>
      <c r="I319" s="399" t="s">
        <v>328</v>
      </c>
      <c r="J319" s="399" t="s">
        <v>267</v>
      </c>
      <c r="K319" s="396" t="s">
        <v>48</v>
      </c>
      <c r="L319" s="400" t="str">
        <f>IF(ISERROR(MATCH(M319,M$10:M318,0)),M319,"")</f>
        <v/>
      </c>
      <c r="M319" s="401" t="str">
        <f>IF(B319="","",IF(ISERROR(MATCH(F319&amp;"_"&amp;G319&amp;"_"&amp;H319&amp;"_"&amp;I319&amp;"_"&amp;J319&amp;IF(K319="","","_"&amp;K319),[1]CatGlob!$B:$B,0)),F319&amp;"_"&amp;G319&amp;"_"&amp;H319&amp;"_"&amp;I319&amp;"_"&amp;J319&amp;IF(K319="","","_"&amp;K319),INDEX([1]CatGlob!$C:$C,MATCH(F319&amp;"_"&amp;G319&amp;"_"&amp;H319&amp;"_"&amp;I319&amp;"_"&amp;J319&amp;IF(K319="","","_"&amp;K319),[1]CatGlob!$B:$B,0))))</f>
        <v>HCD_INT_DM_GOB_US</v>
      </c>
      <c r="N319" s="402" t="str">
        <f t="shared" si="11"/>
        <v/>
      </c>
      <c r="O319" s="402" t="str">
        <f t="shared" si="10"/>
        <v/>
      </c>
      <c r="P319" s="401" t="str">
        <f>IF(LEN(B319)&gt;8,INDEX([1]CatGlob!$X:$X,MATCH(M319,[1]CatGlob!$W:$W,0)),"")</f>
        <v>DMS</v>
      </c>
      <c r="Q319" s="403" t="str">
        <f>INDEX([1]CatGlob!P:P,MATCH(M319,[1]CatGlob!O:O,0))</f>
        <v>RFIG</v>
      </c>
      <c r="R319" s="403" t="s">
        <v>601</v>
      </c>
      <c r="S319" s="403" t="s">
        <v>601</v>
      </c>
      <c r="T319" s="403" t="str">
        <f>INDEX([1]CatGlob!$D:$D,MATCH($M319,[1]CatGlob!$C:$C,0))</f>
        <v>RFI</v>
      </c>
      <c r="U319" s="403" t="s">
        <v>1293</v>
      </c>
      <c r="V319" s="404" t="str">
        <f>INDEX([1]CatGlob!$F:$F,MATCH($M319,[1]CatGlob!$C:$C,0))</f>
        <v>RFI</v>
      </c>
      <c r="W319" s="405"/>
      <c r="X319" s="406">
        <v>0</v>
      </c>
      <c r="Y319" s="407">
        <v>0</v>
      </c>
      <c r="Z319" s="408">
        <v>0</v>
      </c>
      <c r="AA319" s="407">
        <v>0</v>
      </c>
      <c r="AB319" s="408">
        <v>0</v>
      </c>
      <c r="AC319" s="407">
        <v>0</v>
      </c>
      <c r="AD319" s="408">
        <v>0</v>
      </c>
      <c r="AE319" s="407">
        <v>0</v>
      </c>
      <c r="AF319" s="408">
        <v>0</v>
      </c>
      <c r="AG319" s="407">
        <v>0</v>
      </c>
      <c r="AI319" s="406">
        <v>0</v>
      </c>
      <c r="AJ319" s="407">
        <v>0</v>
      </c>
      <c r="AK319" s="408">
        <v>0</v>
      </c>
      <c r="AL319" s="407">
        <v>0</v>
      </c>
      <c r="AM319" s="408">
        <v>0</v>
      </c>
      <c r="AN319" s="407">
        <v>0</v>
      </c>
      <c r="AO319" s="408">
        <v>0</v>
      </c>
      <c r="AP319" s="407">
        <v>0</v>
      </c>
      <c r="AQ319" s="408">
        <v>0</v>
      </c>
      <c r="AR319" s="407">
        <v>0</v>
      </c>
      <c r="AT319" s="406">
        <v>0</v>
      </c>
      <c r="AU319" s="407">
        <v>0</v>
      </c>
      <c r="AV319" s="408">
        <v>0</v>
      </c>
      <c r="AW319" s="407">
        <v>0</v>
      </c>
      <c r="AX319" s="408">
        <v>0</v>
      </c>
      <c r="AY319" s="407">
        <v>0</v>
      </c>
      <c r="AZ319" s="408">
        <v>0</v>
      </c>
      <c r="BA319" s="407">
        <v>0</v>
      </c>
      <c r="BB319" s="408">
        <v>0</v>
      </c>
      <c r="BC319" s="407">
        <v>0</v>
      </c>
    </row>
    <row r="320" spans="1:55" x14ac:dyDescent="0.35">
      <c r="A320" s="385" t="str" cm="1">
        <f t="array" ref="A320">IFERROR(_xlfn.IFS(AND(F320="Renta Variable",O320=1),IFERROR(MATCH(B320,[1]RV_Det!C:C,0),"Rev"),AND(J320="Corporativa",O320=1,I320="EM"),IFERROR(MATCH(B320,[1]RF_Corps!B:B,0),"Rev"),AND(F320="Alternativos",O320=1),IFERROR(MATCH(B320,[1]Rep4!C:C,0),"Rev")),"")</f>
        <v/>
      </c>
      <c r="B320" s="394" t="s">
        <v>1418</v>
      </c>
      <c r="C320" s="409" t="s">
        <v>1419</v>
      </c>
      <c r="D320" s="395" t="s">
        <v>1365</v>
      </c>
      <c r="E320" s="396" t="str">
        <f>IF(B320="","",INDEX([1]CatGlob!$S:$S,IFERROR(MATCH(MID(B320,7,1),[1]CatGlob!$R:$R,0),MATCH(MID(B320,1,2),[1]CatGlob!$R:$R,0))))</f>
        <v>DOL</v>
      </c>
      <c r="F320" s="397" t="s">
        <v>442</v>
      </c>
      <c r="G320" s="398" t="s">
        <v>610</v>
      </c>
      <c r="H320" s="399" t="s">
        <v>229</v>
      </c>
      <c r="I320" s="399" t="s">
        <v>328</v>
      </c>
      <c r="J320" s="399" t="s">
        <v>267</v>
      </c>
      <c r="K320" s="396" t="s">
        <v>48</v>
      </c>
      <c r="L320" s="400" t="str">
        <f>IF(ISERROR(MATCH(M320,M$10:M319,0)),M320,"")</f>
        <v/>
      </c>
      <c r="M320" s="401" t="str">
        <f>IF(B320="","",IF(ISERROR(MATCH(F320&amp;"_"&amp;G320&amp;"_"&amp;H320&amp;"_"&amp;I320&amp;"_"&amp;J320&amp;IF(K320="","","_"&amp;K320),[1]CatGlob!$B:$B,0)),F320&amp;"_"&amp;G320&amp;"_"&amp;H320&amp;"_"&amp;I320&amp;"_"&amp;J320&amp;IF(K320="","","_"&amp;K320),INDEX([1]CatGlob!$C:$C,MATCH(F320&amp;"_"&amp;G320&amp;"_"&amp;H320&amp;"_"&amp;I320&amp;"_"&amp;J320&amp;IF(K320="","","_"&amp;K320),[1]CatGlob!$B:$B,0))))</f>
        <v>HCD_INT_DM_GOB_US</v>
      </c>
      <c r="N320" s="402" t="str">
        <f t="shared" si="11"/>
        <v/>
      </c>
      <c r="O320" s="402" t="str">
        <f t="shared" si="10"/>
        <v/>
      </c>
      <c r="P320" s="401" t="str">
        <f>IF(LEN(B320)&gt;8,INDEX([1]CatGlob!$X:$X,MATCH(M320,[1]CatGlob!$W:$W,0)),"")</f>
        <v>DMS</v>
      </c>
      <c r="Q320" s="403" t="str">
        <f>INDEX([1]CatGlob!P:P,MATCH(M320,[1]CatGlob!O:O,0))</f>
        <v>RFIG</v>
      </c>
      <c r="R320" s="403" t="s">
        <v>601</v>
      </c>
      <c r="S320" s="403" t="s">
        <v>601</v>
      </c>
      <c r="T320" s="403" t="str">
        <f>INDEX([1]CatGlob!$D:$D,MATCH($M320,[1]CatGlob!$C:$C,0))</f>
        <v>RFI</v>
      </c>
      <c r="U320" s="403" t="s">
        <v>1293</v>
      </c>
      <c r="V320" s="404" t="str">
        <f>INDEX([1]CatGlob!$F:$F,MATCH($M320,[1]CatGlob!$C:$C,0))</f>
        <v>RFI</v>
      </c>
      <c r="W320" s="405"/>
      <c r="X320" s="406">
        <v>0</v>
      </c>
      <c r="Y320" s="407">
        <v>0</v>
      </c>
      <c r="Z320" s="408">
        <v>0</v>
      </c>
      <c r="AA320" s="407">
        <v>0</v>
      </c>
      <c r="AB320" s="408">
        <v>0</v>
      </c>
      <c r="AC320" s="407">
        <v>0</v>
      </c>
      <c r="AD320" s="408">
        <v>0</v>
      </c>
      <c r="AE320" s="407">
        <v>0</v>
      </c>
      <c r="AF320" s="408">
        <v>0</v>
      </c>
      <c r="AG320" s="407">
        <v>0</v>
      </c>
      <c r="AI320" s="406">
        <v>0</v>
      </c>
      <c r="AJ320" s="407">
        <v>0</v>
      </c>
      <c r="AK320" s="408">
        <v>0</v>
      </c>
      <c r="AL320" s="407">
        <v>0</v>
      </c>
      <c r="AM320" s="408">
        <v>0</v>
      </c>
      <c r="AN320" s="407">
        <v>0</v>
      </c>
      <c r="AO320" s="408">
        <v>0</v>
      </c>
      <c r="AP320" s="407">
        <v>0</v>
      </c>
      <c r="AQ320" s="408">
        <v>0</v>
      </c>
      <c r="AR320" s="407">
        <v>0</v>
      </c>
      <c r="AT320" s="406">
        <v>0</v>
      </c>
      <c r="AU320" s="407">
        <v>0</v>
      </c>
      <c r="AV320" s="408">
        <v>0</v>
      </c>
      <c r="AW320" s="407">
        <v>0</v>
      </c>
      <c r="AX320" s="408">
        <v>0</v>
      </c>
      <c r="AY320" s="407">
        <v>0</v>
      </c>
      <c r="AZ320" s="408">
        <v>0</v>
      </c>
      <c r="BA320" s="407">
        <v>0</v>
      </c>
      <c r="BB320" s="408">
        <v>0</v>
      </c>
      <c r="BC320" s="407">
        <v>0</v>
      </c>
    </row>
    <row r="321" spans="1:55" x14ac:dyDescent="0.35">
      <c r="A321" s="385" t="str" cm="1">
        <f t="array" ref="A321">IFERROR(_xlfn.IFS(AND(F321="Renta Variable",O321=1),IFERROR(MATCH(B321,[1]RV_Det!C:C,0),"Rev"),AND(J321="Corporativa",O321=1,I321="EM"),IFERROR(MATCH(B321,[1]RF_Corps!B:B,0),"Rev"),AND(F321="Alternativos",O321=1),IFERROR(MATCH(B321,[1]Rep4!C:C,0),"Rev")),"")</f>
        <v/>
      </c>
      <c r="B321" s="394" t="s">
        <v>1420</v>
      </c>
      <c r="C321" s="409" t="s">
        <v>1421</v>
      </c>
      <c r="D321" s="395" t="s">
        <v>1365</v>
      </c>
      <c r="E321" s="396" t="str">
        <f>IF(B321="","",INDEX([1]CatGlob!$S:$S,IFERROR(MATCH(MID(B321,7,1),[1]CatGlob!$R:$R,0),MATCH(MID(B321,1,2),[1]CatGlob!$R:$R,0))))</f>
        <v>DOL</v>
      </c>
      <c r="F321" s="397" t="s">
        <v>442</v>
      </c>
      <c r="G321" s="398" t="s">
        <v>610</v>
      </c>
      <c r="H321" s="399" t="s">
        <v>229</v>
      </c>
      <c r="I321" s="399" t="s">
        <v>328</v>
      </c>
      <c r="J321" s="399" t="s">
        <v>267</v>
      </c>
      <c r="K321" s="396" t="s">
        <v>48</v>
      </c>
      <c r="L321" s="400" t="str">
        <f>IF(ISERROR(MATCH(M321,M$10:M320,0)),M321,"")</f>
        <v/>
      </c>
      <c r="M321" s="401" t="str">
        <f>IF(B321="","",IF(ISERROR(MATCH(F321&amp;"_"&amp;G321&amp;"_"&amp;H321&amp;"_"&amp;I321&amp;"_"&amp;J321&amp;IF(K321="","","_"&amp;K321),[1]CatGlob!$B:$B,0)),F321&amp;"_"&amp;G321&amp;"_"&amp;H321&amp;"_"&amp;I321&amp;"_"&amp;J321&amp;IF(K321="","","_"&amp;K321),INDEX([1]CatGlob!$C:$C,MATCH(F321&amp;"_"&amp;G321&amp;"_"&amp;H321&amp;"_"&amp;I321&amp;"_"&amp;J321&amp;IF(K321="","","_"&amp;K321),[1]CatGlob!$B:$B,0))))</f>
        <v>HCD_INT_DM_GOB_US</v>
      </c>
      <c r="N321" s="402" t="str">
        <f t="shared" si="11"/>
        <v/>
      </c>
      <c r="O321" s="402" t="str">
        <f t="shared" si="10"/>
        <v/>
      </c>
      <c r="P321" s="401" t="str">
        <f>IF(LEN(B321)&gt;8,INDEX([1]CatGlob!$X:$X,MATCH(M321,[1]CatGlob!$W:$W,0)),"")</f>
        <v>DMS</v>
      </c>
      <c r="Q321" s="403" t="str">
        <f>INDEX([1]CatGlob!P:P,MATCH(M321,[1]CatGlob!O:O,0))</f>
        <v>RFIG</v>
      </c>
      <c r="R321" s="403" t="s">
        <v>601</v>
      </c>
      <c r="S321" s="403" t="s">
        <v>601</v>
      </c>
      <c r="T321" s="403" t="str">
        <f>INDEX([1]CatGlob!$D:$D,MATCH($M321,[1]CatGlob!$C:$C,0))</f>
        <v>RFI</v>
      </c>
      <c r="U321" s="403" t="s">
        <v>1293</v>
      </c>
      <c r="V321" s="404" t="str">
        <f>INDEX([1]CatGlob!$F:$F,MATCH($M321,[1]CatGlob!$C:$C,0))</f>
        <v>RFI</v>
      </c>
      <c r="W321" s="405"/>
      <c r="X321" s="406">
        <v>0</v>
      </c>
      <c r="Y321" s="407">
        <v>0</v>
      </c>
      <c r="Z321" s="408">
        <v>0</v>
      </c>
      <c r="AA321" s="407">
        <v>0</v>
      </c>
      <c r="AB321" s="408">
        <v>0</v>
      </c>
      <c r="AC321" s="407">
        <v>0</v>
      </c>
      <c r="AD321" s="408">
        <v>0</v>
      </c>
      <c r="AE321" s="407">
        <v>0</v>
      </c>
      <c r="AF321" s="408">
        <v>0</v>
      </c>
      <c r="AG321" s="407">
        <v>0</v>
      </c>
      <c r="AI321" s="406">
        <v>0</v>
      </c>
      <c r="AJ321" s="407">
        <v>0</v>
      </c>
      <c r="AK321" s="408">
        <v>0</v>
      </c>
      <c r="AL321" s="407">
        <v>0</v>
      </c>
      <c r="AM321" s="408">
        <v>0</v>
      </c>
      <c r="AN321" s="407">
        <v>0</v>
      </c>
      <c r="AO321" s="408">
        <v>0</v>
      </c>
      <c r="AP321" s="407">
        <v>0</v>
      </c>
      <c r="AQ321" s="408">
        <v>0</v>
      </c>
      <c r="AR321" s="407">
        <v>0</v>
      </c>
      <c r="AT321" s="406">
        <v>0</v>
      </c>
      <c r="AU321" s="407">
        <v>0</v>
      </c>
      <c r="AV321" s="408">
        <v>0</v>
      </c>
      <c r="AW321" s="407">
        <v>0</v>
      </c>
      <c r="AX321" s="408">
        <v>0</v>
      </c>
      <c r="AY321" s="407">
        <v>0</v>
      </c>
      <c r="AZ321" s="408">
        <v>0</v>
      </c>
      <c r="BA321" s="407">
        <v>0</v>
      </c>
      <c r="BB321" s="408">
        <v>0</v>
      </c>
      <c r="BC321" s="407">
        <v>0</v>
      </c>
    </row>
    <row r="322" spans="1:55" x14ac:dyDescent="0.35">
      <c r="A322" s="385" t="str" cm="1">
        <f t="array" ref="A322">IFERROR(_xlfn.IFS(AND(F322="Renta Variable",O322=1),IFERROR(MATCH(B322,[1]RV_Det!C:C,0),"Rev"),AND(J322="Corporativa",O322=1,I322="EM"),IFERROR(MATCH(B322,[1]RF_Corps!B:B,0),"Rev"),AND(F322="Alternativos",O322=1),IFERROR(MATCH(B322,[1]Rep4!C:C,0),"Rev")),"")</f>
        <v/>
      </c>
      <c r="B322" s="394" t="s">
        <v>1422</v>
      </c>
      <c r="C322" s="409" t="s">
        <v>1423</v>
      </c>
      <c r="D322" s="395" t="s">
        <v>1365</v>
      </c>
      <c r="E322" s="396" t="str">
        <f>IF(B322="","",INDEX([1]CatGlob!$S:$S,IFERROR(MATCH(MID(B322,7,1),[1]CatGlob!$R:$R,0),MATCH(MID(B322,1,2),[1]CatGlob!$R:$R,0))))</f>
        <v>DOL</v>
      </c>
      <c r="F322" s="397" t="s">
        <v>442</v>
      </c>
      <c r="G322" s="398" t="s">
        <v>610</v>
      </c>
      <c r="H322" s="399" t="s">
        <v>229</v>
      </c>
      <c r="I322" s="399" t="s">
        <v>328</v>
      </c>
      <c r="J322" s="399" t="s">
        <v>267</v>
      </c>
      <c r="K322" s="396" t="s">
        <v>48</v>
      </c>
      <c r="L322" s="400" t="str">
        <f>IF(ISERROR(MATCH(M322,M$10:M321,0)),M322,"")</f>
        <v/>
      </c>
      <c r="M322" s="401" t="str">
        <f>IF(B322="","",IF(ISERROR(MATCH(F322&amp;"_"&amp;G322&amp;"_"&amp;H322&amp;"_"&amp;I322&amp;"_"&amp;J322&amp;IF(K322="","","_"&amp;K322),[1]CatGlob!$B:$B,0)),F322&amp;"_"&amp;G322&amp;"_"&amp;H322&amp;"_"&amp;I322&amp;"_"&amp;J322&amp;IF(K322="","","_"&amp;K322),INDEX([1]CatGlob!$C:$C,MATCH(F322&amp;"_"&amp;G322&amp;"_"&amp;H322&amp;"_"&amp;I322&amp;"_"&amp;J322&amp;IF(K322="","","_"&amp;K322),[1]CatGlob!$B:$B,0))))</f>
        <v>HCD_INT_DM_GOB_US</v>
      </c>
      <c r="N322" s="402" t="str">
        <f t="shared" si="11"/>
        <v/>
      </c>
      <c r="O322" s="402" t="str">
        <f t="shared" si="10"/>
        <v/>
      </c>
      <c r="P322" s="401" t="str">
        <f>IF(LEN(B322)&gt;8,INDEX([1]CatGlob!$X:$X,MATCH(M322,[1]CatGlob!$W:$W,0)),"")</f>
        <v>DMS</v>
      </c>
      <c r="Q322" s="403" t="str">
        <f>INDEX([1]CatGlob!P:P,MATCH(M322,[1]CatGlob!O:O,0))</f>
        <v>RFIG</v>
      </c>
      <c r="R322" s="403" t="s">
        <v>601</v>
      </c>
      <c r="S322" s="403" t="s">
        <v>601</v>
      </c>
      <c r="T322" s="403" t="str">
        <f>INDEX([1]CatGlob!$D:$D,MATCH($M322,[1]CatGlob!$C:$C,0))</f>
        <v>RFI</v>
      </c>
      <c r="U322" s="403" t="s">
        <v>1293</v>
      </c>
      <c r="V322" s="404" t="str">
        <f>INDEX([1]CatGlob!$F:$F,MATCH($M322,[1]CatGlob!$C:$C,0))</f>
        <v>RFI</v>
      </c>
      <c r="W322" s="405"/>
      <c r="X322" s="406">
        <v>0</v>
      </c>
      <c r="Y322" s="407">
        <v>0</v>
      </c>
      <c r="Z322" s="408">
        <v>0</v>
      </c>
      <c r="AA322" s="407">
        <v>0</v>
      </c>
      <c r="AB322" s="408">
        <v>0</v>
      </c>
      <c r="AC322" s="407">
        <v>0</v>
      </c>
      <c r="AD322" s="408">
        <v>0</v>
      </c>
      <c r="AE322" s="407">
        <v>0</v>
      </c>
      <c r="AF322" s="408">
        <v>0</v>
      </c>
      <c r="AG322" s="407">
        <v>0</v>
      </c>
      <c r="AI322" s="406">
        <v>0</v>
      </c>
      <c r="AJ322" s="407">
        <v>0</v>
      </c>
      <c r="AK322" s="408">
        <v>0</v>
      </c>
      <c r="AL322" s="407">
        <v>0</v>
      </c>
      <c r="AM322" s="408">
        <v>0</v>
      </c>
      <c r="AN322" s="407">
        <v>0</v>
      </c>
      <c r="AO322" s="408">
        <v>0</v>
      </c>
      <c r="AP322" s="407">
        <v>0</v>
      </c>
      <c r="AQ322" s="408">
        <v>0</v>
      </c>
      <c r="AR322" s="407">
        <v>0</v>
      </c>
      <c r="AT322" s="406">
        <v>0</v>
      </c>
      <c r="AU322" s="407">
        <v>0</v>
      </c>
      <c r="AV322" s="408">
        <v>0</v>
      </c>
      <c r="AW322" s="407">
        <v>0</v>
      </c>
      <c r="AX322" s="408">
        <v>0</v>
      </c>
      <c r="AY322" s="407">
        <v>0</v>
      </c>
      <c r="AZ322" s="408">
        <v>0</v>
      </c>
      <c r="BA322" s="407">
        <v>0</v>
      </c>
      <c r="BB322" s="408">
        <v>0</v>
      </c>
      <c r="BC322" s="407">
        <v>0</v>
      </c>
    </row>
    <row r="323" spans="1:55" x14ac:dyDescent="0.35">
      <c r="A323" s="385" t="str" cm="1">
        <f t="array" ref="A323">IFERROR(_xlfn.IFS(AND(F323="Renta Variable",O323=1),IFERROR(MATCH(B323,[1]RV_Det!C:C,0),"Rev"),AND(J323="Corporativa",O323=1,I323="EM"),IFERROR(MATCH(B323,[1]RF_Corps!B:B,0),"Rev"),AND(F323="Alternativos",O323=1),IFERROR(MATCH(B323,[1]Rep4!C:C,0),"Rev")),"")</f>
        <v/>
      </c>
      <c r="B323" s="394" t="s">
        <v>1424</v>
      </c>
      <c r="C323" s="409" t="s">
        <v>1425</v>
      </c>
      <c r="D323" s="395" t="s">
        <v>1365</v>
      </c>
      <c r="E323" s="396" t="str">
        <f>IF(B323="","",INDEX([1]CatGlob!$S:$S,IFERROR(MATCH(MID(B323,7,1),[1]CatGlob!$R:$R,0),MATCH(MID(B323,1,2),[1]CatGlob!$R:$R,0))))</f>
        <v>DOL</v>
      </c>
      <c r="F323" s="397" t="s">
        <v>442</v>
      </c>
      <c r="G323" s="398" t="s">
        <v>610</v>
      </c>
      <c r="H323" s="399" t="s">
        <v>229</v>
      </c>
      <c r="I323" s="399" t="s">
        <v>328</v>
      </c>
      <c r="J323" s="399" t="s">
        <v>267</v>
      </c>
      <c r="K323" s="396" t="s">
        <v>48</v>
      </c>
      <c r="L323" s="400" t="str">
        <f>IF(ISERROR(MATCH(M323,M$10:M322,0)),M323,"")</f>
        <v/>
      </c>
      <c r="M323" s="401" t="str">
        <f>IF(B323="","",IF(ISERROR(MATCH(F323&amp;"_"&amp;G323&amp;"_"&amp;H323&amp;"_"&amp;I323&amp;"_"&amp;J323&amp;IF(K323="","","_"&amp;K323),[1]CatGlob!$B:$B,0)),F323&amp;"_"&amp;G323&amp;"_"&amp;H323&amp;"_"&amp;I323&amp;"_"&amp;J323&amp;IF(K323="","","_"&amp;K323),INDEX([1]CatGlob!$C:$C,MATCH(F323&amp;"_"&amp;G323&amp;"_"&amp;H323&amp;"_"&amp;I323&amp;"_"&amp;J323&amp;IF(K323="","","_"&amp;K323),[1]CatGlob!$B:$B,0))))</f>
        <v>HCD_INT_DM_GOB_US</v>
      </c>
      <c r="N323" s="402" t="str">
        <f t="shared" si="11"/>
        <v/>
      </c>
      <c r="O323" s="402" t="str">
        <f t="shared" si="10"/>
        <v/>
      </c>
      <c r="P323" s="401" t="str">
        <f>IF(LEN(B323)&gt;8,INDEX([1]CatGlob!$X:$X,MATCH(M323,[1]CatGlob!$W:$W,0)),"")</f>
        <v>DMS</v>
      </c>
      <c r="Q323" s="403" t="str">
        <f>INDEX([1]CatGlob!P:P,MATCH(M323,[1]CatGlob!O:O,0))</f>
        <v>RFIG</v>
      </c>
      <c r="R323" s="403" t="s">
        <v>601</v>
      </c>
      <c r="S323" s="403" t="s">
        <v>601</v>
      </c>
      <c r="T323" s="403" t="str">
        <f>INDEX([1]CatGlob!$D:$D,MATCH($M323,[1]CatGlob!$C:$C,0))</f>
        <v>RFI</v>
      </c>
      <c r="U323" s="403" t="s">
        <v>1293</v>
      </c>
      <c r="V323" s="404" t="str">
        <f>INDEX([1]CatGlob!$F:$F,MATCH($M323,[1]CatGlob!$C:$C,0))</f>
        <v>RFI</v>
      </c>
      <c r="W323" s="405"/>
      <c r="X323" s="406">
        <v>0</v>
      </c>
      <c r="Y323" s="407">
        <v>0</v>
      </c>
      <c r="Z323" s="408">
        <v>0</v>
      </c>
      <c r="AA323" s="407">
        <v>0</v>
      </c>
      <c r="AB323" s="408">
        <v>0</v>
      </c>
      <c r="AC323" s="407">
        <v>0</v>
      </c>
      <c r="AD323" s="408">
        <v>0</v>
      </c>
      <c r="AE323" s="407">
        <v>0</v>
      </c>
      <c r="AF323" s="408">
        <v>0</v>
      </c>
      <c r="AG323" s="407">
        <v>0</v>
      </c>
      <c r="AI323" s="406">
        <v>0</v>
      </c>
      <c r="AJ323" s="407">
        <v>0</v>
      </c>
      <c r="AK323" s="408">
        <v>0</v>
      </c>
      <c r="AL323" s="407">
        <v>0</v>
      </c>
      <c r="AM323" s="408">
        <v>0</v>
      </c>
      <c r="AN323" s="407">
        <v>0</v>
      </c>
      <c r="AO323" s="408">
        <v>0</v>
      </c>
      <c r="AP323" s="407">
        <v>0</v>
      </c>
      <c r="AQ323" s="408">
        <v>0</v>
      </c>
      <c r="AR323" s="407">
        <v>0</v>
      </c>
      <c r="AT323" s="406">
        <v>0</v>
      </c>
      <c r="AU323" s="407">
        <v>0</v>
      </c>
      <c r="AV323" s="408">
        <v>0</v>
      </c>
      <c r="AW323" s="407">
        <v>0</v>
      </c>
      <c r="AX323" s="408">
        <v>0</v>
      </c>
      <c r="AY323" s="407">
        <v>0</v>
      </c>
      <c r="AZ323" s="408">
        <v>0</v>
      </c>
      <c r="BA323" s="407">
        <v>0</v>
      </c>
      <c r="BB323" s="408">
        <v>0</v>
      </c>
      <c r="BC323" s="407">
        <v>0</v>
      </c>
    </row>
    <row r="324" spans="1:55" x14ac:dyDescent="0.35">
      <c r="A324" s="385" t="str" cm="1">
        <f t="array" ref="A324">IFERROR(_xlfn.IFS(AND(F324="Renta Variable",O324=1),IFERROR(MATCH(B324,[1]RV_Det!C:C,0),"Rev"),AND(J324="Corporativa",O324=1,I324="EM"),IFERROR(MATCH(B324,[1]RF_Corps!B:B,0),"Rev"),AND(F324="Alternativos",O324=1),IFERROR(MATCH(B324,[1]Rep4!C:C,0),"Rev")),"")</f>
        <v/>
      </c>
      <c r="B324" s="394" t="s">
        <v>1426</v>
      </c>
      <c r="C324" s="409" t="s">
        <v>1427</v>
      </c>
      <c r="D324" s="395" t="s">
        <v>1365</v>
      </c>
      <c r="E324" s="396" t="str">
        <f>IF(B324="","",INDEX([1]CatGlob!$S:$S,IFERROR(MATCH(MID(B324,7,1),[1]CatGlob!$R:$R,0),MATCH(MID(B324,1,2),[1]CatGlob!$R:$R,0))))</f>
        <v>DOL</v>
      </c>
      <c r="F324" s="397" t="s">
        <v>442</v>
      </c>
      <c r="G324" s="398" t="s">
        <v>610</v>
      </c>
      <c r="H324" s="399" t="s">
        <v>229</v>
      </c>
      <c r="I324" s="399" t="s">
        <v>328</v>
      </c>
      <c r="J324" s="399" t="s">
        <v>267</v>
      </c>
      <c r="K324" s="396" t="s">
        <v>48</v>
      </c>
      <c r="L324" s="400" t="str">
        <f>IF(ISERROR(MATCH(M324,M$10:M323,0)),M324,"")</f>
        <v/>
      </c>
      <c r="M324" s="401" t="str">
        <f>IF(B324="","",IF(ISERROR(MATCH(F324&amp;"_"&amp;G324&amp;"_"&amp;H324&amp;"_"&amp;I324&amp;"_"&amp;J324&amp;IF(K324="","","_"&amp;K324),[1]CatGlob!$B:$B,0)),F324&amp;"_"&amp;G324&amp;"_"&amp;H324&amp;"_"&amp;I324&amp;"_"&amp;J324&amp;IF(K324="","","_"&amp;K324),INDEX([1]CatGlob!$C:$C,MATCH(F324&amp;"_"&amp;G324&amp;"_"&amp;H324&amp;"_"&amp;I324&amp;"_"&amp;J324&amp;IF(K324="","","_"&amp;K324),[1]CatGlob!$B:$B,0))))</f>
        <v>HCD_INT_DM_GOB_US</v>
      </c>
      <c r="N324" s="402" t="str">
        <f t="shared" si="11"/>
        <v/>
      </c>
      <c r="O324" s="402" t="str">
        <f t="shared" si="10"/>
        <v/>
      </c>
      <c r="P324" s="401" t="str">
        <f>IF(LEN(B324)&gt;8,INDEX([1]CatGlob!$X:$X,MATCH(M324,[1]CatGlob!$W:$W,0)),"")</f>
        <v>DMS</v>
      </c>
      <c r="Q324" s="403" t="str">
        <f>INDEX([1]CatGlob!P:P,MATCH(M324,[1]CatGlob!O:O,0))</f>
        <v>RFIG</v>
      </c>
      <c r="R324" s="403" t="s">
        <v>601</v>
      </c>
      <c r="S324" s="403" t="s">
        <v>601</v>
      </c>
      <c r="T324" s="403" t="str">
        <f>INDEX([1]CatGlob!$D:$D,MATCH($M324,[1]CatGlob!$C:$C,0))</f>
        <v>RFI</v>
      </c>
      <c r="U324" s="403" t="s">
        <v>1293</v>
      </c>
      <c r="V324" s="404" t="str">
        <f>INDEX([1]CatGlob!$F:$F,MATCH($M324,[1]CatGlob!$C:$C,0))</f>
        <v>RFI</v>
      </c>
      <c r="W324" s="405"/>
      <c r="X324" s="406">
        <v>0</v>
      </c>
      <c r="Y324" s="407">
        <v>0</v>
      </c>
      <c r="Z324" s="408">
        <v>0</v>
      </c>
      <c r="AA324" s="407">
        <v>0</v>
      </c>
      <c r="AB324" s="408">
        <v>0</v>
      </c>
      <c r="AC324" s="407">
        <v>0</v>
      </c>
      <c r="AD324" s="408">
        <v>0</v>
      </c>
      <c r="AE324" s="407">
        <v>0</v>
      </c>
      <c r="AF324" s="408">
        <v>0</v>
      </c>
      <c r="AG324" s="407">
        <v>0</v>
      </c>
      <c r="AI324" s="406">
        <v>0</v>
      </c>
      <c r="AJ324" s="407">
        <v>0</v>
      </c>
      <c r="AK324" s="408">
        <v>0</v>
      </c>
      <c r="AL324" s="407">
        <v>0</v>
      </c>
      <c r="AM324" s="408">
        <v>0</v>
      </c>
      <c r="AN324" s="407">
        <v>0</v>
      </c>
      <c r="AO324" s="408">
        <v>0</v>
      </c>
      <c r="AP324" s="407">
        <v>0</v>
      </c>
      <c r="AQ324" s="408">
        <v>0</v>
      </c>
      <c r="AR324" s="407">
        <v>0</v>
      </c>
      <c r="AT324" s="406">
        <v>0</v>
      </c>
      <c r="AU324" s="407">
        <v>0</v>
      </c>
      <c r="AV324" s="408">
        <v>0</v>
      </c>
      <c r="AW324" s="407">
        <v>0</v>
      </c>
      <c r="AX324" s="408">
        <v>0</v>
      </c>
      <c r="AY324" s="407">
        <v>0</v>
      </c>
      <c r="AZ324" s="408">
        <v>0</v>
      </c>
      <c r="BA324" s="407">
        <v>0</v>
      </c>
      <c r="BB324" s="408">
        <v>0</v>
      </c>
      <c r="BC324" s="407">
        <v>0</v>
      </c>
    </row>
    <row r="325" spans="1:55" x14ac:dyDescent="0.35">
      <c r="A325" s="385" t="str" cm="1">
        <f t="array" ref="A325">IFERROR(_xlfn.IFS(AND(F325="Renta Variable",O325=1),IFERROR(MATCH(B325,[1]RV_Det!C:C,0),"Rev"),AND(J325="Corporativa",O325=1,I325="EM"),IFERROR(MATCH(B325,[1]RF_Corps!B:B,0),"Rev"),AND(F325="Alternativos",O325=1),IFERROR(MATCH(B325,[1]Rep4!C:C,0),"Rev")),"")</f>
        <v/>
      </c>
      <c r="B325" s="394" t="s">
        <v>1428</v>
      </c>
      <c r="C325" s="409" t="s">
        <v>1429</v>
      </c>
      <c r="D325" s="395" t="s">
        <v>1365</v>
      </c>
      <c r="E325" s="396" t="str">
        <f>IF(B325="","",INDEX([1]CatGlob!$S:$S,IFERROR(MATCH(MID(B325,7,1),[1]CatGlob!$R:$R,0),MATCH(MID(B325,1,2),[1]CatGlob!$R:$R,0))))</f>
        <v>DOL</v>
      </c>
      <c r="F325" s="397" t="s">
        <v>442</v>
      </c>
      <c r="G325" s="398" t="s">
        <v>610</v>
      </c>
      <c r="H325" s="399" t="s">
        <v>229</v>
      </c>
      <c r="I325" s="399" t="s">
        <v>328</v>
      </c>
      <c r="J325" s="399" t="s">
        <v>267</v>
      </c>
      <c r="K325" s="396" t="s">
        <v>48</v>
      </c>
      <c r="L325" s="400" t="str">
        <f>IF(ISERROR(MATCH(M325,M$10:M324,0)),M325,"")</f>
        <v/>
      </c>
      <c r="M325" s="401" t="str">
        <f>IF(B325="","",IF(ISERROR(MATCH(F325&amp;"_"&amp;G325&amp;"_"&amp;H325&amp;"_"&amp;I325&amp;"_"&amp;J325&amp;IF(K325="","","_"&amp;K325),[1]CatGlob!$B:$B,0)),F325&amp;"_"&amp;G325&amp;"_"&amp;H325&amp;"_"&amp;I325&amp;"_"&amp;J325&amp;IF(K325="","","_"&amp;K325),INDEX([1]CatGlob!$C:$C,MATCH(F325&amp;"_"&amp;G325&amp;"_"&amp;H325&amp;"_"&amp;I325&amp;"_"&amp;J325&amp;IF(K325="","","_"&amp;K325),[1]CatGlob!$B:$B,0))))</f>
        <v>HCD_INT_DM_GOB_US</v>
      </c>
      <c r="N325" s="402" t="str">
        <f t="shared" si="11"/>
        <v/>
      </c>
      <c r="O325" s="402" t="str">
        <f t="shared" si="10"/>
        <v/>
      </c>
      <c r="P325" s="401" t="str">
        <f>IF(LEN(B325)&gt;8,INDEX([1]CatGlob!$X:$X,MATCH(M325,[1]CatGlob!$W:$W,0)),"")</f>
        <v>DMS</v>
      </c>
      <c r="Q325" s="403" t="str">
        <f>INDEX([1]CatGlob!P:P,MATCH(M325,[1]CatGlob!O:O,0))</f>
        <v>RFIG</v>
      </c>
      <c r="R325" s="403" t="s">
        <v>601</v>
      </c>
      <c r="S325" s="403" t="s">
        <v>601</v>
      </c>
      <c r="T325" s="403" t="str">
        <f>INDEX([1]CatGlob!$D:$D,MATCH($M325,[1]CatGlob!$C:$C,0))</f>
        <v>RFI</v>
      </c>
      <c r="U325" s="403" t="s">
        <v>1293</v>
      </c>
      <c r="V325" s="404" t="str">
        <f>INDEX([1]CatGlob!$F:$F,MATCH($M325,[1]CatGlob!$C:$C,0))</f>
        <v>RFI</v>
      </c>
      <c r="W325" s="405"/>
      <c r="X325" s="406">
        <v>0</v>
      </c>
      <c r="Y325" s="407">
        <v>0</v>
      </c>
      <c r="Z325" s="408">
        <v>0</v>
      </c>
      <c r="AA325" s="407">
        <v>0</v>
      </c>
      <c r="AB325" s="408">
        <v>0</v>
      </c>
      <c r="AC325" s="407">
        <v>0</v>
      </c>
      <c r="AD325" s="408">
        <v>0</v>
      </c>
      <c r="AE325" s="407">
        <v>0</v>
      </c>
      <c r="AF325" s="408">
        <v>0</v>
      </c>
      <c r="AG325" s="407">
        <v>0</v>
      </c>
      <c r="AI325" s="406">
        <v>0</v>
      </c>
      <c r="AJ325" s="407">
        <v>0</v>
      </c>
      <c r="AK325" s="408">
        <v>0</v>
      </c>
      <c r="AL325" s="407">
        <v>0</v>
      </c>
      <c r="AM325" s="408">
        <v>0</v>
      </c>
      <c r="AN325" s="407">
        <v>0</v>
      </c>
      <c r="AO325" s="408">
        <v>0</v>
      </c>
      <c r="AP325" s="407">
        <v>0</v>
      </c>
      <c r="AQ325" s="408">
        <v>0</v>
      </c>
      <c r="AR325" s="407">
        <v>0</v>
      </c>
      <c r="AT325" s="406">
        <v>0</v>
      </c>
      <c r="AU325" s="407">
        <v>0</v>
      </c>
      <c r="AV325" s="408">
        <v>0</v>
      </c>
      <c r="AW325" s="407">
        <v>0</v>
      </c>
      <c r="AX325" s="408">
        <v>0</v>
      </c>
      <c r="AY325" s="407">
        <v>0</v>
      </c>
      <c r="AZ325" s="408">
        <v>0</v>
      </c>
      <c r="BA325" s="407">
        <v>0</v>
      </c>
      <c r="BB325" s="408">
        <v>0</v>
      </c>
      <c r="BC325" s="407">
        <v>0</v>
      </c>
    </row>
    <row r="326" spans="1:55" x14ac:dyDescent="0.35">
      <c r="A326" s="385" t="str" cm="1">
        <f t="array" ref="A326">IFERROR(_xlfn.IFS(AND(F326="Renta Variable",O326=1),IFERROR(MATCH(B326,[1]RV_Det!C:C,0),"Rev"),AND(J326="Corporativa",O326=1,I326="EM"),IFERROR(MATCH(B326,[1]RF_Corps!B:B,0),"Rev"),AND(F326="Alternativos",O326=1),IFERROR(MATCH(B326,[1]Rep4!C:C,0),"Rev")),"")</f>
        <v/>
      </c>
      <c r="B326" s="394" t="s">
        <v>1430</v>
      </c>
      <c r="C326" s="409" t="s">
        <v>1431</v>
      </c>
      <c r="D326" s="395" t="s">
        <v>1365</v>
      </c>
      <c r="E326" s="396" t="str">
        <f>IF(B326="","",INDEX([1]CatGlob!$S:$S,IFERROR(MATCH(MID(B326,7,1),[1]CatGlob!$R:$R,0),MATCH(MID(B326,1,2),[1]CatGlob!$R:$R,0))))</f>
        <v>DOL</v>
      </c>
      <c r="F326" s="397" t="s">
        <v>442</v>
      </c>
      <c r="G326" s="398" t="s">
        <v>610</v>
      </c>
      <c r="H326" s="399" t="s">
        <v>229</v>
      </c>
      <c r="I326" s="399" t="s">
        <v>328</v>
      </c>
      <c r="J326" s="399" t="s">
        <v>267</v>
      </c>
      <c r="K326" s="396" t="s">
        <v>48</v>
      </c>
      <c r="L326" s="400" t="str">
        <f>IF(ISERROR(MATCH(M326,M$10:M325,0)),M326,"")</f>
        <v/>
      </c>
      <c r="M326" s="401" t="str">
        <f>IF(B326="","",IF(ISERROR(MATCH(F326&amp;"_"&amp;G326&amp;"_"&amp;H326&amp;"_"&amp;I326&amp;"_"&amp;J326&amp;IF(K326="","","_"&amp;K326),[1]CatGlob!$B:$B,0)),F326&amp;"_"&amp;G326&amp;"_"&amp;H326&amp;"_"&amp;I326&amp;"_"&amp;J326&amp;IF(K326="","","_"&amp;K326),INDEX([1]CatGlob!$C:$C,MATCH(F326&amp;"_"&amp;G326&amp;"_"&amp;H326&amp;"_"&amp;I326&amp;"_"&amp;J326&amp;IF(K326="","","_"&amp;K326),[1]CatGlob!$B:$B,0))))</f>
        <v>HCD_INT_DM_GOB_US</v>
      </c>
      <c r="N326" s="402" t="str">
        <f t="shared" si="11"/>
        <v/>
      </c>
      <c r="O326" s="402" t="str">
        <f t="shared" si="10"/>
        <v/>
      </c>
      <c r="P326" s="401" t="str">
        <f>IF(LEN(B326)&gt;8,INDEX([1]CatGlob!$X:$X,MATCH(M326,[1]CatGlob!$W:$W,0)),"")</f>
        <v>DMS</v>
      </c>
      <c r="Q326" s="403" t="str">
        <f>INDEX([1]CatGlob!P:P,MATCH(M326,[1]CatGlob!O:O,0))</f>
        <v>RFIG</v>
      </c>
      <c r="R326" s="403" t="s">
        <v>601</v>
      </c>
      <c r="S326" s="403" t="s">
        <v>601</v>
      </c>
      <c r="T326" s="403" t="str">
        <f>INDEX([1]CatGlob!$D:$D,MATCH($M326,[1]CatGlob!$C:$C,0))</f>
        <v>RFI</v>
      </c>
      <c r="U326" s="403" t="s">
        <v>1293</v>
      </c>
      <c r="V326" s="404" t="str">
        <f>INDEX([1]CatGlob!$F:$F,MATCH($M326,[1]CatGlob!$C:$C,0))</f>
        <v>RFI</v>
      </c>
      <c r="W326" s="405"/>
      <c r="X326" s="406">
        <v>0</v>
      </c>
      <c r="Y326" s="407">
        <v>0</v>
      </c>
      <c r="Z326" s="408">
        <v>0</v>
      </c>
      <c r="AA326" s="407">
        <v>0</v>
      </c>
      <c r="AB326" s="408">
        <v>0</v>
      </c>
      <c r="AC326" s="407">
        <v>0</v>
      </c>
      <c r="AD326" s="408">
        <v>0</v>
      </c>
      <c r="AE326" s="407">
        <v>0</v>
      </c>
      <c r="AF326" s="408">
        <v>0</v>
      </c>
      <c r="AG326" s="407">
        <v>0</v>
      </c>
      <c r="AI326" s="406">
        <v>0</v>
      </c>
      <c r="AJ326" s="407">
        <v>0</v>
      </c>
      <c r="AK326" s="408">
        <v>0</v>
      </c>
      <c r="AL326" s="407">
        <v>0</v>
      </c>
      <c r="AM326" s="408">
        <v>0</v>
      </c>
      <c r="AN326" s="407">
        <v>0</v>
      </c>
      <c r="AO326" s="408">
        <v>0</v>
      </c>
      <c r="AP326" s="407">
        <v>0</v>
      </c>
      <c r="AQ326" s="408">
        <v>0</v>
      </c>
      <c r="AR326" s="407">
        <v>0</v>
      </c>
      <c r="AT326" s="406">
        <v>0</v>
      </c>
      <c r="AU326" s="407">
        <v>0</v>
      </c>
      <c r="AV326" s="408">
        <v>0</v>
      </c>
      <c r="AW326" s="407">
        <v>0</v>
      </c>
      <c r="AX326" s="408">
        <v>0</v>
      </c>
      <c r="AY326" s="407">
        <v>0</v>
      </c>
      <c r="AZ326" s="408">
        <v>0</v>
      </c>
      <c r="BA326" s="407">
        <v>0</v>
      </c>
      <c r="BB326" s="408">
        <v>0</v>
      </c>
      <c r="BC326" s="407">
        <v>0</v>
      </c>
    </row>
    <row r="327" spans="1:55" x14ac:dyDescent="0.35">
      <c r="A327" s="385" t="str" cm="1">
        <f t="array" ref="A327">IFERROR(_xlfn.IFS(AND(F327="Renta Variable",O327=1),IFERROR(MATCH(B327,[1]RV_Det!C:C,0),"Rev"),AND(J327="Corporativa",O327=1,I327="EM"),IFERROR(MATCH(B327,[1]RF_Corps!B:B,0),"Rev"),AND(F327="Alternativos",O327=1),IFERROR(MATCH(B327,[1]Rep4!C:C,0),"Rev")),"")</f>
        <v/>
      </c>
      <c r="B327" s="394" t="s">
        <v>1432</v>
      </c>
      <c r="C327" s="409" t="s">
        <v>1433</v>
      </c>
      <c r="D327" s="395" t="s">
        <v>1365</v>
      </c>
      <c r="E327" s="396" t="str">
        <f>IF(B327="","",INDEX([1]CatGlob!$S:$S,IFERROR(MATCH(MID(B327,7,1),[1]CatGlob!$R:$R,0),MATCH(MID(B327,1,2),[1]CatGlob!$R:$R,0))))</f>
        <v>DOL</v>
      </c>
      <c r="F327" s="397" t="s">
        <v>442</v>
      </c>
      <c r="G327" s="398" t="s">
        <v>610</v>
      </c>
      <c r="H327" s="399" t="s">
        <v>229</v>
      </c>
      <c r="I327" s="399" t="s">
        <v>328</v>
      </c>
      <c r="J327" s="399" t="s">
        <v>267</v>
      </c>
      <c r="K327" s="396" t="s">
        <v>48</v>
      </c>
      <c r="L327" s="400" t="str">
        <f>IF(ISERROR(MATCH(M327,M$10:M326,0)),M327,"")</f>
        <v/>
      </c>
      <c r="M327" s="401" t="str">
        <f>IF(B327="","",IF(ISERROR(MATCH(F327&amp;"_"&amp;G327&amp;"_"&amp;H327&amp;"_"&amp;I327&amp;"_"&amp;J327&amp;IF(K327="","","_"&amp;K327),[1]CatGlob!$B:$B,0)),F327&amp;"_"&amp;G327&amp;"_"&amp;H327&amp;"_"&amp;I327&amp;"_"&amp;J327&amp;IF(K327="","","_"&amp;K327),INDEX([1]CatGlob!$C:$C,MATCH(F327&amp;"_"&amp;G327&amp;"_"&amp;H327&amp;"_"&amp;I327&amp;"_"&amp;J327&amp;IF(K327="","","_"&amp;K327),[1]CatGlob!$B:$B,0))))</f>
        <v>HCD_INT_DM_GOB_US</v>
      </c>
      <c r="N327" s="402" t="str">
        <f t="shared" si="11"/>
        <v/>
      </c>
      <c r="O327" s="402" t="str">
        <f t="shared" si="10"/>
        <v/>
      </c>
      <c r="P327" s="401" t="str">
        <f>IF(LEN(B327)&gt;8,INDEX([1]CatGlob!$X:$X,MATCH(M327,[1]CatGlob!$W:$W,0)),"")</f>
        <v>DMS</v>
      </c>
      <c r="Q327" s="403" t="str">
        <f>INDEX([1]CatGlob!P:P,MATCH(M327,[1]CatGlob!O:O,0))</f>
        <v>RFIG</v>
      </c>
      <c r="R327" s="403" t="s">
        <v>601</v>
      </c>
      <c r="S327" s="403" t="s">
        <v>601</v>
      </c>
      <c r="T327" s="403" t="str">
        <f>INDEX([1]CatGlob!$D:$D,MATCH($M327,[1]CatGlob!$C:$C,0))</f>
        <v>RFI</v>
      </c>
      <c r="U327" s="403" t="s">
        <v>1293</v>
      </c>
      <c r="V327" s="404" t="str">
        <f>INDEX([1]CatGlob!$F:$F,MATCH($M327,[1]CatGlob!$C:$C,0))</f>
        <v>RFI</v>
      </c>
      <c r="W327" s="405"/>
      <c r="X327" s="406">
        <v>0</v>
      </c>
      <c r="Y327" s="407">
        <v>0</v>
      </c>
      <c r="Z327" s="408">
        <v>0</v>
      </c>
      <c r="AA327" s="407">
        <v>0</v>
      </c>
      <c r="AB327" s="408">
        <v>0</v>
      </c>
      <c r="AC327" s="407">
        <v>0</v>
      </c>
      <c r="AD327" s="408">
        <v>0</v>
      </c>
      <c r="AE327" s="407">
        <v>0</v>
      </c>
      <c r="AF327" s="408">
        <v>0</v>
      </c>
      <c r="AG327" s="407">
        <v>0</v>
      </c>
      <c r="AI327" s="406">
        <v>0</v>
      </c>
      <c r="AJ327" s="407">
        <v>0</v>
      </c>
      <c r="AK327" s="408">
        <v>0</v>
      </c>
      <c r="AL327" s="407">
        <v>0</v>
      </c>
      <c r="AM327" s="408">
        <v>0</v>
      </c>
      <c r="AN327" s="407">
        <v>0</v>
      </c>
      <c r="AO327" s="408">
        <v>0</v>
      </c>
      <c r="AP327" s="407">
        <v>0</v>
      </c>
      <c r="AQ327" s="408">
        <v>0</v>
      </c>
      <c r="AR327" s="407">
        <v>0</v>
      </c>
      <c r="AT327" s="406">
        <v>0</v>
      </c>
      <c r="AU327" s="407">
        <v>0</v>
      </c>
      <c r="AV327" s="408">
        <v>0</v>
      </c>
      <c r="AW327" s="407">
        <v>0</v>
      </c>
      <c r="AX327" s="408">
        <v>0</v>
      </c>
      <c r="AY327" s="407">
        <v>0</v>
      </c>
      <c r="AZ327" s="408">
        <v>0</v>
      </c>
      <c r="BA327" s="407">
        <v>0</v>
      </c>
      <c r="BB327" s="408">
        <v>0</v>
      </c>
      <c r="BC327" s="407">
        <v>0</v>
      </c>
    </row>
    <row r="328" spans="1:55" x14ac:dyDescent="0.35">
      <c r="A328" s="385" t="str" cm="1">
        <f t="array" ref="A328">IFERROR(_xlfn.IFS(AND(F328="Renta Variable",O328=1),IFERROR(MATCH(B328,[1]RV_Det!C:C,0),"Rev"),AND(J328="Corporativa",O328=1,I328="EM"),IFERROR(MATCH(B328,[1]RF_Corps!B:B,0),"Rev"),AND(F328="Alternativos",O328=1),IFERROR(MATCH(B328,[1]Rep4!C:C,0),"Rev")),"")</f>
        <v/>
      </c>
      <c r="B328" s="394" t="s">
        <v>1434</v>
      </c>
      <c r="C328" s="409" t="s">
        <v>1435</v>
      </c>
      <c r="D328" s="395" t="s">
        <v>1365</v>
      </c>
      <c r="E328" s="396" t="str">
        <f>IF(B328="","",INDEX([1]CatGlob!$S:$S,IFERROR(MATCH(MID(B328,7,1),[1]CatGlob!$R:$R,0),MATCH(MID(B328,1,2),[1]CatGlob!$R:$R,0))))</f>
        <v>DOL</v>
      </c>
      <c r="F328" s="397" t="s">
        <v>442</v>
      </c>
      <c r="G328" s="398" t="s">
        <v>610</v>
      </c>
      <c r="H328" s="399" t="s">
        <v>229</v>
      </c>
      <c r="I328" s="399" t="s">
        <v>328</v>
      </c>
      <c r="J328" s="399" t="s">
        <v>267</v>
      </c>
      <c r="K328" s="396" t="s">
        <v>48</v>
      </c>
      <c r="L328" s="400" t="str">
        <f>IF(ISERROR(MATCH(M328,M$10:M327,0)),M328,"")</f>
        <v/>
      </c>
      <c r="M328" s="401" t="str">
        <f>IF(B328="","",IF(ISERROR(MATCH(F328&amp;"_"&amp;G328&amp;"_"&amp;H328&amp;"_"&amp;I328&amp;"_"&amp;J328&amp;IF(K328="","","_"&amp;K328),[1]CatGlob!$B:$B,0)),F328&amp;"_"&amp;G328&amp;"_"&amp;H328&amp;"_"&amp;I328&amp;"_"&amp;J328&amp;IF(K328="","","_"&amp;K328),INDEX([1]CatGlob!$C:$C,MATCH(F328&amp;"_"&amp;G328&amp;"_"&amp;H328&amp;"_"&amp;I328&amp;"_"&amp;J328&amp;IF(K328="","","_"&amp;K328),[1]CatGlob!$B:$B,0))))</f>
        <v>HCD_INT_DM_GOB_US</v>
      </c>
      <c r="N328" s="402" t="str">
        <f t="shared" si="11"/>
        <v/>
      </c>
      <c r="O328" s="402" t="str">
        <f t="shared" si="10"/>
        <v/>
      </c>
      <c r="P328" s="401" t="str">
        <f>IF(LEN(B328)&gt;8,INDEX([1]CatGlob!$X:$X,MATCH(M328,[1]CatGlob!$W:$W,0)),"")</f>
        <v>DMS</v>
      </c>
      <c r="Q328" s="403" t="str">
        <f>INDEX([1]CatGlob!P:P,MATCH(M328,[1]CatGlob!O:O,0))</f>
        <v>RFIG</v>
      </c>
      <c r="R328" s="403" t="s">
        <v>601</v>
      </c>
      <c r="S328" s="403" t="s">
        <v>601</v>
      </c>
      <c r="T328" s="403" t="str">
        <f>INDEX([1]CatGlob!$D:$D,MATCH($M328,[1]CatGlob!$C:$C,0))</f>
        <v>RFI</v>
      </c>
      <c r="U328" s="403" t="s">
        <v>1293</v>
      </c>
      <c r="V328" s="404" t="str">
        <f>INDEX([1]CatGlob!$F:$F,MATCH($M328,[1]CatGlob!$C:$C,0))</f>
        <v>RFI</v>
      </c>
      <c r="W328" s="405"/>
      <c r="X328" s="406">
        <v>0</v>
      </c>
      <c r="Y328" s="407">
        <v>0</v>
      </c>
      <c r="Z328" s="408">
        <v>0</v>
      </c>
      <c r="AA328" s="407">
        <v>0</v>
      </c>
      <c r="AB328" s="408">
        <v>0</v>
      </c>
      <c r="AC328" s="407">
        <v>0</v>
      </c>
      <c r="AD328" s="408">
        <v>0</v>
      </c>
      <c r="AE328" s="407">
        <v>0</v>
      </c>
      <c r="AF328" s="408">
        <v>0</v>
      </c>
      <c r="AG328" s="407">
        <v>0</v>
      </c>
      <c r="AI328" s="406">
        <v>0</v>
      </c>
      <c r="AJ328" s="407">
        <v>0</v>
      </c>
      <c r="AK328" s="408">
        <v>0</v>
      </c>
      <c r="AL328" s="407">
        <v>0</v>
      </c>
      <c r="AM328" s="408">
        <v>0</v>
      </c>
      <c r="AN328" s="407">
        <v>0</v>
      </c>
      <c r="AO328" s="408">
        <v>0</v>
      </c>
      <c r="AP328" s="407">
        <v>0</v>
      </c>
      <c r="AQ328" s="408">
        <v>0</v>
      </c>
      <c r="AR328" s="407">
        <v>0</v>
      </c>
      <c r="AT328" s="406">
        <v>0</v>
      </c>
      <c r="AU328" s="407">
        <v>0</v>
      </c>
      <c r="AV328" s="408">
        <v>0</v>
      </c>
      <c r="AW328" s="407">
        <v>0</v>
      </c>
      <c r="AX328" s="408">
        <v>0</v>
      </c>
      <c r="AY328" s="407">
        <v>0</v>
      </c>
      <c r="AZ328" s="408">
        <v>0</v>
      </c>
      <c r="BA328" s="407">
        <v>0</v>
      </c>
      <c r="BB328" s="408">
        <v>0</v>
      </c>
      <c r="BC328" s="407">
        <v>0</v>
      </c>
    </row>
    <row r="329" spans="1:55" x14ac:dyDescent="0.35">
      <c r="A329" s="385" t="str" cm="1">
        <f t="array" ref="A329">IFERROR(_xlfn.IFS(AND(F329="Renta Variable",O329=1),IFERROR(MATCH(B329,[1]RV_Det!C:C,0),"Rev"),AND(J329="Corporativa",O329=1,I329="EM"),IFERROR(MATCH(B329,[1]RF_Corps!B:B,0),"Rev"),AND(F329="Alternativos",O329=1),IFERROR(MATCH(B329,[1]Rep4!C:C,0),"Rev")),"")</f>
        <v/>
      </c>
      <c r="B329" s="394" t="s">
        <v>1436</v>
      </c>
      <c r="C329" s="409" t="s">
        <v>1437</v>
      </c>
      <c r="D329" s="395" t="s">
        <v>1365</v>
      </c>
      <c r="E329" s="396" t="str">
        <f>IF(B329="","",INDEX([1]CatGlob!$S:$S,IFERROR(MATCH(MID(B329,7,1),[1]CatGlob!$R:$R,0),MATCH(MID(B329,1,2),[1]CatGlob!$R:$R,0))))</f>
        <v>DOL</v>
      </c>
      <c r="F329" s="397" t="s">
        <v>442</v>
      </c>
      <c r="G329" s="398" t="s">
        <v>610</v>
      </c>
      <c r="H329" s="399" t="s">
        <v>229</v>
      </c>
      <c r="I329" s="399" t="s">
        <v>328</v>
      </c>
      <c r="J329" s="399" t="s">
        <v>267</v>
      </c>
      <c r="K329" s="396" t="s">
        <v>48</v>
      </c>
      <c r="L329" s="400" t="str">
        <f>IF(ISERROR(MATCH(M329,M$10:M328,0)),M329,"")</f>
        <v/>
      </c>
      <c r="M329" s="401" t="str">
        <f>IF(B329="","",IF(ISERROR(MATCH(F329&amp;"_"&amp;G329&amp;"_"&amp;H329&amp;"_"&amp;I329&amp;"_"&amp;J329&amp;IF(K329="","","_"&amp;K329),[1]CatGlob!$B:$B,0)),F329&amp;"_"&amp;G329&amp;"_"&amp;H329&amp;"_"&amp;I329&amp;"_"&amp;J329&amp;IF(K329="","","_"&amp;K329),INDEX([1]CatGlob!$C:$C,MATCH(F329&amp;"_"&amp;G329&amp;"_"&amp;H329&amp;"_"&amp;I329&amp;"_"&amp;J329&amp;IF(K329="","","_"&amp;K329),[1]CatGlob!$B:$B,0))))</f>
        <v>HCD_INT_DM_GOB_US</v>
      </c>
      <c r="N329" s="402" t="str">
        <f t="shared" si="11"/>
        <v/>
      </c>
      <c r="O329" s="402" t="str">
        <f t="shared" si="10"/>
        <v/>
      </c>
      <c r="P329" s="401" t="str">
        <f>IF(LEN(B329)&gt;8,INDEX([1]CatGlob!$X:$X,MATCH(M329,[1]CatGlob!$W:$W,0)),"")</f>
        <v>DMS</v>
      </c>
      <c r="Q329" s="403" t="str">
        <f>INDEX([1]CatGlob!P:P,MATCH(M329,[1]CatGlob!O:O,0))</f>
        <v>RFIG</v>
      </c>
      <c r="R329" s="403" t="s">
        <v>601</v>
      </c>
      <c r="S329" s="403" t="s">
        <v>601</v>
      </c>
      <c r="T329" s="403" t="str">
        <f>INDEX([1]CatGlob!$D:$D,MATCH($M329,[1]CatGlob!$C:$C,0))</f>
        <v>RFI</v>
      </c>
      <c r="U329" s="403" t="s">
        <v>1293</v>
      </c>
      <c r="V329" s="404" t="str">
        <f>INDEX([1]CatGlob!$F:$F,MATCH($M329,[1]CatGlob!$C:$C,0))</f>
        <v>RFI</v>
      </c>
      <c r="W329" s="405"/>
      <c r="X329" s="406">
        <v>0</v>
      </c>
      <c r="Y329" s="407">
        <v>0</v>
      </c>
      <c r="Z329" s="408">
        <v>0</v>
      </c>
      <c r="AA329" s="407">
        <v>0</v>
      </c>
      <c r="AB329" s="408">
        <v>0</v>
      </c>
      <c r="AC329" s="407">
        <v>0</v>
      </c>
      <c r="AD329" s="408">
        <v>0</v>
      </c>
      <c r="AE329" s="407">
        <v>0</v>
      </c>
      <c r="AF329" s="408">
        <v>0</v>
      </c>
      <c r="AG329" s="407">
        <v>0</v>
      </c>
      <c r="AI329" s="406">
        <v>0</v>
      </c>
      <c r="AJ329" s="407">
        <v>0</v>
      </c>
      <c r="AK329" s="408">
        <v>0</v>
      </c>
      <c r="AL329" s="407">
        <v>0</v>
      </c>
      <c r="AM329" s="408">
        <v>0</v>
      </c>
      <c r="AN329" s="407">
        <v>0</v>
      </c>
      <c r="AO329" s="408">
        <v>0</v>
      </c>
      <c r="AP329" s="407">
        <v>0</v>
      </c>
      <c r="AQ329" s="408">
        <v>0</v>
      </c>
      <c r="AR329" s="407">
        <v>0</v>
      </c>
      <c r="AT329" s="406">
        <v>0</v>
      </c>
      <c r="AU329" s="407">
        <v>0</v>
      </c>
      <c r="AV329" s="408">
        <v>0</v>
      </c>
      <c r="AW329" s="407">
        <v>0</v>
      </c>
      <c r="AX329" s="408">
        <v>0</v>
      </c>
      <c r="AY329" s="407">
        <v>0</v>
      </c>
      <c r="AZ329" s="408">
        <v>0</v>
      </c>
      <c r="BA329" s="407">
        <v>0</v>
      </c>
      <c r="BB329" s="408">
        <v>0</v>
      </c>
      <c r="BC329" s="407">
        <v>0</v>
      </c>
    </row>
    <row r="330" spans="1:55" x14ac:dyDescent="0.35">
      <c r="A330" s="385" t="str" cm="1">
        <f t="array" ref="A330">IFERROR(_xlfn.IFS(AND(F330="Renta Variable",O330=1),IFERROR(MATCH(B330,[1]RV_Det!C:C,0),"Rev"),AND(J330="Corporativa",O330=1,I330="EM"),IFERROR(MATCH(B330,[1]RF_Corps!B:B,0),"Rev"),AND(F330="Alternativos",O330=1),IFERROR(MATCH(B330,[1]Rep4!C:C,0),"Rev")),"")</f>
        <v/>
      </c>
      <c r="B330" s="394" t="s">
        <v>1438</v>
      </c>
      <c r="C330" s="409" t="s">
        <v>1419</v>
      </c>
      <c r="D330" s="395" t="s">
        <v>1365</v>
      </c>
      <c r="E330" s="396" t="str">
        <f>IF(B330="","",INDEX([1]CatGlob!$S:$S,IFERROR(MATCH(MID(B330,7,1),[1]CatGlob!$R:$R,0),MATCH(MID(B330,1,2),[1]CatGlob!$R:$R,0))))</f>
        <v>DOL</v>
      </c>
      <c r="F330" s="397" t="s">
        <v>442</v>
      </c>
      <c r="G330" s="398" t="s">
        <v>610</v>
      </c>
      <c r="H330" s="399" t="s">
        <v>229</v>
      </c>
      <c r="I330" s="399" t="s">
        <v>328</v>
      </c>
      <c r="J330" s="399" t="s">
        <v>267</v>
      </c>
      <c r="K330" s="396" t="s">
        <v>48</v>
      </c>
      <c r="L330" s="400" t="str">
        <f>IF(ISERROR(MATCH(M330,M$10:M329,0)),M330,"")</f>
        <v/>
      </c>
      <c r="M330" s="401" t="str">
        <f>IF(B330="","",IF(ISERROR(MATCH(F330&amp;"_"&amp;G330&amp;"_"&amp;H330&amp;"_"&amp;I330&amp;"_"&amp;J330&amp;IF(K330="","","_"&amp;K330),[1]CatGlob!$B:$B,0)),F330&amp;"_"&amp;G330&amp;"_"&amp;H330&amp;"_"&amp;I330&amp;"_"&amp;J330&amp;IF(K330="","","_"&amp;K330),INDEX([1]CatGlob!$C:$C,MATCH(F330&amp;"_"&amp;G330&amp;"_"&amp;H330&amp;"_"&amp;I330&amp;"_"&amp;J330&amp;IF(K330="","","_"&amp;K330),[1]CatGlob!$B:$B,0))))</f>
        <v>HCD_INT_DM_GOB_US</v>
      </c>
      <c r="N330" s="402" t="str">
        <f t="shared" si="11"/>
        <v/>
      </c>
      <c r="O330" s="402" t="str">
        <f t="shared" si="10"/>
        <v/>
      </c>
      <c r="P330" s="401" t="str">
        <f>IF(LEN(B330)&gt;8,INDEX([1]CatGlob!$X:$X,MATCH(M330,[1]CatGlob!$W:$W,0)),"")</f>
        <v>DMS</v>
      </c>
      <c r="Q330" s="403" t="str">
        <f>INDEX([1]CatGlob!P:P,MATCH(M330,[1]CatGlob!O:O,0))</f>
        <v>RFIG</v>
      </c>
      <c r="R330" s="403" t="s">
        <v>601</v>
      </c>
      <c r="S330" s="403" t="s">
        <v>601</v>
      </c>
      <c r="T330" s="403" t="str">
        <f>INDEX([1]CatGlob!$D:$D,MATCH($M330,[1]CatGlob!$C:$C,0))</f>
        <v>RFI</v>
      </c>
      <c r="U330" s="403" t="s">
        <v>1293</v>
      </c>
      <c r="V330" s="404" t="str">
        <f>INDEX([1]CatGlob!$F:$F,MATCH($M330,[1]CatGlob!$C:$C,0))</f>
        <v>RFI</v>
      </c>
      <c r="W330" s="405"/>
      <c r="X330" s="406">
        <v>0</v>
      </c>
      <c r="Y330" s="407">
        <v>0</v>
      </c>
      <c r="Z330" s="408">
        <v>0</v>
      </c>
      <c r="AA330" s="407">
        <v>0</v>
      </c>
      <c r="AB330" s="408">
        <v>0</v>
      </c>
      <c r="AC330" s="407">
        <v>0</v>
      </c>
      <c r="AD330" s="408">
        <v>0</v>
      </c>
      <c r="AE330" s="407">
        <v>0</v>
      </c>
      <c r="AF330" s="408">
        <v>0</v>
      </c>
      <c r="AG330" s="407">
        <v>0</v>
      </c>
      <c r="AI330" s="406">
        <v>0</v>
      </c>
      <c r="AJ330" s="407">
        <v>0</v>
      </c>
      <c r="AK330" s="408">
        <v>0</v>
      </c>
      <c r="AL330" s="407">
        <v>0</v>
      </c>
      <c r="AM330" s="408">
        <v>0</v>
      </c>
      <c r="AN330" s="407">
        <v>0</v>
      </c>
      <c r="AO330" s="408">
        <v>0</v>
      </c>
      <c r="AP330" s="407">
        <v>0</v>
      </c>
      <c r="AQ330" s="408">
        <v>0</v>
      </c>
      <c r="AR330" s="407">
        <v>0</v>
      </c>
      <c r="AT330" s="406">
        <v>0</v>
      </c>
      <c r="AU330" s="407">
        <v>0</v>
      </c>
      <c r="AV330" s="408">
        <v>0</v>
      </c>
      <c r="AW330" s="407">
        <v>0</v>
      </c>
      <c r="AX330" s="408">
        <v>0</v>
      </c>
      <c r="AY330" s="407">
        <v>0</v>
      </c>
      <c r="AZ330" s="408">
        <v>0</v>
      </c>
      <c r="BA330" s="407">
        <v>0</v>
      </c>
      <c r="BB330" s="408">
        <v>0</v>
      </c>
      <c r="BC330" s="407">
        <v>0</v>
      </c>
    </row>
    <row r="331" spans="1:55" x14ac:dyDescent="0.35">
      <c r="A331" s="385" t="str" cm="1">
        <f t="array" ref="A331">IFERROR(_xlfn.IFS(AND(F331="Renta Variable",O331=1),IFERROR(MATCH(B331,[1]RV_Det!C:C,0),"Rev"),AND(J331="Corporativa",O331=1,I331="EM"),IFERROR(MATCH(B331,[1]RF_Corps!B:B,0),"Rev"),AND(F331="Alternativos",O331=1),IFERROR(MATCH(B331,[1]Rep4!C:C,0),"Rev")),"")</f>
        <v/>
      </c>
      <c r="B331" s="394" t="s">
        <v>1439</v>
      </c>
      <c r="C331" s="409" t="s">
        <v>1440</v>
      </c>
      <c r="D331" s="395" t="s">
        <v>1365</v>
      </c>
      <c r="E331" s="396" t="str">
        <f>IF(B331="","",INDEX([1]CatGlob!$S:$S,IFERROR(MATCH(MID(B331,7,1),[1]CatGlob!$R:$R,0),MATCH(MID(B331,1,2),[1]CatGlob!$R:$R,0))))</f>
        <v>DOL</v>
      </c>
      <c r="F331" s="397" t="s">
        <v>442</v>
      </c>
      <c r="G331" s="398" t="s">
        <v>610</v>
      </c>
      <c r="H331" s="399" t="s">
        <v>229</v>
      </c>
      <c r="I331" s="399" t="s">
        <v>328</v>
      </c>
      <c r="J331" s="399" t="s">
        <v>267</v>
      </c>
      <c r="K331" s="396" t="s">
        <v>48</v>
      </c>
      <c r="L331" s="400" t="str">
        <f>IF(ISERROR(MATCH(M331,M$10:M330,0)),M331,"")</f>
        <v/>
      </c>
      <c r="M331" s="401" t="str">
        <f>IF(B331="","",IF(ISERROR(MATCH(F331&amp;"_"&amp;G331&amp;"_"&amp;H331&amp;"_"&amp;I331&amp;"_"&amp;J331&amp;IF(K331="","","_"&amp;K331),[1]CatGlob!$B:$B,0)),F331&amp;"_"&amp;G331&amp;"_"&amp;H331&amp;"_"&amp;I331&amp;"_"&amp;J331&amp;IF(K331="","","_"&amp;K331),INDEX([1]CatGlob!$C:$C,MATCH(F331&amp;"_"&amp;G331&amp;"_"&amp;H331&amp;"_"&amp;I331&amp;"_"&amp;J331&amp;IF(K331="","","_"&amp;K331),[1]CatGlob!$B:$B,0))))</f>
        <v>HCD_INT_DM_GOB_US</v>
      </c>
      <c r="N331" s="402" t="str">
        <f t="shared" si="11"/>
        <v/>
      </c>
      <c r="O331" s="402" t="str">
        <f t="shared" ref="O331:O394" si="12">IF(SUM(ABS(AF331),ABS(AQ331),ABS(BB331))&lt;&gt;0,1,"")</f>
        <v/>
      </c>
      <c r="P331" s="401" t="str">
        <f>IF(LEN(B331)&gt;8,INDEX([1]CatGlob!$X:$X,MATCH(M331,[1]CatGlob!$W:$W,0)),"")</f>
        <v>DMS</v>
      </c>
      <c r="Q331" s="403" t="str">
        <f>INDEX([1]CatGlob!P:P,MATCH(M331,[1]CatGlob!O:O,0))</f>
        <v>RFIG</v>
      </c>
      <c r="R331" s="403" t="s">
        <v>601</v>
      </c>
      <c r="S331" s="403" t="s">
        <v>601</v>
      </c>
      <c r="T331" s="403" t="str">
        <f>INDEX([1]CatGlob!$D:$D,MATCH($M331,[1]CatGlob!$C:$C,0))</f>
        <v>RFI</v>
      </c>
      <c r="U331" s="403" t="s">
        <v>1293</v>
      </c>
      <c r="V331" s="404" t="str">
        <f>INDEX([1]CatGlob!$F:$F,MATCH($M331,[1]CatGlob!$C:$C,0))</f>
        <v>RFI</v>
      </c>
      <c r="W331" s="405"/>
      <c r="X331" s="406">
        <v>0</v>
      </c>
      <c r="Y331" s="407">
        <v>0</v>
      </c>
      <c r="Z331" s="408">
        <v>0</v>
      </c>
      <c r="AA331" s="407">
        <v>0</v>
      </c>
      <c r="AB331" s="408">
        <v>0</v>
      </c>
      <c r="AC331" s="407">
        <v>0</v>
      </c>
      <c r="AD331" s="408">
        <v>0</v>
      </c>
      <c r="AE331" s="407">
        <v>0</v>
      </c>
      <c r="AF331" s="408">
        <v>0</v>
      </c>
      <c r="AG331" s="407">
        <v>0</v>
      </c>
      <c r="AI331" s="406">
        <v>0</v>
      </c>
      <c r="AJ331" s="407">
        <v>0</v>
      </c>
      <c r="AK331" s="408">
        <v>0</v>
      </c>
      <c r="AL331" s="407">
        <v>0</v>
      </c>
      <c r="AM331" s="408">
        <v>0</v>
      </c>
      <c r="AN331" s="407">
        <v>0</v>
      </c>
      <c r="AO331" s="408">
        <v>0</v>
      </c>
      <c r="AP331" s="407">
        <v>0</v>
      </c>
      <c r="AQ331" s="408">
        <v>0</v>
      </c>
      <c r="AR331" s="407">
        <v>0</v>
      </c>
      <c r="AT331" s="406">
        <v>0</v>
      </c>
      <c r="AU331" s="407">
        <v>0</v>
      </c>
      <c r="AV331" s="408">
        <v>0</v>
      </c>
      <c r="AW331" s="407">
        <v>0</v>
      </c>
      <c r="AX331" s="408">
        <v>0</v>
      </c>
      <c r="AY331" s="407">
        <v>0</v>
      </c>
      <c r="AZ331" s="408">
        <v>0</v>
      </c>
      <c r="BA331" s="407">
        <v>0</v>
      </c>
      <c r="BB331" s="408">
        <v>0</v>
      </c>
      <c r="BC331" s="407">
        <v>0</v>
      </c>
    </row>
    <row r="332" spans="1:55" x14ac:dyDescent="0.35">
      <c r="A332" s="385" t="str" cm="1">
        <f t="array" ref="A332">IFERROR(_xlfn.IFS(AND(F332="Renta Variable",O332=1),IFERROR(MATCH(B332,[1]RV_Det!C:C,0),"Rev"),AND(J332="Corporativa",O332=1,I332="EM"),IFERROR(MATCH(B332,[1]RF_Corps!B:B,0),"Rev"),AND(F332="Alternativos",O332=1),IFERROR(MATCH(B332,[1]Rep4!C:C,0),"Rev")),"")</f>
        <v/>
      </c>
      <c r="B332" s="394" t="s">
        <v>1441</v>
      </c>
      <c r="C332" s="409" t="s">
        <v>1442</v>
      </c>
      <c r="D332" s="395" t="s">
        <v>1365</v>
      </c>
      <c r="E332" s="396" t="str">
        <f>IF(B332="","",INDEX([1]CatGlob!$S:$S,IFERROR(MATCH(MID(B332,7,1),[1]CatGlob!$R:$R,0),MATCH(MID(B332,1,2),[1]CatGlob!$R:$R,0))))</f>
        <v>DOL</v>
      </c>
      <c r="F332" s="397" t="s">
        <v>442</v>
      </c>
      <c r="G332" s="398" t="s">
        <v>610</v>
      </c>
      <c r="H332" s="399" t="s">
        <v>229</v>
      </c>
      <c r="I332" s="399" t="s">
        <v>328</v>
      </c>
      <c r="J332" s="399" t="s">
        <v>267</v>
      </c>
      <c r="K332" s="396" t="s">
        <v>48</v>
      </c>
      <c r="L332" s="400" t="str">
        <f>IF(ISERROR(MATCH(M332,M$10:M331,0)),M332,"")</f>
        <v/>
      </c>
      <c r="M332" s="401" t="str">
        <f>IF(B332="","",IF(ISERROR(MATCH(F332&amp;"_"&amp;G332&amp;"_"&amp;H332&amp;"_"&amp;I332&amp;"_"&amp;J332&amp;IF(K332="","","_"&amp;K332),[1]CatGlob!$B:$B,0)),F332&amp;"_"&amp;G332&amp;"_"&amp;H332&amp;"_"&amp;I332&amp;"_"&amp;J332&amp;IF(K332="","","_"&amp;K332),INDEX([1]CatGlob!$C:$C,MATCH(F332&amp;"_"&amp;G332&amp;"_"&amp;H332&amp;"_"&amp;I332&amp;"_"&amp;J332&amp;IF(K332="","","_"&amp;K332),[1]CatGlob!$B:$B,0))))</f>
        <v>HCD_INT_DM_GOB_US</v>
      </c>
      <c r="N332" s="402" t="str">
        <f t="shared" si="11"/>
        <v/>
      </c>
      <c r="O332" s="402" t="str">
        <f t="shared" si="12"/>
        <v/>
      </c>
      <c r="P332" s="401" t="str">
        <f>IF(LEN(B332)&gt;8,INDEX([1]CatGlob!$X:$X,MATCH(M332,[1]CatGlob!$W:$W,0)),"")</f>
        <v>DMS</v>
      </c>
      <c r="Q332" s="403" t="str">
        <f>INDEX([1]CatGlob!P:P,MATCH(M332,[1]CatGlob!O:O,0))</f>
        <v>RFIG</v>
      </c>
      <c r="R332" s="403" t="s">
        <v>601</v>
      </c>
      <c r="S332" s="403" t="s">
        <v>601</v>
      </c>
      <c r="T332" s="403" t="str">
        <f>INDEX([1]CatGlob!$D:$D,MATCH($M332,[1]CatGlob!$C:$C,0))</f>
        <v>RFI</v>
      </c>
      <c r="U332" s="403" t="s">
        <v>1293</v>
      </c>
      <c r="V332" s="404" t="str">
        <f>INDEX([1]CatGlob!$F:$F,MATCH($M332,[1]CatGlob!$C:$C,0))</f>
        <v>RFI</v>
      </c>
      <c r="W332" s="405"/>
      <c r="X332" s="406">
        <v>0</v>
      </c>
      <c r="Y332" s="407">
        <v>0</v>
      </c>
      <c r="Z332" s="408">
        <v>0</v>
      </c>
      <c r="AA332" s="407">
        <v>0</v>
      </c>
      <c r="AB332" s="408">
        <v>0</v>
      </c>
      <c r="AC332" s="407">
        <v>0</v>
      </c>
      <c r="AD332" s="408">
        <v>0</v>
      </c>
      <c r="AE332" s="407">
        <v>0</v>
      </c>
      <c r="AF332" s="408">
        <v>0</v>
      </c>
      <c r="AG332" s="407">
        <v>0</v>
      </c>
      <c r="AI332" s="406">
        <v>0</v>
      </c>
      <c r="AJ332" s="407">
        <v>0</v>
      </c>
      <c r="AK332" s="408">
        <v>0</v>
      </c>
      <c r="AL332" s="407">
        <v>0</v>
      </c>
      <c r="AM332" s="408">
        <v>0</v>
      </c>
      <c r="AN332" s="407">
        <v>0</v>
      </c>
      <c r="AO332" s="408">
        <v>0</v>
      </c>
      <c r="AP332" s="407">
        <v>0</v>
      </c>
      <c r="AQ332" s="408">
        <v>0</v>
      </c>
      <c r="AR332" s="407">
        <v>0</v>
      </c>
      <c r="AT332" s="406">
        <v>0</v>
      </c>
      <c r="AU332" s="407">
        <v>0</v>
      </c>
      <c r="AV332" s="408">
        <v>0</v>
      </c>
      <c r="AW332" s="407">
        <v>0</v>
      </c>
      <c r="AX332" s="408">
        <v>0</v>
      </c>
      <c r="AY332" s="407">
        <v>0</v>
      </c>
      <c r="AZ332" s="408">
        <v>0</v>
      </c>
      <c r="BA332" s="407">
        <v>0</v>
      </c>
      <c r="BB332" s="408">
        <v>0</v>
      </c>
      <c r="BC332" s="407">
        <v>0</v>
      </c>
    </row>
    <row r="333" spans="1:55" x14ac:dyDescent="0.35">
      <c r="A333" s="385" t="str" cm="1">
        <f t="array" ref="A333">IFERROR(_xlfn.IFS(AND(F333="Renta Variable",O333=1),IFERROR(MATCH(B333,[1]RV_Det!C:C,0),"Rev"),AND(J333="Corporativa",O333=1,I333="EM"),IFERROR(MATCH(B333,[1]RF_Corps!B:B,0),"Rev"),AND(F333="Alternativos",O333=1),IFERROR(MATCH(B333,[1]Rep4!C:C,0),"Rev")),"")</f>
        <v/>
      </c>
      <c r="B333" s="394" t="s">
        <v>1443</v>
      </c>
      <c r="C333" s="409" t="s">
        <v>1444</v>
      </c>
      <c r="D333" s="395" t="s">
        <v>1365</v>
      </c>
      <c r="E333" s="396" t="str">
        <f>IF(B333="","",INDEX([1]CatGlob!$S:$S,IFERROR(MATCH(MID(B333,7,1),[1]CatGlob!$R:$R,0),MATCH(MID(B333,1,2),[1]CatGlob!$R:$R,0))))</f>
        <v>DOL</v>
      </c>
      <c r="F333" s="397" t="s">
        <v>442</v>
      </c>
      <c r="G333" s="398" t="s">
        <v>610</v>
      </c>
      <c r="H333" s="399" t="s">
        <v>229</v>
      </c>
      <c r="I333" s="399" t="s">
        <v>328</v>
      </c>
      <c r="J333" s="399" t="s">
        <v>267</v>
      </c>
      <c r="K333" s="396" t="s">
        <v>48</v>
      </c>
      <c r="L333" s="400" t="str">
        <f>IF(ISERROR(MATCH(M333,M$10:M332,0)),M333,"")</f>
        <v/>
      </c>
      <c r="M333" s="401" t="str">
        <f>IF(B333="","",IF(ISERROR(MATCH(F333&amp;"_"&amp;G333&amp;"_"&amp;H333&amp;"_"&amp;I333&amp;"_"&amp;J333&amp;IF(K333="","","_"&amp;K333),[1]CatGlob!$B:$B,0)),F333&amp;"_"&amp;G333&amp;"_"&amp;H333&amp;"_"&amp;I333&amp;"_"&amp;J333&amp;IF(K333="","","_"&amp;K333),INDEX([1]CatGlob!$C:$C,MATCH(F333&amp;"_"&amp;G333&amp;"_"&amp;H333&amp;"_"&amp;I333&amp;"_"&amp;J333&amp;IF(K333="","","_"&amp;K333),[1]CatGlob!$B:$B,0))))</f>
        <v>HCD_INT_DM_GOB_US</v>
      </c>
      <c r="N333" s="402" t="str">
        <f t="shared" si="11"/>
        <v/>
      </c>
      <c r="O333" s="402" t="str">
        <f t="shared" si="12"/>
        <v/>
      </c>
      <c r="P333" s="401" t="str">
        <f>IF(LEN(B333)&gt;8,INDEX([1]CatGlob!$X:$X,MATCH(M333,[1]CatGlob!$W:$W,0)),"")</f>
        <v>DMS</v>
      </c>
      <c r="Q333" s="403" t="str">
        <f>INDEX([1]CatGlob!P:P,MATCH(M333,[1]CatGlob!O:O,0))</f>
        <v>RFIG</v>
      </c>
      <c r="R333" s="403" t="s">
        <v>601</v>
      </c>
      <c r="S333" s="403" t="s">
        <v>601</v>
      </c>
      <c r="T333" s="403" t="str">
        <f>INDEX([1]CatGlob!$D:$D,MATCH($M333,[1]CatGlob!$C:$C,0))</f>
        <v>RFI</v>
      </c>
      <c r="U333" s="403" t="s">
        <v>1293</v>
      </c>
      <c r="V333" s="404" t="str">
        <f>INDEX([1]CatGlob!$F:$F,MATCH($M333,[1]CatGlob!$C:$C,0))</f>
        <v>RFI</v>
      </c>
      <c r="W333" s="405"/>
      <c r="X333" s="406">
        <v>0</v>
      </c>
      <c r="Y333" s="407">
        <v>0</v>
      </c>
      <c r="Z333" s="408">
        <v>0</v>
      </c>
      <c r="AA333" s="407">
        <v>0</v>
      </c>
      <c r="AB333" s="408">
        <v>0</v>
      </c>
      <c r="AC333" s="407">
        <v>0</v>
      </c>
      <c r="AD333" s="408">
        <v>0</v>
      </c>
      <c r="AE333" s="407">
        <v>0</v>
      </c>
      <c r="AF333" s="408">
        <v>0</v>
      </c>
      <c r="AG333" s="407">
        <v>0</v>
      </c>
      <c r="AI333" s="406">
        <v>0</v>
      </c>
      <c r="AJ333" s="407">
        <v>0</v>
      </c>
      <c r="AK333" s="408">
        <v>0</v>
      </c>
      <c r="AL333" s="407">
        <v>0</v>
      </c>
      <c r="AM333" s="408">
        <v>0</v>
      </c>
      <c r="AN333" s="407">
        <v>0</v>
      </c>
      <c r="AO333" s="408">
        <v>0</v>
      </c>
      <c r="AP333" s="407">
        <v>0</v>
      </c>
      <c r="AQ333" s="408">
        <v>0</v>
      </c>
      <c r="AR333" s="407">
        <v>0</v>
      </c>
      <c r="AT333" s="406">
        <v>0</v>
      </c>
      <c r="AU333" s="407">
        <v>0</v>
      </c>
      <c r="AV333" s="408">
        <v>0</v>
      </c>
      <c r="AW333" s="407">
        <v>0</v>
      </c>
      <c r="AX333" s="408">
        <v>0</v>
      </c>
      <c r="AY333" s="407">
        <v>0</v>
      </c>
      <c r="AZ333" s="408">
        <v>0</v>
      </c>
      <c r="BA333" s="407">
        <v>0</v>
      </c>
      <c r="BB333" s="408">
        <v>0</v>
      </c>
      <c r="BC333" s="407">
        <v>0</v>
      </c>
    </row>
    <row r="334" spans="1:55" x14ac:dyDescent="0.35">
      <c r="A334" s="385" t="str" cm="1">
        <f t="array" ref="A334">IFERROR(_xlfn.IFS(AND(F334="Renta Variable",O334=1),IFERROR(MATCH(B334,[1]RV_Det!C:C,0),"Rev"),AND(J334="Corporativa",O334=1,I334="EM"),IFERROR(MATCH(B334,[1]RF_Corps!B:B,0),"Rev"),AND(F334="Alternativos",O334=1),IFERROR(MATCH(B334,[1]Rep4!C:C,0),"Rev")),"")</f>
        <v/>
      </c>
      <c r="B334" s="394" t="s">
        <v>1445</v>
      </c>
      <c r="C334" s="409" t="s">
        <v>1446</v>
      </c>
      <c r="D334" s="395" t="s">
        <v>1365</v>
      </c>
      <c r="E334" s="396" t="str">
        <f>IF(B334="","",INDEX([1]CatGlob!$S:$S,IFERROR(MATCH(MID(B334,7,1),[1]CatGlob!$R:$R,0),MATCH(MID(B334,1,2),[1]CatGlob!$R:$R,0))))</f>
        <v>DOL</v>
      </c>
      <c r="F334" s="397" t="s">
        <v>442</v>
      </c>
      <c r="G334" s="398" t="s">
        <v>610</v>
      </c>
      <c r="H334" s="399" t="s">
        <v>229</v>
      </c>
      <c r="I334" s="399" t="s">
        <v>328</v>
      </c>
      <c r="J334" s="399" t="s">
        <v>267</v>
      </c>
      <c r="K334" s="396" t="s">
        <v>48</v>
      </c>
      <c r="L334" s="400" t="str">
        <f>IF(ISERROR(MATCH(M334,M$10:M333,0)),M334,"")</f>
        <v/>
      </c>
      <c r="M334" s="401" t="str">
        <f>IF(B334="","",IF(ISERROR(MATCH(F334&amp;"_"&amp;G334&amp;"_"&amp;H334&amp;"_"&amp;I334&amp;"_"&amp;J334&amp;IF(K334="","","_"&amp;K334),[1]CatGlob!$B:$B,0)),F334&amp;"_"&amp;G334&amp;"_"&amp;H334&amp;"_"&amp;I334&amp;"_"&amp;J334&amp;IF(K334="","","_"&amp;K334),INDEX([1]CatGlob!$C:$C,MATCH(F334&amp;"_"&amp;G334&amp;"_"&amp;H334&amp;"_"&amp;I334&amp;"_"&amp;J334&amp;IF(K334="","","_"&amp;K334),[1]CatGlob!$B:$B,0))))</f>
        <v>HCD_INT_DM_GOB_US</v>
      </c>
      <c r="N334" s="402" t="str">
        <f t="shared" ref="N334:N397" si="13">+IF(AND(F334="Renta Fija",SUM(ABS(AF334),ABS(AQ334),ABS(BB334))&lt;&gt;0),IF(GG334&lt;&gt;0,"","rev"),"")</f>
        <v/>
      </c>
      <c r="O334" s="402" t="str">
        <f t="shared" si="12"/>
        <v/>
      </c>
      <c r="P334" s="401" t="str">
        <f>IF(LEN(B334)&gt;8,INDEX([1]CatGlob!$X:$X,MATCH(M334,[1]CatGlob!$W:$W,0)),"")</f>
        <v>DMS</v>
      </c>
      <c r="Q334" s="403" t="str">
        <f>INDEX([1]CatGlob!P:P,MATCH(M334,[1]CatGlob!O:O,0))</f>
        <v>RFIG</v>
      </c>
      <c r="R334" s="403" t="s">
        <v>601</v>
      </c>
      <c r="S334" s="403" t="s">
        <v>601</v>
      </c>
      <c r="T334" s="403" t="str">
        <f>INDEX([1]CatGlob!$D:$D,MATCH($M334,[1]CatGlob!$C:$C,0))</f>
        <v>RFI</v>
      </c>
      <c r="U334" s="403" t="s">
        <v>1293</v>
      </c>
      <c r="V334" s="404" t="str">
        <f>INDEX([1]CatGlob!$F:$F,MATCH($M334,[1]CatGlob!$C:$C,0))</f>
        <v>RFI</v>
      </c>
      <c r="W334" s="405"/>
      <c r="X334" s="406">
        <v>0</v>
      </c>
      <c r="Y334" s="407">
        <v>0</v>
      </c>
      <c r="Z334" s="408">
        <v>0</v>
      </c>
      <c r="AA334" s="407">
        <v>0</v>
      </c>
      <c r="AB334" s="408">
        <v>0</v>
      </c>
      <c r="AC334" s="407">
        <v>0</v>
      </c>
      <c r="AD334" s="408">
        <v>0</v>
      </c>
      <c r="AE334" s="407">
        <v>0</v>
      </c>
      <c r="AF334" s="408">
        <v>0</v>
      </c>
      <c r="AG334" s="407">
        <v>0</v>
      </c>
      <c r="AI334" s="406">
        <v>0</v>
      </c>
      <c r="AJ334" s="407">
        <v>0</v>
      </c>
      <c r="AK334" s="408">
        <v>0</v>
      </c>
      <c r="AL334" s="407">
        <v>0</v>
      </c>
      <c r="AM334" s="408">
        <v>0</v>
      </c>
      <c r="AN334" s="407">
        <v>0</v>
      </c>
      <c r="AO334" s="408">
        <v>0</v>
      </c>
      <c r="AP334" s="407">
        <v>0</v>
      </c>
      <c r="AQ334" s="408">
        <v>0</v>
      </c>
      <c r="AR334" s="407">
        <v>0</v>
      </c>
      <c r="AT334" s="406">
        <v>0</v>
      </c>
      <c r="AU334" s="407">
        <v>0</v>
      </c>
      <c r="AV334" s="408">
        <v>0</v>
      </c>
      <c r="AW334" s="407">
        <v>0</v>
      </c>
      <c r="AX334" s="408">
        <v>0</v>
      </c>
      <c r="AY334" s="407">
        <v>0</v>
      </c>
      <c r="AZ334" s="408">
        <v>0</v>
      </c>
      <c r="BA334" s="407">
        <v>0</v>
      </c>
      <c r="BB334" s="408">
        <v>0</v>
      </c>
      <c r="BC334" s="407">
        <v>0</v>
      </c>
    </row>
    <row r="335" spans="1:55" x14ac:dyDescent="0.35">
      <c r="A335" s="385" t="str" cm="1">
        <f t="array" ref="A335">IFERROR(_xlfn.IFS(AND(F335="Renta Variable",O335=1),IFERROR(MATCH(B335,[1]RV_Det!C:C,0),"Rev"),AND(J335="Corporativa",O335=1,I335="EM"),IFERROR(MATCH(B335,[1]RF_Corps!B:B,0),"Rev"),AND(F335="Alternativos",O335=1),IFERROR(MATCH(B335,[1]Rep4!C:C,0),"Rev")),"")</f>
        <v/>
      </c>
      <c r="B335" s="394" t="s">
        <v>1447</v>
      </c>
      <c r="C335" s="409" t="s">
        <v>1448</v>
      </c>
      <c r="D335" s="395" t="s">
        <v>1365</v>
      </c>
      <c r="E335" s="396" t="str">
        <f>IF(B335="","",INDEX([1]CatGlob!$S:$S,IFERROR(MATCH(MID(B335,7,1),[1]CatGlob!$R:$R,0),MATCH(MID(B335,1,2),[1]CatGlob!$R:$R,0))))</f>
        <v>DOL</v>
      </c>
      <c r="F335" s="397" t="s">
        <v>442</v>
      </c>
      <c r="G335" s="398" t="s">
        <v>610</v>
      </c>
      <c r="H335" s="399" t="s">
        <v>229</v>
      </c>
      <c r="I335" s="399" t="s">
        <v>328</v>
      </c>
      <c r="J335" s="399" t="s">
        <v>267</v>
      </c>
      <c r="K335" s="396" t="s">
        <v>48</v>
      </c>
      <c r="L335" s="400" t="str">
        <f>IF(ISERROR(MATCH(M335,M$10:M334,0)),M335,"")</f>
        <v/>
      </c>
      <c r="M335" s="401" t="str">
        <f>IF(B335="","",IF(ISERROR(MATCH(F335&amp;"_"&amp;G335&amp;"_"&amp;H335&amp;"_"&amp;I335&amp;"_"&amp;J335&amp;IF(K335="","","_"&amp;K335),[1]CatGlob!$B:$B,0)),F335&amp;"_"&amp;G335&amp;"_"&amp;H335&amp;"_"&amp;I335&amp;"_"&amp;J335&amp;IF(K335="","","_"&amp;K335),INDEX([1]CatGlob!$C:$C,MATCH(F335&amp;"_"&amp;G335&amp;"_"&amp;H335&amp;"_"&amp;I335&amp;"_"&amp;J335&amp;IF(K335="","","_"&amp;K335),[1]CatGlob!$B:$B,0))))</f>
        <v>HCD_INT_DM_GOB_US</v>
      </c>
      <c r="N335" s="402" t="str">
        <f t="shared" si="13"/>
        <v/>
      </c>
      <c r="O335" s="402" t="str">
        <f t="shared" si="12"/>
        <v/>
      </c>
      <c r="P335" s="401" t="str">
        <f>IF(LEN(B335)&gt;8,INDEX([1]CatGlob!$X:$X,MATCH(M335,[1]CatGlob!$W:$W,0)),"")</f>
        <v>DMS</v>
      </c>
      <c r="Q335" s="403" t="str">
        <f>INDEX([1]CatGlob!P:P,MATCH(M335,[1]CatGlob!O:O,0))</f>
        <v>RFIG</v>
      </c>
      <c r="R335" s="403" t="s">
        <v>601</v>
      </c>
      <c r="S335" s="403" t="s">
        <v>601</v>
      </c>
      <c r="T335" s="403" t="str">
        <f>INDEX([1]CatGlob!$D:$D,MATCH($M335,[1]CatGlob!$C:$C,0))</f>
        <v>RFI</v>
      </c>
      <c r="U335" s="403" t="s">
        <v>1293</v>
      </c>
      <c r="V335" s="404" t="str">
        <f>INDEX([1]CatGlob!$F:$F,MATCH($M335,[1]CatGlob!$C:$C,0))</f>
        <v>RFI</v>
      </c>
      <c r="W335" s="405"/>
      <c r="X335" s="406">
        <v>0</v>
      </c>
      <c r="Y335" s="407">
        <v>0</v>
      </c>
      <c r="Z335" s="408">
        <v>0</v>
      </c>
      <c r="AA335" s="407">
        <v>0</v>
      </c>
      <c r="AB335" s="408">
        <v>0</v>
      </c>
      <c r="AC335" s="407">
        <v>0</v>
      </c>
      <c r="AD335" s="408">
        <v>0</v>
      </c>
      <c r="AE335" s="407">
        <v>0</v>
      </c>
      <c r="AF335" s="408">
        <v>0</v>
      </c>
      <c r="AG335" s="407">
        <v>0</v>
      </c>
      <c r="AI335" s="406">
        <v>0</v>
      </c>
      <c r="AJ335" s="407">
        <v>0</v>
      </c>
      <c r="AK335" s="408">
        <v>0</v>
      </c>
      <c r="AL335" s="407">
        <v>0</v>
      </c>
      <c r="AM335" s="408">
        <v>0</v>
      </c>
      <c r="AN335" s="407">
        <v>0</v>
      </c>
      <c r="AO335" s="408">
        <v>0</v>
      </c>
      <c r="AP335" s="407">
        <v>0</v>
      </c>
      <c r="AQ335" s="408">
        <v>0</v>
      </c>
      <c r="AR335" s="407">
        <v>0</v>
      </c>
      <c r="AT335" s="406">
        <v>0</v>
      </c>
      <c r="AU335" s="407">
        <v>0</v>
      </c>
      <c r="AV335" s="408">
        <v>0</v>
      </c>
      <c r="AW335" s="407">
        <v>0</v>
      </c>
      <c r="AX335" s="408">
        <v>0</v>
      </c>
      <c r="AY335" s="407">
        <v>0</v>
      </c>
      <c r="AZ335" s="408">
        <v>0</v>
      </c>
      <c r="BA335" s="407">
        <v>0</v>
      </c>
      <c r="BB335" s="408">
        <v>0</v>
      </c>
      <c r="BC335" s="407">
        <v>0</v>
      </c>
    </row>
    <row r="336" spans="1:55" x14ac:dyDescent="0.35">
      <c r="A336" s="385" t="str" cm="1">
        <f t="array" ref="A336">IFERROR(_xlfn.IFS(AND(F336="Renta Variable",O336=1),IFERROR(MATCH(B336,[1]RV_Det!C:C,0),"Rev"),AND(J336="Corporativa",O336=1,I336="EM"),IFERROR(MATCH(B336,[1]RF_Corps!B:B,0),"Rev"),AND(F336="Alternativos",O336=1),IFERROR(MATCH(B336,[1]Rep4!C:C,0),"Rev")),"")</f>
        <v/>
      </c>
      <c r="B336" s="394" t="s">
        <v>1449</v>
      </c>
      <c r="C336" s="409" t="s">
        <v>1450</v>
      </c>
      <c r="D336" s="395" t="s">
        <v>1365</v>
      </c>
      <c r="E336" s="396" t="str">
        <f>IF(B336="","",INDEX([1]CatGlob!$S:$S,IFERROR(MATCH(MID(B336,7,1),[1]CatGlob!$R:$R,0),MATCH(MID(B336,1,2),[1]CatGlob!$R:$R,0))))</f>
        <v>DOL</v>
      </c>
      <c r="F336" s="397" t="s">
        <v>442</v>
      </c>
      <c r="G336" s="398" t="s">
        <v>610</v>
      </c>
      <c r="H336" s="399" t="s">
        <v>229</v>
      </c>
      <c r="I336" s="399" t="s">
        <v>328</v>
      </c>
      <c r="J336" s="399" t="s">
        <v>267</v>
      </c>
      <c r="K336" s="396" t="s">
        <v>48</v>
      </c>
      <c r="L336" s="400" t="str">
        <f>IF(ISERROR(MATCH(M336,M$10:M335,0)),M336,"")</f>
        <v/>
      </c>
      <c r="M336" s="401" t="str">
        <f>IF(B336="","",IF(ISERROR(MATCH(F336&amp;"_"&amp;G336&amp;"_"&amp;H336&amp;"_"&amp;I336&amp;"_"&amp;J336&amp;IF(K336="","","_"&amp;K336),[1]CatGlob!$B:$B,0)),F336&amp;"_"&amp;G336&amp;"_"&amp;H336&amp;"_"&amp;I336&amp;"_"&amp;J336&amp;IF(K336="","","_"&amp;K336),INDEX([1]CatGlob!$C:$C,MATCH(F336&amp;"_"&amp;G336&amp;"_"&amp;H336&amp;"_"&amp;I336&amp;"_"&amp;J336&amp;IF(K336="","","_"&amp;K336),[1]CatGlob!$B:$B,0))))</f>
        <v>HCD_INT_DM_GOB_US</v>
      </c>
      <c r="N336" s="402" t="str">
        <f t="shared" si="13"/>
        <v/>
      </c>
      <c r="O336" s="402" t="str">
        <f t="shared" si="12"/>
        <v/>
      </c>
      <c r="P336" s="401" t="str">
        <f>IF(LEN(B336)&gt;8,INDEX([1]CatGlob!$X:$X,MATCH(M336,[1]CatGlob!$W:$W,0)),"")</f>
        <v>DMS</v>
      </c>
      <c r="Q336" s="403" t="str">
        <f>INDEX([1]CatGlob!P:P,MATCH(M336,[1]CatGlob!O:O,0))</f>
        <v>RFIG</v>
      </c>
      <c r="R336" s="403" t="s">
        <v>601</v>
      </c>
      <c r="S336" s="403" t="s">
        <v>601</v>
      </c>
      <c r="T336" s="403" t="str">
        <f>INDEX([1]CatGlob!$D:$D,MATCH($M336,[1]CatGlob!$C:$C,0))</f>
        <v>RFI</v>
      </c>
      <c r="U336" s="403" t="s">
        <v>1293</v>
      </c>
      <c r="V336" s="404" t="str">
        <f>INDEX([1]CatGlob!$F:$F,MATCH($M336,[1]CatGlob!$C:$C,0))</f>
        <v>RFI</v>
      </c>
      <c r="W336" s="405"/>
      <c r="X336" s="406">
        <v>0</v>
      </c>
      <c r="Y336" s="407">
        <v>0</v>
      </c>
      <c r="Z336" s="408">
        <v>0</v>
      </c>
      <c r="AA336" s="407">
        <v>0</v>
      </c>
      <c r="AB336" s="408">
        <v>0</v>
      </c>
      <c r="AC336" s="407">
        <v>0</v>
      </c>
      <c r="AD336" s="408">
        <v>0</v>
      </c>
      <c r="AE336" s="407">
        <v>0</v>
      </c>
      <c r="AF336" s="408">
        <v>0</v>
      </c>
      <c r="AG336" s="407">
        <v>0</v>
      </c>
      <c r="AI336" s="406">
        <v>0</v>
      </c>
      <c r="AJ336" s="407">
        <v>0</v>
      </c>
      <c r="AK336" s="408">
        <v>0</v>
      </c>
      <c r="AL336" s="407">
        <v>0</v>
      </c>
      <c r="AM336" s="408">
        <v>0</v>
      </c>
      <c r="AN336" s="407">
        <v>0</v>
      </c>
      <c r="AO336" s="408">
        <v>0</v>
      </c>
      <c r="AP336" s="407">
        <v>0</v>
      </c>
      <c r="AQ336" s="408">
        <v>0</v>
      </c>
      <c r="AR336" s="407">
        <v>0</v>
      </c>
      <c r="AT336" s="406">
        <v>0</v>
      </c>
      <c r="AU336" s="407">
        <v>0</v>
      </c>
      <c r="AV336" s="408">
        <v>0</v>
      </c>
      <c r="AW336" s="407">
        <v>0</v>
      </c>
      <c r="AX336" s="408">
        <v>0</v>
      </c>
      <c r="AY336" s="407">
        <v>0</v>
      </c>
      <c r="AZ336" s="408">
        <v>0</v>
      </c>
      <c r="BA336" s="407">
        <v>0</v>
      </c>
      <c r="BB336" s="408">
        <v>0</v>
      </c>
      <c r="BC336" s="407">
        <v>0</v>
      </c>
    </row>
    <row r="337" spans="1:55" x14ac:dyDescent="0.35">
      <c r="A337" s="385" t="str" cm="1">
        <f t="array" ref="A337">IFERROR(_xlfn.IFS(AND(F337="Renta Variable",O337=1),IFERROR(MATCH(B337,[1]RV_Det!C:C,0),"Rev"),AND(J337="Corporativa",O337=1,I337="EM"),IFERROR(MATCH(B337,[1]RF_Corps!B:B,0),"Rev"),AND(F337="Alternativos",O337=1),IFERROR(MATCH(B337,[1]Rep4!C:C,0),"Rev")),"")</f>
        <v/>
      </c>
      <c r="B337" s="394" t="s">
        <v>1451</v>
      </c>
      <c r="C337" s="409" t="s">
        <v>1452</v>
      </c>
      <c r="D337" s="395" t="s">
        <v>1365</v>
      </c>
      <c r="E337" s="396" t="str">
        <f>IF(B337="","",INDEX([1]CatGlob!$S:$S,IFERROR(MATCH(MID(B337,7,1),[1]CatGlob!$R:$R,0),MATCH(MID(B337,1,2),[1]CatGlob!$R:$R,0))))</f>
        <v>DOL</v>
      </c>
      <c r="F337" s="397" t="s">
        <v>442</v>
      </c>
      <c r="G337" s="398" t="s">
        <v>610</v>
      </c>
      <c r="H337" s="399" t="s">
        <v>229</v>
      </c>
      <c r="I337" s="399" t="s">
        <v>328</v>
      </c>
      <c r="J337" s="399" t="s">
        <v>267</v>
      </c>
      <c r="K337" s="396" t="s">
        <v>48</v>
      </c>
      <c r="L337" s="400" t="str">
        <f>IF(ISERROR(MATCH(M337,M$10:M336,0)),M337,"")</f>
        <v/>
      </c>
      <c r="M337" s="401" t="str">
        <f>IF(B337="","",IF(ISERROR(MATCH(F337&amp;"_"&amp;G337&amp;"_"&amp;H337&amp;"_"&amp;I337&amp;"_"&amp;J337&amp;IF(K337="","","_"&amp;K337),[1]CatGlob!$B:$B,0)),F337&amp;"_"&amp;G337&amp;"_"&amp;H337&amp;"_"&amp;I337&amp;"_"&amp;J337&amp;IF(K337="","","_"&amp;K337),INDEX([1]CatGlob!$C:$C,MATCH(F337&amp;"_"&amp;G337&amp;"_"&amp;H337&amp;"_"&amp;I337&amp;"_"&amp;J337&amp;IF(K337="","","_"&amp;K337),[1]CatGlob!$B:$B,0))))</f>
        <v>HCD_INT_DM_GOB_US</v>
      </c>
      <c r="N337" s="402" t="str">
        <f t="shared" si="13"/>
        <v/>
      </c>
      <c r="O337" s="402" t="str">
        <f t="shared" si="12"/>
        <v/>
      </c>
      <c r="P337" s="401" t="str">
        <f>IF(LEN(B337)&gt;8,INDEX([1]CatGlob!$X:$X,MATCH(M337,[1]CatGlob!$W:$W,0)),"")</f>
        <v>DMS</v>
      </c>
      <c r="Q337" s="403" t="str">
        <f>INDEX([1]CatGlob!P:P,MATCH(M337,[1]CatGlob!O:O,0))</f>
        <v>RFIG</v>
      </c>
      <c r="R337" s="403" t="s">
        <v>601</v>
      </c>
      <c r="S337" s="403" t="s">
        <v>601</v>
      </c>
      <c r="T337" s="403" t="str">
        <f>INDEX([1]CatGlob!$D:$D,MATCH($M337,[1]CatGlob!$C:$C,0))</f>
        <v>RFI</v>
      </c>
      <c r="U337" s="403" t="s">
        <v>1293</v>
      </c>
      <c r="V337" s="404" t="str">
        <f>INDEX([1]CatGlob!$F:$F,MATCH($M337,[1]CatGlob!$C:$C,0))</f>
        <v>RFI</v>
      </c>
      <c r="W337" s="405"/>
      <c r="X337" s="406">
        <v>0</v>
      </c>
      <c r="Y337" s="407">
        <v>0</v>
      </c>
      <c r="Z337" s="408">
        <v>0</v>
      </c>
      <c r="AA337" s="407">
        <v>0</v>
      </c>
      <c r="AB337" s="408">
        <v>0</v>
      </c>
      <c r="AC337" s="407">
        <v>0</v>
      </c>
      <c r="AD337" s="408">
        <v>0</v>
      </c>
      <c r="AE337" s="407">
        <v>0</v>
      </c>
      <c r="AF337" s="408">
        <v>0</v>
      </c>
      <c r="AG337" s="407">
        <v>0</v>
      </c>
      <c r="AI337" s="406">
        <v>0</v>
      </c>
      <c r="AJ337" s="407">
        <v>0</v>
      </c>
      <c r="AK337" s="408">
        <v>0</v>
      </c>
      <c r="AL337" s="407">
        <v>0</v>
      </c>
      <c r="AM337" s="408">
        <v>0</v>
      </c>
      <c r="AN337" s="407">
        <v>0</v>
      </c>
      <c r="AO337" s="408">
        <v>0</v>
      </c>
      <c r="AP337" s="407">
        <v>0</v>
      </c>
      <c r="AQ337" s="408">
        <v>0</v>
      </c>
      <c r="AR337" s="407">
        <v>0</v>
      </c>
      <c r="AT337" s="406">
        <v>0</v>
      </c>
      <c r="AU337" s="407">
        <v>0</v>
      </c>
      <c r="AV337" s="408">
        <v>0</v>
      </c>
      <c r="AW337" s="407">
        <v>0</v>
      </c>
      <c r="AX337" s="408">
        <v>0</v>
      </c>
      <c r="AY337" s="407">
        <v>0</v>
      </c>
      <c r="AZ337" s="408">
        <v>0</v>
      </c>
      <c r="BA337" s="407">
        <v>0</v>
      </c>
      <c r="BB337" s="408">
        <v>0</v>
      </c>
      <c r="BC337" s="407">
        <v>0</v>
      </c>
    </row>
    <row r="338" spans="1:55" x14ac:dyDescent="0.35">
      <c r="A338" s="385" t="str" cm="1">
        <f t="array" ref="A338">IFERROR(_xlfn.IFS(AND(F338="Renta Variable",O338=1),IFERROR(MATCH(B338,[1]RV_Det!C:C,0),"Rev"),AND(J338="Corporativa",O338=1,I338="EM"),IFERROR(MATCH(B338,[1]RF_Corps!B:B,0),"Rev"),AND(F338="Alternativos",O338=1),IFERROR(MATCH(B338,[1]Rep4!C:C,0),"Rev")),"")</f>
        <v/>
      </c>
      <c r="B338" s="394" t="s">
        <v>1453</v>
      </c>
      <c r="C338" s="409" t="s">
        <v>1454</v>
      </c>
      <c r="D338" s="395" t="s">
        <v>1365</v>
      </c>
      <c r="E338" s="396" t="str">
        <f>IF(B338="","",INDEX([1]CatGlob!$S:$S,IFERROR(MATCH(MID(B338,7,1),[1]CatGlob!$R:$R,0),MATCH(MID(B338,1,2),[1]CatGlob!$R:$R,0))))</f>
        <v>DOL</v>
      </c>
      <c r="F338" s="397" t="s">
        <v>442</v>
      </c>
      <c r="G338" s="398" t="s">
        <v>610</v>
      </c>
      <c r="H338" s="399" t="s">
        <v>229</v>
      </c>
      <c r="I338" s="399" t="s">
        <v>328</v>
      </c>
      <c r="J338" s="399" t="s">
        <v>267</v>
      </c>
      <c r="K338" s="396" t="s">
        <v>48</v>
      </c>
      <c r="L338" s="400" t="str">
        <f>IF(ISERROR(MATCH(M338,M$10:M337,0)),M338,"")</f>
        <v/>
      </c>
      <c r="M338" s="401" t="str">
        <f>IF(B338="","",IF(ISERROR(MATCH(F338&amp;"_"&amp;G338&amp;"_"&amp;H338&amp;"_"&amp;I338&amp;"_"&amp;J338&amp;IF(K338="","","_"&amp;K338),[1]CatGlob!$B:$B,0)),F338&amp;"_"&amp;G338&amp;"_"&amp;H338&amp;"_"&amp;I338&amp;"_"&amp;J338&amp;IF(K338="","","_"&amp;K338),INDEX([1]CatGlob!$C:$C,MATCH(F338&amp;"_"&amp;G338&amp;"_"&amp;H338&amp;"_"&amp;I338&amp;"_"&amp;J338&amp;IF(K338="","","_"&amp;K338),[1]CatGlob!$B:$B,0))))</f>
        <v>HCD_INT_DM_GOB_US</v>
      </c>
      <c r="N338" s="402" t="str">
        <f t="shared" si="13"/>
        <v/>
      </c>
      <c r="O338" s="402" t="str">
        <f t="shared" si="12"/>
        <v/>
      </c>
      <c r="P338" s="401" t="str">
        <f>IF(LEN(B338)&gt;8,INDEX([1]CatGlob!$X:$X,MATCH(M338,[1]CatGlob!$W:$W,0)),"")</f>
        <v>DMS</v>
      </c>
      <c r="Q338" s="403" t="str">
        <f>INDEX([1]CatGlob!P:P,MATCH(M338,[1]CatGlob!O:O,0))</f>
        <v>RFIG</v>
      </c>
      <c r="R338" s="403" t="s">
        <v>601</v>
      </c>
      <c r="S338" s="403" t="s">
        <v>601</v>
      </c>
      <c r="T338" s="403" t="str">
        <f>INDEX([1]CatGlob!$D:$D,MATCH($M338,[1]CatGlob!$C:$C,0))</f>
        <v>RFI</v>
      </c>
      <c r="U338" s="403" t="s">
        <v>1293</v>
      </c>
      <c r="V338" s="404" t="str">
        <f>INDEX([1]CatGlob!$F:$F,MATCH($M338,[1]CatGlob!$C:$C,0))</f>
        <v>RFI</v>
      </c>
      <c r="W338" s="405"/>
      <c r="X338" s="406">
        <v>0</v>
      </c>
      <c r="Y338" s="407">
        <v>0</v>
      </c>
      <c r="Z338" s="408">
        <v>0</v>
      </c>
      <c r="AA338" s="407">
        <v>0</v>
      </c>
      <c r="AB338" s="408">
        <v>0</v>
      </c>
      <c r="AC338" s="407">
        <v>0</v>
      </c>
      <c r="AD338" s="408">
        <v>0</v>
      </c>
      <c r="AE338" s="407">
        <v>0</v>
      </c>
      <c r="AF338" s="408">
        <v>0</v>
      </c>
      <c r="AG338" s="407">
        <v>0</v>
      </c>
      <c r="AI338" s="406">
        <v>0</v>
      </c>
      <c r="AJ338" s="407">
        <v>0</v>
      </c>
      <c r="AK338" s="408">
        <v>0</v>
      </c>
      <c r="AL338" s="407">
        <v>0</v>
      </c>
      <c r="AM338" s="408">
        <v>0</v>
      </c>
      <c r="AN338" s="407">
        <v>0</v>
      </c>
      <c r="AO338" s="408">
        <v>0</v>
      </c>
      <c r="AP338" s="407">
        <v>0</v>
      </c>
      <c r="AQ338" s="408">
        <v>0</v>
      </c>
      <c r="AR338" s="407">
        <v>0</v>
      </c>
      <c r="AT338" s="406">
        <v>0</v>
      </c>
      <c r="AU338" s="407">
        <v>0</v>
      </c>
      <c r="AV338" s="408">
        <v>0</v>
      </c>
      <c r="AW338" s="407">
        <v>0</v>
      </c>
      <c r="AX338" s="408">
        <v>0</v>
      </c>
      <c r="AY338" s="407">
        <v>0</v>
      </c>
      <c r="AZ338" s="408">
        <v>0</v>
      </c>
      <c r="BA338" s="407">
        <v>0</v>
      </c>
      <c r="BB338" s="408">
        <v>0</v>
      </c>
      <c r="BC338" s="407">
        <v>0</v>
      </c>
    </row>
    <row r="339" spans="1:55" x14ac:dyDescent="0.35">
      <c r="A339" s="385" t="str" cm="1">
        <f t="array" ref="A339">IFERROR(_xlfn.IFS(AND(F339="Renta Variable",O339=1),IFERROR(MATCH(B339,[1]RV_Det!C:C,0),"Rev"),AND(J339="Corporativa",O339=1,I339="EM"),IFERROR(MATCH(B339,[1]RF_Corps!B:B,0),"Rev"),AND(F339="Alternativos",O339=1),IFERROR(MATCH(B339,[1]Rep4!C:C,0),"Rev")),"")</f>
        <v/>
      </c>
      <c r="B339" s="394" t="s">
        <v>1455</v>
      </c>
      <c r="C339" s="409" t="s">
        <v>1431</v>
      </c>
      <c r="D339" s="395" t="s">
        <v>1365</v>
      </c>
      <c r="E339" s="396" t="str">
        <f>IF(B339="","",INDEX([1]CatGlob!$S:$S,IFERROR(MATCH(MID(B339,7,1),[1]CatGlob!$R:$R,0),MATCH(MID(B339,1,2),[1]CatGlob!$R:$R,0))))</f>
        <v>DOL</v>
      </c>
      <c r="F339" s="397" t="s">
        <v>442</v>
      </c>
      <c r="G339" s="398" t="s">
        <v>610</v>
      </c>
      <c r="H339" s="399" t="s">
        <v>229</v>
      </c>
      <c r="I339" s="399" t="s">
        <v>328</v>
      </c>
      <c r="J339" s="399" t="s">
        <v>267</v>
      </c>
      <c r="K339" s="396" t="s">
        <v>48</v>
      </c>
      <c r="L339" s="400" t="str">
        <f>IF(ISERROR(MATCH(M339,M$10:M338,0)),M339,"")</f>
        <v/>
      </c>
      <c r="M339" s="401" t="str">
        <f>IF(B339="","",IF(ISERROR(MATCH(F339&amp;"_"&amp;G339&amp;"_"&amp;H339&amp;"_"&amp;I339&amp;"_"&amp;J339&amp;IF(K339="","","_"&amp;K339),[1]CatGlob!$B:$B,0)),F339&amp;"_"&amp;G339&amp;"_"&amp;H339&amp;"_"&amp;I339&amp;"_"&amp;J339&amp;IF(K339="","","_"&amp;K339),INDEX([1]CatGlob!$C:$C,MATCH(F339&amp;"_"&amp;G339&amp;"_"&amp;H339&amp;"_"&amp;I339&amp;"_"&amp;J339&amp;IF(K339="","","_"&amp;K339),[1]CatGlob!$B:$B,0))))</f>
        <v>HCD_INT_DM_GOB_US</v>
      </c>
      <c r="N339" s="402" t="str">
        <f t="shared" si="13"/>
        <v/>
      </c>
      <c r="O339" s="402" t="str">
        <f t="shared" si="12"/>
        <v/>
      </c>
      <c r="P339" s="401" t="str">
        <f>IF(LEN(B339)&gt;8,INDEX([1]CatGlob!$X:$X,MATCH(M339,[1]CatGlob!$W:$W,0)),"")</f>
        <v>DMS</v>
      </c>
      <c r="Q339" s="403" t="str">
        <f>INDEX([1]CatGlob!P:P,MATCH(M339,[1]CatGlob!O:O,0))</f>
        <v>RFIG</v>
      </c>
      <c r="R339" s="403" t="s">
        <v>601</v>
      </c>
      <c r="S339" s="403" t="s">
        <v>601</v>
      </c>
      <c r="T339" s="403" t="str">
        <f>INDEX([1]CatGlob!$D:$D,MATCH($M339,[1]CatGlob!$C:$C,0))</f>
        <v>RFI</v>
      </c>
      <c r="U339" s="403" t="s">
        <v>1293</v>
      </c>
      <c r="V339" s="404" t="str">
        <f>INDEX([1]CatGlob!$F:$F,MATCH($M339,[1]CatGlob!$C:$C,0))</f>
        <v>RFI</v>
      </c>
      <c r="W339" s="405"/>
      <c r="X339" s="406">
        <v>0</v>
      </c>
      <c r="Y339" s="407">
        <v>0</v>
      </c>
      <c r="Z339" s="408">
        <v>0</v>
      </c>
      <c r="AA339" s="407">
        <v>0</v>
      </c>
      <c r="AB339" s="408">
        <v>0</v>
      </c>
      <c r="AC339" s="407">
        <v>0</v>
      </c>
      <c r="AD339" s="408">
        <v>0</v>
      </c>
      <c r="AE339" s="407">
        <v>0</v>
      </c>
      <c r="AF339" s="408">
        <v>0</v>
      </c>
      <c r="AG339" s="407">
        <v>0</v>
      </c>
      <c r="AI339" s="406">
        <v>0</v>
      </c>
      <c r="AJ339" s="407">
        <v>0</v>
      </c>
      <c r="AK339" s="408">
        <v>0</v>
      </c>
      <c r="AL339" s="407">
        <v>0</v>
      </c>
      <c r="AM339" s="408">
        <v>0</v>
      </c>
      <c r="AN339" s="407">
        <v>0</v>
      </c>
      <c r="AO339" s="408">
        <v>0</v>
      </c>
      <c r="AP339" s="407">
        <v>0</v>
      </c>
      <c r="AQ339" s="408">
        <v>0</v>
      </c>
      <c r="AR339" s="407">
        <v>0</v>
      </c>
      <c r="AT339" s="406">
        <v>0</v>
      </c>
      <c r="AU339" s="407">
        <v>0</v>
      </c>
      <c r="AV339" s="408">
        <v>0</v>
      </c>
      <c r="AW339" s="407">
        <v>0</v>
      </c>
      <c r="AX339" s="408">
        <v>0</v>
      </c>
      <c r="AY339" s="407">
        <v>0</v>
      </c>
      <c r="AZ339" s="408">
        <v>0</v>
      </c>
      <c r="BA339" s="407">
        <v>0</v>
      </c>
      <c r="BB339" s="408">
        <v>0</v>
      </c>
      <c r="BC339" s="407">
        <v>0</v>
      </c>
    </row>
    <row r="340" spans="1:55" x14ac:dyDescent="0.35">
      <c r="A340" s="385" t="str" cm="1">
        <f t="array" ref="A340">IFERROR(_xlfn.IFS(AND(F340="Renta Variable",O340=1),IFERROR(MATCH(B340,[1]RV_Det!C:C,0),"Rev"),AND(J340="Corporativa",O340=1,I340="EM"),IFERROR(MATCH(B340,[1]RF_Corps!B:B,0),"Rev"),AND(F340="Alternativos",O340=1),IFERROR(MATCH(B340,[1]Rep4!C:C,0),"Rev")),"")</f>
        <v/>
      </c>
      <c r="B340" s="394" t="s">
        <v>1456</v>
      </c>
      <c r="C340" s="409" t="s">
        <v>1457</v>
      </c>
      <c r="D340" s="395" t="s">
        <v>1365</v>
      </c>
      <c r="E340" s="396" t="str">
        <f>IF(B340="","",INDEX([1]CatGlob!$S:$S,IFERROR(MATCH(MID(B340,7,1),[1]CatGlob!$R:$R,0),MATCH(MID(B340,1,2),[1]CatGlob!$R:$R,0))))</f>
        <v>DOL</v>
      </c>
      <c r="F340" s="397" t="s">
        <v>442</v>
      </c>
      <c r="G340" s="398" t="s">
        <v>610</v>
      </c>
      <c r="H340" s="399" t="s">
        <v>229</v>
      </c>
      <c r="I340" s="399" t="s">
        <v>328</v>
      </c>
      <c r="J340" s="399" t="s">
        <v>267</v>
      </c>
      <c r="K340" s="396" t="s">
        <v>48</v>
      </c>
      <c r="L340" s="400" t="str">
        <f>IF(ISERROR(MATCH(M340,M$10:M339,0)),M340,"")</f>
        <v/>
      </c>
      <c r="M340" s="401" t="str">
        <f>IF(B340="","",IF(ISERROR(MATCH(F340&amp;"_"&amp;G340&amp;"_"&amp;H340&amp;"_"&amp;I340&amp;"_"&amp;J340&amp;IF(K340="","","_"&amp;K340),[1]CatGlob!$B:$B,0)),F340&amp;"_"&amp;G340&amp;"_"&amp;H340&amp;"_"&amp;I340&amp;"_"&amp;J340&amp;IF(K340="","","_"&amp;K340),INDEX([1]CatGlob!$C:$C,MATCH(F340&amp;"_"&amp;G340&amp;"_"&amp;H340&amp;"_"&amp;I340&amp;"_"&amp;J340&amp;IF(K340="","","_"&amp;K340),[1]CatGlob!$B:$B,0))))</f>
        <v>HCD_INT_DM_GOB_US</v>
      </c>
      <c r="N340" s="402" t="str">
        <f t="shared" si="13"/>
        <v/>
      </c>
      <c r="O340" s="402" t="str">
        <f t="shared" si="12"/>
        <v/>
      </c>
      <c r="P340" s="401" t="str">
        <f>IF(LEN(B340)&gt;8,INDEX([1]CatGlob!$X:$X,MATCH(M340,[1]CatGlob!$W:$W,0)),"")</f>
        <v>DMS</v>
      </c>
      <c r="Q340" s="403" t="str">
        <f>INDEX([1]CatGlob!P:P,MATCH(M340,[1]CatGlob!O:O,0))</f>
        <v>RFIG</v>
      </c>
      <c r="R340" s="403" t="s">
        <v>601</v>
      </c>
      <c r="S340" s="403" t="s">
        <v>601</v>
      </c>
      <c r="T340" s="403" t="str">
        <f>INDEX([1]CatGlob!$D:$D,MATCH($M340,[1]CatGlob!$C:$C,0))</f>
        <v>RFI</v>
      </c>
      <c r="U340" s="403" t="s">
        <v>1293</v>
      </c>
      <c r="V340" s="404" t="str">
        <f>INDEX([1]CatGlob!$F:$F,MATCH($M340,[1]CatGlob!$C:$C,0))</f>
        <v>RFI</v>
      </c>
      <c r="W340" s="405"/>
      <c r="X340" s="406">
        <v>0</v>
      </c>
      <c r="Y340" s="407">
        <v>0</v>
      </c>
      <c r="Z340" s="408">
        <v>0</v>
      </c>
      <c r="AA340" s="407">
        <v>0</v>
      </c>
      <c r="AB340" s="408">
        <v>0</v>
      </c>
      <c r="AC340" s="407">
        <v>0</v>
      </c>
      <c r="AD340" s="408">
        <v>0</v>
      </c>
      <c r="AE340" s="407">
        <v>0</v>
      </c>
      <c r="AF340" s="408">
        <v>0</v>
      </c>
      <c r="AG340" s="407">
        <v>0</v>
      </c>
      <c r="AI340" s="406">
        <v>0</v>
      </c>
      <c r="AJ340" s="407">
        <v>0</v>
      </c>
      <c r="AK340" s="408">
        <v>0</v>
      </c>
      <c r="AL340" s="407">
        <v>0</v>
      </c>
      <c r="AM340" s="408">
        <v>0</v>
      </c>
      <c r="AN340" s="407">
        <v>0</v>
      </c>
      <c r="AO340" s="408">
        <v>0</v>
      </c>
      <c r="AP340" s="407">
        <v>0</v>
      </c>
      <c r="AQ340" s="408">
        <v>0</v>
      </c>
      <c r="AR340" s="407">
        <v>0</v>
      </c>
      <c r="AT340" s="406">
        <v>0</v>
      </c>
      <c r="AU340" s="407">
        <v>0</v>
      </c>
      <c r="AV340" s="408">
        <v>0</v>
      </c>
      <c r="AW340" s="407">
        <v>0</v>
      </c>
      <c r="AX340" s="408">
        <v>0</v>
      </c>
      <c r="AY340" s="407">
        <v>0</v>
      </c>
      <c r="AZ340" s="408">
        <v>0</v>
      </c>
      <c r="BA340" s="407">
        <v>0</v>
      </c>
      <c r="BB340" s="408">
        <v>0</v>
      </c>
      <c r="BC340" s="407">
        <v>0</v>
      </c>
    </row>
    <row r="341" spans="1:55" x14ac:dyDescent="0.35">
      <c r="A341" s="385" t="str" cm="1">
        <f t="array" ref="A341">IFERROR(_xlfn.IFS(AND(F341="Renta Variable",O341=1),IFERROR(MATCH(B341,[1]RV_Det!C:C,0),"Rev"),AND(J341="Corporativa",O341=1,I341="EM"),IFERROR(MATCH(B341,[1]RF_Corps!B:B,0),"Rev"),AND(F341="Alternativos",O341=1),IFERROR(MATCH(B341,[1]Rep4!C:C,0),"Rev")),"")</f>
        <v/>
      </c>
      <c r="B341" s="394" t="s">
        <v>1458</v>
      </c>
      <c r="C341" s="409" t="s">
        <v>1459</v>
      </c>
      <c r="D341" s="395" t="s">
        <v>1365</v>
      </c>
      <c r="E341" s="396" t="str">
        <f>IF(B341="","",INDEX([1]CatGlob!$S:$S,IFERROR(MATCH(MID(B341,7,1),[1]CatGlob!$R:$R,0),MATCH(MID(B341,1,2),[1]CatGlob!$R:$R,0))))</f>
        <v>DOL</v>
      </c>
      <c r="F341" s="397" t="s">
        <v>442</v>
      </c>
      <c r="G341" s="398" t="s">
        <v>610</v>
      </c>
      <c r="H341" s="399" t="s">
        <v>229</v>
      </c>
      <c r="I341" s="399" t="s">
        <v>328</v>
      </c>
      <c r="J341" s="399" t="s">
        <v>267</v>
      </c>
      <c r="K341" s="396" t="s">
        <v>48</v>
      </c>
      <c r="L341" s="400" t="str">
        <f>IF(ISERROR(MATCH(M341,M$10:M340,0)),M341,"")</f>
        <v/>
      </c>
      <c r="M341" s="401" t="str">
        <f>IF(B341="","",IF(ISERROR(MATCH(F341&amp;"_"&amp;G341&amp;"_"&amp;H341&amp;"_"&amp;I341&amp;"_"&amp;J341&amp;IF(K341="","","_"&amp;K341),[1]CatGlob!$B:$B,0)),F341&amp;"_"&amp;G341&amp;"_"&amp;H341&amp;"_"&amp;I341&amp;"_"&amp;J341&amp;IF(K341="","","_"&amp;K341),INDEX([1]CatGlob!$C:$C,MATCH(F341&amp;"_"&amp;G341&amp;"_"&amp;H341&amp;"_"&amp;I341&amp;"_"&amp;J341&amp;IF(K341="","","_"&amp;K341),[1]CatGlob!$B:$B,0))))</f>
        <v>HCD_INT_DM_GOB_US</v>
      </c>
      <c r="N341" s="402" t="str">
        <f t="shared" si="13"/>
        <v/>
      </c>
      <c r="O341" s="402" t="str">
        <f t="shared" si="12"/>
        <v/>
      </c>
      <c r="P341" s="401" t="str">
        <f>IF(LEN(B341)&gt;8,INDEX([1]CatGlob!$X:$X,MATCH(M341,[1]CatGlob!$W:$W,0)),"")</f>
        <v>DMS</v>
      </c>
      <c r="Q341" s="403" t="str">
        <f>INDEX([1]CatGlob!P:P,MATCH(M341,[1]CatGlob!O:O,0))</f>
        <v>RFIG</v>
      </c>
      <c r="R341" s="403" t="s">
        <v>601</v>
      </c>
      <c r="S341" s="403" t="s">
        <v>601</v>
      </c>
      <c r="T341" s="403" t="str">
        <f>INDEX([1]CatGlob!$D:$D,MATCH($M341,[1]CatGlob!$C:$C,0))</f>
        <v>RFI</v>
      </c>
      <c r="U341" s="403" t="s">
        <v>1293</v>
      </c>
      <c r="V341" s="404" t="str">
        <f>INDEX([1]CatGlob!$F:$F,MATCH($M341,[1]CatGlob!$C:$C,0))</f>
        <v>RFI</v>
      </c>
      <c r="W341" s="405"/>
      <c r="X341" s="406">
        <v>0</v>
      </c>
      <c r="Y341" s="407">
        <v>0</v>
      </c>
      <c r="Z341" s="408">
        <v>0</v>
      </c>
      <c r="AA341" s="407">
        <v>0</v>
      </c>
      <c r="AB341" s="408">
        <v>0</v>
      </c>
      <c r="AC341" s="407">
        <v>0</v>
      </c>
      <c r="AD341" s="408">
        <v>0</v>
      </c>
      <c r="AE341" s="407">
        <v>0</v>
      </c>
      <c r="AF341" s="408">
        <v>0</v>
      </c>
      <c r="AG341" s="407">
        <v>0</v>
      </c>
      <c r="AI341" s="406">
        <v>0</v>
      </c>
      <c r="AJ341" s="407">
        <v>0</v>
      </c>
      <c r="AK341" s="408">
        <v>0</v>
      </c>
      <c r="AL341" s="407">
        <v>0</v>
      </c>
      <c r="AM341" s="408">
        <v>0</v>
      </c>
      <c r="AN341" s="407">
        <v>0</v>
      </c>
      <c r="AO341" s="408">
        <v>0</v>
      </c>
      <c r="AP341" s="407">
        <v>0</v>
      </c>
      <c r="AQ341" s="408">
        <v>0</v>
      </c>
      <c r="AR341" s="407">
        <v>0</v>
      </c>
      <c r="AT341" s="406">
        <v>0</v>
      </c>
      <c r="AU341" s="407">
        <v>0</v>
      </c>
      <c r="AV341" s="408">
        <v>0</v>
      </c>
      <c r="AW341" s="407">
        <v>0</v>
      </c>
      <c r="AX341" s="408">
        <v>0</v>
      </c>
      <c r="AY341" s="407">
        <v>0</v>
      </c>
      <c r="AZ341" s="408">
        <v>0</v>
      </c>
      <c r="BA341" s="407">
        <v>0</v>
      </c>
      <c r="BB341" s="408">
        <v>0</v>
      </c>
      <c r="BC341" s="407">
        <v>0</v>
      </c>
    </row>
    <row r="342" spans="1:55" x14ac:dyDescent="0.35">
      <c r="A342" s="385" t="str" cm="1">
        <f t="array" ref="A342">IFERROR(_xlfn.IFS(AND(F342="Renta Variable",O342=1),IFERROR(MATCH(B342,[1]RV_Det!C:C,0),"Rev"),AND(J342="Corporativa",O342=1,I342="EM"),IFERROR(MATCH(B342,[1]RF_Corps!B:B,0),"Rev"),AND(F342="Alternativos",O342=1),IFERROR(MATCH(B342,[1]Rep4!C:C,0),"Rev")),"")</f>
        <v/>
      </c>
      <c r="B342" s="394" t="s">
        <v>1460</v>
      </c>
      <c r="C342" s="409" t="s">
        <v>1461</v>
      </c>
      <c r="D342" s="395" t="s">
        <v>1365</v>
      </c>
      <c r="E342" s="396" t="str">
        <f>IF(B342="","",INDEX([1]CatGlob!$S:$S,IFERROR(MATCH(MID(B342,7,1),[1]CatGlob!$R:$R,0),MATCH(MID(B342,1,2),[1]CatGlob!$R:$R,0))))</f>
        <v>DOL</v>
      </c>
      <c r="F342" s="397" t="s">
        <v>442</v>
      </c>
      <c r="G342" s="398" t="s">
        <v>610</v>
      </c>
      <c r="H342" s="399" t="s">
        <v>229</v>
      </c>
      <c r="I342" s="399" t="s">
        <v>328</v>
      </c>
      <c r="J342" s="399" t="s">
        <v>267</v>
      </c>
      <c r="K342" s="396" t="s">
        <v>48</v>
      </c>
      <c r="L342" s="400" t="str">
        <f>IF(ISERROR(MATCH(M342,M$10:M341,0)),M342,"")</f>
        <v/>
      </c>
      <c r="M342" s="401" t="str">
        <f>IF(B342="","",IF(ISERROR(MATCH(F342&amp;"_"&amp;G342&amp;"_"&amp;H342&amp;"_"&amp;I342&amp;"_"&amp;J342&amp;IF(K342="","","_"&amp;K342),[1]CatGlob!$B:$B,0)),F342&amp;"_"&amp;G342&amp;"_"&amp;H342&amp;"_"&amp;I342&amp;"_"&amp;J342&amp;IF(K342="","","_"&amp;K342),INDEX([1]CatGlob!$C:$C,MATCH(F342&amp;"_"&amp;G342&amp;"_"&amp;H342&amp;"_"&amp;I342&amp;"_"&amp;J342&amp;IF(K342="","","_"&amp;K342),[1]CatGlob!$B:$B,0))))</f>
        <v>HCD_INT_DM_GOB_US</v>
      </c>
      <c r="N342" s="402" t="str">
        <f t="shared" si="13"/>
        <v/>
      </c>
      <c r="O342" s="402" t="str">
        <f t="shared" si="12"/>
        <v/>
      </c>
      <c r="P342" s="401" t="str">
        <f>IF(LEN(B342)&gt;8,INDEX([1]CatGlob!$X:$X,MATCH(M342,[1]CatGlob!$W:$W,0)),"")</f>
        <v>DMS</v>
      </c>
      <c r="Q342" s="403" t="str">
        <f>INDEX([1]CatGlob!P:P,MATCH(M342,[1]CatGlob!O:O,0))</f>
        <v>RFIG</v>
      </c>
      <c r="R342" s="403" t="s">
        <v>601</v>
      </c>
      <c r="S342" s="403" t="s">
        <v>601</v>
      </c>
      <c r="T342" s="403" t="str">
        <f>INDEX([1]CatGlob!$D:$D,MATCH($M342,[1]CatGlob!$C:$C,0))</f>
        <v>RFI</v>
      </c>
      <c r="U342" s="403" t="s">
        <v>1293</v>
      </c>
      <c r="V342" s="404" t="str">
        <f>INDEX([1]CatGlob!$F:$F,MATCH($M342,[1]CatGlob!$C:$C,0))</f>
        <v>RFI</v>
      </c>
      <c r="W342" s="405"/>
      <c r="X342" s="406">
        <v>0</v>
      </c>
      <c r="Y342" s="407">
        <v>0</v>
      </c>
      <c r="Z342" s="408">
        <v>0</v>
      </c>
      <c r="AA342" s="407">
        <v>0</v>
      </c>
      <c r="AB342" s="408">
        <v>0</v>
      </c>
      <c r="AC342" s="407">
        <v>0</v>
      </c>
      <c r="AD342" s="408">
        <v>0</v>
      </c>
      <c r="AE342" s="407">
        <v>0</v>
      </c>
      <c r="AF342" s="408">
        <v>0</v>
      </c>
      <c r="AG342" s="407">
        <v>0</v>
      </c>
      <c r="AI342" s="406">
        <v>0</v>
      </c>
      <c r="AJ342" s="407">
        <v>0</v>
      </c>
      <c r="AK342" s="408">
        <v>0</v>
      </c>
      <c r="AL342" s="407">
        <v>0</v>
      </c>
      <c r="AM342" s="408">
        <v>0</v>
      </c>
      <c r="AN342" s="407">
        <v>0</v>
      </c>
      <c r="AO342" s="408">
        <v>0</v>
      </c>
      <c r="AP342" s="407">
        <v>0</v>
      </c>
      <c r="AQ342" s="408">
        <v>0</v>
      </c>
      <c r="AR342" s="407">
        <v>0</v>
      </c>
      <c r="AT342" s="406">
        <v>0</v>
      </c>
      <c r="AU342" s="407">
        <v>0</v>
      </c>
      <c r="AV342" s="408">
        <v>0</v>
      </c>
      <c r="AW342" s="407">
        <v>0</v>
      </c>
      <c r="AX342" s="408">
        <v>0</v>
      </c>
      <c r="AY342" s="407">
        <v>0</v>
      </c>
      <c r="AZ342" s="408">
        <v>0</v>
      </c>
      <c r="BA342" s="407">
        <v>0</v>
      </c>
      <c r="BB342" s="408">
        <v>0</v>
      </c>
      <c r="BC342" s="407">
        <v>0</v>
      </c>
    </row>
    <row r="343" spans="1:55" x14ac:dyDescent="0.35">
      <c r="A343" s="385" t="str" cm="1">
        <f t="array" ref="A343">IFERROR(_xlfn.IFS(AND(F343="Renta Variable",O343=1),IFERROR(MATCH(B343,[1]RV_Det!C:C,0),"Rev"),AND(J343="Corporativa",O343=1,I343="EM"),IFERROR(MATCH(B343,[1]RF_Corps!B:B,0),"Rev"),AND(F343="Alternativos",O343=1),IFERROR(MATCH(B343,[1]Rep4!C:C,0),"Rev")),"")</f>
        <v/>
      </c>
      <c r="B343" s="394" t="s">
        <v>1462</v>
      </c>
      <c r="C343" s="409" t="s">
        <v>1463</v>
      </c>
      <c r="D343" s="395" t="s">
        <v>1365</v>
      </c>
      <c r="E343" s="396" t="str">
        <f>IF(B343="","",INDEX([1]CatGlob!$S:$S,IFERROR(MATCH(MID(B343,7,1),[1]CatGlob!$R:$R,0),MATCH(MID(B343,1,2),[1]CatGlob!$R:$R,0))))</f>
        <v>DOL</v>
      </c>
      <c r="F343" s="397" t="s">
        <v>442</v>
      </c>
      <c r="G343" s="398" t="s">
        <v>610</v>
      </c>
      <c r="H343" s="399" t="s">
        <v>229</v>
      </c>
      <c r="I343" s="399" t="s">
        <v>328</v>
      </c>
      <c r="J343" s="399" t="s">
        <v>267</v>
      </c>
      <c r="K343" s="396" t="s">
        <v>48</v>
      </c>
      <c r="L343" s="400" t="str">
        <f>IF(ISERROR(MATCH(M343,M$10:M342,0)),M343,"")</f>
        <v/>
      </c>
      <c r="M343" s="401" t="str">
        <f>IF(B343="","",IF(ISERROR(MATCH(F343&amp;"_"&amp;G343&amp;"_"&amp;H343&amp;"_"&amp;I343&amp;"_"&amp;J343&amp;IF(K343="","","_"&amp;K343),[1]CatGlob!$B:$B,0)),F343&amp;"_"&amp;G343&amp;"_"&amp;H343&amp;"_"&amp;I343&amp;"_"&amp;J343&amp;IF(K343="","","_"&amp;K343),INDEX([1]CatGlob!$C:$C,MATCH(F343&amp;"_"&amp;G343&amp;"_"&amp;H343&amp;"_"&amp;I343&amp;"_"&amp;J343&amp;IF(K343="","","_"&amp;K343),[1]CatGlob!$B:$B,0))))</f>
        <v>HCD_INT_DM_GOB_US</v>
      </c>
      <c r="N343" s="402" t="str">
        <f t="shared" si="13"/>
        <v/>
      </c>
      <c r="O343" s="402" t="str">
        <f t="shared" si="12"/>
        <v/>
      </c>
      <c r="P343" s="401" t="str">
        <f>IF(LEN(B343)&gt;8,INDEX([1]CatGlob!$X:$X,MATCH(M343,[1]CatGlob!$W:$W,0)),"")</f>
        <v>DMS</v>
      </c>
      <c r="Q343" s="403" t="str">
        <f>INDEX([1]CatGlob!P:P,MATCH(M343,[1]CatGlob!O:O,0))</f>
        <v>RFIG</v>
      </c>
      <c r="R343" s="403" t="s">
        <v>601</v>
      </c>
      <c r="S343" s="403" t="s">
        <v>601</v>
      </c>
      <c r="T343" s="403" t="str">
        <f>INDEX([1]CatGlob!$D:$D,MATCH($M343,[1]CatGlob!$C:$C,0))</f>
        <v>RFI</v>
      </c>
      <c r="U343" s="403" t="s">
        <v>1293</v>
      </c>
      <c r="V343" s="404" t="str">
        <f>INDEX([1]CatGlob!$F:$F,MATCH($M343,[1]CatGlob!$C:$C,0))</f>
        <v>RFI</v>
      </c>
      <c r="W343" s="405"/>
      <c r="X343" s="406">
        <v>0</v>
      </c>
      <c r="Y343" s="407">
        <v>0</v>
      </c>
      <c r="Z343" s="408">
        <v>0</v>
      </c>
      <c r="AA343" s="407">
        <v>0</v>
      </c>
      <c r="AB343" s="408">
        <v>0</v>
      </c>
      <c r="AC343" s="407">
        <v>0</v>
      </c>
      <c r="AD343" s="408">
        <v>0</v>
      </c>
      <c r="AE343" s="407">
        <v>0</v>
      </c>
      <c r="AF343" s="408">
        <v>0</v>
      </c>
      <c r="AG343" s="407">
        <v>0</v>
      </c>
      <c r="AI343" s="406">
        <v>0</v>
      </c>
      <c r="AJ343" s="407">
        <v>0</v>
      </c>
      <c r="AK343" s="408">
        <v>0</v>
      </c>
      <c r="AL343" s="407">
        <v>0</v>
      </c>
      <c r="AM343" s="408">
        <v>0</v>
      </c>
      <c r="AN343" s="407">
        <v>0</v>
      </c>
      <c r="AO343" s="408">
        <v>0</v>
      </c>
      <c r="AP343" s="407">
        <v>0</v>
      </c>
      <c r="AQ343" s="408">
        <v>0</v>
      </c>
      <c r="AR343" s="407">
        <v>0</v>
      </c>
      <c r="AT343" s="406">
        <v>0</v>
      </c>
      <c r="AU343" s="407">
        <v>0</v>
      </c>
      <c r="AV343" s="408">
        <v>0</v>
      </c>
      <c r="AW343" s="407">
        <v>0</v>
      </c>
      <c r="AX343" s="408">
        <v>0</v>
      </c>
      <c r="AY343" s="407">
        <v>0</v>
      </c>
      <c r="AZ343" s="408">
        <v>0</v>
      </c>
      <c r="BA343" s="407">
        <v>0</v>
      </c>
      <c r="BB343" s="408">
        <v>0</v>
      </c>
      <c r="BC343" s="407">
        <v>0</v>
      </c>
    </row>
    <row r="344" spans="1:55" x14ac:dyDescent="0.35">
      <c r="A344" s="385" t="str" cm="1">
        <f t="array" ref="A344">IFERROR(_xlfn.IFS(AND(F344="Renta Variable",O344=1),IFERROR(MATCH(B344,[1]RV_Det!C:C,0),"Rev"),AND(J344="Corporativa",O344=1,I344="EM"),IFERROR(MATCH(B344,[1]RF_Corps!B:B,0),"Rev"),AND(F344="Alternativos",O344=1),IFERROR(MATCH(B344,[1]Rep4!C:C,0),"Rev")),"")</f>
        <v/>
      </c>
      <c r="B344" s="394" t="s">
        <v>1464</v>
      </c>
      <c r="C344" s="409" t="s">
        <v>1465</v>
      </c>
      <c r="D344" s="395" t="s">
        <v>1365</v>
      </c>
      <c r="E344" s="396" t="str">
        <f>IF(B344="","",INDEX([1]CatGlob!$S:$S,IFERROR(MATCH(MID(B344,7,1),[1]CatGlob!$R:$R,0),MATCH(MID(B344,1,2),[1]CatGlob!$R:$R,0))))</f>
        <v>DOL</v>
      </c>
      <c r="F344" s="397" t="s">
        <v>442</v>
      </c>
      <c r="G344" s="398" t="s">
        <v>610</v>
      </c>
      <c r="H344" s="399" t="s">
        <v>229</v>
      </c>
      <c r="I344" s="399" t="s">
        <v>328</v>
      </c>
      <c r="J344" s="399" t="s">
        <v>267</v>
      </c>
      <c r="K344" s="396" t="s">
        <v>48</v>
      </c>
      <c r="L344" s="400" t="str">
        <f>IF(ISERROR(MATCH(M344,M$10:M343,0)),M344,"")</f>
        <v/>
      </c>
      <c r="M344" s="401" t="str">
        <f>IF(B344="","",IF(ISERROR(MATCH(F344&amp;"_"&amp;G344&amp;"_"&amp;H344&amp;"_"&amp;I344&amp;"_"&amp;J344&amp;IF(K344="","","_"&amp;K344),[1]CatGlob!$B:$B,0)),F344&amp;"_"&amp;G344&amp;"_"&amp;H344&amp;"_"&amp;I344&amp;"_"&amp;J344&amp;IF(K344="","","_"&amp;K344),INDEX([1]CatGlob!$C:$C,MATCH(F344&amp;"_"&amp;G344&amp;"_"&amp;H344&amp;"_"&amp;I344&amp;"_"&amp;J344&amp;IF(K344="","","_"&amp;K344),[1]CatGlob!$B:$B,0))))</f>
        <v>HCD_INT_DM_GOB_US</v>
      </c>
      <c r="N344" s="402" t="str">
        <f t="shared" si="13"/>
        <v/>
      </c>
      <c r="O344" s="402" t="str">
        <f t="shared" si="12"/>
        <v/>
      </c>
      <c r="P344" s="401" t="str">
        <f>IF(LEN(B344)&gt;8,INDEX([1]CatGlob!$X:$X,MATCH(M344,[1]CatGlob!$W:$W,0)),"")</f>
        <v>DMS</v>
      </c>
      <c r="Q344" s="403" t="str">
        <f>INDEX([1]CatGlob!P:P,MATCH(M344,[1]CatGlob!O:O,0))</f>
        <v>RFIG</v>
      </c>
      <c r="R344" s="403" t="s">
        <v>601</v>
      </c>
      <c r="S344" s="403" t="s">
        <v>601</v>
      </c>
      <c r="T344" s="403" t="str">
        <f>INDEX([1]CatGlob!$D:$D,MATCH($M344,[1]CatGlob!$C:$C,0))</f>
        <v>RFI</v>
      </c>
      <c r="U344" s="403" t="s">
        <v>1293</v>
      </c>
      <c r="V344" s="404" t="str">
        <f>INDEX([1]CatGlob!$F:$F,MATCH($M344,[1]CatGlob!$C:$C,0))</f>
        <v>RFI</v>
      </c>
      <c r="W344" s="405"/>
      <c r="X344" s="406">
        <v>0</v>
      </c>
      <c r="Y344" s="407">
        <v>0</v>
      </c>
      <c r="Z344" s="408">
        <v>0</v>
      </c>
      <c r="AA344" s="407">
        <v>0</v>
      </c>
      <c r="AB344" s="408">
        <v>0</v>
      </c>
      <c r="AC344" s="407">
        <v>0</v>
      </c>
      <c r="AD344" s="408">
        <v>0</v>
      </c>
      <c r="AE344" s="407">
        <v>0</v>
      </c>
      <c r="AF344" s="408">
        <v>0</v>
      </c>
      <c r="AG344" s="407">
        <v>0</v>
      </c>
      <c r="AI344" s="406">
        <v>0</v>
      </c>
      <c r="AJ344" s="407">
        <v>0</v>
      </c>
      <c r="AK344" s="408">
        <v>0</v>
      </c>
      <c r="AL344" s="407">
        <v>0</v>
      </c>
      <c r="AM344" s="408">
        <v>0</v>
      </c>
      <c r="AN344" s="407">
        <v>0</v>
      </c>
      <c r="AO344" s="408">
        <v>0</v>
      </c>
      <c r="AP344" s="407">
        <v>0</v>
      </c>
      <c r="AQ344" s="408">
        <v>0</v>
      </c>
      <c r="AR344" s="407">
        <v>0</v>
      </c>
      <c r="AT344" s="406">
        <v>0</v>
      </c>
      <c r="AU344" s="407">
        <v>0</v>
      </c>
      <c r="AV344" s="408">
        <v>0</v>
      </c>
      <c r="AW344" s="407">
        <v>0</v>
      </c>
      <c r="AX344" s="408">
        <v>0</v>
      </c>
      <c r="AY344" s="407">
        <v>0</v>
      </c>
      <c r="AZ344" s="408">
        <v>0</v>
      </c>
      <c r="BA344" s="407">
        <v>0</v>
      </c>
      <c r="BB344" s="408">
        <v>0</v>
      </c>
      <c r="BC344" s="407">
        <v>0</v>
      </c>
    </row>
    <row r="345" spans="1:55" x14ac:dyDescent="0.35">
      <c r="A345" s="385" t="str" cm="1">
        <f t="array" ref="A345">IFERROR(_xlfn.IFS(AND(F345="Renta Variable",O345=1),IFERROR(MATCH(B345,[1]RV_Det!C:C,0),"Rev"),AND(J345="Corporativa",O345=1,I345="EM"),IFERROR(MATCH(B345,[1]RF_Corps!B:B,0),"Rev"),AND(F345="Alternativos",O345=1),IFERROR(MATCH(B345,[1]Rep4!C:C,0),"Rev")),"")</f>
        <v/>
      </c>
      <c r="B345" s="394" t="s">
        <v>1466</v>
      </c>
      <c r="C345" s="409" t="s">
        <v>1467</v>
      </c>
      <c r="D345" s="395" t="s">
        <v>1365</v>
      </c>
      <c r="E345" s="396" t="str">
        <f>IF(B345="","",INDEX([1]CatGlob!$S:$S,IFERROR(MATCH(MID(B345,7,1),[1]CatGlob!$R:$R,0),MATCH(MID(B345,1,2),[1]CatGlob!$R:$R,0))))</f>
        <v>DOL</v>
      </c>
      <c r="F345" s="397" t="s">
        <v>442</v>
      </c>
      <c r="G345" s="398" t="s">
        <v>610</v>
      </c>
      <c r="H345" s="399" t="s">
        <v>229</v>
      </c>
      <c r="I345" s="399" t="s">
        <v>328</v>
      </c>
      <c r="J345" s="399" t="s">
        <v>267</v>
      </c>
      <c r="K345" s="396" t="s">
        <v>48</v>
      </c>
      <c r="L345" s="400" t="str">
        <f>IF(ISERROR(MATCH(M345,M$10:M344,0)),M345,"")</f>
        <v/>
      </c>
      <c r="M345" s="401" t="str">
        <f>IF(B345="","",IF(ISERROR(MATCH(F345&amp;"_"&amp;G345&amp;"_"&amp;H345&amp;"_"&amp;I345&amp;"_"&amp;J345&amp;IF(K345="","","_"&amp;K345),[1]CatGlob!$B:$B,0)),F345&amp;"_"&amp;G345&amp;"_"&amp;H345&amp;"_"&amp;I345&amp;"_"&amp;J345&amp;IF(K345="","","_"&amp;K345),INDEX([1]CatGlob!$C:$C,MATCH(F345&amp;"_"&amp;G345&amp;"_"&amp;H345&amp;"_"&amp;I345&amp;"_"&amp;J345&amp;IF(K345="","","_"&amp;K345),[1]CatGlob!$B:$B,0))))</f>
        <v>HCD_INT_DM_GOB_US</v>
      </c>
      <c r="N345" s="402" t="str">
        <f t="shared" si="13"/>
        <v/>
      </c>
      <c r="O345" s="402" t="str">
        <f t="shared" si="12"/>
        <v/>
      </c>
      <c r="P345" s="401" t="str">
        <f>IF(LEN(B345)&gt;8,INDEX([1]CatGlob!$X:$X,MATCH(M345,[1]CatGlob!$W:$W,0)),"")</f>
        <v>DMS</v>
      </c>
      <c r="Q345" s="403" t="str">
        <f>INDEX([1]CatGlob!P:P,MATCH(M345,[1]CatGlob!O:O,0))</f>
        <v>RFIG</v>
      </c>
      <c r="R345" s="403" t="s">
        <v>601</v>
      </c>
      <c r="S345" s="403" t="s">
        <v>601</v>
      </c>
      <c r="T345" s="403" t="str">
        <f>INDEX([1]CatGlob!$D:$D,MATCH($M345,[1]CatGlob!$C:$C,0))</f>
        <v>RFI</v>
      </c>
      <c r="U345" s="403" t="s">
        <v>1293</v>
      </c>
      <c r="V345" s="404" t="str">
        <f>INDEX([1]CatGlob!$F:$F,MATCH($M345,[1]CatGlob!$C:$C,0))</f>
        <v>RFI</v>
      </c>
      <c r="W345" s="405"/>
      <c r="X345" s="406">
        <v>0</v>
      </c>
      <c r="Y345" s="407">
        <v>0</v>
      </c>
      <c r="Z345" s="408">
        <v>0</v>
      </c>
      <c r="AA345" s="407">
        <v>0</v>
      </c>
      <c r="AB345" s="408">
        <v>0</v>
      </c>
      <c r="AC345" s="407">
        <v>0</v>
      </c>
      <c r="AD345" s="408">
        <v>0</v>
      </c>
      <c r="AE345" s="407">
        <v>0</v>
      </c>
      <c r="AF345" s="408">
        <v>0</v>
      </c>
      <c r="AG345" s="407">
        <v>0</v>
      </c>
      <c r="AI345" s="406">
        <v>0</v>
      </c>
      <c r="AJ345" s="407">
        <v>0</v>
      </c>
      <c r="AK345" s="408">
        <v>0</v>
      </c>
      <c r="AL345" s="407">
        <v>0</v>
      </c>
      <c r="AM345" s="408">
        <v>0</v>
      </c>
      <c r="AN345" s="407">
        <v>0</v>
      </c>
      <c r="AO345" s="408">
        <v>0</v>
      </c>
      <c r="AP345" s="407">
        <v>0</v>
      </c>
      <c r="AQ345" s="408">
        <v>0</v>
      </c>
      <c r="AR345" s="407">
        <v>0</v>
      </c>
      <c r="AT345" s="406">
        <v>0</v>
      </c>
      <c r="AU345" s="407">
        <v>0</v>
      </c>
      <c r="AV345" s="408">
        <v>0</v>
      </c>
      <c r="AW345" s="407">
        <v>0</v>
      </c>
      <c r="AX345" s="408">
        <v>0</v>
      </c>
      <c r="AY345" s="407">
        <v>0</v>
      </c>
      <c r="AZ345" s="408">
        <v>0</v>
      </c>
      <c r="BA345" s="407">
        <v>0</v>
      </c>
      <c r="BB345" s="408">
        <v>0</v>
      </c>
      <c r="BC345" s="407">
        <v>0</v>
      </c>
    </row>
    <row r="346" spans="1:55" x14ac:dyDescent="0.35">
      <c r="A346" s="385" t="str" cm="1">
        <f t="array" ref="A346">IFERROR(_xlfn.IFS(AND(F346="Renta Variable",O346=1),IFERROR(MATCH(B346,[1]RV_Det!C:C,0),"Rev"),AND(J346="Corporativa",O346=1,I346="EM"),IFERROR(MATCH(B346,[1]RF_Corps!B:B,0),"Rev"),AND(F346="Alternativos",O346=1),IFERROR(MATCH(B346,[1]Rep4!C:C,0),"Rev")),"")</f>
        <v/>
      </c>
      <c r="B346" s="394" t="s">
        <v>1468</v>
      </c>
      <c r="C346" s="409" t="s">
        <v>1469</v>
      </c>
      <c r="D346" s="395" t="s">
        <v>1365</v>
      </c>
      <c r="E346" s="396" t="str">
        <f>IF(B346="","",INDEX([1]CatGlob!$S:$S,IFERROR(MATCH(MID(B346,7,1),[1]CatGlob!$R:$R,0),MATCH(MID(B346,1,2),[1]CatGlob!$R:$R,0))))</f>
        <v>DOL</v>
      </c>
      <c r="F346" s="397" t="s">
        <v>442</v>
      </c>
      <c r="G346" s="398" t="s">
        <v>610</v>
      </c>
      <c r="H346" s="399" t="s">
        <v>229</v>
      </c>
      <c r="I346" s="399" t="s">
        <v>328</v>
      </c>
      <c r="J346" s="399" t="s">
        <v>267</v>
      </c>
      <c r="K346" s="396" t="s">
        <v>48</v>
      </c>
      <c r="L346" s="400" t="str">
        <f>IF(ISERROR(MATCH(M346,M$10:M345,0)),M346,"")</f>
        <v/>
      </c>
      <c r="M346" s="401" t="str">
        <f>IF(B346="","",IF(ISERROR(MATCH(F346&amp;"_"&amp;G346&amp;"_"&amp;H346&amp;"_"&amp;I346&amp;"_"&amp;J346&amp;IF(K346="","","_"&amp;K346),[1]CatGlob!$B:$B,0)),F346&amp;"_"&amp;G346&amp;"_"&amp;H346&amp;"_"&amp;I346&amp;"_"&amp;J346&amp;IF(K346="","","_"&amp;K346),INDEX([1]CatGlob!$C:$C,MATCH(F346&amp;"_"&amp;G346&amp;"_"&amp;H346&amp;"_"&amp;I346&amp;"_"&amp;J346&amp;IF(K346="","","_"&amp;K346),[1]CatGlob!$B:$B,0))))</f>
        <v>HCD_INT_DM_GOB_US</v>
      </c>
      <c r="N346" s="402" t="str">
        <f t="shared" si="13"/>
        <v/>
      </c>
      <c r="O346" s="402" t="str">
        <f t="shared" si="12"/>
        <v/>
      </c>
      <c r="P346" s="401" t="str">
        <f>IF(LEN(B346)&gt;8,INDEX([1]CatGlob!$X:$X,MATCH(M346,[1]CatGlob!$W:$W,0)),"")</f>
        <v>DMS</v>
      </c>
      <c r="Q346" s="403" t="str">
        <f>INDEX([1]CatGlob!P:P,MATCH(M346,[1]CatGlob!O:O,0))</f>
        <v>RFIG</v>
      </c>
      <c r="R346" s="403" t="s">
        <v>601</v>
      </c>
      <c r="S346" s="403" t="s">
        <v>601</v>
      </c>
      <c r="T346" s="403" t="str">
        <f>INDEX([1]CatGlob!$D:$D,MATCH($M346,[1]CatGlob!$C:$C,0))</f>
        <v>RFI</v>
      </c>
      <c r="U346" s="403" t="s">
        <v>1293</v>
      </c>
      <c r="V346" s="404" t="str">
        <f>INDEX([1]CatGlob!$F:$F,MATCH($M346,[1]CatGlob!$C:$C,0))</f>
        <v>RFI</v>
      </c>
      <c r="W346" s="405"/>
      <c r="X346" s="406">
        <v>0</v>
      </c>
      <c r="Y346" s="407">
        <v>0</v>
      </c>
      <c r="Z346" s="408">
        <v>0</v>
      </c>
      <c r="AA346" s="407">
        <v>0</v>
      </c>
      <c r="AB346" s="408">
        <v>0</v>
      </c>
      <c r="AC346" s="407">
        <v>0</v>
      </c>
      <c r="AD346" s="408">
        <v>0</v>
      </c>
      <c r="AE346" s="407">
        <v>0</v>
      </c>
      <c r="AF346" s="408">
        <v>0</v>
      </c>
      <c r="AG346" s="407">
        <v>0</v>
      </c>
      <c r="AI346" s="406">
        <v>0</v>
      </c>
      <c r="AJ346" s="407">
        <v>0</v>
      </c>
      <c r="AK346" s="408">
        <v>0</v>
      </c>
      <c r="AL346" s="407">
        <v>0</v>
      </c>
      <c r="AM346" s="408">
        <v>0</v>
      </c>
      <c r="AN346" s="407">
        <v>0</v>
      </c>
      <c r="AO346" s="408">
        <v>0</v>
      </c>
      <c r="AP346" s="407">
        <v>0</v>
      </c>
      <c r="AQ346" s="408">
        <v>0</v>
      </c>
      <c r="AR346" s="407">
        <v>0</v>
      </c>
      <c r="AT346" s="406">
        <v>0</v>
      </c>
      <c r="AU346" s="407">
        <v>0</v>
      </c>
      <c r="AV346" s="408">
        <v>0</v>
      </c>
      <c r="AW346" s="407">
        <v>0</v>
      </c>
      <c r="AX346" s="408">
        <v>0</v>
      </c>
      <c r="AY346" s="407">
        <v>0</v>
      </c>
      <c r="AZ346" s="408">
        <v>0</v>
      </c>
      <c r="BA346" s="407">
        <v>0</v>
      </c>
      <c r="BB346" s="408">
        <v>0</v>
      </c>
      <c r="BC346" s="407">
        <v>0</v>
      </c>
    </row>
    <row r="347" spans="1:55" x14ac:dyDescent="0.35">
      <c r="A347" s="385" t="str" cm="1">
        <f t="array" ref="A347">IFERROR(_xlfn.IFS(AND(F347="Renta Variable",O347=1),IFERROR(MATCH(B347,[1]RV_Det!C:C,0),"Rev"),AND(J347="Corporativa",O347=1,I347="EM"),IFERROR(MATCH(B347,[1]RF_Corps!B:B,0),"Rev"),AND(F347="Alternativos",O347=1),IFERROR(MATCH(B347,[1]Rep4!C:C,0),"Rev")),"")</f>
        <v/>
      </c>
      <c r="B347" s="394" t="s">
        <v>1470</v>
      </c>
      <c r="C347" s="409" t="s">
        <v>1471</v>
      </c>
      <c r="D347" s="395" t="s">
        <v>1365</v>
      </c>
      <c r="E347" s="396" t="str">
        <f>IF(B347="","",INDEX([1]CatGlob!$S:$S,IFERROR(MATCH(MID(B347,7,1),[1]CatGlob!$R:$R,0),MATCH(MID(B347,1,2),[1]CatGlob!$R:$R,0))))</f>
        <v>DOL</v>
      </c>
      <c r="F347" s="397" t="s">
        <v>442</v>
      </c>
      <c r="G347" s="398" t="s">
        <v>610</v>
      </c>
      <c r="H347" s="399" t="s">
        <v>229</v>
      </c>
      <c r="I347" s="399" t="s">
        <v>328</v>
      </c>
      <c r="J347" s="399" t="s">
        <v>267</v>
      </c>
      <c r="K347" s="396" t="s">
        <v>48</v>
      </c>
      <c r="L347" s="400" t="str">
        <f>IF(ISERROR(MATCH(M347,M$10:M346,0)),M347,"")</f>
        <v/>
      </c>
      <c r="M347" s="401" t="str">
        <f>IF(B347="","",IF(ISERROR(MATCH(F347&amp;"_"&amp;G347&amp;"_"&amp;H347&amp;"_"&amp;I347&amp;"_"&amp;J347&amp;IF(K347="","","_"&amp;K347),[1]CatGlob!$B:$B,0)),F347&amp;"_"&amp;G347&amp;"_"&amp;H347&amp;"_"&amp;I347&amp;"_"&amp;J347&amp;IF(K347="","","_"&amp;K347),INDEX([1]CatGlob!$C:$C,MATCH(F347&amp;"_"&amp;G347&amp;"_"&amp;H347&amp;"_"&amp;I347&amp;"_"&amp;J347&amp;IF(K347="","","_"&amp;K347),[1]CatGlob!$B:$B,0))))</f>
        <v>HCD_INT_DM_GOB_US</v>
      </c>
      <c r="N347" s="402" t="str">
        <f t="shared" si="13"/>
        <v/>
      </c>
      <c r="O347" s="402" t="str">
        <f t="shared" si="12"/>
        <v/>
      </c>
      <c r="P347" s="401" t="str">
        <f>IF(LEN(B347)&gt;8,INDEX([1]CatGlob!$X:$X,MATCH(M347,[1]CatGlob!$W:$W,0)),"")</f>
        <v>DMS</v>
      </c>
      <c r="Q347" s="403" t="str">
        <f>INDEX([1]CatGlob!P:P,MATCH(M347,[1]CatGlob!O:O,0))</f>
        <v>RFIG</v>
      </c>
      <c r="R347" s="403" t="s">
        <v>601</v>
      </c>
      <c r="S347" s="403" t="s">
        <v>601</v>
      </c>
      <c r="T347" s="403" t="str">
        <f>INDEX([1]CatGlob!$D:$D,MATCH($M347,[1]CatGlob!$C:$C,0))</f>
        <v>RFI</v>
      </c>
      <c r="U347" s="403" t="s">
        <v>1293</v>
      </c>
      <c r="V347" s="404" t="str">
        <f>INDEX([1]CatGlob!$F:$F,MATCH($M347,[1]CatGlob!$C:$C,0))</f>
        <v>RFI</v>
      </c>
      <c r="W347" s="405"/>
      <c r="X347" s="406">
        <v>0</v>
      </c>
      <c r="Y347" s="407">
        <v>0</v>
      </c>
      <c r="Z347" s="408">
        <v>0</v>
      </c>
      <c r="AA347" s="407">
        <v>0</v>
      </c>
      <c r="AB347" s="408">
        <v>0</v>
      </c>
      <c r="AC347" s="407">
        <v>0</v>
      </c>
      <c r="AD347" s="408">
        <v>0</v>
      </c>
      <c r="AE347" s="407">
        <v>0</v>
      </c>
      <c r="AF347" s="408">
        <v>0</v>
      </c>
      <c r="AG347" s="407">
        <v>0</v>
      </c>
      <c r="AI347" s="406">
        <v>0</v>
      </c>
      <c r="AJ347" s="407">
        <v>0</v>
      </c>
      <c r="AK347" s="408">
        <v>0</v>
      </c>
      <c r="AL347" s="407">
        <v>0</v>
      </c>
      <c r="AM347" s="408">
        <v>0</v>
      </c>
      <c r="AN347" s="407">
        <v>0</v>
      </c>
      <c r="AO347" s="408">
        <v>0</v>
      </c>
      <c r="AP347" s="407">
        <v>0</v>
      </c>
      <c r="AQ347" s="408">
        <v>0</v>
      </c>
      <c r="AR347" s="407">
        <v>0</v>
      </c>
      <c r="AT347" s="406">
        <v>0</v>
      </c>
      <c r="AU347" s="407">
        <v>0</v>
      </c>
      <c r="AV347" s="408">
        <v>0</v>
      </c>
      <c r="AW347" s="407">
        <v>0</v>
      </c>
      <c r="AX347" s="408">
        <v>0</v>
      </c>
      <c r="AY347" s="407">
        <v>0</v>
      </c>
      <c r="AZ347" s="408">
        <v>0</v>
      </c>
      <c r="BA347" s="407">
        <v>0</v>
      </c>
      <c r="BB347" s="408">
        <v>0</v>
      </c>
      <c r="BC347" s="407">
        <v>0</v>
      </c>
    </row>
    <row r="348" spans="1:55" x14ac:dyDescent="0.35">
      <c r="A348" s="385" t="str" cm="1">
        <f t="array" ref="A348">IFERROR(_xlfn.IFS(AND(F348="Renta Variable",O348=1),IFERROR(MATCH(B348,[1]RV_Det!C:C,0),"Rev"),AND(J348="Corporativa",O348=1,I348="EM"),IFERROR(MATCH(B348,[1]RF_Corps!B:B,0),"Rev"),AND(F348="Alternativos",O348=1),IFERROR(MATCH(B348,[1]Rep4!C:C,0),"Rev")),"")</f>
        <v/>
      </c>
      <c r="B348" s="394" t="s">
        <v>1472</v>
      </c>
      <c r="C348" s="409" t="s">
        <v>1473</v>
      </c>
      <c r="D348" s="395" t="s">
        <v>1365</v>
      </c>
      <c r="E348" s="396" t="str">
        <f>IF(B348="","",INDEX([1]CatGlob!$S:$S,IFERROR(MATCH(MID(B348,7,1),[1]CatGlob!$R:$R,0),MATCH(MID(B348,1,2),[1]CatGlob!$R:$R,0))))</f>
        <v>DOL</v>
      </c>
      <c r="F348" s="397" t="s">
        <v>442</v>
      </c>
      <c r="G348" s="398" t="s">
        <v>610</v>
      </c>
      <c r="H348" s="399" t="s">
        <v>229</v>
      </c>
      <c r="I348" s="399" t="s">
        <v>328</v>
      </c>
      <c r="J348" s="399" t="s">
        <v>267</v>
      </c>
      <c r="K348" s="396" t="s">
        <v>48</v>
      </c>
      <c r="L348" s="400" t="str">
        <f>IF(ISERROR(MATCH(M348,M$10:M347,0)),M348,"")</f>
        <v/>
      </c>
      <c r="M348" s="401" t="str">
        <f>IF(B348="","",IF(ISERROR(MATCH(F348&amp;"_"&amp;G348&amp;"_"&amp;H348&amp;"_"&amp;I348&amp;"_"&amp;J348&amp;IF(K348="","","_"&amp;K348),[1]CatGlob!$B:$B,0)),F348&amp;"_"&amp;G348&amp;"_"&amp;H348&amp;"_"&amp;I348&amp;"_"&amp;J348&amp;IF(K348="","","_"&amp;K348),INDEX([1]CatGlob!$C:$C,MATCH(F348&amp;"_"&amp;G348&amp;"_"&amp;H348&amp;"_"&amp;I348&amp;"_"&amp;J348&amp;IF(K348="","","_"&amp;K348),[1]CatGlob!$B:$B,0))))</f>
        <v>HCD_INT_DM_GOB_US</v>
      </c>
      <c r="N348" s="402" t="str">
        <f t="shared" si="13"/>
        <v/>
      </c>
      <c r="O348" s="402" t="str">
        <f t="shared" si="12"/>
        <v/>
      </c>
      <c r="P348" s="401" t="str">
        <f>IF(LEN(B348)&gt;8,INDEX([1]CatGlob!$X:$X,MATCH(M348,[1]CatGlob!$W:$W,0)),"")</f>
        <v>DMS</v>
      </c>
      <c r="Q348" s="403" t="str">
        <f>INDEX([1]CatGlob!P:P,MATCH(M348,[1]CatGlob!O:O,0))</f>
        <v>RFIG</v>
      </c>
      <c r="R348" s="403" t="s">
        <v>601</v>
      </c>
      <c r="S348" s="403" t="s">
        <v>601</v>
      </c>
      <c r="T348" s="403" t="str">
        <f>INDEX([1]CatGlob!$D:$D,MATCH($M348,[1]CatGlob!$C:$C,0))</f>
        <v>RFI</v>
      </c>
      <c r="U348" s="403" t="s">
        <v>1293</v>
      </c>
      <c r="V348" s="404" t="str">
        <f>INDEX([1]CatGlob!$F:$F,MATCH($M348,[1]CatGlob!$C:$C,0))</f>
        <v>RFI</v>
      </c>
      <c r="W348" s="405"/>
      <c r="X348" s="406">
        <v>0</v>
      </c>
      <c r="Y348" s="407">
        <v>0</v>
      </c>
      <c r="Z348" s="408">
        <v>0</v>
      </c>
      <c r="AA348" s="407">
        <v>0</v>
      </c>
      <c r="AB348" s="408">
        <v>0</v>
      </c>
      <c r="AC348" s="407">
        <v>0</v>
      </c>
      <c r="AD348" s="408">
        <v>0</v>
      </c>
      <c r="AE348" s="407">
        <v>0</v>
      </c>
      <c r="AF348" s="408">
        <v>0</v>
      </c>
      <c r="AG348" s="407">
        <v>0</v>
      </c>
      <c r="AI348" s="406">
        <v>0</v>
      </c>
      <c r="AJ348" s="407">
        <v>0</v>
      </c>
      <c r="AK348" s="408">
        <v>0</v>
      </c>
      <c r="AL348" s="407">
        <v>0</v>
      </c>
      <c r="AM348" s="408">
        <v>0</v>
      </c>
      <c r="AN348" s="407">
        <v>0</v>
      </c>
      <c r="AO348" s="408">
        <v>0</v>
      </c>
      <c r="AP348" s="407">
        <v>0</v>
      </c>
      <c r="AQ348" s="408">
        <v>0</v>
      </c>
      <c r="AR348" s="407">
        <v>0</v>
      </c>
      <c r="AT348" s="406">
        <v>0</v>
      </c>
      <c r="AU348" s="407">
        <v>0</v>
      </c>
      <c r="AV348" s="408">
        <v>0</v>
      </c>
      <c r="AW348" s="407">
        <v>0</v>
      </c>
      <c r="AX348" s="408">
        <v>0</v>
      </c>
      <c r="AY348" s="407">
        <v>0</v>
      </c>
      <c r="AZ348" s="408">
        <v>0</v>
      </c>
      <c r="BA348" s="407">
        <v>0</v>
      </c>
      <c r="BB348" s="408">
        <v>0</v>
      </c>
      <c r="BC348" s="407">
        <v>0</v>
      </c>
    </row>
    <row r="349" spans="1:55" x14ac:dyDescent="0.35">
      <c r="A349" s="385" t="str" cm="1">
        <f t="array" ref="A349">IFERROR(_xlfn.IFS(AND(F349="Renta Variable",O349=1),IFERROR(MATCH(B349,[1]RV_Det!C:C,0),"Rev"),AND(J349="Corporativa",O349=1,I349="EM"),IFERROR(MATCH(B349,[1]RF_Corps!B:B,0),"Rev"),AND(F349="Alternativos",O349=1),IFERROR(MATCH(B349,[1]Rep4!C:C,0),"Rev")),"")</f>
        <v/>
      </c>
      <c r="B349" s="394" t="s">
        <v>1474</v>
      </c>
      <c r="C349" s="409" t="s">
        <v>1475</v>
      </c>
      <c r="D349" s="395" t="s">
        <v>1365</v>
      </c>
      <c r="E349" s="396" t="str">
        <f>IF(B349="","",INDEX([1]CatGlob!$S:$S,IFERROR(MATCH(MID(B349,7,1),[1]CatGlob!$R:$R,0),MATCH(MID(B349,1,2),[1]CatGlob!$R:$R,0))))</f>
        <v>DOL</v>
      </c>
      <c r="F349" s="397" t="s">
        <v>442</v>
      </c>
      <c r="G349" s="398" t="s">
        <v>610</v>
      </c>
      <c r="H349" s="399" t="s">
        <v>229</v>
      </c>
      <c r="I349" s="399" t="s">
        <v>328</v>
      </c>
      <c r="J349" s="399" t="s">
        <v>267</v>
      </c>
      <c r="K349" s="396" t="s">
        <v>48</v>
      </c>
      <c r="L349" s="400" t="str">
        <f>IF(ISERROR(MATCH(M349,M$10:M348,0)),M349,"")</f>
        <v/>
      </c>
      <c r="M349" s="401" t="str">
        <f>IF(B349="","",IF(ISERROR(MATCH(F349&amp;"_"&amp;G349&amp;"_"&amp;H349&amp;"_"&amp;I349&amp;"_"&amp;J349&amp;IF(K349="","","_"&amp;K349),[1]CatGlob!$B:$B,0)),F349&amp;"_"&amp;G349&amp;"_"&amp;H349&amp;"_"&amp;I349&amp;"_"&amp;J349&amp;IF(K349="","","_"&amp;K349),INDEX([1]CatGlob!$C:$C,MATCH(F349&amp;"_"&amp;G349&amp;"_"&amp;H349&amp;"_"&amp;I349&amp;"_"&amp;J349&amp;IF(K349="","","_"&amp;K349),[1]CatGlob!$B:$B,0))))</f>
        <v>HCD_INT_DM_GOB_US</v>
      </c>
      <c r="N349" s="402" t="str">
        <f t="shared" si="13"/>
        <v/>
      </c>
      <c r="O349" s="402" t="str">
        <f t="shared" si="12"/>
        <v/>
      </c>
      <c r="P349" s="401" t="str">
        <f>IF(LEN(B349)&gt;8,INDEX([1]CatGlob!$X:$X,MATCH(M349,[1]CatGlob!$W:$W,0)),"")</f>
        <v>DMS</v>
      </c>
      <c r="Q349" s="403" t="str">
        <f>INDEX([1]CatGlob!P:P,MATCH(M349,[1]CatGlob!O:O,0))</f>
        <v>RFIG</v>
      </c>
      <c r="R349" s="403" t="s">
        <v>601</v>
      </c>
      <c r="S349" s="403" t="s">
        <v>601</v>
      </c>
      <c r="T349" s="403" t="str">
        <f>INDEX([1]CatGlob!$D:$D,MATCH($M349,[1]CatGlob!$C:$C,0))</f>
        <v>RFI</v>
      </c>
      <c r="U349" s="403" t="s">
        <v>1293</v>
      </c>
      <c r="V349" s="404" t="str">
        <f>INDEX([1]CatGlob!$F:$F,MATCH($M349,[1]CatGlob!$C:$C,0))</f>
        <v>RFI</v>
      </c>
      <c r="W349" s="405"/>
      <c r="X349" s="406">
        <v>0</v>
      </c>
      <c r="Y349" s="407">
        <v>0</v>
      </c>
      <c r="Z349" s="408">
        <v>0</v>
      </c>
      <c r="AA349" s="407">
        <v>0</v>
      </c>
      <c r="AB349" s="408">
        <v>0</v>
      </c>
      <c r="AC349" s="407">
        <v>0</v>
      </c>
      <c r="AD349" s="408">
        <v>0</v>
      </c>
      <c r="AE349" s="407">
        <v>0</v>
      </c>
      <c r="AF349" s="408">
        <v>0</v>
      </c>
      <c r="AG349" s="407">
        <v>0</v>
      </c>
      <c r="AI349" s="406">
        <v>0</v>
      </c>
      <c r="AJ349" s="407">
        <v>0</v>
      </c>
      <c r="AK349" s="408">
        <v>0</v>
      </c>
      <c r="AL349" s="407">
        <v>0</v>
      </c>
      <c r="AM349" s="408">
        <v>0</v>
      </c>
      <c r="AN349" s="407">
        <v>0</v>
      </c>
      <c r="AO349" s="408">
        <v>0</v>
      </c>
      <c r="AP349" s="407">
        <v>0</v>
      </c>
      <c r="AQ349" s="408">
        <v>0</v>
      </c>
      <c r="AR349" s="407">
        <v>0</v>
      </c>
      <c r="AT349" s="406">
        <v>0</v>
      </c>
      <c r="AU349" s="407">
        <v>0</v>
      </c>
      <c r="AV349" s="408">
        <v>0</v>
      </c>
      <c r="AW349" s="407">
        <v>0</v>
      </c>
      <c r="AX349" s="408">
        <v>0</v>
      </c>
      <c r="AY349" s="407">
        <v>0</v>
      </c>
      <c r="AZ349" s="408">
        <v>0</v>
      </c>
      <c r="BA349" s="407">
        <v>0</v>
      </c>
      <c r="BB349" s="408">
        <v>0</v>
      </c>
      <c r="BC349" s="407">
        <v>0</v>
      </c>
    </row>
    <row r="350" spans="1:55" x14ac:dyDescent="0.35">
      <c r="A350" s="385" t="str" cm="1">
        <f t="array" ref="A350">IFERROR(_xlfn.IFS(AND(F350="Renta Variable",O350=1),IFERROR(MATCH(B350,[1]RV_Det!C:C,0),"Rev"),AND(J350="Corporativa",O350=1,I350="EM"),IFERROR(MATCH(B350,[1]RF_Corps!B:B,0),"Rev"),AND(F350="Alternativos",O350=1),IFERROR(MATCH(B350,[1]Rep4!C:C,0),"Rev")),"")</f>
        <v/>
      </c>
      <c r="B350" s="394" t="s">
        <v>1476</v>
      </c>
      <c r="C350" s="409" t="s">
        <v>1477</v>
      </c>
      <c r="D350" s="395" t="s">
        <v>1365</v>
      </c>
      <c r="E350" s="396" t="str">
        <f>IF(B350="","",INDEX([1]CatGlob!$S:$S,IFERROR(MATCH(MID(B350,7,1),[1]CatGlob!$R:$R,0),MATCH(MID(B350,1,2),[1]CatGlob!$R:$R,0))))</f>
        <v>DOL</v>
      </c>
      <c r="F350" s="397" t="s">
        <v>442</v>
      </c>
      <c r="G350" s="398" t="s">
        <v>610</v>
      </c>
      <c r="H350" s="399" t="s">
        <v>229</v>
      </c>
      <c r="I350" s="399" t="s">
        <v>328</v>
      </c>
      <c r="J350" s="399" t="s">
        <v>267</v>
      </c>
      <c r="K350" s="396" t="s">
        <v>48</v>
      </c>
      <c r="L350" s="400" t="str">
        <f>IF(ISERROR(MATCH(M350,M$10:M349,0)),M350,"")</f>
        <v/>
      </c>
      <c r="M350" s="401" t="str">
        <f>IF(B350="","",IF(ISERROR(MATCH(F350&amp;"_"&amp;G350&amp;"_"&amp;H350&amp;"_"&amp;I350&amp;"_"&amp;J350&amp;IF(K350="","","_"&amp;K350),[1]CatGlob!$B:$B,0)),F350&amp;"_"&amp;G350&amp;"_"&amp;H350&amp;"_"&amp;I350&amp;"_"&amp;J350&amp;IF(K350="","","_"&amp;K350),INDEX([1]CatGlob!$C:$C,MATCH(F350&amp;"_"&amp;G350&amp;"_"&amp;H350&amp;"_"&amp;I350&amp;"_"&amp;J350&amp;IF(K350="","","_"&amp;K350),[1]CatGlob!$B:$B,0))))</f>
        <v>HCD_INT_DM_GOB_US</v>
      </c>
      <c r="N350" s="402" t="str">
        <f t="shared" si="13"/>
        <v/>
      </c>
      <c r="O350" s="402" t="str">
        <f t="shared" si="12"/>
        <v/>
      </c>
      <c r="P350" s="401" t="str">
        <f>IF(LEN(B350)&gt;8,INDEX([1]CatGlob!$X:$X,MATCH(M350,[1]CatGlob!$W:$W,0)),"")</f>
        <v>DMS</v>
      </c>
      <c r="Q350" s="403" t="str">
        <f>INDEX([1]CatGlob!P:P,MATCH(M350,[1]CatGlob!O:O,0))</f>
        <v>RFIG</v>
      </c>
      <c r="R350" s="403" t="s">
        <v>601</v>
      </c>
      <c r="S350" s="403" t="s">
        <v>601</v>
      </c>
      <c r="T350" s="403" t="str">
        <f>INDEX([1]CatGlob!$D:$D,MATCH($M350,[1]CatGlob!$C:$C,0))</f>
        <v>RFI</v>
      </c>
      <c r="U350" s="403" t="s">
        <v>1293</v>
      </c>
      <c r="V350" s="404" t="str">
        <f>INDEX([1]CatGlob!$F:$F,MATCH($M350,[1]CatGlob!$C:$C,0))</f>
        <v>RFI</v>
      </c>
      <c r="W350" s="405"/>
      <c r="X350" s="406">
        <v>0</v>
      </c>
      <c r="Y350" s="407">
        <v>0</v>
      </c>
      <c r="Z350" s="408">
        <v>0</v>
      </c>
      <c r="AA350" s="407">
        <v>0</v>
      </c>
      <c r="AB350" s="408">
        <v>0</v>
      </c>
      <c r="AC350" s="407">
        <v>0</v>
      </c>
      <c r="AD350" s="408">
        <v>0</v>
      </c>
      <c r="AE350" s="407">
        <v>0</v>
      </c>
      <c r="AF350" s="408">
        <v>0</v>
      </c>
      <c r="AG350" s="407">
        <v>0</v>
      </c>
      <c r="AI350" s="406">
        <v>0</v>
      </c>
      <c r="AJ350" s="407">
        <v>0</v>
      </c>
      <c r="AK350" s="408">
        <v>0</v>
      </c>
      <c r="AL350" s="407">
        <v>0</v>
      </c>
      <c r="AM350" s="408">
        <v>0</v>
      </c>
      <c r="AN350" s="407">
        <v>0</v>
      </c>
      <c r="AO350" s="408">
        <v>0</v>
      </c>
      <c r="AP350" s="407">
        <v>0</v>
      </c>
      <c r="AQ350" s="408">
        <v>0</v>
      </c>
      <c r="AR350" s="407">
        <v>0</v>
      </c>
      <c r="AT350" s="406">
        <v>0</v>
      </c>
      <c r="AU350" s="407">
        <v>0</v>
      </c>
      <c r="AV350" s="408">
        <v>0</v>
      </c>
      <c r="AW350" s="407">
        <v>0</v>
      </c>
      <c r="AX350" s="408">
        <v>0</v>
      </c>
      <c r="AY350" s="407">
        <v>0</v>
      </c>
      <c r="AZ350" s="408">
        <v>0</v>
      </c>
      <c r="BA350" s="407">
        <v>0</v>
      </c>
      <c r="BB350" s="408">
        <v>0</v>
      </c>
      <c r="BC350" s="407">
        <v>0</v>
      </c>
    </row>
    <row r="351" spans="1:55" x14ac:dyDescent="0.35">
      <c r="A351" s="385" t="str" cm="1">
        <f t="array" ref="A351">IFERROR(_xlfn.IFS(AND(F351="Renta Variable",O351=1),IFERROR(MATCH(B351,[1]RV_Det!C:C,0),"Rev"),AND(J351="Corporativa",O351=1,I351="EM"),IFERROR(MATCH(B351,[1]RF_Corps!B:B,0),"Rev"),AND(F351="Alternativos",O351=1),IFERROR(MATCH(B351,[1]Rep4!C:C,0),"Rev")),"")</f>
        <v/>
      </c>
      <c r="B351" s="394" t="s">
        <v>1478</v>
      </c>
      <c r="C351" s="409" t="s">
        <v>1479</v>
      </c>
      <c r="D351" s="395" t="s">
        <v>1365</v>
      </c>
      <c r="E351" s="396" t="str">
        <f>IF(B351="","",INDEX([1]CatGlob!$S:$S,IFERROR(MATCH(MID(B351,7,1),[1]CatGlob!$R:$R,0),MATCH(MID(B351,1,2),[1]CatGlob!$R:$R,0))))</f>
        <v>DOL</v>
      </c>
      <c r="F351" s="397" t="s">
        <v>442</v>
      </c>
      <c r="G351" s="398" t="s">
        <v>610</v>
      </c>
      <c r="H351" s="399" t="s">
        <v>229</v>
      </c>
      <c r="I351" s="399" t="s">
        <v>328</v>
      </c>
      <c r="J351" s="399" t="s">
        <v>267</v>
      </c>
      <c r="K351" s="396" t="s">
        <v>48</v>
      </c>
      <c r="L351" s="400" t="str">
        <f>IF(ISERROR(MATCH(M351,M$10:M350,0)),M351,"")</f>
        <v/>
      </c>
      <c r="M351" s="401" t="str">
        <f>IF(B351="","",IF(ISERROR(MATCH(F351&amp;"_"&amp;G351&amp;"_"&amp;H351&amp;"_"&amp;I351&amp;"_"&amp;J351&amp;IF(K351="","","_"&amp;K351),[1]CatGlob!$B:$B,0)),F351&amp;"_"&amp;G351&amp;"_"&amp;H351&amp;"_"&amp;I351&amp;"_"&amp;J351&amp;IF(K351="","","_"&amp;K351),INDEX([1]CatGlob!$C:$C,MATCH(F351&amp;"_"&amp;G351&amp;"_"&amp;H351&amp;"_"&amp;I351&amp;"_"&amp;J351&amp;IF(K351="","","_"&amp;K351),[1]CatGlob!$B:$B,0))))</f>
        <v>HCD_INT_DM_GOB_US</v>
      </c>
      <c r="N351" s="402" t="str">
        <f t="shared" si="13"/>
        <v/>
      </c>
      <c r="O351" s="402" t="str">
        <f t="shared" si="12"/>
        <v/>
      </c>
      <c r="P351" s="401" t="str">
        <f>IF(LEN(B351)&gt;8,INDEX([1]CatGlob!$X:$X,MATCH(M351,[1]CatGlob!$W:$W,0)),"")</f>
        <v>DMS</v>
      </c>
      <c r="Q351" s="403" t="str">
        <f>INDEX([1]CatGlob!P:P,MATCH(M351,[1]CatGlob!O:O,0))</f>
        <v>RFIG</v>
      </c>
      <c r="R351" s="403" t="s">
        <v>601</v>
      </c>
      <c r="S351" s="403" t="s">
        <v>601</v>
      </c>
      <c r="T351" s="403" t="str">
        <f>INDEX([1]CatGlob!$D:$D,MATCH($M351,[1]CatGlob!$C:$C,0))</f>
        <v>RFI</v>
      </c>
      <c r="U351" s="403" t="s">
        <v>1293</v>
      </c>
      <c r="V351" s="404" t="str">
        <f>INDEX([1]CatGlob!$F:$F,MATCH($M351,[1]CatGlob!$C:$C,0))</f>
        <v>RFI</v>
      </c>
      <c r="W351" s="405"/>
      <c r="X351" s="406">
        <v>0</v>
      </c>
      <c r="Y351" s="407">
        <v>0</v>
      </c>
      <c r="Z351" s="408">
        <v>0</v>
      </c>
      <c r="AA351" s="407">
        <v>0</v>
      </c>
      <c r="AB351" s="408">
        <v>0</v>
      </c>
      <c r="AC351" s="407">
        <v>0</v>
      </c>
      <c r="AD351" s="408">
        <v>0</v>
      </c>
      <c r="AE351" s="407">
        <v>0</v>
      </c>
      <c r="AF351" s="408">
        <v>0</v>
      </c>
      <c r="AG351" s="407">
        <v>0</v>
      </c>
      <c r="AI351" s="406">
        <v>0</v>
      </c>
      <c r="AJ351" s="407">
        <v>0</v>
      </c>
      <c r="AK351" s="408">
        <v>0</v>
      </c>
      <c r="AL351" s="407">
        <v>0</v>
      </c>
      <c r="AM351" s="408">
        <v>0</v>
      </c>
      <c r="AN351" s="407">
        <v>0</v>
      </c>
      <c r="AO351" s="408">
        <v>0</v>
      </c>
      <c r="AP351" s="407">
        <v>0</v>
      </c>
      <c r="AQ351" s="408">
        <v>0</v>
      </c>
      <c r="AR351" s="407">
        <v>0</v>
      </c>
      <c r="AT351" s="406">
        <v>0</v>
      </c>
      <c r="AU351" s="407">
        <v>0</v>
      </c>
      <c r="AV351" s="408">
        <v>0</v>
      </c>
      <c r="AW351" s="407">
        <v>0</v>
      </c>
      <c r="AX351" s="408">
        <v>0</v>
      </c>
      <c r="AY351" s="407">
        <v>0</v>
      </c>
      <c r="AZ351" s="408">
        <v>0</v>
      </c>
      <c r="BA351" s="407">
        <v>0</v>
      </c>
      <c r="BB351" s="408">
        <v>0</v>
      </c>
      <c r="BC351" s="407">
        <v>0</v>
      </c>
    </row>
    <row r="352" spans="1:55" x14ac:dyDescent="0.35">
      <c r="A352" s="385" t="str" cm="1">
        <f t="array" ref="A352">IFERROR(_xlfn.IFS(AND(F352="Renta Variable",O352=1),IFERROR(MATCH(B352,[1]RV_Det!C:C,0),"Rev"),AND(J352="Corporativa",O352=1,I352="EM"),IFERROR(MATCH(B352,[1]RF_Corps!B:B,0),"Rev"),AND(F352="Alternativos",O352=1),IFERROR(MATCH(B352,[1]Rep4!C:C,0),"Rev")),"")</f>
        <v/>
      </c>
      <c r="B352" s="396" t="s">
        <v>1480</v>
      </c>
      <c r="C352" s="412" t="s">
        <v>1481</v>
      </c>
      <c r="D352" s="395" t="s">
        <v>1482</v>
      </c>
      <c r="E352" s="396" t="str">
        <f>IF(B352="","",INDEX([1]CatGlob!$S:$S,IFERROR(MATCH(MID(B352,7,1),[1]CatGlob!$R:$R,0),MATCH(MID(B352,1,2),[1]CatGlob!$R:$R,0))))</f>
        <v>DOL</v>
      </c>
      <c r="F352" s="397" t="s">
        <v>442</v>
      </c>
      <c r="G352" s="398" t="s">
        <v>610</v>
      </c>
      <c r="H352" s="399" t="s">
        <v>229</v>
      </c>
      <c r="I352" s="399" t="s">
        <v>328</v>
      </c>
      <c r="J352" s="399" t="s">
        <v>267</v>
      </c>
      <c r="K352" s="396" t="s">
        <v>48</v>
      </c>
      <c r="L352" s="400" t="str">
        <f>IF(ISERROR(MATCH(M352,M$10:M351,0)),M352,"")</f>
        <v/>
      </c>
      <c r="M352" s="401" t="str">
        <f>IF(B352="","",IF(ISERROR(MATCH(F352&amp;"_"&amp;G352&amp;"_"&amp;H352&amp;"_"&amp;I352&amp;"_"&amp;J352&amp;IF(K352="","","_"&amp;K352),[1]CatGlob!$B:$B,0)),F352&amp;"_"&amp;G352&amp;"_"&amp;H352&amp;"_"&amp;I352&amp;"_"&amp;J352&amp;IF(K352="","","_"&amp;K352),INDEX([1]CatGlob!$C:$C,MATCH(F352&amp;"_"&amp;G352&amp;"_"&amp;H352&amp;"_"&amp;I352&amp;"_"&amp;J352&amp;IF(K352="","","_"&amp;K352),[1]CatGlob!$B:$B,0))))</f>
        <v>HCD_INT_DM_GOB_US</v>
      </c>
      <c r="N352" s="402" t="str">
        <f t="shared" si="13"/>
        <v/>
      </c>
      <c r="O352" s="402" t="str">
        <f t="shared" si="12"/>
        <v/>
      </c>
      <c r="P352" s="401" t="str">
        <f>IF(LEN(B352)&gt;8,INDEX([1]CatGlob!$X:$X,MATCH(M352,[1]CatGlob!$W:$W,0)),"")</f>
        <v>DMS</v>
      </c>
      <c r="Q352" s="403" t="str">
        <f>INDEX([1]CatGlob!P:P,MATCH(M352,[1]CatGlob!O:O,0))</f>
        <v>RFIG</v>
      </c>
      <c r="R352" s="403"/>
      <c r="S352" s="403"/>
      <c r="T352" s="403" t="str">
        <f>INDEX([1]CatGlob!$D:$D,MATCH($M352,[1]CatGlob!$C:$C,0))</f>
        <v>RFI</v>
      </c>
      <c r="U352" s="403" t="s">
        <v>1293</v>
      </c>
      <c r="V352" s="404" t="str">
        <f>INDEX([1]CatGlob!$F:$F,MATCH($M352,[1]CatGlob!$C:$C,0))</f>
        <v>RFI</v>
      </c>
      <c r="W352" s="405"/>
      <c r="X352" s="406">
        <v>0</v>
      </c>
      <c r="Y352" s="407">
        <v>0</v>
      </c>
      <c r="Z352" s="408">
        <v>0</v>
      </c>
      <c r="AA352" s="407">
        <v>0</v>
      </c>
      <c r="AB352" s="408">
        <v>0</v>
      </c>
      <c r="AC352" s="407">
        <v>0</v>
      </c>
      <c r="AD352" s="408">
        <v>0</v>
      </c>
      <c r="AE352" s="407">
        <v>0</v>
      </c>
      <c r="AF352" s="408">
        <v>0</v>
      </c>
      <c r="AG352" s="407">
        <v>0</v>
      </c>
      <c r="AI352" s="406">
        <v>0</v>
      </c>
      <c r="AJ352" s="407">
        <v>0</v>
      </c>
      <c r="AK352" s="408">
        <v>0</v>
      </c>
      <c r="AL352" s="407">
        <v>0</v>
      </c>
      <c r="AM352" s="408">
        <v>0</v>
      </c>
      <c r="AN352" s="407">
        <v>0</v>
      </c>
      <c r="AO352" s="408">
        <v>0</v>
      </c>
      <c r="AP352" s="407">
        <v>0</v>
      </c>
      <c r="AQ352" s="408">
        <v>0</v>
      </c>
      <c r="AR352" s="407">
        <v>0</v>
      </c>
      <c r="AT352" s="406">
        <v>0</v>
      </c>
      <c r="AU352" s="407">
        <v>0</v>
      </c>
      <c r="AV352" s="408">
        <v>0</v>
      </c>
      <c r="AW352" s="407">
        <v>0</v>
      </c>
      <c r="AX352" s="408">
        <v>0</v>
      </c>
      <c r="AY352" s="407">
        <v>0</v>
      </c>
      <c r="AZ352" s="408">
        <v>0</v>
      </c>
      <c r="BA352" s="407">
        <v>0</v>
      </c>
      <c r="BB352" s="408">
        <v>0</v>
      </c>
      <c r="BC352" s="407">
        <v>0</v>
      </c>
    </row>
    <row r="353" spans="1:55" x14ac:dyDescent="0.35">
      <c r="A353" s="385" t="str" cm="1">
        <f t="array" ref="A353">IFERROR(_xlfn.IFS(AND(F353="Renta Variable",O353=1),IFERROR(MATCH(B353,[1]RV_Det!C:C,0),"Rev"),AND(J353="Corporativa",O353=1,I353="EM"),IFERROR(MATCH(B353,[1]RF_Corps!B:B,0),"Rev"),AND(F353="Alternativos",O353=1),IFERROR(MATCH(B353,[1]Rep4!C:C,0),"Rev")),"")</f>
        <v/>
      </c>
      <c r="B353" s="394" t="s">
        <v>1483</v>
      </c>
      <c r="C353" s="409" t="s">
        <v>1484</v>
      </c>
      <c r="D353" s="395" t="s">
        <v>1485</v>
      </c>
      <c r="E353" s="396" t="str">
        <f>IF(B353="","",INDEX([1]CatGlob!$S:$S,IFERROR(MATCH(MID(B353,7,1),[1]CatGlob!$R:$R,0),MATCH(MID(B353,1,2),[1]CatGlob!$R:$R,0))))</f>
        <v>DOL</v>
      </c>
      <c r="F353" s="397" t="s">
        <v>442</v>
      </c>
      <c r="G353" s="398" t="s">
        <v>610</v>
      </c>
      <c r="H353" s="399" t="s">
        <v>229</v>
      </c>
      <c r="I353" s="399" t="s">
        <v>328</v>
      </c>
      <c r="J353" s="399" t="s">
        <v>1486</v>
      </c>
      <c r="K353" s="396" t="s">
        <v>108</v>
      </c>
      <c r="L353" s="400" t="str">
        <f>IF(ISERROR(MATCH(M353,M$10:M352,0)),M353,"")</f>
        <v>HCD_INT_DM_MM_FM</v>
      </c>
      <c r="M353" s="401" t="str">
        <f>IF(B353="","",IF(ISERROR(MATCH(F353&amp;"_"&amp;G353&amp;"_"&amp;H353&amp;"_"&amp;I353&amp;"_"&amp;J353&amp;IF(K353="","","_"&amp;K353),[1]CatGlob!$B:$B,0)),F353&amp;"_"&amp;G353&amp;"_"&amp;H353&amp;"_"&amp;I353&amp;"_"&amp;J353&amp;IF(K353="","","_"&amp;K353),INDEX([1]CatGlob!$C:$C,MATCH(F353&amp;"_"&amp;G353&amp;"_"&amp;H353&amp;"_"&amp;I353&amp;"_"&amp;J353&amp;IF(K353="","","_"&amp;K353),[1]CatGlob!$B:$B,0))))</f>
        <v>HCD_INT_DM_MM_FM</v>
      </c>
      <c r="N353" s="402" t="str">
        <f t="shared" si="13"/>
        <v/>
      </c>
      <c r="O353" s="402" t="str">
        <f t="shared" si="12"/>
        <v/>
      </c>
      <c r="P353" s="401" t="str">
        <f>IF(LEN(B353)&gt;8,INDEX([1]CatGlob!$X:$X,MATCH(M353,[1]CatGlob!$W:$W,0)),"")</f>
        <v>DMMM</v>
      </c>
      <c r="Q353" s="403" t="str">
        <f>INDEX([1]CatGlob!P:P,MATCH(M353,[1]CatGlob!O:O,0))</f>
        <v>RFIG</v>
      </c>
      <c r="R353" s="403" t="s">
        <v>1017</v>
      </c>
      <c r="S353" s="403" t="s">
        <v>1018</v>
      </c>
      <c r="T353" s="403" t="str">
        <f>INDEX([1]CatGlob!$D:$D,MATCH($M353,[1]CatGlob!$C:$C,0))</f>
        <v>RFI</v>
      </c>
      <c r="U353" s="403" t="s">
        <v>602</v>
      </c>
      <c r="V353" s="404" t="str">
        <f>INDEX([1]CatGlob!$F:$F,MATCH($M353,[1]CatGlob!$C:$C,0))</f>
        <v>RF_ETF</v>
      </c>
      <c r="W353" s="405"/>
      <c r="X353" s="406">
        <v>0</v>
      </c>
      <c r="Y353" s="407">
        <v>0</v>
      </c>
      <c r="Z353" s="408">
        <v>0</v>
      </c>
      <c r="AA353" s="407">
        <v>0</v>
      </c>
      <c r="AB353" s="408">
        <v>0</v>
      </c>
      <c r="AC353" s="407">
        <v>0</v>
      </c>
      <c r="AD353" s="408">
        <v>0</v>
      </c>
      <c r="AE353" s="407">
        <v>0</v>
      </c>
      <c r="AF353" s="408">
        <v>0</v>
      </c>
      <c r="AG353" s="407">
        <v>0</v>
      </c>
      <c r="AI353" s="406">
        <v>0</v>
      </c>
      <c r="AJ353" s="407">
        <v>0</v>
      </c>
      <c r="AK353" s="408">
        <v>0</v>
      </c>
      <c r="AL353" s="407">
        <v>0</v>
      </c>
      <c r="AM353" s="408">
        <v>0</v>
      </c>
      <c r="AN353" s="407">
        <v>0</v>
      </c>
      <c r="AO353" s="408">
        <v>0</v>
      </c>
      <c r="AP353" s="407">
        <v>0</v>
      </c>
      <c r="AQ353" s="408">
        <v>0</v>
      </c>
      <c r="AR353" s="407">
        <v>0</v>
      </c>
      <c r="AT353" s="406">
        <v>0</v>
      </c>
      <c r="AU353" s="407">
        <v>0</v>
      </c>
      <c r="AV353" s="408">
        <v>0</v>
      </c>
      <c r="AW353" s="407">
        <v>0</v>
      </c>
      <c r="AX353" s="408">
        <v>0</v>
      </c>
      <c r="AY353" s="407">
        <v>0</v>
      </c>
      <c r="AZ353" s="408">
        <v>0</v>
      </c>
      <c r="BA353" s="407">
        <v>0</v>
      </c>
      <c r="BB353" s="408">
        <v>0</v>
      </c>
      <c r="BC353" s="407">
        <v>0</v>
      </c>
    </row>
    <row r="354" spans="1:55" x14ac:dyDescent="0.35">
      <c r="A354" s="385" t="str" cm="1">
        <f t="array" ref="A354">IFERROR(_xlfn.IFS(AND(F354="Renta Variable",O354=1),IFERROR(MATCH(B354,[1]RV_Det!C:C,0),"Rev"),AND(J354="Corporativa",O354=1,I354="EM"),IFERROR(MATCH(B354,[1]RF_Corps!B:B,0),"Rev"),AND(F354="Alternativos",O354=1),IFERROR(MATCH(B354,[1]Rep4!C:C,0),"Rev")),"")</f>
        <v/>
      </c>
      <c r="B354" s="394" t="s">
        <v>1487</v>
      </c>
      <c r="C354" s="409" t="s">
        <v>1488</v>
      </c>
      <c r="D354" s="395" t="s">
        <v>1489</v>
      </c>
      <c r="E354" s="396" t="str">
        <f>IF(B354="","",INDEX([1]CatGlob!$S:$S,IFERROR(MATCH(MID(B354,7,1),[1]CatGlob!$R:$R,0),MATCH(MID(B354,1,2),[1]CatGlob!$R:$R,0))))</f>
        <v>DOL</v>
      </c>
      <c r="F354" s="397" t="s">
        <v>442</v>
      </c>
      <c r="G354" s="398" t="s">
        <v>610</v>
      </c>
      <c r="H354" s="399" t="s">
        <v>229</v>
      </c>
      <c r="I354" s="399" t="s">
        <v>328</v>
      </c>
      <c r="J354" s="399" t="s">
        <v>1486</v>
      </c>
      <c r="K354" s="396" t="s">
        <v>108</v>
      </c>
      <c r="L354" s="400" t="str">
        <f>IF(ISERROR(MATCH(M354,M$10:M353,0)),M354,"")</f>
        <v/>
      </c>
      <c r="M354" s="401" t="str">
        <f>IF(B354="","",IF(ISERROR(MATCH(F354&amp;"_"&amp;G354&amp;"_"&amp;H354&amp;"_"&amp;I354&amp;"_"&amp;J354&amp;IF(K354="","","_"&amp;K354),[1]CatGlob!$B:$B,0)),F354&amp;"_"&amp;G354&amp;"_"&amp;H354&amp;"_"&amp;I354&amp;"_"&amp;J354&amp;IF(K354="","","_"&amp;K354),INDEX([1]CatGlob!$C:$C,MATCH(F354&amp;"_"&amp;G354&amp;"_"&amp;H354&amp;"_"&amp;I354&amp;"_"&amp;J354&amp;IF(K354="","","_"&amp;K354),[1]CatGlob!$B:$B,0))))</f>
        <v>HCD_INT_DM_MM_FM</v>
      </c>
      <c r="N354" s="402" t="str">
        <f t="shared" si="13"/>
        <v/>
      </c>
      <c r="O354" s="402" t="str">
        <f t="shared" si="12"/>
        <v/>
      </c>
      <c r="P354" s="401" t="str">
        <f>IF(LEN(B354)&gt;8,INDEX([1]CatGlob!$X:$X,MATCH(M354,[1]CatGlob!$W:$W,0)),"")</f>
        <v>DMMM</v>
      </c>
      <c r="Q354" s="403" t="str">
        <f>INDEX([1]CatGlob!P:P,MATCH(M354,[1]CatGlob!O:O,0))</f>
        <v>RFIG</v>
      </c>
      <c r="R354" s="403" t="s">
        <v>1017</v>
      </c>
      <c r="S354" s="403" t="s">
        <v>1018</v>
      </c>
      <c r="T354" s="403" t="str">
        <f>INDEX([1]CatGlob!$D:$D,MATCH($M354,[1]CatGlob!$C:$C,0))</f>
        <v>RFI</v>
      </c>
      <c r="U354" s="403" t="s">
        <v>602</v>
      </c>
      <c r="V354" s="404" t="str">
        <f>INDEX([1]CatGlob!$F:$F,MATCH($M354,[1]CatGlob!$C:$C,0))</f>
        <v>RF_ETF</v>
      </c>
      <c r="W354" s="405"/>
      <c r="X354" s="406">
        <v>0</v>
      </c>
      <c r="Y354" s="407">
        <v>0</v>
      </c>
      <c r="Z354" s="408">
        <v>0</v>
      </c>
      <c r="AA354" s="407">
        <v>0</v>
      </c>
      <c r="AB354" s="408">
        <v>0</v>
      </c>
      <c r="AC354" s="407">
        <v>0</v>
      </c>
      <c r="AD354" s="408">
        <v>0</v>
      </c>
      <c r="AE354" s="407">
        <v>0</v>
      </c>
      <c r="AF354" s="408">
        <v>0</v>
      </c>
      <c r="AG354" s="407">
        <v>0</v>
      </c>
      <c r="AI354" s="406">
        <v>0</v>
      </c>
      <c r="AJ354" s="407">
        <v>0</v>
      </c>
      <c r="AK354" s="408">
        <v>0</v>
      </c>
      <c r="AL354" s="407">
        <v>0</v>
      </c>
      <c r="AM354" s="408">
        <v>0</v>
      </c>
      <c r="AN354" s="407">
        <v>0</v>
      </c>
      <c r="AO354" s="408">
        <v>0</v>
      </c>
      <c r="AP354" s="407">
        <v>0</v>
      </c>
      <c r="AQ354" s="408">
        <v>0</v>
      </c>
      <c r="AR354" s="407">
        <v>0</v>
      </c>
      <c r="AT354" s="406">
        <v>0</v>
      </c>
      <c r="AU354" s="407">
        <v>0</v>
      </c>
      <c r="AV354" s="408">
        <v>0</v>
      </c>
      <c r="AW354" s="407">
        <v>0</v>
      </c>
      <c r="AX354" s="408">
        <v>0</v>
      </c>
      <c r="AY354" s="407">
        <v>0</v>
      </c>
      <c r="AZ354" s="408">
        <v>0</v>
      </c>
      <c r="BA354" s="407">
        <v>0</v>
      </c>
      <c r="BB354" s="408">
        <v>0</v>
      </c>
      <c r="BC354" s="407">
        <v>0</v>
      </c>
    </row>
    <row r="355" spans="1:55" x14ac:dyDescent="0.35">
      <c r="A355" s="385" t="str" cm="1">
        <f t="array" ref="A355">IFERROR(_xlfn.IFS(AND(F355="Renta Variable",O355=1),IFERROR(MATCH(B355,[1]RV_Det!C:C,0),"Rev"),AND(J355="Corporativa",O355=1,I355="EM"),IFERROR(MATCH(B355,[1]RF_Corps!B:B,0),"Rev"),AND(F355="Alternativos",O355=1),IFERROR(MATCH(B355,[1]Rep4!C:C,0),"Rev")),"")</f>
        <v/>
      </c>
      <c r="B355" s="394" t="s">
        <v>1490</v>
      </c>
      <c r="C355" s="409" t="s">
        <v>1491</v>
      </c>
      <c r="D355" s="395" t="s">
        <v>1489</v>
      </c>
      <c r="E355" s="396" t="str">
        <f>IF(B355="","",INDEX([1]CatGlob!$S:$S,IFERROR(MATCH(MID(B355,7,1),[1]CatGlob!$R:$R,0),MATCH(MID(B355,1,2),[1]CatGlob!$R:$R,0))))</f>
        <v>DOL</v>
      </c>
      <c r="F355" s="397" t="s">
        <v>442</v>
      </c>
      <c r="G355" s="398" t="s">
        <v>610</v>
      </c>
      <c r="H355" s="399" t="s">
        <v>229</v>
      </c>
      <c r="I355" s="399" t="s">
        <v>328</v>
      </c>
      <c r="J355" s="399" t="s">
        <v>1486</v>
      </c>
      <c r="K355" s="396" t="s">
        <v>108</v>
      </c>
      <c r="L355" s="400" t="str">
        <f>IF(ISERROR(MATCH(M355,M$10:M354,0)),M355,"")</f>
        <v/>
      </c>
      <c r="M355" s="401" t="str">
        <f>IF(B355="","",IF(ISERROR(MATCH(F355&amp;"_"&amp;G355&amp;"_"&amp;H355&amp;"_"&amp;I355&amp;"_"&amp;J355&amp;IF(K355="","","_"&amp;K355),[1]CatGlob!$B:$B,0)),F355&amp;"_"&amp;G355&amp;"_"&amp;H355&amp;"_"&amp;I355&amp;"_"&amp;J355&amp;IF(K355="","","_"&amp;K355),INDEX([1]CatGlob!$C:$C,MATCH(F355&amp;"_"&amp;G355&amp;"_"&amp;H355&amp;"_"&amp;I355&amp;"_"&amp;J355&amp;IF(K355="","","_"&amp;K355),[1]CatGlob!$B:$B,0))))</f>
        <v>HCD_INT_DM_MM_FM</v>
      </c>
      <c r="N355" s="402" t="str">
        <f t="shared" si="13"/>
        <v/>
      </c>
      <c r="O355" s="402" t="str">
        <f t="shared" si="12"/>
        <v/>
      </c>
      <c r="P355" s="401" t="str">
        <f>IF(LEN(B355)&gt;8,INDEX([1]CatGlob!$X:$X,MATCH(M355,[1]CatGlob!$W:$W,0)),"")</f>
        <v>DMMM</v>
      </c>
      <c r="Q355" s="403" t="str">
        <f>INDEX([1]CatGlob!P:P,MATCH(M355,[1]CatGlob!O:O,0))</f>
        <v>RFIG</v>
      </c>
      <c r="R355" s="403" t="s">
        <v>1017</v>
      </c>
      <c r="S355" s="403" t="s">
        <v>1018</v>
      </c>
      <c r="T355" s="403" t="str">
        <f>INDEX([1]CatGlob!$D:$D,MATCH($M355,[1]CatGlob!$C:$C,0))</f>
        <v>RFI</v>
      </c>
      <c r="U355" s="403" t="s">
        <v>602</v>
      </c>
      <c r="V355" s="404" t="str">
        <f>INDEX([1]CatGlob!$F:$F,MATCH($M355,[1]CatGlob!$C:$C,0))</f>
        <v>RF_ETF</v>
      </c>
      <c r="W355" s="405"/>
      <c r="X355" s="406">
        <v>0</v>
      </c>
      <c r="Y355" s="407">
        <v>0</v>
      </c>
      <c r="Z355" s="408">
        <v>0</v>
      </c>
      <c r="AA355" s="407">
        <v>0</v>
      </c>
      <c r="AB355" s="408">
        <v>0</v>
      </c>
      <c r="AC355" s="407">
        <v>0</v>
      </c>
      <c r="AD355" s="408">
        <v>0</v>
      </c>
      <c r="AE355" s="407">
        <v>0</v>
      </c>
      <c r="AF355" s="408">
        <v>0</v>
      </c>
      <c r="AG355" s="407">
        <v>0</v>
      </c>
      <c r="AI355" s="406">
        <v>0</v>
      </c>
      <c r="AJ355" s="407">
        <v>0</v>
      </c>
      <c r="AK355" s="408">
        <v>0</v>
      </c>
      <c r="AL355" s="407">
        <v>0</v>
      </c>
      <c r="AM355" s="408">
        <v>0</v>
      </c>
      <c r="AN355" s="407">
        <v>0</v>
      </c>
      <c r="AO355" s="408">
        <v>0</v>
      </c>
      <c r="AP355" s="407">
        <v>0</v>
      </c>
      <c r="AQ355" s="408">
        <v>0</v>
      </c>
      <c r="AR355" s="407">
        <v>0</v>
      </c>
      <c r="AT355" s="406">
        <v>0</v>
      </c>
      <c r="AU355" s="407">
        <v>0</v>
      </c>
      <c r="AV355" s="408">
        <v>0</v>
      </c>
      <c r="AW355" s="407">
        <v>0</v>
      </c>
      <c r="AX355" s="408">
        <v>0</v>
      </c>
      <c r="AY355" s="407">
        <v>0</v>
      </c>
      <c r="AZ355" s="408">
        <v>0</v>
      </c>
      <c r="BA355" s="407">
        <v>0</v>
      </c>
      <c r="BB355" s="408">
        <v>0</v>
      </c>
      <c r="BC355" s="407">
        <v>0</v>
      </c>
    </row>
    <row r="356" spans="1:55" x14ac:dyDescent="0.35">
      <c r="A356" s="385" t="str" cm="1">
        <f t="array" ref="A356">IFERROR(_xlfn.IFS(AND(F356="Renta Variable",O356=1),IFERROR(MATCH(B356,[1]RV_Det!C:C,0),"Rev"),AND(J356="Corporativa",O356=1,I356="EM"),IFERROR(MATCH(B356,[1]RF_Corps!B:B,0),"Rev"),AND(F356="Alternativos",O356=1),IFERROR(MATCH(B356,[1]Rep4!C:C,0),"Rev")),"")</f>
        <v/>
      </c>
      <c r="B356" s="394" t="s">
        <v>1492</v>
      </c>
      <c r="C356" s="409" t="s">
        <v>1493</v>
      </c>
      <c r="D356" s="395" t="s">
        <v>1494</v>
      </c>
      <c r="E356" s="396" t="str">
        <f>IF(B356="","",INDEX([1]CatGlob!$S:$S,IFERROR(MATCH(MID(B356,7,1),[1]CatGlob!$R:$R,0),MATCH(MID(B356,1,2),[1]CatGlob!$R:$R,0))))</f>
        <v>DOL</v>
      </c>
      <c r="F356" s="397" t="s">
        <v>442</v>
      </c>
      <c r="G356" s="398" t="s">
        <v>610</v>
      </c>
      <c r="H356" s="399" t="s">
        <v>229</v>
      </c>
      <c r="I356" s="399" t="s">
        <v>358</v>
      </c>
      <c r="J356" s="399" t="s">
        <v>611</v>
      </c>
      <c r="K356" s="396" t="s">
        <v>108</v>
      </c>
      <c r="L356" s="400" t="str">
        <f>IF(ISERROR(MATCH(M356,M$10:M355,0)),M356,"")</f>
        <v>HCD_INT_EM_CORP_FM</v>
      </c>
      <c r="M356" s="401" t="str">
        <f>IF(B356="","",IF(ISERROR(MATCH(F356&amp;"_"&amp;G356&amp;"_"&amp;H356&amp;"_"&amp;I356&amp;"_"&amp;J356&amp;IF(K356="","","_"&amp;K356),[1]CatGlob!$B:$B,0)),F356&amp;"_"&amp;G356&amp;"_"&amp;H356&amp;"_"&amp;I356&amp;"_"&amp;J356&amp;IF(K356="","","_"&amp;K356),INDEX([1]CatGlob!$C:$C,MATCH(F356&amp;"_"&amp;G356&amp;"_"&amp;H356&amp;"_"&amp;I356&amp;"_"&amp;J356&amp;IF(K356="","","_"&amp;K356),[1]CatGlob!$B:$B,0))))</f>
        <v>HCD_INT_EM_CORP_FM</v>
      </c>
      <c r="N356" s="402" t="str">
        <f t="shared" si="13"/>
        <v/>
      </c>
      <c r="O356" s="402" t="str">
        <f t="shared" si="12"/>
        <v/>
      </c>
      <c r="P356" s="401" t="str">
        <f>IF(LEN(B356)&gt;8,INDEX([1]CatGlob!$X:$X,MATCH(M356,[1]CatGlob!$W:$W,0)),"")</f>
        <v>EMC</v>
      </c>
      <c r="Q356" s="403" t="str">
        <f>INDEX([1]CatGlob!P:P,MATCH(M356,[1]CatGlob!O:O,0))</f>
        <v>RFIG</v>
      </c>
      <c r="R356" s="403" t="s">
        <v>601</v>
      </c>
      <c r="S356" s="403" t="s">
        <v>1018</v>
      </c>
      <c r="T356" s="403" t="str">
        <f>INDEX([1]CatGlob!$D:$D,MATCH($M356,[1]CatGlob!$C:$C,0))</f>
        <v>RFI</v>
      </c>
      <c r="U356" s="403" t="s">
        <v>602</v>
      </c>
      <c r="V356" s="404" t="str">
        <f>INDEX([1]CatGlob!$F:$F,MATCH($M356,[1]CatGlob!$C:$C,0))</f>
        <v>RF_ETF</v>
      </c>
      <c r="W356" s="405"/>
      <c r="X356" s="406">
        <v>0</v>
      </c>
      <c r="Y356" s="407">
        <v>0</v>
      </c>
      <c r="Z356" s="408">
        <v>0</v>
      </c>
      <c r="AA356" s="407">
        <v>0</v>
      </c>
      <c r="AB356" s="408">
        <v>0</v>
      </c>
      <c r="AC356" s="407">
        <v>0</v>
      </c>
      <c r="AD356" s="408">
        <v>0</v>
      </c>
      <c r="AE356" s="407">
        <v>0</v>
      </c>
      <c r="AF356" s="408">
        <v>0</v>
      </c>
      <c r="AG356" s="407">
        <v>0</v>
      </c>
      <c r="AI356" s="406">
        <v>0</v>
      </c>
      <c r="AJ356" s="407">
        <v>0</v>
      </c>
      <c r="AK356" s="408">
        <v>0</v>
      </c>
      <c r="AL356" s="407">
        <v>0</v>
      </c>
      <c r="AM356" s="408">
        <v>0</v>
      </c>
      <c r="AN356" s="407">
        <v>0</v>
      </c>
      <c r="AO356" s="408">
        <v>0</v>
      </c>
      <c r="AP356" s="407">
        <v>0</v>
      </c>
      <c r="AQ356" s="408">
        <v>0</v>
      </c>
      <c r="AR356" s="407">
        <v>0</v>
      </c>
      <c r="AT356" s="406">
        <v>0</v>
      </c>
      <c r="AU356" s="407">
        <v>0</v>
      </c>
      <c r="AV356" s="408">
        <v>0</v>
      </c>
      <c r="AW356" s="407">
        <v>0</v>
      </c>
      <c r="AX356" s="408">
        <v>0</v>
      </c>
      <c r="AY356" s="407">
        <v>0</v>
      </c>
      <c r="AZ356" s="408">
        <v>0</v>
      </c>
      <c r="BA356" s="407">
        <v>0</v>
      </c>
      <c r="BB356" s="408">
        <v>0</v>
      </c>
      <c r="BC356" s="407">
        <v>0</v>
      </c>
    </row>
    <row r="357" spans="1:55" x14ac:dyDescent="0.35">
      <c r="A357" s="385" t="str" cm="1">
        <f t="array" ref="A357">IFERROR(_xlfn.IFS(AND(F357="Renta Variable",O357=1),IFERROR(MATCH(B357,[1]RV_Det!C:C,0),"Rev"),AND(J357="Corporativa",O357=1,I357="EM"),IFERROR(MATCH(B357,[1]RF_Corps!B:B,0),"Rev"),AND(F357="Alternativos",O357=1),IFERROR(MATCH(B357,[1]Rep4!C:C,0),"Rev")),"")</f>
        <v/>
      </c>
      <c r="B357" s="394" t="s">
        <v>1495</v>
      </c>
      <c r="C357" s="409" t="s">
        <v>1496</v>
      </c>
      <c r="D357" s="395" t="s">
        <v>1497</v>
      </c>
      <c r="E357" s="396" t="str">
        <f>IF(B357="","",INDEX([1]CatGlob!$S:$S,IFERROR(MATCH(MID(B357,7,1),[1]CatGlob!$R:$R,0),MATCH(MID(B357,1,2),[1]CatGlob!$R:$R,0))))</f>
        <v>DOL</v>
      </c>
      <c r="F357" s="397" t="s">
        <v>442</v>
      </c>
      <c r="G357" s="398" t="s">
        <v>610</v>
      </c>
      <c r="H357" s="399" t="s">
        <v>229</v>
      </c>
      <c r="I357" s="399" t="s">
        <v>358</v>
      </c>
      <c r="J357" s="399" t="s">
        <v>611</v>
      </c>
      <c r="K357" s="396" t="s">
        <v>108</v>
      </c>
      <c r="L357" s="400" t="str">
        <f>IF(ISERROR(MATCH(M357,M$10:M356,0)),M357,"")</f>
        <v/>
      </c>
      <c r="M357" s="401" t="str">
        <f>IF(B357="","",IF(ISERROR(MATCH(F357&amp;"_"&amp;G357&amp;"_"&amp;H357&amp;"_"&amp;I357&amp;"_"&amp;J357&amp;IF(K357="","","_"&amp;K357),[1]CatGlob!$B:$B,0)),F357&amp;"_"&amp;G357&amp;"_"&amp;H357&amp;"_"&amp;I357&amp;"_"&amp;J357&amp;IF(K357="","","_"&amp;K357),INDEX([1]CatGlob!$C:$C,MATCH(F357&amp;"_"&amp;G357&amp;"_"&amp;H357&amp;"_"&amp;I357&amp;"_"&amp;J357&amp;IF(K357="","","_"&amp;K357),[1]CatGlob!$B:$B,0))))</f>
        <v>HCD_INT_EM_CORP_FM</v>
      </c>
      <c r="N357" s="402" t="str">
        <f t="shared" si="13"/>
        <v/>
      </c>
      <c r="O357" s="402" t="str">
        <f t="shared" si="12"/>
        <v/>
      </c>
      <c r="P357" s="401" t="str">
        <f>IF(LEN(B357)&gt;8,INDEX([1]CatGlob!$X:$X,MATCH(M357,[1]CatGlob!$W:$W,0)),"")</f>
        <v>EMC</v>
      </c>
      <c r="Q357" s="403" t="str">
        <f>INDEX([1]CatGlob!P:P,MATCH(M357,[1]CatGlob!O:O,0))</f>
        <v>RFIG</v>
      </c>
      <c r="R357" s="403" t="s">
        <v>1017</v>
      </c>
      <c r="S357" s="403" t="s">
        <v>1018</v>
      </c>
      <c r="T357" s="403" t="str">
        <f>INDEX([1]CatGlob!$D:$D,MATCH($M357,[1]CatGlob!$C:$C,0))</f>
        <v>RFI</v>
      </c>
      <c r="U357" s="403" t="s">
        <v>602</v>
      </c>
      <c r="V357" s="404" t="str">
        <f>INDEX([1]CatGlob!$F:$F,MATCH($M357,[1]CatGlob!$C:$C,0))</f>
        <v>RF_ETF</v>
      </c>
      <c r="W357" s="405"/>
      <c r="X357" s="406">
        <v>0</v>
      </c>
      <c r="Y357" s="407">
        <v>0</v>
      </c>
      <c r="Z357" s="408">
        <v>0</v>
      </c>
      <c r="AA357" s="407">
        <v>0</v>
      </c>
      <c r="AB357" s="408">
        <v>0</v>
      </c>
      <c r="AC357" s="407">
        <v>0</v>
      </c>
      <c r="AD357" s="408">
        <v>0</v>
      </c>
      <c r="AE357" s="407">
        <v>0</v>
      </c>
      <c r="AF357" s="408">
        <v>0</v>
      </c>
      <c r="AG357" s="407">
        <v>0</v>
      </c>
      <c r="AI357" s="406">
        <v>0</v>
      </c>
      <c r="AJ357" s="407">
        <v>0</v>
      </c>
      <c r="AK357" s="408">
        <v>0</v>
      </c>
      <c r="AL357" s="407">
        <v>0</v>
      </c>
      <c r="AM357" s="408">
        <v>0</v>
      </c>
      <c r="AN357" s="407">
        <v>0</v>
      </c>
      <c r="AO357" s="408">
        <v>0</v>
      </c>
      <c r="AP357" s="407">
        <v>0</v>
      </c>
      <c r="AQ357" s="408">
        <v>0</v>
      </c>
      <c r="AR357" s="407">
        <v>0</v>
      </c>
      <c r="AT357" s="406">
        <v>0</v>
      </c>
      <c r="AU357" s="407">
        <v>0</v>
      </c>
      <c r="AV357" s="408">
        <v>0</v>
      </c>
      <c r="AW357" s="407">
        <v>0</v>
      </c>
      <c r="AX357" s="408">
        <v>0</v>
      </c>
      <c r="AY357" s="407">
        <v>0</v>
      </c>
      <c r="AZ357" s="408">
        <v>0</v>
      </c>
      <c r="BA357" s="407">
        <v>0</v>
      </c>
      <c r="BB357" s="408">
        <v>0</v>
      </c>
      <c r="BC357" s="407">
        <v>0</v>
      </c>
    </row>
    <row r="358" spans="1:55" x14ac:dyDescent="0.35">
      <c r="A358" s="385" cm="1">
        <f t="array" ref="A358">IFERROR(_xlfn.IFS(AND(F358="Renta Variable",O358=1),IFERROR(MATCH(B358,[1]RV_Det!C:C,0),"Rev"),AND(J358="Corporativa",O358=1,I358="EM"),IFERROR(MATCH(B358,[1]RF_Corps!B:B,0),"Rev"),AND(F358="Alternativos",O358=1),IFERROR(MATCH(B358,[1]Rep4!C:C,0),"Rev")),"")</f>
        <v>237</v>
      </c>
      <c r="B358" s="394" t="s">
        <v>1498</v>
      </c>
      <c r="C358" s="409" t="s">
        <v>1499</v>
      </c>
      <c r="D358" s="395" t="s">
        <v>1500</v>
      </c>
      <c r="E358" s="396" t="str">
        <f>IF(B358="","",INDEX([1]CatGlob!$S:$S,IFERROR(MATCH(MID(B358,7,1),[1]CatGlob!$R:$R,0),MATCH(MID(B358,1,2),[1]CatGlob!$R:$R,0))))</f>
        <v>DOL</v>
      </c>
      <c r="F358" s="397" t="s">
        <v>442</v>
      </c>
      <c r="G358" s="398" t="s">
        <v>610</v>
      </c>
      <c r="H358" s="399" t="s">
        <v>229</v>
      </c>
      <c r="I358" s="399" t="s">
        <v>358</v>
      </c>
      <c r="J358" s="399" t="s">
        <v>611</v>
      </c>
      <c r="K358" s="396" t="s">
        <v>108</v>
      </c>
      <c r="L358" s="400" t="str">
        <f>IF(ISERROR(MATCH(M358,M$10:M357,0)),M358,"")</f>
        <v/>
      </c>
      <c r="M358" s="401" t="str">
        <f>IF(B358="","",IF(ISERROR(MATCH(F358&amp;"_"&amp;G358&amp;"_"&amp;H358&amp;"_"&amp;I358&amp;"_"&amp;J358&amp;IF(K358="","","_"&amp;K358),[1]CatGlob!$B:$B,0)),F358&amp;"_"&amp;G358&amp;"_"&amp;H358&amp;"_"&amp;I358&amp;"_"&amp;J358&amp;IF(K358="","","_"&amp;K358),INDEX([1]CatGlob!$C:$C,MATCH(F358&amp;"_"&amp;G358&amp;"_"&amp;H358&amp;"_"&amp;I358&amp;"_"&amp;J358&amp;IF(K358="","","_"&amp;K358),[1]CatGlob!$B:$B,0))))</f>
        <v>HCD_INT_EM_CORP_FM</v>
      </c>
      <c r="N358" s="402" t="str">
        <f t="shared" si="13"/>
        <v>rev</v>
      </c>
      <c r="O358" s="402">
        <f t="shared" si="12"/>
        <v>1</v>
      </c>
      <c r="P358" s="401" t="str">
        <f>IF(LEN(B358)&gt;8,INDEX([1]CatGlob!$X:$X,MATCH(M358,[1]CatGlob!$W:$W,0)),"")</f>
        <v>EMC</v>
      </c>
      <c r="Q358" s="403" t="str">
        <f>INDEX([1]CatGlob!P:P,MATCH(M358,[1]CatGlob!O:O,0))</f>
        <v>RFIG</v>
      </c>
      <c r="R358" s="403" t="s">
        <v>1017</v>
      </c>
      <c r="S358" s="403" t="s">
        <v>1018</v>
      </c>
      <c r="T358" s="403" t="str">
        <f>INDEX([1]CatGlob!$D:$D,MATCH($M358,[1]CatGlob!$C:$C,0))</f>
        <v>RFI</v>
      </c>
      <c r="U358" s="403" t="s">
        <v>602</v>
      </c>
      <c r="V358" s="404" t="str">
        <f>INDEX([1]CatGlob!$F:$F,MATCH($M358,[1]CatGlob!$C:$C,0))</f>
        <v>RF_ETF</v>
      </c>
      <c r="W358" s="405"/>
      <c r="X358" s="406">
        <v>0</v>
      </c>
      <c r="Y358" s="407">
        <v>0</v>
      </c>
      <c r="Z358" s="408">
        <v>0</v>
      </c>
      <c r="AA358" s="407">
        <v>0</v>
      </c>
      <c r="AB358" s="408">
        <v>-7.7902989530458404E-3</v>
      </c>
      <c r="AC358" s="407">
        <v>-9.8278944749008394E-3</v>
      </c>
      <c r="AD358" s="408">
        <v>0</v>
      </c>
      <c r="AE358" s="407">
        <v>0</v>
      </c>
      <c r="AF358" s="408">
        <v>-3.9569188440158097E-3</v>
      </c>
      <c r="AG358" s="407">
        <v>-4.9918727226160604E-3</v>
      </c>
      <c r="AI358" s="406">
        <v>0</v>
      </c>
      <c r="AJ358" s="407">
        <v>0</v>
      </c>
      <c r="AK358" s="408">
        <v>0</v>
      </c>
      <c r="AL358" s="407">
        <v>0</v>
      </c>
      <c r="AM358" s="408">
        <v>-9.9931097439928695E-4</v>
      </c>
      <c r="AN358" s="407">
        <v>-1.2606862542785501E-3</v>
      </c>
      <c r="AO358" s="408">
        <v>0</v>
      </c>
      <c r="AP358" s="407">
        <v>0</v>
      </c>
      <c r="AQ358" s="408">
        <v>-4.44110465042384E-4</v>
      </c>
      <c r="AR358" s="407">
        <v>-5.6026999903283504E-4</v>
      </c>
      <c r="AT358" s="406">
        <v>0</v>
      </c>
      <c r="AU358" s="407">
        <v>0</v>
      </c>
      <c r="AV358" s="408">
        <v>0</v>
      </c>
      <c r="AW358" s="407">
        <v>0</v>
      </c>
      <c r="AX358" s="408">
        <v>0</v>
      </c>
      <c r="AY358" s="407">
        <v>0</v>
      </c>
      <c r="AZ358" s="408">
        <v>0</v>
      </c>
      <c r="BA358" s="407">
        <v>0</v>
      </c>
      <c r="BB358" s="408">
        <v>0</v>
      </c>
      <c r="BC358" s="407">
        <v>0</v>
      </c>
    </row>
    <row r="359" spans="1:55" x14ac:dyDescent="0.35">
      <c r="A359" s="385" t="str" cm="1">
        <f t="array" ref="A359">IFERROR(_xlfn.IFS(AND(F359="Renta Variable",O359=1),IFERROR(MATCH(B359,[1]RV_Det!C:C,0),"Rev"),AND(J359="Corporativa",O359=1,I359="EM"),IFERROR(MATCH(B359,[1]RF_Corps!B:B,0),"Rev"),AND(F359="Alternativos",O359=1),IFERROR(MATCH(B359,[1]Rep4!C:C,0),"Rev")),"")</f>
        <v/>
      </c>
      <c r="B359" s="394" t="s">
        <v>1501</v>
      </c>
      <c r="C359" s="409" t="s">
        <v>1502</v>
      </c>
      <c r="D359" s="395" t="s">
        <v>1503</v>
      </c>
      <c r="E359" s="396" t="str">
        <f>IF(B359="","",INDEX([1]CatGlob!$S:$S,IFERROR(MATCH(MID(B359,7,1),[1]CatGlob!$R:$R,0),MATCH(MID(B359,1,2),[1]CatGlob!$R:$R,0))))</f>
        <v>DOL</v>
      </c>
      <c r="F359" s="397" t="s">
        <v>442</v>
      </c>
      <c r="G359" s="398" t="s">
        <v>610</v>
      </c>
      <c r="H359" s="399" t="s">
        <v>229</v>
      </c>
      <c r="I359" s="399" t="s">
        <v>358</v>
      </c>
      <c r="J359" s="399" t="s">
        <v>611</v>
      </c>
      <c r="K359" s="396" t="s">
        <v>108</v>
      </c>
      <c r="L359" s="400" t="str">
        <f>IF(ISERROR(MATCH(M359,M$10:M358,0)),M359,"")</f>
        <v/>
      </c>
      <c r="M359" s="401" t="str">
        <f>IF(B359="","",IF(ISERROR(MATCH(F359&amp;"_"&amp;G359&amp;"_"&amp;H359&amp;"_"&amp;I359&amp;"_"&amp;J359&amp;IF(K359="","","_"&amp;K359),[1]CatGlob!$B:$B,0)),F359&amp;"_"&amp;G359&amp;"_"&amp;H359&amp;"_"&amp;I359&amp;"_"&amp;J359&amp;IF(K359="","","_"&amp;K359),INDEX([1]CatGlob!$C:$C,MATCH(F359&amp;"_"&amp;G359&amp;"_"&amp;H359&amp;"_"&amp;I359&amp;"_"&amp;J359&amp;IF(K359="","","_"&amp;K359),[1]CatGlob!$B:$B,0))))</f>
        <v>HCD_INT_EM_CORP_FM</v>
      </c>
      <c r="N359" s="402" t="str">
        <f t="shared" si="13"/>
        <v/>
      </c>
      <c r="O359" s="402" t="str">
        <f t="shared" si="12"/>
        <v/>
      </c>
      <c r="P359" s="401" t="str">
        <f>IF(LEN(B359)&gt;8,INDEX([1]CatGlob!$X:$X,MATCH(M359,[1]CatGlob!$W:$W,0)),"")</f>
        <v>EMC</v>
      </c>
      <c r="Q359" s="403" t="str">
        <f>INDEX([1]CatGlob!P:P,MATCH(M359,[1]CatGlob!O:O,0))</f>
        <v>RFIG</v>
      </c>
      <c r="R359" s="403" t="s">
        <v>1017</v>
      </c>
      <c r="S359" s="403" t="s">
        <v>1018</v>
      </c>
      <c r="T359" s="403" t="str">
        <f>INDEX([1]CatGlob!$D:$D,MATCH($M359,[1]CatGlob!$C:$C,0))</f>
        <v>RFI</v>
      </c>
      <c r="U359" s="403" t="s">
        <v>602</v>
      </c>
      <c r="V359" s="404" t="str">
        <f>INDEX([1]CatGlob!$F:$F,MATCH($M359,[1]CatGlob!$C:$C,0))</f>
        <v>RF_ETF</v>
      </c>
      <c r="W359" s="405"/>
      <c r="X359" s="406">
        <v>0</v>
      </c>
      <c r="Y359" s="407">
        <v>0</v>
      </c>
      <c r="Z359" s="408">
        <v>0</v>
      </c>
      <c r="AA359" s="407">
        <v>0</v>
      </c>
      <c r="AB359" s="408">
        <v>0</v>
      </c>
      <c r="AC359" s="407">
        <v>0</v>
      </c>
      <c r="AD359" s="408">
        <v>0</v>
      </c>
      <c r="AE359" s="407">
        <v>0</v>
      </c>
      <c r="AF359" s="408">
        <v>0</v>
      </c>
      <c r="AG359" s="407">
        <v>0</v>
      </c>
      <c r="AI359" s="406">
        <v>0</v>
      </c>
      <c r="AJ359" s="407">
        <v>0</v>
      </c>
      <c r="AK359" s="408">
        <v>0</v>
      </c>
      <c r="AL359" s="407">
        <v>0</v>
      </c>
      <c r="AM359" s="408">
        <v>0</v>
      </c>
      <c r="AN359" s="407">
        <v>0</v>
      </c>
      <c r="AO359" s="408">
        <v>0</v>
      </c>
      <c r="AP359" s="407">
        <v>0</v>
      </c>
      <c r="AQ359" s="408">
        <v>0</v>
      </c>
      <c r="AR359" s="407">
        <v>0</v>
      </c>
      <c r="AT359" s="406">
        <v>0</v>
      </c>
      <c r="AU359" s="407">
        <v>0</v>
      </c>
      <c r="AV359" s="408">
        <v>0</v>
      </c>
      <c r="AW359" s="407">
        <v>0</v>
      </c>
      <c r="AX359" s="408">
        <v>0</v>
      </c>
      <c r="AY359" s="407">
        <v>0</v>
      </c>
      <c r="AZ359" s="408">
        <v>0</v>
      </c>
      <c r="BA359" s="407">
        <v>0</v>
      </c>
      <c r="BB359" s="408">
        <v>0</v>
      </c>
      <c r="BC359" s="407">
        <v>0</v>
      </c>
    </row>
    <row r="360" spans="1:55" x14ac:dyDescent="0.35">
      <c r="A360" s="385" t="str" cm="1">
        <f t="array" ref="A360">IFERROR(_xlfn.IFS(AND(F360="Renta Variable",O360=1),IFERROR(MATCH(B360,[1]RV_Det!C:C,0),"Rev"),AND(J360="Corporativa",O360=1,I360="EM"),IFERROR(MATCH(B360,[1]RF_Corps!B:B,0),"Rev"),AND(F360="Alternativos",O360=1),IFERROR(MATCH(B360,[1]Rep4!C:C,0),"Rev")),"")</f>
        <v/>
      </c>
      <c r="B360" s="394" t="s">
        <v>1504</v>
      </c>
      <c r="C360" s="409" t="s">
        <v>1505</v>
      </c>
      <c r="D360" s="395" t="s">
        <v>1506</v>
      </c>
      <c r="E360" s="396" t="str">
        <f>IF(B360="","",INDEX([1]CatGlob!$S:$S,IFERROR(MATCH(MID(B360,7,1),[1]CatGlob!$R:$R,0),MATCH(MID(B360,1,2),[1]CatGlob!$R:$R,0))))</f>
        <v>DOL</v>
      </c>
      <c r="F360" s="397" t="s">
        <v>442</v>
      </c>
      <c r="G360" s="398" t="s">
        <v>610</v>
      </c>
      <c r="H360" s="399" t="s">
        <v>229</v>
      </c>
      <c r="I360" s="399" t="s">
        <v>358</v>
      </c>
      <c r="J360" s="399" t="s">
        <v>611</v>
      </c>
      <c r="K360" s="396" t="s">
        <v>108</v>
      </c>
      <c r="L360" s="400" t="str">
        <f>IF(ISERROR(MATCH(M360,M$10:M359,0)),M360,"")</f>
        <v/>
      </c>
      <c r="M360" s="401" t="str">
        <f>IF(B360="","",IF(ISERROR(MATCH(F360&amp;"_"&amp;G360&amp;"_"&amp;H360&amp;"_"&amp;I360&amp;"_"&amp;J360&amp;IF(K360="","","_"&amp;K360),[1]CatGlob!$B:$B,0)),F360&amp;"_"&amp;G360&amp;"_"&amp;H360&amp;"_"&amp;I360&amp;"_"&amp;J360&amp;IF(K360="","","_"&amp;K360),INDEX([1]CatGlob!$C:$C,MATCH(F360&amp;"_"&amp;G360&amp;"_"&amp;H360&amp;"_"&amp;I360&amp;"_"&amp;J360&amp;IF(K360="","","_"&amp;K360),[1]CatGlob!$B:$B,0))))</f>
        <v>HCD_INT_EM_CORP_FM</v>
      </c>
      <c r="N360" s="402" t="str">
        <f t="shared" si="13"/>
        <v/>
      </c>
      <c r="O360" s="402" t="str">
        <f t="shared" si="12"/>
        <v/>
      </c>
      <c r="P360" s="401" t="str">
        <f>IF(LEN(B360)&gt;8,INDEX([1]CatGlob!$X:$X,MATCH(M360,[1]CatGlob!$W:$W,0)),"")</f>
        <v>EMC</v>
      </c>
      <c r="Q360" s="403" t="str">
        <f>INDEX([1]CatGlob!P:P,MATCH(M360,[1]CatGlob!O:O,0))</f>
        <v>RFIG</v>
      </c>
      <c r="R360" s="403" t="s">
        <v>1017</v>
      </c>
      <c r="S360" s="403" t="s">
        <v>1018</v>
      </c>
      <c r="T360" s="403" t="str">
        <f>INDEX([1]CatGlob!$D:$D,MATCH($M360,[1]CatGlob!$C:$C,0))</f>
        <v>RFI</v>
      </c>
      <c r="U360" s="403" t="s">
        <v>602</v>
      </c>
      <c r="V360" s="404" t="str">
        <f>INDEX([1]CatGlob!$F:$F,MATCH($M360,[1]CatGlob!$C:$C,0))</f>
        <v>RF_ETF</v>
      </c>
      <c r="W360" s="405"/>
      <c r="X360" s="406">
        <v>0</v>
      </c>
      <c r="Y360" s="407">
        <v>0</v>
      </c>
      <c r="Z360" s="408">
        <v>0</v>
      </c>
      <c r="AA360" s="407">
        <v>0</v>
      </c>
      <c r="AB360" s="408">
        <v>0</v>
      </c>
      <c r="AC360" s="407">
        <v>0</v>
      </c>
      <c r="AD360" s="408">
        <v>0</v>
      </c>
      <c r="AE360" s="407">
        <v>0</v>
      </c>
      <c r="AF360" s="408">
        <v>0</v>
      </c>
      <c r="AG360" s="407">
        <v>0</v>
      </c>
      <c r="AI360" s="406">
        <v>0</v>
      </c>
      <c r="AJ360" s="407">
        <v>0</v>
      </c>
      <c r="AK360" s="408">
        <v>0</v>
      </c>
      <c r="AL360" s="407">
        <v>0</v>
      </c>
      <c r="AM360" s="408">
        <v>0</v>
      </c>
      <c r="AN360" s="407">
        <v>0</v>
      </c>
      <c r="AO360" s="408">
        <v>0</v>
      </c>
      <c r="AP360" s="407">
        <v>0</v>
      </c>
      <c r="AQ360" s="408">
        <v>0</v>
      </c>
      <c r="AR360" s="407">
        <v>0</v>
      </c>
      <c r="AT360" s="406">
        <v>0</v>
      </c>
      <c r="AU360" s="407">
        <v>0</v>
      </c>
      <c r="AV360" s="408">
        <v>0</v>
      </c>
      <c r="AW360" s="407">
        <v>0</v>
      </c>
      <c r="AX360" s="408">
        <v>0</v>
      </c>
      <c r="AY360" s="407">
        <v>0</v>
      </c>
      <c r="AZ360" s="408">
        <v>0</v>
      </c>
      <c r="BA360" s="407">
        <v>0</v>
      </c>
      <c r="BB360" s="408">
        <v>0</v>
      </c>
      <c r="BC360" s="407">
        <v>0</v>
      </c>
    </row>
    <row r="361" spans="1:55" x14ac:dyDescent="0.35">
      <c r="A361" s="385" cm="1">
        <f t="array" ref="A361">IFERROR(_xlfn.IFS(AND(F361="Renta Variable",O361=1),IFERROR(MATCH(B361,[1]RV_Det!C:C,0),"Rev"),AND(J361="Corporativa",O361=1,I361="EM"),IFERROR(MATCH(B361,[1]RF_Corps!B:B,0),"Rev"),AND(F361="Alternativos",O361=1),IFERROR(MATCH(B361,[1]Rep4!C:C,0),"Rev")),"")</f>
        <v>240</v>
      </c>
      <c r="B361" s="394" t="s">
        <v>1507</v>
      </c>
      <c r="C361" s="409" t="s">
        <v>1508</v>
      </c>
      <c r="D361" s="395" t="s">
        <v>1509</v>
      </c>
      <c r="E361" s="396" t="str">
        <f>IF(B361="","",INDEX([1]CatGlob!$S:$S,IFERROR(MATCH(MID(B361,7,1),[1]CatGlob!$R:$R,0),MATCH(MID(B361,1,2),[1]CatGlob!$R:$R,0))))</f>
        <v>DOL</v>
      </c>
      <c r="F361" s="397" t="s">
        <v>442</v>
      </c>
      <c r="G361" s="398" t="s">
        <v>610</v>
      </c>
      <c r="H361" s="399" t="s">
        <v>229</v>
      </c>
      <c r="I361" s="399" t="s">
        <v>358</v>
      </c>
      <c r="J361" s="399" t="s">
        <v>611</v>
      </c>
      <c r="K361" s="396" t="s">
        <v>108</v>
      </c>
      <c r="L361" s="400" t="str">
        <f>IF(ISERROR(MATCH(M361,M$10:M360,0)),M361,"")</f>
        <v/>
      </c>
      <c r="M361" s="401" t="str">
        <f>IF(B361="","",IF(ISERROR(MATCH(F361&amp;"_"&amp;G361&amp;"_"&amp;H361&amp;"_"&amp;I361&amp;"_"&amp;J361&amp;IF(K361="","","_"&amp;K361),[1]CatGlob!$B:$B,0)),F361&amp;"_"&amp;G361&amp;"_"&amp;H361&amp;"_"&amp;I361&amp;"_"&amp;J361&amp;IF(K361="","","_"&amp;K361),INDEX([1]CatGlob!$C:$C,MATCH(F361&amp;"_"&amp;G361&amp;"_"&amp;H361&amp;"_"&amp;I361&amp;"_"&amp;J361&amp;IF(K361="","","_"&amp;K361),[1]CatGlob!$B:$B,0))))</f>
        <v>HCD_INT_EM_CORP_FM</v>
      </c>
      <c r="N361" s="402" t="str">
        <f t="shared" si="13"/>
        <v>rev</v>
      </c>
      <c r="O361" s="402">
        <f t="shared" si="12"/>
        <v>1</v>
      </c>
      <c r="P361" s="401" t="str">
        <f>IF(LEN(B361)&gt;8,INDEX([1]CatGlob!$X:$X,MATCH(M361,[1]CatGlob!$W:$W,0)),"")</f>
        <v>EMC</v>
      </c>
      <c r="Q361" s="403" t="str">
        <f>INDEX([1]CatGlob!P:P,MATCH(M361,[1]CatGlob!O:O,0))</f>
        <v>RFIG</v>
      </c>
      <c r="R361" s="403" t="s">
        <v>1017</v>
      </c>
      <c r="S361" s="403" t="s">
        <v>1018</v>
      </c>
      <c r="T361" s="403" t="str">
        <f>INDEX([1]CatGlob!$D:$D,MATCH($M361,[1]CatGlob!$C:$C,0))</f>
        <v>RFI</v>
      </c>
      <c r="U361" s="403" t="s">
        <v>602</v>
      </c>
      <c r="V361" s="404" t="str">
        <f>INDEX([1]CatGlob!$F:$F,MATCH($M361,[1]CatGlob!$C:$C,0))</f>
        <v>RF_ETF</v>
      </c>
      <c r="W361" s="405"/>
      <c r="X361" s="406">
        <v>0</v>
      </c>
      <c r="Y361" s="407">
        <v>0</v>
      </c>
      <c r="Z361" s="408">
        <v>-1.9649782909964501E-2</v>
      </c>
      <c r="AA361" s="407">
        <v>-0.14679353735225201</v>
      </c>
      <c r="AB361" s="408">
        <v>-1.3490992952799701E-2</v>
      </c>
      <c r="AC361" s="407">
        <v>-0.100784348967542</v>
      </c>
      <c r="AD361" s="408">
        <v>0</v>
      </c>
      <c r="AE361" s="407">
        <v>0</v>
      </c>
      <c r="AF361" s="408">
        <v>-9.4105753044003305E-3</v>
      </c>
      <c r="AG361" s="407">
        <v>-7.0301623370678801E-2</v>
      </c>
      <c r="AI361" s="406">
        <v>0</v>
      </c>
      <c r="AJ361" s="407">
        <v>0</v>
      </c>
      <c r="AK361" s="408">
        <v>0</v>
      </c>
      <c r="AL361" s="407">
        <v>0</v>
      </c>
      <c r="AM361" s="408">
        <v>-1.9844960796594701E-3</v>
      </c>
      <c r="AN361" s="407">
        <v>-1.4825161210874099E-2</v>
      </c>
      <c r="AO361" s="408">
        <v>0</v>
      </c>
      <c r="AP361" s="407">
        <v>0</v>
      </c>
      <c r="AQ361" s="408">
        <v>-8.8194315822674903E-4</v>
      </c>
      <c r="AR361" s="407">
        <v>-6.5885489185660397E-3</v>
      </c>
      <c r="AT361" s="406">
        <v>0</v>
      </c>
      <c r="AU361" s="407">
        <v>0</v>
      </c>
      <c r="AV361" s="408">
        <v>-1.6218960440623699E-7</v>
      </c>
      <c r="AW361" s="407">
        <v>-1.21163634680954E-6</v>
      </c>
      <c r="AX361" s="408">
        <v>0</v>
      </c>
      <c r="AY361" s="407">
        <v>0</v>
      </c>
      <c r="AZ361" s="408">
        <v>0</v>
      </c>
      <c r="BA361" s="407">
        <v>0</v>
      </c>
      <c r="BB361" s="408">
        <v>-7.4231666091844105E-8</v>
      </c>
      <c r="BC361" s="407">
        <v>-5.5454716133242499E-7</v>
      </c>
    </row>
    <row r="362" spans="1:55" x14ac:dyDescent="0.35">
      <c r="A362" s="385" cm="1">
        <f t="array" ref="A362">IFERROR(_xlfn.IFS(AND(F362="Renta Variable",O362=1),IFERROR(MATCH(B362,[1]RV_Det!C:C,0),"Rev"),AND(J362="Corporativa",O362=1,I362="EM"),IFERROR(MATCH(B362,[1]RF_Corps!B:B,0),"Rev"),AND(F362="Alternativos",O362=1),IFERROR(MATCH(B362,[1]Rep4!C:C,0),"Rev")),"")</f>
        <v>241</v>
      </c>
      <c r="B362" s="394" t="s">
        <v>1510</v>
      </c>
      <c r="C362" s="409" t="s">
        <v>1511</v>
      </c>
      <c r="D362" s="395" t="s">
        <v>1512</v>
      </c>
      <c r="E362" s="396" t="str">
        <f>IF(B362="","",INDEX([1]CatGlob!$S:$S,IFERROR(MATCH(MID(B362,7,1),[1]CatGlob!$R:$R,0),MATCH(MID(B362,1,2),[1]CatGlob!$R:$R,0))))</f>
        <v>DOL</v>
      </c>
      <c r="F362" s="397" t="s">
        <v>442</v>
      </c>
      <c r="G362" s="398" t="s">
        <v>610</v>
      </c>
      <c r="H362" s="399" t="s">
        <v>229</v>
      </c>
      <c r="I362" s="399" t="s">
        <v>358</v>
      </c>
      <c r="J362" s="399" t="s">
        <v>611</v>
      </c>
      <c r="K362" s="396" t="s">
        <v>108</v>
      </c>
      <c r="L362" s="400" t="str">
        <f>IF(ISERROR(MATCH(M362,M$10:M361,0)),M362,"")</f>
        <v/>
      </c>
      <c r="M362" s="401" t="str">
        <f>IF(B362="","",IF(ISERROR(MATCH(F362&amp;"_"&amp;G362&amp;"_"&amp;H362&amp;"_"&amp;I362&amp;"_"&amp;J362&amp;IF(K362="","","_"&amp;K362),[1]CatGlob!$B:$B,0)),F362&amp;"_"&amp;G362&amp;"_"&amp;H362&amp;"_"&amp;I362&amp;"_"&amp;J362&amp;IF(K362="","","_"&amp;K362),INDEX([1]CatGlob!$C:$C,MATCH(F362&amp;"_"&amp;G362&amp;"_"&amp;H362&amp;"_"&amp;I362&amp;"_"&amp;J362&amp;IF(K362="","","_"&amp;K362),[1]CatGlob!$B:$B,0))))</f>
        <v>HCD_INT_EM_CORP_FM</v>
      </c>
      <c r="N362" s="402" t="str">
        <f t="shared" si="13"/>
        <v>rev</v>
      </c>
      <c r="O362" s="402">
        <f t="shared" si="12"/>
        <v>1</v>
      </c>
      <c r="P362" s="401" t="str">
        <f>IF(LEN(B362)&gt;8,INDEX([1]CatGlob!$X:$X,MATCH(M362,[1]CatGlob!$W:$W,0)),"")</f>
        <v>EMC</v>
      </c>
      <c r="Q362" s="403" t="str">
        <f>INDEX([1]CatGlob!P:P,MATCH(M362,[1]CatGlob!O:O,0))</f>
        <v>RFIG</v>
      </c>
      <c r="R362" s="403" t="s">
        <v>1017</v>
      </c>
      <c r="S362" s="403" t="s">
        <v>1018</v>
      </c>
      <c r="T362" s="403" t="str">
        <f>INDEX([1]CatGlob!$D:$D,MATCH($M362,[1]CatGlob!$C:$C,0))</f>
        <v>RFI</v>
      </c>
      <c r="U362" s="403" t="s">
        <v>602</v>
      </c>
      <c r="V362" s="404" t="str">
        <f>INDEX([1]CatGlob!$F:$F,MATCH($M362,[1]CatGlob!$C:$C,0))</f>
        <v>RF_ETF</v>
      </c>
      <c r="W362" s="405"/>
      <c r="X362" s="406">
        <v>0</v>
      </c>
      <c r="Y362" s="407">
        <v>0</v>
      </c>
      <c r="Z362" s="408">
        <v>-1.6053868919470499E-2</v>
      </c>
      <c r="AA362" s="407">
        <v>-0.21088364462018599</v>
      </c>
      <c r="AB362" s="408">
        <v>-8.4186611061445107E-3</v>
      </c>
      <c r="AC362" s="407">
        <v>-0.110587544086549</v>
      </c>
      <c r="AD362" s="408">
        <v>0</v>
      </c>
      <c r="AE362" s="407">
        <v>0</v>
      </c>
      <c r="AF362" s="408">
        <v>-6.3660564484172297E-3</v>
      </c>
      <c r="AG362" s="407">
        <v>-8.3624526426444495E-2</v>
      </c>
      <c r="AI362" s="406">
        <v>0</v>
      </c>
      <c r="AJ362" s="407">
        <v>0</v>
      </c>
      <c r="AK362" s="408">
        <v>-4.6407719453899002E-3</v>
      </c>
      <c r="AL362" s="407">
        <v>-6.0961186777452901E-2</v>
      </c>
      <c r="AM362" s="408">
        <v>-2.1036054462918001E-3</v>
      </c>
      <c r="AN362" s="407">
        <v>-2.7632964090251701E-2</v>
      </c>
      <c r="AO362" s="408">
        <v>0</v>
      </c>
      <c r="AP362" s="407">
        <v>0</v>
      </c>
      <c r="AQ362" s="408">
        <v>-2.2745688869604502E-3</v>
      </c>
      <c r="AR362" s="407">
        <v>-2.9878740086369801E-2</v>
      </c>
      <c r="AT362" s="406">
        <v>0</v>
      </c>
      <c r="AU362" s="407">
        <v>0</v>
      </c>
      <c r="AV362" s="408">
        <v>0</v>
      </c>
      <c r="AW362" s="407">
        <v>0</v>
      </c>
      <c r="AX362" s="408">
        <v>0</v>
      </c>
      <c r="AY362" s="407">
        <v>0</v>
      </c>
      <c r="AZ362" s="408">
        <v>0</v>
      </c>
      <c r="BA362" s="407">
        <v>0</v>
      </c>
      <c r="BB362" s="408">
        <v>0</v>
      </c>
      <c r="BC362" s="407">
        <v>0</v>
      </c>
    </row>
    <row r="363" spans="1:55" x14ac:dyDescent="0.35">
      <c r="A363" s="385" t="str" cm="1">
        <f t="array" ref="A363">IFERROR(_xlfn.IFS(AND(F363="Renta Variable",O363=1),IFERROR(MATCH(B363,[1]RV_Det!C:C,0),"Rev"),AND(J363="Corporativa",O363=1,I363="EM"),IFERROR(MATCH(B363,[1]RF_Corps!B:B,0),"Rev"),AND(F363="Alternativos",O363=1),IFERROR(MATCH(B363,[1]Rep4!C:C,0),"Rev")),"")</f>
        <v/>
      </c>
      <c r="B363" s="394" t="s">
        <v>1513</v>
      </c>
      <c r="C363" s="409" t="s">
        <v>1514</v>
      </c>
      <c r="D363" s="395" t="s">
        <v>1515</v>
      </c>
      <c r="E363" s="396" t="str">
        <f>IF(B363="","",INDEX([1]CatGlob!$S:$S,IFERROR(MATCH(MID(B363,7,1),[1]CatGlob!$R:$R,0),MATCH(MID(B363,1,2),[1]CatGlob!$R:$R,0))))</f>
        <v>DOL</v>
      </c>
      <c r="F363" s="397" t="s">
        <v>442</v>
      </c>
      <c r="G363" s="398" t="s">
        <v>610</v>
      </c>
      <c r="H363" s="399" t="s">
        <v>229</v>
      </c>
      <c r="I363" s="399" t="s">
        <v>358</v>
      </c>
      <c r="J363" s="399" t="s">
        <v>611</v>
      </c>
      <c r="K363" s="396" t="s">
        <v>108</v>
      </c>
      <c r="L363" s="400" t="str">
        <f>IF(ISERROR(MATCH(M363,M$10:M362,0)),M363,"")</f>
        <v/>
      </c>
      <c r="M363" s="401" t="str">
        <f>IF(B363="","",IF(ISERROR(MATCH(F363&amp;"_"&amp;G363&amp;"_"&amp;H363&amp;"_"&amp;I363&amp;"_"&amp;J363&amp;IF(K363="","","_"&amp;K363),[1]CatGlob!$B:$B,0)),F363&amp;"_"&amp;G363&amp;"_"&amp;H363&amp;"_"&amp;I363&amp;"_"&amp;J363&amp;IF(K363="","","_"&amp;K363),INDEX([1]CatGlob!$C:$C,MATCH(F363&amp;"_"&amp;G363&amp;"_"&amp;H363&amp;"_"&amp;I363&amp;"_"&amp;J363&amp;IF(K363="","","_"&amp;K363),[1]CatGlob!$B:$B,0))))</f>
        <v>HCD_INT_EM_CORP_FM</v>
      </c>
      <c r="N363" s="402" t="str">
        <f t="shared" si="13"/>
        <v/>
      </c>
      <c r="O363" s="402" t="str">
        <f t="shared" si="12"/>
        <v/>
      </c>
      <c r="P363" s="401" t="str">
        <f>IF(LEN(B363)&gt;8,INDEX([1]CatGlob!$X:$X,MATCH(M363,[1]CatGlob!$W:$W,0)),"")</f>
        <v>EMC</v>
      </c>
      <c r="Q363" s="403" t="str">
        <f>INDEX([1]CatGlob!P:P,MATCH(M363,[1]CatGlob!O:O,0))</f>
        <v>RFIG</v>
      </c>
      <c r="R363" s="403" t="s">
        <v>1017</v>
      </c>
      <c r="S363" s="403" t="s">
        <v>1018</v>
      </c>
      <c r="T363" s="403" t="str">
        <f>INDEX([1]CatGlob!$D:$D,MATCH($M363,[1]CatGlob!$C:$C,0))</f>
        <v>RFI</v>
      </c>
      <c r="U363" s="403" t="s">
        <v>602</v>
      </c>
      <c r="V363" s="404" t="str">
        <f>INDEX([1]CatGlob!$F:$F,MATCH($M363,[1]CatGlob!$C:$C,0))</f>
        <v>RF_ETF</v>
      </c>
      <c r="W363" s="405"/>
      <c r="X363" s="406">
        <v>0</v>
      </c>
      <c r="Y363" s="407">
        <v>0</v>
      </c>
      <c r="Z363" s="408">
        <v>0</v>
      </c>
      <c r="AA363" s="407">
        <v>0</v>
      </c>
      <c r="AB363" s="408">
        <v>0</v>
      </c>
      <c r="AC363" s="407">
        <v>0</v>
      </c>
      <c r="AD363" s="408">
        <v>0</v>
      </c>
      <c r="AE363" s="407">
        <v>0</v>
      </c>
      <c r="AF363" s="408">
        <v>0</v>
      </c>
      <c r="AG363" s="407">
        <v>0</v>
      </c>
      <c r="AI363" s="406">
        <v>0</v>
      </c>
      <c r="AJ363" s="407">
        <v>0</v>
      </c>
      <c r="AK363" s="408">
        <v>0</v>
      </c>
      <c r="AL363" s="407">
        <v>0</v>
      </c>
      <c r="AM363" s="408">
        <v>0</v>
      </c>
      <c r="AN363" s="407">
        <v>0</v>
      </c>
      <c r="AO363" s="408">
        <v>0</v>
      </c>
      <c r="AP363" s="407">
        <v>0</v>
      </c>
      <c r="AQ363" s="408">
        <v>0</v>
      </c>
      <c r="AR363" s="407">
        <v>0</v>
      </c>
      <c r="AT363" s="406">
        <v>0</v>
      </c>
      <c r="AU363" s="407">
        <v>0</v>
      </c>
      <c r="AV363" s="408">
        <v>0</v>
      </c>
      <c r="AW363" s="407">
        <v>0</v>
      </c>
      <c r="AX363" s="408">
        <v>0</v>
      </c>
      <c r="AY363" s="407">
        <v>0</v>
      </c>
      <c r="AZ363" s="408">
        <v>0</v>
      </c>
      <c r="BA363" s="407">
        <v>0</v>
      </c>
      <c r="BB363" s="408">
        <v>0</v>
      </c>
      <c r="BC363" s="407">
        <v>0</v>
      </c>
    </row>
    <row r="364" spans="1:55" x14ac:dyDescent="0.35">
      <c r="A364" s="385" cm="1">
        <f t="array" ref="A364">IFERROR(_xlfn.IFS(AND(F364="Renta Variable",O364=1),IFERROR(MATCH(B364,[1]RV_Det!C:C,0),"Rev"),AND(J364="Corporativa",O364=1,I364="EM"),IFERROR(MATCH(B364,[1]RF_Corps!B:B,0),"Rev"),AND(F364="Alternativos",O364=1),IFERROR(MATCH(B364,[1]Rep4!C:C,0),"Rev")),"")</f>
        <v>242</v>
      </c>
      <c r="B364" s="394" t="s">
        <v>1516</v>
      </c>
      <c r="C364" s="409" t="s">
        <v>1517</v>
      </c>
      <c r="D364" s="395" t="s">
        <v>1518</v>
      </c>
      <c r="E364" s="396" t="str">
        <f>IF(B364="","",INDEX([1]CatGlob!$S:$S,IFERROR(MATCH(MID(B364,7,1),[1]CatGlob!$R:$R,0),MATCH(MID(B364,1,2),[1]CatGlob!$R:$R,0))))</f>
        <v>DOL</v>
      </c>
      <c r="F364" s="397" t="s">
        <v>442</v>
      </c>
      <c r="G364" s="398" t="s">
        <v>610</v>
      </c>
      <c r="H364" s="399" t="s">
        <v>229</v>
      </c>
      <c r="I364" s="399" t="s">
        <v>358</v>
      </c>
      <c r="J364" s="399" t="s">
        <v>611</v>
      </c>
      <c r="K364" s="396" t="s">
        <v>108</v>
      </c>
      <c r="L364" s="400" t="str">
        <f>IF(ISERROR(MATCH(M364,M$10:M363,0)),M364,"")</f>
        <v/>
      </c>
      <c r="M364" s="401" t="str">
        <f>IF(B364="","",IF(ISERROR(MATCH(F364&amp;"_"&amp;G364&amp;"_"&amp;H364&amp;"_"&amp;I364&amp;"_"&amp;J364&amp;IF(K364="","","_"&amp;K364),[1]CatGlob!$B:$B,0)),F364&amp;"_"&amp;G364&amp;"_"&amp;H364&amp;"_"&amp;I364&amp;"_"&amp;J364&amp;IF(K364="","","_"&amp;K364),INDEX([1]CatGlob!$C:$C,MATCH(F364&amp;"_"&amp;G364&amp;"_"&amp;H364&amp;"_"&amp;I364&amp;"_"&amp;J364&amp;IF(K364="","","_"&amp;K364),[1]CatGlob!$B:$B,0))))</f>
        <v>HCD_INT_EM_CORP_FM</v>
      </c>
      <c r="N364" s="402" t="str">
        <f t="shared" si="13"/>
        <v>rev</v>
      </c>
      <c r="O364" s="402">
        <f t="shared" si="12"/>
        <v>1</v>
      </c>
      <c r="P364" s="401" t="str">
        <f>IF(LEN(B364)&gt;8,INDEX([1]CatGlob!$X:$X,MATCH(M364,[1]CatGlob!$W:$W,0)),"")</f>
        <v>EMC</v>
      </c>
      <c r="Q364" s="403" t="str">
        <f>INDEX([1]CatGlob!P:P,MATCH(M364,[1]CatGlob!O:O,0))</f>
        <v>RFIG</v>
      </c>
      <c r="R364" s="403" t="s">
        <v>1017</v>
      </c>
      <c r="S364" s="403" t="s">
        <v>1018</v>
      </c>
      <c r="T364" s="403" t="str">
        <f>INDEX([1]CatGlob!$D:$D,MATCH($M364,[1]CatGlob!$C:$C,0))</f>
        <v>RFI</v>
      </c>
      <c r="U364" s="403" t="s">
        <v>602</v>
      </c>
      <c r="V364" s="404" t="str">
        <f>INDEX([1]CatGlob!$F:$F,MATCH($M364,[1]CatGlob!$C:$C,0))</f>
        <v>RF_ETF</v>
      </c>
      <c r="W364" s="405"/>
      <c r="X364" s="406">
        <v>6.5952592651834506E-8</v>
      </c>
      <c r="Y364" s="407">
        <v>2.28594254636505E-6</v>
      </c>
      <c r="Z364" s="408">
        <v>6.5952592651834506E-8</v>
      </c>
      <c r="AA364" s="407">
        <v>2.28594254636505E-6</v>
      </c>
      <c r="AB364" s="408">
        <v>6.5952592651834506E-8</v>
      </c>
      <c r="AC364" s="407">
        <v>2.28594254636505E-6</v>
      </c>
      <c r="AD364" s="408">
        <v>6.5952592651834506E-8</v>
      </c>
      <c r="AE364" s="407">
        <v>2.28594254636505E-6</v>
      </c>
      <c r="AF364" s="408">
        <v>6.5952592651834506E-8</v>
      </c>
      <c r="AG364" s="407">
        <v>2.28594254636505E-6</v>
      </c>
      <c r="AI364" s="406">
        <v>0</v>
      </c>
      <c r="AJ364" s="407">
        <v>0</v>
      </c>
      <c r="AK364" s="408">
        <v>0</v>
      </c>
      <c r="AL364" s="407">
        <v>0</v>
      </c>
      <c r="AM364" s="408">
        <v>0</v>
      </c>
      <c r="AN364" s="407">
        <v>0</v>
      </c>
      <c r="AO364" s="408">
        <v>0</v>
      </c>
      <c r="AP364" s="407">
        <v>0</v>
      </c>
      <c r="AQ364" s="408">
        <v>0</v>
      </c>
      <c r="AR364" s="407">
        <v>0</v>
      </c>
      <c r="AT364" s="406">
        <v>0</v>
      </c>
      <c r="AU364" s="407">
        <v>0</v>
      </c>
      <c r="AV364" s="408">
        <v>0</v>
      </c>
      <c r="AW364" s="407">
        <v>0</v>
      </c>
      <c r="AX364" s="408">
        <v>0</v>
      </c>
      <c r="AY364" s="407">
        <v>0</v>
      </c>
      <c r="AZ364" s="408">
        <v>0</v>
      </c>
      <c r="BA364" s="407">
        <v>0</v>
      </c>
      <c r="BB364" s="408">
        <v>0</v>
      </c>
      <c r="BC364" s="407">
        <v>0</v>
      </c>
    </row>
    <row r="365" spans="1:55" x14ac:dyDescent="0.35">
      <c r="A365" s="385" t="str" cm="1">
        <f t="array" ref="A365">IFERROR(_xlfn.IFS(AND(F365="Renta Variable",O365=1),IFERROR(MATCH(B365,[1]RV_Det!C:C,0),"Rev"),AND(J365="Corporativa",O365=1,I365="EM"),IFERROR(MATCH(B365,[1]RF_Corps!B:B,0),"Rev"),AND(F365="Alternativos",O365=1),IFERROR(MATCH(B365,[1]Rep4!C:C,0),"Rev")),"")</f>
        <v/>
      </c>
      <c r="B365" s="394" t="s">
        <v>1519</v>
      </c>
      <c r="C365" s="409" t="s">
        <v>1520</v>
      </c>
      <c r="D365" s="395" t="s">
        <v>1521</v>
      </c>
      <c r="E365" s="396" t="str">
        <f>IF(B365="","",INDEX([1]CatGlob!$S:$S,IFERROR(MATCH(MID(B365,7,1),[1]CatGlob!$R:$R,0),MATCH(MID(B365,1,2),[1]CatGlob!$R:$R,0))))</f>
        <v>DOL</v>
      </c>
      <c r="F365" s="397" t="s">
        <v>442</v>
      </c>
      <c r="G365" s="398" t="s">
        <v>610</v>
      </c>
      <c r="H365" s="399" t="s">
        <v>229</v>
      </c>
      <c r="I365" s="399" t="s">
        <v>358</v>
      </c>
      <c r="J365" s="399" t="s">
        <v>611</v>
      </c>
      <c r="K365" s="396" t="s">
        <v>108</v>
      </c>
      <c r="L365" s="400" t="str">
        <f>IF(ISERROR(MATCH(M365,M$10:M364,0)),M365,"")</f>
        <v/>
      </c>
      <c r="M365" s="401" t="str">
        <f>IF(B365="","",IF(ISERROR(MATCH(F365&amp;"_"&amp;G365&amp;"_"&amp;H365&amp;"_"&amp;I365&amp;"_"&amp;J365&amp;IF(K365="","","_"&amp;K365),[1]CatGlob!$B:$B,0)),F365&amp;"_"&amp;G365&amp;"_"&amp;H365&amp;"_"&amp;I365&amp;"_"&amp;J365&amp;IF(K365="","","_"&amp;K365),INDEX([1]CatGlob!$C:$C,MATCH(F365&amp;"_"&amp;G365&amp;"_"&amp;H365&amp;"_"&amp;I365&amp;"_"&amp;J365&amp;IF(K365="","","_"&amp;K365),[1]CatGlob!$B:$B,0))))</f>
        <v>HCD_INT_EM_CORP_FM</v>
      </c>
      <c r="N365" s="402" t="str">
        <f t="shared" si="13"/>
        <v/>
      </c>
      <c r="O365" s="402" t="str">
        <f t="shared" si="12"/>
        <v/>
      </c>
      <c r="P365" s="401" t="str">
        <f>IF(LEN(B365)&gt;8,INDEX([1]CatGlob!$X:$X,MATCH(M365,[1]CatGlob!$W:$W,0)),"")</f>
        <v>EMC</v>
      </c>
      <c r="Q365" s="403" t="str">
        <f>INDEX([1]CatGlob!P:P,MATCH(M365,[1]CatGlob!O:O,0))</f>
        <v>RFIG</v>
      </c>
      <c r="R365" s="403" t="s">
        <v>1017</v>
      </c>
      <c r="S365" s="403" t="s">
        <v>1018</v>
      </c>
      <c r="T365" s="403" t="str">
        <f>INDEX([1]CatGlob!$D:$D,MATCH($M365,[1]CatGlob!$C:$C,0))</f>
        <v>RFI</v>
      </c>
      <c r="U365" s="403" t="s">
        <v>602</v>
      </c>
      <c r="V365" s="404" t="str">
        <f>INDEX([1]CatGlob!$F:$F,MATCH($M365,[1]CatGlob!$C:$C,0))</f>
        <v>RF_ETF</v>
      </c>
      <c r="W365" s="405"/>
      <c r="X365" s="406">
        <v>0</v>
      </c>
      <c r="Y365" s="407">
        <v>0</v>
      </c>
      <c r="Z365" s="408">
        <v>0</v>
      </c>
      <c r="AA365" s="407">
        <v>0</v>
      </c>
      <c r="AB365" s="408">
        <v>0</v>
      </c>
      <c r="AC365" s="407">
        <v>0</v>
      </c>
      <c r="AD365" s="408">
        <v>0</v>
      </c>
      <c r="AE365" s="407">
        <v>0</v>
      </c>
      <c r="AF365" s="408">
        <v>0</v>
      </c>
      <c r="AG365" s="407">
        <v>0</v>
      </c>
      <c r="AI365" s="406">
        <v>0</v>
      </c>
      <c r="AJ365" s="407">
        <v>0</v>
      </c>
      <c r="AK365" s="408">
        <v>0</v>
      </c>
      <c r="AL365" s="407">
        <v>0</v>
      </c>
      <c r="AM365" s="408">
        <v>0</v>
      </c>
      <c r="AN365" s="407">
        <v>0</v>
      </c>
      <c r="AO365" s="408">
        <v>0</v>
      </c>
      <c r="AP365" s="407">
        <v>0</v>
      </c>
      <c r="AQ365" s="408">
        <v>0</v>
      </c>
      <c r="AR365" s="407">
        <v>0</v>
      </c>
      <c r="AT365" s="406">
        <v>0</v>
      </c>
      <c r="AU365" s="407">
        <v>0</v>
      </c>
      <c r="AV365" s="408">
        <v>0</v>
      </c>
      <c r="AW365" s="407">
        <v>0</v>
      </c>
      <c r="AX365" s="408">
        <v>0</v>
      </c>
      <c r="AY365" s="407">
        <v>0</v>
      </c>
      <c r="AZ365" s="408">
        <v>0</v>
      </c>
      <c r="BA365" s="407">
        <v>0</v>
      </c>
      <c r="BB365" s="408">
        <v>0</v>
      </c>
      <c r="BC365" s="407">
        <v>0</v>
      </c>
    </row>
    <row r="366" spans="1:55" x14ac:dyDescent="0.35">
      <c r="A366" s="385" cm="1">
        <f t="array" ref="A366">IFERROR(_xlfn.IFS(AND(F366="Renta Variable",O366=1),IFERROR(MATCH(B366,[1]RV_Det!C:C,0),"Rev"),AND(J366="Corporativa",O366=1,I366="EM"),IFERROR(MATCH(B366,[1]RF_Corps!B:B,0),"Rev"),AND(F366="Alternativos",O366=1),IFERROR(MATCH(B366,[1]Rep4!C:C,0),"Rev")),"")</f>
        <v>243</v>
      </c>
      <c r="B366" s="394" t="s">
        <v>1522</v>
      </c>
      <c r="C366" s="409" t="s">
        <v>1523</v>
      </c>
      <c r="D366" s="395" t="s">
        <v>1524</v>
      </c>
      <c r="E366" s="396" t="str">
        <f>IF(B366="","",INDEX([1]CatGlob!$S:$S,IFERROR(MATCH(MID(B366,7,1),[1]CatGlob!$R:$R,0),MATCH(MID(B366,1,2),[1]CatGlob!$R:$R,0))))</f>
        <v>DOL</v>
      </c>
      <c r="F366" s="397" t="s">
        <v>442</v>
      </c>
      <c r="G366" s="398" t="s">
        <v>610</v>
      </c>
      <c r="H366" s="399" t="s">
        <v>229</v>
      </c>
      <c r="I366" s="399" t="s">
        <v>358</v>
      </c>
      <c r="J366" s="399" t="s">
        <v>611</v>
      </c>
      <c r="K366" s="396" t="s">
        <v>108</v>
      </c>
      <c r="L366" s="400" t="str">
        <f>IF(ISERROR(MATCH(M366,M$10:M365,0)),M366,"")</f>
        <v/>
      </c>
      <c r="M366" s="401" t="str">
        <f>IF(B366="","",IF(ISERROR(MATCH(F366&amp;"_"&amp;G366&amp;"_"&amp;H366&amp;"_"&amp;I366&amp;"_"&amp;J366&amp;IF(K366="","","_"&amp;K366),[1]CatGlob!$B:$B,0)),F366&amp;"_"&amp;G366&amp;"_"&amp;H366&amp;"_"&amp;I366&amp;"_"&amp;J366&amp;IF(K366="","","_"&amp;K366),INDEX([1]CatGlob!$C:$C,MATCH(F366&amp;"_"&amp;G366&amp;"_"&amp;H366&amp;"_"&amp;I366&amp;"_"&amp;J366&amp;IF(K366="","","_"&amp;K366),[1]CatGlob!$B:$B,0))))</f>
        <v>HCD_INT_EM_CORP_FM</v>
      </c>
      <c r="N366" s="402" t="str">
        <f t="shared" si="13"/>
        <v>rev</v>
      </c>
      <c r="O366" s="402">
        <f t="shared" si="12"/>
        <v>1</v>
      </c>
      <c r="P366" s="401" t="str">
        <f>IF(LEN(B366)&gt;8,INDEX([1]CatGlob!$X:$X,MATCH(M366,[1]CatGlob!$W:$W,0)),"")</f>
        <v>EMC</v>
      </c>
      <c r="Q366" s="403" t="str">
        <f>INDEX([1]CatGlob!P:P,MATCH(M366,[1]CatGlob!O:O,0))</f>
        <v>RFIG</v>
      </c>
      <c r="R366" s="403" t="s">
        <v>1017</v>
      </c>
      <c r="S366" s="403" t="s">
        <v>1018</v>
      </c>
      <c r="T366" s="403" t="str">
        <f>INDEX([1]CatGlob!$D:$D,MATCH($M366,[1]CatGlob!$C:$C,0))</f>
        <v>RFI</v>
      </c>
      <c r="U366" s="403" t="s">
        <v>602</v>
      </c>
      <c r="V366" s="404" t="str">
        <f>INDEX([1]CatGlob!$F:$F,MATCH($M366,[1]CatGlob!$C:$C,0))</f>
        <v>RF_ETF</v>
      </c>
      <c r="W366" s="405"/>
      <c r="X366" s="406">
        <v>0</v>
      </c>
      <c r="Y366" s="407">
        <v>0</v>
      </c>
      <c r="Z366" s="408">
        <v>-1.19182684083109E-7</v>
      </c>
      <c r="AA366" s="407">
        <v>-1.18619114530816E-6</v>
      </c>
      <c r="AB366" s="408">
        <v>0</v>
      </c>
      <c r="AC366" s="407">
        <v>0</v>
      </c>
      <c r="AD366" s="408">
        <v>0</v>
      </c>
      <c r="AE366" s="407">
        <v>0</v>
      </c>
      <c r="AF366" s="408">
        <v>-1.5515807467798102E-8</v>
      </c>
      <c r="AG366" s="407">
        <v>-1.5442439119573999E-7</v>
      </c>
      <c r="AI366" s="406">
        <v>0</v>
      </c>
      <c r="AJ366" s="407">
        <v>0</v>
      </c>
      <c r="AK366" s="408">
        <v>-1.4332830844584601E-8</v>
      </c>
      <c r="AL366" s="407">
        <v>-1.4265033598803701E-7</v>
      </c>
      <c r="AM366" s="408">
        <v>0</v>
      </c>
      <c r="AN366" s="407">
        <v>0</v>
      </c>
      <c r="AO366" s="408">
        <v>0</v>
      </c>
      <c r="AP366" s="407">
        <v>0</v>
      </c>
      <c r="AQ366" s="408">
        <v>-4.1375815156961998E-9</v>
      </c>
      <c r="AR366" s="407">
        <v>-4.1180099018259202E-8</v>
      </c>
      <c r="AT366" s="406">
        <v>0</v>
      </c>
      <c r="AU366" s="407">
        <v>0</v>
      </c>
      <c r="AV366" s="408">
        <v>0</v>
      </c>
      <c r="AW366" s="407">
        <v>0</v>
      </c>
      <c r="AX366" s="408">
        <v>0</v>
      </c>
      <c r="AY366" s="407">
        <v>0</v>
      </c>
      <c r="AZ366" s="408">
        <v>0</v>
      </c>
      <c r="BA366" s="407">
        <v>0</v>
      </c>
      <c r="BB366" s="408">
        <v>0</v>
      </c>
      <c r="BC366" s="407">
        <v>0</v>
      </c>
    </row>
    <row r="367" spans="1:55" x14ac:dyDescent="0.35">
      <c r="A367" s="385" cm="1">
        <f t="array" ref="A367">IFERROR(_xlfn.IFS(AND(F367="Renta Variable",O367=1),IFERROR(MATCH(B367,[1]RV_Det!C:C,0),"Rev"),AND(J367="Corporativa",O367=1,I367="EM"),IFERROR(MATCH(B367,[1]RF_Corps!B:B,0),"Rev"),AND(F367="Alternativos",O367=1),IFERROR(MATCH(B367,[1]Rep4!C:C,0),"Rev")),"")</f>
        <v>244</v>
      </c>
      <c r="B367" s="394" t="s">
        <v>1525</v>
      </c>
      <c r="C367" s="409" t="s">
        <v>1526</v>
      </c>
      <c r="D367" s="395" t="s">
        <v>1527</v>
      </c>
      <c r="E367" s="396" t="str">
        <f>IF(B367="","",INDEX([1]CatGlob!$S:$S,IFERROR(MATCH(MID(B367,7,1),[1]CatGlob!$R:$R,0),MATCH(MID(B367,1,2),[1]CatGlob!$R:$R,0))))</f>
        <v>DOL</v>
      </c>
      <c r="F367" s="397" t="s">
        <v>442</v>
      </c>
      <c r="G367" s="398" t="s">
        <v>610</v>
      </c>
      <c r="H367" s="399" t="s">
        <v>229</v>
      </c>
      <c r="I367" s="399" t="s">
        <v>358</v>
      </c>
      <c r="J367" s="399" t="s">
        <v>611</v>
      </c>
      <c r="K367" s="396" t="s">
        <v>108</v>
      </c>
      <c r="L367" s="400" t="str">
        <f>IF(ISERROR(MATCH(M367,M$10:M366,0)),M367,"")</f>
        <v/>
      </c>
      <c r="M367" s="401" t="str">
        <f>IF(B367="","",IF(ISERROR(MATCH(F367&amp;"_"&amp;G367&amp;"_"&amp;H367&amp;"_"&amp;I367&amp;"_"&amp;J367&amp;IF(K367="","","_"&amp;K367),[1]CatGlob!$B:$B,0)),F367&amp;"_"&amp;G367&amp;"_"&amp;H367&amp;"_"&amp;I367&amp;"_"&amp;J367&amp;IF(K367="","","_"&amp;K367),INDEX([1]CatGlob!$C:$C,MATCH(F367&amp;"_"&amp;G367&amp;"_"&amp;H367&amp;"_"&amp;I367&amp;"_"&amp;J367&amp;IF(K367="","","_"&amp;K367),[1]CatGlob!$B:$B,0))))</f>
        <v>HCD_INT_EM_CORP_FM</v>
      </c>
      <c r="N367" s="402" t="str">
        <f t="shared" si="13"/>
        <v>rev</v>
      </c>
      <c r="O367" s="402">
        <f t="shared" si="12"/>
        <v>1</v>
      </c>
      <c r="P367" s="401" t="str">
        <f>IF(LEN(B367)&gt;8,INDEX([1]CatGlob!$X:$X,MATCH(M367,[1]CatGlob!$W:$W,0)),"")</f>
        <v>EMC</v>
      </c>
      <c r="Q367" s="403" t="str">
        <f>INDEX([1]CatGlob!P:P,MATCH(M367,[1]CatGlob!O:O,0))</f>
        <v>RFIG</v>
      </c>
      <c r="R367" s="403" t="s">
        <v>1017</v>
      </c>
      <c r="S367" s="403" t="s">
        <v>1018</v>
      </c>
      <c r="T367" s="403" t="str">
        <f>INDEX([1]CatGlob!$D:$D,MATCH($M367,[1]CatGlob!$C:$C,0))</f>
        <v>RFI</v>
      </c>
      <c r="U367" s="403" t="s">
        <v>602</v>
      </c>
      <c r="V367" s="404" t="str">
        <f>INDEX([1]CatGlob!$F:$F,MATCH($M367,[1]CatGlob!$C:$C,0))</f>
        <v>RF_ETF</v>
      </c>
      <c r="W367" s="405"/>
      <c r="X367" s="406">
        <v>0</v>
      </c>
      <c r="Y367" s="407">
        <v>0</v>
      </c>
      <c r="Z367" s="408">
        <v>0</v>
      </c>
      <c r="AA367" s="407">
        <v>0</v>
      </c>
      <c r="AB367" s="408">
        <v>-1.4602812877836399E-3</v>
      </c>
      <c r="AC367" s="407">
        <v>-2.7976523808703698E-3</v>
      </c>
      <c r="AD367" s="408">
        <v>0</v>
      </c>
      <c r="AE367" s="407">
        <v>0</v>
      </c>
      <c r="AF367" s="408">
        <v>-7.4171923054834903E-4</v>
      </c>
      <c r="AG367" s="407">
        <v>-1.4210088074403701E-3</v>
      </c>
      <c r="AI367" s="406">
        <v>0</v>
      </c>
      <c r="AJ367" s="407">
        <v>0</v>
      </c>
      <c r="AK367" s="408">
        <v>0</v>
      </c>
      <c r="AL367" s="407">
        <v>0</v>
      </c>
      <c r="AM367" s="408">
        <v>-3.1816914749299499E-3</v>
      </c>
      <c r="AN367" s="407">
        <v>-6.0955836422849101E-3</v>
      </c>
      <c r="AO367" s="408">
        <v>0</v>
      </c>
      <c r="AP367" s="407">
        <v>0</v>
      </c>
      <c r="AQ367" s="408">
        <v>-1.4139967605198501E-3</v>
      </c>
      <c r="AR367" s="407">
        <v>-2.70897904199163E-3</v>
      </c>
      <c r="AT367" s="406">
        <v>0</v>
      </c>
      <c r="AU367" s="407">
        <v>0</v>
      </c>
      <c r="AV367" s="408">
        <v>0</v>
      </c>
      <c r="AW367" s="407">
        <v>0</v>
      </c>
      <c r="AX367" s="408">
        <v>0</v>
      </c>
      <c r="AY367" s="407">
        <v>0</v>
      </c>
      <c r="AZ367" s="408">
        <v>0</v>
      </c>
      <c r="BA367" s="407">
        <v>0</v>
      </c>
      <c r="BB367" s="408">
        <v>0</v>
      </c>
      <c r="BC367" s="407">
        <v>0</v>
      </c>
    </row>
    <row r="368" spans="1:55" x14ac:dyDescent="0.35">
      <c r="A368" s="385" t="str" cm="1">
        <f t="array" ref="A368">IFERROR(_xlfn.IFS(AND(F368="Renta Variable",O368=1),IFERROR(MATCH(B368,[1]RV_Det!C:C,0),"Rev"),AND(J368="Corporativa",O368=1,I368="EM"),IFERROR(MATCH(B368,[1]RF_Corps!B:B,0),"Rev"),AND(F368="Alternativos",O368=1),IFERROR(MATCH(B368,[1]Rep4!C:C,0),"Rev")),"")</f>
        <v/>
      </c>
      <c r="B368" s="394" t="s">
        <v>1528</v>
      </c>
      <c r="C368" s="409" t="s">
        <v>1529</v>
      </c>
      <c r="D368" s="395" t="s">
        <v>1530</v>
      </c>
      <c r="E368" s="396" t="str">
        <f>IF(B368="","",INDEX([1]CatGlob!$S:$S,IFERROR(MATCH(MID(B368,7,1),[1]CatGlob!$R:$R,0),MATCH(MID(B368,1,2),[1]CatGlob!$R:$R,0))))</f>
        <v>DOL</v>
      </c>
      <c r="F368" s="397" t="s">
        <v>442</v>
      </c>
      <c r="G368" s="398" t="s">
        <v>610</v>
      </c>
      <c r="H368" s="399" t="s">
        <v>229</v>
      </c>
      <c r="I368" s="399" t="s">
        <v>358</v>
      </c>
      <c r="J368" s="399" t="s">
        <v>611</v>
      </c>
      <c r="K368" s="396" t="s">
        <v>108</v>
      </c>
      <c r="L368" s="400" t="str">
        <f>IF(ISERROR(MATCH(M368,M$10:M367,0)),M368,"")</f>
        <v/>
      </c>
      <c r="M368" s="401" t="str">
        <f>IF(B368="","",IF(ISERROR(MATCH(F368&amp;"_"&amp;G368&amp;"_"&amp;H368&amp;"_"&amp;I368&amp;"_"&amp;J368&amp;IF(K368="","","_"&amp;K368),[1]CatGlob!$B:$B,0)),F368&amp;"_"&amp;G368&amp;"_"&amp;H368&amp;"_"&amp;I368&amp;"_"&amp;J368&amp;IF(K368="","","_"&amp;K368),INDEX([1]CatGlob!$C:$C,MATCH(F368&amp;"_"&amp;G368&amp;"_"&amp;H368&amp;"_"&amp;I368&amp;"_"&amp;J368&amp;IF(K368="","","_"&amp;K368),[1]CatGlob!$B:$B,0))))</f>
        <v>HCD_INT_EM_CORP_FM</v>
      </c>
      <c r="N368" s="402" t="str">
        <f t="shared" si="13"/>
        <v/>
      </c>
      <c r="O368" s="402" t="str">
        <f t="shared" si="12"/>
        <v/>
      </c>
      <c r="P368" s="401" t="str">
        <f>IF(LEN(B368)&gt;8,INDEX([1]CatGlob!$X:$X,MATCH(M368,[1]CatGlob!$W:$W,0)),"")</f>
        <v>EMC</v>
      </c>
      <c r="Q368" s="403" t="str">
        <f>INDEX([1]CatGlob!P:P,MATCH(M368,[1]CatGlob!O:O,0))</f>
        <v>RFIG</v>
      </c>
      <c r="R368" s="403" t="s">
        <v>601</v>
      </c>
      <c r="S368" s="403" t="s">
        <v>1025</v>
      </c>
      <c r="T368" s="403" t="str">
        <f>INDEX([1]CatGlob!$D:$D,MATCH($M368,[1]CatGlob!$C:$C,0))</f>
        <v>RFI</v>
      </c>
      <c r="U368" s="403" t="s">
        <v>602</v>
      </c>
      <c r="V368" s="404" t="str">
        <f>INDEX([1]CatGlob!$F:$F,MATCH($M368,[1]CatGlob!$C:$C,0))</f>
        <v>RF_ETF</v>
      </c>
      <c r="W368" s="405"/>
      <c r="X368" s="406">
        <v>0</v>
      </c>
      <c r="Y368" s="407">
        <v>0</v>
      </c>
      <c r="Z368" s="408">
        <v>0</v>
      </c>
      <c r="AA368" s="407">
        <v>0</v>
      </c>
      <c r="AB368" s="408">
        <v>0</v>
      </c>
      <c r="AC368" s="407">
        <v>0</v>
      </c>
      <c r="AD368" s="408">
        <v>0</v>
      </c>
      <c r="AE368" s="407">
        <v>0</v>
      </c>
      <c r="AF368" s="408">
        <v>0</v>
      </c>
      <c r="AG368" s="407">
        <v>0</v>
      </c>
      <c r="AI368" s="406">
        <v>0</v>
      </c>
      <c r="AJ368" s="407">
        <v>0</v>
      </c>
      <c r="AK368" s="408">
        <v>0</v>
      </c>
      <c r="AL368" s="407">
        <v>0</v>
      </c>
      <c r="AM368" s="408">
        <v>0</v>
      </c>
      <c r="AN368" s="407">
        <v>0</v>
      </c>
      <c r="AO368" s="408">
        <v>0</v>
      </c>
      <c r="AP368" s="407">
        <v>0</v>
      </c>
      <c r="AQ368" s="408">
        <v>0</v>
      </c>
      <c r="AR368" s="407">
        <v>0</v>
      </c>
      <c r="AT368" s="406">
        <v>0</v>
      </c>
      <c r="AU368" s="407">
        <v>0</v>
      </c>
      <c r="AV368" s="408">
        <v>0</v>
      </c>
      <c r="AW368" s="407">
        <v>0</v>
      </c>
      <c r="AX368" s="408">
        <v>0</v>
      </c>
      <c r="AY368" s="407">
        <v>0</v>
      </c>
      <c r="AZ368" s="408">
        <v>0</v>
      </c>
      <c r="BA368" s="407">
        <v>0</v>
      </c>
      <c r="BB368" s="408">
        <v>0</v>
      </c>
      <c r="BC368" s="407">
        <v>0</v>
      </c>
    </row>
    <row r="369" spans="1:55" x14ac:dyDescent="0.35">
      <c r="A369" s="385" t="str" cm="1">
        <f t="array" ref="A369">IFERROR(_xlfn.IFS(AND(F369="Renta Variable",O369=1),IFERROR(MATCH(B369,[1]RV_Det!C:C,0),"Rev"),AND(J369="Corporativa",O369=1,I369="EM"),IFERROR(MATCH(B369,[1]RF_Corps!B:B,0),"Rev"),AND(F369="Alternativos",O369=1),IFERROR(MATCH(B369,[1]Rep4!C:C,0),"Rev")),"")</f>
        <v/>
      </c>
      <c r="B369" s="394" t="s">
        <v>1531</v>
      </c>
      <c r="C369" s="409" t="s">
        <v>1532</v>
      </c>
      <c r="D369" s="395" t="s">
        <v>1533</v>
      </c>
      <c r="E369" s="396" t="str">
        <f>IF(B369="","",INDEX([1]CatGlob!$S:$S,IFERROR(MATCH(MID(B369,7,1),[1]CatGlob!$R:$R,0),MATCH(MID(B369,1,2),[1]CatGlob!$R:$R,0))))</f>
        <v>DOL</v>
      </c>
      <c r="F369" s="397" t="s">
        <v>442</v>
      </c>
      <c r="G369" s="398" t="s">
        <v>610</v>
      </c>
      <c r="H369" s="399" t="s">
        <v>229</v>
      </c>
      <c r="I369" s="399" t="s">
        <v>358</v>
      </c>
      <c r="J369" s="399" t="s">
        <v>611</v>
      </c>
      <c r="K369" s="396" t="s">
        <v>108</v>
      </c>
      <c r="L369" s="400" t="str">
        <f>IF(ISERROR(MATCH(M369,M$10:M368,0)),M369,"")</f>
        <v/>
      </c>
      <c r="M369" s="401" t="str">
        <f>IF(B369="","",IF(ISERROR(MATCH(F369&amp;"_"&amp;G369&amp;"_"&amp;H369&amp;"_"&amp;I369&amp;"_"&amp;J369&amp;IF(K369="","","_"&amp;K369),[1]CatGlob!$B:$B,0)),F369&amp;"_"&amp;G369&amp;"_"&amp;H369&amp;"_"&amp;I369&amp;"_"&amp;J369&amp;IF(K369="","","_"&amp;K369),INDEX([1]CatGlob!$C:$C,MATCH(F369&amp;"_"&amp;G369&amp;"_"&amp;H369&amp;"_"&amp;I369&amp;"_"&amp;J369&amp;IF(K369="","","_"&amp;K369),[1]CatGlob!$B:$B,0))))</f>
        <v>HCD_INT_EM_CORP_FM</v>
      </c>
      <c r="N369" s="402" t="str">
        <f t="shared" si="13"/>
        <v/>
      </c>
      <c r="O369" s="402" t="str">
        <f t="shared" si="12"/>
        <v/>
      </c>
      <c r="P369" s="401" t="str">
        <f>IF(LEN(B369)&gt;8,INDEX([1]CatGlob!$X:$X,MATCH(M369,[1]CatGlob!$W:$W,0)),"")</f>
        <v>EMC</v>
      </c>
      <c r="Q369" s="403" t="str">
        <f>INDEX([1]CatGlob!P:P,MATCH(M369,[1]CatGlob!O:O,0))</f>
        <v>RFIG</v>
      </c>
      <c r="R369" s="403" t="s">
        <v>1017</v>
      </c>
      <c r="S369" s="403" t="s">
        <v>1025</v>
      </c>
      <c r="T369" s="403" t="str">
        <f>INDEX([1]CatGlob!$D:$D,MATCH($M369,[1]CatGlob!$C:$C,0))</f>
        <v>RFI</v>
      </c>
      <c r="U369" s="403" t="s">
        <v>602</v>
      </c>
      <c r="V369" s="404" t="str">
        <f>INDEX([1]CatGlob!$F:$F,MATCH($M369,[1]CatGlob!$C:$C,0))</f>
        <v>RF_ETF</v>
      </c>
      <c r="W369" s="405"/>
      <c r="X369" s="406">
        <v>0</v>
      </c>
      <c r="Y369" s="407">
        <v>0</v>
      </c>
      <c r="Z369" s="408">
        <v>0</v>
      </c>
      <c r="AA369" s="407">
        <v>0</v>
      </c>
      <c r="AB369" s="408">
        <v>0</v>
      </c>
      <c r="AC369" s="407">
        <v>0</v>
      </c>
      <c r="AD369" s="408">
        <v>0</v>
      </c>
      <c r="AE369" s="407">
        <v>0</v>
      </c>
      <c r="AF369" s="408">
        <v>0</v>
      </c>
      <c r="AG369" s="407">
        <v>0</v>
      </c>
      <c r="AI369" s="406">
        <v>0</v>
      </c>
      <c r="AJ369" s="407">
        <v>0</v>
      </c>
      <c r="AK369" s="408">
        <v>0</v>
      </c>
      <c r="AL369" s="407">
        <v>0</v>
      </c>
      <c r="AM369" s="408">
        <v>0</v>
      </c>
      <c r="AN369" s="407">
        <v>0</v>
      </c>
      <c r="AO369" s="408">
        <v>0</v>
      </c>
      <c r="AP369" s="407">
        <v>0</v>
      </c>
      <c r="AQ369" s="408">
        <v>0</v>
      </c>
      <c r="AR369" s="407">
        <v>0</v>
      </c>
      <c r="AT369" s="406">
        <v>0</v>
      </c>
      <c r="AU369" s="407">
        <v>0</v>
      </c>
      <c r="AV369" s="408">
        <v>0</v>
      </c>
      <c r="AW369" s="407">
        <v>0</v>
      </c>
      <c r="AX369" s="408">
        <v>0</v>
      </c>
      <c r="AY369" s="407">
        <v>0</v>
      </c>
      <c r="AZ369" s="408">
        <v>0</v>
      </c>
      <c r="BA369" s="407">
        <v>0</v>
      </c>
      <c r="BB369" s="408">
        <v>0</v>
      </c>
      <c r="BC369" s="407">
        <v>0</v>
      </c>
    </row>
    <row r="370" spans="1:55" x14ac:dyDescent="0.35">
      <c r="A370" s="385" t="str" cm="1">
        <f t="array" ref="A370">IFERROR(_xlfn.IFS(AND(F370="Renta Variable",O370=1),IFERROR(MATCH(B370,[1]RV_Det!C:C,0),"Rev"),AND(J370="Corporativa",O370=1,I370="EM"),IFERROR(MATCH(B370,[1]RF_Corps!B:B,0),"Rev"),AND(F370="Alternativos",O370=1),IFERROR(MATCH(B370,[1]Rep4!C:C,0),"Rev")),"")</f>
        <v/>
      </c>
      <c r="B370" s="396" t="s">
        <v>1534</v>
      </c>
      <c r="C370" s="412" t="s">
        <v>1535</v>
      </c>
      <c r="D370" s="395" t="s">
        <v>1536</v>
      </c>
      <c r="E370" s="396" t="str">
        <f>IF(B370="","",INDEX([1]CatGlob!$S:$S,IFERROR(MATCH(MID(B370,7,1),[1]CatGlob!$R:$R,0),MATCH(MID(B370,1,2),[1]CatGlob!$R:$R,0))))</f>
        <v>DOL</v>
      </c>
      <c r="F370" s="397" t="s">
        <v>442</v>
      </c>
      <c r="G370" s="398" t="s">
        <v>610</v>
      </c>
      <c r="H370" s="399" t="s">
        <v>229</v>
      </c>
      <c r="I370" s="399" t="s">
        <v>358</v>
      </c>
      <c r="J370" s="399" t="s">
        <v>611</v>
      </c>
      <c r="K370" s="396" t="s">
        <v>108</v>
      </c>
      <c r="L370" s="400" t="str">
        <f>IF(ISERROR(MATCH(M370,M$10:M369,0)),M370,"")</f>
        <v/>
      </c>
      <c r="M370" s="401" t="str">
        <f>IF(B370="","",IF(ISERROR(MATCH(F370&amp;"_"&amp;G370&amp;"_"&amp;H370&amp;"_"&amp;I370&amp;"_"&amp;J370&amp;IF(K370="","","_"&amp;K370),[1]CatGlob!$B:$B,0)),F370&amp;"_"&amp;G370&amp;"_"&amp;H370&amp;"_"&amp;I370&amp;"_"&amp;J370&amp;IF(K370="","","_"&amp;K370),INDEX([1]CatGlob!$C:$C,MATCH(F370&amp;"_"&amp;G370&amp;"_"&amp;H370&amp;"_"&amp;I370&amp;"_"&amp;J370&amp;IF(K370="","","_"&amp;K370),[1]CatGlob!$B:$B,0))))</f>
        <v>HCD_INT_EM_CORP_FM</v>
      </c>
      <c r="N370" s="402" t="str">
        <f t="shared" si="13"/>
        <v/>
      </c>
      <c r="O370" s="402" t="str">
        <f t="shared" si="12"/>
        <v/>
      </c>
      <c r="P370" s="401" t="str">
        <f>IF(LEN(B370)&gt;8,INDEX([1]CatGlob!$X:$X,MATCH(M370,[1]CatGlob!$W:$W,0)),"")</f>
        <v>EMC</v>
      </c>
      <c r="Q370" s="403" t="str">
        <f>INDEX([1]CatGlob!P:P,MATCH(M370,[1]CatGlob!O:O,0))</f>
        <v>RFIG</v>
      </c>
      <c r="R370" s="403" t="s">
        <v>1017</v>
      </c>
      <c r="S370" s="403" t="s">
        <v>1018</v>
      </c>
      <c r="T370" s="403" t="str">
        <f>INDEX([1]CatGlob!$D:$D,MATCH($M370,[1]CatGlob!$C:$C,0))</f>
        <v>RFI</v>
      </c>
      <c r="U370" s="403" t="s">
        <v>602</v>
      </c>
      <c r="V370" s="404" t="str">
        <f>INDEX([1]CatGlob!$F:$F,MATCH($M370,[1]CatGlob!$C:$C,0))</f>
        <v>RF_ETF</v>
      </c>
      <c r="W370" s="405"/>
      <c r="X370" s="406">
        <v>0</v>
      </c>
      <c r="Y370" s="407">
        <v>0</v>
      </c>
      <c r="Z370" s="408">
        <v>0</v>
      </c>
      <c r="AA370" s="407">
        <v>0</v>
      </c>
      <c r="AB370" s="408">
        <v>0</v>
      </c>
      <c r="AC370" s="407">
        <v>0</v>
      </c>
      <c r="AD370" s="408">
        <v>0</v>
      </c>
      <c r="AE370" s="407">
        <v>0</v>
      </c>
      <c r="AF370" s="408">
        <v>0</v>
      </c>
      <c r="AG370" s="407">
        <v>0</v>
      </c>
      <c r="AI370" s="406">
        <v>0</v>
      </c>
      <c r="AJ370" s="407">
        <v>0</v>
      </c>
      <c r="AK370" s="408">
        <v>0</v>
      </c>
      <c r="AL370" s="407">
        <v>0</v>
      </c>
      <c r="AM370" s="408">
        <v>0</v>
      </c>
      <c r="AN370" s="407">
        <v>0</v>
      </c>
      <c r="AO370" s="408">
        <v>0</v>
      </c>
      <c r="AP370" s="407">
        <v>0</v>
      </c>
      <c r="AQ370" s="408">
        <v>0</v>
      </c>
      <c r="AR370" s="407">
        <v>0</v>
      </c>
      <c r="AT370" s="406">
        <v>0</v>
      </c>
      <c r="AU370" s="407">
        <v>0</v>
      </c>
      <c r="AV370" s="408">
        <v>0</v>
      </c>
      <c r="AW370" s="407">
        <v>0</v>
      </c>
      <c r="AX370" s="408">
        <v>0</v>
      </c>
      <c r="AY370" s="407">
        <v>0</v>
      </c>
      <c r="AZ370" s="408">
        <v>0</v>
      </c>
      <c r="BA370" s="407">
        <v>0</v>
      </c>
      <c r="BB370" s="408">
        <v>0</v>
      </c>
      <c r="BC370" s="407">
        <v>0</v>
      </c>
    </row>
    <row r="371" spans="1:55" x14ac:dyDescent="0.35">
      <c r="A371" s="385" t="str" cm="1">
        <f t="array" ref="A371">IFERROR(_xlfn.IFS(AND(F371="Renta Variable",O371=1),IFERROR(MATCH(B371,[1]RV_Det!C:C,0),"Rev"),AND(J371="Corporativa",O371=1,I371="EM"),IFERROR(MATCH(B371,[1]RF_Corps!B:B,0),"Rev"),AND(F371="Alternativos",O371=1),IFERROR(MATCH(B371,[1]Rep4!C:C,0),"Rev")),"")</f>
        <v/>
      </c>
      <c r="B371" s="396" t="s">
        <v>1537</v>
      </c>
      <c r="C371" s="412" t="s">
        <v>1538</v>
      </c>
      <c r="D371" s="395" t="s">
        <v>1539</v>
      </c>
      <c r="E371" s="396" t="str">
        <f>IF(B371="","",INDEX([1]CatGlob!$S:$S,IFERROR(MATCH(MID(B371,7,1),[1]CatGlob!$R:$R,0),MATCH(MID(B371,1,2),[1]CatGlob!$R:$R,0))))</f>
        <v>DOL</v>
      </c>
      <c r="F371" s="397" t="s">
        <v>442</v>
      </c>
      <c r="G371" s="398" t="s">
        <v>610</v>
      </c>
      <c r="H371" s="399" t="s">
        <v>229</v>
      </c>
      <c r="I371" s="399" t="s">
        <v>358</v>
      </c>
      <c r="J371" s="399" t="s">
        <v>611</v>
      </c>
      <c r="K371" s="396" t="s">
        <v>108</v>
      </c>
      <c r="L371" s="400" t="str">
        <f>IF(ISERROR(MATCH(M371,M$10:M370,0)),M371,"")</f>
        <v/>
      </c>
      <c r="M371" s="401" t="str">
        <f>IF(B371="","",IF(ISERROR(MATCH(F371&amp;"_"&amp;G371&amp;"_"&amp;H371&amp;"_"&amp;I371&amp;"_"&amp;J371&amp;IF(K371="","","_"&amp;K371),[1]CatGlob!$B:$B,0)),F371&amp;"_"&amp;G371&amp;"_"&amp;H371&amp;"_"&amp;I371&amp;"_"&amp;J371&amp;IF(K371="","","_"&amp;K371),INDEX([1]CatGlob!$C:$C,MATCH(F371&amp;"_"&amp;G371&amp;"_"&amp;H371&amp;"_"&amp;I371&amp;"_"&amp;J371&amp;IF(K371="","","_"&amp;K371),[1]CatGlob!$B:$B,0))))</f>
        <v>HCD_INT_EM_CORP_FM</v>
      </c>
      <c r="N371" s="402" t="str">
        <f t="shared" si="13"/>
        <v/>
      </c>
      <c r="O371" s="402" t="str">
        <f t="shared" si="12"/>
        <v/>
      </c>
      <c r="P371" s="401" t="str">
        <f>IF(LEN(B371)&gt;8,INDEX([1]CatGlob!$X:$X,MATCH(M371,[1]CatGlob!$W:$W,0)),"")</f>
        <v>EMC</v>
      </c>
      <c r="Q371" s="403" t="str">
        <f>INDEX([1]CatGlob!P:P,MATCH(M371,[1]CatGlob!O:O,0))</f>
        <v>RFIG</v>
      </c>
      <c r="R371" s="403" t="s">
        <v>1017</v>
      </c>
      <c r="S371" s="403" t="s">
        <v>1018</v>
      </c>
      <c r="T371" s="403" t="str">
        <f>INDEX([1]CatGlob!$D:$D,MATCH($M371,[1]CatGlob!$C:$C,0))</f>
        <v>RFI</v>
      </c>
      <c r="U371" s="403" t="s">
        <v>602</v>
      </c>
      <c r="V371" s="404" t="str">
        <f>INDEX([1]CatGlob!$F:$F,MATCH($M371,[1]CatGlob!$C:$C,0))</f>
        <v>RF_ETF</v>
      </c>
      <c r="W371" s="405"/>
      <c r="X371" s="406">
        <v>0</v>
      </c>
      <c r="Y371" s="407">
        <v>0</v>
      </c>
      <c r="Z371" s="408">
        <v>0</v>
      </c>
      <c r="AA371" s="407">
        <v>0</v>
      </c>
      <c r="AB371" s="408">
        <v>0</v>
      </c>
      <c r="AC371" s="407">
        <v>0</v>
      </c>
      <c r="AD371" s="408">
        <v>0</v>
      </c>
      <c r="AE371" s="407">
        <v>0</v>
      </c>
      <c r="AF371" s="408">
        <v>0</v>
      </c>
      <c r="AG371" s="407">
        <v>0</v>
      </c>
      <c r="AI371" s="406">
        <v>0</v>
      </c>
      <c r="AJ371" s="407">
        <v>0</v>
      </c>
      <c r="AK371" s="408">
        <v>0</v>
      </c>
      <c r="AL371" s="407">
        <v>0</v>
      </c>
      <c r="AM371" s="408">
        <v>0</v>
      </c>
      <c r="AN371" s="407">
        <v>0</v>
      </c>
      <c r="AO371" s="408">
        <v>0</v>
      </c>
      <c r="AP371" s="407">
        <v>0</v>
      </c>
      <c r="AQ371" s="408">
        <v>0</v>
      </c>
      <c r="AR371" s="407">
        <v>0</v>
      </c>
      <c r="AT371" s="406">
        <v>0</v>
      </c>
      <c r="AU371" s="407">
        <v>0</v>
      </c>
      <c r="AV371" s="408">
        <v>0</v>
      </c>
      <c r="AW371" s="407">
        <v>0</v>
      </c>
      <c r="AX371" s="408">
        <v>0</v>
      </c>
      <c r="AY371" s="407">
        <v>0</v>
      </c>
      <c r="AZ371" s="408">
        <v>0</v>
      </c>
      <c r="BA371" s="407">
        <v>0</v>
      </c>
      <c r="BB371" s="408">
        <v>0</v>
      </c>
      <c r="BC371" s="407">
        <v>0</v>
      </c>
    </row>
    <row r="372" spans="1:55" x14ac:dyDescent="0.35">
      <c r="A372" s="385" cm="1">
        <f t="array" ref="A372">IFERROR(_xlfn.IFS(AND(F372="Renta Variable",O372=1),IFERROR(MATCH(B372,[1]RV_Det!C:C,0),"Rev"),AND(J372="Corporativa",O372=1,I372="EM"),IFERROR(MATCH(B372,[1]RF_Corps!B:B,0),"Rev"),AND(F372="Alternativos",O372=1),IFERROR(MATCH(B372,[1]Rep4!C:C,0),"Rev")),"")</f>
        <v>247</v>
      </c>
      <c r="B372" s="396" t="s">
        <v>1540</v>
      </c>
      <c r="C372" s="412" t="s">
        <v>1541</v>
      </c>
      <c r="D372" s="395" t="s">
        <v>1542</v>
      </c>
      <c r="E372" s="396" t="str">
        <f>IF(B372="","",INDEX([1]CatGlob!$S:$S,IFERROR(MATCH(MID(B372,7,1),[1]CatGlob!$R:$R,0),MATCH(MID(B372,1,2),[1]CatGlob!$R:$R,0))))</f>
        <v>DOL</v>
      </c>
      <c r="F372" s="397" t="s">
        <v>442</v>
      </c>
      <c r="G372" s="398" t="s">
        <v>610</v>
      </c>
      <c r="H372" s="399" t="s">
        <v>229</v>
      </c>
      <c r="I372" s="399" t="s">
        <v>358</v>
      </c>
      <c r="J372" s="399" t="s">
        <v>611</v>
      </c>
      <c r="K372" s="396" t="s">
        <v>108</v>
      </c>
      <c r="L372" s="400" t="str">
        <f>IF(ISERROR(MATCH(M372,M$10:M371,0)),M372,"")</f>
        <v/>
      </c>
      <c r="M372" s="401" t="str">
        <f>IF(B372="","",IF(ISERROR(MATCH(F372&amp;"_"&amp;G372&amp;"_"&amp;H372&amp;"_"&amp;I372&amp;"_"&amp;J372&amp;IF(K372="","","_"&amp;K372),[1]CatGlob!$B:$B,0)),F372&amp;"_"&amp;G372&amp;"_"&amp;H372&amp;"_"&amp;I372&amp;"_"&amp;J372&amp;IF(K372="","","_"&amp;K372),INDEX([1]CatGlob!$C:$C,MATCH(F372&amp;"_"&amp;G372&amp;"_"&amp;H372&amp;"_"&amp;I372&amp;"_"&amp;J372&amp;IF(K372="","","_"&amp;K372),[1]CatGlob!$B:$B,0))))</f>
        <v>HCD_INT_EM_CORP_FM</v>
      </c>
      <c r="N372" s="402" t="str">
        <f t="shared" si="13"/>
        <v>rev</v>
      </c>
      <c r="O372" s="402">
        <f t="shared" si="12"/>
        <v>1</v>
      </c>
      <c r="P372" s="401" t="str">
        <f>IF(LEN(B372)&gt;8,INDEX([1]CatGlob!$X:$X,MATCH(M372,[1]CatGlob!$W:$W,0)),"")</f>
        <v>EMC</v>
      </c>
      <c r="Q372" s="403" t="str">
        <f>INDEX([1]CatGlob!P:P,MATCH(M372,[1]CatGlob!O:O,0))</f>
        <v>RFIG</v>
      </c>
      <c r="R372" s="403" t="s">
        <v>1017</v>
      </c>
      <c r="S372" s="403" t="s">
        <v>1018</v>
      </c>
      <c r="T372" s="403" t="str">
        <f>INDEX([1]CatGlob!$D:$D,MATCH($M372,[1]CatGlob!$C:$C,0))</f>
        <v>RFI</v>
      </c>
      <c r="U372" s="403" t="s">
        <v>602</v>
      </c>
      <c r="V372" s="404" t="str">
        <f>INDEX([1]CatGlob!$F:$F,MATCH($M372,[1]CatGlob!$C:$C,0))</f>
        <v>RF_ETF</v>
      </c>
      <c r="W372" s="405"/>
      <c r="X372" s="406">
        <v>0</v>
      </c>
      <c r="Y372" s="407">
        <v>0</v>
      </c>
      <c r="Z372" s="408">
        <v>0</v>
      </c>
      <c r="AA372" s="407">
        <v>0</v>
      </c>
      <c r="AB372" s="408">
        <v>-1.95553838558905E-2</v>
      </c>
      <c r="AC372" s="407">
        <v>-6.4373506668546895E-2</v>
      </c>
      <c r="AD372" s="408">
        <v>0</v>
      </c>
      <c r="AE372" s="407">
        <v>0</v>
      </c>
      <c r="AF372" s="408">
        <v>-9.9327467851643893E-3</v>
      </c>
      <c r="AG372" s="407">
        <v>-3.26971715883329E-2</v>
      </c>
      <c r="AI372" s="406">
        <v>0</v>
      </c>
      <c r="AJ372" s="407">
        <v>0</v>
      </c>
      <c r="AK372" s="408">
        <v>0</v>
      </c>
      <c r="AL372" s="407">
        <v>0</v>
      </c>
      <c r="AM372" s="408">
        <v>-2.3914424365177302E-2</v>
      </c>
      <c r="AN372" s="407">
        <v>-7.8722840098910396E-2</v>
      </c>
      <c r="AO372" s="408">
        <v>0</v>
      </c>
      <c r="AP372" s="407">
        <v>0</v>
      </c>
      <c r="AQ372" s="408">
        <v>-1.0627969068811799E-2</v>
      </c>
      <c r="AR372" s="407">
        <v>-3.4985743198508099E-2</v>
      </c>
      <c r="AT372" s="406">
        <v>0</v>
      </c>
      <c r="AU372" s="407">
        <v>0</v>
      </c>
      <c r="AV372" s="408">
        <v>0</v>
      </c>
      <c r="AW372" s="407">
        <v>0</v>
      </c>
      <c r="AX372" s="408">
        <v>0</v>
      </c>
      <c r="AY372" s="407">
        <v>0</v>
      </c>
      <c r="AZ372" s="408">
        <v>0</v>
      </c>
      <c r="BA372" s="407">
        <v>0</v>
      </c>
      <c r="BB372" s="408">
        <v>0</v>
      </c>
      <c r="BC372" s="407">
        <v>0</v>
      </c>
    </row>
    <row r="373" spans="1:55" x14ac:dyDescent="0.35">
      <c r="A373" s="385" t="str" cm="1">
        <f t="array" ref="A373">IFERROR(_xlfn.IFS(AND(F373="Renta Variable",O373=1),IFERROR(MATCH(B373,[1]RV_Det!C:C,0),"Rev"),AND(J373="Corporativa",O373=1,I373="EM"),IFERROR(MATCH(B373,[1]RF_Corps!B:B,0),"Rev"),AND(F373="Alternativos",O373=1),IFERROR(MATCH(B373,[1]Rep4!C:C,0),"Rev")),"")</f>
        <v/>
      </c>
      <c r="B373" s="396" t="s">
        <v>1543</v>
      </c>
      <c r="C373" s="412" t="s">
        <v>1544</v>
      </c>
      <c r="D373" s="395" t="s">
        <v>1545</v>
      </c>
      <c r="E373" s="396" t="str">
        <f>IF(B373="","",INDEX([1]CatGlob!$S:$S,IFERROR(MATCH(MID(B373,7,1),[1]CatGlob!$R:$R,0),MATCH(MID(B373,1,2),[1]CatGlob!$R:$R,0))))</f>
        <v>DOL</v>
      </c>
      <c r="F373" s="397" t="s">
        <v>442</v>
      </c>
      <c r="G373" s="398" t="s">
        <v>610</v>
      </c>
      <c r="H373" s="399" t="s">
        <v>229</v>
      </c>
      <c r="I373" s="399" t="s">
        <v>358</v>
      </c>
      <c r="J373" s="399" t="s">
        <v>611</v>
      </c>
      <c r="K373" s="396" t="s">
        <v>108</v>
      </c>
      <c r="L373" s="400" t="str">
        <f>IF(ISERROR(MATCH(M373,M$10:M372,0)),M373,"")</f>
        <v/>
      </c>
      <c r="M373" s="401" t="str">
        <f>IF(B373="","",IF(ISERROR(MATCH(F373&amp;"_"&amp;G373&amp;"_"&amp;H373&amp;"_"&amp;I373&amp;"_"&amp;J373&amp;IF(K373="","","_"&amp;K373),[1]CatGlob!$B:$B,0)),F373&amp;"_"&amp;G373&amp;"_"&amp;H373&amp;"_"&amp;I373&amp;"_"&amp;J373&amp;IF(K373="","","_"&amp;K373),INDEX([1]CatGlob!$C:$C,MATCH(F373&amp;"_"&amp;G373&amp;"_"&amp;H373&amp;"_"&amp;I373&amp;"_"&amp;J373&amp;IF(K373="","","_"&amp;K373),[1]CatGlob!$B:$B,0))))</f>
        <v>HCD_INT_EM_CORP_FM</v>
      </c>
      <c r="N373" s="402" t="str">
        <f t="shared" si="13"/>
        <v/>
      </c>
      <c r="O373" s="402" t="str">
        <f t="shared" si="12"/>
        <v/>
      </c>
      <c r="P373" s="401" t="str">
        <f>IF(LEN(B373)&gt;8,INDEX([1]CatGlob!$X:$X,MATCH(M373,[1]CatGlob!$W:$W,0)),"")</f>
        <v>EMC</v>
      </c>
      <c r="Q373" s="403" t="str">
        <f>INDEX([1]CatGlob!P:P,MATCH(M373,[1]CatGlob!O:O,0))</f>
        <v>RFIG</v>
      </c>
      <c r="R373" s="403" t="s">
        <v>1017</v>
      </c>
      <c r="S373" s="403" t="s">
        <v>1018</v>
      </c>
      <c r="T373" s="403" t="str">
        <f>INDEX([1]CatGlob!$D:$D,MATCH($M373,[1]CatGlob!$C:$C,0))</f>
        <v>RFI</v>
      </c>
      <c r="U373" s="403" t="s">
        <v>602</v>
      </c>
      <c r="V373" s="404" t="str">
        <f>INDEX([1]CatGlob!$F:$F,MATCH($M373,[1]CatGlob!$C:$C,0))</f>
        <v>RF_ETF</v>
      </c>
      <c r="W373" s="405"/>
      <c r="X373" s="406">
        <v>0</v>
      </c>
      <c r="Y373" s="407">
        <v>0</v>
      </c>
      <c r="Z373" s="408">
        <v>0</v>
      </c>
      <c r="AA373" s="407">
        <v>0</v>
      </c>
      <c r="AB373" s="408">
        <v>0</v>
      </c>
      <c r="AC373" s="407">
        <v>0</v>
      </c>
      <c r="AD373" s="408">
        <v>0</v>
      </c>
      <c r="AE373" s="407">
        <v>0</v>
      </c>
      <c r="AF373" s="408">
        <v>0</v>
      </c>
      <c r="AG373" s="407">
        <v>0</v>
      </c>
      <c r="AI373" s="406">
        <v>0</v>
      </c>
      <c r="AJ373" s="407">
        <v>0</v>
      </c>
      <c r="AK373" s="408">
        <v>0</v>
      </c>
      <c r="AL373" s="407">
        <v>0</v>
      </c>
      <c r="AM373" s="408">
        <v>0</v>
      </c>
      <c r="AN373" s="407">
        <v>0</v>
      </c>
      <c r="AO373" s="408">
        <v>0</v>
      </c>
      <c r="AP373" s="407">
        <v>0</v>
      </c>
      <c r="AQ373" s="408">
        <v>0</v>
      </c>
      <c r="AR373" s="407">
        <v>0</v>
      </c>
      <c r="AT373" s="406">
        <v>0</v>
      </c>
      <c r="AU373" s="407">
        <v>0</v>
      </c>
      <c r="AV373" s="408">
        <v>0</v>
      </c>
      <c r="AW373" s="407">
        <v>0</v>
      </c>
      <c r="AX373" s="408">
        <v>0</v>
      </c>
      <c r="AY373" s="407">
        <v>0</v>
      </c>
      <c r="AZ373" s="408">
        <v>0</v>
      </c>
      <c r="BA373" s="407">
        <v>0</v>
      </c>
      <c r="BB373" s="408">
        <v>0</v>
      </c>
      <c r="BC373" s="407">
        <v>0</v>
      </c>
    </row>
    <row r="374" spans="1:55" x14ac:dyDescent="0.35">
      <c r="A374" s="385" cm="1">
        <f t="array" ref="A374">IFERROR(_xlfn.IFS(AND(F374="Renta Variable",O374=1),IFERROR(MATCH(B374,[1]RV_Det!C:C,0),"Rev"),AND(J374="Corporativa",O374=1,I374="EM"),IFERROR(MATCH(B374,[1]RF_Corps!B:B,0),"Rev"),AND(F374="Alternativos",O374=1),IFERROR(MATCH(B374,[1]Rep4!C:C,0),"Rev")),"")</f>
        <v>248</v>
      </c>
      <c r="B374" s="394" t="s">
        <v>1546</v>
      </c>
      <c r="C374" s="409" t="s">
        <v>1541</v>
      </c>
      <c r="D374" s="395" t="s">
        <v>1542</v>
      </c>
      <c r="E374" s="396" t="str">
        <f>IF(B374="","",INDEX([1]CatGlob!$S:$S,IFERROR(MATCH(MID(B374,7,1),[1]CatGlob!$R:$R,0),MATCH(MID(B374,1,2),[1]CatGlob!$R:$R,0))))</f>
        <v>DOL</v>
      </c>
      <c r="F374" s="397" t="s">
        <v>442</v>
      </c>
      <c r="G374" s="398" t="s">
        <v>610</v>
      </c>
      <c r="H374" s="399" t="s">
        <v>229</v>
      </c>
      <c r="I374" s="399" t="s">
        <v>358</v>
      </c>
      <c r="J374" s="399" t="s">
        <v>611</v>
      </c>
      <c r="K374" s="396" t="s">
        <v>108</v>
      </c>
      <c r="L374" s="400" t="str">
        <f>IF(ISERROR(MATCH(M374,M$10:M373,0)),M374,"")</f>
        <v/>
      </c>
      <c r="M374" s="401" t="str">
        <f>IF(B374="","",IF(ISERROR(MATCH(F374&amp;"_"&amp;G374&amp;"_"&amp;H374&amp;"_"&amp;I374&amp;"_"&amp;J374&amp;IF(K374="","","_"&amp;K374),[1]CatGlob!$B:$B,0)),F374&amp;"_"&amp;G374&amp;"_"&amp;H374&amp;"_"&amp;I374&amp;"_"&amp;J374&amp;IF(K374="","","_"&amp;K374),INDEX([1]CatGlob!$C:$C,MATCH(F374&amp;"_"&amp;G374&amp;"_"&amp;H374&amp;"_"&amp;I374&amp;"_"&amp;J374&amp;IF(K374="","","_"&amp;K374),[1]CatGlob!$B:$B,0))))</f>
        <v>HCD_INT_EM_CORP_FM</v>
      </c>
      <c r="N374" s="402" t="str">
        <f t="shared" si="13"/>
        <v>rev</v>
      </c>
      <c r="O374" s="402">
        <f t="shared" si="12"/>
        <v>1</v>
      </c>
      <c r="P374" s="401" t="str">
        <f>IF(LEN(B374)&gt;8,INDEX([1]CatGlob!$X:$X,MATCH(M374,[1]CatGlob!$W:$W,0)),"")</f>
        <v>EMC</v>
      </c>
      <c r="Q374" s="403" t="str">
        <f>INDEX([1]CatGlob!P:P,MATCH(M374,[1]CatGlob!O:O,0))</f>
        <v>RFIG</v>
      </c>
      <c r="R374" s="403" t="s">
        <v>1017</v>
      </c>
      <c r="S374" s="403" t="s">
        <v>1018</v>
      </c>
      <c r="T374" s="403" t="str">
        <f>INDEX([1]CatGlob!$D:$D,MATCH($M374,[1]CatGlob!$C:$C,0))</f>
        <v>RFI</v>
      </c>
      <c r="U374" s="403" t="s">
        <v>602</v>
      </c>
      <c r="V374" s="404" t="str">
        <f>INDEX([1]CatGlob!$F:$F,MATCH($M374,[1]CatGlob!$C:$C,0))</f>
        <v>RF_ETF</v>
      </c>
      <c r="W374" s="405"/>
      <c r="X374" s="406">
        <v>4.22405177552082E-2</v>
      </c>
      <c r="Y374" s="407">
        <v>0.13904969963451899</v>
      </c>
      <c r="Z374" s="408">
        <v>2.1416776776624201E-2</v>
      </c>
      <c r="AA374" s="407">
        <v>7.0500944027163101E-2</v>
      </c>
      <c r="AB374" s="408">
        <v>4.22405177552082E-2</v>
      </c>
      <c r="AC374" s="407">
        <v>0.13904969963451899</v>
      </c>
      <c r="AD374" s="408">
        <v>-5.15293440057751E-3</v>
      </c>
      <c r="AE374" s="407">
        <v>-1.6962717758195502E-2</v>
      </c>
      <c r="AF374" s="408">
        <v>2.2378554910374899E-2</v>
      </c>
      <c r="AG374" s="407">
        <v>7.3666979097526494E-2</v>
      </c>
      <c r="AI374" s="406">
        <v>5.47314637532404E-3</v>
      </c>
      <c r="AJ374" s="407">
        <v>1.8016809451015799E-2</v>
      </c>
      <c r="AK374" s="408">
        <v>1.1476335548236E-4</v>
      </c>
      <c r="AL374" s="407">
        <v>3.7778443484626201E-4</v>
      </c>
      <c r="AM374" s="408">
        <v>5.47314637532404E-3</v>
      </c>
      <c r="AN374" s="407">
        <v>1.8016809451015799E-2</v>
      </c>
      <c r="AO374" s="408">
        <v>-1.42184044872484E-2</v>
      </c>
      <c r="AP374" s="407">
        <v>-4.6804939387579098E-2</v>
      </c>
      <c r="AQ374" s="408">
        <v>-1.3294720386146401E-3</v>
      </c>
      <c r="AR374" s="407">
        <v>-4.3764304387469604E-3</v>
      </c>
      <c r="AT374" s="406">
        <v>1.8629148205396498E-8</v>
      </c>
      <c r="AU374" s="407">
        <v>6.1324278988195094E-8</v>
      </c>
      <c r="AV374" s="408">
        <v>1.8629148205396498E-8</v>
      </c>
      <c r="AW374" s="407">
        <v>6.1324278988195094E-8</v>
      </c>
      <c r="AX374" s="408">
        <v>1.8629148205396498E-8</v>
      </c>
      <c r="AY374" s="407">
        <v>6.1324278988195094E-8</v>
      </c>
      <c r="AZ374" s="408">
        <v>1.8629148205396498E-8</v>
      </c>
      <c r="BA374" s="407">
        <v>6.1324278988195094E-8</v>
      </c>
      <c r="BB374" s="408">
        <v>1.8629148205396498E-8</v>
      </c>
      <c r="BC374" s="407">
        <v>6.1324278988195094E-8</v>
      </c>
    </row>
    <row r="375" spans="1:55" x14ac:dyDescent="0.35">
      <c r="A375" s="385" t="str" cm="1">
        <f t="array" ref="A375">IFERROR(_xlfn.IFS(AND(F375="Renta Variable",O375=1),IFERROR(MATCH(B375,[1]RV_Det!C:C,0),"Rev"),AND(J375="Corporativa",O375=1,I375="EM"),IFERROR(MATCH(B375,[1]RF_Corps!B:B,0),"Rev"),AND(F375="Alternativos",O375=1),IFERROR(MATCH(B375,[1]Rep4!C:C,0),"Rev")),"")</f>
        <v/>
      </c>
      <c r="B375" s="394" t="s">
        <v>1547</v>
      </c>
      <c r="C375" s="409" t="s">
        <v>1548</v>
      </c>
      <c r="D375" s="395" t="s">
        <v>1549</v>
      </c>
      <c r="E375" s="396" t="str">
        <f>IF(B375="","",INDEX([1]CatGlob!$S:$S,IFERROR(MATCH(MID(B375,7,1),[1]CatGlob!$R:$R,0),MATCH(MID(B375,1,2),[1]CatGlob!$R:$R,0))))</f>
        <v>DOL</v>
      </c>
      <c r="F375" s="397" t="s">
        <v>442</v>
      </c>
      <c r="G375" s="398" t="s">
        <v>610</v>
      </c>
      <c r="H375" s="399" t="s">
        <v>229</v>
      </c>
      <c r="I375" s="399" t="s">
        <v>358</v>
      </c>
      <c r="J375" s="399" t="s">
        <v>611</v>
      </c>
      <c r="K375" s="396" t="s">
        <v>108</v>
      </c>
      <c r="L375" s="400" t="str">
        <f>IF(ISERROR(MATCH(M375,M$10:M374,0)),M375,"")</f>
        <v/>
      </c>
      <c r="M375" s="401" t="str">
        <f>IF(B375="","",IF(ISERROR(MATCH(F375&amp;"_"&amp;G375&amp;"_"&amp;H375&amp;"_"&amp;I375&amp;"_"&amp;J375&amp;IF(K375="","","_"&amp;K375),[1]CatGlob!$B:$B,0)),F375&amp;"_"&amp;G375&amp;"_"&amp;H375&amp;"_"&amp;I375&amp;"_"&amp;J375&amp;IF(K375="","","_"&amp;K375),INDEX([1]CatGlob!$C:$C,MATCH(F375&amp;"_"&amp;G375&amp;"_"&amp;H375&amp;"_"&amp;I375&amp;"_"&amp;J375&amp;IF(K375="","","_"&amp;K375),[1]CatGlob!$B:$B,0))))</f>
        <v>HCD_INT_EM_CORP_FM</v>
      </c>
      <c r="N375" s="402" t="str">
        <f t="shared" si="13"/>
        <v/>
      </c>
      <c r="O375" s="402" t="str">
        <f t="shared" si="12"/>
        <v/>
      </c>
      <c r="P375" s="401" t="str">
        <f>IF(LEN(B375)&gt;8,INDEX([1]CatGlob!$X:$X,MATCH(M375,[1]CatGlob!$W:$W,0)),"")</f>
        <v>EMC</v>
      </c>
      <c r="Q375" s="403" t="str">
        <f>INDEX([1]CatGlob!P:P,MATCH(M375,[1]CatGlob!O:O,0))</f>
        <v>RFIG</v>
      </c>
      <c r="R375" s="403" t="s">
        <v>1017</v>
      </c>
      <c r="S375" s="403" t="s">
        <v>1018</v>
      </c>
      <c r="T375" s="403" t="str">
        <f>INDEX([1]CatGlob!$D:$D,MATCH($M375,[1]CatGlob!$C:$C,0))</f>
        <v>RFI</v>
      </c>
      <c r="U375" s="403" t="s">
        <v>602</v>
      </c>
      <c r="V375" s="404" t="str">
        <f>INDEX([1]CatGlob!$F:$F,MATCH($M375,[1]CatGlob!$C:$C,0))</f>
        <v>RF_ETF</v>
      </c>
      <c r="W375" s="405"/>
      <c r="X375" s="406">
        <v>0</v>
      </c>
      <c r="Y375" s="407">
        <v>0</v>
      </c>
      <c r="Z375" s="408">
        <v>0</v>
      </c>
      <c r="AA375" s="407">
        <v>0</v>
      </c>
      <c r="AB375" s="408">
        <v>0</v>
      </c>
      <c r="AC375" s="407">
        <v>0</v>
      </c>
      <c r="AD375" s="408">
        <v>0</v>
      </c>
      <c r="AE375" s="407">
        <v>0</v>
      </c>
      <c r="AF375" s="408">
        <v>0</v>
      </c>
      <c r="AG375" s="407">
        <v>0</v>
      </c>
      <c r="AI375" s="406">
        <v>0</v>
      </c>
      <c r="AJ375" s="407">
        <v>0</v>
      </c>
      <c r="AK375" s="408">
        <v>0</v>
      </c>
      <c r="AL375" s="407">
        <v>0</v>
      </c>
      <c r="AM375" s="408">
        <v>0</v>
      </c>
      <c r="AN375" s="407">
        <v>0</v>
      </c>
      <c r="AO375" s="408">
        <v>0</v>
      </c>
      <c r="AP375" s="407">
        <v>0</v>
      </c>
      <c r="AQ375" s="408">
        <v>0</v>
      </c>
      <c r="AR375" s="407">
        <v>0</v>
      </c>
      <c r="AT375" s="406">
        <v>0</v>
      </c>
      <c r="AU375" s="407">
        <v>0</v>
      </c>
      <c r="AV375" s="408">
        <v>0</v>
      </c>
      <c r="AW375" s="407">
        <v>0</v>
      </c>
      <c r="AX375" s="408">
        <v>0</v>
      </c>
      <c r="AY375" s="407">
        <v>0</v>
      </c>
      <c r="AZ375" s="408">
        <v>0</v>
      </c>
      <c r="BA375" s="407">
        <v>0</v>
      </c>
      <c r="BB375" s="408">
        <v>0</v>
      </c>
      <c r="BC375" s="407">
        <v>0</v>
      </c>
    </row>
    <row r="376" spans="1:55" x14ac:dyDescent="0.35">
      <c r="A376" s="385" t="str" cm="1">
        <f t="array" ref="A376">IFERROR(_xlfn.IFS(AND(F376="Renta Variable",O376=1),IFERROR(MATCH(B376,[1]RV_Det!C:C,0),"Rev"),AND(J376="Corporativa",O376=1,I376="EM"),IFERROR(MATCH(B376,[1]RF_Corps!B:B,0),"Rev"),AND(F376="Alternativos",O376=1),IFERROR(MATCH(B376,[1]Rep4!C:C,0),"Rev")),"")</f>
        <v/>
      </c>
      <c r="B376" s="394" t="s">
        <v>1550</v>
      </c>
      <c r="C376" s="409" t="s">
        <v>1502</v>
      </c>
      <c r="D376" s="395" t="s">
        <v>1551</v>
      </c>
      <c r="E376" s="396" t="str">
        <f>IF(B376="","",INDEX([1]CatGlob!$S:$S,IFERROR(MATCH(MID(B376,7,1),[1]CatGlob!$R:$R,0),MATCH(MID(B376,1,2),[1]CatGlob!$R:$R,0))))</f>
        <v>DOL</v>
      </c>
      <c r="F376" s="397" t="s">
        <v>442</v>
      </c>
      <c r="G376" s="398" t="s">
        <v>610</v>
      </c>
      <c r="H376" s="399" t="s">
        <v>229</v>
      </c>
      <c r="I376" s="399" t="s">
        <v>358</v>
      </c>
      <c r="J376" s="399" t="s">
        <v>611</v>
      </c>
      <c r="K376" s="396" t="s">
        <v>108</v>
      </c>
      <c r="L376" s="400" t="str">
        <f>IF(ISERROR(MATCH(M376,M$10:M375,0)),M376,"")</f>
        <v/>
      </c>
      <c r="M376" s="401" t="str">
        <f>IF(B376="","",IF(ISERROR(MATCH(F376&amp;"_"&amp;G376&amp;"_"&amp;H376&amp;"_"&amp;I376&amp;"_"&amp;J376&amp;IF(K376="","","_"&amp;K376),[1]CatGlob!$B:$B,0)),F376&amp;"_"&amp;G376&amp;"_"&amp;H376&amp;"_"&amp;I376&amp;"_"&amp;J376&amp;IF(K376="","","_"&amp;K376),INDEX([1]CatGlob!$C:$C,MATCH(F376&amp;"_"&amp;G376&amp;"_"&amp;H376&amp;"_"&amp;I376&amp;"_"&amp;J376&amp;IF(K376="","","_"&amp;K376),[1]CatGlob!$B:$B,0))))</f>
        <v>HCD_INT_EM_CORP_FM</v>
      </c>
      <c r="N376" s="402" t="str">
        <f t="shared" si="13"/>
        <v/>
      </c>
      <c r="O376" s="402" t="str">
        <f t="shared" si="12"/>
        <v/>
      </c>
      <c r="P376" s="401" t="str">
        <f>IF(LEN(B376)&gt;8,INDEX([1]CatGlob!$X:$X,MATCH(M376,[1]CatGlob!$W:$W,0)),"")</f>
        <v>EMC</v>
      </c>
      <c r="Q376" s="403" t="str">
        <f>INDEX([1]CatGlob!P:P,MATCH(M376,[1]CatGlob!O:O,0))</f>
        <v>RFIG</v>
      </c>
      <c r="R376" s="403" t="s">
        <v>1017</v>
      </c>
      <c r="S376" s="403" t="s">
        <v>1018</v>
      </c>
      <c r="T376" s="403" t="str">
        <f>INDEX([1]CatGlob!$D:$D,MATCH($M376,[1]CatGlob!$C:$C,0))</f>
        <v>RFI</v>
      </c>
      <c r="U376" s="403" t="s">
        <v>602</v>
      </c>
      <c r="V376" s="404" t="str">
        <f>INDEX([1]CatGlob!$F:$F,MATCH($M376,[1]CatGlob!$C:$C,0))</f>
        <v>RF_ETF</v>
      </c>
      <c r="W376" s="405"/>
      <c r="X376" s="406">
        <v>0</v>
      </c>
      <c r="Y376" s="407">
        <v>0</v>
      </c>
      <c r="Z376" s="408">
        <v>0</v>
      </c>
      <c r="AA376" s="407">
        <v>0</v>
      </c>
      <c r="AB376" s="408">
        <v>0</v>
      </c>
      <c r="AC376" s="407">
        <v>0</v>
      </c>
      <c r="AD376" s="408">
        <v>0</v>
      </c>
      <c r="AE376" s="407">
        <v>0</v>
      </c>
      <c r="AF376" s="408">
        <v>0</v>
      </c>
      <c r="AG376" s="407">
        <v>0</v>
      </c>
      <c r="AI376" s="406">
        <v>0</v>
      </c>
      <c r="AJ376" s="407">
        <v>0</v>
      </c>
      <c r="AK376" s="408">
        <v>0</v>
      </c>
      <c r="AL376" s="407">
        <v>0</v>
      </c>
      <c r="AM376" s="408">
        <v>0</v>
      </c>
      <c r="AN376" s="407">
        <v>0</v>
      </c>
      <c r="AO376" s="408">
        <v>0</v>
      </c>
      <c r="AP376" s="407">
        <v>0</v>
      </c>
      <c r="AQ376" s="408">
        <v>0</v>
      </c>
      <c r="AR376" s="407">
        <v>0</v>
      </c>
      <c r="AT376" s="406">
        <v>0</v>
      </c>
      <c r="AU376" s="407">
        <v>0</v>
      </c>
      <c r="AV376" s="408">
        <v>0</v>
      </c>
      <c r="AW376" s="407">
        <v>0</v>
      </c>
      <c r="AX376" s="408">
        <v>0</v>
      </c>
      <c r="AY376" s="407">
        <v>0</v>
      </c>
      <c r="AZ376" s="408">
        <v>0</v>
      </c>
      <c r="BA376" s="407">
        <v>0</v>
      </c>
      <c r="BB376" s="408">
        <v>0</v>
      </c>
      <c r="BC376" s="407">
        <v>0</v>
      </c>
    </row>
    <row r="377" spans="1:55" x14ac:dyDescent="0.35">
      <c r="A377" s="385" cm="1">
        <f t="array" ref="A377">IFERROR(_xlfn.IFS(AND(F377="Renta Variable",O377=1),IFERROR(MATCH(B377,[1]RV_Det!C:C,0),"Rev"),AND(J377="Corporativa",O377=1,I377="EM"),IFERROR(MATCH(B377,[1]RF_Corps!B:B,0),"Rev"),AND(F377="Alternativos",O377=1),IFERROR(MATCH(B377,[1]Rep4!C:C,0),"Rev")),"")</f>
        <v>251</v>
      </c>
      <c r="B377" s="394" t="s">
        <v>1552</v>
      </c>
      <c r="C377" s="409" t="s">
        <v>1553</v>
      </c>
      <c r="D377" s="395" t="s">
        <v>1554</v>
      </c>
      <c r="E377" s="396" t="str">
        <f>IF(B377="","",INDEX([1]CatGlob!$S:$S,IFERROR(MATCH(MID(B377,7,1),[1]CatGlob!$R:$R,0),MATCH(MID(B377,1,2),[1]CatGlob!$R:$R,0))))</f>
        <v>DOL</v>
      </c>
      <c r="F377" s="397" t="s">
        <v>442</v>
      </c>
      <c r="G377" s="398" t="s">
        <v>610</v>
      </c>
      <c r="H377" s="399" t="s">
        <v>229</v>
      </c>
      <c r="I377" s="399" t="s">
        <v>358</v>
      </c>
      <c r="J377" s="399" t="s">
        <v>611</v>
      </c>
      <c r="K377" s="396" t="s">
        <v>108</v>
      </c>
      <c r="L377" s="400" t="str">
        <f>IF(ISERROR(MATCH(M377,M$10:M376,0)),M377,"")</f>
        <v/>
      </c>
      <c r="M377" s="401" t="str">
        <f>IF(B377="","",IF(ISERROR(MATCH(F377&amp;"_"&amp;G377&amp;"_"&amp;H377&amp;"_"&amp;I377&amp;"_"&amp;J377&amp;IF(K377="","","_"&amp;K377),[1]CatGlob!$B:$B,0)),F377&amp;"_"&amp;G377&amp;"_"&amp;H377&amp;"_"&amp;I377&amp;"_"&amp;J377&amp;IF(K377="","","_"&amp;K377),INDEX([1]CatGlob!$C:$C,MATCH(F377&amp;"_"&amp;G377&amp;"_"&amp;H377&amp;"_"&amp;I377&amp;"_"&amp;J377&amp;IF(K377="","","_"&amp;K377),[1]CatGlob!$B:$B,0))))</f>
        <v>HCD_INT_EM_CORP_FM</v>
      </c>
      <c r="N377" s="402" t="str">
        <f t="shared" si="13"/>
        <v>rev</v>
      </c>
      <c r="O377" s="402">
        <f t="shared" si="12"/>
        <v>1</v>
      </c>
      <c r="P377" s="401" t="str">
        <f>IF(LEN(B377)&gt;8,INDEX([1]CatGlob!$X:$X,MATCH(M377,[1]CatGlob!$W:$W,0)),"")</f>
        <v>EMC</v>
      </c>
      <c r="Q377" s="403" t="str">
        <f>INDEX([1]CatGlob!P:P,MATCH(M377,[1]CatGlob!O:O,0))</f>
        <v>RFIG</v>
      </c>
      <c r="R377" s="403" t="s">
        <v>1017</v>
      </c>
      <c r="S377" s="403" t="s">
        <v>1018</v>
      </c>
      <c r="T377" s="403" t="str">
        <f>INDEX([1]CatGlob!$D:$D,MATCH($M377,[1]CatGlob!$C:$C,0))</f>
        <v>RFI</v>
      </c>
      <c r="U377" s="403" t="s">
        <v>602</v>
      </c>
      <c r="V377" s="404" t="str">
        <f>INDEX([1]CatGlob!$F:$F,MATCH($M377,[1]CatGlob!$C:$C,0))</f>
        <v>RF_ETF</v>
      </c>
      <c r="W377" s="405"/>
      <c r="X377" s="406">
        <v>2.7306629723248703E-4</v>
      </c>
      <c r="Y377" s="407">
        <v>-5.1062553074743299E-4</v>
      </c>
      <c r="Z377" s="408">
        <v>2.7303644181573801E-4</v>
      </c>
      <c r="AA377" s="407">
        <v>-5.1056970207241604E-4</v>
      </c>
      <c r="AB377" s="408">
        <v>2.7306629723248703E-4</v>
      </c>
      <c r="AC377" s="407">
        <v>-5.1062553074743299E-4</v>
      </c>
      <c r="AD377" s="408">
        <v>2.7306629723248703E-4</v>
      </c>
      <c r="AE377" s="407">
        <v>-5.1062553074743299E-4</v>
      </c>
      <c r="AF377" s="408">
        <v>2.73062410502617E-4</v>
      </c>
      <c r="AG377" s="407">
        <v>-5.1061826268681296E-4</v>
      </c>
      <c r="AI377" s="406">
        <v>1.5969076582464899E-9</v>
      </c>
      <c r="AJ377" s="407">
        <v>-2.9864999362416699E-9</v>
      </c>
      <c r="AK377" s="408">
        <v>-4.1392085760637499E-9</v>
      </c>
      <c r="AL377" s="407">
        <v>7.7404749276865897E-9</v>
      </c>
      <c r="AM377" s="408">
        <v>1.5969076582464899E-9</v>
      </c>
      <c r="AN377" s="407">
        <v>-2.9864999362416699E-9</v>
      </c>
      <c r="AO377" s="408">
        <v>1.5969076582464899E-9</v>
      </c>
      <c r="AP377" s="407">
        <v>-2.9864999362416699E-9</v>
      </c>
      <c r="AQ377" s="408">
        <v>-5.8986335083806106E-11</v>
      </c>
      <c r="AR377" s="407">
        <v>1.10148129837807E-10</v>
      </c>
      <c r="AT377" s="406">
        <v>0</v>
      </c>
      <c r="AU377" s="407">
        <v>0</v>
      </c>
      <c r="AV377" s="408">
        <v>0</v>
      </c>
      <c r="AW377" s="407">
        <v>0</v>
      </c>
      <c r="AX377" s="408">
        <v>0</v>
      </c>
      <c r="AY377" s="407">
        <v>0</v>
      </c>
      <c r="AZ377" s="408">
        <v>0</v>
      </c>
      <c r="BA377" s="407">
        <v>0</v>
      </c>
      <c r="BB377" s="408">
        <v>0</v>
      </c>
      <c r="BC377" s="407">
        <v>0</v>
      </c>
    </row>
    <row r="378" spans="1:55" x14ac:dyDescent="0.35">
      <c r="A378" s="385" t="str" cm="1">
        <f t="array" ref="A378">IFERROR(_xlfn.IFS(AND(F378="Renta Variable",O378=1),IFERROR(MATCH(B378,[1]RV_Det!C:C,0),"Rev"),AND(J378="Corporativa",O378=1,I378="EM"),IFERROR(MATCH(B378,[1]RF_Corps!B:B,0),"Rev"),AND(F378="Alternativos",O378=1),IFERROR(MATCH(B378,[1]Rep4!C:C,0),"Rev")),"")</f>
        <v/>
      </c>
      <c r="B378" s="394" t="s">
        <v>1555</v>
      </c>
      <c r="C378" s="409" t="s">
        <v>1556</v>
      </c>
      <c r="D378" s="395" t="s">
        <v>1557</v>
      </c>
      <c r="E378" s="396" t="str">
        <f>IF(B378="","",INDEX([1]CatGlob!$S:$S,IFERROR(MATCH(MID(B378,7,1),[1]CatGlob!$R:$R,0),MATCH(MID(B378,1,2),[1]CatGlob!$R:$R,0))))</f>
        <v>DOL</v>
      </c>
      <c r="F378" s="397" t="s">
        <v>442</v>
      </c>
      <c r="G378" s="398" t="s">
        <v>610</v>
      </c>
      <c r="H378" s="399" t="s">
        <v>229</v>
      </c>
      <c r="I378" s="399" t="s">
        <v>358</v>
      </c>
      <c r="J378" s="399" t="s">
        <v>611</v>
      </c>
      <c r="K378" s="396" t="s">
        <v>108</v>
      </c>
      <c r="L378" s="400" t="str">
        <f>IF(ISERROR(MATCH(M378,M$10:M377,0)),M378,"")</f>
        <v/>
      </c>
      <c r="M378" s="401" t="str">
        <f>IF(B378="","",IF(ISERROR(MATCH(F378&amp;"_"&amp;G378&amp;"_"&amp;H378&amp;"_"&amp;I378&amp;"_"&amp;J378&amp;IF(K378="","","_"&amp;K378),[1]CatGlob!$B:$B,0)),F378&amp;"_"&amp;G378&amp;"_"&amp;H378&amp;"_"&amp;I378&amp;"_"&amp;J378&amp;IF(K378="","","_"&amp;K378),INDEX([1]CatGlob!$C:$C,MATCH(F378&amp;"_"&amp;G378&amp;"_"&amp;H378&amp;"_"&amp;I378&amp;"_"&amp;J378&amp;IF(K378="","","_"&amp;K378),[1]CatGlob!$B:$B,0))))</f>
        <v>HCD_INT_EM_CORP_FM</v>
      </c>
      <c r="N378" s="402" t="str">
        <f t="shared" si="13"/>
        <v/>
      </c>
      <c r="O378" s="402" t="str">
        <f t="shared" si="12"/>
        <v/>
      </c>
      <c r="P378" s="401" t="str">
        <f>IF(LEN(B378)&gt;8,INDEX([1]CatGlob!$X:$X,MATCH(M378,[1]CatGlob!$W:$W,0)),"")</f>
        <v>EMC</v>
      </c>
      <c r="Q378" s="403" t="str">
        <f>INDEX([1]CatGlob!P:P,MATCH(M378,[1]CatGlob!O:O,0))</f>
        <v>RFIG</v>
      </c>
      <c r="R378" s="403" t="s">
        <v>1017</v>
      </c>
      <c r="S378" s="403" t="s">
        <v>1018</v>
      </c>
      <c r="T378" s="403" t="str">
        <f>INDEX([1]CatGlob!$D:$D,MATCH($M378,[1]CatGlob!$C:$C,0))</f>
        <v>RFI</v>
      </c>
      <c r="U378" s="403" t="s">
        <v>602</v>
      </c>
      <c r="V378" s="404" t="str">
        <f>INDEX([1]CatGlob!$F:$F,MATCH($M378,[1]CatGlob!$C:$C,0))</f>
        <v>RF_ETF</v>
      </c>
      <c r="W378" s="405"/>
      <c r="X378" s="406">
        <v>0</v>
      </c>
      <c r="Y378" s="407">
        <v>0</v>
      </c>
      <c r="Z378" s="408">
        <v>0</v>
      </c>
      <c r="AA378" s="407">
        <v>0</v>
      </c>
      <c r="AB378" s="408">
        <v>0</v>
      </c>
      <c r="AC378" s="407">
        <v>0</v>
      </c>
      <c r="AD378" s="408">
        <v>0</v>
      </c>
      <c r="AE378" s="407">
        <v>0</v>
      </c>
      <c r="AF378" s="408">
        <v>0</v>
      </c>
      <c r="AG378" s="407">
        <v>0</v>
      </c>
      <c r="AI378" s="406">
        <v>0</v>
      </c>
      <c r="AJ378" s="407">
        <v>0</v>
      </c>
      <c r="AK378" s="408">
        <v>0</v>
      </c>
      <c r="AL378" s="407">
        <v>0</v>
      </c>
      <c r="AM378" s="408">
        <v>0</v>
      </c>
      <c r="AN378" s="407">
        <v>0</v>
      </c>
      <c r="AO378" s="408">
        <v>0</v>
      </c>
      <c r="AP378" s="407">
        <v>0</v>
      </c>
      <c r="AQ378" s="408">
        <v>0</v>
      </c>
      <c r="AR378" s="407">
        <v>0</v>
      </c>
      <c r="AT378" s="406">
        <v>0</v>
      </c>
      <c r="AU378" s="407">
        <v>0</v>
      </c>
      <c r="AV378" s="408">
        <v>0</v>
      </c>
      <c r="AW378" s="407">
        <v>0</v>
      </c>
      <c r="AX378" s="408">
        <v>0</v>
      </c>
      <c r="AY378" s="407">
        <v>0</v>
      </c>
      <c r="AZ378" s="408">
        <v>0</v>
      </c>
      <c r="BA378" s="407">
        <v>0</v>
      </c>
      <c r="BB378" s="408">
        <v>0</v>
      </c>
      <c r="BC378" s="407">
        <v>0</v>
      </c>
    </row>
    <row r="379" spans="1:55" x14ac:dyDescent="0.35">
      <c r="A379" s="385" t="str" cm="1">
        <f t="array" ref="A379">IFERROR(_xlfn.IFS(AND(F379="Renta Variable",O379=1),IFERROR(MATCH(B379,[1]RV_Det!C:C,0),"Rev"),AND(J379="Corporativa",O379=1,I379="EM"),IFERROR(MATCH(B379,[1]RF_Corps!B:B,0),"Rev"),AND(F379="Alternativos",O379=1),IFERROR(MATCH(B379,[1]Rep4!C:C,0),"Rev")),"")</f>
        <v/>
      </c>
      <c r="B379" s="394" t="s">
        <v>1558</v>
      </c>
      <c r="C379" s="409" t="s">
        <v>1559</v>
      </c>
      <c r="D379" s="395" t="s">
        <v>1560</v>
      </c>
      <c r="E379" s="396" t="str">
        <f>IF(B379="","",INDEX([1]CatGlob!$S:$S,IFERROR(MATCH(MID(B379,7,1),[1]CatGlob!$R:$R,0),MATCH(MID(B379,1,2),[1]CatGlob!$R:$R,0))))</f>
        <v>DOL</v>
      </c>
      <c r="F379" s="397" t="s">
        <v>442</v>
      </c>
      <c r="G379" s="398" t="s">
        <v>610</v>
      </c>
      <c r="H379" s="399" t="s">
        <v>229</v>
      </c>
      <c r="I379" s="399" t="s">
        <v>358</v>
      </c>
      <c r="J379" s="399" t="s">
        <v>611</v>
      </c>
      <c r="K379" s="396" t="s">
        <v>108</v>
      </c>
      <c r="L379" s="400" t="str">
        <f>IF(ISERROR(MATCH(M379,M$10:M378,0)),M379,"")</f>
        <v/>
      </c>
      <c r="M379" s="401" t="str">
        <f>IF(B379="","",IF(ISERROR(MATCH(F379&amp;"_"&amp;G379&amp;"_"&amp;H379&amp;"_"&amp;I379&amp;"_"&amp;J379&amp;IF(K379="","","_"&amp;K379),[1]CatGlob!$B:$B,0)),F379&amp;"_"&amp;G379&amp;"_"&amp;H379&amp;"_"&amp;I379&amp;"_"&amp;J379&amp;IF(K379="","","_"&amp;K379),INDEX([1]CatGlob!$C:$C,MATCH(F379&amp;"_"&amp;G379&amp;"_"&amp;H379&amp;"_"&amp;I379&amp;"_"&amp;J379&amp;IF(K379="","","_"&amp;K379),[1]CatGlob!$B:$B,0))))</f>
        <v>HCD_INT_EM_CORP_FM</v>
      </c>
      <c r="N379" s="402" t="str">
        <f t="shared" si="13"/>
        <v/>
      </c>
      <c r="O379" s="402" t="str">
        <f t="shared" si="12"/>
        <v/>
      </c>
      <c r="P379" s="401" t="str">
        <f>IF(LEN(B379)&gt;8,INDEX([1]CatGlob!$X:$X,MATCH(M379,[1]CatGlob!$W:$W,0)),"")</f>
        <v>EMC</v>
      </c>
      <c r="Q379" s="403" t="str">
        <f>INDEX([1]CatGlob!P:P,MATCH(M379,[1]CatGlob!O:O,0))</f>
        <v>RFIG</v>
      </c>
      <c r="R379" s="403" t="s">
        <v>1017</v>
      </c>
      <c r="S379" s="403" t="s">
        <v>1018</v>
      </c>
      <c r="T379" s="403" t="str">
        <f>INDEX([1]CatGlob!$D:$D,MATCH($M379,[1]CatGlob!$C:$C,0))</f>
        <v>RFI</v>
      </c>
      <c r="U379" s="403" t="s">
        <v>602</v>
      </c>
      <c r="V379" s="404" t="str">
        <f>INDEX([1]CatGlob!$F:$F,MATCH($M379,[1]CatGlob!$C:$C,0))</f>
        <v>RF_ETF</v>
      </c>
      <c r="W379" s="405"/>
      <c r="X379" s="406">
        <v>0</v>
      </c>
      <c r="Y379" s="407">
        <v>0</v>
      </c>
      <c r="Z379" s="408">
        <v>0</v>
      </c>
      <c r="AA379" s="407">
        <v>0</v>
      </c>
      <c r="AB379" s="408">
        <v>0</v>
      </c>
      <c r="AC379" s="407">
        <v>0</v>
      </c>
      <c r="AD379" s="408">
        <v>0</v>
      </c>
      <c r="AE379" s="407">
        <v>0</v>
      </c>
      <c r="AF379" s="408">
        <v>0</v>
      </c>
      <c r="AG379" s="407">
        <v>0</v>
      </c>
      <c r="AI379" s="406">
        <v>0</v>
      </c>
      <c r="AJ379" s="407">
        <v>0</v>
      </c>
      <c r="AK379" s="408">
        <v>0</v>
      </c>
      <c r="AL379" s="407">
        <v>0</v>
      </c>
      <c r="AM379" s="408">
        <v>0</v>
      </c>
      <c r="AN379" s="407">
        <v>0</v>
      </c>
      <c r="AO379" s="408">
        <v>0</v>
      </c>
      <c r="AP379" s="407">
        <v>0</v>
      </c>
      <c r="AQ379" s="408">
        <v>0</v>
      </c>
      <c r="AR379" s="407">
        <v>0</v>
      </c>
      <c r="AT379" s="406">
        <v>0</v>
      </c>
      <c r="AU379" s="407">
        <v>0</v>
      </c>
      <c r="AV379" s="408">
        <v>0</v>
      </c>
      <c r="AW379" s="407">
        <v>0</v>
      </c>
      <c r="AX379" s="408">
        <v>0</v>
      </c>
      <c r="AY379" s="407">
        <v>0</v>
      </c>
      <c r="AZ379" s="408">
        <v>0</v>
      </c>
      <c r="BA379" s="407">
        <v>0</v>
      </c>
      <c r="BB379" s="408">
        <v>0</v>
      </c>
      <c r="BC379" s="407">
        <v>0</v>
      </c>
    </row>
    <row r="380" spans="1:55" x14ac:dyDescent="0.35">
      <c r="A380" s="385" t="str" cm="1">
        <f t="array" ref="A380">IFERROR(_xlfn.IFS(AND(F380="Renta Variable",O380=1),IFERROR(MATCH(B380,[1]RV_Det!C:C,0),"Rev"),AND(J380="Corporativa",O380=1,I380="EM"),IFERROR(MATCH(B380,[1]RF_Corps!B:B,0),"Rev"),AND(F380="Alternativos",O380=1),IFERROR(MATCH(B380,[1]Rep4!C:C,0),"Rev")),"")</f>
        <v/>
      </c>
      <c r="B380" s="396" t="s">
        <v>1561</v>
      </c>
      <c r="C380" s="412" t="s">
        <v>1562</v>
      </c>
      <c r="D380" s="395" t="s">
        <v>1563</v>
      </c>
      <c r="E380" s="396" t="str">
        <f>IF(B380="","",INDEX([1]CatGlob!$S:$S,IFERROR(MATCH(MID(B380,7,1),[1]CatGlob!$R:$R,0),MATCH(MID(B380,1,2),[1]CatGlob!$R:$R,0))))</f>
        <v>DOL</v>
      </c>
      <c r="F380" s="397" t="s">
        <v>442</v>
      </c>
      <c r="G380" s="398" t="s">
        <v>610</v>
      </c>
      <c r="H380" s="399" t="s">
        <v>229</v>
      </c>
      <c r="I380" s="399" t="s">
        <v>358</v>
      </c>
      <c r="J380" s="399" t="s">
        <v>611</v>
      </c>
      <c r="K380" s="396" t="s">
        <v>108</v>
      </c>
      <c r="L380" s="400" t="str">
        <f>IF(ISERROR(MATCH(M380,M$10:M379,0)),M380,"")</f>
        <v/>
      </c>
      <c r="M380" s="401" t="str">
        <f>IF(B380="","",IF(ISERROR(MATCH(F380&amp;"_"&amp;G380&amp;"_"&amp;H380&amp;"_"&amp;I380&amp;"_"&amp;J380&amp;IF(K380="","","_"&amp;K380),[1]CatGlob!$B:$B,0)),F380&amp;"_"&amp;G380&amp;"_"&amp;H380&amp;"_"&amp;I380&amp;"_"&amp;J380&amp;IF(K380="","","_"&amp;K380),INDEX([1]CatGlob!$C:$C,MATCH(F380&amp;"_"&amp;G380&amp;"_"&amp;H380&amp;"_"&amp;I380&amp;"_"&amp;J380&amp;IF(K380="","","_"&amp;K380),[1]CatGlob!$B:$B,0))))</f>
        <v>HCD_INT_EM_CORP_FM</v>
      </c>
      <c r="N380" s="402" t="str">
        <f t="shared" si="13"/>
        <v/>
      </c>
      <c r="O380" s="402" t="str">
        <f t="shared" si="12"/>
        <v/>
      </c>
      <c r="P380" s="401" t="str">
        <f>IF(LEN(B380)&gt;8,INDEX([1]CatGlob!$X:$X,MATCH(M380,[1]CatGlob!$W:$W,0)),"")</f>
        <v>EMC</v>
      </c>
      <c r="Q380" s="403" t="str">
        <f>INDEX([1]CatGlob!P:P,MATCH(M380,[1]CatGlob!O:O,0))</f>
        <v>RFIG</v>
      </c>
      <c r="R380" s="403"/>
      <c r="S380" s="403" t="s">
        <v>1018</v>
      </c>
      <c r="T380" s="403" t="str">
        <f>INDEX([1]CatGlob!$D:$D,MATCH($M380,[1]CatGlob!$C:$C,0))</f>
        <v>RFI</v>
      </c>
      <c r="U380" s="403" t="s">
        <v>602</v>
      </c>
      <c r="V380" s="404" t="str">
        <f>INDEX([1]CatGlob!$F:$F,MATCH($M380,[1]CatGlob!$C:$C,0))</f>
        <v>RF_ETF</v>
      </c>
      <c r="W380" s="405"/>
      <c r="X380" s="406">
        <v>0</v>
      </c>
      <c r="Y380" s="407">
        <v>0</v>
      </c>
      <c r="Z380" s="408">
        <v>0</v>
      </c>
      <c r="AA380" s="407">
        <v>0</v>
      </c>
      <c r="AB380" s="408">
        <v>0</v>
      </c>
      <c r="AC380" s="407">
        <v>0</v>
      </c>
      <c r="AD380" s="408">
        <v>0</v>
      </c>
      <c r="AE380" s="407">
        <v>0</v>
      </c>
      <c r="AF380" s="408">
        <v>0</v>
      </c>
      <c r="AG380" s="407">
        <v>0</v>
      </c>
      <c r="AI380" s="406">
        <v>0</v>
      </c>
      <c r="AJ380" s="407">
        <v>0</v>
      </c>
      <c r="AK380" s="408">
        <v>0</v>
      </c>
      <c r="AL380" s="407">
        <v>0</v>
      </c>
      <c r="AM380" s="408">
        <v>0</v>
      </c>
      <c r="AN380" s="407">
        <v>0</v>
      </c>
      <c r="AO380" s="408">
        <v>0</v>
      </c>
      <c r="AP380" s="407">
        <v>0</v>
      </c>
      <c r="AQ380" s="408">
        <v>0</v>
      </c>
      <c r="AR380" s="407">
        <v>0</v>
      </c>
      <c r="AT380" s="406">
        <v>0</v>
      </c>
      <c r="AU380" s="407">
        <v>0</v>
      </c>
      <c r="AV380" s="408">
        <v>0</v>
      </c>
      <c r="AW380" s="407">
        <v>0</v>
      </c>
      <c r="AX380" s="408">
        <v>0</v>
      </c>
      <c r="AY380" s="407">
        <v>0</v>
      </c>
      <c r="AZ380" s="408">
        <v>0</v>
      </c>
      <c r="BA380" s="407">
        <v>0</v>
      </c>
      <c r="BB380" s="408">
        <v>0</v>
      </c>
      <c r="BC380" s="407">
        <v>0</v>
      </c>
    </row>
    <row r="381" spans="1:55" x14ac:dyDescent="0.35">
      <c r="A381" s="385" cm="1">
        <f t="array" ref="A381">IFERROR(_xlfn.IFS(AND(F381="Renta Variable",O381=1),IFERROR(MATCH(B381,[1]RV_Det!C:C,0),"Rev"),AND(J381="Corporativa",O381=1,I381="EM"),IFERROR(MATCH(B381,[1]RF_Corps!B:B,0),"Rev"),AND(F381="Alternativos",O381=1),IFERROR(MATCH(B381,[1]Rep4!C:C,0),"Rev")),"")</f>
        <v>252</v>
      </c>
      <c r="B381" s="394" t="s">
        <v>1564</v>
      </c>
      <c r="C381" s="409" t="s">
        <v>1565</v>
      </c>
      <c r="D381" s="395" t="s">
        <v>1566</v>
      </c>
      <c r="E381" s="396" t="str">
        <f>IF(B381="","",INDEX([1]CatGlob!$S:$S,IFERROR(MATCH(MID(B381,7,1),[1]CatGlob!$R:$R,0),MATCH(MID(B381,1,2),[1]CatGlob!$R:$R,0))))</f>
        <v>DOL</v>
      </c>
      <c r="F381" s="397" t="s">
        <v>442</v>
      </c>
      <c r="G381" s="398" t="s">
        <v>610</v>
      </c>
      <c r="H381" s="399" t="s">
        <v>229</v>
      </c>
      <c r="I381" s="399" t="s">
        <v>358</v>
      </c>
      <c r="J381" s="399" t="s">
        <v>611</v>
      </c>
      <c r="K381" s="396" t="s">
        <v>108</v>
      </c>
      <c r="L381" s="400" t="str">
        <f>IF(ISERROR(MATCH(M381,M$10:M380,0)),M381,"")</f>
        <v/>
      </c>
      <c r="M381" s="401" t="str">
        <f>IF(B381="","",IF(ISERROR(MATCH(F381&amp;"_"&amp;G381&amp;"_"&amp;H381&amp;"_"&amp;I381&amp;"_"&amp;J381&amp;IF(K381="","","_"&amp;K381),[1]CatGlob!$B:$B,0)),F381&amp;"_"&amp;G381&amp;"_"&amp;H381&amp;"_"&amp;I381&amp;"_"&amp;J381&amp;IF(K381="","","_"&amp;K381),INDEX([1]CatGlob!$C:$C,MATCH(F381&amp;"_"&amp;G381&amp;"_"&amp;H381&amp;"_"&amp;I381&amp;"_"&amp;J381&amp;IF(K381="","","_"&amp;K381),[1]CatGlob!$B:$B,0))))</f>
        <v>HCD_INT_EM_CORP_FM</v>
      </c>
      <c r="N381" s="402" t="str">
        <f t="shared" si="13"/>
        <v>rev</v>
      </c>
      <c r="O381" s="402">
        <f t="shared" si="12"/>
        <v>1</v>
      </c>
      <c r="P381" s="401" t="str">
        <f>IF(LEN(B381)&gt;8,INDEX([1]CatGlob!$X:$X,MATCH(M381,[1]CatGlob!$W:$W,0)),"")</f>
        <v>EMC</v>
      </c>
      <c r="Q381" s="403" t="str">
        <f>INDEX([1]CatGlob!P:P,MATCH(M381,[1]CatGlob!O:O,0))</f>
        <v>RFIG</v>
      </c>
      <c r="R381" s="403"/>
      <c r="S381" s="403" t="s">
        <v>1018</v>
      </c>
      <c r="T381" s="403" t="str">
        <f>INDEX([1]CatGlob!$D:$D,MATCH($M381,[1]CatGlob!$C:$C,0))</f>
        <v>RFI</v>
      </c>
      <c r="U381" s="403" t="s">
        <v>602</v>
      </c>
      <c r="V381" s="404" t="str">
        <f>INDEX([1]CatGlob!$F:$F,MATCH($M381,[1]CatGlob!$C:$C,0))</f>
        <v>RF_ETF</v>
      </c>
      <c r="W381" s="405"/>
      <c r="X381" s="406">
        <v>0</v>
      </c>
      <c r="Y381" s="407">
        <v>0</v>
      </c>
      <c r="Z381" s="408">
        <v>-9.3181873686052007E-6</v>
      </c>
      <c r="AA381" s="407">
        <v>-4.9878702279571003E-5</v>
      </c>
      <c r="AB381" s="408">
        <v>0</v>
      </c>
      <c r="AC381" s="407">
        <v>0</v>
      </c>
      <c r="AD381" s="408">
        <v>0</v>
      </c>
      <c r="AE381" s="407">
        <v>0</v>
      </c>
      <c r="AF381" s="408">
        <v>-1.21308898412901E-6</v>
      </c>
      <c r="AG381" s="407">
        <v>-6.4934629327007304E-6</v>
      </c>
      <c r="AI381" s="406">
        <v>0</v>
      </c>
      <c r="AJ381" s="407">
        <v>0</v>
      </c>
      <c r="AK381" s="408">
        <v>-8.5367244809126397E-7</v>
      </c>
      <c r="AL381" s="407">
        <v>-4.5695658368316597E-6</v>
      </c>
      <c r="AM381" s="408">
        <v>0</v>
      </c>
      <c r="AN381" s="407">
        <v>0</v>
      </c>
      <c r="AO381" s="408">
        <v>0</v>
      </c>
      <c r="AP381" s="407">
        <v>0</v>
      </c>
      <c r="AQ381" s="408">
        <v>-2.4643696559190798E-7</v>
      </c>
      <c r="AR381" s="407">
        <v>-1.3191358599180799E-6</v>
      </c>
      <c r="AT381" s="406">
        <v>0</v>
      </c>
      <c r="AU381" s="407">
        <v>0</v>
      </c>
      <c r="AV381" s="408">
        <v>0</v>
      </c>
      <c r="AW381" s="407">
        <v>0</v>
      </c>
      <c r="AX381" s="408">
        <v>0</v>
      </c>
      <c r="AY381" s="407">
        <v>0</v>
      </c>
      <c r="AZ381" s="408">
        <v>0</v>
      </c>
      <c r="BA381" s="407">
        <v>0</v>
      </c>
      <c r="BB381" s="408">
        <v>0</v>
      </c>
      <c r="BC381" s="407">
        <v>0</v>
      </c>
    </row>
    <row r="382" spans="1:55" x14ac:dyDescent="0.35">
      <c r="A382" s="385" t="str" cm="1">
        <f t="array" ref="A382">IFERROR(_xlfn.IFS(AND(F382="Renta Variable",O382=1),IFERROR(MATCH(B382,[1]RV_Det!C:C,0),"Rev"),AND(J382="Corporativa",O382=1,I382="EM"),IFERROR(MATCH(B382,[1]RF_Corps!B:B,0),"Rev"),AND(F382="Alternativos",O382=1),IFERROR(MATCH(B382,[1]Rep4!C:C,0),"Rev")),"")</f>
        <v/>
      </c>
      <c r="B382" s="394" t="s">
        <v>1567</v>
      </c>
      <c r="C382" s="409" t="s">
        <v>1568</v>
      </c>
      <c r="D382" s="395" t="s">
        <v>1569</v>
      </c>
      <c r="E382" s="396" t="str">
        <f>IF(B382="","",INDEX([1]CatGlob!$S:$S,IFERROR(MATCH(MID(B382,7,1),[1]CatGlob!$R:$R,0),MATCH(MID(B382,1,2),[1]CatGlob!$R:$R,0))))</f>
        <v>DOL</v>
      </c>
      <c r="F382" s="397" t="s">
        <v>442</v>
      </c>
      <c r="G382" s="398" t="s">
        <v>610</v>
      </c>
      <c r="H382" s="399" t="s">
        <v>229</v>
      </c>
      <c r="I382" s="399" t="s">
        <v>358</v>
      </c>
      <c r="J382" s="399" t="s">
        <v>611</v>
      </c>
      <c r="K382" s="396" t="s">
        <v>307</v>
      </c>
      <c r="L382" s="400" t="str">
        <f>IF(ISERROR(MATCH(M382,M$10:M381,0)),M382,"")</f>
        <v/>
      </c>
      <c r="M382" s="401" t="str">
        <f>IF(B382="","",IF(ISERROR(MATCH(F382&amp;"_"&amp;G382&amp;"_"&amp;H382&amp;"_"&amp;I382&amp;"_"&amp;J382&amp;IF(K382="","","_"&amp;K382),[1]CatGlob!$B:$B,0)),F382&amp;"_"&amp;G382&amp;"_"&amp;H382&amp;"_"&amp;I382&amp;"_"&amp;J382&amp;IF(K382="","","_"&amp;K382),INDEX([1]CatGlob!$C:$C,MATCH(F382&amp;"_"&amp;G382&amp;"_"&amp;H382&amp;"_"&amp;I382&amp;"_"&amp;J382&amp;IF(K382="","","_"&amp;K382),[1]CatGlob!$B:$B,0))))</f>
        <v>HCD_INT_EM_CORP_HY</v>
      </c>
      <c r="N382" s="402" t="str">
        <f t="shared" si="13"/>
        <v/>
      </c>
      <c r="O382" s="402" t="str">
        <f t="shared" si="12"/>
        <v/>
      </c>
      <c r="P382" s="401" t="str">
        <f>IF(LEN(B382)&gt;8,INDEX([1]CatGlob!$X:$X,MATCH(M382,[1]CatGlob!$W:$W,0)),"")</f>
        <v>EMC</v>
      </c>
      <c r="Q382" s="403" t="str">
        <f>INDEX([1]CatGlob!P:P,MATCH(M382,[1]CatGlob!O:O,0))</f>
        <v>RFIC</v>
      </c>
      <c r="R382" s="403" t="s">
        <v>601</v>
      </c>
      <c r="S382" s="403" t="s">
        <v>601</v>
      </c>
      <c r="T382" s="403" t="str">
        <f>INDEX([1]CatGlob!$D:$D,MATCH($M382,[1]CatGlob!$C:$C,0))</f>
        <v>RFI</v>
      </c>
      <c r="U382" s="403" t="s">
        <v>1570</v>
      </c>
      <c r="V382" s="404" t="str">
        <f>INDEX([1]CatGlob!$F:$F,MATCH($M382,[1]CatGlob!$C:$C,0))</f>
        <v>RFI</v>
      </c>
      <c r="W382" s="405"/>
      <c r="X382" s="406">
        <v>0</v>
      </c>
      <c r="Y382" s="407">
        <v>0</v>
      </c>
      <c r="Z382" s="408">
        <v>0</v>
      </c>
      <c r="AA382" s="407">
        <v>0</v>
      </c>
      <c r="AB382" s="408">
        <v>0</v>
      </c>
      <c r="AC382" s="407">
        <v>0</v>
      </c>
      <c r="AD382" s="408">
        <v>0</v>
      </c>
      <c r="AE382" s="407">
        <v>0</v>
      </c>
      <c r="AF382" s="408">
        <v>0</v>
      </c>
      <c r="AG382" s="407">
        <v>0</v>
      </c>
      <c r="AI382" s="406">
        <v>0</v>
      </c>
      <c r="AJ382" s="407">
        <v>0</v>
      </c>
      <c r="AK382" s="408">
        <v>0</v>
      </c>
      <c r="AL382" s="407">
        <v>0</v>
      </c>
      <c r="AM382" s="408">
        <v>0</v>
      </c>
      <c r="AN382" s="407">
        <v>0</v>
      </c>
      <c r="AO382" s="408">
        <v>0</v>
      </c>
      <c r="AP382" s="407">
        <v>0</v>
      </c>
      <c r="AQ382" s="408">
        <v>0</v>
      </c>
      <c r="AR382" s="407">
        <v>0</v>
      </c>
      <c r="AT382" s="406">
        <v>0</v>
      </c>
      <c r="AU382" s="407">
        <v>0</v>
      </c>
      <c r="AV382" s="408">
        <v>0</v>
      </c>
      <c r="AW382" s="407">
        <v>0</v>
      </c>
      <c r="AX382" s="408">
        <v>0</v>
      </c>
      <c r="AY382" s="407">
        <v>0</v>
      </c>
      <c r="AZ382" s="408">
        <v>0</v>
      </c>
      <c r="BA382" s="407">
        <v>0</v>
      </c>
      <c r="BB382" s="408">
        <v>0</v>
      </c>
      <c r="BC382" s="407">
        <v>0</v>
      </c>
    </row>
    <row r="383" spans="1:55" x14ac:dyDescent="0.35">
      <c r="A383" s="385" t="str" cm="1">
        <f t="array" ref="A383">IFERROR(_xlfn.IFS(AND(F383="Renta Variable",O383=1),IFERROR(MATCH(B383,[1]RV_Det!C:C,0),"Rev"),AND(J383="Corporativa",O383=1,I383="EM"),IFERROR(MATCH(B383,[1]RF_Corps!B:B,0),"Rev"),AND(F383="Alternativos",O383=1),IFERROR(MATCH(B383,[1]Rep4!C:C,0),"Rev")),"")</f>
        <v/>
      </c>
      <c r="B383" s="394" t="s">
        <v>1571</v>
      </c>
      <c r="C383" s="409" t="s">
        <v>1572</v>
      </c>
      <c r="D383" s="395" t="s">
        <v>1569</v>
      </c>
      <c r="E383" s="396" t="str">
        <f>IF(B383="","",INDEX([1]CatGlob!$S:$S,IFERROR(MATCH(MID(B383,7,1),[1]CatGlob!$R:$R,0),MATCH(MID(B383,1,2),[1]CatGlob!$R:$R,0))))</f>
        <v>DOL</v>
      </c>
      <c r="F383" s="397" t="s">
        <v>442</v>
      </c>
      <c r="G383" s="398" t="s">
        <v>610</v>
      </c>
      <c r="H383" s="399" t="s">
        <v>229</v>
      </c>
      <c r="I383" s="399" t="s">
        <v>358</v>
      </c>
      <c r="J383" s="399" t="s">
        <v>611</v>
      </c>
      <c r="K383" s="396" t="s">
        <v>307</v>
      </c>
      <c r="L383" s="400" t="str">
        <f>IF(ISERROR(MATCH(M383,M$10:M382,0)),M383,"")</f>
        <v/>
      </c>
      <c r="M383" s="401" t="str">
        <f>IF(B383="","",IF(ISERROR(MATCH(F383&amp;"_"&amp;G383&amp;"_"&amp;H383&amp;"_"&amp;I383&amp;"_"&amp;J383&amp;IF(K383="","","_"&amp;K383),[1]CatGlob!$B:$B,0)),F383&amp;"_"&amp;G383&amp;"_"&amp;H383&amp;"_"&amp;I383&amp;"_"&amp;J383&amp;IF(K383="","","_"&amp;K383),INDEX([1]CatGlob!$C:$C,MATCH(F383&amp;"_"&amp;G383&amp;"_"&amp;H383&amp;"_"&amp;I383&amp;"_"&amp;J383&amp;IF(K383="","","_"&amp;K383),[1]CatGlob!$B:$B,0))))</f>
        <v>HCD_INT_EM_CORP_HY</v>
      </c>
      <c r="N383" s="402" t="str">
        <f t="shared" si="13"/>
        <v/>
      </c>
      <c r="O383" s="402" t="str">
        <f t="shared" si="12"/>
        <v/>
      </c>
      <c r="P383" s="401" t="str">
        <f>IF(LEN(B383)&gt;8,INDEX([1]CatGlob!$X:$X,MATCH(M383,[1]CatGlob!$W:$W,0)),"")</f>
        <v>EMC</v>
      </c>
      <c r="Q383" s="403" t="str">
        <f>INDEX([1]CatGlob!P:P,MATCH(M383,[1]CatGlob!O:O,0))</f>
        <v>RFIC</v>
      </c>
      <c r="R383" s="403" t="s">
        <v>601</v>
      </c>
      <c r="S383" s="403" t="s">
        <v>601</v>
      </c>
      <c r="T383" s="403" t="str">
        <f>INDEX([1]CatGlob!$D:$D,MATCH($M383,[1]CatGlob!$C:$C,0))</f>
        <v>RFI</v>
      </c>
      <c r="U383" s="403" t="s">
        <v>1570</v>
      </c>
      <c r="V383" s="404" t="str">
        <f>INDEX([1]CatGlob!$F:$F,MATCH($M383,[1]CatGlob!$C:$C,0))</f>
        <v>RFI</v>
      </c>
      <c r="W383" s="405"/>
      <c r="X383" s="406">
        <v>0</v>
      </c>
      <c r="Y383" s="407">
        <v>0</v>
      </c>
      <c r="Z383" s="408">
        <v>0</v>
      </c>
      <c r="AA383" s="407">
        <v>0</v>
      </c>
      <c r="AB383" s="408">
        <v>0</v>
      </c>
      <c r="AC383" s="407">
        <v>0</v>
      </c>
      <c r="AD383" s="408">
        <v>0</v>
      </c>
      <c r="AE383" s="407">
        <v>0</v>
      </c>
      <c r="AF383" s="408">
        <v>0</v>
      </c>
      <c r="AG383" s="407">
        <v>0</v>
      </c>
      <c r="AI383" s="406">
        <v>0</v>
      </c>
      <c r="AJ383" s="407">
        <v>0</v>
      </c>
      <c r="AK383" s="408">
        <v>0</v>
      </c>
      <c r="AL383" s="407">
        <v>0</v>
      </c>
      <c r="AM383" s="408">
        <v>0</v>
      </c>
      <c r="AN383" s="407">
        <v>0</v>
      </c>
      <c r="AO383" s="408">
        <v>0</v>
      </c>
      <c r="AP383" s="407">
        <v>0</v>
      </c>
      <c r="AQ383" s="408">
        <v>0</v>
      </c>
      <c r="AR383" s="407">
        <v>0</v>
      </c>
      <c r="AT383" s="406">
        <v>0</v>
      </c>
      <c r="AU383" s="407">
        <v>0</v>
      </c>
      <c r="AV383" s="408">
        <v>0</v>
      </c>
      <c r="AW383" s="407">
        <v>0</v>
      </c>
      <c r="AX383" s="408">
        <v>0</v>
      </c>
      <c r="AY383" s="407">
        <v>0</v>
      </c>
      <c r="AZ383" s="408">
        <v>0</v>
      </c>
      <c r="BA383" s="407">
        <v>0</v>
      </c>
      <c r="BB383" s="408">
        <v>0</v>
      </c>
      <c r="BC383" s="407">
        <v>0</v>
      </c>
    </row>
    <row r="384" spans="1:55" x14ac:dyDescent="0.35">
      <c r="A384" s="385" t="str" cm="1">
        <f t="array" ref="A384">IFERROR(_xlfn.IFS(AND(F384="Renta Variable",O384=1),IFERROR(MATCH(B384,[1]RV_Det!C:C,0),"Rev"),AND(J384="Corporativa",O384=1,I384="EM"),IFERROR(MATCH(B384,[1]RF_Corps!B:B,0),"Rev"),AND(F384="Alternativos",O384=1),IFERROR(MATCH(B384,[1]Rep4!C:C,0),"Rev")),"")</f>
        <v/>
      </c>
      <c r="B384" s="394" t="s">
        <v>1573</v>
      </c>
      <c r="C384" s="409" t="s">
        <v>1574</v>
      </c>
      <c r="D384" s="395" t="s">
        <v>1575</v>
      </c>
      <c r="E384" s="396" t="str">
        <f>IF(B384="","",INDEX([1]CatGlob!$S:$S,IFERROR(MATCH(MID(B384,7,1),[1]CatGlob!$R:$R,0),MATCH(MID(B384,1,2),[1]CatGlob!$R:$R,0))))</f>
        <v>DOL</v>
      </c>
      <c r="F384" s="397" t="s">
        <v>442</v>
      </c>
      <c r="G384" s="398" t="s">
        <v>610</v>
      </c>
      <c r="H384" s="399" t="s">
        <v>229</v>
      </c>
      <c r="I384" s="399" t="s">
        <v>358</v>
      </c>
      <c r="J384" s="399" t="s">
        <v>611</v>
      </c>
      <c r="K384" s="396" t="s">
        <v>307</v>
      </c>
      <c r="L384" s="400" t="str">
        <f>IF(ISERROR(MATCH(M384,M$10:M383,0)),M384,"")</f>
        <v/>
      </c>
      <c r="M384" s="401" t="str">
        <f>IF(B384="","",IF(ISERROR(MATCH(F384&amp;"_"&amp;G384&amp;"_"&amp;H384&amp;"_"&amp;I384&amp;"_"&amp;J384&amp;IF(K384="","","_"&amp;K384),[1]CatGlob!$B:$B,0)),F384&amp;"_"&amp;G384&amp;"_"&amp;H384&amp;"_"&amp;I384&amp;"_"&amp;J384&amp;IF(K384="","","_"&amp;K384),INDEX([1]CatGlob!$C:$C,MATCH(F384&amp;"_"&amp;G384&amp;"_"&amp;H384&amp;"_"&amp;I384&amp;"_"&amp;J384&amp;IF(K384="","","_"&amp;K384),[1]CatGlob!$B:$B,0))))</f>
        <v>HCD_INT_EM_CORP_HY</v>
      </c>
      <c r="N384" s="402" t="str">
        <f t="shared" si="13"/>
        <v/>
      </c>
      <c r="O384" s="402" t="str">
        <f t="shared" si="12"/>
        <v/>
      </c>
      <c r="P384" s="401" t="str">
        <f>IF(LEN(B384)&gt;8,INDEX([1]CatGlob!$X:$X,MATCH(M384,[1]CatGlob!$W:$W,0)),"")</f>
        <v>EMC</v>
      </c>
      <c r="Q384" s="403" t="str">
        <f>INDEX([1]CatGlob!P:P,MATCH(M384,[1]CatGlob!O:O,0))</f>
        <v>RFIC</v>
      </c>
      <c r="R384" s="403" t="s">
        <v>601</v>
      </c>
      <c r="S384" s="403" t="s">
        <v>601</v>
      </c>
      <c r="T384" s="403" t="str">
        <f>INDEX([1]CatGlob!$D:$D,MATCH($M384,[1]CatGlob!$C:$C,0))</f>
        <v>RFI</v>
      </c>
      <c r="U384" s="403" t="s">
        <v>1570</v>
      </c>
      <c r="V384" s="404" t="str">
        <f>INDEX([1]CatGlob!$F:$F,MATCH($M384,[1]CatGlob!$C:$C,0))</f>
        <v>RFI</v>
      </c>
      <c r="W384" s="405"/>
      <c r="X384" s="406">
        <v>0</v>
      </c>
      <c r="Y384" s="407">
        <v>0</v>
      </c>
      <c r="Z384" s="408">
        <v>0</v>
      </c>
      <c r="AA384" s="407">
        <v>0</v>
      </c>
      <c r="AB384" s="408">
        <v>0</v>
      </c>
      <c r="AC384" s="407">
        <v>0</v>
      </c>
      <c r="AD384" s="408">
        <v>0</v>
      </c>
      <c r="AE384" s="407">
        <v>0</v>
      </c>
      <c r="AF384" s="408">
        <v>0</v>
      </c>
      <c r="AG384" s="407">
        <v>0</v>
      </c>
      <c r="AI384" s="406">
        <v>0</v>
      </c>
      <c r="AJ384" s="407">
        <v>0</v>
      </c>
      <c r="AK384" s="408">
        <v>0</v>
      </c>
      <c r="AL384" s="407">
        <v>0</v>
      </c>
      <c r="AM384" s="408">
        <v>0</v>
      </c>
      <c r="AN384" s="407">
        <v>0</v>
      </c>
      <c r="AO384" s="408">
        <v>0</v>
      </c>
      <c r="AP384" s="407">
        <v>0</v>
      </c>
      <c r="AQ384" s="408">
        <v>0</v>
      </c>
      <c r="AR384" s="407">
        <v>0</v>
      </c>
      <c r="AT384" s="406">
        <v>0</v>
      </c>
      <c r="AU384" s="407">
        <v>0</v>
      </c>
      <c r="AV384" s="408">
        <v>0</v>
      </c>
      <c r="AW384" s="407">
        <v>0</v>
      </c>
      <c r="AX384" s="408">
        <v>0</v>
      </c>
      <c r="AY384" s="407">
        <v>0</v>
      </c>
      <c r="AZ384" s="408">
        <v>0</v>
      </c>
      <c r="BA384" s="407">
        <v>0</v>
      </c>
      <c r="BB384" s="408">
        <v>0</v>
      </c>
      <c r="BC384" s="407">
        <v>0</v>
      </c>
    </row>
    <row r="385" spans="1:55" x14ac:dyDescent="0.35">
      <c r="A385" s="385" t="str" cm="1">
        <f t="array" ref="A385">IFERROR(_xlfn.IFS(AND(F385="Renta Variable",O385=1),IFERROR(MATCH(B385,[1]RV_Det!C:C,0),"Rev"),AND(J385="Corporativa",O385=1,I385="EM"),IFERROR(MATCH(B385,[1]RF_Corps!B:B,0),"Rev"),AND(F385="Alternativos",O385=1),IFERROR(MATCH(B385,[1]Rep4!C:C,0),"Rev")),"")</f>
        <v/>
      </c>
      <c r="B385" s="394" t="s">
        <v>1576</v>
      </c>
      <c r="C385" s="409" t="s">
        <v>1577</v>
      </c>
      <c r="D385" s="395" t="s">
        <v>1578</v>
      </c>
      <c r="E385" s="396" t="str">
        <f>IF(B385="","",INDEX([1]CatGlob!$S:$S,IFERROR(MATCH(MID(B385,7,1),[1]CatGlob!$R:$R,0),MATCH(MID(B385,1,2),[1]CatGlob!$R:$R,0))))</f>
        <v>DOL</v>
      </c>
      <c r="F385" s="397" t="s">
        <v>442</v>
      </c>
      <c r="G385" s="398" t="s">
        <v>610</v>
      </c>
      <c r="H385" s="399" t="s">
        <v>229</v>
      </c>
      <c r="I385" s="399" t="s">
        <v>358</v>
      </c>
      <c r="J385" s="399" t="s">
        <v>611</v>
      </c>
      <c r="K385" s="396" t="s">
        <v>307</v>
      </c>
      <c r="L385" s="400" t="str">
        <f>IF(ISERROR(MATCH(M385,M$10:M384,0)),M385,"")</f>
        <v/>
      </c>
      <c r="M385" s="401" t="str">
        <f>IF(B385="","",IF(ISERROR(MATCH(F385&amp;"_"&amp;G385&amp;"_"&amp;H385&amp;"_"&amp;I385&amp;"_"&amp;J385&amp;IF(K385="","","_"&amp;K385),[1]CatGlob!$B:$B,0)),F385&amp;"_"&amp;G385&amp;"_"&amp;H385&amp;"_"&amp;I385&amp;"_"&amp;J385&amp;IF(K385="","","_"&amp;K385),INDEX([1]CatGlob!$C:$C,MATCH(F385&amp;"_"&amp;G385&amp;"_"&amp;H385&amp;"_"&amp;I385&amp;"_"&amp;J385&amp;IF(K385="","","_"&amp;K385),[1]CatGlob!$B:$B,0))))</f>
        <v>HCD_INT_EM_CORP_HY</v>
      </c>
      <c r="N385" s="402" t="str">
        <f t="shared" si="13"/>
        <v/>
      </c>
      <c r="O385" s="402" t="str">
        <f t="shared" si="12"/>
        <v/>
      </c>
      <c r="P385" s="401" t="str">
        <f>IF(LEN(B385)&gt;8,INDEX([1]CatGlob!$X:$X,MATCH(M385,[1]CatGlob!$W:$W,0)),"")</f>
        <v>EMC</v>
      </c>
      <c r="Q385" s="403" t="str">
        <f>INDEX([1]CatGlob!P:P,MATCH(M385,[1]CatGlob!O:O,0))</f>
        <v>RFIC</v>
      </c>
      <c r="R385" s="403" t="s">
        <v>601</v>
      </c>
      <c r="S385" s="403" t="s">
        <v>601</v>
      </c>
      <c r="T385" s="403" t="str">
        <f>INDEX([1]CatGlob!$D:$D,MATCH($M385,[1]CatGlob!$C:$C,0))</f>
        <v>RFI</v>
      </c>
      <c r="U385" s="403" t="s">
        <v>1570</v>
      </c>
      <c r="V385" s="404" t="str">
        <f>INDEX([1]CatGlob!$F:$F,MATCH($M385,[1]CatGlob!$C:$C,0))</f>
        <v>RFI</v>
      </c>
      <c r="W385" s="405"/>
      <c r="X385" s="406">
        <v>0</v>
      </c>
      <c r="Y385" s="407">
        <v>0</v>
      </c>
      <c r="Z385" s="408">
        <v>0</v>
      </c>
      <c r="AA385" s="407">
        <v>0</v>
      </c>
      <c r="AB385" s="408">
        <v>0</v>
      </c>
      <c r="AC385" s="407">
        <v>0</v>
      </c>
      <c r="AD385" s="408">
        <v>0</v>
      </c>
      <c r="AE385" s="407">
        <v>0</v>
      </c>
      <c r="AF385" s="408">
        <v>0</v>
      </c>
      <c r="AG385" s="407">
        <v>0</v>
      </c>
      <c r="AI385" s="406">
        <v>0</v>
      </c>
      <c r="AJ385" s="407">
        <v>0</v>
      </c>
      <c r="AK385" s="408">
        <v>0</v>
      </c>
      <c r="AL385" s="407">
        <v>0</v>
      </c>
      <c r="AM385" s="408">
        <v>0</v>
      </c>
      <c r="AN385" s="407">
        <v>0</v>
      </c>
      <c r="AO385" s="408">
        <v>0</v>
      </c>
      <c r="AP385" s="407">
        <v>0</v>
      </c>
      <c r="AQ385" s="408">
        <v>0</v>
      </c>
      <c r="AR385" s="407">
        <v>0</v>
      </c>
      <c r="AT385" s="406">
        <v>0</v>
      </c>
      <c r="AU385" s="407">
        <v>0</v>
      </c>
      <c r="AV385" s="408">
        <v>0</v>
      </c>
      <c r="AW385" s="407">
        <v>0</v>
      </c>
      <c r="AX385" s="408">
        <v>0</v>
      </c>
      <c r="AY385" s="407">
        <v>0</v>
      </c>
      <c r="AZ385" s="408">
        <v>0</v>
      </c>
      <c r="BA385" s="407">
        <v>0</v>
      </c>
      <c r="BB385" s="408">
        <v>0</v>
      </c>
      <c r="BC385" s="407">
        <v>0</v>
      </c>
    </row>
    <row r="386" spans="1:55" x14ac:dyDescent="0.35">
      <c r="A386" s="385" t="str" cm="1">
        <f t="array" ref="A386">IFERROR(_xlfn.IFS(AND(F386="Renta Variable",O386=1),IFERROR(MATCH(B386,[1]RV_Det!C:C,0),"Rev"),AND(J386="Corporativa",O386=1,I386="EM"),IFERROR(MATCH(B386,[1]RF_Corps!B:B,0),"Rev"),AND(F386="Alternativos",O386=1),IFERROR(MATCH(B386,[1]Rep4!C:C,0),"Rev")),"")</f>
        <v/>
      </c>
      <c r="B386" s="394" t="s">
        <v>1579</v>
      </c>
      <c r="C386" s="409" t="s">
        <v>1580</v>
      </c>
      <c r="D386" s="395" t="s">
        <v>1581</v>
      </c>
      <c r="E386" s="396" t="str">
        <f>IF(B386="","",INDEX([1]CatGlob!$S:$S,IFERROR(MATCH(MID(B386,7,1),[1]CatGlob!$R:$R,0),MATCH(MID(B386,1,2),[1]CatGlob!$R:$R,0))))</f>
        <v>DOL</v>
      </c>
      <c r="F386" s="397" t="s">
        <v>442</v>
      </c>
      <c r="G386" s="398" t="s">
        <v>610</v>
      </c>
      <c r="H386" s="399" t="s">
        <v>229</v>
      </c>
      <c r="I386" s="399" t="s">
        <v>358</v>
      </c>
      <c r="J386" s="399" t="s">
        <v>611</v>
      </c>
      <c r="K386" s="396" t="s">
        <v>307</v>
      </c>
      <c r="L386" s="400" t="str">
        <f>IF(ISERROR(MATCH(M386,M$10:M385,0)),M386,"")</f>
        <v/>
      </c>
      <c r="M386" s="401" t="str">
        <f>IF(B386="","",IF(ISERROR(MATCH(F386&amp;"_"&amp;G386&amp;"_"&amp;H386&amp;"_"&amp;I386&amp;"_"&amp;J386&amp;IF(K386="","","_"&amp;K386),[1]CatGlob!$B:$B,0)),F386&amp;"_"&amp;G386&amp;"_"&amp;H386&amp;"_"&amp;I386&amp;"_"&amp;J386&amp;IF(K386="","","_"&amp;K386),INDEX([1]CatGlob!$C:$C,MATCH(F386&amp;"_"&amp;G386&amp;"_"&amp;H386&amp;"_"&amp;I386&amp;"_"&amp;J386&amp;IF(K386="","","_"&amp;K386),[1]CatGlob!$B:$B,0))))</f>
        <v>HCD_INT_EM_CORP_HY</v>
      </c>
      <c r="N386" s="402" t="str">
        <f t="shared" si="13"/>
        <v/>
      </c>
      <c r="O386" s="402" t="str">
        <f t="shared" si="12"/>
        <v/>
      </c>
      <c r="P386" s="401" t="str">
        <f>IF(LEN(B386)&gt;8,INDEX([1]CatGlob!$X:$X,MATCH(M386,[1]CatGlob!$W:$W,0)),"")</f>
        <v>EMC</v>
      </c>
      <c r="Q386" s="403" t="str">
        <f>INDEX([1]CatGlob!P:P,MATCH(M386,[1]CatGlob!O:O,0))</f>
        <v>RFIC</v>
      </c>
      <c r="R386" s="403" t="s">
        <v>601</v>
      </c>
      <c r="S386" s="403" t="s">
        <v>601</v>
      </c>
      <c r="T386" s="403" t="str">
        <f>INDEX([1]CatGlob!$D:$D,MATCH($M386,[1]CatGlob!$C:$C,0))</f>
        <v>RFI</v>
      </c>
      <c r="U386" s="403" t="s">
        <v>612</v>
      </c>
      <c r="V386" s="404" t="str">
        <f>INDEX([1]CatGlob!$F:$F,MATCH($M386,[1]CatGlob!$C:$C,0))</f>
        <v>RFI</v>
      </c>
      <c r="W386" s="405"/>
      <c r="X386" s="406">
        <v>0</v>
      </c>
      <c r="Y386" s="407">
        <v>0</v>
      </c>
      <c r="Z386" s="408">
        <v>0</v>
      </c>
      <c r="AA386" s="407">
        <v>0</v>
      </c>
      <c r="AB386" s="408">
        <v>0</v>
      </c>
      <c r="AC386" s="407">
        <v>0</v>
      </c>
      <c r="AD386" s="408">
        <v>0</v>
      </c>
      <c r="AE386" s="407">
        <v>0</v>
      </c>
      <c r="AF386" s="408">
        <v>0</v>
      </c>
      <c r="AG386" s="407">
        <v>0</v>
      </c>
      <c r="AI386" s="406">
        <v>0</v>
      </c>
      <c r="AJ386" s="407">
        <v>0</v>
      </c>
      <c r="AK386" s="408">
        <v>0</v>
      </c>
      <c r="AL386" s="407">
        <v>0</v>
      </c>
      <c r="AM386" s="408">
        <v>0</v>
      </c>
      <c r="AN386" s="407">
        <v>0</v>
      </c>
      <c r="AO386" s="408">
        <v>0</v>
      </c>
      <c r="AP386" s="407">
        <v>0</v>
      </c>
      <c r="AQ386" s="408">
        <v>0</v>
      </c>
      <c r="AR386" s="407">
        <v>0</v>
      </c>
      <c r="AT386" s="406">
        <v>0</v>
      </c>
      <c r="AU386" s="407">
        <v>0</v>
      </c>
      <c r="AV386" s="408">
        <v>0</v>
      </c>
      <c r="AW386" s="407">
        <v>0</v>
      </c>
      <c r="AX386" s="408">
        <v>0</v>
      </c>
      <c r="AY386" s="407">
        <v>0</v>
      </c>
      <c r="AZ386" s="408">
        <v>0</v>
      </c>
      <c r="BA386" s="407">
        <v>0</v>
      </c>
      <c r="BB386" s="408">
        <v>0</v>
      </c>
      <c r="BC386" s="407">
        <v>0</v>
      </c>
    </row>
    <row r="387" spans="1:55" x14ac:dyDescent="0.35">
      <c r="A387" s="385" t="str" cm="1">
        <f t="array" ref="A387">IFERROR(_xlfn.IFS(AND(F387="Renta Variable",O387=1),IFERROR(MATCH(B387,[1]RV_Det!C:C,0),"Rev"),AND(J387="Corporativa",O387=1,I387="EM"),IFERROR(MATCH(B387,[1]RF_Corps!B:B,0),"Rev"),AND(F387="Alternativos",O387=1),IFERROR(MATCH(B387,[1]Rep4!C:C,0),"Rev")),"")</f>
        <v/>
      </c>
      <c r="B387" s="394" t="s">
        <v>1582</v>
      </c>
      <c r="C387" s="409" t="s">
        <v>1583</v>
      </c>
      <c r="D387" s="395" t="s">
        <v>1581</v>
      </c>
      <c r="E387" s="396" t="str">
        <f>IF(B387="","",INDEX([1]CatGlob!$S:$S,IFERROR(MATCH(MID(B387,7,1),[1]CatGlob!$R:$R,0),MATCH(MID(B387,1,2),[1]CatGlob!$R:$R,0))))</f>
        <v>DOL</v>
      </c>
      <c r="F387" s="397" t="s">
        <v>442</v>
      </c>
      <c r="G387" s="398" t="s">
        <v>610</v>
      </c>
      <c r="H387" s="399" t="s">
        <v>229</v>
      </c>
      <c r="I387" s="399" t="s">
        <v>358</v>
      </c>
      <c r="J387" s="399" t="s">
        <v>611</v>
      </c>
      <c r="K387" s="396" t="s">
        <v>307</v>
      </c>
      <c r="L387" s="400" t="str">
        <f>IF(ISERROR(MATCH(M387,M$10:M386,0)),M387,"")</f>
        <v/>
      </c>
      <c r="M387" s="401" t="str">
        <f>IF(B387="","",IF(ISERROR(MATCH(F387&amp;"_"&amp;G387&amp;"_"&amp;H387&amp;"_"&amp;I387&amp;"_"&amp;J387&amp;IF(K387="","","_"&amp;K387),[1]CatGlob!$B:$B,0)),F387&amp;"_"&amp;G387&amp;"_"&amp;H387&amp;"_"&amp;I387&amp;"_"&amp;J387&amp;IF(K387="","","_"&amp;K387),INDEX([1]CatGlob!$C:$C,MATCH(F387&amp;"_"&amp;G387&amp;"_"&amp;H387&amp;"_"&amp;I387&amp;"_"&amp;J387&amp;IF(K387="","","_"&amp;K387),[1]CatGlob!$B:$B,0))))</f>
        <v>HCD_INT_EM_CORP_HY</v>
      </c>
      <c r="N387" s="402" t="str">
        <f t="shared" si="13"/>
        <v/>
      </c>
      <c r="O387" s="402" t="str">
        <f t="shared" si="12"/>
        <v/>
      </c>
      <c r="P387" s="401" t="str">
        <f>IF(LEN(B387)&gt;8,INDEX([1]CatGlob!$X:$X,MATCH(M387,[1]CatGlob!$W:$W,0)),"")</f>
        <v>EMC</v>
      </c>
      <c r="Q387" s="403" t="str">
        <f>INDEX([1]CatGlob!P:P,MATCH(M387,[1]CatGlob!O:O,0))</f>
        <v>RFIC</v>
      </c>
      <c r="R387" s="403" t="s">
        <v>601</v>
      </c>
      <c r="S387" s="403" t="s">
        <v>601</v>
      </c>
      <c r="T387" s="403" t="str">
        <f>INDEX([1]CatGlob!$D:$D,MATCH($M387,[1]CatGlob!$C:$C,0))</f>
        <v>RFI</v>
      </c>
      <c r="U387" s="403" t="s">
        <v>612</v>
      </c>
      <c r="V387" s="404" t="str">
        <f>INDEX([1]CatGlob!$F:$F,MATCH($M387,[1]CatGlob!$C:$C,0))</f>
        <v>RFI</v>
      </c>
      <c r="W387" s="405"/>
      <c r="X387" s="406">
        <v>0</v>
      </c>
      <c r="Y387" s="407">
        <v>0</v>
      </c>
      <c r="Z387" s="408">
        <v>0</v>
      </c>
      <c r="AA387" s="407">
        <v>0</v>
      </c>
      <c r="AB387" s="408">
        <v>0</v>
      </c>
      <c r="AC387" s="407">
        <v>0</v>
      </c>
      <c r="AD387" s="408">
        <v>0</v>
      </c>
      <c r="AE387" s="407">
        <v>0</v>
      </c>
      <c r="AF387" s="408">
        <v>0</v>
      </c>
      <c r="AG387" s="407">
        <v>0</v>
      </c>
      <c r="AI387" s="406">
        <v>0</v>
      </c>
      <c r="AJ387" s="407">
        <v>0</v>
      </c>
      <c r="AK387" s="408">
        <v>0</v>
      </c>
      <c r="AL387" s="407">
        <v>0</v>
      </c>
      <c r="AM387" s="408">
        <v>0</v>
      </c>
      <c r="AN387" s="407">
        <v>0</v>
      </c>
      <c r="AO387" s="408">
        <v>0</v>
      </c>
      <c r="AP387" s="407">
        <v>0</v>
      </c>
      <c r="AQ387" s="408">
        <v>0</v>
      </c>
      <c r="AR387" s="407">
        <v>0</v>
      </c>
      <c r="AT387" s="406">
        <v>0</v>
      </c>
      <c r="AU387" s="407">
        <v>0</v>
      </c>
      <c r="AV387" s="408">
        <v>0</v>
      </c>
      <c r="AW387" s="407">
        <v>0</v>
      </c>
      <c r="AX387" s="408">
        <v>0</v>
      </c>
      <c r="AY387" s="407">
        <v>0</v>
      </c>
      <c r="AZ387" s="408">
        <v>0</v>
      </c>
      <c r="BA387" s="407">
        <v>0</v>
      </c>
      <c r="BB387" s="408">
        <v>0</v>
      </c>
      <c r="BC387" s="407">
        <v>0</v>
      </c>
    </row>
    <row r="388" spans="1:55" x14ac:dyDescent="0.35">
      <c r="A388" s="385" t="str" cm="1">
        <f t="array" ref="A388">IFERROR(_xlfn.IFS(AND(F388="Renta Variable",O388=1),IFERROR(MATCH(B388,[1]RV_Det!C:C,0),"Rev"),AND(J388="Corporativa",O388=1,I388="EM"),IFERROR(MATCH(B388,[1]RF_Corps!B:B,0),"Rev"),AND(F388="Alternativos",O388=1),IFERROR(MATCH(B388,[1]Rep4!C:C,0),"Rev")),"")</f>
        <v/>
      </c>
      <c r="B388" s="394" t="s">
        <v>1584</v>
      </c>
      <c r="C388" s="409" t="s">
        <v>1585</v>
      </c>
      <c r="D388" s="395" t="s">
        <v>1586</v>
      </c>
      <c r="E388" s="396" t="str">
        <f>IF(B388="","",INDEX([1]CatGlob!$S:$S,IFERROR(MATCH(MID(B388,7,1),[1]CatGlob!$R:$R,0),MATCH(MID(B388,1,2),[1]CatGlob!$R:$R,0))))</f>
        <v>DOL</v>
      </c>
      <c r="F388" s="397" t="s">
        <v>442</v>
      </c>
      <c r="G388" s="398" t="s">
        <v>610</v>
      </c>
      <c r="H388" s="399" t="s">
        <v>229</v>
      </c>
      <c r="I388" s="399" t="s">
        <v>358</v>
      </c>
      <c r="J388" s="399" t="s">
        <v>611</v>
      </c>
      <c r="K388" s="396" t="s">
        <v>307</v>
      </c>
      <c r="L388" s="400" t="str">
        <f>IF(ISERROR(MATCH(M388,M$10:M387,0)),M388,"")</f>
        <v/>
      </c>
      <c r="M388" s="401" t="str">
        <f>IF(B388="","",IF(ISERROR(MATCH(F388&amp;"_"&amp;G388&amp;"_"&amp;H388&amp;"_"&amp;I388&amp;"_"&amp;J388&amp;IF(K388="","","_"&amp;K388),[1]CatGlob!$B:$B,0)),F388&amp;"_"&amp;G388&amp;"_"&amp;H388&amp;"_"&amp;I388&amp;"_"&amp;J388&amp;IF(K388="","","_"&amp;K388),INDEX([1]CatGlob!$C:$C,MATCH(F388&amp;"_"&amp;G388&amp;"_"&amp;H388&amp;"_"&amp;I388&amp;"_"&amp;J388&amp;IF(K388="","","_"&amp;K388),[1]CatGlob!$B:$B,0))))</f>
        <v>HCD_INT_EM_CORP_HY</v>
      </c>
      <c r="N388" s="402" t="str">
        <f t="shared" si="13"/>
        <v/>
      </c>
      <c r="O388" s="402" t="str">
        <f t="shared" si="12"/>
        <v/>
      </c>
      <c r="P388" s="401" t="str">
        <f>IF(LEN(B388)&gt;8,INDEX([1]CatGlob!$X:$X,MATCH(M388,[1]CatGlob!$W:$W,0)),"")</f>
        <v>EMC</v>
      </c>
      <c r="Q388" s="403" t="str">
        <f>INDEX([1]CatGlob!P:P,MATCH(M388,[1]CatGlob!O:O,0))</f>
        <v>RFIC</v>
      </c>
      <c r="R388" s="403" t="s">
        <v>601</v>
      </c>
      <c r="S388" s="403" t="s">
        <v>601</v>
      </c>
      <c r="T388" s="403" t="str">
        <f>INDEX([1]CatGlob!$D:$D,MATCH($M388,[1]CatGlob!$C:$C,0))</f>
        <v>RFI</v>
      </c>
      <c r="U388" s="403" t="s">
        <v>1570</v>
      </c>
      <c r="V388" s="404" t="str">
        <f>INDEX([1]CatGlob!$F:$F,MATCH($M388,[1]CatGlob!$C:$C,0))</f>
        <v>RFI</v>
      </c>
      <c r="W388" s="405"/>
      <c r="X388" s="406">
        <v>0</v>
      </c>
      <c r="Y388" s="407">
        <v>0</v>
      </c>
      <c r="Z388" s="408">
        <v>0</v>
      </c>
      <c r="AA388" s="407">
        <v>0</v>
      </c>
      <c r="AB388" s="408">
        <v>0</v>
      </c>
      <c r="AC388" s="407">
        <v>0</v>
      </c>
      <c r="AD388" s="408">
        <v>0</v>
      </c>
      <c r="AE388" s="407">
        <v>0</v>
      </c>
      <c r="AF388" s="408">
        <v>0</v>
      </c>
      <c r="AG388" s="407">
        <v>0</v>
      </c>
      <c r="AI388" s="406">
        <v>0</v>
      </c>
      <c r="AJ388" s="407">
        <v>0</v>
      </c>
      <c r="AK388" s="408">
        <v>0</v>
      </c>
      <c r="AL388" s="407">
        <v>0</v>
      </c>
      <c r="AM388" s="408">
        <v>0</v>
      </c>
      <c r="AN388" s="407">
        <v>0</v>
      </c>
      <c r="AO388" s="408">
        <v>0</v>
      </c>
      <c r="AP388" s="407">
        <v>0</v>
      </c>
      <c r="AQ388" s="408">
        <v>0</v>
      </c>
      <c r="AR388" s="407">
        <v>0</v>
      </c>
      <c r="AT388" s="406">
        <v>0</v>
      </c>
      <c r="AU388" s="407">
        <v>0</v>
      </c>
      <c r="AV388" s="408">
        <v>0</v>
      </c>
      <c r="AW388" s="407">
        <v>0</v>
      </c>
      <c r="AX388" s="408">
        <v>0</v>
      </c>
      <c r="AY388" s="407">
        <v>0</v>
      </c>
      <c r="AZ388" s="408">
        <v>0</v>
      </c>
      <c r="BA388" s="407">
        <v>0</v>
      </c>
      <c r="BB388" s="408">
        <v>0</v>
      </c>
      <c r="BC388" s="407">
        <v>0</v>
      </c>
    </row>
    <row r="389" spans="1:55" x14ac:dyDescent="0.35">
      <c r="A389" s="385" t="str" cm="1">
        <f t="array" ref="A389">IFERROR(_xlfn.IFS(AND(F389="Renta Variable",O389=1),IFERROR(MATCH(B389,[1]RV_Det!C:C,0),"Rev"),AND(J389="Corporativa",O389=1,I389="EM"),IFERROR(MATCH(B389,[1]RF_Corps!B:B,0),"Rev"),AND(F389="Alternativos",O389=1),IFERROR(MATCH(B389,[1]Rep4!C:C,0),"Rev")),"")</f>
        <v/>
      </c>
      <c r="B389" s="394" t="s">
        <v>1587</v>
      </c>
      <c r="C389" s="409" t="s">
        <v>1588</v>
      </c>
      <c r="D389" s="395" t="s">
        <v>1586</v>
      </c>
      <c r="E389" s="396" t="str">
        <f>IF(B389="","",INDEX([1]CatGlob!$S:$S,IFERROR(MATCH(MID(B389,7,1),[1]CatGlob!$R:$R,0),MATCH(MID(B389,1,2),[1]CatGlob!$R:$R,0))))</f>
        <v>DOL</v>
      </c>
      <c r="F389" s="397" t="s">
        <v>442</v>
      </c>
      <c r="G389" s="398" t="s">
        <v>610</v>
      </c>
      <c r="H389" s="399" t="s">
        <v>229</v>
      </c>
      <c r="I389" s="399" t="s">
        <v>358</v>
      </c>
      <c r="J389" s="399" t="s">
        <v>611</v>
      </c>
      <c r="K389" s="396" t="s">
        <v>307</v>
      </c>
      <c r="L389" s="400" t="str">
        <f>IF(ISERROR(MATCH(M389,M$10:M388,0)),M389,"")</f>
        <v/>
      </c>
      <c r="M389" s="401" t="str">
        <f>IF(B389="","",IF(ISERROR(MATCH(F389&amp;"_"&amp;G389&amp;"_"&amp;H389&amp;"_"&amp;I389&amp;"_"&amp;J389&amp;IF(K389="","","_"&amp;K389),[1]CatGlob!$B:$B,0)),F389&amp;"_"&amp;G389&amp;"_"&amp;H389&amp;"_"&amp;I389&amp;"_"&amp;J389&amp;IF(K389="","","_"&amp;K389),INDEX([1]CatGlob!$C:$C,MATCH(F389&amp;"_"&amp;G389&amp;"_"&amp;H389&amp;"_"&amp;I389&amp;"_"&amp;J389&amp;IF(K389="","","_"&amp;K389),[1]CatGlob!$B:$B,0))))</f>
        <v>HCD_INT_EM_CORP_HY</v>
      </c>
      <c r="N389" s="402" t="str">
        <f t="shared" si="13"/>
        <v/>
      </c>
      <c r="O389" s="402" t="str">
        <f t="shared" si="12"/>
        <v/>
      </c>
      <c r="P389" s="401" t="str">
        <f>IF(LEN(B389)&gt;8,INDEX([1]CatGlob!$X:$X,MATCH(M389,[1]CatGlob!$W:$W,0)),"")</f>
        <v>EMC</v>
      </c>
      <c r="Q389" s="403" t="str">
        <f>INDEX([1]CatGlob!P:P,MATCH(M389,[1]CatGlob!O:O,0))</f>
        <v>RFIC</v>
      </c>
      <c r="R389" s="403" t="s">
        <v>601</v>
      </c>
      <c r="S389" s="403" t="s">
        <v>601</v>
      </c>
      <c r="T389" s="403" t="str">
        <f>INDEX([1]CatGlob!$D:$D,MATCH($M389,[1]CatGlob!$C:$C,0))</f>
        <v>RFI</v>
      </c>
      <c r="U389" s="403" t="s">
        <v>1570</v>
      </c>
      <c r="V389" s="404" t="str">
        <f>INDEX([1]CatGlob!$F:$F,MATCH($M389,[1]CatGlob!$C:$C,0))</f>
        <v>RFI</v>
      </c>
      <c r="W389" s="405"/>
      <c r="X389" s="406">
        <v>0</v>
      </c>
      <c r="Y389" s="407">
        <v>0</v>
      </c>
      <c r="Z389" s="408">
        <v>0</v>
      </c>
      <c r="AA389" s="407">
        <v>0</v>
      </c>
      <c r="AB389" s="408">
        <v>0</v>
      </c>
      <c r="AC389" s="407">
        <v>0</v>
      </c>
      <c r="AD389" s="408">
        <v>0</v>
      </c>
      <c r="AE389" s="407">
        <v>0</v>
      </c>
      <c r="AF389" s="408">
        <v>0</v>
      </c>
      <c r="AG389" s="407">
        <v>0</v>
      </c>
      <c r="AI389" s="406">
        <v>0</v>
      </c>
      <c r="AJ389" s="407">
        <v>0</v>
      </c>
      <c r="AK389" s="408">
        <v>0</v>
      </c>
      <c r="AL389" s="407">
        <v>0</v>
      </c>
      <c r="AM389" s="408">
        <v>0</v>
      </c>
      <c r="AN389" s="407">
        <v>0</v>
      </c>
      <c r="AO389" s="408">
        <v>0</v>
      </c>
      <c r="AP389" s="407">
        <v>0</v>
      </c>
      <c r="AQ389" s="408">
        <v>0</v>
      </c>
      <c r="AR389" s="407">
        <v>0</v>
      </c>
      <c r="AT389" s="406">
        <v>0</v>
      </c>
      <c r="AU389" s="407">
        <v>0</v>
      </c>
      <c r="AV389" s="408">
        <v>0</v>
      </c>
      <c r="AW389" s="407">
        <v>0</v>
      </c>
      <c r="AX389" s="408">
        <v>0</v>
      </c>
      <c r="AY389" s="407">
        <v>0</v>
      </c>
      <c r="AZ389" s="408">
        <v>0</v>
      </c>
      <c r="BA389" s="407">
        <v>0</v>
      </c>
      <c r="BB389" s="408">
        <v>0</v>
      </c>
      <c r="BC389" s="407">
        <v>0</v>
      </c>
    </row>
    <row r="390" spans="1:55" x14ac:dyDescent="0.35">
      <c r="A390" s="385" t="str" cm="1">
        <f t="array" ref="A390">IFERROR(_xlfn.IFS(AND(F390="Renta Variable",O390=1),IFERROR(MATCH(B390,[1]RV_Det!C:C,0),"Rev"),AND(J390="Corporativa",O390=1,I390="EM"),IFERROR(MATCH(B390,[1]RF_Corps!B:B,0),"Rev"),AND(F390="Alternativos",O390=1),IFERROR(MATCH(B390,[1]Rep4!C:C,0),"Rev")),"")</f>
        <v/>
      </c>
      <c r="B390" s="394" t="s">
        <v>1589</v>
      </c>
      <c r="C390" s="409" t="s">
        <v>1590</v>
      </c>
      <c r="D390" s="395" t="s">
        <v>1590</v>
      </c>
      <c r="E390" s="396" t="str">
        <f>IF(B390="","",INDEX([1]CatGlob!$S:$S,IFERROR(MATCH(MID(B390,7,1),[1]CatGlob!$R:$R,0),MATCH(MID(B390,1,2),[1]CatGlob!$R:$R,0))))</f>
        <v>DOL</v>
      </c>
      <c r="F390" s="397" t="s">
        <v>442</v>
      </c>
      <c r="G390" s="398" t="s">
        <v>610</v>
      </c>
      <c r="H390" s="399" t="s">
        <v>229</v>
      </c>
      <c r="I390" s="399" t="s">
        <v>358</v>
      </c>
      <c r="J390" s="399" t="s">
        <v>611</v>
      </c>
      <c r="K390" s="396" t="s">
        <v>307</v>
      </c>
      <c r="L390" s="400" t="str">
        <f>IF(ISERROR(MATCH(M390,M$10:M389,0)),M390,"")</f>
        <v/>
      </c>
      <c r="M390" s="401" t="str">
        <f>IF(B390="","",IF(ISERROR(MATCH(F390&amp;"_"&amp;G390&amp;"_"&amp;H390&amp;"_"&amp;I390&amp;"_"&amp;J390&amp;IF(K390="","","_"&amp;K390),[1]CatGlob!$B:$B,0)),F390&amp;"_"&amp;G390&amp;"_"&amp;H390&amp;"_"&amp;I390&amp;"_"&amp;J390&amp;IF(K390="","","_"&amp;K390),INDEX([1]CatGlob!$C:$C,MATCH(F390&amp;"_"&amp;G390&amp;"_"&amp;H390&amp;"_"&amp;I390&amp;"_"&amp;J390&amp;IF(K390="","","_"&amp;K390),[1]CatGlob!$B:$B,0))))</f>
        <v>HCD_INT_EM_CORP_HY</v>
      </c>
      <c r="N390" s="402" t="str">
        <f t="shared" si="13"/>
        <v/>
      </c>
      <c r="O390" s="402" t="str">
        <f t="shared" si="12"/>
        <v/>
      </c>
      <c r="P390" s="401" t="str">
        <f>IF(LEN(B390)&gt;8,INDEX([1]CatGlob!$X:$X,MATCH(M390,[1]CatGlob!$W:$W,0)),"")</f>
        <v>EMC</v>
      </c>
      <c r="Q390" s="403" t="str">
        <f>INDEX([1]CatGlob!P:P,MATCH(M390,[1]CatGlob!O:O,0))</f>
        <v>RFIC</v>
      </c>
      <c r="R390" s="403" t="s">
        <v>601</v>
      </c>
      <c r="S390" s="403" t="s">
        <v>601</v>
      </c>
      <c r="T390" s="403" t="str">
        <f>INDEX([1]CatGlob!$D:$D,MATCH($M390,[1]CatGlob!$C:$C,0))</f>
        <v>RFI</v>
      </c>
      <c r="U390" s="403" t="s">
        <v>1570</v>
      </c>
      <c r="V390" s="404" t="str">
        <f>INDEX([1]CatGlob!$F:$F,MATCH($M390,[1]CatGlob!$C:$C,0))</f>
        <v>RFI</v>
      </c>
      <c r="W390" s="405"/>
      <c r="X390" s="406">
        <v>0</v>
      </c>
      <c r="Y390" s="407">
        <v>0</v>
      </c>
      <c r="Z390" s="408">
        <v>0</v>
      </c>
      <c r="AA390" s="407">
        <v>0</v>
      </c>
      <c r="AB390" s="408">
        <v>0</v>
      </c>
      <c r="AC390" s="407">
        <v>0</v>
      </c>
      <c r="AD390" s="408">
        <v>0</v>
      </c>
      <c r="AE390" s="407">
        <v>0</v>
      </c>
      <c r="AF390" s="408">
        <v>0</v>
      </c>
      <c r="AG390" s="407">
        <v>0</v>
      </c>
      <c r="AI390" s="406">
        <v>0</v>
      </c>
      <c r="AJ390" s="407">
        <v>0</v>
      </c>
      <c r="AK390" s="408">
        <v>0</v>
      </c>
      <c r="AL390" s="407">
        <v>0</v>
      </c>
      <c r="AM390" s="408">
        <v>0</v>
      </c>
      <c r="AN390" s="407">
        <v>0</v>
      </c>
      <c r="AO390" s="408">
        <v>0</v>
      </c>
      <c r="AP390" s="407">
        <v>0</v>
      </c>
      <c r="AQ390" s="408">
        <v>0</v>
      </c>
      <c r="AR390" s="407">
        <v>0</v>
      </c>
      <c r="AT390" s="406">
        <v>0</v>
      </c>
      <c r="AU390" s="407">
        <v>0</v>
      </c>
      <c r="AV390" s="408">
        <v>0</v>
      </c>
      <c r="AW390" s="407">
        <v>0</v>
      </c>
      <c r="AX390" s="408">
        <v>0</v>
      </c>
      <c r="AY390" s="407">
        <v>0</v>
      </c>
      <c r="AZ390" s="408">
        <v>0</v>
      </c>
      <c r="BA390" s="407">
        <v>0</v>
      </c>
      <c r="BB390" s="408">
        <v>0</v>
      </c>
      <c r="BC390" s="407">
        <v>0</v>
      </c>
    </row>
    <row r="391" spans="1:55" x14ac:dyDescent="0.35">
      <c r="A391" s="385" cm="1">
        <f t="array" ref="A391">IFERROR(_xlfn.IFS(AND(F391="Renta Variable",O391=1),IFERROR(MATCH(B391,[1]RV_Det!C:C,0),"Rev"),AND(J391="Corporativa",O391=1,I391="EM"),IFERROR(MATCH(B391,[1]RF_Corps!B:B,0),"Rev"),AND(F391="Alternativos",O391=1),IFERROR(MATCH(B391,[1]Rep4!C:C,0),"Rev")),"")</f>
        <v>186</v>
      </c>
      <c r="B391" s="394" t="s">
        <v>1591</v>
      </c>
      <c r="C391" s="409" t="s">
        <v>1592</v>
      </c>
      <c r="D391" s="395" t="s">
        <v>1581</v>
      </c>
      <c r="E391" s="396" t="str">
        <f>IF(B391="","",INDEX([1]CatGlob!$S:$S,IFERROR(MATCH(MID(B391,7,1),[1]CatGlob!$R:$R,0),MATCH(MID(B391,1,2),[1]CatGlob!$R:$R,0))))</f>
        <v>DOL</v>
      </c>
      <c r="F391" s="397" t="s">
        <v>442</v>
      </c>
      <c r="G391" s="398" t="s">
        <v>610</v>
      </c>
      <c r="H391" s="399" t="s">
        <v>229</v>
      </c>
      <c r="I391" s="399" t="s">
        <v>358</v>
      </c>
      <c r="J391" s="399" t="s">
        <v>611</v>
      </c>
      <c r="K391" s="396" t="s">
        <v>307</v>
      </c>
      <c r="L391" s="400" t="str">
        <f>IF(ISERROR(MATCH(M391,M$10:M390,0)),M391,"")</f>
        <v/>
      </c>
      <c r="M391" s="401" t="str">
        <f>IF(B391="","",IF(ISERROR(MATCH(F391&amp;"_"&amp;G391&amp;"_"&amp;H391&amp;"_"&amp;I391&amp;"_"&amp;J391&amp;IF(K391="","","_"&amp;K391),[1]CatGlob!$B:$B,0)),F391&amp;"_"&amp;G391&amp;"_"&amp;H391&amp;"_"&amp;I391&amp;"_"&amp;J391&amp;IF(K391="","","_"&amp;K391),INDEX([1]CatGlob!$C:$C,MATCH(F391&amp;"_"&amp;G391&amp;"_"&amp;H391&amp;"_"&amp;I391&amp;"_"&amp;J391&amp;IF(K391="","","_"&amp;K391),[1]CatGlob!$B:$B,0))))</f>
        <v>HCD_INT_EM_CORP_HY</v>
      </c>
      <c r="N391" s="402" t="str">
        <f t="shared" si="13"/>
        <v>rev</v>
      </c>
      <c r="O391" s="402">
        <f t="shared" si="12"/>
        <v>1</v>
      </c>
      <c r="P391" s="401" t="str">
        <f>IF(LEN(B391)&gt;8,INDEX([1]CatGlob!$X:$X,MATCH(M391,[1]CatGlob!$W:$W,0)),"")</f>
        <v>EMC</v>
      </c>
      <c r="Q391" s="403" t="str">
        <f>INDEX([1]CatGlob!P:P,MATCH(M391,[1]CatGlob!O:O,0))</f>
        <v>RFIC</v>
      </c>
      <c r="R391" s="403" t="s">
        <v>601</v>
      </c>
      <c r="S391" s="403" t="s">
        <v>601</v>
      </c>
      <c r="T391" s="403" t="str">
        <f>INDEX([1]CatGlob!$D:$D,MATCH($M391,[1]CatGlob!$C:$C,0))</f>
        <v>RFI</v>
      </c>
      <c r="U391" s="403" t="s">
        <v>612</v>
      </c>
      <c r="V391" s="404" t="str">
        <f>INDEX([1]CatGlob!$F:$F,MATCH($M391,[1]CatGlob!$C:$C,0))</f>
        <v>RFI</v>
      </c>
      <c r="W391" s="405"/>
      <c r="X391" s="406">
        <v>3.02266604160726E-3</v>
      </c>
      <c r="Y391" s="407">
        <v>0.134815193444382</v>
      </c>
      <c r="Z391" s="408">
        <v>3.02266604160726E-3</v>
      </c>
      <c r="AA391" s="407">
        <v>0.134815193444382</v>
      </c>
      <c r="AB391" s="408">
        <v>3.02266604160726E-3</v>
      </c>
      <c r="AC391" s="407">
        <v>0.134815193444382</v>
      </c>
      <c r="AD391" s="408">
        <v>3.02266604160726E-3</v>
      </c>
      <c r="AE391" s="407">
        <v>0.134815193444382</v>
      </c>
      <c r="AF391" s="408">
        <v>3.02266604160726E-3</v>
      </c>
      <c r="AG391" s="407">
        <v>0.134815193444382</v>
      </c>
      <c r="AI391" s="406">
        <v>2.7594586199715899E-3</v>
      </c>
      <c r="AJ391" s="407">
        <v>0.123075769049574</v>
      </c>
      <c r="AK391" s="408">
        <v>2.7594586199715899E-3</v>
      </c>
      <c r="AL391" s="407">
        <v>0.123075769049574</v>
      </c>
      <c r="AM391" s="408">
        <v>2.7594586199715899E-3</v>
      </c>
      <c r="AN391" s="407">
        <v>0.123075769049574</v>
      </c>
      <c r="AO391" s="408">
        <v>2.7594586199715899E-3</v>
      </c>
      <c r="AP391" s="407">
        <v>0.123075769049574</v>
      </c>
      <c r="AQ391" s="408">
        <v>2.7594586199715899E-3</v>
      </c>
      <c r="AR391" s="407">
        <v>0.123075769049574</v>
      </c>
      <c r="AT391" s="406">
        <v>0</v>
      </c>
      <c r="AU391" s="407">
        <v>0</v>
      </c>
      <c r="AV391" s="408">
        <v>0</v>
      </c>
      <c r="AW391" s="407">
        <v>0</v>
      </c>
      <c r="AX391" s="408">
        <v>0</v>
      </c>
      <c r="AY391" s="407">
        <v>0</v>
      </c>
      <c r="AZ391" s="408">
        <v>0</v>
      </c>
      <c r="BA391" s="407">
        <v>0</v>
      </c>
      <c r="BB391" s="408">
        <v>0</v>
      </c>
      <c r="BC391" s="407">
        <v>0</v>
      </c>
    </row>
    <row r="392" spans="1:55" x14ac:dyDescent="0.35">
      <c r="A392" s="385" cm="1">
        <f t="array" ref="A392">IFERROR(_xlfn.IFS(AND(F392="Renta Variable",O392=1),IFERROR(MATCH(B392,[1]RV_Det!C:C,0),"Rev"),AND(J392="Corporativa",O392=1,I392="EM"),IFERROR(MATCH(B392,[1]RF_Corps!B:B,0),"Rev"),AND(F392="Alternativos",O392=1),IFERROR(MATCH(B392,[1]Rep4!C:C,0),"Rev")),"")</f>
        <v>188</v>
      </c>
      <c r="B392" s="394" t="s">
        <v>1593</v>
      </c>
      <c r="C392" s="409" t="s">
        <v>1594</v>
      </c>
      <c r="D392" s="395" t="s">
        <v>1581</v>
      </c>
      <c r="E392" s="396" t="str">
        <f>IF(B392="","",INDEX([1]CatGlob!$S:$S,IFERROR(MATCH(MID(B392,7,1),[1]CatGlob!$R:$R,0),MATCH(MID(B392,1,2),[1]CatGlob!$R:$R,0))))</f>
        <v>DOL</v>
      </c>
      <c r="F392" s="397" t="s">
        <v>442</v>
      </c>
      <c r="G392" s="398" t="s">
        <v>610</v>
      </c>
      <c r="H392" s="399" t="s">
        <v>229</v>
      </c>
      <c r="I392" s="399" t="s">
        <v>358</v>
      </c>
      <c r="J392" s="399" t="s">
        <v>611</v>
      </c>
      <c r="K392" s="396" t="s">
        <v>307</v>
      </c>
      <c r="L392" s="400" t="str">
        <f>IF(ISERROR(MATCH(M392,M$10:M391,0)),M392,"")</f>
        <v/>
      </c>
      <c r="M392" s="401" t="str">
        <f>IF(B392="","",IF(ISERROR(MATCH(F392&amp;"_"&amp;G392&amp;"_"&amp;H392&amp;"_"&amp;I392&amp;"_"&amp;J392&amp;IF(K392="","","_"&amp;K392),[1]CatGlob!$B:$B,0)),F392&amp;"_"&amp;G392&amp;"_"&amp;H392&amp;"_"&amp;I392&amp;"_"&amp;J392&amp;IF(K392="","","_"&amp;K392),INDEX([1]CatGlob!$C:$C,MATCH(F392&amp;"_"&amp;G392&amp;"_"&amp;H392&amp;"_"&amp;I392&amp;"_"&amp;J392&amp;IF(K392="","","_"&amp;K392),[1]CatGlob!$B:$B,0))))</f>
        <v>HCD_INT_EM_CORP_HY</v>
      </c>
      <c r="N392" s="402" t="str">
        <f t="shared" si="13"/>
        <v>rev</v>
      </c>
      <c r="O392" s="402">
        <f t="shared" si="12"/>
        <v>1</v>
      </c>
      <c r="P392" s="401" t="str">
        <f>IF(LEN(B392)&gt;8,INDEX([1]CatGlob!$X:$X,MATCH(M392,[1]CatGlob!$W:$W,0)),"")</f>
        <v>EMC</v>
      </c>
      <c r="Q392" s="403" t="str">
        <f>INDEX([1]CatGlob!P:P,MATCH(M392,[1]CatGlob!O:O,0))</f>
        <v>RFIC</v>
      </c>
      <c r="R392" s="403" t="s">
        <v>601</v>
      </c>
      <c r="S392" s="403" t="s">
        <v>601</v>
      </c>
      <c r="T392" s="403" t="str">
        <f>INDEX([1]CatGlob!$D:$D,MATCH($M392,[1]CatGlob!$C:$C,0))</f>
        <v>RFI</v>
      </c>
      <c r="U392" s="403" t="s">
        <v>612</v>
      </c>
      <c r="V392" s="404" t="str">
        <f>INDEX([1]CatGlob!$F:$F,MATCH($M392,[1]CatGlob!$C:$C,0))</f>
        <v>RFI</v>
      </c>
      <c r="W392" s="405"/>
      <c r="X392" s="406">
        <v>9.0023276580856806E-3</v>
      </c>
      <c r="Y392" s="407">
        <v>6.1129488770905703E-2</v>
      </c>
      <c r="Z392" s="408">
        <v>9.0023276580856806E-3</v>
      </c>
      <c r="AA392" s="407">
        <v>6.1129488770905703E-2</v>
      </c>
      <c r="AB392" s="408">
        <v>-5.4665498784404604E-3</v>
      </c>
      <c r="AC392" s="407">
        <v>-3.7120110720767499E-2</v>
      </c>
      <c r="AD392" s="408">
        <v>-8.7752684154022691E-3</v>
      </c>
      <c r="AE392" s="407">
        <v>-5.9587663594484801E-2</v>
      </c>
      <c r="AF392" s="408">
        <v>-4.7802964829149596E-3</v>
      </c>
      <c r="AG392" s="407">
        <v>-3.2460169333172702E-2</v>
      </c>
      <c r="AI392" s="406">
        <v>2.6224695865030099E-3</v>
      </c>
      <c r="AJ392" s="407">
        <v>1.7807641670142298E-2</v>
      </c>
      <c r="AK392" s="408">
        <v>2.6224695865030099E-3</v>
      </c>
      <c r="AL392" s="407">
        <v>1.7807641670142298E-2</v>
      </c>
      <c r="AM392" s="408">
        <v>-5.6243659595454096E-4</v>
      </c>
      <c r="AN392" s="407">
        <v>-3.8191746498661399E-3</v>
      </c>
      <c r="AO392" s="408">
        <v>2.6224695865030099E-3</v>
      </c>
      <c r="AP392" s="407">
        <v>1.7807641670142298E-2</v>
      </c>
      <c r="AQ392" s="408">
        <v>1.2070441563381399E-3</v>
      </c>
      <c r="AR392" s="407">
        <v>8.1963237727892407E-3</v>
      </c>
      <c r="AT392" s="406">
        <v>0</v>
      </c>
      <c r="AU392" s="407">
        <v>0</v>
      </c>
      <c r="AV392" s="408">
        <v>0</v>
      </c>
      <c r="AW392" s="407">
        <v>0</v>
      </c>
      <c r="AX392" s="408">
        <v>0</v>
      </c>
      <c r="AY392" s="407">
        <v>0</v>
      </c>
      <c r="AZ392" s="408">
        <v>0</v>
      </c>
      <c r="BA392" s="407">
        <v>0</v>
      </c>
      <c r="BB392" s="408">
        <v>0</v>
      </c>
      <c r="BC392" s="407">
        <v>0</v>
      </c>
    </row>
    <row r="393" spans="1:55" x14ac:dyDescent="0.35">
      <c r="A393" s="385" t="str" cm="1">
        <f t="array" ref="A393">IFERROR(_xlfn.IFS(AND(F393="Renta Variable",O393=1),IFERROR(MATCH(B393,[1]RV_Det!C:C,0),"Rev"),AND(J393="Corporativa",O393=1,I393="EM"),IFERROR(MATCH(B393,[1]RF_Corps!B:B,0),"Rev"),AND(F393="Alternativos",O393=1),IFERROR(MATCH(B393,[1]Rep4!C:C,0),"Rev")),"")</f>
        <v/>
      </c>
      <c r="B393" s="394" t="s">
        <v>1595</v>
      </c>
      <c r="C393" s="409" t="s">
        <v>1596</v>
      </c>
      <c r="D393" s="395" t="s">
        <v>1597</v>
      </c>
      <c r="E393" s="396" t="str">
        <f>IF(B393="","",INDEX([1]CatGlob!$S:$S,IFERROR(MATCH(MID(B393,7,1),[1]CatGlob!$R:$R,0),MATCH(MID(B393,1,2),[1]CatGlob!$R:$R,0))))</f>
        <v>DOL</v>
      </c>
      <c r="F393" s="397" t="s">
        <v>442</v>
      </c>
      <c r="G393" s="398" t="s">
        <v>610</v>
      </c>
      <c r="H393" s="399" t="s">
        <v>229</v>
      </c>
      <c r="I393" s="399" t="s">
        <v>358</v>
      </c>
      <c r="J393" s="399" t="s">
        <v>611</v>
      </c>
      <c r="K393" s="396" t="s">
        <v>307</v>
      </c>
      <c r="L393" s="400" t="str">
        <f>IF(ISERROR(MATCH(M393,M$10:M392,0)),M393,"")</f>
        <v/>
      </c>
      <c r="M393" s="401" t="str">
        <f>IF(B393="","",IF(ISERROR(MATCH(F393&amp;"_"&amp;G393&amp;"_"&amp;H393&amp;"_"&amp;I393&amp;"_"&amp;J393&amp;IF(K393="","","_"&amp;K393),[1]CatGlob!$B:$B,0)),F393&amp;"_"&amp;G393&amp;"_"&amp;H393&amp;"_"&amp;I393&amp;"_"&amp;J393&amp;IF(K393="","","_"&amp;K393),INDEX([1]CatGlob!$C:$C,MATCH(F393&amp;"_"&amp;G393&amp;"_"&amp;H393&amp;"_"&amp;I393&amp;"_"&amp;J393&amp;IF(K393="","","_"&amp;K393),[1]CatGlob!$B:$B,0))))</f>
        <v>HCD_INT_EM_CORP_HY</v>
      </c>
      <c r="N393" s="402" t="str">
        <f t="shared" si="13"/>
        <v/>
      </c>
      <c r="O393" s="402" t="str">
        <f t="shared" si="12"/>
        <v/>
      </c>
      <c r="P393" s="401" t="str">
        <f>IF(LEN(B393)&gt;8,INDEX([1]CatGlob!$X:$X,MATCH(M393,[1]CatGlob!$W:$W,0)),"")</f>
        <v>EMC</v>
      </c>
      <c r="Q393" s="403" t="str">
        <f>INDEX([1]CatGlob!P:P,MATCH(M393,[1]CatGlob!O:O,0))</f>
        <v>RFIC</v>
      </c>
      <c r="R393" s="403" t="s">
        <v>601</v>
      </c>
      <c r="S393" s="403" t="s">
        <v>601</v>
      </c>
      <c r="T393" s="403" t="str">
        <f>INDEX([1]CatGlob!$D:$D,MATCH($M393,[1]CatGlob!$C:$C,0))</f>
        <v>RFI</v>
      </c>
      <c r="U393" s="403" t="s">
        <v>1570</v>
      </c>
      <c r="V393" s="404" t="str">
        <f>INDEX([1]CatGlob!$F:$F,MATCH($M393,[1]CatGlob!$C:$C,0))</f>
        <v>RFI</v>
      </c>
      <c r="W393" s="405"/>
      <c r="X393" s="406">
        <v>0</v>
      </c>
      <c r="Y393" s="407">
        <v>0</v>
      </c>
      <c r="Z393" s="408">
        <v>0</v>
      </c>
      <c r="AA393" s="407">
        <v>0</v>
      </c>
      <c r="AB393" s="408">
        <v>0</v>
      </c>
      <c r="AC393" s="407">
        <v>0</v>
      </c>
      <c r="AD393" s="408">
        <v>0</v>
      </c>
      <c r="AE393" s="407">
        <v>0</v>
      </c>
      <c r="AF393" s="408">
        <v>0</v>
      </c>
      <c r="AG393" s="407">
        <v>0</v>
      </c>
      <c r="AI393" s="406">
        <v>0</v>
      </c>
      <c r="AJ393" s="407">
        <v>0</v>
      </c>
      <c r="AK393" s="408">
        <v>0</v>
      </c>
      <c r="AL393" s="407">
        <v>0</v>
      </c>
      <c r="AM393" s="408">
        <v>0</v>
      </c>
      <c r="AN393" s="407">
        <v>0</v>
      </c>
      <c r="AO393" s="408">
        <v>0</v>
      </c>
      <c r="AP393" s="407">
        <v>0</v>
      </c>
      <c r="AQ393" s="408">
        <v>0</v>
      </c>
      <c r="AR393" s="407">
        <v>0</v>
      </c>
      <c r="AT393" s="406">
        <v>0</v>
      </c>
      <c r="AU393" s="407">
        <v>0</v>
      </c>
      <c r="AV393" s="408">
        <v>0</v>
      </c>
      <c r="AW393" s="407">
        <v>0</v>
      </c>
      <c r="AX393" s="408">
        <v>0</v>
      </c>
      <c r="AY393" s="407">
        <v>0</v>
      </c>
      <c r="AZ393" s="408">
        <v>0</v>
      </c>
      <c r="BA393" s="407">
        <v>0</v>
      </c>
      <c r="BB393" s="408">
        <v>0</v>
      </c>
      <c r="BC393" s="407">
        <v>0</v>
      </c>
    </row>
    <row r="394" spans="1:55" x14ac:dyDescent="0.35">
      <c r="A394" s="385" t="str" cm="1">
        <f t="array" ref="A394">IFERROR(_xlfn.IFS(AND(F394="Renta Variable",O394=1),IFERROR(MATCH(B394,[1]RV_Det!C:C,0),"Rev"),AND(J394="Corporativa",O394=1,I394="EM"),IFERROR(MATCH(B394,[1]RF_Corps!B:B,0),"Rev"),AND(F394="Alternativos",O394=1),IFERROR(MATCH(B394,[1]Rep4!C:C,0),"Rev")),"")</f>
        <v/>
      </c>
      <c r="B394" s="394" t="s">
        <v>1598</v>
      </c>
      <c r="C394" s="409" t="s">
        <v>1599</v>
      </c>
      <c r="D394" s="395" t="s">
        <v>1597</v>
      </c>
      <c r="E394" s="396" t="str">
        <f>IF(B394="","",INDEX([1]CatGlob!$S:$S,IFERROR(MATCH(MID(B394,7,1),[1]CatGlob!$R:$R,0),MATCH(MID(B394,1,2),[1]CatGlob!$R:$R,0))))</f>
        <v>DOL</v>
      </c>
      <c r="F394" s="397" t="s">
        <v>442</v>
      </c>
      <c r="G394" s="398" t="s">
        <v>610</v>
      </c>
      <c r="H394" s="399" t="s">
        <v>229</v>
      </c>
      <c r="I394" s="399" t="s">
        <v>358</v>
      </c>
      <c r="J394" s="399" t="s">
        <v>611</v>
      </c>
      <c r="K394" s="396" t="s">
        <v>307</v>
      </c>
      <c r="L394" s="400" t="str">
        <f>IF(ISERROR(MATCH(M394,M$10:M393,0)),M394,"")</f>
        <v/>
      </c>
      <c r="M394" s="401" t="str">
        <f>IF(B394="","",IF(ISERROR(MATCH(F394&amp;"_"&amp;G394&amp;"_"&amp;H394&amp;"_"&amp;I394&amp;"_"&amp;J394&amp;IF(K394="","","_"&amp;K394),[1]CatGlob!$B:$B,0)),F394&amp;"_"&amp;G394&amp;"_"&amp;H394&amp;"_"&amp;I394&amp;"_"&amp;J394&amp;IF(K394="","","_"&amp;K394),INDEX([1]CatGlob!$C:$C,MATCH(F394&amp;"_"&amp;G394&amp;"_"&amp;H394&amp;"_"&amp;I394&amp;"_"&amp;J394&amp;IF(K394="","","_"&amp;K394),[1]CatGlob!$B:$B,0))))</f>
        <v>HCD_INT_EM_CORP_HY</v>
      </c>
      <c r="N394" s="402" t="str">
        <f t="shared" si="13"/>
        <v/>
      </c>
      <c r="O394" s="402" t="str">
        <f t="shared" si="12"/>
        <v/>
      </c>
      <c r="P394" s="401" t="str">
        <f>IF(LEN(B394)&gt;8,INDEX([1]CatGlob!$X:$X,MATCH(M394,[1]CatGlob!$W:$W,0)),"")</f>
        <v>EMC</v>
      </c>
      <c r="Q394" s="403" t="str">
        <f>INDEX([1]CatGlob!P:P,MATCH(M394,[1]CatGlob!O:O,0))</f>
        <v>RFIC</v>
      </c>
      <c r="R394" s="403" t="s">
        <v>601</v>
      </c>
      <c r="S394" s="403" t="s">
        <v>601</v>
      </c>
      <c r="T394" s="403" t="str">
        <f>INDEX([1]CatGlob!$D:$D,MATCH($M394,[1]CatGlob!$C:$C,0))</f>
        <v>RFI</v>
      </c>
      <c r="U394" s="403" t="s">
        <v>1570</v>
      </c>
      <c r="V394" s="404" t="str">
        <f>INDEX([1]CatGlob!$F:$F,MATCH($M394,[1]CatGlob!$C:$C,0))</f>
        <v>RFI</v>
      </c>
      <c r="W394" s="405"/>
      <c r="X394" s="406">
        <v>0</v>
      </c>
      <c r="Y394" s="407">
        <v>0</v>
      </c>
      <c r="Z394" s="408">
        <v>0</v>
      </c>
      <c r="AA394" s="407">
        <v>0</v>
      </c>
      <c r="AB394" s="408">
        <v>0</v>
      </c>
      <c r="AC394" s="407">
        <v>0</v>
      </c>
      <c r="AD394" s="408">
        <v>0</v>
      </c>
      <c r="AE394" s="407">
        <v>0</v>
      </c>
      <c r="AF394" s="408">
        <v>0</v>
      </c>
      <c r="AG394" s="407">
        <v>0</v>
      </c>
      <c r="AI394" s="406">
        <v>0</v>
      </c>
      <c r="AJ394" s="407">
        <v>0</v>
      </c>
      <c r="AK394" s="408">
        <v>0</v>
      </c>
      <c r="AL394" s="407">
        <v>0</v>
      </c>
      <c r="AM394" s="408">
        <v>0</v>
      </c>
      <c r="AN394" s="407">
        <v>0</v>
      </c>
      <c r="AO394" s="408">
        <v>0</v>
      </c>
      <c r="AP394" s="407">
        <v>0</v>
      </c>
      <c r="AQ394" s="408">
        <v>0</v>
      </c>
      <c r="AR394" s="407">
        <v>0</v>
      </c>
      <c r="AT394" s="406">
        <v>0</v>
      </c>
      <c r="AU394" s="407">
        <v>0</v>
      </c>
      <c r="AV394" s="408">
        <v>0</v>
      </c>
      <c r="AW394" s="407">
        <v>0</v>
      </c>
      <c r="AX394" s="408">
        <v>0</v>
      </c>
      <c r="AY394" s="407">
        <v>0</v>
      </c>
      <c r="AZ394" s="408">
        <v>0</v>
      </c>
      <c r="BA394" s="407">
        <v>0</v>
      </c>
      <c r="BB394" s="408">
        <v>0</v>
      </c>
      <c r="BC394" s="407">
        <v>0</v>
      </c>
    </row>
    <row r="395" spans="1:55" x14ac:dyDescent="0.35">
      <c r="A395" s="385" t="str" cm="1">
        <f t="array" ref="A395">IFERROR(_xlfn.IFS(AND(F395="Renta Variable",O395=1),IFERROR(MATCH(B395,[1]RV_Det!C:C,0),"Rev"),AND(J395="Corporativa",O395=1,I395="EM"),IFERROR(MATCH(B395,[1]RF_Corps!B:B,0),"Rev"),AND(F395="Alternativos",O395=1),IFERROR(MATCH(B395,[1]Rep4!C:C,0),"Rev")),"")</f>
        <v/>
      </c>
      <c r="B395" s="394" t="s">
        <v>1600</v>
      </c>
      <c r="C395" s="409" t="s">
        <v>1601</v>
      </c>
      <c r="D395" s="395" t="s">
        <v>1597</v>
      </c>
      <c r="E395" s="396" t="str">
        <f>IF(B395="","",INDEX([1]CatGlob!$S:$S,IFERROR(MATCH(MID(B395,7,1),[1]CatGlob!$R:$R,0),MATCH(MID(B395,1,2),[1]CatGlob!$R:$R,0))))</f>
        <v>DOL</v>
      </c>
      <c r="F395" s="397" t="s">
        <v>442</v>
      </c>
      <c r="G395" s="398" t="s">
        <v>610</v>
      </c>
      <c r="H395" s="399" t="s">
        <v>229</v>
      </c>
      <c r="I395" s="399" t="s">
        <v>358</v>
      </c>
      <c r="J395" s="399" t="s">
        <v>611</v>
      </c>
      <c r="K395" s="396" t="s">
        <v>307</v>
      </c>
      <c r="L395" s="400" t="str">
        <f>IF(ISERROR(MATCH(M395,M$10:M394,0)),M395,"")</f>
        <v/>
      </c>
      <c r="M395" s="401" t="str">
        <f>IF(B395="","",IF(ISERROR(MATCH(F395&amp;"_"&amp;G395&amp;"_"&amp;H395&amp;"_"&amp;I395&amp;"_"&amp;J395&amp;IF(K395="","","_"&amp;K395),[1]CatGlob!$B:$B,0)),F395&amp;"_"&amp;G395&amp;"_"&amp;H395&amp;"_"&amp;I395&amp;"_"&amp;J395&amp;IF(K395="","","_"&amp;K395),INDEX([1]CatGlob!$C:$C,MATCH(F395&amp;"_"&amp;G395&amp;"_"&amp;H395&amp;"_"&amp;I395&amp;"_"&amp;J395&amp;IF(K395="","","_"&amp;K395),[1]CatGlob!$B:$B,0))))</f>
        <v>HCD_INT_EM_CORP_HY</v>
      </c>
      <c r="N395" s="402" t="str">
        <f t="shared" si="13"/>
        <v/>
      </c>
      <c r="O395" s="402" t="str">
        <f t="shared" ref="O395:O458" si="14">IF(SUM(ABS(AF395),ABS(AQ395),ABS(BB395))&lt;&gt;0,1,"")</f>
        <v/>
      </c>
      <c r="P395" s="401" t="str">
        <f>IF(LEN(B395)&gt;8,INDEX([1]CatGlob!$X:$X,MATCH(M395,[1]CatGlob!$W:$W,0)),"")</f>
        <v>EMC</v>
      </c>
      <c r="Q395" s="403" t="str">
        <f>INDEX([1]CatGlob!P:P,MATCH(M395,[1]CatGlob!O:O,0))</f>
        <v>RFIC</v>
      </c>
      <c r="R395" s="403" t="s">
        <v>601</v>
      </c>
      <c r="S395" s="403" t="s">
        <v>601</v>
      </c>
      <c r="T395" s="403" t="str">
        <f>INDEX([1]CatGlob!$D:$D,MATCH($M395,[1]CatGlob!$C:$C,0))</f>
        <v>RFI</v>
      </c>
      <c r="U395" s="403" t="s">
        <v>1570</v>
      </c>
      <c r="V395" s="404" t="str">
        <f>INDEX([1]CatGlob!$F:$F,MATCH($M395,[1]CatGlob!$C:$C,0))</f>
        <v>RFI</v>
      </c>
      <c r="W395" s="405"/>
      <c r="X395" s="406">
        <v>0</v>
      </c>
      <c r="Y395" s="407">
        <v>0</v>
      </c>
      <c r="Z395" s="408">
        <v>0</v>
      </c>
      <c r="AA395" s="407">
        <v>0</v>
      </c>
      <c r="AB395" s="408">
        <v>0</v>
      </c>
      <c r="AC395" s="407">
        <v>0</v>
      </c>
      <c r="AD395" s="408">
        <v>0</v>
      </c>
      <c r="AE395" s="407">
        <v>0</v>
      </c>
      <c r="AF395" s="408">
        <v>0</v>
      </c>
      <c r="AG395" s="407">
        <v>0</v>
      </c>
      <c r="AI395" s="406">
        <v>0</v>
      </c>
      <c r="AJ395" s="407">
        <v>0</v>
      </c>
      <c r="AK395" s="408">
        <v>0</v>
      </c>
      <c r="AL395" s="407">
        <v>0</v>
      </c>
      <c r="AM395" s="408">
        <v>0</v>
      </c>
      <c r="AN395" s="407">
        <v>0</v>
      </c>
      <c r="AO395" s="408">
        <v>0</v>
      </c>
      <c r="AP395" s="407">
        <v>0</v>
      </c>
      <c r="AQ395" s="408">
        <v>0</v>
      </c>
      <c r="AR395" s="407">
        <v>0</v>
      </c>
      <c r="AT395" s="406">
        <v>0</v>
      </c>
      <c r="AU395" s="407">
        <v>0</v>
      </c>
      <c r="AV395" s="408">
        <v>0</v>
      </c>
      <c r="AW395" s="407">
        <v>0</v>
      </c>
      <c r="AX395" s="408">
        <v>0</v>
      </c>
      <c r="AY395" s="407">
        <v>0</v>
      </c>
      <c r="AZ395" s="408">
        <v>0</v>
      </c>
      <c r="BA395" s="407">
        <v>0</v>
      </c>
      <c r="BB395" s="408">
        <v>0</v>
      </c>
      <c r="BC395" s="407">
        <v>0</v>
      </c>
    </row>
    <row r="396" spans="1:55" x14ac:dyDescent="0.35">
      <c r="A396" s="385" t="str" cm="1">
        <f t="array" ref="A396">IFERROR(_xlfn.IFS(AND(F396="Renta Variable",O396=1),IFERROR(MATCH(B396,[1]RV_Det!C:C,0),"Rev"),AND(J396="Corporativa",O396=1,I396="EM"),IFERROR(MATCH(B396,[1]RF_Corps!B:B,0),"Rev"),AND(F396="Alternativos",O396=1),IFERROR(MATCH(B396,[1]Rep4!C:C,0),"Rev")),"")</f>
        <v/>
      </c>
      <c r="B396" s="394" t="s">
        <v>1602</v>
      </c>
      <c r="C396" s="409" t="s">
        <v>1603</v>
      </c>
      <c r="D396" s="395" t="s">
        <v>1604</v>
      </c>
      <c r="E396" s="396" t="str">
        <f>IF(B396="","",INDEX([1]CatGlob!$S:$S,IFERROR(MATCH(MID(B396,7,1),[1]CatGlob!$R:$R,0),MATCH(MID(B396,1,2),[1]CatGlob!$R:$R,0))))</f>
        <v>DOL</v>
      </c>
      <c r="F396" s="397" t="s">
        <v>442</v>
      </c>
      <c r="G396" s="398" t="s">
        <v>610</v>
      </c>
      <c r="H396" s="399" t="s">
        <v>229</v>
      </c>
      <c r="I396" s="399" t="s">
        <v>358</v>
      </c>
      <c r="J396" s="399" t="s">
        <v>611</v>
      </c>
      <c r="K396" s="396" t="s">
        <v>307</v>
      </c>
      <c r="L396" s="400" t="str">
        <f>IF(ISERROR(MATCH(M396,M$10:M395,0)),M396,"")</f>
        <v/>
      </c>
      <c r="M396" s="401" t="str">
        <f>IF(B396="","",IF(ISERROR(MATCH(F396&amp;"_"&amp;G396&amp;"_"&amp;H396&amp;"_"&amp;I396&amp;"_"&amp;J396&amp;IF(K396="","","_"&amp;K396),[1]CatGlob!$B:$B,0)),F396&amp;"_"&amp;G396&amp;"_"&amp;H396&amp;"_"&amp;I396&amp;"_"&amp;J396&amp;IF(K396="","","_"&amp;K396),INDEX([1]CatGlob!$C:$C,MATCH(F396&amp;"_"&amp;G396&amp;"_"&amp;H396&amp;"_"&amp;I396&amp;"_"&amp;J396&amp;IF(K396="","","_"&amp;K396),[1]CatGlob!$B:$B,0))))</f>
        <v>HCD_INT_EM_CORP_HY</v>
      </c>
      <c r="N396" s="402" t="str">
        <f t="shared" si="13"/>
        <v/>
      </c>
      <c r="O396" s="402" t="str">
        <f t="shared" si="14"/>
        <v/>
      </c>
      <c r="P396" s="401" t="str">
        <f>IF(LEN(B396)&gt;8,INDEX([1]CatGlob!$X:$X,MATCH(M396,[1]CatGlob!$W:$W,0)),"")</f>
        <v>EMC</v>
      </c>
      <c r="Q396" s="403" t="str">
        <f>INDEX([1]CatGlob!P:P,MATCH(M396,[1]CatGlob!O:O,0))</f>
        <v>RFIC</v>
      </c>
      <c r="R396" s="403" t="s">
        <v>601</v>
      </c>
      <c r="S396" s="403" t="s">
        <v>601</v>
      </c>
      <c r="T396" s="403" t="str">
        <f>INDEX([1]CatGlob!$D:$D,MATCH($M396,[1]CatGlob!$C:$C,0))</f>
        <v>RFI</v>
      </c>
      <c r="U396" s="403" t="s">
        <v>1570</v>
      </c>
      <c r="V396" s="404" t="str">
        <f>INDEX([1]CatGlob!$F:$F,MATCH($M396,[1]CatGlob!$C:$C,0))</f>
        <v>RFI</v>
      </c>
      <c r="W396" s="405"/>
      <c r="X396" s="406">
        <v>0</v>
      </c>
      <c r="Y396" s="407">
        <v>0</v>
      </c>
      <c r="Z396" s="408">
        <v>0</v>
      </c>
      <c r="AA396" s="407">
        <v>0</v>
      </c>
      <c r="AB396" s="408">
        <v>0</v>
      </c>
      <c r="AC396" s="407">
        <v>0</v>
      </c>
      <c r="AD396" s="408">
        <v>0</v>
      </c>
      <c r="AE396" s="407">
        <v>0</v>
      </c>
      <c r="AF396" s="408">
        <v>0</v>
      </c>
      <c r="AG396" s="407">
        <v>0</v>
      </c>
      <c r="AI396" s="406">
        <v>0</v>
      </c>
      <c r="AJ396" s="407">
        <v>0</v>
      </c>
      <c r="AK396" s="408">
        <v>0</v>
      </c>
      <c r="AL396" s="407">
        <v>0</v>
      </c>
      <c r="AM396" s="408">
        <v>0</v>
      </c>
      <c r="AN396" s="407">
        <v>0</v>
      </c>
      <c r="AO396" s="408">
        <v>0</v>
      </c>
      <c r="AP396" s="407">
        <v>0</v>
      </c>
      <c r="AQ396" s="408">
        <v>0</v>
      </c>
      <c r="AR396" s="407">
        <v>0</v>
      </c>
      <c r="AT396" s="406">
        <v>0</v>
      </c>
      <c r="AU396" s="407">
        <v>0</v>
      </c>
      <c r="AV396" s="408">
        <v>0</v>
      </c>
      <c r="AW396" s="407">
        <v>0</v>
      </c>
      <c r="AX396" s="408">
        <v>0</v>
      </c>
      <c r="AY396" s="407">
        <v>0</v>
      </c>
      <c r="AZ396" s="408">
        <v>0</v>
      </c>
      <c r="BA396" s="407">
        <v>0</v>
      </c>
      <c r="BB396" s="408">
        <v>0</v>
      </c>
      <c r="BC396" s="407">
        <v>0</v>
      </c>
    </row>
    <row r="397" spans="1:55" x14ac:dyDescent="0.35">
      <c r="A397" s="385" t="str" cm="1">
        <f t="array" ref="A397">IFERROR(_xlfn.IFS(AND(F397="Renta Variable",O397=1),IFERROR(MATCH(B397,[1]RV_Det!C:C,0),"Rev"),AND(J397="Corporativa",O397=1,I397="EM"),IFERROR(MATCH(B397,[1]RF_Corps!B:B,0),"Rev"),AND(F397="Alternativos",O397=1),IFERROR(MATCH(B397,[1]Rep4!C:C,0),"Rev")),"")</f>
        <v/>
      </c>
      <c r="B397" s="394" t="s">
        <v>1605</v>
      </c>
      <c r="C397" s="409" t="s">
        <v>1606</v>
      </c>
      <c r="D397" s="395" t="s">
        <v>1581</v>
      </c>
      <c r="E397" s="396" t="str">
        <f>IF(B397="","",INDEX([1]CatGlob!$S:$S,IFERROR(MATCH(MID(B397,7,1),[1]CatGlob!$R:$R,0),MATCH(MID(B397,1,2),[1]CatGlob!$R:$R,0))))</f>
        <v>DOL</v>
      </c>
      <c r="F397" s="397" t="s">
        <v>442</v>
      </c>
      <c r="G397" s="398" t="s">
        <v>610</v>
      </c>
      <c r="H397" s="399" t="s">
        <v>229</v>
      </c>
      <c r="I397" s="399" t="s">
        <v>358</v>
      </c>
      <c r="J397" s="399" t="s">
        <v>611</v>
      </c>
      <c r="K397" s="396" t="s">
        <v>307</v>
      </c>
      <c r="L397" s="400" t="str">
        <f>IF(ISERROR(MATCH(M397,M$10:M396,0)),M397,"")</f>
        <v/>
      </c>
      <c r="M397" s="401" t="str">
        <f>IF(B397="","",IF(ISERROR(MATCH(F397&amp;"_"&amp;G397&amp;"_"&amp;H397&amp;"_"&amp;I397&amp;"_"&amp;J397&amp;IF(K397="","","_"&amp;K397),[1]CatGlob!$B:$B,0)),F397&amp;"_"&amp;G397&amp;"_"&amp;H397&amp;"_"&amp;I397&amp;"_"&amp;J397&amp;IF(K397="","","_"&amp;K397),INDEX([1]CatGlob!$C:$C,MATCH(F397&amp;"_"&amp;G397&amp;"_"&amp;H397&amp;"_"&amp;I397&amp;"_"&amp;J397&amp;IF(K397="","","_"&amp;K397),[1]CatGlob!$B:$B,0))))</f>
        <v>HCD_INT_EM_CORP_HY</v>
      </c>
      <c r="N397" s="402" t="str">
        <f t="shared" si="13"/>
        <v/>
      </c>
      <c r="O397" s="402" t="str">
        <f t="shared" si="14"/>
        <v/>
      </c>
      <c r="P397" s="401" t="str">
        <f>IF(LEN(B397)&gt;8,INDEX([1]CatGlob!$X:$X,MATCH(M397,[1]CatGlob!$W:$W,0)),"")</f>
        <v>EMC</v>
      </c>
      <c r="Q397" s="403" t="str">
        <f>INDEX([1]CatGlob!P:P,MATCH(M397,[1]CatGlob!O:O,0))</f>
        <v>RFIC</v>
      </c>
      <c r="R397" s="403" t="s">
        <v>601</v>
      </c>
      <c r="S397" s="403" t="s">
        <v>601</v>
      </c>
      <c r="T397" s="403" t="str">
        <f>INDEX([1]CatGlob!$D:$D,MATCH($M397,[1]CatGlob!$C:$C,0))</f>
        <v>RFI</v>
      </c>
      <c r="U397" s="403" t="s">
        <v>612</v>
      </c>
      <c r="V397" s="404" t="str">
        <f>INDEX([1]CatGlob!$F:$F,MATCH($M397,[1]CatGlob!$C:$C,0))</f>
        <v>RFI</v>
      </c>
      <c r="W397" s="405"/>
      <c r="X397" s="406">
        <v>0</v>
      </c>
      <c r="Y397" s="407">
        <v>0</v>
      </c>
      <c r="Z397" s="408">
        <v>0</v>
      </c>
      <c r="AA397" s="407">
        <v>0</v>
      </c>
      <c r="AB397" s="408">
        <v>0</v>
      </c>
      <c r="AC397" s="407">
        <v>0</v>
      </c>
      <c r="AD397" s="408">
        <v>0</v>
      </c>
      <c r="AE397" s="407">
        <v>0</v>
      </c>
      <c r="AF397" s="408">
        <v>0</v>
      </c>
      <c r="AG397" s="407">
        <v>0</v>
      </c>
      <c r="AI397" s="406">
        <v>0</v>
      </c>
      <c r="AJ397" s="407">
        <v>0</v>
      </c>
      <c r="AK397" s="408">
        <v>0</v>
      </c>
      <c r="AL397" s="407">
        <v>0</v>
      </c>
      <c r="AM397" s="408">
        <v>0</v>
      </c>
      <c r="AN397" s="407">
        <v>0</v>
      </c>
      <c r="AO397" s="408">
        <v>0</v>
      </c>
      <c r="AP397" s="407">
        <v>0</v>
      </c>
      <c r="AQ397" s="408">
        <v>0</v>
      </c>
      <c r="AR397" s="407">
        <v>0</v>
      </c>
      <c r="AT397" s="406">
        <v>0</v>
      </c>
      <c r="AU397" s="407">
        <v>0</v>
      </c>
      <c r="AV397" s="408">
        <v>0</v>
      </c>
      <c r="AW397" s="407">
        <v>0</v>
      </c>
      <c r="AX397" s="408">
        <v>0</v>
      </c>
      <c r="AY397" s="407">
        <v>0</v>
      </c>
      <c r="AZ397" s="408">
        <v>0</v>
      </c>
      <c r="BA397" s="407">
        <v>0</v>
      </c>
      <c r="BB397" s="408">
        <v>0</v>
      </c>
      <c r="BC397" s="407">
        <v>0</v>
      </c>
    </row>
    <row r="398" spans="1:55" x14ac:dyDescent="0.35">
      <c r="A398" s="385" t="str" cm="1">
        <f t="array" ref="A398">IFERROR(_xlfn.IFS(AND(F398="Renta Variable",O398=1),IFERROR(MATCH(B398,[1]RV_Det!C:C,0),"Rev"),AND(J398="Corporativa",O398=1,I398="EM"),IFERROR(MATCH(B398,[1]RF_Corps!B:B,0),"Rev"),AND(F398="Alternativos",O398=1),IFERROR(MATCH(B398,[1]Rep4!C:C,0),"Rev")),"")</f>
        <v/>
      </c>
      <c r="B398" s="394" t="s">
        <v>1607</v>
      </c>
      <c r="C398" s="409" t="s">
        <v>1608</v>
      </c>
      <c r="D398" s="395" t="s">
        <v>1578</v>
      </c>
      <c r="E398" s="396" t="str">
        <f>IF(B398="","",INDEX([1]CatGlob!$S:$S,IFERROR(MATCH(MID(B398,7,1),[1]CatGlob!$R:$R,0),MATCH(MID(B398,1,2),[1]CatGlob!$R:$R,0))))</f>
        <v>DOL</v>
      </c>
      <c r="F398" s="397" t="s">
        <v>442</v>
      </c>
      <c r="G398" s="398" t="s">
        <v>610</v>
      </c>
      <c r="H398" s="399" t="s">
        <v>229</v>
      </c>
      <c r="I398" s="399" t="s">
        <v>358</v>
      </c>
      <c r="J398" s="399" t="s">
        <v>611</v>
      </c>
      <c r="K398" s="396" t="s">
        <v>307</v>
      </c>
      <c r="L398" s="400" t="str">
        <f>IF(ISERROR(MATCH(M398,M$10:M397,0)),M398,"")</f>
        <v/>
      </c>
      <c r="M398" s="401" t="str">
        <f>IF(B398="","",IF(ISERROR(MATCH(F398&amp;"_"&amp;G398&amp;"_"&amp;H398&amp;"_"&amp;I398&amp;"_"&amp;J398&amp;IF(K398="","","_"&amp;K398),[1]CatGlob!$B:$B,0)),F398&amp;"_"&amp;G398&amp;"_"&amp;H398&amp;"_"&amp;I398&amp;"_"&amp;J398&amp;IF(K398="","","_"&amp;K398),INDEX([1]CatGlob!$C:$C,MATCH(F398&amp;"_"&amp;G398&amp;"_"&amp;H398&amp;"_"&amp;I398&amp;"_"&amp;J398&amp;IF(K398="","","_"&amp;K398),[1]CatGlob!$B:$B,0))))</f>
        <v>HCD_INT_EM_CORP_HY</v>
      </c>
      <c r="N398" s="402" t="str">
        <f t="shared" ref="N398:N461" si="15">+IF(AND(F398="Renta Fija",SUM(ABS(AF398),ABS(AQ398),ABS(BB398))&lt;&gt;0),IF(GG398&lt;&gt;0,"","rev"),"")</f>
        <v/>
      </c>
      <c r="O398" s="402" t="str">
        <f t="shared" si="14"/>
        <v/>
      </c>
      <c r="P398" s="401" t="str">
        <f>IF(LEN(B398)&gt;8,INDEX([1]CatGlob!$X:$X,MATCH(M398,[1]CatGlob!$W:$W,0)),"")</f>
        <v>EMC</v>
      </c>
      <c r="Q398" s="403" t="str">
        <f>INDEX([1]CatGlob!P:P,MATCH(M398,[1]CatGlob!O:O,0))</f>
        <v>RFIC</v>
      </c>
      <c r="R398" s="403" t="s">
        <v>601</v>
      </c>
      <c r="S398" s="403" t="s">
        <v>601</v>
      </c>
      <c r="T398" s="403" t="str">
        <f>INDEX([1]CatGlob!$D:$D,MATCH($M398,[1]CatGlob!$C:$C,0))</f>
        <v>RFI</v>
      </c>
      <c r="U398" s="403" t="s">
        <v>1570</v>
      </c>
      <c r="V398" s="404" t="str">
        <f>INDEX([1]CatGlob!$F:$F,MATCH($M398,[1]CatGlob!$C:$C,0))</f>
        <v>RFI</v>
      </c>
      <c r="W398" s="405"/>
      <c r="X398" s="406">
        <v>0</v>
      </c>
      <c r="Y398" s="407">
        <v>0</v>
      </c>
      <c r="Z398" s="408">
        <v>0</v>
      </c>
      <c r="AA398" s="407">
        <v>0</v>
      </c>
      <c r="AB398" s="408">
        <v>0</v>
      </c>
      <c r="AC398" s="407">
        <v>0</v>
      </c>
      <c r="AD398" s="408">
        <v>0</v>
      </c>
      <c r="AE398" s="407">
        <v>0</v>
      </c>
      <c r="AF398" s="408">
        <v>0</v>
      </c>
      <c r="AG398" s="407">
        <v>0</v>
      </c>
      <c r="AI398" s="406">
        <v>0</v>
      </c>
      <c r="AJ398" s="407">
        <v>0</v>
      </c>
      <c r="AK398" s="408">
        <v>0</v>
      </c>
      <c r="AL398" s="407">
        <v>0</v>
      </c>
      <c r="AM398" s="408">
        <v>0</v>
      </c>
      <c r="AN398" s="407">
        <v>0</v>
      </c>
      <c r="AO398" s="408">
        <v>0</v>
      </c>
      <c r="AP398" s="407">
        <v>0</v>
      </c>
      <c r="AQ398" s="408">
        <v>0</v>
      </c>
      <c r="AR398" s="407">
        <v>0</v>
      </c>
      <c r="AT398" s="406">
        <v>0</v>
      </c>
      <c r="AU398" s="407">
        <v>0</v>
      </c>
      <c r="AV398" s="408">
        <v>0</v>
      </c>
      <c r="AW398" s="407">
        <v>0</v>
      </c>
      <c r="AX398" s="408">
        <v>0</v>
      </c>
      <c r="AY398" s="407">
        <v>0</v>
      </c>
      <c r="AZ398" s="408">
        <v>0</v>
      </c>
      <c r="BA398" s="407">
        <v>0</v>
      </c>
      <c r="BB398" s="408">
        <v>0</v>
      </c>
      <c r="BC398" s="407">
        <v>0</v>
      </c>
    </row>
    <row r="399" spans="1:55" x14ac:dyDescent="0.35">
      <c r="A399" s="385" t="str" cm="1">
        <f t="array" ref="A399">IFERROR(_xlfn.IFS(AND(F399="Renta Variable",O399=1),IFERROR(MATCH(B399,[1]RV_Det!C:C,0),"Rev"),AND(J399="Corporativa",O399=1,I399="EM"),IFERROR(MATCH(B399,[1]RF_Corps!B:B,0),"Rev"),AND(F399="Alternativos",O399=1),IFERROR(MATCH(B399,[1]Rep4!C:C,0),"Rev")),"")</f>
        <v/>
      </c>
      <c r="B399" s="394" t="s">
        <v>1609</v>
      </c>
      <c r="C399" s="409" t="s">
        <v>1610</v>
      </c>
      <c r="D399" s="395" t="s">
        <v>1578</v>
      </c>
      <c r="E399" s="396" t="str">
        <f>IF(B399="","",INDEX([1]CatGlob!$S:$S,IFERROR(MATCH(MID(B399,7,1),[1]CatGlob!$R:$R,0),MATCH(MID(B399,1,2),[1]CatGlob!$R:$R,0))))</f>
        <v>DOL</v>
      </c>
      <c r="F399" s="397" t="s">
        <v>442</v>
      </c>
      <c r="G399" s="398" t="s">
        <v>610</v>
      </c>
      <c r="H399" s="399" t="s">
        <v>229</v>
      </c>
      <c r="I399" s="399" t="s">
        <v>358</v>
      </c>
      <c r="J399" s="399" t="s">
        <v>611</v>
      </c>
      <c r="K399" s="396" t="s">
        <v>307</v>
      </c>
      <c r="L399" s="400" t="str">
        <f>IF(ISERROR(MATCH(M399,M$10:M398,0)),M399,"")</f>
        <v/>
      </c>
      <c r="M399" s="401" t="str">
        <f>IF(B399="","",IF(ISERROR(MATCH(F399&amp;"_"&amp;G399&amp;"_"&amp;H399&amp;"_"&amp;I399&amp;"_"&amp;J399&amp;IF(K399="","","_"&amp;K399),[1]CatGlob!$B:$B,0)),F399&amp;"_"&amp;G399&amp;"_"&amp;H399&amp;"_"&amp;I399&amp;"_"&amp;J399&amp;IF(K399="","","_"&amp;K399),INDEX([1]CatGlob!$C:$C,MATCH(F399&amp;"_"&amp;G399&amp;"_"&amp;H399&amp;"_"&amp;I399&amp;"_"&amp;J399&amp;IF(K399="","","_"&amp;K399),[1]CatGlob!$B:$B,0))))</f>
        <v>HCD_INT_EM_CORP_HY</v>
      </c>
      <c r="N399" s="402" t="str">
        <f t="shared" si="15"/>
        <v/>
      </c>
      <c r="O399" s="402" t="str">
        <f t="shared" si="14"/>
        <v/>
      </c>
      <c r="P399" s="401" t="str">
        <f>IF(LEN(B399)&gt;8,INDEX([1]CatGlob!$X:$X,MATCH(M399,[1]CatGlob!$W:$W,0)),"")</f>
        <v>EMC</v>
      </c>
      <c r="Q399" s="403" t="str">
        <f>INDEX([1]CatGlob!P:P,MATCH(M399,[1]CatGlob!O:O,0))</f>
        <v>RFIC</v>
      </c>
      <c r="R399" s="403" t="s">
        <v>601</v>
      </c>
      <c r="S399" s="403" t="s">
        <v>601</v>
      </c>
      <c r="T399" s="403" t="str">
        <f>INDEX([1]CatGlob!$D:$D,MATCH($M399,[1]CatGlob!$C:$C,0))</f>
        <v>RFI</v>
      </c>
      <c r="U399" s="403" t="s">
        <v>1570</v>
      </c>
      <c r="V399" s="404" t="str">
        <f>INDEX([1]CatGlob!$F:$F,MATCH($M399,[1]CatGlob!$C:$C,0))</f>
        <v>RFI</v>
      </c>
      <c r="W399" s="405"/>
      <c r="X399" s="406">
        <v>0</v>
      </c>
      <c r="Y399" s="407">
        <v>0</v>
      </c>
      <c r="Z399" s="408">
        <v>0</v>
      </c>
      <c r="AA399" s="407">
        <v>0</v>
      </c>
      <c r="AB399" s="408">
        <v>0</v>
      </c>
      <c r="AC399" s="407">
        <v>0</v>
      </c>
      <c r="AD399" s="408">
        <v>0</v>
      </c>
      <c r="AE399" s="407">
        <v>0</v>
      </c>
      <c r="AF399" s="408">
        <v>0</v>
      </c>
      <c r="AG399" s="407">
        <v>0</v>
      </c>
      <c r="AI399" s="406">
        <v>0</v>
      </c>
      <c r="AJ399" s="407">
        <v>0</v>
      </c>
      <c r="AK399" s="408">
        <v>0</v>
      </c>
      <c r="AL399" s="407">
        <v>0</v>
      </c>
      <c r="AM399" s="408">
        <v>0</v>
      </c>
      <c r="AN399" s="407">
        <v>0</v>
      </c>
      <c r="AO399" s="408">
        <v>0</v>
      </c>
      <c r="AP399" s="407">
        <v>0</v>
      </c>
      <c r="AQ399" s="408">
        <v>0</v>
      </c>
      <c r="AR399" s="407">
        <v>0</v>
      </c>
      <c r="AT399" s="406">
        <v>0</v>
      </c>
      <c r="AU399" s="407">
        <v>0</v>
      </c>
      <c r="AV399" s="408">
        <v>0</v>
      </c>
      <c r="AW399" s="407">
        <v>0</v>
      </c>
      <c r="AX399" s="408">
        <v>0</v>
      </c>
      <c r="AY399" s="407">
        <v>0</v>
      </c>
      <c r="AZ399" s="408">
        <v>0</v>
      </c>
      <c r="BA399" s="407">
        <v>0</v>
      </c>
      <c r="BB399" s="408">
        <v>0</v>
      </c>
      <c r="BC399" s="407">
        <v>0</v>
      </c>
    </row>
    <row r="400" spans="1:55" x14ac:dyDescent="0.35">
      <c r="A400" s="385" cm="1">
        <f t="array" ref="A400">IFERROR(_xlfn.IFS(AND(F400="Renta Variable",O400=1),IFERROR(MATCH(B400,[1]RV_Det!C:C,0),"Rev"),AND(J400="Corporativa",O400=1,I400="EM"),IFERROR(MATCH(B400,[1]RF_Corps!B:B,0),"Rev"),AND(F400="Alternativos",O400=1),IFERROR(MATCH(B400,[1]Rep4!C:C,0),"Rev")),"")</f>
        <v>193</v>
      </c>
      <c r="B400" s="394" t="s">
        <v>1611</v>
      </c>
      <c r="C400" s="409" t="s">
        <v>1612</v>
      </c>
      <c r="D400" s="395" t="s">
        <v>1613</v>
      </c>
      <c r="E400" s="396" t="str">
        <f>IF(B400="","",INDEX([1]CatGlob!$S:$S,IFERROR(MATCH(MID(B400,7,1),[1]CatGlob!$R:$R,0),MATCH(MID(B400,1,2),[1]CatGlob!$R:$R,0))))</f>
        <v>DOL</v>
      </c>
      <c r="F400" s="397" t="s">
        <v>442</v>
      </c>
      <c r="G400" s="398" t="s">
        <v>610</v>
      </c>
      <c r="H400" s="399" t="s">
        <v>229</v>
      </c>
      <c r="I400" s="399" t="s">
        <v>358</v>
      </c>
      <c r="J400" s="399" t="s">
        <v>611</v>
      </c>
      <c r="K400" s="396" t="s">
        <v>307</v>
      </c>
      <c r="L400" s="400" t="str">
        <f>IF(ISERROR(MATCH(M400,M$10:M399,0)),M400,"")</f>
        <v/>
      </c>
      <c r="M400" s="401" t="str">
        <f>IF(B400="","",IF(ISERROR(MATCH(F400&amp;"_"&amp;G400&amp;"_"&amp;H400&amp;"_"&amp;I400&amp;"_"&amp;J400&amp;IF(K400="","","_"&amp;K400),[1]CatGlob!$B:$B,0)),F400&amp;"_"&amp;G400&amp;"_"&amp;H400&amp;"_"&amp;I400&amp;"_"&amp;J400&amp;IF(K400="","","_"&amp;K400),INDEX([1]CatGlob!$C:$C,MATCH(F400&amp;"_"&amp;G400&amp;"_"&amp;H400&amp;"_"&amp;I400&amp;"_"&amp;J400&amp;IF(K400="","","_"&amp;K400),[1]CatGlob!$B:$B,0))))</f>
        <v>HCD_INT_EM_CORP_HY</v>
      </c>
      <c r="N400" s="402" t="str">
        <f t="shared" si="15"/>
        <v>rev</v>
      </c>
      <c r="O400" s="402">
        <f t="shared" si="14"/>
        <v>1</v>
      </c>
      <c r="P400" s="401" t="str">
        <f>IF(LEN(B400)&gt;8,INDEX([1]CatGlob!$X:$X,MATCH(M400,[1]CatGlob!$W:$W,0)),"")</f>
        <v>EMC</v>
      </c>
      <c r="Q400" s="403" t="str">
        <f>INDEX([1]CatGlob!P:P,MATCH(M400,[1]CatGlob!O:O,0))</f>
        <v>RFIC</v>
      </c>
      <c r="R400" s="403" t="s">
        <v>601</v>
      </c>
      <c r="S400" s="403" t="s">
        <v>601</v>
      </c>
      <c r="T400" s="403" t="str">
        <f>INDEX([1]CatGlob!$D:$D,MATCH($M400,[1]CatGlob!$C:$C,0))</f>
        <v>RFI</v>
      </c>
      <c r="U400" s="403" t="s">
        <v>612</v>
      </c>
      <c r="V400" s="404" t="str">
        <f>INDEX([1]CatGlob!$F:$F,MATCH($M400,[1]CatGlob!$C:$C,0))</f>
        <v>RFI</v>
      </c>
      <c r="W400" s="405"/>
      <c r="X400" s="406">
        <v>3.3517534289187299E-4</v>
      </c>
      <c r="Y400" s="407">
        <v>1.06567435453897E-2</v>
      </c>
      <c r="Z400" s="408">
        <v>3.3517534289187299E-4</v>
      </c>
      <c r="AA400" s="407">
        <v>1.06567435453897E-2</v>
      </c>
      <c r="AB400" s="408">
        <v>3.3517534289187299E-4</v>
      </c>
      <c r="AC400" s="407">
        <v>1.06567435453897E-2</v>
      </c>
      <c r="AD400" s="408">
        <v>3.3517534289187299E-4</v>
      </c>
      <c r="AE400" s="407">
        <v>1.06567435453897E-2</v>
      </c>
      <c r="AF400" s="408">
        <v>3.3517534289187299E-4</v>
      </c>
      <c r="AG400" s="407">
        <v>1.06567435453897E-2</v>
      </c>
      <c r="AI400" s="406">
        <v>0</v>
      </c>
      <c r="AJ400" s="407">
        <v>0</v>
      </c>
      <c r="AK400" s="408">
        <v>0</v>
      </c>
      <c r="AL400" s="407">
        <v>0</v>
      </c>
      <c r="AM400" s="408">
        <v>0</v>
      </c>
      <c r="AN400" s="407">
        <v>0</v>
      </c>
      <c r="AO400" s="408">
        <v>0</v>
      </c>
      <c r="AP400" s="407">
        <v>0</v>
      </c>
      <c r="AQ400" s="408">
        <v>0</v>
      </c>
      <c r="AR400" s="407">
        <v>0</v>
      </c>
      <c r="AT400" s="406">
        <v>0</v>
      </c>
      <c r="AU400" s="407">
        <v>0</v>
      </c>
      <c r="AV400" s="408">
        <v>0</v>
      </c>
      <c r="AW400" s="407">
        <v>0</v>
      </c>
      <c r="AX400" s="408">
        <v>0</v>
      </c>
      <c r="AY400" s="407">
        <v>0</v>
      </c>
      <c r="AZ400" s="408">
        <v>0</v>
      </c>
      <c r="BA400" s="407">
        <v>0</v>
      </c>
      <c r="BB400" s="408">
        <v>0</v>
      </c>
      <c r="BC400" s="407">
        <v>0</v>
      </c>
    </row>
    <row r="401" spans="1:55" x14ac:dyDescent="0.35">
      <c r="A401" s="385" cm="1">
        <f t="array" ref="A401">IFERROR(_xlfn.IFS(AND(F401="Renta Variable",O401=1),IFERROR(MATCH(B401,[1]RV_Det!C:C,0),"Rev"),AND(J401="Corporativa",O401=1,I401="EM"),IFERROR(MATCH(B401,[1]RF_Corps!B:B,0),"Rev"),AND(F401="Alternativos",O401=1),IFERROR(MATCH(B401,[1]Rep4!C:C,0),"Rev")),"")</f>
        <v>189</v>
      </c>
      <c r="B401" s="394" t="s">
        <v>1614</v>
      </c>
      <c r="C401" s="409" t="s">
        <v>1615</v>
      </c>
      <c r="D401" s="395" t="s">
        <v>1613</v>
      </c>
      <c r="E401" s="396" t="str">
        <f>IF(B401="","",INDEX([1]CatGlob!$S:$S,IFERROR(MATCH(MID(B401,7,1),[1]CatGlob!$R:$R,0),MATCH(MID(B401,1,2),[1]CatGlob!$R:$R,0))))</f>
        <v>DOL</v>
      </c>
      <c r="F401" s="397" t="s">
        <v>442</v>
      </c>
      <c r="G401" s="398" t="s">
        <v>610</v>
      </c>
      <c r="H401" s="399" t="s">
        <v>229</v>
      </c>
      <c r="I401" s="399" t="s">
        <v>358</v>
      </c>
      <c r="J401" s="399" t="s">
        <v>611</v>
      </c>
      <c r="K401" s="396" t="s">
        <v>307</v>
      </c>
      <c r="L401" s="400" t="str">
        <f>IF(ISERROR(MATCH(M401,M$10:M400,0)),M401,"")</f>
        <v/>
      </c>
      <c r="M401" s="401" t="str">
        <f>IF(B401="","",IF(ISERROR(MATCH(F401&amp;"_"&amp;G401&amp;"_"&amp;H401&amp;"_"&amp;I401&amp;"_"&amp;J401&amp;IF(K401="","","_"&amp;K401),[1]CatGlob!$B:$B,0)),F401&amp;"_"&amp;G401&amp;"_"&amp;H401&amp;"_"&amp;I401&amp;"_"&amp;J401&amp;IF(K401="","","_"&amp;K401),INDEX([1]CatGlob!$C:$C,MATCH(F401&amp;"_"&amp;G401&amp;"_"&amp;H401&amp;"_"&amp;I401&amp;"_"&amp;J401&amp;IF(K401="","","_"&amp;K401),[1]CatGlob!$B:$B,0))))</f>
        <v>HCD_INT_EM_CORP_HY</v>
      </c>
      <c r="N401" s="402" t="str">
        <f t="shared" si="15"/>
        <v>rev</v>
      </c>
      <c r="O401" s="402">
        <f t="shared" si="14"/>
        <v>1</v>
      </c>
      <c r="P401" s="401" t="str">
        <f>IF(LEN(B401)&gt;8,INDEX([1]CatGlob!$X:$X,MATCH(M401,[1]CatGlob!$W:$W,0)),"")</f>
        <v>EMC</v>
      </c>
      <c r="Q401" s="403" t="str">
        <f>INDEX([1]CatGlob!P:P,MATCH(M401,[1]CatGlob!O:O,0))</f>
        <v>RFIC</v>
      </c>
      <c r="R401" s="403" t="s">
        <v>601</v>
      </c>
      <c r="S401" s="403" t="s">
        <v>601</v>
      </c>
      <c r="T401" s="403" t="str">
        <f>INDEX([1]CatGlob!$D:$D,MATCH($M401,[1]CatGlob!$C:$C,0))</f>
        <v>RFI</v>
      </c>
      <c r="U401" s="403" t="s">
        <v>612</v>
      </c>
      <c r="V401" s="404" t="str">
        <f>INDEX([1]CatGlob!$F:$F,MATCH($M401,[1]CatGlob!$C:$C,0))</f>
        <v>RFI</v>
      </c>
      <c r="W401" s="405"/>
      <c r="X401" s="406">
        <v>0</v>
      </c>
      <c r="Y401" s="407">
        <v>0</v>
      </c>
      <c r="Z401" s="408">
        <v>0</v>
      </c>
      <c r="AA401" s="407">
        <v>0</v>
      </c>
      <c r="AB401" s="408">
        <v>0</v>
      </c>
      <c r="AC401" s="407">
        <v>0</v>
      </c>
      <c r="AD401" s="408">
        <v>0</v>
      </c>
      <c r="AE401" s="407">
        <v>0</v>
      </c>
      <c r="AF401" s="408">
        <v>0</v>
      </c>
      <c r="AG401" s="407">
        <v>0</v>
      </c>
      <c r="AI401" s="406">
        <v>3.3256127709868698E-4</v>
      </c>
      <c r="AJ401" s="407">
        <v>-1.93784028601485E-3</v>
      </c>
      <c r="AK401" s="408">
        <v>3.3256127709868698E-4</v>
      </c>
      <c r="AL401" s="407">
        <v>-1.93784028601485E-3</v>
      </c>
      <c r="AM401" s="408">
        <v>3.3256127709868698E-4</v>
      </c>
      <c r="AN401" s="407">
        <v>-1.93784028601485E-3</v>
      </c>
      <c r="AO401" s="408">
        <v>3.3256127709868698E-4</v>
      </c>
      <c r="AP401" s="407">
        <v>-1.93784028601485E-3</v>
      </c>
      <c r="AQ401" s="408">
        <v>3.3256127709868698E-4</v>
      </c>
      <c r="AR401" s="407">
        <v>-1.93784028601485E-3</v>
      </c>
      <c r="AT401" s="406">
        <v>0</v>
      </c>
      <c r="AU401" s="407">
        <v>0</v>
      </c>
      <c r="AV401" s="408">
        <v>0</v>
      </c>
      <c r="AW401" s="407">
        <v>0</v>
      </c>
      <c r="AX401" s="408">
        <v>0</v>
      </c>
      <c r="AY401" s="407">
        <v>0</v>
      </c>
      <c r="AZ401" s="408">
        <v>0</v>
      </c>
      <c r="BA401" s="407">
        <v>0</v>
      </c>
      <c r="BB401" s="408">
        <v>0</v>
      </c>
      <c r="BC401" s="407">
        <v>0</v>
      </c>
    </row>
    <row r="402" spans="1:55" x14ac:dyDescent="0.35">
      <c r="A402" s="385" t="str" cm="1">
        <f t="array" ref="A402">IFERROR(_xlfn.IFS(AND(F402="Renta Variable",O402=1),IFERROR(MATCH(B402,[1]RV_Det!C:C,0),"Rev"),AND(J402="Corporativa",O402=1,I402="EM"),IFERROR(MATCH(B402,[1]RF_Corps!B:B,0),"Rev"),AND(F402="Alternativos",O402=1),IFERROR(MATCH(B402,[1]Rep4!C:C,0),"Rev")),"")</f>
        <v/>
      </c>
      <c r="B402" s="394" t="s">
        <v>1616</v>
      </c>
      <c r="C402" s="409" t="s">
        <v>1617</v>
      </c>
      <c r="D402" s="395" t="s">
        <v>1578</v>
      </c>
      <c r="E402" s="396" t="str">
        <f>IF(B402="","",INDEX([1]CatGlob!$S:$S,IFERROR(MATCH(MID(B402,7,1),[1]CatGlob!$R:$R,0),MATCH(MID(B402,1,2),[1]CatGlob!$R:$R,0))))</f>
        <v>DOL</v>
      </c>
      <c r="F402" s="397" t="s">
        <v>442</v>
      </c>
      <c r="G402" s="398" t="s">
        <v>610</v>
      </c>
      <c r="H402" s="399" t="s">
        <v>229</v>
      </c>
      <c r="I402" s="399" t="s">
        <v>358</v>
      </c>
      <c r="J402" s="399" t="s">
        <v>611</v>
      </c>
      <c r="K402" s="396" t="s">
        <v>307</v>
      </c>
      <c r="L402" s="400" t="str">
        <f>IF(ISERROR(MATCH(M402,M$10:M401,0)),M402,"")</f>
        <v/>
      </c>
      <c r="M402" s="401" t="str">
        <f>IF(B402="","",IF(ISERROR(MATCH(F402&amp;"_"&amp;G402&amp;"_"&amp;H402&amp;"_"&amp;I402&amp;"_"&amp;J402&amp;IF(K402="","","_"&amp;K402),[1]CatGlob!$B:$B,0)),F402&amp;"_"&amp;G402&amp;"_"&amp;H402&amp;"_"&amp;I402&amp;"_"&amp;J402&amp;IF(K402="","","_"&amp;K402),INDEX([1]CatGlob!$C:$C,MATCH(F402&amp;"_"&amp;G402&amp;"_"&amp;H402&amp;"_"&amp;I402&amp;"_"&amp;J402&amp;IF(K402="","","_"&amp;K402),[1]CatGlob!$B:$B,0))))</f>
        <v>HCD_INT_EM_CORP_HY</v>
      </c>
      <c r="N402" s="402" t="str">
        <f t="shared" si="15"/>
        <v/>
      </c>
      <c r="O402" s="402" t="str">
        <f t="shared" si="14"/>
        <v/>
      </c>
      <c r="P402" s="401" t="str">
        <f>IF(LEN(B402)&gt;8,INDEX([1]CatGlob!$X:$X,MATCH(M402,[1]CatGlob!$W:$W,0)),"")</f>
        <v>EMC</v>
      </c>
      <c r="Q402" s="403" t="str">
        <f>INDEX([1]CatGlob!P:P,MATCH(M402,[1]CatGlob!O:O,0))</f>
        <v>RFIC</v>
      </c>
      <c r="R402" s="403" t="s">
        <v>601</v>
      </c>
      <c r="S402" s="403" t="s">
        <v>601</v>
      </c>
      <c r="T402" s="403" t="str">
        <f>INDEX([1]CatGlob!$D:$D,MATCH($M402,[1]CatGlob!$C:$C,0))</f>
        <v>RFI</v>
      </c>
      <c r="U402" s="403" t="s">
        <v>1570</v>
      </c>
      <c r="V402" s="404" t="str">
        <f>INDEX([1]CatGlob!$F:$F,MATCH($M402,[1]CatGlob!$C:$C,0))</f>
        <v>RFI</v>
      </c>
      <c r="W402" s="405"/>
      <c r="X402" s="406">
        <v>0</v>
      </c>
      <c r="Y402" s="407">
        <v>0</v>
      </c>
      <c r="Z402" s="408">
        <v>0</v>
      </c>
      <c r="AA402" s="407">
        <v>0</v>
      </c>
      <c r="AB402" s="408">
        <v>0</v>
      </c>
      <c r="AC402" s="407">
        <v>0</v>
      </c>
      <c r="AD402" s="408">
        <v>0</v>
      </c>
      <c r="AE402" s="407">
        <v>0</v>
      </c>
      <c r="AF402" s="408">
        <v>0</v>
      </c>
      <c r="AG402" s="407">
        <v>0</v>
      </c>
      <c r="AI402" s="406">
        <v>0</v>
      </c>
      <c r="AJ402" s="407">
        <v>0</v>
      </c>
      <c r="AK402" s="408">
        <v>0</v>
      </c>
      <c r="AL402" s="407">
        <v>0</v>
      </c>
      <c r="AM402" s="408">
        <v>0</v>
      </c>
      <c r="AN402" s="407">
        <v>0</v>
      </c>
      <c r="AO402" s="408">
        <v>0</v>
      </c>
      <c r="AP402" s="407">
        <v>0</v>
      </c>
      <c r="AQ402" s="408">
        <v>0</v>
      </c>
      <c r="AR402" s="407">
        <v>0</v>
      </c>
      <c r="AT402" s="406">
        <v>0</v>
      </c>
      <c r="AU402" s="407">
        <v>0</v>
      </c>
      <c r="AV402" s="408">
        <v>0</v>
      </c>
      <c r="AW402" s="407">
        <v>0</v>
      </c>
      <c r="AX402" s="408">
        <v>0</v>
      </c>
      <c r="AY402" s="407">
        <v>0</v>
      </c>
      <c r="AZ402" s="408">
        <v>0</v>
      </c>
      <c r="BA402" s="407">
        <v>0</v>
      </c>
      <c r="BB402" s="408">
        <v>0</v>
      </c>
      <c r="BC402" s="407">
        <v>0</v>
      </c>
    </row>
    <row r="403" spans="1:55" x14ac:dyDescent="0.35">
      <c r="A403" s="385" cm="1">
        <f t="array" ref="A403">IFERROR(_xlfn.IFS(AND(F403="Renta Variable",O403=1),IFERROR(MATCH(B403,[1]RV_Det!C:C,0),"Rev"),AND(J403="Corporativa",O403=1,I403="EM"),IFERROR(MATCH(B403,[1]RF_Corps!B:B,0),"Rev"),AND(F403="Alternativos",O403=1),IFERROR(MATCH(B403,[1]Rep4!C:C,0),"Rev")),"")</f>
        <v>190</v>
      </c>
      <c r="B403" s="394" t="s">
        <v>1618</v>
      </c>
      <c r="C403" s="409" t="s">
        <v>1619</v>
      </c>
      <c r="D403" s="395" t="s">
        <v>1613</v>
      </c>
      <c r="E403" s="396" t="str">
        <f>IF(B403="","",INDEX([1]CatGlob!$S:$S,IFERROR(MATCH(MID(B403,7,1),[1]CatGlob!$R:$R,0),MATCH(MID(B403,1,2),[1]CatGlob!$R:$R,0))))</f>
        <v>DOL</v>
      </c>
      <c r="F403" s="397" t="s">
        <v>442</v>
      </c>
      <c r="G403" s="398" t="s">
        <v>610</v>
      </c>
      <c r="H403" s="399" t="s">
        <v>229</v>
      </c>
      <c r="I403" s="399" t="s">
        <v>358</v>
      </c>
      <c r="J403" s="399" t="s">
        <v>611</v>
      </c>
      <c r="K403" s="396" t="s">
        <v>307</v>
      </c>
      <c r="L403" s="400" t="str">
        <f>IF(ISERROR(MATCH(M403,M$10:M402,0)),M403,"")</f>
        <v/>
      </c>
      <c r="M403" s="401" t="str">
        <f>IF(B403="","",IF(ISERROR(MATCH(F403&amp;"_"&amp;G403&amp;"_"&amp;H403&amp;"_"&amp;I403&amp;"_"&amp;J403&amp;IF(K403="","","_"&amp;K403),[1]CatGlob!$B:$B,0)),F403&amp;"_"&amp;G403&amp;"_"&amp;H403&amp;"_"&amp;I403&amp;"_"&amp;J403&amp;IF(K403="","","_"&amp;K403),INDEX([1]CatGlob!$C:$C,MATCH(F403&amp;"_"&amp;G403&amp;"_"&amp;H403&amp;"_"&amp;I403&amp;"_"&amp;J403&amp;IF(K403="","","_"&amp;K403),[1]CatGlob!$B:$B,0))))</f>
        <v>HCD_INT_EM_CORP_HY</v>
      </c>
      <c r="N403" s="402" t="str">
        <f t="shared" si="15"/>
        <v>rev</v>
      </c>
      <c r="O403" s="402">
        <f t="shared" si="14"/>
        <v>1</v>
      </c>
      <c r="P403" s="401" t="str">
        <f>IF(LEN(B403)&gt;8,INDEX([1]CatGlob!$X:$X,MATCH(M403,[1]CatGlob!$W:$W,0)),"")</f>
        <v>EMC</v>
      </c>
      <c r="Q403" s="403" t="str">
        <f>INDEX([1]CatGlob!P:P,MATCH(M403,[1]CatGlob!O:O,0))</f>
        <v>RFIC</v>
      </c>
      <c r="R403" s="403" t="s">
        <v>601</v>
      </c>
      <c r="S403" s="403" t="s">
        <v>601</v>
      </c>
      <c r="T403" s="403" t="str">
        <f>INDEX([1]CatGlob!$D:$D,MATCH($M403,[1]CatGlob!$C:$C,0))</f>
        <v>RFI</v>
      </c>
      <c r="U403" s="403" t="s">
        <v>612</v>
      </c>
      <c r="V403" s="404" t="str">
        <f>INDEX([1]CatGlob!$F:$F,MATCH($M403,[1]CatGlob!$C:$C,0))</f>
        <v>RFI</v>
      </c>
      <c r="W403" s="405"/>
      <c r="X403" s="406">
        <v>2.1833486252809601E-3</v>
      </c>
      <c r="Y403" s="407">
        <v>0.102087339877155</v>
      </c>
      <c r="Z403" s="408">
        <v>2.1833486252809601E-3</v>
      </c>
      <c r="AA403" s="407">
        <v>0.102087339877155</v>
      </c>
      <c r="AB403" s="408">
        <v>2.1832128541751398E-3</v>
      </c>
      <c r="AC403" s="407">
        <v>0.10208099159525499</v>
      </c>
      <c r="AD403" s="408">
        <v>2.1833486252809601E-3</v>
      </c>
      <c r="AE403" s="407">
        <v>0.102087339877155</v>
      </c>
      <c r="AF403" s="408">
        <v>2.1832796631974399E-3</v>
      </c>
      <c r="AG403" s="407">
        <v>0.102084115400607</v>
      </c>
      <c r="AI403" s="406">
        <v>8.0178456885141101E-4</v>
      </c>
      <c r="AJ403" s="407">
        <v>3.7489227711073901E-2</v>
      </c>
      <c r="AK403" s="408">
        <v>8.0178456885141101E-4</v>
      </c>
      <c r="AL403" s="407">
        <v>3.7489227711073901E-2</v>
      </c>
      <c r="AM403" s="408">
        <v>3.7129959834891898E-4</v>
      </c>
      <c r="AN403" s="407">
        <v>1.7360941744204401E-2</v>
      </c>
      <c r="AO403" s="408">
        <v>5.9799472205636904E-4</v>
      </c>
      <c r="AP403" s="407">
        <v>2.7960578410368701E-2</v>
      </c>
      <c r="AQ403" s="408">
        <v>5.5607739520618601E-4</v>
      </c>
      <c r="AR403" s="407">
        <v>2.6000640201523099E-2</v>
      </c>
      <c r="AT403" s="406">
        <v>0</v>
      </c>
      <c r="AU403" s="407">
        <v>0</v>
      </c>
      <c r="AV403" s="408">
        <v>0</v>
      </c>
      <c r="AW403" s="407">
        <v>0</v>
      </c>
      <c r="AX403" s="408">
        <v>0</v>
      </c>
      <c r="AY403" s="407">
        <v>0</v>
      </c>
      <c r="AZ403" s="408">
        <v>0</v>
      </c>
      <c r="BA403" s="407">
        <v>0</v>
      </c>
      <c r="BB403" s="408">
        <v>0</v>
      </c>
      <c r="BC403" s="407">
        <v>0</v>
      </c>
    </row>
    <row r="404" spans="1:55" x14ac:dyDescent="0.35">
      <c r="A404" s="385" t="str" cm="1">
        <f t="array" ref="A404">IFERROR(_xlfn.IFS(AND(F404="Renta Variable",O404=1),IFERROR(MATCH(B404,[1]RV_Det!C:C,0),"Rev"),AND(J404="Corporativa",O404=1,I404="EM"),IFERROR(MATCH(B404,[1]RF_Corps!B:B,0),"Rev"),AND(F404="Alternativos",O404=1),IFERROR(MATCH(B404,[1]Rep4!C:C,0),"Rev")),"")</f>
        <v/>
      </c>
      <c r="B404" s="394" t="s">
        <v>1620</v>
      </c>
      <c r="C404" s="409" t="s">
        <v>1621</v>
      </c>
      <c r="D404" s="395" t="s">
        <v>1578</v>
      </c>
      <c r="E404" s="396" t="str">
        <f>IF(B404="","",INDEX([1]CatGlob!$S:$S,IFERROR(MATCH(MID(B404,7,1),[1]CatGlob!$R:$R,0),MATCH(MID(B404,1,2),[1]CatGlob!$R:$R,0))))</f>
        <v>DOL</v>
      </c>
      <c r="F404" s="397" t="s">
        <v>442</v>
      </c>
      <c r="G404" s="398" t="s">
        <v>610</v>
      </c>
      <c r="H404" s="399" t="s">
        <v>229</v>
      </c>
      <c r="I404" s="399" t="s">
        <v>358</v>
      </c>
      <c r="J404" s="399" t="s">
        <v>611</v>
      </c>
      <c r="K404" s="396" t="s">
        <v>307</v>
      </c>
      <c r="L404" s="400" t="str">
        <f>IF(ISERROR(MATCH(M404,M$10:M403,0)),M404,"")</f>
        <v/>
      </c>
      <c r="M404" s="401" t="str">
        <f>IF(B404="","",IF(ISERROR(MATCH(F404&amp;"_"&amp;G404&amp;"_"&amp;H404&amp;"_"&amp;I404&amp;"_"&amp;J404&amp;IF(K404="","","_"&amp;K404),[1]CatGlob!$B:$B,0)),F404&amp;"_"&amp;G404&amp;"_"&amp;H404&amp;"_"&amp;I404&amp;"_"&amp;J404&amp;IF(K404="","","_"&amp;K404),INDEX([1]CatGlob!$C:$C,MATCH(F404&amp;"_"&amp;G404&amp;"_"&amp;H404&amp;"_"&amp;I404&amp;"_"&amp;J404&amp;IF(K404="","","_"&amp;K404),[1]CatGlob!$B:$B,0))))</f>
        <v>HCD_INT_EM_CORP_HY</v>
      </c>
      <c r="N404" s="402" t="str">
        <f t="shared" si="15"/>
        <v/>
      </c>
      <c r="O404" s="402" t="str">
        <f t="shared" si="14"/>
        <v/>
      </c>
      <c r="P404" s="401" t="str">
        <f>IF(LEN(B404)&gt;8,INDEX([1]CatGlob!$X:$X,MATCH(M404,[1]CatGlob!$W:$W,0)),"")</f>
        <v>EMC</v>
      </c>
      <c r="Q404" s="403" t="str">
        <f>INDEX([1]CatGlob!P:P,MATCH(M404,[1]CatGlob!O:O,0))</f>
        <v>RFIC</v>
      </c>
      <c r="R404" s="403" t="s">
        <v>601</v>
      </c>
      <c r="S404" s="403" t="s">
        <v>601</v>
      </c>
      <c r="T404" s="403" t="str">
        <f>INDEX([1]CatGlob!$D:$D,MATCH($M404,[1]CatGlob!$C:$C,0))</f>
        <v>RFI</v>
      </c>
      <c r="U404" s="403" t="s">
        <v>1570</v>
      </c>
      <c r="V404" s="404" t="str">
        <f>INDEX([1]CatGlob!$F:$F,MATCH($M404,[1]CatGlob!$C:$C,0))</f>
        <v>RFI</v>
      </c>
      <c r="W404" s="405"/>
      <c r="X404" s="406">
        <v>0</v>
      </c>
      <c r="Y404" s="407">
        <v>0</v>
      </c>
      <c r="Z404" s="408">
        <v>0</v>
      </c>
      <c r="AA404" s="407">
        <v>0</v>
      </c>
      <c r="AB404" s="408">
        <v>0</v>
      </c>
      <c r="AC404" s="407">
        <v>0</v>
      </c>
      <c r="AD404" s="408">
        <v>0</v>
      </c>
      <c r="AE404" s="407">
        <v>0</v>
      </c>
      <c r="AF404" s="408">
        <v>0</v>
      </c>
      <c r="AG404" s="407">
        <v>0</v>
      </c>
      <c r="AI404" s="406">
        <v>0</v>
      </c>
      <c r="AJ404" s="407">
        <v>0</v>
      </c>
      <c r="AK404" s="408">
        <v>0</v>
      </c>
      <c r="AL404" s="407">
        <v>0</v>
      </c>
      <c r="AM404" s="408">
        <v>0</v>
      </c>
      <c r="AN404" s="407">
        <v>0</v>
      </c>
      <c r="AO404" s="408">
        <v>0</v>
      </c>
      <c r="AP404" s="407">
        <v>0</v>
      </c>
      <c r="AQ404" s="408">
        <v>0</v>
      </c>
      <c r="AR404" s="407">
        <v>0</v>
      </c>
      <c r="AT404" s="406">
        <v>0</v>
      </c>
      <c r="AU404" s="407">
        <v>0</v>
      </c>
      <c r="AV404" s="408">
        <v>0</v>
      </c>
      <c r="AW404" s="407">
        <v>0</v>
      </c>
      <c r="AX404" s="408">
        <v>0</v>
      </c>
      <c r="AY404" s="407">
        <v>0</v>
      </c>
      <c r="AZ404" s="408">
        <v>0</v>
      </c>
      <c r="BA404" s="407">
        <v>0</v>
      </c>
      <c r="BB404" s="408">
        <v>0</v>
      </c>
      <c r="BC404" s="407">
        <v>0</v>
      </c>
    </row>
    <row r="405" spans="1:55" x14ac:dyDescent="0.35">
      <c r="A405" s="385" t="str" cm="1">
        <f t="array" ref="A405">IFERROR(_xlfn.IFS(AND(F405="Renta Variable",O405=1),IFERROR(MATCH(B405,[1]RV_Det!C:C,0),"Rev"),AND(J405="Corporativa",O405=1,I405="EM"),IFERROR(MATCH(B405,[1]RF_Corps!B:B,0),"Rev"),AND(F405="Alternativos",O405=1),IFERROR(MATCH(B405,[1]Rep4!C:C,0),"Rev")),"")</f>
        <v/>
      </c>
      <c r="B405" s="394" t="s">
        <v>1622</v>
      </c>
      <c r="C405" s="409" t="s">
        <v>1623</v>
      </c>
      <c r="D405" s="395" t="s">
        <v>1578</v>
      </c>
      <c r="E405" s="396" t="str">
        <f>IF(B405="","",INDEX([1]CatGlob!$S:$S,IFERROR(MATCH(MID(B405,7,1),[1]CatGlob!$R:$R,0),MATCH(MID(B405,1,2),[1]CatGlob!$R:$R,0))))</f>
        <v>DOL</v>
      </c>
      <c r="F405" s="397" t="s">
        <v>442</v>
      </c>
      <c r="G405" s="398" t="s">
        <v>610</v>
      </c>
      <c r="H405" s="399" t="s">
        <v>229</v>
      </c>
      <c r="I405" s="399" t="s">
        <v>358</v>
      </c>
      <c r="J405" s="399" t="s">
        <v>611</v>
      </c>
      <c r="K405" s="396" t="s">
        <v>307</v>
      </c>
      <c r="L405" s="400" t="str">
        <f>IF(ISERROR(MATCH(M405,M$10:M404,0)),M405,"")</f>
        <v/>
      </c>
      <c r="M405" s="401" t="str">
        <f>IF(B405="","",IF(ISERROR(MATCH(F405&amp;"_"&amp;G405&amp;"_"&amp;H405&amp;"_"&amp;I405&amp;"_"&amp;J405&amp;IF(K405="","","_"&amp;K405),[1]CatGlob!$B:$B,0)),F405&amp;"_"&amp;G405&amp;"_"&amp;H405&amp;"_"&amp;I405&amp;"_"&amp;J405&amp;IF(K405="","","_"&amp;K405),INDEX([1]CatGlob!$C:$C,MATCH(F405&amp;"_"&amp;G405&amp;"_"&amp;H405&amp;"_"&amp;I405&amp;"_"&amp;J405&amp;IF(K405="","","_"&amp;K405),[1]CatGlob!$B:$B,0))))</f>
        <v>HCD_INT_EM_CORP_HY</v>
      </c>
      <c r="N405" s="402" t="str">
        <f t="shared" si="15"/>
        <v/>
      </c>
      <c r="O405" s="402" t="str">
        <f t="shared" si="14"/>
        <v/>
      </c>
      <c r="P405" s="401" t="str">
        <f>IF(LEN(B405)&gt;8,INDEX([1]CatGlob!$X:$X,MATCH(M405,[1]CatGlob!$W:$W,0)),"")</f>
        <v>EMC</v>
      </c>
      <c r="Q405" s="403" t="str">
        <f>INDEX([1]CatGlob!P:P,MATCH(M405,[1]CatGlob!O:O,0))</f>
        <v>RFIC</v>
      </c>
      <c r="R405" s="403" t="s">
        <v>601</v>
      </c>
      <c r="S405" s="403" t="s">
        <v>601</v>
      </c>
      <c r="T405" s="403" t="str">
        <f>INDEX([1]CatGlob!$D:$D,MATCH($M405,[1]CatGlob!$C:$C,0))</f>
        <v>RFI</v>
      </c>
      <c r="U405" s="403" t="s">
        <v>1570</v>
      </c>
      <c r="V405" s="404" t="str">
        <f>INDEX([1]CatGlob!$F:$F,MATCH($M405,[1]CatGlob!$C:$C,0))</f>
        <v>RFI</v>
      </c>
      <c r="W405" s="405"/>
      <c r="X405" s="406">
        <v>0</v>
      </c>
      <c r="Y405" s="407">
        <v>0</v>
      </c>
      <c r="Z405" s="408">
        <v>0</v>
      </c>
      <c r="AA405" s="407">
        <v>0</v>
      </c>
      <c r="AB405" s="408">
        <v>0</v>
      </c>
      <c r="AC405" s="407">
        <v>0</v>
      </c>
      <c r="AD405" s="408">
        <v>0</v>
      </c>
      <c r="AE405" s="407">
        <v>0</v>
      </c>
      <c r="AF405" s="408">
        <v>0</v>
      </c>
      <c r="AG405" s="407">
        <v>0</v>
      </c>
      <c r="AI405" s="406">
        <v>0</v>
      </c>
      <c r="AJ405" s="407">
        <v>0</v>
      </c>
      <c r="AK405" s="408">
        <v>0</v>
      </c>
      <c r="AL405" s="407">
        <v>0</v>
      </c>
      <c r="AM405" s="408">
        <v>0</v>
      </c>
      <c r="AN405" s="407">
        <v>0</v>
      </c>
      <c r="AO405" s="408">
        <v>0</v>
      </c>
      <c r="AP405" s="407">
        <v>0</v>
      </c>
      <c r="AQ405" s="408">
        <v>0</v>
      </c>
      <c r="AR405" s="407">
        <v>0</v>
      </c>
      <c r="AT405" s="406">
        <v>0</v>
      </c>
      <c r="AU405" s="407">
        <v>0</v>
      </c>
      <c r="AV405" s="408">
        <v>0</v>
      </c>
      <c r="AW405" s="407">
        <v>0</v>
      </c>
      <c r="AX405" s="408">
        <v>0</v>
      </c>
      <c r="AY405" s="407">
        <v>0</v>
      </c>
      <c r="AZ405" s="408">
        <v>0</v>
      </c>
      <c r="BA405" s="407">
        <v>0</v>
      </c>
      <c r="BB405" s="408">
        <v>0</v>
      </c>
      <c r="BC405" s="407">
        <v>0</v>
      </c>
    </row>
    <row r="406" spans="1:55" x14ac:dyDescent="0.35">
      <c r="A406" s="385" t="str" cm="1">
        <f t="array" ref="A406">IFERROR(_xlfn.IFS(AND(F406="Renta Variable",O406=1),IFERROR(MATCH(B406,[1]RV_Det!C:C,0),"Rev"),AND(J406="Corporativa",O406=1,I406="EM"),IFERROR(MATCH(B406,[1]RF_Corps!B:B,0),"Rev"),AND(F406="Alternativos",O406=1),IFERROR(MATCH(B406,[1]Rep4!C:C,0),"Rev")),"")</f>
        <v/>
      </c>
      <c r="B406" s="394" t="s">
        <v>1624</v>
      </c>
      <c r="C406" s="409" t="s">
        <v>1625</v>
      </c>
      <c r="D406" s="395" t="s">
        <v>1578</v>
      </c>
      <c r="E406" s="396" t="str">
        <f>IF(B406="","",INDEX([1]CatGlob!$S:$S,IFERROR(MATCH(MID(B406,7,1),[1]CatGlob!$R:$R,0),MATCH(MID(B406,1,2),[1]CatGlob!$R:$R,0))))</f>
        <v>DOL</v>
      </c>
      <c r="F406" s="397" t="s">
        <v>442</v>
      </c>
      <c r="G406" s="398" t="s">
        <v>610</v>
      </c>
      <c r="H406" s="399" t="s">
        <v>229</v>
      </c>
      <c r="I406" s="399" t="s">
        <v>358</v>
      </c>
      <c r="J406" s="399" t="s">
        <v>611</v>
      </c>
      <c r="K406" s="396" t="s">
        <v>307</v>
      </c>
      <c r="L406" s="400" t="str">
        <f>IF(ISERROR(MATCH(M406,M$10:M405,0)),M406,"")</f>
        <v/>
      </c>
      <c r="M406" s="401" t="str">
        <f>IF(B406="","",IF(ISERROR(MATCH(F406&amp;"_"&amp;G406&amp;"_"&amp;H406&amp;"_"&amp;I406&amp;"_"&amp;J406&amp;IF(K406="","","_"&amp;K406),[1]CatGlob!$B:$B,0)),F406&amp;"_"&amp;G406&amp;"_"&amp;H406&amp;"_"&amp;I406&amp;"_"&amp;J406&amp;IF(K406="","","_"&amp;K406),INDEX([1]CatGlob!$C:$C,MATCH(F406&amp;"_"&amp;G406&amp;"_"&amp;H406&amp;"_"&amp;I406&amp;"_"&amp;J406&amp;IF(K406="","","_"&amp;K406),[1]CatGlob!$B:$B,0))))</f>
        <v>HCD_INT_EM_CORP_HY</v>
      </c>
      <c r="N406" s="402" t="str">
        <f t="shared" si="15"/>
        <v/>
      </c>
      <c r="O406" s="402" t="str">
        <f t="shared" si="14"/>
        <v/>
      </c>
      <c r="P406" s="401" t="str">
        <f>IF(LEN(B406)&gt;8,INDEX([1]CatGlob!$X:$X,MATCH(M406,[1]CatGlob!$W:$W,0)),"")</f>
        <v>EMC</v>
      </c>
      <c r="Q406" s="403" t="str">
        <f>INDEX([1]CatGlob!P:P,MATCH(M406,[1]CatGlob!O:O,0))</f>
        <v>RFIC</v>
      </c>
      <c r="R406" s="403" t="s">
        <v>601</v>
      </c>
      <c r="S406" s="403" t="s">
        <v>601</v>
      </c>
      <c r="T406" s="403" t="str">
        <f>INDEX([1]CatGlob!$D:$D,MATCH($M406,[1]CatGlob!$C:$C,0))</f>
        <v>RFI</v>
      </c>
      <c r="U406" s="403" t="s">
        <v>1570</v>
      </c>
      <c r="V406" s="404" t="str">
        <f>INDEX([1]CatGlob!$F:$F,MATCH($M406,[1]CatGlob!$C:$C,0))</f>
        <v>RFI</v>
      </c>
      <c r="W406" s="405"/>
      <c r="X406" s="406">
        <v>0</v>
      </c>
      <c r="Y406" s="407">
        <v>0</v>
      </c>
      <c r="Z406" s="408">
        <v>0</v>
      </c>
      <c r="AA406" s="407">
        <v>0</v>
      </c>
      <c r="AB406" s="408">
        <v>0</v>
      </c>
      <c r="AC406" s="407">
        <v>0</v>
      </c>
      <c r="AD406" s="408">
        <v>0</v>
      </c>
      <c r="AE406" s="407">
        <v>0</v>
      </c>
      <c r="AF406" s="408">
        <v>0</v>
      </c>
      <c r="AG406" s="407">
        <v>0</v>
      </c>
      <c r="AI406" s="406">
        <v>0</v>
      </c>
      <c r="AJ406" s="407">
        <v>0</v>
      </c>
      <c r="AK406" s="408">
        <v>0</v>
      </c>
      <c r="AL406" s="407">
        <v>0</v>
      </c>
      <c r="AM406" s="408">
        <v>0</v>
      </c>
      <c r="AN406" s="407">
        <v>0</v>
      </c>
      <c r="AO406" s="408">
        <v>0</v>
      </c>
      <c r="AP406" s="407">
        <v>0</v>
      </c>
      <c r="AQ406" s="408">
        <v>0</v>
      </c>
      <c r="AR406" s="407">
        <v>0</v>
      </c>
      <c r="AT406" s="406">
        <v>0</v>
      </c>
      <c r="AU406" s="407">
        <v>0</v>
      </c>
      <c r="AV406" s="408">
        <v>0</v>
      </c>
      <c r="AW406" s="407">
        <v>0</v>
      </c>
      <c r="AX406" s="408">
        <v>0</v>
      </c>
      <c r="AY406" s="407">
        <v>0</v>
      </c>
      <c r="AZ406" s="408">
        <v>0</v>
      </c>
      <c r="BA406" s="407">
        <v>0</v>
      </c>
      <c r="BB406" s="408">
        <v>0</v>
      </c>
      <c r="BC406" s="407">
        <v>0</v>
      </c>
    </row>
    <row r="407" spans="1:55" x14ac:dyDescent="0.35">
      <c r="A407" s="385" cm="1">
        <f t="array" ref="A407">IFERROR(_xlfn.IFS(AND(F407="Renta Variable",O407=1),IFERROR(MATCH(B407,[1]RV_Det!C:C,0),"Rev"),AND(J407="Corporativa",O407=1,I407="EM"),IFERROR(MATCH(B407,[1]RF_Corps!B:B,0),"Rev"),AND(F407="Alternativos",O407=1),IFERROR(MATCH(B407,[1]Rep4!C:C,0),"Rev")),"")</f>
        <v>205</v>
      </c>
      <c r="B407" s="394" t="s">
        <v>1626</v>
      </c>
      <c r="C407" s="409" t="s">
        <v>1627</v>
      </c>
      <c r="D407" s="395" t="s">
        <v>1578</v>
      </c>
      <c r="E407" s="396" t="str">
        <f>IF(B407="","",INDEX([1]CatGlob!$S:$S,IFERROR(MATCH(MID(B407,7,1),[1]CatGlob!$R:$R,0),MATCH(MID(B407,1,2),[1]CatGlob!$R:$R,0))))</f>
        <v>DOL</v>
      </c>
      <c r="F407" s="397" t="s">
        <v>442</v>
      </c>
      <c r="G407" s="398" t="s">
        <v>610</v>
      </c>
      <c r="H407" s="399" t="s">
        <v>229</v>
      </c>
      <c r="I407" s="399" t="s">
        <v>358</v>
      </c>
      <c r="J407" s="399" t="s">
        <v>611</v>
      </c>
      <c r="K407" s="396" t="s">
        <v>307</v>
      </c>
      <c r="L407" s="400" t="str">
        <f>IF(ISERROR(MATCH(M407,M$10:M406,0)),M407,"")</f>
        <v/>
      </c>
      <c r="M407" s="401" t="str">
        <f>IF(B407="","",IF(ISERROR(MATCH(F407&amp;"_"&amp;G407&amp;"_"&amp;H407&amp;"_"&amp;I407&amp;"_"&amp;J407&amp;IF(K407="","","_"&amp;K407),[1]CatGlob!$B:$B,0)),F407&amp;"_"&amp;G407&amp;"_"&amp;H407&amp;"_"&amp;I407&amp;"_"&amp;J407&amp;IF(K407="","","_"&amp;K407),INDEX([1]CatGlob!$C:$C,MATCH(F407&amp;"_"&amp;G407&amp;"_"&amp;H407&amp;"_"&amp;I407&amp;"_"&amp;J407&amp;IF(K407="","","_"&amp;K407),[1]CatGlob!$B:$B,0))))</f>
        <v>HCD_INT_EM_CORP_HY</v>
      </c>
      <c r="N407" s="402" t="str">
        <f t="shared" si="15"/>
        <v>rev</v>
      </c>
      <c r="O407" s="402">
        <f t="shared" si="14"/>
        <v>1</v>
      </c>
      <c r="P407" s="401" t="str">
        <f>IF(LEN(B407)&gt;8,INDEX([1]CatGlob!$X:$X,MATCH(M407,[1]CatGlob!$W:$W,0)),"")</f>
        <v>EMC</v>
      </c>
      <c r="Q407" s="403" t="str">
        <f>INDEX([1]CatGlob!P:P,MATCH(M407,[1]CatGlob!O:O,0))</f>
        <v>RFIC</v>
      </c>
      <c r="R407" s="403" t="s">
        <v>601</v>
      </c>
      <c r="S407" s="403" t="s">
        <v>601</v>
      </c>
      <c r="T407" s="403" t="str">
        <f>INDEX([1]CatGlob!$D:$D,MATCH($M407,[1]CatGlob!$C:$C,0))</f>
        <v>RFI</v>
      </c>
      <c r="U407" s="403" t="s">
        <v>1570</v>
      </c>
      <c r="V407" s="404" t="str">
        <f>INDEX([1]CatGlob!$F:$F,MATCH($M407,[1]CatGlob!$C:$C,0))</f>
        <v>RFI</v>
      </c>
      <c r="W407" s="405"/>
      <c r="X407" s="406">
        <v>0</v>
      </c>
      <c r="Y407" s="407">
        <v>0</v>
      </c>
      <c r="Z407" s="408">
        <v>0</v>
      </c>
      <c r="AA407" s="407">
        <v>0</v>
      </c>
      <c r="AB407" s="408">
        <v>-6.3627939892043203E-3</v>
      </c>
      <c r="AC407" s="407">
        <v>-0.194058645996975</v>
      </c>
      <c r="AD407" s="408">
        <v>0</v>
      </c>
      <c r="AE407" s="407">
        <v>0</v>
      </c>
      <c r="AF407" s="408">
        <v>-3.2318476592774902E-3</v>
      </c>
      <c r="AG407" s="407">
        <v>-9.8568016172139394E-2</v>
      </c>
      <c r="AI407" s="406">
        <v>1.9705092317758698E-3</v>
      </c>
      <c r="AJ407" s="407">
        <v>6.0098496681426597E-2</v>
      </c>
      <c r="AK407" s="408">
        <v>1.9705092317758698E-3</v>
      </c>
      <c r="AL407" s="407">
        <v>6.0098496681426597E-2</v>
      </c>
      <c r="AM407" s="408">
        <v>-2.5942668800869998E-3</v>
      </c>
      <c r="AN407" s="407">
        <v>-7.9122460817648801E-2</v>
      </c>
      <c r="AO407" s="408">
        <v>1.9705092317758698E-3</v>
      </c>
      <c r="AP407" s="407">
        <v>6.0098496681426597E-2</v>
      </c>
      <c r="AQ407" s="408">
        <v>-5.8153410573704297E-5</v>
      </c>
      <c r="AR407" s="407">
        <v>-1.77361896878704E-3</v>
      </c>
      <c r="AT407" s="406">
        <v>0</v>
      </c>
      <c r="AU407" s="407">
        <v>0</v>
      </c>
      <c r="AV407" s="408">
        <v>0</v>
      </c>
      <c r="AW407" s="407">
        <v>0</v>
      </c>
      <c r="AX407" s="408">
        <v>0</v>
      </c>
      <c r="AY407" s="407">
        <v>0</v>
      </c>
      <c r="AZ407" s="408">
        <v>0</v>
      </c>
      <c r="BA407" s="407">
        <v>0</v>
      </c>
      <c r="BB407" s="408">
        <v>0</v>
      </c>
      <c r="BC407" s="407">
        <v>0</v>
      </c>
    </row>
    <row r="408" spans="1:55" x14ac:dyDescent="0.35">
      <c r="A408" s="385" t="str" cm="1">
        <f t="array" ref="A408">IFERROR(_xlfn.IFS(AND(F408="Renta Variable",O408=1),IFERROR(MATCH(B408,[1]RV_Det!C:C,0),"Rev"),AND(J408="Corporativa",O408=1,I408="EM"),IFERROR(MATCH(B408,[1]RF_Corps!B:B,0),"Rev"),AND(F408="Alternativos",O408=1),IFERROR(MATCH(B408,[1]Rep4!C:C,0),"Rev")),"")</f>
        <v/>
      </c>
      <c r="B408" s="394" t="s">
        <v>1628</v>
      </c>
      <c r="C408" s="409" t="s">
        <v>1608</v>
      </c>
      <c r="D408" s="395" t="s">
        <v>1578</v>
      </c>
      <c r="E408" s="396" t="str">
        <f>IF(B408="","",INDEX([1]CatGlob!$S:$S,IFERROR(MATCH(MID(B408,7,1),[1]CatGlob!$R:$R,0),MATCH(MID(B408,1,2),[1]CatGlob!$R:$R,0))))</f>
        <v>DOL</v>
      </c>
      <c r="F408" s="397" t="s">
        <v>442</v>
      </c>
      <c r="G408" s="398" t="s">
        <v>610</v>
      </c>
      <c r="H408" s="399" t="s">
        <v>229</v>
      </c>
      <c r="I408" s="399" t="s">
        <v>358</v>
      </c>
      <c r="J408" s="399" t="s">
        <v>611</v>
      </c>
      <c r="K408" s="396" t="s">
        <v>307</v>
      </c>
      <c r="L408" s="400" t="str">
        <f>IF(ISERROR(MATCH(M408,M$10:M407,0)),M408,"")</f>
        <v/>
      </c>
      <c r="M408" s="401" t="str">
        <f>IF(B408="","",IF(ISERROR(MATCH(F408&amp;"_"&amp;G408&amp;"_"&amp;H408&amp;"_"&amp;I408&amp;"_"&amp;J408&amp;IF(K408="","","_"&amp;K408),[1]CatGlob!$B:$B,0)),F408&amp;"_"&amp;G408&amp;"_"&amp;H408&amp;"_"&amp;I408&amp;"_"&amp;J408&amp;IF(K408="","","_"&amp;K408),INDEX([1]CatGlob!$C:$C,MATCH(F408&amp;"_"&amp;G408&amp;"_"&amp;H408&amp;"_"&amp;I408&amp;"_"&amp;J408&amp;IF(K408="","","_"&amp;K408),[1]CatGlob!$B:$B,0))))</f>
        <v>HCD_INT_EM_CORP_HY</v>
      </c>
      <c r="N408" s="402" t="str">
        <f t="shared" si="15"/>
        <v/>
      </c>
      <c r="O408" s="402" t="str">
        <f t="shared" si="14"/>
        <v/>
      </c>
      <c r="P408" s="401" t="str">
        <f>IF(LEN(B408)&gt;8,INDEX([1]CatGlob!$X:$X,MATCH(M408,[1]CatGlob!$W:$W,0)),"")</f>
        <v>EMC</v>
      </c>
      <c r="Q408" s="403" t="str">
        <f>INDEX([1]CatGlob!P:P,MATCH(M408,[1]CatGlob!O:O,0))</f>
        <v>RFIC</v>
      </c>
      <c r="R408" s="403" t="s">
        <v>601</v>
      </c>
      <c r="S408" s="403" t="s">
        <v>601</v>
      </c>
      <c r="T408" s="403" t="str">
        <f>INDEX([1]CatGlob!$D:$D,MATCH($M408,[1]CatGlob!$C:$C,0))</f>
        <v>RFI</v>
      </c>
      <c r="U408" s="403" t="s">
        <v>1570</v>
      </c>
      <c r="V408" s="404" t="str">
        <f>INDEX([1]CatGlob!$F:$F,MATCH($M408,[1]CatGlob!$C:$C,0))</f>
        <v>RFI</v>
      </c>
      <c r="W408" s="405"/>
      <c r="X408" s="406">
        <v>0</v>
      </c>
      <c r="Y408" s="407">
        <v>0</v>
      </c>
      <c r="Z408" s="408">
        <v>0</v>
      </c>
      <c r="AA408" s="407">
        <v>0</v>
      </c>
      <c r="AB408" s="408">
        <v>0</v>
      </c>
      <c r="AC408" s="407">
        <v>0</v>
      </c>
      <c r="AD408" s="408">
        <v>0</v>
      </c>
      <c r="AE408" s="407">
        <v>0</v>
      </c>
      <c r="AF408" s="408">
        <v>0</v>
      </c>
      <c r="AG408" s="407">
        <v>0</v>
      </c>
      <c r="AI408" s="406">
        <v>0</v>
      </c>
      <c r="AJ408" s="407">
        <v>0</v>
      </c>
      <c r="AK408" s="408">
        <v>0</v>
      </c>
      <c r="AL408" s="407">
        <v>0</v>
      </c>
      <c r="AM408" s="408">
        <v>0</v>
      </c>
      <c r="AN408" s="407">
        <v>0</v>
      </c>
      <c r="AO408" s="408">
        <v>0</v>
      </c>
      <c r="AP408" s="407">
        <v>0</v>
      </c>
      <c r="AQ408" s="408">
        <v>0</v>
      </c>
      <c r="AR408" s="407">
        <v>0</v>
      </c>
      <c r="AT408" s="406">
        <v>0</v>
      </c>
      <c r="AU408" s="407">
        <v>0</v>
      </c>
      <c r="AV408" s="408">
        <v>0</v>
      </c>
      <c r="AW408" s="407">
        <v>0</v>
      </c>
      <c r="AX408" s="408">
        <v>0</v>
      </c>
      <c r="AY408" s="407">
        <v>0</v>
      </c>
      <c r="AZ408" s="408">
        <v>0</v>
      </c>
      <c r="BA408" s="407">
        <v>0</v>
      </c>
      <c r="BB408" s="408">
        <v>0</v>
      </c>
      <c r="BC408" s="407">
        <v>0</v>
      </c>
    </row>
    <row r="409" spans="1:55" x14ac:dyDescent="0.35">
      <c r="A409" s="385" t="str" cm="1">
        <f t="array" ref="A409">IFERROR(_xlfn.IFS(AND(F409="Renta Variable",O409=1),IFERROR(MATCH(B409,[1]RV_Det!C:C,0),"Rev"),AND(J409="Corporativa",O409=1,I409="EM"),IFERROR(MATCH(B409,[1]RF_Corps!B:B,0),"Rev"),AND(F409="Alternativos",O409=1),IFERROR(MATCH(B409,[1]Rep4!C:C,0),"Rev")),"")</f>
        <v/>
      </c>
      <c r="B409" s="394" t="s">
        <v>1629</v>
      </c>
      <c r="C409" s="409" t="s">
        <v>1577</v>
      </c>
      <c r="D409" s="395" t="s">
        <v>1578</v>
      </c>
      <c r="E409" s="396" t="str">
        <f>IF(B409="","",INDEX([1]CatGlob!$S:$S,IFERROR(MATCH(MID(B409,7,1),[1]CatGlob!$R:$R,0),MATCH(MID(B409,1,2),[1]CatGlob!$R:$R,0))))</f>
        <v>DOL</v>
      </c>
      <c r="F409" s="397" t="s">
        <v>442</v>
      </c>
      <c r="G409" s="398" t="s">
        <v>610</v>
      </c>
      <c r="H409" s="399" t="s">
        <v>229</v>
      </c>
      <c r="I409" s="399" t="s">
        <v>358</v>
      </c>
      <c r="J409" s="399" t="s">
        <v>611</v>
      </c>
      <c r="K409" s="396" t="s">
        <v>307</v>
      </c>
      <c r="L409" s="400" t="str">
        <f>IF(ISERROR(MATCH(M409,M$10:M408,0)),M409,"")</f>
        <v/>
      </c>
      <c r="M409" s="401" t="str">
        <f>IF(B409="","",IF(ISERROR(MATCH(F409&amp;"_"&amp;G409&amp;"_"&amp;H409&amp;"_"&amp;I409&amp;"_"&amp;J409&amp;IF(K409="","","_"&amp;K409),[1]CatGlob!$B:$B,0)),F409&amp;"_"&amp;G409&amp;"_"&amp;H409&amp;"_"&amp;I409&amp;"_"&amp;J409&amp;IF(K409="","","_"&amp;K409),INDEX([1]CatGlob!$C:$C,MATCH(F409&amp;"_"&amp;G409&amp;"_"&amp;H409&amp;"_"&amp;I409&amp;"_"&amp;J409&amp;IF(K409="","","_"&amp;K409),[1]CatGlob!$B:$B,0))))</f>
        <v>HCD_INT_EM_CORP_HY</v>
      </c>
      <c r="N409" s="402" t="str">
        <f t="shared" si="15"/>
        <v/>
      </c>
      <c r="O409" s="402" t="str">
        <f t="shared" si="14"/>
        <v/>
      </c>
      <c r="P409" s="401" t="str">
        <f>IF(LEN(B409)&gt;8,INDEX([1]CatGlob!$X:$X,MATCH(M409,[1]CatGlob!$W:$W,0)),"")</f>
        <v>EMC</v>
      </c>
      <c r="Q409" s="403" t="str">
        <f>INDEX([1]CatGlob!P:P,MATCH(M409,[1]CatGlob!O:O,0))</f>
        <v>RFIC</v>
      </c>
      <c r="R409" s="403" t="s">
        <v>601</v>
      </c>
      <c r="S409" s="403" t="s">
        <v>601</v>
      </c>
      <c r="T409" s="403" t="str">
        <f>INDEX([1]CatGlob!$D:$D,MATCH($M409,[1]CatGlob!$C:$C,0))</f>
        <v>RFI</v>
      </c>
      <c r="U409" s="403" t="s">
        <v>1570</v>
      </c>
      <c r="V409" s="404" t="str">
        <f>INDEX([1]CatGlob!$F:$F,MATCH($M409,[1]CatGlob!$C:$C,0))</f>
        <v>RFI</v>
      </c>
      <c r="W409" s="405"/>
      <c r="X409" s="406">
        <v>0</v>
      </c>
      <c r="Y409" s="407">
        <v>0</v>
      </c>
      <c r="Z409" s="408">
        <v>0</v>
      </c>
      <c r="AA409" s="407">
        <v>0</v>
      </c>
      <c r="AB409" s="408">
        <v>0</v>
      </c>
      <c r="AC409" s="407">
        <v>0</v>
      </c>
      <c r="AD409" s="408">
        <v>0</v>
      </c>
      <c r="AE409" s="407">
        <v>0</v>
      </c>
      <c r="AF409" s="408">
        <v>0</v>
      </c>
      <c r="AG409" s="407">
        <v>0</v>
      </c>
      <c r="AI409" s="406">
        <v>0</v>
      </c>
      <c r="AJ409" s="407">
        <v>0</v>
      </c>
      <c r="AK409" s="408">
        <v>0</v>
      </c>
      <c r="AL409" s="407">
        <v>0</v>
      </c>
      <c r="AM409" s="408">
        <v>0</v>
      </c>
      <c r="AN409" s="407">
        <v>0</v>
      </c>
      <c r="AO409" s="408">
        <v>0</v>
      </c>
      <c r="AP409" s="407">
        <v>0</v>
      </c>
      <c r="AQ409" s="408">
        <v>0</v>
      </c>
      <c r="AR409" s="407">
        <v>0</v>
      </c>
      <c r="AT409" s="406">
        <v>0</v>
      </c>
      <c r="AU409" s="407">
        <v>0</v>
      </c>
      <c r="AV409" s="408">
        <v>0</v>
      </c>
      <c r="AW409" s="407">
        <v>0</v>
      </c>
      <c r="AX409" s="408">
        <v>0</v>
      </c>
      <c r="AY409" s="407">
        <v>0</v>
      </c>
      <c r="AZ409" s="408">
        <v>0</v>
      </c>
      <c r="BA409" s="407">
        <v>0</v>
      </c>
      <c r="BB409" s="408">
        <v>0</v>
      </c>
      <c r="BC409" s="407">
        <v>0</v>
      </c>
    </row>
    <row r="410" spans="1:55" x14ac:dyDescent="0.35">
      <c r="A410" s="385" t="str" cm="1">
        <f t="array" ref="A410">IFERROR(_xlfn.IFS(AND(F410="Renta Variable",O410=1),IFERROR(MATCH(B410,[1]RV_Det!C:C,0),"Rev"),AND(J410="Corporativa",O410=1,I410="EM"),IFERROR(MATCH(B410,[1]RF_Corps!B:B,0),"Rev"),AND(F410="Alternativos",O410=1),IFERROR(MATCH(B410,[1]Rep4!C:C,0),"Rev")),"")</f>
        <v/>
      </c>
      <c r="B410" s="394" t="s">
        <v>1630</v>
      </c>
      <c r="C410" s="409" t="s">
        <v>1631</v>
      </c>
      <c r="D410" s="395" t="s">
        <v>1578</v>
      </c>
      <c r="E410" s="396" t="str">
        <f>IF(B410="","",INDEX([1]CatGlob!$S:$S,IFERROR(MATCH(MID(B410,7,1),[1]CatGlob!$R:$R,0),MATCH(MID(B410,1,2),[1]CatGlob!$R:$R,0))))</f>
        <v>DOL</v>
      </c>
      <c r="F410" s="397" t="s">
        <v>442</v>
      </c>
      <c r="G410" s="398" t="s">
        <v>610</v>
      </c>
      <c r="H410" s="399" t="s">
        <v>229</v>
      </c>
      <c r="I410" s="399" t="s">
        <v>358</v>
      </c>
      <c r="J410" s="399" t="s">
        <v>611</v>
      </c>
      <c r="K410" s="396" t="s">
        <v>307</v>
      </c>
      <c r="L410" s="400" t="str">
        <f>IF(ISERROR(MATCH(M410,M$10:M409,0)),M410,"")</f>
        <v/>
      </c>
      <c r="M410" s="401" t="str">
        <f>IF(B410="","",IF(ISERROR(MATCH(F410&amp;"_"&amp;G410&amp;"_"&amp;H410&amp;"_"&amp;I410&amp;"_"&amp;J410&amp;IF(K410="","","_"&amp;K410),[1]CatGlob!$B:$B,0)),F410&amp;"_"&amp;G410&amp;"_"&amp;H410&amp;"_"&amp;I410&amp;"_"&amp;J410&amp;IF(K410="","","_"&amp;K410),INDEX([1]CatGlob!$C:$C,MATCH(F410&amp;"_"&amp;G410&amp;"_"&amp;H410&amp;"_"&amp;I410&amp;"_"&amp;J410&amp;IF(K410="","","_"&amp;K410),[1]CatGlob!$B:$B,0))))</f>
        <v>HCD_INT_EM_CORP_HY</v>
      </c>
      <c r="N410" s="402" t="str">
        <f t="shared" si="15"/>
        <v/>
      </c>
      <c r="O410" s="402" t="str">
        <f t="shared" si="14"/>
        <v/>
      </c>
      <c r="P410" s="401" t="str">
        <f>IF(LEN(B410)&gt;8,INDEX([1]CatGlob!$X:$X,MATCH(M410,[1]CatGlob!$W:$W,0)),"")</f>
        <v>EMC</v>
      </c>
      <c r="Q410" s="403" t="str">
        <f>INDEX([1]CatGlob!P:P,MATCH(M410,[1]CatGlob!O:O,0))</f>
        <v>RFIC</v>
      </c>
      <c r="R410" s="403" t="s">
        <v>601</v>
      </c>
      <c r="S410" s="403" t="s">
        <v>601</v>
      </c>
      <c r="T410" s="403" t="str">
        <f>INDEX([1]CatGlob!$D:$D,MATCH($M410,[1]CatGlob!$C:$C,0))</f>
        <v>RFI</v>
      </c>
      <c r="U410" s="403" t="s">
        <v>1570</v>
      </c>
      <c r="V410" s="404" t="str">
        <f>INDEX([1]CatGlob!$F:$F,MATCH($M410,[1]CatGlob!$C:$C,0))</f>
        <v>RFI</v>
      </c>
      <c r="W410" s="405"/>
      <c r="X410" s="406">
        <v>0</v>
      </c>
      <c r="Y410" s="407">
        <v>0</v>
      </c>
      <c r="Z410" s="408">
        <v>0</v>
      </c>
      <c r="AA410" s="407">
        <v>0</v>
      </c>
      <c r="AB410" s="408">
        <v>0</v>
      </c>
      <c r="AC410" s="407">
        <v>0</v>
      </c>
      <c r="AD410" s="408">
        <v>0</v>
      </c>
      <c r="AE410" s="407">
        <v>0</v>
      </c>
      <c r="AF410" s="408">
        <v>0</v>
      </c>
      <c r="AG410" s="407">
        <v>0</v>
      </c>
      <c r="AI410" s="406">
        <v>0</v>
      </c>
      <c r="AJ410" s="407">
        <v>0</v>
      </c>
      <c r="AK410" s="408">
        <v>0</v>
      </c>
      <c r="AL410" s="407">
        <v>0</v>
      </c>
      <c r="AM410" s="408">
        <v>0</v>
      </c>
      <c r="AN410" s="407">
        <v>0</v>
      </c>
      <c r="AO410" s="408">
        <v>0</v>
      </c>
      <c r="AP410" s="407">
        <v>0</v>
      </c>
      <c r="AQ410" s="408">
        <v>0</v>
      </c>
      <c r="AR410" s="407">
        <v>0</v>
      </c>
      <c r="AT410" s="406">
        <v>0</v>
      </c>
      <c r="AU410" s="407">
        <v>0</v>
      </c>
      <c r="AV410" s="408">
        <v>0</v>
      </c>
      <c r="AW410" s="407">
        <v>0</v>
      </c>
      <c r="AX410" s="408">
        <v>0</v>
      </c>
      <c r="AY410" s="407">
        <v>0</v>
      </c>
      <c r="AZ410" s="408">
        <v>0</v>
      </c>
      <c r="BA410" s="407">
        <v>0</v>
      </c>
      <c r="BB410" s="408">
        <v>0</v>
      </c>
      <c r="BC410" s="407">
        <v>0</v>
      </c>
    </row>
    <row r="411" spans="1:55" x14ac:dyDescent="0.35">
      <c r="A411" s="385" t="str" cm="1">
        <f t="array" ref="A411">IFERROR(_xlfn.IFS(AND(F411="Renta Variable",O411=1),IFERROR(MATCH(B411,[1]RV_Det!C:C,0),"Rev"),AND(J411="Corporativa",O411=1,I411="EM"),IFERROR(MATCH(B411,[1]RF_Corps!B:B,0),"Rev"),AND(F411="Alternativos",O411=1),IFERROR(MATCH(B411,[1]Rep4!C:C,0),"Rev")),"")</f>
        <v/>
      </c>
      <c r="B411" s="394" t="s">
        <v>1632</v>
      </c>
      <c r="C411" s="409" t="s">
        <v>1633</v>
      </c>
      <c r="D411" s="395" t="s">
        <v>1634</v>
      </c>
      <c r="E411" s="396" t="str">
        <f>IF(B411="","",INDEX([1]CatGlob!$S:$S,IFERROR(MATCH(MID(B411,7,1),[1]CatGlob!$R:$R,0),MATCH(MID(B411,1,2),[1]CatGlob!$R:$R,0))))</f>
        <v>DOL</v>
      </c>
      <c r="F411" s="397" t="s">
        <v>442</v>
      </c>
      <c r="G411" s="398" t="s">
        <v>610</v>
      </c>
      <c r="H411" s="399" t="s">
        <v>229</v>
      </c>
      <c r="I411" s="399" t="s">
        <v>358</v>
      </c>
      <c r="J411" s="399" t="s">
        <v>611</v>
      </c>
      <c r="K411" s="396" t="s">
        <v>307</v>
      </c>
      <c r="L411" s="400" t="str">
        <f>IF(ISERROR(MATCH(M411,M$10:M410,0)),M411,"")</f>
        <v/>
      </c>
      <c r="M411" s="401" t="str">
        <f>IF(B411="","",IF(ISERROR(MATCH(F411&amp;"_"&amp;G411&amp;"_"&amp;H411&amp;"_"&amp;I411&amp;"_"&amp;J411&amp;IF(K411="","","_"&amp;K411),[1]CatGlob!$B:$B,0)),F411&amp;"_"&amp;G411&amp;"_"&amp;H411&amp;"_"&amp;I411&amp;"_"&amp;J411&amp;IF(K411="","","_"&amp;K411),INDEX([1]CatGlob!$C:$C,MATCH(F411&amp;"_"&amp;G411&amp;"_"&amp;H411&amp;"_"&amp;I411&amp;"_"&amp;J411&amp;IF(K411="","","_"&amp;K411),[1]CatGlob!$B:$B,0))))</f>
        <v>HCD_INT_EM_CORP_HY</v>
      </c>
      <c r="N411" s="402" t="str">
        <f t="shared" si="15"/>
        <v/>
      </c>
      <c r="O411" s="402" t="str">
        <f t="shared" si="14"/>
        <v/>
      </c>
      <c r="P411" s="401" t="str">
        <f>IF(LEN(B411)&gt;8,INDEX([1]CatGlob!$X:$X,MATCH(M411,[1]CatGlob!$W:$W,0)),"")</f>
        <v>EMC</v>
      </c>
      <c r="Q411" s="403" t="str">
        <f>INDEX([1]CatGlob!P:P,MATCH(M411,[1]CatGlob!O:O,0))</f>
        <v>RFIC</v>
      </c>
      <c r="R411" s="403" t="s">
        <v>601</v>
      </c>
      <c r="S411" s="403" t="s">
        <v>601</v>
      </c>
      <c r="T411" s="403" t="str">
        <f>INDEX([1]CatGlob!$D:$D,MATCH($M411,[1]CatGlob!$C:$C,0))</f>
        <v>RFI</v>
      </c>
      <c r="U411" s="403" t="s">
        <v>1570</v>
      </c>
      <c r="V411" s="404" t="str">
        <f>INDEX([1]CatGlob!$F:$F,MATCH($M411,[1]CatGlob!$C:$C,0))</f>
        <v>RFI</v>
      </c>
      <c r="W411" s="405"/>
      <c r="X411" s="406">
        <v>0</v>
      </c>
      <c r="Y411" s="407">
        <v>0</v>
      </c>
      <c r="Z411" s="408">
        <v>0</v>
      </c>
      <c r="AA411" s="407">
        <v>0</v>
      </c>
      <c r="AB411" s="408">
        <v>0</v>
      </c>
      <c r="AC411" s="407">
        <v>0</v>
      </c>
      <c r="AD411" s="408">
        <v>0</v>
      </c>
      <c r="AE411" s="407">
        <v>0</v>
      </c>
      <c r="AF411" s="408">
        <v>0</v>
      </c>
      <c r="AG411" s="407">
        <v>0</v>
      </c>
      <c r="AI411" s="406">
        <v>0</v>
      </c>
      <c r="AJ411" s="407">
        <v>0</v>
      </c>
      <c r="AK411" s="408">
        <v>0</v>
      </c>
      <c r="AL411" s="407">
        <v>0</v>
      </c>
      <c r="AM411" s="408">
        <v>0</v>
      </c>
      <c r="AN411" s="407">
        <v>0</v>
      </c>
      <c r="AO411" s="408">
        <v>0</v>
      </c>
      <c r="AP411" s="407">
        <v>0</v>
      </c>
      <c r="AQ411" s="408">
        <v>0</v>
      </c>
      <c r="AR411" s="407">
        <v>0</v>
      </c>
      <c r="AT411" s="406">
        <v>0</v>
      </c>
      <c r="AU411" s="407">
        <v>0</v>
      </c>
      <c r="AV411" s="408">
        <v>0</v>
      </c>
      <c r="AW411" s="407">
        <v>0</v>
      </c>
      <c r="AX411" s="408">
        <v>0</v>
      </c>
      <c r="AY411" s="407">
        <v>0</v>
      </c>
      <c r="AZ411" s="408">
        <v>0</v>
      </c>
      <c r="BA411" s="407">
        <v>0</v>
      </c>
      <c r="BB411" s="408">
        <v>0</v>
      </c>
      <c r="BC411" s="407">
        <v>0</v>
      </c>
    </row>
    <row r="412" spans="1:55" x14ac:dyDescent="0.35">
      <c r="A412" s="385" t="str" cm="1">
        <f t="array" ref="A412">IFERROR(_xlfn.IFS(AND(F412="Renta Variable",O412=1),IFERROR(MATCH(B412,[1]RV_Det!C:C,0),"Rev"),AND(J412="Corporativa",O412=1,I412="EM"),IFERROR(MATCH(B412,[1]RF_Corps!B:B,0),"Rev"),AND(F412="Alternativos",O412=1),IFERROR(MATCH(B412,[1]Rep4!C:C,0),"Rev")),"")</f>
        <v/>
      </c>
      <c r="B412" s="394" t="s">
        <v>1635</v>
      </c>
      <c r="C412" s="409" t="s">
        <v>1636</v>
      </c>
      <c r="D412" s="395" t="s">
        <v>1637</v>
      </c>
      <c r="E412" s="396" t="str">
        <f>IF(B412="","",INDEX([1]CatGlob!$S:$S,IFERROR(MATCH(MID(B412,7,1),[1]CatGlob!$R:$R,0),MATCH(MID(B412,1,2),[1]CatGlob!$R:$R,0))))</f>
        <v>DOL</v>
      </c>
      <c r="F412" s="397" t="s">
        <v>442</v>
      </c>
      <c r="G412" s="398" t="s">
        <v>610</v>
      </c>
      <c r="H412" s="399" t="s">
        <v>229</v>
      </c>
      <c r="I412" s="399" t="s">
        <v>358</v>
      </c>
      <c r="J412" s="399" t="s">
        <v>611</v>
      </c>
      <c r="K412" s="396" t="s">
        <v>307</v>
      </c>
      <c r="L412" s="400" t="str">
        <f>IF(ISERROR(MATCH(M412,M$10:M411,0)),M412,"")</f>
        <v/>
      </c>
      <c r="M412" s="401" t="str">
        <f>IF(B412="","",IF(ISERROR(MATCH(F412&amp;"_"&amp;G412&amp;"_"&amp;H412&amp;"_"&amp;I412&amp;"_"&amp;J412&amp;IF(K412="","","_"&amp;K412),[1]CatGlob!$B:$B,0)),F412&amp;"_"&amp;G412&amp;"_"&amp;H412&amp;"_"&amp;I412&amp;"_"&amp;J412&amp;IF(K412="","","_"&amp;K412),INDEX([1]CatGlob!$C:$C,MATCH(F412&amp;"_"&amp;G412&amp;"_"&amp;H412&amp;"_"&amp;I412&amp;"_"&amp;J412&amp;IF(K412="","","_"&amp;K412),[1]CatGlob!$B:$B,0))))</f>
        <v>HCD_INT_EM_CORP_HY</v>
      </c>
      <c r="N412" s="402" t="str">
        <f t="shared" si="15"/>
        <v/>
      </c>
      <c r="O412" s="402" t="str">
        <f t="shared" si="14"/>
        <v/>
      </c>
      <c r="P412" s="401" t="str">
        <f>IF(LEN(B412)&gt;8,INDEX([1]CatGlob!$X:$X,MATCH(M412,[1]CatGlob!$W:$W,0)),"")</f>
        <v>EMC</v>
      </c>
      <c r="Q412" s="403" t="str">
        <f>INDEX([1]CatGlob!P:P,MATCH(M412,[1]CatGlob!O:O,0))</f>
        <v>RFIC</v>
      </c>
      <c r="R412" s="403" t="s">
        <v>601</v>
      </c>
      <c r="S412" s="403" t="s">
        <v>601</v>
      </c>
      <c r="T412" s="403" t="str">
        <f>INDEX([1]CatGlob!$D:$D,MATCH($M412,[1]CatGlob!$C:$C,0))</f>
        <v>RFI</v>
      </c>
      <c r="U412" s="403" t="s">
        <v>1570</v>
      </c>
      <c r="V412" s="404" t="str">
        <f>INDEX([1]CatGlob!$F:$F,MATCH($M412,[1]CatGlob!$C:$C,0))</f>
        <v>RFI</v>
      </c>
      <c r="W412" s="405"/>
      <c r="X412" s="406">
        <v>0</v>
      </c>
      <c r="Y412" s="407">
        <v>0</v>
      </c>
      <c r="Z412" s="408">
        <v>0</v>
      </c>
      <c r="AA412" s="407">
        <v>0</v>
      </c>
      <c r="AB412" s="408">
        <v>0</v>
      </c>
      <c r="AC412" s="407">
        <v>0</v>
      </c>
      <c r="AD412" s="408">
        <v>0</v>
      </c>
      <c r="AE412" s="407">
        <v>0</v>
      </c>
      <c r="AF412" s="408">
        <v>0</v>
      </c>
      <c r="AG412" s="407">
        <v>0</v>
      </c>
      <c r="AI412" s="406">
        <v>0</v>
      </c>
      <c r="AJ412" s="407">
        <v>0</v>
      </c>
      <c r="AK412" s="408">
        <v>0</v>
      </c>
      <c r="AL412" s="407">
        <v>0</v>
      </c>
      <c r="AM412" s="408">
        <v>0</v>
      </c>
      <c r="AN412" s="407">
        <v>0</v>
      </c>
      <c r="AO412" s="408">
        <v>0</v>
      </c>
      <c r="AP412" s="407">
        <v>0</v>
      </c>
      <c r="AQ412" s="408">
        <v>0</v>
      </c>
      <c r="AR412" s="407">
        <v>0</v>
      </c>
      <c r="AT412" s="406">
        <v>0</v>
      </c>
      <c r="AU412" s="407">
        <v>0</v>
      </c>
      <c r="AV412" s="408">
        <v>0</v>
      </c>
      <c r="AW412" s="407">
        <v>0</v>
      </c>
      <c r="AX412" s="408">
        <v>0</v>
      </c>
      <c r="AY412" s="407">
        <v>0</v>
      </c>
      <c r="AZ412" s="408">
        <v>0</v>
      </c>
      <c r="BA412" s="407">
        <v>0</v>
      </c>
      <c r="BB412" s="408">
        <v>0</v>
      </c>
      <c r="BC412" s="407">
        <v>0</v>
      </c>
    </row>
    <row r="413" spans="1:55" x14ac:dyDescent="0.35">
      <c r="A413" s="385" t="str" cm="1">
        <f t="array" ref="A413">IFERROR(_xlfn.IFS(AND(F413="Renta Variable",O413=1),IFERROR(MATCH(B413,[1]RV_Det!C:C,0),"Rev"),AND(J413="Corporativa",O413=1,I413="EM"),IFERROR(MATCH(B413,[1]RF_Corps!B:B,0),"Rev"),AND(F413="Alternativos",O413=1),IFERROR(MATCH(B413,[1]Rep4!C:C,0),"Rev")),"")</f>
        <v/>
      </c>
      <c r="B413" s="394" t="s">
        <v>1638</v>
      </c>
      <c r="C413" s="409" t="s">
        <v>1639</v>
      </c>
      <c r="D413" s="395" t="s">
        <v>1639</v>
      </c>
      <c r="E413" s="396" t="str">
        <f>IF(B413="","",INDEX([1]CatGlob!$S:$S,IFERROR(MATCH(MID(B413,7,1),[1]CatGlob!$R:$R,0),MATCH(MID(B413,1,2),[1]CatGlob!$R:$R,0))))</f>
        <v>DOL</v>
      </c>
      <c r="F413" s="397" t="s">
        <v>442</v>
      </c>
      <c r="G413" s="398" t="s">
        <v>610</v>
      </c>
      <c r="H413" s="399" t="s">
        <v>229</v>
      </c>
      <c r="I413" s="399" t="s">
        <v>358</v>
      </c>
      <c r="J413" s="399" t="s">
        <v>611</v>
      </c>
      <c r="K413" s="396" t="s">
        <v>307</v>
      </c>
      <c r="L413" s="400" t="str">
        <f>IF(ISERROR(MATCH(M413,M$10:M412,0)),M413,"")</f>
        <v/>
      </c>
      <c r="M413" s="401" t="str">
        <f>IF(B413="","",IF(ISERROR(MATCH(F413&amp;"_"&amp;G413&amp;"_"&amp;H413&amp;"_"&amp;I413&amp;"_"&amp;J413&amp;IF(K413="","","_"&amp;K413),[1]CatGlob!$B:$B,0)),F413&amp;"_"&amp;G413&amp;"_"&amp;H413&amp;"_"&amp;I413&amp;"_"&amp;J413&amp;IF(K413="","","_"&amp;K413),INDEX([1]CatGlob!$C:$C,MATCH(F413&amp;"_"&amp;G413&amp;"_"&amp;H413&amp;"_"&amp;I413&amp;"_"&amp;J413&amp;IF(K413="","","_"&amp;K413),[1]CatGlob!$B:$B,0))))</f>
        <v>HCD_INT_EM_CORP_HY</v>
      </c>
      <c r="N413" s="402" t="str">
        <f t="shared" si="15"/>
        <v/>
      </c>
      <c r="O413" s="402" t="str">
        <f t="shared" si="14"/>
        <v/>
      </c>
      <c r="P413" s="401" t="str">
        <f>IF(LEN(B413)&gt;8,INDEX([1]CatGlob!$X:$X,MATCH(M413,[1]CatGlob!$W:$W,0)),"")</f>
        <v>EMC</v>
      </c>
      <c r="Q413" s="403" t="str">
        <f>INDEX([1]CatGlob!P:P,MATCH(M413,[1]CatGlob!O:O,0))</f>
        <v>RFIC</v>
      </c>
      <c r="R413" s="403" t="s">
        <v>601</v>
      </c>
      <c r="S413" s="403" t="s">
        <v>601</v>
      </c>
      <c r="T413" s="403" t="str">
        <f>INDEX([1]CatGlob!$D:$D,MATCH($M413,[1]CatGlob!$C:$C,0))</f>
        <v>RFI</v>
      </c>
      <c r="U413" s="403" t="s">
        <v>1570</v>
      </c>
      <c r="V413" s="404" t="str">
        <f>INDEX([1]CatGlob!$F:$F,MATCH($M413,[1]CatGlob!$C:$C,0))</f>
        <v>RFI</v>
      </c>
      <c r="W413" s="405"/>
      <c r="X413" s="406">
        <v>0</v>
      </c>
      <c r="Y413" s="407">
        <v>0</v>
      </c>
      <c r="Z413" s="408">
        <v>0</v>
      </c>
      <c r="AA413" s="407">
        <v>0</v>
      </c>
      <c r="AB413" s="408">
        <v>0</v>
      </c>
      <c r="AC413" s="407">
        <v>0</v>
      </c>
      <c r="AD413" s="408">
        <v>0</v>
      </c>
      <c r="AE413" s="407">
        <v>0</v>
      </c>
      <c r="AF413" s="408">
        <v>0</v>
      </c>
      <c r="AG413" s="407">
        <v>0</v>
      </c>
      <c r="AI413" s="406">
        <v>0</v>
      </c>
      <c r="AJ413" s="407">
        <v>0</v>
      </c>
      <c r="AK413" s="408">
        <v>0</v>
      </c>
      <c r="AL413" s="407">
        <v>0</v>
      </c>
      <c r="AM413" s="408">
        <v>0</v>
      </c>
      <c r="AN413" s="407">
        <v>0</v>
      </c>
      <c r="AO413" s="408">
        <v>0</v>
      </c>
      <c r="AP413" s="407">
        <v>0</v>
      </c>
      <c r="AQ413" s="408">
        <v>0</v>
      </c>
      <c r="AR413" s="407">
        <v>0</v>
      </c>
      <c r="AT413" s="406">
        <v>0</v>
      </c>
      <c r="AU413" s="407">
        <v>0</v>
      </c>
      <c r="AV413" s="408">
        <v>0</v>
      </c>
      <c r="AW413" s="407">
        <v>0</v>
      </c>
      <c r="AX413" s="408">
        <v>0</v>
      </c>
      <c r="AY413" s="407">
        <v>0</v>
      </c>
      <c r="AZ413" s="408">
        <v>0</v>
      </c>
      <c r="BA413" s="407">
        <v>0</v>
      </c>
      <c r="BB413" s="408">
        <v>0</v>
      </c>
      <c r="BC413" s="407">
        <v>0</v>
      </c>
    </row>
    <row r="414" spans="1:55" x14ac:dyDescent="0.35">
      <c r="A414" s="385" cm="1">
        <f t="array" ref="A414">IFERROR(_xlfn.IFS(AND(F414="Renta Variable",O414=1),IFERROR(MATCH(B414,[1]RV_Det!C:C,0),"Rev"),AND(J414="Corporativa",O414=1,I414="EM"),IFERROR(MATCH(B414,[1]RF_Corps!B:B,0),"Rev"),AND(F414="Alternativos",O414=1),IFERROR(MATCH(B414,[1]Rep4!C:C,0),"Rev")),"")</f>
        <v>191</v>
      </c>
      <c r="B414" s="394" t="s">
        <v>1640</v>
      </c>
      <c r="C414" s="409" t="s">
        <v>1641</v>
      </c>
      <c r="D414" s="395" t="s">
        <v>1613</v>
      </c>
      <c r="E414" s="396" t="str">
        <f>IF(B414="","",INDEX([1]CatGlob!$S:$S,IFERROR(MATCH(MID(B414,7,1),[1]CatGlob!$R:$R,0),MATCH(MID(B414,1,2),[1]CatGlob!$R:$R,0))))</f>
        <v>DOL</v>
      </c>
      <c r="F414" s="397" t="s">
        <v>442</v>
      </c>
      <c r="G414" s="398" t="s">
        <v>610</v>
      </c>
      <c r="H414" s="399" t="s">
        <v>229</v>
      </c>
      <c r="I414" s="399" t="s">
        <v>358</v>
      </c>
      <c r="J414" s="399" t="s">
        <v>611</v>
      </c>
      <c r="K414" s="396" t="s">
        <v>307</v>
      </c>
      <c r="L414" s="400" t="str">
        <f>IF(ISERROR(MATCH(M414,M$10:M413,0)),M414,"")</f>
        <v/>
      </c>
      <c r="M414" s="401" t="str">
        <f>IF(B414="","",IF(ISERROR(MATCH(F414&amp;"_"&amp;G414&amp;"_"&amp;H414&amp;"_"&amp;I414&amp;"_"&amp;J414&amp;IF(K414="","","_"&amp;K414),[1]CatGlob!$B:$B,0)),F414&amp;"_"&amp;G414&amp;"_"&amp;H414&amp;"_"&amp;I414&amp;"_"&amp;J414&amp;IF(K414="","","_"&amp;K414),INDEX([1]CatGlob!$C:$C,MATCH(F414&amp;"_"&amp;G414&amp;"_"&amp;H414&amp;"_"&amp;I414&amp;"_"&amp;J414&amp;IF(K414="","","_"&amp;K414),[1]CatGlob!$B:$B,0))))</f>
        <v>HCD_INT_EM_CORP_HY</v>
      </c>
      <c r="N414" s="402" t="str">
        <f t="shared" si="15"/>
        <v>rev</v>
      </c>
      <c r="O414" s="402">
        <f t="shared" si="14"/>
        <v>1</v>
      </c>
      <c r="P414" s="401" t="str">
        <f>IF(LEN(B414)&gt;8,INDEX([1]CatGlob!$X:$X,MATCH(M414,[1]CatGlob!$W:$W,0)),"")</f>
        <v>EMC</v>
      </c>
      <c r="Q414" s="403" t="str">
        <f>INDEX([1]CatGlob!P:P,MATCH(M414,[1]CatGlob!O:O,0))</f>
        <v>RFIC</v>
      </c>
      <c r="R414" s="403" t="s">
        <v>601</v>
      </c>
      <c r="S414" s="403" t="s">
        <v>601</v>
      </c>
      <c r="T414" s="403" t="str">
        <f>INDEX([1]CatGlob!$D:$D,MATCH($M414,[1]CatGlob!$C:$C,0))</f>
        <v>RFI</v>
      </c>
      <c r="U414" s="403" t="s">
        <v>612</v>
      </c>
      <c r="V414" s="404" t="str">
        <f>INDEX([1]CatGlob!$F:$F,MATCH($M414,[1]CatGlob!$C:$C,0))</f>
        <v>RFI</v>
      </c>
      <c r="W414" s="405"/>
      <c r="X414" s="406">
        <v>7.1674516442888697E-3</v>
      </c>
      <c r="Y414" s="407">
        <v>0.149566051388383</v>
      </c>
      <c r="Z414" s="408">
        <v>7.1674516442888697E-3</v>
      </c>
      <c r="AA414" s="407">
        <v>0.149566051388383</v>
      </c>
      <c r="AB414" s="408">
        <v>7.1675206940432102E-3</v>
      </c>
      <c r="AC414" s="407">
        <v>0.149567492278013</v>
      </c>
      <c r="AD414" s="408">
        <v>7.1675324072511598E-3</v>
      </c>
      <c r="AE414" s="407">
        <v>0.14956773670027301</v>
      </c>
      <c r="AF414" s="408">
        <v>7.1675159436401801E-3</v>
      </c>
      <c r="AG414" s="407">
        <v>0.14956739314865</v>
      </c>
      <c r="AI414" s="406">
        <v>1.6933672961890701E-3</v>
      </c>
      <c r="AJ414" s="407">
        <v>3.5336165853383499E-2</v>
      </c>
      <c r="AK414" s="408">
        <v>1.6933672961890701E-3</v>
      </c>
      <c r="AL414" s="407">
        <v>3.5336165853383499E-2</v>
      </c>
      <c r="AM414" s="408">
        <v>3.3050165328764097E-5</v>
      </c>
      <c r="AN414" s="407">
        <v>6.8967088706628499E-4</v>
      </c>
      <c r="AO414" s="408">
        <v>1.6933672961890701E-3</v>
      </c>
      <c r="AP414" s="407">
        <v>3.5336165853383499E-2</v>
      </c>
      <c r="AQ414" s="408">
        <v>9.5549466995532395E-4</v>
      </c>
      <c r="AR414" s="407">
        <v>1.99386856037253E-2</v>
      </c>
      <c r="AT414" s="406">
        <v>0</v>
      </c>
      <c r="AU414" s="407">
        <v>0</v>
      </c>
      <c r="AV414" s="408">
        <v>0</v>
      </c>
      <c r="AW414" s="407">
        <v>0</v>
      </c>
      <c r="AX414" s="408">
        <v>0</v>
      </c>
      <c r="AY414" s="407">
        <v>0</v>
      </c>
      <c r="AZ414" s="408">
        <v>0</v>
      </c>
      <c r="BA414" s="407">
        <v>0</v>
      </c>
      <c r="BB414" s="408">
        <v>0</v>
      </c>
      <c r="BC414" s="407">
        <v>0</v>
      </c>
    </row>
    <row r="415" spans="1:55" x14ac:dyDescent="0.35">
      <c r="A415" s="385" cm="1">
        <f t="array" ref="A415">IFERROR(_xlfn.IFS(AND(F415="Renta Variable",O415=1),IFERROR(MATCH(B415,[1]RV_Det!C:C,0),"Rev"),AND(J415="Corporativa",O415=1,I415="EM"),IFERROR(MATCH(B415,[1]RF_Corps!B:B,0),"Rev"),AND(F415="Alternativos",O415=1),IFERROR(MATCH(B415,[1]Rep4!C:C,0),"Rev")),"")</f>
        <v>192</v>
      </c>
      <c r="B415" s="394" t="s">
        <v>1642</v>
      </c>
      <c r="C415" s="409" t="s">
        <v>1643</v>
      </c>
      <c r="D415" s="395" t="s">
        <v>1613</v>
      </c>
      <c r="E415" s="396" t="str">
        <f>IF(B415="","",INDEX([1]CatGlob!$S:$S,IFERROR(MATCH(MID(B415,7,1),[1]CatGlob!$R:$R,0),MATCH(MID(B415,1,2),[1]CatGlob!$R:$R,0))))</f>
        <v>DOL</v>
      </c>
      <c r="F415" s="397" t="s">
        <v>442</v>
      </c>
      <c r="G415" s="398" t="s">
        <v>610</v>
      </c>
      <c r="H415" s="399" t="s">
        <v>229</v>
      </c>
      <c r="I415" s="399" t="s">
        <v>358</v>
      </c>
      <c r="J415" s="399" t="s">
        <v>611</v>
      </c>
      <c r="K415" s="396" t="s">
        <v>307</v>
      </c>
      <c r="L415" s="400" t="str">
        <f>IF(ISERROR(MATCH(M415,M$10:M414,0)),M415,"")</f>
        <v/>
      </c>
      <c r="M415" s="401" t="str">
        <f>IF(B415="","",IF(ISERROR(MATCH(F415&amp;"_"&amp;G415&amp;"_"&amp;H415&amp;"_"&amp;I415&amp;"_"&amp;J415&amp;IF(K415="","","_"&amp;K415),[1]CatGlob!$B:$B,0)),F415&amp;"_"&amp;G415&amp;"_"&amp;H415&amp;"_"&amp;I415&amp;"_"&amp;J415&amp;IF(K415="","","_"&amp;K415),INDEX([1]CatGlob!$C:$C,MATCH(F415&amp;"_"&amp;G415&amp;"_"&amp;H415&amp;"_"&amp;I415&amp;"_"&amp;J415&amp;IF(K415="","","_"&amp;K415),[1]CatGlob!$B:$B,0))))</f>
        <v>HCD_INT_EM_CORP_HY</v>
      </c>
      <c r="N415" s="402" t="str">
        <f t="shared" si="15"/>
        <v>rev</v>
      </c>
      <c r="O415" s="402">
        <f t="shared" si="14"/>
        <v>1</v>
      </c>
      <c r="P415" s="401" t="str">
        <f>IF(LEN(B415)&gt;8,INDEX([1]CatGlob!$X:$X,MATCH(M415,[1]CatGlob!$W:$W,0)),"")</f>
        <v>EMC</v>
      </c>
      <c r="Q415" s="403" t="str">
        <f>INDEX([1]CatGlob!P:P,MATCH(M415,[1]CatGlob!O:O,0))</f>
        <v>RFIC</v>
      </c>
      <c r="R415" s="403" t="s">
        <v>601</v>
      </c>
      <c r="S415" s="403" t="s">
        <v>601</v>
      </c>
      <c r="T415" s="403" t="str">
        <f>INDEX([1]CatGlob!$D:$D,MATCH($M415,[1]CatGlob!$C:$C,0))</f>
        <v>RFI</v>
      </c>
      <c r="U415" s="403" t="s">
        <v>612</v>
      </c>
      <c r="V415" s="404" t="str">
        <f>INDEX([1]CatGlob!$F:$F,MATCH($M415,[1]CatGlob!$C:$C,0))</f>
        <v>RFI</v>
      </c>
      <c r="W415" s="405"/>
      <c r="X415" s="406">
        <v>4.2008071624651203E-3</v>
      </c>
      <c r="Y415" s="407">
        <v>-7.3243197697969706E-2</v>
      </c>
      <c r="Z415" s="408">
        <v>4.2008071624651203E-3</v>
      </c>
      <c r="AA415" s="407">
        <v>-7.3243197697969706E-2</v>
      </c>
      <c r="AB415" s="408">
        <v>3.89290508143384E-3</v>
      </c>
      <c r="AC415" s="407">
        <v>-6.7874769174025601E-2</v>
      </c>
      <c r="AD415" s="408">
        <v>4.2008071624651203E-3</v>
      </c>
      <c r="AE415" s="407">
        <v>-7.3243197697969706E-2</v>
      </c>
      <c r="AF415" s="408">
        <v>4.0444147629066897E-3</v>
      </c>
      <c r="AG415" s="407">
        <v>-7.0516417106213203E-2</v>
      </c>
      <c r="AI415" s="406">
        <v>1.0083662225468899E-3</v>
      </c>
      <c r="AJ415" s="407">
        <v>-1.75813751346343E-2</v>
      </c>
      <c r="AK415" s="408">
        <v>1.0083662225468899E-3</v>
      </c>
      <c r="AL415" s="407">
        <v>-1.75813751346343E-2</v>
      </c>
      <c r="AM415" s="408">
        <v>1.0083662225468899E-3</v>
      </c>
      <c r="AN415" s="407">
        <v>-1.75813751346343E-2</v>
      </c>
      <c r="AO415" s="408">
        <v>1.0083662225468899E-3</v>
      </c>
      <c r="AP415" s="407">
        <v>-1.75813751346343E-2</v>
      </c>
      <c r="AQ415" s="408">
        <v>1.0083662225468899E-3</v>
      </c>
      <c r="AR415" s="407">
        <v>-1.75813751346343E-2</v>
      </c>
      <c r="AT415" s="406">
        <v>0</v>
      </c>
      <c r="AU415" s="407">
        <v>0</v>
      </c>
      <c r="AV415" s="408">
        <v>0</v>
      </c>
      <c r="AW415" s="407">
        <v>0</v>
      </c>
      <c r="AX415" s="408">
        <v>0</v>
      </c>
      <c r="AY415" s="407">
        <v>0</v>
      </c>
      <c r="AZ415" s="408">
        <v>0</v>
      </c>
      <c r="BA415" s="407">
        <v>0</v>
      </c>
      <c r="BB415" s="408">
        <v>0</v>
      </c>
      <c r="BC415" s="407">
        <v>0</v>
      </c>
    </row>
    <row r="416" spans="1:55" x14ac:dyDescent="0.35">
      <c r="A416" s="385" t="str" cm="1">
        <f t="array" ref="A416">IFERROR(_xlfn.IFS(AND(F416="Renta Variable",O416=1),IFERROR(MATCH(B416,[1]RV_Det!C:C,0),"Rev"),AND(J416="Corporativa",O416=1,I416="EM"),IFERROR(MATCH(B416,[1]RF_Corps!B:B,0),"Rev"),AND(F416="Alternativos",O416=1),IFERROR(MATCH(B416,[1]Rep4!C:C,0),"Rev")),"")</f>
        <v/>
      </c>
      <c r="B416" s="394" t="s">
        <v>1644</v>
      </c>
      <c r="C416" s="409" t="s">
        <v>1645</v>
      </c>
      <c r="D416" s="395" t="s">
        <v>1646</v>
      </c>
      <c r="E416" s="396" t="str">
        <f>IF(B416="","",INDEX([1]CatGlob!$S:$S,IFERROR(MATCH(MID(B416,7,1),[1]CatGlob!$R:$R,0),MATCH(MID(B416,1,2),[1]CatGlob!$R:$R,0))))</f>
        <v>DOL</v>
      </c>
      <c r="F416" s="397" t="s">
        <v>442</v>
      </c>
      <c r="G416" s="398" t="s">
        <v>610</v>
      </c>
      <c r="H416" s="399" t="s">
        <v>229</v>
      </c>
      <c r="I416" s="399" t="s">
        <v>358</v>
      </c>
      <c r="J416" s="399" t="s">
        <v>611</v>
      </c>
      <c r="K416" s="396" t="s">
        <v>307</v>
      </c>
      <c r="L416" s="400" t="str">
        <f>IF(ISERROR(MATCH(M416,M$10:M415,0)),M416,"")</f>
        <v/>
      </c>
      <c r="M416" s="401" t="str">
        <f>IF(B416="","",IF(ISERROR(MATCH(F416&amp;"_"&amp;G416&amp;"_"&amp;H416&amp;"_"&amp;I416&amp;"_"&amp;J416&amp;IF(K416="","","_"&amp;K416),[1]CatGlob!$B:$B,0)),F416&amp;"_"&amp;G416&amp;"_"&amp;H416&amp;"_"&amp;I416&amp;"_"&amp;J416&amp;IF(K416="","","_"&amp;K416),INDEX([1]CatGlob!$C:$C,MATCH(F416&amp;"_"&amp;G416&amp;"_"&amp;H416&amp;"_"&amp;I416&amp;"_"&amp;J416&amp;IF(K416="","","_"&amp;K416),[1]CatGlob!$B:$B,0))))</f>
        <v>HCD_INT_EM_CORP_HY</v>
      </c>
      <c r="N416" s="402" t="str">
        <f t="shared" si="15"/>
        <v/>
      </c>
      <c r="O416" s="402" t="str">
        <f t="shared" si="14"/>
        <v/>
      </c>
      <c r="P416" s="401" t="str">
        <f>IF(LEN(B416)&gt;8,INDEX([1]CatGlob!$X:$X,MATCH(M416,[1]CatGlob!$W:$W,0)),"")</f>
        <v>EMC</v>
      </c>
      <c r="Q416" s="403" t="str">
        <f>INDEX([1]CatGlob!P:P,MATCH(M416,[1]CatGlob!O:O,0))</f>
        <v>RFIC</v>
      </c>
      <c r="R416" s="403" t="s">
        <v>601</v>
      </c>
      <c r="S416" s="403" t="s">
        <v>601</v>
      </c>
      <c r="T416" s="403" t="str">
        <f>INDEX([1]CatGlob!$D:$D,MATCH($M416,[1]CatGlob!$C:$C,0))</f>
        <v>RFI</v>
      </c>
      <c r="U416" s="403" t="s">
        <v>1570</v>
      </c>
      <c r="V416" s="404" t="str">
        <f>INDEX([1]CatGlob!$F:$F,MATCH($M416,[1]CatGlob!$C:$C,0))</f>
        <v>RFI</v>
      </c>
      <c r="W416" s="405"/>
      <c r="X416" s="406">
        <v>0</v>
      </c>
      <c r="Y416" s="407">
        <v>0</v>
      </c>
      <c r="Z416" s="408">
        <v>0</v>
      </c>
      <c r="AA416" s="407">
        <v>0</v>
      </c>
      <c r="AB416" s="408">
        <v>0</v>
      </c>
      <c r="AC416" s="407">
        <v>0</v>
      </c>
      <c r="AD416" s="408">
        <v>0</v>
      </c>
      <c r="AE416" s="407">
        <v>0</v>
      </c>
      <c r="AF416" s="408">
        <v>0</v>
      </c>
      <c r="AG416" s="407">
        <v>0</v>
      </c>
      <c r="AI416" s="406">
        <v>0</v>
      </c>
      <c r="AJ416" s="407">
        <v>0</v>
      </c>
      <c r="AK416" s="408">
        <v>0</v>
      </c>
      <c r="AL416" s="407">
        <v>0</v>
      </c>
      <c r="AM416" s="408">
        <v>0</v>
      </c>
      <c r="AN416" s="407">
        <v>0</v>
      </c>
      <c r="AO416" s="408">
        <v>0</v>
      </c>
      <c r="AP416" s="407">
        <v>0</v>
      </c>
      <c r="AQ416" s="408">
        <v>0</v>
      </c>
      <c r="AR416" s="407">
        <v>0</v>
      </c>
      <c r="AT416" s="406">
        <v>0</v>
      </c>
      <c r="AU416" s="407">
        <v>0</v>
      </c>
      <c r="AV416" s="408">
        <v>0</v>
      </c>
      <c r="AW416" s="407">
        <v>0</v>
      </c>
      <c r="AX416" s="408">
        <v>0</v>
      </c>
      <c r="AY416" s="407">
        <v>0</v>
      </c>
      <c r="AZ416" s="408">
        <v>0</v>
      </c>
      <c r="BA416" s="407">
        <v>0</v>
      </c>
      <c r="BB416" s="408">
        <v>0</v>
      </c>
      <c r="BC416" s="407">
        <v>0</v>
      </c>
    </row>
    <row r="417" spans="1:55" x14ac:dyDescent="0.35">
      <c r="A417" s="385" t="str" cm="1">
        <f t="array" ref="A417">IFERROR(_xlfn.IFS(AND(F417="Renta Variable",O417=1),IFERROR(MATCH(B417,[1]RV_Det!C:C,0),"Rev"),AND(J417="Corporativa",O417=1,I417="EM"),IFERROR(MATCH(B417,[1]RF_Corps!B:B,0),"Rev"),AND(F417="Alternativos",O417=1),IFERROR(MATCH(B417,[1]Rep4!C:C,0),"Rev")),"")</f>
        <v/>
      </c>
      <c r="B417" s="394" t="s">
        <v>1647</v>
      </c>
      <c r="C417" s="409" t="s">
        <v>1648</v>
      </c>
      <c r="D417" s="395" t="s">
        <v>1646</v>
      </c>
      <c r="E417" s="396" t="str">
        <f>IF(B417="","",INDEX([1]CatGlob!$S:$S,IFERROR(MATCH(MID(B417,7,1),[1]CatGlob!$R:$R,0),MATCH(MID(B417,1,2),[1]CatGlob!$R:$R,0))))</f>
        <v>DOL</v>
      </c>
      <c r="F417" s="397" t="s">
        <v>442</v>
      </c>
      <c r="G417" s="398" t="s">
        <v>610</v>
      </c>
      <c r="H417" s="399" t="s">
        <v>229</v>
      </c>
      <c r="I417" s="399" t="s">
        <v>358</v>
      </c>
      <c r="J417" s="399" t="s">
        <v>611</v>
      </c>
      <c r="K417" s="396" t="s">
        <v>307</v>
      </c>
      <c r="L417" s="400" t="str">
        <f>IF(ISERROR(MATCH(M417,M$10:M416,0)),M417,"")</f>
        <v/>
      </c>
      <c r="M417" s="401" t="str">
        <f>IF(B417="","",IF(ISERROR(MATCH(F417&amp;"_"&amp;G417&amp;"_"&amp;H417&amp;"_"&amp;I417&amp;"_"&amp;J417&amp;IF(K417="","","_"&amp;K417),[1]CatGlob!$B:$B,0)),F417&amp;"_"&amp;G417&amp;"_"&amp;H417&amp;"_"&amp;I417&amp;"_"&amp;J417&amp;IF(K417="","","_"&amp;K417),INDEX([1]CatGlob!$C:$C,MATCH(F417&amp;"_"&amp;G417&amp;"_"&amp;H417&amp;"_"&amp;I417&amp;"_"&amp;J417&amp;IF(K417="","","_"&amp;K417),[1]CatGlob!$B:$B,0))))</f>
        <v>HCD_INT_EM_CORP_HY</v>
      </c>
      <c r="N417" s="402" t="str">
        <f t="shared" si="15"/>
        <v/>
      </c>
      <c r="O417" s="402" t="str">
        <f t="shared" si="14"/>
        <v/>
      </c>
      <c r="P417" s="401" t="str">
        <f>IF(LEN(B417)&gt;8,INDEX([1]CatGlob!$X:$X,MATCH(M417,[1]CatGlob!$W:$W,0)),"")</f>
        <v>EMC</v>
      </c>
      <c r="Q417" s="403" t="str">
        <f>INDEX([1]CatGlob!P:P,MATCH(M417,[1]CatGlob!O:O,0))</f>
        <v>RFIC</v>
      </c>
      <c r="R417" s="403" t="s">
        <v>601</v>
      </c>
      <c r="S417" s="403" t="s">
        <v>601</v>
      </c>
      <c r="T417" s="403" t="str">
        <f>INDEX([1]CatGlob!$D:$D,MATCH($M417,[1]CatGlob!$C:$C,0))</f>
        <v>RFI</v>
      </c>
      <c r="U417" s="403" t="s">
        <v>1570</v>
      </c>
      <c r="V417" s="404" t="str">
        <f>INDEX([1]CatGlob!$F:$F,MATCH($M417,[1]CatGlob!$C:$C,0))</f>
        <v>RFI</v>
      </c>
      <c r="W417" s="405"/>
      <c r="X417" s="406">
        <v>0</v>
      </c>
      <c r="Y417" s="407">
        <v>0</v>
      </c>
      <c r="Z417" s="408">
        <v>0</v>
      </c>
      <c r="AA417" s="407">
        <v>0</v>
      </c>
      <c r="AB417" s="408">
        <v>0</v>
      </c>
      <c r="AC417" s="407">
        <v>0</v>
      </c>
      <c r="AD417" s="408">
        <v>0</v>
      </c>
      <c r="AE417" s="407">
        <v>0</v>
      </c>
      <c r="AF417" s="408">
        <v>0</v>
      </c>
      <c r="AG417" s="407">
        <v>0</v>
      </c>
      <c r="AI417" s="406">
        <v>0</v>
      </c>
      <c r="AJ417" s="407">
        <v>0</v>
      </c>
      <c r="AK417" s="408">
        <v>0</v>
      </c>
      <c r="AL417" s="407">
        <v>0</v>
      </c>
      <c r="AM417" s="408">
        <v>0</v>
      </c>
      <c r="AN417" s="407">
        <v>0</v>
      </c>
      <c r="AO417" s="408">
        <v>0</v>
      </c>
      <c r="AP417" s="407">
        <v>0</v>
      </c>
      <c r="AQ417" s="408">
        <v>0</v>
      </c>
      <c r="AR417" s="407">
        <v>0</v>
      </c>
      <c r="AT417" s="406">
        <v>0</v>
      </c>
      <c r="AU417" s="407">
        <v>0</v>
      </c>
      <c r="AV417" s="408">
        <v>0</v>
      </c>
      <c r="AW417" s="407">
        <v>0</v>
      </c>
      <c r="AX417" s="408">
        <v>0</v>
      </c>
      <c r="AY417" s="407">
        <v>0</v>
      </c>
      <c r="AZ417" s="408">
        <v>0</v>
      </c>
      <c r="BA417" s="407">
        <v>0</v>
      </c>
      <c r="BB417" s="408">
        <v>0</v>
      </c>
      <c r="BC417" s="407">
        <v>0</v>
      </c>
    </row>
    <row r="418" spans="1:55" x14ac:dyDescent="0.35">
      <c r="A418" s="385" t="str" cm="1">
        <f t="array" ref="A418">IFERROR(_xlfn.IFS(AND(F418="Renta Variable",O418=1),IFERROR(MATCH(B418,[1]RV_Det!C:C,0),"Rev"),AND(J418="Corporativa",O418=1,I418="EM"),IFERROR(MATCH(B418,[1]RF_Corps!B:B,0),"Rev"),AND(F418="Alternativos",O418=1),IFERROR(MATCH(B418,[1]Rep4!C:C,0),"Rev")),"")</f>
        <v/>
      </c>
      <c r="B418" s="394" t="s">
        <v>1649</v>
      </c>
      <c r="C418" s="409" t="s">
        <v>1650</v>
      </c>
      <c r="D418" s="395" t="s">
        <v>1646</v>
      </c>
      <c r="E418" s="396" t="str">
        <f>IF(B418="","",INDEX([1]CatGlob!$S:$S,IFERROR(MATCH(MID(B418,7,1),[1]CatGlob!$R:$R,0),MATCH(MID(B418,1,2),[1]CatGlob!$R:$R,0))))</f>
        <v>DOL</v>
      </c>
      <c r="F418" s="397" t="s">
        <v>442</v>
      </c>
      <c r="G418" s="398" t="s">
        <v>610</v>
      </c>
      <c r="H418" s="399" t="s">
        <v>229</v>
      </c>
      <c r="I418" s="399" t="s">
        <v>358</v>
      </c>
      <c r="J418" s="399" t="s">
        <v>611</v>
      </c>
      <c r="K418" s="396" t="s">
        <v>307</v>
      </c>
      <c r="L418" s="400" t="str">
        <f>IF(ISERROR(MATCH(M418,M$10:M417,0)),M418,"")</f>
        <v/>
      </c>
      <c r="M418" s="401" t="str">
        <f>IF(B418="","",IF(ISERROR(MATCH(F418&amp;"_"&amp;G418&amp;"_"&amp;H418&amp;"_"&amp;I418&amp;"_"&amp;J418&amp;IF(K418="","","_"&amp;K418),[1]CatGlob!$B:$B,0)),F418&amp;"_"&amp;G418&amp;"_"&amp;H418&amp;"_"&amp;I418&amp;"_"&amp;J418&amp;IF(K418="","","_"&amp;K418),INDEX([1]CatGlob!$C:$C,MATCH(F418&amp;"_"&amp;G418&amp;"_"&amp;H418&amp;"_"&amp;I418&amp;"_"&amp;J418&amp;IF(K418="","","_"&amp;K418),[1]CatGlob!$B:$B,0))))</f>
        <v>HCD_INT_EM_CORP_HY</v>
      </c>
      <c r="N418" s="402" t="str">
        <f t="shared" si="15"/>
        <v/>
      </c>
      <c r="O418" s="402" t="str">
        <f t="shared" si="14"/>
        <v/>
      </c>
      <c r="P418" s="401" t="str">
        <f>IF(LEN(B418)&gt;8,INDEX([1]CatGlob!$X:$X,MATCH(M418,[1]CatGlob!$W:$W,0)),"")</f>
        <v>EMC</v>
      </c>
      <c r="Q418" s="403" t="str">
        <f>INDEX([1]CatGlob!P:P,MATCH(M418,[1]CatGlob!O:O,0))</f>
        <v>RFIC</v>
      </c>
      <c r="R418" s="403" t="s">
        <v>601</v>
      </c>
      <c r="S418" s="403" t="s">
        <v>601</v>
      </c>
      <c r="T418" s="403" t="str">
        <f>INDEX([1]CatGlob!$D:$D,MATCH($M418,[1]CatGlob!$C:$C,0))</f>
        <v>RFI</v>
      </c>
      <c r="U418" s="403" t="s">
        <v>1570</v>
      </c>
      <c r="V418" s="404" t="str">
        <f>INDEX([1]CatGlob!$F:$F,MATCH($M418,[1]CatGlob!$C:$C,0))</f>
        <v>RFI</v>
      </c>
      <c r="W418" s="405"/>
      <c r="X418" s="406">
        <v>0</v>
      </c>
      <c r="Y418" s="407">
        <v>0</v>
      </c>
      <c r="Z418" s="408">
        <v>0</v>
      </c>
      <c r="AA418" s="407">
        <v>0</v>
      </c>
      <c r="AB418" s="408">
        <v>0</v>
      </c>
      <c r="AC418" s="407">
        <v>0</v>
      </c>
      <c r="AD418" s="408">
        <v>0</v>
      </c>
      <c r="AE418" s="407">
        <v>0</v>
      </c>
      <c r="AF418" s="408">
        <v>0</v>
      </c>
      <c r="AG418" s="407">
        <v>0</v>
      </c>
      <c r="AI418" s="406">
        <v>0</v>
      </c>
      <c r="AJ418" s="407">
        <v>0</v>
      </c>
      <c r="AK418" s="408">
        <v>0</v>
      </c>
      <c r="AL418" s="407">
        <v>0</v>
      </c>
      <c r="AM418" s="408">
        <v>0</v>
      </c>
      <c r="AN418" s="407">
        <v>0</v>
      </c>
      <c r="AO418" s="408">
        <v>0</v>
      </c>
      <c r="AP418" s="407">
        <v>0</v>
      </c>
      <c r="AQ418" s="408">
        <v>0</v>
      </c>
      <c r="AR418" s="407">
        <v>0</v>
      </c>
      <c r="AT418" s="406">
        <v>0</v>
      </c>
      <c r="AU418" s="407">
        <v>0</v>
      </c>
      <c r="AV418" s="408">
        <v>0</v>
      </c>
      <c r="AW418" s="407">
        <v>0</v>
      </c>
      <c r="AX418" s="408">
        <v>0</v>
      </c>
      <c r="AY418" s="407">
        <v>0</v>
      </c>
      <c r="AZ418" s="408">
        <v>0</v>
      </c>
      <c r="BA418" s="407">
        <v>0</v>
      </c>
      <c r="BB418" s="408">
        <v>0</v>
      </c>
      <c r="BC418" s="407">
        <v>0</v>
      </c>
    </row>
    <row r="419" spans="1:55" x14ac:dyDescent="0.35">
      <c r="A419" s="385" t="str" cm="1">
        <f t="array" ref="A419">IFERROR(_xlfn.IFS(AND(F419="Renta Variable",O419=1),IFERROR(MATCH(B419,[1]RV_Det!C:C,0),"Rev"),AND(J419="Corporativa",O419=1,I419="EM"),IFERROR(MATCH(B419,[1]RF_Corps!B:B,0),"Rev"),AND(F419="Alternativos",O419=1),IFERROR(MATCH(B419,[1]Rep4!C:C,0),"Rev")),"")</f>
        <v/>
      </c>
      <c r="B419" s="394" t="s">
        <v>1651</v>
      </c>
      <c r="C419" s="409" t="s">
        <v>1652</v>
      </c>
      <c r="D419" s="395" t="s">
        <v>1653</v>
      </c>
      <c r="E419" s="396" t="str">
        <f>IF(B419="","",INDEX([1]CatGlob!$S:$S,IFERROR(MATCH(MID(B419,7,1),[1]CatGlob!$R:$R,0),MATCH(MID(B419,1,2),[1]CatGlob!$R:$R,0))))</f>
        <v>DOL</v>
      </c>
      <c r="F419" s="397" t="s">
        <v>442</v>
      </c>
      <c r="G419" s="398" t="s">
        <v>610</v>
      </c>
      <c r="H419" s="399" t="s">
        <v>229</v>
      </c>
      <c r="I419" s="399" t="s">
        <v>358</v>
      </c>
      <c r="J419" s="399" t="s">
        <v>611</v>
      </c>
      <c r="K419" s="396" t="s">
        <v>307</v>
      </c>
      <c r="L419" s="400" t="str">
        <f>IF(ISERROR(MATCH(M419,M$10:M418,0)),M419,"")</f>
        <v/>
      </c>
      <c r="M419" s="401" t="str">
        <f>IF(B419="","",IF(ISERROR(MATCH(F419&amp;"_"&amp;G419&amp;"_"&amp;H419&amp;"_"&amp;I419&amp;"_"&amp;J419&amp;IF(K419="","","_"&amp;K419),[1]CatGlob!$B:$B,0)),F419&amp;"_"&amp;G419&amp;"_"&amp;H419&amp;"_"&amp;I419&amp;"_"&amp;J419&amp;IF(K419="","","_"&amp;K419),INDEX([1]CatGlob!$C:$C,MATCH(F419&amp;"_"&amp;G419&amp;"_"&amp;H419&amp;"_"&amp;I419&amp;"_"&amp;J419&amp;IF(K419="","","_"&amp;K419),[1]CatGlob!$B:$B,0))))</f>
        <v>HCD_INT_EM_CORP_HY</v>
      </c>
      <c r="N419" s="402" t="str">
        <f t="shared" si="15"/>
        <v/>
      </c>
      <c r="O419" s="402" t="str">
        <f t="shared" si="14"/>
        <v/>
      </c>
      <c r="P419" s="401" t="str">
        <f>IF(LEN(B419)&gt;8,INDEX([1]CatGlob!$X:$X,MATCH(M419,[1]CatGlob!$W:$W,0)),"")</f>
        <v>EMC</v>
      </c>
      <c r="Q419" s="403" t="str">
        <f>INDEX([1]CatGlob!P:P,MATCH(M419,[1]CatGlob!O:O,0))</f>
        <v>RFIC</v>
      </c>
      <c r="R419" s="403" t="s">
        <v>601</v>
      </c>
      <c r="S419" s="403" t="s">
        <v>601</v>
      </c>
      <c r="T419" s="403" t="str">
        <f>INDEX([1]CatGlob!$D:$D,MATCH($M419,[1]CatGlob!$C:$C,0))</f>
        <v>RFI</v>
      </c>
      <c r="U419" s="403" t="s">
        <v>1570</v>
      </c>
      <c r="V419" s="404" t="str">
        <f>INDEX([1]CatGlob!$F:$F,MATCH($M419,[1]CatGlob!$C:$C,0))</f>
        <v>RFI</v>
      </c>
      <c r="W419" s="405"/>
      <c r="X419" s="406">
        <v>0</v>
      </c>
      <c r="Y419" s="407">
        <v>0</v>
      </c>
      <c r="Z419" s="408">
        <v>0</v>
      </c>
      <c r="AA419" s="407">
        <v>0</v>
      </c>
      <c r="AB419" s="408">
        <v>0</v>
      </c>
      <c r="AC419" s="407">
        <v>0</v>
      </c>
      <c r="AD419" s="408">
        <v>0</v>
      </c>
      <c r="AE419" s="407">
        <v>0</v>
      </c>
      <c r="AF419" s="408">
        <v>0</v>
      </c>
      <c r="AG419" s="407">
        <v>0</v>
      </c>
      <c r="AI419" s="406">
        <v>0</v>
      </c>
      <c r="AJ419" s="407">
        <v>0</v>
      </c>
      <c r="AK419" s="408">
        <v>0</v>
      </c>
      <c r="AL419" s="407">
        <v>0</v>
      </c>
      <c r="AM419" s="408">
        <v>0</v>
      </c>
      <c r="AN419" s="407">
        <v>0</v>
      </c>
      <c r="AO419" s="408">
        <v>0</v>
      </c>
      <c r="AP419" s="407">
        <v>0</v>
      </c>
      <c r="AQ419" s="408">
        <v>0</v>
      </c>
      <c r="AR419" s="407">
        <v>0</v>
      </c>
      <c r="AT419" s="406">
        <v>0</v>
      </c>
      <c r="AU419" s="407">
        <v>0</v>
      </c>
      <c r="AV419" s="408">
        <v>0</v>
      </c>
      <c r="AW419" s="407">
        <v>0</v>
      </c>
      <c r="AX419" s="408">
        <v>0</v>
      </c>
      <c r="AY419" s="407">
        <v>0</v>
      </c>
      <c r="AZ419" s="408">
        <v>0</v>
      </c>
      <c r="BA419" s="407">
        <v>0</v>
      </c>
      <c r="BB419" s="408">
        <v>0</v>
      </c>
      <c r="BC419" s="407">
        <v>0</v>
      </c>
    </row>
    <row r="420" spans="1:55" x14ac:dyDescent="0.35">
      <c r="A420" s="385" t="str" cm="1">
        <f t="array" ref="A420">IFERROR(_xlfn.IFS(AND(F420="Renta Variable",O420=1),IFERROR(MATCH(B420,[1]RV_Det!C:C,0),"Rev"),AND(J420="Corporativa",O420=1,I420="EM"),IFERROR(MATCH(B420,[1]RF_Corps!B:B,0),"Rev"),AND(F420="Alternativos",O420=1),IFERROR(MATCH(B420,[1]Rep4!C:C,0),"Rev")),"")</f>
        <v/>
      </c>
      <c r="B420" s="394" t="s">
        <v>1654</v>
      </c>
      <c r="C420" s="409" t="s">
        <v>1655</v>
      </c>
      <c r="D420" s="395" t="s">
        <v>1656</v>
      </c>
      <c r="E420" s="396" t="str">
        <f>IF(B420="","",INDEX([1]CatGlob!$S:$S,IFERROR(MATCH(MID(B420,7,1),[1]CatGlob!$R:$R,0),MATCH(MID(B420,1,2),[1]CatGlob!$R:$R,0))))</f>
        <v>DOL</v>
      </c>
      <c r="F420" s="397" t="s">
        <v>442</v>
      </c>
      <c r="G420" s="398" t="s">
        <v>610</v>
      </c>
      <c r="H420" s="399" t="s">
        <v>229</v>
      </c>
      <c r="I420" s="399" t="s">
        <v>358</v>
      </c>
      <c r="J420" s="399" t="s">
        <v>611</v>
      </c>
      <c r="K420" s="396" t="s">
        <v>307</v>
      </c>
      <c r="L420" s="400" t="str">
        <f>IF(ISERROR(MATCH(M420,M$10:M419,0)),M420,"")</f>
        <v/>
      </c>
      <c r="M420" s="401" t="str">
        <f>IF(B420="","",IF(ISERROR(MATCH(F420&amp;"_"&amp;G420&amp;"_"&amp;H420&amp;"_"&amp;I420&amp;"_"&amp;J420&amp;IF(K420="","","_"&amp;K420),[1]CatGlob!$B:$B,0)),F420&amp;"_"&amp;G420&amp;"_"&amp;H420&amp;"_"&amp;I420&amp;"_"&amp;J420&amp;IF(K420="","","_"&amp;K420),INDEX([1]CatGlob!$C:$C,MATCH(F420&amp;"_"&amp;G420&amp;"_"&amp;H420&amp;"_"&amp;I420&amp;"_"&amp;J420&amp;IF(K420="","","_"&amp;K420),[1]CatGlob!$B:$B,0))))</f>
        <v>HCD_INT_EM_CORP_HY</v>
      </c>
      <c r="N420" s="402" t="str">
        <f t="shared" si="15"/>
        <v/>
      </c>
      <c r="O420" s="402" t="str">
        <f t="shared" si="14"/>
        <v/>
      </c>
      <c r="P420" s="401" t="str">
        <f>IF(LEN(B420)&gt;8,INDEX([1]CatGlob!$X:$X,MATCH(M420,[1]CatGlob!$W:$W,0)),"")</f>
        <v>EMC</v>
      </c>
      <c r="Q420" s="403" t="str">
        <f>INDEX([1]CatGlob!P:P,MATCH(M420,[1]CatGlob!O:O,0))</f>
        <v>RFIC</v>
      </c>
      <c r="R420" s="403" t="s">
        <v>601</v>
      </c>
      <c r="S420" s="403" t="s">
        <v>601</v>
      </c>
      <c r="T420" s="403" t="str">
        <f>INDEX([1]CatGlob!$D:$D,MATCH($M420,[1]CatGlob!$C:$C,0))</f>
        <v>RFI</v>
      </c>
      <c r="U420" s="403" t="s">
        <v>1570</v>
      </c>
      <c r="V420" s="404" t="str">
        <f>INDEX([1]CatGlob!$F:$F,MATCH($M420,[1]CatGlob!$C:$C,0))</f>
        <v>RFI</v>
      </c>
      <c r="W420" s="405"/>
      <c r="X420" s="406">
        <v>0</v>
      </c>
      <c r="Y420" s="407">
        <v>0</v>
      </c>
      <c r="Z420" s="408">
        <v>0</v>
      </c>
      <c r="AA420" s="407">
        <v>0</v>
      </c>
      <c r="AB420" s="408">
        <v>0</v>
      </c>
      <c r="AC420" s="407">
        <v>0</v>
      </c>
      <c r="AD420" s="408">
        <v>0</v>
      </c>
      <c r="AE420" s="407">
        <v>0</v>
      </c>
      <c r="AF420" s="408">
        <v>0</v>
      </c>
      <c r="AG420" s="407">
        <v>0</v>
      </c>
      <c r="AI420" s="406">
        <v>0</v>
      </c>
      <c r="AJ420" s="407">
        <v>0</v>
      </c>
      <c r="AK420" s="408">
        <v>0</v>
      </c>
      <c r="AL420" s="407">
        <v>0</v>
      </c>
      <c r="AM420" s="408">
        <v>0</v>
      </c>
      <c r="AN420" s="407">
        <v>0</v>
      </c>
      <c r="AO420" s="408">
        <v>0</v>
      </c>
      <c r="AP420" s="407">
        <v>0</v>
      </c>
      <c r="AQ420" s="408">
        <v>0</v>
      </c>
      <c r="AR420" s="407">
        <v>0</v>
      </c>
      <c r="AT420" s="406">
        <v>0</v>
      </c>
      <c r="AU420" s="407">
        <v>0</v>
      </c>
      <c r="AV420" s="408">
        <v>0</v>
      </c>
      <c r="AW420" s="407">
        <v>0</v>
      </c>
      <c r="AX420" s="408">
        <v>0</v>
      </c>
      <c r="AY420" s="407">
        <v>0</v>
      </c>
      <c r="AZ420" s="408">
        <v>0</v>
      </c>
      <c r="BA420" s="407">
        <v>0</v>
      </c>
      <c r="BB420" s="408">
        <v>0</v>
      </c>
      <c r="BC420" s="407">
        <v>0</v>
      </c>
    </row>
    <row r="421" spans="1:55" x14ac:dyDescent="0.35">
      <c r="A421" s="385" t="str" cm="1">
        <f t="array" ref="A421">IFERROR(_xlfn.IFS(AND(F421="Renta Variable",O421=1),IFERROR(MATCH(B421,[1]RV_Det!C:C,0),"Rev"),AND(J421="Corporativa",O421=1,I421="EM"),IFERROR(MATCH(B421,[1]RF_Corps!B:B,0),"Rev"),AND(F421="Alternativos",O421=1),IFERROR(MATCH(B421,[1]Rep4!C:C,0),"Rev")),"")</f>
        <v/>
      </c>
      <c r="B421" s="394" t="s">
        <v>1657</v>
      </c>
      <c r="C421" s="409" t="s">
        <v>1658</v>
      </c>
      <c r="D421" s="395" t="s">
        <v>1659</v>
      </c>
      <c r="E421" s="396" t="str">
        <f>IF(B421="","",INDEX([1]CatGlob!$S:$S,IFERROR(MATCH(MID(B421,7,1),[1]CatGlob!$R:$R,0),MATCH(MID(B421,1,2),[1]CatGlob!$R:$R,0))))</f>
        <v>DOL</v>
      </c>
      <c r="F421" s="397" t="s">
        <v>442</v>
      </c>
      <c r="G421" s="398" t="s">
        <v>610</v>
      </c>
      <c r="H421" s="399" t="s">
        <v>229</v>
      </c>
      <c r="I421" s="399" t="s">
        <v>358</v>
      </c>
      <c r="J421" s="399" t="s">
        <v>611</v>
      </c>
      <c r="K421" s="396" t="s">
        <v>307</v>
      </c>
      <c r="L421" s="400" t="str">
        <f>IF(ISERROR(MATCH(M421,M$10:M420,0)),M421,"")</f>
        <v/>
      </c>
      <c r="M421" s="401" t="str">
        <f>IF(B421="","",IF(ISERROR(MATCH(F421&amp;"_"&amp;G421&amp;"_"&amp;H421&amp;"_"&amp;I421&amp;"_"&amp;J421&amp;IF(K421="","","_"&amp;K421),[1]CatGlob!$B:$B,0)),F421&amp;"_"&amp;G421&amp;"_"&amp;H421&amp;"_"&amp;I421&amp;"_"&amp;J421&amp;IF(K421="","","_"&amp;K421),INDEX([1]CatGlob!$C:$C,MATCH(F421&amp;"_"&amp;G421&amp;"_"&amp;H421&amp;"_"&amp;I421&amp;"_"&amp;J421&amp;IF(K421="","","_"&amp;K421),[1]CatGlob!$B:$B,0))))</f>
        <v>HCD_INT_EM_CORP_HY</v>
      </c>
      <c r="N421" s="402" t="str">
        <f t="shared" si="15"/>
        <v/>
      </c>
      <c r="O421" s="402" t="str">
        <f t="shared" si="14"/>
        <v/>
      </c>
      <c r="P421" s="401" t="str">
        <f>IF(LEN(B421)&gt;8,INDEX([1]CatGlob!$X:$X,MATCH(M421,[1]CatGlob!$W:$W,0)),"")</f>
        <v>EMC</v>
      </c>
      <c r="Q421" s="403" t="str">
        <f>INDEX([1]CatGlob!P:P,MATCH(M421,[1]CatGlob!O:O,0))</f>
        <v>RFIC</v>
      </c>
      <c r="R421" s="403" t="s">
        <v>601</v>
      </c>
      <c r="S421" s="403" t="s">
        <v>601</v>
      </c>
      <c r="T421" s="403" t="str">
        <f>INDEX([1]CatGlob!$D:$D,MATCH($M421,[1]CatGlob!$C:$C,0))</f>
        <v>RFI</v>
      </c>
      <c r="U421" s="403" t="s">
        <v>1570</v>
      </c>
      <c r="V421" s="404" t="str">
        <f>INDEX([1]CatGlob!$F:$F,MATCH($M421,[1]CatGlob!$C:$C,0))</f>
        <v>RFI</v>
      </c>
      <c r="W421" s="405"/>
      <c r="X421" s="406">
        <v>0</v>
      </c>
      <c r="Y421" s="407">
        <v>0</v>
      </c>
      <c r="Z421" s="408">
        <v>0</v>
      </c>
      <c r="AA421" s="407">
        <v>0</v>
      </c>
      <c r="AB421" s="408">
        <v>0</v>
      </c>
      <c r="AC421" s="407">
        <v>0</v>
      </c>
      <c r="AD421" s="408">
        <v>0</v>
      </c>
      <c r="AE421" s="407">
        <v>0</v>
      </c>
      <c r="AF421" s="408">
        <v>0</v>
      </c>
      <c r="AG421" s="407">
        <v>0</v>
      </c>
      <c r="AI421" s="406">
        <v>0</v>
      </c>
      <c r="AJ421" s="407">
        <v>0</v>
      </c>
      <c r="AK421" s="408">
        <v>0</v>
      </c>
      <c r="AL421" s="407">
        <v>0</v>
      </c>
      <c r="AM421" s="408">
        <v>0</v>
      </c>
      <c r="AN421" s="407">
        <v>0</v>
      </c>
      <c r="AO421" s="408">
        <v>0</v>
      </c>
      <c r="AP421" s="407">
        <v>0</v>
      </c>
      <c r="AQ421" s="408">
        <v>0</v>
      </c>
      <c r="AR421" s="407">
        <v>0</v>
      </c>
      <c r="AT421" s="406">
        <v>0</v>
      </c>
      <c r="AU421" s="407">
        <v>0</v>
      </c>
      <c r="AV421" s="408">
        <v>0</v>
      </c>
      <c r="AW421" s="407">
        <v>0</v>
      </c>
      <c r="AX421" s="408">
        <v>0</v>
      </c>
      <c r="AY421" s="407">
        <v>0</v>
      </c>
      <c r="AZ421" s="408">
        <v>0</v>
      </c>
      <c r="BA421" s="407">
        <v>0</v>
      </c>
      <c r="BB421" s="408">
        <v>0</v>
      </c>
      <c r="BC421" s="407">
        <v>0</v>
      </c>
    </row>
    <row r="422" spans="1:55" x14ac:dyDescent="0.35">
      <c r="A422" s="385" t="str" cm="1">
        <f t="array" ref="A422">IFERROR(_xlfn.IFS(AND(F422="Renta Variable",O422=1),IFERROR(MATCH(B422,[1]RV_Det!C:C,0),"Rev"),AND(J422="Corporativa",O422=1,I422="EM"),IFERROR(MATCH(B422,[1]RF_Corps!B:B,0),"Rev"),AND(F422="Alternativos",O422=1),IFERROR(MATCH(B422,[1]Rep4!C:C,0),"Rev")),"")</f>
        <v/>
      </c>
      <c r="B422" s="394" t="s">
        <v>1660</v>
      </c>
      <c r="C422" s="409" t="s">
        <v>1661</v>
      </c>
      <c r="D422" s="395" t="s">
        <v>1662</v>
      </c>
      <c r="E422" s="396" t="str">
        <f>IF(B422="","",INDEX([1]CatGlob!$S:$S,IFERROR(MATCH(MID(B422,7,1),[1]CatGlob!$R:$R,0),MATCH(MID(B422,1,2),[1]CatGlob!$R:$R,0))))</f>
        <v>DOL</v>
      </c>
      <c r="F422" s="397" t="s">
        <v>442</v>
      </c>
      <c r="G422" s="398" t="s">
        <v>610</v>
      </c>
      <c r="H422" s="399" t="s">
        <v>229</v>
      </c>
      <c r="I422" s="399" t="s">
        <v>358</v>
      </c>
      <c r="J422" s="399" t="s">
        <v>611</v>
      </c>
      <c r="K422" s="396" t="s">
        <v>307</v>
      </c>
      <c r="L422" s="400" t="str">
        <f>IF(ISERROR(MATCH(M422,M$10:M421,0)),M422,"")</f>
        <v/>
      </c>
      <c r="M422" s="401" t="str">
        <f>IF(B422="","",IF(ISERROR(MATCH(F422&amp;"_"&amp;G422&amp;"_"&amp;H422&amp;"_"&amp;I422&amp;"_"&amp;J422&amp;IF(K422="","","_"&amp;K422),[1]CatGlob!$B:$B,0)),F422&amp;"_"&amp;G422&amp;"_"&amp;H422&amp;"_"&amp;I422&amp;"_"&amp;J422&amp;IF(K422="","","_"&amp;K422),INDEX([1]CatGlob!$C:$C,MATCH(F422&amp;"_"&amp;G422&amp;"_"&amp;H422&amp;"_"&amp;I422&amp;"_"&amp;J422&amp;IF(K422="","","_"&amp;K422),[1]CatGlob!$B:$B,0))))</f>
        <v>HCD_INT_EM_CORP_HY</v>
      </c>
      <c r="N422" s="402" t="str">
        <f t="shared" si="15"/>
        <v/>
      </c>
      <c r="O422" s="402" t="str">
        <f t="shared" si="14"/>
        <v/>
      </c>
      <c r="P422" s="401" t="str">
        <f>IF(LEN(B422)&gt;8,INDEX([1]CatGlob!$X:$X,MATCH(M422,[1]CatGlob!$W:$W,0)),"")</f>
        <v>EMC</v>
      </c>
      <c r="Q422" s="403" t="str">
        <f>INDEX([1]CatGlob!P:P,MATCH(M422,[1]CatGlob!O:O,0))</f>
        <v>RFIC</v>
      </c>
      <c r="R422" s="403" t="s">
        <v>601</v>
      </c>
      <c r="S422" s="403" t="s">
        <v>601</v>
      </c>
      <c r="T422" s="403" t="str">
        <f>INDEX([1]CatGlob!$D:$D,MATCH($M422,[1]CatGlob!$C:$C,0))</f>
        <v>RFI</v>
      </c>
      <c r="U422" s="403" t="s">
        <v>1570</v>
      </c>
      <c r="V422" s="404" t="str">
        <f>INDEX([1]CatGlob!$F:$F,MATCH($M422,[1]CatGlob!$C:$C,0))</f>
        <v>RFI</v>
      </c>
      <c r="W422" s="405"/>
      <c r="X422" s="406">
        <v>0</v>
      </c>
      <c r="Y422" s="407">
        <v>0</v>
      </c>
      <c r="Z422" s="408">
        <v>0</v>
      </c>
      <c r="AA422" s="407">
        <v>0</v>
      </c>
      <c r="AB422" s="408">
        <v>0</v>
      </c>
      <c r="AC422" s="407">
        <v>0</v>
      </c>
      <c r="AD422" s="408">
        <v>0</v>
      </c>
      <c r="AE422" s="407">
        <v>0</v>
      </c>
      <c r="AF422" s="408">
        <v>0</v>
      </c>
      <c r="AG422" s="407">
        <v>0</v>
      </c>
      <c r="AI422" s="406">
        <v>0</v>
      </c>
      <c r="AJ422" s="407">
        <v>0</v>
      </c>
      <c r="AK422" s="408">
        <v>0</v>
      </c>
      <c r="AL422" s="407">
        <v>0</v>
      </c>
      <c r="AM422" s="408">
        <v>0</v>
      </c>
      <c r="AN422" s="407">
        <v>0</v>
      </c>
      <c r="AO422" s="408">
        <v>0</v>
      </c>
      <c r="AP422" s="407">
        <v>0</v>
      </c>
      <c r="AQ422" s="408">
        <v>0</v>
      </c>
      <c r="AR422" s="407">
        <v>0</v>
      </c>
      <c r="AT422" s="406">
        <v>0</v>
      </c>
      <c r="AU422" s="407">
        <v>0</v>
      </c>
      <c r="AV422" s="408">
        <v>0</v>
      </c>
      <c r="AW422" s="407">
        <v>0</v>
      </c>
      <c r="AX422" s="408">
        <v>0</v>
      </c>
      <c r="AY422" s="407">
        <v>0</v>
      </c>
      <c r="AZ422" s="408">
        <v>0</v>
      </c>
      <c r="BA422" s="407">
        <v>0</v>
      </c>
      <c r="BB422" s="408">
        <v>0</v>
      </c>
      <c r="BC422" s="407">
        <v>0</v>
      </c>
    </row>
    <row r="423" spans="1:55" x14ac:dyDescent="0.35">
      <c r="A423" s="385" t="str" cm="1">
        <f t="array" ref="A423">IFERROR(_xlfn.IFS(AND(F423="Renta Variable",O423=1),IFERROR(MATCH(B423,[1]RV_Det!C:C,0),"Rev"),AND(J423="Corporativa",O423=1,I423="EM"),IFERROR(MATCH(B423,[1]RF_Corps!B:B,0),"Rev"),AND(F423="Alternativos",O423=1),IFERROR(MATCH(B423,[1]Rep4!C:C,0),"Rev")),"")</f>
        <v/>
      </c>
      <c r="B423" s="394" t="s">
        <v>1663</v>
      </c>
      <c r="C423" s="409" t="s">
        <v>1664</v>
      </c>
      <c r="D423" s="395" t="s">
        <v>1665</v>
      </c>
      <c r="E423" s="396" t="str">
        <f>IF(B423="","",INDEX([1]CatGlob!$S:$S,IFERROR(MATCH(MID(B423,7,1),[1]CatGlob!$R:$R,0),MATCH(MID(B423,1,2),[1]CatGlob!$R:$R,0))))</f>
        <v>DOL</v>
      </c>
      <c r="F423" s="397" t="s">
        <v>442</v>
      </c>
      <c r="G423" s="398" t="s">
        <v>610</v>
      </c>
      <c r="H423" s="399" t="s">
        <v>229</v>
      </c>
      <c r="I423" s="399" t="s">
        <v>358</v>
      </c>
      <c r="J423" s="399" t="s">
        <v>611</v>
      </c>
      <c r="K423" s="396" t="s">
        <v>307</v>
      </c>
      <c r="L423" s="400" t="str">
        <f>IF(ISERROR(MATCH(M423,M$10:M422,0)),M423,"")</f>
        <v/>
      </c>
      <c r="M423" s="401" t="str">
        <f>IF(B423="","",IF(ISERROR(MATCH(F423&amp;"_"&amp;G423&amp;"_"&amp;H423&amp;"_"&amp;I423&amp;"_"&amp;J423&amp;IF(K423="","","_"&amp;K423),[1]CatGlob!$B:$B,0)),F423&amp;"_"&amp;G423&amp;"_"&amp;H423&amp;"_"&amp;I423&amp;"_"&amp;J423&amp;IF(K423="","","_"&amp;K423),INDEX([1]CatGlob!$C:$C,MATCH(F423&amp;"_"&amp;G423&amp;"_"&amp;H423&amp;"_"&amp;I423&amp;"_"&amp;J423&amp;IF(K423="","","_"&amp;K423),[1]CatGlob!$B:$B,0))))</f>
        <v>HCD_INT_EM_CORP_HY</v>
      </c>
      <c r="N423" s="402" t="str">
        <f t="shared" si="15"/>
        <v/>
      </c>
      <c r="O423" s="402" t="str">
        <f t="shared" si="14"/>
        <v/>
      </c>
      <c r="P423" s="401" t="str">
        <f>IF(LEN(B423)&gt;8,INDEX([1]CatGlob!$X:$X,MATCH(M423,[1]CatGlob!$W:$W,0)),"")</f>
        <v>EMC</v>
      </c>
      <c r="Q423" s="403" t="str">
        <f>INDEX([1]CatGlob!P:P,MATCH(M423,[1]CatGlob!O:O,0))</f>
        <v>RFIC</v>
      </c>
      <c r="R423" s="403" t="s">
        <v>601</v>
      </c>
      <c r="S423" s="403" t="s">
        <v>601</v>
      </c>
      <c r="T423" s="403" t="str">
        <f>INDEX([1]CatGlob!$D:$D,MATCH($M423,[1]CatGlob!$C:$C,0))</f>
        <v>RFI</v>
      </c>
      <c r="U423" s="403" t="s">
        <v>1570</v>
      </c>
      <c r="V423" s="404" t="str">
        <f>INDEX([1]CatGlob!$F:$F,MATCH($M423,[1]CatGlob!$C:$C,0))</f>
        <v>RFI</v>
      </c>
      <c r="W423" s="405"/>
      <c r="X423" s="406">
        <v>0</v>
      </c>
      <c r="Y423" s="407">
        <v>0</v>
      </c>
      <c r="Z423" s="408">
        <v>0</v>
      </c>
      <c r="AA423" s="407">
        <v>0</v>
      </c>
      <c r="AB423" s="408">
        <v>0</v>
      </c>
      <c r="AC423" s="407">
        <v>0</v>
      </c>
      <c r="AD423" s="408">
        <v>0</v>
      </c>
      <c r="AE423" s="407">
        <v>0</v>
      </c>
      <c r="AF423" s="408">
        <v>0</v>
      </c>
      <c r="AG423" s="407">
        <v>0</v>
      </c>
      <c r="AI423" s="406">
        <v>0</v>
      </c>
      <c r="AJ423" s="407">
        <v>0</v>
      </c>
      <c r="AK423" s="408">
        <v>0</v>
      </c>
      <c r="AL423" s="407">
        <v>0</v>
      </c>
      <c r="AM423" s="408">
        <v>0</v>
      </c>
      <c r="AN423" s="407">
        <v>0</v>
      </c>
      <c r="AO423" s="408">
        <v>0</v>
      </c>
      <c r="AP423" s="407">
        <v>0</v>
      </c>
      <c r="AQ423" s="408">
        <v>0</v>
      </c>
      <c r="AR423" s="407">
        <v>0</v>
      </c>
      <c r="AT423" s="406">
        <v>0</v>
      </c>
      <c r="AU423" s="407">
        <v>0</v>
      </c>
      <c r="AV423" s="408">
        <v>0</v>
      </c>
      <c r="AW423" s="407">
        <v>0</v>
      </c>
      <c r="AX423" s="408">
        <v>0</v>
      </c>
      <c r="AY423" s="407">
        <v>0</v>
      </c>
      <c r="AZ423" s="408">
        <v>0</v>
      </c>
      <c r="BA423" s="407">
        <v>0</v>
      </c>
      <c r="BB423" s="408">
        <v>0</v>
      </c>
      <c r="BC423" s="407">
        <v>0</v>
      </c>
    </row>
    <row r="424" spans="1:55" x14ac:dyDescent="0.35">
      <c r="A424" s="385" t="str" cm="1">
        <f t="array" ref="A424">IFERROR(_xlfn.IFS(AND(F424="Renta Variable",O424=1),IFERROR(MATCH(B424,[1]RV_Det!C:C,0),"Rev"),AND(J424="Corporativa",O424=1,I424="EM"),IFERROR(MATCH(B424,[1]RF_Corps!B:B,0),"Rev"),AND(F424="Alternativos",O424=1),IFERROR(MATCH(B424,[1]Rep4!C:C,0),"Rev")),"")</f>
        <v/>
      </c>
      <c r="B424" s="394" t="s">
        <v>1666</v>
      </c>
      <c r="C424" s="409" t="s">
        <v>1667</v>
      </c>
      <c r="D424" s="395" t="s">
        <v>1668</v>
      </c>
      <c r="E424" s="396" t="str">
        <f>IF(B424="","",INDEX([1]CatGlob!$S:$S,IFERROR(MATCH(MID(B424,7,1),[1]CatGlob!$R:$R,0),MATCH(MID(B424,1,2),[1]CatGlob!$R:$R,0))))</f>
        <v>DOL</v>
      </c>
      <c r="F424" s="397" t="s">
        <v>442</v>
      </c>
      <c r="G424" s="398" t="s">
        <v>610</v>
      </c>
      <c r="H424" s="399" t="s">
        <v>229</v>
      </c>
      <c r="I424" s="399" t="s">
        <v>358</v>
      </c>
      <c r="J424" s="399" t="s">
        <v>611</v>
      </c>
      <c r="K424" s="396" t="s">
        <v>307</v>
      </c>
      <c r="L424" s="400" t="str">
        <f>IF(ISERROR(MATCH(M424,M$10:M423,0)),M424,"")</f>
        <v/>
      </c>
      <c r="M424" s="401" t="str">
        <f>IF(B424="","",IF(ISERROR(MATCH(F424&amp;"_"&amp;G424&amp;"_"&amp;H424&amp;"_"&amp;I424&amp;"_"&amp;J424&amp;IF(K424="","","_"&amp;K424),[1]CatGlob!$B:$B,0)),F424&amp;"_"&amp;G424&amp;"_"&amp;H424&amp;"_"&amp;I424&amp;"_"&amp;J424&amp;IF(K424="","","_"&amp;K424),INDEX([1]CatGlob!$C:$C,MATCH(F424&amp;"_"&amp;G424&amp;"_"&amp;H424&amp;"_"&amp;I424&amp;"_"&amp;J424&amp;IF(K424="","","_"&amp;K424),[1]CatGlob!$B:$B,0))))</f>
        <v>HCD_INT_EM_CORP_HY</v>
      </c>
      <c r="N424" s="402" t="str">
        <f t="shared" si="15"/>
        <v/>
      </c>
      <c r="O424" s="402" t="str">
        <f t="shared" si="14"/>
        <v/>
      </c>
      <c r="P424" s="401" t="str">
        <f>IF(LEN(B424)&gt;8,INDEX([1]CatGlob!$X:$X,MATCH(M424,[1]CatGlob!$W:$W,0)),"")</f>
        <v>EMC</v>
      </c>
      <c r="Q424" s="403" t="str">
        <f>INDEX([1]CatGlob!P:P,MATCH(M424,[1]CatGlob!O:O,0))</f>
        <v>RFIC</v>
      </c>
      <c r="R424" s="403" t="s">
        <v>601</v>
      </c>
      <c r="S424" s="403" t="s">
        <v>601</v>
      </c>
      <c r="T424" s="403" t="str">
        <f>INDEX([1]CatGlob!$D:$D,MATCH($M424,[1]CatGlob!$C:$C,0))</f>
        <v>RFI</v>
      </c>
      <c r="U424" s="403" t="s">
        <v>1570</v>
      </c>
      <c r="V424" s="404" t="str">
        <f>INDEX([1]CatGlob!$F:$F,MATCH($M424,[1]CatGlob!$C:$C,0))</f>
        <v>RFI</v>
      </c>
      <c r="W424" s="405"/>
      <c r="X424" s="406">
        <v>0</v>
      </c>
      <c r="Y424" s="407">
        <v>0</v>
      </c>
      <c r="Z424" s="408">
        <v>0</v>
      </c>
      <c r="AA424" s="407">
        <v>0</v>
      </c>
      <c r="AB424" s="408">
        <v>0</v>
      </c>
      <c r="AC424" s="407">
        <v>0</v>
      </c>
      <c r="AD424" s="408">
        <v>0</v>
      </c>
      <c r="AE424" s="407">
        <v>0</v>
      </c>
      <c r="AF424" s="408">
        <v>0</v>
      </c>
      <c r="AG424" s="407">
        <v>0</v>
      </c>
      <c r="AI424" s="406">
        <v>0</v>
      </c>
      <c r="AJ424" s="407">
        <v>0</v>
      </c>
      <c r="AK424" s="408">
        <v>0</v>
      </c>
      <c r="AL424" s="407">
        <v>0</v>
      </c>
      <c r="AM424" s="408">
        <v>0</v>
      </c>
      <c r="AN424" s="407">
        <v>0</v>
      </c>
      <c r="AO424" s="408">
        <v>0</v>
      </c>
      <c r="AP424" s="407">
        <v>0</v>
      </c>
      <c r="AQ424" s="408">
        <v>0</v>
      </c>
      <c r="AR424" s="407">
        <v>0</v>
      </c>
      <c r="AT424" s="406">
        <v>0</v>
      </c>
      <c r="AU424" s="407">
        <v>0</v>
      </c>
      <c r="AV424" s="408">
        <v>0</v>
      </c>
      <c r="AW424" s="407">
        <v>0</v>
      </c>
      <c r="AX424" s="408">
        <v>0</v>
      </c>
      <c r="AY424" s="407">
        <v>0</v>
      </c>
      <c r="AZ424" s="408">
        <v>0</v>
      </c>
      <c r="BA424" s="407">
        <v>0</v>
      </c>
      <c r="BB424" s="408">
        <v>0</v>
      </c>
      <c r="BC424" s="407">
        <v>0</v>
      </c>
    </row>
    <row r="425" spans="1:55" x14ac:dyDescent="0.35">
      <c r="A425" s="385" t="str" cm="1">
        <f t="array" ref="A425">IFERROR(_xlfn.IFS(AND(F425="Renta Variable",O425=1),IFERROR(MATCH(B425,[1]RV_Det!C:C,0),"Rev"),AND(J425="Corporativa",O425=1,I425="EM"),IFERROR(MATCH(B425,[1]RF_Corps!B:B,0),"Rev"),AND(F425="Alternativos",O425=1),IFERROR(MATCH(B425,[1]Rep4!C:C,0),"Rev")),"")</f>
        <v/>
      </c>
      <c r="B425" s="394" t="s">
        <v>1669</v>
      </c>
      <c r="C425" s="409" t="s">
        <v>1670</v>
      </c>
      <c r="D425" s="395" t="s">
        <v>1671</v>
      </c>
      <c r="E425" s="396" t="str">
        <f>IF(B425="","",INDEX([1]CatGlob!$S:$S,IFERROR(MATCH(MID(B425,7,1),[1]CatGlob!$R:$R,0),MATCH(MID(B425,1,2),[1]CatGlob!$R:$R,0))))</f>
        <v>DOL</v>
      </c>
      <c r="F425" s="397" t="s">
        <v>442</v>
      </c>
      <c r="G425" s="398" t="s">
        <v>610</v>
      </c>
      <c r="H425" s="399" t="s">
        <v>229</v>
      </c>
      <c r="I425" s="399" t="s">
        <v>358</v>
      </c>
      <c r="J425" s="399" t="s">
        <v>611</v>
      </c>
      <c r="K425" s="396" t="s">
        <v>307</v>
      </c>
      <c r="L425" s="400" t="str">
        <f>IF(ISERROR(MATCH(M425,M$10:M424,0)),M425,"")</f>
        <v/>
      </c>
      <c r="M425" s="401" t="str">
        <f>IF(B425="","",IF(ISERROR(MATCH(F425&amp;"_"&amp;G425&amp;"_"&amp;H425&amp;"_"&amp;I425&amp;"_"&amp;J425&amp;IF(K425="","","_"&amp;K425),[1]CatGlob!$B:$B,0)),F425&amp;"_"&amp;G425&amp;"_"&amp;H425&amp;"_"&amp;I425&amp;"_"&amp;J425&amp;IF(K425="","","_"&amp;K425),INDEX([1]CatGlob!$C:$C,MATCH(F425&amp;"_"&amp;G425&amp;"_"&amp;H425&amp;"_"&amp;I425&amp;"_"&amp;J425&amp;IF(K425="","","_"&amp;K425),[1]CatGlob!$B:$B,0))))</f>
        <v>HCD_INT_EM_CORP_HY</v>
      </c>
      <c r="N425" s="402" t="str">
        <f t="shared" si="15"/>
        <v/>
      </c>
      <c r="O425" s="402" t="str">
        <f t="shared" si="14"/>
        <v/>
      </c>
      <c r="P425" s="401" t="str">
        <f>IF(LEN(B425)&gt;8,INDEX([1]CatGlob!$X:$X,MATCH(M425,[1]CatGlob!$W:$W,0)),"")</f>
        <v>EMC</v>
      </c>
      <c r="Q425" s="403" t="str">
        <f>INDEX([1]CatGlob!P:P,MATCH(M425,[1]CatGlob!O:O,0))</f>
        <v>RFIC</v>
      </c>
      <c r="R425" s="403" t="s">
        <v>601</v>
      </c>
      <c r="S425" s="403" t="s">
        <v>601</v>
      </c>
      <c r="T425" s="403" t="str">
        <f>INDEX([1]CatGlob!$D:$D,MATCH($M425,[1]CatGlob!$C:$C,0))</f>
        <v>RFI</v>
      </c>
      <c r="U425" s="403" t="s">
        <v>1570</v>
      </c>
      <c r="V425" s="404" t="str">
        <f>INDEX([1]CatGlob!$F:$F,MATCH($M425,[1]CatGlob!$C:$C,0))</f>
        <v>RFI</v>
      </c>
      <c r="W425" s="405"/>
      <c r="X425" s="406">
        <v>0</v>
      </c>
      <c r="Y425" s="407">
        <v>0</v>
      </c>
      <c r="Z425" s="408">
        <v>0</v>
      </c>
      <c r="AA425" s="407">
        <v>0</v>
      </c>
      <c r="AB425" s="408">
        <v>0</v>
      </c>
      <c r="AC425" s="407">
        <v>0</v>
      </c>
      <c r="AD425" s="408">
        <v>0</v>
      </c>
      <c r="AE425" s="407">
        <v>0</v>
      </c>
      <c r="AF425" s="408">
        <v>0</v>
      </c>
      <c r="AG425" s="407">
        <v>0</v>
      </c>
      <c r="AI425" s="406">
        <v>0</v>
      </c>
      <c r="AJ425" s="407">
        <v>0</v>
      </c>
      <c r="AK425" s="408">
        <v>0</v>
      </c>
      <c r="AL425" s="407">
        <v>0</v>
      </c>
      <c r="AM425" s="408">
        <v>0</v>
      </c>
      <c r="AN425" s="407">
        <v>0</v>
      </c>
      <c r="AO425" s="408">
        <v>0</v>
      </c>
      <c r="AP425" s="407">
        <v>0</v>
      </c>
      <c r="AQ425" s="408">
        <v>0</v>
      </c>
      <c r="AR425" s="407">
        <v>0</v>
      </c>
      <c r="AT425" s="406">
        <v>0</v>
      </c>
      <c r="AU425" s="407">
        <v>0</v>
      </c>
      <c r="AV425" s="408">
        <v>0</v>
      </c>
      <c r="AW425" s="407">
        <v>0</v>
      </c>
      <c r="AX425" s="408">
        <v>0</v>
      </c>
      <c r="AY425" s="407">
        <v>0</v>
      </c>
      <c r="AZ425" s="408">
        <v>0</v>
      </c>
      <c r="BA425" s="407">
        <v>0</v>
      </c>
      <c r="BB425" s="408">
        <v>0</v>
      </c>
      <c r="BC425" s="407">
        <v>0</v>
      </c>
    </row>
    <row r="426" spans="1:55" x14ac:dyDescent="0.35">
      <c r="A426" s="385" t="str" cm="1">
        <f t="array" ref="A426">IFERROR(_xlfn.IFS(AND(F426="Renta Variable",O426=1),IFERROR(MATCH(B426,[1]RV_Det!C:C,0),"Rev"),AND(J426="Corporativa",O426=1,I426="EM"),IFERROR(MATCH(B426,[1]RF_Corps!B:B,0),"Rev"),AND(F426="Alternativos",O426=1),IFERROR(MATCH(B426,[1]Rep4!C:C,0),"Rev")),"")</f>
        <v/>
      </c>
      <c r="B426" s="394" t="s">
        <v>1672</v>
      </c>
      <c r="C426" s="409" t="s">
        <v>1670</v>
      </c>
      <c r="D426" s="395" t="s">
        <v>1671</v>
      </c>
      <c r="E426" s="396" t="str">
        <f>IF(B426="","",INDEX([1]CatGlob!$S:$S,IFERROR(MATCH(MID(B426,7,1),[1]CatGlob!$R:$R,0),MATCH(MID(B426,1,2),[1]CatGlob!$R:$R,0))))</f>
        <v>DOL</v>
      </c>
      <c r="F426" s="397" t="s">
        <v>442</v>
      </c>
      <c r="G426" s="398" t="s">
        <v>610</v>
      </c>
      <c r="H426" s="399" t="s">
        <v>229</v>
      </c>
      <c r="I426" s="399" t="s">
        <v>358</v>
      </c>
      <c r="J426" s="399" t="s">
        <v>611</v>
      </c>
      <c r="K426" s="396" t="s">
        <v>307</v>
      </c>
      <c r="L426" s="400" t="str">
        <f>IF(ISERROR(MATCH(M426,M$10:M425,0)),M426,"")</f>
        <v/>
      </c>
      <c r="M426" s="401" t="str">
        <f>IF(B426="","",IF(ISERROR(MATCH(F426&amp;"_"&amp;G426&amp;"_"&amp;H426&amp;"_"&amp;I426&amp;"_"&amp;J426&amp;IF(K426="","","_"&amp;K426),[1]CatGlob!$B:$B,0)),F426&amp;"_"&amp;G426&amp;"_"&amp;H426&amp;"_"&amp;I426&amp;"_"&amp;J426&amp;IF(K426="","","_"&amp;K426),INDEX([1]CatGlob!$C:$C,MATCH(F426&amp;"_"&amp;G426&amp;"_"&amp;H426&amp;"_"&amp;I426&amp;"_"&amp;J426&amp;IF(K426="","","_"&amp;K426),[1]CatGlob!$B:$B,0))))</f>
        <v>HCD_INT_EM_CORP_HY</v>
      </c>
      <c r="N426" s="402" t="str">
        <f t="shared" si="15"/>
        <v/>
      </c>
      <c r="O426" s="402" t="str">
        <f t="shared" si="14"/>
        <v/>
      </c>
      <c r="P426" s="401" t="str">
        <f>IF(LEN(B426)&gt;8,INDEX([1]CatGlob!$X:$X,MATCH(M426,[1]CatGlob!$W:$W,0)),"")</f>
        <v>EMC</v>
      </c>
      <c r="Q426" s="403" t="str">
        <f>INDEX([1]CatGlob!P:P,MATCH(M426,[1]CatGlob!O:O,0))</f>
        <v>RFIC</v>
      </c>
      <c r="R426" s="403" t="s">
        <v>601</v>
      </c>
      <c r="S426" s="403" t="s">
        <v>601</v>
      </c>
      <c r="T426" s="403" t="str">
        <f>INDEX([1]CatGlob!$D:$D,MATCH($M426,[1]CatGlob!$C:$C,0))</f>
        <v>RFI</v>
      </c>
      <c r="U426" s="403" t="s">
        <v>1570</v>
      </c>
      <c r="V426" s="404" t="str">
        <f>INDEX([1]CatGlob!$F:$F,MATCH($M426,[1]CatGlob!$C:$C,0))</f>
        <v>RFI</v>
      </c>
      <c r="W426" s="405"/>
      <c r="X426" s="406">
        <v>0</v>
      </c>
      <c r="Y426" s="407">
        <v>0</v>
      </c>
      <c r="Z426" s="408">
        <v>0</v>
      </c>
      <c r="AA426" s="407">
        <v>0</v>
      </c>
      <c r="AB426" s="408">
        <v>0</v>
      </c>
      <c r="AC426" s="407">
        <v>0</v>
      </c>
      <c r="AD426" s="408">
        <v>0</v>
      </c>
      <c r="AE426" s="407">
        <v>0</v>
      </c>
      <c r="AF426" s="408">
        <v>0</v>
      </c>
      <c r="AG426" s="407">
        <v>0</v>
      </c>
      <c r="AI426" s="406">
        <v>0</v>
      </c>
      <c r="AJ426" s="407">
        <v>0</v>
      </c>
      <c r="AK426" s="408">
        <v>0</v>
      </c>
      <c r="AL426" s="407">
        <v>0</v>
      </c>
      <c r="AM426" s="408">
        <v>0</v>
      </c>
      <c r="AN426" s="407">
        <v>0</v>
      </c>
      <c r="AO426" s="408">
        <v>0</v>
      </c>
      <c r="AP426" s="407">
        <v>0</v>
      </c>
      <c r="AQ426" s="408">
        <v>0</v>
      </c>
      <c r="AR426" s="407">
        <v>0</v>
      </c>
      <c r="AT426" s="406">
        <v>0</v>
      </c>
      <c r="AU426" s="407">
        <v>0</v>
      </c>
      <c r="AV426" s="408">
        <v>0</v>
      </c>
      <c r="AW426" s="407">
        <v>0</v>
      </c>
      <c r="AX426" s="408">
        <v>0</v>
      </c>
      <c r="AY426" s="407">
        <v>0</v>
      </c>
      <c r="AZ426" s="408">
        <v>0</v>
      </c>
      <c r="BA426" s="407">
        <v>0</v>
      </c>
      <c r="BB426" s="408">
        <v>0</v>
      </c>
      <c r="BC426" s="407">
        <v>0</v>
      </c>
    </row>
    <row r="427" spans="1:55" x14ac:dyDescent="0.35">
      <c r="A427" s="385" t="str" cm="1">
        <f t="array" ref="A427">IFERROR(_xlfn.IFS(AND(F427="Renta Variable",O427=1),IFERROR(MATCH(B427,[1]RV_Det!C:C,0),"Rev"),AND(J427="Corporativa",O427=1,I427="EM"),IFERROR(MATCH(B427,[1]RF_Corps!B:B,0),"Rev"),AND(F427="Alternativos",O427=1),IFERROR(MATCH(B427,[1]Rep4!C:C,0),"Rev")),"")</f>
        <v/>
      </c>
      <c r="B427" s="393" t="s">
        <v>1673</v>
      </c>
      <c r="C427" s="409" t="s">
        <v>1674</v>
      </c>
      <c r="D427" s="395" t="s">
        <v>1675</v>
      </c>
      <c r="E427" s="396" t="str">
        <f>IF(B427="","",INDEX([1]CatGlob!$S:$S,IFERROR(MATCH(MID(B427,7,1),[1]CatGlob!$R:$R,0),MATCH(MID(B427,1,2),[1]CatGlob!$R:$R,0))))</f>
        <v>DOL</v>
      </c>
      <c r="F427" s="397" t="s">
        <v>442</v>
      </c>
      <c r="G427" s="398" t="s">
        <v>610</v>
      </c>
      <c r="H427" s="399" t="s">
        <v>229</v>
      </c>
      <c r="I427" s="399" t="s">
        <v>358</v>
      </c>
      <c r="J427" s="399" t="s">
        <v>611</v>
      </c>
      <c r="K427" s="396" t="s">
        <v>307</v>
      </c>
      <c r="L427" s="400" t="str">
        <f>IF(ISERROR(MATCH(M427,M$10:M426,0)),M427,"")</f>
        <v/>
      </c>
      <c r="M427" s="401" t="str">
        <f>IF(B427="","",IF(ISERROR(MATCH(F427&amp;"_"&amp;G427&amp;"_"&amp;H427&amp;"_"&amp;I427&amp;"_"&amp;J427&amp;IF(K427="","","_"&amp;K427),[1]CatGlob!$B:$B,0)),F427&amp;"_"&amp;G427&amp;"_"&amp;H427&amp;"_"&amp;I427&amp;"_"&amp;J427&amp;IF(K427="","","_"&amp;K427),INDEX([1]CatGlob!$C:$C,MATCH(F427&amp;"_"&amp;G427&amp;"_"&amp;H427&amp;"_"&amp;I427&amp;"_"&amp;J427&amp;IF(K427="","","_"&amp;K427),[1]CatGlob!$B:$B,0))))</f>
        <v>HCD_INT_EM_CORP_HY</v>
      </c>
      <c r="N427" s="402" t="str">
        <f t="shared" si="15"/>
        <v/>
      </c>
      <c r="O427" s="402" t="str">
        <f t="shared" si="14"/>
        <v/>
      </c>
      <c r="P427" s="401" t="str">
        <f>IF(LEN(B427)&gt;8,INDEX([1]CatGlob!$X:$X,MATCH(M427,[1]CatGlob!$W:$W,0)),"")</f>
        <v>EMC</v>
      </c>
      <c r="Q427" s="403" t="str">
        <f>INDEX([1]CatGlob!P:P,MATCH(M427,[1]CatGlob!O:O,0))</f>
        <v>RFIC</v>
      </c>
      <c r="R427" s="403" t="s">
        <v>601</v>
      </c>
      <c r="S427" s="403" t="s">
        <v>601</v>
      </c>
      <c r="T427" s="403" t="str">
        <f>INDEX([1]CatGlob!$D:$D,MATCH($M427,[1]CatGlob!$C:$C,0))</f>
        <v>RFI</v>
      </c>
      <c r="U427" s="403" t="s">
        <v>612</v>
      </c>
      <c r="V427" s="404" t="str">
        <f>INDEX([1]CatGlob!$F:$F,MATCH($M427,[1]CatGlob!$C:$C,0))</f>
        <v>RFI</v>
      </c>
      <c r="W427" s="405"/>
      <c r="X427" s="406">
        <v>0</v>
      </c>
      <c r="Y427" s="407">
        <v>0</v>
      </c>
      <c r="Z427" s="408">
        <v>0</v>
      </c>
      <c r="AA427" s="407">
        <v>0</v>
      </c>
      <c r="AB427" s="408">
        <v>0</v>
      </c>
      <c r="AC427" s="407">
        <v>0</v>
      </c>
      <c r="AD427" s="408">
        <v>0</v>
      </c>
      <c r="AE427" s="407">
        <v>0</v>
      </c>
      <c r="AF427" s="408">
        <v>0</v>
      </c>
      <c r="AG427" s="407">
        <v>0</v>
      </c>
      <c r="AI427" s="406">
        <v>0</v>
      </c>
      <c r="AJ427" s="407">
        <v>0</v>
      </c>
      <c r="AK427" s="408">
        <v>0</v>
      </c>
      <c r="AL427" s="407">
        <v>0</v>
      </c>
      <c r="AM427" s="408">
        <v>0</v>
      </c>
      <c r="AN427" s="407">
        <v>0</v>
      </c>
      <c r="AO427" s="408">
        <v>0</v>
      </c>
      <c r="AP427" s="407">
        <v>0</v>
      </c>
      <c r="AQ427" s="408">
        <v>0</v>
      </c>
      <c r="AR427" s="407">
        <v>0</v>
      </c>
      <c r="AT427" s="406">
        <v>0</v>
      </c>
      <c r="AU427" s="407">
        <v>0</v>
      </c>
      <c r="AV427" s="408">
        <v>0</v>
      </c>
      <c r="AW427" s="407">
        <v>0</v>
      </c>
      <c r="AX427" s="408">
        <v>0</v>
      </c>
      <c r="AY427" s="407">
        <v>0</v>
      </c>
      <c r="AZ427" s="408">
        <v>0</v>
      </c>
      <c r="BA427" s="407">
        <v>0</v>
      </c>
      <c r="BB427" s="408">
        <v>0</v>
      </c>
      <c r="BC427" s="407">
        <v>0</v>
      </c>
    </row>
    <row r="428" spans="1:55" x14ac:dyDescent="0.35">
      <c r="A428" s="385" t="str" cm="1">
        <f t="array" ref="A428">IFERROR(_xlfn.IFS(AND(F428="Renta Variable",O428=1),IFERROR(MATCH(B428,[1]RV_Det!C:C,0),"Rev"),AND(J428="Corporativa",O428=1,I428="EM"),IFERROR(MATCH(B428,[1]RF_Corps!B:B,0),"Rev"),AND(F428="Alternativos",O428=1),IFERROR(MATCH(B428,[1]Rep4!C:C,0),"Rev")),"")</f>
        <v/>
      </c>
      <c r="B428" s="393" t="s">
        <v>1676</v>
      </c>
      <c r="C428" s="409" t="s">
        <v>1677</v>
      </c>
      <c r="D428" s="395" t="s">
        <v>1675</v>
      </c>
      <c r="E428" s="396" t="str">
        <f>IF(B428="","",INDEX([1]CatGlob!$S:$S,IFERROR(MATCH(MID(B428,7,1),[1]CatGlob!$R:$R,0),MATCH(MID(B428,1,2),[1]CatGlob!$R:$R,0))))</f>
        <v>DOL</v>
      </c>
      <c r="F428" s="397" t="s">
        <v>442</v>
      </c>
      <c r="G428" s="398" t="s">
        <v>610</v>
      </c>
      <c r="H428" s="399" t="s">
        <v>229</v>
      </c>
      <c r="I428" s="399" t="s">
        <v>358</v>
      </c>
      <c r="J428" s="399" t="s">
        <v>611</v>
      </c>
      <c r="K428" s="396" t="s">
        <v>307</v>
      </c>
      <c r="L428" s="400" t="str">
        <f>IF(ISERROR(MATCH(M428,M$10:M427,0)),M428,"")</f>
        <v/>
      </c>
      <c r="M428" s="401" t="str">
        <f>IF(B428="","",IF(ISERROR(MATCH(F428&amp;"_"&amp;G428&amp;"_"&amp;H428&amp;"_"&amp;I428&amp;"_"&amp;J428&amp;IF(K428="","","_"&amp;K428),[1]CatGlob!$B:$B,0)),F428&amp;"_"&amp;G428&amp;"_"&amp;H428&amp;"_"&amp;I428&amp;"_"&amp;J428&amp;IF(K428="","","_"&amp;K428),INDEX([1]CatGlob!$C:$C,MATCH(F428&amp;"_"&amp;G428&amp;"_"&amp;H428&amp;"_"&amp;I428&amp;"_"&amp;J428&amp;IF(K428="","","_"&amp;K428),[1]CatGlob!$B:$B,0))))</f>
        <v>HCD_INT_EM_CORP_HY</v>
      </c>
      <c r="N428" s="402" t="str">
        <f t="shared" si="15"/>
        <v/>
      </c>
      <c r="O428" s="402" t="str">
        <f t="shared" si="14"/>
        <v/>
      </c>
      <c r="P428" s="401" t="str">
        <f>IF(LEN(B428)&gt;8,INDEX([1]CatGlob!$X:$X,MATCH(M428,[1]CatGlob!$W:$W,0)),"")</f>
        <v>EMC</v>
      </c>
      <c r="Q428" s="403" t="str">
        <f>INDEX([1]CatGlob!P:P,MATCH(M428,[1]CatGlob!O:O,0))</f>
        <v>RFIC</v>
      </c>
      <c r="R428" s="403" t="s">
        <v>601</v>
      </c>
      <c r="S428" s="403" t="s">
        <v>601</v>
      </c>
      <c r="T428" s="403" t="str">
        <f>INDEX([1]CatGlob!$D:$D,MATCH($M428,[1]CatGlob!$C:$C,0))</f>
        <v>RFI</v>
      </c>
      <c r="U428" s="403" t="s">
        <v>612</v>
      </c>
      <c r="V428" s="404" t="str">
        <f>INDEX([1]CatGlob!$F:$F,MATCH($M428,[1]CatGlob!$C:$C,0))</f>
        <v>RFI</v>
      </c>
      <c r="W428" s="405"/>
      <c r="X428" s="406">
        <v>0</v>
      </c>
      <c r="Y428" s="407">
        <v>0</v>
      </c>
      <c r="Z428" s="408">
        <v>0</v>
      </c>
      <c r="AA428" s="407">
        <v>0</v>
      </c>
      <c r="AB428" s="408">
        <v>0</v>
      </c>
      <c r="AC428" s="407">
        <v>0</v>
      </c>
      <c r="AD428" s="408">
        <v>0</v>
      </c>
      <c r="AE428" s="407">
        <v>0</v>
      </c>
      <c r="AF428" s="408">
        <v>0</v>
      </c>
      <c r="AG428" s="407">
        <v>0</v>
      </c>
      <c r="AI428" s="406">
        <v>0</v>
      </c>
      <c r="AJ428" s="407">
        <v>0</v>
      </c>
      <c r="AK428" s="408">
        <v>0</v>
      </c>
      <c r="AL428" s="407">
        <v>0</v>
      </c>
      <c r="AM428" s="408">
        <v>0</v>
      </c>
      <c r="AN428" s="407">
        <v>0</v>
      </c>
      <c r="AO428" s="408">
        <v>0</v>
      </c>
      <c r="AP428" s="407">
        <v>0</v>
      </c>
      <c r="AQ428" s="408">
        <v>0</v>
      </c>
      <c r="AR428" s="407">
        <v>0</v>
      </c>
      <c r="AT428" s="406">
        <v>0</v>
      </c>
      <c r="AU428" s="407">
        <v>0</v>
      </c>
      <c r="AV428" s="408">
        <v>0</v>
      </c>
      <c r="AW428" s="407">
        <v>0</v>
      </c>
      <c r="AX428" s="408">
        <v>0</v>
      </c>
      <c r="AY428" s="407">
        <v>0</v>
      </c>
      <c r="AZ428" s="408">
        <v>0</v>
      </c>
      <c r="BA428" s="407">
        <v>0</v>
      </c>
      <c r="BB428" s="408">
        <v>0</v>
      </c>
      <c r="BC428" s="407">
        <v>0</v>
      </c>
    </row>
    <row r="429" spans="1:55" x14ac:dyDescent="0.35">
      <c r="A429" s="385" t="str" cm="1">
        <f t="array" ref="A429">IFERROR(_xlfn.IFS(AND(F429="Renta Variable",O429=1),IFERROR(MATCH(B429,[1]RV_Det!C:C,0),"Rev"),AND(J429="Corporativa",O429=1,I429="EM"),IFERROR(MATCH(B429,[1]RF_Corps!B:B,0),"Rev"),AND(F429="Alternativos",O429=1),IFERROR(MATCH(B429,[1]Rep4!C:C,0),"Rev")),"")</f>
        <v/>
      </c>
      <c r="B429" s="394" t="s">
        <v>1678</v>
      </c>
      <c r="C429" s="409" t="s">
        <v>1679</v>
      </c>
      <c r="D429" s="395" t="s">
        <v>1680</v>
      </c>
      <c r="E429" s="396" t="str">
        <f>IF(B429="","",INDEX([1]CatGlob!$S:$S,IFERROR(MATCH(MID(B429,7,1),[1]CatGlob!$R:$R,0),MATCH(MID(B429,1,2),[1]CatGlob!$R:$R,0))))</f>
        <v>DOL</v>
      </c>
      <c r="F429" s="397" t="s">
        <v>442</v>
      </c>
      <c r="G429" s="398" t="s">
        <v>610</v>
      </c>
      <c r="H429" s="399" t="s">
        <v>229</v>
      </c>
      <c r="I429" s="399" t="s">
        <v>358</v>
      </c>
      <c r="J429" s="399" t="s">
        <v>611</v>
      </c>
      <c r="K429" s="396" t="s">
        <v>307</v>
      </c>
      <c r="L429" s="400" t="str">
        <f>IF(ISERROR(MATCH(M429,M$10:M428,0)),M429,"")</f>
        <v/>
      </c>
      <c r="M429" s="401" t="str">
        <f>IF(B429="","",IF(ISERROR(MATCH(F429&amp;"_"&amp;G429&amp;"_"&amp;H429&amp;"_"&amp;I429&amp;"_"&amp;J429&amp;IF(K429="","","_"&amp;K429),[1]CatGlob!$B:$B,0)),F429&amp;"_"&amp;G429&amp;"_"&amp;H429&amp;"_"&amp;I429&amp;"_"&amp;J429&amp;IF(K429="","","_"&amp;K429),INDEX([1]CatGlob!$C:$C,MATCH(F429&amp;"_"&amp;G429&amp;"_"&amp;H429&amp;"_"&amp;I429&amp;"_"&amp;J429&amp;IF(K429="","","_"&amp;K429),[1]CatGlob!$B:$B,0))))</f>
        <v>HCD_INT_EM_CORP_HY</v>
      </c>
      <c r="N429" s="402" t="str">
        <f t="shared" si="15"/>
        <v/>
      </c>
      <c r="O429" s="402" t="str">
        <f t="shared" si="14"/>
        <v/>
      </c>
      <c r="P429" s="401" t="str">
        <f>IF(LEN(B429)&gt;8,INDEX([1]CatGlob!$X:$X,MATCH(M429,[1]CatGlob!$W:$W,0)),"")</f>
        <v>EMC</v>
      </c>
      <c r="Q429" s="403" t="str">
        <f>INDEX([1]CatGlob!P:P,MATCH(M429,[1]CatGlob!O:O,0))</f>
        <v>RFIC</v>
      </c>
      <c r="R429" s="403" t="s">
        <v>601</v>
      </c>
      <c r="S429" s="403" t="s">
        <v>601</v>
      </c>
      <c r="T429" s="403" t="str">
        <f>INDEX([1]CatGlob!$D:$D,MATCH($M429,[1]CatGlob!$C:$C,0))</f>
        <v>RFI</v>
      </c>
      <c r="U429" s="403" t="s">
        <v>612</v>
      </c>
      <c r="V429" s="404" t="str">
        <f>INDEX([1]CatGlob!$F:$F,MATCH($M429,[1]CatGlob!$C:$C,0))</f>
        <v>RFI</v>
      </c>
      <c r="W429" s="405"/>
      <c r="X429" s="406">
        <v>0</v>
      </c>
      <c r="Y429" s="407">
        <v>0</v>
      </c>
      <c r="Z429" s="408">
        <v>0</v>
      </c>
      <c r="AA429" s="407">
        <v>0</v>
      </c>
      <c r="AB429" s="408">
        <v>0</v>
      </c>
      <c r="AC429" s="407">
        <v>0</v>
      </c>
      <c r="AD429" s="408">
        <v>0</v>
      </c>
      <c r="AE429" s="407">
        <v>0</v>
      </c>
      <c r="AF429" s="408">
        <v>0</v>
      </c>
      <c r="AG429" s="407">
        <v>0</v>
      </c>
      <c r="AI429" s="406">
        <v>0</v>
      </c>
      <c r="AJ429" s="407">
        <v>0</v>
      </c>
      <c r="AK429" s="408">
        <v>0</v>
      </c>
      <c r="AL429" s="407">
        <v>0</v>
      </c>
      <c r="AM429" s="408">
        <v>0</v>
      </c>
      <c r="AN429" s="407">
        <v>0</v>
      </c>
      <c r="AO429" s="408">
        <v>0</v>
      </c>
      <c r="AP429" s="407">
        <v>0</v>
      </c>
      <c r="AQ429" s="408">
        <v>0</v>
      </c>
      <c r="AR429" s="407">
        <v>0</v>
      </c>
      <c r="AT429" s="406">
        <v>0</v>
      </c>
      <c r="AU429" s="407">
        <v>0</v>
      </c>
      <c r="AV429" s="408">
        <v>0</v>
      </c>
      <c r="AW429" s="407">
        <v>0</v>
      </c>
      <c r="AX429" s="408">
        <v>0</v>
      </c>
      <c r="AY429" s="407">
        <v>0</v>
      </c>
      <c r="AZ429" s="408">
        <v>0</v>
      </c>
      <c r="BA429" s="407">
        <v>0</v>
      </c>
      <c r="BB429" s="408">
        <v>0</v>
      </c>
      <c r="BC429" s="407">
        <v>0</v>
      </c>
    </row>
    <row r="430" spans="1:55" x14ac:dyDescent="0.35">
      <c r="A430" s="385" t="str" cm="1">
        <f t="array" ref="A430">IFERROR(_xlfn.IFS(AND(F430="Renta Variable",O430=1),IFERROR(MATCH(B430,[1]RV_Det!C:C,0),"Rev"),AND(J430="Corporativa",O430=1,I430="EM"),IFERROR(MATCH(B430,[1]RF_Corps!B:B,0),"Rev"),AND(F430="Alternativos",O430=1),IFERROR(MATCH(B430,[1]Rep4!C:C,0),"Rev")),"")</f>
        <v/>
      </c>
      <c r="B430" s="394" t="s">
        <v>1681</v>
      </c>
      <c r="C430" s="409" t="s">
        <v>1682</v>
      </c>
      <c r="D430" s="395" t="s">
        <v>1680</v>
      </c>
      <c r="E430" s="396" t="str">
        <f>IF(B430="","",INDEX([1]CatGlob!$S:$S,IFERROR(MATCH(MID(B430,7,1),[1]CatGlob!$R:$R,0),MATCH(MID(B430,1,2),[1]CatGlob!$R:$R,0))))</f>
        <v>DOL</v>
      </c>
      <c r="F430" s="397" t="s">
        <v>442</v>
      </c>
      <c r="G430" s="398" t="s">
        <v>610</v>
      </c>
      <c r="H430" s="399" t="s">
        <v>229</v>
      </c>
      <c r="I430" s="399" t="s">
        <v>358</v>
      </c>
      <c r="J430" s="399" t="s">
        <v>611</v>
      </c>
      <c r="K430" s="396" t="s">
        <v>307</v>
      </c>
      <c r="L430" s="400" t="str">
        <f>IF(ISERROR(MATCH(M430,M$10:M429,0)),M430,"")</f>
        <v/>
      </c>
      <c r="M430" s="401" t="str">
        <f>IF(B430="","",IF(ISERROR(MATCH(F430&amp;"_"&amp;G430&amp;"_"&amp;H430&amp;"_"&amp;I430&amp;"_"&amp;J430&amp;IF(K430="","","_"&amp;K430),[1]CatGlob!$B:$B,0)),F430&amp;"_"&amp;G430&amp;"_"&amp;H430&amp;"_"&amp;I430&amp;"_"&amp;J430&amp;IF(K430="","","_"&amp;K430),INDEX([1]CatGlob!$C:$C,MATCH(F430&amp;"_"&amp;G430&amp;"_"&amp;H430&amp;"_"&amp;I430&amp;"_"&amp;J430&amp;IF(K430="","","_"&amp;K430),[1]CatGlob!$B:$B,0))))</f>
        <v>HCD_INT_EM_CORP_HY</v>
      </c>
      <c r="N430" s="402" t="str">
        <f t="shared" si="15"/>
        <v/>
      </c>
      <c r="O430" s="402" t="str">
        <f t="shared" si="14"/>
        <v/>
      </c>
      <c r="P430" s="401" t="str">
        <f>IF(LEN(B430)&gt;8,INDEX([1]CatGlob!$X:$X,MATCH(M430,[1]CatGlob!$W:$W,0)),"")</f>
        <v>EMC</v>
      </c>
      <c r="Q430" s="403" t="str">
        <f>INDEX([1]CatGlob!P:P,MATCH(M430,[1]CatGlob!O:O,0))</f>
        <v>RFIC</v>
      </c>
      <c r="R430" s="403" t="s">
        <v>601</v>
      </c>
      <c r="S430" s="403" t="s">
        <v>601</v>
      </c>
      <c r="T430" s="403" t="str">
        <f>INDEX([1]CatGlob!$D:$D,MATCH($M430,[1]CatGlob!$C:$C,0))</f>
        <v>RFI</v>
      </c>
      <c r="U430" s="403" t="s">
        <v>612</v>
      </c>
      <c r="V430" s="404" t="str">
        <f>INDEX([1]CatGlob!$F:$F,MATCH($M430,[1]CatGlob!$C:$C,0))</f>
        <v>RFI</v>
      </c>
      <c r="W430" s="405"/>
      <c r="X430" s="406">
        <v>0</v>
      </c>
      <c r="Y430" s="407">
        <v>0</v>
      </c>
      <c r="Z430" s="408">
        <v>0</v>
      </c>
      <c r="AA430" s="407">
        <v>0</v>
      </c>
      <c r="AB430" s="408">
        <v>0</v>
      </c>
      <c r="AC430" s="407">
        <v>0</v>
      </c>
      <c r="AD430" s="408">
        <v>0</v>
      </c>
      <c r="AE430" s="407">
        <v>0</v>
      </c>
      <c r="AF430" s="408">
        <v>0</v>
      </c>
      <c r="AG430" s="407">
        <v>0</v>
      </c>
      <c r="AI430" s="406">
        <v>0</v>
      </c>
      <c r="AJ430" s="407">
        <v>0</v>
      </c>
      <c r="AK430" s="408">
        <v>0</v>
      </c>
      <c r="AL430" s="407">
        <v>0</v>
      </c>
      <c r="AM430" s="408">
        <v>0</v>
      </c>
      <c r="AN430" s="407">
        <v>0</v>
      </c>
      <c r="AO430" s="408">
        <v>0</v>
      </c>
      <c r="AP430" s="407">
        <v>0</v>
      </c>
      <c r="AQ430" s="408">
        <v>0</v>
      </c>
      <c r="AR430" s="407">
        <v>0</v>
      </c>
      <c r="AT430" s="406">
        <v>0</v>
      </c>
      <c r="AU430" s="407">
        <v>0</v>
      </c>
      <c r="AV430" s="408">
        <v>0</v>
      </c>
      <c r="AW430" s="407">
        <v>0</v>
      </c>
      <c r="AX430" s="408">
        <v>0</v>
      </c>
      <c r="AY430" s="407">
        <v>0</v>
      </c>
      <c r="AZ430" s="408">
        <v>0</v>
      </c>
      <c r="BA430" s="407">
        <v>0</v>
      </c>
      <c r="BB430" s="408">
        <v>0</v>
      </c>
      <c r="BC430" s="407">
        <v>0</v>
      </c>
    </row>
    <row r="431" spans="1:55" x14ac:dyDescent="0.35">
      <c r="A431" s="385" t="str" cm="1">
        <f t="array" ref="A431">IFERROR(_xlfn.IFS(AND(F431="Renta Variable",O431=1),IFERROR(MATCH(B431,[1]RV_Det!C:C,0),"Rev"),AND(J431="Corporativa",O431=1,I431="EM"),IFERROR(MATCH(B431,[1]RF_Corps!B:B,0),"Rev"),AND(F431="Alternativos",O431=1),IFERROR(MATCH(B431,[1]Rep4!C:C,0),"Rev")),"")</f>
        <v/>
      </c>
      <c r="B431" s="394" t="s">
        <v>1683</v>
      </c>
      <c r="C431" s="409" t="s">
        <v>1684</v>
      </c>
      <c r="D431" s="395" t="s">
        <v>1680</v>
      </c>
      <c r="E431" s="396" t="str">
        <f>IF(B431="","",INDEX([1]CatGlob!$S:$S,IFERROR(MATCH(MID(B431,7,1),[1]CatGlob!$R:$R,0),MATCH(MID(B431,1,2),[1]CatGlob!$R:$R,0))))</f>
        <v>DOL</v>
      </c>
      <c r="F431" s="397" t="s">
        <v>442</v>
      </c>
      <c r="G431" s="398" t="s">
        <v>610</v>
      </c>
      <c r="H431" s="399" t="s">
        <v>229</v>
      </c>
      <c r="I431" s="399" t="s">
        <v>358</v>
      </c>
      <c r="J431" s="399" t="s">
        <v>611</v>
      </c>
      <c r="K431" s="396" t="s">
        <v>307</v>
      </c>
      <c r="L431" s="400" t="str">
        <f>IF(ISERROR(MATCH(M431,M$10:M430,0)),M431,"")</f>
        <v/>
      </c>
      <c r="M431" s="401" t="str">
        <f>IF(B431="","",IF(ISERROR(MATCH(F431&amp;"_"&amp;G431&amp;"_"&amp;H431&amp;"_"&amp;I431&amp;"_"&amp;J431&amp;IF(K431="","","_"&amp;K431),[1]CatGlob!$B:$B,0)),F431&amp;"_"&amp;G431&amp;"_"&amp;H431&amp;"_"&amp;I431&amp;"_"&amp;J431&amp;IF(K431="","","_"&amp;K431),INDEX([1]CatGlob!$C:$C,MATCH(F431&amp;"_"&amp;G431&amp;"_"&amp;H431&amp;"_"&amp;I431&amp;"_"&amp;J431&amp;IF(K431="","","_"&amp;K431),[1]CatGlob!$B:$B,0))))</f>
        <v>HCD_INT_EM_CORP_HY</v>
      </c>
      <c r="N431" s="402" t="str">
        <f t="shared" si="15"/>
        <v/>
      </c>
      <c r="O431" s="402" t="str">
        <f t="shared" si="14"/>
        <v/>
      </c>
      <c r="P431" s="401" t="str">
        <f>IF(LEN(B431)&gt;8,INDEX([1]CatGlob!$X:$X,MATCH(M431,[1]CatGlob!$W:$W,0)),"")</f>
        <v>EMC</v>
      </c>
      <c r="Q431" s="403" t="str">
        <f>INDEX([1]CatGlob!P:P,MATCH(M431,[1]CatGlob!O:O,0))</f>
        <v>RFIC</v>
      </c>
      <c r="R431" s="403" t="s">
        <v>601</v>
      </c>
      <c r="S431" s="403" t="s">
        <v>601</v>
      </c>
      <c r="T431" s="403" t="str">
        <f>INDEX([1]CatGlob!$D:$D,MATCH($M431,[1]CatGlob!$C:$C,0))</f>
        <v>RFI</v>
      </c>
      <c r="U431" s="403" t="s">
        <v>612</v>
      </c>
      <c r="V431" s="404" t="str">
        <f>INDEX([1]CatGlob!$F:$F,MATCH($M431,[1]CatGlob!$C:$C,0))</f>
        <v>RFI</v>
      </c>
      <c r="W431" s="405"/>
      <c r="X431" s="406">
        <v>0</v>
      </c>
      <c r="Y431" s="407">
        <v>0</v>
      </c>
      <c r="Z431" s="408">
        <v>0</v>
      </c>
      <c r="AA431" s="407">
        <v>0</v>
      </c>
      <c r="AB431" s="408">
        <v>0</v>
      </c>
      <c r="AC431" s="407">
        <v>0</v>
      </c>
      <c r="AD431" s="408">
        <v>0</v>
      </c>
      <c r="AE431" s="407">
        <v>0</v>
      </c>
      <c r="AF431" s="408">
        <v>0</v>
      </c>
      <c r="AG431" s="407">
        <v>0</v>
      </c>
      <c r="AI431" s="406">
        <v>0</v>
      </c>
      <c r="AJ431" s="407">
        <v>0</v>
      </c>
      <c r="AK431" s="408">
        <v>0</v>
      </c>
      <c r="AL431" s="407">
        <v>0</v>
      </c>
      <c r="AM431" s="408">
        <v>0</v>
      </c>
      <c r="AN431" s="407">
        <v>0</v>
      </c>
      <c r="AO431" s="408">
        <v>0</v>
      </c>
      <c r="AP431" s="407">
        <v>0</v>
      </c>
      <c r="AQ431" s="408">
        <v>0</v>
      </c>
      <c r="AR431" s="407">
        <v>0</v>
      </c>
      <c r="AT431" s="406">
        <v>0</v>
      </c>
      <c r="AU431" s="407">
        <v>0</v>
      </c>
      <c r="AV431" s="408">
        <v>0</v>
      </c>
      <c r="AW431" s="407">
        <v>0</v>
      </c>
      <c r="AX431" s="408">
        <v>0</v>
      </c>
      <c r="AY431" s="407">
        <v>0</v>
      </c>
      <c r="AZ431" s="408">
        <v>0</v>
      </c>
      <c r="BA431" s="407">
        <v>0</v>
      </c>
      <c r="BB431" s="408">
        <v>0</v>
      </c>
      <c r="BC431" s="407">
        <v>0</v>
      </c>
    </row>
    <row r="432" spans="1:55" x14ac:dyDescent="0.35">
      <c r="A432" s="385" t="str" cm="1">
        <f t="array" ref="A432">IFERROR(_xlfn.IFS(AND(F432="Renta Variable",O432=1),IFERROR(MATCH(B432,[1]RV_Det!C:C,0),"Rev"),AND(J432="Corporativa",O432=1,I432="EM"),IFERROR(MATCH(B432,[1]RF_Corps!B:B,0),"Rev"),AND(F432="Alternativos",O432=1),IFERROR(MATCH(B432,[1]Rep4!C:C,0),"Rev")),"")</f>
        <v/>
      </c>
      <c r="B432" s="394" t="s">
        <v>1685</v>
      </c>
      <c r="C432" s="409" t="s">
        <v>1686</v>
      </c>
      <c r="D432" s="395" t="s">
        <v>1581</v>
      </c>
      <c r="E432" s="396" t="str">
        <f>IF(B432="","",INDEX([1]CatGlob!$S:$S,IFERROR(MATCH(MID(B432,7,1),[1]CatGlob!$R:$R,0),MATCH(MID(B432,1,2),[1]CatGlob!$R:$R,0))))</f>
        <v>DOL</v>
      </c>
      <c r="F432" s="397" t="s">
        <v>442</v>
      </c>
      <c r="G432" s="398" t="s">
        <v>610</v>
      </c>
      <c r="H432" s="399" t="s">
        <v>229</v>
      </c>
      <c r="I432" s="399" t="s">
        <v>358</v>
      </c>
      <c r="J432" s="399" t="s">
        <v>611</v>
      </c>
      <c r="K432" s="396" t="s">
        <v>307</v>
      </c>
      <c r="L432" s="400" t="str">
        <f>IF(ISERROR(MATCH(M432,M$10:M431,0)),M432,"")</f>
        <v/>
      </c>
      <c r="M432" s="401" t="str">
        <f>IF(B432="","",IF(ISERROR(MATCH(F432&amp;"_"&amp;G432&amp;"_"&amp;H432&amp;"_"&amp;I432&amp;"_"&amp;J432&amp;IF(K432="","","_"&amp;K432),[1]CatGlob!$B:$B,0)),F432&amp;"_"&amp;G432&amp;"_"&amp;H432&amp;"_"&amp;I432&amp;"_"&amp;J432&amp;IF(K432="","","_"&amp;K432),INDEX([1]CatGlob!$C:$C,MATCH(F432&amp;"_"&amp;G432&amp;"_"&amp;H432&amp;"_"&amp;I432&amp;"_"&amp;J432&amp;IF(K432="","","_"&amp;K432),[1]CatGlob!$B:$B,0))))</f>
        <v>HCD_INT_EM_CORP_HY</v>
      </c>
      <c r="N432" s="402" t="str">
        <f t="shared" si="15"/>
        <v/>
      </c>
      <c r="O432" s="402" t="str">
        <f t="shared" si="14"/>
        <v/>
      </c>
      <c r="P432" s="401" t="str">
        <f>IF(LEN(B432)&gt;8,INDEX([1]CatGlob!$X:$X,MATCH(M432,[1]CatGlob!$W:$W,0)),"")</f>
        <v>EMC</v>
      </c>
      <c r="Q432" s="403" t="str">
        <f>INDEX([1]CatGlob!P:P,MATCH(M432,[1]CatGlob!O:O,0))</f>
        <v>RFIC</v>
      </c>
      <c r="R432" s="403" t="s">
        <v>601</v>
      </c>
      <c r="S432" s="403" t="s">
        <v>601</v>
      </c>
      <c r="T432" s="403" t="str">
        <f>INDEX([1]CatGlob!$D:$D,MATCH($M432,[1]CatGlob!$C:$C,0))</f>
        <v>RFI</v>
      </c>
      <c r="U432" s="403" t="s">
        <v>612</v>
      </c>
      <c r="V432" s="404" t="str">
        <f>INDEX([1]CatGlob!$F:$F,MATCH($M432,[1]CatGlob!$C:$C,0))</f>
        <v>RFI</v>
      </c>
      <c r="W432" s="405"/>
      <c r="X432" s="406">
        <v>0</v>
      </c>
      <c r="Y432" s="407">
        <v>0</v>
      </c>
      <c r="Z432" s="408">
        <v>0</v>
      </c>
      <c r="AA432" s="407">
        <v>0</v>
      </c>
      <c r="AB432" s="408">
        <v>0</v>
      </c>
      <c r="AC432" s="407">
        <v>0</v>
      </c>
      <c r="AD432" s="408">
        <v>0</v>
      </c>
      <c r="AE432" s="407">
        <v>0</v>
      </c>
      <c r="AF432" s="408">
        <v>0</v>
      </c>
      <c r="AG432" s="407">
        <v>0</v>
      </c>
      <c r="AI432" s="406">
        <v>0</v>
      </c>
      <c r="AJ432" s="407">
        <v>0</v>
      </c>
      <c r="AK432" s="408">
        <v>0</v>
      </c>
      <c r="AL432" s="407">
        <v>0</v>
      </c>
      <c r="AM432" s="408">
        <v>0</v>
      </c>
      <c r="AN432" s="407">
        <v>0</v>
      </c>
      <c r="AO432" s="408">
        <v>0</v>
      </c>
      <c r="AP432" s="407">
        <v>0</v>
      </c>
      <c r="AQ432" s="408">
        <v>0</v>
      </c>
      <c r="AR432" s="407">
        <v>0</v>
      </c>
      <c r="AT432" s="406">
        <v>0</v>
      </c>
      <c r="AU432" s="407">
        <v>0</v>
      </c>
      <c r="AV432" s="408">
        <v>0</v>
      </c>
      <c r="AW432" s="407">
        <v>0</v>
      </c>
      <c r="AX432" s="408">
        <v>0</v>
      </c>
      <c r="AY432" s="407">
        <v>0</v>
      </c>
      <c r="AZ432" s="408">
        <v>0</v>
      </c>
      <c r="BA432" s="407">
        <v>0</v>
      </c>
      <c r="BB432" s="408">
        <v>0</v>
      </c>
      <c r="BC432" s="407">
        <v>0</v>
      </c>
    </row>
    <row r="433" spans="1:55" x14ac:dyDescent="0.35">
      <c r="A433" s="385" t="str" cm="1">
        <f t="array" ref="A433">IFERROR(_xlfn.IFS(AND(F433="Renta Variable",O433=1),IFERROR(MATCH(B433,[1]RV_Det!C:C,0),"Rev"),AND(J433="Corporativa",O433=1,I433="EM"),IFERROR(MATCH(B433,[1]RF_Corps!B:B,0),"Rev"),AND(F433="Alternativos",O433=1),IFERROR(MATCH(B433,[1]Rep4!C:C,0),"Rev")),"")</f>
        <v/>
      </c>
      <c r="B433" s="394" t="s">
        <v>1687</v>
      </c>
      <c r="C433" s="409" t="s">
        <v>1688</v>
      </c>
      <c r="D433" s="395" t="s">
        <v>1689</v>
      </c>
      <c r="E433" s="396" t="str">
        <f>IF(B433="","",INDEX([1]CatGlob!$S:$S,IFERROR(MATCH(MID(B433,7,1),[1]CatGlob!$R:$R,0),MATCH(MID(B433,1,2),[1]CatGlob!$R:$R,0))))</f>
        <v>DOL</v>
      </c>
      <c r="F433" s="397" t="s">
        <v>442</v>
      </c>
      <c r="G433" s="398" t="s">
        <v>610</v>
      </c>
      <c r="H433" s="399" t="s">
        <v>229</v>
      </c>
      <c r="I433" s="399" t="s">
        <v>358</v>
      </c>
      <c r="J433" s="399" t="s">
        <v>611</v>
      </c>
      <c r="K433" s="396" t="s">
        <v>307</v>
      </c>
      <c r="L433" s="400" t="str">
        <f>IF(ISERROR(MATCH(M433,M$10:M432,0)),M433,"")</f>
        <v/>
      </c>
      <c r="M433" s="401" t="str">
        <f>IF(B433="","",IF(ISERROR(MATCH(F433&amp;"_"&amp;G433&amp;"_"&amp;H433&amp;"_"&amp;I433&amp;"_"&amp;J433&amp;IF(K433="","","_"&amp;K433),[1]CatGlob!$B:$B,0)),F433&amp;"_"&amp;G433&amp;"_"&amp;H433&amp;"_"&amp;I433&amp;"_"&amp;J433&amp;IF(K433="","","_"&amp;K433),INDEX([1]CatGlob!$C:$C,MATCH(F433&amp;"_"&amp;G433&amp;"_"&amp;H433&amp;"_"&amp;I433&amp;"_"&amp;J433&amp;IF(K433="","","_"&amp;K433),[1]CatGlob!$B:$B,0))))</f>
        <v>HCD_INT_EM_CORP_HY</v>
      </c>
      <c r="N433" s="402" t="str">
        <f t="shared" si="15"/>
        <v/>
      </c>
      <c r="O433" s="402" t="str">
        <f t="shared" si="14"/>
        <v/>
      </c>
      <c r="P433" s="401" t="str">
        <f>IF(LEN(B433)&gt;8,INDEX([1]CatGlob!$X:$X,MATCH(M433,[1]CatGlob!$W:$W,0)),"")</f>
        <v>EMC</v>
      </c>
      <c r="Q433" s="403" t="str">
        <f>INDEX([1]CatGlob!P:P,MATCH(M433,[1]CatGlob!O:O,0))</f>
        <v>RFIC</v>
      </c>
      <c r="R433" s="403" t="s">
        <v>601</v>
      </c>
      <c r="S433" s="403" t="s">
        <v>601</v>
      </c>
      <c r="T433" s="403" t="str">
        <f>INDEX([1]CatGlob!$D:$D,MATCH($M433,[1]CatGlob!$C:$C,0))</f>
        <v>RFI</v>
      </c>
      <c r="U433" s="403" t="s">
        <v>612</v>
      </c>
      <c r="V433" s="404" t="str">
        <f>INDEX([1]CatGlob!$F:$F,MATCH($M433,[1]CatGlob!$C:$C,0))</f>
        <v>RFI</v>
      </c>
      <c r="W433" s="405"/>
      <c r="X433" s="406">
        <v>0</v>
      </c>
      <c r="Y433" s="407">
        <v>0</v>
      </c>
      <c r="Z433" s="408">
        <v>0</v>
      </c>
      <c r="AA433" s="407">
        <v>0</v>
      </c>
      <c r="AB433" s="408">
        <v>0</v>
      </c>
      <c r="AC433" s="407">
        <v>0</v>
      </c>
      <c r="AD433" s="408">
        <v>0</v>
      </c>
      <c r="AE433" s="407">
        <v>0</v>
      </c>
      <c r="AF433" s="408">
        <v>0</v>
      </c>
      <c r="AG433" s="407">
        <v>0</v>
      </c>
      <c r="AI433" s="406">
        <v>0</v>
      </c>
      <c r="AJ433" s="407">
        <v>0</v>
      </c>
      <c r="AK433" s="408">
        <v>0</v>
      </c>
      <c r="AL433" s="407">
        <v>0</v>
      </c>
      <c r="AM433" s="408">
        <v>0</v>
      </c>
      <c r="AN433" s="407">
        <v>0</v>
      </c>
      <c r="AO433" s="408">
        <v>0</v>
      </c>
      <c r="AP433" s="407">
        <v>0</v>
      </c>
      <c r="AQ433" s="408">
        <v>0</v>
      </c>
      <c r="AR433" s="407">
        <v>0</v>
      </c>
      <c r="AT433" s="406">
        <v>0</v>
      </c>
      <c r="AU433" s="407">
        <v>0</v>
      </c>
      <c r="AV433" s="408">
        <v>0</v>
      </c>
      <c r="AW433" s="407">
        <v>0</v>
      </c>
      <c r="AX433" s="408">
        <v>0</v>
      </c>
      <c r="AY433" s="407">
        <v>0</v>
      </c>
      <c r="AZ433" s="408">
        <v>0</v>
      </c>
      <c r="BA433" s="407">
        <v>0</v>
      </c>
      <c r="BB433" s="408">
        <v>0</v>
      </c>
      <c r="BC433" s="407">
        <v>0</v>
      </c>
    </row>
    <row r="434" spans="1:55" x14ac:dyDescent="0.35">
      <c r="A434" s="385" cm="1">
        <f t="array" ref="A434">IFERROR(_xlfn.IFS(AND(F434="Renta Variable",O434=1),IFERROR(MATCH(B434,[1]RV_Det!C:C,0),"Rev"),AND(J434="Corporativa",O434=1,I434="EM"),IFERROR(MATCH(B434,[1]RF_Corps!B:B,0),"Rev"),AND(F434="Alternativos",O434=1),IFERROR(MATCH(B434,[1]Rep4!C:C,0),"Rev")),"")</f>
        <v>198</v>
      </c>
      <c r="B434" s="394" t="s">
        <v>1690</v>
      </c>
      <c r="C434" s="409" t="s">
        <v>1691</v>
      </c>
      <c r="D434" s="395" t="s">
        <v>1689</v>
      </c>
      <c r="E434" s="396" t="str">
        <f>IF(B434="","",INDEX([1]CatGlob!$S:$S,IFERROR(MATCH(MID(B434,7,1),[1]CatGlob!$R:$R,0),MATCH(MID(B434,1,2),[1]CatGlob!$R:$R,0))))</f>
        <v>DOL</v>
      </c>
      <c r="F434" s="397" t="s">
        <v>442</v>
      </c>
      <c r="G434" s="398" t="s">
        <v>610</v>
      </c>
      <c r="H434" s="399" t="s">
        <v>229</v>
      </c>
      <c r="I434" s="399" t="s">
        <v>358</v>
      </c>
      <c r="J434" s="399" t="s">
        <v>611</v>
      </c>
      <c r="K434" s="396" t="s">
        <v>307</v>
      </c>
      <c r="L434" s="400" t="str">
        <f>IF(ISERROR(MATCH(M434,M$10:M433,0)),M434,"")</f>
        <v/>
      </c>
      <c r="M434" s="401" t="str">
        <f>IF(B434="","",IF(ISERROR(MATCH(F434&amp;"_"&amp;G434&amp;"_"&amp;H434&amp;"_"&amp;I434&amp;"_"&amp;J434&amp;IF(K434="","","_"&amp;K434),[1]CatGlob!$B:$B,0)),F434&amp;"_"&amp;G434&amp;"_"&amp;H434&amp;"_"&amp;I434&amp;"_"&amp;J434&amp;IF(K434="","","_"&amp;K434),INDEX([1]CatGlob!$C:$C,MATCH(F434&amp;"_"&amp;G434&amp;"_"&amp;H434&amp;"_"&amp;I434&amp;"_"&amp;J434&amp;IF(K434="","","_"&amp;K434),[1]CatGlob!$B:$B,0))))</f>
        <v>HCD_INT_EM_CORP_HY</v>
      </c>
      <c r="N434" s="402" t="str">
        <f t="shared" si="15"/>
        <v>rev</v>
      </c>
      <c r="O434" s="402">
        <f t="shared" si="14"/>
        <v>1</v>
      </c>
      <c r="P434" s="401" t="str">
        <f>IF(LEN(B434)&gt;8,INDEX([1]CatGlob!$X:$X,MATCH(M434,[1]CatGlob!$W:$W,0)),"")</f>
        <v>EMC</v>
      </c>
      <c r="Q434" s="403" t="str">
        <f>INDEX([1]CatGlob!P:P,MATCH(M434,[1]CatGlob!O:O,0))</f>
        <v>RFIC</v>
      </c>
      <c r="R434" s="403" t="s">
        <v>601</v>
      </c>
      <c r="S434" s="403" t="s">
        <v>601</v>
      </c>
      <c r="T434" s="403" t="str">
        <f>INDEX([1]CatGlob!$D:$D,MATCH($M434,[1]CatGlob!$C:$C,0))</f>
        <v>RFI</v>
      </c>
      <c r="U434" s="403" t="s">
        <v>612</v>
      </c>
      <c r="V434" s="404" t="str">
        <f>INDEX([1]CatGlob!$F:$F,MATCH($M434,[1]CatGlob!$C:$C,0))</f>
        <v>RFI</v>
      </c>
      <c r="W434" s="405"/>
      <c r="X434" s="406">
        <v>8.1729125134561206E-3</v>
      </c>
      <c r="Y434" s="407">
        <v>8.2615162575461198E-2</v>
      </c>
      <c r="Z434" s="408">
        <v>8.1729125134561206E-3</v>
      </c>
      <c r="AA434" s="407">
        <v>8.2615162575461198E-2</v>
      </c>
      <c r="AB434" s="408">
        <v>5.7999359544666403E-3</v>
      </c>
      <c r="AC434" s="407">
        <v>5.8628139112393299E-2</v>
      </c>
      <c r="AD434" s="408">
        <v>8.1729125134561206E-3</v>
      </c>
      <c r="AE434" s="407">
        <v>8.2615162575461198E-2</v>
      </c>
      <c r="AF434" s="408">
        <v>6.9676088762956898E-3</v>
      </c>
      <c r="AG434" s="407">
        <v>7.0431457466717806E-2</v>
      </c>
      <c r="AI434" s="406">
        <v>1.96129513650364E-3</v>
      </c>
      <c r="AJ434" s="407">
        <v>1.9825578250198799E-2</v>
      </c>
      <c r="AK434" s="408">
        <v>1.96129513650364E-3</v>
      </c>
      <c r="AL434" s="407">
        <v>1.9825578250198799E-2</v>
      </c>
      <c r="AM434" s="408">
        <v>4.7969545282935001E-4</v>
      </c>
      <c r="AN434" s="407">
        <v>4.8489590165345896E-3</v>
      </c>
      <c r="AO434" s="408">
        <v>1.96129513650364E-3</v>
      </c>
      <c r="AP434" s="407">
        <v>1.9825578250198799E-2</v>
      </c>
      <c r="AQ434" s="408">
        <v>1.3028475247191501E-3</v>
      </c>
      <c r="AR434" s="407">
        <v>1.3169718860058899E-2</v>
      </c>
      <c r="AT434" s="406">
        <v>0</v>
      </c>
      <c r="AU434" s="407">
        <v>0</v>
      </c>
      <c r="AV434" s="408">
        <v>0</v>
      </c>
      <c r="AW434" s="407">
        <v>0</v>
      </c>
      <c r="AX434" s="408">
        <v>0</v>
      </c>
      <c r="AY434" s="407">
        <v>0</v>
      </c>
      <c r="AZ434" s="408">
        <v>0</v>
      </c>
      <c r="BA434" s="407">
        <v>0</v>
      </c>
      <c r="BB434" s="408">
        <v>0</v>
      </c>
      <c r="BC434" s="407">
        <v>0</v>
      </c>
    </row>
    <row r="435" spans="1:55" x14ac:dyDescent="0.35">
      <c r="A435" s="385" t="str" cm="1">
        <f t="array" ref="A435">IFERROR(_xlfn.IFS(AND(F435="Renta Variable",O435=1),IFERROR(MATCH(B435,[1]RV_Det!C:C,0),"Rev"),AND(J435="Corporativa",O435=1,I435="EM"),IFERROR(MATCH(B435,[1]RF_Corps!B:B,0),"Rev"),AND(F435="Alternativos",O435=1),IFERROR(MATCH(B435,[1]Rep4!C:C,0),"Rev")),"")</f>
        <v/>
      </c>
      <c r="B435" s="394" t="s">
        <v>1692</v>
      </c>
      <c r="C435" s="409" t="s">
        <v>1693</v>
      </c>
      <c r="D435" s="395" t="s">
        <v>1581</v>
      </c>
      <c r="E435" s="396" t="str">
        <f>IF(B435="","",INDEX([1]CatGlob!$S:$S,IFERROR(MATCH(MID(B435,7,1),[1]CatGlob!$R:$R,0),MATCH(MID(B435,1,2),[1]CatGlob!$R:$R,0))))</f>
        <v>DOL</v>
      </c>
      <c r="F435" s="397" t="s">
        <v>442</v>
      </c>
      <c r="G435" s="398" t="s">
        <v>610</v>
      </c>
      <c r="H435" s="399" t="s">
        <v>229</v>
      </c>
      <c r="I435" s="399" t="s">
        <v>358</v>
      </c>
      <c r="J435" s="399" t="s">
        <v>611</v>
      </c>
      <c r="K435" s="396" t="s">
        <v>307</v>
      </c>
      <c r="L435" s="400" t="str">
        <f>IF(ISERROR(MATCH(M435,M$10:M434,0)),M435,"")</f>
        <v/>
      </c>
      <c r="M435" s="401" t="str">
        <f>IF(B435="","",IF(ISERROR(MATCH(F435&amp;"_"&amp;G435&amp;"_"&amp;H435&amp;"_"&amp;I435&amp;"_"&amp;J435&amp;IF(K435="","","_"&amp;K435),[1]CatGlob!$B:$B,0)),F435&amp;"_"&amp;G435&amp;"_"&amp;H435&amp;"_"&amp;I435&amp;"_"&amp;J435&amp;IF(K435="","","_"&amp;K435),INDEX([1]CatGlob!$C:$C,MATCH(F435&amp;"_"&amp;G435&amp;"_"&amp;H435&amp;"_"&amp;I435&amp;"_"&amp;J435&amp;IF(K435="","","_"&amp;K435),[1]CatGlob!$B:$B,0))))</f>
        <v>HCD_INT_EM_CORP_HY</v>
      </c>
      <c r="N435" s="402" t="str">
        <f t="shared" si="15"/>
        <v/>
      </c>
      <c r="O435" s="402" t="str">
        <f t="shared" si="14"/>
        <v/>
      </c>
      <c r="P435" s="401" t="str">
        <f>IF(LEN(B435)&gt;8,INDEX([1]CatGlob!$X:$X,MATCH(M435,[1]CatGlob!$W:$W,0)),"")</f>
        <v>EMC</v>
      </c>
      <c r="Q435" s="403" t="str">
        <f>INDEX([1]CatGlob!P:P,MATCH(M435,[1]CatGlob!O:O,0))</f>
        <v>RFIC</v>
      </c>
      <c r="R435" s="403" t="s">
        <v>601</v>
      </c>
      <c r="S435" s="403" t="s">
        <v>601</v>
      </c>
      <c r="T435" s="403" t="str">
        <f>INDEX([1]CatGlob!$D:$D,MATCH($M435,[1]CatGlob!$C:$C,0))</f>
        <v>RFI</v>
      </c>
      <c r="U435" s="403" t="s">
        <v>612</v>
      </c>
      <c r="V435" s="404" t="str">
        <f>INDEX([1]CatGlob!$F:$F,MATCH($M435,[1]CatGlob!$C:$C,0))</f>
        <v>RFI</v>
      </c>
      <c r="W435" s="405"/>
      <c r="X435" s="406">
        <v>0</v>
      </c>
      <c r="Y435" s="407">
        <v>0</v>
      </c>
      <c r="Z435" s="408">
        <v>0</v>
      </c>
      <c r="AA435" s="407">
        <v>0</v>
      </c>
      <c r="AB435" s="408">
        <v>0</v>
      </c>
      <c r="AC435" s="407">
        <v>0</v>
      </c>
      <c r="AD435" s="408">
        <v>0</v>
      </c>
      <c r="AE435" s="407">
        <v>0</v>
      </c>
      <c r="AF435" s="408">
        <v>0</v>
      </c>
      <c r="AG435" s="407">
        <v>0</v>
      </c>
      <c r="AI435" s="406">
        <v>0</v>
      </c>
      <c r="AJ435" s="407">
        <v>0</v>
      </c>
      <c r="AK435" s="408">
        <v>0</v>
      </c>
      <c r="AL435" s="407">
        <v>0</v>
      </c>
      <c r="AM435" s="408">
        <v>0</v>
      </c>
      <c r="AN435" s="407">
        <v>0</v>
      </c>
      <c r="AO435" s="408">
        <v>0</v>
      </c>
      <c r="AP435" s="407">
        <v>0</v>
      </c>
      <c r="AQ435" s="408">
        <v>0</v>
      </c>
      <c r="AR435" s="407">
        <v>0</v>
      </c>
      <c r="AT435" s="406">
        <v>0</v>
      </c>
      <c r="AU435" s="407">
        <v>0</v>
      </c>
      <c r="AV435" s="408">
        <v>0</v>
      </c>
      <c r="AW435" s="407">
        <v>0</v>
      </c>
      <c r="AX435" s="408">
        <v>0</v>
      </c>
      <c r="AY435" s="407">
        <v>0</v>
      </c>
      <c r="AZ435" s="408">
        <v>0</v>
      </c>
      <c r="BA435" s="407">
        <v>0</v>
      </c>
      <c r="BB435" s="408">
        <v>0</v>
      </c>
      <c r="BC435" s="407">
        <v>0</v>
      </c>
    </row>
    <row r="436" spans="1:55" x14ac:dyDescent="0.35">
      <c r="A436" s="385" t="str" cm="1">
        <f t="array" ref="A436">IFERROR(_xlfn.IFS(AND(F436="Renta Variable",O436=1),IFERROR(MATCH(B436,[1]RV_Det!C:C,0),"Rev"),AND(J436="Corporativa",O436=1,I436="EM"),IFERROR(MATCH(B436,[1]RF_Corps!B:B,0),"Rev"),AND(F436="Alternativos",O436=1),IFERROR(MATCH(B436,[1]Rep4!C:C,0),"Rev")),"")</f>
        <v/>
      </c>
      <c r="B436" s="394" t="s">
        <v>1694</v>
      </c>
      <c r="C436" s="409" t="s">
        <v>1695</v>
      </c>
      <c r="D436" s="395" t="s">
        <v>1581</v>
      </c>
      <c r="E436" s="396" t="str">
        <f>IF(B436="","",INDEX([1]CatGlob!$S:$S,IFERROR(MATCH(MID(B436,7,1),[1]CatGlob!$R:$R,0),MATCH(MID(B436,1,2),[1]CatGlob!$R:$R,0))))</f>
        <v>DOL</v>
      </c>
      <c r="F436" s="397" t="s">
        <v>442</v>
      </c>
      <c r="G436" s="398" t="s">
        <v>610</v>
      </c>
      <c r="H436" s="399" t="s">
        <v>229</v>
      </c>
      <c r="I436" s="399" t="s">
        <v>358</v>
      </c>
      <c r="J436" s="399" t="s">
        <v>611</v>
      </c>
      <c r="K436" s="396" t="s">
        <v>307</v>
      </c>
      <c r="L436" s="400" t="str">
        <f>IF(ISERROR(MATCH(M436,M$10:M435,0)),M436,"")</f>
        <v/>
      </c>
      <c r="M436" s="401" t="str">
        <f>IF(B436="","",IF(ISERROR(MATCH(F436&amp;"_"&amp;G436&amp;"_"&amp;H436&amp;"_"&amp;I436&amp;"_"&amp;J436&amp;IF(K436="","","_"&amp;K436),[1]CatGlob!$B:$B,0)),F436&amp;"_"&amp;G436&amp;"_"&amp;H436&amp;"_"&amp;I436&amp;"_"&amp;J436&amp;IF(K436="","","_"&amp;K436),INDEX([1]CatGlob!$C:$C,MATCH(F436&amp;"_"&amp;G436&amp;"_"&amp;H436&amp;"_"&amp;I436&amp;"_"&amp;J436&amp;IF(K436="","","_"&amp;K436),[1]CatGlob!$B:$B,0))))</f>
        <v>HCD_INT_EM_CORP_HY</v>
      </c>
      <c r="N436" s="402" t="str">
        <f t="shared" si="15"/>
        <v/>
      </c>
      <c r="O436" s="402" t="str">
        <f t="shared" si="14"/>
        <v/>
      </c>
      <c r="P436" s="401" t="str">
        <f>IF(LEN(B436)&gt;8,INDEX([1]CatGlob!$X:$X,MATCH(M436,[1]CatGlob!$W:$W,0)),"")</f>
        <v>EMC</v>
      </c>
      <c r="Q436" s="403" t="str">
        <f>INDEX([1]CatGlob!P:P,MATCH(M436,[1]CatGlob!O:O,0))</f>
        <v>RFIC</v>
      </c>
      <c r="R436" s="403" t="s">
        <v>601</v>
      </c>
      <c r="S436" s="403" t="s">
        <v>601</v>
      </c>
      <c r="T436" s="403" t="str">
        <f>INDEX([1]CatGlob!$D:$D,MATCH($M436,[1]CatGlob!$C:$C,0))</f>
        <v>RFI</v>
      </c>
      <c r="U436" s="403" t="s">
        <v>612</v>
      </c>
      <c r="V436" s="404" t="str">
        <f>INDEX([1]CatGlob!$F:$F,MATCH($M436,[1]CatGlob!$C:$C,0))</f>
        <v>RFI</v>
      </c>
      <c r="W436" s="405"/>
      <c r="X436" s="406">
        <v>0</v>
      </c>
      <c r="Y436" s="407">
        <v>0</v>
      </c>
      <c r="Z436" s="408">
        <v>0</v>
      </c>
      <c r="AA436" s="407">
        <v>0</v>
      </c>
      <c r="AB436" s="408">
        <v>0</v>
      </c>
      <c r="AC436" s="407">
        <v>0</v>
      </c>
      <c r="AD436" s="408">
        <v>0</v>
      </c>
      <c r="AE436" s="407">
        <v>0</v>
      </c>
      <c r="AF436" s="408">
        <v>0</v>
      </c>
      <c r="AG436" s="407">
        <v>0</v>
      </c>
      <c r="AI436" s="406">
        <v>0</v>
      </c>
      <c r="AJ436" s="407">
        <v>0</v>
      </c>
      <c r="AK436" s="408">
        <v>0</v>
      </c>
      <c r="AL436" s="407">
        <v>0</v>
      </c>
      <c r="AM436" s="408">
        <v>0</v>
      </c>
      <c r="AN436" s="407">
        <v>0</v>
      </c>
      <c r="AO436" s="408">
        <v>0</v>
      </c>
      <c r="AP436" s="407">
        <v>0</v>
      </c>
      <c r="AQ436" s="408">
        <v>0</v>
      </c>
      <c r="AR436" s="407">
        <v>0</v>
      </c>
      <c r="AT436" s="406">
        <v>0</v>
      </c>
      <c r="AU436" s="407">
        <v>0</v>
      </c>
      <c r="AV436" s="408">
        <v>0</v>
      </c>
      <c r="AW436" s="407">
        <v>0</v>
      </c>
      <c r="AX436" s="408">
        <v>0</v>
      </c>
      <c r="AY436" s="407">
        <v>0</v>
      </c>
      <c r="AZ436" s="408">
        <v>0</v>
      </c>
      <c r="BA436" s="407">
        <v>0</v>
      </c>
      <c r="BB436" s="408">
        <v>0</v>
      </c>
      <c r="BC436" s="407">
        <v>0</v>
      </c>
    </row>
    <row r="437" spans="1:55" x14ac:dyDescent="0.35">
      <c r="A437" s="385" t="str" cm="1">
        <f t="array" ref="A437">IFERROR(_xlfn.IFS(AND(F437="Renta Variable",O437=1),IFERROR(MATCH(B437,[1]RV_Det!C:C,0),"Rev"),AND(J437="Corporativa",O437=1,I437="EM"),IFERROR(MATCH(B437,[1]RF_Corps!B:B,0),"Rev"),AND(F437="Alternativos",O437=1),IFERROR(MATCH(B437,[1]Rep4!C:C,0),"Rev")),"")</f>
        <v/>
      </c>
      <c r="B437" s="394" t="s">
        <v>1696</v>
      </c>
      <c r="C437" s="409" t="s">
        <v>1697</v>
      </c>
      <c r="D437" s="395" t="s">
        <v>1689</v>
      </c>
      <c r="E437" s="396" t="str">
        <f>IF(B437="","",INDEX([1]CatGlob!$S:$S,IFERROR(MATCH(MID(B437,7,1),[1]CatGlob!$R:$R,0),MATCH(MID(B437,1,2),[1]CatGlob!$R:$R,0))))</f>
        <v>DOL</v>
      </c>
      <c r="F437" s="397" t="s">
        <v>442</v>
      </c>
      <c r="G437" s="398" t="s">
        <v>610</v>
      </c>
      <c r="H437" s="399" t="s">
        <v>229</v>
      </c>
      <c r="I437" s="399" t="s">
        <v>358</v>
      </c>
      <c r="J437" s="399" t="s">
        <v>611</v>
      </c>
      <c r="K437" s="396" t="s">
        <v>307</v>
      </c>
      <c r="L437" s="400" t="str">
        <f>IF(ISERROR(MATCH(M437,M$10:M436,0)),M437,"")</f>
        <v/>
      </c>
      <c r="M437" s="401" t="str">
        <f>IF(B437="","",IF(ISERROR(MATCH(F437&amp;"_"&amp;G437&amp;"_"&amp;H437&amp;"_"&amp;I437&amp;"_"&amp;J437&amp;IF(K437="","","_"&amp;K437),[1]CatGlob!$B:$B,0)),F437&amp;"_"&amp;G437&amp;"_"&amp;H437&amp;"_"&amp;I437&amp;"_"&amp;J437&amp;IF(K437="","","_"&amp;K437),INDEX([1]CatGlob!$C:$C,MATCH(F437&amp;"_"&amp;G437&amp;"_"&amp;H437&amp;"_"&amp;I437&amp;"_"&amp;J437&amp;IF(K437="","","_"&amp;K437),[1]CatGlob!$B:$B,0))))</f>
        <v>HCD_INT_EM_CORP_HY</v>
      </c>
      <c r="N437" s="402" t="str">
        <f t="shared" si="15"/>
        <v/>
      </c>
      <c r="O437" s="402" t="str">
        <f t="shared" si="14"/>
        <v/>
      </c>
      <c r="P437" s="401" t="str">
        <f>IF(LEN(B437)&gt;8,INDEX([1]CatGlob!$X:$X,MATCH(M437,[1]CatGlob!$W:$W,0)),"")</f>
        <v>EMC</v>
      </c>
      <c r="Q437" s="403" t="str">
        <f>INDEX([1]CatGlob!P:P,MATCH(M437,[1]CatGlob!O:O,0))</f>
        <v>RFIC</v>
      </c>
      <c r="R437" s="403" t="s">
        <v>601</v>
      </c>
      <c r="S437" s="403" t="s">
        <v>601</v>
      </c>
      <c r="T437" s="403" t="str">
        <f>INDEX([1]CatGlob!$D:$D,MATCH($M437,[1]CatGlob!$C:$C,0))</f>
        <v>RFI</v>
      </c>
      <c r="U437" s="403" t="s">
        <v>612</v>
      </c>
      <c r="V437" s="404" t="str">
        <f>INDEX([1]CatGlob!$F:$F,MATCH($M437,[1]CatGlob!$C:$C,0))</f>
        <v>RFI</v>
      </c>
      <c r="W437" s="405"/>
      <c r="X437" s="406">
        <v>0</v>
      </c>
      <c r="Y437" s="407">
        <v>0</v>
      </c>
      <c r="Z437" s="408">
        <v>0</v>
      </c>
      <c r="AA437" s="407">
        <v>0</v>
      </c>
      <c r="AB437" s="408">
        <v>0</v>
      </c>
      <c r="AC437" s="407">
        <v>0</v>
      </c>
      <c r="AD437" s="408">
        <v>0</v>
      </c>
      <c r="AE437" s="407">
        <v>0</v>
      </c>
      <c r="AF437" s="408">
        <v>0</v>
      </c>
      <c r="AG437" s="407">
        <v>0</v>
      </c>
      <c r="AI437" s="406">
        <v>0</v>
      </c>
      <c r="AJ437" s="407">
        <v>0</v>
      </c>
      <c r="AK437" s="408">
        <v>0</v>
      </c>
      <c r="AL437" s="407">
        <v>0</v>
      </c>
      <c r="AM437" s="408">
        <v>0</v>
      </c>
      <c r="AN437" s="407">
        <v>0</v>
      </c>
      <c r="AO437" s="408">
        <v>0</v>
      </c>
      <c r="AP437" s="407">
        <v>0</v>
      </c>
      <c r="AQ437" s="408">
        <v>0</v>
      </c>
      <c r="AR437" s="407">
        <v>0</v>
      </c>
      <c r="AT437" s="406">
        <v>0</v>
      </c>
      <c r="AU437" s="407">
        <v>0</v>
      </c>
      <c r="AV437" s="408">
        <v>0</v>
      </c>
      <c r="AW437" s="407">
        <v>0</v>
      </c>
      <c r="AX437" s="408">
        <v>0</v>
      </c>
      <c r="AY437" s="407">
        <v>0</v>
      </c>
      <c r="AZ437" s="408">
        <v>0</v>
      </c>
      <c r="BA437" s="407">
        <v>0</v>
      </c>
      <c r="BB437" s="408">
        <v>0</v>
      </c>
      <c r="BC437" s="407">
        <v>0</v>
      </c>
    </row>
    <row r="438" spans="1:55" x14ac:dyDescent="0.35">
      <c r="A438" s="385" t="str" cm="1">
        <f t="array" ref="A438">IFERROR(_xlfn.IFS(AND(F438="Renta Variable",O438=1),IFERROR(MATCH(B438,[1]RV_Det!C:C,0),"Rev"),AND(J438="Corporativa",O438=1,I438="EM"),IFERROR(MATCH(B438,[1]RF_Corps!B:B,0),"Rev"),AND(F438="Alternativos",O438=1),IFERROR(MATCH(B438,[1]Rep4!C:C,0),"Rev")),"")</f>
        <v/>
      </c>
      <c r="B438" s="394" t="s">
        <v>1698</v>
      </c>
      <c r="C438" s="409" t="s">
        <v>1699</v>
      </c>
      <c r="D438" s="395" t="s">
        <v>1700</v>
      </c>
      <c r="E438" s="396" t="str">
        <f>IF(B438="","",INDEX([1]CatGlob!$S:$S,IFERROR(MATCH(MID(B438,7,1),[1]CatGlob!$R:$R,0),MATCH(MID(B438,1,2),[1]CatGlob!$R:$R,0))))</f>
        <v>DOL</v>
      </c>
      <c r="F438" s="397" t="s">
        <v>442</v>
      </c>
      <c r="G438" s="398" t="s">
        <v>610</v>
      </c>
      <c r="H438" s="399" t="s">
        <v>229</v>
      </c>
      <c r="I438" s="399" t="s">
        <v>358</v>
      </c>
      <c r="J438" s="399" t="s">
        <v>611</v>
      </c>
      <c r="K438" s="396" t="s">
        <v>307</v>
      </c>
      <c r="L438" s="400" t="str">
        <f>IF(ISERROR(MATCH(M438,M$10:M437,0)),M438,"")</f>
        <v/>
      </c>
      <c r="M438" s="401" t="str">
        <f>IF(B438="","",IF(ISERROR(MATCH(F438&amp;"_"&amp;G438&amp;"_"&amp;H438&amp;"_"&amp;I438&amp;"_"&amp;J438&amp;IF(K438="","","_"&amp;K438),[1]CatGlob!$B:$B,0)),F438&amp;"_"&amp;G438&amp;"_"&amp;H438&amp;"_"&amp;I438&amp;"_"&amp;J438&amp;IF(K438="","","_"&amp;K438),INDEX([1]CatGlob!$C:$C,MATCH(F438&amp;"_"&amp;G438&amp;"_"&amp;H438&amp;"_"&amp;I438&amp;"_"&amp;J438&amp;IF(K438="","","_"&amp;K438),[1]CatGlob!$B:$B,0))))</f>
        <v>HCD_INT_EM_CORP_HY</v>
      </c>
      <c r="N438" s="402" t="str">
        <f t="shared" si="15"/>
        <v/>
      </c>
      <c r="O438" s="402" t="str">
        <f t="shared" si="14"/>
        <v/>
      </c>
      <c r="P438" s="401" t="str">
        <f>IF(LEN(B438)&gt;8,INDEX([1]CatGlob!$X:$X,MATCH(M438,[1]CatGlob!$W:$W,0)),"")</f>
        <v>EMC</v>
      </c>
      <c r="Q438" s="403" t="str">
        <f>INDEX([1]CatGlob!P:P,MATCH(M438,[1]CatGlob!O:O,0))</f>
        <v>RFIC</v>
      </c>
      <c r="R438" s="403" t="s">
        <v>601</v>
      </c>
      <c r="S438" s="403" t="s">
        <v>601</v>
      </c>
      <c r="T438" s="403" t="str">
        <f>INDEX([1]CatGlob!$D:$D,MATCH($M438,[1]CatGlob!$C:$C,0))</f>
        <v>RFI</v>
      </c>
      <c r="U438" s="403" t="s">
        <v>1570</v>
      </c>
      <c r="V438" s="404" t="str">
        <f>INDEX([1]CatGlob!$F:$F,MATCH($M438,[1]CatGlob!$C:$C,0))</f>
        <v>RFI</v>
      </c>
      <c r="W438" s="405"/>
      <c r="X438" s="406">
        <v>0</v>
      </c>
      <c r="Y438" s="407">
        <v>0</v>
      </c>
      <c r="Z438" s="408">
        <v>0</v>
      </c>
      <c r="AA438" s="407">
        <v>0</v>
      </c>
      <c r="AB438" s="408">
        <v>0</v>
      </c>
      <c r="AC438" s="407">
        <v>0</v>
      </c>
      <c r="AD438" s="408">
        <v>0</v>
      </c>
      <c r="AE438" s="407">
        <v>0</v>
      </c>
      <c r="AF438" s="408">
        <v>0</v>
      </c>
      <c r="AG438" s="407">
        <v>0</v>
      </c>
      <c r="AI438" s="406">
        <v>0</v>
      </c>
      <c r="AJ438" s="407">
        <v>0</v>
      </c>
      <c r="AK438" s="408">
        <v>0</v>
      </c>
      <c r="AL438" s="407">
        <v>0</v>
      </c>
      <c r="AM438" s="408">
        <v>0</v>
      </c>
      <c r="AN438" s="407">
        <v>0</v>
      </c>
      <c r="AO438" s="408">
        <v>0</v>
      </c>
      <c r="AP438" s="407">
        <v>0</v>
      </c>
      <c r="AQ438" s="408">
        <v>0</v>
      </c>
      <c r="AR438" s="407">
        <v>0</v>
      </c>
      <c r="AT438" s="406">
        <v>0</v>
      </c>
      <c r="AU438" s="407">
        <v>0</v>
      </c>
      <c r="AV438" s="408">
        <v>0</v>
      </c>
      <c r="AW438" s="407">
        <v>0</v>
      </c>
      <c r="AX438" s="408">
        <v>0</v>
      </c>
      <c r="AY438" s="407">
        <v>0</v>
      </c>
      <c r="AZ438" s="408">
        <v>0</v>
      </c>
      <c r="BA438" s="407">
        <v>0</v>
      </c>
      <c r="BB438" s="408">
        <v>0</v>
      </c>
      <c r="BC438" s="407">
        <v>0</v>
      </c>
    </row>
    <row r="439" spans="1:55" x14ac:dyDescent="0.35">
      <c r="A439" s="385" t="str" cm="1">
        <f t="array" ref="A439">IFERROR(_xlfn.IFS(AND(F439="Renta Variable",O439=1),IFERROR(MATCH(B439,[1]RV_Det!C:C,0),"Rev"),AND(J439="Corporativa",O439=1,I439="EM"),IFERROR(MATCH(B439,[1]RF_Corps!B:B,0),"Rev"),AND(F439="Alternativos",O439=1),IFERROR(MATCH(B439,[1]Rep4!C:C,0),"Rev")),"")</f>
        <v/>
      </c>
      <c r="B439" s="394" t="s">
        <v>1701</v>
      </c>
      <c r="C439" s="409" t="s">
        <v>1702</v>
      </c>
      <c r="D439" s="395" t="s">
        <v>1689</v>
      </c>
      <c r="E439" s="396" t="str">
        <f>IF(B439="","",INDEX([1]CatGlob!$S:$S,IFERROR(MATCH(MID(B439,7,1),[1]CatGlob!$R:$R,0),MATCH(MID(B439,1,2),[1]CatGlob!$R:$R,0))))</f>
        <v>DOL</v>
      </c>
      <c r="F439" s="397" t="s">
        <v>442</v>
      </c>
      <c r="G439" s="398" t="s">
        <v>610</v>
      </c>
      <c r="H439" s="399" t="s">
        <v>229</v>
      </c>
      <c r="I439" s="399" t="s">
        <v>358</v>
      </c>
      <c r="J439" s="399" t="s">
        <v>611</v>
      </c>
      <c r="K439" s="396" t="s">
        <v>307</v>
      </c>
      <c r="L439" s="400" t="str">
        <f>IF(ISERROR(MATCH(M439,M$10:M438,0)),M439,"")</f>
        <v/>
      </c>
      <c r="M439" s="401" t="str">
        <f>IF(B439="","",IF(ISERROR(MATCH(F439&amp;"_"&amp;G439&amp;"_"&amp;H439&amp;"_"&amp;I439&amp;"_"&amp;J439&amp;IF(K439="","","_"&amp;K439),[1]CatGlob!$B:$B,0)),F439&amp;"_"&amp;G439&amp;"_"&amp;H439&amp;"_"&amp;I439&amp;"_"&amp;J439&amp;IF(K439="","","_"&amp;K439),INDEX([1]CatGlob!$C:$C,MATCH(F439&amp;"_"&amp;G439&amp;"_"&amp;H439&amp;"_"&amp;I439&amp;"_"&amp;J439&amp;IF(K439="","","_"&amp;K439),[1]CatGlob!$B:$B,0))))</f>
        <v>HCD_INT_EM_CORP_HY</v>
      </c>
      <c r="N439" s="402" t="str">
        <f t="shared" si="15"/>
        <v/>
      </c>
      <c r="O439" s="402" t="str">
        <f t="shared" si="14"/>
        <v/>
      </c>
      <c r="P439" s="401" t="str">
        <f>IF(LEN(B439)&gt;8,INDEX([1]CatGlob!$X:$X,MATCH(M439,[1]CatGlob!$W:$W,0)),"")</f>
        <v>EMC</v>
      </c>
      <c r="Q439" s="403" t="str">
        <f>INDEX([1]CatGlob!P:P,MATCH(M439,[1]CatGlob!O:O,0))</f>
        <v>RFIC</v>
      </c>
      <c r="R439" s="403" t="s">
        <v>601</v>
      </c>
      <c r="S439" s="403" t="s">
        <v>601</v>
      </c>
      <c r="T439" s="403" t="str">
        <f>INDEX([1]CatGlob!$D:$D,MATCH($M439,[1]CatGlob!$C:$C,0))</f>
        <v>RFI</v>
      </c>
      <c r="U439" s="403" t="s">
        <v>612</v>
      </c>
      <c r="V439" s="404" t="str">
        <f>INDEX([1]CatGlob!$F:$F,MATCH($M439,[1]CatGlob!$C:$C,0))</f>
        <v>RFI</v>
      </c>
      <c r="W439" s="405"/>
      <c r="X439" s="406">
        <v>0</v>
      </c>
      <c r="Y439" s="407">
        <v>0</v>
      </c>
      <c r="Z439" s="408">
        <v>0</v>
      </c>
      <c r="AA439" s="407">
        <v>0</v>
      </c>
      <c r="AB439" s="408">
        <v>0</v>
      </c>
      <c r="AC439" s="407">
        <v>0</v>
      </c>
      <c r="AD439" s="408">
        <v>0</v>
      </c>
      <c r="AE439" s="407">
        <v>0</v>
      </c>
      <c r="AF439" s="408">
        <v>0</v>
      </c>
      <c r="AG439" s="407">
        <v>0</v>
      </c>
      <c r="AI439" s="406">
        <v>0</v>
      </c>
      <c r="AJ439" s="407">
        <v>0</v>
      </c>
      <c r="AK439" s="408">
        <v>0</v>
      </c>
      <c r="AL439" s="407">
        <v>0</v>
      </c>
      <c r="AM439" s="408">
        <v>0</v>
      </c>
      <c r="AN439" s="407">
        <v>0</v>
      </c>
      <c r="AO439" s="408">
        <v>0</v>
      </c>
      <c r="AP439" s="407">
        <v>0</v>
      </c>
      <c r="AQ439" s="408">
        <v>0</v>
      </c>
      <c r="AR439" s="407">
        <v>0</v>
      </c>
      <c r="AT439" s="406">
        <v>0</v>
      </c>
      <c r="AU439" s="407">
        <v>0</v>
      </c>
      <c r="AV439" s="408">
        <v>0</v>
      </c>
      <c r="AW439" s="407">
        <v>0</v>
      </c>
      <c r="AX439" s="408">
        <v>0</v>
      </c>
      <c r="AY439" s="407">
        <v>0</v>
      </c>
      <c r="AZ439" s="408">
        <v>0</v>
      </c>
      <c r="BA439" s="407">
        <v>0</v>
      </c>
      <c r="BB439" s="408">
        <v>0</v>
      </c>
      <c r="BC439" s="407">
        <v>0</v>
      </c>
    </row>
    <row r="440" spans="1:55" x14ac:dyDescent="0.35">
      <c r="A440" s="385" t="str" cm="1">
        <f t="array" ref="A440">IFERROR(_xlfn.IFS(AND(F440="Renta Variable",O440=1),IFERROR(MATCH(B440,[1]RV_Det!C:C,0),"Rev"),AND(J440="Corporativa",O440=1,I440="EM"),IFERROR(MATCH(B440,[1]RF_Corps!B:B,0),"Rev"),AND(F440="Alternativos",O440=1),IFERROR(MATCH(B440,[1]Rep4!C:C,0),"Rev")),"")</f>
        <v/>
      </c>
      <c r="B440" s="394" t="s">
        <v>1703</v>
      </c>
      <c r="C440" s="409" t="s">
        <v>1704</v>
      </c>
      <c r="D440" s="395" t="s">
        <v>1689</v>
      </c>
      <c r="E440" s="396" t="str">
        <f>IF(B440="","",INDEX([1]CatGlob!$S:$S,IFERROR(MATCH(MID(B440,7,1),[1]CatGlob!$R:$R,0),MATCH(MID(B440,1,2),[1]CatGlob!$R:$R,0))))</f>
        <v>DOL</v>
      </c>
      <c r="F440" s="397" t="s">
        <v>442</v>
      </c>
      <c r="G440" s="398" t="s">
        <v>610</v>
      </c>
      <c r="H440" s="399" t="s">
        <v>229</v>
      </c>
      <c r="I440" s="399" t="s">
        <v>358</v>
      </c>
      <c r="J440" s="399" t="s">
        <v>611</v>
      </c>
      <c r="K440" s="396" t="s">
        <v>307</v>
      </c>
      <c r="L440" s="400" t="str">
        <f>IF(ISERROR(MATCH(M440,M$10:M439,0)),M440,"")</f>
        <v/>
      </c>
      <c r="M440" s="401" t="str">
        <f>IF(B440="","",IF(ISERROR(MATCH(F440&amp;"_"&amp;G440&amp;"_"&amp;H440&amp;"_"&amp;I440&amp;"_"&amp;J440&amp;IF(K440="","","_"&amp;K440),[1]CatGlob!$B:$B,0)),F440&amp;"_"&amp;G440&amp;"_"&amp;H440&amp;"_"&amp;I440&amp;"_"&amp;J440&amp;IF(K440="","","_"&amp;K440),INDEX([1]CatGlob!$C:$C,MATCH(F440&amp;"_"&amp;G440&amp;"_"&amp;H440&amp;"_"&amp;I440&amp;"_"&amp;J440&amp;IF(K440="","","_"&amp;K440),[1]CatGlob!$B:$B,0))))</f>
        <v>HCD_INT_EM_CORP_HY</v>
      </c>
      <c r="N440" s="402" t="str">
        <f t="shared" si="15"/>
        <v/>
      </c>
      <c r="O440" s="402" t="str">
        <f t="shared" si="14"/>
        <v/>
      </c>
      <c r="P440" s="401" t="str">
        <f>IF(LEN(B440)&gt;8,INDEX([1]CatGlob!$X:$X,MATCH(M440,[1]CatGlob!$W:$W,0)),"")</f>
        <v>EMC</v>
      </c>
      <c r="Q440" s="403" t="str">
        <f>INDEX([1]CatGlob!P:P,MATCH(M440,[1]CatGlob!O:O,0))</f>
        <v>RFIC</v>
      </c>
      <c r="R440" s="403" t="s">
        <v>601</v>
      </c>
      <c r="S440" s="403" t="s">
        <v>601</v>
      </c>
      <c r="T440" s="403" t="str">
        <f>INDEX([1]CatGlob!$D:$D,MATCH($M440,[1]CatGlob!$C:$C,0))</f>
        <v>RFI</v>
      </c>
      <c r="U440" s="403" t="s">
        <v>612</v>
      </c>
      <c r="V440" s="404" t="str">
        <f>INDEX([1]CatGlob!$F:$F,MATCH($M440,[1]CatGlob!$C:$C,0))</f>
        <v>RFI</v>
      </c>
      <c r="W440" s="405"/>
      <c r="X440" s="406">
        <v>0</v>
      </c>
      <c r="Y440" s="407">
        <v>0</v>
      </c>
      <c r="Z440" s="408">
        <v>0</v>
      </c>
      <c r="AA440" s="407">
        <v>0</v>
      </c>
      <c r="AB440" s="408">
        <v>0</v>
      </c>
      <c r="AC440" s="407">
        <v>0</v>
      </c>
      <c r="AD440" s="408">
        <v>0</v>
      </c>
      <c r="AE440" s="407">
        <v>0</v>
      </c>
      <c r="AF440" s="408">
        <v>0</v>
      </c>
      <c r="AG440" s="407">
        <v>0</v>
      </c>
      <c r="AI440" s="406">
        <v>0</v>
      </c>
      <c r="AJ440" s="407">
        <v>0</v>
      </c>
      <c r="AK440" s="408">
        <v>0</v>
      </c>
      <c r="AL440" s="407">
        <v>0</v>
      </c>
      <c r="AM440" s="408">
        <v>0</v>
      </c>
      <c r="AN440" s="407">
        <v>0</v>
      </c>
      <c r="AO440" s="408">
        <v>0</v>
      </c>
      <c r="AP440" s="407">
        <v>0</v>
      </c>
      <c r="AQ440" s="408">
        <v>0</v>
      </c>
      <c r="AR440" s="407">
        <v>0</v>
      </c>
      <c r="AT440" s="406">
        <v>0</v>
      </c>
      <c r="AU440" s="407">
        <v>0</v>
      </c>
      <c r="AV440" s="408">
        <v>0</v>
      </c>
      <c r="AW440" s="407">
        <v>0</v>
      </c>
      <c r="AX440" s="408">
        <v>0</v>
      </c>
      <c r="AY440" s="407">
        <v>0</v>
      </c>
      <c r="AZ440" s="408">
        <v>0</v>
      </c>
      <c r="BA440" s="407">
        <v>0</v>
      </c>
      <c r="BB440" s="408">
        <v>0</v>
      </c>
      <c r="BC440" s="407">
        <v>0</v>
      </c>
    </row>
    <row r="441" spans="1:55" x14ac:dyDescent="0.35">
      <c r="A441" s="385" t="str" cm="1">
        <f t="array" ref="A441">IFERROR(_xlfn.IFS(AND(F441="Renta Variable",O441=1),IFERROR(MATCH(B441,[1]RV_Det!C:C,0),"Rev"),AND(J441="Corporativa",O441=1,I441="EM"),IFERROR(MATCH(B441,[1]RF_Corps!B:B,0),"Rev"),AND(F441="Alternativos",O441=1),IFERROR(MATCH(B441,[1]Rep4!C:C,0),"Rev")),"")</f>
        <v/>
      </c>
      <c r="B441" s="394" t="s">
        <v>1705</v>
      </c>
      <c r="C441" s="409" t="s">
        <v>1706</v>
      </c>
      <c r="D441" s="395" t="s">
        <v>1689</v>
      </c>
      <c r="E441" s="396" t="str">
        <f>IF(B441="","",INDEX([1]CatGlob!$S:$S,IFERROR(MATCH(MID(B441,7,1),[1]CatGlob!$R:$R,0),MATCH(MID(B441,1,2),[1]CatGlob!$R:$R,0))))</f>
        <v>DOL</v>
      </c>
      <c r="F441" s="397" t="s">
        <v>442</v>
      </c>
      <c r="G441" s="398" t="s">
        <v>610</v>
      </c>
      <c r="H441" s="399" t="s">
        <v>229</v>
      </c>
      <c r="I441" s="399" t="s">
        <v>358</v>
      </c>
      <c r="J441" s="399" t="s">
        <v>611</v>
      </c>
      <c r="K441" s="396" t="s">
        <v>307</v>
      </c>
      <c r="L441" s="400" t="str">
        <f>IF(ISERROR(MATCH(M441,M$10:M440,0)),M441,"")</f>
        <v/>
      </c>
      <c r="M441" s="401" t="str">
        <f>IF(B441="","",IF(ISERROR(MATCH(F441&amp;"_"&amp;G441&amp;"_"&amp;H441&amp;"_"&amp;I441&amp;"_"&amp;J441&amp;IF(K441="","","_"&amp;K441),[1]CatGlob!$B:$B,0)),F441&amp;"_"&amp;G441&amp;"_"&amp;H441&amp;"_"&amp;I441&amp;"_"&amp;J441&amp;IF(K441="","","_"&amp;K441),INDEX([1]CatGlob!$C:$C,MATCH(F441&amp;"_"&amp;G441&amp;"_"&amp;H441&amp;"_"&amp;I441&amp;"_"&amp;J441&amp;IF(K441="","","_"&amp;K441),[1]CatGlob!$B:$B,0))))</f>
        <v>HCD_INT_EM_CORP_HY</v>
      </c>
      <c r="N441" s="402" t="str">
        <f t="shared" si="15"/>
        <v/>
      </c>
      <c r="O441" s="402" t="str">
        <f t="shared" si="14"/>
        <v/>
      </c>
      <c r="P441" s="401" t="str">
        <f>IF(LEN(B441)&gt;8,INDEX([1]CatGlob!$X:$X,MATCH(M441,[1]CatGlob!$W:$W,0)),"")</f>
        <v>EMC</v>
      </c>
      <c r="Q441" s="403" t="str">
        <f>INDEX([1]CatGlob!P:P,MATCH(M441,[1]CatGlob!O:O,0))</f>
        <v>RFIC</v>
      </c>
      <c r="R441" s="403" t="s">
        <v>601</v>
      </c>
      <c r="S441" s="403" t="s">
        <v>601</v>
      </c>
      <c r="T441" s="403" t="str">
        <f>INDEX([1]CatGlob!$D:$D,MATCH($M441,[1]CatGlob!$C:$C,0))</f>
        <v>RFI</v>
      </c>
      <c r="U441" s="403" t="s">
        <v>612</v>
      </c>
      <c r="V441" s="404" t="str">
        <f>INDEX([1]CatGlob!$F:$F,MATCH($M441,[1]CatGlob!$C:$C,0))</f>
        <v>RFI</v>
      </c>
      <c r="W441" s="405"/>
      <c r="X441" s="406">
        <v>0</v>
      </c>
      <c r="Y441" s="407">
        <v>0</v>
      </c>
      <c r="Z441" s="408">
        <v>0</v>
      </c>
      <c r="AA441" s="407">
        <v>0</v>
      </c>
      <c r="AB441" s="408">
        <v>0</v>
      </c>
      <c r="AC441" s="407">
        <v>0</v>
      </c>
      <c r="AD441" s="408">
        <v>0</v>
      </c>
      <c r="AE441" s="407">
        <v>0</v>
      </c>
      <c r="AF441" s="408">
        <v>0</v>
      </c>
      <c r="AG441" s="407">
        <v>0</v>
      </c>
      <c r="AI441" s="406">
        <v>0</v>
      </c>
      <c r="AJ441" s="407">
        <v>0</v>
      </c>
      <c r="AK441" s="408">
        <v>0</v>
      </c>
      <c r="AL441" s="407">
        <v>0</v>
      </c>
      <c r="AM441" s="408">
        <v>0</v>
      </c>
      <c r="AN441" s="407">
        <v>0</v>
      </c>
      <c r="AO441" s="408">
        <v>0</v>
      </c>
      <c r="AP441" s="407">
        <v>0</v>
      </c>
      <c r="AQ441" s="408">
        <v>0</v>
      </c>
      <c r="AR441" s="407">
        <v>0</v>
      </c>
      <c r="AT441" s="406">
        <v>0</v>
      </c>
      <c r="AU441" s="407">
        <v>0</v>
      </c>
      <c r="AV441" s="408">
        <v>0</v>
      </c>
      <c r="AW441" s="407">
        <v>0</v>
      </c>
      <c r="AX441" s="408">
        <v>0</v>
      </c>
      <c r="AY441" s="407">
        <v>0</v>
      </c>
      <c r="AZ441" s="408">
        <v>0</v>
      </c>
      <c r="BA441" s="407">
        <v>0</v>
      </c>
      <c r="BB441" s="408">
        <v>0</v>
      </c>
      <c r="BC441" s="407">
        <v>0</v>
      </c>
    </row>
    <row r="442" spans="1:55" x14ac:dyDescent="0.35">
      <c r="A442" s="385" cm="1">
        <f t="array" ref="A442">IFERROR(_xlfn.IFS(AND(F442="Renta Variable",O442=1),IFERROR(MATCH(B442,[1]RV_Det!C:C,0),"Rev"),AND(J442="Corporativa",O442=1,I442="EM"),IFERROR(MATCH(B442,[1]RF_Corps!B:B,0),"Rev"),AND(F442="Alternativos",O442=1),IFERROR(MATCH(B442,[1]Rep4!C:C,0),"Rev")),"")</f>
        <v>202</v>
      </c>
      <c r="B442" s="394" t="s">
        <v>1707</v>
      </c>
      <c r="C442" s="409" t="s">
        <v>1708</v>
      </c>
      <c r="D442" s="395" t="s">
        <v>1578</v>
      </c>
      <c r="E442" s="396" t="str">
        <f>IF(B442="","",INDEX([1]CatGlob!$S:$S,IFERROR(MATCH(MID(B442,7,1),[1]CatGlob!$R:$R,0),MATCH(MID(B442,1,2),[1]CatGlob!$R:$R,0))))</f>
        <v>DOL</v>
      </c>
      <c r="F442" s="397" t="s">
        <v>442</v>
      </c>
      <c r="G442" s="398" t="s">
        <v>610</v>
      </c>
      <c r="H442" s="399" t="s">
        <v>229</v>
      </c>
      <c r="I442" s="399" t="s">
        <v>358</v>
      </c>
      <c r="J442" s="399" t="s">
        <v>611</v>
      </c>
      <c r="K442" s="396" t="s">
        <v>307</v>
      </c>
      <c r="L442" s="400" t="str">
        <f>IF(ISERROR(MATCH(M442,M$10:M441,0)),M442,"")</f>
        <v/>
      </c>
      <c r="M442" s="401" t="str">
        <f>IF(B442="","",IF(ISERROR(MATCH(F442&amp;"_"&amp;G442&amp;"_"&amp;H442&amp;"_"&amp;I442&amp;"_"&amp;J442&amp;IF(K442="","","_"&amp;K442),[1]CatGlob!$B:$B,0)),F442&amp;"_"&amp;G442&amp;"_"&amp;H442&amp;"_"&amp;I442&amp;"_"&amp;J442&amp;IF(K442="","","_"&amp;K442),INDEX([1]CatGlob!$C:$C,MATCH(F442&amp;"_"&amp;G442&amp;"_"&amp;H442&amp;"_"&amp;I442&amp;"_"&amp;J442&amp;IF(K442="","","_"&amp;K442),[1]CatGlob!$B:$B,0))))</f>
        <v>HCD_INT_EM_CORP_HY</v>
      </c>
      <c r="N442" s="402" t="str">
        <f t="shared" si="15"/>
        <v>rev</v>
      </c>
      <c r="O442" s="402">
        <f t="shared" si="14"/>
        <v>1</v>
      </c>
      <c r="P442" s="401" t="str">
        <f>IF(LEN(B442)&gt;8,INDEX([1]CatGlob!$X:$X,MATCH(M442,[1]CatGlob!$W:$W,0)),"")</f>
        <v>EMC</v>
      </c>
      <c r="Q442" s="403" t="str">
        <f>INDEX([1]CatGlob!P:P,MATCH(M442,[1]CatGlob!O:O,0))</f>
        <v>RFIC</v>
      </c>
      <c r="R442" s="403" t="s">
        <v>601</v>
      </c>
      <c r="S442" s="403" t="s">
        <v>601</v>
      </c>
      <c r="T442" s="403" t="str">
        <f>INDEX([1]CatGlob!$D:$D,MATCH($M442,[1]CatGlob!$C:$C,0))</f>
        <v>RFI</v>
      </c>
      <c r="U442" s="403" t="s">
        <v>1570</v>
      </c>
      <c r="V442" s="404" t="str">
        <f>INDEX([1]CatGlob!$F:$F,MATCH($M442,[1]CatGlob!$C:$C,0))</f>
        <v>RFI</v>
      </c>
      <c r="W442" s="405"/>
      <c r="X442" s="406">
        <v>1.0974918151667399E-2</v>
      </c>
      <c r="Y442" s="407">
        <v>0.70271078219441596</v>
      </c>
      <c r="Z442" s="408">
        <v>-1.9368175032837499E-3</v>
      </c>
      <c r="AA442" s="407">
        <v>-0.124012090467751</v>
      </c>
      <c r="AB442" s="408">
        <v>6.0688616661047096E-3</v>
      </c>
      <c r="AC442" s="407">
        <v>0.388581898240759</v>
      </c>
      <c r="AD442" s="408">
        <v>1.09748200505189E-2</v>
      </c>
      <c r="AE442" s="407">
        <v>0.70270450089449099</v>
      </c>
      <c r="AF442" s="408">
        <v>6.80203886926334E-3</v>
      </c>
      <c r="AG442" s="407">
        <v>0.43552635092781899</v>
      </c>
      <c r="AI442" s="406">
        <v>3.1567879830444899E-3</v>
      </c>
      <c r="AJ442" s="407">
        <v>0.20212532996888299</v>
      </c>
      <c r="AK442" s="408">
        <v>2.4671481172831898E-3</v>
      </c>
      <c r="AL442" s="407">
        <v>0.15796852052440999</v>
      </c>
      <c r="AM442" s="408">
        <v>3.1567997099448001E-3</v>
      </c>
      <c r="AN442" s="407">
        <v>0.202126080828258</v>
      </c>
      <c r="AO442" s="408">
        <v>3.1567879830444899E-3</v>
      </c>
      <c r="AP442" s="407">
        <v>0.20212532996888299</v>
      </c>
      <c r="AQ442" s="408">
        <v>2.9577089250001601E-3</v>
      </c>
      <c r="AR442" s="407">
        <v>0.189378537814228</v>
      </c>
      <c r="AT442" s="406">
        <v>0</v>
      </c>
      <c r="AU442" s="407">
        <v>0</v>
      </c>
      <c r="AV442" s="408">
        <v>0</v>
      </c>
      <c r="AW442" s="407">
        <v>0</v>
      </c>
      <c r="AX442" s="408">
        <v>0</v>
      </c>
      <c r="AY442" s="407">
        <v>0</v>
      </c>
      <c r="AZ442" s="408">
        <v>0</v>
      </c>
      <c r="BA442" s="407">
        <v>0</v>
      </c>
      <c r="BB442" s="408">
        <v>0</v>
      </c>
      <c r="BC442" s="407">
        <v>0</v>
      </c>
    </row>
    <row r="443" spans="1:55" x14ac:dyDescent="0.35">
      <c r="A443" s="385" cm="1">
        <f t="array" ref="A443">IFERROR(_xlfn.IFS(AND(F443="Renta Variable",O443=1),IFERROR(MATCH(B443,[1]RV_Det!C:C,0),"Rev"),AND(J443="Corporativa",O443=1,I443="EM"),IFERROR(MATCH(B443,[1]RF_Corps!B:B,0),"Rev"),AND(F443="Alternativos",O443=1),IFERROR(MATCH(B443,[1]Rep4!C:C,0),"Rev")),"")</f>
        <v>203</v>
      </c>
      <c r="B443" s="394" t="s">
        <v>1709</v>
      </c>
      <c r="C443" s="409" t="s">
        <v>1631</v>
      </c>
      <c r="D443" s="395" t="s">
        <v>1578</v>
      </c>
      <c r="E443" s="396" t="str">
        <f>IF(B443="","",INDEX([1]CatGlob!$S:$S,IFERROR(MATCH(MID(B443,7,1),[1]CatGlob!$R:$R,0),MATCH(MID(B443,1,2),[1]CatGlob!$R:$R,0))))</f>
        <v>DOL</v>
      </c>
      <c r="F443" s="397" t="s">
        <v>442</v>
      </c>
      <c r="G443" s="398" t="s">
        <v>610</v>
      </c>
      <c r="H443" s="399" t="s">
        <v>229</v>
      </c>
      <c r="I443" s="399" t="s">
        <v>358</v>
      </c>
      <c r="J443" s="399" t="s">
        <v>611</v>
      </c>
      <c r="K443" s="396" t="s">
        <v>307</v>
      </c>
      <c r="L443" s="400" t="str">
        <f>IF(ISERROR(MATCH(M443,M$10:M442,0)),M443,"")</f>
        <v/>
      </c>
      <c r="M443" s="401" t="str">
        <f>IF(B443="","",IF(ISERROR(MATCH(F443&amp;"_"&amp;G443&amp;"_"&amp;H443&amp;"_"&amp;I443&amp;"_"&amp;J443&amp;IF(K443="","","_"&amp;K443),[1]CatGlob!$B:$B,0)),F443&amp;"_"&amp;G443&amp;"_"&amp;H443&amp;"_"&amp;I443&amp;"_"&amp;J443&amp;IF(K443="","","_"&amp;K443),INDEX([1]CatGlob!$C:$C,MATCH(F443&amp;"_"&amp;G443&amp;"_"&amp;H443&amp;"_"&amp;I443&amp;"_"&amp;J443&amp;IF(K443="","","_"&amp;K443),[1]CatGlob!$B:$B,0))))</f>
        <v>HCD_INT_EM_CORP_HY</v>
      </c>
      <c r="N443" s="402" t="str">
        <f t="shared" si="15"/>
        <v>rev</v>
      </c>
      <c r="O443" s="402">
        <f t="shared" si="14"/>
        <v>1</v>
      </c>
      <c r="P443" s="401" t="str">
        <f>IF(LEN(B443)&gt;8,INDEX([1]CatGlob!$X:$X,MATCH(M443,[1]CatGlob!$W:$W,0)),"")</f>
        <v>EMC</v>
      </c>
      <c r="Q443" s="403" t="str">
        <f>INDEX([1]CatGlob!P:P,MATCH(M443,[1]CatGlob!O:O,0))</f>
        <v>RFIC</v>
      </c>
      <c r="R443" s="403" t="s">
        <v>601</v>
      </c>
      <c r="S443" s="403" t="s">
        <v>601</v>
      </c>
      <c r="T443" s="403" t="str">
        <f>INDEX([1]CatGlob!$D:$D,MATCH($M443,[1]CatGlob!$C:$C,0))</f>
        <v>RFI</v>
      </c>
      <c r="U443" s="403" t="s">
        <v>1570</v>
      </c>
      <c r="V443" s="404" t="str">
        <f>INDEX([1]CatGlob!$F:$F,MATCH($M443,[1]CatGlob!$C:$C,0))</f>
        <v>RFI</v>
      </c>
      <c r="W443" s="405"/>
      <c r="X443" s="406">
        <v>6.1097338756534898E-3</v>
      </c>
      <c r="Y443" s="407">
        <v>0.34412381539672399</v>
      </c>
      <c r="Z443" s="408">
        <v>5.6373712611727496E-3</v>
      </c>
      <c r="AA443" s="407">
        <v>0.31751852808792302</v>
      </c>
      <c r="AB443" s="408">
        <v>-2.1838021172837798E-3</v>
      </c>
      <c r="AC443" s="407">
        <v>-0.123000171852183</v>
      </c>
      <c r="AD443" s="408">
        <v>6.1097338756534898E-3</v>
      </c>
      <c r="AE443" s="407">
        <v>0.34412381539672399</v>
      </c>
      <c r="AF443" s="408">
        <v>1.8357117740056301E-3</v>
      </c>
      <c r="AG443" s="407">
        <v>0.103394378952344</v>
      </c>
      <c r="AI443" s="406">
        <v>3.3005502263009699E-3</v>
      </c>
      <c r="AJ443" s="407">
        <v>0.18589973964644499</v>
      </c>
      <c r="AK443" s="408">
        <v>3.3005632284324499E-3</v>
      </c>
      <c r="AL443" s="407">
        <v>0.185900471976197</v>
      </c>
      <c r="AM443" s="408">
        <v>-2.4302744739631999E-3</v>
      </c>
      <c r="AN443" s="407">
        <v>-0.13688244716814099</v>
      </c>
      <c r="AO443" s="408">
        <v>3.30051980957599E-3</v>
      </c>
      <c r="AP443" s="407">
        <v>0.18589802645685399</v>
      </c>
      <c r="AQ443" s="408">
        <v>7.5367177721404304E-4</v>
      </c>
      <c r="AR443" s="407">
        <v>4.2449706126234499E-2</v>
      </c>
      <c r="AT443" s="406">
        <v>0</v>
      </c>
      <c r="AU443" s="407">
        <v>0</v>
      </c>
      <c r="AV443" s="408">
        <v>0</v>
      </c>
      <c r="AW443" s="407">
        <v>0</v>
      </c>
      <c r="AX443" s="408">
        <v>0</v>
      </c>
      <c r="AY443" s="407">
        <v>0</v>
      </c>
      <c r="AZ443" s="408">
        <v>0</v>
      </c>
      <c r="BA443" s="407">
        <v>0</v>
      </c>
      <c r="BB443" s="408">
        <v>0</v>
      </c>
      <c r="BC443" s="407">
        <v>0</v>
      </c>
    </row>
    <row r="444" spans="1:55" x14ac:dyDescent="0.35">
      <c r="A444" s="385" t="str" cm="1">
        <f t="array" ref="A444">IFERROR(_xlfn.IFS(AND(F444="Renta Variable",O444=1),IFERROR(MATCH(B444,[1]RV_Det!C:C,0),"Rev"),AND(J444="Corporativa",O444=1,I444="EM"),IFERROR(MATCH(B444,[1]RF_Corps!B:B,0),"Rev"),AND(F444="Alternativos",O444=1),IFERROR(MATCH(B444,[1]Rep4!C:C,0),"Rev")),"")</f>
        <v/>
      </c>
      <c r="B444" s="394" t="s">
        <v>1710</v>
      </c>
      <c r="C444" s="409" t="s">
        <v>1711</v>
      </c>
      <c r="D444" s="395" t="s">
        <v>1689</v>
      </c>
      <c r="E444" s="396" t="str">
        <f>IF(B444="","",INDEX([1]CatGlob!$S:$S,IFERROR(MATCH(MID(B444,7,1),[1]CatGlob!$R:$R,0),MATCH(MID(B444,1,2),[1]CatGlob!$R:$R,0))))</f>
        <v>DOL</v>
      </c>
      <c r="F444" s="397" t="s">
        <v>442</v>
      </c>
      <c r="G444" s="398" t="s">
        <v>610</v>
      </c>
      <c r="H444" s="399" t="s">
        <v>229</v>
      </c>
      <c r="I444" s="399" t="s">
        <v>358</v>
      </c>
      <c r="J444" s="399" t="s">
        <v>611</v>
      </c>
      <c r="K444" s="396" t="s">
        <v>307</v>
      </c>
      <c r="L444" s="400" t="str">
        <f>IF(ISERROR(MATCH(M444,M$10:M443,0)),M444,"")</f>
        <v/>
      </c>
      <c r="M444" s="401" t="str">
        <f>IF(B444="","",IF(ISERROR(MATCH(F444&amp;"_"&amp;G444&amp;"_"&amp;H444&amp;"_"&amp;I444&amp;"_"&amp;J444&amp;IF(K444="","","_"&amp;K444),[1]CatGlob!$B:$B,0)),F444&amp;"_"&amp;G444&amp;"_"&amp;H444&amp;"_"&amp;I444&amp;"_"&amp;J444&amp;IF(K444="","","_"&amp;K444),INDEX([1]CatGlob!$C:$C,MATCH(F444&amp;"_"&amp;G444&amp;"_"&amp;H444&amp;"_"&amp;I444&amp;"_"&amp;J444&amp;IF(K444="","","_"&amp;K444),[1]CatGlob!$B:$B,0))))</f>
        <v>HCD_INT_EM_CORP_HY</v>
      </c>
      <c r="N444" s="402" t="str">
        <f t="shared" si="15"/>
        <v/>
      </c>
      <c r="O444" s="402" t="str">
        <f t="shared" si="14"/>
        <v/>
      </c>
      <c r="P444" s="401" t="str">
        <f>IF(LEN(B444)&gt;8,INDEX([1]CatGlob!$X:$X,MATCH(M444,[1]CatGlob!$W:$W,0)),"")</f>
        <v>EMC</v>
      </c>
      <c r="Q444" s="403" t="str">
        <f>INDEX([1]CatGlob!P:P,MATCH(M444,[1]CatGlob!O:O,0))</f>
        <v>RFIC</v>
      </c>
      <c r="R444" s="403" t="s">
        <v>601</v>
      </c>
      <c r="S444" s="403" t="s">
        <v>601</v>
      </c>
      <c r="T444" s="403" t="str">
        <f>INDEX([1]CatGlob!$D:$D,MATCH($M444,[1]CatGlob!$C:$C,0))</f>
        <v>RFI</v>
      </c>
      <c r="U444" s="403" t="s">
        <v>612</v>
      </c>
      <c r="V444" s="404" t="str">
        <f>INDEX([1]CatGlob!$F:$F,MATCH($M444,[1]CatGlob!$C:$C,0))</f>
        <v>RFI</v>
      </c>
      <c r="W444" s="405"/>
      <c r="X444" s="406">
        <v>0</v>
      </c>
      <c r="Y444" s="407">
        <v>0</v>
      </c>
      <c r="Z444" s="408">
        <v>0</v>
      </c>
      <c r="AA444" s="407">
        <v>0</v>
      </c>
      <c r="AB444" s="408">
        <v>0</v>
      </c>
      <c r="AC444" s="407">
        <v>0</v>
      </c>
      <c r="AD444" s="408">
        <v>0</v>
      </c>
      <c r="AE444" s="407">
        <v>0</v>
      </c>
      <c r="AF444" s="408">
        <v>0</v>
      </c>
      <c r="AG444" s="407">
        <v>0</v>
      </c>
      <c r="AI444" s="406">
        <v>0</v>
      </c>
      <c r="AJ444" s="407">
        <v>0</v>
      </c>
      <c r="AK444" s="408">
        <v>0</v>
      </c>
      <c r="AL444" s="407">
        <v>0</v>
      </c>
      <c r="AM444" s="408">
        <v>0</v>
      </c>
      <c r="AN444" s="407">
        <v>0</v>
      </c>
      <c r="AO444" s="408">
        <v>0</v>
      </c>
      <c r="AP444" s="407">
        <v>0</v>
      </c>
      <c r="AQ444" s="408">
        <v>0</v>
      </c>
      <c r="AR444" s="407">
        <v>0</v>
      </c>
      <c r="AT444" s="406">
        <v>0</v>
      </c>
      <c r="AU444" s="407">
        <v>0</v>
      </c>
      <c r="AV444" s="408">
        <v>0</v>
      </c>
      <c r="AW444" s="407">
        <v>0</v>
      </c>
      <c r="AX444" s="408">
        <v>0</v>
      </c>
      <c r="AY444" s="407">
        <v>0</v>
      </c>
      <c r="AZ444" s="408">
        <v>0</v>
      </c>
      <c r="BA444" s="407">
        <v>0</v>
      </c>
      <c r="BB444" s="408">
        <v>0</v>
      </c>
      <c r="BC444" s="407">
        <v>0</v>
      </c>
    </row>
    <row r="445" spans="1:55" x14ac:dyDescent="0.35">
      <c r="A445" s="385" t="str" cm="1">
        <f t="array" ref="A445">IFERROR(_xlfn.IFS(AND(F445="Renta Variable",O445=1),IFERROR(MATCH(B445,[1]RV_Det!C:C,0),"Rev"),AND(J445="Corporativa",O445=1,I445="EM"),IFERROR(MATCH(B445,[1]RF_Corps!B:B,0),"Rev"),AND(F445="Alternativos",O445=1),IFERROR(MATCH(B445,[1]Rep4!C:C,0),"Rev")),"")</f>
        <v/>
      </c>
      <c r="B445" s="394" t="s">
        <v>1712</v>
      </c>
      <c r="C445" s="409" t="s">
        <v>1713</v>
      </c>
      <c r="D445" s="395" t="s">
        <v>1613</v>
      </c>
      <c r="E445" s="396" t="str">
        <f>IF(B445="","",INDEX([1]CatGlob!$S:$S,IFERROR(MATCH(MID(B445,7,1),[1]CatGlob!$R:$R,0),MATCH(MID(B445,1,2),[1]CatGlob!$R:$R,0))))</f>
        <v>DOL</v>
      </c>
      <c r="F445" s="397" t="s">
        <v>442</v>
      </c>
      <c r="G445" s="398" t="s">
        <v>610</v>
      </c>
      <c r="H445" s="399" t="s">
        <v>229</v>
      </c>
      <c r="I445" s="399" t="s">
        <v>358</v>
      </c>
      <c r="J445" s="399" t="s">
        <v>611</v>
      </c>
      <c r="K445" s="396" t="s">
        <v>307</v>
      </c>
      <c r="L445" s="400" t="str">
        <f>IF(ISERROR(MATCH(M445,M$10:M444,0)),M445,"")</f>
        <v/>
      </c>
      <c r="M445" s="401" t="str">
        <f>IF(B445="","",IF(ISERROR(MATCH(F445&amp;"_"&amp;G445&amp;"_"&amp;H445&amp;"_"&amp;I445&amp;"_"&amp;J445&amp;IF(K445="","","_"&amp;K445),[1]CatGlob!$B:$B,0)),F445&amp;"_"&amp;G445&amp;"_"&amp;H445&amp;"_"&amp;I445&amp;"_"&amp;J445&amp;IF(K445="","","_"&amp;K445),INDEX([1]CatGlob!$C:$C,MATCH(F445&amp;"_"&amp;G445&amp;"_"&amp;H445&amp;"_"&amp;I445&amp;"_"&amp;J445&amp;IF(K445="","","_"&amp;K445),[1]CatGlob!$B:$B,0))))</f>
        <v>HCD_INT_EM_CORP_HY</v>
      </c>
      <c r="N445" s="402" t="str">
        <f t="shared" si="15"/>
        <v/>
      </c>
      <c r="O445" s="402" t="str">
        <f t="shared" si="14"/>
        <v/>
      </c>
      <c r="P445" s="401" t="str">
        <f>IF(LEN(B445)&gt;8,INDEX([1]CatGlob!$X:$X,MATCH(M445,[1]CatGlob!$W:$W,0)),"")</f>
        <v>EMC</v>
      </c>
      <c r="Q445" s="403" t="str">
        <f>INDEX([1]CatGlob!P:P,MATCH(M445,[1]CatGlob!O:O,0))</f>
        <v>RFIC</v>
      </c>
      <c r="R445" s="403" t="s">
        <v>601</v>
      </c>
      <c r="S445" s="403" t="s">
        <v>601</v>
      </c>
      <c r="T445" s="403" t="str">
        <f>INDEX([1]CatGlob!$D:$D,MATCH($M445,[1]CatGlob!$C:$C,0))</f>
        <v>RFI</v>
      </c>
      <c r="U445" s="403" t="s">
        <v>612</v>
      </c>
      <c r="V445" s="404" t="str">
        <f>INDEX([1]CatGlob!$F:$F,MATCH($M445,[1]CatGlob!$C:$C,0))</f>
        <v>RFI</v>
      </c>
      <c r="W445" s="405"/>
      <c r="X445" s="406">
        <v>0</v>
      </c>
      <c r="Y445" s="407">
        <v>0</v>
      </c>
      <c r="Z445" s="408">
        <v>0</v>
      </c>
      <c r="AA445" s="407">
        <v>0</v>
      </c>
      <c r="AB445" s="408">
        <v>0</v>
      </c>
      <c r="AC445" s="407">
        <v>0</v>
      </c>
      <c r="AD445" s="408">
        <v>0</v>
      </c>
      <c r="AE445" s="407">
        <v>0</v>
      </c>
      <c r="AF445" s="408">
        <v>0</v>
      </c>
      <c r="AG445" s="407">
        <v>0</v>
      </c>
      <c r="AI445" s="406">
        <v>0</v>
      </c>
      <c r="AJ445" s="407">
        <v>0</v>
      </c>
      <c r="AK445" s="408">
        <v>0</v>
      </c>
      <c r="AL445" s="407">
        <v>0</v>
      </c>
      <c r="AM445" s="408">
        <v>0</v>
      </c>
      <c r="AN445" s="407">
        <v>0</v>
      </c>
      <c r="AO445" s="408">
        <v>0</v>
      </c>
      <c r="AP445" s="407">
        <v>0</v>
      </c>
      <c r="AQ445" s="408">
        <v>0</v>
      </c>
      <c r="AR445" s="407">
        <v>0</v>
      </c>
      <c r="AT445" s="406">
        <v>0</v>
      </c>
      <c r="AU445" s="407">
        <v>0</v>
      </c>
      <c r="AV445" s="408">
        <v>0</v>
      </c>
      <c r="AW445" s="407">
        <v>0</v>
      </c>
      <c r="AX445" s="408">
        <v>0</v>
      </c>
      <c r="AY445" s="407">
        <v>0</v>
      </c>
      <c r="AZ445" s="408">
        <v>0</v>
      </c>
      <c r="BA445" s="407">
        <v>0</v>
      </c>
      <c r="BB445" s="408">
        <v>0</v>
      </c>
      <c r="BC445" s="407">
        <v>0</v>
      </c>
    </row>
    <row r="446" spans="1:55" x14ac:dyDescent="0.35">
      <c r="A446" s="385" cm="1">
        <f t="array" ref="A446">IFERROR(_xlfn.IFS(AND(F446="Renta Variable",O446=1),IFERROR(MATCH(B446,[1]RV_Det!C:C,0),"Rev"),AND(J446="Corporativa",O446=1,I446="EM"),IFERROR(MATCH(B446,[1]RF_Corps!B:B,0),"Rev"),AND(F446="Alternativos",O446=1),IFERROR(MATCH(B446,[1]Rep4!C:C,0),"Rev")),"")</f>
        <v>204</v>
      </c>
      <c r="B446" s="394" t="s">
        <v>1714</v>
      </c>
      <c r="C446" s="409" t="s">
        <v>1621</v>
      </c>
      <c r="D446" s="395" t="s">
        <v>1578</v>
      </c>
      <c r="E446" s="396" t="str">
        <f>IF(B446="","",INDEX([1]CatGlob!$S:$S,IFERROR(MATCH(MID(B446,7,1),[1]CatGlob!$R:$R,0),MATCH(MID(B446,1,2),[1]CatGlob!$R:$R,0))))</f>
        <v>DOL</v>
      </c>
      <c r="F446" s="397" t="s">
        <v>442</v>
      </c>
      <c r="G446" s="398" t="s">
        <v>610</v>
      </c>
      <c r="H446" s="399" t="s">
        <v>229</v>
      </c>
      <c r="I446" s="399" t="s">
        <v>358</v>
      </c>
      <c r="J446" s="399" t="s">
        <v>611</v>
      </c>
      <c r="K446" s="396" t="s">
        <v>307</v>
      </c>
      <c r="L446" s="400" t="str">
        <f>IF(ISERROR(MATCH(M446,M$10:M445,0)),M446,"")</f>
        <v/>
      </c>
      <c r="M446" s="401" t="str">
        <f>IF(B446="","",IF(ISERROR(MATCH(F446&amp;"_"&amp;G446&amp;"_"&amp;H446&amp;"_"&amp;I446&amp;"_"&amp;J446&amp;IF(K446="","","_"&amp;K446),[1]CatGlob!$B:$B,0)),F446&amp;"_"&amp;G446&amp;"_"&amp;H446&amp;"_"&amp;I446&amp;"_"&amp;J446&amp;IF(K446="","","_"&amp;K446),INDEX([1]CatGlob!$C:$C,MATCH(F446&amp;"_"&amp;G446&amp;"_"&amp;H446&amp;"_"&amp;I446&amp;"_"&amp;J446&amp;IF(K446="","","_"&amp;K446),[1]CatGlob!$B:$B,0))))</f>
        <v>HCD_INT_EM_CORP_HY</v>
      </c>
      <c r="N446" s="402" t="str">
        <f t="shared" si="15"/>
        <v>rev</v>
      </c>
      <c r="O446" s="402">
        <f t="shared" si="14"/>
        <v>1</v>
      </c>
      <c r="P446" s="401" t="str">
        <f>IF(LEN(B446)&gt;8,INDEX([1]CatGlob!$X:$X,MATCH(M446,[1]CatGlob!$W:$W,0)),"")</f>
        <v>EMC</v>
      </c>
      <c r="Q446" s="403" t="str">
        <f>INDEX([1]CatGlob!P:P,MATCH(M446,[1]CatGlob!O:O,0))</f>
        <v>RFIC</v>
      </c>
      <c r="R446" s="403" t="s">
        <v>601</v>
      </c>
      <c r="S446" s="403" t="s">
        <v>601</v>
      </c>
      <c r="T446" s="403" t="str">
        <f>INDEX([1]CatGlob!$D:$D,MATCH($M446,[1]CatGlob!$C:$C,0))</f>
        <v>RFI</v>
      </c>
      <c r="U446" s="403" t="s">
        <v>1570</v>
      </c>
      <c r="V446" s="404" t="str">
        <f>INDEX([1]CatGlob!$F:$F,MATCH($M446,[1]CatGlob!$C:$C,0))</f>
        <v>RFI</v>
      </c>
      <c r="W446" s="405"/>
      <c r="X446" s="406">
        <v>5.1226549938710895E-4</v>
      </c>
      <c r="Y446" s="407">
        <v>3.3243334394139602E-2</v>
      </c>
      <c r="Z446" s="408">
        <v>-9.0024934482921693E-3</v>
      </c>
      <c r="AA446" s="407">
        <v>-0.58421443652423299</v>
      </c>
      <c r="AB446" s="408">
        <v>-1.26613547171505E-2</v>
      </c>
      <c r="AC446" s="407">
        <v>-0.82165527297450902</v>
      </c>
      <c r="AD446" s="408">
        <v>5.1226549938710895E-4</v>
      </c>
      <c r="AE446" s="407">
        <v>3.3243334394139602E-2</v>
      </c>
      <c r="AF446" s="408">
        <v>-7.4176780620733504E-3</v>
      </c>
      <c r="AG446" s="407">
        <v>-0.48136826027558299</v>
      </c>
      <c r="AI446" s="406">
        <v>0</v>
      </c>
      <c r="AJ446" s="407">
        <v>0</v>
      </c>
      <c r="AK446" s="408">
        <v>0</v>
      </c>
      <c r="AL446" s="407">
        <v>0</v>
      </c>
      <c r="AM446" s="408">
        <v>-5.5784753036719004E-3</v>
      </c>
      <c r="AN446" s="407">
        <v>-0.36201368264432399</v>
      </c>
      <c r="AO446" s="408">
        <v>0</v>
      </c>
      <c r="AP446" s="407">
        <v>0</v>
      </c>
      <c r="AQ446" s="408">
        <v>-2.47916747119729E-3</v>
      </c>
      <c r="AR446" s="407">
        <v>-0.16088491877868399</v>
      </c>
      <c r="AT446" s="406">
        <v>0</v>
      </c>
      <c r="AU446" s="407">
        <v>0</v>
      </c>
      <c r="AV446" s="408">
        <v>0</v>
      </c>
      <c r="AW446" s="407">
        <v>0</v>
      </c>
      <c r="AX446" s="408">
        <v>0</v>
      </c>
      <c r="AY446" s="407">
        <v>0</v>
      </c>
      <c r="AZ446" s="408">
        <v>0</v>
      </c>
      <c r="BA446" s="407">
        <v>0</v>
      </c>
      <c r="BB446" s="408">
        <v>0</v>
      </c>
      <c r="BC446" s="407">
        <v>0</v>
      </c>
    </row>
    <row r="447" spans="1:55" x14ac:dyDescent="0.35">
      <c r="A447" s="385" cm="1">
        <f t="array" ref="A447">IFERROR(_xlfn.IFS(AND(F447="Renta Variable",O447=1),IFERROR(MATCH(B447,[1]RV_Det!C:C,0),"Rev"),AND(J447="Corporativa",O447=1,I447="EM"),IFERROR(MATCH(B447,[1]RF_Corps!B:B,0),"Rev"),AND(F447="Alternativos",O447=1),IFERROR(MATCH(B447,[1]Rep4!C:C,0),"Rev")),"")</f>
        <v>206</v>
      </c>
      <c r="B447" s="394" t="s">
        <v>1715</v>
      </c>
      <c r="C447" s="409" t="s">
        <v>1716</v>
      </c>
      <c r="D447" s="395" t="s">
        <v>1578</v>
      </c>
      <c r="E447" s="396" t="str">
        <f>IF(B447="","",INDEX([1]CatGlob!$S:$S,IFERROR(MATCH(MID(B447,7,1),[1]CatGlob!$R:$R,0),MATCH(MID(B447,1,2),[1]CatGlob!$R:$R,0))))</f>
        <v>DOL</v>
      </c>
      <c r="F447" s="397" t="s">
        <v>442</v>
      </c>
      <c r="G447" s="398" t="s">
        <v>610</v>
      </c>
      <c r="H447" s="399" t="s">
        <v>229</v>
      </c>
      <c r="I447" s="399" t="s">
        <v>358</v>
      </c>
      <c r="J447" s="399" t="s">
        <v>611</v>
      </c>
      <c r="K447" s="396" t="s">
        <v>307</v>
      </c>
      <c r="L447" s="400" t="str">
        <f>IF(ISERROR(MATCH(M447,M$10:M446,0)),M447,"")</f>
        <v/>
      </c>
      <c r="M447" s="401" t="str">
        <f>IF(B447="","",IF(ISERROR(MATCH(F447&amp;"_"&amp;G447&amp;"_"&amp;H447&amp;"_"&amp;I447&amp;"_"&amp;J447&amp;IF(K447="","","_"&amp;K447),[1]CatGlob!$B:$B,0)),F447&amp;"_"&amp;G447&amp;"_"&amp;H447&amp;"_"&amp;I447&amp;"_"&amp;J447&amp;IF(K447="","","_"&amp;K447),INDEX([1]CatGlob!$C:$C,MATCH(F447&amp;"_"&amp;G447&amp;"_"&amp;H447&amp;"_"&amp;I447&amp;"_"&amp;J447&amp;IF(K447="","","_"&amp;K447),[1]CatGlob!$B:$B,0))))</f>
        <v>HCD_INT_EM_CORP_HY</v>
      </c>
      <c r="N447" s="402" t="str">
        <f t="shared" si="15"/>
        <v>rev</v>
      </c>
      <c r="O447" s="402">
        <f t="shared" si="14"/>
        <v>1</v>
      </c>
      <c r="P447" s="401" t="str">
        <f>IF(LEN(B447)&gt;8,INDEX([1]CatGlob!$X:$X,MATCH(M447,[1]CatGlob!$W:$W,0)),"")</f>
        <v>EMC</v>
      </c>
      <c r="Q447" s="403" t="str">
        <f>INDEX([1]CatGlob!P:P,MATCH(M447,[1]CatGlob!O:O,0))</f>
        <v>RFIC</v>
      </c>
      <c r="R447" s="403" t="s">
        <v>601</v>
      </c>
      <c r="S447" s="403" t="s">
        <v>601</v>
      </c>
      <c r="T447" s="403" t="str">
        <f>INDEX([1]CatGlob!$D:$D,MATCH($M447,[1]CatGlob!$C:$C,0))</f>
        <v>RFI</v>
      </c>
      <c r="U447" s="403" t="s">
        <v>1570</v>
      </c>
      <c r="V447" s="404" t="str">
        <f>INDEX([1]CatGlob!$F:$F,MATCH($M447,[1]CatGlob!$C:$C,0))</f>
        <v>RFI</v>
      </c>
      <c r="W447" s="405"/>
      <c r="X447" s="406">
        <v>7.4212966896332402E-3</v>
      </c>
      <c r="Y447" s="407">
        <v>0.244760949106304</v>
      </c>
      <c r="Z447" s="408">
        <v>7.4208058832943603E-3</v>
      </c>
      <c r="AA447" s="407">
        <v>0.24474476187919</v>
      </c>
      <c r="AB447" s="408">
        <v>3.8207222833410198E-3</v>
      </c>
      <c r="AC447" s="407">
        <v>0.12601081070595699</v>
      </c>
      <c r="AD447" s="408">
        <v>-6.1812777522461098E-3</v>
      </c>
      <c r="AE447" s="407">
        <v>-0.20386402438954401</v>
      </c>
      <c r="AF447" s="408">
        <v>6.69816605400042E-4</v>
      </c>
      <c r="AG447" s="407">
        <v>2.2091145917449598E-2</v>
      </c>
      <c r="AI447" s="406">
        <v>1.46324860694822E-4</v>
      </c>
      <c r="AJ447" s="407">
        <v>4.8259237273029498E-3</v>
      </c>
      <c r="AK447" s="408">
        <v>1.46324860694822E-4</v>
      </c>
      <c r="AL447" s="407">
        <v>4.8259237273029498E-3</v>
      </c>
      <c r="AM447" s="408">
        <v>1.46245126380898E-4</v>
      </c>
      <c r="AN447" s="407">
        <v>4.8232940197401302E-3</v>
      </c>
      <c r="AO447" s="408">
        <v>1.46324860694822E-4</v>
      </c>
      <c r="AP447" s="407">
        <v>4.8259237273029498E-3</v>
      </c>
      <c r="AQ447" s="408">
        <v>1.4628942543578501E-4</v>
      </c>
      <c r="AR447" s="407">
        <v>4.8247550413997899E-3</v>
      </c>
      <c r="AT447" s="406">
        <v>0</v>
      </c>
      <c r="AU447" s="407">
        <v>0</v>
      </c>
      <c r="AV447" s="408">
        <v>0</v>
      </c>
      <c r="AW447" s="407">
        <v>0</v>
      </c>
      <c r="AX447" s="408">
        <v>0</v>
      </c>
      <c r="AY447" s="407">
        <v>0</v>
      </c>
      <c r="AZ447" s="408">
        <v>0</v>
      </c>
      <c r="BA447" s="407">
        <v>0</v>
      </c>
      <c r="BB447" s="408">
        <v>0</v>
      </c>
      <c r="BC447" s="407">
        <v>0</v>
      </c>
    </row>
    <row r="448" spans="1:55" x14ac:dyDescent="0.35">
      <c r="A448" s="385" cm="1">
        <f t="array" ref="A448">IFERROR(_xlfn.IFS(AND(F448="Renta Variable",O448=1),IFERROR(MATCH(B448,[1]RV_Det!C:C,0),"Rev"),AND(J448="Corporativa",O448=1,I448="EM"),IFERROR(MATCH(B448,[1]RF_Corps!B:B,0),"Rev"),AND(F448="Alternativos",O448=1),IFERROR(MATCH(B448,[1]Rep4!C:C,0),"Rev")),"")</f>
        <v>207</v>
      </c>
      <c r="B448" s="394" t="s">
        <v>1717</v>
      </c>
      <c r="C448" s="409" t="s">
        <v>1718</v>
      </c>
      <c r="D448" s="395" t="s">
        <v>1578</v>
      </c>
      <c r="E448" s="396" t="str">
        <f>IF(B448="","",INDEX([1]CatGlob!$S:$S,IFERROR(MATCH(MID(B448,7,1),[1]CatGlob!$R:$R,0),MATCH(MID(B448,1,2),[1]CatGlob!$R:$R,0))))</f>
        <v>DOL</v>
      </c>
      <c r="F448" s="397" t="s">
        <v>442</v>
      </c>
      <c r="G448" s="398" t="s">
        <v>610</v>
      </c>
      <c r="H448" s="399" t="s">
        <v>229</v>
      </c>
      <c r="I448" s="399" t="s">
        <v>358</v>
      </c>
      <c r="J448" s="399" t="s">
        <v>611</v>
      </c>
      <c r="K448" s="396" t="s">
        <v>307</v>
      </c>
      <c r="L448" s="400" t="str">
        <f>IF(ISERROR(MATCH(M448,M$10:M447,0)),M448,"")</f>
        <v/>
      </c>
      <c r="M448" s="401" t="str">
        <f>IF(B448="","",IF(ISERROR(MATCH(F448&amp;"_"&amp;G448&amp;"_"&amp;H448&amp;"_"&amp;I448&amp;"_"&amp;J448&amp;IF(K448="","","_"&amp;K448),[1]CatGlob!$B:$B,0)),F448&amp;"_"&amp;G448&amp;"_"&amp;H448&amp;"_"&amp;I448&amp;"_"&amp;J448&amp;IF(K448="","","_"&amp;K448),INDEX([1]CatGlob!$C:$C,MATCH(F448&amp;"_"&amp;G448&amp;"_"&amp;H448&amp;"_"&amp;I448&amp;"_"&amp;J448&amp;IF(K448="","","_"&amp;K448),[1]CatGlob!$B:$B,0))))</f>
        <v>HCD_INT_EM_CORP_HY</v>
      </c>
      <c r="N448" s="402" t="str">
        <f t="shared" si="15"/>
        <v>rev</v>
      </c>
      <c r="O448" s="402">
        <f t="shared" si="14"/>
        <v>1</v>
      </c>
      <c r="P448" s="401" t="str">
        <f>IF(LEN(B448)&gt;8,INDEX([1]CatGlob!$X:$X,MATCH(M448,[1]CatGlob!$W:$W,0)),"")</f>
        <v>EMC</v>
      </c>
      <c r="Q448" s="403" t="str">
        <f>INDEX([1]CatGlob!P:P,MATCH(M448,[1]CatGlob!O:O,0))</f>
        <v>RFIC</v>
      </c>
      <c r="R448" s="403" t="s">
        <v>601</v>
      </c>
      <c r="S448" s="403" t="s">
        <v>601</v>
      </c>
      <c r="T448" s="403" t="str">
        <f>INDEX([1]CatGlob!$D:$D,MATCH($M448,[1]CatGlob!$C:$C,0))</f>
        <v>RFI</v>
      </c>
      <c r="U448" s="403" t="s">
        <v>1570</v>
      </c>
      <c r="V448" s="404" t="str">
        <f>INDEX([1]CatGlob!$F:$F,MATCH($M448,[1]CatGlob!$C:$C,0))</f>
        <v>RFI</v>
      </c>
      <c r="W448" s="405"/>
      <c r="X448" s="406">
        <v>6.1524723337867096E-4</v>
      </c>
      <c r="Y448" s="407">
        <v>1.6854954052458699E-2</v>
      </c>
      <c r="Z448" s="408">
        <v>-1.89526855500841E-2</v>
      </c>
      <c r="AA448" s="407">
        <v>-0.51921670963350797</v>
      </c>
      <c r="AB448" s="408">
        <v>6.1524723337867096E-4</v>
      </c>
      <c r="AC448" s="407">
        <v>1.6854954052458699E-2</v>
      </c>
      <c r="AD448" s="408">
        <v>6.1524723337867096E-4</v>
      </c>
      <c r="AE448" s="407">
        <v>1.6854954052458699E-2</v>
      </c>
      <c r="AF448" s="408">
        <v>-1.9322056952641099E-3</v>
      </c>
      <c r="AG448" s="407">
        <v>-5.2933579296006901E-2</v>
      </c>
      <c r="AI448" s="406">
        <v>1.9753914464143798E-3</v>
      </c>
      <c r="AJ448" s="407">
        <v>5.4116670924475599E-2</v>
      </c>
      <c r="AK448" s="408">
        <v>1.9753914464143798E-3</v>
      </c>
      <c r="AL448" s="407">
        <v>5.4116670924475599E-2</v>
      </c>
      <c r="AM448" s="408">
        <v>1.97547182815952E-3</v>
      </c>
      <c r="AN448" s="407">
        <v>5.4118873016317799E-2</v>
      </c>
      <c r="AO448" s="408">
        <v>1.9753914464143798E-3</v>
      </c>
      <c r="AP448" s="407">
        <v>5.4116670924475599E-2</v>
      </c>
      <c r="AQ448" s="408">
        <v>1.97542716940265E-3</v>
      </c>
      <c r="AR448" s="407">
        <v>5.4117649570820103E-2</v>
      </c>
      <c r="AT448" s="406">
        <v>0</v>
      </c>
      <c r="AU448" s="407">
        <v>0</v>
      </c>
      <c r="AV448" s="408">
        <v>0</v>
      </c>
      <c r="AW448" s="407">
        <v>0</v>
      </c>
      <c r="AX448" s="408">
        <v>0</v>
      </c>
      <c r="AY448" s="407">
        <v>0</v>
      </c>
      <c r="AZ448" s="408">
        <v>0</v>
      </c>
      <c r="BA448" s="407">
        <v>0</v>
      </c>
      <c r="BB448" s="408">
        <v>0</v>
      </c>
      <c r="BC448" s="407">
        <v>0</v>
      </c>
    </row>
    <row r="449" spans="1:55" x14ac:dyDescent="0.35">
      <c r="A449" s="385" t="str" cm="1">
        <f t="array" ref="A449">IFERROR(_xlfn.IFS(AND(F449="Renta Variable",O449=1),IFERROR(MATCH(B449,[1]RV_Det!C:C,0),"Rev"),AND(J449="Corporativa",O449=1,I449="EM"),IFERROR(MATCH(B449,[1]RF_Corps!B:B,0),"Rev"),AND(F449="Alternativos",O449=1),IFERROR(MATCH(B449,[1]Rep4!C:C,0),"Rev")),"")</f>
        <v/>
      </c>
      <c r="B449" s="394" t="s">
        <v>1719</v>
      </c>
      <c r="C449" s="409" t="s">
        <v>1720</v>
      </c>
      <c r="D449" s="395" t="s">
        <v>1613</v>
      </c>
      <c r="E449" s="396" t="str">
        <f>IF(B449="","",INDEX([1]CatGlob!$S:$S,IFERROR(MATCH(MID(B449,7,1),[1]CatGlob!$R:$R,0),MATCH(MID(B449,1,2),[1]CatGlob!$R:$R,0))))</f>
        <v>DOL</v>
      </c>
      <c r="F449" s="397" t="s">
        <v>442</v>
      </c>
      <c r="G449" s="398" t="s">
        <v>610</v>
      </c>
      <c r="H449" s="399" t="s">
        <v>229</v>
      </c>
      <c r="I449" s="399" t="s">
        <v>358</v>
      </c>
      <c r="J449" s="399" t="s">
        <v>611</v>
      </c>
      <c r="K449" s="396" t="s">
        <v>307</v>
      </c>
      <c r="L449" s="400" t="str">
        <f>IF(ISERROR(MATCH(M449,M$10:M448,0)),M449,"")</f>
        <v/>
      </c>
      <c r="M449" s="401" t="str">
        <f>IF(B449="","",IF(ISERROR(MATCH(F449&amp;"_"&amp;G449&amp;"_"&amp;H449&amp;"_"&amp;I449&amp;"_"&amp;J449&amp;IF(K449="","","_"&amp;K449),[1]CatGlob!$B:$B,0)),F449&amp;"_"&amp;G449&amp;"_"&amp;H449&amp;"_"&amp;I449&amp;"_"&amp;J449&amp;IF(K449="","","_"&amp;K449),INDEX([1]CatGlob!$C:$C,MATCH(F449&amp;"_"&amp;G449&amp;"_"&amp;H449&amp;"_"&amp;I449&amp;"_"&amp;J449&amp;IF(K449="","","_"&amp;K449),[1]CatGlob!$B:$B,0))))</f>
        <v>HCD_INT_EM_CORP_HY</v>
      </c>
      <c r="N449" s="402" t="str">
        <f t="shared" si="15"/>
        <v/>
      </c>
      <c r="O449" s="402" t="str">
        <f t="shared" si="14"/>
        <v/>
      </c>
      <c r="P449" s="401" t="str">
        <f>IF(LEN(B449)&gt;8,INDEX([1]CatGlob!$X:$X,MATCH(M449,[1]CatGlob!$W:$W,0)),"")</f>
        <v>EMC</v>
      </c>
      <c r="Q449" s="403" t="str">
        <f>INDEX([1]CatGlob!P:P,MATCH(M449,[1]CatGlob!O:O,0))</f>
        <v>RFIC</v>
      </c>
      <c r="R449" s="403" t="s">
        <v>601</v>
      </c>
      <c r="S449" s="403" t="s">
        <v>601</v>
      </c>
      <c r="T449" s="403" t="str">
        <f>INDEX([1]CatGlob!$D:$D,MATCH($M449,[1]CatGlob!$C:$C,0))</f>
        <v>RFI</v>
      </c>
      <c r="U449" s="403" t="s">
        <v>612</v>
      </c>
      <c r="V449" s="404" t="str">
        <f>INDEX([1]CatGlob!$F:$F,MATCH($M449,[1]CatGlob!$C:$C,0))</f>
        <v>RFI</v>
      </c>
      <c r="W449" s="405"/>
      <c r="X449" s="406">
        <v>0</v>
      </c>
      <c r="Y449" s="407">
        <v>0</v>
      </c>
      <c r="Z449" s="408">
        <v>0</v>
      </c>
      <c r="AA449" s="407">
        <v>0</v>
      </c>
      <c r="AB449" s="408">
        <v>0</v>
      </c>
      <c r="AC449" s="407">
        <v>0</v>
      </c>
      <c r="AD449" s="408">
        <v>0</v>
      </c>
      <c r="AE449" s="407">
        <v>0</v>
      </c>
      <c r="AF449" s="408">
        <v>0</v>
      </c>
      <c r="AG449" s="407">
        <v>0</v>
      </c>
      <c r="AI449" s="406">
        <v>0</v>
      </c>
      <c r="AJ449" s="407">
        <v>0</v>
      </c>
      <c r="AK449" s="408">
        <v>0</v>
      </c>
      <c r="AL449" s="407">
        <v>0</v>
      </c>
      <c r="AM449" s="408">
        <v>0</v>
      </c>
      <c r="AN449" s="407">
        <v>0</v>
      </c>
      <c r="AO449" s="408">
        <v>0</v>
      </c>
      <c r="AP449" s="407">
        <v>0</v>
      </c>
      <c r="AQ449" s="408">
        <v>0</v>
      </c>
      <c r="AR449" s="407">
        <v>0</v>
      </c>
      <c r="AT449" s="406">
        <v>0</v>
      </c>
      <c r="AU449" s="407">
        <v>0</v>
      </c>
      <c r="AV449" s="408">
        <v>0</v>
      </c>
      <c r="AW449" s="407">
        <v>0</v>
      </c>
      <c r="AX449" s="408">
        <v>0</v>
      </c>
      <c r="AY449" s="407">
        <v>0</v>
      </c>
      <c r="AZ449" s="408">
        <v>0</v>
      </c>
      <c r="BA449" s="407">
        <v>0</v>
      </c>
      <c r="BB449" s="408">
        <v>0</v>
      </c>
      <c r="BC449" s="407">
        <v>0</v>
      </c>
    </row>
    <row r="450" spans="1:55" x14ac:dyDescent="0.35">
      <c r="A450" s="385" t="str" cm="1">
        <f t="array" ref="A450">IFERROR(_xlfn.IFS(AND(F450="Renta Variable",O450=1),IFERROR(MATCH(B450,[1]RV_Det!C:C,0),"Rev"),AND(J450="Corporativa",O450=1,I450="EM"),IFERROR(MATCH(B450,[1]RF_Corps!B:B,0),"Rev"),AND(F450="Alternativos",O450=1),IFERROR(MATCH(B450,[1]Rep4!C:C,0),"Rev")),"")</f>
        <v/>
      </c>
      <c r="B450" s="394" t="s">
        <v>1721</v>
      </c>
      <c r="C450" s="409" t="s">
        <v>1722</v>
      </c>
      <c r="D450" s="395" t="s">
        <v>1613</v>
      </c>
      <c r="E450" s="396" t="str">
        <f>IF(B450="","",INDEX([1]CatGlob!$S:$S,IFERROR(MATCH(MID(B450,7,1),[1]CatGlob!$R:$R,0),MATCH(MID(B450,1,2),[1]CatGlob!$R:$R,0))))</f>
        <v>DOL</v>
      </c>
      <c r="F450" s="397" t="s">
        <v>442</v>
      </c>
      <c r="G450" s="398" t="s">
        <v>610</v>
      </c>
      <c r="H450" s="399" t="s">
        <v>229</v>
      </c>
      <c r="I450" s="399" t="s">
        <v>358</v>
      </c>
      <c r="J450" s="399" t="s">
        <v>611</v>
      </c>
      <c r="K450" s="396" t="s">
        <v>307</v>
      </c>
      <c r="L450" s="400" t="str">
        <f>IF(ISERROR(MATCH(M450,M$10:M449,0)),M450,"")</f>
        <v/>
      </c>
      <c r="M450" s="401" t="str">
        <f>IF(B450="","",IF(ISERROR(MATCH(F450&amp;"_"&amp;G450&amp;"_"&amp;H450&amp;"_"&amp;I450&amp;"_"&amp;J450&amp;IF(K450="","","_"&amp;K450),[1]CatGlob!$B:$B,0)),F450&amp;"_"&amp;G450&amp;"_"&amp;H450&amp;"_"&amp;I450&amp;"_"&amp;J450&amp;IF(K450="","","_"&amp;K450),INDEX([1]CatGlob!$C:$C,MATCH(F450&amp;"_"&amp;G450&amp;"_"&amp;H450&amp;"_"&amp;I450&amp;"_"&amp;J450&amp;IF(K450="","","_"&amp;K450),[1]CatGlob!$B:$B,0))))</f>
        <v>HCD_INT_EM_CORP_HY</v>
      </c>
      <c r="N450" s="402" t="str">
        <f t="shared" si="15"/>
        <v/>
      </c>
      <c r="O450" s="402" t="str">
        <f t="shared" si="14"/>
        <v/>
      </c>
      <c r="P450" s="401" t="str">
        <f>IF(LEN(B450)&gt;8,INDEX([1]CatGlob!$X:$X,MATCH(M450,[1]CatGlob!$W:$W,0)),"")</f>
        <v>EMC</v>
      </c>
      <c r="Q450" s="403" t="str">
        <f>INDEX([1]CatGlob!P:P,MATCH(M450,[1]CatGlob!O:O,0))</f>
        <v>RFIC</v>
      </c>
      <c r="R450" s="403" t="s">
        <v>601</v>
      </c>
      <c r="S450" s="403" t="s">
        <v>601</v>
      </c>
      <c r="T450" s="403" t="str">
        <f>INDEX([1]CatGlob!$D:$D,MATCH($M450,[1]CatGlob!$C:$C,0))</f>
        <v>RFI</v>
      </c>
      <c r="U450" s="403" t="s">
        <v>612</v>
      </c>
      <c r="V450" s="404" t="str">
        <f>INDEX([1]CatGlob!$F:$F,MATCH($M450,[1]CatGlob!$C:$C,0))</f>
        <v>RFI</v>
      </c>
      <c r="W450" s="405"/>
      <c r="X450" s="406">
        <v>0</v>
      </c>
      <c r="Y450" s="407">
        <v>0</v>
      </c>
      <c r="Z450" s="408">
        <v>0</v>
      </c>
      <c r="AA450" s="407">
        <v>0</v>
      </c>
      <c r="AB450" s="408">
        <v>0</v>
      </c>
      <c r="AC450" s="407">
        <v>0</v>
      </c>
      <c r="AD450" s="408">
        <v>0</v>
      </c>
      <c r="AE450" s="407">
        <v>0</v>
      </c>
      <c r="AF450" s="408">
        <v>0</v>
      </c>
      <c r="AG450" s="407">
        <v>0</v>
      </c>
      <c r="AI450" s="406">
        <v>0</v>
      </c>
      <c r="AJ450" s="407">
        <v>0</v>
      </c>
      <c r="AK450" s="408">
        <v>0</v>
      </c>
      <c r="AL450" s="407">
        <v>0</v>
      </c>
      <c r="AM450" s="408">
        <v>0</v>
      </c>
      <c r="AN450" s="407">
        <v>0</v>
      </c>
      <c r="AO450" s="408">
        <v>0</v>
      </c>
      <c r="AP450" s="407">
        <v>0</v>
      </c>
      <c r="AQ450" s="408">
        <v>0</v>
      </c>
      <c r="AR450" s="407">
        <v>0</v>
      </c>
      <c r="AT450" s="406">
        <v>0</v>
      </c>
      <c r="AU450" s="407">
        <v>0</v>
      </c>
      <c r="AV450" s="408">
        <v>0</v>
      </c>
      <c r="AW450" s="407">
        <v>0</v>
      </c>
      <c r="AX450" s="408">
        <v>0</v>
      </c>
      <c r="AY450" s="407">
        <v>0</v>
      </c>
      <c r="AZ450" s="408">
        <v>0</v>
      </c>
      <c r="BA450" s="407">
        <v>0</v>
      </c>
      <c r="BB450" s="408">
        <v>0</v>
      </c>
      <c r="BC450" s="407">
        <v>0</v>
      </c>
    </row>
    <row r="451" spans="1:55" x14ac:dyDescent="0.35">
      <c r="A451" s="385" t="str" cm="1">
        <f t="array" ref="A451">IFERROR(_xlfn.IFS(AND(F451="Renta Variable",O451=1),IFERROR(MATCH(B451,[1]RV_Det!C:C,0),"Rev"),AND(J451="Corporativa",O451=1,I451="EM"),IFERROR(MATCH(B451,[1]RF_Corps!B:B,0),"Rev"),AND(F451="Alternativos",O451=1),IFERROR(MATCH(B451,[1]Rep4!C:C,0),"Rev")),"")</f>
        <v/>
      </c>
      <c r="B451" s="394" t="s">
        <v>1723</v>
      </c>
      <c r="C451" s="409" t="s">
        <v>1724</v>
      </c>
      <c r="D451" s="395" t="s">
        <v>1578</v>
      </c>
      <c r="E451" s="396" t="str">
        <f>IF(B451="","",INDEX([1]CatGlob!$S:$S,IFERROR(MATCH(MID(B451,7,1),[1]CatGlob!$R:$R,0),MATCH(MID(B451,1,2),[1]CatGlob!$R:$R,0))))</f>
        <v>DOL</v>
      </c>
      <c r="F451" s="397" t="s">
        <v>442</v>
      </c>
      <c r="G451" s="398" t="s">
        <v>610</v>
      </c>
      <c r="H451" s="399" t="s">
        <v>229</v>
      </c>
      <c r="I451" s="399" t="s">
        <v>358</v>
      </c>
      <c r="J451" s="399" t="s">
        <v>611</v>
      </c>
      <c r="K451" s="396" t="s">
        <v>307</v>
      </c>
      <c r="L451" s="400" t="str">
        <f>IF(ISERROR(MATCH(M451,M$10:M450,0)),M451,"")</f>
        <v/>
      </c>
      <c r="M451" s="401" t="str">
        <f>IF(B451="","",IF(ISERROR(MATCH(F451&amp;"_"&amp;G451&amp;"_"&amp;H451&amp;"_"&amp;I451&amp;"_"&amp;J451&amp;IF(K451="","","_"&amp;K451),[1]CatGlob!$B:$B,0)),F451&amp;"_"&amp;G451&amp;"_"&amp;H451&amp;"_"&amp;I451&amp;"_"&amp;J451&amp;IF(K451="","","_"&amp;K451),INDEX([1]CatGlob!$C:$C,MATCH(F451&amp;"_"&amp;G451&amp;"_"&amp;H451&amp;"_"&amp;I451&amp;"_"&amp;J451&amp;IF(K451="","","_"&amp;K451),[1]CatGlob!$B:$B,0))))</f>
        <v>HCD_INT_EM_CORP_HY</v>
      </c>
      <c r="N451" s="402" t="str">
        <f t="shared" si="15"/>
        <v/>
      </c>
      <c r="O451" s="402" t="str">
        <f t="shared" si="14"/>
        <v/>
      </c>
      <c r="P451" s="401" t="str">
        <f>IF(LEN(B451)&gt;8,INDEX([1]CatGlob!$X:$X,MATCH(M451,[1]CatGlob!$W:$W,0)),"")</f>
        <v>EMC</v>
      </c>
      <c r="Q451" s="403" t="str">
        <f>INDEX([1]CatGlob!P:P,MATCH(M451,[1]CatGlob!O:O,0))</f>
        <v>RFIC</v>
      </c>
      <c r="R451" s="403" t="s">
        <v>601</v>
      </c>
      <c r="S451" s="403" t="s">
        <v>601</v>
      </c>
      <c r="T451" s="403" t="str">
        <f>INDEX([1]CatGlob!$D:$D,MATCH($M451,[1]CatGlob!$C:$C,0))</f>
        <v>RFI</v>
      </c>
      <c r="U451" s="403" t="s">
        <v>1570</v>
      </c>
      <c r="V451" s="404" t="str">
        <f>INDEX([1]CatGlob!$F:$F,MATCH($M451,[1]CatGlob!$C:$C,0))</f>
        <v>RFI</v>
      </c>
      <c r="W451" s="405"/>
      <c r="X451" s="406">
        <v>0</v>
      </c>
      <c r="Y451" s="407">
        <v>0</v>
      </c>
      <c r="Z451" s="408">
        <v>0</v>
      </c>
      <c r="AA451" s="407">
        <v>0</v>
      </c>
      <c r="AB451" s="408">
        <v>0</v>
      </c>
      <c r="AC451" s="407">
        <v>0</v>
      </c>
      <c r="AD451" s="408">
        <v>0</v>
      </c>
      <c r="AE451" s="407">
        <v>0</v>
      </c>
      <c r="AF451" s="408">
        <v>0</v>
      </c>
      <c r="AG451" s="407">
        <v>0</v>
      </c>
      <c r="AI451" s="406">
        <v>0</v>
      </c>
      <c r="AJ451" s="407">
        <v>0</v>
      </c>
      <c r="AK451" s="408">
        <v>0</v>
      </c>
      <c r="AL451" s="407">
        <v>0</v>
      </c>
      <c r="AM451" s="408">
        <v>0</v>
      </c>
      <c r="AN451" s="407">
        <v>0</v>
      </c>
      <c r="AO451" s="408">
        <v>0</v>
      </c>
      <c r="AP451" s="407">
        <v>0</v>
      </c>
      <c r="AQ451" s="408">
        <v>0</v>
      </c>
      <c r="AR451" s="407">
        <v>0</v>
      </c>
      <c r="AT451" s="406">
        <v>0</v>
      </c>
      <c r="AU451" s="407">
        <v>0</v>
      </c>
      <c r="AV451" s="408">
        <v>0</v>
      </c>
      <c r="AW451" s="407">
        <v>0</v>
      </c>
      <c r="AX451" s="408">
        <v>0</v>
      </c>
      <c r="AY451" s="407">
        <v>0</v>
      </c>
      <c r="AZ451" s="408">
        <v>0</v>
      </c>
      <c r="BA451" s="407">
        <v>0</v>
      </c>
      <c r="BB451" s="408">
        <v>0</v>
      </c>
      <c r="BC451" s="407">
        <v>0</v>
      </c>
    </row>
    <row r="452" spans="1:55" x14ac:dyDescent="0.35">
      <c r="A452" s="385" cm="1">
        <f t="array" ref="A452">IFERROR(_xlfn.IFS(AND(F452="Renta Variable",O452=1),IFERROR(MATCH(B452,[1]RV_Det!C:C,0),"Rev"),AND(J452="Corporativa",O452=1,I452="EM"),IFERROR(MATCH(B452,[1]RF_Corps!B:B,0),"Rev"),AND(F452="Alternativos",O452=1),IFERROR(MATCH(B452,[1]Rep4!C:C,0),"Rev")),"")</f>
        <v>184</v>
      </c>
      <c r="B452" s="394" t="s">
        <v>1725</v>
      </c>
      <c r="C452" s="409" t="s">
        <v>1726</v>
      </c>
      <c r="D452" s="395" t="s">
        <v>1727</v>
      </c>
      <c r="E452" s="396" t="str">
        <f>IF(B452="","",INDEX([1]CatGlob!$S:$S,IFERROR(MATCH(MID(B452,7,1),[1]CatGlob!$R:$R,0),MATCH(MID(B452,1,2),[1]CatGlob!$R:$R,0))))</f>
        <v>DOL</v>
      </c>
      <c r="F452" s="397" t="s">
        <v>442</v>
      </c>
      <c r="G452" s="398" t="s">
        <v>610</v>
      </c>
      <c r="H452" s="399" t="s">
        <v>229</v>
      </c>
      <c r="I452" s="399" t="s">
        <v>358</v>
      </c>
      <c r="J452" s="399" t="s">
        <v>611</v>
      </c>
      <c r="K452" s="396" t="s">
        <v>307</v>
      </c>
      <c r="L452" s="400" t="str">
        <f>IF(ISERROR(MATCH(M452,M$10:M451,0)),M452,"")</f>
        <v/>
      </c>
      <c r="M452" s="401" t="str">
        <f>IF(B452="","",IF(ISERROR(MATCH(F452&amp;"_"&amp;G452&amp;"_"&amp;H452&amp;"_"&amp;I452&amp;"_"&amp;J452&amp;IF(K452="","","_"&amp;K452),[1]CatGlob!$B:$B,0)),F452&amp;"_"&amp;G452&amp;"_"&amp;H452&amp;"_"&amp;I452&amp;"_"&amp;J452&amp;IF(K452="","","_"&amp;K452),INDEX([1]CatGlob!$C:$C,MATCH(F452&amp;"_"&amp;G452&amp;"_"&amp;H452&amp;"_"&amp;I452&amp;"_"&amp;J452&amp;IF(K452="","","_"&amp;K452),[1]CatGlob!$B:$B,0))))</f>
        <v>HCD_INT_EM_CORP_HY</v>
      </c>
      <c r="N452" s="402" t="str">
        <f t="shared" si="15"/>
        <v>rev</v>
      </c>
      <c r="O452" s="402">
        <f t="shared" si="14"/>
        <v>1</v>
      </c>
      <c r="P452" s="401" t="str">
        <f>IF(LEN(B452)&gt;8,INDEX([1]CatGlob!$X:$X,MATCH(M452,[1]CatGlob!$W:$W,0)),"")</f>
        <v>EMC</v>
      </c>
      <c r="Q452" s="403" t="str">
        <f>INDEX([1]CatGlob!P:P,MATCH(M452,[1]CatGlob!O:O,0))</f>
        <v>RFIC</v>
      </c>
      <c r="R452" s="403" t="s">
        <v>601</v>
      </c>
      <c r="S452" s="403" t="s">
        <v>601</v>
      </c>
      <c r="T452" s="403" t="str">
        <f>INDEX([1]CatGlob!$D:$D,MATCH($M452,[1]CatGlob!$C:$C,0))</f>
        <v>RFI</v>
      </c>
      <c r="U452" s="403" t="s">
        <v>612</v>
      </c>
      <c r="V452" s="404" t="str">
        <f>INDEX([1]CatGlob!$F:$F,MATCH($M452,[1]CatGlob!$C:$C,0))</f>
        <v>RFI</v>
      </c>
      <c r="W452" s="405"/>
      <c r="X452" s="406">
        <v>0</v>
      </c>
      <c r="Y452" s="407">
        <v>0</v>
      </c>
      <c r="Z452" s="408">
        <v>0</v>
      </c>
      <c r="AA452" s="407">
        <v>0</v>
      </c>
      <c r="AB452" s="408">
        <v>0</v>
      </c>
      <c r="AC452" s="407">
        <v>0</v>
      </c>
      <c r="AD452" s="408">
        <v>0</v>
      </c>
      <c r="AE452" s="407">
        <v>0</v>
      </c>
      <c r="AF452" s="408">
        <v>0</v>
      </c>
      <c r="AG452" s="407">
        <v>0</v>
      </c>
      <c r="AI452" s="406">
        <v>1.5042660421581101E-4</v>
      </c>
      <c r="AJ452" s="407">
        <v>4.1713910103879898E-5</v>
      </c>
      <c r="AK452" s="408">
        <v>1.5042660421581101E-4</v>
      </c>
      <c r="AL452" s="407">
        <v>4.1713910103879898E-5</v>
      </c>
      <c r="AM452" s="408">
        <v>1.5042660421581101E-4</v>
      </c>
      <c r="AN452" s="407">
        <v>4.1713910103879898E-5</v>
      </c>
      <c r="AO452" s="408">
        <v>1.5042660421581101E-4</v>
      </c>
      <c r="AP452" s="407">
        <v>4.1713910103879898E-5</v>
      </c>
      <c r="AQ452" s="408">
        <v>1.5042660421581101E-4</v>
      </c>
      <c r="AR452" s="407">
        <v>4.1713910103879898E-5</v>
      </c>
      <c r="AT452" s="406">
        <v>0</v>
      </c>
      <c r="AU452" s="407">
        <v>0</v>
      </c>
      <c r="AV452" s="408">
        <v>0</v>
      </c>
      <c r="AW452" s="407">
        <v>0</v>
      </c>
      <c r="AX452" s="408">
        <v>0</v>
      </c>
      <c r="AY452" s="407">
        <v>0</v>
      </c>
      <c r="AZ452" s="408">
        <v>0</v>
      </c>
      <c r="BA452" s="407">
        <v>0</v>
      </c>
      <c r="BB452" s="408">
        <v>0</v>
      </c>
      <c r="BC452" s="407">
        <v>0</v>
      </c>
    </row>
    <row r="453" spans="1:55" x14ac:dyDescent="0.35">
      <c r="A453" s="385" t="str" cm="1">
        <f t="array" ref="A453">IFERROR(_xlfn.IFS(AND(F453="Renta Variable",O453=1),IFERROR(MATCH(B453,[1]RV_Det!C:C,0),"Rev"),AND(J453="Corporativa",O453=1,I453="EM"),IFERROR(MATCH(B453,[1]RF_Corps!B:B,0),"Rev"),AND(F453="Alternativos",O453=1),IFERROR(MATCH(B453,[1]Rep4!C:C,0),"Rev")),"")</f>
        <v/>
      </c>
      <c r="B453" s="394" t="s">
        <v>1728</v>
      </c>
      <c r="C453" s="409" t="s">
        <v>1729</v>
      </c>
      <c r="D453" s="395" t="s">
        <v>1727</v>
      </c>
      <c r="E453" s="396" t="str">
        <f>IF(B453="","",INDEX([1]CatGlob!$S:$S,IFERROR(MATCH(MID(B453,7,1),[1]CatGlob!$R:$R,0),MATCH(MID(B453,1,2),[1]CatGlob!$R:$R,0))))</f>
        <v>DOL</v>
      </c>
      <c r="F453" s="397" t="s">
        <v>442</v>
      </c>
      <c r="G453" s="398" t="s">
        <v>610</v>
      </c>
      <c r="H453" s="399" t="s">
        <v>229</v>
      </c>
      <c r="I453" s="399" t="s">
        <v>358</v>
      </c>
      <c r="J453" s="399" t="s">
        <v>611</v>
      </c>
      <c r="K453" s="396" t="s">
        <v>307</v>
      </c>
      <c r="L453" s="400" t="str">
        <f>IF(ISERROR(MATCH(M453,M$10:M452,0)),M453,"")</f>
        <v/>
      </c>
      <c r="M453" s="401" t="str">
        <f>IF(B453="","",IF(ISERROR(MATCH(F453&amp;"_"&amp;G453&amp;"_"&amp;H453&amp;"_"&amp;I453&amp;"_"&amp;J453&amp;IF(K453="","","_"&amp;K453),[1]CatGlob!$B:$B,0)),F453&amp;"_"&amp;G453&amp;"_"&amp;H453&amp;"_"&amp;I453&amp;"_"&amp;J453&amp;IF(K453="","","_"&amp;K453),INDEX([1]CatGlob!$C:$C,MATCH(F453&amp;"_"&amp;G453&amp;"_"&amp;H453&amp;"_"&amp;I453&amp;"_"&amp;J453&amp;IF(K453="","","_"&amp;K453),[1]CatGlob!$B:$B,0))))</f>
        <v>HCD_INT_EM_CORP_HY</v>
      </c>
      <c r="N453" s="402" t="str">
        <f t="shared" si="15"/>
        <v/>
      </c>
      <c r="O453" s="402" t="str">
        <f t="shared" si="14"/>
        <v/>
      </c>
      <c r="P453" s="401" t="str">
        <f>IF(LEN(B453)&gt;8,INDEX([1]CatGlob!$X:$X,MATCH(M453,[1]CatGlob!$W:$W,0)),"")</f>
        <v>EMC</v>
      </c>
      <c r="Q453" s="403" t="str">
        <f>INDEX([1]CatGlob!P:P,MATCH(M453,[1]CatGlob!O:O,0))</f>
        <v>RFIC</v>
      </c>
      <c r="R453" s="403" t="s">
        <v>601</v>
      </c>
      <c r="S453" s="403" t="s">
        <v>601</v>
      </c>
      <c r="T453" s="403" t="str">
        <f>INDEX([1]CatGlob!$D:$D,MATCH($M453,[1]CatGlob!$C:$C,0))</f>
        <v>RFI</v>
      </c>
      <c r="U453" s="403" t="s">
        <v>612</v>
      </c>
      <c r="V453" s="404" t="str">
        <f>INDEX([1]CatGlob!$F:$F,MATCH($M453,[1]CatGlob!$C:$C,0))</f>
        <v>RFI</v>
      </c>
      <c r="W453" s="405"/>
      <c r="X453" s="406">
        <v>0</v>
      </c>
      <c r="Y453" s="407">
        <v>0</v>
      </c>
      <c r="Z453" s="408">
        <v>0</v>
      </c>
      <c r="AA453" s="407">
        <v>0</v>
      </c>
      <c r="AB453" s="408">
        <v>0</v>
      </c>
      <c r="AC453" s="407">
        <v>0</v>
      </c>
      <c r="AD453" s="408">
        <v>0</v>
      </c>
      <c r="AE453" s="407">
        <v>0</v>
      </c>
      <c r="AF453" s="408">
        <v>0</v>
      </c>
      <c r="AG453" s="407">
        <v>0</v>
      </c>
      <c r="AI453" s="406">
        <v>0</v>
      </c>
      <c r="AJ453" s="407">
        <v>0</v>
      </c>
      <c r="AK453" s="408">
        <v>0</v>
      </c>
      <c r="AL453" s="407">
        <v>0</v>
      </c>
      <c r="AM453" s="408">
        <v>0</v>
      </c>
      <c r="AN453" s="407">
        <v>0</v>
      </c>
      <c r="AO453" s="408">
        <v>0</v>
      </c>
      <c r="AP453" s="407">
        <v>0</v>
      </c>
      <c r="AQ453" s="408">
        <v>0</v>
      </c>
      <c r="AR453" s="407">
        <v>0</v>
      </c>
      <c r="AT453" s="406">
        <v>0</v>
      </c>
      <c r="AU453" s="407">
        <v>0</v>
      </c>
      <c r="AV453" s="408">
        <v>0</v>
      </c>
      <c r="AW453" s="407">
        <v>0</v>
      </c>
      <c r="AX453" s="408">
        <v>0</v>
      </c>
      <c r="AY453" s="407">
        <v>0</v>
      </c>
      <c r="AZ453" s="408">
        <v>0</v>
      </c>
      <c r="BA453" s="407">
        <v>0</v>
      </c>
      <c r="BB453" s="408">
        <v>0</v>
      </c>
      <c r="BC453" s="407">
        <v>0</v>
      </c>
    </row>
    <row r="454" spans="1:55" x14ac:dyDescent="0.35">
      <c r="A454" s="385" t="str" cm="1">
        <f t="array" ref="A454">IFERROR(_xlfn.IFS(AND(F454="Renta Variable",O454=1),IFERROR(MATCH(B454,[1]RV_Det!C:C,0),"Rev"),AND(J454="Corporativa",O454=1,I454="EM"),IFERROR(MATCH(B454,[1]RF_Corps!B:B,0),"Rev"),AND(F454="Alternativos",O454=1),IFERROR(MATCH(B454,[1]Rep4!C:C,0),"Rev")),"")</f>
        <v/>
      </c>
      <c r="B454" s="394" t="s">
        <v>1730</v>
      </c>
      <c r="C454" s="409" t="s">
        <v>1731</v>
      </c>
      <c r="D454" s="395" t="s">
        <v>1727</v>
      </c>
      <c r="E454" s="396" t="str">
        <f>IF(B454="","",INDEX([1]CatGlob!$S:$S,IFERROR(MATCH(MID(B454,7,1),[1]CatGlob!$R:$R,0),MATCH(MID(B454,1,2),[1]CatGlob!$R:$R,0))))</f>
        <v>DOL</v>
      </c>
      <c r="F454" s="397" t="s">
        <v>442</v>
      </c>
      <c r="G454" s="398" t="s">
        <v>610</v>
      </c>
      <c r="H454" s="399" t="s">
        <v>229</v>
      </c>
      <c r="I454" s="399" t="s">
        <v>358</v>
      </c>
      <c r="J454" s="399" t="s">
        <v>611</v>
      </c>
      <c r="K454" s="396" t="s">
        <v>307</v>
      </c>
      <c r="L454" s="400" t="str">
        <f>IF(ISERROR(MATCH(M454,M$10:M453,0)),M454,"")</f>
        <v/>
      </c>
      <c r="M454" s="401" t="str">
        <f>IF(B454="","",IF(ISERROR(MATCH(F454&amp;"_"&amp;G454&amp;"_"&amp;H454&amp;"_"&amp;I454&amp;"_"&amp;J454&amp;IF(K454="","","_"&amp;K454),[1]CatGlob!$B:$B,0)),F454&amp;"_"&amp;G454&amp;"_"&amp;H454&amp;"_"&amp;I454&amp;"_"&amp;J454&amp;IF(K454="","","_"&amp;K454),INDEX([1]CatGlob!$C:$C,MATCH(F454&amp;"_"&amp;G454&amp;"_"&amp;H454&amp;"_"&amp;I454&amp;"_"&amp;J454&amp;IF(K454="","","_"&amp;K454),[1]CatGlob!$B:$B,0))))</f>
        <v>HCD_INT_EM_CORP_HY</v>
      </c>
      <c r="N454" s="402" t="str">
        <f t="shared" si="15"/>
        <v/>
      </c>
      <c r="O454" s="402" t="str">
        <f t="shared" si="14"/>
        <v/>
      </c>
      <c r="P454" s="401" t="str">
        <f>IF(LEN(B454)&gt;8,INDEX([1]CatGlob!$X:$X,MATCH(M454,[1]CatGlob!$W:$W,0)),"")</f>
        <v>EMC</v>
      </c>
      <c r="Q454" s="403" t="str">
        <f>INDEX([1]CatGlob!P:P,MATCH(M454,[1]CatGlob!O:O,0))</f>
        <v>RFIC</v>
      </c>
      <c r="R454" s="403" t="s">
        <v>601</v>
      </c>
      <c r="S454" s="403" t="s">
        <v>601</v>
      </c>
      <c r="T454" s="403" t="str">
        <f>INDEX([1]CatGlob!$D:$D,MATCH($M454,[1]CatGlob!$C:$C,0))</f>
        <v>RFI</v>
      </c>
      <c r="U454" s="403" t="s">
        <v>612</v>
      </c>
      <c r="V454" s="404" t="str">
        <f>INDEX([1]CatGlob!$F:$F,MATCH($M454,[1]CatGlob!$C:$C,0))</f>
        <v>RFI</v>
      </c>
      <c r="W454" s="405"/>
      <c r="X454" s="406">
        <v>0</v>
      </c>
      <c r="Y454" s="407">
        <v>0</v>
      </c>
      <c r="Z454" s="408">
        <v>0</v>
      </c>
      <c r="AA454" s="407">
        <v>0</v>
      </c>
      <c r="AB454" s="408">
        <v>0</v>
      </c>
      <c r="AC454" s="407">
        <v>0</v>
      </c>
      <c r="AD454" s="408">
        <v>0</v>
      </c>
      <c r="AE454" s="407">
        <v>0</v>
      </c>
      <c r="AF454" s="408">
        <v>0</v>
      </c>
      <c r="AG454" s="407">
        <v>0</v>
      </c>
      <c r="AI454" s="406">
        <v>0</v>
      </c>
      <c r="AJ454" s="407">
        <v>0</v>
      </c>
      <c r="AK454" s="408">
        <v>0</v>
      </c>
      <c r="AL454" s="407">
        <v>0</v>
      </c>
      <c r="AM454" s="408">
        <v>0</v>
      </c>
      <c r="AN454" s="407">
        <v>0</v>
      </c>
      <c r="AO454" s="408">
        <v>0</v>
      </c>
      <c r="AP454" s="407">
        <v>0</v>
      </c>
      <c r="AQ454" s="408">
        <v>0</v>
      </c>
      <c r="AR454" s="407">
        <v>0</v>
      </c>
      <c r="AT454" s="406">
        <v>0</v>
      </c>
      <c r="AU454" s="407">
        <v>0</v>
      </c>
      <c r="AV454" s="408">
        <v>0</v>
      </c>
      <c r="AW454" s="407">
        <v>0</v>
      </c>
      <c r="AX454" s="408">
        <v>0</v>
      </c>
      <c r="AY454" s="407">
        <v>0</v>
      </c>
      <c r="AZ454" s="408">
        <v>0</v>
      </c>
      <c r="BA454" s="407">
        <v>0</v>
      </c>
      <c r="BB454" s="408">
        <v>0</v>
      </c>
      <c r="BC454" s="407">
        <v>0</v>
      </c>
    </row>
    <row r="455" spans="1:55" x14ac:dyDescent="0.35">
      <c r="A455" s="385" t="str" cm="1">
        <f t="array" ref="A455">IFERROR(_xlfn.IFS(AND(F455="Renta Variable",O455=1),IFERROR(MATCH(B455,[1]RV_Det!C:C,0),"Rev"),AND(J455="Corporativa",O455=1,I455="EM"),IFERROR(MATCH(B455,[1]RF_Corps!B:B,0),"Rev"),AND(F455="Alternativos",O455=1),IFERROR(MATCH(B455,[1]Rep4!C:C,0),"Rev")),"")</f>
        <v/>
      </c>
      <c r="B455" s="394" t="s">
        <v>1732</v>
      </c>
      <c r="C455" s="409" t="s">
        <v>1733</v>
      </c>
      <c r="D455" s="395" t="s">
        <v>1733</v>
      </c>
      <c r="E455" s="396" t="str">
        <f>IF(B455="","",INDEX([1]CatGlob!$S:$S,IFERROR(MATCH(MID(B455,7,1),[1]CatGlob!$R:$R,0),MATCH(MID(B455,1,2),[1]CatGlob!$R:$R,0))))</f>
        <v>DOL</v>
      </c>
      <c r="F455" s="397" t="s">
        <v>442</v>
      </c>
      <c r="G455" s="398" t="s">
        <v>610</v>
      </c>
      <c r="H455" s="399" t="s">
        <v>229</v>
      </c>
      <c r="I455" s="399" t="s">
        <v>358</v>
      </c>
      <c r="J455" s="399" t="s">
        <v>611</v>
      </c>
      <c r="K455" s="396" t="s">
        <v>307</v>
      </c>
      <c r="L455" s="400" t="str">
        <f>IF(ISERROR(MATCH(M455,M$10:M454,0)),M455,"")</f>
        <v/>
      </c>
      <c r="M455" s="401" t="str">
        <f>IF(B455="","",IF(ISERROR(MATCH(F455&amp;"_"&amp;G455&amp;"_"&amp;H455&amp;"_"&amp;I455&amp;"_"&amp;J455&amp;IF(K455="","","_"&amp;K455),[1]CatGlob!$B:$B,0)),F455&amp;"_"&amp;G455&amp;"_"&amp;H455&amp;"_"&amp;I455&amp;"_"&amp;J455&amp;IF(K455="","","_"&amp;K455),INDEX([1]CatGlob!$C:$C,MATCH(F455&amp;"_"&amp;G455&amp;"_"&amp;H455&amp;"_"&amp;I455&amp;"_"&amp;J455&amp;IF(K455="","","_"&amp;K455),[1]CatGlob!$B:$B,0))))</f>
        <v>HCD_INT_EM_CORP_HY</v>
      </c>
      <c r="N455" s="402" t="str">
        <f t="shared" si="15"/>
        <v/>
      </c>
      <c r="O455" s="402" t="str">
        <f t="shared" si="14"/>
        <v/>
      </c>
      <c r="P455" s="401" t="str">
        <f>IF(LEN(B455)&gt;8,INDEX([1]CatGlob!$X:$X,MATCH(M455,[1]CatGlob!$W:$W,0)),"")</f>
        <v>EMC</v>
      </c>
      <c r="Q455" s="403" t="str">
        <f>INDEX([1]CatGlob!P:P,MATCH(M455,[1]CatGlob!O:O,0))</f>
        <v>RFIC</v>
      </c>
      <c r="R455" s="403" t="s">
        <v>601</v>
      </c>
      <c r="S455" s="403" t="s">
        <v>601</v>
      </c>
      <c r="T455" s="403" t="str">
        <f>INDEX([1]CatGlob!$D:$D,MATCH($M455,[1]CatGlob!$C:$C,0))</f>
        <v>RFI</v>
      </c>
      <c r="U455" s="403" t="s">
        <v>612</v>
      </c>
      <c r="V455" s="404" t="str">
        <f>INDEX([1]CatGlob!$F:$F,MATCH($M455,[1]CatGlob!$C:$C,0))</f>
        <v>RFI</v>
      </c>
      <c r="W455" s="405"/>
      <c r="X455" s="406">
        <v>0</v>
      </c>
      <c r="Y455" s="407">
        <v>0</v>
      </c>
      <c r="Z455" s="408">
        <v>0</v>
      </c>
      <c r="AA455" s="407">
        <v>0</v>
      </c>
      <c r="AB455" s="408">
        <v>0</v>
      </c>
      <c r="AC455" s="407">
        <v>0</v>
      </c>
      <c r="AD455" s="408">
        <v>0</v>
      </c>
      <c r="AE455" s="407">
        <v>0</v>
      </c>
      <c r="AF455" s="408">
        <v>0</v>
      </c>
      <c r="AG455" s="407">
        <v>0</v>
      </c>
      <c r="AI455" s="406">
        <v>0</v>
      </c>
      <c r="AJ455" s="407">
        <v>0</v>
      </c>
      <c r="AK455" s="408">
        <v>0</v>
      </c>
      <c r="AL455" s="407">
        <v>0</v>
      </c>
      <c r="AM455" s="408">
        <v>0</v>
      </c>
      <c r="AN455" s="407">
        <v>0</v>
      </c>
      <c r="AO455" s="408">
        <v>0</v>
      </c>
      <c r="AP455" s="407">
        <v>0</v>
      </c>
      <c r="AQ455" s="408">
        <v>0</v>
      </c>
      <c r="AR455" s="407">
        <v>0</v>
      </c>
      <c r="AT455" s="406">
        <v>0</v>
      </c>
      <c r="AU455" s="407">
        <v>0</v>
      </c>
      <c r="AV455" s="408">
        <v>0</v>
      </c>
      <c r="AW455" s="407">
        <v>0</v>
      </c>
      <c r="AX455" s="408">
        <v>0</v>
      </c>
      <c r="AY455" s="407">
        <v>0</v>
      </c>
      <c r="AZ455" s="408">
        <v>0</v>
      </c>
      <c r="BA455" s="407">
        <v>0</v>
      </c>
      <c r="BB455" s="408">
        <v>0</v>
      </c>
      <c r="BC455" s="407">
        <v>0</v>
      </c>
    </row>
    <row r="456" spans="1:55" x14ac:dyDescent="0.35">
      <c r="A456" s="385" cm="1">
        <f t="array" ref="A456">IFERROR(_xlfn.IFS(AND(F456="Renta Variable",O456=1),IFERROR(MATCH(B456,[1]RV_Det!C:C,0),"Rev"),AND(J456="Corporativa",O456=1,I456="EM"),IFERROR(MATCH(B456,[1]RF_Corps!B:B,0),"Rev"),AND(F456="Alternativos",O456=1),IFERROR(MATCH(B456,[1]Rep4!C:C,0),"Rev")),"")</f>
        <v>201</v>
      </c>
      <c r="B456" s="394" t="s">
        <v>1734</v>
      </c>
      <c r="C456" s="409" t="s">
        <v>1735</v>
      </c>
      <c r="D456" s="395" t="s">
        <v>1736</v>
      </c>
      <c r="E456" s="396" t="str">
        <f>IF(B456="","",INDEX([1]CatGlob!$S:$S,IFERROR(MATCH(MID(B456,7,1),[1]CatGlob!$R:$R,0),MATCH(MID(B456,1,2),[1]CatGlob!$R:$R,0))))</f>
        <v>DOL</v>
      </c>
      <c r="F456" s="397" t="s">
        <v>442</v>
      </c>
      <c r="G456" s="398" t="s">
        <v>610</v>
      </c>
      <c r="H456" s="399" t="s">
        <v>229</v>
      </c>
      <c r="I456" s="399" t="s">
        <v>358</v>
      </c>
      <c r="J456" s="399" t="s">
        <v>611</v>
      </c>
      <c r="K456" s="396" t="s">
        <v>307</v>
      </c>
      <c r="L456" s="400" t="str">
        <f>IF(ISERROR(MATCH(M456,M$10:M455,0)),M456,"")</f>
        <v/>
      </c>
      <c r="M456" s="401" t="str">
        <f>IF(B456="","",IF(ISERROR(MATCH(F456&amp;"_"&amp;G456&amp;"_"&amp;H456&amp;"_"&amp;I456&amp;"_"&amp;J456&amp;IF(K456="","","_"&amp;K456),[1]CatGlob!$B:$B,0)),F456&amp;"_"&amp;G456&amp;"_"&amp;H456&amp;"_"&amp;I456&amp;"_"&amp;J456&amp;IF(K456="","","_"&amp;K456),INDEX([1]CatGlob!$C:$C,MATCH(F456&amp;"_"&amp;G456&amp;"_"&amp;H456&amp;"_"&amp;I456&amp;"_"&amp;J456&amp;IF(K456="","","_"&amp;K456),[1]CatGlob!$B:$B,0))))</f>
        <v>HCD_INT_EM_CORP_HY</v>
      </c>
      <c r="N456" s="402" t="str">
        <f t="shared" si="15"/>
        <v>rev</v>
      </c>
      <c r="O456" s="402">
        <f t="shared" si="14"/>
        <v>1</v>
      </c>
      <c r="P456" s="401" t="str">
        <f>IF(LEN(B456)&gt;8,INDEX([1]CatGlob!$X:$X,MATCH(M456,[1]CatGlob!$W:$W,0)),"")</f>
        <v>EMC</v>
      </c>
      <c r="Q456" s="403" t="str">
        <f>INDEX([1]CatGlob!P:P,MATCH(M456,[1]CatGlob!O:O,0))</f>
        <v>RFIC</v>
      </c>
      <c r="R456" s="403" t="s">
        <v>601</v>
      </c>
      <c r="S456" s="403" t="s">
        <v>601</v>
      </c>
      <c r="T456" s="403" t="str">
        <f>INDEX([1]CatGlob!$D:$D,MATCH($M456,[1]CatGlob!$C:$C,0))</f>
        <v>RFI</v>
      </c>
      <c r="U456" s="403" t="s">
        <v>612</v>
      </c>
      <c r="V456" s="404" t="str">
        <f>INDEX([1]CatGlob!$F:$F,MATCH($M456,[1]CatGlob!$C:$C,0))</f>
        <v>RFI</v>
      </c>
      <c r="W456" s="405"/>
      <c r="X456" s="406">
        <v>5.8719025219428102E-3</v>
      </c>
      <c r="Y456" s="407">
        <v>0.123498564712499</v>
      </c>
      <c r="Z456" s="408">
        <v>5.8719025219428102E-3</v>
      </c>
      <c r="AA456" s="407">
        <v>0.123498564712499</v>
      </c>
      <c r="AB456" s="408">
        <v>-1.0688066872106E-2</v>
      </c>
      <c r="AC456" s="407">
        <v>-0.22479271638564699</v>
      </c>
      <c r="AD456" s="408">
        <v>5.8719025219428102E-3</v>
      </c>
      <c r="AE456" s="407">
        <v>0.123498564712499</v>
      </c>
      <c r="AF456" s="408">
        <v>-2.5393863575445702E-3</v>
      </c>
      <c r="AG456" s="407">
        <v>-5.3408681298236997E-2</v>
      </c>
      <c r="AI456" s="406">
        <v>9.7607277077784501E-4</v>
      </c>
      <c r="AJ456" s="407">
        <v>2.0528880682046901E-2</v>
      </c>
      <c r="AK456" s="408">
        <v>9.7607277077784501E-4</v>
      </c>
      <c r="AL456" s="407">
        <v>2.0528880682046901E-2</v>
      </c>
      <c r="AM456" s="408">
        <v>-6.8918901087860899E-3</v>
      </c>
      <c r="AN456" s="407">
        <v>-0.144951067122534</v>
      </c>
      <c r="AO456" s="408">
        <v>9.7607277077784501E-4</v>
      </c>
      <c r="AP456" s="407">
        <v>2.0528880682046901E-2</v>
      </c>
      <c r="AQ456" s="408">
        <v>-2.52058116668125E-3</v>
      </c>
      <c r="AR456" s="407">
        <v>-5.3013168247075998E-2</v>
      </c>
      <c r="AT456" s="406">
        <v>0</v>
      </c>
      <c r="AU456" s="407">
        <v>0</v>
      </c>
      <c r="AV456" s="408">
        <v>0</v>
      </c>
      <c r="AW456" s="407">
        <v>0</v>
      </c>
      <c r="AX456" s="408">
        <v>0</v>
      </c>
      <c r="AY456" s="407">
        <v>0</v>
      </c>
      <c r="AZ456" s="408">
        <v>0</v>
      </c>
      <c r="BA456" s="407">
        <v>0</v>
      </c>
      <c r="BB456" s="408">
        <v>0</v>
      </c>
      <c r="BC456" s="407">
        <v>0</v>
      </c>
    </row>
    <row r="457" spans="1:55" x14ac:dyDescent="0.35">
      <c r="A457" s="385" t="str" cm="1">
        <f t="array" ref="A457">IFERROR(_xlfn.IFS(AND(F457="Renta Variable",O457=1),IFERROR(MATCH(B457,[1]RV_Det!C:C,0),"Rev"),AND(J457="Corporativa",O457=1,I457="EM"),IFERROR(MATCH(B457,[1]RF_Corps!B:B,0),"Rev"),AND(F457="Alternativos",O457=1),IFERROR(MATCH(B457,[1]Rep4!C:C,0),"Rev")),"")</f>
        <v/>
      </c>
      <c r="B457" s="394" t="s">
        <v>1737</v>
      </c>
      <c r="C457" s="409" t="s">
        <v>1738</v>
      </c>
      <c r="D457" s="395" t="s">
        <v>1736</v>
      </c>
      <c r="E457" s="396" t="str">
        <f>IF(B457="","",INDEX([1]CatGlob!$S:$S,IFERROR(MATCH(MID(B457,7,1),[1]CatGlob!$R:$R,0),MATCH(MID(B457,1,2),[1]CatGlob!$R:$R,0))))</f>
        <v>DOL</v>
      </c>
      <c r="F457" s="397" t="s">
        <v>442</v>
      </c>
      <c r="G457" s="398" t="s">
        <v>610</v>
      </c>
      <c r="H457" s="399" t="s">
        <v>229</v>
      </c>
      <c r="I457" s="399" t="s">
        <v>358</v>
      </c>
      <c r="J457" s="399" t="s">
        <v>611</v>
      </c>
      <c r="K457" s="396" t="s">
        <v>307</v>
      </c>
      <c r="L457" s="400" t="str">
        <f>IF(ISERROR(MATCH(M457,M$10:M456,0)),M457,"")</f>
        <v/>
      </c>
      <c r="M457" s="401" t="str">
        <f>IF(B457="","",IF(ISERROR(MATCH(F457&amp;"_"&amp;G457&amp;"_"&amp;H457&amp;"_"&amp;I457&amp;"_"&amp;J457&amp;IF(K457="","","_"&amp;K457),[1]CatGlob!$B:$B,0)),F457&amp;"_"&amp;G457&amp;"_"&amp;H457&amp;"_"&amp;I457&amp;"_"&amp;J457&amp;IF(K457="","","_"&amp;K457),INDEX([1]CatGlob!$C:$C,MATCH(F457&amp;"_"&amp;G457&amp;"_"&amp;H457&amp;"_"&amp;I457&amp;"_"&amp;J457&amp;IF(K457="","","_"&amp;K457),[1]CatGlob!$B:$B,0))))</f>
        <v>HCD_INT_EM_CORP_HY</v>
      </c>
      <c r="N457" s="402" t="str">
        <f t="shared" si="15"/>
        <v/>
      </c>
      <c r="O457" s="402" t="str">
        <f t="shared" si="14"/>
        <v/>
      </c>
      <c r="P457" s="401" t="str">
        <f>IF(LEN(B457)&gt;8,INDEX([1]CatGlob!$X:$X,MATCH(M457,[1]CatGlob!$W:$W,0)),"")</f>
        <v>EMC</v>
      </c>
      <c r="Q457" s="403" t="str">
        <f>INDEX([1]CatGlob!P:P,MATCH(M457,[1]CatGlob!O:O,0))</f>
        <v>RFIC</v>
      </c>
      <c r="R457" s="403" t="s">
        <v>601</v>
      </c>
      <c r="S457" s="403" t="s">
        <v>601</v>
      </c>
      <c r="T457" s="403" t="str">
        <f>INDEX([1]CatGlob!$D:$D,MATCH($M457,[1]CatGlob!$C:$C,0))</f>
        <v>RFI</v>
      </c>
      <c r="U457" s="403" t="s">
        <v>612</v>
      </c>
      <c r="V457" s="404" t="str">
        <f>INDEX([1]CatGlob!$F:$F,MATCH($M457,[1]CatGlob!$C:$C,0))</f>
        <v>RFI</v>
      </c>
      <c r="W457" s="405"/>
      <c r="X457" s="406">
        <v>0</v>
      </c>
      <c r="Y457" s="407">
        <v>0</v>
      </c>
      <c r="Z457" s="408">
        <v>0</v>
      </c>
      <c r="AA457" s="407">
        <v>0</v>
      </c>
      <c r="AB457" s="408">
        <v>0</v>
      </c>
      <c r="AC457" s="407">
        <v>0</v>
      </c>
      <c r="AD457" s="408">
        <v>0</v>
      </c>
      <c r="AE457" s="407">
        <v>0</v>
      </c>
      <c r="AF457" s="408">
        <v>0</v>
      </c>
      <c r="AG457" s="407">
        <v>0</v>
      </c>
      <c r="AI457" s="406">
        <v>0</v>
      </c>
      <c r="AJ457" s="407">
        <v>0</v>
      </c>
      <c r="AK457" s="408">
        <v>0</v>
      </c>
      <c r="AL457" s="407">
        <v>0</v>
      </c>
      <c r="AM457" s="408">
        <v>0</v>
      </c>
      <c r="AN457" s="407">
        <v>0</v>
      </c>
      <c r="AO457" s="408">
        <v>0</v>
      </c>
      <c r="AP457" s="407">
        <v>0</v>
      </c>
      <c r="AQ457" s="408">
        <v>0</v>
      </c>
      <c r="AR457" s="407">
        <v>0</v>
      </c>
      <c r="AT457" s="406">
        <v>0</v>
      </c>
      <c r="AU457" s="407">
        <v>0</v>
      </c>
      <c r="AV457" s="408">
        <v>0</v>
      </c>
      <c r="AW457" s="407">
        <v>0</v>
      </c>
      <c r="AX457" s="408">
        <v>0</v>
      </c>
      <c r="AY457" s="407">
        <v>0</v>
      </c>
      <c r="AZ457" s="408">
        <v>0</v>
      </c>
      <c r="BA457" s="407">
        <v>0</v>
      </c>
      <c r="BB457" s="408">
        <v>0</v>
      </c>
      <c r="BC457" s="407">
        <v>0</v>
      </c>
    </row>
    <row r="458" spans="1:55" x14ac:dyDescent="0.35">
      <c r="A458" s="385" t="str" cm="1">
        <f t="array" ref="A458">IFERROR(_xlfn.IFS(AND(F458="Renta Variable",O458=1),IFERROR(MATCH(B458,[1]RV_Det!C:C,0),"Rev"),AND(J458="Corporativa",O458=1,I458="EM"),IFERROR(MATCH(B458,[1]RF_Corps!B:B,0),"Rev"),AND(F458="Alternativos",O458=1),IFERROR(MATCH(B458,[1]Rep4!C:C,0),"Rev")),"")</f>
        <v/>
      </c>
      <c r="B458" s="394" t="s">
        <v>1739</v>
      </c>
      <c r="C458" s="409" t="s">
        <v>1740</v>
      </c>
      <c r="D458" s="395" t="s">
        <v>1741</v>
      </c>
      <c r="E458" s="396" t="str">
        <f>IF(B458="","",INDEX([1]CatGlob!$S:$S,IFERROR(MATCH(MID(B458,7,1),[1]CatGlob!$R:$R,0),MATCH(MID(B458,1,2),[1]CatGlob!$R:$R,0))))</f>
        <v>DOL</v>
      </c>
      <c r="F458" s="397" t="s">
        <v>442</v>
      </c>
      <c r="G458" s="398" t="s">
        <v>610</v>
      </c>
      <c r="H458" s="399" t="s">
        <v>229</v>
      </c>
      <c r="I458" s="399" t="s">
        <v>358</v>
      </c>
      <c r="J458" s="399" t="s">
        <v>611</v>
      </c>
      <c r="K458" s="396" t="s">
        <v>307</v>
      </c>
      <c r="L458" s="400" t="str">
        <f>IF(ISERROR(MATCH(M458,M$10:M457,0)),M458,"")</f>
        <v/>
      </c>
      <c r="M458" s="401" t="str">
        <f>IF(B458="","",IF(ISERROR(MATCH(F458&amp;"_"&amp;G458&amp;"_"&amp;H458&amp;"_"&amp;I458&amp;"_"&amp;J458&amp;IF(K458="","","_"&amp;K458),[1]CatGlob!$B:$B,0)),F458&amp;"_"&amp;G458&amp;"_"&amp;H458&amp;"_"&amp;I458&amp;"_"&amp;J458&amp;IF(K458="","","_"&amp;K458),INDEX([1]CatGlob!$C:$C,MATCH(F458&amp;"_"&amp;G458&amp;"_"&amp;H458&amp;"_"&amp;I458&amp;"_"&amp;J458&amp;IF(K458="","","_"&amp;K458),[1]CatGlob!$B:$B,0))))</f>
        <v>HCD_INT_EM_CORP_HY</v>
      </c>
      <c r="N458" s="402" t="str">
        <f t="shared" si="15"/>
        <v/>
      </c>
      <c r="O458" s="402" t="str">
        <f t="shared" si="14"/>
        <v/>
      </c>
      <c r="P458" s="401" t="str">
        <f>IF(LEN(B458)&gt;8,INDEX([1]CatGlob!$X:$X,MATCH(M458,[1]CatGlob!$W:$W,0)),"")</f>
        <v>EMC</v>
      </c>
      <c r="Q458" s="403" t="str">
        <f>INDEX([1]CatGlob!P:P,MATCH(M458,[1]CatGlob!O:O,0))</f>
        <v>RFIC</v>
      </c>
      <c r="R458" s="403" t="s">
        <v>601</v>
      </c>
      <c r="S458" s="403" t="s">
        <v>601</v>
      </c>
      <c r="T458" s="403" t="str">
        <f>INDEX([1]CatGlob!$D:$D,MATCH($M458,[1]CatGlob!$C:$C,0))</f>
        <v>RFI</v>
      </c>
      <c r="U458" s="403" t="s">
        <v>612</v>
      </c>
      <c r="V458" s="404" t="str">
        <f>INDEX([1]CatGlob!$F:$F,MATCH($M458,[1]CatGlob!$C:$C,0))</f>
        <v>RFI</v>
      </c>
      <c r="W458" s="405"/>
      <c r="X458" s="406">
        <v>0</v>
      </c>
      <c r="Y458" s="407">
        <v>0</v>
      </c>
      <c r="Z458" s="408">
        <v>0</v>
      </c>
      <c r="AA458" s="407">
        <v>0</v>
      </c>
      <c r="AB458" s="408">
        <v>0</v>
      </c>
      <c r="AC458" s="407">
        <v>0</v>
      </c>
      <c r="AD458" s="408">
        <v>0</v>
      </c>
      <c r="AE458" s="407">
        <v>0</v>
      </c>
      <c r="AF458" s="408">
        <v>0</v>
      </c>
      <c r="AG458" s="407">
        <v>0</v>
      </c>
      <c r="AI458" s="406">
        <v>0</v>
      </c>
      <c r="AJ458" s="407">
        <v>0</v>
      </c>
      <c r="AK458" s="408">
        <v>0</v>
      </c>
      <c r="AL458" s="407">
        <v>0</v>
      </c>
      <c r="AM458" s="408">
        <v>0</v>
      </c>
      <c r="AN458" s="407">
        <v>0</v>
      </c>
      <c r="AO458" s="408">
        <v>0</v>
      </c>
      <c r="AP458" s="407">
        <v>0</v>
      </c>
      <c r="AQ458" s="408">
        <v>0</v>
      </c>
      <c r="AR458" s="407">
        <v>0</v>
      </c>
      <c r="AT458" s="406">
        <v>0</v>
      </c>
      <c r="AU458" s="407">
        <v>0</v>
      </c>
      <c r="AV458" s="408">
        <v>0</v>
      </c>
      <c r="AW458" s="407">
        <v>0</v>
      </c>
      <c r="AX458" s="408">
        <v>0</v>
      </c>
      <c r="AY458" s="407">
        <v>0</v>
      </c>
      <c r="AZ458" s="408">
        <v>0</v>
      </c>
      <c r="BA458" s="407">
        <v>0</v>
      </c>
      <c r="BB458" s="408">
        <v>0</v>
      </c>
      <c r="BC458" s="407">
        <v>0</v>
      </c>
    </row>
    <row r="459" spans="1:55" x14ac:dyDescent="0.35">
      <c r="A459" s="385" t="str" cm="1">
        <f t="array" ref="A459">IFERROR(_xlfn.IFS(AND(F459="Renta Variable",O459=1),IFERROR(MATCH(B459,[1]RV_Det!C:C,0),"Rev"),AND(J459="Corporativa",O459=1,I459="EM"),IFERROR(MATCH(B459,[1]RF_Corps!B:B,0),"Rev"),AND(F459="Alternativos",O459=1),IFERROR(MATCH(B459,[1]Rep4!C:C,0),"Rev")),"")</f>
        <v/>
      </c>
      <c r="B459" s="394" t="s">
        <v>1742</v>
      </c>
      <c r="C459" s="409" t="s">
        <v>1743</v>
      </c>
      <c r="D459" s="395" t="s">
        <v>1741</v>
      </c>
      <c r="E459" s="396" t="str">
        <f>IF(B459="","",INDEX([1]CatGlob!$S:$S,IFERROR(MATCH(MID(B459,7,1),[1]CatGlob!$R:$R,0),MATCH(MID(B459,1,2),[1]CatGlob!$R:$R,0))))</f>
        <v>DOL</v>
      </c>
      <c r="F459" s="397" t="s">
        <v>442</v>
      </c>
      <c r="G459" s="398" t="s">
        <v>610</v>
      </c>
      <c r="H459" s="399" t="s">
        <v>229</v>
      </c>
      <c r="I459" s="399" t="s">
        <v>358</v>
      </c>
      <c r="J459" s="399" t="s">
        <v>611</v>
      </c>
      <c r="K459" s="396" t="s">
        <v>307</v>
      </c>
      <c r="L459" s="400" t="str">
        <f>IF(ISERROR(MATCH(M459,M$10:M458,0)),M459,"")</f>
        <v/>
      </c>
      <c r="M459" s="401" t="str">
        <f>IF(B459="","",IF(ISERROR(MATCH(F459&amp;"_"&amp;G459&amp;"_"&amp;H459&amp;"_"&amp;I459&amp;"_"&amp;J459&amp;IF(K459="","","_"&amp;K459),[1]CatGlob!$B:$B,0)),F459&amp;"_"&amp;G459&amp;"_"&amp;H459&amp;"_"&amp;I459&amp;"_"&amp;J459&amp;IF(K459="","","_"&amp;K459),INDEX([1]CatGlob!$C:$C,MATCH(F459&amp;"_"&amp;G459&amp;"_"&amp;H459&amp;"_"&amp;I459&amp;"_"&amp;J459&amp;IF(K459="","","_"&amp;K459),[1]CatGlob!$B:$B,0))))</f>
        <v>HCD_INT_EM_CORP_HY</v>
      </c>
      <c r="N459" s="402" t="str">
        <f t="shared" si="15"/>
        <v/>
      </c>
      <c r="O459" s="402" t="str">
        <f t="shared" ref="O459:O522" si="16">IF(SUM(ABS(AF459),ABS(AQ459),ABS(BB459))&lt;&gt;0,1,"")</f>
        <v/>
      </c>
      <c r="P459" s="401" t="str">
        <f>IF(LEN(B459)&gt;8,INDEX([1]CatGlob!$X:$X,MATCH(M459,[1]CatGlob!$W:$W,0)),"")</f>
        <v>EMC</v>
      </c>
      <c r="Q459" s="403" t="str">
        <f>INDEX([1]CatGlob!P:P,MATCH(M459,[1]CatGlob!O:O,0))</f>
        <v>RFIC</v>
      </c>
      <c r="R459" s="403" t="s">
        <v>601</v>
      </c>
      <c r="S459" s="403" t="s">
        <v>601</v>
      </c>
      <c r="T459" s="403" t="str">
        <f>INDEX([1]CatGlob!$D:$D,MATCH($M459,[1]CatGlob!$C:$C,0))</f>
        <v>RFI</v>
      </c>
      <c r="U459" s="403" t="s">
        <v>612</v>
      </c>
      <c r="V459" s="404" t="str">
        <f>INDEX([1]CatGlob!$F:$F,MATCH($M459,[1]CatGlob!$C:$C,0))</f>
        <v>RFI</v>
      </c>
      <c r="W459" s="405"/>
      <c r="X459" s="406">
        <v>0</v>
      </c>
      <c r="Y459" s="407">
        <v>0</v>
      </c>
      <c r="Z459" s="408">
        <v>0</v>
      </c>
      <c r="AA459" s="407">
        <v>0</v>
      </c>
      <c r="AB459" s="408">
        <v>0</v>
      </c>
      <c r="AC459" s="407">
        <v>0</v>
      </c>
      <c r="AD459" s="408">
        <v>0</v>
      </c>
      <c r="AE459" s="407">
        <v>0</v>
      </c>
      <c r="AF459" s="408">
        <v>0</v>
      </c>
      <c r="AG459" s="407">
        <v>0</v>
      </c>
      <c r="AI459" s="406">
        <v>0</v>
      </c>
      <c r="AJ459" s="407">
        <v>0</v>
      </c>
      <c r="AK459" s="408">
        <v>0</v>
      </c>
      <c r="AL459" s="407">
        <v>0</v>
      </c>
      <c r="AM459" s="408">
        <v>0</v>
      </c>
      <c r="AN459" s="407">
        <v>0</v>
      </c>
      <c r="AO459" s="408">
        <v>0</v>
      </c>
      <c r="AP459" s="407">
        <v>0</v>
      </c>
      <c r="AQ459" s="408">
        <v>0</v>
      </c>
      <c r="AR459" s="407">
        <v>0</v>
      </c>
      <c r="AT459" s="406">
        <v>0</v>
      </c>
      <c r="AU459" s="407">
        <v>0</v>
      </c>
      <c r="AV459" s="408">
        <v>0</v>
      </c>
      <c r="AW459" s="407">
        <v>0</v>
      </c>
      <c r="AX459" s="408">
        <v>0</v>
      </c>
      <c r="AY459" s="407">
        <v>0</v>
      </c>
      <c r="AZ459" s="408">
        <v>0</v>
      </c>
      <c r="BA459" s="407">
        <v>0</v>
      </c>
      <c r="BB459" s="408">
        <v>0</v>
      </c>
      <c r="BC459" s="407">
        <v>0</v>
      </c>
    </row>
    <row r="460" spans="1:55" x14ac:dyDescent="0.35">
      <c r="A460" s="385" t="str" cm="1">
        <f t="array" ref="A460">IFERROR(_xlfn.IFS(AND(F460="Renta Variable",O460=1),IFERROR(MATCH(B460,[1]RV_Det!C:C,0),"Rev"),AND(J460="Corporativa",O460=1,I460="EM"),IFERROR(MATCH(B460,[1]RF_Corps!B:B,0),"Rev"),AND(F460="Alternativos",O460=1),IFERROR(MATCH(B460,[1]Rep4!C:C,0),"Rev")),"")</f>
        <v/>
      </c>
      <c r="B460" s="394" t="s">
        <v>1744</v>
      </c>
      <c r="C460" s="409" t="s">
        <v>1745</v>
      </c>
      <c r="D460" s="395" t="s">
        <v>1746</v>
      </c>
      <c r="E460" s="396" t="str">
        <f>IF(B460="","",INDEX([1]CatGlob!$S:$S,IFERROR(MATCH(MID(B460,7,1),[1]CatGlob!$R:$R,0),MATCH(MID(B460,1,2),[1]CatGlob!$R:$R,0))))</f>
        <v>DOL</v>
      </c>
      <c r="F460" s="397" t="s">
        <v>442</v>
      </c>
      <c r="G460" s="398" t="s">
        <v>610</v>
      </c>
      <c r="H460" s="399" t="s">
        <v>229</v>
      </c>
      <c r="I460" s="399" t="s">
        <v>358</v>
      </c>
      <c r="J460" s="399" t="s">
        <v>611</v>
      </c>
      <c r="K460" s="396" t="s">
        <v>307</v>
      </c>
      <c r="L460" s="400" t="str">
        <f>IF(ISERROR(MATCH(M460,M$10:M459,0)),M460,"")</f>
        <v/>
      </c>
      <c r="M460" s="401" t="str">
        <f>IF(B460="","",IF(ISERROR(MATCH(F460&amp;"_"&amp;G460&amp;"_"&amp;H460&amp;"_"&amp;I460&amp;"_"&amp;J460&amp;IF(K460="","","_"&amp;K460),[1]CatGlob!$B:$B,0)),F460&amp;"_"&amp;G460&amp;"_"&amp;H460&amp;"_"&amp;I460&amp;"_"&amp;J460&amp;IF(K460="","","_"&amp;K460),INDEX([1]CatGlob!$C:$C,MATCH(F460&amp;"_"&amp;G460&amp;"_"&amp;H460&amp;"_"&amp;I460&amp;"_"&amp;J460&amp;IF(K460="","","_"&amp;K460),[1]CatGlob!$B:$B,0))))</f>
        <v>HCD_INT_EM_CORP_HY</v>
      </c>
      <c r="N460" s="402" t="str">
        <f t="shared" si="15"/>
        <v/>
      </c>
      <c r="O460" s="402" t="str">
        <f t="shared" si="16"/>
        <v/>
      </c>
      <c r="P460" s="401" t="str">
        <f>IF(LEN(B460)&gt;8,INDEX([1]CatGlob!$X:$X,MATCH(M460,[1]CatGlob!$W:$W,0)),"")</f>
        <v>EMC</v>
      </c>
      <c r="Q460" s="403" t="str">
        <f>INDEX([1]CatGlob!P:P,MATCH(M460,[1]CatGlob!O:O,0))</f>
        <v>RFIC</v>
      </c>
      <c r="R460" s="403" t="s">
        <v>601</v>
      </c>
      <c r="S460" s="403" t="s">
        <v>601</v>
      </c>
      <c r="T460" s="403" t="str">
        <f>INDEX([1]CatGlob!$D:$D,MATCH($M460,[1]CatGlob!$C:$C,0))</f>
        <v>RFI</v>
      </c>
      <c r="U460" s="403" t="s">
        <v>612</v>
      </c>
      <c r="V460" s="404" t="str">
        <f>INDEX([1]CatGlob!$F:$F,MATCH($M460,[1]CatGlob!$C:$C,0))</f>
        <v>RFI</v>
      </c>
      <c r="W460" s="405"/>
      <c r="X460" s="406">
        <v>0</v>
      </c>
      <c r="Y460" s="407">
        <v>0</v>
      </c>
      <c r="Z460" s="408">
        <v>0</v>
      </c>
      <c r="AA460" s="407">
        <v>0</v>
      </c>
      <c r="AB460" s="408">
        <v>0</v>
      </c>
      <c r="AC460" s="407">
        <v>0</v>
      </c>
      <c r="AD460" s="408">
        <v>0</v>
      </c>
      <c r="AE460" s="407">
        <v>0</v>
      </c>
      <c r="AF460" s="408">
        <v>0</v>
      </c>
      <c r="AG460" s="407">
        <v>0</v>
      </c>
      <c r="AI460" s="406">
        <v>0</v>
      </c>
      <c r="AJ460" s="407">
        <v>0</v>
      </c>
      <c r="AK460" s="408">
        <v>0</v>
      </c>
      <c r="AL460" s="407">
        <v>0</v>
      </c>
      <c r="AM460" s="408">
        <v>0</v>
      </c>
      <c r="AN460" s="407">
        <v>0</v>
      </c>
      <c r="AO460" s="408">
        <v>0</v>
      </c>
      <c r="AP460" s="407">
        <v>0</v>
      </c>
      <c r="AQ460" s="408">
        <v>0</v>
      </c>
      <c r="AR460" s="407">
        <v>0</v>
      </c>
      <c r="AT460" s="406">
        <v>0</v>
      </c>
      <c r="AU460" s="407">
        <v>0</v>
      </c>
      <c r="AV460" s="408">
        <v>0</v>
      </c>
      <c r="AW460" s="407">
        <v>0</v>
      </c>
      <c r="AX460" s="408">
        <v>0</v>
      </c>
      <c r="AY460" s="407">
        <v>0</v>
      </c>
      <c r="AZ460" s="408">
        <v>0</v>
      </c>
      <c r="BA460" s="407">
        <v>0</v>
      </c>
      <c r="BB460" s="408">
        <v>0</v>
      </c>
      <c r="BC460" s="407">
        <v>0</v>
      </c>
    </row>
    <row r="461" spans="1:55" x14ac:dyDescent="0.35">
      <c r="A461" s="385" t="str" cm="1">
        <f t="array" ref="A461">IFERROR(_xlfn.IFS(AND(F461="Renta Variable",O461=1),IFERROR(MATCH(B461,[1]RV_Det!C:C,0),"Rev"),AND(J461="Corporativa",O461=1,I461="EM"),IFERROR(MATCH(B461,[1]RF_Corps!B:B,0),"Rev"),AND(F461="Alternativos",O461=1),IFERROR(MATCH(B461,[1]Rep4!C:C,0),"Rev")),"")</f>
        <v/>
      </c>
      <c r="B461" s="394" t="s">
        <v>1747</v>
      </c>
      <c r="C461" s="409" t="s">
        <v>1748</v>
      </c>
      <c r="D461" s="395" t="s">
        <v>1749</v>
      </c>
      <c r="E461" s="396" t="str">
        <f>IF(B461="","",INDEX([1]CatGlob!$S:$S,IFERROR(MATCH(MID(B461,7,1),[1]CatGlob!$R:$R,0),MATCH(MID(B461,1,2),[1]CatGlob!$R:$R,0))))</f>
        <v>DOL</v>
      </c>
      <c r="F461" s="397" t="s">
        <v>442</v>
      </c>
      <c r="G461" s="398" t="s">
        <v>610</v>
      </c>
      <c r="H461" s="399" t="s">
        <v>229</v>
      </c>
      <c r="I461" s="399" t="s">
        <v>358</v>
      </c>
      <c r="J461" s="399" t="s">
        <v>611</v>
      </c>
      <c r="K461" s="396" t="s">
        <v>307</v>
      </c>
      <c r="L461" s="400" t="str">
        <f>IF(ISERROR(MATCH(M461,M$10:M460,0)),M461,"")</f>
        <v/>
      </c>
      <c r="M461" s="401" t="str">
        <f>IF(B461="","",IF(ISERROR(MATCH(F461&amp;"_"&amp;G461&amp;"_"&amp;H461&amp;"_"&amp;I461&amp;"_"&amp;J461&amp;IF(K461="","","_"&amp;K461),[1]CatGlob!$B:$B,0)),F461&amp;"_"&amp;G461&amp;"_"&amp;H461&amp;"_"&amp;I461&amp;"_"&amp;J461&amp;IF(K461="","","_"&amp;K461),INDEX([1]CatGlob!$C:$C,MATCH(F461&amp;"_"&amp;G461&amp;"_"&amp;H461&amp;"_"&amp;I461&amp;"_"&amp;J461&amp;IF(K461="","","_"&amp;K461),[1]CatGlob!$B:$B,0))))</f>
        <v>HCD_INT_EM_CORP_HY</v>
      </c>
      <c r="N461" s="402" t="str">
        <f t="shared" si="15"/>
        <v/>
      </c>
      <c r="O461" s="402" t="str">
        <f t="shared" si="16"/>
        <v/>
      </c>
      <c r="P461" s="401" t="str">
        <f>IF(LEN(B461)&gt;8,INDEX([1]CatGlob!$X:$X,MATCH(M461,[1]CatGlob!$W:$W,0)),"")</f>
        <v>EMC</v>
      </c>
      <c r="Q461" s="403" t="str">
        <f>INDEX([1]CatGlob!P:P,MATCH(M461,[1]CatGlob!O:O,0))</f>
        <v>RFIC</v>
      </c>
      <c r="R461" s="403" t="s">
        <v>601</v>
      </c>
      <c r="S461" s="403" t="s">
        <v>601</v>
      </c>
      <c r="T461" s="403" t="str">
        <f>INDEX([1]CatGlob!$D:$D,MATCH($M461,[1]CatGlob!$C:$C,0))</f>
        <v>RFI</v>
      </c>
      <c r="U461" s="403" t="s">
        <v>1570</v>
      </c>
      <c r="V461" s="404" t="str">
        <f>INDEX([1]CatGlob!$F:$F,MATCH($M461,[1]CatGlob!$C:$C,0))</f>
        <v>RFI</v>
      </c>
      <c r="W461" s="405"/>
      <c r="X461" s="406">
        <v>0</v>
      </c>
      <c r="Y461" s="407">
        <v>0</v>
      </c>
      <c r="Z461" s="408">
        <v>0</v>
      </c>
      <c r="AA461" s="407">
        <v>0</v>
      </c>
      <c r="AB461" s="408">
        <v>0</v>
      </c>
      <c r="AC461" s="407">
        <v>0</v>
      </c>
      <c r="AD461" s="408">
        <v>0</v>
      </c>
      <c r="AE461" s="407">
        <v>0</v>
      </c>
      <c r="AF461" s="408">
        <v>0</v>
      </c>
      <c r="AG461" s="407">
        <v>0</v>
      </c>
      <c r="AI461" s="406">
        <v>0</v>
      </c>
      <c r="AJ461" s="407">
        <v>0</v>
      </c>
      <c r="AK461" s="408">
        <v>0</v>
      </c>
      <c r="AL461" s="407">
        <v>0</v>
      </c>
      <c r="AM461" s="408">
        <v>0</v>
      </c>
      <c r="AN461" s="407">
        <v>0</v>
      </c>
      <c r="AO461" s="408">
        <v>0</v>
      </c>
      <c r="AP461" s="407">
        <v>0</v>
      </c>
      <c r="AQ461" s="408">
        <v>0</v>
      </c>
      <c r="AR461" s="407">
        <v>0</v>
      </c>
      <c r="AT461" s="406">
        <v>0</v>
      </c>
      <c r="AU461" s="407">
        <v>0</v>
      </c>
      <c r="AV461" s="408">
        <v>0</v>
      </c>
      <c r="AW461" s="407">
        <v>0</v>
      </c>
      <c r="AX461" s="408">
        <v>0</v>
      </c>
      <c r="AY461" s="407">
        <v>0</v>
      </c>
      <c r="AZ461" s="408">
        <v>0</v>
      </c>
      <c r="BA461" s="407">
        <v>0</v>
      </c>
      <c r="BB461" s="408">
        <v>0</v>
      </c>
      <c r="BC461" s="407">
        <v>0</v>
      </c>
    </row>
    <row r="462" spans="1:55" x14ac:dyDescent="0.35">
      <c r="A462" s="385" cm="1">
        <f t="array" ref="A462">IFERROR(_xlfn.IFS(AND(F462="Renta Variable",O462=1),IFERROR(MATCH(B462,[1]RV_Det!C:C,0),"Rev"),AND(J462="Corporativa",O462=1,I462="EM"),IFERROR(MATCH(B462,[1]RF_Corps!B:B,0),"Rev"),AND(F462="Alternativos",O462=1),IFERROR(MATCH(B462,[1]Rep4!C:C,0),"Rev")),"")</f>
        <v>164</v>
      </c>
      <c r="B462" s="394" t="s">
        <v>1750</v>
      </c>
      <c r="C462" s="409" t="s">
        <v>1751</v>
      </c>
      <c r="D462" s="395" t="s">
        <v>1749</v>
      </c>
      <c r="E462" s="396" t="str">
        <f>IF(B462="","",INDEX([1]CatGlob!$S:$S,IFERROR(MATCH(MID(B462,7,1),[1]CatGlob!$R:$R,0),MATCH(MID(B462,1,2),[1]CatGlob!$R:$R,0))))</f>
        <v>DOL</v>
      </c>
      <c r="F462" s="397" t="s">
        <v>442</v>
      </c>
      <c r="G462" s="398" t="s">
        <v>610</v>
      </c>
      <c r="H462" s="399" t="s">
        <v>229</v>
      </c>
      <c r="I462" s="399" t="s">
        <v>358</v>
      </c>
      <c r="J462" s="399" t="s">
        <v>611</v>
      </c>
      <c r="K462" s="396" t="s">
        <v>1752</v>
      </c>
      <c r="L462" s="400" t="str">
        <f>IF(ISERROR(MATCH(M462,M$10:M461,0)),M462,"")</f>
        <v>HCD_INT_EM_CORP_IG</v>
      </c>
      <c r="M462" s="401" t="str">
        <f>IF(B462="","",IF(ISERROR(MATCH(F462&amp;"_"&amp;G462&amp;"_"&amp;H462&amp;"_"&amp;I462&amp;"_"&amp;J462&amp;IF(K462="","","_"&amp;K462),[1]CatGlob!$B:$B,0)),F462&amp;"_"&amp;G462&amp;"_"&amp;H462&amp;"_"&amp;I462&amp;"_"&amp;J462&amp;IF(K462="","","_"&amp;K462),INDEX([1]CatGlob!$C:$C,MATCH(F462&amp;"_"&amp;G462&amp;"_"&amp;H462&amp;"_"&amp;I462&amp;"_"&amp;J462&amp;IF(K462="","","_"&amp;K462),[1]CatGlob!$B:$B,0))))</f>
        <v>HCD_INT_EM_CORP_IG</v>
      </c>
      <c r="N462" s="402" t="str">
        <f t="shared" ref="N462:N525" si="17">+IF(AND(F462="Renta Fija",SUM(ABS(AF462),ABS(AQ462),ABS(BB462))&lt;&gt;0),IF(GG462&lt;&gt;0,"","rev"),"")</f>
        <v>rev</v>
      </c>
      <c r="O462" s="402">
        <f t="shared" si="16"/>
        <v>1</v>
      </c>
      <c r="P462" s="401" t="str">
        <f>IF(LEN(B462)&gt;8,INDEX([1]CatGlob!$X:$X,MATCH(M462,[1]CatGlob!$W:$W,0)),"")</f>
        <v>EMC</v>
      </c>
      <c r="Q462" s="403" t="str">
        <f>INDEX([1]CatGlob!P:P,MATCH(M462,[1]CatGlob!O:O,0))</f>
        <v>RFIC</v>
      </c>
      <c r="R462" s="403" t="s">
        <v>601</v>
      </c>
      <c r="S462" s="403" t="s">
        <v>601</v>
      </c>
      <c r="T462" s="403" t="str">
        <f>INDEX([1]CatGlob!$D:$D,MATCH($M462,[1]CatGlob!$C:$C,0))</f>
        <v>RFI</v>
      </c>
      <c r="U462" s="403" t="s">
        <v>1570</v>
      </c>
      <c r="V462" s="404" t="str">
        <f>INDEX([1]CatGlob!$F:$F,MATCH($M462,[1]CatGlob!$C:$C,0))</f>
        <v>RFI</v>
      </c>
      <c r="W462" s="405"/>
      <c r="X462" s="406">
        <v>0</v>
      </c>
      <c r="Y462" s="407">
        <v>0</v>
      </c>
      <c r="Z462" s="408">
        <v>0</v>
      </c>
      <c r="AA462" s="407">
        <v>0</v>
      </c>
      <c r="AB462" s="408">
        <v>-5.8561914952709598E-3</v>
      </c>
      <c r="AC462" s="407">
        <v>-0.25340768456283402</v>
      </c>
      <c r="AD462" s="408">
        <v>0</v>
      </c>
      <c r="AE462" s="407">
        <v>0</v>
      </c>
      <c r="AF462" s="408">
        <v>-2.9745295554726801E-3</v>
      </c>
      <c r="AG462" s="407">
        <v>-0.128713114645369</v>
      </c>
      <c r="AI462" s="406">
        <v>0</v>
      </c>
      <c r="AJ462" s="407">
        <v>0</v>
      </c>
      <c r="AK462" s="408">
        <v>0</v>
      </c>
      <c r="AL462" s="407">
        <v>0</v>
      </c>
      <c r="AM462" s="408">
        <v>-1.2421451457900799E-3</v>
      </c>
      <c r="AN462" s="407">
        <v>-5.3749800623670303E-2</v>
      </c>
      <c r="AO462" s="408">
        <v>0</v>
      </c>
      <c r="AP462" s="407">
        <v>0</v>
      </c>
      <c r="AQ462" s="408">
        <v>-5.5203002116391699E-4</v>
      </c>
      <c r="AR462" s="407">
        <v>-2.3887307917600999E-2</v>
      </c>
      <c r="AT462" s="406">
        <v>0</v>
      </c>
      <c r="AU462" s="407">
        <v>0</v>
      </c>
      <c r="AV462" s="408">
        <v>0</v>
      </c>
      <c r="AW462" s="407">
        <v>0</v>
      </c>
      <c r="AX462" s="408">
        <v>0</v>
      </c>
      <c r="AY462" s="407">
        <v>0</v>
      </c>
      <c r="AZ462" s="408">
        <v>0</v>
      </c>
      <c r="BA462" s="407">
        <v>0</v>
      </c>
      <c r="BB462" s="408">
        <v>0</v>
      </c>
      <c r="BC462" s="407">
        <v>0</v>
      </c>
    </row>
    <row r="463" spans="1:55" x14ac:dyDescent="0.35">
      <c r="A463" s="385" t="str" cm="1">
        <f t="array" ref="A463">IFERROR(_xlfn.IFS(AND(F463="Renta Variable",O463=1),IFERROR(MATCH(B463,[1]RV_Det!C:C,0),"Rev"),AND(J463="Corporativa",O463=1,I463="EM"),IFERROR(MATCH(B463,[1]RF_Corps!B:B,0),"Rev"),AND(F463="Alternativos",O463=1),IFERROR(MATCH(B463,[1]Rep4!C:C,0),"Rev")),"")</f>
        <v/>
      </c>
      <c r="B463" s="394" t="s">
        <v>1753</v>
      </c>
      <c r="C463" s="409" t="s">
        <v>1754</v>
      </c>
      <c r="D463" s="395" t="s">
        <v>1755</v>
      </c>
      <c r="E463" s="396" t="str">
        <f>IF(B463="","",INDEX([1]CatGlob!$S:$S,IFERROR(MATCH(MID(B463,7,1),[1]CatGlob!$R:$R,0),MATCH(MID(B463,1,2),[1]CatGlob!$R:$R,0))))</f>
        <v>DOL</v>
      </c>
      <c r="F463" s="397" t="s">
        <v>442</v>
      </c>
      <c r="G463" s="398" t="s">
        <v>610</v>
      </c>
      <c r="H463" s="399" t="s">
        <v>229</v>
      </c>
      <c r="I463" s="399" t="s">
        <v>358</v>
      </c>
      <c r="J463" s="399" t="s">
        <v>611</v>
      </c>
      <c r="K463" s="396" t="s">
        <v>307</v>
      </c>
      <c r="L463" s="400" t="str">
        <f>IF(ISERROR(MATCH(M463,M$10:M462,0)),M463,"")</f>
        <v/>
      </c>
      <c r="M463" s="401" t="str">
        <f>IF(B463="","",IF(ISERROR(MATCH(F463&amp;"_"&amp;G463&amp;"_"&amp;H463&amp;"_"&amp;I463&amp;"_"&amp;J463&amp;IF(K463="","","_"&amp;K463),[1]CatGlob!$B:$B,0)),F463&amp;"_"&amp;G463&amp;"_"&amp;H463&amp;"_"&amp;I463&amp;"_"&amp;J463&amp;IF(K463="","","_"&amp;K463),INDEX([1]CatGlob!$C:$C,MATCH(F463&amp;"_"&amp;G463&amp;"_"&amp;H463&amp;"_"&amp;I463&amp;"_"&amp;J463&amp;IF(K463="","","_"&amp;K463),[1]CatGlob!$B:$B,0))))</f>
        <v>HCD_INT_EM_CORP_HY</v>
      </c>
      <c r="N463" s="402" t="str">
        <f t="shared" si="17"/>
        <v/>
      </c>
      <c r="O463" s="402" t="str">
        <f t="shared" si="16"/>
        <v/>
      </c>
      <c r="P463" s="401" t="str">
        <f>IF(LEN(B463)&gt;8,INDEX([1]CatGlob!$X:$X,MATCH(M463,[1]CatGlob!$W:$W,0)),"")</f>
        <v>EMC</v>
      </c>
      <c r="Q463" s="403" t="str">
        <f>INDEX([1]CatGlob!P:P,MATCH(M463,[1]CatGlob!O:O,0))</f>
        <v>RFIC</v>
      </c>
      <c r="R463" s="403" t="s">
        <v>601</v>
      </c>
      <c r="S463" s="403" t="s">
        <v>601</v>
      </c>
      <c r="T463" s="403" t="str">
        <f>INDEX([1]CatGlob!$D:$D,MATCH($M463,[1]CatGlob!$C:$C,0))</f>
        <v>RFI</v>
      </c>
      <c r="U463" s="403" t="s">
        <v>612</v>
      </c>
      <c r="V463" s="404" t="str">
        <f>INDEX([1]CatGlob!$F:$F,MATCH($M463,[1]CatGlob!$C:$C,0))</f>
        <v>RFI</v>
      </c>
      <c r="W463" s="405"/>
      <c r="X463" s="406">
        <v>0</v>
      </c>
      <c r="Y463" s="407">
        <v>0</v>
      </c>
      <c r="Z463" s="408">
        <v>0</v>
      </c>
      <c r="AA463" s="407">
        <v>0</v>
      </c>
      <c r="AB463" s="408">
        <v>0</v>
      </c>
      <c r="AC463" s="407">
        <v>0</v>
      </c>
      <c r="AD463" s="408">
        <v>0</v>
      </c>
      <c r="AE463" s="407">
        <v>0</v>
      </c>
      <c r="AF463" s="408">
        <v>0</v>
      </c>
      <c r="AG463" s="407">
        <v>0</v>
      </c>
      <c r="AI463" s="406">
        <v>0</v>
      </c>
      <c r="AJ463" s="407">
        <v>0</v>
      </c>
      <c r="AK463" s="408">
        <v>0</v>
      </c>
      <c r="AL463" s="407">
        <v>0</v>
      </c>
      <c r="AM463" s="408">
        <v>0</v>
      </c>
      <c r="AN463" s="407">
        <v>0</v>
      </c>
      <c r="AO463" s="408">
        <v>0</v>
      </c>
      <c r="AP463" s="407">
        <v>0</v>
      </c>
      <c r="AQ463" s="408">
        <v>0</v>
      </c>
      <c r="AR463" s="407">
        <v>0</v>
      </c>
      <c r="AT463" s="406">
        <v>0</v>
      </c>
      <c r="AU463" s="407">
        <v>0</v>
      </c>
      <c r="AV463" s="408">
        <v>0</v>
      </c>
      <c r="AW463" s="407">
        <v>0</v>
      </c>
      <c r="AX463" s="408">
        <v>0</v>
      </c>
      <c r="AY463" s="407">
        <v>0</v>
      </c>
      <c r="AZ463" s="408">
        <v>0</v>
      </c>
      <c r="BA463" s="407">
        <v>0</v>
      </c>
      <c r="BB463" s="408">
        <v>0</v>
      </c>
      <c r="BC463" s="407">
        <v>0</v>
      </c>
    </row>
    <row r="464" spans="1:55" x14ac:dyDescent="0.35">
      <c r="A464" s="385" t="str" cm="1">
        <f t="array" ref="A464">IFERROR(_xlfn.IFS(AND(F464="Renta Variable",O464=1),IFERROR(MATCH(B464,[1]RV_Det!C:C,0),"Rev"),AND(J464="Corporativa",O464=1,I464="EM"),IFERROR(MATCH(B464,[1]RF_Corps!B:B,0),"Rev"),AND(F464="Alternativos",O464=1),IFERROR(MATCH(B464,[1]Rep4!C:C,0),"Rev")),"")</f>
        <v/>
      </c>
      <c r="B464" s="394" t="s">
        <v>1756</v>
      </c>
      <c r="C464" s="409" t="s">
        <v>1757</v>
      </c>
      <c r="D464" s="395" t="s">
        <v>1758</v>
      </c>
      <c r="E464" s="396" t="str">
        <f>IF(B464="","",INDEX([1]CatGlob!$S:$S,IFERROR(MATCH(MID(B464,7,1),[1]CatGlob!$R:$R,0),MATCH(MID(B464,1,2),[1]CatGlob!$R:$R,0))))</f>
        <v>DOL</v>
      </c>
      <c r="F464" s="397" t="s">
        <v>442</v>
      </c>
      <c r="G464" s="398" t="s">
        <v>610</v>
      </c>
      <c r="H464" s="399" t="s">
        <v>229</v>
      </c>
      <c r="I464" s="399" t="s">
        <v>358</v>
      </c>
      <c r="J464" s="399" t="s">
        <v>611</v>
      </c>
      <c r="K464" s="396" t="s">
        <v>307</v>
      </c>
      <c r="L464" s="400" t="str">
        <f>IF(ISERROR(MATCH(M464,M$10:M463,0)),M464,"")</f>
        <v/>
      </c>
      <c r="M464" s="401" t="str">
        <f>IF(B464="","",IF(ISERROR(MATCH(F464&amp;"_"&amp;G464&amp;"_"&amp;H464&amp;"_"&amp;I464&amp;"_"&amp;J464&amp;IF(K464="","","_"&amp;K464),[1]CatGlob!$B:$B,0)),F464&amp;"_"&amp;G464&amp;"_"&amp;H464&amp;"_"&amp;I464&amp;"_"&amp;J464&amp;IF(K464="","","_"&amp;K464),INDEX([1]CatGlob!$C:$C,MATCH(F464&amp;"_"&amp;G464&amp;"_"&amp;H464&amp;"_"&amp;I464&amp;"_"&amp;J464&amp;IF(K464="","","_"&amp;K464),[1]CatGlob!$B:$B,0))))</f>
        <v>HCD_INT_EM_CORP_HY</v>
      </c>
      <c r="N464" s="402" t="str">
        <f t="shared" si="17"/>
        <v/>
      </c>
      <c r="O464" s="402" t="str">
        <f t="shared" si="16"/>
        <v/>
      </c>
      <c r="P464" s="401" t="str">
        <f>IF(LEN(B464)&gt;8,INDEX([1]CatGlob!$X:$X,MATCH(M464,[1]CatGlob!$W:$W,0)),"")</f>
        <v>EMC</v>
      </c>
      <c r="Q464" s="403" t="str">
        <f>INDEX([1]CatGlob!P:P,MATCH(M464,[1]CatGlob!O:O,0))</f>
        <v>RFIC</v>
      </c>
      <c r="R464" s="403" t="s">
        <v>601</v>
      </c>
      <c r="S464" s="403" t="s">
        <v>601</v>
      </c>
      <c r="T464" s="403" t="str">
        <f>INDEX([1]CatGlob!$D:$D,MATCH($M464,[1]CatGlob!$C:$C,0))</f>
        <v>RFI</v>
      </c>
      <c r="U464" s="403" t="s">
        <v>612</v>
      </c>
      <c r="V464" s="404" t="str">
        <f>INDEX([1]CatGlob!$F:$F,MATCH($M464,[1]CatGlob!$C:$C,0))</f>
        <v>RFI</v>
      </c>
      <c r="W464" s="405"/>
      <c r="X464" s="406">
        <v>0</v>
      </c>
      <c r="Y464" s="407">
        <v>0</v>
      </c>
      <c r="Z464" s="408">
        <v>0</v>
      </c>
      <c r="AA464" s="407">
        <v>0</v>
      </c>
      <c r="AB464" s="408">
        <v>0</v>
      </c>
      <c r="AC464" s="407">
        <v>0</v>
      </c>
      <c r="AD464" s="408">
        <v>0</v>
      </c>
      <c r="AE464" s="407">
        <v>0</v>
      </c>
      <c r="AF464" s="408">
        <v>0</v>
      </c>
      <c r="AG464" s="407">
        <v>0</v>
      </c>
      <c r="AI464" s="406">
        <v>0</v>
      </c>
      <c r="AJ464" s="407">
        <v>0</v>
      </c>
      <c r="AK464" s="408">
        <v>0</v>
      </c>
      <c r="AL464" s="407">
        <v>0</v>
      </c>
      <c r="AM464" s="408">
        <v>0</v>
      </c>
      <c r="AN464" s="407">
        <v>0</v>
      </c>
      <c r="AO464" s="408">
        <v>0</v>
      </c>
      <c r="AP464" s="407">
        <v>0</v>
      </c>
      <c r="AQ464" s="408">
        <v>0</v>
      </c>
      <c r="AR464" s="407">
        <v>0</v>
      </c>
      <c r="AT464" s="406">
        <v>0</v>
      </c>
      <c r="AU464" s="407">
        <v>0</v>
      </c>
      <c r="AV464" s="408">
        <v>0</v>
      </c>
      <c r="AW464" s="407">
        <v>0</v>
      </c>
      <c r="AX464" s="408">
        <v>0</v>
      </c>
      <c r="AY464" s="407">
        <v>0</v>
      </c>
      <c r="AZ464" s="408">
        <v>0</v>
      </c>
      <c r="BA464" s="407">
        <v>0</v>
      </c>
      <c r="BB464" s="408">
        <v>0</v>
      </c>
      <c r="BC464" s="407">
        <v>0</v>
      </c>
    </row>
    <row r="465" spans="1:55" x14ac:dyDescent="0.35">
      <c r="A465" s="385" t="str" cm="1">
        <f t="array" ref="A465">IFERROR(_xlfn.IFS(AND(F465="Renta Variable",O465=1),IFERROR(MATCH(B465,[1]RV_Det!C:C,0),"Rev"),AND(J465="Corporativa",O465=1,I465="EM"),IFERROR(MATCH(B465,[1]RF_Corps!B:B,0),"Rev"),AND(F465="Alternativos",O465=1),IFERROR(MATCH(B465,[1]Rep4!C:C,0),"Rev")),"")</f>
        <v/>
      </c>
      <c r="B465" s="394" t="s">
        <v>1759</v>
      </c>
      <c r="C465" s="409" t="s">
        <v>1652</v>
      </c>
      <c r="D465" s="395" t="s">
        <v>1653</v>
      </c>
      <c r="E465" s="396" t="str">
        <f>IF(B465="","",INDEX([1]CatGlob!$S:$S,IFERROR(MATCH(MID(B465,7,1),[1]CatGlob!$R:$R,0),MATCH(MID(B465,1,2),[1]CatGlob!$R:$R,0))))</f>
        <v>DOL</v>
      </c>
      <c r="F465" s="397" t="s">
        <v>442</v>
      </c>
      <c r="G465" s="398" t="s">
        <v>610</v>
      </c>
      <c r="H465" s="399" t="s">
        <v>229</v>
      </c>
      <c r="I465" s="399" t="s">
        <v>358</v>
      </c>
      <c r="J465" s="399" t="s">
        <v>611</v>
      </c>
      <c r="K465" s="396" t="s">
        <v>307</v>
      </c>
      <c r="L465" s="400" t="str">
        <f>IF(ISERROR(MATCH(M465,M$10:M464,0)),M465,"")</f>
        <v/>
      </c>
      <c r="M465" s="401" t="str">
        <f>IF(B465="","",IF(ISERROR(MATCH(F465&amp;"_"&amp;G465&amp;"_"&amp;H465&amp;"_"&amp;I465&amp;"_"&amp;J465&amp;IF(K465="","","_"&amp;K465),[1]CatGlob!$B:$B,0)),F465&amp;"_"&amp;G465&amp;"_"&amp;H465&amp;"_"&amp;I465&amp;"_"&amp;J465&amp;IF(K465="","","_"&amp;K465),INDEX([1]CatGlob!$C:$C,MATCH(F465&amp;"_"&amp;G465&amp;"_"&amp;H465&amp;"_"&amp;I465&amp;"_"&amp;J465&amp;IF(K465="","","_"&amp;K465),[1]CatGlob!$B:$B,0))))</f>
        <v>HCD_INT_EM_CORP_HY</v>
      </c>
      <c r="N465" s="402" t="str">
        <f t="shared" si="17"/>
        <v/>
      </c>
      <c r="O465" s="402" t="str">
        <f t="shared" si="16"/>
        <v/>
      </c>
      <c r="P465" s="401" t="str">
        <f>IF(LEN(B465)&gt;8,INDEX([1]CatGlob!$X:$X,MATCH(M465,[1]CatGlob!$W:$W,0)),"")</f>
        <v>EMC</v>
      </c>
      <c r="Q465" s="403" t="str">
        <f>INDEX([1]CatGlob!P:P,MATCH(M465,[1]CatGlob!O:O,0))</f>
        <v>RFIC</v>
      </c>
      <c r="R465" s="403" t="s">
        <v>601</v>
      </c>
      <c r="S465" s="403" t="s">
        <v>601</v>
      </c>
      <c r="T465" s="403" t="str">
        <f>INDEX([1]CatGlob!$D:$D,MATCH($M465,[1]CatGlob!$C:$C,0))</f>
        <v>RFI</v>
      </c>
      <c r="U465" s="403" t="s">
        <v>1760</v>
      </c>
      <c r="V465" s="404" t="str">
        <f>INDEX([1]CatGlob!$F:$F,MATCH($M465,[1]CatGlob!$C:$C,0))</f>
        <v>RFI</v>
      </c>
      <c r="W465" s="405"/>
      <c r="X465" s="406">
        <v>0</v>
      </c>
      <c r="Y465" s="407">
        <v>0</v>
      </c>
      <c r="Z465" s="408">
        <v>0</v>
      </c>
      <c r="AA465" s="407">
        <v>0</v>
      </c>
      <c r="AB465" s="408">
        <v>0</v>
      </c>
      <c r="AC465" s="407">
        <v>0</v>
      </c>
      <c r="AD465" s="408">
        <v>0</v>
      </c>
      <c r="AE465" s="407">
        <v>0</v>
      </c>
      <c r="AF465" s="408">
        <v>0</v>
      </c>
      <c r="AG465" s="407">
        <v>0</v>
      </c>
      <c r="AI465" s="406">
        <v>0</v>
      </c>
      <c r="AJ465" s="407">
        <v>0</v>
      </c>
      <c r="AK465" s="408">
        <v>0</v>
      </c>
      <c r="AL465" s="407">
        <v>0</v>
      </c>
      <c r="AM465" s="408">
        <v>0</v>
      </c>
      <c r="AN465" s="407">
        <v>0</v>
      </c>
      <c r="AO465" s="408">
        <v>0</v>
      </c>
      <c r="AP465" s="407">
        <v>0</v>
      </c>
      <c r="AQ465" s="408">
        <v>0</v>
      </c>
      <c r="AR465" s="407">
        <v>0</v>
      </c>
      <c r="AT465" s="406">
        <v>0</v>
      </c>
      <c r="AU465" s="407">
        <v>0</v>
      </c>
      <c r="AV465" s="408">
        <v>0</v>
      </c>
      <c r="AW465" s="407">
        <v>0</v>
      </c>
      <c r="AX465" s="408">
        <v>0</v>
      </c>
      <c r="AY465" s="407">
        <v>0</v>
      </c>
      <c r="AZ465" s="408">
        <v>0</v>
      </c>
      <c r="BA465" s="407">
        <v>0</v>
      </c>
      <c r="BB465" s="408">
        <v>0</v>
      </c>
      <c r="BC465" s="407">
        <v>0</v>
      </c>
    </row>
    <row r="466" spans="1:55" x14ac:dyDescent="0.35">
      <c r="A466" s="385" t="str" cm="1">
        <f t="array" ref="A466">IFERROR(_xlfn.IFS(AND(F466="Renta Variable",O466=1),IFERROR(MATCH(B466,[1]RV_Det!C:C,0),"Rev"),AND(J466="Corporativa",O466=1,I466="EM"),IFERROR(MATCH(B466,[1]RF_Corps!B:B,0),"Rev"),AND(F466="Alternativos",O466=1),IFERROR(MATCH(B466,[1]Rep4!C:C,0),"Rev")),"")</f>
        <v/>
      </c>
      <c r="B466" s="394" t="s">
        <v>1761</v>
      </c>
      <c r="C466" s="409" t="s">
        <v>1652</v>
      </c>
      <c r="D466" s="395" t="s">
        <v>1653</v>
      </c>
      <c r="E466" s="396" t="str">
        <f>IF(B466="","",INDEX([1]CatGlob!$S:$S,IFERROR(MATCH(MID(B466,7,1),[1]CatGlob!$R:$R,0),MATCH(MID(B466,1,2),[1]CatGlob!$R:$R,0))))</f>
        <v>DOL</v>
      </c>
      <c r="F466" s="397" t="s">
        <v>442</v>
      </c>
      <c r="G466" s="398" t="s">
        <v>610</v>
      </c>
      <c r="H466" s="399" t="s">
        <v>229</v>
      </c>
      <c r="I466" s="399" t="s">
        <v>358</v>
      </c>
      <c r="J466" s="399" t="s">
        <v>611</v>
      </c>
      <c r="K466" s="396" t="s">
        <v>307</v>
      </c>
      <c r="L466" s="400" t="str">
        <f>IF(ISERROR(MATCH(M466,M$10:M465,0)),M466,"")</f>
        <v/>
      </c>
      <c r="M466" s="401" t="str">
        <f>IF(B466="","",IF(ISERROR(MATCH(F466&amp;"_"&amp;G466&amp;"_"&amp;H466&amp;"_"&amp;I466&amp;"_"&amp;J466&amp;IF(K466="","","_"&amp;K466),[1]CatGlob!$B:$B,0)),F466&amp;"_"&amp;G466&amp;"_"&amp;H466&amp;"_"&amp;I466&amp;"_"&amp;J466&amp;IF(K466="","","_"&amp;K466),INDEX([1]CatGlob!$C:$C,MATCH(F466&amp;"_"&amp;G466&amp;"_"&amp;H466&amp;"_"&amp;I466&amp;"_"&amp;J466&amp;IF(K466="","","_"&amp;K466),[1]CatGlob!$B:$B,0))))</f>
        <v>HCD_INT_EM_CORP_HY</v>
      </c>
      <c r="N466" s="402" t="str">
        <f t="shared" si="17"/>
        <v/>
      </c>
      <c r="O466" s="402" t="str">
        <f t="shared" si="16"/>
        <v/>
      </c>
      <c r="P466" s="401" t="str">
        <f>IF(LEN(B466)&gt;8,INDEX([1]CatGlob!$X:$X,MATCH(M466,[1]CatGlob!$W:$W,0)),"")</f>
        <v>EMC</v>
      </c>
      <c r="Q466" s="403" t="str">
        <f>INDEX([1]CatGlob!P:P,MATCH(M466,[1]CatGlob!O:O,0))</f>
        <v>RFIC</v>
      </c>
      <c r="R466" s="403" t="s">
        <v>601</v>
      </c>
      <c r="S466" s="403" t="s">
        <v>601</v>
      </c>
      <c r="T466" s="403" t="str">
        <f>INDEX([1]CatGlob!$D:$D,MATCH($M466,[1]CatGlob!$C:$C,0))</f>
        <v>RFI</v>
      </c>
      <c r="U466" s="403" t="s">
        <v>1760</v>
      </c>
      <c r="V466" s="404" t="str">
        <f>INDEX([1]CatGlob!$F:$F,MATCH($M466,[1]CatGlob!$C:$C,0))</f>
        <v>RFI</v>
      </c>
      <c r="W466" s="405"/>
      <c r="X466" s="406">
        <v>0</v>
      </c>
      <c r="Y466" s="407">
        <v>0</v>
      </c>
      <c r="Z466" s="408">
        <v>0</v>
      </c>
      <c r="AA466" s="407">
        <v>0</v>
      </c>
      <c r="AB466" s="408">
        <v>0</v>
      </c>
      <c r="AC466" s="407">
        <v>0</v>
      </c>
      <c r="AD466" s="408">
        <v>0</v>
      </c>
      <c r="AE466" s="407">
        <v>0</v>
      </c>
      <c r="AF466" s="408">
        <v>0</v>
      </c>
      <c r="AG466" s="407">
        <v>0</v>
      </c>
      <c r="AI466" s="406">
        <v>0</v>
      </c>
      <c r="AJ466" s="407">
        <v>0</v>
      </c>
      <c r="AK466" s="408">
        <v>0</v>
      </c>
      <c r="AL466" s="407">
        <v>0</v>
      </c>
      <c r="AM466" s="408">
        <v>0</v>
      </c>
      <c r="AN466" s="407">
        <v>0</v>
      </c>
      <c r="AO466" s="408">
        <v>0</v>
      </c>
      <c r="AP466" s="407">
        <v>0</v>
      </c>
      <c r="AQ466" s="408">
        <v>0</v>
      </c>
      <c r="AR466" s="407">
        <v>0</v>
      </c>
      <c r="AT466" s="406">
        <v>0</v>
      </c>
      <c r="AU466" s="407">
        <v>0</v>
      </c>
      <c r="AV466" s="408">
        <v>0</v>
      </c>
      <c r="AW466" s="407">
        <v>0</v>
      </c>
      <c r="AX466" s="408">
        <v>0</v>
      </c>
      <c r="AY466" s="407">
        <v>0</v>
      </c>
      <c r="AZ466" s="408">
        <v>0</v>
      </c>
      <c r="BA466" s="407">
        <v>0</v>
      </c>
      <c r="BB466" s="408">
        <v>0</v>
      </c>
      <c r="BC466" s="407">
        <v>0</v>
      </c>
    </row>
    <row r="467" spans="1:55" x14ac:dyDescent="0.35">
      <c r="A467" s="385" t="str" cm="1">
        <f t="array" ref="A467">IFERROR(_xlfn.IFS(AND(F467="Renta Variable",O467=1),IFERROR(MATCH(B467,[1]RV_Det!C:C,0),"Rev"),AND(J467="Corporativa",O467=1,I467="EM"),IFERROR(MATCH(B467,[1]RF_Corps!B:B,0),"Rev"),AND(F467="Alternativos",O467=1),IFERROR(MATCH(B467,[1]Rep4!C:C,0),"Rev")),"")</f>
        <v/>
      </c>
      <c r="B467" s="394" t="s">
        <v>1762</v>
      </c>
      <c r="C467" s="409" t="s">
        <v>1763</v>
      </c>
      <c r="D467" s="395" t="s">
        <v>1764</v>
      </c>
      <c r="E467" s="396" t="str">
        <f>IF(B467="","",INDEX([1]CatGlob!$S:$S,IFERROR(MATCH(MID(B467,7,1),[1]CatGlob!$R:$R,0),MATCH(MID(B467,1,2),[1]CatGlob!$R:$R,0))))</f>
        <v>DOL</v>
      </c>
      <c r="F467" s="397" t="s">
        <v>442</v>
      </c>
      <c r="G467" s="398" t="s">
        <v>610</v>
      </c>
      <c r="H467" s="399" t="s">
        <v>229</v>
      </c>
      <c r="I467" s="399" t="s">
        <v>358</v>
      </c>
      <c r="J467" s="399" t="s">
        <v>611</v>
      </c>
      <c r="K467" s="396" t="s">
        <v>307</v>
      </c>
      <c r="L467" s="400" t="str">
        <f>IF(ISERROR(MATCH(M467,M$10:M466,0)),M467,"")</f>
        <v/>
      </c>
      <c r="M467" s="401" t="str">
        <f>IF(B467="","",IF(ISERROR(MATCH(F467&amp;"_"&amp;G467&amp;"_"&amp;H467&amp;"_"&amp;I467&amp;"_"&amp;J467&amp;IF(K467="","","_"&amp;K467),[1]CatGlob!$B:$B,0)),F467&amp;"_"&amp;G467&amp;"_"&amp;H467&amp;"_"&amp;I467&amp;"_"&amp;J467&amp;IF(K467="","","_"&amp;K467),INDEX([1]CatGlob!$C:$C,MATCH(F467&amp;"_"&amp;G467&amp;"_"&amp;H467&amp;"_"&amp;I467&amp;"_"&amp;J467&amp;IF(K467="","","_"&amp;K467),[1]CatGlob!$B:$B,0))))</f>
        <v>HCD_INT_EM_CORP_HY</v>
      </c>
      <c r="N467" s="402" t="str">
        <f t="shared" si="17"/>
        <v/>
      </c>
      <c r="O467" s="402" t="str">
        <f t="shared" si="16"/>
        <v/>
      </c>
      <c r="P467" s="401" t="str">
        <f>IF(LEN(B467)&gt;8,INDEX([1]CatGlob!$X:$X,MATCH(M467,[1]CatGlob!$W:$W,0)),"")</f>
        <v>EMC</v>
      </c>
      <c r="Q467" s="403" t="str">
        <f>INDEX([1]CatGlob!P:P,MATCH(M467,[1]CatGlob!O:O,0))</f>
        <v>RFIC</v>
      </c>
      <c r="R467" s="403"/>
      <c r="S467" s="403"/>
      <c r="T467" s="403" t="str">
        <f>INDEX([1]CatGlob!$D:$D,MATCH($M467,[1]CatGlob!$C:$C,0))</f>
        <v>RFI</v>
      </c>
      <c r="U467" s="403" t="s">
        <v>1570</v>
      </c>
      <c r="V467" s="404" t="str">
        <f>INDEX([1]CatGlob!$F:$F,MATCH($M467,[1]CatGlob!$C:$C,0))</f>
        <v>RFI</v>
      </c>
      <c r="W467" s="405"/>
      <c r="X467" s="406">
        <v>0</v>
      </c>
      <c r="Y467" s="407">
        <v>0</v>
      </c>
      <c r="Z467" s="408">
        <v>0</v>
      </c>
      <c r="AA467" s="407">
        <v>0</v>
      </c>
      <c r="AB467" s="408">
        <v>0</v>
      </c>
      <c r="AC467" s="407">
        <v>0</v>
      </c>
      <c r="AD467" s="408">
        <v>0</v>
      </c>
      <c r="AE467" s="407">
        <v>0</v>
      </c>
      <c r="AF467" s="408">
        <v>0</v>
      </c>
      <c r="AG467" s="407">
        <v>0</v>
      </c>
      <c r="AI467" s="406">
        <v>0</v>
      </c>
      <c r="AJ467" s="407">
        <v>0</v>
      </c>
      <c r="AK467" s="408">
        <v>0</v>
      </c>
      <c r="AL467" s="407">
        <v>0</v>
      </c>
      <c r="AM467" s="408">
        <v>0</v>
      </c>
      <c r="AN467" s="407">
        <v>0</v>
      </c>
      <c r="AO467" s="408">
        <v>0</v>
      </c>
      <c r="AP467" s="407">
        <v>0</v>
      </c>
      <c r="AQ467" s="408">
        <v>0</v>
      </c>
      <c r="AR467" s="407">
        <v>0</v>
      </c>
      <c r="AT467" s="406">
        <v>0</v>
      </c>
      <c r="AU467" s="407">
        <v>0</v>
      </c>
      <c r="AV467" s="408">
        <v>0</v>
      </c>
      <c r="AW467" s="407">
        <v>0</v>
      </c>
      <c r="AX467" s="408">
        <v>0</v>
      </c>
      <c r="AY467" s="407">
        <v>0</v>
      </c>
      <c r="AZ467" s="408">
        <v>0</v>
      </c>
      <c r="BA467" s="407">
        <v>0</v>
      </c>
      <c r="BB467" s="408">
        <v>0</v>
      </c>
      <c r="BC467" s="407">
        <v>0</v>
      </c>
    </row>
    <row r="468" spans="1:55" x14ac:dyDescent="0.35">
      <c r="A468" s="385" t="str" cm="1">
        <f t="array" ref="A468">IFERROR(_xlfn.IFS(AND(F468="Renta Variable",O468=1),IFERROR(MATCH(B468,[1]RV_Det!C:C,0),"Rev"),AND(J468="Corporativa",O468=1,I468="EM"),IFERROR(MATCH(B468,[1]RF_Corps!B:B,0),"Rev"),AND(F468="Alternativos",O468=1),IFERROR(MATCH(B468,[1]Rep4!C:C,0),"Rev")),"")</f>
        <v/>
      </c>
      <c r="B468" s="394" t="s">
        <v>1765</v>
      </c>
      <c r="C468" s="409" t="s">
        <v>1766</v>
      </c>
      <c r="D468" s="395" t="s">
        <v>1767</v>
      </c>
      <c r="E468" s="396" t="str">
        <f>IF(B468="","",INDEX([1]CatGlob!$S:$S,IFERROR(MATCH(MID(B468,7,1),[1]CatGlob!$R:$R,0),MATCH(MID(B468,1,2),[1]CatGlob!$R:$R,0))))</f>
        <v>DOL</v>
      </c>
      <c r="F468" s="397" t="s">
        <v>442</v>
      </c>
      <c r="G468" s="398" t="s">
        <v>610</v>
      </c>
      <c r="H468" s="399" t="s">
        <v>229</v>
      </c>
      <c r="I468" s="399" t="s">
        <v>358</v>
      </c>
      <c r="J468" s="399" t="s">
        <v>611</v>
      </c>
      <c r="K468" s="396" t="s">
        <v>307</v>
      </c>
      <c r="L468" s="400" t="str">
        <f>IF(ISERROR(MATCH(M468,M$10:M467,0)),M468,"")</f>
        <v/>
      </c>
      <c r="M468" s="401" t="str">
        <f>IF(B468="","",IF(ISERROR(MATCH(F468&amp;"_"&amp;G468&amp;"_"&amp;H468&amp;"_"&amp;I468&amp;"_"&amp;J468&amp;IF(K468="","","_"&amp;K468),[1]CatGlob!$B:$B,0)),F468&amp;"_"&amp;G468&amp;"_"&amp;H468&amp;"_"&amp;I468&amp;"_"&amp;J468&amp;IF(K468="","","_"&amp;K468),INDEX([1]CatGlob!$C:$C,MATCH(F468&amp;"_"&amp;G468&amp;"_"&amp;H468&amp;"_"&amp;I468&amp;"_"&amp;J468&amp;IF(K468="","","_"&amp;K468),[1]CatGlob!$B:$B,0))))</f>
        <v>HCD_INT_EM_CORP_HY</v>
      </c>
      <c r="N468" s="402" t="str">
        <f t="shared" si="17"/>
        <v/>
      </c>
      <c r="O468" s="402" t="str">
        <f t="shared" si="16"/>
        <v/>
      </c>
      <c r="P468" s="401" t="str">
        <f>IF(LEN(B468)&gt;8,INDEX([1]CatGlob!$X:$X,MATCH(M468,[1]CatGlob!$W:$W,0)),"")</f>
        <v>EMC</v>
      </c>
      <c r="Q468" s="403" t="str">
        <f>INDEX([1]CatGlob!P:P,MATCH(M468,[1]CatGlob!O:O,0))</f>
        <v>RFIC</v>
      </c>
      <c r="R468" s="403" t="s">
        <v>601</v>
      </c>
      <c r="S468" s="403" t="s">
        <v>601</v>
      </c>
      <c r="T468" s="403" t="str">
        <f>INDEX([1]CatGlob!$D:$D,MATCH($M468,[1]CatGlob!$C:$C,0))</f>
        <v>RFI</v>
      </c>
      <c r="U468" s="403" t="s">
        <v>1570</v>
      </c>
      <c r="V468" s="404" t="str">
        <f>INDEX([1]CatGlob!$F:$F,MATCH($M468,[1]CatGlob!$C:$C,0))</f>
        <v>RFI</v>
      </c>
      <c r="W468" s="405"/>
      <c r="X468" s="406">
        <v>0</v>
      </c>
      <c r="Y468" s="407">
        <v>0</v>
      </c>
      <c r="Z468" s="408">
        <v>0</v>
      </c>
      <c r="AA468" s="407">
        <v>0</v>
      </c>
      <c r="AB468" s="408">
        <v>0</v>
      </c>
      <c r="AC468" s="407">
        <v>0</v>
      </c>
      <c r="AD468" s="408">
        <v>0</v>
      </c>
      <c r="AE468" s="407">
        <v>0</v>
      </c>
      <c r="AF468" s="408">
        <v>0</v>
      </c>
      <c r="AG468" s="407">
        <v>0</v>
      </c>
      <c r="AI468" s="406">
        <v>0</v>
      </c>
      <c r="AJ468" s="407">
        <v>0</v>
      </c>
      <c r="AK468" s="408">
        <v>0</v>
      </c>
      <c r="AL468" s="407">
        <v>0</v>
      </c>
      <c r="AM468" s="408">
        <v>0</v>
      </c>
      <c r="AN468" s="407">
        <v>0</v>
      </c>
      <c r="AO468" s="408">
        <v>0</v>
      </c>
      <c r="AP468" s="407">
        <v>0</v>
      </c>
      <c r="AQ468" s="408">
        <v>0</v>
      </c>
      <c r="AR468" s="407">
        <v>0</v>
      </c>
      <c r="AT468" s="406">
        <v>0</v>
      </c>
      <c r="AU468" s="407">
        <v>0</v>
      </c>
      <c r="AV468" s="408">
        <v>0</v>
      </c>
      <c r="AW468" s="407">
        <v>0</v>
      </c>
      <c r="AX468" s="408">
        <v>0</v>
      </c>
      <c r="AY468" s="407">
        <v>0</v>
      </c>
      <c r="AZ468" s="408">
        <v>0</v>
      </c>
      <c r="BA468" s="407">
        <v>0</v>
      </c>
      <c r="BB468" s="408">
        <v>0</v>
      </c>
      <c r="BC468" s="407">
        <v>0</v>
      </c>
    </row>
    <row r="469" spans="1:55" x14ac:dyDescent="0.35">
      <c r="A469" s="385" cm="1">
        <f t="array" ref="A469">IFERROR(_xlfn.IFS(AND(F469="Renta Variable",O469=1),IFERROR(MATCH(B469,[1]RV_Det!C:C,0),"Rev"),AND(J469="Corporativa",O469=1,I469="EM"),IFERROR(MATCH(B469,[1]RF_Corps!B:B,0),"Rev"),AND(F469="Alternativos",O469=1),IFERROR(MATCH(B469,[1]Rep4!C:C,0),"Rev")),"")</f>
        <v>210</v>
      </c>
      <c r="B469" s="394" t="s">
        <v>1768</v>
      </c>
      <c r="C469" s="409" t="s">
        <v>1769</v>
      </c>
      <c r="D469" s="395" t="s">
        <v>1764</v>
      </c>
      <c r="E469" s="396" t="str">
        <f>IF(B469="","",INDEX([1]CatGlob!$S:$S,IFERROR(MATCH(MID(B469,7,1),[1]CatGlob!$R:$R,0),MATCH(MID(B469,1,2),[1]CatGlob!$R:$R,0))))</f>
        <v>DOL</v>
      </c>
      <c r="F469" s="397" t="s">
        <v>442</v>
      </c>
      <c r="G469" s="398" t="s">
        <v>610</v>
      </c>
      <c r="H469" s="399" t="s">
        <v>229</v>
      </c>
      <c r="I469" s="399" t="s">
        <v>358</v>
      </c>
      <c r="J469" s="399" t="s">
        <v>611</v>
      </c>
      <c r="K469" s="396" t="s">
        <v>307</v>
      </c>
      <c r="L469" s="400" t="str">
        <f>IF(ISERROR(MATCH(M469,M$10:M468,0)),M469,"")</f>
        <v/>
      </c>
      <c r="M469" s="401" t="str">
        <f>IF(B469="","",IF(ISERROR(MATCH(F469&amp;"_"&amp;G469&amp;"_"&amp;H469&amp;"_"&amp;I469&amp;"_"&amp;J469&amp;IF(K469="","","_"&amp;K469),[1]CatGlob!$B:$B,0)),F469&amp;"_"&amp;G469&amp;"_"&amp;H469&amp;"_"&amp;I469&amp;"_"&amp;J469&amp;IF(K469="","","_"&amp;K469),INDEX([1]CatGlob!$C:$C,MATCH(F469&amp;"_"&amp;G469&amp;"_"&amp;H469&amp;"_"&amp;I469&amp;"_"&amp;J469&amp;IF(K469="","","_"&amp;K469),[1]CatGlob!$B:$B,0))))</f>
        <v>HCD_INT_EM_CORP_HY</v>
      </c>
      <c r="N469" s="402" t="str">
        <f t="shared" si="17"/>
        <v>rev</v>
      </c>
      <c r="O469" s="402">
        <f t="shared" si="16"/>
        <v>1</v>
      </c>
      <c r="P469" s="401" t="str">
        <f>IF(LEN(B469)&gt;8,INDEX([1]CatGlob!$X:$X,MATCH(M469,[1]CatGlob!$W:$W,0)),"")</f>
        <v>EMC</v>
      </c>
      <c r="Q469" s="403" t="str">
        <f>INDEX([1]CatGlob!P:P,MATCH(M469,[1]CatGlob!O:O,0))</f>
        <v>RFIC</v>
      </c>
      <c r="R469" s="403"/>
      <c r="S469" s="403"/>
      <c r="T469" s="403" t="str">
        <f>INDEX([1]CatGlob!$D:$D,MATCH($M469,[1]CatGlob!$C:$C,0))</f>
        <v>RFI</v>
      </c>
      <c r="U469" s="403" t="s">
        <v>1570</v>
      </c>
      <c r="V469" s="404" t="str">
        <f>INDEX([1]CatGlob!$F:$F,MATCH($M469,[1]CatGlob!$C:$C,0))</f>
        <v>RFI</v>
      </c>
      <c r="W469" s="405"/>
      <c r="X469" s="406">
        <v>5.8871841215934399E-4</v>
      </c>
      <c r="Y469" s="407">
        <v>7.7047439983601905E-4</v>
      </c>
      <c r="Z469" s="408">
        <v>5.8871841215934399E-4</v>
      </c>
      <c r="AA469" s="407">
        <v>7.7047439983601905E-4</v>
      </c>
      <c r="AB469" s="408">
        <v>5.8871841215934399E-4</v>
      </c>
      <c r="AC469" s="407">
        <v>7.7047439983601905E-4</v>
      </c>
      <c r="AD469" s="408">
        <v>5.8871841215934399E-4</v>
      </c>
      <c r="AE469" s="407">
        <v>7.7047439983601905E-4</v>
      </c>
      <c r="AF469" s="408">
        <v>5.8871841215934399E-4</v>
      </c>
      <c r="AG469" s="407">
        <v>7.7047439983601905E-4</v>
      </c>
      <c r="AI469" s="406">
        <v>0</v>
      </c>
      <c r="AJ469" s="407">
        <v>0</v>
      </c>
      <c r="AK469" s="408">
        <v>0</v>
      </c>
      <c r="AL469" s="407">
        <v>0</v>
      </c>
      <c r="AM469" s="408">
        <v>0</v>
      </c>
      <c r="AN469" s="407">
        <v>0</v>
      </c>
      <c r="AO469" s="408">
        <v>0</v>
      </c>
      <c r="AP469" s="407">
        <v>0</v>
      </c>
      <c r="AQ469" s="408">
        <v>0</v>
      </c>
      <c r="AR469" s="407">
        <v>0</v>
      </c>
      <c r="AT469" s="406">
        <v>0</v>
      </c>
      <c r="AU469" s="407">
        <v>0</v>
      </c>
      <c r="AV469" s="408">
        <v>0</v>
      </c>
      <c r="AW469" s="407">
        <v>0</v>
      </c>
      <c r="AX469" s="408">
        <v>0</v>
      </c>
      <c r="AY469" s="407">
        <v>0</v>
      </c>
      <c r="AZ469" s="408">
        <v>0</v>
      </c>
      <c r="BA469" s="407">
        <v>0</v>
      </c>
      <c r="BB469" s="408">
        <v>0</v>
      </c>
      <c r="BC469" s="407">
        <v>0</v>
      </c>
    </row>
    <row r="470" spans="1:55" x14ac:dyDescent="0.35">
      <c r="A470" s="385" t="str" cm="1">
        <f t="array" ref="A470">IFERROR(_xlfn.IFS(AND(F470="Renta Variable",O470=1),IFERROR(MATCH(B470,[1]RV_Det!C:C,0),"Rev"),AND(J470="Corporativa",O470=1,I470="EM"),IFERROR(MATCH(B470,[1]RF_Corps!B:B,0),"Rev"),AND(F470="Alternativos",O470=1),IFERROR(MATCH(B470,[1]Rep4!C:C,0),"Rev")),"")</f>
        <v/>
      </c>
      <c r="B470" s="394" t="s">
        <v>1770</v>
      </c>
      <c r="C470" s="421" t="s">
        <v>1771</v>
      </c>
      <c r="D470" s="395" t="s">
        <v>1653</v>
      </c>
      <c r="E470" s="396" t="str">
        <f>IF(B470="","",INDEX([1]CatGlob!$S:$S,IFERROR(MATCH(MID(B470,7,1),[1]CatGlob!$R:$R,0),MATCH(MID(B470,1,2),[1]CatGlob!$R:$R,0))))</f>
        <v>DOL</v>
      </c>
      <c r="F470" s="397" t="s">
        <v>442</v>
      </c>
      <c r="G470" s="398" t="s">
        <v>610</v>
      </c>
      <c r="H470" s="399" t="s">
        <v>229</v>
      </c>
      <c r="I470" s="399" t="s">
        <v>358</v>
      </c>
      <c r="J470" s="399" t="s">
        <v>611</v>
      </c>
      <c r="K470" s="396" t="s">
        <v>307</v>
      </c>
      <c r="L470" s="400" t="str">
        <f>IF(ISERROR(MATCH(M470,M$10:M469,0)),M470,"")</f>
        <v/>
      </c>
      <c r="M470" s="401" t="str">
        <f>IF(B470="","",IF(ISERROR(MATCH(F470&amp;"_"&amp;G470&amp;"_"&amp;H470&amp;"_"&amp;I470&amp;"_"&amp;J470&amp;IF(K470="","","_"&amp;K470),[1]CatGlob!$B:$B,0)),F470&amp;"_"&amp;G470&amp;"_"&amp;H470&amp;"_"&amp;I470&amp;"_"&amp;J470&amp;IF(K470="","","_"&amp;K470),INDEX([1]CatGlob!$C:$C,MATCH(F470&amp;"_"&amp;G470&amp;"_"&amp;H470&amp;"_"&amp;I470&amp;"_"&amp;J470&amp;IF(K470="","","_"&amp;K470),[1]CatGlob!$B:$B,0))))</f>
        <v>HCD_INT_EM_CORP_HY</v>
      </c>
      <c r="N470" s="402" t="str">
        <f t="shared" si="17"/>
        <v/>
      </c>
      <c r="O470" s="402" t="str">
        <f t="shared" si="16"/>
        <v/>
      </c>
      <c r="P470" s="401" t="str">
        <f>IF(LEN(B470)&gt;8,INDEX([1]CatGlob!$X:$X,MATCH(M470,[1]CatGlob!$W:$W,0)),"")</f>
        <v>EMC</v>
      </c>
      <c r="Q470" s="403" t="str">
        <f>INDEX([1]CatGlob!P:P,MATCH(M470,[1]CatGlob!O:O,0))</f>
        <v>RFIC</v>
      </c>
      <c r="R470" s="403"/>
      <c r="S470" s="403"/>
      <c r="T470" s="403" t="str">
        <f>INDEX([1]CatGlob!$D:$D,MATCH($M470,[1]CatGlob!$C:$C,0))</f>
        <v>RFI</v>
      </c>
      <c r="U470" s="403" t="s">
        <v>1570</v>
      </c>
      <c r="V470" s="404" t="str">
        <f>INDEX([1]CatGlob!$F:$F,MATCH($M470,[1]CatGlob!$C:$C,0))</f>
        <v>RFI</v>
      </c>
      <c r="W470" s="405"/>
      <c r="X470" s="406">
        <v>0</v>
      </c>
      <c r="Y470" s="407">
        <v>0</v>
      </c>
      <c r="Z470" s="408">
        <v>0</v>
      </c>
      <c r="AA470" s="407">
        <v>0</v>
      </c>
      <c r="AB470" s="408">
        <v>0</v>
      </c>
      <c r="AC470" s="407">
        <v>0</v>
      </c>
      <c r="AD470" s="408">
        <v>0</v>
      </c>
      <c r="AE470" s="407">
        <v>0</v>
      </c>
      <c r="AF470" s="408">
        <v>0</v>
      </c>
      <c r="AG470" s="407">
        <v>0</v>
      </c>
      <c r="AI470" s="406">
        <v>0</v>
      </c>
      <c r="AJ470" s="407">
        <v>0</v>
      </c>
      <c r="AK470" s="408">
        <v>0</v>
      </c>
      <c r="AL470" s="407">
        <v>0</v>
      </c>
      <c r="AM470" s="408">
        <v>0</v>
      </c>
      <c r="AN470" s="407">
        <v>0</v>
      </c>
      <c r="AO470" s="408">
        <v>0</v>
      </c>
      <c r="AP470" s="407">
        <v>0</v>
      </c>
      <c r="AQ470" s="408">
        <v>0</v>
      </c>
      <c r="AR470" s="407">
        <v>0</v>
      </c>
      <c r="AT470" s="406">
        <v>0</v>
      </c>
      <c r="AU470" s="407">
        <v>0</v>
      </c>
      <c r="AV470" s="408">
        <v>0</v>
      </c>
      <c r="AW470" s="407">
        <v>0</v>
      </c>
      <c r="AX470" s="408">
        <v>0</v>
      </c>
      <c r="AY470" s="407">
        <v>0</v>
      </c>
      <c r="AZ470" s="408">
        <v>0</v>
      </c>
      <c r="BA470" s="407">
        <v>0</v>
      </c>
      <c r="BB470" s="408">
        <v>0</v>
      </c>
      <c r="BC470" s="407">
        <v>0</v>
      </c>
    </row>
    <row r="471" spans="1:55" x14ac:dyDescent="0.35">
      <c r="A471" s="385" t="str" cm="1">
        <f t="array" ref="A471">IFERROR(_xlfn.IFS(AND(F471="Renta Variable",O471=1),IFERROR(MATCH(B471,[1]RV_Det!C:C,0),"Rev"),AND(J471="Corporativa",O471=1,I471="EM"),IFERROR(MATCH(B471,[1]RF_Corps!B:B,0),"Rev"),AND(F471="Alternativos",O471=1),IFERROR(MATCH(B471,[1]Rep4!C:C,0),"Rev")),"")</f>
        <v/>
      </c>
      <c r="B471" s="394" t="s">
        <v>1772</v>
      </c>
      <c r="C471" s="409" t="s">
        <v>1773</v>
      </c>
      <c r="D471" s="395" t="s">
        <v>1764</v>
      </c>
      <c r="E471" s="396" t="str">
        <f>IF(B471="","",INDEX([1]CatGlob!$S:$S,IFERROR(MATCH(MID(B471,7,1),[1]CatGlob!$R:$R,0),MATCH(MID(B471,1,2),[1]CatGlob!$R:$R,0))))</f>
        <v>DOL</v>
      </c>
      <c r="F471" s="397" t="s">
        <v>442</v>
      </c>
      <c r="G471" s="398" t="s">
        <v>610</v>
      </c>
      <c r="H471" s="399" t="s">
        <v>229</v>
      </c>
      <c r="I471" s="399" t="s">
        <v>358</v>
      </c>
      <c r="J471" s="399" t="s">
        <v>611</v>
      </c>
      <c r="K471" s="396" t="s">
        <v>307</v>
      </c>
      <c r="L471" s="400" t="str">
        <f>IF(ISERROR(MATCH(M471,M$10:M470,0)),M471,"")</f>
        <v/>
      </c>
      <c r="M471" s="401" t="str">
        <f>IF(B471="","",IF(ISERROR(MATCH(F471&amp;"_"&amp;G471&amp;"_"&amp;H471&amp;"_"&amp;I471&amp;"_"&amp;J471&amp;IF(K471="","","_"&amp;K471),[1]CatGlob!$B:$B,0)),F471&amp;"_"&amp;G471&amp;"_"&amp;H471&amp;"_"&amp;I471&amp;"_"&amp;J471&amp;IF(K471="","","_"&amp;K471),INDEX([1]CatGlob!$C:$C,MATCH(F471&amp;"_"&amp;G471&amp;"_"&amp;H471&amp;"_"&amp;I471&amp;"_"&amp;J471&amp;IF(K471="","","_"&amp;K471),[1]CatGlob!$B:$B,0))))</f>
        <v>HCD_INT_EM_CORP_HY</v>
      </c>
      <c r="N471" s="402" t="str">
        <f t="shared" si="17"/>
        <v/>
      </c>
      <c r="O471" s="402" t="str">
        <f t="shared" si="16"/>
        <v/>
      </c>
      <c r="P471" s="401" t="str">
        <f>IF(LEN(B471)&gt;8,INDEX([1]CatGlob!$X:$X,MATCH(M471,[1]CatGlob!$W:$W,0)),"")</f>
        <v>EMC</v>
      </c>
      <c r="Q471" s="403" t="str">
        <f>INDEX([1]CatGlob!P:P,MATCH(M471,[1]CatGlob!O:O,0))</f>
        <v>RFIC</v>
      </c>
      <c r="R471" s="403"/>
      <c r="S471" s="403"/>
      <c r="T471" s="403" t="str">
        <f>INDEX([1]CatGlob!$D:$D,MATCH($M471,[1]CatGlob!$C:$C,0))</f>
        <v>RFI</v>
      </c>
      <c r="U471" s="403" t="s">
        <v>1570</v>
      </c>
      <c r="V471" s="404" t="str">
        <f>INDEX([1]CatGlob!$F:$F,MATCH($M471,[1]CatGlob!$C:$C,0))</f>
        <v>RFI</v>
      </c>
      <c r="W471" s="405"/>
      <c r="X471" s="406">
        <v>0</v>
      </c>
      <c r="Y471" s="407">
        <v>0</v>
      </c>
      <c r="Z471" s="408">
        <v>0</v>
      </c>
      <c r="AA471" s="407">
        <v>0</v>
      </c>
      <c r="AB471" s="408">
        <v>0</v>
      </c>
      <c r="AC471" s="407">
        <v>0</v>
      </c>
      <c r="AD471" s="408">
        <v>0</v>
      </c>
      <c r="AE471" s="407">
        <v>0</v>
      </c>
      <c r="AF471" s="408">
        <v>0</v>
      </c>
      <c r="AG471" s="407">
        <v>0</v>
      </c>
      <c r="AI471" s="406">
        <v>0</v>
      </c>
      <c r="AJ471" s="407">
        <v>0</v>
      </c>
      <c r="AK471" s="408">
        <v>0</v>
      </c>
      <c r="AL471" s="407">
        <v>0</v>
      </c>
      <c r="AM471" s="408">
        <v>0</v>
      </c>
      <c r="AN471" s="407">
        <v>0</v>
      </c>
      <c r="AO471" s="408">
        <v>0</v>
      </c>
      <c r="AP471" s="407">
        <v>0</v>
      </c>
      <c r="AQ471" s="408">
        <v>0</v>
      </c>
      <c r="AR471" s="407">
        <v>0</v>
      </c>
      <c r="AT471" s="406">
        <v>0</v>
      </c>
      <c r="AU471" s="407">
        <v>0</v>
      </c>
      <c r="AV471" s="408">
        <v>0</v>
      </c>
      <c r="AW471" s="407">
        <v>0</v>
      </c>
      <c r="AX471" s="408">
        <v>0</v>
      </c>
      <c r="AY471" s="407">
        <v>0</v>
      </c>
      <c r="AZ471" s="408">
        <v>0</v>
      </c>
      <c r="BA471" s="407">
        <v>0</v>
      </c>
      <c r="BB471" s="408">
        <v>0</v>
      </c>
      <c r="BC471" s="407">
        <v>0</v>
      </c>
    </row>
    <row r="472" spans="1:55" x14ac:dyDescent="0.35">
      <c r="A472" s="385" t="str" cm="1">
        <f t="array" ref="A472">IFERROR(_xlfn.IFS(AND(F472="Renta Variable",O472=1),IFERROR(MATCH(B472,[1]RV_Det!C:C,0),"Rev"),AND(J472="Corporativa",O472=1,I472="EM"),IFERROR(MATCH(B472,[1]RF_Corps!B:B,0),"Rev"),AND(F472="Alternativos",O472=1),IFERROR(MATCH(B472,[1]Rep4!C:C,0),"Rev")),"")</f>
        <v/>
      </c>
      <c r="B472" s="394" t="s">
        <v>1774</v>
      </c>
      <c r="C472" s="409" t="s">
        <v>1775</v>
      </c>
      <c r="D472" s="395" t="s">
        <v>1741</v>
      </c>
      <c r="E472" s="396" t="str">
        <f>IF(B472="","",INDEX([1]CatGlob!$S:$S,IFERROR(MATCH(MID(B472,7,1),[1]CatGlob!$R:$R,0),MATCH(MID(B472,1,2),[1]CatGlob!$R:$R,0))))</f>
        <v>DOL</v>
      </c>
      <c r="F472" s="397" t="s">
        <v>442</v>
      </c>
      <c r="G472" s="398" t="s">
        <v>610</v>
      </c>
      <c r="H472" s="399" t="s">
        <v>229</v>
      </c>
      <c r="I472" s="399" t="s">
        <v>358</v>
      </c>
      <c r="J472" s="399" t="s">
        <v>611</v>
      </c>
      <c r="K472" s="396" t="s">
        <v>307</v>
      </c>
      <c r="L472" s="400" t="str">
        <f>IF(ISERROR(MATCH(M472,M$10:M471,0)),M472,"")</f>
        <v/>
      </c>
      <c r="M472" s="401" t="str">
        <f>IF(B472="","",IF(ISERROR(MATCH(F472&amp;"_"&amp;G472&amp;"_"&amp;H472&amp;"_"&amp;I472&amp;"_"&amp;J472&amp;IF(K472="","","_"&amp;K472),[1]CatGlob!$B:$B,0)),F472&amp;"_"&amp;G472&amp;"_"&amp;H472&amp;"_"&amp;I472&amp;"_"&amp;J472&amp;IF(K472="","","_"&amp;K472),INDEX([1]CatGlob!$C:$C,MATCH(F472&amp;"_"&amp;G472&amp;"_"&amp;H472&amp;"_"&amp;I472&amp;"_"&amp;J472&amp;IF(K472="","","_"&amp;K472),[1]CatGlob!$B:$B,0))))</f>
        <v>HCD_INT_EM_CORP_HY</v>
      </c>
      <c r="N472" s="402" t="str">
        <f t="shared" si="17"/>
        <v/>
      </c>
      <c r="O472" s="402" t="str">
        <f t="shared" si="16"/>
        <v/>
      </c>
      <c r="P472" s="401" t="str">
        <f>IF(LEN(B472)&gt;8,INDEX([1]CatGlob!$X:$X,MATCH(M472,[1]CatGlob!$W:$W,0)),"")</f>
        <v>EMC</v>
      </c>
      <c r="Q472" s="403" t="str">
        <f>INDEX([1]CatGlob!P:P,MATCH(M472,[1]CatGlob!O:O,0))</f>
        <v>RFIC</v>
      </c>
      <c r="R472" s="403" t="s">
        <v>601</v>
      </c>
      <c r="S472" s="403" t="s">
        <v>601</v>
      </c>
      <c r="T472" s="403" t="str">
        <f>INDEX([1]CatGlob!$D:$D,MATCH($M472,[1]CatGlob!$C:$C,0))</f>
        <v>RFI</v>
      </c>
      <c r="U472" s="403" t="s">
        <v>612</v>
      </c>
      <c r="V472" s="404" t="str">
        <f>INDEX([1]CatGlob!$F:$F,MATCH($M472,[1]CatGlob!$C:$C,0))</f>
        <v>RFI</v>
      </c>
      <c r="W472" s="405"/>
      <c r="X472" s="406">
        <v>0</v>
      </c>
      <c r="Y472" s="407">
        <v>0</v>
      </c>
      <c r="Z472" s="408">
        <v>0</v>
      </c>
      <c r="AA472" s="407">
        <v>0</v>
      </c>
      <c r="AB472" s="408">
        <v>0</v>
      </c>
      <c r="AC472" s="407">
        <v>0</v>
      </c>
      <c r="AD472" s="408">
        <v>0</v>
      </c>
      <c r="AE472" s="407">
        <v>0</v>
      </c>
      <c r="AF472" s="408">
        <v>0</v>
      </c>
      <c r="AG472" s="407">
        <v>0</v>
      </c>
      <c r="AI472" s="406">
        <v>0</v>
      </c>
      <c r="AJ472" s="407">
        <v>0</v>
      </c>
      <c r="AK472" s="408">
        <v>0</v>
      </c>
      <c r="AL472" s="407">
        <v>0</v>
      </c>
      <c r="AM472" s="408">
        <v>0</v>
      </c>
      <c r="AN472" s="407">
        <v>0</v>
      </c>
      <c r="AO472" s="408">
        <v>0</v>
      </c>
      <c r="AP472" s="407">
        <v>0</v>
      </c>
      <c r="AQ472" s="408">
        <v>0</v>
      </c>
      <c r="AR472" s="407">
        <v>0</v>
      </c>
      <c r="AT472" s="406">
        <v>0</v>
      </c>
      <c r="AU472" s="407">
        <v>0</v>
      </c>
      <c r="AV472" s="408">
        <v>0</v>
      </c>
      <c r="AW472" s="407">
        <v>0</v>
      </c>
      <c r="AX472" s="408">
        <v>0</v>
      </c>
      <c r="AY472" s="407">
        <v>0</v>
      </c>
      <c r="AZ472" s="408">
        <v>0</v>
      </c>
      <c r="BA472" s="407">
        <v>0</v>
      </c>
      <c r="BB472" s="408">
        <v>0</v>
      </c>
      <c r="BC472" s="407">
        <v>0</v>
      </c>
    </row>
    <row r="473" spans="1:55" x14ac:dyDescent="0.35">
      <c r="A473" s="385" t="str" cm="1">
        <f t="array" ref="A473">IFERROR(_xlfn.IFS(AND(F473="Renta Variable",O473=1),IFERROR(MATCH(B473,[1]RV_Det!C:C,0),"Rev"),AND(J473="Corporativa",O473=1,I473="EM"),IFERROR(MATCH(B473,[1]RF_Corps!B:B,0),"Rev"),AND(F473="Alternativos",O473=1),IFERROR(MATCH(B473,[1]Rep4!C:C,0),"Rev")),"")</f>
        <v/>
      </c>
      <c r="B473" s="394" t="s">
        <v>1776</v>
      </c>
      <c r="C473" s="409" t="s">
        <v>1777</v>
      </c>
      <c r="D473" s="395" t="s">
        <v>1758</v>
      </c>
      <c r="E473" s="396" t="str">
        <f>IF(B473="","",INDEX([1]CatGlob!$S:$S,IFERROR(MATCH(MID(B473,7,1),[1]CatGlob!$R:$R,0),MATCH(MID(B473,1,2),[1]CatGlob!$R:$R,0))))</f>
        <v>DOL</v>
      </c>
      <c r="F473" s="397" t="s">
        <v>442</v>
      </c>
      <c r="G473" s="398" t="s">
        <v>610</v>
      </c>
      <c r="H473" s="399" t="s">
        <v>229</v>
      </c>
      <c r="I473" s="399" t="s">
        <v>358</v>
      </c>
      <c r="J473" s="399" t="s">
        <v>611</v>
      </c>
      <c r="K473" s="396" t="s">
        <v>307</v>
      </c>
      <c r="L473" s="400" t="str">
        <f>IF(ISERROR(MATCH(M473,M$10:M472,0)),M473,"")</f>
        <v/>
      </c>
      <c r="M473" s="401" t="str">
        <f>IF(B473="","",IF(ISERROR(MATCH(F473&amp;"_"&amp;G473&amp;"_"&amp;H473&amp;"_"&amp;I473&amp;"_"&amp;J473&amp;IF(K473="","","_"&amp;K473),[1]CatGlob!$B:$B,0)),F473&amp;"_"&amp;G473&amp;"_"&amp;H473&amp;"_"&amp;I473&amp;"_"&amp;J473&amp;IF(K473="","","_"&amp;K473),INDEX([1]CatGlob!$C:$C,MATCH(F473&amp;"_"&amp;G473&amp;"_"&amp;H473&amp;"_"&amp;I473&amp;"_"&amp;J473&amp;IF(K473="","","_"&amp;K473),[1]CatGlob!$B:$B,0))))</f>
        <v>HCD_INT_EM_CORP_HY</v>
      </c>
      <c r="N473" s="402" t="str">
        <f t="shared" si="17"/>
        <v/>
      </c>
      <c r="O473" s="402" t="str">
        <f t="shared" si="16"/>
        <v/>
      </c>
      <c r="P473" s="401" t="str">
        <f>IF(LEN(B473)&gt;8,INDEX([1]CatGlob!$X:$X,MATCH(M473,[1]CatGlob!$W:$W,0)),"")</f>
        <v>EMC</v>
      </c>
      <c r="Q473" s="403" t="str">
        <f>INDEX([1]CatGlob!P:P,MATCH(M473,[1]CatGlob!O:O,0))</f>
        <v>RFIC</v>
      </c>
      <c r="R473" s="403" t="s">
        <v>601</v>
      </c>
      <c r="S473" s="403" t="s">
        <v>601</v>
      </c>
      <c r="T473" s="403" t="str">
        <f>INDEX([1]CatGlob!$D:$D,MATCH($M473,[1]CatGlob!$C:$C,0))</f>
        <v>RFI</v>
      </c>
      <c r="U473" s="403" t="s">
        <v>612</v>
      </c>
      <c r="V473" s="404" t="str">
        <f>INDEX([1]CatGlob!$F:$F,MATCH($M473,[1]CatGlob!$C:$C,0))</f>
        <v>RFI</v>
      </c>
      <c r="W473" s="405"/>
      <c r="X473" s="406">
        <v>0</v>
      </c>
      <c r="Y473" s="407">
        <v>0</v>
      </c>
      <c r="Z473" s="408">
        <v>0</v>
      </c>
      <c r="AA473" s="407">
        <v>0</v>
      </c>
      <c r="AB473" s="408">
        <v>0</v>
      </c>
      <c r="AC473" s="407">
        <v>0</v>
      </c>
      <c r="AD473" s="408">
        <v>0</v>
      </c>
      <c r="AE473" s="407">
        <v>0</v>
      </c>
      <c r="AF473" s="408">
        <v>0</v>
      </c>
      <c r="AG473" s="407">
        <v>0</v>
      </c>
      <c r="AI473" s="406">
        <v>0</v>
      </c>
      <c r="AJ473" s="407">
        <v>0</v>
      </c>
      <c r="AK473" s="408">
        <v>0</v>
      </c>
      <c r="AL473" s="407">
        <v>0</v>
      </c>
      <c r="AM473" s="408">
        <v>0</v>
      </c>
      <c r="AN473" s="407">
        <v>0</v>
      </c>
      <c r="AO473" s="408">
        <v>0</v>
      </c>
      <c r="AP473" s="407">
        <v>0</v>
      </c>
      <c r="AQ473" s="408">
        <v>0</v>
      </c>
      <c r="AR473" s="407">
        <v>0</v>
      </c>
      <c r="AT473" s="406">
        <v>0</v>
      </c>
      <c r="AU473" s="407">
        <v>0</v>
      </c>
      <c r="AV473" s="408">
        <v>0</v>
      </c>
      <c r="AW473" s="407">
        <v>0</v>
      </c>
      <c r="AX473" s="408">
        <v>0</v>
      </c>
      <c r="AY473" s="407">
        <v>0</v>
      </c>
      <c r="AZ473" s="408">
        <v>0</v>
      </c>
      <c r="BA473" s="407">
        <v>0</v>
      </c>
      <c r="BB473" s="408">
        <v>0</v>
      </c>
      <c r="BC473" s="407">
        <v>0</v>
      </c>
    </row>
    <row r="474" spans="1:55" x14ac:dyDescent="0.35">
      <c r="A474" s="385" t="str" cm="1">
        <f t="array" ref="A474">IFERROR(_xlfn.IFS(AND(F474="Renta Variable",O474=1),IFERROR(MATCH(B474,[1]RV_Det!C:C,0),"Rev"),AND(J474="Corporativa",O474=1,I474="EM"),IFERROR(MATCH(B474,[1]RF_Corps!B:B,0),"Rev"),AND(F474="Alternativos",O474=1),IFERROR(MATCH(B474,[1]Rep4!C:C,0),"Rev")),"")</f>
        <v/>
      </c>
      <c r="B474" s="394" t="s">
        <v>1778</v>
      </c>
      <c r="C474" s="409" t="s">
        <v>1779</v>
      </c>
      <c r="D474" s="395" t="s">
        <v>1758</v>
      </c>
      <c r="E474" s="396" t="str">
        <f>IF(B474="","",INDEX([1]CatGlob!$S:$S,IFERROR(MATCH(MID(B474,7,1),[1]CatGlob!$R:$R,0),MATCH(MID(B474,1,2),[1]CatGlob!$R:$R,0))))</f>
        <v>DOL</v>
      </c>
      <c r="F474" s="397" t="s">
        <v>442</v>
      </c>
      <c r="G474" s="398" t="s">
        <v>610</v>
      </c>
      <c r="H474" s="399" t="s">
        <v>229</v>
      </c>
      <c r="I474" s="399" t="s">
        <v>358</v>
      </c>
      <c r="J474" s="399" t="s">
        <v>611</v>
      </c>
      <c r="K474" s="396" t="s">
        <v>307</v>
      </c>
      <c r="L474" s="400" t="str">
        <f>IF(ISERROR(MATCH(M474,M$10:M473,0)),M474,"")</f>
        <v/>
      </c>
      <c r="M474" s="401" t="str">
        <f>IF(B474="","",IF(ISERROR(MATCH(F474&amp;"_"&amp;G474&amp;"_"&amp;H474&amp;"_"&amp;I474&amp;"_"&amp;J474&amp;IF(K474="","","_"&amp;K474),[1]CatGlob!$B:$B,0)),F474&amp;"_"&amp;G474&amp;"_"&amp;H474&amp;"_"&amp;I474&amp;"_"&amp;J474&amp;IF(K474="","","_"&amp;K474),INDEX([1]CatGlob!$C:$C,MATCH(F474&amp;"_"&amp;G474&amp;"_"&amp;H474&amp;"_"&amp;I474&amp;"_"&amp;J474&amp;IF(K474="","","_"&amp;K474),[1]CatGlob!$B:$B,0))))</f>
        <v>HCD_INT_EM_CORP_HY</v>
      </c>
      <c r="N474" s="402" t="str">
        <f t="shared" si="17"/>
        <v/>
      </c>
      <c r="O474" s="402" t="str">
        <f t="shared" si="16"/>
        <v/>
      </c>
      <c r="P474" s="401" t="str">
        <f>IF(LEN(B474)&gt;8,INDEX([1]CatGlob!$X:$X,MATCH(M474,[1]CatGlob!$W:$W,0)),"")</f>
        <v>EMC</v>
      </c>
      <c r="Q474" s="403" t="str">
        <f>INDEX([1]CatGlob!P:P,MATCH(M474,[1]CatGlob!O:O,0))</f>
        <v>RFIC</v>
      </c>
      <c r="R474" s="403" t="s">
        <v>601</v>
      </c>
      <c r="S474" s="403" t="s">
        <v>601</v>
      </c>
      <c r="T474" s="403" t="str">
        <f>INDEX([1]CatGlob!$D:$D,MATCH($M474,[1]CatGlob!$C:$C,0))</f>
        <v>RFI</v>
      </c>
      <c r="U474" s="403" t="s">
        <v>612</v>
      </c>
      <c r="V474" s="404" t="str">
        <f>INDEX([1]CatGlob!$F:$F,MATCH($M474,[1]CatGlob!$C:$C,0))</f>
        <v>RFI</v>
      </c>
      <c r="W474" s="405"/>
      <c r="X474" s="406">
        <v>0</v>
      </c>
      <c r="Y474" s="407">
        <v>0</v>
      </c>
      <c r="Z474" s="408">
        <v>0</v>
      </c>
      <c r="AA474" s="407">
        <v>0</v>
      </c>
      <c r="AB474" s="408">
        <v>0</v>
      </c>
      <c r="AC474" s="407">
        <v>0</v>
      </c>
      <c r="AD474" s="408">
        <v>0</v>
      </c>
      <c r="AE474" s="407">
        <v>0</v>
      </c>
      <c r="AF474" s="408">
        <v>0</v>
      </c>
      <c r="AG474" s="407">
        <v>0</v>
      </c>
      <c r="AI474" s="406">
        <v>0</v>
      </c>
      <c r="AJ474" s="407">
        <v>0</v>
      </c>
      <c r="AK474" s="408">
        <v>0</v>
      </c>
      <c r="AL474" s="407">
        <v>0</v>
      </c>
      <c r="AM474" s="408">
        <v>0</v>
      </c>
      <c r="AN474" s="407">
        <v>0</v>
      </c>
      <c r="AO474" s="408">
        <v>0</v>
      </c>
      <c r="AP474" s="407">
        <v>0</v>
      </c>
      <c r="AQ474" s="408">
        <v>0</v>
      </c>
      <c r="AR474" s="407">
        <v>0</v>
      </c>
      <c r="AT474" s="406">
        <v>0</v>
      </c>
      <c r="AU474" s="407">
        <v>0</v>
      </c>
      <c r="AV474" s="408">
        <v>0</v>
      </c>
      <c r="AW474" s="407">
        <v>0</v>
      </c>
      <c r="AX474" s="408">
        <v>0</v>
      </c>
      <c r="AY474" s="407">
        <v>0</v>
      </c>
      <c r="AZ474" s="408">
        <v>0</v>
      </c>
      <c r="BA474" s="407">
        <v>0</v>
      </c>
      <c r="BB474" s="408">
        <v>0</v>
      </c>
      <c r="BC474" s="407">
        <v>0</v>
      </c>
    </row>
    <row r="475" spans="1:55" x14ac:dyDescent="0.35">
      <c r="A475" s="385" t="str" cm="1">
        <f t="array" ref="A475">IFERROR(_xlfn.IFS(AND(F475="Renta Variable",O475=1),IFERROR(MATCH(B475,[1]RV_Det!C:C,0),"Rev"),AND(J475="Corporativa",O475=1,I475="EM"),IFERROR(MATCH(B475,[1]RF_Corps!B:B,0),"Rev"),AND(F475="Alternativos",O475=1),IFERROR(MATCH(B475,[1]Rep4!C:C,0),"Rev")),"")</f>
        <v/>
      </c>
      <c r="B475" s="394" t="s">
        <v>1780</v>
      </c>
      <c r="C475" s="409" t="s">
        <v>1781</v>
      </c>
      <c r="D475" s="395" t="s">
        <v>1597</v>
      </c>
      <c r="E475" s="396" t="str">
        <f>IF(B475="","",INDEX([1]CatGlob!$S:$S,IFERROR(MATCH(MID(B475,7,1),[1]CatGlob!$R:$R,0),MATCH(MID(B475,1,2),[1]CatGlob!$R:$R,0))))</f>
        <v>DOL</v>
      </c>
      <c r="F475" s="397" t="s">
        <v>442</v>
      </c>
      <c r="G475" s="398" t="s">
        <v>610</v>
      </c>
      <c r="H475" s="399" t="s">
        <v>229</v>
      </c>
      <c r="I475" s="399" t="s">
        <v>358</v>
      </c>
      <c r="J475" s="399" t="s">
        <v>611</v>
      </c>
      <c r="K475" s="396" t="s">
        <v>307</v>
      </c>
      <c r="L475" s="400" t="str">
        <f>IF(ISERROR(MATCH(M475,M$10:M474,0)),M475,"")</f>
        <v/>
      </c>
      <c r="M475" s="401" t="str">
        <f>IF(B475="","",IF(ISERROR(MATCH(F475&amp;"_"&amp;G475&amp;"_"&amp;H475&amp;"_"&amp;I475&amp;"_"&amp;J475&amp;IF(K475="","","_"&amp;K475),[1]CatGlob!$B:$B,0)),F475&amp;"_"&amp;G475&amp;"_"&amp;H475&amp;"_"&amp;I475&amp;"_"&amp;J475&amp;IF(K475="","","_"&amp;K475),INDEX([1]CatGlob!$C:$C,MATCH(F475&amp;"_"&amp;G475&amp;"_"&amp;H475&amp;"_"&amp;I475&amp;"_"&amp;J475&amp;IF(K475="","","_"&amp;K475),[1]CatGlob!$B:$B,0))))</f>
        <v>HCD_INT_EM_CORP_HY</v>
      </c>
      <c r="N475" s="402" t="str">
        <f t="shared" si="17"/>
        <v/>
      </c>
      <c r="O475" s="402" t="str">
        <f t="shared" si="16"/>
        <v/>
      </c>
      <c r="P475" s="401" t="str">
        <f>IF(LEN(B475)&gt;8,INDEX([1]CatGlob!$X:$X,MATCH(M475,[1]CatGlob!$W:$W,0)),"")</f>
        <v>EMC</v>
      </c>
      <c r="Q475" s="403" t="str">
        <f>INDEX([1]CatGlob!P:P,MATCH(M475,[1]CatGlob!O:O,0))</f>
        <v>RFIC</v>
      </c>
      <c r="R475" s="403" t="s">
        <v>601</v>
      </c>
      <c r="S475" s="403" t="s">
        <v>601</v>
      </c>
      <c r="T475" s="403" t="str">
        <f>INDEX([1]CatGlob!$D:$D,MATCH($M475,[1]CatGlob!$C:$C,0))</f>
        <v>RFI</v>
      </c>
      <c r="U475" s="403" t="s">
        <v>1570</v>
      </c>
      <c r="V475" s="404" t="str">
        <f>INDEX([1]CatGlob!$F:$F,MATCH($M475,[1]CatGlob!$C:$C,0))</f>
        <v>RFI</v>
      </c>
      <c r="W475" s="405"/>
      <c r="X475" s="406">
        <v>0</v>
      </c>
      <c r="Y475" s="407">
        <v>0</v>
      </c>
      <c r="Z475" s="408">
        <v>0</v>
      </c>
      <c r="AA475" s="407">
        <v>0</v>
      </c>
      <c r="AB475" s="408">
        <v>0</v>
      </c>
      <c r="AC475" s="407">
        <v>0</v>
      </c>
      <c r="AD475" s="408">
        <v>0</v>
      </c>
      <c r="AE475" s="407">
        <v>0</v>
      </c>
      <c r="AF475" s="408">
        <v>0</v>
      </c>
      <c r="AG475" s="407">
        <v>0</v>
      </c>
      <c r="AI475" s="406">
        <v>0</v>
      </c>
      <c r="AJ475" s="407">
        <v>0</v>
      </c>
      <c r="AK475" s="408">
        <v>0</v>
      </c>
      <c r="AL475" s="407">
        <v>0</v>
      </c>
      <c r="AM475" s="408">
        <v>0</v>
      </c>
      <c r="AN475" s="407">
        <v>0</v>
      </c>
      <c r="AO475" s="408">
        <v>0</v>
      </c>
      <c r="AP475" s="407">
        <v>0</v>
      </c>
      <c r="AQ475" s="408">
        <v>0</v>
      </c>
      <c r="AR475" s="407">
        <v>0</v>
      </c>
      <c r="AT475" s="406">
        <v>0</v>
      </c>
      <c r="AU475" s="407">
        <v>0</v>
      </c>
      <c r="AV475" s="408">
        <v>0</v>
      </c>
      <c r="AW475" s="407">
        <v>0</v>
      </c>
      <c r="AX475" s="408">
        <v>0</v>
      </c>
      <c r="AY475" s="407">
        <v>0</v>
      </c>
      <c r="AZ475" s="408">
        <v>0</v>
      </c>
      <c r="BA475" s="407">
        <v>0</v>
      </c>
      <c r="BB475" s="408">
        <v>0</v>
      </c>
      <c r="BC475" s="407">
        <v>0</v>
      </c>
    </row>
    <row r="476" spans="1:55" x14ac:dyDescent="0.35">
      <c r="A476" s="385" t="str" cm="1">
        <f t="array" ref="A476">IFERROR(_xlfn.IFS(AND(F476="Renta Variable",O476=1),IFERROR(MATCH(B476,[1]RV_Det!C:C,0),"Rev"),AND(J476="Corporativa",O476=1,I476="EM"),IFERROR(MATCH(B476,[1]RF_Corps!B:B,0),"Rev"),AND(F476="Alternativos",O476=1),IFERROR(MATCH(B476,[1]Rep4!C:C,0),"Rev")),"")</f>
        <v/>
      </c>
      <c r="B476" s="394" t="s">
        <v>1782</v>
      </c>
      <c r="C476" s="409" t="s">
        <v>1783</v>
      </c>
      <c r="D476" s="395" t="s">
        <v>1741</v>
      </c>
      <c r="E476" s="396" t="str">
        <f>IF(B476="","",INDEX([1]CatGlob!$S:$S,IFERROR(MATCH(MID(B476,7,1),[1]CatGlob!$R:$R,0),MATCH(MID(B476,1,2),[1]CatGlob!$R:$R,0))))</f>
        <v>DOL</v>
      </c>
      <c r="F476" s="397" t="s">
        <v>442</v>
      </c>
      <c r="G476" s="398" t="s">
        <v>610</v>
      </c>
      <c r="H476" s="399" t="s">
        <v>229</v>
      </c>
      <c r="I476" s="399" t="s">
        <v>358</v>
      </c>
      <c r="J476" s="399" t="s">
        <v>611</v>
      </c>
      <c r="K476" s="396" t="s">
        <v>307</v>
      </c>
      <c r="L476" s="400" t="str">
        <f>IF(ISERROR(MATCH(M476,M$10:M475,0)),M476,"")</f>
        <v/>
      </c>
      <c r="M476" s="401" t="str">
        <f>IF(B476="","",IF(ISERROR(MATCH(F476&amp;"_"&amp;G476&amp;"_"&amp;H476&amp;"_"&amp;I476&amp;"_"&amp;J476&amp;IF(K476="","","_"&amp;K476),[1]CatGlob!$B:$B,0)),F476&amp;"_"&amp;G476&amp;"_"&amp;H476&amp;"_"&amp;I476&amp;"_"&amp;J476&amp;IF(K476="","","_"&amp;K476),INDEX([1]CatGlob!$C:$C,MATCH(F476&amp;"_"&amp;G476&amp;"_"&amp;H476&amp;"_"&amp;I476&amp;"_"&amp;J476&amp;IF(K476="","","_"&amp;K476),[1]CatGlob!$B:$B,0))))</f>
        <v>HCD_INT_EM_CORP_HY</v>
      </c>
      <c r="N476" s="402" t="str">
        <f t="shared" si="17"/>
        <v/>
      </c>
      <c r="O476" s="402" t="str">
        <f t="shared" si="16"/>
        <v/>
      </c>
      <c r="P476" s="401" t="str">
        <f>IF(LEN(B476)&gt;8,INDEX([1]CatGlob!$X:$X,MATCH(M476,[1]CatGlob!$W:$W,0)),"")</f>
        <v>EMC</v>
      </c>
      <c r="Q476" s="403" t="str">
        <f>INDEX([1]CatGlob!P:P,MATCH(M476,[1]CatGlob!O:O,0))</f>
        <v>RFIC</v>
      </c>
      <c r="R476" s="403" t="s">
        <v>601</v>
      </c>
      <c r="S476" s="403"/>
      <c r="T476" s="403" t="str">
        <f>INDEX([1]CatGlob!$D:$D,MATCH($M476,[1]CatGlob!$C:$C,0))</f>
        <v>RFI</v>
      </c>
      <c r="U476" s="403" t="s">
        <v>612</v>
      </c>
      <c r="V476" s="404" t="str">
        <f>INDEX([1]CatGlob!$F:$F,MATCH($M476,[1]CatGlob!$C:$C,0))</f>
        <v>RFI</v>
      </c>
      <c r="W476" s="405"/>
      <c r="X476" s="406">
        <v>0</v>
      </c>
      <c r="Y476" s="407">
        <v>0</v>
      </c>
      <c r="Z476" s="408">
        <v>0</v>
      </c>
      <c r="AA476" s="407">
        <v>0</v>
      </c>
      <c r="AB476" s="408">
        <v>0</v>
      </c>
      <c r="AC476" s="407">
        <v>0</v>
      </c>
      <c r="AD476" s="408">
        <v>0</v>
      </c>
      <c r="AE476" s="407">
        <v>0</v>
      </c>
      <c r="AF476" s="408">
        <v>0</v>
      </c>
      <c r="AG476" s="407">
        <v>0</v>
      </c>
      <c r="AI476" s="406">
        <v>0</v>
      </c>
      <c r="AJ476" s="407">
        <v>0</v>
      </c>
      <c r="AK476" s="408">
        <v>0</v>
      </c>
      <c r="AL476" s="407">
        <v>0</v>
      </c>
      <c r="AM476" s="408">
        <v>0</v>
      </c>
      <c r="AN476" s="407">
        <v>0</v>
      </c>
      <c r="AO476" s="408">
        <v>0</v>
      </c>
      <c r="AP476" s="407">
        <v>0</v>
      </c>
      <c r="AQ476" s="408">
        <v>0</v>
      </c>
      <c r="AR476" s="407">
        <v>0</v>
      </c>
      <c r="AT476" s="406">
        <v>0</v>
      </c>
      <c r="AU476" s="407">
        <v>0</v>
      </c>
      <c r="AV476" s="408">
        <v>0</v>
      </c>
      <c r="AW476" s="407">
        <v>0</v>
      </c>
      <c r="AX476" s="408">
        <v>0</v>
      </c>
      <c r="AY476" s="407">
        <v>0</v>
      </c>
      <c r="AZ476" s="408">
        <v>0</v>
      </c>
      <c r="BA476" s="407">
        <v>0</v>
      </c>
      <c r="BB476" s="408">
        <v>0</v>
      </c>
      <c r="BC476" s="407">
        <v>0</v>
      </c>
    </row>
    <row r="477" spans="1:55" x14ac:dyDescent="0.35">
      <c r="A477" s="385" t="str" cm="1">
        <f t="array" ref="A477">IFERROR(_xlfn.IFS(AND(F477="Renta Variable",O477=1),IFERROR(MATCH(B477,[1]RV_Det!C:C,0),"Rev"),AND(J477="Corporativa",O477=1,I477="EM"),IFERROR(MATCH(B477,[1]RF_Corps!B:B,0),"Rev"),AND(F477="Alternativos",O477=1),IFERROR(MATCH(B477,[1]Rep4!C:C,0),"Rev")),"")</f>
        <v/>
      </c>
      <c r="B477" s="394" t="s">
        <v>1784</v>
      </c>
      <c r="C477" s="409" t="s">
        <v>1785</v>
      </c>
      <c r="D477" s="395" t="s">
        <v>1786</v>
      </c>
      <c r="E477" s="396" t="str">
        <f>IF(B477="","",INDEX([1]CatGlob!$S:$S,IFERROR(MATCH(MID(B477,7,1),[1]CatGlob!$R:$R,0),MATCH(MID(B477,1,2),[1]CatGlob!$R:$R,0))))</f>
        <v>DOL</v>
      </c>
      <c r="F477" s="397" t="s">
        <v>442</v>
      </c>
      <c r="G477" s="398" t="s">
        <v>610</v>
      </c>
      <c r="H477" s="399" t="s">
        <v>229</v>
      </c>
      <c r="I477" s="399" t="s">
        <v>358</v>
      </c>
      <c r="J477" s="399" t="s">
        <v>611</v>
      </c>
      <c r="K477" s="396" t="s">
        <v>307</v>
      </c>
      <c r="L477" s="400" t="str">
        <f>IF(ISERROR(MATCH(M477,M$10:M476,0)),M477,"")</f>
        <v/>
      </c>
      <c r="M477" s="401" t="str">
        <f>IF(B477="","",IF(ISERROR(MATCH(F477&amp;"_"&amp;G477&amp;"_"&amp;H477&amp;"_"&amp;I477&amp;"_"&amp;J477&amp;IF(K477="","","_"&amp;K477),[1]CatGlob!$B:$B,0)),F477&amp;"_"&amp;G477&amp;"_"&amp;H477&amp;"_"&amp;I477&amp;"_"&amp;J477&amp;IF(K477="","","_"&amp;K477),INDEX([1]CatGlob!$C:$C,MATCH(F477&amp;"_"&amp;G477&amp;"_"&amp;H477&amp;"_"&amp;I477&amp;"_"&amp;J477&amp;IF(K477="","","_"&amp;K477),[1]CatGlob!$B:$B,0))))</f>
        <v>HCD_INT_EM_CORP_HY</v>
      </c>
      <c r="N477" s="402" t="str">
        <f t="shared" si="17"/>
        <v/>
      </c>
      <c r="O477" s="402" t="str">
        <f t="shared" si="16"/>
        <v/>
      </c>
      <c r="P477" s="401" t="str">
        <f>IF(LEN(B477)&gt;8,INDEX([1]CatGlob!$X:$X,MATCH(M477,[1]CatGlob!$W:$W,0)),"")</f>
        <v>EMC</v>
      </c>
      <c r="Q477" s="403" t="str">
        <f>INDEX([1]CatGlob!P:P,MATCH(M477,[1]CatGlob!O:O,0))</f>
        <v>RFIC</v>
      </c>
      <c r="R477" s="403" t="s">
        <v>601</v>
      </c>
      <c r="S477" s="403" t="s">
        <v>601</v>
      </c>
      <c r="T477" s="403" t="str">
        <f>INDEX([1]CatGlob!$D:$D,MATCH($M477,[1]CatGlob!$C:$C,0))</f>
        <v>RFI</v>
      </c>
      <c r="U477" s="403" t="s">
        <v>1570</v>
      </c>
      <c r="V477" s="404" t="str">
        <f>INDEX([1]CatGlob!$F:$F,MATCH($M477,[1]CatGlob!$C:$C,0))</f>
        <v>RFI</v>
      </c>
      <c r="W477" s="405"/>
      <c r="X477" s="406">
        <v>0</v>
      </c>
      <c r="Y477" s="407">
        <v>0</v>
      </c>
      <c r="Z477" s="408">
        <v>0</v>
      </c>
      <c r="AA477" s="407">
        <v>0</v>
      </c>
      <c r="AB477" s="408">
        <v>0</v>
      </c>
      <c r="AC477" s="407">
        <v>0</v>
      </c>
      <c r="AD477" s="408">
        <v>0</v>
      </c>
      <c r="AE477" s="407">
        <v>0</v>
      </c>
      <c r="AF477" s="408">
        <v>0</v>
      </c>
      <c r="AG477" s="407">
        <v>0</v>
      </c>
      <c r="AI477" s="406">
        <v>0</v>
      </c>
      <c r="AJ477" s="407">
        <v>0</v>
      </c>
      <c r="AK477" s="408">
        <v>0</v>
      </c>
      <c r="AL477" s="407">
        <v>0</v>
      </c>
      <c r="AM477" s="408">
        <v>0</v>
      </c>
      <c r="AN477" s="407">
        <v>0</v>
      </c>
      <c r="AO477" s="408">
        <v>0</v>
      </c>
      <c r="AP477" s="407">
        <v>0</v>
      </c>
      <c r="AQ477" s="408">
        <v>0</v>
      </c>
      <c r="AR477" s="407">
        <v>0</v>
      </c>
      <c r="AT477" s="406">
        <v>0</v>
      </c>
      <c r="AU477" s="407">
        <v>0</v>
      </c>
      <c r="AV477" s="408">
        <v>0</v>
      </c>
      <c r="AW477" s="407">
        <v>0</v>
      </c>
      <c r="AX477" s="408">
        <v>0</v>
      </c>
      <c r="AY477" s="407">
        <v>0</v>
      </c>
      <c r="AZ477" s="408">
        <v>0</v>
      </c>
      <c r="BA477" s="407">
        <v>0</v>
      </c>
      <c r="BB477" s="408">
        <v>0</v>
      </c>
      <c r="BC477" s="407">
        <v>0</v>
      </c>
    </row>
    <row r="478" spans="1:55" x14ac:dyDescent="0.35">
      <c r="A478" s="385" cm="1">
        <f t="array" ref="A478">IFERROR(_xlfn.IFS(AND(F478="Renta Variable",O478=1),IFERROR(MATCH(B478,[1]RV_Det!C:C,0),"Rev"),AND(J478="Corporativa",O478=1,I478="EM"),IFERROR(MATCH(B478,[1]RF_Corps!B:B,0),"Rev"),AND(F478="Alternativos",O478=1),IFERROR(MATCH(B478,[1]Rep4!C:C,0),"Rev")),"")</f>
        <v>158</v>
      </c>
      <c r="B478" s="394" t="s">
        <v>1787</v>
      </c>
      <c r="C478" s="409" t="s">
        <v>1788</v>
      </c>
      <c r="D478" s="395" t="s">
        <v>1789</v>
      </c>
      <c r="E478" s="396" t="str">
        <f>IF(B478="","",INDEX([1]CatGlob!$S:$S,IFERROR(MATCH(MID(B478,7,1),[1]CatGlob!$R:$R,0),MATCH(MID(B478,1,2),[1]CatGlob!$R:$R,0))))</f>
        <v>DOL</v>
      </c>
      <c r="F478" s="397" t="s">
        <v>442</v>
      </c>
      <c r="G478" s="398" t="s">
        <v>610</v>
      </c>
      <c r="H478" s="399" t="s">
        <v>229</v>
      </c>
      <c r="I478" s="399" t="s">
        <v>358</v>
      </c>
      <c r="J478" s="399" t="s">
        <v>611</v>
      </c>
      <c r="K478" s="396" t="s">
        <v>307</v>
      </c>
      <c r="L478" s="400" t="str">
        <f>IF(ISERROR(MATCH(M478,M$10:M477,0)),M478,"")</f>
        <v/>
      </c>
      <c r="M478" s="401" t="str">
        <f>IF(B478="","",IF(ISERROR(MATCH(F478&amp;"_"&amp;G478&amp;"_"&amp;H478&amp;"_"&amp;I478&amp;"_"&amp;J478&amp;IF(K478="","","_"&amp;K478),[1]CatGlob!$B:$B,0)),F478&amp;"_"&amp;G478&amp;"_"&amp;H478&amp;"_"&amp;I478&amp;"_"&amp;J478&amp;IF(K478="","","_"&amp;K478),INDEX([1]CatGlob!$C:$C,MATCH(F478&amp;"_"&amp;G478&amp;"_"&amp;H478&amp;"_"&amp;I478&amp;"_"&amp;J478&amp;IF(K478="","","_"&amp;K478),[1]CatGlob!$B:$B,0))))</f>
        <v>HCD_INT_EM_CORP_HY</v>
      </c>
      <c r="N478" s="402" t="str">
        <f t="shared" si="17"/>
        <v>rev</v>
      </c>
      <c r="O478" s="402">
        <f t="shared" si="16"/>
        <v>1</v>
      </c>
      <c r="P478" s="401" t="str">
        <f>IF(LEN(B478)&gt;8,INDEX([1]CatGlob!$X:$X,MATCH(M478,[1]CatGlob!$W:$W,0)),"")</f>
        <v>EMC</v>
      </c>
      <c r="Q478" s="403" t="str">
        <f>INDEX([1]CatGlob!P:P,MATCH(M478,[1]CatGlob!O:O,0))</f>
        <v>RFIC</v>
      </c>
      <c r="R478" s="403" t="s">
        <v>601</v>
      </c>
      <c r="S478" s="403" t="s">
        <v>601</v>
      </c>
      <c r="T478" s="403" t="str">
        <f>INDEX([1]CatGlob!$D:$D,MATCH($M478,[1]CatGlob!$C:$C,0))</f>
        <v>RFI</v>
      </c>
      <c r="U478" s="403" t="s">
        <v>1570</v>
      </c>
      <c r="V478" s="404" t="str">
        <f>INDEX([1]CatGlob!$F:$F,MATCH($M478,[1]CatGlob!$C:$C,0))</f>
        <v>RFI</v>
      </c>
      <c r="W478" s="405"/>
      <c r="X478" s="406">
        <v>2.5657297121462299E-4</v>
      </c>
      <c r="Y478" s="407">
        <v>1.09784254243017E-2</v>
      </c>
      <c r="Z478" s="408">
        <v>2.5657297121462299E-4</v>
      </c>
      <c r="AA478" s="407">
        <v>1.09784254243017E-2</v>
      </c>
      <c r="AB478" s="408">
        <v>2.5657297121462299E-4</v>
      </c>
      <c r="AC478" s="407">
        <v>1.09784254243017E-2</v>
      </c>
      <c r="AD478" s="408">
        <v>2.5657297121462299E-4</v>
      </c>
      <c r="AE478" s="407">
        <v>1.09784254243017E-2</v>
      </c>
      <c r="AF478" s="408">
        <v>2.5657297121462299E-4</v>
      </c>
      <c r="AG478" s="407">
        <v>1.09784254243017E-2</v>
      </c>
      <c r="AI478" s="406">
        <v>0</v>
      </c>
      <c r="AJ478" s="407">
        <v>0</v>
      </c>
      <c r="AK478" s="408">
        <v>0</v>
      </c>
      <c r="AL478" s="407">
        <v>0</v>
      </c>
      <c r="AM478" s="408">
        <v>0</v>
      </c>
      <c r="AN478" s="407">
        <v>0</v>
      </c>
      <c r="AO478" s="408">
        <v>0</v>
      </c>
      <c r="AP478" s="407">
        <v>0</v>
      </c>
      <c r="AQ478" s="408">
        <v>0</v>
      </c>
      <c r="AR478" s="407">
        <v>0</v>
      </c>
      <c r="AT478" s="406">
        <v>0</v>
      </c>
      <c r="AU478" s="407">
        <v>0</v>
      </c>
      <c r="AV478" s="408">
        <v>0</v>
      </c>
      <c r="AW478" s="407">
        <v>0</v>
      </c>
      <c r="AX478" s="408">
        <v>0</v>
      </c>
      <c r="AY478" s="407">
        <v>0</v>
      </c>
      <c r="AZ478" s="408">
        <v>0</v>
      </c>
      <c r="BA478" s="407">
        <v>0</v>
      </c>
      <c r="BB478" s="408">
        <v>0</v>
      </c>
      <c r="BC478" s="407">
        <v>0</v>
      </c>
    </row>
    <row r="479" spans="1:55" x14ac:dyDescent="0.35">
      <c r="A479" s="385" cm="1">
        <f t="array" ref="A479">IFERROR(_xlfn.IFS(AND(F479="Renta Variable",O479=1),IFERROR(MATCH(B479,[1]RV_Det!C:C,0),"Rev"),AND(J479="Corporativa",O479=1,I479="EM"),IFERROR(MATCH(B479,[1]RF_Corps!B:B,0),"Rev"),AND(F479="Alternativos",O479=1),IFERROR(MATCH(B479,[1]Rep4!C:C,0),"Rev")),"")</f>
        <v>163</v>
      </c>
      <c r="B479" s="394" t="s">
        <v>1790</v>
      </c>
      <c r="C479" s="409" t="s">
        <v>1791</v>
      </c>
      <c r="D479" s="395" t="s">
        <v>1792</v>
      </c>
      <c r="E479" s="396" t="str">
        <f>IF(B479="","",INDEX([1]CatGlob!$S:$S,IFERROR(MATCH(MID(B479,7,1),[1]CatGlob!$R:$R,0),MATCH(MID(B479,1,2),[1]CatGlob!$R:$R,0))))</f>
        <v>DOL</v>
      </c>
      <c r="F479" s="397" t="s">
        <v>442</v>
      </c>
      <c r="G479" s="398" t="s">
        <v>610</v>
      </c>
      <c r="H479" s="399" t="s">
        <v>229</v>
      </c>
      <c r="I479" s="399" t="s">
        <v>358</v>
      </c>
      <c r="J479" s="399" t="s">
        <v>611</v>
      </c>
      <c r="K479" s="396" t="s">
        <v>307</v>
      </c>
      <c r="L479" s="400" t="str">
        <f>IF(ISERROR(MATCH(M479,M$10:M478,0)),M479,"")</f>
        <v/>
      </c>
      <c r="M479" s="401" t="str">
        <f>IF(B479="","",IF(ISERROR(MATCH(F479&amp;"_"&amp;G479&amp;"_"&amp;H479&amp;"_"&amp;I479&amp;"_"&amp;J479&amp;IF(K479="","","_"&amp;K479),[1]CatGlob!$B:$B,0)),F479&amp;"_"&amp;G479&amp;"_"&amp;H479&amp;"_"&amp;I479&amp;"_"&amp;J479&amp;IF(K479="","","_"&amp;K479),INDEX([1]CatGlob!$C:$C,MATCH(F479&amp;"_"&amp;G479&amp;"_"&amp;H479&amp;"_"&amp;I479&amp;"_"&amp;J479&amp;IF(K479="","","_"&amp;K479),[1]CatGlob!$B:$B,0))))</f>
        <v>HCD_INT_EM_CORP_HY</v>
      </c>
      <c r="N479" s="402" t="str">
        <f t="shared" si="17"/>
        <v>rev</v>
      </c>
      <c r="O479" s="402">
        <f t="shared" si="16"/>
        <v>1</v>
      </c>
      <c r="P479" s="401" t="str">
        <f>IF(LEN(B479)&gt;8,INDEX([1]CatGlob!$X:$X,MATCH(M479,[1]CatGlob!$W:$W,0)),"")</f>
        <v>EMC</v>
      </c>
      <c r="Q479" s="403" t="str">
        <f>INDEX([1]CatGlob!P:P,MATCH(M479,[1]CatGlob!O:O,0))</f>
        <v>RFIC</v>
      </c>
      <c r="R479" s="403" t="s">
        <v>601</v>
      </c>
      <c r="S479" s="403" t="s">
        <v>601</v>
      </c>
      <c r="T479" s="403" t="str">
        <f>INDEX([1]CatGlob!$D:$D,MATCH($M479,[1]CatGlob!$C:$C,0))</f>
        <v>RFI</v>
      </c>
      <c r="U479" s="403" t="s">
        <v>1570</v>
      </c>
      <c r="V479" s="404" t="str">
        <f>INDEX([1]CatGlob!$F:$F,MATCH($M479,[1]CatGlob!$C:$C,0))</f>
        <v>RFI</v>
      </c>
      <c r="W479" s="405"/>
      <c r="X479" s="406">
        <v>0</v>
      </c>
      <c r="Y479" s="407">
        <v>0</v>
      </c>
      <c r="Z479" s="408">
        <v>0</v>
      </c>
      <c r="AA479" s="407">
        <v>0</v>
      </c>
      <c r="AB479" s="408">
        <v>-6.8536654944972601E-3</v>
      </c>
      <c r="AC479" s="407">
        <v>-1.6706063288296501E-2</v>
      </c>
      <c r="AD479" s="408">
        <v>0</v>
      </c>
      <c r="AE479" s="407">
        <v>0</v>
      </c>
      <c r="AF479" s="408">
        <v>-3.48117553757729E-3</v>
      </c>
      <c r="AG479" s="407">
        <v>-8.4854942067320201E-3</v>
      </c>
      <c r="AI479" s="406">
        <v>0</v>
      </c>
      <c r="AJ479" s="407">
        <v>0</v>
      </c>
      <c r="AK479" s="408">
        <v>0</v>
      </c>
      <c r="AL479" s="407">
        <v>0</v>
      </c>
      <c r="AM479" s="408">
        <v>-2.9348150297316099E-3</v>
      </c>
      <c r="AN479" s="407">
        <v>-7.1537202483984404E-3</v>
      </c>
      <c r="AO479" s="408">
        <v>0</v>
      </c>
      <c r="AP479" s="407">
        <v>0</v>
      </c>
      <c r="AQ479" s="408">
        <v>-1.30428075049509E-3</v>
      </c>
      <c r="AR479" s="407">
        <v>-3.1792325989506501E-3</v>
      </c>
      <c r="AT479" s="406">
        <v>0</v>
      </c>
      <c r="AU479" s="407">
        <v>0</v>
      </c>
      <c r="AV479" s="408">
        <v>0</v>
      </c>
      <c r="AW479" s="407">
        <v>0</v>
      </c>
      <c r="AX479" s="408">
        <v>0</v>
      </c>
      <c r="AY479" s="407">
        <v>0</v>
      </c>
      <c r="AZ479" s="408">
        <v>0</v>
      </c>
      <c r="BA479" s="407">
        <v>0</v>
      </c>
      <c r="BB479" s="408">
        <v>0</v>
      </c>
      <c r="BC479" s="407">
        <v>0</v>
      </c>
    </row>
    <row r="480" spans="1:55" x14ac:dyDescent="0.35">
      <c r="A480" s="385" t="str" cm="1">
        <f t="array" ref="A480">IFERROR(_xlfn.IFS(AND(F480="Renta Variable",O480=1),IFERROR(MATCH(B480,[1]RV_Det!C:C,0),"Rev"),AND(J480="Corporativa",O480=1,I480="EM"),IFERROR(MATCH(B480,[1]RF_Corps!B:B,0),"Rev"),AND(F480="Alternativos",O480=1),IFERROR(MATCH(B480,[1]Rep4!C:C,0),"Rev")),"")</f>
        <v/>
      </c>
      <c r="B480" s="394" t="s">
        <v>1793</v>
      </c>
      <c r="C480" s="409" t="s">
        <v>1794</v>
      </c>
      <c r="D480" s="395" t="s">
        <v>1795</v>
      </c>
      <c r="E480" s="396" t="str">
        <f>IF(B480="","",INDEX([1]CatGlob!$S:$S,IFERROR(MATCH(MID(B480,7,1),[1]CatGlob!$R:$R,0),MATCH(MID(B480,1,2),[1]CatGlob!$R:$R,0))))</f>
        <v>DOL</v>
      </c>
      <c r="F480" s="397" t="s">
        <v>442</v>
      </c>
      <c r="G480" s="398" t="s">
        <v>610</v>
      </c>
      <c r="H480" s="399" t="s">
        <v>229</v>
      </c>
      <c r="I480" s="399" t="s">
        <v>358</v>
      </c>
      <c r="J480" s="399" t="s">
        <v>611</v>
      </c>
      <c r="K480" s="396" t="s">
        <v>1752</v>
      </c>
      <c r="L480" s="400" t="str">
        <f>IF(ISERROR(MATCH(M480,M$10:M479,0)),M480,"")</f>
        <v/>
      </c>
      <c r="M480" s="401" t="str">
        <f>IF(B480="","",IF(ISERROR(MATCH(F480&amp;"_"&amp;G480&amp;"_"&amp;H480&amp;"_"&amp;I480&amp;"_"&amp;J480&amp;IF(K480="","","_"&amp;K480),[1]CatGlob!$B:$B,0)),F480&amp;"_"&amp;G480&amp;"_"&amp;H480&amp;"_"&amp;I480&amp;"_"&amp;J480&amp;IF(K480="","","_"&amp;K480),INDEX([1]CatGlob!$C:$C,MATCH(F480&amp;"_"&amp;G480&amp;"_"&amp;H480&amp;"_"&amp;I480&amp;"_"&amp;J480&amp;IF(K480="","","_"&amp;K480),[1]CatGlob!$B:$B,0))))</f>
        <v>HCD_INT_EM_CORP_IG</v>
      </c>
      <c r="N480" s="402" t="str">
        <f t="shared" si="17"/>
        <v/>
      </c>
      <c r="O480" s="402" t="str">
        <f t="shared" si="16"/>
        <v/>
      </c>
      <c r="P480" s="401" t="str">
        <f>IF(LEN(B480)&gt;8,INDEX([1]CatGlob!$X:$X,MATCH(M480,[1]CatGlob!$W:$W,0)),"")</f>
        <v>EMC</v>
      </c>
      <c r="Q480" s="403" t="str">
        <f>INDEX([1]CatGlob!P:P,MATCH(M480,[1]CatGlob!O:O,0))</f>
        <v>RFIC</v>
      </c>
      <c r="R480" s="403" t="s">
        <v>601</v>
      </c>
      <c r="S480" s="403" t="s">
        <v>601</v>
      </c>
      <c r="T480" s="403" t="str">
        <f>INDEX([1]CatGlob!$D:$D,MATCH($M480,[1]CatGlob!$C:$C,0))</f>
        <v>RFI</v>
      </c>
      <c r="U480" s="403" t="s">
        <v>1570</v>
      </c>
      <c r="V480" s="404" t="str">
        <f>INDEX([1]CatGlob!$F:$F,MATCH($M480,[1]CatGlob!$C:$C,0))</f>
        <v>RFI</v>
      </c>
      <c r="W480" s="405"/>
      <c r="X480" s="406">
        <v>0</v>
      </c>
      <c r="Y480" s="407">
        <v>0</v>
      </c>
      <c r="Z480" s="408">
        <v>0</v>
      </c>
      <c r="AA480" s="407">
        <v>0</v>
      </c>
      <c r="AB480" s="408">
        <v>0</v>
      </c>
      <c r="AC480" s="407">
        <v>0</v>
      </c>
      <c r="AD480" s="408">
        <v>0</v>
      </c>
      <c r="AE480" s="407">
        <v>0</v>
      </c>
      <c r="AF480" s="408">
        <v>0</v>
      </c>
      <c r="AG480" s="407">
        <v>0</v>
      </c>
      <c r="AI480" s="406">
        <v>0</v>
      </c>
      <c r="AJ480" s="407">
        <v>0</v>
      </c>
      <c r="AK480" s="408">
        <v>0</v>
      </c>
      <c r="AL480" s="407">
        <v>0</v>
      </c>
      <c r="AM480" s="408">
        <v>0</v>
      </c>
      <c r="AN480" s="407">
        <v>0</v>
      </c>
      <c r="AO480" s="408">
        <v>0</v>
      </c>
      <c r="AP480" s="407">
        <v>0</v>
      </c>
      <c r="AQ480" s="408">
        <v>0</v>
      </c>
      <c r="AR480" s="407">
        <v>0</v>
      </c>
      <c r="AT480" s="406">
        <v>0</v>
      </c>
      <c r="AU480" s="407">
        <v>0</v>
      </c>
      <c r="AV480" s="408">
        <v>0</v>
      </c>
      <c r="AW480" s="407">
        <v>0</v>
      </c>
      <c r="AX480" s="408">
        <v>0</v>
      </c>
      <c r="AY480" s="407">
        <v>0</v>
      </c>
      <c r="AZ480" s="408">
        <v>0</v>
      </c>
      <c r="BA480" s="407">
        <v>0</v>
      </c>
      <c r="BB480" s="408">
        <v>0</v>
      </c>
      <c r="BC480" s="407">
        <v>0</v>
      </c>
    </row>
    <row r="481" spans="1:55" x14ac:dyDescent="0.35">
      <c r="A481" s="385" t="str" cm="1">
        <f t="array" ref="A481">IFERROR(_xlfn.IFS(AND(F481="Renta Variable",O481=1),IFERROR(MATCH(B481,[1]RV_Det!C:C,0),"Rev"),AND(J481="Corporativa",O481=1,I481="EM"),IFERROR(MATCH(B481,[1]RF_Corps!B:B,0),"Rev"),AND(F481="Alternativos",O481=1),IFERROR(MATCH(B481,[1]Rep4!C:C,0),"Rev")),"")</f>
        <v/>
      </c>
      <c r="B481" s="394" t="s">
        <v>1796</v>
      </c>
      <c r="C481" s="409" t="s">
        <v>1797</v>
      </c>
      <c r="D481" s="395" t="s">
        <v>1639</v>
      </c>
      <c r="E481" s="396" t="str">
        <f>IF(B481="","",INDEX([1]CatGlob!$S:$S,IFERROR(MATCH(MID(B481,7,1),[1]CatGlob!$R:$R,0),MATCH(MID(B481,1,2),[1]CatGlob!$R:$R,0))))</f>
        <v>DOL</v>
      </c>
      <c r="F481" s="397" t="s">
        <v>442</v>
      </c>
      <c r="G481" s="398" t="s">
        <v>610</v>
      </c>
      <c r="H481" s="399" t="s">
        <v>229</v>
      </c>
      <c r="I481" s="399" t="s">
        <v>358</v>
      </c>
      <c r="J481" s="399" t="s">
        <v>611</v>
      </c>
      <c r="K481" s="396" t="s">
        <v>1752</v>
      </c>
      <c r="L481" s="400" t="str">
        <f>IF(ISERROR(MATCH(M481,M$10:M480,0)),M481,"")</f>
        <v/>
      </c>
      <c r="M481" s="401" t="str">
        <f>IF(B481="","",IF(ISERROR(MATCH(F481&amp;"_"&amp;G481&amp;"_"&amp;H481&amp;"_"&amp;I481&amp;"_"&amp;J481&amp;IF(K481="","","_"&amp;K481),[1]CatGlob!$B:$B,0)),F481&amp;"_"&amp;G481&amp;"_"&amp;H481&amp;"_"&amp;I481&amp;"_"&amp;J481&amp;IF(K481="","","_"&amp;K481),INDEX([1]CatGlob!$C:$C,MATCH(F481&amp;"_"&amp;G481&amp;"_"&amp;H481&amp;"_"&amp;I481&amp;"_"&amp;J481&amp;IF(K481="","","_"&amp;K481),[1]CatGlob!$B:$B,0))))</f>
        <v>HCD_INT_EM_CORP_IG</v>
      </c>
      <c r="N481" s="402" t="str">
        <f t="shared" si="17"/>
        <v/>
      </c>
      <c r="O481" s="402" t="str">
        <f t="shared" si="16"/>
        <v/>
      </c>
      <c r="P481" s="401" t="str">
        <f>IF(LEN(B481)&gt;8,INDEX([1]CatGlob!$X:$X,MATCH(M481,[1]CatGlob!$W:$W,0)),"")</f>
        <v>EMC</v>
      </c>
      <c r="Q481" s="403" t="str">
        <f>INDEX([1]CatGlob!P:P,MATCH(M481,[1]CatGlob!O:O,0))</f>
        <v>RFIC</v>
      </c>
      <c r="R481" s="403" t="s">
        <v>601</v>
      </c>
      <c r="S481" s="403" t="s">
        <v>601</v>
      </c>
      <c r="T481" s="403" t="str">
        <f>INDEX([1]CatGlob!$D:$D,MATCH($M481,[1]CatGlob!$C:$C,0))</f>
        <v>RFI</v>
      </c>
      <c r="U481" s="403" t="s">
        <v>1570</v>
      </c>
      <c r="V481" s="404" t="str">
        <f>INDEX([1]CatGlob!$F:$F,MATCH($M481,[1]CatGlob!$C:$C,0))</f>
        <v>RFI</v>
      </c>
      <c r="W481" s="405"/>
      <c r="X481" s="406">
        <v>0</v>
      </c>
      <c r="Y481" s="407">
        <v>0</v>
      </c>
      <c r="Z481" s="408">
        <v>0</v>
      </c>
      <c r="AA481" s="407">
        <v>0</v>
      </c>
      <c r="AB481" s="408">
        <v>0</v>
      </c>
      <c r="AC481" s="407">
        <v>0</v>
      </c>
      <c r="AD481" s="408">
        <v>0</v>
      </c>
      <c r="AE481" s="407">
        <v>0</v>
      </c>
      <c r="AF481" s="408">
        <v>0</v>
      </c>
      <c r="AG481" s="407">
        <v>0</v>
      </c>
      <c r="AI481" s="406">
        <v>0</v>
      </c>
      <c r="AJ481" s="407">
        <v>0</v>
      </c>
      <c r="AK481" s="408">
        <v>0</v>
      </c>
      <c r="AL481" s="407">
        <v>0</v>
      </c>
      <c r="AM481" s="408">
        <v>0</v>
      </c>
      <c r="AN481" s="407">
        <v>0</v>
      </c>
      <c r="AO481" s="408">
        <v>0</v>
      </c>
      <c r="AP481" s="407">
        <v>0</v>
      </c>
      <c r="AQ481" s="408">
        <v>0</v>
      </c>
      <c r="AR481" s="407">
        <v>0</v>
      </c>
      <c r="AT481" s="406">
        <v>0</v>
      </c>
      <c r="AU481" s="407">
        <v>0</v>
      </c>
      <c r="AV481" s="408">
        <v>0</v>
      </c>
      <c r="AW481" s="407">
        <v>0</v>
      </c>
      <c r="AX481" s="408">
        <v>0</v>
      </c>
      <c r="AY481" s="407">
        <v>0</v>
      </c>
      <c r="AZ481" s="408">
        <v>0</v>
      </c>
      <c r="BA481" s="407">
        <v>0</v>
      </c>
      <c r="BB481" s="408">
        <v>0</v>
      </c>
      <c r="BC481" s="407">
        <v>0</v>
      </c>
    </row>
    <row r="482" spans="1:55" x14ac:dyDescent="0.35">
      <c r="A482" s="385" t="str" cm="1">
        <f t="array" ref="A482">IFERROR(_xlfn.IFS(AND(F482="Renta Variable",O482=1),IFERROR(MATCH(B482,[1]RV_Det!C:C,0),"Rev"),AND(J482="Corporativa",O482=1,I482="EM"),IFERROR(MATCH(B482,[1]RF_Corps!B:B,0),"Rev"),AND(F482="Alternativos",O482=1),IFERROR(MATCH(B482,[1]Rep4!C:C,0),"Rev")),"")</f>
        <v/>
      </c>
      <c r="B482" s="394" t="s">
        <v>1798</v>
      </c>
      <c r="C482" s="409" t="s">
        <v>1799</v>
      </c>
      <c r="D482" s="395" t="s">
        <v>1800</v>
      </c>
      <c r="E482" s="396" t="str">
        <f>IF(B482="","",INDEX([1]CatGlob!$S:$S,IFERROR(MATCH(MID(B482,7,1),[1]CatGlob!$R:$R,0),MATCH(MID(B482,1,2),[1]CatGlob!$R:$R,0))))</f>
        <v>DOL</v>
      </c>
      <c r="F482" s="397" t="s">
        <v>442</v>
      </c>
      <c r="G482" s="398" t="s">
        <v>610</v>
      </c>
      <c r="H482" s="399" t="s">
        <v>229</v>
      </c>
      <c r="I482" s="399" t="s">
        <v>358</v>
      </c>
      <c r="J482" s="399" t="s">
        <v>611</v>
      </c>
      <c r="K482" s="396" t="s">
        <v>1752</v>
      </c>
      <c r="L482" s="400" t="str">
        <f>IF(ISERROR(MATCH(M482,M$10:M481,0)),M482,"")</f>
        <v/>
      </c>
      <c r="M482" s="401" t="str">
        <f>IF(B482="","",IF(ISERROR(MATCH(F482&amp;"_"&amp;G482&amp;"_"&amp;H482&amp;"_"&amp;I482&amp;"_"&amp;J482&amp;IF(K482="","","_"&amp;K482),[1]CatGlob!$B:$B,0)),F482&amp;"_"&amp;G482&amp;"_"&amp;H482&amp;"_"&amp;I482&amp;"_"&amp;J482&amp;IF(K482="","","_"&amp;K482),INDEX([1]CatGlob!$C:$C,MATCH(F482&amp;"_"&amp;G482&amp;"_"&amp;H482&amp;"_"&amp;I482&amp;"_"&amp;J482&amp;IF(K482="","","_"&amp;K482),[1]CatGlob!$B:$B,0))))</f>
        <v>HCD_INT_EM_CORP_IG</v>
      </c>
      <c r="N482" s="402" t="str">
        <f t="shared" si="17"/>
        <v/>
      </c>
      <c r="O482" s="402" t="str">
        <f t="shared" si="16"/>
        <v/>
      </c>
      <c r="P482" s="401" t="str">
        <f>IF(LEN(B482)&gt;8,INDEX([1]CatGlob!$X:$X,MATCH(M482,[1]CatGlob!$W:$W,0)),"")</f>
        <v>EMC</v>
      </c>
      <c r="Q482" s="403" t="str">
        <f>INDEX([1]CatGlob!P:P,MATCH(M482,[1]CatGlob!O:O,0))</f>
        <v>RFIC</v>
      </c>
      <c r="R482" s="403" t="s">
        <v>601</v>
      </c>
      <c r="S482" s="403" t="s">
        <v>601</v>
      </c>
      <c r="T482" s="403" t="str">
        <f>INDEX([1]CatGlob!$D:$D,MATCH($M482,[1]CatGlob!$C:$C,0))</f>
        <v>RFI</v>
      </c>
      <c r="U482" s="403" t="s">
        <v>1570</v>
      </c>
      <c r="V482" s="404" t="str">
        <f>INDEX([1]CatGlob!$F:$F,MATCH($M482,[1]CatGlob!$C:$C,0))</f>
        <v>RFI</v>
      </c>
      <c r="W482" s="405"/>
      <c r="X482" s="406">
        <v>0</v>
      </c>
      <c r="Y482" s="407">
        <v>0</v>
      </c>
      <c r="Z482" s="408">
        <v>0</v>
      </c>
      <c r="AA482" s="407">
        <v>0</v>
      </c>
      <c r="AB482" s="408">
        <v>0</v>
      </c>
      <c r="AC482" s="407">
        <v>0</v>
      </c>
      <c r="AD482" s="408">
        <v>0</v>
      </c>
      <c r="AE482" s="407">
        <v>0</v>
      </c>
      <c r="AF482" s="408">
        <v>0</v>
      </c>
      <c r="AG482" s="407">
        <v>0</v>
      </c>
      <c r="AI482" s="406">
        <v>0</v>
      </c>
      <c r="AJ482" s="407">
        <v>0</v>
      </c>
      <c r="AK482" s="408">
        <v>0</v>
      </c>
      <c r="AL482" s="407">
        <v>0</v>
      </c>
      <c r="AM482" s="408">
        <v>0</v>
      </c>
      <c r="AN482" s="407">
        <v>0</v>
      </c>
      <c r="AO482" s="408">
        <v>0</v>
      </c>
      <c r="AP482" s="407">
        <v>0</v>
      </c>
      <c r="AQ482" s="408">
        <v>0</v>
      </c>
      <c r="AR482" s="407">
        <v>0</v>
      </c>
      <c r="AT482" s="406">
        <v>0</v>
      </c>
      <c r="AU482" s="407">
        <v>0</v>
      </c>
      <c r="AV482" s="408">
        <v>0</v>
      </c>
      <c r="AW482" s="407">
        <v>0</v>
      </c>
      <c r="AX482" s="408">
        <v>0</v>
      </c>
      <c r="AY482" s="407">
        <v>0</v>
      </c>
      <c r="AZ482" s="408">
        <v>0</v>
      </c>
      <c r="BA482" s="407">
        <v>0</v>
      </c>
      <c r="BB482" s="408">
        <v>0</v>
      </c>
      <c r="BC482" s="407">
        <v>0</v>
      </c>
    </row>
    <row r="483" spans="1:55" x14ac:dyDescent="0.35">
      <c r="A483" s="385" t="str" cm="1">
        <f t="array" ref="A483">IFERROR(_xlfn.IFS(AND(F483="Renta Variable",O483=1),IFERROR(MATCH(B483,[1]RV_Det!C:C,0),"Rev"),AND(J483="Corporativa",O483=1,I483="EM"),IFERROR(MATCH(B483,[1]RF_Corps!B:B,0),"Rev"),AND(F483="Alternativos",O483=1),IFERROR(MATCH(B483,[1]Rep4!C:C,0),"Rev")),"")</f>
        <v/>
      </c>
      <c r="B483" s="394" t="s">
        <v>1801</v>
      </c>
      <c r="C483" s="409" t="s">
        <v>1802</v>
      </c>
      <c r="D483" s="395" t="s">
        <v>1803</v>
      </c>
      <c r="E483" s="396" t="str">
        <f>IF(B483="","",INDEX([1]CatGlob!$S:$S,IFERROR(MATCH(MID(B483,7,1),[1]CatGlob!$R:$R,0),MATCH(MID(B483,1,2),[1]CatGlob!$R:$R,0))))</f>
        <v>DOL</v>
      </c>
      <c r="F483" s="397" t="s">
        <v>442</v>
      </c>
      <c r="G483" s="398" t="s">
        <v>610</v>
      </c>
      <c r="H483" s="399" t="s">
        <v>229</v>
      </c>
      <c r="I483" s="399" t="s">
        <v>358</v>
      </c>
      <c r="J483" s="399" t="s">
        <v>611</v>
      </c>
      <c r="K483" s="396" t="s">
        <v>1752</v>
      </c>
      <c r="L483" s="400" t="str">
        <f>IF(ISERROR(MATCH(M483,M$10:M482,0)),M483,"")</f>
        <v/>
      </c>
      <c r="M483" s="401" t="str">
        <f>IF(B483="","",IF(ISERROR(MATCH(F483&amp;"_"&amp;G483&amp;"_"&amp;H483&amp;"_"&amp;I483&amp;"_"&amp;J483&amp;IF(K483="","","_"&amp;K483),[1]CatGlob!$B:$B,0)),F483&amp;"_"&amp;G483&amp;"_"&amp;H483&amp;"_"&amp;I483&amp;"_"&amp;J483&amp;IF(K483="","","_"&amp;K483),INDEX([1]CatGlob!$C:$C,MATCH(F483&amp;"_"&amp;G483&amp;"_"&amp;H483&amp;"_"&amp;I483&amp;"_"&amp;J483&amp;IF(K483="","","_"&amp;K483),[1]CatGlob!$B:$B,0))))</f>
        <v>HCD_INT_EM_CORP_IG</v>
      </c>
      <c r="N483" s="402" t="str">
        <f t="shared" si="17"/>
        <v/>
      </c>
      <c r="O483" s="402" t="str">
        <f t="shared" si="16"/>
        <v/>
      </c>
      <c r="P483" s="401" t="str">
        <f>IF(LEN(B483)&gt;8,INDEX([1]CatGlob!$X:$X,MATCH(M483,[1]CatGlob!$W:$W,0)),"")</f>
        <v>EMC</v>
      </c>
      <c r="Q483" s="403" t="str">
        <f>INDEX([1]CatGlob!P:P,MATCH(M483,[1]CatGlob!O:O,0))</f>
        <v>RFIC</v>
      </c>
      <c r="R483" s="403" t="s">
        <v>601</v>
      </c>
      <c r="S483" s="403" t="s">
        <v>601</v>
      </c>
      <c r="T483" s="403" t="str">
        <f>INDEX([1]CatGlob!$D:$D,MATCH($M483,[1]CatGlob!$C:$C,0))</f>
        <v>RFI</v>
      </c>
      <c r="U483" s="403" t="s">
        <v>1570</v>
      </c>
      <c r="V483" s="404" t="str">
        <f>INDEX([1]CatGlob!$F:$F,MATCH($M483,[1]CatGlob!$C:$C,0))</f>
        <v>RFI</v>
      </c>
      <c r="W483" s="405"/>
      <c r="X483" s="406">
        <v>0</v>
      </c>
      <c r="Y483" s="407">
        <v>0</v>
      </c>
      <c r="Z483" s="408">
        <v>0</v>
      </c>
      <c r="AA483" s="407">
        <v>0</v>
      </c>
      <c r="AB483" s="408">
        <v>0</v>
      </c>
      <c r="AC483" s="407">
        <v>0</v>
      </c>
      <c r="AD483" s="408">
        <v>0</v>
      </c>
      <c r="AE483" s="407">
        <v>0</v>
      </c>
      <c r="AF483" s="408">
        <v>0</v>
      </c>
      <c r="AG483" s="407">
        <v>0</v>
      </c>
      <c r="AI483" s="406">
        <v>0</v>
      </c>
      <c r="AJ483" s="407">
        <v>0</v>
      </c>
      <c r="AK483" s="408">
        <v>0</v>
      </c>
      <c r="AL483" s="407">
        <v>0</v>
      </c>
      <c r="AM483" s="408">
        <v>0</v>
      </c>
      <c r="AN483" s="407">
        <v>0</v>
      </c>
      <c r="AO483" s="408">
        <v>0</v>
      </c>
      <c r="AP483" s="407">
        <v>0</v>
      </c>
      <c r="AQ483" s="408">
        <v>0</v>
      </c>
      <c r="AR483" s="407">
        <v>0</v>
      </c>
      <c r="AT483" s="406">
        <v>0</v>
      </c>
      <c r="AU483" s="407">
        <v>0</v>
      </c>
      <c r="AV483" s="408">
        <v>0</v>
      </c>
      <c r="AW483" s="407">
        <v>0</v>
      </c>
      <c r="AX483" s="408">
        <v>0</v>
      </c>
      <c r="AY483" s="407">
        <v>0</v>
      </c>
      <c r="AZ483" s="408">
        <v>0</v>
      </c>
      <c r="BA483" s="407">
        <v>0</v>
      </c>
      <c r="BB483" s="408">
        <v>0</v>
      </c>
      <c r="BC483" s="407">
        <v>0</v>
      </c>
    </row>
    <row r="484" spans="1:55" x14ac:dyDescent="0.35">
      <c r="A484" s="385" t="str" cm="1">
        <f t="array" ref="A484">IFERROR(_xlfn.IFS(AND(F484="Renta Variable",O484=1),IFERROR(MATCH(B484,[1]RV_Det!C:C,0),"Rev"),AND(J484="Corporativa",O484=1,I484="EM"),IFERROR(MATCH(B484,[1]RF_Corps!B:B,0),"Rev"),AND(F484="Alternativos",O484=1),IFERROR(MATCH(B484,[1]Rep4!C:C,0),"Rev")),"")</f>
        <v/>
      </c>
      <c r="B484" s="394" t="s">
        <v>1804</v>
      </c>
      <c r="C484" s="409" t="s">
        <v>1805</v>
      </c>
      <c r="D484" s="395" t="s">
        <v>1803</v>
      </c>
      <c r="E484" s="396" t="str">
        <f>IF(B484="","",INDEX([1]CatGlob!$S:$S,IFERROR(MATCH(MID(B484,7,1),[1]CatGlob!$R:$R,0),MATCH(MID(B484,1,2),[1]CatGlob!$R:$R,0))))</f>
        <v>DOL</v>
      </c>
      <c r="F484" s="397" t="s">
        <v>442</v>
      </c>
      <c r="G484" s="398" t="s">
        <v>610</v>
      </c>
      <c r="H484" s="399" t="s">
        <v>229</v>
      </c>
      <c r="I484" s="399" t="s">
        <v>358</v>
      </c>
      <c r="J484" s="399" t="s">
        <v>611</v>
      </c>
      <c r="K484" s="396" t="s">
        <v>1752</v>
      </c>
      <c r="L484" s="400" t="str">
        <f>IF(ISERROR(MATCH(M484,M$10:M483,0)),M484,"")</f>
        <v/>
      </c>
      <c r="M484" s="401" t="str">
        <f>IF(B484="","",IF(ISERROR(MATCH(F484&amp;"_"&amp;G484&amp;"_"&amp;H484&amp;"_"&amp;I484&amp;"_"&amp;J484&amp;IF(K484="","","_"&amp;K484),[1]CatGlob!$B:$B,0)),F484&amp;"_"&amp;G484&amp;"_"&amp;H484&amp;"_"&amp;I484&amp;"_"&amp;J484&amp;IF(K484="","","_"&amp;K484),INDEX([1]CatGlob!$C:$C,MATCH(F484&amp;"_"&amp;G484&amp;"_"&amp;H484&amp;"_"&amp;I484&amp;"_"&amp;J484&amp;IF(K484="","","_"&amp;K484),[1]CatGlob!$B:$B,0))))</f>
        <v>HCD_INT_EM_CORP_IG</v>
      </c>
      <c r="N484" s="402" t="str">
        <f t="shared" si="17"/>
        <v/>
      </c>
      <c r="O484" s="402" t="str">
        <f t="shared" si="16"/>
        <v/>
      </c>
      <c r="P484" s="401" t="str">
        <f>IF(LEN(B484)&gt;8,INDEX([1]CatGlob!$X:$X,MATCH(M484,[1]CatGlob!$W:$W,0)),"")</f>
        <v>EMC</v>
      </c>
      <c r="Q484" s="403" t="str">
        <f>INDEX([1]CatGlob!P:P,MATCH(M484,[1]CatGlob!O:O,0))</f>
        <v>RFIC</v>
      </c>
      <c r="R484" s="403" t="s">
        <v>601</v>
      </c>
      <c r="S484" s="403" t="s">
        <v>601</v>
      </c>
      <c r="T484" s="403" t="str">
        <f>INDEX([1]CatGlob!$D:$D,MATCH($M484,[1]CatGlob!$C:$C,0))</f>
        <v>RFI</v>
      </c>
      <c r="U484" s="403" t="s">
        <v>1570</v>
      </c>
      <c r="V484" s="404" t="str">
        <f>INDEX([1]CatGlob!$F:$F,MATCH($M484,[1]CatGlob!$C:$C,0))</f>
        <v>RFI</v>
      </c>
      <c r="W484" s="405"/>
      <c r="X484" s="406">
        <v>0</v>
      </c>
      <c r="Y484" s="407">
        <v>0</v>
      </c>
      <c r="Z484" s="408">
        <v>0</v>
      </c>
      <c r="AA484" s="407">
        <v>0</v>
      </c>
      <c r="AB484" s="408">
        <v>0</v>
      </c>
      <c r="AC484" s="407">
        <v>0</v>
      </c>
      <c r="AD484" s="408">
        <v>0</v>
      </c>
      <c r="AE484" s="407">
        <v>0</v>
      </c>
      <c r="AF484" s="408">
        <v>0</v>
      </c>
      <c r="AG484" s="407">
        <v>0</v>
      </c>
      <c r="AI484" s="406">
        <v>0</v>
      </c>
      <c r="AJ484" s="407">
        <v>0</v>
      </c>
      <c r="AK484" s="408">
        <v>0</v>
      </c>
      <c r="AL484" s="407">
        <v>0</v>
      </c>
      <c r="AM484" s="408">
        <v>0</v>
      </c>
      <c r="AN484" s="407">
        <v>0</v>
      </c>
      <c r="AO484" s="408">
        <v>0</v>
      </c>
      <c r="AP484" s="407">
        <v>0</v>
      </c>
      <c r="AQ484" s="408">
        <v>0</v>
      </c>
      <c r="AR484" s="407">
        <v>0</v>
      </c>
      <c r="AT484" s="406">
        <v>0</v>
      </c>
      <c r="AU484" s="407">
        <v>0</v>
      </c>
      <c r="AV484" s="408">
        <v>0</v>
      </c>
      <c r="AW484" s="407">
        <v>0</v>
      </c>
      <c r="AX484" s="408">
        <v>0</v>
      </c>
      <c r="AY484" s="407">
        <v>0</v>
      </c>
      <c r="AZ484" s="408">
        <v>0</v>
      </c>
      <c r="BA484" s="407">
        <v>0</v>
      </c>
      <c r="BB484" s="408">
        <v>0</v>
      </c>
      <c r="BC484" s="407">
        <v>0</v>
      </c>
    </row>
    <row r="485" spans="1:55" x14ac:dyDescent="0.35">
      <c r="A485" s="385" t="str" cm="1">
        <f t="array" ref="A485">IFERROR(_xlfn.IFS(AND(F485="Renta Variable",O485=1),IFERROR(MATCH(B485,[1]RV_Det!C:C,0),"Rev"),AND(J485="Corporativa",O485=1,I485="EM"),IFERROR(MATCH(B485,[1]RF_Corps!B:B,0),"Rev"),AND(F485="Alternativos",O485=1),IFERROR(MATCH(B485,[1]Rep4!C:C,0),"Rev")),"")</f>
        <v/>
      </c>
      <c r="B485" s="394" t="s">
        <v>1806</v>
      </c>
      <c r="C485" s="409" t="s">
        <v>1807</v>
      </c>
      <c r="D485" s="395" t="s">
        <v>1803</v>
      </c>
      <c r="E485" s="396" t="str">
        <f>IF(B485="","",INDEX([1]CatGlob!$S:$S,IFERROR(MATCH(MID(B485,7,1),[1]CatGlob!$R:$R,0),MATCH(MID(B485,1,2),[1]CatGlob!$R:$R,0))))</f>
        <v>DOL</v>
      </c>
      <c r="F485" s="397" t="s">
        <v>442</v>
      </c>
      <c r="G485" s="398" t="s">
        <v>610</v>
      </c>
      <c r="H485" s="399" t="s">
        <v>229</v>
      </c>
      <c r="I485" s="399" t="s">
        <v>358</v>
      </c>
      <c r="J485" s="399" t="s">
        <v>611</v>
      </c>
      <c r="K485" s="396" t="s">
        <v>1752</v>
      </c>
      <c r="L485" s="400" t="str">
        <f>IF(ISERROR(MATCH(M485,M$10:M484,0)),M485,"")</f>
        <v/>
      </c>
      <c r="M485" s="401" t="str">
        <f>IF(B485="","",IF(ISERROR(MATCH(F485&amp;"_"&amp;G485&amp;"_"&amp;H485&amp;"_"&amp;I485&amp;"_"&amp;J485&amp;IF(K485="","","_"&amp;K485),[1]CatGlob!$B:$B,0)),F485&amp;"_"&amp;G485&amp;"_"&amp;H485&amp;"_"&amp;I485&amp;"_"&amp;J485&amp;IF(K485="","","_"&amp;K485),INDEX([1]CatGlob!$C:$C,MATCH(F485&amp;"_"&amp;G485&amp;"_"&amp;H485&amp;"_"&amp;I485&amp;"_"&amp;J485&amp;IF(K485="","","_"&amp;K485),[1]CatGlob!$B:$B,0))))</f>
        <v>HCD_INT_EM_CORP_IG</v>
      </c>
      <c r="N485" s="402" t="str">
        <f t="shared" si="17"/>
        <v/>
      </c>
      <c r="O485" s="402" t="str">
        <f t="shared" si="16"/>
        <v/>
      </c>
      <c r="P485" s="401" t="str">
        <f>IF(LEN(B485)&gt;8,INDEX([1]CatGlob!$X:$X,MATCH(M485,[1]CatGlob!$W:$W,0)),"")</f>
        <v>EMC</v>
      </c>
      <c r="Q485" s="403" t="str">
        <f>INDEX([1]CatGlob!P:P,MATCH(M485,[1]CatGlob!O:O,0))</f>
        <v>RFIC</v>
      </c>
      <c r="R485" s="403" t="s">
        <v>601</v>
      </c>
      <c r="S485" s="403" t="s">
        <v>601</v>
      </c>
      <c r="T485" s="403" t="str">
        <f>INDEX([1]CatGlob!$D:$D,MATCH($M485,[1]CatGlob!$C:$C,0))</f>
        <v>RFI</v>
      </c>
      <c r="U485" s="403" t="s">
        <v>1570</v>
      </c>
      <c r="V485" s="404" t="str">
        <f>INDEX([1]CatGlob!$F:$F,MATCH($M485,[1]CatGlob!$C:$C,0))</f>
        <v>RFI</v>
      </c>
      <c r="W485" s="405"/>
      <c r="X485" s="406">
        <v>0</v>
      </c>
      <c r="Y485" s="407">
        <v>0</v>
      </c>
      <c r="Z485" s="408">
        <v>0</v>
      </c>
      <c r="AA485" s="407">
        <v>0</v>
      </c>
      <c r="AB485" s="408">
        <v>0</v>
      </c>
      <c r="AC485" s="407">
        <v>0</v>
      </c>
      <c r="AD485" s="408">
        <v>0</v>
      </c>
      <c r="AE485" s="407">
        <v>0</v>
      </c>
      <c r="AF485" s="408">
        <v>0</v>
      </c>
      <c r="AG485" s="407">
        <v>0</v>
      </c>
      <c r="AI485" s="406">
        <v>0</v>
      </c>
      <c r="AJ485" s="407">
        <v>0</v>
      </c>
      <c r="AK485" s="408">
        <v>0</v>
      </c>
      <c r="AL485" s="407">
        <v>0</v>
      </c>
      <c r="AM485" s="408">
        <v>0</v>
      </c>
      <c r="AN485" s="407">
        <v>0</v>
      </c>
      <c r="AO485" s="408">
        <v>0</v>
      </c>
      <c r="AP485" s="407">
        <v>0</v>
      </c>
      <c r="AQ485" s="408">
        <v>0</v>
      </c>
      <c r="AR485" s="407">
        <v>0</v>
      </c>
      <c r="AT485" s="406">
        <v>0</v>
      </c>
      <c r="AU485" s="407">
        <v>0</v>
      </c>
      <c r="AV485" s="408">
        <v>0</v>
      </c>
      <c r="AW485" s="407">
        <v>0</v>
      </c>
      <c r="AX485" s="408">
        <v>0</v>
      </c>
      <c r="AY485" s="407">
        <v>0</v>
      </c>
      <c r="AZ485" s="408">
        <v>0</v>
      </c>
      <c r="BA485" s="407">
        <v>0</v>
      </c>
      <c r="BB485" s="408">
        <v>0</v>
      </c>
      <c r="BC485" s="407">
        <v>0</v>
      </c>
    </row>
    <row r="486" spans="1:55" x14ac:dyDescent="0.35">
      <c r="A486" s="385" t="str" cm="1">
        <f t="array" ref="A486">IFERROR(_xlfn.IFS(AND(F486="Renta Variable",O486=1),IFERROR(MATCH(B486,[1]RV_Det!C:C,0),"Rev"),AND(J486="Corporativa",O486=1,I486="EM"),IFERROR(MATCH(B486,[1]RF_Corps!B:B,0),"Rev"),AND(F486="Alternativos",O486=1),IFERROR(MATCH(B486,[1]Rep4!C:C,0),"Rev")),"")</f>
        <v/>
      </c>
      <c r="B486" s="394" t="s">
        <v>1808</v>
      </c>
      <c r="C486" s="409" t="s">
        <v>1809</v>
      </c>
      <c r="D486" s="395" t="s">
        <v>1803</v>
      </c>
      <c r="E486" s="396" t="str">
        <f>IF(B486="","",INDEX([1]CatGlob!$S:$S,IFERROR(MATCH(MID(B486,7,1),[1]CatGlob!$R:$R,0),MATCH(MID(B486,1,2),[1]CatGlob!$R:$R,0))))</f>
        <v>DOL</v>
      </c>
      <c r="F486" s="397" t="s">
        <v>442</v>
      </c>
      <c r="G486" s="398" t="s">
        <v>610</v>
      </c>
      <c r="H486" s="399" t="s">
        <v>229</v>
      </c>
      <c r="I486" s="399" t="s">
        <v>358</v>
      </c>
      <c r="J486" s="399" t="s">
        <v>611</v>
      </c>
      <c r="K486" s="396" t="s">
        <v>1752</v>
      </c>
      <c r="L486" s="400" t="str">
        <f>IF(ISERROR(MATCH(M486,M$10:M485,0)),M486,"")</f>
        <v/>
      </c>
      <c r="M486" s="401" t="str">
        <f>IF(B486="","",IF(ISERROR(MATCH(F486&amp;"_"&amp;G486&amp;"_"&amp;H486&amp;"_"&amp;I486&amp;"_"&amp;J486&amp;IF(K486="","","_"&amp;K486),[1]CatGlob!$B:$B,0)),F486&amp;"_"&amp;G486&amp;"_"&amp;H486&amp;"_"&amp;I486&amp;"_"&amp;J486&amp;IF(K486="","","_"&amp;K486),INDEX([1]CatGlob!$C:$C,MATCH(F486&amp;"_"&amp;G486&amp;"_"&amp;H486&amp;"_"&amp;I486&amp;"_"&amp;J486&amp;IF(K486="","","_"&amp;K486),[1]CatGlob!$B:$B,0))))</f>
        <v>HCD_INT_EM_CORP_IG</v>
      </c>
      <c r="N486" s="402" t="str">
        <f t="shared" si="17"/>
        <v/>
      </c>
      <c r="O486" s="402" t="str">
        <f t="shared" si="16"/>
        <v/>
      </c>
      <c r="P486" s="401" t="str">
        <f>IF(LEN(B486)&gt;8,INDEX([1]CatGlob!$X:$X,MATCH(M486,[1]CatGlob!$W:$W,0)),"")</f>
        <v>EMC</v>
      </c>
      <c r="Q486" s="403" t="str">
        <f>INDEX([1]CatGlob!P:P,MATCH(M486,[1]CatGlob!O:O,0))</f>
        <v>RFIC</v>
      </c>
      <c r="R486" s="403" t="s">
        <v>601</v>
      </c>
      <c r="S486" s="403" t="s">
        <v>601</v>
      </c>
      <c r="T486" s="403" t="str">
        <f>INDEX([1]CatGlob!$D:$D,MATCH($M486,[1]CatGlob!$C:$C,0))</f>
        <v>RFI</v>
      </c>
      <c r="U486" s="403" t="s">
        <v>1570</v>
      </c>
      <c r="V486" s="404" t="str">
        <f>INDEX([1]CatGlob!$F:$F,MATCH($M486,[1]CatGlob!$C:$C,0))</f>
        <v>RFI</v>
      </c>
      <c r="W486" s="405"/>
      <c r="X486" s="406">
        <v>0</v>
      </c>
      <c r="Y486" s="407">
        <v>0</v>
      </c>
      <c r="Z486" s="408">
        <v>0</v>
      </c>
      <c r="AA486" s="407">
        <v>0</v>
      </c>
      <c r="AB486" s="408">
        <v>0</v>
      </c>
      <c r="AC486" s="407">
        <v>0</v>
      </c>
      <c r="AD486" s="408">
        <v>0</v>
      </c>
      <c r="AE486" s="407">
        <v>0</v>
      </c>
      <c r="AF486" s="408">
        <v>0</v>
      </c>
      <c r="AG486" s="407">
        <v>0</v>
      </c>
      <c r="AI486" s="406">
        <v>0</v>
      </c>
      <c r="AJ486" s="407">
        <v>0</v>
      </c>
      <c r="AK486" s="408">
        <v>0</v>
      </c>
      <c r="AL486" s="407">
        <v>0</v>
      </c>
      <c r="AM486" s="408">
        <v>0</v>
      </c>
      <c r="AN486" s="407">
        <v>0</v>
      </c>
      <c r="AO486" s="408">
        <v>0</v>
      </c>
      <c r="AP486" s="407">
        <v>0</v>
      </c>
      <c r="AQ486" s="408">
        <v>0</v>
      </c>
      <c r="AR486" s="407">
        <v>0</v>
      </c>
      <c r="AT486" s="406">
        <v>0</v>
      </c>
      <c r="AU486" s="407">
        <v>0</v>
      </c>
      <c r="AV486" s="408">
        <v>0</v>
      </c>
      <c r="AW486" s="407">
        <v>0</v>
      </c>
      <c r="AX486" s="408">
        <v>0</v>
      </c>
      <c r="AY486" s="407">
        <v>0</v>
      </c>
      <c r="AZ486" s="408">
        <v>0</v>
      </c>
      <c r="BA486" s="407">
        <v>0</v>
      </c>
      <c r="BB486" s="408">
        <v>0</v>
      </c>
      <c r="BC486" s="407">
        <v>0</v>
      </c>
    </row>
    <row r="487" spans="1:55" x14ac:dyDescent="0.35">
      <c r="A487" s="385" t="str" cm="1">
        <f t="array" ref="A487">IFERROR(_xlfn.IFS(AND(F487="Renta Variable",O487=1),IFERROR(MATCH(B487,[1]RV_Det!C:C,0),"Rev"),AND(J487="Corporativa",O487=1,I487="EM"),IFERROR(MATCH(B487,[1]RF_Corps!B:B,0),"Rev"),AND(F487="Alternativos",O487=1),IFERROR(MATCH(B487,[1]Rep4!C:C,0),"Rev")),"")</f>
        <v/>
      </c>
      <c r="B487" s="394" t="s">
        <v>1810</v>
      </c>
      <c r="C487" s="409" t="s">
        <v>1811</v>
      </c>
      <c r="D487" s="395" t="s">
        <v>1812</v>
      </c>
      <c r="E487" s="396" t="str">
        <f>IF(B487="","",INDEX([1]CatGlob!$S:$S,IFERROR(MATCH(MID(B487,7,1),[1]CatGlob!$R:$R,0),MATCH(MID(B487,1,2),[1]CatGlob!$R:$R,0))))</f>
        <v>DOL</v>
      </c>
      <c r="F487" s="397" t="s">
        <v>442</v>
      </c>
      <c r="G487" s="398" t="s">
        <v>610</v>
      </c>
      <c r="H487" s="399" t="s">
        <v>229</v>
      </c>
      <c r="I487" s="399" t="s">
        <v>358</v>
      </c>
      <c r="J487" s="399" t="s">
        <v>611</v>
      </c>
      <c r="K487" s="396" t="s">
        <v>1752</v>
      </c>
      <c r="L487" s="400" t="str">
        <f>IF(ISERROR(MATCH(M487,M$10:M486,0)),M487,"")</f>
        <v/>
      </c>
      <c r="M487" s="401" t="str">
        <f>IF(B487="","",IF(ISERROR(MATCH(F487&amp;"_"&amp;G487&amp;"_"&amp;H487&amp;"_"&amp;I487&amp;"_"&amp;J487&amp;IF(K487="","","_"&amp;K487),[1]CatGlob!$B:$B,0)),F487&amp;"_"&amp;G487&amp;"_"&amp;H487&amp;"_"&amp;I487&amp;"_"&amp;J487&amp;IF(K487="","","_"&amp;K487),INDEX([1]CatGlob!$C:$C,MATCH(F487&amp;"_"&amp;G487&amp;"_"&amp;H487&amp;"_"&amp;I487&amp;"_"&amp;J487&amp;IF(K487="","","_"&amp;K487),[1]CatGlob!$B:$B,0))))</f>
        <v>HCD_INT_EM_CORP_IG</v>
      </c>
      <c r="N487" s="402" t="str">
        <f t="shared" si="17"/>
        <v/>
      </c>
      <c r="O487" s="402" t="str">
        <f t="shared" si="16"/>
        <v/>
      </c>
      <c r="P487" s="401" t="str">
        <f>IF(LEN(B487)&gt;8,INDEX([1]CatGlob!$X:$X,MATCH(M487,[1]CatGlob!$W:$W,0)),"")</f>
        <v>EMC</v>
      </c>
      <c r="Q487" s="403" t="str">
        <f>INDEX([1]CatGlob!P:P,MATCH(M487,[1]CatGlob!O:O,0))</f>
        <v>RFIC</v>
      </c>
      <c r="R487" s="403" t="s">
        <v>601</v>
      </c>
      <c r="S487" s="403" t="s">
        <v>601</v>
      </c>
      <c r="T487" s="403" t="str">
        <f>INDEX([1]CatGlob!$D:$D,MATCH($M487,[1]CatGlob!$C:$C,0))</f>
        <v>RFI</v>
      </c>
      <c r="U487" s="403" t="s">
        <v>1570</v>
      </c>
      <c r="V487" s="404" t="str">
        <f>INDEX([1]CatGlob!$F:$F,MATCH($M487,[1]CatGlob!$C:$C,0))</f>
        <v>RFI</v>
      </c>
      <c r="W487" s="405"/>
      <c r="X487" s="406">
        <v>0</v>
      </c>
      <c r="Y487" s="407">
        <v>0</v>
      </c>
      <c r="Z487" s="408">
        <v>0</v>
      </c>
      <c r="AA487" s="407">
        <v>0</v>
      </c>
      <c r="AB487" s="408">
        <v>0</v>
      </c>
      <c r="AC487" s="407">
        <v>0</v>
      </c>
      <c r="AD487" s="408">
        <v>0</v>
      </c>
      <c r="AE487" s="407">
        <v>0</v>
      </c>
      <c r="AF487" s="408">
        <v>0</v>
      </c>
      <c r="AG487" s="407">
        <v>0</v>
      </c>
      <c r="AI487" s="406">
        <v>0</v>
      </c>
      <c r="AJ487" s="407">
        <v>0</v>
      </c>
      <c r="AK487" s="408">
        <v>0</v>
      </c>
      <c r="AL487" s="407">
        <v>0</v>
      </c>
      <c r="AM487" s="408">
        <v>0</v>
      </c>
      <c r="AN487" s="407">
        <v>0</v>
      </c>
      <c r="AO487" s="408">
        <v>0</v>
      </c>
      <c r="AP487" s="407">
        <v>0</v>
      </c>
      <c r="AQ487" s="408">
        <v>0</v>
      </c>
      <c r="AR487" s="407">
        <v>0</v>
      </c>
      <c r="AT487" s="406">
        <v>0</v>
      </c>
      <c r="AU487" s="407">
        <v>0</v>
      </c>
      <c r="AV487" s="408">
        <v>0</v>
      </c>
      <c r="AW487" s="407">
        <v>0</v>
      </c>
      <c r="AX487" s="408">
        <v>0</v>
      </c>
      <c r="AY487" s="407">
        <v>0</v>
      </c>
      <c r="AZ487" s="408">
        <v>0</v>
      </c>
      <c r="BA487" s="407">
        <v>0</v>
      </c>
      <c r="BB487" s="408">
        <v>0</v>
      </c>
      <c r="BC487" s="407">
        <v>0</v>
      </c>
    </row>
    <row r="488" spans="1:55" x14ac:dyDescent="0.35">
      <c r="A488" s="385" t="str" cm="1">
        <f t="array" ref="A488">IFERROR(_xlfn.IFS(AND(F488="Renta Variable",O488=1),IFERROR(MATCH(B488,[1]RV_Det!C:C,0),"Rev"),AND(J488="Corporativa",O488=1,I488="EM"),IFERROR(MATCH(B488,[1]RF_Corps!B:B,0),"Rev"),AND(F488="Alternativos",O488=1),IFERROR(MATCH(B488,[1]Rep4!C:C,0),"Rev")),"")</f>
        <v/>
      </c>
      <c r="B488" s="394" t="s">
        <v>1813</v>
      </c>
      <c r="C488" s="409" t="s">
        <v>1814</v>
      </c>
      <c r="D488" s="395" t="s">
        <v>1815</v>
      </c>
      <c r="E488" s="396" t="str">
        <f>IF(B488="","",INDEX([1]CatGlob!$S:$S,IFERROR(MATCH(MID(B488,7,1),[1]CatGlob!$R:$R,0),MATCH(MID(B488,1,2),[1]CatGlob!$R:$R,0))))</f>
        <v>DOL</v>
      </c>
      <c r="F488" s="397" t="s">
        <v>442</v>
      </c>
      <c r="G488" s="398" t="s">
        <v>610</v>
      </c>
      <c r="H488" s="399" t="s">
        <v>229</v>
      </c>
      <c r="I488" s="399" t="s">
        <v>358</v>
      </c>
      <c r="J488" s="399" t="s">
        <v>611</v>
      </c>
      <c r="K488" s="396" t="s">
        <v>1752</v>
      </c>
      <c r="L488" s="400" t="str">
        <f>IF(ISERROR(MATCH(M488,M$10:M487,0)),M488,"")</f>
        <v/>
      </c>
      <c r="M488" s="401" t="str">
        <f>IF(B488="","",IF(ISERROR(MATCH(F488&amp;"_"&amp;G488&amp;"_"&amp;H488&amp;"_"&amp;I488&amp;"_"&amp;J488&amp;IF(K488="","","_"&amp;K488),[1]CatGlob!$B:$B,0)),F488&amp;"_"&amp;G488&amp;"_"&amp;H488&amp;"_"&amp;I488&amp;"_"&amp;J488&amp;IF(K488="","","_"&amp;K488),INDEX([1]CatGlob!$C:$C,MATCH(F488&amp;"_"&amp;G488&amp;"_"&amp;H488&amp;"_"&amp;I488&amp;"_"&amp;J488&amp;IF(K488="","","_"&amp;K488),[1]CatGlob!$B:$B,0))))</f>
        <v>HCD_INT_EM_CORP_IG</v>
      </c>
      <c r="N488" s="402" t="str">
        <f t="shared" si="17"/>
        <v/>
      </c>
      <c r="O488" s="402" t="str">
        <f t="shared" si="16"/>
        <v/>
      </c>
      <c r="P488" s="401" t="str">
        <f>IF(LEN(B488)&gt;8,INDEX([1]CatGlob!$X:$X,MATCH(M488,[1]CatGlob!$W:$W,0)),"")</f>
        <v>EMC</v>
      </c>
      <c r="Q488" s="403" t="str">
        <f>INDEX([1]CatGlob!P:P,MATCH(M488,[1]CatGlob!O:O,0))</f>
        <v>RFIC</v>
      </c>
      <c r="R488" s="403" t="s">
        <v>601</v>
      </c>
      <c r="S488" s="403" t="s">
        <v>601</v>
      </c>
      <c r="T488" s="403" t="str">
        <f>INDEX([1]CatGlob!$D:$D,MATCH($M488,[1]CatGlob!$C:$C,0))</f>
        <v>RFI</v>
      </c>
      <c r="U488" s="403" t="s">
        <v>1570</v>
      </c>
      <c r="V488" s="404" t="str">
        <f>INDEX([1]CatGlob!$F:$F,MATCH($M488,[1]CatGlob!$C:$C,0))</f>
        <v>RFI</v>
      </c>
      <c r="W488" s="405"/>
      <c r="X488" s="406">
        <v>0</v>
      </c>
      <c r="Y488" s="407">
        <v>0</v>
      </c>
      <c r="Z488" s="408">
        <v>0</v>
      </c>
      <c r="AA488" s="407">
        <v>0</v>
      </c>
      <c r="AB488" s="408">
        <v>0</v>
      </c>
      <c r="AC488" s="407">
        <v>0</v>
      </c>
      <c r="AD488" s="408">
        <v>0</v>
      </c>
      <c r="AE488" s="407">
        <v>0</v>
      </c>
      <c r="AF488" s="408">
        <v>0</v>
      </c>
      <c r="AG488" s="407">
        <v>0</v>
      </c>
      <c r="AI488" s="406">
        <v>0</v>
      </c>
      <c r="AJ488" s="407">
        <v>0</v>
      </c>
      <c r="AK488" s="408">
        <v>0</v>
      </c>
      <c r="AL488" s="407">
        <v>0</v>
      </c>
      <c r="AM488" s="408">
        <v>0</v>
      </c>
      <c r="AN488" s="407">
        <v>0</v>
      </c>
      <c r="AO488" s="408">
        <v>0</v>
      </c>
      <c r="AP488" s="407">
        <v>0</v>
      </c>
      <c r="AQ488" s="408">
        <v>0</v>
      </c>
      <c r="AR488" s="407">
        <v>0</v>
      </c>
      <c r="AT488" s="406">
        <v>0</v>
      </c>
      <c r="AU488" s="407">
        <v>0</v>
      </c>
      <c r="AV488" s="408">
        <v>0</v>
      </c>
      <c r="AW488" s="407">
        <v>0</v>
      </c>
      <c r="AX488" s="408">
        <v>0</v>
      </c>
      <c r="AY488" s="407">
        <v>0</v>
      </c>
      <c r="AZ488" s="408">
        <v>0</v>
      </c>
      <c r="BA488" s="407">
        <v>0</v>
      </c>
      <c r="BB488" s="408">
        <v>0</v>
      </c>
      <c r="BC488" s="407">
        <v>0</v>
      </c>
    </row>
    <row r="489" spans="1:55" x14ac:dyDescent="0.35">
      <c r="A489" s="385" cm="1">
        <f t="array" ref="A489">IFERROR(_xlfn.IFS(AND(F489="Renta Variable",O489=1),IFERROR(MATCH(B489,[1]RV_Det!C:C,0),"Rev"),AND(J489="Corporativa",O489=1,I489="EM"),IFERROR(MATCH(B489,[1]RF_Corps!B:B,0),"Rev"),AND(F489="Alternativos",O489=1),IFERROR(MATCH(B489,[1]Rep4!C:C,0),"Rev")),"")</f>
        <v>161</v>
      </c>
      <c r="B489" s="394" t="s">
        <v>1816</v>
      </c>
      <c r="C489" s="409" t="s">
        <v>1817</v>
      </c>
      <c r="D489" s="395" t="s">
        <v>1815</v>
      </c>
      <c r="E489" s="396" t="str">
        <f>IF(B489="","",INDEX([1]CatGlob!$S:$S,IFERROR(MATCH(MID(B489,7,1),[1]CatGlob!$R:$R,0),MATCH(MID(B489,1,2),[1]CatGlob!$R:$R,0))))</f>
        <v>DOL</v>
      </c>
      <c r="F489" s="397" t="s">
        <v>442</v>
      </c>
      <c r="G489" s="398" t="s">
        <v>610</v>
      </c>
      <c r="H489" s="399" t="s">
        <v>229</v>
      </c>
      <c r="I489" s="399" t="s">
        <v>358</v>
      </c>
      <c r="J489" s="399" t="s">
        <v>611</v>
      </c>
      <c r="K489" s="396" t="s">
        <v>1752</v>
      </c>
      <c r="L489" s="400" t="str">
        <f>IF(ISERROR(MATCH(M489,M$10:M488,0)),M489,"")</f>
        <v/>
      </c>
      <c r="M489" s="401" t="str">
        <f>IF(B489="","",IF(ISERROR(MATCH(F489&amp;"_"&amp;G489&amp;"_"&amp;H489&amp;"_"&amp;I489&amp;"_"&amp;J489&amp;IF(K489="","","_"&amp;K489),[1]CatGlob!$B:$B,0)),F489&amp;"_"&amp;G489&amp;"_"&amp;H489&amp;"_"&amp;I489&amp;"_"&amp;J489&amp;IF(K489="","","_"&amp;K489),INDEX([1]CatGlob!$C:$C,MATCH(F489&amp;"_"&amp;G489&amp;"_"&amp;H489&amp;"_"&amp;I489&amp;"_"&amp;J489&amp;IF(K489="","","_"&amp;K489),[1]CatGlob!$B:$B,0))))</f>
        <v>HCD_INT_EM_CORP_IG</v>
      </c>
      <c r="N489" s="402" t="str">
        <f t="shared" si="17"/>
        <v>rev</v>
      </c>
      <c r="O489" s="402">
        <f t="shared" si="16"/>
        <v>1</v>
      </c>
      <c r="P489" s="401" t="str">
        <f>IF(LEN(B489)&gt;8,INDEX([1]CatGlob!$X:$X,MATCH(M489,[1]CatGlob!$W:$W,0)),"")</f>
        <v>EMC</v>
      </c>
      <c r="Q489" s="403" t="str">
        <f>INDEX([1]CatGlob!P:P,MATCH(M489,[1]CatGlob!O:O,0))</f>
        <v>RFIC</v>
      </c>
      <c r="R489" s="403" t="s">
        <v>601</v>
      </c>
      <c r="S489" s="403" t="s">
        <v>601</v>
      </c>
      <c r="T489" s="403" t="str">
        <f>INDEX([1]CatGlob!$D:$D,MATCH($M489,[1]CatGlob!$C:$C,0))</f>
        <v>RFI</v>
      </c>
      <c r="U489" s="403" t="s">
        <v>1570</v>
      </c>
      <c r="V489" s="404" t="str">
        <f>INDEX([1]CatGlob!$F:$F,MATCH($M489,[1]CatGlob!$C:$C,0))</f>
        <v>RFI</v>
      </c>
      <c r="W489" s="405"/>
      <c r="X489" s="406">
        <v>0</v>
      </c>
      <c r="Y489" s="407">
        <v>0</v>
      </c>
      <c r="Z489" s="408">
        <v>0</v>
      </c>
      <c r="AA489" s="407">
        <v>0</v>
      </c>
      <c r="AB489" s="408">
        <v>0</v>
      </c>
      <c r="AC489" s="407">
        <v>0</v>
      </c>
      <c r="AD489" s="408">
        <v>0</v>
      </c>
      <c r="AE489" s="407">
        <v>0</v>
      </c>
      <c r="AF489" s="408">
        <v>0</v>
      </c>
      <c r="AG489" s="407">
        <v>0</v>
      </c>
      <c r="AI489" s="406">
        <v>0</v>
      </c>
      <c r="AJ489" s="407">
        <v>0</v>
      </c>
      <c r="AK489" s="408">
        <v>0</v>
      </c>
      <c r="AL489" s="407">
        <v>0</v>
      </c>
      <c r="AM489" s="408">
        <v>-2.8810889868252899E-8</v>
      </c>
      <c r="AN489" s="407">
        <v>-1.61969326839539E-6</v>
      </c>
      <c r="AO489" s="408">
        <v>0</v>
      </c>
      <c r="AP489" s="407">
        <v>0</v>
      </c>
      <c r="AQ489" s="408">
        <v>-1.28040400090335E-8</v>
      </c>
      <c r="AR489" s="407">
        <v>-7.1981870416814203E-7</v>
      </c>
      <c r="AT489" s="406">
        <v>0</v>
      </c>
      <c r="AU489" s="407">
        <v>0</v>
      </c>
      <c r="AV489" s="408">
        <v>0</v>
      </c>
      <c r="AW489" s="407">
        <v>0</v>
      </c>
      <c r="AX489" s="408">
        <v>0</v>
      </c>
      <c r="AY489" s="407">
        <v>0</v>
      </c>
      <c r="AZ489" s="408">
        <v>0</v>
      </c>
      <c r="BA489" s="407">
        <v>0</v>
      </c>
      <c r="BB489" s="408">
        <v>0</v>
      </c>
      <c r="BC489" s="407">
        <v>0</v>
      </c>
    </row>
    <row r="490" spans="1:55" x14ac:dyDescent="0.35">
      <c r="A490" s="385" t="str" cm="1">
        <f t="array" ref="A490">IFERROR(_xlfn.IFS(AND(F490="Renta Variable",O490=1),IFERROR(MATCH(B490,[1]RV_Det!C:C,0),"Rev"),AND(J490="Corporativa",O490=1,I490="EM"),IFERROR(MATCH(B490,[1]RF_Corps!B:B,0),"Rev"),AND(F490="Alternativos",O490=1),IFERROR(MATCH(B490,[1]Rep4!C:C,0),"Rev")),"")</f>
        <v/>
      </c>
      <c r="B490" s="394" t="s">
        <v>1818</v>
      </c>
      <c r="C490" s="409" t="s">
        <v>1819</v>
      </c>
      <c r="D490" s="395" t="s">
        <v>1789</v>
      </c>
      <c r="E490" s="396" t="str">
        <f>IF(B490="","",INDEX([1]CatGlob!$S:$S,IFERROR(MATCH(MID(B490,7,1),[1]CatGlob!$R:$R,0),MATCH(MID(B490,1,2),[1]CatGlob!$R:$R,0))))</f>
        <v>DOL</v>
      </c>
      <c r="F490" s="397" t="s">
        <v>442</v>
      </c>
      <c r="G490" s="398" t="s">
        <v>610</v>
      </c>
      <c r="H490" s="399" t="s">
        <v>229</v>
      </c>
      <c r="I490" s="399" t="s">
        <v>358</v>
      </c>
      <c r="J490" s="399" t="s">
        <v>611</v>
      </c>
      <c r="K490" s="396" t="s">
        <v>1752</v>
      </c>
      <c r="L490" s="400" t="str">
        <f>IF(ISERROR(MATCH(M490,M$10:M489,0)),M490,"")</f>
        <v/>
      </c>
      <c r="M490" s="401" t="str">
        <f>IF(B490="","",IF(ISERROR(MATCH(F490&amp;"_"&amp;G490&amp;"_"&amp;H490&amp;"_"&amp;I490&amp;"_"&amp;J490&amp;IF(K490="","","_"&amp;K490),[1]CatGlob!$B:$B,0)),F490&amp;"_"&amp;G490&amp;"_"&amp;H490&amp;"_"&amp;I490&amp;"_"&amp;J490&amp;IF(K490="","","_"&amp;K490),INDEX([1]CatGlob!$C:$C,MATCH(F490&amp;"_"&amp;G490&amp;"_"&amp;H490&amp;"_"&amp;I490&amp;"_"&amp;J490&amp;IF(K490="","","_"&amp;K490),[1]CatGlob!$B:$B,0))))</f>
        <v>HCD_INT_EM_CORP_IG</v>
      </c>
      <c r="N490" s="402" t="str">
        <f t="shared" si="17"/>
        <v/>
      </c>
      <c r="O490" s="402" t="str">
        <f t="shared" si="16"/>
        <v/>
      </c>
      <c r="P490" s="401" t="str">
        <f>IF(LEN(B490)&gt;8,INDEX([1]CatGlob!$X:$X,MATCH(M490,[1]CatGlob!$W:$W,0)),"")</f>
        <v>EMC</v>
      </c>
      <c r="Q490" s="403" t="str">
        <f>INDEX([1]CatGlob!P:P,MATCH(M490,[1]CatGlob!O:O,0))</f>
        <v>RFIC</v>
      </c>
      <c r="R490" s="403" t="s">
        <v>601</v>
      </c>
      <c r="S490" s="403" t="s">
        <v>601</v>
      </c>
      <c r="T490" s="403" t="str">
        <f>INDEX([1]CatGlob!$D:$D,MATCH($M490,[1]CatGlob!$C:$C,0))</f>
        <v>RFI</v>
      </c>
      <c r="U490" s="403" t="s">
        <v>1570</v>
      </c>
      <c r="V490" s="404" t="str">
        <f>INDEX([1]CatGlob!$F:$F,MATCH($M490,[1]CatGlob!$C:$C,0))</f>
        <v>RFI</v>
      </c>
      <c r="W490" s="405"/>
      <c r="X490" s="406">
        <v>0</v>
      </c>
      <c r="Y490" s="407">
        <v>0</v>
      </c>
      <c r="Z490" s="408">
        <v>0</v>
      </c>
      <c r="AA490" s="407">
        <v>0</v>
      </c>
      <c r="AB490" s="408">
        <v>0</v>
      </c>
      <c r="AC490" s="407">
        <v>0</v>
      </c>
      <c r="AD490" s="408">
        <v>0</v>
      </c>
      <c r="AE490" s="407">
        <v>0</v>
      </c>
      <c r="AF490" s="408">
        <v>0</v>
      </c>
      <c r="AG490" s="407">
        <v>0</v>
      </c>
      <c r="AI490" s="406">
        <v>0</v>
      </c>
      <c r="AJ490" s="407">
        <v>0</v>
      </c>
      <c r="AK490" s="408">
        <v>0</v>
      </c>
      <c r="AL490" s="407">
        <v>0</v>
      </c>
      <c r="AM490" s="408">
        <v>0</v>
      </c>
      <c r="AN490" s="407">
        <v>0</v>
      </c>
      <c r="AO490" s="408">
        <v>0</v>
      </c>
      <c r="AP490" s="407">
        <v>0</v>
      </c>
      <c r="AQ490" s="408">
        <v>0</v>
      </c>
      <c r="AR490" s="407">
        <v>0</v>
      </c>
      <c r="AT490" s="406">
        <v>0</v>
      </c>
      <c r="AU490" s="407">
        <v>0</v>
      </c>
      <c r="AV490" s="408">
        <v>0</v>
      </c>
      <c r="AW490" s="407">
        <v>0</v>
      </c>
      <c r="AX490" s="408">
        <v>0</v>
      </c>
      <c r="AY490" s="407">
        <v>0</v>
      </c>
      <c r="AZ490" s="408">
        <v>0</v>
      </c>
      <c r="BA490" s="407">
        <v>0</v>
      </c>
      <c r="BB490" s="408">
        <v>0</v>
      </c>
      <c r="BC490" s="407">
        <v>0</v>
      </c>
    </row>
    <row r="491" spans="1:55" x14ac:dyDescent="0.35">
      <c r="A491" s="385" t="str" cm="1">
        <f t="array" ref="A491">IFERROR(_xlfn.IFS(AND(F491="Renta Variable",O491=1),IFERROR(MATCH(B491,[1]RV_Det!C:C,0),"Rev"),AND(J491="Corporativa",O491=1,I491="EM"),IFERROR(MATCH(B491,[1]RF_Corps!B:B,0),"Rev"),AND(F491="Alternativos",O491=1),IFERROR(MATCH(B491,[1]Rep4!C:C,0),"Rev")),"")</f>
        <v/>
      </c>
      <c r="B491" s="394" t="s">
        <v>1820</v>
      </c>
      <c r="C491" s="409" t="s">
        <v>1821</v>
      </c>
      <c r="D491" s="395" t="s">
        <v>1789</v>
      </c>
      <c r="E491" s="396" t="str">
        <f>IF(B491="","",INDEX([1]CatGlob!$S:$S,IFERROR(MATCH(MID(B491,7,1),[1]CatGlob!$R:$R,0),MATCH(MID(B491,1,2),[1]CatGlob!$R:$R,0))))</f>
        <v>DOL</v>
      </c>
      <c r="F491" s="397" t="s">
        <v>442</v>
      </c>
      <c r="G491" s="398" t="s">
        <v>610</v>
      </c>
      <c r="H491" s="399" t="s">
        <v>229</v>
      </c>
      <c r="I491" s="399" t="s">
        <v>358</v>
      </c>
      <c r="J491" s="399" t="s">
        <v>611</v>
      </c>
      <c r="K491" s="396" t="s">
        <v>1752</v>
      </c>
      <c r="L491" s="400" t="str">
        <f>IF(ISERROR(MATCH(M491,M$10:M490,0)),M491,"")</f>
        <v/>
      </c>
      <c r="M491" s="401" t="str">
        <f>IF(B491="","",IF(ISERROR(MATCH(F491&amp;"_"&amp;G491&amp;"_"&amp;H491&amp;"_"&amp;I491&amp;"_"&amp;J491&amp;IF(K491="","","_"&amp;K491),[1]CatGlob!$B:$B,0)),F491&amp;"_"&amp;G491&amp;"_"&amp;H491&amp;"_"&amp;I491&amp;"_"&amp;J491&amp;IF(K491="","","_"&amp;K491),INDEX([1]CatGlob!$C:$C,MATCH(F491&amp;"_"&amp;G491&amp;"_"&amp;H491&amp;"_"&amp;I491&amp;"_"&amp;J491&amp;IF(K491="","","_"&amp;K491),[1]CatGlob!$B:$B,0))))</f>
        <v>HCD_INT_EM_CORP_IG</v>
      </c>
      <c r="N491" s="402" t="str">
        <f t="shared" si="17"/>
        <v/>
      </c>
      <c r="O491" s="402" t="str">
        <f t="shared" si="16"/>
        <v/>
      </c>
      <c r="P491" s="401" t="str">
        <f>IF(LEN(B491)&gt;8,INDEX([1]CatGlob!$X:$X,MATCH(M491,[1]CatGlob!$W:$W,0)),"")</f>
        <v>EMC</v>
      </c>
      <c r="Q491" s="403" t="str">
        <f>INDEX([1]CatGlob!P:P,MATCH(M491,[1]CatGlob!O:O,0))</f>
        <v>RFIC</v>
      </c>
      <c r="R491" s="403" t="s">
        <v>601</v>
      </c>
      <c r="S491" s="403" t="s">
        <v>601</v>
      </c>
      <c r="T491" s="403" t="str">
        <f>INDEX([1]CatGlob!$D:$D,MATCH($M491,[1]CatGlob!$C:$C,0))</f>
        <v>RFI</v>
      </c>
      <c r="U491" s="403" t="s">
        <v>1570</v>
      </c>
      <c r="V491" s="404" t="str">
        <f>INDEX([1]CatGlob!$F:$F,MATCH($M491,[1]CatGlob!$C:$C,0))</f>
        <v>RFI</v>
      </c>
      <c r="W491" s="405"/>
      <c r="X491" s="406">
        <v>0</v>
      </c>
      <c r="Y491" s="407">
        <v>0</v>
      </c>
      <c r="Z491" s="408">
        <v>0</v>
      </c>
      <c r="AA491" s="407">
        <v>0</v>
      </c>
      <c r="AB491" s="408">
        <v>0</v>
      </c>
      <c r="AC491" s="407">
        <v>0</v>
      </c>
      <c r="AD491" s="408">
        <v>0</v>
      </c>
      <c r="AE491" s="407">
        <v>0</v>
      </c>
      <c r="AF491" s="408">
        <v>0</v>
      </c>
      <c r="AG491" s="407">
        <v>0</v>
      </c>
      <c r="AI491" s="406">
        <v>0</v>
      </c>
      <c r="AJ491" s="407">
        <v>0</v>
      </c>
      <c r="AK491" s="408">
        <v>0</v>
      </c>
      <c r="AL491" s="407">
        <v>0</v>
      </c>
      <c r="AM491" s="408">
        <v>0</v>
      </c>
      <c r="AN491" s="407">
        <v>0</v>
      </c>
      <c r="AO491" s="408">
        <v>0</v>
      </c>
      <c r="AP491" s="407">
        <v>0</v>
      </c>
      <c r="AQ491" s="408">
        <v>0</v>
      </c>
      <c r="AR491" s="407">
        <v>0</v>
      </c>
      <c r="AT491" s="406">
        <v>0</v>
      </c>
      <c r="AU491" s="407">
        <v>0</v>
      </c>
      <c r="AV491" s="408">
        <v>0</v>
      </c>
      <c r="AW491" s="407">
        <v>0</v>
      </c>
      <c r="AX491" s="408">
        <v>0</v>
      </c>
      <c r="AY491" s="407">
        <v>0</v>
      </c>
      <c r="AZ491" s="408">
        <v>0</v>
      </c>
      <c r="BA491" s="407">
        <v>0</v>
      </c>
      <c r="BB491" s="408">
        <v>0</v>
      </c>
      <c r="BC491" s="407">
        <v>0</v>
      </c>
    </row>
    <row r="492" spans="1:55" x14ac:dyDescent="0.35">
      <c r="A492" s="385" t="str" cm="1">
        <f t="array" ref="A492">IFERROR(_xlfn.IFS(AND(F492="Renta Variable",O492=1),IFERROR(MATCH(B492,[1]RV_Det!C:C,0),"Rev"),AND(J492="Corporativa",O492=1,I492="EM"),IFERROR(MATCH(B492,[1]RF_Corps!B:B,0),"Rev"),AND(F492="Alternativos",O492=1),IFERROR(MATCH(B492,[1]Rep4!C:C,0),"Rev")),"")</f>
        <v/>
      </c>
      <c r="B492" s="394" t="s">
        <v>1822</v>
      </c>
      <c r="C492" s="409" t="s">
        <v>1823</v>
      </c>
      <c r="D492" s="395" t="s">
        <v>1789</v>
      </c>
      <c r="E492" s="396" t="str">
        <f>IF(B492="","",INDEX([1]CatGlob!$S:$S,IFERROR(MATCH(MID(B492,7,1),[1]CatGlob!$R:$R,0),MATCH(MID(B492,1,2),[1]CatGlob!$R:$R,0))))</f>
        <v>DOL</v>
      </c>
      <c r="F492" s="397" t="s">
        <v>442</v>
      </c>
      <c r="G492" s="398" t="s">
        <v>610</v>
      </c>
      <c r="H492" s="399" t="s">
        <v>229</v>
      </c>
      <c r="I492" s="399" t="s">
        <v>358</v>
      </c>
      <c r="J492" s="399" t="s">
        <v>611</v>
      </c>
      <c r="K492" s="396" t="s">
        <v>1752</v>
      </c>
      <c r="L492" s="400" t="str">
        <f>IF(ISERROR(MATCH(M492,M$10:M491,0)),M492,"")</f>
        <v/>
      </c>
      <c r="M492" s="401" t="str">
        <f>IF(B492="","",IF(ISERROR(MATCH(F492&amp;"_"&amp;G492&amp;"_"&amp;H492&amp;"_"&amp;I492&amp;"_"&amp;J492&amp;IF(K492="","","_"&amp;K492),[1]CatGlob!$B:$B,0)),F492&amp;"_"&amp;G492&amp;"_"&amp;H492&amp;"_"&amp;I492&amp;"_"&amp;J492&amp;IF(K492="","","_"&amp;K492),INDEX([1]CatGlob!$C:$C,MATCH(F492&amp;"_"&amp;G492&amp;"_"&amp;H492&amp;"_"&amp;I492&amp;"_"&amp;J492&amp;IF(K492="","","_"&amp;K492),[1]CatGlob!$B:$B,0))))</f>
        <v>HCD_INT_EM_CORP_IG</v>
      </c>
      <c r="N492" s="402" t="str">
        <f t="shared" si="17"/>
        <v/>
      </c>
      <c r="O492" s="402" t="str">
        <f t="shared" si="16"/>
        <v/>
      </c>
      <c r="P492" s="401" t="str">
        <f>IF(LEN(B492)&gt;8,INDEX([1]CatGlob!$X:$X,MATCH(M492,[1]CatGlob!$W:$W,0)),"")</f>
        <v>EMC</v>
      </c>
      <c r="Q492" s="403" t="str">
        <f>INDEX([1]CatGlob!P:P,MATCH(M492,[1]CatGlob!O:O,0))</f>
        <v>RFIC</v>
      </c>
      <c r="R492" s="403"/>
      <c r="S492" s="403"/>
      <c r="T492" s="403" t="str">
        <f>INDEX([1]CatGlob!$D:$D,MATCH($M492,[1]CatGlob!$C:$C,0))</f>
        <v>RFI</v>
      </c>
      <c r="U492" s="403" t="s">
        <v>1570</v>
      </c>
      <c r="V492" s="404" t="str">
        <f>INDEX([1]CatGlob!$F:$F,MATCH($M492,[1]CatGlob!$C:$C,0))</f>
        <v>RFI</v>
      </c>
      <c r="W492" s="405"/>
      <c r="X492" s="406">
        <v>0</v>
      </c>
      <c r="Y492" s="407">
        <v>0</v>
      </c>
      <c r="Z492" s="408">
        <v>0</v>
      </c>
      <c r="AA492" s="407">
        <v>0</v>
      </c>
      <c r="AB492" s="408">
        <v>0</v>
      </c>
      <c r="AC492" s="407">
        <v>0</v>
      </c>
      <c r="AD492" s="408">
        <v>0</v>
      </c>
      <c r="AE492" s="407">
        <v>0</v>
      </c>
      <c r="AF492" s="408">
        <v>0</v>
      </c>
      <c r="AG492" s="407">
        <v>0</v>
      </c>
      <c r="AI492" s="406">
        <v>0</v>
      </c>
      <c r="AJ492" s="407">
        <v>0</v>
      </c>
      <c r="AK492" s="408">
        <v>0</v>
      </c>
      <c r="AL492" s="407">
        <v>0</v>
      </c>
      <c r="AM492" s="408">
        <v>0</v>
      </c>
      <c r="AN492" s="407">
        <v>0</v>
      </c>
      <c r="AO492" s="408">
        <v>0</v>
      </c>
      <c r="AP492" s="407">
        <v>0</v>
      </c>
      <c r="AQ492" s="408">
        <v>0</v>
      </c>
      <c r="AR492" s="407">
        <v>0</v>
      </c>
      <c r="AT492" s="406">
        <v>0</v>
      </c>
      <c r="AU492" s="407">
        <v>0</v>
      </c>
      <c r="AV492" s="408">
        <v>0</v>
      </c>
      <c r="AW492" s="407">
        <v>0</v>
      </c>
      <c r="AX492" s="408">
        <v>0</v>
      </c>
      <c r="AY492" s="407">
        <v>0</v>
      </c>
      <c r="AZ492" s="408">
        <v>0</v>
      </c>
      <c r="BA492" s="407">
        <v>0</v>
      </c>
      <c r="BB492" s="408">
        <v>0</v>
      </c>
      <c r="BC492" s="407">
        <v>0</v>
      </c>
    </row>
    <row r="493" spans="1:55" x14ac:dyDescent="0.35">
      <c r="A493" s="385" t="str" cm="1">
        <f t="array" ref="A493">IFERROR(_xlfn.IFS(AND(F493="Renta Variable",O493=1),IFERROR(MATCH(B493,[1]RV_Det!C:C,0),"Rev"),AND(J493="Corporativa",O493=1,I493="EM"),IFERROR(MATCH(B493,[1]RF_Corps!B:B,0),"Rev"),AND(F493="Alternativos",O493=1),IFERROR(MATCH(B493,[1]Rep4!C:C,0),"Rev")),"")</f>
        <v/>
      </c>
      <c r="B493" s="394" t="s">
        <v>1824</v>
      </c>
      <c r="C493" s="409" t="s">
        <v>1825</v>
      </c>
      <c r="D493" s="395" t="s">
        <v>1825</v>
      </c>
      <c r="E493" s="396" t="str">
        <f>IF(B493="","",INDEX([1]CatGlob!$S:$S,IFERROR(MATCH(MID(B493,7,1),[1]CatGlob!$R:$R,0),MATCH(MID(B493,1,2),[1]CatGlob!$R:$R,0))))</f>
        <v>DOL</v>
      </c>
      <c r="F493" s="397" t="s">
        <v>442</v>
      </c>
      <c r="G493" s="398" t="s">
        <v>610</v>
      </c>
      <c r="H493" s="399" t="s">
        <v>229</v>
      </c>
      <c r="I493" s="399" t="s">
        <v>358</v>
      </c>
      <c r="J493" s="399" t="s">
        <v>611</v>
      </c>
      <c r="K493" s="396" t="s">
        <v>1752</v>
      </c>
      <c r="L493" s="400" t="str">
        <f>IF(ISERROR(MATCH(M493,M$10:M492,0)),M493,"")</f>
        <v/>
      </c>
      <c r="M493" s="401" t="str">
        <f>IF(B493="","",IF(ISERROR(MATCH(F493&amp;"_"&amp;G493&amp;"_"&amp;H493&amp;"_"&amp;I493&amp;"_"&amp;J493&amp;IF(K493="","","_"&amp;K493),[1]CatGlob!$B:$B,0)),F493&amp;"_"&amp;G493&amp;"_"&amp;H493&amp;"_"&amp;I493&amp;"_"&amp;J493&amp;IF(K493="","","_"&amp;K493),INDEX([1]CatGlob!$C:$C,MATCH(F493&amp;"_"&amp;G493&amp;"_"&amp;H493&amp;"_"&amp;I493&amp;"_"&amp;J493&amp;IF(K493="","","_"&amp;K493),[1]CatGlob!$B:$B,0))))</f>
        <v>HCD_INT_EM_CORP_IG</v>
      </c>
      <c r="N493" s="402" t="str">
        <f t="shared" si="17"/>
        <v/>
      </c>
      <c r="O493" s="402" t="str">
        <f t="shared" si="16"/>
        <v/>
      </c>
      <c r="P493" s="401" t="str">
        <f>IF(LEN(B493)&gt;8,INDEX([1]CatGlob!$X:$X,MATCH(M493,[1]CatGlob!$W:$W,0)),"")</f>
        <v>EMC</v>
      </c>
      <c r="Q493" s="403" t="str">
        <f>INDEX([1]CatGlob!P:P,MATCH(M493,[1]CatGlob!O:O,0))</f>
        <v>RFIC</v>
      </c>
      <c r="R493" s="403" t="s">
        <v>601</v>
      </c>
      <c r="S493" s="403" t="s">
        <v>601</v>
      </c>
      <c r="T493" s="403" t="str">
        <f>INDEX([1]CatGlob!$D:$D,MATCH($M493,[1]CatGlob!$C:$C,0))</f>
        <v>RFI</v>
      </c>
      <c r="U493" s="403" t="s">
        <v>1570</v>
      </c>
      <c r="V493" s="404" t="str">
        <f>INDEX([1]CatGlob!$F:$F,MATCH($M493,[1]CatGlob!$C:$C,0))</f>
        <v>RFI</v>
      </c>
      <c r="W493" s="405"/>
      <c r="X493" s="406">
        <v>0</v>
      </c>
      <c r="Y493" s="407">
        <v>0</v>
      </c>
      <c r="Z493" s="408">
        <v>0</v>
      </c>
      <c r="AA493" s="407">
        <v>0</v>
      </c>
      <c r="AB493" s="408">
        <v>0</v>
      </c>
      <c r="AC493" s="407">
        <v>0</v>
      </c>
      <c r="AD493" s="408">
        <v>0</v>
      </c>
      <c r="AE493" s="407">
        <v>0</v>
      </c>
      <c r="AF493" s="408">
        <v>0</v>
      </c>
      <c r="AG493" s="407">
        <v>0</v>
      </c>
      <c r="AI493" s="406">
        <v>0</v>
      </c>
      <c r="AJ493" s="407">
        <v>0</v>
      </c>
      <c r="AK493" s="408">
        <v>0</v>
      </c>
      <c r="AL493" s="407">
        <v>0</v>
      </c>
      <c r="AM493" s="408">
        <v>0</v>
      </c>
      <c r="AN493" s="407">
        <v>0</v>
      </c>
      <c r="AO493" s="408">
        <v>0</v>
      </c>
      <c r="AP493" s="407">
        <v>0</v>
      </c>
      <c r="AQ493" s="408">
        <v>0</v>
      </c>
      <c r="AR493" s="407">
        <v>0</v>
      </c>
      <c r="AT493" s="406">
        <v>0</v>
      </c>
      <c r="AU493" s="407">
        <v>0</v>
      </c>
      <c r="AV493" s="408">
        <v>0</v>
      </c>
      <c r="AW493" s="407">
        <v>0</v>
      </c>
      <c r="AX493" s="408">
        <v>0</v>
      </c>
      <c r="AY493" s="407">
        <v>0</v>
      </c>
      <c r="AZ493" s="408">
        <v>0</v>
      </c>
      <c r="BA493" s="407">
        <v>0</v>
      </c>
      <c r="BB493" s="408">
        <v>0</v>
      </c>
      <c r="BC493" s="407">
        <v>0</v>
      </c>
    </row>
    <row r="494" spans="1:55" x14ac:dyDescent="0.35">
      <c r="A494" s="385" t="str" cm="1">
        <f t="array" ref="A494">IFERROR(_xlfn.IFS(AND(F494="Renta Variable",O494=1),IFERROR(MATCH(B494,[1]RV_Det!C:C,0),"Rev"),AND(J494="Corporativa",O494=1,I494="EM"),IFERROR(MATCH(B494,[1]RF_Corps!B:B,0),"Rev"),AND(F494="Alternativos",O494=1),IFERROR(MATCH(B494,[1]Rep4!C:C,0),"Rev")),"")</f>
        <v/>
      </c>
      <c r="B494" s="394" t="s">
        <v>1826</v>
      </c>
      <c r="C494" s="409" t="s">
        <v>1827</v>
      </c>
      <c r="D494" s="395" t="s">
        <v>1828</v>
      </c>
      <c r="E494" s="396" t="str">
        <f>IF(B494="","",INDEX([1]CatGlob!$S:$S,IFERROR(MATCH(MID(B494,7,1),[1]CatGlob!$R:$R,0),MATCH(MID(B494,1,2),[1]CatGlob!$R:$R,0))))</f>
        <v>DOL</v>
      </c>
      <c r="F494" s="397" t="s">
        <v>442</v>
      </c>
      <c r="G494" s="398" t="s">
        <v>610</v>
      </c>
      <c r="H494" s="399" t="s">
        <v>229</v>
      </c>
      <c r="I494" s="399" t="s">
        <v>358</v>
      </c>
      <c r="J494" s="399" t="s">
        <v>611</v>
      </c>
      <c r="K494" s="396" t="s">
        <v>1752</v>
      </c>
      <c r="L494" s="400" t="str">
        <f>IF(ISERROR(MATCH(M494,M$10:M493,0)),M494,"")</f>
        <v/>
      </c>
      <c r="M494" s="401" t="str">
        <f>IF(B494="","",IF(ISERROR(MATCH(F494&amp;"_"&amp;G494&amp;"_"&amp;H494&amp;"_"&amp;I494&amp;"_"&amp;J494&amp;IF(K494="","","_"&amp;K494),[1]CatGlob!$B:$B,0)),F494&amp;"_"&amp;G494&amp;"_"&amp;H494&amp;"_"&amp;I494&amp;"_"&amp;J494&amp;IF(K494="","","_"&amp;K494),INDEX([1]CatGlob!$C:$C,MATCH(F494&amp;"_"&amp;G494&amp;"_"&amp;H494&amp;"_"&amp;I494&amp;"_"&amp;J494&amp;IF(K494="","","_"&amp;K494),[1]CatGlob!$B:$B,0))))</f>
        <v>HCD_INT_EM_CORP_IG</v>
      </c>
      <c r="N494" s="402" t="str">
        <f t="shared" si="17"/>
        <v/>
      </c>
      <c r="O494" s="402" t="str">
        <f t="shared" si="16"/>
        <v/>
      </c>
      <c r="P494" s="401" t="str">
        <f>IF(LEN(B494)&gt;8,INDEX([1]CatGlob!$X:$X,MATCH(M494,[1]CatGlob!$W:$W,0)),"")</f>
        <v>EMC</v>
      </c>
      <c r="Q494" s="403" t="str">
        <f>INDEX([1]CatGlob!P:P,MATCH(M494,[1]CatGlob!O:O,0))</f>
        <v>RFIC</v>
      </c>
      <c r="R494" s="403" t="s">
        <v>601</v>
      </c>
      <c r="S494" s="403" t="s">
        <v>601</v>
      </c>
      <c r="T494" s="403" t="str">
        <f>INDEX([1]CatGlob!$D:$D,MATCH($M494,[1]CatGlob!$C:$C,0))</f>
        <v>RFI</v>
      </c>
      <c r="U494" s="403" t="s">
        <v>1570</v>
      </c>
      <c r="V494" s="404" t="str">
        <f>INDEX([1]CatGlob!$F:$F,MATCH($M494,[1]CatGlob!$C:$C,0))</f>
        <v>RFI</v>
      </c>
      <c r="W494" s="405"/>
      <c r="X494" s="406">
        <v>0</v>
      </c>
      <c r="Y494" s="407">
        <v>0</v>
      </c>
      <c r="Z494" s="408">
        <v>0</v>
      </c>
      <c r="AA494" s="407">
        <v>0</v>
      </c>
      <c r="AB494" s="408">
        <v>0</v>
      </c>
      <c r="AC494" s="407">
        <v>0</v>
      </c>
      <c r="AD494" s="408">
        <v>0</v>
      </c>
      <c r="AE494" s="407">
        <v>0</v>
      </c>
      <c r="AF494" s="408">
        <v>0</v>
      </c>
      <c r="AG494" s="407">
        <v>0</v>
      </c>
      <c r="AI494" s="406">
        <v>0</v>
      </c>
      <c r="AJ494" s="407">
        <v>0</v>
      </c>
      <c r="AK494" s="408">
        <v>0</v>
      </c>
      <c r="AL494" s="407">
        <v>0</v>
      </c>
      <c r="AM494" s="408">
        <v>0</v>
      </c>
      <c r="AN494" s="407">
        <v>0</v>
      </c>
      <c r="AO494" s="408">
        <v>0</v>
      </c>
      <c r="AP494" s="407">
        <v>0</v>
      </c>
      <c r="AQ494" s="408">
        <v>0</v>
      </c>
      <c r="AR494" s="407">
        <v>0</v>
      </c>
      <c r="AT494" s="406">
        <v>0</v>
      </c>
      <c r="AU494" s="407">
        <v>0</v>
      </c>
      <c r="AV494" s="408">
        <v>0</v>
      </c>
      <c r="AW494" s="407">
        <v>0</v>
      </c>
      <c r="AX494" s="408">
        <v>0</v>
      </c>
      <c r="AY494" s="407">
        <v>0</v>
      </c>
      <c r="AZ494" s="408">
        <v>0</v>
      </c>
      <c r="BA494" s="407">
        <v>0</v>
      </c>
      <c r="BB494" s="408">
        <v>0</v>
      </c>
      <c r="BC494" s="407">
        <v>0</v>
      </c>
    </row>
    <row r="495" spans="1:55" x14ac:dyDescent="0.35">
      <c r="A495" s="385" t="str" cm="1">
        <f t="array" ref="A495">IFERROR(_xlfn.IFS(AND(F495="Renta Variable",O495=1),IFERROR(MATCH(B495,[1]RV_Det!C:C,0),"Rev"),AND(J495="Corporativa",O495=1,I495="EM"),IFERROR(MATCH(B495,[1]RF_Corps!B:B,0),"Rev"),AND(F495="Alternativos",O495=1),IFERROR(MATCH(B495,[1]Rep4!C:C,0),"Rev")),"")</f>
        <v/>
      </c>
      <c r="B495" s="394" t="s">
        <v>1829</v>
      </c>
      <c r="C495" s="409" t="s">
        <v>1830</v>
      </c>
      <c r="D495" s="395" t="s">
        <v>1758</v>
      </c>
      <c r="E495" s="396" t="str">
        <f>IF(B495="","",INDEX([1]CatGlob!$S:$S,IFERROR(MATCH(MID(B495,7,1),[1]CatGlob!$R:$R,0),MATCH(MID(B495,1,2),[1]CatGlob!$R:$R,0))))</f>
        <v>DOL</v>
      </c>
      <c r="F495" s="397" t="s">
        <v>442</v>
      </c>
      <c r="G495" s="398" t="s">
        <v>610</v>
      </c>
      <c r="H495" s="399" t="s">
        <v>229</v>
      </c>
      <c r="I495" s="399" t="s">
        <v>358</v>
      </c>
      <c r="J495" s="399" t="s">
        <v>611</v>
      </c>
      <c r="K495" s="396" t="s">
        <v>1752</v>
      </c>
      <c r="L495" s="400" t="str">
        <f>IF(ISERROR(MATCH(M495,M$10:M494,0)),M495,"")</f>
        <v/>
      </c>
      <c r="M495" s="401" t="str">
        <f>IF(B495="","",IF(ISERROR(MATCH(F495&amp;"_"&amp;G495&amp;"_"&amp;H495&amp;"_"&amp;I495&amp;"_"&amp;J495&amp;IF(K495="","","_"&amp;K495),[1]CatGlob!$B:$B,0)),F495&amp;"_"&amp;G495&amp;"_"&amp;H495&amp;"_"&amp;I495&amp;"_"&amp;J495&amp;IF(K495="","","_"&amp;K495),INDEX([1]CatGlob!$C:$C,MATCH(F495&amp;"_"&amp;G495&amp;"_"&amp;H495&amp;"_"&amp;I495&amp;"_"&amp;J495&amp;IF(K495="","","_"&amp;K495),[1]CatGlob!$B:$B,0))))</f>
        <v>HCD_INT_EM_CORP_IG</v>
      </c>
      <c r="N495" s="402" t="str">
        <f t="shared" si="17"/>
        <v/>
      </c>
      <c r="O495" s="402" t="str">
        <f t="shared" si="16"/>
        <v/>
      </c>
      <c r="P495" s="401" t="str">
        <f>IF(LEN(B495)&gt;8,INDEX([1]CatGlob!$X:$X,MATCH(M495,[1]CatGlob!$W:$W,0)),"")</f>
        <v>EMC</v>
      </c>
      <c r="Q495" s="403" t="str">
        <f>INDEX([1]CatGlob!P:P,MATCH(M495,[1]CatGlob!O:O,0))</f>
        <v>RFIC</v>
      </c>
      <c r="R495" s="403" t="s">
        <v>601</v>
      </c>
      <c r="S495" s="403" t="s">
        <v>601</v>
      </c>
      <c r="T495" s="403" t="str">
        <f>INDEX([1]CatGlob!$D:$D,MATCH($M495,[1]CatGlob!$C:$C,0))</f>
        <v>RFI</v>
      </c>
      <c r="U495" s="403" t="s">
        <v>1570</v>
      </c>
      <c r="V495" s="404" t="str">
        <f>INDEX([1]CatGlob!$F:$F,MATCH($M495,[1]CatGlob!$C:$C,0))</f>
        <v>RFI</v>
      </c>
      <c r="W495" s="405"/>
      <c r="X495" s="406">
        <v>0</v>
      </c>
      <c r="Y495" s="407">
        <v>0</v>
      </c>
      <c r="Z495" s="408">
        <v>0</v>
      </c>
      <c r="AA495" s="407">
        <v>0</v>
      </c>
      <c r="AB495" s="408">
        <v>0</v>
      </c>
      <c r="AC495" s="407">
        <v>0</v>
      </c>
      <c r="AD495" s="408">
        <v>0</v>
      </c>
      <c r="AE495" s="407">
        <v>0</v>
      </c>
      <c r="AF495" s="408">
        <v>0</v>
      </c>
      <c r="AG495" s="407">
        <v>0</v>
      </c>
      <c r="AI495" s="406">
        <v>0</v>
      </c>
      <c r="AJ495" s="407">
        <v>0</v>
      </c>
      <c r="AK495" s="408">
        <v>0</v>
      </c>
      <c r="AL495" s="407">
        <v>0</v>
      </c>
      <c r="AM495" s="408">
        <v>0</v>
      </c>
      <c r="AN495" s="407">
        <v>0</v>
      </c>
      <c r="AO495" s="408">
        <v>0</v>
      </c>
      <c r="AP495" s="407">
        <v>0</v>
      </c>
      <c r="AQ495" s="408">
        <v>0</v>
      </c>
      <c r="AR495" s="407">
        <v>0</v>
      </c>
      <c r="AT495" s="406">
        <v>0</v>
      </c>
      <c r="AU495" s="407">
        <v>0</v>
      </c>
      <c r="AV495" s="408">
        <v>0</v>
      </c>
      <c r="AW495" s="407">
        <v>0</v>
      </c>
      <c r="AX495" s="408">
        <v>0</v>
      </c>
      <c r="AY495" s="407">
        <v>0</v>
      </c>
      <c r="AZ495" s="408">
        <v>0</v>
      </c>
      <c r="BA495" s="407">
        <v>0</v>
      </c>
      <c r="BB495" s="408">
        <v>0</v>
      </c>
      <c r="BC495" s="407">
        <v>0</v>
      </c>
    </row>
    <row r="496" spans="1:55" x14ac:dyDescent="0.35">
      <c r="A496" s="385" t="str" cm="1">
        <f t="array" ref="A496">IFERROR(_xlfn.IFS(AND(F496="Renta Variable",O496=1),IFERROR(MATCH(B496,[1]RV_Det!C:C,0),"Rev"),AND(J496="Corporativa",O496=1,I496="EM"),IFERROR(MATCH(B496,[1]RF_Corps!B:B,0),"Rev"),AND(F496="Alternativos",O496=1),IFERROR(MATCH(B496,[1]Rep4!C:C,0),"Rev")),"")</f>
        <v/>
      </c>
      <c r="B496" s="394" t="s">
        <v>1831</v>
      </c>
      <c r="C496" s="409" t="s">
        <v>1832</v>
      </c>
      <c r="D496" s="395" t="s">
        <v>1637</v>
      </c>
      <c r="E496" s="396" t="str">
        <f>IF(B496="","",INDEX([1]CatGlob!$S:$S,IFERROR(MATCH(MID(B496,7,1),[1]CatGlob!$R:$R,0),MATCH(MID(B496,1,2),[1]CatGlob!$R:$R,0))))</f>
        <v>DOL</v>
      </c>
      <c r="F496" s="397" t="s">
        <v>442</v>
      </c>
      <c r="G496" s="398" t="s">
        <v>610</v>
      </c>
      <c r="H496" s="399" t="s">
        <v>229</v>
      </c>
      <c r="I496" s="399" t="s">
        <v>358</v>
      </c>
      <c r="J496" s="399" t="s">
        <v>611</v>
      </c>
      <c r="K496" s="396" t="s">
        <v>1752</v>
      </c>
      <c r="L496" s="400" t="str">
        <f>IF(ISERROR(MATCH(M496,M$10:M495,0)),M496,"")</f>
        <v/>
      </c>
      <c r="M496" s="401" t="str">
        <f>IF(B496="","",IF(ISERROR(MATCH(F496&amp;"_"&amp;G496&amp;"_"&amp;H496&amp;"_"&amp;I496&amp;"_"&amp;J496&amp;IF(K496="","","_"&amp;K496),[1]CatGlob!$B:$B,0)),F496&amp;"_"&amp;G496&amp;"_"&amp;H496&amp;"_"&amp;I496&amp;"_"&amp;J496&amp;IF(K496="","","_"&amp;K496),INDEX([1]CatGlob!$C:$C,MATCH(F496&amp;"_"&amp;G496&amp;"_"&amp;H496&amp;"_"&amp;I496&amp;"_"&amp;J496&amp;IF(K496="","","_"&amp;K496),[1]CatGlob!$B:$B,0))))</f>
        <v>HCD_INT_EM_CORP_IG</v>
      </c>
      <c r="N496" s="402" t="str">
        <f t="shared" si="17"/>
        <v/>
      </c>
      <c r="O496" s="402" t="str">
        <f t="shared" si="16"/>
        <v/>
      </c>
      <c r="P496" s="401" t="str">
        <f>IF(LEN(B496)&gt;8,INDEX([1]CatGlob!$X:$X,MATCH(M496,[1]CatGlob!$W:$W,0)),"")</f>
        <v>EMC</v>
      </c>
      <c r="Q496" s="403" t="str">
        <f>INDEX([1]CatGlob!P:P,MATCH(M496,[1]CatGlob!O:O,0))</f>
        <v>RFIC</v>
      </c>
      <c r="R496" s="403" t="s">
        <v>601</v>
      </c>
      <c r="S496" s="403" t="s">
        <v>601</v>
      </c>
      <c r="T496" s="403" t="str">
        <f>INDEX([1]CatGlob!$D:$D,MATCH($M496,[1]CatGlob!$C:$C,0))</f>
        <v>RFI</v>
      </c>
      <c r="U496" s="403" t="s">
        <v>1570</v>
      </c>
      <c r="V496" s="404" t="str">
        <f>INDEX([1]CatGlob!$F:$F,MATCH($M496,[1]CatGlob!$C:$C,0))</f>
        <v>RFI</v>
      </c>
      <c r="W496" s="405"/>
      <c r="X496" s="406">
        <v>0</v>
      </c>
      <c r="Y496" s="407">
        <v>0</v>
      </c>
      <c r="Z496" s="408">
        <v>0</v>
      </c>
      <c r="AA496" s="407">
        <v>0</v>
      </c>
      <c r="AB496" s="408">
        <v>0</v>
      </c>
      <c r="AC496" s="407">
        <v>0</v>
      </c>
      <c r="AD496" s="408">
        <v>0</v>
      </c>
      <c r="AE496" s="407">
        <v>0</v>
      </c>
      <c r="AF496" s="408">
        <v>0</v>
      </c>
      <c r="AG496" s="407">
        <v>0</v>
      </c>
      <c r="AI496" s="406">
        <v>0</v>
      </c>
      <c r="AJ496" s="407">
        <v>0</v>
      </c>
      <c r="AK496" s="408">
        <v>0</v>
      </c>
      <c r="AL496" s="407">
        <v>0</v>
      </c>
      <c r="AM496" s="408">
        <v>0</v>
      </c>
      <c r="AN496" s="407">
        <v>0</v>
      </c>
      <c r="AO496" s="408">
        <v>0</v>
      </c>
      <c r="AP496" s="407">
        <v>0</v>
      </c>
      <c r="AQ496" s="408">
        <v>0</v>
      </c>
      <c r="AR496" s="407">
        <v>0</v>
      </c>
      <c r="AT496" s="406">
        <v>0</v>
      </c>
      <c r="AU496" s="407">
        <v>0</v>
      </c>
      <c r="AV496" s="408">
        <v>0</v>
      </c>
      <c r="AW496" s="407">
        <v>0</v>
      </c>
      <c r="AX496" s="408">
        <v>0</v>
      </c>
      <c r="AY496" s="407">
        <v>0</v>
      </c>
      <c r="AZ496" s="408">
        <v>0</v>
      </c>
      <c r="BA496" s="407">
        <v>0</v>
      </c>
      <c r="BB496" s="408">
        <v>0</v>
      </c>
      <c r="BC496" s="407">
        <v>0</v>
      </c>
    </row>
    <row r="497" spans="1:55" x14ac:dyDescent="0.35">
      <c r="A497" s="385" t="str" cm="1">
        <f t="array" ref="A497">IFERROR(_xlfn.IFS(AND(F497="Renta Variable",O497=1),IFERROR(MATCH(B497,[1]RV_Det!C:C,0),"Rev"),AND(J497="Corporativa",O497=1,I497="EM"),IFERROR(MATCH(B497,[1]RF_Corps!B:B,0),"Rev"),AND(F497="Alternativos",O497=1),IFERROR(MATCH(B497,[1]Rep4!C:C,0),"Rev")),"")</f>
        <v/>
      </c>
      <c r="B497" s="394" t="s">
        <v>1833</v>
      </c>
      <c r="C497" s="409" t="s">
        <v>1834</v>
      </c>
      <c r="D497" s="395" t="s">
        <v>1637</v>
      </c>
      <c r="E497" s="396" t="str">
        <f>IF(B497="","",INDEX([1]CatGlob!$S:$S,IFERROR(MATCH(MID(B497,7,1),[1]CatGlob!$R:$R,0),MATCH(MID(B497,1,2),[1]CatGlob!$R:$R,0))))</f>
        <v>DOL</v>
      </c>
      <c r="F497" s="397" t="s">
        <v>442</v>
      </c>
      <c r="G497" s="398" t="s">
        <v>610</v>
      </c>
      <c r="H497" s="399" t="s">
        <v>229</v>
      </c>
      <c r="I497" s="399" t="s">
        <v>358</v>
      </c>
      <c r="J497" s="399" t="s">
        <v>611</v>
      </c>
      <c r="K497" s="396" t="s">
        <v>1752</v>
      </c>
      <c r="L497" s="400" t="str">
        <f>IF(ISERROR(MATCH(M497,M$10:M496,0)),M497,"")</f>
        <v/>
      </c>
      <c r="M497" s="401" t="str">
        <f>IF(B497="","",IF(ISERROR(MATCH(F497&amp;"_"&amp;G497&amp;"_"&amp;H497&amp;"_"&amp;I497&amp;"_"&amp;J497&amp;IF(K497="","","_"&amp;K497),[1]CatGlob!$B:$B,0)),F497&amp;"_"&amp;G497&amp;"_"&amp;H497&amp;"_"&amp;I497&amp;"_"&amp;J497&amp;IF(K497="","","_"&amp;K497),INDEX([1]CatGlob!$C:$C,MATCH(F497&amp;"_"&amp;G497&amp;"_"&amp;H497&amp;"_"&amp;I497&amp;"_"&amp;J497&amp;IF(K497="","","_"&amp;K497),[1]CatGlob!$B:$B,0))))</f>
        <v>HCD_INT_EM_CORP_IG</v>
      </c>
      <c r="N497" s="402" t="str">
        <f t="shared" si="17"/>
        <v/>
      </c>
      <c r="O497" s="402" t="str">
        <f t="shared" si="16"/>
        <v/>
      </c>
      <c r="P497" s="401" t="str">
        <f>IF(LEN(B497)&gt;8,INDEX([1]CatGlob!$X:$X,MATCH(M497,[1]CatGlob!$W:$W,0)),"")</f>
        <v>EMC</v>
      </c>
      <c r="Q497" s="403" t="str">
        <f>INDEX([1]CatGlob!P:P,MATCH(M497,[1]CatGlob!O:O,0))</f>
        <v>RFIC</v>
      </c>
      <c r="R497" s="403" t="s">
        <v>601</v>
      </c>
      <c r="S497" s="403" t="s">
        <v>601</v>
      </c>
      <c r="T497" s="403" t="str">
        <f>INDEX([1]CatGlob!$D:$D,MATCH($M497,[1]CatGlob!$C:$C,0))</f>
        <v>RFI</v>
      </c>
      <c r="U497" s="403" t="s">
        <v>1570</v>
      </c>
      <c r="V497" s="404" t="str">
        <f>INDEX([1]CatGlob!$F:$F,MATCH($M497,[1]CatGlob!$C:$C,0))</f>
        <v>RFI</v>
      </c>
      <c r="W497" s="405"/>
      <c r="X497" s="406">
        <v>0</v>
      </c>
      <c r="Y497" s="407">
        <v>0</v>
      </c>
      <c r="Z497" s="408">
        <v>0</v>
      </c>
      <c r="AA497" s="407">
        <v>0</v>
      </c>
      <c r="AB497" s="408">
        <v>0</v>
      </c>
      <c r="AC497" s="407">
        <v>0</v>
      </c>
      <c r="AD497" s="408">
        <v>0</v>
      </c>
      <c r="AE497" s="407">
        <v>0</v>
      </c>
      <c r="AF497" s="408">
        <v>0</v>
      </c>
      <c r="AG497" s="407">
        <v>0</v>
      </c>
      <c r="AI497" s="406">
        <v>0</v>
      </c>
      <c r="AJ497" s="407">
        <v>0</v>
      </c>
      <c r="AK497" s="408">
        <v>0</v>
      </c>
      <c r="AL497" s="407">
        <v>0</v>
      </c>
      <c r="AM497" s="408">
        <v>0</v>
      </c>
      <c r="AN497" s="407">
        <v>0</v>
      </c>
      <c r="AO497" s="408">
        <v>0</v>
      </c>
      <c r="AP497" s="407">
        <v>0</v>
      </c>
      <c r="AQ497" s="408">
        <v>0</v>
      </c>
      <c r="AR497" s="407">
        <v>0</v>
      </c>
      <c r="AT497" s="406">
        <v>0</v>
      </c>
      <c r="AU497" s="407">
        <v>0</v>
      </c>
      <c r="AV497" s="408">
        <v>0</v>
      </c>
      <c r="AW497" s="407">
        <v>0</v>
      </c>
      <c r="AX497" s="408">
        <v>0</v>
      </c>
      <c r="AY497" s="407">
        <v>0</v>
      </c>
      <c r="AZ497" s="408">
        <v>0</v>
      </c>
      <c r="BA497" s="407">
        <v>0</v>
      </c>
      <c r="BB497" s="408">
        <v>0</v>
      </c>
      <c r="BC497" s="407">
        <v>0</v>
      </c>
    </row>
    <row r="498" spans="1:55" x14ac:dyDescent="0.35">
      <c r="A498" s="385" t="str" cm="1">
        <f t="array" ref="A498">IFERROR(_xlfn.IFS(AND(F498="Renta Variable",O498=1),IFERROR(MATCH(B498,[1]RV_Det!C:C,0),"Rev"),AND(J498="Corporativa",O498=1,I498="EM"),IFERROR(MATCH(B498,[1]RF_Corps!B:B,0),"Rev"),AND(F498="Alternativos",O498=1),IFERROR(MATCH(B498,[1]Rep4!C:C,0),"Rev")),"")</f>
        <v/>
      </c>
      <c r="B498" s="394" t="s">
        <v>1835</v>
      </c>
      <c r="C498" s="409" t="s">
        <v>1836</v>
      </c>
      <c r="D498" s="395" t="s">
        <v>1837</v>
      </c>
      <c r="E498" s="396" t="str">
        <f>IF(B498="","",INDEX([1]CatGlob!$S:$S,IFERROR(MATCH(MID(B498,7,1),[1]CatGlob!$R:$R,0),MATCH(MID(B498,1,2),[1]CatGlob!$R:$R,0))))</f>
        <v>DOL</v>
      </c>
      <c r="F498" s="397" t="s">
        <v>442</v>
      </c>
      <c r="G498" s="398" t="s">
        <v>610</v>
      </c>
      <c r="H498" s="399" t="s">
        <v>229</v>
      </c>
      <c r="I498" s="399" t="s">
        <v>358</v>
      </c>
      <c r="J498" s="399" t="s">
        <v>611</v>
      </c>
      <c r="K498" s="396" t="s">
        <v>1752</v>
      </c>
      <c r="L498" s="400" t="str">
        <f>IF(ISERROR(MATCH(M498,M$10:M497,0)),M498,"")</f>
        <v/>
      </c>
      <c r="M498" s="401" t="str">
        <f>IF(B498="","",IF(ISERROR(MATCH(F498&amp;"_"&amp;G498&amp;"_"&amp;H498&amp;"_"&amp;I498&amp;"_"&amp;J498&amp;IF(K498="","","_"&amp;K498),[1]CatGlob!$B:$B,0)),F498&amp;"_"&amp;G498&amp;"_"&amp;H498&amp;"_"&amp;I498&amp;"_"&amp;J498&amp;IF(K498="","","_"&amp;K498),INDEX([1]CatGlob!$C:$C,MATCH(F498&amp;"_"&amp;G498&amp;"_"&amp;H498&amp;"_"&amp;I498&amp;"_"&amp;J498&amp;IF(K498="","","_"&amp;K498),[1]CatGlob!$B:$B,0))))</f>
        <v>HCD_INT_EM_CORP_IG</v>
      </c>
      <c r="N498" s="402" t="str">
        <f t="shared" si="17"/>
        <v/>
      </c>
      <c r="O498" s="402" t="str">
        <f t="shared" si="16"/>
        <v/>
      </c>
      <c r="P498" s="401" t="str">
        <f>IF(LEN(B498)&gt;8,INDEX([1]CatGlob!$X:$X,MATCH(M498,[1]CatGlob!$W:$W,0)),"")</f>
        <v>EMC</v>
      </c>
      <c r="Q498" s="403" t="str">
        <f>INDEX([1]CatGlob!P:P,MATCH(M498,[1]CatGlob!O:O,0))</f>
        <v>RFIC</v>
      </c>
      <c r="R498" s="403" t="s">
        <v>601</v>
      </c>
      <c r="S498" s="403" t="s">
        <v>601</v>
      </c>
      <c r="T498" s="403" t="str">
        <f>INDEX([1]CatGlob!$D:$D,MATCH($M498,[1]CatGlob!$C:$C,0))</f>
        <v>RFI</v>
      </c>
      <c r="U498" s="403" t="s">
        <v>1570</v>
      </c>
      <c r="V498" s="404" t="str">
        <f>INDEX([1]CatGlob!$F:$F,MATCH($M498,[1]CatGlob!$C:$C,0))</f>
        <v>RFI</v>
      </c>
      <c r="W498" s="405"/>
      <c r="X498" s="406">
        <v>0</v>
      </c>
      <c r="Y498" s="407">
        <v>0</v>
      </c>
      <c r="Z498" s="408">
        <v>0</v>
      </c>
      <c r="AA498" s="407">
        <v>0</v>
      </c>
      <c r="AB498" s="408">
        <v>0</v>
      </c>
      <c r="AC498" s="407">
        <v>0</v>
      </c>
      <c r="AD498" s="408">
        <v>0</v>
      </c>
      <c r="AE498" s="407">
        <v>0</v>
      </c>
      <c r="AF498" s="408">
        <v>0</v>
      </c>
      <c r="AG498" s="407">
        <v>0</v>
      </c>
      <c r="AI498" s="406">
        <v>0</v>
      </c>
      <c r="AJ498" s="407">
        <v>0</v>
      </c>
      <c r="AK498" s="408">
        <v>0</v>
      </c>
      <c r="AL498" s="407">
        <v>0</v>
      </c>
      <c r="AM498" s="408">
        <v>0</v>
      </c>
      <c r="AN498" s="407">
        <v>0</v>
      </c>
      <c r="AO498" s="408">
        <v>0</v>
      </c>
      <c r="AP498" s="407">
        <v>0</v>
      </c>
      <c r="AQ498" s="408">
        <v>0</v>
      </c>
      <c r="AR498" s="407">
        <v>0</v>
      </c>
      <c r="AT498" s="406">
        <v>0</v>
      </c>
      <c r="AU498" s="407">
        <v>0</v>
      </c>
      <c r="AV498" s="408">
        <v>0</v>
      </c>
      <c r="AW498" s="407">
        <v>0</v>
      </c>
      <c r="AX498" s="408">
        <v>0</v>
      </c>
      <c r="AY498" s="407">
        <v>0</v>
      </c>
      <c r="AZ498" s="408">
        <v>0</v>
      </c>
      <c r="BA498" s="407">
        <v>0</v>
      </c>
      <c r="BB498" s="408">
        <v>0</v>
      </c>
      <c r="BC498" s="407">
        <v>0</v>
      </c>
    </row>
    <row r="499" spans="1:55" x14ac:dyDescent="0.35">
      <c r="A499" s="385" t="str" cm="1">
        <f t="array" ref="A499">IFERROR(_xlfn.IFS(AND(F499="Renta Variable",O499=1),IFERROR(MATCH(B499,[1]RV_Det!C:C,0),"Rev"),AND(J499="Corporativa",O499=1,I499="EM"),IFERROR(MATCH(B499,[1]RF_Corps!B:B,0),"Rev"),AND(F499="Alternativos",O499=1),IFERROR(MATCH(B499,[1]Rep4!C:C,0),"Rev")),"")</f>
        <v/>
      </c>
      <c r="B499" s="394" t="s">
        <v>1838</v>
      </c>
      <c r="C499" s="409" t="s">
        <v>1839</v>
      </c>
      <c r="D499" s="395" t="s">
        <v>1840</v>
      </c>
      <c r="E499" s="396" t="str">
        <f>IF(B499="","",INDEX([1]CatGlob!$S:$S,IFERROR(MATCH(MID(B499,7,1),[1]CatGlob!$R:$R,0),MATCH(MID(B499,1,2),[1]CatGlob!$R:$R,0))))</f>
        <v>DOL</v>
      </c>
      <c r="F499" s="397" t="s">
        <v>442</v>
      </c>
      <c r="G499" s="398" t="s">
        <v>610</v>
      </c>
      <c r="H499" s="399" t="s">
        <v>229</v>
      </c>
      <c r="I499" s="399" t="s">
        <v>358</v>
      </c>
      <c r="J499" s="399" t="s">
        <v>611</v>
      </c>
      <c r="K499" s="396" t="s">
        <v>1752</v>
      </c>
      <c r="L499" s="400" t="str">
        <f>IF(ISERROR(MATCH(M499,M$10:M498,0)),M499,"")</f>
        <v/>
      </c>
      <c r="M499" s="401" t="str">
        <f>IF(B499="","",IF(ISERROR(MATCH(F499&amp;"_"&amp;G499&amp;"_"&amp;H499&amp;"_"&amp;I499&amp;"_"&amp;J499&amp;IF(K499="","","_"&amp;K499),[1]CatGlob!$B:$B,0)),F499&amp;"_"&amp;G499&amp;"_"&amp;H499&amp;"_"&amp;I499&amp;"_"&amp;J499&amp;IF(K499="","","_"&amp;K499),INDEX([1]CatGlob!$C:$C,MATCH(F499&amp;"_"&amp;G499&amp;"_"&amp;H499&amp;"_"&amp;I499&amp;"_"&amp;J499&amp;IF(K499="","","_"&amp;K499),[1]CatGlob!$B:$B,0))))</f>
        <v>HCD_INT_EM_CORP_IG</v>
      </c>
      <c r="N499" s="402" t="str">
        <f t="shared" si="17"/>
        <v/>
      </c>
      <c r="O499" s="402" t="str">
        <f t="shared" si="16"/>
        <v/>
      </c>
      <c r="P499" s="401" t="str">
        <f>IF(LEN(B499)&gt;8,INDEX([1]CatGlob!$X:$X,MATCH(M499,[1]CatGlob!$W:$W,0)),"")</f>
        <v>EMC</v>
      </c>
      <c r="Q499" s="403" t="str">
        <f>INDEX([1]CatGlob!P:P,MATCH(M499,[1]CatGlob!O:O,0))</f>
        <v>RFIC</v>
      </c>
      <c r="R499" s="403" t="s">
        <v>601</v>
      </c>
      <c r="S499" s="403" t="s">
        <v>601</v>
      </c>
      <c r="T499" s="403" t="str">
        <f>INDEX([1]CatGlob!$D:$D,MATCH($M499,[1]CatGlob!$C:$C,0))</f>
        <v>RFI</v>
      </c>
      <c r="U499" s="403" t="s">
        <v>1570</v>
      </c>
      <c r="V499" s="404" t="str">
        <f>INDEX([1]CatGlob!$F:$F,MATCH($M499,[1]CatGlob!$C:$C,0))</f>
        <v>RFI</v>
      </c>
      <c r="W499" s="405"/>
      <c r="X499" s="406">
        <v>0</v>
      </c>
      <c r="Y499" s="407">
        <v>0</v>
      </c>
      <c r="Z499" s="408">
        <v>0</v>
      </c>
      <c r="AA499" s="407">
        <v>0</v>
      </c>
      <c r="AB499" s="408">
        <v>0</v>
      </c>
      <c r="AC499" s="407">
        <v>0</v>
      </c>
      <c r="AD499" s="408">
        <v>0</v>
      </c>
      <c r="AE499" s="407">
        <v>0</v>
      </c>
      <c r="AF499" s="408">
        <v>0</v>
      </c>
      <c r="AG499" s="407">
        <v>0</v>
      </c>
      <c r="AI499" s="406">
        <v>0</v>
      </c>
      <c r="AJ499" s="407">
        <v>0</v>
      </c>
      <c r="AK499" s="408">
        <v>0</v>
      </c>
      <c r="AL499" s="407">
        <v>0</v>
      </c>
      <c r="AM499" s="408">
        <v>0</v>
      </c>
      <c r="AN499" s="407">
        <v>0</v>
      </c>
      <c r="AO499" s="408">
        <v>0</v>
      </c>
      <c r="AP499" s="407">
        <v>0</v>
      </c>
      <c r="AQ499" s="408">
        <v>0</v>
      </c>
      <c r="AR499" s="407">
        <v>0</v>
      </c>
      <c r="AT499" s="406">
        <v>0</v>
      </c>
      <c r="AU499" s="407">
        <v>0</v>
      </c>
      <c r="AV499" s="408">
        <v>0</v>
      </c>
      <c r="AW499" s="407">
        <v>0</v>
      </c>
      <c r="AX499" s="408">
        <v>0</v>
      </c>
      <c r="AY499" s="407">
        <v>0</v>
      </c>
      <c r="AZ499" s="408">
        <v>0</v>
      </c>
      <c r="BA499" s="407">
        <v>0</v>
      </c>
      <c r="BB499" s="408">
        <v>0</v>
      </c>
      <c r="BC499" s="407">
        <v>0</v>
      </c>
    </row>
    <row r="500" spans="1:55" x14ac:dyDescent="0.35">
      <c r="A500" s="385" t="str" cm="1">
        <f t="array" ref="A500">IFERROR(_xlfn.IFS(AND(F500="Renta Variable",O500=1),IFERROR(MATCH(B500,[1]RV_Det!C:C,0),"Rev"),AND(J500="Corporativa",O500=1,I500="EM"),IFERROR(MATCH(B500,[1]RF_Corps!B:B,0),"Rev"),AND(F500="Alternativos",O500=1),IFERROR(MATCH(B500,[1]Rep4!C:C,0),"Rev")),"")</f>
        <v/>
      </c>
      <c r="B500" s="394" t="s">
        <v>1841</v>
      </c>
      <c r="C500" s="409" t="s">
        <v>1842</v>
      </c>
      <c r="D500" s="395" t="s">
        <v>1639</v>
      </c>
      <c r="E500" s="396" t="str">
        <f>IF(B500="","",INDEX([1]CatGlob!$S:$S,IFERROR(MATCH(MID(B500,7,1),[1]CatGlob!$R:$R,0),MATCH(MID(B500,1,2),[1]CatGlob!$R:$R,0))))</f>
        <v>DOL</v>
      </c>
      <c r="F500" s="397" t="s">
        <v>442</v>
      </c>
      <c r="G500" s="398" t="s">
        <v>610</v>
      </c>
      <c r="H500" s="399" t="s">
        <v>229</v>
      </c>
      <c r="I500" s="399" t="s">
        <v>358</v>
      </c>
      <c r="J500" s="399" t="s">
        <v>611</v>
      </c>
      <c r="K500" s="396" t="s">
        <v>1752</v>
      </c>
      <c r="L500" s="400" t="str">
        <f>IF(ISERROR(MATCH(M500,M$10:M499,0)),M500,"")</f>
        <v/>
      </c>
      <c r="M500" s="401" t="str">
        <f>IF(B500="","",IF(ISERROR(MATCH(F500&amp;"_"&amp;G500&amp;"_"&amp;H500&amp;"_"&amp;I500&amp;"_"&amp;J500&amp;IF(K500="","","_"&amp;K500),[1]CatGlob!$B:$B,0)),F500&amp;"_"&amp;G500&amp;"_"&amp;H500&amp;"_"&amp;I500&amp;"_"&amp;J500&amp;IF(K500="","","_"&amp;K500),INDEX([1]CatGlob!$C:$C,MATCH(F500&amp;"_"&amp;G500&amp;"_"&amp;H500&amp;"_"&amp;I500&amp;"_"&amp;J500&amp;IF(K500="","","_"&amp;K500),[1]CatGlob!$B:$B,0))))</f>
        <v>HCD_INT_EM_CORP_IG</v>
      </c>
      <c r="N500" s="402" t="str">
        <f t="shared" si="17"/>
        <v/>
      </c>
      <c r="O500" s="402" t="str">
        <f t="shared" si="16"/>
        <v/>
      </c>
      <c r="P500" s="401" t="str">
        <f>IF(LEN(B500)&gt;8,INDEX([1]CatGlob!$X:$X,MATCH(M500,[1]CatGlob!$W:$W,0)),"")</f>
        <v>EMC</v>
      </c>
      <c r="Q500" s="403" t="str">
        <f>INDEX([1]CatGlob!P:P,MATCH(M500,[1]CatGlob!O:O,0))</f>
        <v>RFIC</v>
      </c>
      <c r="R500" s="403" t="s">
        <v>601</v>
      </c>
      <c r="S500" s="403" t="s">
        <v>601</v>
      </c>
      <c r="T500" s="403" t="str">
        <f>INDEX([1]CatGlob!$D:$D,MATCH($M500,[1]CatGlob!$C:$C,0))</f>
        <v>RFI</v>
      </c>
      <c r="U500" s="403" t="s">
        <v>1570</v>
      </c>
      <c r="V500" s="404" t="str">
        <f>INDEX([1]CatGlob!$F:$F,MATCH($M500,[1]CatGlob!$C:$C,0))</f>
        <v>RFI</v>
      </c>
      <c r="W500" s="405"/>
      <c r="X500" s="406">
        <v>0</v>
      </c>
      <c r="Y500" s="407">
        <v>0</v>
      </c>
      <c r="Z500" s="408">
        <v>0</v>
      </c>
      <c r="AA500" s="407">
        <v>0</v>
      </c>
      <c r="AB500" s="408">
        <v>0</v>
      </c>
      <c r="AC500" s="407">
        <v>0</v>
      </c>
      <c r="AD500" s="408">
        <v>0</v>
      </c>
      <c r="AE500" s="407">
        <v>0</v>
      </c>
      <c r="AF500" s="408">
        <v>0</v>
      </c>
      <c r="AG500" s="407">
        <v>0</v>
      </c>
      <c r="AI500" s="406">
        <v>0</v>
      </c>
      <c r="AJ500" s="407">
        <v>0</v>
      </c>
      <c r="AK500" s="408">
        <v>0</v>
      </c>
      <c r="AL500" s="407">
        <v>0</v>
      </c>
      <c r="AM500" s="408">
        <v>0</v>
      </c>
      <c r="AN500" s="407">
        <v>0</v>
      </c>
      <c r="AO500" s="408">
        <v>0</v>
      </c>
      <c r="AP500" s="407">
        <v>0</v>
      </c>
      <c r="AQ500" s="408">
        <v>0</v>
      </c>
      <c r="AR500" s="407">
        <v>0</v>
      </c>
      <c r="AT500" s="406">
        <v>0</v>
      </c>
      <c r="AU500" s="407">
        <v>0</v>
      </c>
      <c r="AV500" s="408">
        <v>0</v>
      </c>
      <c r="AW500" s="407">
        <v>0</v>
      </c>
      <c r="AX500" s="408">
        <v>0</v>
      </c>
      <c r="AY500" s="407">
        <v>0</v>
      </c>
      <c r="AZ500" s="408">
        <v>0</v>
      </c>
      <c r="BA500" s="407">
        <v>0</v>
      </c>
      <c r="BB500" s="408">
        <v>0</v>
      </c>
      <c r="BC500" s="407">
        <v>0</v>
      </c>
    </row>
    <row r="501" spans="1:55" x14ac:dyDescent="0.35">
      <c r="A501" s="385" t="str" cm="1">
        <f t="array" ref="A501">IFERROR(_xlfn.IFS(AND(F501="Renta Variable",O501=1),IFERROR(MATCH(B501,[1]RV_Det!C:C,0),"Rev"),AND(J501="Corporativa",O501=1,I501="EM"),IFERROR(MATCH(B501,[1]RF_Corps!B:B,0),"Rev"),AND(F501="Alternativos",O501=1),IFERROR(MATCH(B501,[1]Rep4!C:C,0),"Rev")),"")</f>
        <v/>
      </c>
      <c r="B501" s="394" t="s">
        <v>1843</v>
      </c>
      <c r="C501" s="409" t="s">
        <v>1844</v>
      </c>
      <c r="D501" s="395" t="s">
        <v>1792</v>
      </c>
      <c r="E501" s="396" t="str">
        <f>IF(B501="","",INDEX([1]CatGlob!$S:$S,IFERROR(MATCH(MID(B501,7,1),[1]CatGlob!$R:$R,0),MATCH(MID(B501,1,2),[1]CatGlob!$R:$R,0))))</f>
        <v>DOL</v>
      </c>
      <c r="F501" s="397" t="s">
        <v>442</v>
      </c>
      <c r="G501" s="398" t="s">
        <v>610</v>
      </c>
      <c r="H501" s="399" t="s">
        <v>229</v>
      </c>
      <c r="I501" s="399" t="s">
        <v>358</v>
      </c>
      <c r="J501" s="399" t="s">
        <v>611</v>
      </c>
      <c r="K501" s="396" t="s">
        <v>1752</v>
      </c>
      <c r="L501" s="400" t="str">
        <f>IF(ISERROR(MATCH(M501,M$10:M500,0)),M501,"")</f>
        <v/>
      </c>
      <c r="M501" s="401" t="str">
        <f>IF(B501="","",IF(ISERROR(MATCH(F501&amp;"_"&amp;G501&amp;"_"&amp;H501&amp;"_"&amp;I501&amp;"_"&amp;J501&amp;IF(K501="","","_"&amp;K501),[1]CatGlob!$B:$B,0)),F501&amp;"_"&amp;G501&amp;"_"&amp;H501&amp;"_"&amp;I501&amp;"_"&amp;J501&amp;IF(K501="","","_"&amp;K501),INDEX([1]CatGlob!$C:$C,MATCH(F501&amp;"_"&amp;G501&amp;"_"&amp;H501&amp;"_"&amp;I501&amp;"_"&amp;J501&amp;IF(K501="","","_"&amp;K501),[1]CatGlob!$B:$B,0))))</f>
        <v>HCD_INT_EM_CORP_IG</v>
      </c>
      <c r="N501" s="402" t="str">
        <f t="shared" si="17"/>
        <v/>
      </c>
      <c r="O501" s="402" t="str">
        <f t="shared" si="16"/>
        <v/>
      </c>
      <c r="P501" s="401" t="str">
        <f>IF(LEN(B501)&gt;8,INDEX([1]CatGlob!$X:$X,MATCH(M501,[1]CatGlob!$W:$W,0)),"")</f>
        <v>EMC</v>
      </c>
      <c r="Q501" s="403" t="str">
        <f>INDEX([1]CatGlob!P:P,MATCH(M501,[1]CatGlob!O:O,0))</f>
        <v>RFIC</v>
      </c>
      <c r="R501" s="403" t="s">
        <v>601</v>
      </c>
      <c r="S501" s="403" t="s">
        <v>601</v>
      </c>
      <c r="T501" s="403" t="str">
        <f>INDEX([1]CatGlob!$D:$D,MATCH($M501,[1]CatGlob!$C:$C,0))</f>
        <v>RFI</v>
      </c>
      <c r="U501" s="403" t="s">
        <v>1570</v>
      </c>
      <c r="V501" s="404" t="str">
        <f>INDEX([1]CatGlob!$F:$F,MATCH($M501,[1]CatGlob!$C:$C,0))</f>
        <v>RFI</v>
      </c>
      <c r="W501" s="405"/>
      <c r="X501" s="406">
        <v>0</v>
      </c>
      <c r="Y501" s="407">
        <v>0</v>
      </c>
      <c r="Z501" s="408">
        <v>0</v>
      </c>
      <c r="AA501" s="407">
        <v>0</v>
      </c>
      <c r="AB501" s="408">
        <v>0</v>
      </c>
      <c r="AC501" s="407">
        <v>0</v>
      </c>
      <c r="AD501" s="408">
        <v>0</v>
      </c>
      <c r="AE501" s="407">
        <v>0</v>
      </c>
      <c r="AF501" s="408">
        <v>0</v>
      </c>
      <c r="AG501" s="407">
        <v>0</v>
      </c>
      <c r="AI501" s="406">
        <v>0</v>
      </c>
      <c r="AJ501" s="407">
        <v>0</v>
      </c>
      <c r="AK501" s="408">
        <v>0</v>
      </c>
      <c r="AL501" s="407">
        <v>0</v>
      </c>
      <c r="AM501" s="408">
        <v>0</v>
      </c>
      <c r="AN501" s="407">
        <v>0</v>
      </c>
      <c r="AO501" s="408">
        <v>0</v>
      </c>
      <c r="AP501" s="407">
        <v>0</v>
      </c>
      <c r="AQ501" s="408">
        <v>0</v>
      </c>
      <c r="AR501" s="407">
        <v>0</v>
      </c>
      <c r="AT501" s="406">
        <v>0</v>
      </c>
      <c r="AU501" s="407">
        <v>0</v>
      </c>
      <c r="AV501" s="408">
        <v>0</v>
      </c>
      <c r="AW501" s="407">
        <v>0</v>
      </c>
      <c r="AX501" s="408">
        <v>0</v>
      </c>
      <c r="AY501" s="407">
        <v>0</v>
      </c>
      <c r="AZ501" s="408">
        <v>0</v>
      </c>
      <c r="BA501" s="407">
        <v>0</v>
      </c>
      <c r="BB501" s="408">
        <v>0</v>
      </c>
      <c r="BC501" s="407">
        <v>0</v>
      </c>
    </row>
    <row r="502" spans="1:55" x14ac:dyDescent="0.35">
      <c r="A502" s="385" t="str" cm="1">
        <f t="array" ref="A502">IFERROR(_xlfn.IFS(AND(F502="Renta Variable",O502=1),IFERROR(MATCH(B502,[1]RV_Det!C:C,0),"Rev"),AND(J502="Corporativa",O502=1,I502="EM"),IFERROR(MATCH(B502,[1]RF_Corps!B:B,0),"Rev"),AND(F502="Alternativos",O502=1),IFERROR(MATCH(B502,[1]Rep4!C:C,0),"Rev")),"")</f>
        <v/>
      </c>
      <c r="B502" s="394" t="s">
        <v>1845</v>
      </c>
      <c r="C502" s="409" t="s">
        <v>1846</v>
      </c>
      <c r="D502" s="395" t="s">
        <v>1840</v>
      </c>
      <c r="E502" s="396" t="str">
        <f>IF(B502="","",INDEX([1]CatGlob!$S:$S,IFERROR(MATCH(MID(B502,7,1),[1]CatGlob!$R:$R,0),MATCH(MID(B502,1,2),[1]CatGlob!$R:$R,0))))</f>
        <v>DOL</v>
      </c>
      <c r="F502" s="397" t="s">
        <v>442</v>
      </c>
      <c r="G502" s="398" t="s">
        <v>610</v>
      </c>
      <c r="H502" s="399" t="s">
        <v>229</v>
      </c>
      <c r="I502" s="399" t="s">
        <v>358</v>
      </c>
      <c r="J502" s="399" t="s">
        <v>611</v>
      </c>
      <c r="K502" s="396" t="s">
        <v>1752</v>
      </c>
      <c r="L502" s="400" t="str">
        <f>IF(ISERROR(MATCH(M502,M$10:M501,0)),M502,"")</f>
        <v/>
      </c>
      <c r="M502" s="401" t="str">
        <f>IF(B502="","",IF(ISERROR(MATCH(F502&amp;"_"&amp;G502&amp;"_"&amp;H502&amp;"_"&amp;I502&amp;"_"&amp;J502&amp;IF(K502="","","_"&amp;K502),[1]CatGlob!$B:$B,0)),F502&amp;"_"&amp;G502&amp;"_"&amp;H502&amp;"_"&amp;I502&amp;"_"&amp;J502&amp;IF(K502="","","_"&amp;K502),INDEX([1]CatGlob!$C:$C,MATCH(F502&amp;"_"&amp;G502&amp;"_"&amp;H502&amp;"_"&amp;I502&amp;"_"&amp;J502&amp;IF(K502="","","_"&amp;K502),[1]CatGlob!$B:$B,0))))</f>
        <v>HCD_INT_EM_CORP_IG</v>
      </c>
      <c r="N502" s="402" t="str">
        <f t="shared" si="17"/>
        <v/>
      </c>
      <c r="O502" s="402" t="str">
        <f t="shared" si="16"/>
        <v/>
      </c>
      <c r="P502" s="401" t="str">
        <f>IF(LEN(B502)&gt;8,INDEX([1]CatGlob!$X:$X,MATCH(M502,[1]CatGlob!$W:$W,0)),"")</f>
        <v>EMC</v>
      </c>
      <c r="Q502" s="403" t="str">
        <f>INDEX([1]CatGlob!P:P,MATCH(M502,[1]CatGlob!O:O,0))</f>
        <v>RFIC</v>
      </c>
      <c r="R502" s="403" t="s">
        <v>601</v>
      </c>
      <c r="S502" s="403" t="s">
        <v>601</v>
      </c>
      <c r="T502" s="403" t="str">
        <f>INDEX([1]CatGlob!$D:$D,MATCH($M502,[1]CatGlob!$C:$C,0))</f>
        <v>RFI</v>
      </c>
      <c r="U502" s="403" t="s">
        <v>1570</v>
      </c>
      <c r="V502" s="404" t="str">
        <f>INDEX([1]CatGlob!$F:$F,MATCH($M502,[1]CatGlob!$C:$C,0))</f>
        <v>RFI</v>
      </c>
      <c r="W502" s="405"/>
      <c r="X502" s="406">
        <v>0</v>
      </c>
      <c r="Y502" s="407">
        <v>0</v>
      </c>
      <c r="Z502" s="408">
        <v>0</v>
      </c>
      <c r="AA502" s="407">
        <v>0</v>
      </c>
      <c r="AB502" s="408">
        <v>0</v>
      </c>
      <c r="AC502" s="407">
        <v>0</v>
      </c>
      <c r="AD502" s="408">
        <v>0</v>
      </c>
      <c r="AE502" s="407">
        <v>0</v>
      </c>
      <c r="AF502" s="408">
        <v>0</v>
      </c>
      <c r="AG502" s="407">
        <v>0</v>
      </c>
      <c r="AI502" s="406">
        <v>0</v>
      </c>
      <c r="AJ502" s="407">
        <v>0</v>
      </c>
      <c r="AK502" s="408">
        <v>0</v>
      </c>
      <c r="AL502" s="407">
        <v>0</v>
      </c>
      <c r="AM502" s="408">
        <v>0</v>
      </c>
      <c r="AN502" s="407">
        <v>0</v>
      </c>
      <c r="AO502" s="408">
        <v>0</v>
      </c>
      <c r="AP502" s="407">
        <v>0</v>
      </c>
      <c r="AQ502" s="408">
        <v>0</v>
      </c>
      <c r="AR502" s="407">
        <v>0</v>
      </c>
      <c r="AT502" s="406">
        <v>0</v>
      </c>
      <c r="AU502" s="407">
        <v>0</v>
      </c>
      <c r="AV502" s="408">
        <v>0</v>
      </c>
      <c r="AW502" s="407">
        <v>0</v>
      </c>
      <c r="AX502" s="408">
        <v>0</v>
      </c>
      <c r="AY502" s="407">
        <v>0</v>
      </c>
      <c r="AZ502" s="408">
        <v>0</v>
      </c>
      <c r="BA502" s="407">
        <v>0</v>
      </c>
      <c r="BB502" s="408">
        <v>0</v>
      </c>
      <c r="BC502" s="407">
        <v>0</v>
      </c>
    </row>
    <row r="503" spans="1:55" x14ac:dyDescent="0.35">
      <c r="A503" s="385" t="str" cm="1">
        <f t="array" ref="A503">IFERROR(_xlfn.IFS(AND(F503="Renta Variable",O503=1),IFERROR(MATCH(B503,[1]RV_Det!C:C,0),"Rev"),AND(J503="Corporativa",O503=1,I503="EM"),IFERROR(MATCH(B503,[1]RF_Corps!B:B,0),"Rev"),AND(F503="Alternativos",O503=1),IFERROR(MATCH(B503,[1]Rep4!C:C,0),"Rev")),"")</f>
        <v/>
      </c>
      <c r="B503" s="394" t="s">
        <v>1847</v>
      </c>
      <c r="C503" s="409" t="s">
        <v>1848</v>
      </c>
      <c r="D503" s="395" t="s">
        <v>1849</v>
      </c>
      <c r="E503" s="396" t="str">
        <f>IF(B503="","",INDEX([1]CatGlob!$S:$S,IFERROR(MATCH(MID(B503,7,1),[1]CatGlob!$R:$R,0),MATCH(MID(B503,1,2),[1]CatGlob!$R:$R,0))))</f>
        <v>DOL</v>
      </c>
      <c r="F503" s="397" t="s">
        <v>442</v>
      </c>
      <c r="G503" s="398" t="s">
        <v>610</v>
      </c>
      <c r="H503" s="399" t="s">
        <v>229</v>
      </c>
      <c r="I503" s="399" t="s">
        <v>358</v>
      </c>
      <c r="J503" s="399" t="s">
        <v>611</v>
      </c>
      <c r="K503" s="396" t="s">
        <v>1752</v>
      </c>
      <c r="L503" s="400" t="str">
        <f>IF(ISERROR(MATCH(M503,M$10:M502,0)),M503,"")</f>
        <v/>
      </c>
      <c r="M503" s="401" t="str">
        <f>IF(B503="","",IF(ISERROR(MATCH(F503&amp;"_"&amp;G503&amp;"_"&amp;H503&amp;"_"&amp;I503&amp;"_"&amp;J503&amp;IF(K503="","","_"&amp;K503),[1]CatGlob!$B:$B,0)),F503&amp;"_"&amp;G503&amp;"_"&amp;H503&amp;"_"&amp;I503&amp;"_"&amp;J503&amp;IF(K503="","","_"&amp;K503),INDEX([1]CatGlob!$C:$C,MATCH(F503&amp;"_"&amp;G503&amp;"_"&amp;H503&amp;"_"&amp;I503&amp;"_"&amp;J503&amp;IF(K503="","","_"&amp;K503),[1]CatGlob!$B:$B,0))))</f>
        <v>HCD_INT_EM_CORP_IG</v>
      </c>
      <c r="N503" s="402" t="str">
        <f t="shared" si="17"/>
        <v/>
      </c>
      <c r="O503" s="402" t="str">
        <f t="shared" si="16"/>
        <v/>
      </c>
      <c r="P503" s="401" t="str">
        <f>IF(LEN(B503)&gt;8,INDEX([1]CatGlob!$X:$X,MATCH(M503,[1]CatGlob!$W:$W,0)),"")</f>
        <v>EMC</v>
      </c>
      <c r="Q503" s="403" t="str">
        <f>INDEX([1]CatGlob!P:P,MATCH(M503,[1]CatGlob!O:O,0))</f>
        <v>RFIC</v>
      </c>
      <c r="R503" s="403" t="s">
        <v>601</v>
      </c>
      <c r="S503" s="403" t="s">
        <v>601</v>
      </c>
      <c r="T503" s="403" t="str">
        <f>INDEX([1]CatGlob!$D:$D,MATCH($M503,[1]CatGlob!$C:$C,0))</f>
        <v>RFI</v>
      </c>
      <c r="U503" s="403" t="s">
        <v>1570</v>
      </c>
      <c r="V503" s="404" t="str">
        <f>INDEX([1]CatGlob!$F:$F,MATCH($M503,[1]CatGlob!$C:$C,0))</f>
        <v>RFI</v>
      </c>
      <c r="W503" s="405"/>
      <c r="X503" s="406">
        <v>0</v>
      </c>
      <c r="Y503" s="407">
        <v>0</v>
      </c>
      <c r="Z503" s="408">
        <v>0</v>
      </c>
      <c r="AA503" s="407">
        <v>0</v>
      </c>
      <c r="AB503" s="408">
        <v>0</v>
      </c>
      <c r="AC503" s="407">
        <v>0</v>
      </c>
      <c r="AD503" s="408">
        <v>0</v>
      </c>
      <c r="AE503" s="407">
        <v>0</v>
      </c>
      <c r="AF503" s="408">
        <v>0</v>
      </c>
      <c r="AG503" s="407">
        <v>0</v>
      </c>
      <c r="AI503" s="406">
        <v>0</v>
      </c>
      <c r="AJ503" s="407">
        <v>0</v>
      </c>
      <c r="AK503" s="408">
        <v>0</v>
      </c>
      <c r="AL503" s="407">
        <v>0</v>
      </c>
      <c r="AM503" s="408">
        <v>0</v>
      </c>
      <c r="AN503" s="407">
        <v>0</v>
      </c>
      <c r="AO503" s="408">
        <v>0</v>
      </c>
      <c r="AP503" s="407">
        <v>0</v>
      </c>
      <c r="AQ503" s="408">
        <v>0</v>
      </c>
      <c r="AR503" s="407">
        <v>0</v>
      </c>
      <c r="AT503" s="406">
        <v>0</v>
      </c>
      <c r="AU503" s="407">
        <v>0</v>
      </c>
      <c r="AV503" s="408">
        <v>0</v>
      </c>
      <c r="AW503" s="407">
        <v>0</v>
      </c>
      <c r="AX503" s="408">
        <v>0</v>
      </c>
      <c r="AY503" s="407">
        <v>0</v>
      </c>
      <c r="AZ503" s="408">
        <v>0</v>
      </c>
      <c r="BA503" s="407">
        <v>0</v>
      </c>
      <c r="BB503" s="408">
        <v>0</v>
      </c>
      <c r="BC503" s="407">
        <v>0</v>
      </c>
    </row>
    <row r="504" spans="1:55" x14ac:dyDescent="0.35">
      <c r="A504" s="385" t="str" cm="1">
        <f t="array" ref="A504">IFERROR(_xlfn.IFS(AND(F504="Renta Variable",O504=1),IFERROR(MATCH(B504,[1]RV_Det!C:C,0),"Rev"),AND(J504="Corporativa",O504=1,I504="EM"),IFERROR(MATCH(B504,[1]RF_Corps!B:B,0),"Rev"),AND(F504="Alternativos",O504=1),IFERROR(MATCH(B504,[1]Rep4!C:C,0),"Rev")),"")</f>
        <v/>
      </c>
      <c r="B504" s="394" t="s">
        <v>1850</v>
      </c>
      <c r="C504" s="409" t="s">
        <v>1851</v>
      </c>
      <c r="D504" s="395" t="s">
        <v>1849</v>
      </c>
      <c r="E504" s="396" t="str">
        <f>IF(B504="","",INDEX([1]CatGlob!$S:$S,IFERROR(MATCH(MID(B504,7,1),[1]CatGlob!$R:$R,0),MATCH(MID(B504,1,2),[1]CatGlob!$R:$R,0))))</f>
        <v>DOL</v>
      </c>
      <c r="F504" s="397" t="s">
        <v>442</v>
      </c>
      <c r="G504" s="398" t="s">
        <v>610</v>
      </c>
      <c r="H504" s="399" t="s">
        <v>229</v>
      </c>
      <c r="I504" s="399" t="s">
        <v>358</v>
      </c>
      <c r="J504" s="399" t="s">
        <v>611</v>
      </c>
      <c r="K504" s="396" t="s">
        <v>1752</v>
      </c>
      <c r="L504" s="400" t="str">
        <f>IF(ISERROR(MATCH(M504,M$10:M503,0)),M504,"")</f>
        <v/>
      </c>
      <c r="M504" s="401" t="str">
        <f>IF(B504="","",IF(ISERROR(MATCH(F504&amp;"_"&amp;G504&amp;"_"&amp;H504&amp;"_"&amp;I504&amp;"_"&amp;J504&amp;IF(K504="","","_"&amp;K504),[1]CatGlob!$B:$B,0)),F504&amp;"_"&amp;G504&amp;"_"&amp;H504&amp;"_"&amp;I504&amp;"_"&amp;J504&amp;IF(K504="","","_"&amp;K504),INDEX([1]CatGlob!$C:$C,MATCH(F504&amp;"_"&amp;G504&amp;"_"&amp;H504&amp;"_"&amp;I504&amp;"_"&amp;J504&amp;IF(K504="","","_"&amp;K504),[1]CatGlob!$B:$B,0))))</f>
        <v>HCD_INT_EM_CORP_IG</v>
      </c>
      <c r="N504" s="402" t="str">
        <f t="shared" si="17"/>
        <v/>
      </c>
      <c r="O504" s="402" t="str">
        <f t="shared" si="16"/>
        <v/>
      </c>
      <c r="P504" s="401" t="str">
        <f>IF(LEN(B504)&gt;8,INDEX([1]CatGlob!$X:$X,MATCH(M504,[1]CatGlob!$W:$W,0)),"")</f>
        <v>EMC</v>
      </c>
      <c r="Q504" s="403" t="str">
        <f>INDEX([1]CatGlob!P:P,MATCH(M504,[1]CatGlob!O:O,0))</f>
        <v>RFIC</v>
      </c>
      <c r="R504" s="403" t="s">
        <v>601</v>
      </c>
      <c r="S504" s="403" t="s">
        <v>601</v>
      </c>
      <c r="T504" s="403" t="str">
        <f>INDEX([1]CatGlob!$D:$D,MATCH($M504,[1]CatGlob!$C:$C,0))</f>
        <v>RFI</v>
      </c>
      <c r="U504" s="403" t="s">
        <v>1570</v>
      </c>
      <c r="V504" s="404" t="str">
        <f>INDEX([1]CatGlob!$F:$F,MATCH($M504,[1]CatGlob!$C:$C,0))</f>
        <v>RFI</v>
      </c>
      <c r="W504" s="405"/>
      <c r="X504" s="406">
        <v>0</v>
      </c>
      <c r="Y504" s="407">
        <v>0</v>
      </c>
      <c r="Z504" s="408">
        <v>0</v>
      </c>
      <c r="AA504" s="407">
        <v>0</v>
      </c>
      <c r="AB504" s="408">
        <v>0</v>
      </c>
      <c r="AC504" s="407">
        <v>0</v>
      </c>
      <c r="AD504" s="408">
        <v>0</v>
      </c>
      <c r="AE504" s="407">
        <v>0</v>
      </c>
      <c r="AF504" s="408">
        <v>0</v>
      </c>
      <c r="AG504" s="407">
        <v>0</v>
      </c>
      <c r="AI504" s="406">
        <v>0</v>
      </c>
      <c r="AJ504" s="407">
        <v>0</v>
      </c>
      <c r="AK504" s="408">
        <v>0</v>
      </c>
      <c r="AL504" s="407">
        <v>0</v>
      </c>
      <c r="AM504" s="408">
        <v>0</v>
      </c>
      <c r="AN504" s="407">
        <v>0</v>
      </c>
      <c r="AO504" s="408">
        <v>0</v>
      </c>
      <c r="AP504" s="407">
        <v>0</v>
      </c>
      <c r="AQ504" s="408">
        <v>0</v>
      </c>
      <c r="AR504" s="407">
        <v>0</v>
      </c>
      <c r="AT504" s="406">
        <v>0</v>
      </c>
      <c r="AU504" s="407">
        <v>0</v>
      </c>
      <c r="AV504" s="408">
        <v>0</v>
      </c>
      <c r="AW504" s="407">
        <v>0</v>
      </c>
      <c r="AX504" s="408">
        <v>0</v>
      </c>
      <c r="AY504" s="407">
        <v>0</v>
      </c>
      <c r="AZ504" s="408">
        <v>0</v>
      </c>
      <c r="BA504" s="407">
        <v>0</v>
      </c>
      <c r="BB504" s="408">
        <v>0</v>
      </c>
      <c r="BC504" s="407">
        <v>0</v>
      </c>
    </row>
    <row r="505" spans="1:55" x14ac:dyDescent="0.35">
      <c r="A505" s="385" t="str" cm="1">
        <f t="array" ref="A505">IFERROR(_xlfn.IFS(AND(F505="Renta Variable",O505=1),IFERROR(MATCH(B505,[1]RV_Det!C:C,0),"Rev"),AND(J505="Corporativa",O505=1,I505="EM"),IFERROR(MATCH(B505,[1]RF_Corps!B:B,0),"Rev"),AND(F505="Alternativos",O505=1),IFERROR(MATCH(B505,[1]Rep4!C:C,0),"Rev")),"")</f>
        <v/>
      </c>
      <c r="B505" s="394" t="s">
        <v>1852</v>
      </c>
      <c r="C505" s="409" t="s">
        <v>1853</v>
      </c>
      <c r="D505" s="395" t="s">
        <v>1639</v>
      </c>
      <c r="E505" s="396" t="str">
        <f>IF(B505="","",INDEX([1]CatGlob!$S:$S,IFERROR(MATCH(MID(B505,7,1),[1]CatGlob!$R:$R,0),MATCH(MID(B505,1,2),[1]CatGlob!$R:$R,0))))</f>
        <v>DOL</v>
      </c>
      <c r="F505" s="397" t="s">
        <v>442</v>
      </c>
      <c r="G505" s="398" t="s">
        <v>610</v>
      </c>
      <c r="H505" s="399" t="s">
        <v>229</v>
      </c>
      <c r="I505" s="399" t="s">
        <v>358</v>
      </c>
      <c r="J505" s="399" t="s">
        <v>611</v>
      </c>
      <c r="K505" s="396" t="s">
        <v>1752</v>
      </c>
      <c r="L505" s="400" t="str">
        <f>IF(ISERROR(MATCH(M505,M$10:M504,0)),M505,"")</f>
        <v/>
      </c>
      <c r="M505" s="401" t="str">
        <f>IF(B505="","",IF(ISERROR(MATCH(F505&amp;"_"&amp;G505&amp;"_"&amp;H505&amp;"_"&amp;I505&amp;"_"&amp;J505&amp;IF(K505="","","_"&amp;K505),[1]CatGlob!$B:$B,0)),F505&amp;"_"&amp;G505&amp;"_"&amp;H505&amp;"_"&amp;I505&amp;"_"&amp;J505&amp;IF(K505="","","_"&amp;K505),INDEX([1]CatGlob!$C:$C,MATCH(F505&amp;"_"&amp;G505&amp;"_"&amp;H505&amp;"_"&amp;I505&amp;"_"&amp;J505&amp;IF(K505="","","_"&amp;K505),[1]CatGlob!$B:$B,0))))</f>
        <v>HCD_INT_EM_CORP_IG</v>
      </c>
      <c r="N505" s="402" t="str">
        <f t="shared" si="17"/>
        <v/>
      </c>
      <c r="O505" s="402" t="str">
        <f t="shared" si="16"/>
        <v/>
      </c>
      <c r="P505" s="401" t="str">
        <f>IF(LEN(B505)&gt;8,INDEX([1]CatGlob!$X:$X,MATCH(M505,[1]CatGlob!$W:$W,0)),"")</f>
        <v>EMC</v>
      </c>
      <c r="Q505" s="403" t="str">
        <f>INDEX([1]CatGlob!P:P,MATCH(M505,[1]CatGlob!O:O,0))</f>
        <v>RFIC</v>
      </c>
      <c r="R505" s="403" t="s">
        <v>601</v>
      </c>
      <c r="S505" s="403" t="s">
        <v>601</v>
      </c>
      <c r="T505" s="403" t="str">
        <f>INDEX([1]CatGlob!$D:$D,MATCH($M505,[1]CatGlob!$C:$C,0))</f>
        <v>RFI</v>
      </c>
      <c r="U505" s="403" t="s">
        <v>1570</v>
      </c>
      <c r="V505" s="404" t="str">
        <f>INDEX([1]CatGlob!$F:$F,MATCH($M505,[1]CatGlob!$C:$C,0))</f>
        <v>RFI</v>
      </c>
      <c r="W505" s="405"/>
      <c r="X505" s="406">
        <v>0</v>
      </c>
      <c r="Y505" s="407">
        <v>0</v>
      </c>
      <c r="Z505" s="408">
        <v>0</v>
      </c>
      <c r="AA505" s="407">
        <v>0</v>
      </c>
      <c r="AB505" s="408">
        <v>0</v>
      </c>
      <c r="AC505" s="407">
        <v>0</v>
      </c>
      <c r="AD505" s="408">
        <v>0</v>
      </c>
      <c r="AE505" s="407">
        <v>0</v>
      </c>
      <c r="AF505" s="408">
        <v>0</v>
      </c>
      <c r="AG505" s="407">
        <v>0</v>
      </c>
      <c r="AI505" s="406">
        <v>0</v>
      </c>
      <c r="AJ505" s="407">
        <v>0</v>
      </c>
      <c r="AK505" s="408">
        <v>0</v>
      </c>
      <c r="AL505" s="407">
        <v>0</v>
      </c>
      <c r="AM505" s="408">
        <v>0</v>
      </c>
      <c r="AN505" s="407">
        <v>0</v>
      </c>
      <c r="AO505" s="408">
        <v>0</v>
      </c>
      <c r="AP505" s="407">
        <v>0</v>
      </c>
      <c r="AQ505" s="408">
        <v>0</v>
      </c>
      <c r="AR505" s="407">
        <v>0</v>
      </c>
      <c r="AT505" s="406">
        <v>0</v>
      </c>
      <c r="AU505" s="407">
        <v>0</v>
      </c>
      <c r="AV505" s="408">
        <v>0</v>
      </c>
      <c r="AW505" s="407">
        <v>0</v>
      </c>
      <c r="AX505" s="408">
        <v>0</v>
      </c>
      <c r="AY505" s="407">
        <v>0</v>
      </c>
      <c r="AZ505" s="408">
        <v>0</v>
      </c>
      <c r="BA505" s="407">
        <v>0</v>
      </c>
      <c r="BB505" s="408">
        <v>0</v>
      </c>
      <c r="BC505" s="407">
        <v>0</v>
      </c>
    </row>
    <row r="506" spans="1:55" x14ac:dyDescent="0.35">
      <c r="A506" s="385" t="str" cm="1">
        <f t="array" ref="A506">IFERROR(_xlfn.IFS(AND(F506="Renta Variable",O506=1),IFERROR(MATCH(B506,[1]RV_Det!C:C,0),"Rev"),AND(J506="Corporativa",O506=1,I506="EM"),IFERROR(MATCH(B506,[1]RF_Corps!B:B,0),"Rev"),AND(F506="Alternativos",O506=1),IFERROR(MATCH(B506,[1]Rep4!C:C,0),"Rev")),"")</f>
        <v/>
      </c>
      <c r="B506" s="394" t="s">
        <v>1854</v>
      </c>
      <c r="C506" s="409" t="s">
        <v>1855</v>
      </c>
      <c r="D506" s="395" t="s">
        <v>1840</v>
      </c>
      <c r="E506" s="396" t="str">
        <f>IF(B506="","",INDEX([1]CatGlob!$S:$S,IFERROR(MATCH(MID(B506,7,1),[1]CatGlob!$R:$R,0),MATCH(MID(B506,1,2),[1]CatGlob!$R:$R,0))))</f>
        <v>DOL</v>
      </c>
      <c r="F506" s="397" t="s">
        <v>442</v>
      </c>
      <c r="G506" s="398" t="s">
        <v>610</v>
      </c>
      <c r="H506" s="399" t="s">
        <v>229</v>
      </c>
      <c r="I506" s="399" t="s">
        <v>358</v>
      </c>
      <c r="J506" s="399" t="s">
        <v>611</v>
      </c>
      <c r="K506" s="396" t="s">
        <v>1752</v>
      </c>
      <c r="L506" s="400" t="str">
        <f>IF(ISERROR(MATCH(M506,M$10:M505,0)),M506,"")</f>
        <v/>
      </c>
      <c r="M506" s="401" t="str">
        <f>IF(B506="","",IF(ISERROR(MATCH(F506&amp;"_"&amp;G506&amp;"_"&amp;H506&amp;"_"&amp;I506&amp;"_"&amp;J506&amp;IF(K506="","","_"&amp;K506),[1]CatGlob!$B:$B,0)),F506&amp;"_"&amp;G506&amp;"_"&amp;H506&amp;"_"&amp;I506&amp;"_"&amp;J506&amp;IF(K506="","","_"&amp;K506),INDEX([1]CatGlob!$C:$C,MATCH(F506&amp;"_"&amp;G506&amp;"_"&amp;H506&amp;"_"&amp;I506&amp;"_"&amp;J506&amp;IF(K506="","","_"&amp;K506),[1]CatGlob!$B:$B,0))))</f>
        <v>HCD_INT_EM_CORP_IG</v>
      </c>
      <c r="N506" s="402" t="str">
        <f t="shared" si="17"/>
        <v/>
      </c>
      <c r="O506" s="402" t="str">
        <f t="shared" si="16"/>
        <v/>
      </c>
      <c r="P506" s="401" t="str">
        <f>IF(LEN(B506)&gt;8,INDEX([1]CatGlob!$X:$X,MATCH(M506,[1]CatGlob!$W:$W,0)),"")</f>
        <v>EMC</v>
      </c>
      <c r="Q506" s="403" t="str">
        <f>INDEX([1]CatGlob!P:P,MATCH(M506,[1]CatGlob!O:O,0))</f>
        <v>RFIC</v>
      </c>
      <c r="R506" s="403" t="s">
        <v>601</v>
      </c>
      <c r="S506" s="403" t="s">
        <v>601</v>
      </c>
      <c r="T506" s="403" t="str">
        <f>INDEX([1]CatGlob!$D:$D,MATCH($M506,[1]CatGlob!$C:$C,0))</f>
        <v>RFI</v>
      </c>
      <c r="U506" s="403" t="s">
        <v>1570</v>
      </c>
      <c r="V506" s="404" t="str">
        <f>INDEX([1]CatGlob!$F:$F,MATCH($M506,[1]CatGlob!$C:$C,0))</f>
        <v>RFI</v>
      </c>
      <c r="W506" s="405"/>
      <c r="X506" s="406">
        <v>0</v>
      </c>
      <c r="Y506" s="407">
        <v>0</v>
      </c>
      <c r="Z506" s="408">
        <v>0</v>
      </c>
      <c r="AA506" s="407">
        <v>0</v>
      </c>
      <c r="AB506" s="408">
        <v>0</v>
      </c>
      <c r="AC506" s="407">
        <v>0</v>
      </c>
      <c r="AD506" s="408">
        <v>0</v>
      </c>
      <c r="AE506" s="407">
        <v>0</v>
      </c>
      <c r="AF506" s="408">
        <v>0</v>
      </c>
      <c r="AG506" s="407">
        <v>0</v>
      </c>
      <c r="AI506" s="406">
        <v>0</v>
      </c>
      <c r="AJ506" s="407">
        <v>0</v>
      </c>
      <c r="AK506" s="408">
        <v>0</v>
      </c>
      <c r="AL506" s="407">
        <v>0</v>
      </c>
      <c r="AM506" s="408">
        <v>0</v>
      </c>
      <c r="AN506" s="407">
        <v>0</v>
      </c>
      <c r="AO506" s="408">
        <v>0</v>
      </c>
      <c r="AP506" s="407">
        <v>0</v>
      </c>
      <c r="AQ506" s="408">
        <v>0</v>
      </c>
      <c r="AR506" s="407">
        <v>0</v>
      </c>
      <c r="AT506" s="406">
        <v>0</v>
      </c>
      <c r="AU506" s="407">
        <v>0</v>
      </c>
      <c r="AV506" s="408">
        <v>0</v>
      </c>
      <c r="AW506" s="407">
        <v>0</v>
      </c>
      <c r="AX506" s="408">
        <v>0</v>
      </c>
      <c r="AY506" s="407">
        <v>0</v>
      </c>
      <c r="AZ506" s="408">
        <v>0</v>
      </c>
      <c r="BA506" s="407">
        <v>0</v>
      </c>
      <c r="BB506" s="408">
        <v>0</v>
      </c>
      <c r="BC506" s="407">
        <v>0</v>
      </c>
    </row>
    <row r="507" spans="1:55" x14ac:dyDescent="0.35">
      <c r="A507" s="385" t="str" cm="1">
        <f t="array" ref="A507">IFERROR(_xlfn.IFS(AND(F507="Renta Variable",O507=1),IFERROR(MATCH(B507,[1]RV_Det!C:C,0),"Rev"),AND(J507="Corporativa",O507=1,I507="EM"),IFERROR(MATCH(B507,[1]RF_Corps!B:B,0),"Rev"),AND(F507="Alternativos",O507=1),IFERROR(MATCH(B507,[1]Rep4!C:C,0),"Rev")),"")</f>
        <v/>
      </c>
      <c r="B507" s="394" t="s">
        <v>1856</v>
      </c>
      <c r="C507" s="409" t="s">
        <v>1857</v>
      </c>
      <c r="D507" s="395" t="s">
        <v>1840</v>
      </c>
      <c r="E507" s="396" t="str">
        <f>IF(B507="","",INDEX([1]CatGlob!$S:$S,IFERROR(MATCH(MID(B507,7,1),[1]CatGlob!$R:$R,0),MATCH(MID(B507,1,2),[1]CatGlob!$R:$R,0))))</f>
        <v>DOL</v>
      </c>
      <c r="F507" s="397" t="s">
        <v>442</v>
      </c>
      <c r="G507" s="398" t="s">
        <v>610</v>
      </c>
      <c r="H507" s="399" t="s">
        <v>229</v>
      </c>
      <c r="I507" s="399" t="s">
        <v>358</v>
      </c>
      <c r="J507" s="399" t="s">
        <v>611</v>
      </c>
      <c r="K507" s="396" t="s">
        <v>1752</v>
      </c>
      <c r="L507" s="400" t="str">
        <f>IF(ISERROR(MATCH(M507,M$10:M506,0)),M507,"")</f>
        <v/>
      </c>
      <c r="M507" s="401" t="str">
        <f>IF(B507="","",IF(ISERROR(MATCH(F507&amp;"_"&amp;G507&amp;"_"&amp;H507&amp;"_"&amp;I507&amp;"_"&amp;J507&amp;IF(K507="","","_"&amp;K507),[1]CatGlob!$B:$B,0)),F507&amp;"_"&amp;G507&amp;"_"&amp;H507&amp;"_"&amp;I507&amp;"_"&amp;J507&amp;IF(K507="","","_"&amp;K507),INDEX([1]CatGlob!$C:$C,MATCH(F507&amp;"_"&amp;G507&amp;"_"&amp;H507&amp;"_"&amp;I507&amp;"_"&amp;J507&amp;IF(K507="","","_"&amp;K507),[1]CatGlob!$B:$B,0))))</f>
        <v>HCD_INT_EM_CORP_IG</v>
      </c>
      <c r="N507" s="402" t="str">
        <f t="shared" si="17"/>
        <v/>
      </c>
      <c r="O507" s="402" t="str">
        <f t="shared" si="16"/>
        <v/>
      </c>
      <c r="P507" s="401" t="str">
        <f>IF(LEN(B507)&gt;8,INDEX([1]CatGlob!$X:$X,MATCH(M507,[1]CatGlob!$W:$W,0)),"")</f>
        <v>EMC</v>
      </c>
      <c r="Q507" s="403" t="str">
        <f>INDEX([1]CatGlob!P:P,MATCH(M507,[1]CatGlob!O:O,0))</f>
        <v>RFIC</v>
      </c>
      <c r="R507" s="403" t="s">
        <v>601</v>
      </c>
      <c r="S507" s="403" t="s">
        <v>601</v>
      </c>
      <c r="T507" s="403" t="str">
        <f>INDEX([1]CatGlob!$D:$D,MATCH($M507,[1]CatGlob!$C:$C,0))</f>
        <v>RFI</v>
      </c>
      <c r="U507" s="403" t="s">
        <v>1570</v>
      </c>
      <c r="V507" s="404" t="str">
        <f>INDEX([1]CatGlob!$F:$F,MATCH($M507,[1]CatGlob!$C:$C,0))</f>
        <v>RFI</v>
      </c>
      <c r="W507" s="405"/>
      <c r="X507" s="406">
        <v>0</v>
      </c>
      <c r="Y507" s="407">
        <v>0</v>
      </c>
      <c r="Z507" s="408">
        <v>0</v>
      </c>
      <c r="AA507" s="407">
        <v>0</v>
      </c>
      <c r="AB507" s="408">
        <v>0</v>
      </c>
      <c r="AC507" s="407">
        <v>0</v>
      </c>
      <c r="AD507" s="408">
        <v>0</v>
      </c>
      <c r="AE507" s="407">
        <v>0</v>
      </c>
      <c r="AF507" s="408">
        <v>0</v>
      </c>
      <c r="AG507" s="407">
        <v>0</v>
      </c>
      <c r="AI507" s="406">
        <v>0</v>
      </c>
      <c r="AJ507" s="407">
        <v>0</v>
      </c>
      <c r="AK507" s="408">
        <v>0</v>
      </c>
      <c r="AL507" s="407">
        <v>0</v>
      </c>
      <c r="AM507" s="408">
        <v>0</v>
      </c>
      <c r="AN507" s="407">
        <v>0</v>
      </c>
      <c r="AO507" s="408">
        <v>0</v>
      </c>
      <c r="AP507" s="407">
        <v>0</v>
      </c>
      <c r="AQ507" s="408">
        <v>0</v>
      </c>
      <c r="AR507" s="407">
        <v>0</v>
      </c>
      <c r="AT507" s="406">
        <v>0</v>
      </c>
      <c r="AU507" s="407">
        <v>0</v>
      </c>
      <c r="AV507" s="408">
        <v>0</v>
      </c>
      <c r="AW507" s="407">
        <v>0</v>
      </c>
      <c r="AX507" s="408">
        <v>0</v>
      </c>
      <c r="AY507" s="407">
        <v>0</v>
      </c>
      <c r="AZ507" s="408">
        <v>0</v>
      </c>
      <c r="BA507" s="407">
        <v>0</v>
      </c>
      <c r="BB507" s="408">
        <v>0</v>
      </c>
      <c r="BC507" s="407">
        <v>0</v>
      </c>
    </row>
    <row r="508" spans="1:55" x14ac:dyDescent="0.35">
      <c r="A508" s="385" t="str" cm="1">
        <f t="array" ref="A508">IFERROR(_xlfn.IFS(AND(F508="Renta Variable",O508=1),IFERROR(MATCH(B508,[1]RV_Det!C:C,0),"Rev"),AND(J508="Corporativa",O508=1,I508="EM"),IFERROR(MATCH(B508,[1]RF_Corps!B:B,0),"Rev"),AND(F508="Alternativos",O508=1),IFERROR(MATCH(B508,[1]Rep4!C:C,0),"Rev")),"")</f>
        <v/>
      </c>
      <c r="B508" s="394" t="s">
        <v>1858</v>
      </c>
      <c r="C508" s="409" t="s">
        <v>1859</v>
      </c>
      <c r="D508" s="395" t="s">
        <v>1849</v>
      </c>
      <c r="E508" s="396" t="str">
        <f>IF(B508="","",INDEX([1]CatGlob!$S:$S,IFERROR(MATCH(MID(B508,7,1),[1]CatGlob!$R:$R,0),MATCH(MID(B508,1,2),[1]CatGlob!$R:$R,0))))</f>
        <v>DOL</v>
      </c>
      <c r="F508" s="397" t="s">
        <v>442</v>
      </c>
      <c r="G508" s="398" t="s">
        <v>610</v>
      </c>
      <c r="H508" s="399" t="s">
        <v>229</v>
      </c>
      <c r="I508" s="399" t="s">
        <v>358</v>
      </c>
      <c r="J508" s="399" t="s">
        <v>611</v>
      </c>
      <c r="K508" s="396" t="s">
        <v>1752</v>
      </c>
      <c r="L508" s="400" t="str">
        <f>IF(ISERROR(MATCH(M508,M$10:M507,0)),M508,"")</f>
        <v/>
      </c>
      <c r="M508" s="401" t="str">
        <f>IF(B508="","",IF(ISERROR(MATCH(F508&amp;"_"&amp;G508&amp;"_"&amp;H508&amp;"_"&amp;I508&amp;"_"&amp;J508&amp;IF(K508="","","_"&amp;K508),[1]CatGlob!$B:$B,0)),F508&amp;"_"&amp;G508&amp;"_"&amp;H508&amp;"_"&amp;I508&amp;"_"&amp;J508&amp;IF(K508="","","_"&amp;K508),INDEX([1]CatGlob!$C:$C,MATCH(F508&amp;"_"&amp;G508&amp;"_"&amp;H508&amp;"_"&amp;I508&amp;"_"&amp;J508&amp;IF(K508="","","_"&amp;K508),[1]CatGlob!$B:$B,0))))</f>
        <v>HCD_INT_EM_CORP_IG</v>
      </c>
      <c r="N508" s="402" t="str">
        <f t="shared" si="17"/>
        <v/>
      </c>
      <c r="O508" s="402" t="str">
        <f t="shared" si="16"/>
        <v/>
      </c>
      <c r="P508" s="401" t="str">
        <f>IF(LEN(B508)&gt;8,INDEX([1]CatGlob!$X:$X,MATCH(M508,[1]CatGlob!$W:$W,0)),"")</f>
        <v>EMC</v>
      </c>
      <c r="Q508" s="403" t="str">
        <f>INDEX([1]CatGlob!P:P,MATCH(M508,[1]CatGlob!O:O,0))</f>
        <v>RFIC</v>
      </c>
      <c r="R508" s="403" t="s">
        <v>601</v>
      </c>
      <c r="S508" s="403" t="s">
        <v>601</v>
      </c>
      <c r="T508" s="403" t="str">
        <f>INDEX([1]CatGlob!$D:$D,MATCH($M508,[1]CatGlob!$C:$C,0))</f>
        <v>RFI</v>
      </c>
      <c r="U508" s="403" t="s">
        <v>1570</v>
      </c>
      <c r="V508" s="404" t="str">
        <f>INDEX([1]CatGlob!$F:$F,MATCH($M508,[1]CatGlob!$C:$C,0))</f>
        <v>RFI</v>
      </c>
      <c r="W508" s="405"/>
      <c r="X508" s="406">
        <v>0</v>
      </c>
      <c r="Y508" s="407">
        <v>0</v>
      </c>
      <c r="Z508" s="408">
        <v>0</v>
      </c>
      <c r="AA508" s="407">
        <v>0</v>
      </c>
      <c r="AB508" s="408">
        <v>0</v>
      </c>
      <c r="AC508" s="407">
        <v>0</v>
      </c>
      <c r="AD508" s="408">
        <v>0</v>
      </c>
      <c r="AE508" s="407">
        <v>0</v>
      </c>
      <c r="AF508" s="408">
        <v>0</v>
      </c>
      <c r="AG508" s="407">
        <v>0</v>
      </c>
      <c r="AI508" s="406">
        <v>0</v>
      </c>
      <c r="AJ508" s="407">
        <v>0</v>
      </c>
      <c r="AK508" s="408">
        <v>0</v>
      </c>
      <c r="AL508" s="407">
        <v>0</v>
      </c>
      <c r="AM508" s="408">
        <v>0</v>
      </c>
      <c r="AN508" s="407">
        <v>0</v>
      </c>
      <c r="AO508" s="408">
        <v>0</v>
      </c>
      <c r="AP508" s="407">
        <v>0</v>
      </c>
      <c r="AQ508" s="408">
        <v>0</v>
      </c>
      <c r="AR508" s="407">
        <v>0</v>
      </c>
      <c r="AT508" s="406">
        <v>0</v>
      </c>
      <c r="AU508" s="407">
        <v>0</v>
      </c>
      <c r="AV508" s="408">
        <v>0</v>
      </c>
      <c r="AW508" s="407">
        <v>0</v>
      </c>
      <c r="AX508" s="408">
        <v>0</v>
      </c>
      <c r="AY508" s="407">
        <v>0</v>
      </c>
      <c r="AZ508" s="408">
        <v>0</v>
      </c>
      <c r="BA508" s="407">
        <v>0</v>
      </c>
      <c r="BB508" s="408">
        <v>0</v>
      </c>
      <c r="BC508" s="407">
        <v>0</v>
      </c>
    </row>
    <row r="509" spans="1:55" x14ac:dyDescent="0.35">
      <c r="A509" s="385" t="str" cm="1">
        <f t="array" ref="A509">IFERROR(_xlfn.IFS(AND(F509="Renta Variable",O509=1),IFERROR(MATCH(B509,[1]RV_Det!C:C,0),"Rev"),AND(J509="Corporativa",O509=1,I509="EM"),IFERROR(MATCH(B509,[1]RF_Corps!B:B,0),"Rev"),AND(F509="Alternativos",O509=1),IFERROR(MATCH(B509,[1]Rep4!C:C,0),"Rev")),"")</f>
        <v/>
      </c>
      <c r="B509" s="394" t="s">
        <v>1860</v>
      </c>
      <c r="C509" s="409" t="s">
        <v>1861</v>
      </c>
      <c r="D509" s="395" t="s">
        <v>1862</v>
      </c>
      <c r="E509" s="396" t="str">
        <f>IF(B509="","",INDEX([1]CatGlob!$S:$S,IFERROR(MATCH(MID(B509,7,1),[1]CatGlob!$R:$R,0),MATCH(MID(B509,1,2),[1]CatGlob!$R:$R,0))))</f>
        <v>DOL</v>
      </c>
      <c r="F509" s="397" t="s">
        <v>442</v>
      </c>
      <c r="G509" s="398" t="s">
        <v>610</v>
      </c>
      <c r="H509" s="399" t="s">
        <v>229</v>
      </c>
      <c r="I509" s="399" t="s">
        <v>358</v>
      </c>
      <c r="J509" s="399" t="s">
        <v>611</v>
      </c>
      <c r="K509" s="396" t="s">
        <v>1752</v>
      </c>
      <c r="L509" s="400" t="str">
        <f>IF(ISERROR(MATCH(M509,M$10:M508,0)),M509,"")</f>
        <v/>
      </c>
      <c r="M509" s="401" t="str">
        <f>IF(B509="","",IF(ISERROR(MATCH(F509&amp;"_"&amp;G509&amp;"_"&amp;H509&amp;"_"&amp;I509&amp;"_"&amp;J509&amp;IF(K509="","","_"&amp;K509),[1]CatGlob!$B:$B,0)),F509&amp;"_"&amp;G509&amp;"_"&amp;H509&amp;"_"&amp;I509&amp;"_"&amp;J509&amp;IF(K509="","","_"&amp;K509),INDEX([1]CatGlob!$C:$C,MATCH(F509&amp;"_"&amp;G509&amp;"_"&amp;H509&amp;"_"&amp;I509&amp;"_"&amp;J509&amp;IF(K509="","","_"&amp;K509),[1]CatGlob!$B:$B,0))))</f>
        <v>HCD_INT_EM_CORP_IG</v>
      </c>
      <c r="N509" s="402" t="str">
        <f t="shared" si="17"/>
        <v/>
      </c>
      <c r="O509" s="402" t="str">
        <f t="shared" si="16"/>
        <v/>
      </c>
      <c r="P509" s="401" t="str">
        <f>IF(LEN(B509)&gt;8,INDEX([1]CatGlob!$X:$X,MATCH(M509,[1]CatGlob!$W:$W,0)),"")</f>
        <v>EMC</v>
      </c>
      <c r="Q509" s="403" t="str">
        <f>INDEX([1]CatGlob!P:P,MATCH(M509,[1]CatGlob!O:O,0))</f>
        <v>RFIC</v>
      </c>
      <c r="R509" s="403" t="s">
        <v>601</v>
      </c>
      <c r="S509" s="403" t="s">
        <v>601</v>
      </c>
      <c r="T509" s="403" t="str">
        <f>INDEX([1]CatGlob!$D:$D,MATCH($M509,[1]CatGlob!$C:$C,0))</f>
        <v>RFI</v>
      </c>
      <c r="U509" s="403" t="s">
        <v>1570</v>
      </c>
      <c r="V509" s="404" t="str">
        <f>INDEX([1]CatGlob!$F:$F,MATCH($M509,[1]CatGlob!$C:$C,0))</f>
        <v>RFI</v>
      </c>
      <c r="W509" s="405"/>
      <c r="X509" s="406">
        <v>0</v>
      </c>
      <c r="Y509" s="407">
        <v>0</v>
      </c>
      <c r="Z509" s="408">
        <v>0</v>
      </c>
      <c r="AA509" s="407">
        <v>0</v>
      </c>
      <c r="AB509" s="408">
        <v>0</v>
      </c>
      <c r="AC509" s="407">
        <v>0</v>
      </c>
      <c r="AD509" s="408">
        <v>0</v>
      </c>
      <c r="AE509" s="407">
        <v>0</v>
      </c>
      <c r="AF509" s="408">
        <v>0</v>
      </c>
      <c r="AG509" s="407">
        <v>0</v>
      </c>
      <c r="AI509" s="406">
        <v>0</v>
      </c>
      <c r="AJ509" s="407">
        <v>0</v>
      </c>
      <c r="AK509" s="408">
        <v>0</v>
      </c>
      <c r="AL509" s="407">
        <v>0</v>
      </c>
      <c r="AM509" s="408">
        <v>0</v>
      </c>
      <c r="AN509" s="407">
        <v>0</v>
      </c>
      <c r="AO509" s="408">
        <v>0</v>
      </c>
      <c r="AP509" s="407">
        <v>0</v>
      </c>
      <c r="AQ509" s="408">
        <v>0</v>
      </c>
      <c r="AR509" s="407">
        <v>0</v>
      </c>
      <c r="AT509" s="406">
        <v>0</v>
      </c>
      <c r="AU509" s="407">
        <v>0</v>
      </c>
      <c r="AV509" s="408">
        <v>0</v>
      </c>
      <c r="AW509" s="407">
        <v>0</v>
      </c>
      <c r="AX509" s="408">
        <v>0</v>
      </c>
      <c r="AY509" s="407">
        <v>0</v>
      </c>
      <c r="AZ509" s="408">
        <v>0</v>
      </c>
      <c r="BA509" s="407">
        <v>0</v>
      </c>
      <c r="BB509" s="408">
        <v>0</v>
      </c>
      <c r="BC509" s="407">
        <v>0</v>
      </c>
    </row>
    <row r="510" spans="1:55" x14ac:dyDescent="0.35">
      <c r="A510" s="385" t="str" cm="1">
        <f t="array" ref="A510">IFERROR(_xlfn.IFS(AND(F510="Renta Variable",O510=1),IFERROR(MATCH(B510,[1]RV_Det!C:C,0),"Rev"),AND(J510="Corporativa",O510=1,I510="EM"),IFERROR(MATCH(B510,[1]RF_Corps!B:B,0),"Rev"),AND(F510="Alternativos",O510=1),IFERROR(MATCH(B510,[1]Rep4!C:C,0),"Rev")),"")</f>
        <v/>
      </c>
      <c r="B510" s="394" t="s">
        <v>1863</v>
      </c>
      <c r="C510" s="409" t="s">
        <v>1864</v>
      </c>
      <c r="D510" s="395" t="s">
        <v>1865</v>
      </c>
      <c r="E510" s="396" t="str">
        <f>IF(B510="","",INDEX([1]CatGlob!$S:$S,IFERROR(MATCH(MID(B510,7,1),[1]CatGlob!$R:$R,0),MATCH(MID(B510,1,2),[1]CatGlob!$R:$R,0))))</f>
        <v>DOL</v>
      </c>
      <c r="F510" s="397" t="s">
        <v>442</v>
      </c>
      <c r="G510" s="398" t="s">
        <v>610</v>
      </c>
      <c r="H510" s="399" t="s">
        <v>229</v>
      </c>
      <c r="I510" s="399" t="s">
        <v>358</v>
      </c>
      <c r="J510" s="399" t="s">
        <v>611</v>
      </c>
      <c r="K510" s="396" t="s">
        <v>1752</v>
      </c>
      <c r="L510" s="400" t="str">
        <f>IF(ISERROR(MATCH(M510,M$10:M509,0)),M510,"")</f>
        <v/>
      </c>
      <c r="M510" s="401" t="str">
        <f>IF(B510="","",IF(ISERROR(MATCH(F510&amp;"_"&amp;G510&amp;"_"&amp;H510&amp;"_"&amp;I510&amp;"_"&amp;J510&amp;IF(K510="","","_"&amp;K510),[1]CatGlob!$B:$B,0)),F510&amp;"_"&amp;G510&amp;"_"&amp;H510&amp;"_"&amp;I510&amp;"_"&amp;J510&amp;IF(K510="","","_"&amp;K510),INDEX([1]CatGlob!$C:$C,MATCH(F510&amp;"_"&amp;G510&amp;"_"&amp;H510&amp;"_"&amp;I510&amp;"_"&amp;J510&amp;IF(K510="","","_"&amp;K510),[1]CatGlob!$B:$B,0))))</f>
        <v>HCD_INT_EM_CORP_IG</v>
      </c>
      <c r="N510" s="402" t="str">
        <f t="shared" si="17"/>
        <v/>
      </c>
      <c r="O510" s="402" t="str">
        <f t="shared" si="16"/>
        <v/>
      </c>
      <c r="P510" s="401" t="str">
        <f>IF(LEN(B510)&gt;8,INDEX([1]CatGlob!$X:$X,MATCH(M510,[1]CatGlob!$W:$W,0)),"")</f>
        <v>EMC</v>
      </c>
      <c r="Q510" s="403" t="str">
        <f>INDEX([1]CatGlob!P:P,MATCH(M510,[1]CatGlob!O:O,0))</f>
        <v>RFIC</v>
      </c>
      <c r="R510" s="403" t="s">
        <v>601</v>
      </c>
      <c r="S510" s="403" t="s">
        <v>601</v>
      </c>
      <c r="T510" s="403" t="str">
        <f>INDEX([1]CatGlob!$D:$D,MATCH($M510,[1]CatGlob!$C:$C,0))</f>
        <v>RFI</v>
      </c>
      <c r="U510" s="403" t="s">
        <v>1570</v>
      </c>
      <c r="V510" s="404" t="str">
        <f>INDEX([1]CatGlob!$F:$F,MATCH($M510,[1]CatGlob!$C:$C,0))</f>
        <v>RFI</v>
      </c>
      <c r="W510" s="405"/>
      <c r="X510" s="406">
        <v>0</v>
      </c>
      <c r="Y510" s="407">
        <v>0</v>
      </c>
      <c r="Z510" s="408">
        <v>0</v>
      </c>
      <c r="AA510" s="407">
        <v>0</v>
      </c>
      <c r="AB510" s="408">
        <v>0</v>
      </c>
      <c r="AC510" s="407">
        <v>0</v>
      </c>
      <c r="AD510" s="408">
        <v>0</v>
      </c>
      <c r="AE510" s="407">
        <v>0</v>
      </c>
      <c r="AF510" s="408">
        <v>0</v>
      </c>
      <c r="AG510" s="407">
        <v>0</v>
      </c>
      <c r="AI510" s="406">
        <v>0</v>
      </c>
      <c r="AJ510" s="407">
        <v>0</v>
      </c>
      <c r="AK510" s="408">
        <v>0</v>
      </c>
      <c r="AL510" s="407">
        <v>0</v>
      </c>
      <c r="AM510" s="408">
        <v>0</v>
      </c>
      <c r="AN510" s="407">
        <v>0</v>
      </c>
      <c r="AO510" s="408">
        <v>0</v>
      </c>
      <c r="AP510" s="407">
        <v>0</v>
      </c>
      <c r="AQ510" s="408">
        <v>0</v>
      </c>
      <c r="AR510" s="407">
        <v>0</v>
      </c>
      <c r="AT510" s="406">
        <v>0</v>
      </c>
      <c r="AU510" s="407">
        <v>0</v>
      </c>
      <c r="AV510" s="408">
        <v>0</v>
      </c>
      <c r="AW510" s="407">
        <v>0</v>
      </c>
      <c r="AX510" s="408">
        <v>0</v>
      </c>
      <c r="AY510" s="407">
        <v>0</v>
      </c>
      <c r="AZ510" s="408">
        <v>0</v>
      </c>
      <c r="BA510" s="407">
        <v>0</v>
      </c>
      <c r="BB510" s="408">
        <v>0</v>
      </c>
      <c r="BC510" s="407">
        <v>0</v>
      </c>
    </row>
    <row r="511" spans="1:55" x14ac:dyDescent="0.35">
      <c r="A511" s="385" t="str" cm="1">
        <f t="array" ref="A511">IFERROR(_xlfn.IFS(AND(F511="Renta Variable",O511=1),IFERROR(MATCH(B511,[1]RV_Det!C:C,0),"Rev"),AND(J511="Corporativa",O511=1,I511="EM"),IFERROR(MATCH(B511,[1]RF_Corps!B:B,0),"Rev"),AND(F511="Alternativos",O511=1),IFERROR(MATCH(B511,[1]Rep4!C:C,0),"Rev")),"")</f>
        <v/>
      </c>
      <c r="B511" s="394" t="s">
        <v>1866</v>
      </c>
      <c r="C511" s="409" t="s">
        <v>1867</v>
      </c>
      <c r="D511" s="395" t="s">
        <v>1865</v>
      </c>
      <c r="E511" s="396" t="str">
        <f>IF(B511="","",INDEX([1]CatGlob!$S:$S,IFERROR(MATCH(MID(B511,7,1),[1]CatGlob!$R:$R,0),MATCH(MID(B511,1,2),[1]CatGlob!$R:$R,0))))</f>
        <v>DOL</v>
      </c>
      <c r="F511" s="397" t="s">
        <v>442</v>
      </c>
      <c r="G511" s="398" t="s">
        <v>610</v>
      </c>
      <c r="H511" s="399" t="s">
        <v>229</v>
      </c>
      <c r="I511" s="399" t="s">
        <v>358</v>
      </c>
      <c r="J511" s="399" t="s">
        <v>611</v>
      </c>
      <c r="K511" s="396" t="s">
        <v>1752</v>
      </c>
      <c r="L511" s="400" t="str">
        <f>IF(ISERROR(MATCH(M511,M$10:M510,0)),M511,"")</f>
        <v/>
      </c>
      <c r="M511" s="401" t="str">
        <f>IF(B511="","",IF(ISERROR(MATCH(F511&amp;"_"&amp;G511&amp;"_"&amp;H511&amp;"_"&amp;I511&amp;"_"&amp;J511&amp;IF(K511="","","_"&amp;K511),[1]CatGlob!$B:$B,0)),F511&amp;"_"&amp;G511&amp;"_"&amp;H511&amp;"_"&amp;I511&amp;"_"&amp;J511&amp;IF(K511="","","_"&amp;K511),INDEX([1]CatGlob!$C:$C,MATCH(F511&amp;"_"&amp;G511&amp;"_"&amp;H511&amp;"_"&amp;I511&amp;"_"&amp;J511&amp;IF(K511="","","_"&amp;K511),[1]CatGlob!$B:$B,0))))</f>
        <v>HCD_INT_EM_CORP_IG</v>
      </c>
      <c r="N511" s="402" t="str">
        <f t="shared" si="17"/>
        <v/>
      </c>
      <c r="O511" s="402" t="str">
        <f t="shared" si="16"/>
        <v/>
      </c>
      <c r="P511" s="401" t="str">
        <f>IF(LEN(B511)&gt;8,INDEX([1]CatGlob!$X:$X,MATCH(M511,[1]CatGlob!$W:$W,0)),"")</f>
        <v>EMC</v>
      </c>
      <c r="Q511" s="403" t="str">
        <f>INDEX([1]CatGlob!P:P,MATCH(M511,[1]CatGlob!O:O,0))</f>
        <v>RFIC</v>
      </c>
      <c r="R511" s="403" t="s">
        <v>601</v>
      </c>
      <c r="S511" s="403" t="s">
        <v>601</v>
      </c>
      <c r="T511" s="403" t="str">
        <f>INDEX([1]CatGlob!$D:$D,MATCH($M511,[1]CatGlob!$C:$C,0))</f>
        <v>RFI</v>
      </c>
      <c r="U511" s="403" t="s">
        <v>1570</v>
      </c>
      <c r="V511" s="404" t="str">
        <f>INDEX([1]CatGlob!$F:$F,MATCH($M511,[1]CatGlob!$C:$C,0))</f>
        <v>RFI</v>
      </c>
      <c r="W511" s="405"/>
      <c r="X511" s="406">
        <v>0</v>
      </c>
      <c r="Y511" s="407">
        <v>0</v>
      </c>
      <c r="Z511" s="408">
        <v>0</v>
      </c>
      <c r="AA511" s="407">
        <v>0</v>
      </c>
      <c r="AB511" s="408">
        <v>0</v>
      </c>
      <c r="AC511" s="407">
        <v>0</v>
      </c>
      <c r="AD511" s="408">
        <v>0</v>
      </c>
      <c r="AE511" s="407">
        <v>0</v>
      </c>
      <c r="AF511" s="408">
        <v>0</v>
      </c>
      <c r="AG511" s="407">
        <v>0</v>
      </c>
      <c r="AI511" s="406">
        <v>0</v>
      </c>
      <c r="AJ511" s="407">
        <v>0</v>
      </c>
      <c r="AK511" s="408">
        <v>0</v>
      </c>
      <c r="AL511" s="407">
        <v>0</v>
      </c>
      <c r="AM511" s="408">
        <v>0</v>
      </c>
      <c r="AN511" s="407">
        <v>0</v>
      </c>
      <c r="AO511" s="408">
        <v>0</v>
      </c>
      <c r="AP511" s="407">
        <v>0</v>
      </c>
      <c r="AQ511" s="408">
        <v>0</v>
      </c>
      <c r="AR511" s="407">
        <v>0</v>
      </c>
      <c r="AT511" s="406">
        <v>0</v>
      </c>
      <c r="AU511" s="407">
        <v>0</v>
      </c>
      <c r="AV511" s="408">
        <v>0</v>
      </c>
      <c r="AW511" s="407">
        <v>0</v>
      </c>
      <c r="AX511" s="408">
        <v>0</v>
      </c>
      <c r="AY511" s="407">
        <v>0</v>
      </c>
      <c r="AZ511" s="408">
        <v>0</v>
      </c>
      <c r="BA511" s="407">
        <v>0</v>
      </c>
      <c r="BB511" s="408">
        <v>0</v>
      </c>
      <c r="BC511" s="407">
        <v>0</v>
      </c>
    </row>
    <row r="512" spans="1:55" x14ac:dyDescent="0.35">
      <c r="A512" s="385" t="str" cm="1">
        <f t="array" ref="A512">IFERROR(_xlfn.IFS(AND(F512="Renta Variable",O512=1),IFERROR(MATCH(B512,[1]RV_Det!C:C,0),"Rev"),AND(J512="Corporativa",O512=1,I512="EM"),IFERROR(MATCH(B512,[1]RF_Corps!B:B,0),"Rev"),AND(F512="Alternativos",O512=1),IFERROR(MATCH(B512,[1]Rep4!C:C,0),"Rev")),"")</f>
        <v/>
      </c>
      <c r="B512" s="394" t="s">
        <v>1868</v>
      </c>
      <c r="C512" s="409" t="s">
        <v>1869</v>
      </c>
      <c r="D512" s="395" t="s">
        <v>1837</v>
      </c>
      <c r="E512" s="396" t="str">
        <f>IF(B512="","",INDEX([1]CatGlob!$S:$S,IFERROR(MATCH(MID(B512,7,1),[1]CatGlob!$R:$R,0),MATCH(MID(B512,1,2),[1]CatGlob!$R:$R,0))))</f>
        <v>DOL</v>
      </c>
      <c r="F512" s="397" t="s">
        <v>442</v>
      </c>
      <c r="G512" s="398" t="s">
        <v>610</v>
      </c>
      <c r="H512" s="399" t="s">
        <v>229</v>
      </c>
      <c r="I512" s="399" t="s">
        <v>358</v>
      </c>
      <c r="J512" s="399" t="s">
        <v>611</v>
      </c>
      <c r="K512" s="396" t="s">
        <v>1752</v>
      </c>
      <c r="L512" s="400" t="str">
        <f>IF(ISERROR(MATCH(M512,M$10:M511,0)),M512,"")</f>
        <v/>
      </c>
      <c r="M512" s="401" t="str">
        <f>IF(B512="","",IF(ISERROR(MATCH(F512&amp;"_"&amp;G512&amp;"_"&amp;H512&amp;"_"&amp;I512&amp;"_"&amp;J512&amp;IF(K512="","","_"&amp;K512),[1]CatGlob!$B:$B,0)),F512&amp;"_"&amp;G512&amp;"_"&amp;H512&amp;"_"&amp;I512&amp;"_"&amp;J512&amp;IF(K512="","","_"&amp;K512),INDEX([1]CatGlob!$C:$C,MATCH(F512&amp;"_"&amp;G512&amp;"_"&amp;H512&amp;"_"&amp;I512&amp;"_"&amp;J512&amp;IF(K512="","","_"&amp;K512),[1]CatGlob!$B:$B,0))))</f>
        <v>HCD_INT_EM_CORP_IG</v>
      </c>
      <c r="N512" s="402" t="str">
        <f t="shared" si="17"/>
        <v/>
      </c>
      <c r="O512" s="402" t="str">
        <f t="shared" si="16"/>
        <v/>
      </c>
      <c r="P512" s="401" t="str">
        <f>IF(LEN(B512)&gt;8,INDEX([1]CatGlob!$X:$X,MATCH(M512,[1]CatGlob!$W:$W,0)),"")</f>
        <v>EMC</v>
      </c>
      <c r="Q512" s="403" t="str">
        <f>INDEX([1]CatGlob!P:P,MATCH(M512,[1]CatGlob!O:O,0))</f>
        <v>RFIC</v>
      </c>
      <c r="R512" s="403" t="s">
        <v>601</v>
      </c>
      <c r="S512" s="403" t="s">
        <v>601</v>
      </c>
      <c r="T512" s="403" t="str">
        <f>INDEX([1]CatGlob!$D:$D,MATCH($M512,[1]CatGlob!$C:$C,0))</f>
        <v>RFI</v>
      </c>
      <c r="U512" s="403" t="s">
        <v>1570</v>
      </c>
      <c r="V512" s="404" t="str">
        <f>INDEX([1]CatGlob!$F:$F,MATCH($M512,[1]CatGlob!$C:$C,0))</f>
        <v>RFI</v>
      </c>
      <c r="W512" s="405"/>
      <c r="X512" s="406">
        <v>0</v>
      </c>
      <c r="Y512" s="407">
        <v>0</v>
      </c>
      <c r="Z512" s="408">
        <v>0</v>
      </c>
      <c r="AA512" s="407">
        <v>0</v>
      </c>
      <c r="AB512" s="408">
        <v>0</v>
      </c>
      <c r="AC512" s="407">
        <v>0</v>
      </c>
      <c r="AD512" s="408">
        <v>0</v>
      </c>
      <c r="AE512" s="407">
        <v>0</v>
      </c>
      <c r="AF512" s="408">
        <v>0</v>
      </c>
      <c r="AG512" s="407">
        <v>0</v>
      </c>
      <c r="AI512" s="406">
        <v>0</v>
      </c>
      <c r="AJ512" s="407">
        <v>0</v>
      </c>
      <c r="AK512" s="408">
        <v>0</v>
      </c>
      <c r="AL512" s="407">
        <v>0</v>
      </c>
      <c r="AM512" s="408">
        <v>0</v>
      </c>
      <c r="AN512" s="407">
        <v>0</v>
      </c>
      <c r="AO512" s="408">
        <v>0</v>
      </c>
      <c r="AP512" s="407">
        <v>0</v>
      </c>
      <c r="AQ512" s="408">
        <v>0</v>
      </c>
      <c r="AR512" s="407">
        <v>0</v>
      </c>
      <c r="AT512" s="406">
        <v>0</v>
      </c>
      <c r="AU512" s="407">
        <v>0</v>
      </c>
      <c r="AV512" s="408">
        <v>0</v>
      </c>
      <c r="AW512" s="407">
        <v>0</v>
      </c>
      <c r="AX512" s="408">
        <v>0</v>
      </c>
      <c r="AY512" s="407">
        <v>0</v>
      </c>
      <c r="AZ512" s="408">
        <v>0</v>
      </c>
      <c r="BA512" s="407">
        <v>0</v>
      </c>
      <c r="BB512" s="408">
        <v>0</v>
      </c>
      <c r="BC512" s="407">
        <v>0</v>
      </c>
    </row>
    <row r="513" spans="1:55" x14ac:dyDescent="0.35">
      <c r="A513" s="385" t="str" cm="1">
        <f t="array" ref="A513">IFERROR(_xlfn.IFS(AND(F513="Renta Variable",O513=1),IFERROR(MATCH(B513,[1]RV_Det!C:C,0),"Rev"),AND(J513="Corporativa",O513=1,I513="EM"),IFERROR(MATCH(B513,[1]RF_Corps!B:B,0),"Rev"),AND(F513="Alternativos",O513=1),IFERROR(MATCH(B513,[1]Rep4!C:C,0),"Rev")),"")</f>
        <v/>
      </c>
      <c r="B513" s="394" t="s">
        <v>1870</v>
      </c>
      <c r="C513" s="409" t="s">
        <v>1871</v>
      </c>
      <c r="D513" s="395" t="s">
        <v>1613</v>
      </c>
      <c r="E513" s="396" t="str">
        <f>IF(B513="","",INDEX([1]CatGlob!$S:$S,IFERROR(MATCH(MID(B513,7,1),[1]CatGlob!$R:$R,0),MATCH(MID(B513,1,2),[1]CatGlob!$R:$R,0))))</f>
        <v>DOL</v>
      </c>
      <c r="F513" s="397" t="s">
        <v>442</v>
      </c>
      <c r="G513" s="398" t="s">
        <v>610</v>
      </c>
      <c r="H513" s="399" t="s">
        <v>229</v>
      </c>
      <c r="I513" s="399" t="s">
        <v>358</v>
      </c>
      <c r="J513" s="399" t="s">
        <v>611</v>
      </c>
      <c r="K513" s="396" t="s">
        <v>1752</v>
      </c>
      <c r="L513" s="400" t="str">
        <f>IF(ISERROR(MATCH(M513,M$10:M512,0)),M513,"")</f>
        <v/>
      </c>
      <c r="M513" s="401" t="str">
        <f>IF(B513="","",IF(ISERROR(MATCH(F513&amp;"_"&amp;G513&amp;"_"&amp;H513&amp;"_"&amp;I513&amp;"_"&amp;J513&amp;IF(K513="","","_"&amp;K513),[1]CatGlob!$B:$B,0)),F513&amp;"_"&amp;G513&amp;"_"&amp;H513&amp;"_"&amp;I513&amp;"_"&amp;J513&amp;IF(K513="","","_"&amp;K513),INDEX([1]CatGlob!$C:$C,MATCH(F513&amp;"_"&amp;G513&amp;"_"&amp;H513&amp;"_"&amp;I513&amp;"_"&amp;J513&amp;IF(K513="","","_"&amp;K513),[1]CatGlob!$B:$B,0))))</f>
        <v>HCD_INT_EM_CORP_IG</v>
      </c>
      <c r="N513" s="402" t="str">
        <f t="shared" si="17"/>
        <v/>
      </c>
      <c r="O513" s="402" t="str">
        <f t="shared" si="16"/>
        <v/>
      </c>
      <c r="P513" s="401" t="str">
        <f>IF(LEN(B513)&gt;8,INDEX([1]CatGlob!$X:$X,MATCH(M513,[1]CatGlob!$W:$W,0)),"")</f>
        <v>EMC</v>
      </c>
      <c r="Q513" s="403" t="str">
        <f>INDEX([1]CatGlob!P:P,MATCH(M513,[1]CatGlob!O:O,0))</f>
        <v>RFIC</v>
      </c>
      <c r="R513" s="403" t="s">
        <v>601</v>
      </c>
      <c r="S513" s="403" t="s">
        <v>601</v>
      </c>
      <c r="T513" s="403" t="str">
        <f>INDEX([1]CatGlob!$D:$D,MATCH($M513,[1]CatGlob!$C:$C,0))</f>
        <v>RFI</v>
      </c>
      <c r="U513" s="403" t="s">
        <v>612</v>
      </c>
      <c r="V513" s="404" t="str">
        <f>INDEX([1]CatGlob!$F:$F,MATCH($M513,[1]CatGlob!$C:$C,0))</f>
        <v>RFI</v>
      </c>
      <c r="W513" s="405"/>
      <c r="X513" s="406">
        <v>0</v>
      </c>
      <c r="Y513" s="407">
        <v>0</v>
      </c>
      <c r="Z513" s="408">
        <v>0</v>
      </c>
      <c r="AA513" s="407">
        <v>0</v>
      </c>
      <c r="AB513" s="408">
        <v>0</v>
      </c>
      <c r="AC513" s="407">
        <v>0</v>
      </c>
      <c r="AD513" s="408">
        <v>0</v>
      </c>
      <c r="AE513" s="407">
        <v>0</v>
      </c>
      <c r="AF513" s="408">
        <v>0</v>
      </c>
      <c r="AG513" s="407">
        <v>0</v>
      </c>
      <c r="AI513" s="406">
        <v>0</v>
      </c>
      <c r="AJ513" s="407">
        <v>0</v>
      </c>
      <c r="AK513" s="408">
        <v>0</v>
      </c>
      <c r="AL513" s="407">
        <v>0</v>
      </c>
      <c r="AM513" s="408">
        <v>0</v>
      </c>
      <c r="AN513" s="407">
        <v>0</v>
      </c>
      <c r="AO513" s="408">
        <v>0</v>
      </c>
      <c r="AP513" s="407">
        <v>0</v>
      </c>
      <c r="AQ513" s="408">
        <v>0</v>
      </c>
      <c r="AR513" s="407">
        <v>0</v>
      </c>
      <c r="AT513" s="406">
        <v>0</v>
      </c>
      <c r="AU513" s="407">
        <v>0</v>
      </c>
      <c r="AV513" s="408">
        <v>0</v>
      </c>
      <c r="AW513" s="407">
        <v>0</v>
      </c>
      <c r="AX513" s="408">
        <v>0</v>
      </c>
      <c r="AY513" s="407">
        <v>0</v>
      </c>
      <c r="AZ513" s="408">
        <v>0</v>
      </c>
      <c r="BA513" s="407">
        <v>0</v>
      </c>
      <c r="BB513" s="408">
        <v>0</v>
      </c>
      <c r="BC513" s="407">
        <v>0</v>
      </c>
    </row>
    <row r="514" spans="1:55" x14ac:dyDescent="0.35">
      <c r="A514" s="385" t="str" cm="1">
        <f t="array" ref="A514">IFERROR(_xlfn.IFS(AND(F514="Renta Variable",O514=1),IFERROR(MATCH(B514,[1]RV_Det!C:C,0),"Rev"),AND(J514="Corporativa",O514=1,I514="EM"),IFERROR(MATCH(B514,[1]RF_Corps!B:B,0),"Rev"),AND(F514="Alternativos",O514=1),IFERROR(MATCH(B514,[1]Rep4!C:C,0),"Rev")),"")</f>
        <v/>
      </c>
      <c r="B514" s="394" t="s">
        <v>1872</v>
      </c>
      <c r="C514" s="409" t="s">
        <v>1873</v>
      </c>
      <c r="D514" s="395" t="s">
        <v>1639</v>
      </c>
      <c r="E514" s="396" t="str">
        <f>IF(B514="","",INDEX([1]CatGlob!$S:$S,IFERROR(MATCH(MID(B514,7,1),[1]CatGlob!$R:$R,0),MATCH(MID(B514,1,2),[1]CatGlob!$R:$R,0))))</f>
        <v>DOL</v>
      </c>
      <c r="F514" s="397" t="s">
        <v>442</v>
      </c>
      <c r="G514" s="398" t="s">
        <v>610</v>
      </c>
      <c r="H514" s="399" t="s">
        <v>229</v>
      </c>
      <c r="I514" s="399" t="s">
        <v>358</v>
      </c>
      <c r="J514" s="399" t="s">
        <v>611</v>
      </c>
      <c r="K514" s="396" t="s">
        <v>1752</v>
      </c>
      <c r="L514" s="400" t="str">
        <f>IF(ISERROR(MATCH(M514,M$10:M513,0)),M514,"")</f>
        <v/>
      </c>
      <c r="M514" s="401" t="str">
        <f>IF(B514="","",IF(ISERROR(MATCH(F514&amp;"_"&amp;G514&amp;"_"&amp;H514&amp;"_"&amp;I514&amp;"_"&amp;J514&amp;IF(K514="","","_"&amp;K514),[1]CatGlob!$B:$B,0)),F514&amp;"_"&amp;G514&amp;"_"&amp;H514&amp;"_"&amp;I514&amp;"_"&amp;J514&amp;IF(K514="","","_"&amp;K514),INDEX([1]CatGlob!$C:$C,MATCH(F514&amp;"_"&amp;G514&amp;"_"&amp;H514&amp;"_"&amp;I514&amp;"_"&amp;J514&amp;IF(K514="","","_"&amp;K514),[1]CatGlob!$B:$B,0))))</f>
        <v>HCD_INT_EM_CORP_IG</v>
      </c>
      <c r="N514" s="402" t="str">
        <f t="shared" si="17"/>
        <v/>
      </c>
      <c r="O514" s="402" t="str">
        <f t="shared" si="16"/>
        <v/>
      </c>
      <c r="P514" s="401" t="str">
        <f>IF(LEN(B514)&gt;8,INDEX([1]CatGlob!$X:$X,MATCH(M514,[1]CatGlob!$W:$W,0)),"")</f>
        <v>EMC</v>
      </c>
      <c r="Q514" s="403" t="str">
        <f>INDEX([1]CatGlob!P:P,MATCH(M514,[1]CatGlob!O:O,0))</f>
        <v>RFIC</v>
      </c>
      <c r="R514" s="403" t="s">
        <v>601</v>
      </c>
      <c r="S514" s="403" t="s">
        <v>601</v>
      </c>
      <c r="T514" s="403" t="str">
        <f>INDEX([1]CatGlob!$D:$D,MATCH($M514,[1]CatGlob!$C:$C,0))</f>
        <v>RFI</v>
      </c>
      <c r="U514" s="403" t="s">
        <v>612</v>
      </c>
      <c r="V514" s="404" t="str">
        <f>INDEX([1]CatGlob!$F:$F,MATCH($M514,[1]CatGlob!$C:$C,0))</f>
        <v>RFI</v>
      </c>
      <c r="W514" s="405"/>
      <c r="X514" s="406">
        <v>0</v>
      </c>
      <c r="Y514" s="407">
        <v>0</v>
      </c>
      <c r="Z514" s="408">
        <v>0</v>
      </c>
      <c r="AA514" s="407">
        <v>0</v>
      </c>
      <c r="AB514" s="408">
        <v>0</v>
      </c>
      <c r="AC514" s="407">
        <v>0</v>
      </c>
      <c r="AD514" s="408">
        <v>0</v>
      </c>
      <c r="AE514" s="407">
        <v>0</v>
      </c>
      <c r="AF514" s="408">
        <v>0</v>
      </c>
      <c r="AG514" s="407">
        <v>0</v>
      </c>
      <c r="AI514" s="406">
        <v>0</v>
      </c>
      <c r="AJ514" s="407">
        <v>0</v>
      </c>
      <c r="AK514" s="408">
        <v>0</v>
      </c>
      <c r="AL514" s="407">
        <v>0</v>
      </c>
      <c r="AM514" s="408">
        <v>0</v>
      </c>
      <c r="AN514" s="407">
        <v>0</v>
      </c>
      <c r="AO514" s="408">
        <v>0</v>
      </c>
      <c r="AP514" s="407">
        <v>0</v>
      </c>
      <c r="AQ514" s="408">
        <v>0</v>
      </c>
      <c r="AR514" s="407">
        <v>0</v>
      </c>
      <c r="AT514" s="406">
        <v>0</v>
      </c>
      <c r="AU514" s="407">
        <v>0</v>
      </c>
      <c r="AV514" s="408">
        <v>0</v>
      </c>
      <c r="AW514" s="407">
        <v>0</v>
      </c>
      <c r="AX514" s="408">
        <v>0</v>
      </c>
      <c r="AY514" s="407">
        <v>0</v>
      </c>
      <c r="AZ514" s="408">
        <v>0</v>
      </c>
      <c r="BA514" s="407">
        <v>0</v>
      </c>
      <c r="BB514" s="408">
        <v>0</v>
      </c>
      <c r="BC514" s="407">
        <v>0</v>
      </c>
    </row>
    <row r="515" spans="1:55" x14ac:dyDescent="0.35">
      <c r="A515" s="385" t="str" cm="1">
        <f t="array" ref="A515">IFERROR(_xlfn.IFS(AND(F515="Renta Variable",O515=1),IFERROR(MATCH(B515,[1]RV_Det!C:C,0),"Rev"),AND(J515="Corporativa",O515=1,I515="EM"),IFERROR(MATCH(B515,[1]RF_Corps!B:B,0),"Rev"),AND(F515="Alternativos",O515=1),IFERROR(MATCH(B515,[1]Rep4!C:C,0),"Rev")),"")</f>
        <v/>
      </c>
      <c r="B515" s="393" t="s">
        <v>1874</v>
      </c>
      <c r="C515" s="422" t="s">
        <v>1875</v>
      </c>
      <c r="D515" s="395" t="s">
        <v>1736</v>
      </c>
      <c r="E515" s="396" t="str">
        <f>IF(B515="","",INDEX([1]CatGlob!$S:$S,IFERROR(MATCH(MID(B515,7,1),[1]CatGlob!$R:$R,0),MATCH(MID(B515,1,2),[1]CatGlob!$R:$R,0))))</f>
        <v>DOL</v>
      </c>
      <c r="F515" s="397" t="s">
        <v>442</v>
      </c>
      <c r="G515" s="398" t="s">
        <v>610</v>
      </c>
      <c r="H515" s="399" t="s">
        <v>229</v>
      </c>
      <c r="I515" s="399" t="s">
        <v>358</v>
      </c>
      <c r="J515" s="399" t="s">
        <v>611</v>
      </c>
      <c r="K515" s="396" t="s">
        <v>1752</v>
      </c>
      <c r="L515" s="400" t="str">
        <f>IF(ISERROR(MATCH(M515,M$10:M514,0)),M515,"")</f>
        <v/>
      </c>
      <c r="M515" s="401" t="str">
        <f>IF(B515="","",IF(ISERROR(MATCH(F515&amp;"_"&amp;G515&amp;"_"&amp;H515&amp;"_"&amp;I515&amp;"_"&amp;J515&amp;IF(K515="","","_"&amp;K515),[1]CatGlob!$B:$B,0)),F515&amp;"_"&amp;G515&amp;"_"&amp;H515&amp;"_"&amp;I515&amp;"_"&amp;J515&amp;IF(K515="","","_"&amp;K515),INDEX([1]CatGlob!$C:$C,MATCH(F515&amp;"_"&amp;G515&amp;"_"&amp;H515&amp;"_"&amp;I515&amp;"_"&amp;J515&amp;IF(K515="","","_"&amp;K515),[1]CatGlob!$B:$B,0))))</f>
        <v>HCD_INT_EM_CORP_IG</v>
      </c>
      <c r="N515" s="402" t="str">
        <f t="shared" si="17"/>
        <v/>
      </c>
      <c r="O515" s="402" t="str">
        <f t="shared" si="16"/>
        <v/>
      </c>
      <c r="P515" s="401" t="str">
        <f>IF(LEN(B515)&gt;8,INDEX([1]CatGlob!$X:$X,MATCH(M515,[1]CatGlob!$W:$W,0)),"")</f>
        <v>EMC</v>
      </c>
      <c r="Q515" s="403" t="str">
        <f>INDEX([1]CatGlob!P:P,MATCH(M515,[1]CatGlob!O:O,0))</f>
        <v>RFIC</v>
      </c>
      <c r="R515" s="403" t="s">
        <v>601</v>
      </c>
      <c r="S515" s="403" t="s">
        <v>601</v>
      </c>
      <c r="T515" s="403" t="str">
        <f>INDEX([1]CatGlob!$D:$D,MATCH($M515,[1]CatGlob!$C:$C,0))</f>
        <v>RFI</v>
      </c>
      <c r="U515" s="403" t="s">
        <v>612</v>
      </c>
      <c r="V515" s="404" t="str">
        <f>INDEX([1]CatGlob!$F:$F,MATCH($M515,[1]CatGlob!$C:$C,0))</f>
        <v>RFI</v>
      </c>
      <c r="W515" s="405"/>
      <c r="X515" s="406">
        <v>0</v>
      </c>
      <c r="Y515" s="407">
        <v>0</v>
      </c>
      <c r="Z515" s="408">
        <v>0</v>
      </c>
      <c r="AA515" s="407">
        <v>0</v>
      </c>
      <c r="AB515" s="408">
        <v>0</v>
      </c>
      <c r="AC515" s="407">
        <v>0</v>
      </c>
      <c r="AD515" s="408">
        <v>0</v>
      </c>
      <c r="AE515" s="407">
        <v>0</v>
      </c>
      <c r="AF515" s="408">
        <v>0</v>
      </c>
      <c r="AG515" s="407">
        <v>0</v>
      </c>
      <c r="AI515" s="406">
        <v>0</v>
      </c>
      <c r="AJ515" s="407">
        <v>0</v>
      </c>
      <c r="AK515" s="408">
        <v>0</v>
      </c>
      <c r="AL515" s="407">
        <v>0</v>
      </c>
      <c r="AM515" s="408">
        <v>0</v>
      </c>
      <c r="AN515" s="407">
        <v>0</v>
      </c>
      <c r="AO515" s="408">
        <v>0</v>
      </c>
      <c r="AP515" s="407">
        <v>0</v>
      </c>
      <c r="AQ515" s="408">
        <v>0</v>
      </c>
      <c r="AR515" s="407">
        <v>0</v>
      </c>
      <c r="AT515" s="406">
        <v>0</v>
      </c>
      <c r="AU515" s="407">
        <v>0</v>
      </c>
      <c r="AV515" s="408">
        <v>0</v>
      </c>
      <c r="AW515" s="407">
        <v>0</v>
      </c>
      <c r="AX515" s="408">
        <v>0</v>
      </c>
      <c r="AY515" s="407">
        <v>0</v>
      </c>
      <c r="AZ515" s="408">
        <v>0</v>
      </c>
      <c r="BA515" s="407">
        <v>0</v>
      </c>
      <c r="BB515" s="408">
        <v>0</v>
      </c>
      <c r="BC515" s="407">
        <v>0</v>
      </c>
    </row>
    <row r="516" spans="1:55" x14ac:dyDescent="0.35">
      <c r="A516" s="385" t="str" cm="1">
        <f t="array" ref="A516">IFERROR(_xlfn.IFS(AND(F516="Renta Variable",O516=1),IFERROR(MATCH(B516,[1]RV_Det!C:C,0),"Rev"),AND(J516="Corporativa",O516=1,I516="EM"),IFERROR(MATCH(B516,[1]RF_Corps!B:B,0),"Rev"),AND(F516="Alternativos",O516=1),IFERROR(MATCH(B516,[1]Rep4!C:C,0),"Rev")),"")</f>
        <v/>
      </c>
      <c r="B516" s="393" t="s">
        <v>1876</v>
      </c>
      <c r="C516" s="422" t="s">
        <v>1877</v>
      </c>
      <c r="D516" s="395" t="s">
        <v>1746</v>
      </c>
      <c r="E516" s="396" t="str">
        <f>IF(B516="","",INDEX([1]CatGlob!$S:$S,IFERROR(MATCH(MID(B516,7,1),[1]CatGlob!$R:$R,0),MATCH(MID(B516,1,2),[1]CatGlob!$R:$R,0))))</f>
        <v>DOL</v>
      </c>
      <c r="F516" s="397" t="s">
        <v>442</v>
      </c>
      <c r="G516" s="398" t="s">
        <v>610</v>
      </c>
      <c r="H516" s="399" t="s">
        <v>229</v>
      </c>
      <c r="I516" s="399" t="s">
        <v>358</v>
      </c>
      <c r="J516" s="399" t="s">
        <v>611</v>
      </c>
      <c r="K516" s="396" t="s">
        <v>1752</v>
      </c>
      <c r="L516" s="400" t="str">
        <f>IF(ISERROR(MATCH(M516,M$10:M515,0)),M516,"")</f>
        <v/>
      </c>
      <c r="M516" s="401" t="str">
        <f>IF(B516="","",IF(ISERROR(MATCH(F516&amp;"_"&amp;G516&amp;"_"&amp;H516&amp;"_"&amp;I516&amp;"_"&amp;J516&amp;IF(K516="","","_"&amp;K516),[1]CatGlob!$B:$B,0)),F516&amp;"_"&amp;G516&amp;"_"&amp;H516&amp;"_"&amp;I516&amp;"_"&amp;J516&amp;IF(K516="","","_"&amp;K516),INDEX([1]CatGlob!$C:$C,MATCH(F516&amp;"_"&amp;G516&amp;"_"&amp;H516&amp;"_"&amp;I516&amp;"_"&amp;J516&amp;IF(K516="","","_"&amp;K516),[1]CatGlob!$B:$B,0))))</f>
        <v>HCD_INT_EM_CORP_IG</v>
      </c>
      <c r="N516" s="402" t="str">
        <f t="shared" si="17"/>
        <v/>
      </c>
      <c r="O516" s="402" t="str">
        <f t="shared" si="16"/>
        <v/>
      </c>
      <c r="P516" s="401" t="str">
        <f>IF(LEN(B516)&gt;8,INDEX([1]CatGlob!$X:$X,MATCH(M516,[1]CatGlob!$W:$W,0)),"")</f>
        <v>EMC</v>
      </c>
      <c r="Q516" s="403" t="str">
        <f>INDEX([1]CatGlob!P:P,MATCH(M516,[1]CatGlob!O:O,0))</f>
        <v>RFIC</v>
      </c>
      <c r="R516" s="403" t="s">
        <v>601</v>
      </c>
      <c r="S516" s="403" t="s">
        <v>601</v>
      </c>
      <c r="T516" s="403" t="str">
        <f>INDEX([1]CatGlob!$D:$D,MATCH($M516,[1]CatGlob!$C:$C,0))</f>
        <v>RFI</v>
      </c>
      <c r="U516" s="403" t="s">
        <v>612</v>
      </c>
      <c r="V516" s="404" t="str">
        <f>INDEX([1]CatGlob!$F:$F,MATCH($M516,[1]CatGlob!$C:$C,0))</f>
        <v>RFI</v>
      </c>
      <c r="W516" s="405"/>
      <c r="X516" s="406">
        <v>0</v>
      </c>
      <c r="Y516" s="407">
        <v>0</v>
      </c>
      <c r="Z516" s="408">
        <v>0</v>
      </c>
      <c r="AA516" s="407">
        <v>0</v>
      </c>
      <c r="AB516" s="408">
        <v>0</v>
      </c>
      <c r="AC516" s="407">
        <v>0</v>
      </c>
      <c r="AD516" s="408">
        <v>0</v>
      </c>
      <c r="AE516" s="407">
        <v>0</v>
      </c>
      <c r="AF516" s="408">
        <v>0</v>
      </c>
      <c r="AG516" s="407">
        <v>0</v>
      </c>
      <c r="AI516" s="406">
        <v>0</v>
      </c>
      <c r="AJ516" s="407">
        <v>0</v>
      </c>
      <c r="AK516" s="408">
        <v>0</v>
      </c>
      <c r="AL516" s="407">
        <v>0</v>
      </c>
      <c r="AM516" s="408">
        <v>0</v>
      </c>
      <c r="AN516" s="407">
        <v>0</v>
      </c>
      <c r="AO516" s="408">
        <v>0</v>
      </c>
      <c r="AP516" s="407">
        <v>0</v>
      </c>
      <c r="AQ516" s="408">
        <v>0</v>
      </c>
      <c r="AR516" s="407">
        <v>0</v>
      </c>
      <c r="AT516" s="406">
        <v>0</v>
      </c>
      <c r="AU516" s="407">
        <v>0</v>
      </c>
      <c r="AV516" s="408">
        <v>0</v>
      </c>
      <c r="AW516" s="407">
        <v>0</v>
      </c>
      <c r="AX516" s="408">
        <v>0</v>
      </c>
      <c r="AY516" s="407">
        <v>0</v>
      </c>
      <c r="AZ516" s="408">
        <v>0</v>
      </c>
      <c r="BA516" s="407">
        <v>0</v>
      </c>
      <c r="BB516" s="408">
        <v>0</v>
      </c>
      <c r="BC516" s="407">
        <v>0</v>
      </c>
    </row>
    <row r="517" spans="1:55" x14ac:dyDescent="0.35">
      <c r="A517" s="385" t="str" cm="1">
        <f t="array" ref="A517">IFERROR(_xlfn.IFS(AND(F517="Renta Variable",O517=1),IFERROR(MATCH(B517,[1]RV_Det!C:C,0),"Rev"),AND(J517="Corporativa",O517=1,I517="EM"),IFERROR(MATCH(B517,[1]RF_Corps!B:B,0),"Rev"),AND(F517="Alternativos",O517=1),IFERROR(MATCH(B517,[1]Rep4!C:C,0),"Rev")),"")</f>
        <v/>
      </c>
      <c r="B517" s="393" t="s">
        <v>1878</v>
      </c>
      <c r="C517" s="422" t="s">
        <v>1879</v>
      </c>
      <c r="D517" s="395" t="s">
        <v>1758</v>
      </c>
      <c r="E517" s="396" t="str">
        <f>IF(B517="","",INDEX([1]CatGlob!$S:$S,IFERROR(MATCH(MID(B517,7,1),[1]CatGlob!$R:$R,0),MATCH(MID(B517,1,2),[1]CatGlob!$R:$R,0))))</f>
        <v>DOL</v>
      </c>
      <c r="F517" s="397" t="s">
        <v>442</v>
      </c>
      <c r="G517" s="398" t="s">
        <v>610</v>
      </c>
      <c r="H517" s="399" t="s">
        <v>229</v>
      </c>
      <c r="I517" s="399" t="s">
        <v>358</v>
      </c>
      <c r="J517" s="399" t="s">
        <v>611</v>
      </c>
      <c r="K517" s="396" t="s">
        <v>1752</v>
      </c>
      <c r="L517" s="400" t="str">
        <f>IF(ISERROR(MATCH(M517,M$10:M516,0)),M517,"")</f>
        <v/>
      </c>
      <c r="M517" s="401" t="str">
        <f>IF(B517="","",IF(ISERROR(MATCH(F517&amp;"_"&amp;G517&amp;"_"&amp;H517&amp;"_"&amp;I517&amp;"_"&amp;J517&amp;IF(K517="","","_"&amp;K517),[1]CatGlob!$B:$B,0)),F517&amp;"_"&amp;G517&amp;"_"&amp;H517&amp;"_"&amp;I517&amp;"_"&amp;J517&amp;IF(K517="","","_"&amp;K517),INDEX([1]CatGlob!$C:$C,MATCH(F517&amp;"_"&amp;G517&amp;"_"&amp;H517&amp;"_"&amp;I517&amp;"_"&amp;J517&amp;IF(K517="","","_"&amp;K517),[1]CatGlob!$B:$B,0))))</f>
        <v>HCD_INT_EM_CORP_IG</v>
      </c>
      <c r="N517" s="402" t="str">
        <f t="shared" si="17"/>
        <v/>
      </c>
      <c r="O517" s="402" t="str">
        <f t="shared" si="16"/>
        <v/>
      </c>
      <c r="P517" s="401" t="str">
        <f>IF(LEN(B517)&gt;8,INDEX([1]CatGlob!$X:$X,MATCH(M517,[1]CatGlob!$W:$W,0)),"")</f>
        <v>EMC</v>
      </c>
      <c r="Q517" s="403" t="str">
        <f>INDEX([1]CatGlob!P:P,MATCH(M517,[1]CatGlob!O:O,0))</f>
        <v>RFIC</v>
      </c>
      <c r="R517" s="403" t="s">
        <v>601</v>
      </c>
      <c r="S517" s="403" t="s">
        <v>601</v>
      </c>
      <c r="T517" s="403" t="str">
        <f>INDEX([1]CatGlob!$D:$D,MATCH($M517,[1]CatGlob!$C:$C,0))</f>
        <v>RFI</v>
      </c>
      <c r="U517" s="403" t="s">
        <v>612</v>
      </c>
      <c r="V517" s="404" t="str">
        <f>INDEX([1]CatGlob!$F:$F,MATCH($M517,[1]CatGlob!$C:$C,0))</f>
        <v>RFI</v>
      </c>
      <c r="W517" s="405"/>
      <c r="X517" s="406">
        <v>0</v>
      </c>
      <c r="Y517" s="407">
        <v>0</v>
      </c>
      <c r="Z517" s="408">
        <v>0</v>
      </c>
      <c r="AA517" s="407">
        <v>0</v>
      </c>
      <c r="AB517" s="408">
        <v>0</v>
      </c>
      <c r="AC517" s="407">
        <v>0</v>
      </c>
      <c r="AD517" s="408">
        <v>0</v>
      </c>
      <c r="AE517" s="407">
        <v>0</v>
      </c>
      <c r="AF517" s="408">
        <v>0</v>
      </c>
      <c r="AG517" s="407">
        <v>0</v>
      </c>
      <c r="AI517" s="406">
        <v>0</v>
      </c>
      <c r="AJ517" s="407">
        <v>0</v>
      </c>
      <c r="AK517" s="408">
        <v>0</v>
      </c>
      <c r="AL517" s="407">
        <v>0</v>
      </c>
      <c r="AM517" s="408">
        <v>0</v>
      </c>
      <c r="AN517" s="407">
        <v>0</v>
      </c>
      <c r="AO517" s="408">
        <v>0</v>
      </c>
      <c r="AP517" s="407">
        <v>0</v>
      </c>
      <c r="AQ517" s="408">
        <v>0</v>
      </c>
      <c r="AR517" s="407">
        <v>0</v>
      </c>
      <c r="AT517" s="406">
        <v>0</v>
      </c>
      <c r="AU517" s="407">
        <v>0</v>
      </c>
      <c r="AV517" s="408">
        <v>0</v>
      </c>
      <c r="AW517" s="407">
        <v>0</v>
      </c>
      <c r="AX517" s="408">
        <v>0</v>
      </c>
      <c r="AY517" s="407">
        <v>0</v>
      </c>
      <c r="AZ517" s="408">
        <v>0</v>
      </c>
      <c r="BA517" s="407">
        <v>0</v>
      </c>
      <c r="BB517" s="408">
        <v>0</v>
      </c>
      <c r="BC517" s="407">
        <v>0</v>
      </c>
    </row>
    <row r="518" spans="1:55" x14ac:dyDescent="0.35">
      <c r="A518" s="385" t="str" cm="1">
        <f t="array" ref="A518">IFERROR(_xlfn.IFS(AND(F518="Renta Variable",O518=1),IFERROR(MATCH(B518,[1]RV_Det!C:C,0),"Rev"),AND(J518="Corporativa",O518=1,I518="EM"),IFERROR(MATCH(B518,[1]RF_Corps!B:B,0),"Rev"),AND(F518="Alternativos",O518=1),IFERROR(MATCH(B518,[1]Rep4!C:C,0),"Rev")),"")</f>
        <v/>
      </c>
      <c r="B518" s="393" t="s">
        <v>1880</v>
      </c>
      <c r="C518" s="422" t="s">
        <v>1881</v>
      </c>
      <c r="D518" s="395" t="s">
        <v>1758</v>
      </c>
      <c r="E518" s="396" t="str">
        <f>IF(B518="","",INDEX([1]CatGlob!$S:$S,IFERROR(MATCH(MID(B518,7,1),[1]CatGlob!$R:$R,0),MATCH(MID(B518,1,2),[1]CatGlob!$R:$R,0))))</f>
        <v>DOL</v>
      </c>
      <c r="F518" s="397" t="s">
        <v>442</v>
      </c>
      <c r="G518" s="398" t="s">
        <v>610</v>
      </c>
      <c r="H518" s="399" t="s">
        <v>229</v>
      </c>
      <c r="I518" s="399" t="s">
        <v>358</v>
      </c>
      <c r="J518" s="399" t="s">
        <v>611</v>
      </c>
      <c r="K518" s="396" t="s">
        <v>1752</v>
      </c>
      <c r="L518" s="400" t="str">
        <f>IF(ISERROR(MATCH(M518,M$10:M517,0)),M518,"")</f>
        <v/>
      </c>
      <c r="M518" s="401" t="str">
        <f>IF(B518="","",IF(ISERROR(MATCH(F518&amp;"_"&amp;G518&amp;"_"&amp;H518&amp;"_"&amp;I518&amp;"_"&amp;J518&amp;IF(K518="","","_"&amp;K518),[1]CatGlob!$B:$B,0)),F518&amp;"_"&amp;G518&amp;"_"&amp;H518&amp;"_"&amp;I518&amp;"_"&amp;J518&amp;IF(K518="","","_"&amp;K518),INDEX([1]CatGlob!$C:$C,MATCH(F518&amp;"_"&amp;G518&amp;"_"&amp;H518&amp;"_"&amp;I518&amp;"_"&amp;J518&amp;IF(K518="","","_"&amp;K518),[1]CatGlob!$B:$B,0))))</f>
        <v>HCD_INT_EM_CORP_IG</v>
      </c>
      <c r="N518" s="402" t="str">
        <f t="shared" si="17"/>
        <v/>
      </c>
      <c r="O518" s="402" t="str">
        <f t="shared" si="16"/>
        <v/>
      </c>
      <c r="P518" s="401" t="str">
        <f>IF(LEN(B518)&gt;8,INDEX([1]CatGlob!$X:$X,MATCH(M518,[1]CatGlob!$W:$W,0)),"")</f>
        <v>EMC</v>
      </c>
      <c r="Q518" s="403" t="str">
        <f>INDEX([1]CatGlob!P:P,MATCH(M518,[1]CatGlob!O:O,0))</f>
        <v>RFIC</v>
      </c>
      <c r="R518" s="403" t="s">
        <v>601</v>
      </c>
      <c r="S518" s="403" t="s">
        <v>601</v>
      </c>
      <c r="T518" s="403" t="str">
        <f>INDEX([1]CatGlob!$D:$D,MATCH($M518,[1]CatGlob!$C:$C,0))</f>
        <v>RFI</v>
      </c>
      <c r="U518" s="403" t="s">
        <v>612</v>
      </c>
      <c r="V518" s="404" t="str">
        <f>INDEX([1]CatGlob!$F:$F,MATCH($M518,[1]CatGlob!$C:$C,0))</f>
        <v>RFI</v>
      </c>
      <c r="W518" s="405"/>
      <c r="X518" s="406">
        <v>0</v>
      </c>
      <c r="Y518" s="407">
        <v>0</v>
      </c>
      <c r="Z518" s="408">
        <v>0</v>
      </c>
      <c r="AA518" s="407">
        <v>0</v>
      </c>
      <c r="AB518" s="408">
        <v>0</v>
      </c>
      <c r="AC518" s="407">
        <v>0</v>
      </c>
      <c r="AD518" s="408">
        <v>0</v>
      </c>
      <c r="AE518" s="407">
        <v>0</v>
      </c>
      <c r="AF518" s="408">
        <v>0</v>
      </c>
      <c r="AG518" s="407">
        <v>0</v>
      </c>
      <c r="AI518" s="406">
        <v>0</v>
      </c>
      <c r="AJ518" s="407">
        <v>0</v>
      </c>
      <c r="AK518" s="408">
        <v>0</v>
      </c>
      <c r="AL518" s="407">
        <v>0</v>
      </c>
      <c r="AM518" s="408">
        <v>0</v>
      </c>
      <c r="AN518" s="407">
        <v>0</v>
      </c>
      <c r="AO518" s="408">
        <v>0</v>
      </c>
      <c r="AP518" s="407">
        <v>0</v>
      </c>
      <c r="AQ518" s="408">
        <v>0</v>
      </c>
      <c r="AR518" s="407">
        <v>0</v>
      </c>
      <c r="AT518" s="406">
        <v>0</v>
      </c>
      <c r="AU518" s="407">
        <v>0</v>
      </c>
      <c r="AV518" s="408">
        <v>0</v>
      </c>
      <c r="AW518" s="407">
        <v>0</v>
      </c>
      <c r="AX518" s="408">
        <v>0</v>
      </c>
      <c r="AY518" s="407">
        <v>0</v>
      </c>
      <c r="AZ518" s="408">
        <v>0</v>
      </c>
      <c r="BA518" s="407">
        <v>0</v>
      </c>
      <c r="BB518" s="408">
        <v>0</v>
      </c>
      <c r="BC518" s="407">
        <v>0</v>
      </c>
    </row>
    <row r="519" spans="1:55" x14ac:dyDescent="0.35">
      <c r="A519" s="385" t="str" cm="1">
        <f t="array" ref="A519">IFERROR(_xlfn.IFS(AND(F519="Renta Variable",O519=1),IFERROR(MATCH(B519,[1]RV_Det!C:C,0),"Rev"),AND(J519="Corporativa",O519=1,I519="EM"),IFERROR(MATCH(B519,[1]RF_Corps!B:B,0),"Rev"),AND(F519="Alternativos",O519=1),IFERROR(MATCH(B519,[1]Rep4!C:C,0),"Rev")),"")</f>
        <v/>
      </c>
      <c r="B519" s="394" t="s">
        <v>1882</v>
      </c>
      <c r="C519" s="409" t="s">
        <v>1883</v>
      </c>
      <c r="D519" s="423" t="s">
        <v>1758</v>
      </c>
      <c r="E519" s="396" t="str">
        <f>IF(B519="","",INDEX([1]CatGlob!$S:$S,IFERROR(MATCH(MID(B519,7,1),[1]CatGlob!$R:$R,0),MATCH(MID(B519,1,2),[1]CatGlob!$R:$R,0))))</f>
        <v>DOL</v>
      </c>
      <c r="F519" s="397" t="s">
        <v>442</v>
      </c>
      <c r="G519" s="398" t="s">
        <v>610</v>
      </c>
      <c r="H519" s="399" t="s">
        <v>229</v>
      </c>
      <c r="I519" s="399" t="s">
        <v>358</v>
      </c>
      <c r="J519" s="399" t="s">
        <v>611</v>
      </c>
      <c r="K519" s="396" t="s">
        <v>1752</v>
      </c>
      <c r="L519" s="400" t="str">
        <f>IF(ISERROR(MATCH(M519,M$10:M518,0)),M519,"")</f>
        <v/>
      </c>
      <c r="M519" s="401" t="str">
        <f>IF(B519="","",IF(ISERROR(MATCH(F519&amp;"_"&amp;G519&amp;"_"&amp;H519&amp;"_"&amp;I519&amp;"_"&amp;J519&amp;IF(K519="","","_"&amp;K519),[1]CatGlob!$B:$B,0)),F519&amp;"_"&amp;G519&amp;"_"&amp;H519&amp;"_"&amp;I519&amp;"_"&amp;J519&amp;IF(K519="","","_"&amp;K519),INDEX([1]CatGlob!$C:$C,MATCH(F519&amp;"_"&amp;G519&amp;"_"&amp;H519&amp;"_"&amp;I519&amp;"_"&amp;J519&amp;IF(K519="","","_"&amp;K519),[1]CatGlob!$B:$B,0))))</f>
        <v>HCD_INT_EM_CORP_IG</v>
      </c>
      <c r="N519" s="402" t="str">
        <f t="shared" si="17"/>
        <v/>
      </c>
      <c r="O519" s="402" t="str">
        <f t="shared" si="16"/>
        <v/>
      </c>
      <c r="P519" s="401" t="str">
        <f>IF(LEN(B519)&gt;8,INDEX([1]CatGlob!$X:$X,MATCH(M519,[1]CatGlob!$W:$W,0)),"")</f>
        <v>EMC</v>
      </c>
      <c r="Q519" s="403" t="str">
        <f>INDEX([1]CatGlob!P:P,MATCH(M519,[1]CatGlob!O:O,0))</f>
        <v>RFIC</v>
      </c>
      <c r="R519" s="403" t="s">
        <v>601</v>
      </c>
      <c r="S519" s="403" t="s">
        <v>601</v>
      </c>
      <c r="T519" s="403" t="str">
        <f>INDEX([1]CatGlob!$D:$D,MATCH($M519,[1]CatGlob!$C:$C,0))</f>
        <v>RFI</v>
      </c>
      <c r="U519" s="403" t="s">
        <v>612</v>
      </c>
      <c r="V519" s="404" t="str">
        <f>INDEX([1]CatGlob!$F:$F,MATCH($M519,[1]CatGlob!$C:$C,0))</f>
        <v>RFI</v>
      </c>
      <c r="W519" s="405"/>
      <c r="X519" s="406">
        <v>0</v>
      </c>
      <c r="Y519" s="407">
        <v>0</v>
      </c>
      <c r="Z519" s="408">
        <v>0</v>
      </c>
      <c r="AA519" s="407">
        <v>0</v>
      </c>
      <c r="AB519" s="408">
        <v>0</v>
      </c>
      <c r="AC519" s="407">
        <v>0</v>
      </c>
      <c r="AD519" s="408">
        <v>0</v>
      </c>
      <c r="AE519" s="407">
        <v>0</v>
      </c>
      <c r="AF519" s="408">
        <v>0</v>
      </c>
      <c r="AG519" s="407">
        <v>0</v>
      </c>
      <c r="AI519" s="406">
        <v>0</v>
      </c>
      <c r="AJ519" s="407">
        <v>0</v>
      </c>
      <c r="AK519" s="408">
        <v>0</v>
      </c>
      <c r="AL519" s="407">
        <v>0</v>
      </c>
      <c r="AM519" s="408">
        <v>0</v>
      </c>
      <c r="AN519" s="407">
        <v>0</v>
      </c>
      <c r="AO519" s="408">
        <v>0</v>
      </c>
      <c r="AP519" s="407">
        <v>0</v>
      </c>
      <c r="AQ519" s="408">
        <v>0</v>
      </c>
      <c r="AR519" s="407">
        <v>0</v>
      </c>
      <c r="AT519" s="406">
        <v>0</v>
      </c>
      <c r="AU519" s="407">
        <v>0</v>
      </c>
      <c r="AV519" s="408">
        <v>0</v>
      </c>
      <c r="AW519" s="407">
        <v>0</v>
      </c>
      <c r="AX519" s="408">
        <v>0</v>
      </c>
      <c r="AY519" s="407">
        <v>0</v>
      </c>
      <c r="AZ519" s="408">
        <v>0</v>
      </c>
      <c r="BA519" s="407">
        <v>0</v>
      </c>
      <c r="BB519" s="408">
        <v>0</v>
      </c>
      <c r="BC519" s="407">
        <v>0</v>
      </c>
    </row>
    <row r="520" spans="1:55" x14ac:dyDescent="0.35">
      <c r="A520" s="385" t="str" cm="1">
        <f t="array" ref="A520">IFERROR(_xlfn.IFS(AND(F520="Renta Variable",O520=1),IFERROR(MATCH(B520,[1]RV_Det!C:C,0),"Rev"),AND(J520="Corporativa",O520=1,I520="EM"),IFERROR(MATCH(B520,[1]RF_Corps!B:B,0),"Rev"),AND(F520="Alternativos",O520=1),IFERROR(MATCH(B520,[1]Rep4!C:C,0),"Rev")),"")</f>
        <v/>
      </c>
      <c r="B520" s="394" t="s">
        <v>1884</v>
      </c>
      <c r="C520" s="409" t="s">
        <v>1885</v>
      </c>
      <c r="D520" s="423" t="s">
        <v>1886</v>
      </c>
      <c r="E520" s="396" t="str">
        <f>IF(B520="","",INDEX([1]CatGlob!$S:$S,IFERROR(MATCH(MID(B520,7,1),[1]CatGlob!$R:$R,0),MATCH(MID(B520,1,2),[1]CatGlob!$R:$R,0))))</f>
        <v>DOL</v>
      </c>
      <c r="F520" s="397" t="s">
        <v>442</v>
      </c>
      <c r="G520" s="398" t="s">
        <v>610</v>
      </c>
      <c r="H520" s="399" t="s">
        <v>229</v>
      </c>
      <c r="I520" s="399" t="s">
        <v>358</v>
      </c>
      <c r="J520" s="399" t="s">
        <v>611</v>
      </c>
      <c r="K520" s="396" t="s">
        <v>1752</v>
      </c>
      <c r="L520" s="400" t="str">
        <f>IF(ISERROR(MATCH(M520,M$10:M519,0)),M520,"")</f>
        <v/>
      </c>
      <c r="M520" s="401" t="str">
        <f>IF(B520="","",IF(ISERROR(MATCH(F520&amp;"_"&amp;G520&amp;"_"&amp;H520&amp;"_"&amp;I520&amp;"_"&amp;J520&amp;IF(K520="","","_"&amp;K520),[1]CatGlob!$B:$B,0)),F520&amp;"_"&amp;G520&amp;"_"&amp;H520&amp;"_"&amp;I520&amp;"_"&amp;J520&amp;IF(K520="","","_"&amp;K520),INDEX([1]CatGlob!$C:$C,MATCH(F520&amp;"_"&amp;G520&amp;"_"&amp;H520&amp;"_"&amp;I520&amp;"_"&amp;J520&amp;IF(K520="","","_"&amp;K520),[1]CatGlob!$B:$B,0))))</f>
        <v>HCD_INT_EM_CORP_IG</v>
      </c>
      <c r="N520" s="402" t="str">
        <f t="shared" si="17"/>
        <v/>
      </c>
      <c r="O520" s="402" t="str">
        <f t="shared" si="16"/>
        <v/>
      </c>
      <c r="P520" s="401" t="str">
        <f>IF(LEN(B520)&gt;8,INDEX([1]CatGlob!$X:$X,MATCH(M520,[1]CatGlob!$W:$W,0)),"")</f>
        <v>EMC</v>
      </c>
      <c r="Q520" s="403" t="str">
        <f>INDEX([1]CatGlob!P:P,MATCH(M520,[1]CatGlob!O:O,0))</f>
        <v>RFIC</v>
      </c>
      <c r="R520" s="403"/>
      <c r="S520" s="403"/>
      <c r="T520" s="403" t="str">
        <f>INDEX([1]CatGlob!$D:$D,MATCH($M520,[1]CatGlob!$C:$C,0))</f>
        <v>RFI</v>
      </c>
      <c r="U520" s="403" t="s">
        <v>1570</v>
      </c>
      <c r="V520" s="404" t="str">
        <f>INDEX([1]CatGlob!$F:$F,MATCH($M520,[1]CatGlob!$C:$C,0))</f>
        <v>RFI</v>
      </c>
      <c r="W520" s="405"/>
      <c r="X520" s="406">
        <v>0</v>
      </c>
      <c r="Y520" s="407">
        <v>0</v>
      </c>
      <c r="Z520" s="408">
        <v>0</v>
      </c>
      <c r="AA520" s="407">
        <v>0</v>
      </c>
      <c r="AB520" s="408">
        <v>0</v>
      </c>
      <c r="AC520" s="407">
        <v>0</v>
      </c>
      <c r="AD520" s="408">
        <v>0</v>
      </c>
      <c r="AE520" s="407">
        <v>0</v>
      </c>
      <c r="AF520" s="408">
        <v>0</v>
      </c>
      <c r="AG520" s="407">
        <v>0</v>
      </c>
      <c r="AI520" s="406">
        <v>0</v>
      </c>
      <c r="AJ520" s="407">
        <v>0</v>
      </c>
      <c r="AK520" s="408">
        <v>0</v>
      </c>
      <c r="AL520" s="407">
        <v>0</v>
      </c>
      <c r="AM520" s="408">
        <v>0</v>
      </c>
      <c r="AN520" s="407">
        <v>0</v>
      </c>
      <c r="AO520" s="408">
        <v>0</v>
      </c>
      <c r="AP520" s="407">
        <v>0</v>
      </c>
      <c r="AQ520" s="408">
        <v>0</v>
      </c>
      <c r="AR520" s="407">
        <v>0</v>
      </c>
      <c r="AT520" s="406">
        <v>0</v>
      </c>
      <c r="AU520" s="407">
        <v>0</v>
      </c>
      <c r="AV520" s="408">
        <v>0</v>
      </c>
      <c r="AW520" s="407">
        <v>0</v>
      </c>
      <c r="AX520" s="408">
        <v>0</v>
      </c>
      <c r="AY520" s="407">
        <v>0</v>
      </c>
      <c r="AZ520" s="408">
        <v>0</v>
      </c>
      <c r="BA520" s="407">
        <v>0</v>
      </c>
      <c r="BB520" s="408">
        <v>0</v>
      </c>
      <c r="BC520" s="407">
        <v>0</v>
      </c>
    </row>
    <row r="521" spans="1:55" x14ac:dyDescent="0.35">
      <c r="A521" s="385" t="str" cm="1">
        <f t="array" ref="A521">IFERROR(_xlfn.IFS(AND(F521="Renta Variable",O521=1),IFERROR(MATCH(B521,[1]RV_Det!C:C,0),"Rev"),AND(J521="Corporativa",O521=1,I521="EM"),IFERROR(MATCH(B521,[1]RF_Corps!B:B,0),"Rev"),AND(F521="Alternativos",O521=1),IFERROR(MATCH(B521,[1]Rep4!C:C,0),"Rev")),"")</f>
        <v/>
      </c>
      <c r="B521" s="394" t="s">
        <v>1887</v>
      </c>
      <c r="C521" s="409" t="s">
        <v>1888</v>
      </c>
      <c r="D521" s="423" t="s">
        <v>1886</v>
      </c>
      <c r="E521" s="396" t="str">
        <f>IF(B521="","",INDEX([1]CatGlob!$S:$S,IFERROR(MATCH(MID(B521,7,1),[1]CatGlob!$R:$R,0),MATCH(MID(B521,1,2),[1]CatGlob!$R:$R,0))))</f>
        <v>DOL</v>
      </c>
      <c r="F521" s="397" t="s">
        <v>442</v>
      </c>
      <c r="G521" s="398" t="s">
        <v>610</v>
      </c>
      <c r="H521" s="399" t="s">
        <v>229</v>
      </c>
      <c r="I521" s="399" t="s">
        <v>358</v>
      </c>
      <c r="J521" s="399" t="s">
        <v>611</v>
      </c>
      <c r="K521" s="396" t="s">
        <v>1752</v>
      </c>
      <c r="L521" s="400" t="str">
        <f>IF(ISERROR(MATCH(M521,M$10:M520,0)),M521,"")</f>
        <v/>
      </c>
      <c r="M521" s="401" t="str">
        <f>IF(B521="","",IF(ISERROR(MATCH(F521&amp;"_"&amp;G521&amp;"_"&amp;H521&amp;"_"&amp;I521&amp;"_"&amp;J521&amp;IF(K521="","","_"&amp;K521),[1]CatGlob!$B:$B,0)),F521&amp;"_"&amp;G521&amp;"_"&amp;H521&amp;"_"&amp;I521&amp;"_"&amp;J521&amp;IF(K521="","","_"&amp;K521),INDEX([1]CatGlob!$C:$C,MATCH(F521&amp;"_"&amp;G521&amp;"_"&amp;H521&amp;"_"&amp;I521&amp;"_"&amp;J521&amp;IF(K521="","","_"&amp;K521),[1]CatGlob!$B:$B,0))))</f>
        <v>HCD_INT_EM_CORP_IG</v>
      </c>
      <c r="N521" s="402" t="str">
        <f t="shared" si="17"/>
        <v/>
      </c>
      <c r="O521" s="402" t="str">
        <f t="shared" si="16"/>
        <v/>
      </c>
      <c r="P521" s="401" t="str">
        <f>IF(LEN(B521)&gt;8,INDEX([1]CatGlob!$X:$X,MATCH(M521,[1]CatGlob!$W:$W,0)),"")</f>
        <v>EMC</v>
      </c>
      <c r="Q521" s="403" t="str">
        <f>INDEX([1]CatGlob!P:P,MATCH(M521,[1]CatGlob!O:O,0))</f>
        <v>RFIC</v>
      </c>
      <c r="R521" s="403"/>
      <c r="S521" s="403"/>
      <c r="T521" s="403" t="str">
        <f>INDEX([1]CatGlob!$D:$D,MATCH($M521,[1]CatGlob!$C:$C,0))</f>
        <v>RFI</v>
      </c>
      <c r="U521" s="403" t="s">
        <v>1570</v>
      </c>
      <c r="V521" s="404" t="str">
        <f>INDEX([1]CatGlob!$F:$F,MATCH($M521,[1]CatGlob!$C:$C,0))</f>
        <v>RFI</v>
      </c>
      <c r="W521" s="405"/>
      <c r="X521" s="406">
        <v>0</v>
      </c>
      <c r="Y521" s="407">
        <v>0</v>
      </c>
      <c r="Z521" s="408">
        <v>0</v>
      </c>
      <c r="AA521" s="407">
        <v>0</v>
      </c>
      <c r="AB521" s="408">
        <v>0</v>
      </c>
      <c r="AC521" s="407">
        <v>0</v>
      </c>
      <c r="AD521" s="408">
        <v>0</v>
      </c>
      <c r="AE521" s="407">
        <v>0</v>
      </c>
      <c r="AF521" s="408">
        <v>0</v>
      </c>
      <c r="AG521" s="407">
        <v>0</v>
      </c>
      <c r="AI521" s="406">
        <v>0</v>
      </c>
      <c r="AJ521" s="407">
        <v>0</v>
      </c>
      <c r="AK521" s="408">
        <v>0</v>
      </c>
      <c r="AL521" s="407">
        <v>0</v>
      </c>
      <c r="AM521" s="408">
        <v>0</v>
      </c>
      <c r="AN521" s="407">
        <v>0</v>
      </c>
      <c r="AO521" s="408">
        <v>0</v>
      </c>
      <c r="AP521" s="407">
        <v>0</v>
      </c>
      <c r="AQ521" s="408">
        <v>0</v>
      </c>
      <c r="AR521" s="407">
        <v>0</v>
      </c>
      <c r="AT521" s="406">
        <v>0</v>
      </c>
      <c r="AU521" s="407">
        <v>0</v>
      </c>
      <c r="AV521" s="408">
        <v>0</v>
      </c>
      <c r="AW521" s="407">
        <v>0</v>
      </c>
      <c r="AX521" s="408">
        <v>0</v>
      </c>
      <c r="AY521" s="407">
        <v>0</v>
      </c>
      <c r="AZ521" s="408">
        <v>0</v>
      </c>
      <c r="BA521" s="407">
        <v>0</v>
      </c>
      <c r="BB521" s="408">
        <v>0</v>
      </c>
      <c r="BC521" s="407">
        <v>0</v>
      </c>
    </row>
    <row r="522" spans="1:55" x14ac:dyDescent="0.35">
      <c r="A522" s="385" t="str" cm="1">
        <f t="array" ref="A522">IFERROR(_xlfn.IFS(AND(F522="Renta Variable",O522=1),IFERROR(MATCH(B522,[1]RV_Det!C:C,0),"Rev"),AND(J522="Corporativa",O522=1,I522="EM"),IFERROR(MATCH(B522,[1]RF_Corps!B:B,0),"Rev"),AND(F522="Alternativos",O522=1),IFERROR(MATCH(B522,[1]Rep4!C:C,0),"Rev")),"")</f>
        <v/>
      </c>
      <c r="B522" s="394" t="s">
        <v>1889</v>
      </c>
      <c r="C522" s="409" t="s">
        <v>1890</v>
      </c>
      <c r="D522" s="395" t="s">
        <v>1815</v>
      </c>
      <c r="E522" s="396" t="str">
        <f>IF(B522="","",INDEX([1]CatGlob!$S:$S,IFERROR(MATCH(MID(B522,7,1),[1]CatGlob!$R:$R,0),MATCH(MID(B522,1,2),[1]CatGlob!$R:$R,0))))</f>
        <v>DOL</v>
      </c>
      <c r="F522" s="397" t="s">
        <v>442</v>
      </c>
      <c r="G522" s="398" t="s">
        <v>610</v>
      </c>
      <c r="H522" s="399" t="s">
        <v>229</v>
      </c>
      <c r="I522" s="399" t="s">
        <v>358</v>
      </c>
      <c r="J522" s="399" t="s">
        <v>611</v>
      </c>
      <c r="K522" s="396" t="s">
        <v>1752</v>
      </c>
      <c r="L522" s="400" t="str">
        <f>IF(ISERROR(MATCH(M522,M$10:M521,0)),M522,"")</f>
        <v/>
      </c>
      <c r="M522" s="401" t="str">
        <f>IF(B522="","",IF(ISERROR(MATCH(F522&amp;"_"&amp;G522&amp;"_"&amp;H522&amp;"_"&amp;I522&amp;"_"&amp;J522&amp;IF(K522="","","_"&amp;K522),[1]CatGlob!$B:$B,0)),F522&amp;"_"&amp;G522&amp;"_"&amp;H522&amp;"_"&amp;I522&amp;"_"&amp;J522&amp;IF(K522="","","_"&amp;K522),INDEX([1]CatGlob!$C:$C,MATCH(F522&amp;"_"&amp;G522&amp;"_"&amp;H522&amp;"_"&amp;I522&amp;"_"&amp;J522&amp;IF(K522="","","_"&amp;K522),[1]CatGlob!$B:$B,0))))</f>
        <v>HCD_INT_EM_CORP_IG</v>
      </c>
      <c r="N522" s="402" t="str">
        <f t="shared" si="17"/>
        <v/>
      </c>
      <c r="O522" s="402" t="str">
        <f t="shared" si="16"/>
        <v/>
      </c>
      <c r="P522" s="401" t="str">
        <f>IF(LEN(B522)&gt;8,INDEX([1]CatGlob!$X:$X,MATCH(M522,[1]CatGlob!$W:$W,0)),"")</f>
        <v>EMC</v>
      </c>
      <c r="Q522" s="403" t="str">
        <f>INDEX([1]CatGlob!P:P,MATCH(M522,[1]CatGlob!O:O,0))</f>
        <v>RFIC</v>
      </c>
      <c r="R522" s="403"/>
      <c r="S522" s="403"/>
      <c r="T522" s="403" t="str">
        <f>INDEX([1]CatGlob!$D:$D,MATCH($M522,[1]CatGlob!$C:$C,0))</f>
        <v>RFI</v>
      </c>
      <c r="U522" s="403" t="s">
        <v>1570</v>
      </c>
      <c r="V522" s="404" t="str">
        <f>INDEX([1]CatGlob!$F:$F,MATCH($M522,[1]CatGlob!$C:$C,0))</f>
        <v>RFI</v>
      </c>
      <c r="W522" s="405"/>
      <c r="X522" s="406">
        <v>0</v>
      </c>
      <c r="Y522" s="407">
        <v>0</v>
      </c>
      <c r="Z522" s="408">
        <v>0</v>
      </c>
      <c r="AA522" s="407">
        <v>0</v>
      </c>
      <c r="AB522" s="408">
        <v>0</v>
      </c>
      <c r="AC522" s="407">
        <v>0</v>
      </c>
      <c r="AD522" s="408">
        <v>0</v>
      </c>
      <c r="AE522" s="407">
        <v>0</v>
      </c>
      <c r="AF522" s="408">
        <v>0</v>
      </c>
      <c r="AG522" s="407">
        <v>0</v>
      </c>
      <c r="AI522" s="406">
        <v>0</v>
      </c>
      <c r="AJ522" s="407">
        <v>0</v>
      </c>
      <c r="AK522" s="408">
        <v>0</v>
      </c>
      <c r="AL522" s="407">
        <v>0</v>
      </c>
      <c r="AM522" s="408">
        <v>0</v>
      </c>
      <c r="AN522" s="407">
        <v>0</v>
      </c>
      <c r="AO522" s="408">
        <v>0</v>
      </c>
      <c r="AP522" s="407">
        <v>0</v>
      </c>
      <c r="AQ522" s="408">
        <v>0</v>
      </c>
      <c r="AR522" s="407">
        <v>0</v>
      </c>
      <c r="AT522" s="406">
        <v>0</v>
      </c>
      <c r="AU522" s="407">
        <v>0</v>
      </c>
      <c r="AV522" s="408">
        <v>0</v>
      </c>
      <c r="AW522" s="407">
        <v>0</v>
      </c>
      <c r="AX522" s="408">
        <v>0</v>
      </c>
      <c r="AY522" s="407">
        <v>0</v>
      </c>
      <c r="AZ522" s="408">
        <v>0</v>
      </c>
      <c r="BA522" s="407">
        <v>0</v>
      </c>
      <c r="BB522" s="408">
        <v>0</v>
      </c>
      <c r="BC522" s="407">
        <v>0</v>
      </c>
    </row>
    <row r="523" spans="1:55" x14ac:dyDescent="0.35">
      <c r="A523" s="385" t="str" cm="1">
        <f t="array" ref="A523">IFERROR(_xlfn.IFS(AND(F523="Renta Variable",O523=1),IFERROR(MATCH(B523,[1]RV_Det!C:C,0),"Rev"),AND(J523="Corporativa",O523=1,I523="EM"),IFERROR(MATCH(B523,[1]RF_Corps!B:B,0),"Rev"),AND(F523="Alternativos",O523=1),IFERROR(MATCH(B523,[1]Rep4!C:C,0),"Rev")),"")</f>
        <v/>
      </c>
      <c r="B523" s="394" t="s">
        <v>1891</v>
      </c>
      <c r="C523" s="409" t="s">
        <v>1892</v>
      </c>
      <c r="D523" s="395" t="s">
        <v>1893</v>
      </c>
      <c r="E523" s="396" t="str">
        <f>IF(B523="","",INDEX([1]CatGlob!$S:$S,IFERROR(MATCH(MID(B523,7,1),[1]CatGlob!$R:$R,0),MATCH(MID(B523,1,2),[1]CatGlob!$R:$R,0))))</f>
        <v>DOL</v>
      </c>
      <c r="F523" s="397" t="s">
        <v>442</v>
      </c>
      <c r="G523" s="398" t="s">
        <v>610</v>
      </c>
      <c r="H523" s="399" t="s">
        <v>229</v>
      </c>
      <c r="I523" s="399" t="s">
        <v>358</v>
      </c>
      <c r="J523" s="399" t="s">
        <v>611</v>
      </c>
      <c r="K523" s="396" t="s">
        <v>1752</v>
      </c>
      <c r="L523" s="400" t="str">
        <f>IF(ISERROR(MATCH(M523,M$10:M522,0)),M523,"")</f>
        <v/>
      </c>
      <c r="M523" s="401" t="str">
        <f>IF(B523="","",IF(ISERROR(MATCH(F523&amp;"_"&amp;G523&amp;"_"&amp;H523&amp;"_"&amp;I523&amp;"_"&amp;J523&amp;IF(K523="","","_"&amp;K523),[1]CatGlob!$B:$B,0)),F523&amp;"_"&amp;G523&amp;"_"&amp;H523&amp;"_"&amp;I523&amp;"_"&amp;J523&amp;IF(K523="","","_"&amp;K523),INDEX([1]CatGlob!$C:$C,MATCH(F523&amp;"_"&amp;G523&amp;"_"&amp;H523&amp;"_"&amp;I523&amp;"_"&amp;J523&amp;IF(K523="","","_"&amp;K523),[1]CatGlob!$B:$B,0))))</f>
        <v>HCD_INT_EM_CORP_IG</v>
      </c>
      <c r="N523" s="402" t="str">
        <f t="shared" si="17"/>
        <v/>
      </c>
      <c r="O523" s="402" t="str">
        <f t="shared" ref="O523:O587" si="18">IF(SUM(ABS(AF523),ABS(AQ523),ABS(BB523))&lt;&gt;0,1,"")</f>
        <v/>
      </c>
      <c r="P523" s="401" t="str">
        <f>IF(LEN(B523)&gt;8,INDEX([1]CatGlob!$X:$X,MATCH(M523,[1]CatGlob!$W:$W,0)),"")</f>
        <v>EMC</v>
      </c>
      <c r="Q523" s="403" t="str">
        <f>INDEX([1]CatGlob!P:P,MATCH(M523,[1]CatGlob!O:O,0))</f>
        <v>RFIC</v>
      </c>
      <c r="R523" s="403" t="s">
        <v>601</v>
      </c>
      <c r="S523" s="403" t="s">
        <v>601</v>
      </c>
      <c r="T523" s="403" t="str">
        <f>INDEX([1]CatGlob!$D:$D,MATCH($M523,[1]CatGlob!$C:$C,0))</f>
        <v>RFI</v>
      </c>
      <c r="U523" s="403" t="s">
        <v>1570</v>
      </c>
      <c r="V523" s="404" t="str">
        <f>INDEX([1]CatGlob!$F:$F,MATCH($M523,[1]CatGlob!$C:$C,0))</f>
        <v>RFI</v>
      </c>
      <c r="W523" s="405"/>
      <c r="X523" s="406">
        <v>0</v>
      </c>
      <c r="Y523" s="407">
        <v>0</v>
      </c>
      <c r="Z523" s="408">
        <v>0</v>
      </c>
      <c r="AA523" s="407">
        <v>0</v>
      </c>
      <c r="AB523" s="408">
        <v>0</v>
      </c>
      <c r="AC523" s="407">
        <v>0</v>
      </c>
      <c r="AD523" s="408">
        <v>0</v>
      </c>
      <c r="AE523" s="407">
        <v>0</v>
      </c>
      <c r="AF523" s="408">
        <v>0</v>
      </c>
      <c r="AG523" s="407">
        <v>0</v>
      </c>
      <c r="AI523" s="406">
        <v>0</v>
      </c>
      <c r="AJ523" s="407">
        <v>0</v>
      </c>
      <c r="AK523" s="408">
        <v>0</v>
      </c>
      <c r="AL523" s="407">
        <v>0</v>
      </c>
      <c r="AM523" s="408">
        <v>0</v>
      </c>
      <c r="AN523" s="407">
        <v>0</v>
      </c>
      <c r="AO523" s="408">
        <v>0</v>
      </c>
      <c r="AP523" s="407">
        <v>0</v>
      </c>
      <c r="AQ523" s="408">
        <v>0</v>
      </c>
      <c r="AR523" s="407">
        <v>0</v>
      </c>
      <c r="AT523" s="406">
        <v>0</v>
      </c>
      <c r="AU523" s="407">
        <v>0</v>
      </c>
      <c r="AV523" s="408">
        <v>0</v>
      </c>
      <c r="AW523" s="407">
        <v>0</v>
      </c>
      <c r="AX523" s="408">
        <v>0</v>
      </c>
      <c r="AY523" s="407">
        <v>0</v>
      </c>
      <c r="AZ523" s="408">
        <v>0</v>
      </c>
      <c r="BA523" s="407">
        <v>0</v>
      </c>
      <c r="BB523" s="408">
        <v>0</v>
      </c>
      <c r="BC523" s="407">
        <v>0</v>
      </c>
    </row>
    <row r="524" spans="1:55" x14ac:dyDescent="0.35">
      <c r="A524" s="385" t="str" cm="1">
        <f t="array" ref="A524">IFERROR(_xlfn.IFS(AND(F524="Renta Variable",O524=1),IFERROR(MATCH(B524,[1]RV_Det!C:C,0),"Rev"),AND(J524="Corporativa",O524=1,I524="EM"),IFERROR(MATCH(B524,[1]RF_Corps!B:B,0),"Rev"),AND(F524="Alternativos",O524=1),IFERROR(MATCH(B524,[1]Rep4!C:C,0),"Rev")),"")</f>
        <v/>
      </c>
      <c r="B524" s="394" t="s">
        <v>1894</v>
      </c>
      <c r="C524" s="409" t="s">
        <v>1895</v>
      </c>
      <c r="D524" s="395" t="s">
        <v>1893</v>
      </c>
      <c r="E524" s="396" t="str">
        <f>IF(B524="","",INDEX([1]CatGlob!$S:$S,IFERROR(MATCH(MID(B524,7,1),[1]CatGlob!$R:$R,0),MATCH(MID(B524,1,2),[1]CatGlob!$R:$R,0))))</f>
        <v>DOL</v>
      </c>
      <c r="F524" s="397" t="s">
        <v>442</v>
      </c>
      <c r="G524" s="398" t="s">
        <v>610</v>
      </c>
      <c r="H524" s="399" t="s">
        <v>229</v>
      </c>
      <c r="I524" s="399" t="s">
        <v>358</v>
      </c>
      <c r="J524" s="399" t="s">
        <v>611</v>
      </c>
      <c r="K524" s="396" t="s">
        <v>1752</v>
      </c>
      <c r="L524" s="400" t="str">
        <f>IF(ISERROR(MATCH(M524,M$10:M523,0)),M524,"")</f>
        <v/>
      </c>
      <c r="M524" s="401" t="str">
        <f>IF(B524="","",IF(ISERROR(MATCH(F524&amp;"_"&amp;G524&amp;"_"&amp;H524&amp;"_"&amp;I524&amp;"_"&amp;J524&amp;IF(K524="","","_"&amp;K524),[1]CatGlob!$B:$B,0)),F524&amp;"_"&amp;G524&amp;"_"&amp;H524&amp;"_"&amp;I524&amp;"_"&amp;J524&amp;IF(K524="","","_"&amp;K524),INDEX([1]CatGlob!$C:$C,MATCH(F524&amp;"_"&amp;G524&amp;"_"&amp;H524&amp;"_"&amp;I524&amp;"_"&amp;J524&amp;IF(K524="","","_"&amp;K524),[1]CatGlob!$B:$B,0))))</f>
        <v>HCD_INT_EM_CORP_IG</v>
      </c>
      <c r="N524" s="402" t="str">
        <f t="shared" si="17"/>
        <v/>
      </c>
      <c r="O524" s="402" t="str">
        <f t="shared" si="18"/>
        <v/>
      </c>
      <c r="P524" s="401" t="str">
        <f>IF(LEN(B524)&gt;8,INDEX([1]CatGlob!$X:$X,MATCH(M524,[1]CatGlob!$W:$W,0)),"")</f>
        <v>EMC</v>
      </c>
      <c r="Q524" s="403" t="str">
        <f>INDEX([1]CatGlob!P:P,MATCH(M524,[1]CatGlob!O:O,0))</f>
        <v>RFIC</v>
      </c>
      <c r="R524" s="403" t="s">
        <v>601</v>
      </c>
      <c r="S524" s="403" t="s">
        <v>601</v>
      </c>
      <c r="T524" s="403" t="str">
        <f>INDEX([1]CatGlob!$D:$D,MATCH($M524,[1]CatGlob!$C:$C,0))</f>
        <v>RFI</v>
      </c>
      <c r="U524" s="403" t="s">
        <v>1570</v>
      </c>
      <c r="V524" s="404" t="str">
        <f>INDEX([1]CatGlob!$F:$F,MATCH($M524,[1]CatGlob!$C:$C,0))</f>
        <v>RFI</v>
      </c>
      <c r="W524" s="405"/>
      <c r="X524" s="406">
        <v>0</v>
      </c>
      <c r="Y524" s="407">
        <v>0</v>
      </c>
      <c r="Z524" s="408">
        <v>0</v>
      </c>
      <c r="AA524" s="407">
        <v>0</v>
      </c>
      <c r="AB524" s="408">
        <v>0</v>
      </c>
      <c r="AC524" s="407">
        <v>0</v>
      </c>
      <c r="AD524" s="408">
        <v>0</v>
      </c>
      <c r="AE524" s="407">
        <v>0</v>
      </c>
      <c r="AF524" s="408">
        <v>0</v>
      </c>
      <c r="AG524" s="407">
        <v>0</v>
      </c>
      <c r="AI524" s="406">
        <v>0</v>
      </c>
      <c r="AJ524" s="407">
        <v>0</v>
      </c>
      <c r="AK524" s="408">
        <v>0</v>
      </c>
      <c r="AL524" s="407">
        <v>0</v>
      </c>
      <c r="AM524" s="408">
        <v>0</v>
      </c>
      <c r="AN524" s="407">
        <v>0</v>
      </c>
      <c r="AO524" s="408">
        <v>0</v>
      </c>
      <c r="AP524" s="407">
        <v>0</v>
      </c>
      <c r="AQ524" s="408">
        <v>0</v>
      </c>
      <c r="AR524" s="407">
        <v>0</v>
      </c>
      <c r="AT524" s="406">
        <v>0</v>
      </c>
      <c r="AU524" s="407">
        <v>0</v>
      </c>
      <c r="AV524" s="408">
        <v>0</v>
      </c>
      <c r="AW524" s="407">
        <v>0</v>
      </c>
      <c r="AX524" s="408">
        <v>0</v>
      </c>
      <c r="AY524" s="407">
        <v>0</v>
      </c>
      <c r="AZ524" s="408">
        <v>0</v>
      </c>
      <c r="BA524" s="407">
        <v>0</v>
      </c>
      <c r="BB524" s="408">
        <v>0</v>
      </c>
      <c r="BC524" s="407">
        <v>0</v>
      </c>
    </row>
    <row r="525" spans="1:55" x14ac:dyDescent="0.35">
      <c r="A525" s="385" t="str" cm="1">
        <f t="array" ref="A525">IFERROR(_xlfn.IFS(AND(F525="Renta Variable",O525=1),IFERROR(MATCH(B525,[1]RV_Det!C:C,0),"Rev"),AND(J525="Corporativa",O525=1,I525="EM"),IFERROR(MATCH(B525,[1]RF_Corps!B:B,0),"Rev"),AND(F525="Alternativos",O525=1),IFERROR(MATCH(B525,[1]Rep4!C:C,0),"Rev")),"")</f>
        <v/>
      </c>
      <c r="B525" s="394" t="s">
        <v>1896</v>
      </c>
      <c r="C525" s="409" t="s">
        <v>1897</v>
      </c>
      <c r="D525" s="395" t="s">
        <v>1893</v>
      </c>
      <c r="E525" s="396" t="str">
        <f>IF(B525="","",INDEX([1]CatGlob!$S:$S,IFERROR(MATCH(MID(B525,7,1),[1]CatGlob!$R:$R,0),MATCH(MID(B525,1,2),[1]CatGlob!$R:$R,0))))</f>
        <v>DOL</v>
      </c>
      <c r="F525" s="397" t="s">
        <v>442</v>
      </c>
      <c r="G525" s="398" t="s">
        <v>610</v>
      </c>
      <c r="H525" s="399" t="s">
        <v>229</v>
      </c>
      <c r="I525" s="399" t="s">
        <v>358</v>
      </c>
      <c r="J525" s="399" t="s">
        <v>611</v>
      </c>
      <c r="K525" s="396" t="s">
        <v>1752</v>
      </c>
      <c r="L525" s="400" t="str">
        <f>IF(ISERROR(MATCH(M525,M$10:M524,0)),M525,"")</f>
        <v/>
      </c>
      <c r="M525" s="401" t="str">
        <f>IF(B525="","",IF(ISERROR(MATCH(F525&amp;"_"&amp;G525&amp;"_"&amp;H525&amp;"_"&amp;I525&amp;"_"&amp;J525&amp;IF(K525="","","_"&amp;K525),[1]CatGlob!$B:$B,0)),F525&amp;"_"&amp;G525&amp;"_"&amp;H525&amp;"_"&amp;I525&amp;"_"&amp;J525&amp;IF(K525="","","_"&amp;K525),INDEX([1]CatGlob!$C:$C,MATCH(F525&amp;"_"&amp;G525&amp;"_"&amp;H525&amp;"_"&amp;I525&amp;"_"&amp;J525&amp;IF(K525="","","_"&amp;K525),[1]CatGlob!$B:$B,0))))</f>
        <v>HCD_INT_EM_CORP_IG</v>
      </c>
      <c r="N525" s="402" t="str">
        <f t="shared" si="17"/>
        <v/>
      </c>
      <c r="O525" s="402" t="str">
        <f t="shared" si="18"/>
        <v/>
      </c>
      <c r="P525" s="401" t="str">
        <f>IF(LEN(B525)&gt;8,INDEX([1]CatGlob!$X:$X,MATCH(M525,[1]CatGlob!$W:$W,0)),"")</f>
        <v>EMC</v>
      </c>
      <c r="Q525" s="403" t="str">
        <f>INDEX([1]CatGlob!P:P,MATCH(M525,[1]CatGlob!O:O,0))</f>
        <v>RFIC</v>
      </c>
      <c r="R525" s="403" t="s">
        <v>601</v>
      </c>
      <c r="S525" s="403" t="s">
        <v>601</v>
      </c>
      <c r="T525" s="403" t="str">
        <f>INDEX([1]CatGlob!$D:$D,MATCH($M525,[1]CatGlob!$C:$C,0))</f>
        <v>RFI</v>
      </c>
      <c r="U525" s="403" t="s">
        <v>1570</v>
      </c>
      <c r="V525" s="404" t="str">
        <f>INDEX([1]CatGlob!$F:$F,MATCH($M525,[1]CatGlob!$C:$C,0))</f>
        <v>RFI</v>
      </c>
      <c r="W525" s="405"/>
      <c r="X525" s="406">
        <v>0</v>
      </c>
      <c r="Y525" s="407">
        <v>0</v>
      </c>
      <c r="Z525" s="408">
        <v>0</v>
      </c>
      <c r="AA525" s="407">
        <v>0</v>
      </c>
      <c r="AB525" s="408">
        <v>0</v>
      </c>
      <c r="AC525" s="407">
        <v>0</v>
      </c>
      <c r="AD525" s="408">
        <v>0</v>
      </c>
      <c r="AE525" s="407">
        <v>0</v>
      </c>
      <c r="AF525" s="408">
        <v>0</v>
      </c>
      <c r="AG525" s="407">
        <v>0</v>
      </c>
      <c r="AI525" s="406">
        <v>0</v>
      </c>
      <c r="AJ525" s="407">
        <v>0</v>
      </c>
      <c r="AK525" s="408">
        <v>0</v>
      </c>
      <c r="AL525" s="407">
        <v>0</v>
      </c>
      <c r="AM525" s="408">
        <v>0</v>
      </c>
      <c r="AN525" s="407">
        <v>0</v>
      </c>
      <c r="AO525" s="408">
        <v>0</v>
      </c>
      <c r="AP525" s="407">
        <v>0</v>
      </c>
      <c r="AQ525" s="408">
        <v>0</v>
      </c>
      <c r="AR525" s="407">
        <v>0</v>
      </c>
      <c r="AT525" s="406">
        <v>0</v>
      </c>
      <c r="AU525" s="407">
        <v>0</v>
      </c>
      <c r="AV525" s="408">
        <v>0</v>
      </c>
      <c r="AW525" s="407">
        <v>0</v>
      </c>
      <c r="AX525" s="408">
        <v>0</v>
      </c>
      <c r="AY525" s="407">
        <v>0</v>
      </c>
      <c r="AZ525" s="408">
        <v>0</v>
      </c>
      <c r="BA525" s="407">
        <v>0</v>
      </c>
      <c r="BB525" s="408">
        <v>0</v>
      </c>
      <c r="BC525" s="407">
        <v>0</v>
      </c>
    </row>
    <row r="526" spans="1:55" x14ac:dyDescent="0.35">
      <c r="A526" s="385" t="str" cm="1">
        <f t="array" ref="A526">IFERROR(_xlfn.IFS(AND(F526="Renta Variable",O526=1),IFERROR(MATCH(B526,[1]RV_Det!C:C,0),"Rev"),AND(J526="Corporativa",O526=1,I526="EM"),IFERROR(MATCH(B526,[1]RF_Corps!B:B,0),"Rev"),AND(F526="Alternativos",O526=1),IFERROR(MATCH(B526,[1]Rep4!C:C,0),"Rev")),"")</f>
        <v/>
      </c>
      <c r="B526" s="394" t="s">
        <v>1898</v>
      </c>
      <c r="C526" s="409" t="s">
        <v>1899</v>
      </c>
      <c r="D526" s="395" t="s">
        <v>1900</v>
      </c>
      <c r="E526" s="396" t="str">
        <f>IF(B526="","",INDEX([1]CatGlob!$S:$S,IFERROR(MATCH(MID(B526,7,1),[1]CatGlob!$R:$R,0),MATCH(MID(B526,1,2),[1]CatGlob!$R:$R,0))))</f>
        <v>DOL</v>
      </c>
      <c r="F526" s="397" t="s">
        <v>442</v>
      </c>
      <c r="G526" s="398" t="s">
        <v>610</v>
      </c>
      <c r="H526" s="399" t="s">
        <v>229</v>
      </c>
      <c r="I526" s="399" t="s">
        <v>358</v>
      </c>
      <c r="J526" s="399" t="s">
        <v>611</v>
      </c>
      <c r="K526" s="396" t="s">
        <v>1752</v>
      </c>
      <c r="L526" s="400" t="str">
        <f>IF(ISERROR(MATCH(M526,M$10:M525,0)),M526,"")</f>
        <v/>
      </c>
      <c r="M526" s="401" t="str">
        <f>IF(B526="","",IF(ISERROR(MATCH(F526&amp;"_"&amp;G526&amp;"_"&amp;H526&amp;"_"&amp;I526&amp;"_"&amp;J526&amp;IF(K526="","","_"&amp;K526),[1]CatGlob!$B:$B,0)),F526&amp;"_"&amp;G526&amp;"_"&amp;H526&amp;"_"&amp;I526&amp;"_"&amp;J526&amp;IF(K526="","","_"&amp;K526),INDEX([1]CatGlob!$C:$C,MATCH(F526&amp;"_"&amp;G526&amp;"_"&amp;H526&amp;"_"&amp;I526&amp;"_"&amp;J526&amp;IF(K526="","","_"&amp;K526),[1]CatGlob!$B:$B,0))))</f>
        <v>HCD_INT_EM_CORP_IG</v>
      </c>
      <c r="N526" s="402" t="str">
        <f t="shared" ref="N526:N590" si="19">+IF(AND(F526="Renta Fija",SUM(ABS(AF526),ABS(AQ526),ABS(BB526))&lt;&gt;0),IF(GG526&lt;&gt;0,"","rev"),"")</f>
        <v/>
      </c>
      <c r="O526" s="402" t="str">
        <f t="shared" si="18"/>
        <v/>
      </c>
      <c r="P526" s="401" t="str">
        <f>IF(LEN(B526)&gt;8,INDEX([1]CatGlob!$X:$X,MATCH(M526,[1]CatGlob!$W:$W,0)),"")</f>
        <v>EMC</v>
      </c>
      <c r="Q526" s="403" t="str">
        <f>INDEX([1]CatGlob!P:P,MATCH(M526,[1]CatGlob!O:O,0))</f>
        <v>RFIC</v>
      </c>
      <c r="R526" s="403" t="s">
        <v>601</v>
      </c>
      <c r="S526" s="403" t="s">
        <v>601</v>
      </c>
      <c r="T526" s="403" t="str">
        <f>INDEX([1]CatGlob!$D:$D,MATCH($M526,[1]CatGlob!$C:$C,0))</f>
        <v>RFI</v>
      </c>
      <c r="U526" s="403" t="s">
        <v>1570</v>
      </c>
      <c r="V526" s="404" t="str">
        <f>INDEX([1]CatGlob!$F:$F,MATCH($M526,[1]CatGlob!$C:$C,0))</f>
        <v>RFI</v>
      </c>
      <c r="W526" s="405"/>
      <c r="X526" s="406">
        <v>0</v>
      </c>
      <c r="Y526" s="407">
        <v>0</v>
      </c>
      <c r="Z526" s="408">
        <v>0</v>
      </c>
      <c r="AA526" s="407">
        <v>0</v>
      </c>
      <c r="AB526" s="408">
        <v>0</v>
      </c>
      <c r="AC526" s="407">
        <v>0</v>
      </c>
      <c r="AD526" s="408">
        <v>0</v>
      </c>
      <c r="AE526" s="407">
        <v>0</v>
      </c>
      <c r="AF526" s="408">
        <v>0</v>
      </c>
      <c r="AG526" s="407">
        <v>0</v>
      </c>
      <c r="AI526" s="406">
        <v>0</v>
      </c>
      <c r="AJ526" s="407">
        <v>0</v>
      </c>
      <c r="AK526" s="408">
        <v>0</v>
      </c>
      <c r="AL526" s="407">
        <v>0</v>
      </c>
      <c r="AM526" s="408">
        <v>0</v>
      </c>
      <c r="AN526" s="407">
        <v>0</v>
      </c>
      <c r="AO526" s="408">
        <v>0</v>
      </c>
      <c r="AP526" s="407">
        <v>0</v>
      </c>
      <c r="AQ526" s="408">
        <v>0</v>
      </c>
      <c r="AR526" s="407">
        <v>0</v>
      </c>
      <c r="AT526" s="406">
        <v>0</v>
      </c>
      <c r="AU526" s="407">
        <v>0</v>
      </c>
      <c r="AV526" s="408">
        <v>0</v>
      </c>
      <c r="AW526" s="407">
        <v>0</v>
      </c>
      <c r="AX526" s="408">
        <v>0</v>
      </c>
      <c r="AY526" s="407">
        <v>0</v>
      </c>
      <c r="AZ526" s="408">
        <v>0</v>
      </c>
      <c r="BA526" s="407">
        <v>0</v>
      </c>
      <c r="BB526" s="408">
        <v>0</v>
      </c>
      <c r="BC526" s="407">
        <v>0</v>
      </c>
    </row>
    <row r="527" spans="1:55" x14ac:dyDescent="0.35">
      <c r="A527" s="385" t="str" cm="1">
        <f t="array" ref="A527">IFERROR(_xlfn.IFS(AND(F527="Renta Variable",O527=1),IFERROR(MATCH(B527,[1]RV_Det!C:C,0),"Rev"),AND(J527="Corporativa",O527=1,I527="EM"),IFERROR(MATCH(B527,[1]RF_Corps!B:B,0),"Rev"),AND(F527="Alternativos",O527=1),IFERROR(MATCH(B527,[1]Rep4!C:C,0),"Rev")),"")</f>
        <v/>
      </c>
      <c r="B527" s="394" t="s">
        <v>1901</v>
      </c>
      <c r="C527" s="409" t="s">
        <v>1902</v>
      </c>
      <c r="D527" s="395" t="s">
        <v>1902</v>
      </c>
      <c r="E527" s="396" t="str">
        <f>IF(B527="","",INDEX([1]CatGlob!$S:$S,IFERROR(MATCH(MID(B527,7,1),[1]CatGlob!$R:$R,0),MATCH(MID(B527,1,2),[1]CatGlob!$R:$R,0))))</f>
        <v>DOL</v>
      </c>
      <c r="F527" s="397" t="s">
        <v>442</v>
      </c>
      <c r="G527" s="398" t="s">
        <v>610</v>
      </c>
      <c r="H527" s="399" t="s">
        <v>229</v>
      </c>
      <c r="I527" s="399" t="s">
        <v>358</v>
      </c>
      <c r="J527" s="399" t="s">
        <v>611</v>
      </c>
      <c r="K527" s="396" t="s">
        <v>1752</v>
      </c>
      <c r="L527" s="400" t="str">
        <f>IF(ISERROR(MATCH(M527,M$10:M526,0)),M527,"")</f>
        <v/>
      </c>
      <c r="M527" s="401" t="str">
        <f>IF(B527="","",IF(ISERROR(MATCH(F527&amp;"_"&amp;G527&amp;"_"&amp;H527&amp;"_"&amp;I527&amp;"_"&amp;J527&amp;IF(K527="","","_"&amp;K527),[1]CatGlob!$B:$B,0)),F527&amp;"_"&amp;G527&amp;"_"&amp;H527&amp;"_"&amp;I527&amp;"_"&amp;J527&amp;IF(K527="","","_"&amp;K527),INDEX([1]CatGlob!$C:$C,MATCH(F527&amp;"_"&amp;G527&amp;"_"&amp;H527&amp;"_"&amp;I527&amp;"_"&amp;J527&amp;IF(K527="","","_"&amp;K527),[1]CatGlob!$B:$B,0))))</f>
        <v>HCD_INT_EM_CORP_IG</v>
      </c>
      <c r="N527" s="402" t="str">
        <f t="shared" si="19"/>
        <v/>
      </c>
      <c r="O527" s="402" t="str">
        <f t="shared" si="18"/>
        <v/>
      </c>
      <c r="P527" s="401" t="str">
        <f>IF(LEN(B527)&gt;8,INDEX([1]CatGlob!$X:$X,MATCH(M527,[1]CatGlob!$W:$W,0)),"")</f>
        <v>EMC</v>
      </c>
      <c r="Q527" s="403" t="str">
        <f>INDEX([1]CatGlob!P:P,MATCH(M527,[1]CatGlob!O:O,0))</f>
        <v>RFIC</v>
      </c>
      <c r="R527" s="403" t="s">
        <v>601</v>
      </c>
      <c r="S527" s="403" t="s">
        <v>601</v>
      </c>
      <c r="T527" s="403" t="str">
        <f>INDEX([1]CatGlob!$D:$D,MATCH($M527,[1]CatGlob!$C:$C,0))</f>
        <v>RFI</v>
      </c>
      <c r="U527" s="403" t="s">
        <v>1570</v>
      </c>
      <c r="V527" s="404" t="str">
        <f>INDEX([1]CatGlob!$F:$F,MATCH($M527,[1]CatGlob!$C:$C,0))</f>
        <v>RFI</v>
      </c>
      <c r="W527" s="405"/>
      <c r="X527" s="406">
        <v>0</v>
      </c>
      <c r="Y527" s="407">
        <v>0</v>
      </c>
      <c r="Z527" s="408">
        <v>0</v>
      </c>
      <c r="AA527" s="407">
        <v>0</v>
      </c>
      <c r="AB527" s="408">
        <v>0</v>
      </c>
      <c r="AC527" s="407">
        <v>0</v>
      </c>
      <c r="AD527" s="408">
        <v>0</v>
      </c>
      <c r="AE527" s="407">
        <v>0</v>
      </c>
      <c r="AF527" s="408">
        <v>0</v>
      </c>
      <c r="AG527" s="407">
        <v>0</v>
      </c>
      <c r="AI527" s="406">
        <v>0</v>
      </c>
      <c r="AJ527" s="407">
        <v>0</v>
      </c>
      <c r="AK527" s="408">
        <v>0</v>
      </c>
      <c r="AL527" s="407">
        <v>0</v>
      </c>
      <c r="AM527" s="408">
        <v>0</v>
      </c>
      <c r="AN527" s="407">
        <v>0</v>
      </c>
      <c r="AO527" s="408">
        <v>0</v>
      </c>
      <c r="AP527" s="407">
        <v>0</v>
      </c>
      <c r="AQ527" s="408">
        <v>0</v>
      </c>
      <c r="AR527" s="407">
        <v>0</v>
      </c>
      <c r="AT527" s="406">
        <v>0</v>
      </c>
      <c r="AU527" s="407">
        <v>0</v>
      </c>
      <c r="AV527" s="408">
        <v>0</v>
      </c>
      <c r="AW527" s="407">
        <v>0</v>
      </c>
      <c r="AX527" s="408">
        <v>0</v>
      </c>
      <c r="AY527" s="407">
        <v>0</v>
      </c>
      <c r="AZ527" s="408">
        <v>0</v>
      </c>
      <c r="BA527" s="407">
        <v>0</v>
      </c>
      <c r="BB527" s="408">
        <v>0</v>
      </c>
      <c r="BC527" s="407">
        <v>0</v>
      </c>
    </row>
    <row r="528" spans="1:55" x14ac:dyDescent="0.35">
      <c r="A528" s="385" t="str" cm="1">
        <f t="array" ref="A528">IFERROR(_xlfn.IFS(AND(F528="Renta Variable",O528=1),IFERROR(MATCH(B528,[1]RV_Det!C:C,0),"Rev"),AND(J528="Corporativa",O528=1,I528="EM"),IFERROR(MATCH(B528,[1]RF_Corps!B:B,0),"Rev"),AND(F528="Alternativos",O528=1),IFERROR(MATCH(B528,[1]Rep4!C:C,0),"Rev")),"")</f>
        <v/>
      </c>
      <c r="B528" s="394" t="s">
        <v>1903</v>
      </c>
      <c r="C528" s="409" t="s">
        <v>1904</v>
      </c>
      <c r="D528" s="395" t="s">
        <v>1905</v>
      </c>
      <c r="E528" s="396" t="str">
        <f>IF(B528="","",INDEX([1]CatGlob!$S:$S,IFERROR(MATCH(MID(B528,7,1),[1]CatGlob!$R:$R,0),MATCH(MID(B528,1,2),[1]CatGlob!$R:$R,0))))</f>
        <v>DOL</v>
      </c>
      <c r="F528" s="397" t="s">
        <v>442</v>
      </c>
      <c r="G528" s="398" t="s">
        <v>610</v>
      </c>
      <c r="H528" s="399" t="s">
        <v>229</v>
      </c>
      <c r="I528" s="399" t="s">
        <v>358</v>
      </c>
      <c r="J528" s="399" t="s">
        <v>611</v>
      </c>
      <c r="K528" s="396" t="s">
        <v>1752</v>
      </c>
      <c r="L528" s="400" t="str">
        <f>IF(ISERROR(MATCH(M528,M$10:M527,0)),M528,"")</f>
        <v/>
      </c>
      <c r="M528" s="401" t="str">
        <f>IF(B528="","",IF(ISERROR(MATCH(F528&amp;"_"&amp;G528&amp;"_"&amp;H528&amp;"_"&amp;I528&amp;"_"&amp;J528&amp;IF(K528="","","_"&amp;K528),[1]CatGlob!$B:$B,0)),F528&amp;"_"&amp;G528&amp;"_"&amp;H528&amp;"_"&amp;I528&amp;"_"&amp;J528&amp;IF(K528="","","_"&amp;K528),INDEX([1]CatGlob!$C:$C,MATCH(F528&amp;"_"&amp;G528&amp;"_"&amp;H528&amp;"_"&amp;I528&amp;"_"&amp;J528&amp;IF(K528="","","_"&amp;K528),[1]CatGlob!$B:$B,0))))</f>
        <v>HCD_INT_EM_CORP_IG</v>
      </c>
      <c r="N528" s="402" t="str">
        <f t="shared" si="19"/>
        <v/>
      </c>
      <c r="O528" s="402" t="str">
        <f t="shared" si="18"/>
        <v/>
      </c>
      <c r="P528" s="401" t="str">
        <f>IF(LEN(B528)&gt;8,INDEX([1]CatGlob!$X:$X,MATCH(M528,[1]CatGlob!$W:$W,0)),"")</f>
        <v>EMC</v>
      </c>
      <c r="Q528" s="403" t="str">
        <f>INDEX([1]CatGlob!P:P,MATCH(M528,[1]CatGlob!O:O,0))</f>
        <v>RFIC</v>
      </c>
      <c r="R528" s="403" t="s">
        <v>601</v>
      </c>
      <c r="S528" s="403" t="s">
        <v>601</v>
      </c>
      <c r="T528" s="403" t="str">
        <f>INDEX([1]CatGlob!$D:$D,MATCH($M528,[1]CatGlob!$C:$C,0))</f>
        <v>RFI</v>
      </c>
      <c r="U528" s="403" t="s">
        <v>1570</v>
      </c>
      <c r="V528" s="404" t="str">
        <f>INDEX([1]CatGlob!$F:$F,MATCH($M528,[1]CatGlob!$C:$C,0))</f>
        <v>RFI</v>
      </c>
      <c r="W528" s="405"/>
      <c r="X528" s="406">
        <v>0</v>
      </c>
      <c r="Y528" s="407">
        <v>0</v>
      </c>
      <c r="Z528" s="408">
        <v>0</v>
      </c>
      <c r="AA528" s="407">
        <v>0</v>
      </c>
      <c r="AB528" s="408">
        <v>0</v>
      </c>
      <c r="AC528" s="407">
        <v>0</v>
      </c>
      <c r="AD528" s="408">
        <v>0</v>
      </c>
      <c r="AE528" s="407">
        <v>0</v>
      </c>
      <c r="AF528" s="408">
        <v>0</v>
      </c>
      <c r="AG528" s="407">
        <v>0</v>
      </c>
      <c r="AI528" s="406">
        <v>0</v>
      </c>
      <c r="AJ528" s="407">
        <v>0</v>
      </c>
      <c r="AK528" s="408">
        <v>0</v>
      </c>
      <c r="AL528" s="407">
        <v>0</v>
      </c>
      <c r="AM528" s="408">
        <v>0</v>
      </c>
      <c r="AN528" s="407">
        <v>0</v>
      </c>
      <c r="AO528" s="408">
        <v>0</v>
      </c>
      <c r="AP528" s="407">
        <v>0</v>
      </c>
      <c r="AQ528" s="408">
        <v>0</v>
      </c>
      <c r="AR528" s="407">
        <v>0</v>
      </c>
      <c r="AT528" s="406">
        <v>0</v>
      </c>
      <c r="AU528" s="407">
        <v>0</v>
      </c>
      <c r="AV528" s="408">
        <v>0</v>
      </c>
      <c r="AW528" s="407">
        <v>0</v>
      </c>
      <c r="AX528" s="408">
        <v>0</v>
      </c>
      <c r="AY528" s="407">
        <v>0</v>
      </c>
      <c r="AZ528" s="408">
        <v>0</v>
      </c>
      <c r="BA528" s="407">
        <v>0</v>
      </c>
      <c r="BB528" s="408">
        <v>0</v>
      </c>
      <c r="BC528" s="407">
        <v>0</v>
      </c>
    </row>
    <row r="529" spans="1:55" x14ac:dyDescent="0.35">
      <c r="A529" s="385" t="str" cm="1">
        <f t="array" ref="A529">IFERROR(_xlfn.IFS(AND(F529="Renta Variable",O529=1),IFERROR(MATCH(B529,[1]RV_Det!C:C,0),"Rev"),AND(J529="Corporativa",O529=1,I529="EM"),IFERROR(MATCH(B529,[1]RF_Corps!B:B,0),"Rev"),AND(F529="Alternativos",O529=1),IFERROR(MATCH(B529,[1]Rep4!C:C,0),"Rev")),"")</f>
        <v/>
      </c>
      <c r="B529" s="394" t="s">
        <v>1906</v>
      </c>
      <c r="C529" s="409" t="s">
        <v>1907</v>
      </c>
      <c r="D529" s="395" t="s">
        <v>1741</v>
      </c>
      <c r="E529" s="396" t="str">
        <f>IF(B529="","",INDEX([1]CatGlob!$S:$S,IFERROR(MATCH(MID(B529,7,1),[1]CatGlob!$R:$R,0),MATCH(MID(B529,1,2),[1]CatGlob!$R:$R,0))))</f>
        <v>DOL</v>
      </c>
      <c r="F529" s="397" t="s">
        <v>442</v>
      </c>
      <c r="G529" s="398" t="s">
        <v>610</v>
      </c>
      <c r="H529" s="399" t="s">
        <v>229</v>
      </c>
      <c r="I529" s="399" t="s">
        <v>358</v>
      </c>
      <c r="J529" s="399" t="s">
        <v>611</v>
      </c>
      <c r="K529" s="396" t="s">
        <v>1752</v>
      </c>
      <c r="L529" s="400" t="str">
        <f>IF(ISERROR(MATCH(M529,M$10:M528,0)),M529,"")</f>
        <v/>
      </c>
      <c r="M529" s="401" t="str">
        <f>IF(B529="","",IF(ISERROR(MATCH(F529&amp;"_"&amp;G529&amp;"_"&amp;H529&amp;"_"&amp;I529&amp;"_"&amp;J529&amp;IF(K529="","","_"&amp;K529),[1]CatGlob!$B:$B,0)),F529&amp;"_"&amp;G529&amp;"_"&amp;H529&amp;"_"&amp;I529&amp;"_"&amp;J529&amp;IF(K529="","","_"&amp;K529),INDEX([1]CatGlob!$C:$C,MATCH(F529&amp;"_"&amp;G529&amp;"_"&amp;H529&amp;"_"&amp;I529&amp;"_"&amp;J529&amp;IF(K529="","","_"&amp;K529),[1]CatGlob!$B:$B,0))))</f>
        <v>HCD_INT_EM_CORP_IG</v>
      </c>
      <c r="N529" s="402" t="str">
        <f t="shared" si="19"/>
        <v/>
      </c>
      <c r="O529" s="402" t="str">
        <f t="shared" si="18"/>
        <v/>
      </c>
      <c r="P529" s="401" t="str">
        <f>IF(LEN(B529)&gt;8,INDEX([1]CatGlob!$X:$X,MATCH(M529,[1]CatGlob!$W:$W,0)),"")</f>
        <v>EMC</v>
      </c>
      <c r="Q529" s="403" t="str">
        <f>INDEX([1]CatGlob!P:P,MATCH(M529,[1]CatGlob!O:O,0))</f>
        <v>RFIC</v>
      </c>
      <c r="R529" s="403" t="s">
        <v>601</v>
      </c>
      <c r="S529" s="403" t="s">
        <v>601</v>
      </c>
      <c r="T529" s="403" t="str">
        <f>INDEX([1]CatGlob!$D:$D,MATCH($M529,[1]CatGlob!$C:$C,0))</f>
        <v>RFI</v>
      </c>
      <c r="U529" s="403" t="s">
        <v>1293</v>
      </c>
      <c r="V529" s="404" t="str">
        <f>INDEX([1]CatGlob!$F:$F,MATCH($M529,[1]CatGlob!$C:$C,0))</f>
        <v>RFI</v>
      </c>
      <c r="W529" s="405"/>
      <c r="X529" s="406">
        <v>0</v>
      </c>
      <c r="Y529" s="407">
        <v>0</v>
      </c>
      <c r="Z529" s="408">
        <v>0</v>
      </c>
      <c r="AA529" s="407">
        <v>0</v>
      </c>
      <c r="AB529" s="408">
        <v>0</v>
      </c>
      <c r="AC529" s="407">
        <v>0</v>
      </c>
      <c r="AD529" s="408">
        <v>0</v>
      </c>
      <c r="AE529" s="407">
        <v>0</v>
      </c>
      <c r="AF529" s="408">
        <v>0</v>
      </c>
      <c r="AG529" s="407">
        <v>0</v>
      </c>
      <c r="AI529" s="406">
        <v>0</v>
      </c>
      <c r="AJ529" s="407">
        <v>0</v>
      </c>
      <c r="AK529" s="408">
        <v>0</v>
      </c>
      <c r="AL529" s="407">
        <v>0</v>
      </c>
      <c r="AM529" s="408">
        <v>0</v>
      </c>
      <c r="AN529" s="407">
        <v>0</v>
      </c>
      <c r="AO529" s="408">
        <v>0</v>
      </c>
      <c r="AP529" s="407">
        <v>0</v>
      </c>
      <c r="AQ529" s="408">
        <v>0</v>
      </c>
      <c r="AR529" s="407">
        <v>0</v>
      </c>
      <c r="AT529" s="406">
        <v>0</v>
      </c>
      <c r="AU529" s="407">
        <v>0</v>
      </c>
      <c r="AV529" s="408">
        <v>0</v>
      </c>
      <c r="AW529" s="407">
        <v>0</v>
      </c>
      <c r="AX529" s="408">
        <v>0</v>
      </c>
      <c r="AY529" s="407">
        <v>0</v>
      </c>
      <c r="AZ529" s="408">
        <v>0</v>
      </c>
      <c r="BA529" s="407">
        <v>0</v>
      </c>
      <c r="BB529" s="408">
        <v>0</v>
      </c>
      <c r="BC529" s="407">
        <v>0</v>
      </c>
    </row>
    <row r="530" spans="1:55" x14ac:dyDescent="0.35">
      <c r="A530" s="385" t="str" cm="1">
        <f t="array" ref="A530">IFERROR(_xlfn.IFS(AND(F530="Renta Variable",O530=1),IFERROR(MATCH(B530,[1]RV_Det!C:C,0),"Rev"),AND(J530="Corporativa",O530=1,I530="EM"),IFERROR(MATCH(B530,[1]RF_Corps!B:B,0),"Rev"),AND(F530="Alternativos",O530=1),IFERROR(MATCH(B530,[1]Rep4!C:C,0),"Rev")),"")</f>
        <v/>
      </c>
      <c r="B530" s="394" t="s">
        <v>1908</v>
      </c>
      <c r="C530" s="409" t="s">
        <v>1909</v>
      </c>
      <c r="D530" s="395" t="s">
        <v>1905</v>
      </c>
      <c r="E530" s="396" t="str">
        <f>IF(B530="","",INDEX([1]CatGlob!$S:$S,IFERROR(MATCH(MID(B530,7,1),[1]CatGlob!$R:$R,0),MATCH(MID(B530,1,2),[1]CatGlob!$R:$R,0))))</f>
        <v>DOL</v>
      </c>
      <c r="F530" s="397" t="s">
        <v>442</v>
      </c>
      <c r="G530" s="398" t="s">
        <v>610</v>
      </c>
      <c r="H530" s="399" t="s">
        <v>229</v>
      </c>
      <c r="I530" s="399" t="s">
        <v>358</v>
      </c>
      <c r="J530" s="399" t="s">
        <v>611</v>
      </c>
      <c r="K530" s="396" t="s">
        <v>1752</v>
      </c>
      <c r="L530" s="400" t="str">
        <f>IF(ISERROR(MATCH(M530,M$10:M529,0)),M530,"")</f>
        <v/>
      </c>
      <c r="M530" s="401" t="str">
        <f>IF(B530="","",IF(ISERROR(MATCH(F530&amp;"_"&amp;G530&amp;"_"&amp;H530&amp;"_"&amp;I530&amp;"_"&amp;J530&amp;IF(K530="","","_"&amp;K530),[1]CatGlob!$B:$B,0)),F530&amp;"_"&amp;G530&amp;"_"&amp;H530&amp;"_"&amp;I530&amp;"_"&amp;J530&amp;IF(K530="","","_"&amp;K530),INDEX([1]CatGlob!$C:$C,MATCH(F530&amp;"_"&amp;G530&amp;"_"&amp;H530&amp;"_"&amp;I530&amp;"_"&amp;J530&amp;IF(K530="","","_"&amp;K530),[1]CatGlob!$B:$B,0))))</f>
        <v>HCD_INT_EM_CORP_IG</v>
      </c>
      <c r="N530" s="402" t="str">
        <f t="shared" si="19"/>
        <v/>
      </c>
      <c r="O530" s="402" t="str">
        <f t="shared" si="18"/>
        <v/>
      </c>
      <c r="P530" s="401" t="str">
        <f>IF(LEN(B530)&gt;8,INDEX([1]CatGlob!$X:$X,MATCH(M530,[1]CatGlob!$W:$W,0)),"")</f>
        <v>EMC</v>
      </c>
      <c r="Q530" s="403" t="str">
        <f>INDEX([1]CatGlob!P:P,MATCH(M530,[1]CatGlob!O:O,0))</f>
        <v>RFIC</v>
      </c>
      <c r="R530" s="403" t="s">
        <v>601</v>
      </c>
      <c r="S530" s="403" t="s">
        <v>601</v>
      </c>
      <c r="T530" s="403" t="str">
        <f>INDEX([1]CatGlob!$D:$D,MATCH($M530,[1]CatGlob!$C:$C,0))</f>
        <v>RFI</v>
      </c>
      <c r="U530" s="403" t="s">
        <v>1570</v>
      </c>
      <c r="V530" s="404" t="str">
        <f>INDEX([1]CatGlob!$F:$F,MATCH($M530,[1]CatGlob!$C:$C,0))</f>
        <v>RFI</v>
      </c>
      <c r="W530" s="405"/>
      <c r="X530" s="406">
        <v>0</v>
      </c>
      <c r="Y530" s="407">
        <v>0</v>
      </c>
      <c r="Z530" s="408">
        <v>0</v>
      </c>
      <c r="AA530" s="407">
        <v>0</v>
      </c>
      <c r="AB530" s="408">
        <v>0</v>
      </c>
      <c r="AC530" s="407">
        <v>0</v>
      </c>
      <c r="AD530" s="408">
        <v>0</v>
      </c>
      <c r="AE530" s="407">
        <v>0</v>
      </c>
      <c r="AF530" s="408">
        <v>0</v>
      </c>
      <c r="AG530" s="407">
        <v>0</v>
      </c>
      <c r="AI530" s="406">
        <v>0</v>
      </c>
      <c r="AJ530" s="407">
        <v>0</v>
      </c>
      <c r="AK530" s="408">
        <v>0</v>
      </c>
      <c r="AL530" s="407">
        <v>0</v>
      </c>
      <c r="AM530" s="408">
        <v>0</v>
      </c>
      <c r="AN530" s="407">
        <v>0</v>
      </c>
      <c r="AO530" s="408">
        <v>0</v>
      </c>
      <c r="AP530" s="407">
        <v>0</v>
      </c>
      <c r="AQ530" s="408">
        <v>0</v>
      </c>
      <c r="AR530" s="407">
        <v>0</v>
      </c>
      <c r="AT530" s="406">
        <v>0</v>
      </c>
      <c r="AU530" s="407">
        <v>0</v>
      </c>
      <c r="AV530" s="408">
        <v>0</v>
      </c>
      <c r="AW530" s="407">
        <v>0</v>
      </c>
      <c r="AX530" s="408">
        <v>0</v>
      </c>
      <c r="AY530" s="407">
        <v>0</v>
      </c>
      <c r="AZ530" s="408">
        <v>0</v>
      </c>
      <c r="BA530" s="407">
        <v>0</v>
      </c>
      <c r="BB530" s="408">
        <v>0</v>
      </c>
      <c r="BC530" s="407">
        <v>0</v>
      </c>
    </row>
    <row r="531" spans="1:55" x14ac:dyDescent="0.35">
      <c r="A531" s="385" t="str" cm="1">
        <f t="array" ref="A531">IFERROR(_xlfn.IFS(AND(F531="Renta Variable",O531=1),IFERROR(MATCH(B531,[1]RV_Det!C:C,0),"Rev"),AND(J531="Corporativa",O531=1,I531="EM"),IFERROR(MATCH(B531,[1]RF_Corps!B:B,0),"Rev"),AND(F531="Alternativos",O531=1),IFERROR(MATCH(B531,[1]Rep4!C:C,0),"Rev")),"")</f>
        <v/>
      </c>
      <c r="B531" s="394" t="s">
        <v>1910</v>
      </c>
      <c r="C531" s="409" t="s">
        <v>1911</v>
      </c>
      <c r="D531" s="395" t="s">
        <v>1905</v>
      </c>
      <c r="E531" s="396" t="str">
        <f>IF(B531="","",INDEX([1]CatGlob!$S:$S,IFERROR(MATCH(MID(B531,7,1),[1]CatGlob!$R:$R,0),MATCH(MID(B531,1,2),[1]CatGlob!$R:$R,0))))</f>
        <v>DOL</v>
      </c>
      <c r="F531" s="397" t="s">
        <v>442</v>
      </c>
      <c r="G531" s="398" t="s">
        <v>610</v>
      </c>
      <c r="H531" s="399" t="s">
        <v>229</v>
      </c>
      <c r="I531" s="399" t="s">
        <v>358</v>
      </c>
      <c r="J531" s="399" t="s">
        <v>611</v>
      </c>
      <c r="K531" s="396" t="s">
        <v>1752</v>
      </c>
      <c r="L531" s="400" t="str">
        <f>IF(ISERROR(MATCH(M531,M$10:M530,0)),M531,"")</f>
        <v/>
      </c>
      <c r="M531" s="401" t="str">
        <f>IF(B531="","",IF(ISERROR(MATCH(F531&amp;"_"&amp;G531&amp;"_"&amp;H531&amp;"_"&amp;I531&amp;"_"&amp;J531&amp;IF(K531="","","_"&amp;K531),[1]CatGlob!$B:$B,0)),F531&amp;"_"&amp;G531&amp;"_"&amp;H531&amp;"_"&amp;I531&amp;"_"&amp;J531&amp;IF(K531="","","_"&amp;K531),INDEX([1]CatGlob!$C:$C,MATCH(F531&amp;"_"&amp;G531&amp;"_"&amp;H531&amp;"_"&amp;I531&amp;"_"&amp;J531&amp;IF(K531="","","_"&amp;K531),[1]CatGlob!$B:$B,0))))</f>
        <v>HCD_INT_EM_CORP_IG</v>
      </c>
      <c r="N531" s="402" t="str">
        <f t="shared" si="19"/>
        <v/>
      </c>
      <c r="O531" s="402" t="str">
        <f t="shared" si="18"/>
        <v/>
      </c>
      <c r="P531" s="401" t="str">
        <f>IF(LEN(B531)&gt;8,INDEX([1]CatGlob!$X:$X,MATCH(M531,[1]CatGlob!$W:$W,0)),"")</f>
        <v>EMC</v>
      </c>
      <c r="Q531" s="403" t="str">
        <f>INDEX([1]CatGlob!P:P,MATCH(M531,[1]CatGlob!O:O,0))</f>
        <v>RFIC</v>
      </c>
      <c r="R531" s="403" t="s">
        <v>601</v>
      </c>
      <c r="S531" s="403" t="s">
        <v>601</v>
      </c>
      <c r="T531" s="403" t="str">
        <f>INDEX([1]CatGlob!$D:$D,MATCH($M531,[1]CatGlob!$C:$C,0))</f>
        <v>RFI</v>
      </c>
      <c r="U531" s="403" t="s">
        <v>1570</v>
      </c>
      <c r="V531" s="404" t="str">
        <f>INDEX([1]CatGlob!$F:$F,MATCH($M531,[1]CatGlob!$C:$C,0))</f>
        <v>RFI</v>
      </c>
      <c r="W531" s="405"/>
      <c r="X531" s="406">
        <v>0</v>
      </c>
      <c r="Y531" s="407">
        <v>0</v>
      </c>
      <c r="Z531" s="408">
        <v>0</v>
      </c>
      <c r="AA531" s="407">
        <v>0</v>
      </c>
      <c r="AB531" s="408">
        <v>0</v>
      </c>
      <c r="AC531" s="407">
        <v>0</v>
      </c>
      <c r="AD531" s="408">
        <v>0</v>
      </c>
      <c r="AE531" s="407">
        <v>0</v>
      </c>
      <c r="AF531" s="408">
        <v>0</v>
      </c>
      <c r="AG531" s="407">
        <v>0</v>
      </c>
      <c r="AI531" s="406">
        <v>0</v>
      </c>
      <c r="AJ531" s="407">
        <v>0</v>
      </c>
      <c r="AK531" s="408">
        <v>0</v>
      </c>
      <c r="AL531" s="407">
        <v>0</v>
      </c>
      <c r="AM531" s="408">
        <v>0</v>
      </c>
      <c r="AN531" s="407">
        <v>0</v>
      </c>
      <c r="AO531" s="408">
        <v>0</v>
      </c>
      <c r="AP531" s="407">
        <v>0</v>
      </c>
      <c r="AQ531" s="408">
        <v>0</v>
      </c>
      <c r="AR531" s="407">
        <v>0</v>
      </c>
      <c r="AT531" s="406">
        <v>0</v>
      </c>
      <c r="AU531" s="407">
        <v>0</v>
      </c>
      <c r="AV531" s="408">
        <v>0</v>
      </c>
      <c r="AW531" s="407">
        <v>0</v>
      </c>
      <c r="AX531" s="408">
        <v>0</v>
      </c>
      <c r="AY531" s="407">
        <v>0</v>
      </c>
      <c r="AZ531" s="408">
        <v>0</v>
      </c>
      <c r="BA531" s="407">
        <v>0</v>
      </c>
      <c r="BB531" s="408">
        <v>0</v>
      </c>
      <c r="BC531" s="407">
        <v>0</v>
      </c>
    </row>
    <row r="532" spans="1:55" x14ac:dyDescent="0.35">
      <c r="A532" s="385" t="str" cm="1">
        <f t="array" ref="A532">IFERROR(_xlfn.IFS(AND(F532="Renta Variable",O532=1),IFERROR(MATCH(B532,[1]RV_Det!C:C,0),"Rev"),AND(J532="Corporativa",O532=1,I532="EM"),IFERROR(MATCH(B532,[1]RF_Corps!B:B,0),"Rev"),AND(F532="Alternativos",O532=1),IFERROR(MATCH(B532,[1]Rep4!C:C,0),"Rev")),"")</f>
        <v/>
      </c>
      <c r="B532" s="394" t="s">
        <v>1912</v>
      </c>
      <c r="C532" s="409" t="s">
        <v>1913</v>
      </c>
      <c r="D532" s="395" t="s">
        <v>1905</v>
      </c>
      <c r="E532" s="396" t="str">
        <f>IF(B532="","",INDEX([1]CatGlob!$S:$S,IFERROR(MATCH(MID(B532,7,1),[1]CatGlob!$R:$R,0),MATCH(MID(B532,1,2),[1]CatGlob!$R:$R,0))))</f>
        <v>DOL</v>
      </c>
      <c r="F532" s="397" t="s">
        <v>442</v>
      </c>
      <c r="G532" s="398" t="s">
        <v>610</v>
      </c>
      <c r="H532" s="399" t="s">
        <v>229</v>
      </c>
      <c r="I532" s="399" t="s">
        <v>358</v>
      </c>
      <c r="J532" s="399" t="s">
        <v>611</v>
      </c>
      <c r="K532" s="396" t="s">
        <v>1752</v>
      </c>
      <c r="L532" s="400" t="str">
        <f>IF(ISERROR(MATCH(M532,M$10:M531,0)),M532,"")</f>
        <v/>
      </c>
      <c r="M532" s="401" t="str">
        <f>IF(B532="","",IF(ISERROR(MATCH(F532&amp;"_"&amp;G532&amp;"_"&amp;H532&amp;"_"&amp;I532&amp;"_"&amp;J532&amp;IF(K532="","","_"&amp;K532),[1]CatGlob!$B:$B,0)),F532&amp;"_"&amp;G532&amp;"_"&amp;H532&amp;"_"&amp;I532&amp;"_"&amp;J532&amp;IF(K532="","","_"&amp;K532),INDEX([1]CatGlob!$C:$C,MATCH(F532&amp;"_"&amp;G532&amp;"_"&amp;H532&amp;"_"&amp;I532&amp;"_"&amp;J532&amp;IF(K532="","","_"&amp;K532),[1]CatGlob!$B:$B,0))))</f>
        <v>HCD_INT_EM_CORP_IG</v>
      </c>
      <c r="N532" s="402" t="str">
        <f t="shared" si="19"/>
        <v/>
      </c>
      <c r="O532" s="402" t="str">
        <f t="shared" si="18"/>
        <v/>
      </c>
      <c r="P532" s="401" t="str">
        <f>IF(LEN(B532)&gt;8,INDEX([1]CatGlob!$X:$X,MATCH(M532,[1]CatGlob!$W:$W,0)),"")</f>
        <v>EMC</v>
      </c>
      <c r="Q532" s="403" t="str">
        <f>INDEX([1]CatGlob!P:P,MATCH(M532,[1]CatGlob!O:O,0))</f>
        <v>RFIC</v>
      </c>
      <c r="R532" s="403" t="s">
        <v>601</v>
      </c>
      <c r="S532" s="403" t="s">
        <v>601</v>
      </c>
      <c r="T532" s="403" t="str">
        <f>INDEX([1]CatGlob!$D:$D,MATCH($M532,[1]CatGlob!$C:$C,0))</f>
        <v>RFI</v>
      </c>
      <c r="U532" s="403" t="s">
        <v>1570</v>
      </c>
      <c r="V532" s="404" t="str">
        <f>INDEX([1]CatGlob!$F:$F,MATCH($M532,[1]CatGlob!$C:$C,0))</f>
        <v>RFI</v>
      </c>
      <c r="W532" s="405"/>
      <c r="X532" s="406">
        <v>0</v>
      </c>
      <c r="Y532" s="407">
        <v>0</v>
      </c>
      <c r="Z532" s="408">
        <v>0</v>
      </c>
      <c r="AA532" s="407">
        <v>0</v>
      </c>
      <c r="AB532" s="408">
        <v>0</v>
      </c>
      <c r="AC532" s="407">
        <v>0</v>
      </c>
      <c r="AD532" s="408">
        <v>0</v>
      </c>
      <c r="AE532" s="407">
        <v>0</v>
      </c>
      <c r="AF532" s="408">
        <v>0</v>
      </c>
      <c r="AG532" s="407">
        <v>0</v>
      </c>
      <c r="AI532" s="406">
        <v>0</v>
      </c>
      <c r="AJ532" s="407">
        <v>0</v>
      </c>
      <c r="AK532" s="408">
        <v>0</v>
      </c>
      <c r="AL532" s="407">
        <v>0</v>
      </c>
      <c r="AM532" s="408">
        <v>0</v>
      </c>
      <c r="AN532" s="407">
        <v>0</v>
      </c>
      <c r="AO532" s="408">
        <v>0</v>
      </c>
      <c r="AP532" s="407">
        <v>0</v>
      </c>
      <c r="AQ532" s="408">
        <v>0</v>
      </c>
      <c r="AR532" s="407">
        <v>0</v>
      </c>
      <c r="AT532" s="406">
        <v>0</v>
      </c>
      <c r="AU532" s="407">
        <v>0</v>
      </c>
      <c r="AV532" s="408">
        <v>0</v>
      </c>
      <c r="AW532" s="407">
        <v>0</v>
      </c>
      <c r="AX532" s="408">
        <v>0</v>
      </c>
      <c r="AY532" s="407">
        <v>0</v>
      </c>
      <c r="AZ532" s="408">
        <v>0</v>
      </c>
      <c r="BA532" s="407">
        <v>0</v>
      </c>
      <c r="BB532" s="408">
        <v>0</v>
      </c>
      <c r="BC532" s="407">
        <v>0</v>
      </c>
    </row>
    <row r="533" spans="1:55" x14ac:dyDescent="0.35">
      <c r="A533" s="385" t="str" cm="1">
        <f t="array" ref="A533">IFERROR(_xlfn.IFS(AND(F533="Renta Variable",O533=1),IFERROR(MATCH(B533,[1]RV_Det!C:C,0),"Rev"),AND(J533="Corporativa",O533=1,I533="EM"),IFERROR(MATCH(B533,[1]RF_Corps!B:B,0),"Rev"),AND(F533="Alternativos",O533=1),IFERROR(MATCH(B533,[1]Rep4!C:C,0),"Rev")),"")</f>
        <v/>
      </c>
      <c r="B533" s="394" t="s">
        <v>1914</v>
      </c>
      <c r="C533" s="409" t="s">
        <v>1915</v>
      </c>
      <c r="D533" s="395" t="s">
        <v>1905</v>
      </c>
      <c r="E533" s="396" t="str">
        <f>IF(B533="","",INDEX([1]CatGlob!$S:$S,IFERROR(MATCH(MID(B533,7,1),[1]CatGlob!$R:$R,0),MATCH(MID(B533,1,2),[1]CatGlob!$R:$R,0))))</f>
        <v>DOL</v>
      </c>
      <c r="F533" s="397" t="s">
        <v>442</v>
      </c>
      <c r="G533" s="398" t="s">
        <v>610</v>
      </c>
      <c r="H533" s="399" t="s">
        <v>229</v>
      </c>
      <c r="I533" s="399" t="s">
        <v>358</v>
      </c>
      <c r="J533" s="399" t="s">
        <v>611</v>
      </c>
      <c r="K533" s="396" t="s">
        <v>1752</v>
      </c>
      <c r="L533" s="400" t="str">
        <f>IF(ISERROR(MATCH(M533,M$10:M532,0)),M533,"")</f>
        <v/>
      </c>
      <c r="M533" s="401" t="str">
        <f>IF(B533="","",IF(ISERROR(MATCH(F533&amp;"_"&amp;G533&amp;"_"&amp;H533&amp;"_"&amp;I533&amp;"_"&amp;J533&amp;IF(K533="","","_"&amp;K533),[1]CatGlob!$B:$B,0)),F533&amp;"_"&amp;G533&amp;"_"&amp;H533&amp;"_"&amp;I533&amp;"_"&amp;J533&amp;IF(K533="","","_"&amp;K533),INDEX([1]CatGlob!$C:$C,MATCH(F533&amp;"_"&amp;G533&amp;"_"&amp;H533&amp;"_"&amp;I533&amp;"_"&amp;J533&amp;IF(K533="","","_"&amp;K533),[1]CatGlob!$B:$B,0))))</f>
        <v>HCD_INT_EM_CORP_IG</v>
      </c>
      <c r="N533" s="402" t="str">
        <f t="shared" si="19"/>
        <v/>
      </c>
      <c r="O533" s="402" t="str">
        <f t="shared" si="18"/>
        <v/>
      </c>
      <c r="P533" s="401" t="str">
        <f>IF(LEN(B533)&gt;8,INDEX([1]CatGlob!$X:$X,MATCH(M533,[1]CatGlob!$W:$W,0)),"")</f>
        <v>EMC</v>
      </c>
      <c r="Q533" s="403" t="str">
        <f>INDEX([1]CatGlob!P:P,MATCH(M533,[1]CatGlob!O:O,0))</f>
        <v>RFIC</v>
      </c>
      <c r="R533" s="403" t="s">
        <v>601</v>
      </c>
      <c r="S533" s="403" t="s">
        <v>601</v>
      </c>
      <c r="T533" s="403" t="str">
        <f>INDEX([1]CatGlob!$D:$D,MATCH($M533,[1]CatGlob!$C:$C,0))</f>
        <v>RFI</v>
      </c>
      <c r="U533" s="403" t="s">
        <v>1570</v>
      </c>
      <c r="V533" s="404" t="str">
        <f>INDEX([1]CatGlob!$F:$F,MATCH($M533,[1]CatGlob!$C:$C,0))</f>
        <v>RFI</v>
      </c>
      <c r="W533" s="405"/>
      <c r="X533" s="406">
        <v>0</v>
      </c>
      <c r="Y533" s="407">
        <v>0</v>
      </c>
      <c r="Z533" s="408">
        <v>0</v>
      </c>
      <c r="AA533" s="407">
        <v>0</v>
      </c>
      <c r="AB533" s="408">
        <v>0</v>
      </c>
      <c r="AC533" s="407">
        <v>0</v>
      </c>
      <c r="AD533" s="408">
        <v>0</v>
      </c>
      <c r="AE533" s="407">
        <v>0</v>
      </c>
      <c r="AF533" s="408">
        <v>0</v>
      </c>
      <c r="AG533" s="407">
        <v>0</v>
      </c>
      <c r="AI533" s="406">
        <v>0</v>
      </c>
      <c r="AJ533" s="407">
        <v>0</v>
      </c>
      <c r="AK533" s="408">
        <v>0</v>
      </c>
      <c r="AL533" s="407">
        <v>0</v>
      </c>
      <c r="AM533" s="408">
        <v>0</v>
      </c>
      <c r="AN533" s="407">
        <v>0</v>
      </c>
      <c r="AO533" s="408">
        <v>0</v>
      </c>
      <c r="AP533" s="407">
        <v>0</v>
      </c>
      <c r="AQ533" s="408">
        <v>0</v>
      </c>
      <c r="AR533" s="407">
        <v>0</v>
      </c>
      <c r="AT533" s="406">
        <v>0</v>
      </c>
      <c r="AU533" s="407">
        <v>0</v>
      </c>
      <c r="AV533" s="408">
        <v>0</v>
      </c>
      <c r="AW533" s="407">
        <v>0</v>
      </c>
      <c r="AX533" s="408">
        <v>0</v>
      </c>
      <c r="AY533" s="407">
        <v>0</v>
      </c>
      <c r="AZ533" s="408">
        <v>0</v>
      </c>
      <c r="BA533" s="407">
        <v>0</v>
      </c>
      <c r="BB533" s="408">
        <v>0</v>
      </c>
      <c r="BC533" s="407">
        <v>0</v>
      </c>
    </row>
    <row r="534" spans="1:55" x14ac:dyDescent="0.35">
      <c r="A534" s="385" t="str" cm="1">
        <f t="array" ref="A534">IFERROR(_xlfn.IFS(AND(F534="Renta Variable",O534=1),IFERROR(MATCH(B534,[1]RV_Det!C:C,0),"Rev"),AND(J534="Corporativa",O534=1,I534="EM"),IFERROR(MATCH(B534,[1]RF_Corps!B:B,0),"Rev"),AND(F534="Alternativos",O534=1),IFERROR(MATCH(B534,[1]Rep4!C:C,0),"Rev")),"")</f>
        <v/>
      </c>
      <c r="B534" s="394" t="s">
        <v>1916</v>
      </c>
      <c r="C534" s="409" t="s">
        <v>1917</v>
      </c>
      <c r="D534" s="395" t="s">
        <v>1639</v>
      </c>
      <c r="E534" s="396" t="str">
        <f>IF(B534="","",INDEX([1]CatGlob!$S:$S,IFERROR(MATCH(MID(B534,7,1),[1]CatGlob!$R:$R,0),MATCH(MID(B534,1,2),[1]CatGlob!$R:$R,0))))</f>
        <v>DOL</v>
      </c>
      <c r="F534" s="397" t="s">
        <v>442</v>
      </c>
      <c r="G534" s="398" t="s">
        <v>610</v>
      </c>
      <c r="H534" s="399" t="s">
        <v>229</v>
      </c>
      <c r="I534" s="399" t="s">
        <v>358</v>
      </c>
      <c r="J534" s="399" t="s">
        <v>611</v>
      </c>
      <c r="K534" s="396" t="s">
        <v>1752</v>
      </c>
      <c r="L534" s="400" t="str">
        <f>IF(ISERROR(MATCH(M534,M$10:M533,0)),M534,"")</f>
        <v/>
      </c>
      <c r="M534" s="401" t="str">
        <f>IF(B534="","",IF(ISERROR(MATCH(F534&amp;"_"&amp;G534&amp;"_"&amp;H534&amp;"_"&amp;I534&amp;"_"&amp;J534&amp;IF(K534="","","_"&amp;K534),[1]CatGlob!$B:$B,0)),F534&amp;"_"&amp;G534&amp;"_"&amp;H534&amp;"_"&amp;I534&amp;"_"&amp;J534&amp;IF(K534="","","_"&amp;K534),INDEX([1]CatGlob!$C:$C,MATCH(F534&amp;"_"&amp;G534&amp;"_"&amp;H534&amp;"_"&amp;I534&amp;"_"&amp;J534&amp;IF(K534="","","_"&amp;K534),[1]CatGlob!$B:$B,0))))</f>
        <v>HCD_INT_EM_CORP_IG</v>
      </c>
      <c r="N534" s="402" t="str">
        <f t="shared" si="19"/>
        <v/>
      </c>
      <c r="O534" s="402" t="str">
        <f t="shared" si="18"/>
        <v/>
      </c>
      <c r="P534" s="401" t="str">
        <f>IF(LEN(B534)&gt;8,INDEX([1]CatGlob!$X:$X,MATCH(M534,[1]CatGlob!$W:$W,0)),"")</f>
        <v>EMC</v>
      </c>
      <c r="Q534" s="403" t="str">
        <f>INDEX([1]CatGlob!P:P,MATCH(M534,[1]CatGlob!O:O,0))</f>
        <v>RFIC</v>
      </c>
      <c r="R534" s="403" t="s">
        <v>601</v>
      </c>
      <c r="S534" s="403" t="s">
        <v>601</v>
      </c>
      <c r="T534" s="403" t="str">
        <f>INDEX([1]CatGlob!$D:$D,MATCH($M534,[1]CatGlob!$C:$C,0))</f>
        <v>RFI</v>
      </c>
      <c r="U534" s="403" t="s">
        <v>1570</v>
      </c>
      <c r="V534" s="404" t="str">
        <f>INDEX([1]CatGlob!$F:$F,MATCH($M534,[1]CatGlob!$C:$C,0))</f>
        <v>RFI</v>
      </c>
      <c r="W534" s="405"/>
      <c r="X534" s="406">
        <v>0</v>
      </c>
      <c r="Y534" s="407">
        <v>0</v>
      </c>
      <c r="Z534" s="408">
        <v>0</v>
      </c>
      <c r="AA534" s="407">
        <v>0</v>
      </c>
      <c r="AB534" s="408">
        <v>0</v>
      </c>
      <c r="AC534" s="407">
        <v>0</v>
      </c>
      <c r="AD534" s="408">
        <v>0</v>
      </c>
      <c r="AE534" s="407">
        <v>0</v>
      </c>
      <c r="AF534" s="408">
        <v>0</v>
      </c>
      <c r="AG534" s="407">
        <v>0</v>
      </c>
      <c r="AI534" s="406">
        <v>0</v>
      </c>
      <c r="AJ534" s="407">
        <v>0</v>
      </c>
      <c r="AK534" s="408">
        <v>0</v>
      </c>
      <c r="AL534" s="407">
        <v>0</v>
      </c>
      <c r="AM534" s="408">
        <v>0</v>
      </c>
      <c r="AN534" s="407">
        <v>0</v>
      </c>
      <c r="AO534" s="408">
        <v>0</v>
      </c>
      <c r="AP534" s="407">
        <v>0</v>
      </c>
      <c r="AQ534" s="408">
        <v>0</v>
      </c>
      <c r="AR534" s="407">
        <v>0</v>
      </c>
      <c r="AT534" s="406">
        <v>0</v>
      </c>
      <c r="AU534" s="407">
        <v>0</v>
      </c>
      <c r="AV534" s="408">
        <v>0</v>
      </c>
      <c r="AW534" s="407">
        <v>0</v>
      </c>
      <c r="AX534" s="408">
        <v>0</v>
      </c>
      <c r="AY534" s="407">
        <v>0</v>
      </c>
      <c r="AZ534" s="408">
        <v>0</v>
      </c>
      <c r="BA534" s="407">
        <v>0</v>
      </c>
      <c r="BB534" s="408">
        <v>0</v>
      </c>
      <c r="BC534" s="407">
        <v>0</v>
      </c>
    </row>
    <row r="535" spans="1:55" x14ac:dyDescent="0.35">
      <c r="A535" s="385" t="str" cm="1">
        <f t="array" ref="A535">IFERROR(_xlfn.IFS(AND(F535="Renta Variable",O535=1),IFERROR(MATCH(B535,[1]RV_Det!C:C,0),"Rev"),AND(J535="Corporativa",O535=1,I535="EM"),IFERROR(MATCH(B535,[1]RF_Corps!B:B,0),"Rev"),AND(F535="Alternativos",O535=1),IFERROR(MATCH(B535,[1]Rep4!C:C,0),"Rev")),"")</f>
        <v/>
      </c>
      <c r="B535" s="394" t="s">
        <v>1918</v>
      </c>
      <c r="C535" s="409" t="s">
        <v>1919</v>
      </c>
      <c r="D535" s="395" t="s">
        <v>1840</v>
      </c>
      <c r="E535" s="396" t="str">
        <f>IF(B535="","",INDEX([1]CatGlob!$S:$S,IFERROR(MATCH(MID(B535,7,1),[1]CatGlob!$R:$R,0),MATCH(MID(B535,1,2),[1]CatGlob!$R:$R,0))))</f>
        <v>DOL</v>
      </c>
      <c r="F535" s="397" t="s">
        <v>442</v>
      </c>
      <c r="G535" s="398" t="s">
        <v>610</v>
      </c>
      <c r="H535" s="399" t="s">
        <v>229</v>
      </c>
      <c r="I535" s="399" t="s">
        <v>358</v>
      </c>
      <c r="J535" s="399" t="s">
        <v>611</v>
      </c>
      <c r="K535" s="396" t="s">
        <v>1752</v>
      </c>
      <c r="L535" s="400" t="str">
        <f>IF(ISERROR(MATCH(M535,M$10:M534,0)),M535,"")</f>
        <v/>
      </c>
      <c r="M535" s="401" t="str">
        <f>IF(B535="","",IF(ISERROR(MATCH(F535&amp;"_"&amp;G535&amp;"_"&amp;H535&amp;"_"&amp;I535&amp;"_"&amp;J535&amp;IF(K535="","","_"&amp;K535),[1]CatGlob!$B:$B,0)),F535&amp;"_"&amp;G535&amp;"_"&amp;H535&amp;"_"&amp;I535&amp;"_"&amp;J535&amp;IF(K535="","","_"&amp;K535),INDEX([1]CatGlob!$C:$C,MATCH(F535&amp;"_"&amp;G535&amp;"_"&amp;H535&amp;"_"&amp;I535&amp;"_"&amp;J535&amp;IF(K535="","","_"&amp;K535),[1]CatGlob!$B:$B,0))))</f>
        <v>HCD_INT_EM_CORP_IG</v>
      </c>
      <c r="N535" s="402" t="str">
        <f t="shared" si="19"/>
        <v/>
      </c>
      <c r="O535" s="402" t="str">
        <f t="shared" si="18"/>
        <v/>
      </c>
      <c r="P535" s="401" t="str">
        <f>IF(LEN(B535)&gt;8,INDEX([1]CatGlob!$X:$X,MATCH(M535,[1]CatGlob!$W:$W,0)),"")</f>
        <v>EMC</v>
      </c>
      <c r="Q535" s="403" t="str">
        <f>INDEX([1]CatGlob!P:P,MATCH(M535,[1]CatGlob!O:O,0))</f>
        <v>RFIC</v>
      </c>
      <c r="R535" s="403" t="s">
        <v>601</v>
      </c>
      <c r="S535" s="403" t="s">
        <v>601</v>
      </c>
      <c r="T535" s="403" t="str">
        <f>INDEX([1]CatGlob!$D:$D,MATCH($M535,[1]CatGlob!$C:$C,0))</f>
        <v>RFI</v>
      </c>
      <c r="U535" s="403" t="s">
        <v>1570</v>
      </c>
      <c r="V535" s="404" t="str">
        <f>INDEX([1]CatGlob!$F:$F,MATCH($M535,[1]CatGlob!$C:$C,0))</f>
        <v>RFI</v>
      </c>
      <c r="W535" s="405"/>
      <c r="X535" s="406">
        <v>0</v>
      </c>
      <c r="Y535" s="407">
        <v>0</v>
      </c>
      <c r="Z535" s="408">
        <v>0</v>
      </c>
      <c r="AA535" s="407">
        <v>0</v>
      </c>
      <c r="AB535" s="408">
        <v>0</v>
      </c>
      <c r="AC535" s="407">
        <v>0</v>
      </c>
      <c r="AD535" s="408">
        <v>0</v>
      </c>
      <c r="AE535" s="407">
        <v>0</v>
      </c>
      <c r="AF535" s="408">
        <v>0</v>
      </c>
      <c r="AG535" s="407">
        <v>0</v>
      </c>
      <c r="AI535" s="406">
        <v>0</v>
      </c>
      <c r="AJ535" s="407">
        <v>0</v>
      </c>
      <c r="AK535" s="408">
        <v>0</v>
      </c>
      <c r="AL535" s="407">
        <v>0</v>
      </c>
      <c r="AM535" s="408">
        <v>0</v>
      </c>
      <c r="AN535" s="407">
        <v>0</v>
      </c>
      <c r="AO535" s="408">
        <v>0</v>
      </c>
      <c r="AP535" s="407">
        <v>0</v>
      </c>
      <c r="AQ535" s="408">
        <v>0</v>
      </c>
      <c r="AR535" s="407">
        <v>0</v>
      </c>
      <c r="AT535" s="406">
        <v>0</v>
      </c>
      <c r="AU535" s="407">
        <v>0</v>
      </c>
      <c r="AV535" s="408">
        <v>0</v>
      </c>
      <c r="AW535" s="407">
        <v>0</v>
      </c>
      <c r="AX535" s="408">
        <v>0</v>
      </c>
      <c r="AY535" s="407">
        <v>0</v>
      </c>
      <c r="AZ535" s="408">
        <v>0</v>
      </c>
      <c r="BA535" s="407">
        <v>0</v>
      </c>
      <c r="BB535" s="408">
        <v>0</v>
      </c>
      <c r="BC535" s="407">
        <v>0</v>
      </c>
    </row>
    <row r="536" spans="1:55" x14ac:dyDescent="0.35">
      <c r="A536" s="385" t="str" cm="1">
        <f t="array" ref="A536">IFERROR(_xlfn.IFS(AND(F536="Renta Variable",O536=1),IFERROR(MATCH(B536,[1]RV_Det!C:C,0),"Rev"),AND(J536="Corporativa",O536=1,I536="EM"),IFERROR(MATCH(B536,[1]RF_Corps!B:B,0),"Rev"),AND(F536="Alternativos",O536=1),IFERROR(MATCH(B536,[1]Rep4!C:C,0),"Rev")),"")</f>
        <v/>
      </c>
      <c r="B536" s="394" t="s">
        <v>1920</v>
      </c>
      <c r="C536" s="409" t="s">
        <v>1921</v>
      </c>
      <c r="D536" s="395" t="s">
        <v>1922</v>
      </c>
      <c r="E536" s="396" t="str">
        <f>IF(B536="","",INDEX([1]CatGlob!$S:$S,IFERROR(MATCH(MID(B536,7,1),[1]CatGlob!$R:$R,0),MATCH(MID(B536,1,2),[1]CatGlob!$R:$R,0))))</f>
        <v>DOL</v>
      </c>
      <c r="F536" s="397" t="s">
        <v>442</v>
      </c>
      <c r="G536" s="398" t="s">
        <v>610</v>
      </c>
      <c r="H536" s="399" t="s">
        <v>229</v>
      </c>
      <c r="I536" s="399" t="s">
        <v>358</v>
      </c>
      <c r="J536" s="399" t="s">
        <v>611</v>
      </c>
      <c r="K536" s="396" t="s">
        <v>1752</v>
      </c>
      <c r="L536" s="400" t="str">
        <f>IF(ISERROR(MATCH(M536,M$10:M535,0)),M536,"")</f>
        <v/>
      </c>
      <c r="M536" s="401" t="str">
        <f>IF(B536="","",IF(ISERROR(MATCH(F536&amp;"_"&amp;G536&amp;"_"&amp;H536&amp;"_"&amp;I536&amp;"_"&amp;J536&amp;IF(K536="","","_"&amp;K536),[1]CatGlob!$B:$B,0)),F536&amp;"_"&amp;G536&amp;"_"&amp;H536&amp;"_"&amp;I536&amp;"_"&amp;J536&amp;IF(K536="","","_"&amp;K536),INDEX([1]CatGlob!$C:$C,MATCH(F536&amp;"_"&amp;G536&amp;"_"&amp;H536&amp;"_"&amp;I536&amp;"_"&amp;J536&amp;IF(K536="","","_"&amp;K536),[1]CatGlob!$B:$B,0))))</f>
        <v>HCD_INT_EM_CORP_IG</v>
      </c>
      <c r="N536" s="402" t="str">
        <f t="shared" si="19"/>
        <v/>
      </c>
      <c r="O536" s="402" t="str">
        <f t="shared" si="18"/>
        <v/>
      </c>
      <c r="P536" s="401" t="str">
        <f>IF(LEN(B536)&gt;8,INDEX([1]CatGlob!$X:$X,MATCH(M536,[1]CatGlob!$W:$W,0)),"")</f>
        <v>EMC</v>
      </c>
      <c r="Q536" s="403" t="str">
        <f>INDEX([1]CatGlob!P:P,MATCH(M536,[1]CatGlob!O:O,0))</f>
        <v>RFIC</v>
      </c>
      <c r="R536" s="403" t="s">
        <v>601</v>
      </c>
      <c r="S536" s="403" t="s">
        <v>601</v>
      </c>
      <c r="T536" s="403" t="str">
        <f>INDEX([1]CatGlob!$D:$D,MATCH($M536,[1]CatGlob!$C:$C,0))</f>
        <v>RFI</v>
      </c>
      <c r="U536" s="403" t="s">
        <v>612</v>
      </c>
      <c r="V536" s="404" t="str">
        <f>INDEX([1]CatGlob!$F:$F,MATCH($M536,[1]CatGlob!$C:$C,0))</f>
        <v>RFI</v>
      </c>
      <c r="W536" s="405"/>
      <c r="X536" s="406">
        <v>0</v>
      </c>
      <c r="Y536" s="407">
        <v>0</v>
      </c>
      <c r="Z536" s="408">
        <v>0</v>
      </c>
      <c r="AA536" s="407">
        <v>0</v>
      </c>
      <c r="AB536" s="408">
        <v>0</v>
      </c>
      <c r="AC536" s="407">
        <v>0</v>
      </c>
      <c r="AD536" s="408">
        <v>0</v>
      </c>
      <c r="AE536" s="407">
        <v>0</v>
      </c>
      <c r="AF536" s="408">
        <v>0</v>
      </c>
      <c r="AG536" s="407">
        <v>0</v>
      </c>
      <c r="AI536" s="406">
        <v>0</v>
      </c>
      <c r="AJ536" s="407">
        <v>0</v>
      </c>
      <c r="AK536" s="408">
        <v>0</v>
      </c>
      <c r="AL536" s="407">
        <v>0</v>
      </c>
      <c r="AM536" s="408">
        <v>0</v>
      </c>
      <c r="AN536" s="407">
        <v>0</v>
      </c>
      <c r="AO536" s="408">
        <v>0</v>
      </c>
      <c r="AP536" s="407">
        <v>0</v>
      </c>
      <c r="AQ536" s="408">
        <v>0</v>
      </c>
      <c r="AR536" s="407">
        <v>0</v>
      </c>
      <c r="AT536" s="406">
        <v>0</v>
      </c>
      <c r="AU536" s="407">
        <v>0</v>
      </c>
      <c r="AV536" s="408">
        <v>0</v>
      </c>
      <c r="AW536" s="407">
        <v>0</v>
      </c>
      <c r="AX536" s="408">
        <v>0</v>
      </c>
      <c r="AY536" s="407">
        <v>0</v>
      </c>
      <c r="AZ536" s="408">
        <v>0</v>
      </c>
      <c r="BA536" s="407">
        <v>0</v>
      </c>
      <c r="BB536" s="408">
        <v>0</v>
      </c>
      <c r="BC536" s="407">
        <v>0</v>
      </c>
    </row>
    <row r="537" spans="1:55" x14ac:dyDescent="0.35">
      <c r="A537" s="385" t="str" cm="1">
        <f t="array" ref="A537">IFERROR(_xlfn.IFS(AND(F537="Renta Variable",O537=1),IFERROR(MATCH(B537,[1]RV_Det!C:C,0),"Rev"),AND(J537="Corporativa",O537=1,I537="EM"),IFERROR(MATCH(B537,[1]RF_Corps!B:B,0),"Rev"),AND(F537="Alternativos",O537=1),IFERROR(MATCH(B537,[1]Rep4!C:C,0),"Rev")),"")</f>
        <v/>
      </c>
      <c r="B537" s="396" t="s">
        <v>1923</v>
      </c>
      <c r="C537" s="412" t="s">
        <v>1924</v>
      </c>
      <c r="D537" s="395" t="s">
        <v>1900</v>
      </c>
      <c r="E537" s="396" t="str">
        <f>IF(B537="","",INDEX([1]CatGlob!$S:$S,IFERROR(MATCH(MID(B537,7,1),[1]CatGlob!$R:$R,0),MATCH(MID(B537,1,2),[1]CatGlob!$R:$R,0))))</f>
        <v>DOL</v>
      </c>
      <c r="F537" s="397" t="s">
        <v>442</v>
      </c>
      <c r="G537" s="398" t="s">
        <v>610</v>
      </c>
      <c r="H537" s="399" t="s">
        <v>229</v>
      </c>
      <c r="I537" s="399" t="s">
        <v>358</v>
      </c>
      <c r="J537" s="399" t="s">
        <v>611</v>
      </c>
      <c r="K537" s="396" t="s">
        <v>1752</v>
      </c>
      <c r="L537" s="400" t="str">
        <f>IF(ISERROR(MATCH(M537,M$10:M536,0)),M537,"")</f>
        <v/>
      </c>
      <c r="M537" s="401" t="str">
        <f>IF(B537="","",IF(ISERROR(MATCH(F537&amp;"_"&amp;G537&amp;"_"&amp;H537&amp;"_"&amp;I537&amp;"_"&amp;J537&amp;IF(K537="","","_"&amp;K537),[1]CatGlob!$B:$B,0)),F537&amp;"_"&amp;G537&amp;"_"&amp;H537&amp;"_"&amp;I537&amp;"_"&amp;J537&amp;IF(K537="","","_"&amp;K537),INDEX([1]CatGlob!$C:$C,MATCH(F537&amp;"_"&amp;G537&amp;"_"&amp;H537&amp;"_"&amp;I537&amp;"_"&amp;J537&amp;IF(K537="","","_"&amp;K537),[1]CatGlob!$B:$B,0))))</f>
        <v>HCD_INT_EM_CORP_IG</v>
      </c>
      <c r="N537" s="402" t="str">
        <f t="shared" si="19"/>
        <v/>
      </c>
      <c r="O537" s="402" t="str">
        <f t="shared" si="18"/>
        <v/>
      </c>
      <c r="P537" s="401" t="str">
        <f>IF(LEN(B537)&gt;8,INDEX([1]CatGlob!$X:$X,MATCH(M537,[1]CatGlob!$W:$W,0)),"")</f>
        <v>EMC</v>
      </c>
      <c r="Q537" s="403" t="str">
        <f>INDEX([1]CatGlob!P:P,MATCH(M537,[1]CatGlob!O:O,0))</f>
        <v>RFIC</v>
      </c>
      <c r="R537" s="403" t="s">
        <v>601</v>
      </c>
      <c r="S537" s="403" t="s">
        <v>601</v>
      </c>
      <c r="T537" s="403" t="str">
        <f>INDEX([1]CatGlob!$D:$D,MATCH($M537,[1]CatGlob!$C:$C,0))</f>
        <v>RFI</v>
      </c>
      <c r="U537" s="403" t="s">
        <v>1570</v>
      </c>
      <c r="V537" s="404" t="str">
        <f>INDEX([1]CatGlob!$F:$F,MATCH($M537,[1]CatGlob!$C:$C,0))</f>
        <v>RFI</v>
      </c>
      <c r="W537" s="405"/>
      <c r="X537" s="406">
        <v>0</v>
      </c>
      <c r="Y537" s="407">
        <v>0</v>
      </c>
      <c r="Z537" s="408">
        <v>0</v>
      </c>
      <c r="AA537" s="407">
        <v>0</v>
      </c>
      <c r="AB537" s="408">
        <v>0</v>
      </c>
      <c r="AC537" s="407">
        <v>0</v>
      </c>
      <c r="AD537" s="408">
        <v>0</v>
      </c>
      <c r="AE537" s="407">
        <v>0</v>
      </c>
      <c r="AF537" s="408">
        <v>0</v>
      </c>
      <c r="AG537" s="407">
        <v>0</v>
      </c>
      <c r="AI537" s="406">
        <v>0</v>
      </c>
      <c r="AJ537" s="407">
        <v>0</v>
      </c>
      <c r="AK537" s="408">
        <v>0</v>
      </c>
      <c r="AL537" s="407">
        <v>0</v>
      </c>
      <c r="AM537" s="408">
        <v>0</v>
      </c>
      <c r="AN537" s="407">
        <v>0</v>
      </c>
      <c r="AO537" s="408">
        <v>0</v>
      </c>
      <c r="AP537" s="407">
        <v>0</v>
      </c>
      <c r="AQ537" s="408">
        <v>0</v>
      </c>
      <c r="AR537" s="407">
        <v>0</v>
      </c>
      <c r="AT537" s="406">
        <v>0</v>
      </c>
      <c r="AU537" s="407">
        <v>0</v>
      </c>
      <c r="AV537" s="408">
        <v>0</v>
      </c>
      <c r="AW537" s="407">
        <v>0</v>
      </c>
      <c r="AX537" s="408">
        <v>0</v>
      </c>
      <c r="AY537" s="407">
        <v>0</v>
      </c>
      <c r="AZ537" s="408">
        <v>0</v>
      </c>
      <c r="BA537" s="407">
        <v>0</v>
      </c>
      <c r="BB537" s="408">
        <v>0</v>
      </c>
      <c r="BC537" s="407">
        <v>0</v>
      </c>
    </row>
    <row r="538" spans="1:55" x14ac:dyDescent="0.35">
      <c r="A538" s="385" t="str" cm="1">
        <f t="array" ref="A538">IFERROR(_xlfn.IFS(AND(F538="Renta Variable",O538=1),IFERROR(MATCH(B538,[1]RV_Det!C:C,0),"Rev"),AND(J538="Corporativa",O538=1,I538="EM"),IFERROR(MATCH(B538,[1]RF_Corps!B:B,0),"Rev"),AND(F538="Alternativos",O538=1),IFERROR(MATCH(B538,[1]Rep4!C:C,0),"Rev")),"")</f>
        <v/>
      </c>
      <c r="B538" s="394" t="s">
        <v>1925</v>
      </c>
      <c r="C538" s="409" t="s">
        <v>1926</v>
      </c>
      <c r="D538" s="395" t="s">
        <v>1927</v>
      </c>
      <c r="E538" s="396" t="str">
        <f>IF(B538="","",INDEX([1]CatGlob!$S:$S,IFERROR(MATCH(MID(B538,7,1),[1]CatGlob!$R:$R,0),MATCH(MID(B538,1,2),[1]CatGlob!$R:$R,0))))</f>
        <v>DOL</v>
      </c>
      <c r="F538" s="397" t="s">
        <v>442</v>
      </c>
      <c r="G538" s="398" t="s">
        <v>610</v>
      </c>
      <c r="H538" s="399" t="s">
        <v>229</v>
      </c>
      <c r="I538" s="399" t="s">
        <v>358</v>
      </c>
      <c r="J538" s="418" t="s">
        <v>267</v>
      </c>
      <c r="K538" s="424" t="s">
        <v>97</v>
      </c>
      <c r="L538" s="400" t="str">
        <f>IF(ISERROR(MATCH(M538,M$10:M537,0)),M538,"")</f>
        <v>HCD_INT_EM_GOB_BRA</v>
      </c>
      <c r="M538" s="401" t="str">
        <f>IF(B538="","",IF(ISERROR(MATCH(F538&amp;"_"&amp;G538&amp;"_"&amp;H538&amp;"_"&amp;I538&amp;"_"&amp;J538&amp;IF(K538="","","_"&amp;K538),[1]CatGlob!$B:$B,0)),F538&amp;"_"&amp;G538&amp;"_"&amp;H538&amp;"_"&amp;I538&amp;"_"&amp;J538&amp;IF(K538="","","_"&amp;K538),INDEX([1]CatGlob!$C:$C,MATCH(F538&amp;"_"&amp;G538&amp;"_"&amp;H538&amp;"_"&amp;I538&amp;"_"&amp;J538&amp;IF(K538="","","_"&amp;K538),[1]CatGlob!$B:$B,0))))</f>
        <v>HCD_INT_EM_GOB_BRA</v>
      </c>
      <c r="N538" s="402" t="str">
        <f t="shared" si="19"/>
        <v/>
      </c>
      <c r="O538" s="402" t="str">
        <f t="shared" si="18"/>
        <v/>
      </c>
      <c r="P538" s="401" t="str">
        <f>IF(LEN(B538)&gt;8,INDEX([1]CatGlob!$X:$X,MATCH(M538,[1]CatGlob!$W:$W,0)),"")</f>
        <v>EMHC</v>
      </c>
      <c r="Q538" s="403" t="str">
        <f>INDEX([1]CatGlob!P:P,MATCH(M538,[1]CatGlob!O:O,0))</f>
        <v>RFIG</v>
      </c>
      <c r="R538" s="403"/>
      <c r="S538" s="403"/>
      <c r="T538" s="403" t="str">
        <f>INDEX([1]CatGlob!$D:$D,MATCH($M538,[1]CatGlob!$C:$C,0))</f>
        <v>RFI</v>
      </c>
      <c r="U538" s="403" t="s">
        <v>1293</v>
      </c>
      <c r="V538" s="404" t="str">
        <f>INDEX([1]CatGlob!$F:$F,MATCH($M538,[1]CatGlob!$C:$C,0))</f>
        <v>RFI</v>
      </c>
      <c r="W538" s="405"/>
      <c r="X538" s="406">
        <v>0</v>
      </c>
      <c r="Y538" s="407">
        <v>0</v>
      </c>
      <c r="Z538" s="408">
        <v>0</v>
      </c>
      <c r="AA538" s="407">
        <v>0</v>
      </c>
      <c r="AB538" s="408">
        <v>0</v>
      </c>
      <c r="AC538" s="407">
        <v>0</v>
      </c>
      <c r="AD538" s="408">
        <v>0</v>
      </c>
      <c r="AE538" s="407">
        <v>0</v>
      </c>
      <c r="AF538" s="408">
        <v>0</v>
      </c>
      <c r="AG538" s="407">
        <v>0</v>
      </c>
      <c r="AI538" s="406">
        <v>0</v>
      </c>
      <c r="AJ538" s="407">
        <v>0</v>
      </c>
      <c r="AK538" s="408">
        <v>0</v>
      </c>
      <c r="AL538" s="407">
        <v>0</v>
      </c>
      <c r="AM538" s="408">
        <v>0</v>
      </c>
      <c r="AN538" s="407">
        <v>0</v>
      </c>
      <c r="AO538" s="408">
        <v>0</v>
      </c>
      <c r="AP538" s="407">
        <v>0</v>
      </c>
      <c r="AQ538" s="408">
        <v>0</v>
      </c>
      <c r="AR538" s="407">
        <v>0</v>
      </c>
      <c r="AT538" s="406">
        <v>0</v>
      </c>
      <c r="AU538" s="407">
        <v>0</v>
      </c>
      <c r="AV538" s="408">
        <v>0</v>
      </c>
      <c r="AW538" s="407">
        <v>0</v>
      </c>
      <c r="AX538" s="408">
        <v>0</v>
      </c>
      <c r="AY538" s="407">
        <v>0</v>
      </c>
      <c r="AZ538" s="408">
        <v>0</v>
      </c>
      <c r="BA538" s="407">
        <v>0</v>
      </c>
      <c r="BB538" s="408">
        <v>0</v>
      </c>
      <c r="BC538" s="407">
        <v>0</v>
      </c>
    </row>
    <row r="539" spans="1:55" x14ac:dyDescent="0.35">
      <c r="A539" s="385" t="str" cm="1">
        <f t="array" ref="A539">IFERROR(_xlfn.IFS(AND(F539="Renta Variable",O539=1),IFERROR(MATCH(B539,[1]RV_Det!C:C,0),"Rev"),AND(J539="Corporativa",O539=1,I539="EM"),IFERROR(MATCH(B539,[1]RF_Corps!B:B,0),"Rev"),AND(F539="Alternativos",O539=1),IFERROR(MATCH(B539,[1]Rep4!C:C,0),"Rev")),"")</f>
        <v/>
      </c>
      <c r="B539" s="394" t="s">
        <v>1928</v>
      </c>
      <c r="C539" s="409" t="s">
        <v>1929</v>
      </c>
      <c r="D539" s="395" t="s">
        <v>1927</v>
      </c>
      <c r="E539" s="396" t="str">
        <f>IF(B539="","",INDEX([1]CatGlob!$S:$S,IFERROR(MATCH(MID(B539,7,1),[1]CatGlob!$R:$R,0),MATCH(MID(B539,1,2),[1]CatGlob!$R:$R,0))))</f>
        <v>DOL</v>
      </c>
      <c r="F539" s="397" t="s">
        <v>442</v>
      </c>
      <c r="G539" s="398" t="s">
        <v>610</v>
      </c>
      <c r="H539" s="399" t="s">
        <v>229</v>
      </c>
      <c r="I539" s="399" t="s">
        <v>358</v>
      </c>
      <c r="J539" s="418" t="s">
        <v>267</v>
      </c>
      <c r="K539" s="424" t="s">
        <v>97</v>
      </c>
      <c r="L539" s="400" t="str">
        <f>IF(ISERROR(MATCH(M539,M$10:M538,0)),M539,"")</f>
        <v/>
      </c>
      <c r="M539" s="401" t="str">
        <f>IF(B539="","",IF(ISERROR(MATCH(F539&amp;"_"&amp;G539&amp;"_"&amp;H539&amp;"_"&amp;I539&amp;"_"&amp;J539&amp;IF(K539="","","_"&amp;K539),[1]CatGlob!$B:$B,0)),F539&amp;"_"&amp;G539&amp;"_"&amp;H539&amp;"_"&amp;I539&amp;"_"&amp;J539&amp;IF(K539="","","_"&amp;K539),INDEX([1]CatGlob!$C:$C,MATCH(F539&amp;"_"&amp;G539&amp;"_"&amp;H539&amp;"_"&amp;I539&amp;"_"&amp;J539&amp;IF(K539="","","_"&amp;K539),[1]CatGlob!$B:$B,0))))</f>
        <v>HCD_INT_EM_GOB_BRA</v>
      </c>
      <c r="N539" s="402" t="str">
        <f t="shared" si="19"/>
        <v/>
      </c>
      <c r="O539" s="402" t="str">
        <f t="shared" si="18"/>
        <v/>
      </c>
      <c r="P539" s="401" t="str">
        <f>IF(LEN(B539)&gt;8,INDEX([1]CatGlob!$X:$X,MATCH(M539,[1]CatGlob!$W:$W,0)),"")</f>
        <v>EMHC</v>
      </c>
      <c r="Q539" s="403" t="str">
        <f>INDEX([1]CatGlob!P:P,MATCH(M539,[1]CatGlob!O:O,0))</f>
        <v>RFIG</v>
      </c>
      <c r="R539" s="403"/>
      <c r="S539" s="403"/>
      <c r="T539" s="403" t="str">
        <f>INDEX([1]CatGlob!$D:$D,MATCH($M539,[1]CatGlob!$C:$C,0))</f>
        <v>RFI</v>
      </c>
      <c r="U539" s="403" t="s">
        <v>1293</v>
      </c>
      <c r="V539" s="404" t="str">
        <f>INDEX([1]CatGlob!$F:$F,MATCH($M539,[1]CatGlob!$C:$C,0))</f>
        <v>RFI</v>
      </c>
      <c r="W539" s="405"/>
      <c r="X539" s="406">
        <v>0</v>
      </c>
      <c r="Y539" s="407">
        <v>0</v>
      </c>
      <c r="Z539" s="408">
        <v>0</v>
      </c>
      <c r="AA539" s="407">
        <v>0</v>
      </c>
      <c r="AB539" s="408">
        <v>0</v>
      </c>
      <c r="AC539" s="407">
        <v>0</v>
      </c>
      <c r="AD539" s="408">
        <v>0</v>
      </c>
      <c r="AE539" s="407">
        <v>0</v>
      </c>
      <c r="AF539" s="408">
        <v>0</v>
      </c>
      <c r="AG539" s="407">
        <v>0</v>
      </c>
      <c r="AI539" s="406">
        <v>0</v>
      </c>
      <c r="AJ539" s="407">
        <v>0</v>
      </c>
      <c r="AK539" s="408">
        <v>0</v>
      </c>
      <c r="AL539" s="407">
        <v>0</v>
      </c>
      <c r="AM539" s="408">
        <v>0</v>
      </c>
      <c r="AN539" s="407">
        <v>0</v>
      </c>
      <c r="AO539" s="408">
        <v>0</v>
      </c>
      <c r="AP539" s="407">
        <v>0</v>
      </c>
      <c r="AQ539" s="408">
        <v>0</v>
      </c>
      <c r="AR539" s="407">
        <v>0</v>
      </c>
      <c r="AT539" s="406">
        <v>0</v>
      </c>
      <c r="AU539" s="407">
        <v>0</v>
      </c>
      <c r="AV539" s="408">
        <v>0</v>
      </c>
      <c r="AW539" s="407">
        <v>0</v>
      </c>
      <c r="AX539" s="408">
        <v>0</v>
      </c>
      <c r="AY539" s="407">
        <v>0</v>
      </c>
      <c r="AZ539" s="408">
        <v>0</v>
      </c>
      <c r="BA539" s="407">
        <v>0</v>
      </c>
      <c r="BB539" s="408">
        <v>0</v>
      </c>
      <c r="BC539" s="407">
        <v>0</v>
      </c>
    </row>
    <row r="540" spans="1:55" x14ac:dyDescent="0.35">
      <c r="A540" s="385" t="str" cm="1">
        <f t="array" ref="A540">IFERROR(_xlfn.IFS(AND(F540="Renta Variable",O540=1),IFERROR(MATCH(B540,[1]RV_Det!C:C,0),"Rev"),AND(J540="Corporativa",O540=1,I540="EM"),IFERROR(MATCH(B540,[1]RF_Corps!B:B,0),"Rev"),AND(F540="Alternativos",O540=1),IFERROR(MATCH(B540,[1]Rep4!C:C,0),"Rev")),"")</f>
        <v/>
      </c>
      <c r="B540" s="394" t="s">
        <v>1930</v>
      </c>
      <c r="C540" s="409" t="s">
        <v>1931</v>
      </c>
      <c r="D540" s="395" t="s">
        <v>1927</v>
      </c>
      <c r="E540" s="396" t="str">
        <f>IF(B540="","",INDEX([1]CatGlob!$S:$S,IFERROR(MATCH(MID(B540,7,1),[1]CatGlob!$R:$R,0),MATCH(MID(B540,1,2),[1]CatGlob!$R:$R,0))))</f>
        <v>DOL</v>
      </c>
      <c r="F540" s="397" t="s">
        <v>442</v>
      </c>
      <c r="G540" s="398" t="s">
        <v>610</v>
      </c>
      <c r="H540" s="399" t="s">
        <v>229</v>
      </c>
      <c r="I540" s="399" t="s">
        <v>358</v>
      </c>
      <c r="J540" s="418" t="s">
        <v>267</v>
      </c>
      <c r="K540" s="424" t="s">
        <v>97</v>
      </c>
      <c r="L540" s="400" t="str">
        <f>IF(ISERROR(MATCH(M540,M$10:M539,0)),M540,"")</f>
        <v/>
      </c>
      <c r="M540" s="401" t="str">
        <f>IF(B540="","",IF(ISERROR(MATCH(F540&amp;"_"&amp;G540&amp;"_"&amp;H540&amp;"_"&amp;I540&amp;"_"&amp;J540&amp;IF(K540="","","_"&amp;K540),[1]CatGlob!$B:$B,0)),F540&amp;"_"&amp;G540&amp;"_"&amp;H540&amp;"_"&amp;I540&amp;"_"&amp;J540&amp;IF(K540="","","_"&amp;K540),INDEX([1]CatGlob!$C:$C,MATCH(F540&amp;"_"&amp;G540&amp;"_"&amp;H540&amp;"_"&amp;I540&amp;"_"&amp;J540&amp;IF(K540="","","_"&amp;K540),[1]CatGlob!$B:$B,0))))</f>
        <v>HCD_INT_EM_GOB_BRA</v>
      </c>
      <c r="N540" s="402" t="str">
        <f t="shared" si="19"/>
        <v/>
      </c>
      <c r="O540" s="402" t="str">
        <f t="shared" si="18"/>
        <v/>
      </c>
      <c r="P540" s="401" t="str">
        <f>IF(LEN(B540)&gt;8,INDEX([1]CatGlob!$X:$X,MATCH(M540,[1]CatGlob!$W:$W,0)),"")</f>
        <v>EMHC</v>
      </c>
      <c r="Q540" s="403" t="str">
        <f>INDEX([1]CatGlob!P:P,MATCH(M540,[1]CatGlob!O:O,0))</f>
        <v>RFIG</v>
      </c>
      <c r="R540" s="403"/>
      <c r="S540" s="403"/>
      <c r="T540" s="403" t="str">
        <f>INDEX([1]CatGlob!$D:$D,MATCH($M540,[1]CatGlob!$C:$C,0))</f>
        <v>RFI</v>
      </c>
      <c r="U540" s="403" t="s">
        <v>1293</v>
      </c>
      <c r="V540" s="404" t="str">
        <f>INDEX([1]CatGlob!$F:$F,MATCH($M540,[1]CatGlob!$C:$C,0))</f>
        <v>RFI</v>
      </c>
      <c r="W540" s="405"/>
      <c r="X540" s="406">
        <v>0</v>
      </c>
      <c r="Y540" s="407">
        <v>0</v>
      </c>
      <c r="Z540" s="408">
        <v>0</v>
      </c>
      <c r="AA540" s="407">
        <v>0</v>
      </c>
      <c r="AB540" s="408">
        <v>0</v>
      </c>
      <c r="AC540" s="407">
        <v>0</v>
      </c>
      <c r="AD540" s="408">
        <v>0</v>
      </c>
      <c r="AE540" s="407">
        <v>0</v>
      </c>
      <c r="AF540" s="408">
        <v>0</v>
      </c>
      <c r="AG540" s="407">
        <v>0</v>
      </c>
      <c r="AI540" s="406">
        <v>0</v>
      </c>
      <c r="AJ540" s="407">
        <v>0</v>
      </c>
      <c r="AK540" s="408">
        <v>0</v>
      </c>
      <c r="AL540" s="407">
        <v>0</v>
      </c>
      <c r="AM540" s="408">
        <v>0</v>
      </c>
      <c r="AN540" s="407">
        <v>0</v>
      </c>
      <c r="AO540" s="408">
        <v>0</v>
      </c>
      <c r="AP540" s="407">
        <v>0</v>
      </c>
      <c r="AQ540" s="408">
        <v>0</v>
      </c>
      <c r="AR540" s="407">
        <v>0</v>
      </c>
      <c r="AT540" s="406">
        <v>0</v>
      </c>
      <c r="AU540" s="407">
        <v>0</v>
      </c>
      <c r="AV540" s="408">
        <v>0</v>
      </c>
      <c r="AW540" s="407">
        <v>0</v>
      </c>
      <c r="AX540" s="408">
        <v>0</v>
      </c>
      <c r="AY540" s="407">
        <v>0</v>
      </c>
      <c r="AZ540" s="408">
        <v>0</v>
      </c>
      <c r="BA540" s="407">
        <v>0</v>
      </c>
      <c r="BB540" s="408">
        <v>0</v>
      </c>
      <c r="BC540" s="407">
        <v>0</v>
      </c>
    </row>
    <row r="541" spans="1:55" x14ac:dyDescent="0.35">
      <c r="A541" s="385" t="str" cm="1">
        <f t="array" ref="A541">IFERROR(_xlfn.IFS(AND(F541="Renta Variable",O541=1),IFERROR(MATCH(B541,[1]RV_Det!C:C,0),"Rev"),AND(J541="Corporativa",O541=1,I541="EM"),IFERROR(MATCH(B541,[1]RF_Corps!B:B,0),"Rev"),AND(F541="Alternativos",O541=1),IFERROR(MATCH(B541,[1]Rep4!C:C,0),"Rev")),"")</f>
        <v/>
      </c>
      <c r="B541" s="394" t="s">
        <v>1932</v>
      </c>
      <c r="C541" s="409" t="s">
        <v>1933</v>
      </c>
      <c r="D541" s="395" t="s">
        <v>1927</v>
      </c>
      <c r="E541" s="396" t="str">
        <f>IF(B541="","",INDEX([1]CatGlob!$S:$S,IFERROR(MATCH(MID(B541,7,1),[1]CatGlob!$R:$R,0),MATCH(MID(B541,1,2),[1]CatGlob!$R:$R,0))))</f>
        <v>DOL</v>
      </c>
      <c r="F541" s="397" t="s">
        <v>442</v>
      </c>
      <c r="G541" s="398" t="s">
        <v>610</v>
      </c>
      <c r="H541" s="399" t="s">
        <v>229</v>
      </c>
      <c r="I541" s="399" t="s">
        <v>358</v>
      </c>
      <c r="J541" s="418" t="s">
        <v>267</v>
      </c>
      <c r="K541" s="424" t="s">
        <v>97</v>
      </c>
      <c r="L541" s="400" t="str">
        <f>IF(ISERROR(MATCH(M541,M$10:M540,0)),M541,"")</f>
        <v/>
      </c>
      <c r="M541" s="401" t="str">
        <f>IF(B541="","",IF(ISERROR(MATCH(F541&amp;"_"&amp;G541&amp;"_"&amp;H541&amp;"_"&amp;I541&amp;"_"&amp;J541&amp;IF(K541="","","_"&amp;K541),[1]CatGlob!$B:$B,0)),F541&amp;"_"&amp;G541&amp;"_"&amp;H541&amp;"_"&amp;I541&amp;"_"&amp;J541&amp;IF(K541="","","_"&amp;K541),INDEX([1]CatGlob!$C:$C,MATCH(F541&amp;"_"&amp;G541&amp;"_"&amp;H541&amp;"_"&amp;I541&amp;"_"&amp;J541&amp;IF(K541="","","_"&amp;K541),[1]CatGlob!$B:$B,0))))</f>
        <v>HCD_INT_EM_GOB_BRA</v>
      </c>
      <c r="N541" s="402" t="str">
        <f t="shared" si="19"/>
        <v/>
      </c>
      <c r="O541" s="402" t="str">
        <f t="shared" si="18"/>
        <v/>
      </c>
      <c r="P541" s="401" t="str">
        <f>IF(LEN(B541)&gt;8,INDEX([1]CatGlob!$X:$X,MATCH(M541,[1]CatGlob!$W:$W,0)),"")</f>
        <v>EMHC</v>
      </c>
      <c r="Q541" s="403" t="str">
        <f>INDEX([1]CatGlob!P:P,MATCH(M541,[1]CatGlob!O:O,0))</f>
        <v>RFIG</v>
      </c>
      <c r="R541" s="403" t="s">
        <v>601</v>
      </c>
      <c r="S541" s="403" t="s">
        <v>601</v>
      </c>
      <c r="T541" s="403" t="str">
        <f>INDEX([1]CatGlob!$D:$D,MATCH($M541,[1]CatGlob!$C:$C,0))</f>
        <v>RFI</v>
      </c>
      <c r="U541" s="403" t="s">
        <v>1293</v>
      </c>
      <c r="V541" s="404" t="str">
        <f>INDEX([1]CatGlob!$F:$F,MATCH($M541,[1]CatGlob!$C:$C,0))</f>
        <v>RFI</v>
      </c>
      <c r="W541" s="405"/>
      <c r="X541" s="406">
        <v>0</v>
      </c>
      <c r="Y541" s="407">
        <v>0</v>
      </c>
      <c r="Z541" s="408">
        <v>0</v>
      </c>
      <c r="AA541" s="407">
        <v>0</v>
      </c>
      <c r="AB541" s="408">
        <v>0</v>
      </c>
      <c r="AC541" s="407">
        <v>0</v>
      </c>
      <c r="AD541" s="408">
        <v>0</v>
      </c>
      <c r="AE541" s="407">
        <v>0</v>
      </c>
      <c r="AF541" s="408">
        <v>0</v>
      </c>
      <c r="AG541" s="407">
        <v>0</v>
      </c>
      <c r="AI541" s="406">
        <v>0</v>
      </c>
      <c r="AJ541" s="407">
        <v>0</v>
      </c>
      <c r="AK541" s="408">
        <v>0</v>
      </c>
      <c r="AL541" s="407">
        <v>0</v>
      </c>
      <c r="AM541" s="408">
        <v>0</v>
      </c>
      <c r="AN541" s="407">
        <v>0</v>
      </c>
      <c r="AO541" s="408">
        <v>0</v>
      </c>
      <c r="AP541" s="407">
        <v>0</v>
      </c>
      <c r="AQ541" s="408">
        <v>0</v>
      </c>
      <c r="AR541" s="407">
        <v>0</v>
      </c>
      <c r="AT541" s="406">
        <v>0</v>
      </c>
      <c r="AU541" s="407">
        <v>0</v>
      </c>
      <c r="AV541" s="408">
        <v>0</v>
      </c>
      <c r="AW541" s="407">
        <v>0</v>
      </c>
      <c r="AX541" s="408">
        <v>0</v>
      </c>
      <c r="AY541" s="407">
        <v>0</v>
      </c>
      <c r="AZ541" s="408">
        <v>0</v>
      </c>
      <c r="BA541" s="407">
        <v>0</v>
      </c>
      <c r="BB541" s="408">
        <v>0</v>
      </c>
      <c r="BC541" s="407">
        <v>0</v>
      </c>
    </row>
    <row r="542" spans="1:55" x14ac:dyDescent="0.35">
      <c r="A542" s="385" t="str" cm="1">
        <f t="array" ref="A542">IFERROR(_xlfn.IFS(AND(F542="Renta Variable",O542=1),IFERROR(MATCH(B542,[1]RV_Det!C:C,0),"Rev"),AND(J542="Corporativa",O542=1,I542="EM"),IFERROR(MATCH(B542,[1]RF_Corps!B:B,0),"Rev"),AND(F542="Alternativos",O542=1),IFERROR(MATCH(B542,[1]Rep4!C:C,0),"Rev")),"")</f>
        <v/>
      </c>
      <c r="B542" s="394" t="s">
        <v>1934</v>
      </c>
      <c r="C542" s="409" t="s">
        <v>1935</v>
      </c>
      <c r="D542" s="395" t="s">
        <v>1927</v>
      </c>
      <c r="E542" s="396" t="str">
        <f>IF(B542="","",INDEX([1]CatGlob!$S:$S,IFERROR(MATCH(MID(B542,7,1),[1]CatGlob!$R:$R,0),MATCH(MID(B542,1,2),[1]CatGlob!$R:$R,0))))</f>
        <v>DOL</v>
      </c>
      <c r="F542" s="397" t="s">
        <v>442</v>
      </c>
      <c r="G542" s="398" t="s">
        <v>610</v>
      </c>
      <c r="H542" s="399" t="s">
        <v>229</v>
      </c>
      <c r="I542" s="399" t="s">
        <v>358</v>
      </c>
      <c r="J542" s="418" t="s">
        <v>267</v>
      </c>
      <c r="K542" s="424" t="s">
        <v>97</v>
      </c>
      <c r="L542" s="400" t="str">
        <f>IF(ISERROR(MATCH(M542,M$10:M541,0)),M542,"")</f>
        <v/>
      </c>
      <c r="M542" s="401" t="str">
        <f>IF(B542="","",IF(ISERROR(MATCH(F542&amp;"_"&amp;G542&amp;"_"&amp;H542&amp;"_"&amp;I542&amp;"_"&amp;J542&amp;IF(K542="","","_"&amp;K542),[1]CatGlob!$B:$B,0)),F542&amp;"_"&amp;G542&amp;"_"&amp;H542&amp;"_"&amp;I542&amp;"_"&amp;J542&amp;IF(K542="","","_"&amp;K542),INDEX([1]CatGlob!$C:$C,MATCH(F542&amp;"_"&amp;G542&amp;"_"&amp;H542&amp;"_"&amp;I542&amp;"_"&amp;J542&amp;IF(K542="","","_"&amp;K542),[1]CatGlob!$B:$B,0))))</f>
        <v>HCD_INT_EM_GOB_BRA</v>
      </c>
      <c r="N542" s="402" t="str">
        <f t="shared" si="19"/>
        <v/>
      </c>
      <c r="O542" s="402" t="str">
        <f t="shared" si="18"/>
        <v/>
      </c>
      <c r="P542" s="401" t="str">
        <f>IF(LEN(B542)&gt;8,INDEX([1]CatGlob!$X:$X,MATCH(M542,[1]CatGlob!$W:$W,0)),"")</f>
        <v>EMHC</v>
      </c>
      <c r="Q542" s="403" t="str">
        <f>INDEX([1]CatGlob!P:P,MATCH(M542,[1]CatGlob!O:O,0))</f>
        <v>RFIG</v>
      </c>
      <c r="R542" s="403"/>
      <c r="S542" s="403"/>
      <c r="T542" s="403" t="str">
        <f>INDEX([1]CatGlob!$D:$D,MATCH($M542,[1]CatGlob!$C:$C,0))</f>
        <v>RFI</v>
      </c>
      <c r="U542" s="403" t="s">
        <v>1293</v>
      </c>
      <c r="V542" s="404" t="str">
        <f>INDEX([1]CatGlob!$F:$F,MATCH($M542,[1]CatGlob!$C:$C,0))</f>
        <v>RFI</v>
      </c>
      <c r="W542" s="405"/>
      <c r="X542" s="406">
        <v>0</v>
      </c>
      <c r="Y542" s="407">
        <v>0</v>
      </c>
      <c r="Z542" s="408">
        <v>0</v>
      </c>
      <c r="AA542" s="407">
        <v>0</v>
      </c>
      <c r="AB542" s="408">
        <v>0</v>
      </c>
      <c r="AC542" s="407">
        <v>0</v>
      </c>
      <c r="AD542" s="408">
        <v>0</v>
      </c>
      <c r="AE542" s="407">
        <v>0</v>
      </c>
      <c r="AF542" s="408">
        <v>0</v>
      </c>
      <c r="AG542" s="407">
        <v>0</v>
      </c>
      <c r="AI542" s="406">
        <v>0</v>
      </c>
      <c r="AJ542" s="407">
        <v>0</v>
      </c>
      <c r="AK542" s="408">
        <v>0</v>
      </c>
      <c r="AL542" s="407">
        <v>0</v>
      </c>
      <c r="AM542" s="408">
        <v>0</v>
      </c>
      <c r="AN542" s="407">
        <v>0</v>
      </c>
      <c r="AO542" s="408">
        <v>0</v>
      </c>
      <c r="AP542" s="407">
        <v>0</v>
      </c>
      <c r="AQ542" s="408">
        <v>0</v>
      </c>
      <c r="AR542" s="407">
        <v>0</v>
      </c>
      <c r="AT542" s="406">
        <v>0</v>
      </c>
      <c r="AU542" s="407">
        <v>0</v>
      </c>
      <c r="AV542" s="408">
        <v>0</v>
      </c>
      <c r="AW542" s="407">
        <v>0</v>
      </c>
      <c r="AX542" s="408">
        <v>0</v>
      </c>
      <c r="AY542" s="407">
        <v>0</v>
      </c>
      <c r="AZ542" s="408">
        <v>0</v>
      </c>
      <c r="BA542" s="407">
        <v>0</v>
      </c>
      <c r="BB542" s="408">
        <v>0</v>
      </c>
      <c r="BC542" s="407">
        <v>0</v>
      </c>
    </row>
    <row r="543" spans="1:55" x14ac:dyDescent="0.35">
      <c r="A543" s="385" t="str" cm="1">
        <f t="array" ref="A543">IFERROR(_xlfn.IFS(AND(F543="Renta Variable",O543=1),IFERROR(MATCH(B543,[1]RV_Det!C:C,0),"Rev"),AND(J543="Corporativa",O543=1,I543="EM"),IFERROR(MATCH(B543,[1]RF_Corps!B:B,0),"Rev"),AND(F543="Alternativos",O543=1),IFERROR(MATCH(B543,[1]Rep4!C:C,0),"Rev")),"")</f>
        <v/>
      </c>
      <c r="B543" s="394" t="s">
        <v>1936</v>
      </c>
      <c r="C543" s="409" t="s">
        <v>1937</v>
      </c>
      <c r="D543" s="395" t="s">
        <v>1927</v>
      </c>
      <c r="E543" s="396" t="str">
        <f>IF(B543="","",INDEX([1]CatGlob!$S:$S,IFERROR(MATCH(MID(B543,7,1),[1]CatGlob!$R:$R,0),MATCH(MID(B543,1,2),[1]CatGlob!$R:$R,0))))</f>
        <v>DOL</v>
      </c>
      <c r="F543" s="397" t="s">
        <v>442</v>
      </c>
      <c r="G543" s="398" t="s">
        <v>610</v>
      </c>
      <c r="H543" s="399" t="s">
        <v>229</v>
      </c>
      <c r="I543" s="399" t="s">
        <v>358</v>
      </c>
      <c r="J543" s="418" t="s">
        <v>267</v>
      </c>
      <c r="K543" s="424" t="s">
        <v>97</v>
      </c>
      <c r="L543" s="400" t="str">
        <f>IF(ISERROR(MATCH(M543,M$10:M542,0)),M543,"")</f>
        <v/>
      </c>
      <c r="M543" s="401" t="str">
        <f>IF(B543="","",IF(ISERROR(MATCH(F543&amp;"_"&amp;G543&amp;"_"&amp;H543&amp;"_"&amp;I543&amp;"_"&amp;J543&amp;IF(K543="","","_"&amp;K543),[1]CatGlob!$B:$B,0)),F543&amp;"_"&amp;G543&amp;"_"&amp;H543&amp;"_"&amp;I543&amp;"_"&amp;J543&amp;IF(K543="","","_"&amp;K543),INDEX([1]CatGlob!$C:$C,MATCH(F543&amp;"_"&amp;G543&amp;"_"&amp;H543&amp;"_"&amp;I543&amp;"_"&amp;J543&amp;IF(K543="","","_"&amp;K543),[1]CatGlob!$B:$B,0))))</f>
        <v>HCD_INT_EM_GOB_BRA</v>
      </c>
      <c r="N543" s="402" t="str">
        <f t="shared" si="19"/>
        <v/>
      </c>
      <c r="O543" s="402" t="str">
        <f t="shared" si="18"/>
        <v/>
      </c>
      <c r="P543" s="401" t="str">
        <f>IF(LEN(B543)&gt;8,INDEX([1]CatGlob!$X:$X,MATCH(M543,[1]CatGlob!$W:$W,0)),"")</f>
        <v>EMHC</v>
      </c>
      <c r="Q543" s="403" t="str">
        <f>INDEX([1]CatGlob!P:P,MATCH(M543,[1]CatGlob!O:O,0))</f>
        <v>RFIG</v>
      </c>
      <c r="R543" s="403"/>
      <c r="S543" s="403"/>
      <c r="T543" s="403" t="str">
        <f>INDEX([1]CatGlob!$D:$D,MATCH($M543,[1]CatGlob!$C:$C,0))</f>
        <v>RFI</v>
      </c>
      <c r="U543" s="403" t="s">
        <v>1293</v>
      </c>
      <c r="V543" s="404" t="str">
        <f>INDEX([1]CatGlob!$F:$F,MATCH($M543,[1]CatGlob!$C:$C,0))</f>
        <v>RFI</v>
      </c>
      <c r="W543" s="405"/>
      <c r="X543" s="406">
        <v>0</v>
      </c>
      <c r="Y543" s="407">
        <v>0</v>
      </c>
      <c r="Z543" s="408">
        <v>0</v>
      </c>
      <c r="AA543" s="407">
        <v>0</v>
      </c>
      <c r="AB543" s="408">
        <v>0</v>
      </c>
      <c r="AC543" s="407">
        <v>0</v>
      </c>
      <c r="AD543" s="408">
        <v>0</v>
      </c>
      <c r="AE543" s="407">
        <v>0</v>
      </c>
      <c r="AF543" s="408">
        <v>0</v>
      </c>
      <c r="AG543" s="407">
        <v>0</v>
      </c>
      <c r="AI543" s="406">
        <v>0</v>
      </c>
      <c r="AJ543" s="407">
        <v>0</v>
      </c>
      <c r="AK543" s="408">
        <v>0</v>
      </c>
      <c r="AL543" s="407">
        <v>0</v>
      </c>
      <c r="AM543" s="408">
        <v>0</v>
      </c>
      <c r="AN543" s="407">
        <v>0</v>
      </c>
      <c r="AO543" s="408">
        <v>0</v>
      </c>
      <c r="AP543" s="407">
        <v>0</v>
      </c>
      <c r="AQ543" s="408">
        <v>0</v>
      </c>
      <c r="AR543" s="407">
        <v>0</v>
      </c>
      <c r="AT543" s="406">
        <v>0</v>
      </c>
      <c r="AU543" s="407">
        <v>0</v>
      </c>
      <c r="AV543" s="408">
        <v>0</v>
      </c>
      <c r="AW543" s="407">
        <v>0</v>
      </c>
      <c r="AX543" s="408">
        <v>0</v>
      </c>
      <c r="AY543" s="407">
        <v>0</v>
      </c>
      <c r="AZ543" s="408">
        <v>0</v>
      </c>
      <c r="BA543" s="407">
        <v>0</v>
      </c>
      <c r="BB543" s="408">
        <v>0</v>
      </c>
      <c r="BC543" s="407">
        <v>0</v>
      </c>
    </row>
    <row r="544" spans="1:55" x14ac:dyDescent="0.35">
      <c r="A544" s="385" t="str" cm="1">
        <f t="array" ref="A544">IFERROR(_xlfn.IFS(AND(F544="Renta Variable",O544=1),IFERROR(MATCH(B544,[1]RV_Det!C:C,0),"Rev"),AND(J544="Corporativa",O544=1,I544="EM"),IFERROR(MATCH(B544,[1]RF_Corps!B:B,0),"Rev"),AND(F544="Alternativos",O544=1),IFERROR(MATCH(B544,[1]Rep4!C:C,0),"Rev")),"")</f>
        <v/>
      </c>
      <c r="B544" s="394" t="s">
        <v>1938</v>
      </c>
      <c r="C544" s="409" t="s">
        <v>1939</v>
      </c>
      <c r="D544" s="395" t="s">
        <v>1927</v>
      </c>
      <c r="E544" s="396" t="str">
        <f>IF(B544="","",INDEX([1]CatGlob!$S:$S,IFERROR(MATCH(MID(B544,7,1),[1]CatGlob!$R:$R,0),MATCH(MID(B544,1,2),[1]CatGlob!$R:$R,0))))</f>
        <v>DOL</v>
      </c>
      <c r="F544" s="397" t="s">
        <v>442</v>
      </c>
      <c r="G544" s="398" t="s">
        <v>610</v>
      </c>
      <c r="H544" s="399" t="s">
        <v>229</v>
      </c>
      <c r="I544" s="399" t="s">
        <v>358</v>
      </c>
      <c r="J544" s="418" t="s">
        <v>267</v>
      </c>
      <c r="K544" s="424" t="s">
        <v>97</v>
      </c>
      <c r="L544" s="400" t="str">
        <f>IF(ISERROR(MATCH(M544,M$10:M543,0)),M544,"")</f>
        <v/>
      </c>
      <c r="M544" s="401" t="str">
        <f>IF(B544="","",IF(ISERROR(MATCH(F544&amp;"_"&amp;G544&amp;"_"&amp;H544&amp;"_"&amp;I544&amp;"_"&amp;J544&amp;IF(K544="","","_"&amp;K544),[1]CatGlob!$B:$B,0)),F544&amp;"_"&amp;G544&amp;"_"&amp;H544&amp;"_"&amp;I544&amp;"_"&amp;J544&amp;IF(K544="","","_"&amp;K544),INDEX([1]CatGlob!$C:$C,MATCH(F544&amp;"_"&amp;G544&amp;"_"&amp;H544&amp;"_"&amp;I544&amp;"_"&amp;J544&amp;IF(K544="","","_"&amp;K544),[1]CatGlob!$B:$B,0))))</f>
        <v>HCD_INT_EM_GOB_BRA</v>
      </c>
      <c r="N544" s="402" t="str">
        <f t="shared" si="19"/>
        <v/>
      </c>
      <c r="O544" s="402" t="str">
        <f t="shared" si="18"/>
        <v/>
      </c>
      <c r="P544" s="401" t="str">
        <f>IF(LEN(B544)&gt;8,INDEX([1]CatGlob!$X:$X,MATCH(M544,[1]CatGlob!$W:$W,0)),"")</f>
        <v>EMHC</v>
      </c>
      <c r="Q544" s="403" t="str">
        <f>INDEX([1]CatGlob!P:P,MATCH(M544,[1]CatGlob!O:O,0))</f>
        <v>RFIG</v>
      </c>
      <c r="R544" s="403"/>
      <c r="S544" s="403"/>
      <c r="T544" s="403" t="str">
        <f>INDEX([1]CatGlob!$D:$D,MATCH($M544,[1]CatGlob!$C:$C,0))</f>
        <v>RFI</v>
      </c>
      <c r="U544" s="403" t="s">
        <v>1293</v>
      </c>
      <c r="V544" s="404" t="str">
        <f>INDEX([1]CatGlob!$F:$F,MATCH($M544,[1]CatGlob!$C:$C,0))</f>
        <v>RFI</v>
      </c>
      <c r="W544" s="405"/>
      <c r="X544" s="406">
        <v>0</v>
      </c>
      <c r="Y544" s="407">
        <v>0</v>
      </c>
      <c r="Z544" s="408">
        <v>0</v>
      </c>
      <c r="AA544" s="407">
        <v>0</v>
      </c>
      <c r="AB544" s="408">
        <v>0</v>
      </c>
      <c r="AC544" s="407">
        <v>0</v>
      </c>
      <c r="AD544" s="408">
        <v>0</v>
      </c>
      <c r="AE544" s="407">
        <v>0</v>
      </c>
      <c r="AF544" s="408">
        <v>0</v>
      </c>
      <c r="AG544" s="407">
        <v>0</v>
      </c>
      <c r="AI544" s="406">
        <v>0</v>
      </c>
      <c r="AJ544" s="407">
        <v>0</v>
      </c>
      <c r="AK544" s="408">
        <v>0</v>
      </c>
      <c r="AL544" s="407">
        <v>0</v>
      </c>
      <c r="AM544" s="408">
        <v>0</v>
      </c>
      <c r="AN544" s="407">
        <v>0</v>
      </c>
      <c r="AO544" s="408">
        <v>0</v>
      </c>
      <c r="AP544" s="407">
        <v>0</v>
      </c>
      <c r="AQ544" s="408">
        <v>0</v>
      </c>
      <c r="AR544" s="407">
        <v>0</v>
      </c>
      <c r="AT544" s="406">
        <v>0</v>
      </c>
      <c r="AU544" s="407">
        <v>0</v>
      </c>
      <c r="AV544" s="408">
        <v>0</v>
      </c>
      <c r="AW544" s="407">
        <v>0</v>
      </c>
      <c r="AX544" s="408">
        <v>0</v>
      </c>
      <c r="AY544" s="407">
        <v>0</v>
      </c>
      <c r="AZ544" s="408">
        <v>0</v>
      </c>
      <c r="BA544" s="407">
        <v>0</v>
      </c>
      <c r="BB544" s="408">
        <v>0</v>
      </c>
      <c r="BC544" s="407">
        <v>0</v>
      </c>
    </row>
    <row r="545" spans="1:55" x14ac:dyDescent="0.35">
      <c r="A545" s="385" t="str" cm="1">
        <f t="array" ref="A545">IFERROR(_xlfn.IFS(AND(F545="Renta Variable",O545=1),IFERROR(MATCH(B545,[1]RV_Det!C:C,0),"Rev"),AND(J545="Corporativa",O545=1,I545="EM"),IFERROR(MATCH(B545,[1]RF_Corps!B:B,0),"Rev"),AND(F545="Alternativos",O545=1),IFERROR(MATCH(B545,[1]Rep4!C:C,0),"Rev")),"")</f>
        <v/>
      </c>
      <c r="B545" s="394" t="s">
        <v>1940</v>
      </c>
      <c r="C545" s="410" t="s">
        <v>1941</v>
      </c>
      <c r="D545" s="395" t="s">
        <v>1927</v>
      </c>
      <c r="E545" s="396" t="str">
        <f>IF(B545="","",INDEX([1]CatGlob!$S:$S,IFERROR(MATCH(MID(B545,7,1),[1]CatGlob!$R:$R,0),MATCH(MID(B545,1,2),[1]CatGlob!$R:$R,0))))</f>
        <v>DOL</v>
      </c>
      <c r="F545" s="397" t="s">
        <v>442</v>
      </c>
      <c r="G545" s="398" t="s">
        <v>610</v>
      </c>
      <c r="H545" s="399" t="s">
        <v>229</v>
      </c>
      <c r="I545" s="399" t="s">
        <v>358</v>
      </c>
      <c r="J545" s="418" t="s">
        <v>267</v>
      </c>
      <c r="K545" s="424" t="s">
        <v>97</v>
      </c>
      <c r="L545" s="400" t="str">
        <f>IF(ISERROR(MATCH(M545,M$10:M544,0)),M545,"")</f>
        <v/>
      </c>
      <c r="M545" s="401" t="str">
        <f>IF(B545="","",IF(ISERROR(MATCH(F545&amp;"_"&amp;G545&amp;"_"&amp;H545&amp;"_"&amp;I545&amp;"_"&amp;J545&amp;IF(K545="","","_"&amp;K545),[1]CatGlob!$B:$B,0)),F545&amp;"_"&amp;G545&amp;"_"&amp;H545&amp;"_"&amp;I545&amp;"_"&amp;J545&amp;IF(K545="","","_"&amp;K545),INDEX([1]CatGlob!$C:$C,MATCH(F545&amp;"_"&amp;G545&amp;"_"&amp;H545&amp;"_"&amp;I545&amp;"_"&amp;J545&amp;IF(K545="","","_"&amp;K545),[1]CatGlob!$B:$B,0))))</f>
        <v>HCD_INT_EM_GOB_BRA</v>
      </c>
      <c r="N545" s="402" t="str">
        <f t="shared" si="19"/>
        <v/>
      </c>
      <c r="O545" s="402" t="str">
        <f t="shared" si="18"/>
        <v/>
      </c>
      <c r="P545" s="401" t="str">
        <f>IF(LEN(B545)&gt;8,INDEX([1]CatGlob!$X:$X,MATCH(M545,[1]CatGlob!$W:$W,0)),"")</f>
        <v>EMHC</v>
      </c>
      <c r="Q545" s="403" t="str">
        <f>INDEX([1]CatGlob!P:P,MATCH(M545,[1]CatGlob!O:O,0))</f>
        <v>RFIG</v>
      </c>
      <c r="R545" s="403" t="s">
        <v>601</v>
      </c>
      <c r="S545" s="403"/>
      <c r="T545" s="403" t="str">
        <f>INDEX([1]CatGlob!$D:$D,MATCH($M545,[1]CatGlob!$C:$C,0))</f>
        <v>RFI</v>
      </c>
      <c r="U545" s="403" t="s">
        <v>1293</v>
      </c>
      <c r="V545" s="404" t="str">
        <f>INDEX([1]CatGlob!$F:$F,MATCH($M545,[1]CatGlob!$C:$C,0))</f>
        <v>RFI</v>
      </c>
      <c r="W545" s="405"/>
      <c r="X545" s="406">
        <v>0</v>
      </c>
      <c r="Y545" s="407">
        <v>0</v>
      </c>
      <c r="Z545" s="408">
        <v>0</v>
      </c>
      <c r="AA545" s="407">
        <v>0</v>
      </c>
      <c r="AB545" s="408">
        <v>0</v>
      </c>
      <c r="AC545" s="407">
        <v>0</v>
      </c>
      <c r="AD545" s="408">
        <v>0</v>
      </c>
      <c r="AE545" s="407">
        <v>0</v>
      </c>
      <c r="AF545" s="408">
        <v>0</v>
      </c>
      <c r="AG545" s="407">
        <v>0</v>
      </c>
      <c r="AI545" s="406">
        <v>0</v>
      </c>
      <c r="AJ545" s="407">
        <v>0</v>
      </c>
      <c r="AK545" s="408">
        <v>0</v>
      </c>
      <c r="AL545" s="407">
        <v>0</v>
      </c>
      <c r="AM545" s="408">
        <v>0</v>
      </c>
      <c r="AN545" s="407">
        <v>0</v>
      </c>
      <c r="AO545" s="408">
        <v>0</v>
      </c>
      <c r="AP545" s="407">
        <v>0</v>
      </c>
      <c r="AQ545" s="408">
        <v>0</v>
      </c>
      <c r="AR545" s="407">
        <v>0</v>
      </c>
      <c r="AT545" s="406">
        <v>0</v>
      </c>
      <c r="AU545" s="407">
        <v>0</v>
      </c>
      <c r="AV545" s="408">
        <v>0</v>
      </c>
      <c r="AW545" s="407">
        <v>0</v>
      </c>
      <c r="AX545" s="408">
        <v>0</v>
      </c>
      <c r="AY545" s="407">
        <v>0</v>
      </c>
      <c r="AZ545" s="408">
        <v>0</v>
      </c>
      <c r="BA545" s="407">
        <v>0</v>
      </c>
      <c r="BB545" s="408">
        <v>0</v>
      </c>
      <c r="BC545" s="407">
        <v>0</v>
      </c>
    </row>
    <row r="546" spans="1:55" x14ac:dyDescent="0.35">
      <c r="A546" s="385" t="str" cm="1">
        <f t="array" ref="A546">IFERROR(_xlfn.IFS(AND(F546="Renta Variable",O546=1),IFERROR(MATCH(B546,[1]RV_Det!C:C,0),"Rev"),AND(J546="Corporativa",O546=1,I546="EM"),IFERROR(MATCH(B546,[1]RF_Corps!B:B,0),"Rev"),AND(F546="Alternativos",O546=1),IFERROR(MATCH(B546,[1]Rep4!C:C,0),"Rev")),"")</f>
        <v/>
      </c>
      <c r="B546" s="394" t="s">
        <v>1942</v>
      </c>
      <c r="C546" s="410" t="s">
        <v>1943</v>
      </c>
      <c r="D546" s="395" t="s">
        <v>1927</v>
      </c>
      <c r="E546" s="396" t="str">
        <f>IF(B546="","",INDEX([1]CatGlob!$S:$S,IFERROR(MATCH(MID(B546,7,1),[1]CatGlob!$R:$R,0),MATCH(MID(B546,1,2),[1]CatGlob!$R:$R,0))))</f>
        <v>DOL</v>
      </c>
      <c r="F546" s="397" t="s">
        <v>442</v>
      </c>
      <c r="G546" s="398" t="s">
        <v>610</v>
      </c>
      <c r="H546" s="399" t="s">
        <v>229</v>
      </c>
      <c r="I546" s="399" t="s">
        <v>358</v>
      </c>
      <c r="J546" s="418" t="s">
        <v>267</v>
      </c>
      <c r="K546" s="424" t="s">
        <v>97</v>
      </c>
      <c r="L546" s="400" t="str">
        <f>IF(ISERROR(MATCH(M546,M$10:M545,0)),M546,"")</f>
        <v/>
      </c>
      <c r="M546" s="401" t="str">
        <f>IF(B546="","",IF(ISERROR(MATCH(F546&amp;"_"&amp;G546&amp;"_"&amp;H546&amp;"_"&amp;I546&amp;"_"&amp;J546&amp;IF(K546="","","_"&amp;K546),[1]CatGlob!$B:$B,0)),F546&amp;"_"&amp;G546&amp;"_"&amp;H546&amp;"_"&amp;I546&amp;"_"&amp;J546&amp;IF(K546="","","_"&amp;K546),INDEX([1]CatGlob!$C:$C,MATCH(F546&amp;"_"&amp;G546&amp;"_"&amp;H546&amp;"_"&amp;I546&amp;"_"&amp;J546&amp;IF(K546="","","_"&amp;K546),[1]CatGlob!$B:$B,0))))</f>
        <v>HCD_INT_EM_GOB_BRA</v>
      </c>
      <c r="N546" s="402" t="str">
        <f t="shared" si="19"/>
        <v/>
      </c>
      <c r="O546" s="402" t="str">
        <f t="shared" si="18"/>
        <v/>
      </c>
      <c r="P546" s="401" t="str">
        <f>IF(LEN(B546)&gt;8,INDEX([1]CatGlob!$X:$X,MATCH(M546,[1]CatGlob!$W:$W,0)),"")</f>
        <v>EMHC</v>
      </c>
      <c r="Q546" s="403" t="str">
        <f>INDEX([1]CatGlob!P:P,MATCH(M546,[1]CatGlob!O:O,0))</f>
        <v>RFIG</v>
      </c>
      <c r="R546" s="403" t="s">
        <v>601</v>
      </c>
      <c r="S546" s="403"/>
      <c r="T546" s="403" t="str">
        <f>INDEX([1]CatGlob!$D:$D,MATCH($M546,[1]CatGlob!$C:$C,0))</f>
        <v>RFI</v>
      </c>
      <c r="U546" s="403" t="s">
        <v>1293</v>
      </c>
      <c r="V546" s="404" t="str">
        <f>INDEX([1]CatGlob!$F:$F,MATCH($M546,[1]CatGlob!$C:$C,0))</f>
        <v>RFI</v>
      </c>
      <c r="W546" s="405"/>
      <c r="X546" s="406">
        <v>0</v>
      </c>
      <c r="Y546" s="407">
        <v>0</v>
      </c>
      <c r="Z546" s="408">
        <v>0</v>
      </c>
      <c r="AA546" s="407">
        <v>0</v>
      </c>
      <c r="AB546" s="408">
        <v>0</v>
      </c>
      <c r="AC546" s="407">
        <v>0</v>
      </c>
      <c r="AD546" s="408">
        <v>0</v>
      </c>
      <c r="AE546" s="407">
        <v>0</v>
      </c>
      <c r="AF546" s="408">
        <v>0</v>
      </c>
      <c r="AG546" s="407">
        <v>0</v>
      </c>
      <c r="AI546" s="406">
        <v>0</v>
      </c>
      <c r="AJ546" s="407">
        <v>0</v>
      </c>
      <c r="AK546" s="408">
        <v>0</v>
      </c>
      <c r="AL546" s="407">
        <v>0</v>
      </c>
      <c r="AM546" s="408">
        <v>0</v>
      </c>
      <c r="AN546" s="407">
        <v>0</v>
      </c>
      <c r="AO546" s="408">
        <v>0</v>
      </c>
      <c r="AP546" s="407">
        <v>0</v>
      </c>
      <c r="AQ546" s="408">
        <v>0</v>
      </c>
      <c r="AR546" s="407">
        <v>0</v>
      </c>
      <c r="AT546" s="406">
        <v>0</v>
      </c>
      <c r="AU546" s="407">
        <v>0</v>
      </c>
      <c r="AV546" s="408">
        <v>0</v>
      </c>
      <c r="AW546" s="407">
        <v>0</v>
      </c>
      <c r="AX546" s="408">
        <v>0</v>
      </c>
      <c r="AY546" s="407">
        <v>0</v>
      </c>
      <c r="AZ546" s="408">
        <v>0</v>
      </c>
      <c r="BA546" s="407">
        <v>0</v>
      </c>
      <c r="BB546" s="408">
        <v>0</v>
      </c>
      <c r="BC546" s="407">
        <v>0</v>
      </c>
    </row>
    <row r="547" spans="1:55" x14ac:dyDescent="0.35">
      <c r="A547" s="385" t="str" cm="1">
        <f t="array" ref="A547">IFERROR(_xlfn.IFS(AND(F547="Renta Variable",O547=1),IFERROR(MATCH(B547,[1]RV_Det!C:C,0),"Rev"),AND(J547="Corporativa",O547=1,I547="EM"),IFERROR(MATCH(B547,[1]RF_Corps!B:B,0),"Rev"),AND(F547="Alternativos",O547=1),IFERROR(MATCH(B547,[1]Rep4!C:C,0),"Rev")),"")</f>
        <v/>
      </c>
      <c r="B547" s="394" t="s">
        <v>1944</v>
      </c>
      <c r="C547" s="410" t="s">
        <v>1941</v>
      </c>
      <c r="D547" s="395" t="s">
        <v>1927</v>
      </c>
      <c r="E547" s="396" t="str">
        <f>IF(B547="","",INDEX([1]CatGlob!$S:$S,IFERROR(MATCH(MID(B547,7,1),[1]CatGlob!$R:$R,0),MATCH(MID(B547,1,2),[1]CatGlob!$R:$R,0))))</f>
        <v>DOL</v>
      </c>
      <c r="F547" s="397" t="s">
        <v>442</v>
      </c>
      <c r="G547" s="398" t="s">
        <v>610</v>
      </c>
      <c r="H547" s="399" t="s">
        <v>229</v>
      </c>
      <c r="I547" s="399" t="s">
        <v>358</v>
      </c>
      <c r="J547" s="418" t="s">
        <v>267</v>
      </c>
      <c r="K547" s="424" t="s">
        <v>97</v>
      </c>
      <c r="L547" s="400" t="str">
        <f>IF(ISERROR(MATCH(M547,M$10:M546,0)),M547,"")</f>
        <v/>
      </c>
      <c r="M547" s="401" t="str">
        <f>IF(B547="","",IF(ISERROR(MATCH(F547&amp;"_"&amp;G547&amp;"_"&amp;H547&amp;"_"&amp;I547&amp;"_"&amp;J547&amp;IF(K547="","","_"&amp;K547),[1]CatGlob!$B:$B,0)),F547&amp;"_"&amp;G547&amp;"_"&amp;H547&amp;"_"&amp;I547&amp;"_"&amp;J547&amp;IF(K547="","","_"&amp;K547),INDEX([1]CatGlob!$C:$C,MATCH(F547&amp;"_"&amp;G547&amp;"_"&amp;H547&amp;"_"&amp;I547&amp;"_"&amp;J547&amp;IF(K547="","","_"&amp;K547),[1]CatGlob!$B:$B,0))))</f>
        <v>HCD_INT_EM_GOB_BRA</v>
      </c>
      <c r="N547" s="402" t="str">
        <f t="shared" si="19"/>
        <v/>
      </c>
      <c r="O547" s="402" t="str">
        <f t="shared" si="18"/>
        <v/>
      </c>
      <c r="P547" s="401" t="str">
        <f>IF(LEN(B547)&gt;8,INDEX([1]CatGlob!$X:$X,MATCH(M547,[1]CatGlob!$W:$W,0)),"")</f>
        <v>EMHC</v>
      </c>
      <c r="Q547" s="403" t="str">
        <f>INDEX([1]CatGlob!P:P,MATCH(M547,[1]CatGlob!O:O,0))</f>
        <v>RFIG</v>
      </c>
      <c r="R547" s="403" t="s">
        <v>601</v>
      </c>
      <c r="S547" s="403"/>
      <c r="T547" s="403" t="str">
        <f>INDEX([1]CatGlob!$D:$D,MATCH($M547,[1]CatGlob!$C:$C,0))</f>
        <v>RFI</v>
      </c>
      <c r="U547" s="403" t="s">
        <v>1293</v>
      </c>
      <c r="V547" s="404" t="str">
        <f>INDEX([1]CatGlob!$F:$F,MATCH($M547,[1]CatGlob!$C:$C,0))</f>
        <v>RFI</v>
      </c>
      <c r="W547" s="405"/>
      <c r="X547" s="406">
        <v>0</v>
      </c>
      <c r="Y547" s="407">
        <v>0</v>
      </c>
      <c r="Z547" s="408">
        <v>0</v>
      </c>
      <c r="AA547" s="407">
        <v>0</v>
      </c>
      <c r="AB547" s="408">
        <v>0</v>
      </c>
      <c r="AC547" s="407">
        <v>0</v>
      </c>
      <c r="AD547" s="408">
        <v>0</v>
      </c>
      <c r="AE547" s="407">
        <v>0</v>
      </c>
      <c r="AF547" s="408">
        <v>0</v>
      </c>
      <c r="AG547" s="407">
        <v>0</v>
      </c>
      <c r="AI547" s="406">
        <v>0</v>
      </c>
      <c r="AJ547" s="407">
        <v>0</v>
      </c>
      <c r="AK547" s="408">
        <v>0</v>
      </c>
      <c r="AL547" s="407">
        <v>0</v>
      </c>
      <c r="AM547" s="408">
        <v>0</v>
      </c>
      <c r="AN547" s="407">
        <v>0</v>
      </c>
      <c r="AO547" s="408">
        <v>0</v>
      </c>
      <c r="AP547" s="407">
        <v>0</v>
      </c>
      <c r="AQ547" s="408">
        <v>0</v>
      </c>
      <c r="AR547" s="407">
        <v>0</v>
      </c>
      <c r="AT547" s="406">
        <v>0</v>
      </c>
      <c r="AU547" s="407">
        <v>0</v>
      </c>
      <c r="AV547" s="408">
        <v>0</v>
      </c>
      <c r="AW547" s="407">
        <v>0</v>
      </c>
      <c r="AX547" s="408">
        <v>0</v>
      </c>
      <c r="AY547" s="407">
        <v>0</v>
      </c>
      <c r="AZ547" s="408">
        <v>0</v>
      </c>
      <c r="BA547" s="407">
        <v>0</v>
      </c>
      <c r="BB547" s="408">
        <v>0</v>
      </c>
      <c r="BC547" s="407">
        <v>0</v>
      </c>
    </row>
    <row r="548" spans="1:55" x14ac:dyDescent="0.35">
      <c r="A548" s="385" t="str" cm="1">
        <f t="array" ref="A548">IFERROR(_xlfn.IFS(AND(F548="Renta Variable",O548=1),IFERROR(MATCH(B548,[1]RV_Det!C:C,0),"Rev"),AND(J548="Corporativa",O548=1,I548="EM"),IFERROR(MATCH(B548,[1]RF_Corps!B:B,0),"Rev"),AND(F548="Alternativos",O548=1),IFERROR(MATCH(B548,[1]Rep4!C:C,0),"Rev")),"")</f>
        <v/>
      </c>
      <c r="B548" s="394" t="s">
        <v>1945</v>
      </c>
      <c r="C548" s="409" t="s">
        <v>1946</v>
      </c>
      <c r="D548" s="395" t="s">
        <v>1927</v>
      </c>
      <c r="E548" s="396" t="str">
        <f>IF(B548="","",INDEX([1]CatGlob!$S:$S,IFERROR(MATCH(MID(B548,7,1),[1]CatGlob!$R:$R,0),MATCH(MID(B548,1,2),[1]CatGlob!$R:$R,0))))</f>
        <v>DOL</v>
      </c>
      <c r="F548" s="397" t="s">
        <v>442</v>
      </c>
      <c r="G548" s="398" t="s">
        <v>610</v>
      </c>
      <c r="H548" s="399" t="s">
        <v>229</v>
      </c>
      <c r="I548" s="399" t="s">
        <v>358</v>
      </c>
      <c r="J548" s="418" t="s">
        <v>267</v>
      </c>
      <c r="K548" s="424" t="s">
        <v>97</v>
      </c>
      <c r="L548" s="400" t="str">
        <f>IF(ISERROR(MATCH(M548,M$10:M547,0)),M548,"")</f>
        <v/>
      </c>
      <c r="M548" s="401" t="str">
        <f>IF(B548="","",IF(ISERROR(MATCH(F548&amp;"_"&amp;G548&amp;"_"&amp;H548&amp;"_"&amp;I548&amp;"_"&amp;J548&amp;IF(K548="","","_"&amp;K548),[1]CatGlob!$B:$B,0)),F548&amp;"_"&amp;G548&amp;"_"&amp;H548&amp;"_"&amp;I548&amp;"_"&amp;J548&amp;IF(K548="","","_"&amp;K548),INDEX([1]CatGlob!$C:$C,MATCH(F548&amp;"_"&amp;G548&amp;"_"&amp;H548&amp;"_"&amp;I548&amp;"_"&amp;J548&amp;IF(K548="","","_"&amp;K548),[1]CatGlob!$B:$B,0))))</f>
        <v>HCD_INT_EM_GOB_BRA</v>
      </c>
      <c r="N548" s="402" t="str">
        <f t="shared" si="19"/>
        <v/>
      </c>
      <c r="O548" s="402" t="str">
        <f t="shared" si="18"/>
        <v/>
      </c>
      <c r="P548" s="401" t="str">
        <f>IF(LEN(B548)&gt;8,INDEX([1]CatGlob!$X:$X,MATCH(M548,[1]CatGlob!$W:$W,0)),"")</f>
        <v>EMHC</v>
      </c>
      <c r="Q548" s="403" t="str">
        <f>INDEX([1]CatGlob!P:P,MATCH(M548,[1]CatGlob!O:O,0))</f>
        <v>RFIG</v>
      </c>
      <c r="R548" s="403" t="s">
        <v>601</v>
      </c>
      <c r="S548" s="403"/>
      <c r="T548" s="403" t="str">
        <f>INDEX([1]CatGlob!$D:$D,MATCH($M548,[1]CatGlob!$C:$C,0))</f>
        <v>RFI</v>
      </c>
      <c r="U548" s="403" t="s">
        <v>1293</v>
      </c>
      <c r="V548" s="404" t="str">
        <f>INDEX([1]CatGlob!$F:$F,MATCH($M548,[1]CatGlob!$C:$C,0))</f>
        <v>RFI</v>
      </c>
      <c r="W548" s="405"/>
      <c r="X548" s="406">
        <v>0</v>
      </c>
      <c r="Y548" s="407">
        <v>0</v>
      </c>
      <c r="Z548" s="408">
        <v>0</v>
      </c>
      <c r="AA548" s="407">
        <v>0</v>
      </c>
      <c r="AB548" s="408">
        <v>0</v>
      </c>
      <c r="AC548" s="407">
        <v>0</v>
      </c>
      <c r="AD548" s="408">
        <v>0</v>
      </c>
      <c r="AE548" s="407">
        <v>0</v>
      </c>
      <c r="AF548" s="408">
        <v>0</v>
      </c>
      <c r="AG548" s="407">
        <v>0</v>
      </c>
      <c r="AI548" s="406">
        <v>0</v>
      </c>
      <c r="AJ548" s="407">
        <v>0</v>
      </c>
      <c r="AK548" s="408">
        <v>0</v>
      </c>
      <c r="AL548" s="407">
        <v>0</v>
      </c>
      <c r="AM548" s="408">
        <v>0</v>
      </c>
      <c r="AN548" s="407">
        <v>0</v>
      </c>
      <c r="AO548" s="408">
        <v>0</v>
      </c>
      <c r="AP548" s="407">
        <v>0</v>
      </c>
      <c r="AQ548" s="408">
        <v>0</v>
      </c>
      <c r="AR548" s="407">
        <v>0</v>
      </c>
      <c r="AT548" s="406">
        <v>0</v>
      </c>
      <c r="AU548" s="407">
        <v>0</v>
      </c>
      <c r="AV548" s="408">
        <v>0</v>
      </c>
      <c r="AW548" s="407">
        <v>0</v>
      </c>
      <c r="AX548" s="408">
        <v>0</v>
      </c>
      <c r="AY548" s="407">
        <v>0</v>
      </c>
      <c r="AZ548" s="408">
        <v>0</v>
      </c>
      <c r="BA548" s="407">
        <v>0</v>
      </c>
      <c r="BB548" s="408">
        <v>0</v>
      </c>
      <c r="BC548" s="407">
        <v>0</v>
      </c>
    </row>
    <row r="549" spans="1:55" x14ac:dyDescent="0.35">
      <c r="A549" s="385" t="str" cm="1">
        <f t="array" ref="A549">IFERROR(_xlfn.IFS(AND(F549="Renta Variable",O549=1),IFERROR(MATCH(B549,[1]RV_Det!C:C,0),"Rev"),AND(J549="Corporativa",O549=1,I549="EM"),IFERROR(MATCH(B549,[1]RF_Corps!B:B,0),"Rev"),AND(F549="Alternativos",O549=1),IFERROR(MATCH(B549,[1]Rep4!C:C,0),"Rev")),"")</f>
        <v/>
      </c>
      <c r="B549" s="394" t="s">
        <v>1947</v>
      </c>
      <c r="C549" s="409" t="s">
        <v>1948</v>
      </c>
      <c r="D549" s="395" t="s">
        <v>1927</v>
      </c>
      <c r="E549" s="396" t="str">
        <f>IF(B549="","",INDEX([1]CatGlob!$S:$S,IFERROR(MATCH(MID(B549,7,1),[1]CatGlob!$R:$R,0),MATCH(MID(B549,1,2),[1]CatGlob!$R:$R,0))))</f>
        <v>DOL</v>
      </c>
      <c r="F549" s="397" t="s">
        <v>442</v>
      </c>
      <c r="G549" s="398" t="s">
        <v>610</v>
      </c>
      <c r="H549" s="399" t="s">
        <v>229</v>
      </c>
      <c r="I549" s="399" t="s">
        <v>358</v>
      </c>
      <c r="J549" s="418" t="s">
        <v>267</v>
      </c>
      <c r="K549" s="424" t="s">
        <v>97</v>
      </c>
      <c r="L549" s="400" t="str">
        <f>IF(ISERROR(MATCH(M549,M$10:M548,0)),M549,"")</f>
        <v/>
      </c>
      <c r="M549" s="401" t="str">
        <f>IF(B549="","",IF(ISERROR(MATCH(F549&amp;"_"&amp;G549&amp;"_"&amp;H549&amp;"_"&amp;I549&amp;"_"&amp;J549&amp;IF(K549="","","_"&amp;K549),[1]CatGlob!$B:$B,0)),F549&amp;"_"&amp;G549&amp;"_"&amp;H549&amp;"_"&amp;I549&amp;"_"&amp;J549&amp;IF(K549="","","_"&amp;K549),INDEX([1]CatGlob!$C:$C,MATCH(F549&amp;"_"&amp;G549&amp;"_"&amp;H549&amp;"_"&amp;I549&amp;"_"&amp;J549&amp;IF(K549="","","_"&amp;K549),[1]CatGlob!$B:$B,0))))</f>
        <v>HCD_INT_EM_GOB_BRA</v>
      </c>
      <c r="N549" s="402" t="str">
        <f t="shared" si="19"/>
        <v/>
      </c>
      <c r="O549" s="402" t="str">
        <f t="shared" si="18"/>
        <v/>
      </c>
      <c r="P549" s="401" t="str">
        <f>IF(LEN(B549)&gt;8,INDEX([1]CatGlob!$X:$X,MATCH(M549,[1]CatGlob!$W:$W,0)),"")</f>
        <v>EMHC</v>
      </c>
      <c r="Q549" s="403" t="str">
        <f>INDEX([1]CatGlob!P:P,MATCH(M549,[1]CatGlob!O:O,0))</f>
        <v>RFIG</v>
      </c>
      <c r="R549" s="403" t="s">
        <v>601</v>
      </c>
      <c r="S549" s="403"/>
      <c r="T549" s="403" t="str">
        <f>INDEX([1]CatGlob!$D:$D,MATCH($M549,[1]CatGlob!$C:$C,0))</f>
        <v>RFI</v>
      </c>
      <c r="U549" s="403" t="s">
        <v>1293</v>
      </c>
      <c r="V549" s="404" t="str">
        <f>INDEX([1]CatGlob!$F:$F,MATCH($M549,[1]CatGlob!$C:$C,0))</f>
        <v>RFI</v>
      </c>
      <c r="W549" s="405"/>
      <c r="X549" s="406">
        <v>0</v>
      </c>
      <c r="Y549" s="407">
        <v>0</v>
      </c>
      <c r="Z549" s="408">
        <v>0</v>
      </c>
      <c r="AA549" s="407">
        <v>0</v>
      </c>
      <c r="AB549" s="408">
        <v>0</v>
      </c>
      <c r="AC549" s="407">
        <v>0</v>
      </c>
      <c r="AD549" s="408">
        <v>0</v>
      </c>
      <c r="AE549" s="407">
        <v>0</v>
      </c>
      <c r="AF549" s="408">
        <v>0</v>
      </c>
      <c r="AG549" s="407">
        <v>0</v>
      </c>
      <c r="AI549" s="406">
        <v>0</v>
      </c>
      <c r="AJ549" s="407">
        <v>0</v>
      </c>
      <c r="AK549" s="408">
        <v>0</v>
      </c>
      <c r="AL549" s="407">
        <v>0</v>
      </c>
      <c r="AM549" s="408">
        <v>0</v>
      </c>
      <c r="AN549" s="407">
        <v>0</v>
      </c>
      <c r="AO549" s="408">
        <v>0</v>
      </c>
      <c r="AP549" s="407">
        <v>0</v>
      </c>
      <c r="AQ549" s="408">
        <v>0</v>
      </c>
      <c r="AR549" s="407">
        <v>0</v>
      </c>
      <c r="AT549" s="406">
        <v>0</v>
      </c>
      <c r="AU549" s="407">
        <v>0</v>
      </c>
      <c r="AV549" s="408">
        <v>0</v>
      </c>
      <c r="AW549" s="407">
        <v>0</v>
      </c>
      <c r="AX549" s="408">
        <v>0</v>
      </c>
      <c r="AY549" s="407">
        <v>0</v>
      </c>
      <c r="AZ549" s="408">
        <v>0</v>
      </c>
      <c r="BA549" s="407">
        <v>0</v>
      </c>
      <c r="BB549" s="408">
        <v>0</v>
      </c>
      <c r="BC549" s="407">
        <v>0</v>
      </c>
    </row>
    <row r="550" spans="1:55" x14ac:dyDescent="0.35">
      <c r="A550" s="385" t="str" cm="1">
        <f t="array" ref="A550">IFERROR(_xlfn.IFS(AND(F550="Renta Variable",O550=1),IFERROR(MATCH(B550,[1]RV_Det!C:C,0),"Rev"),AND(J550="Corporativa",O550=1,I550="EM"),IFERROR(MATCH(B550,[1]RF_Corps!B:B,0),"Rev"),AND(F550="Alternativos",O550=1),IFERROR(MATCH(B550,[1]Rep4!C:C,0),"Rev")),"")</f>
        <v/>
      </c>
      <c r="B550" s="394" t="s">
        <v>1949</v>
      </c>
      <c r="C550" s="409" t="s">
        <v>1950</v>
      </c>
      <c r="D550" s="395" t="s">
        <v>1927</v>
      </c>
      <c r="E550" s="396" t="str">
        <f>IF(B550="","",INDEX([1]CatGlob!$S:$S,IFERROR(MATCH(MID(B550,7,1),[1]CatGlob!$R:$R,0),MATCH(MID(B550,1,2),[1]CatGlob!$R:$R,0))))</f>
        <v>DOL</v>
      </c>
      <c r="F550" s="397" t="s">
        <v>442</v>
      </c>
      <c r="G550" s="398" t="s">
        <v>610</v>
      </c>
      <c r="H550" s="399" t="s">
        <v>229</v>
      </c>
      <c r="I550" s="399" t="s">
        <v>358</v>
      </c>
      <c r="J550" s="418" t="s">
        <v>267</v>
      </c>
      <c r="K550" s="424" t="s">
        <v>97</v>
      </c>
      <c r="L550" s="400" t="str">
        <f>IF(ISERROR(MATCH(M550,M$10:M549,0)),M550,"")</f>
        <v/>
      </c>
      <c r="M550" s="401" t="str">
        <f>IF(B550="","",IF(ISERROR(MATCH(F550&amp;"_"&amp;G550&amp;"_"&amp;H550&amp;"_"&amp;I550&amp;"_"&amp;J550&amp;IF(K550="","","_"&amp;K550),[1]CatGlob!$B:$B,0)),F550&amp;"_"&amp;G550&amp;"_"&amp;H550&amp;"_"&amp;I550&amp;"_"&amp;J550&amp;IF(K550="","","_"&amp;K550),INDEX([1]CatGlob!$C:$C,MATCH(F550&amp;"_"&amp;G550&amp;"_"&amp;H550&amp;"_"&amp;I550&amp;"_"&amp;J550&amp;IF(K550="","","_"&amp;K550),[1]CatGlob!$B:$B,0))))</f>
        <v>HCD_INT_EM_GOB_BRA</v>
      </c>
      <c r="N550" s="402" t="str">
        <f t="shared" si="19"/>
        <v/>
      </c>
      <c r="O550" s="402" t="str">
        <f t="shared" si="18"/>
        <v/>
      </c>
      <c r="P550" s="401" t="str">
        <f>IF(LEN(B550)&gt;8,INDEX([1]CatGlob!$X:$X,MATCH(M550,[1]CatGlob!$W:$W,0)),"")</f>
        <v>EMHC</v>
      </c>
      <c r="Q550" s="403" t="str">
        <f>INDEX([1]CatGlob!P:P,MATCH(M550,[1]CatGlob!O:O,0))</f>
        <v>RFIG</v>
      </c>
      <c r="R550" s="403" t="s">
        <v>601</v>
      </c>
      <c r="S550" s="403"/>
      <c r="T550" s="403" t="str">
        <f>INDEX([1]CatGlob!$D:$D,MATCH($M550,[1]CatGlob!$C:$C,0))</f>
        <v>RFI</v>
      </c>
      <c r="U550" s="403" t="s">
        <v>1293</v>
      </c>
      <c r="V550" s="404" t="str">
        <f>INDEX([1]CatGlob!$F:$F,MATCH($M550,[1]CatGlob!$C:$C,0))</f>
        <v>RFI</v>
      </c>
      <c r="W550" s="405"/>
      <c r="X550" s="406">
        <v>0</v>
      </c>
      <c r="Y550" s="407">
        <v>0</v>
      </c>
      <c r="Z550" s="408">
        <v>0</v>
      </c>
      <c r="AA550" s="407">
        <v>0</v>
      </c>
      <c r="AB550" s="408">
        <v>0</v>
      </c>
      <c r="AC550" s="407">
        <v>0</v>
      </c>
      <c r="AD550" s="408">
        <v>0</v>
      </c>
      <c r="AE550" s="407">
        <v>0</v>
      </c>
      <c r="AF550" s="408">
        <v>0</v>
      </c>
      <c r="AG550" s="407">
        <v>0</v>
      </c>
      <c r="AI550" s="406">
        <v>0</v>
      </c>
      <c r="AJ550" s="407">
        <v>0</v>
      </c>
      <c r="AK550" s="408">
        <v>0</v>
      </c>
      <c r="AL550" s="407">
        <v>0</v>
      </c>
      <c r="AM550" s="408">
        <v>0</v>
      </c>
      <c r="AN550" s="407">
        <v>0</v>
      </c>
      <c r="AO550" s="408">
        <v>0</v>
      </c>
      <c r="AP550" s="407">
        <v>0</v>
      </c>
      <c r="AQ550" s="408">
        <v>0</v>
      </c>
      <c r="AR550" s="407">
        <v>0</v>
      </c>
      <c r="AT550" s="406">
        <v>0</v>
      </c>
      <c r="AU550" s="407">
        <v>0</v>
      </c>
      <c r="AV550" s="408">
        <v>0</v>
      </c>
      <c r="AW550" s="407">
        <v>0</v>
      </c>
      <c r="AX550" s="408">
        <v>0</v>
      </c>
      <c r="AY550" s="407">
        <v>0</v>
      </c>
      <c r="AZ550" s="408">
        <v>0</v>
      </c>
      <c r="BA550" s="407">
        <v>0</v>
      </c>
      <c r="BB550" s="408">
        <v>0</v>
      </c>
      <c r="BC550" s="407">
        <v>0</v>
      </c>
    </row>
    <row r="551" spans="1:55" x14ac:dyDescent="0.35">
      <c r="A551" s="385" t="str" cm="1">
        <f t="array" ref="A551">IFERROR(_xlfn.IFS(AND(F551="Renta Variable",O551=1),IFERROR(MATCH(B551,[1]RV_Det!C:C,0),"Rev"),AND(J551="Corporativa",O551=1,I551="EM"),IFERROR(MATCH(B551,[1]RF_Corps!B:B,0),"Rev"),AND(F551="Alternativos",O551=1),IFERROR(MATCH(B551,[1]Rep4!C:C,0),"Rev")),"")</f>
        <v/>
      </c>
      <c r="B551" s="394" t="s">
        <v>1951</v>
      </c>
      <c r="C551" s="409" t="s">
        <v>1952</v>
      </c>
      <c r="D551" s="395" t="s">
        <v>1927</v>
      </c>
      <c r="E551" s="396" t="str">
        <f>IF(B551="","",INDEX([1]CatGlob!$S:$S,IFERROR(MATCH(MID(B551,7,1),[1]CatGlob!$R:$R,0),MATCH(MID(B551,1,2),[1]CatGlob!$R:$R,0))))</f>
        <v>DOL</v>
      </c>
      <c r="F551" s="397" t="s">
        <v>442</v>
      </c>
      <c r="G551" s="398" t="s">
        <v>610</v>
      </c>
      <c r="H551" s="399" t="s">
        <v>229</v>
      </c>
      <c r="I551" s="399" t="s">
        <v>358</v>
      </c>
      <c r="J551" s="418" t="s">
        <v>267</v>
      </c>
      <c r="K551" s="424" t="s">
        <v>97</v>
      </c>
      <c r="L551" s="400" t="str">
        <f>IF(ISERROR(MATCH(M551,M$10:M550,0)),M551,"")</f>
        <v/>
      </c>
      <c r="M551" s="401" t="str">
        <f>IF(B551="","",IF(ISERROR(MATCH(F551&amp;"_"&amp;G551&amp;"_"&amp;H551&amp;"_"&amp;I551&amp;"_"&amp;J551&amp;IF(K551="","","_"&amp;K551),[1]CatGlob!$B:$B,0)),F551&amp;"_"&amp;G551&amp;"_"&amp;H551&amp;"_"&amp;I551&amp;"_"&amp;J551&amp;IF(K551="","","_"&amp;K551),INDEX([1]CatGlob!$C:$C,MATCH(F551&amp;"_"&amp;G551&amp;"_"&amp;H551&amp;"_"&amp;I551&amp;"_"&amp;J551&amp;IF(K551="","","_"&amp;K551),[1]CatGlob!$B:$B,0))))</f>
        <v>HCD_INT_EM_GOB_BRA</v>
      </c>
      <c r="N551" s="402" t="str">
        <f t="shared" si="19"/>
        <v/>
      </c>
      <c r="O551" s="402" t="str">
        <f t="shared" si="18"/>
        <v/>
      </c>
      <c r="P551" s="401" t="str">
        <f>IF(LEN(B551)&gt;8,INDEX([1]CatGlob!$X:$X,MATCH(M551,[1]CatGlob!$W:$W,0)),"")</f>
        <v>EMHC</v>
      </c>
      <c r="Q551" s="403" t="str">
        <f>INDEX([1]CatGlob!P:P,MATCH(M551,[1]CatGlob!O:O,0))</f>
        <v>RFIG</v>
      </c>
      <c r="R551" s="403" t="s">
        <v>601</v>
      </c>
      <c r="S551" s="403"/>
      <c r="T551" s="403" t="str">
        <f>INDEX([1]CatGlob!$D:$D,MATCH($M551,[1]CatGlob!$C:$C,0))</f>
        <v>RFI</v>
      </c>
      <c r="U551" s="403" t="s">
        <v>1293</v>
      </c>
      <c r="V551" s="404" t="str">
        <f>INDEX([1]CatGlob!$F:$F,MATCH($M551,[1]CatGlob!$C:$C,0))</f>
        <v>RFI</v>
      </c>
      <c r="W551" s="405"/>
      <c r="X551" s="406">
        <v>0</v>
      </c>
      <c r="Y551" s="407">
        <v>0</v>
      </c>
      <c r="Z551" s="408">
        <v>0</v>
      </c>
      <c r="AA551" s="407">
        <v>0</v>
      </c>
      <c r="AB551" s="408">
        <v>0</v>
      </c>
      <c r="AC551" s="407">
        <v>0</v>
      </c>
      <c r="AD551" s="408">
        <v>0</v>
      </c>
      <c r="AE551" s="407">
        <v>0</v>
      </c>
      <c r="AF551" s="408">
        <v>0</v>
      </c>
      <c r="AG551" s="407">
        <v>0</v>
      </c>
      <c r="AI551" s="406">
        <v>0</v>
      </c>
      <c r="AJ551" s="407">
        <v>0</v>
      </c>
      <c r="AK551" s="408">
        <v>0</v>
      </c>
      <c r="AL551" s="407">
        <v>0</v>
      </c>
      <c r="AM551" s="408">
        <v>0</v>
      </c>
      <c r="AN551" s="407">
        <v>0</v>
      </c>
      <c r="AO551" s="408">
        <v>0</v>
      </c>
      <c r="AP551" s="407">
        <v>0</v>
      </c>
      <c r="AQ551" s="408">
        <v>0</v>
      </c>
      <c r="AR551" s="407">
        <v>0</v>
      </c>
      <c r="AT551" s="406">
        <v>0</v>
      </c>
      <c r="AU551" s="407">
        <v>0</v>
      </c>
      <c r="AV551" s="408">
        <v>0</v>
      </c>
      <c r="AW551" s="407">
        <v>0</v>
      </c>
      <c r="AX551" s="408">
        <v>0</v>
      </c>
      <c r="AY551" s="407">
        <v>0</v>
      </c>
      <c r="AZ551" s="408">
        <v>0</v>
      </c>
      <c r="BA551" s="407">
        <v>0</v>
      </c>
      <c r="BB551" s="408">
        <v>0</v>
      </c>
      <c r="BC551" s="407">
        <v>0</v>
      </c>
    </row>
    <row r="552" spans="1:55" x14ac:dyDescent="0.35">
      <c r="A552" s="385" t="str" cm="1">
        <f t="array" ref="A552">IFERROR(_xlfn.IFS(AND(F552="Renta Variable",O552=1),IFERROR(MATCH(B552,[1]RV_Det!C:C,0),"Rev"),AND(J552="Corporativa",O552=1,I552="EM"),IFERROR(MATCH(B552,[1]RF_Corps!B:B,0),"Rev"),AND(F552="Alternativos",O552=1),IFERROR(MATCH(B552,[1]Rep4!C:C,0),"Rev")),"")</f>
        <v/>
      </c>
      <c r="B552" s="394" t="s">
        <v>1953</v>
      </c>
      <c r="C552" s="409" t="s">
        <v>1954</v>
      </c>
      <c r="D552" s="395" t="s">
        <v>1955</v>
      </c>
      <c r="E552" s="396" t="str">
        <f>IF(B552="","",INDEX([1]CatGlob!$S:$S,IFERROR(MATCH(MID(B552,7,1),[1]CatGlob!$R:$R,0),MATCH(MID(B552,1,2),[1]CatGlob!$R:$R,0))))</f>
        <v>DOL</v>
      </c>
      <c r="F552" s="397" t="s">
        <v>442</v>
      </c>
      <c r="G552" s="398" t="s">
        <v>610</v>
      </c>
      <c r="H552" s="399" t="s">
        <v>229</v>
      </c>
      <c r="I552" s="399" t="s">
        <v>358</v>
      </c>
      <c r="J552" s="399" t="s">
        <v>267</v>
      </c>
      <c r="K552" s="396" t="s">
        <v>110</v>
      </c>
      <c r="L552" s="400" t="str">
        <f>IF(ISERROR(MATCH(M552,M$10:M551,0)),M552,"")</f>
        <v>HCD_INT_EM_GOB_CHI</v>
      </c>
      <c r="M552" s="401" t="str">
        <f>IF(B552="","",IF(ISERROR(MATCH(F552&amp;"_"&amp;G552&amp;"_"&amp;H552&amp;"_"&amp;I552&amp;"_"&amp;J552&amp;IF(K552="","","_"&amp;K552),[1]CatGlob!$B:$B,0)),F552&amp;"_"&amp;G552&amp;"_"&amp;H552&amp;"_"&amp;I552&amp;"_"&amp;J552&amp;IF(K552="","","_"&amp;K552),INDEX([1]CatGlob!$C:$C,MATCH(F552&amp;"_"&amp;G552&amp;"_"&amp;H552&amp;"_"&amp;I552&amp;"_"&amp;J552&amp;IF(K552="","","_"&amp;K552),[1]CatGlob!$B:$B,0))))</f>
        <v>HCD_INT_EM_GOB_CHI</v>
      </c>
      <c r="N552" s="402" t="str">
        <f t="shared" si="19"/>
        <v/>
      </c>
      <c r="O552" s="402" t="str">
        <f t="shared" si="18"/>
        <v/>
      </c>
      <c r="P552" s="401" t="str">
        <f>IF(LEN(B552)&gt;8,INDEX([1]CatGlob!$X:$X,MATCH(M552,[1]CatGlob!$W:$W,0)),"")</f>
        <v>EMHC</v>
      </c>
      <c r="Q552" s="403" t="str">
        <f>INDEX([1]CatGlob!P:P,MATCH(M552,[1]CatGlob!O:O,0))</f>
        <v>RFIG</v>
      </c>
      <c r="R552" s="403" t="s">
        <v>601</v>
      </c>
      <c r="S552" s="403" t="s">
        <v>601</v>
      </c>
      <c r="T552" s="403" t="str">
        <f>INDEX([1]CatGlob!$D:$D,MATCH($M552,[1]CatGlob!$C:$C,0))</f>
        <v>RFI</v>
      </c>
      <c r="U552" s="403" t="s">
        <v>1293</v>
      </c>
      <c r="V552" s="404" t="str">
        <f>INDEX([1]CatGlob!$F:$F,MATCH($M552,[1]CatGlob!$C:$C,0))</f>
        <v>RFI</v>
      </c>
      <c r="W552" s="405"/>
      <c r="X552" s="406">
        <v>0</v>
      </c>
      <c r="Y552" s="407">
        <v>0</v>
      </c>
      <c r="Z552" s="408">
        <v>0</v>
      </c>
      <c r="AA552" s="407">
        <v>0</v>
      </c>
      <c r="AB552" s="408">
        <v>0</v>
      </c>
      <c r="AC552" s="407">
        <v>0</v>
      </c>
      <c r="AD552" s="408">
        <v>0</v>
      </c>
      <c r="AE552" s="407">
        <v>0</v>
      </c>
      <c r="AF552" s="408">
        <v>0</v>
      </c>
      <c r="AG552" s="407">
        <v>0</v>
      </c>
      <c r="AI552" s="406">
        <v>0</v>
      </c>
      <c r="AJ552" s="407">
        <v>0</v>
      </c>
      <c r="AK552" s="408">
        <v>0</v>
      </c>
      <c r="AL552" s="407">
        <v>0</v>
      </c>
      <c r="AM552" s="408">
        <v>0</v>
      </c>
      <c r="AN552" s="407">
        <v>0</v>
      </c>
      <c r="AO552" s="408">
        <v>0</v>
      </c>
      <c r="AP552" s="407">
        <v>0</v>
      </c>
      <c r="AQ552" s="408">
        <v>0</v>
      </c>
      <c r="AR552" s="407">
        <v>0</v>
      </c>
      <c r="AT552" s="406">
        <v>0</v>
      </c>
      <c r="AU552" s="407">
        <v>0</v>
      </c>
      <c r="AV552" s="408">
        <v>0</v>
      </c>
      <c r="AW552" s="407">
        <v>0</v>
      </c>
      <c r="AX552" s="408">
        <v>0</v>
      </c>
      <c r="AY552" s="407">
        <v>0</v>
      </c>
      <c r="AZ552" s="408">
        <v>0</v>
      </c>
      <c r="BA552" s="407">
        <v>0</v>
      </c>
      <c r="BB552" s="408">
        <v>0</v>
      </c>
      <c r="BC552" s="407">
        <v>0</v>
      </c>
    </row>
    <row r="553" spans="1:55" x14ac:dyDescent="0.35">
      <c r="A553" s="385" t="str" cm="1">
        <f t="array" ref="A553">IFERROR(_xlfn.IFS(AND(F553="Renta Variable",O553=1),IFERROR(MATCH(B553,[1]RV_Det!C:C,0),"Rev"),AND(J553="Corporativa",O553=1,I553="EM"),IFERROR(MATCH(B553,[1]RF_Corps!B:B,0),"Rev"),AND(F553="Alternativos",O553=1),IFERROR(MATCH(B553,[1]Rep4!C:C,0),"Rev")),"")</f>
        <v/>
      </c>
      <c r="B553" s="394" t="s">
        <v>1956</v>
      </c>
      <c r="C553" s="409" t="s">
        <v>1957</v>
      </c>
      <c r="D553" s="395" t="s">
        <v>1955</v>
      </c>
      <c r="E553" s="396" t="str">
        <f>IF(B553="","",INDEX([1]CatGlob!$S:$S,IFERROR(MATCH(MID(B553,7,1),[1]CatGlob!$R:$R,0),MATCH(MID(B553,1,2),[1]CatGlob!$R:$R,0))))</f>
        <v>DOL</v>
      </c>
      <c r="F553" s="397" t="s">
        <v>442</v>
      </c>
      <c r="G553" s="398" t="s">
        <v>610</v>
      </c>
      <c r="H553" s="399" t="s">
        <v>229</v>
      </c>
      <c r="I553" s="399" t="s">
        <v>358</v>
      </c>
      <c r="J553" s="399" t="s">
        <v>267</v>
      </c>
      <c r="K553" s="396" t="s">
        <v>110</v>
      </c>
      <c r="L553" s="400" t="str">
        <f>IF(ISERROR(MATCH(M553,M$10:M552,0)),M553,"")</f>
        <v/>
      </c>
      <c r="M553" s="401" t="str">
        <f>IF(B553="","",IF(ISERROR(MATCH(F553&amp;"_"&amp;G553&amp;"_"&amp;H553&amp;"_"&amp;I553&amp;"_"&amp;J553&amp;IF(K553="","","_"&amp;K553),[1]CatGlob!$B:$B,0)),F553&amp;"_"&amp;G553&amp;"_"&amp;H553&amp;"_"&amp;I553&amp;"_"&amp;J553&amp;IF(K553="","","_"&amp;K553),INDEX([1]CatGlob!$C:$C,MATCH(F553&amp;"_"&amp;G553&amp;"_"&amp;H553&amp;"_"&amp;I553&amp;"_"&amp;J553&amp;IF(K553="","","_"&amp;K553),[1]CatGlob!$B:$B,0))))</f>
        <v>HCD_INT_EM_GOB_CHI</v>
      </c>
      <c r="N553" s="402" t="str">
        <f t="shared" si="19"/>
        <v/>
      </c>
      <c r="O553" s="402" t="str">
        <f t="shared" si="18"/>
        <v/>
      </c>
      <c r="P553" s="401" t="str">
        <f>IF(LEN(B553)&gt;8,INDEX([1]CatGlob!$X:$X,MATCH(M553,[1]CatGlob!$W:$W,0)),"")</f>
        <v>EMHC</v>
      </c>
      <c r="Q553" s="403" t="str">
        <f>INDEX([1]CatGlob!P:P,MATCH(M553,[1]CatGlob!O:O,0))</f>
        <v>RFIG</v>
      </c>
      <c r="R553" s="403" t="s">
        <v>601</v>
      </c>
      <c r="S553" s="403" t="s">
        <v>601</v>
      </c>
      <c r="T553" s="403" t="str">
        <f>INDEX([1]CatGlob!$D:$D,MATCH($M553,[1]CatGlob!$C:$C,0))</f>
        <v>RFI</v>
      </c>
      <c r="U553" s="403" t="s">
        <v>1293</v>
      </c>
      <c r="V553" s="404" t="str">
        <f>INDEX([1]CatGlob!$F:$F,MATCH($M553,[1]CatGlob!$C:$C,0))</f>
        <v>RFI</v>
      </c>
      <c r="W553" s="405"/>
      <c r="X553" s="406">
        <v>0</v>
      </c>
      <c r="Y553" s="407">
        <v>0</v>
      </c>
      <c r="Z553" s="408">
        <v>0</v>
      </c>
      <c r="AA553" s="407">
        <v>0</v>
      </c>
      <c r="AB553" s="408">
        <v>0</v>
      </c>
      <c r="AC553" s="407">
        <v>0</v>
      </c>
      <c r="AD553" s="408">
        <v>0</v>
      </c>
      <c r="AE553" s="407">
        <v>0</v>
      </c>
      <c r="AF553" s="408">
        <v>0</v>
      </c>
      <c r="AG553" s="407">
        <v>0</v>
      </c>
      <c r="AI553" s="406">
        <v>0</v>
      </c>
      <c r="AJ553" s="407">
        <v>0</v>
      </c>
      <c r="AK553" s="408">
        <v>0</v>
      </c>
      <c r="AL553" s="407">
        <v>0</v>
      </c>
      <c r="AM553" s="408">
        <v>0</v>
      </c>
      <c r="AN553" s="407">
        <v>0</v>
      </c>
      <c r="AO553" s="408">
        <v>0</v>
      </c>
      <c r="AP553" s="407">
        <v>0</v>
      </c>
      <c r="AQ553" s="408">
        <v>0</v>
      </c>
      <c r="AR553" s="407">
        <v>0</v>
      </c>
      <c r="AT553" s="406">
        <v>0</v>
      </c>
      <c r="AU553" s="407">
        <v>0</v>
      </c>
      <c r="AV553" s="408">
        <v>0</v>
      </c>
      <c r="AW553" s="407">
        <v>0</v>
      </c>
      <c r="AX553" s="408">
        <v>0</v>
      </c>
      <c r="AY553" s="407">
        <v>0</v>
      </c>
      <c r="AZ553" s="408">
        <v>0</v>
      </c>
      <c r="BA553" s="407">
        <v>0</v>
      </c>
      <c r="BB553" s="408">
        <v>0</v>
      </c>
      <c r="BC553" s="407">
        <v>0</v>
      </c>
    </row>
    <row r="554" spans="1:55" x14ac:dyDescent="0.35">
      <c r="A554" s="385" t="str" cm="1">
        <f t="array" ref="A554">IFERROR(_xlfn.IFS(AND(F554="Renta Variable",O554=1),IFERROR(MATCH(B554,[1]RV_Det!C:C,0),"Rev"),AND(J554="Corporativa",O554=1,I554="EM"),IFERROR(MATCH(B554,[1]RF_Corps!B:B,0),"Rev"),AND(F554="Alternativos",O554=1),IFERROR(MATCH(B554,[1]Rep4!C:C,0),"Rev")),"")</f>
        <v/>
      </c>
      <c r="B554" s="394" t="s">
        <v>1958</v>
      </c>
      <c r="C554" s="409" t="s">
        <v>1959</v>
      </c>
      <c r="D554" s="395" t="s">
        <v>1955</v>
      </c>
      <c r="E554" s="396" t="str">
        <f>IF(B554="","",INDEX([1]CatGlob!$S:$S,IFERROR(MATCH(MID(B554,7,1),[1]CatGlob!$R:$R,0),MATCH(MID(B554,1,2),[1]CatGlob!$R:$R,0))))</f>
        <v>DOL</v>
      </c>
      <c r="F554" s="397" t="s">
        <v>442</v>
      </c>
      <c r="G554" s="398" t="s">
        <v>610</v>
      </c>
      <c r="H554" s="399" t="s">
        <v>229</v>
      </c>
      <c r="I554" s="399" t="s">
        <v>358</v>
      </c>
      <c r="J554" s="399" t="s">
        <v>267</v>
      </c>
      <c r="K554" s="396" t="s">
        <v>110</v>
      </c>
      <c r="L554" s="400" t="str">
        <f>IF(ISERROR(MATCH(M554,M$10:M553,0)),M554,"")</f>
        <v/>
      </c>
      <c r="M554" s="401" t="str">
        <f>IF(B554="","",IF(ISERROR(MATCH(F554&amp;"_"&amp;G554&amp;"_"&amp;H554&amp;"_"&amp;I554&amp;"_"&amp;J554&amp;IF(K554="","","_"&amp;K554),[1]CatGlob!$B:$B,0)),F554&amp;"_"&amp;G554&amp;"_"&amp;H554&amp;"_"&amp;I554&amp;"_"&amp;J554&amp;IF(K554="","","_"&amp;K554),INDEX([1]CatGlob!$C:$C,MATCH(F554&amp;"_"&amp;G554&amp;"_"&amp;H554&amp;"_"&amp;I554&amp;"_"&amp;J554&amp;IF(K554="","","_"&amp;K554),[1]CatGlob!$B:$B,0))))</f>
        <v>HCD_INT_EM_GOB_CHI</v>
      </c>
      <c r="N554" s="402" t="str">
        <f t="shared" si="19"/>
        <v/>
      </c>
      <c r="O554" s="402" t="str">
        <f t="shared" si="18"/>
        <v/>
      </c>
      <c r="P554" s="401" t="str">
        <f>IF(LEN(B554)&gt;8,INDEX([1]CatGlob!$X:$X,MATCH(M554,[1]CatGlob!$W:$W,0)),"")</f>
        <v>EMHC</v>
      </c>
      <c r="Q554" s="403" t="str">
        <f>INDEX([1]CatGlob!P:P,MATCH(M554,[1]CatGlob!O:O,0))</f>
        <v>RFIG</v>
      </c>
      <c r="R554" s="403" t="s">
        <v>601</v>
      </c>
      <c r="S554" s="403" t="s">
        <v>601</v>
      </c>
      <c r="T554" s="403" t="str">
        <f>INDEX([1]CatGlob!$D:$D,MATCH($M554,[1]CatGlob!$C:$C,0))</f>
        <v>RFI</v>
      </c>
      <c r="U554" s="403" t="s">
        <v>1293</v>
      </c>
      <c r="V554" s="404" t="str">
        <f>INDEX([1]CatGlob!$F:$F,MATCH($M554,[1]CatGlob!$C:$C,0))</f>
        <v>RFI</v>
      </c>
      <c r="W554" s="405"/>
      <c r="X554" s="406">
        <v>0</v>
      </c>
      <c r="Y554" s="407">
        <v>0</v>
      </c>
      <c r="Z554" s="408">
        <v>0</v>
      </c>
      <c r="AA554" s="407">
        <v>0</v>
      </c>
      <c r="AB554" s="408">
        <v>0</v>
      </c>
      <c r="AC554" s="407">
        <v>0</v>
      </c>
      <c r="AD554" s="408">
        <v>0</v>
      </c>
      <c r="AE554" s="407">
        <v>0</v>
      </c>
      <c r="AF554" s="408">
        <v>0</v>
      </c>
      <c r="AG554" s="407">
        <v>0</v>
      </c>
      <c r="AI554" s="406">
        <v>0</v>
      </c>
      <c r="AJ554" s="407">
        <v>0</v>
      </c>
      <c r="AK554" s="408">
        <v>0</v>
      </c>
      <c r="AL554" s="407">
        <v>0</v>
      </c>
      <c r="AM554" s="408">
        <v>0</v>
      </c>
      <c r="AN554" s="407">
        <v>0</v>
      </c>
      <c r="AO554" s="408">
        <v>0</v>
      </c>
      <c r="AP554" s="407">
        <v>0</v>
      </c>
      <c r="AQ554" s="408">
        <v>0</v>
      </c>
      <c r="AR554" s="407">
        <v>0</v>
      </c>
      <c r="AT554" s="406">
        <v>0</v>
      </c>
      <c r="AU554" s="407">
        <v>0</v>
      </c>
      <c r="AV554" s="408">
        <v>0</v>
      </c>
      <c r="AW554" s="407">
        <v>0</v>
      </c>
      <c r="AX554" s="408">
        <v>0</v>
      </c>
      <c r="AY554" s="407">
        <v>0</v>
      </c>
      <c r="AZ554" s="408">
        <v>0</v>
      </c>
      <c r="BA554" s="407">
        <v>0</v>
      </c>
      <c r="BB554" s="408">
        <v>0</v>
      </c>
      <c r="BC554" s="407">
        <v>0</v>
      </c>
    </row>
    <row r="555" spans="1:55" x14ac:dyDescent="0.35">
      <c r="A555" s="385" t="str" cm="1">
        <f t="array" ref="A555">IFERROR(_xlfn.IFS(AND(F555="Renta Variable",O555=1),IFERROR(MATCH(B555,[1]RV_Det!C:C,0),"Rev"),AND(J555="Corporativa",O555=1,I555="EM"),IFERROR(MATCH(B555,[1]RF_Corps!B:B,0),"Rev"),AND(F555="Alternativos",O555=1),IFERROR(MATCH(B555,[1]Rep4!C:C,0),"Rev")),"")</f>
        <v/>
      </c>
      <c r="B555" s="394" t="s">
        <v>1960</v>
      </c>
      <c r="C555" s="409" t="s">
        <v>1961</v>
      </c>
      <c r="D555" s="395" t="s">
        <v>1955</v>
      </c>
      <c r="E555" s="396" t="str">
        <f>IF(B555="","",INDEX([1]CatGlob!$S:$S,IFERROR(MATCH(MID(B555,7,1),[1]CatGlob!$R:$R,0),MATCH(MID(B555,1,2),[1]CatGlob!$R:$R,0))))</f>
        <v>DOL</v>
      </c>
      <c r="F555" s="397" t="s">
        <v>442</v>
      </c>
      <c r="G555" s="398" t="s">
        <v>610</v>
      </c>
      <c r="H555" s="399" t="s">
        <v>229</v>
      </c>
      <c r="I555" s="399" t="s">
        <v>358</v>
      </c>
      <c r="J555" s="399" t="s">
        <v>267</v>
      </c>
      <c r="K555" s="396" t="s">
        <v>110</v>
      </c>
      <c r="L555" s="400" t="str">
        <f>IF(ISERROR(MATCH(M555,M$10:M554,0)),M555,"")</f>
        <v/>
      </c>
      <c r="M555" s="401" t="str">
        <f>IF(B555="","",IF(ISERROR(MATCH(F555&amp;"_"&amp;G555&amp;"_"&amp;H555&amp;"_"&amp;I555&amp;"_"&amp;J555&amp;IF(K555="","","_"&amp;K555),[1]CatGlob!$B:$B,0)),F555&amp;"_"&amp;G555&amp;"_"&amp;H555&amp;"_"&amp;I555&amp;"_"&amp;J555&amp;IF(K555="","","_"&amp;K555),INDEX([1]CatGlob!$C:$C,MATCH(F555&amp;"_"&amp;G555&amp;"_"&amp;H555&amp;"_"&amp;I555&amp;"_"&amp;J555&amp;IF(K555="","","_"&amp;K555),[1]CatGlob!$B:$B,0))))</f>
        <v>HCD_INT_EM_GOB_CHI</v>
      </c>
      <c r="N555" s="402" t="str">
        <f t="shared" si="19"/>
        <v/>
      </c>
      <c r="O555" s="402" t="str">
        <f t="shared" si="18"/>
        <v/>
      </c>
      <c r="P555" s="401" t="str">
        <f>IF(LEN(B555)&gt;8,INDEX([1]CatGlob!$X:$X,MATCH(M555,[1]CatGlob!$W:$W,0)),"")</f>
        <v>EMHC</v>
      </c>
      <c r="Q555" s="403" t="str">
        <f>INDEX([1]CatGlob!P:P,MATCH(M555,[1]CatGlob!O:O,0))</f>
        <v>RFIG</v>
      </c>
      <c r="R555" s="403" t="s">
        <v>601</v>
      </c>
      <c r="S555" s="403" t="s">
        <v>601</v>
      </c>
      <c r="T555" s="403" t="str">
        <f>INDEX([1]CatGlob!$D:$D,MATCH($M555,[1]CatGlob!$C:$C,0))</f>
        <v>RFI</v>
      </c>
      <c r="U555" s="403" t="s">
        <v>1293</v>
      </c>
      <c r="V555" s="404" t="str">
        <f>INDEX([1]CatGlob!$F:$F,MATCH($M555,[1]CatGlob!$C:$C,0))</f>
        <v>RFI</v>
      </c>
      <c r="W555" s="405"/>
      <c r="X555" s="406">
        <v>0</v>
      </c>
      <c r="Y555" s="407">
        <v>0</v>
      </c>
      <c r="Z555" s="408">
        <v>0</v>
      </c>
      <c r="AA555" s="407">
        <v>0</v>
      </c>
      <c r="AB555" s="408">
        <v>0</v>
      </c>
      <c r="AC555" s="407">
        <v>0</v>
      </c>
      <c r="AD555" s="408">
        <v>0</v>
      </c>
      <c r="AE555" s="407">
        <v>0</v>
      </c>
      <c r="AF555" s="408">
        <v>0</v>
      </c>
      <c r="AG555" s="407">
        <v>0</v>
      </c>
      <c r="AI555" s="406">
        <v>0</v>
      </c>
      <c r="AJ555" s="407">
        <v>0</v>
      </c>
      <c r="AK555" s="408">
        <v>0</v>
      </c>
      <c r="AL555" s="407">
        <v>0</v>
      </c>
      <c r="AM555" s="408">
        <v>0</v>
      </c>
      <c r="AN555" s="407">
        <v>0</v>
      </c>
      <c r="AO555" s="408">
        <v>0</v>
      </c>
      <c r="AP555" s="407">
        <v>0</v>
      </c>
      <c r="AQ555" s="408">
        <v>0</v>
      </c>
      <c r="AR555" s="407">
        <v>0</v>
      </c>
      <c r="AT555" s="406">
        <v>0</v>
      </c>
      <c r="AU555" s="407">
        <v>0</v>
      </c>
      <c r="AV555" s="408">
        <v>0</v>
      </c>
      <c r="AW555" s="407">
        <v>0</v>
      </c>
      <c r="AX555" s="408">
        <v>0</v>
      </c>
      <c r="AY555" s="407">
        <v>0</v>
      </c>
      <c r="AZ555" s="408">
        <v>0</v>
      </c>
      <c r="BA555" s="407">
        <v>0</v>
      </c>
      <c r="BB555" s="408">
        <v>0</v>
      </c>
      <c r="BC555" s="407">
        <v>0</v>
      </c>
    </row>
    <row r="556" spans="1:55" x14ac:dyDescent="0.35">
      <c r="A556" s="385" t="str" cm="1">
        <f t="array" ref="A556">IFERROR(_xlfn.IFS(AND(F556="Renta Variable",O556=1),IFERROR(MATCH(B556,[1]RV_Det!C:C,0),"Rev"),AND(J556="Corporativa",O556=1,I556="EM"),IFERROR(MATCH(B556,[1]RF_Corps!B:B,0),"Rev"),AND(F556="Alternativos",O556=1),IFERROR(MATCH(B556,[1]Rep4!C:C,0),"Rev")),"")</f>
        <v/>
      </c>
      <c r="B556" s="394" t="s">
        <v>1962</v>
      </c>
      <c r="C556" s="409" t="s">
        <v>1963</v>
      </c>
      <c r="D556" s="395" t="s">
        <v>1955</v>
      </c>
      <c r="E556" s="396" t="str">
        <f>IF(B556="","",INDEX([1]CatGlob!$S:$S,IFERROR(MATCH(MID(B556,7,1),[1]CatGlob!$R:$R,0),MATCH(MID(B556,1,2),[1]CatGlob!$R:$R,0))))</f>
        <v>DOL</v>
      </c>
      <c r="F556" s="397" t="s">
        <v>442</v>
      </c>
      <c r="G556" s="398" t="s">
        <v>610</v>
      </c>
      <c r="H556" s="399" t="s">
        <v>229</v>
      </c>
      <c r="I556" s="399" t="s">
        <v>358</v>
      </c>
      <c r="J556" s="399" t="s">
        <v>267</v>
      </c>
      <c r="K556" s="396" t="s">
        <v>110</v>
      </c>
      <c r="L556" s="400" t="str">
        <f>IF(ISERROR(MATCH(M556,M$10:M555,0)),M556,"")</f>
        <v/>
      </c>
      <c r="M556" s="401" t="str">
        <f>IF(B556="","",IF(ISERROR(MATCH(F556&amp;"_"&amp;G556&amp;"_"&amp;H556&amp;"_"&amp;I556&amp;"_"&amp;J556&amp;IF(K556="","","_"&amp;K556),[1]CatGlob!$B:$B,0)),F556&amp;"_"&amp;G556&amp;"_"&amp;H556&amp;"_"&amp;I556&amp;"_"&amp;J556&amp;IF(K556="","","_"&amp;K556),INDEX([1]CatGlob!$C:$C,MATCH(F556&amp;"_"&amp;G556&amp;"_"&amp;H556&amp;"_"&amp;I556&amp;"_"&amp;J556&amp;IF(K556="","","_"&amp;K556),[1]CatGlob!$B:$B,0))))</f>
        <v>HCD_INT_EM_GOB_CHI</v>
      </c>
      <c r="N556" s="402" t="str">
        <f t="shared" si="19"/>
        <v/>
      </c>
      <c r="O556" s="402" t="str">
        <f t="shared" si="18"/>
        <v/>
      </c>
      <c r="P556" s="401" t="str">
        <f>IF(LEN(B556)&gt;8,INDEX([1]CatGlob!$X:$X,MATCH(M556,[1]CatGlob!$W:$W,0)),"")</f>
        <v>EMHC</v>
      </c>
      <c r="Q556" s="403" t="str">
        <f>INDEX([1]CatGlob!P:P,MATCH(M556,[1]CatGlob!O:O,0))</f>
        <v>RFIG</v>
      </c>
      <c r="R556" s="403" t="s">
        <v>601</v>
      </c>
      <c r="S556" s="403" t="s">
        <v>601</v>
      </c>
      <c r="T556" s="403" t="str">
        <f>INDEX([1]CatGlob!$D:$D,MATCH($M556,[1]CatGlob!$C:$C,0))</f>
        <v>RFI</v>
      </c>
      <c r="U556" s="403" t="s">
        <v>1293</v>
      </c>
      <c r="V556" s="404" t="str">
        <f>INDEX([1]CatGlob!$F:$F,MATCH($M556,[1]CatGlob!$C:$C,0))</f>
        <v>RFI</v>
      </c>
      <c r="W556" s="405"/>
      <c r="X556" s="406">
        <v>0</v>
      </c>
      <c r="Y556" s="407">
        <v>0</v>
      </c>
      <c r="Z556" s="408">
        <v>0</v>
      </c>
      <c r="AA556" s="407">
        <v>0</v>
      </c>
      <c r="AB556" s="408">
        <v>0</v>
      </c>
      <c r="AC556" s="407">
        <v>0</v>
      </c>
      <c r="AD556" s="408">
        <v>0</v>
      </c>
      <c r="AE556" s="407">
        <v>0</v>
      </c>
      <c r="AF556" s="408">
        <v>0</v>
      </c>
      <c r="AG556" s="407">
        <v>0</v>
      </c>
      <c r="AI556" s="406">
        <v>0</v>
      </c>
      <c r="AJ556" s="407">
        <v>0</v>
      </c>
      <c r="AK556" s="408">
        <v>0</v>
      </c>
      <c r="AL556" s="407">
        <v>0</v>
      </c>
      <c r="AM556" s="408">
        <v>0</v>
      </c>
      <c r="AN556" s="407">
        <v>0</v>
      </c>
      <c r="AO556" s="408">
        <v>0</v>
      </c>
      <c r="AP556" s="407">
        <v>0</v>
      </c>
      <c r="AQ556" s="408">
        <v>0</v>
      </c>
      <c r="AR556" s="407">
        <v>0</v>
      </c>
      <c r="AT556" s="406">
        <v>0</v>
      </c>
      <c r="AU556" s="407">
        <v>0</v>
      </c>
      <c r="AV556" s="408">
        <v>0</v>
      </c>
      <c r="AW556" s="407">
        <v>0</v>
      </c>
      <c r="AX556" s="408">
        <v>0</v>
      </c>
      <c r="AY556" s="407">
        <v>0</v>
      </c>
      <c r="AZ556" s="408">
        <v>0</v>
      </c>
      <c r="BA556" s="407">
        <v>0</v>
      </c>
      <c r="BB556" s="408">
        <v>0</v>
      </c>
      <c r="BC556" s="407">
        <v>0</v>
      </c>
    </row>
    <row r="557" spans="1:55" x14ac:dyDescent="0.35">
      <c r="A557" s="385" t="str" cm="1">
        <f t="array" ref="A557">IFERROR(_xlfn.IFS(AND(F557="Renta Variable",O557=1),IFERROR(MATCH(B557,[1]RV_Det!C:C,0),"Rev"),AND(J557="Corporativa",O557=1,I557="EM"),IFERROR(MATCH(B557,[1]RF_Corps!B:B,0),"Rev"),AND(F557="Alternativos",O557=1),IFERROR(MATCH(B557,[1]Rep4!C:C,0),"Rev")),"")</f>
        <v/>
      </c>
      <c r="B557" s="394" t="s">
        <v>1964</v>
      </c>
      <c r="C557" s="409" t="s">
        <v>1965</v>
      </c>
      <c r="D557" s="395" t="s">
        <v>1955</v>
      </c>
      <c r="E557" s="396" t="str">
        <f>IF(B557="","",INDEX([1]CatGlob!$S:$S,IFERROR(MATCH(MID(B557,7,1),[1]CatGlob!$R:$R,0),MATCH(MID(B557,1,2),[1]CatGlob!$R:$R,0))))</f>
        <v>DOL</v>
      </c>
      <c r="F557" s="397" t="s">
        <v>442</v>
      </c>
      <c r="G557" s="398" t="s">
        <v>610</v>
      </c>
      <c r="H557" s="399" t="s">
        <v>229</v>
      </c>
      <c r="I557" s="399" t="s">
        <v>358</v>
      </c>
      <c r="J557" s="399" t="s">
        <v>267</v>
      </c>
      <c r="K557" s="396" t="s">
        <v>110</v>
      </c>
      <c r="L557" s="400" t="str">
        <f>IF(ISERROR(MATCH(M557,M$10:M556,0)),M557,"")</f>
        <v/>
      </c>
      <c r="M557" s="401" t="str">
        <f>IF(B557="","",IF(ISERROR(MATCH(F557&amp;"_"&amp;G557&amp;"_"&amp;H557&amp;"_"&amp;I557&amp;"_"&amp;J557&amp;IF(K557="","","_"&amp;K557),[1]CatGlob!$B:$B,0)),F557&amp;"_"&amp;G557&amp;"_"&amp;H557&amp;"_"&amp;I557&amp;"_"&amp;J557&amp;IF(K557="","","_"&amp;K557),INDEX([1]CatGlob!$C:$C,MATCH(F557&amp;"_"&amp;G557&amp;"_"&amp;H557&amp;"_"&amp;I557&amp;"_"&amp;J557&amp;IF(K557="","","_"&amp;K557),[1]CatGlob!$B:$B,0))))</f>
        <v>HCD_INT_EM_GOB_CHI</v>
      </c>
      <c r="N557" s="402" t="str">
        <f t="shared" si="19"/>
        <v/>
      </c>
      <c r="O557" s="402" t="str">
        <f t="shared" si="18"/>
        <v/>
      </c>
      <c r="P557" s="401" t="str">
        <f>IF(LEN(B557)&gt;8,INDEX([1]CatGlob!$X:$X,MATCH(M557,[1]CatGlob!$W:$W,0)),"")</f>
        <v>EMHC</v>
      </c>
      <c r="Q557" s="403" t="str">
        <f>INDEX([1]CatGlob!P:P,MATCH(M557,[1]CatGlob!O:O,0))</f>
        <v>RFIG</v>
      </c>
      <c r="R557" s="403" t="s">
        <v>601</v>
      </c>
      <c r="S557" s="403" t="s">
        <v>601</v>
      </c>
      <c r="T557" s="403" t="str">
        <f>INDEX([1]CatGlob!$D:$D,MATCH($M557,[1]CatGlob!$C:$C,0))</f>
        <v>RFI</v>
      </c>
      <c r="U557" s="403" t="s">
        <v>1293</v>
      </c>
      <c r="V557" s="404" t="str">
        <f>INDEX([1]CatGlob!$F:$F,MATCH($M557,[1]CatGlob!$C:$C,0))</f>
        <v>RFI</v>
      </c>
      <c r="W557" s="405"/>
      <c r="X557" s="406">
        <v>0</v>
      </c>
      <c r="Y557" s="407">
        <v>0</v>
      </c>
      <c r="Z557" s="408">
        <v>0</v>
      </c>
      <c r="AA557" s="407">
        <v>0</v>
      </c>
      <c r="AB557" s="408">
        <v>0</v>
      </c>
      <c r="AC557" s="407">
        <v>0</v>
      </c>
      <c r="AD557" s="408">
        <v>0</v>
      </c>
      <c r="AE557" s="407">
        <v>0</v>
      </c>
      <c r="AF557" s="408">
        <v>0</v>
      </c>
      <c r="AG557" s="407">
        <v>0</v>
      </c>
      <c r="AI557" s="406">
        <v>0</v>
      </c>
      <c r="AJ557" s="407">
        <v>0</v>
      </c>
      <c r="AK557" s="408">
        <v>0</v>
      </c>
      <c r="AL557" s="407">
        <v>0</v>
      </c>
      <c r="AM557" s="408">
        <v>0</v>
      </c>
      <c r="AN557" s="407">
        <v>0</v>
      </c>
      <c r="AO557" s="408">
        <v>0</v>
      </c>
      <c r="AP557" s="407">
        <v>0</v>
      </c>
      <c r="AQ557" s="408">
        <v>0</v>
      </c>
      <c r="AR557" s="407">
        <v>0</v>
      </c>
      <c r="AT557" s="406">
        <v>0</v>
      </c>
      <c r="AU557" s="407">
        <v>0</v>
      </c>
      <c r="AV557" s="408">
        <v>0</v>
      </c>
      <c r="AW557" s="407">
        <v>0</v>
      </c>
      <c r="AX557" s="408">
        <v>0</v>
      </c>
      <c r="AY557" s="407">
        <v>0</v>
      </c>
      <c r="AZ557" s="408">
        <v>0</v>
      </c>
      <c r="BA557" s="407">
        <v>0</v>
      </c>
      <c r="BB557" s="408">
        <v>0</v>
      </c>
      <c r="BC557" s="407">
        <v>0</v>
      </c>
    </row>
    <row r="558" spans="1:55" x14ac:dyDescent="0.35">
      <c r="A558" s="385" t="str" cm="1">
        <f t="array" ref="A558">IFERROR(_xlfn.IFS(AND(F558="Renta Variable",O558=1),IFERROR(MATCH(B558,[1]RV_Det!C:C,0),"Rev"),AND(J558="Corporativa",O558=1,I558="EM"),IFERROR(MATCH(B558,[1]RF_Corps!B:B,0),"Rev"),AND(F558="Alternativos",O558=1),IFERROR(MATCH(B558,[1]Rep4!C:C,0),"Rev")),"")</f>
        <v/>
      </c>
      <c r="B558" s="394" t="s">
        <v>1966</v>
      </c>
      <c r="C558" s="409" t="s">
        <v>1967</v>
      </c>
      <c r="D558" s="395" t="s">
        <v>1955</v>
      </c>
      <c r="E558" s="396" t="str">
        <f>IF(B558="","",INDEX([1]CatGlob!$S:$S,IFERROR(MATCH(MID(B558,7,1),[1]CatGlob!$R:$R,0),MATCH(MID(B558,1,2),[1]CatGlob!$R:$R,0))))</f>
        <v>DOL</v>
      </c>
      <c r="F558" s="397" t="s">
        <v>442</v>
      </c>
      <c r="G558" s="398" t="s">
        <v>610</v>
      </c>
      <c r="H558" s="399" t="s">
        <v>229</v>
      </c>
      <c r="I558" s="399" t="s">
        <v>358</v>
      </c>
      <c r="J558" s="399" t="s">
        <v>267</v>
      </c>
      <c r="K558" s="396" t="s">
        <v>110</v>
      </c>
      <c r="L558" s="400" t="str">
        <f>IF(ISERROR(MATCH(M558,M$10:M557,0)),M558,"")</f>
        <v/>
      </c>
      <c r="M558" s="401" t="str">
        <f>IF(B558="","",IF(ISERROR(MATCH(F558&amp;"_"&amp;G558&amp;"_"&amp;H558&amp;"_"&amp;I558&amp;"_"&amp;J558&amp;IF(K558="","","_"&amp;K558),[1]CatGlob!$B:$B,0)),F558&amp;"_"&amp;G558&amp;"_"&amp;H558&amp;"_"&amp;I558&amp;"_"&amp;J558&amp;IF(K558="","","_"&amp;K558),INDEX([1]CatGlob!$C:$C,MATCH(F558&amp;"_"&amp;G558&amp;"_"&amp;H558&amp;"_"&amp;I558&amp;"_"&amp;J558&amp;IF(K558="","","_"&amp;K558),[1]CatGlob!$B:$B,0))))</f>
        <v>HCD_INT_EM_GOB_CHI</v>
      </c>
      <c r="N558" s="402" t="str">
        <f t="shared" si="19"/>
        <v/>
      </c>
      <c r="O558" s="402" t="str">
        <f t="shared" si="18"/>
        <v/>
      </c>
      <c r="P558" s="401" t="str">
        <f>IF(LEN(B558)&gt;8,INDEX([1]CatGlob!$X:$X,MATCH(M558,[1]CatGlob!$W:$W,0)),"")</f>
        <v>EMHC</v>
      </c>
      <c r="Q558" s="403" t="str">
        <f>INDEX([1]CatGlob!P:P,MATCH(M558,[1]CatGlob!O:O,0))</f>
        <v>RFIG</v>
      </c>
      <c r="R558" s="403" t="s">
        <v>601</v>
      </c>
      <c r="S558" s="403" t="s">
        <v>601</v>
      </c>
      <c r="T558" s="403" t="str">
        <f>INDEX([1]CatGlob!$D:$D,MATCH($M558,[1]CatGlob!$C:$C,0))</f>
        <v>RFI</v>
      </c>
      <c r="U558" s="403" t="s">
        <v>1293</v>
      </c>
      <c r="V558" s="404" t="str">
        <f>INDEX([1]CatGlob!$F:$F,MATCH($M558,[1]CatGlob!$C:$C,0))</f>
        <v>RFI</v>
      </c>
      <c r="W558" s="405"/>
      <c r="X558" s="406">
        <v>0</v>
      </c>
      <c r="Y558" s="407">
        <v>0</v>
      </c>
      <c r="Z558" s="408">
        <v>0</v>
      </c>
      <c r="AA558" s="407">
        <v>0</v>
      </c>
      <c r="AB558" s="408">
        <v>0</v>
      </c>
      <c r="AC558" s="407">
        <v>0</v>
      </c>
      <c r="AD558" s="408">
        <v>0</v>
      </c>
      <c r="AE558" s="407">
        <v>0</v>
      </c>
      <c r="AF558" s="408">
        <v>0</v>
      </c>
      <c r="AG558" s="407">
        <v>0</v>
      </c>
      <c r="AI558" s="406">
        <v>0</v>
      </c>
      <c r="AJ558" s="407">
        <v>0</v>
      </c>
      <c r="AK558" s="408">
        <v>0</v>
      </c>
      <c r="AL558" s="407">
        <v>0</v>
      </c>
      <c r="AM558" s="408">
        <v>0</v>
      </c>
      <c r="AN558" s="407">
        <v>0</v>
      </c>
      <c r="AO558" s="408">
        <v>0</v>
      </c>
      <c r="AP558" s="407">
        <v>0</v>
      </c>
      <c r="AQ558" s="408">
        <v>0</v>
      </c>
      <c r="AR558" s="407">
        <v>0</v>
      </c>
      <c r="AT558" s="406">
        <v>0</v>
      </c>
      <c r="AU558" s="407">
        <v>0</v>
      </c>
      <c r="AV558" s="408">
        <v>0</v>
      </c>
      <c r="AW558" s="407">
        <v>0</v>
      </c>
      <c r="AX558" s="408">
        <v>0</v>
      </c>
      <c r="AY558" s="407">
        <v>0</v>
      </c>
      <c r="AZ558" s="408">
        <v>0</v>
      </c>
      <c r="BA558" s="407">
        <v>0</v>
      </c>
      <c r="BB558" s="408">
        <v>0</v>
      </c>
      <c r="BC558" s="407">
        <v>0</v>
      </c>
    </row>
    <row r="559" spans="1:55" x14ac:dyDescent="0.35">
      <c r="A559" s="385" t="str" cm="1">
        <f t="array" ref="A559">IFERROR(_xlfn.IFS(AND(F559="Renta Variable",O559=1),IFERROR(MATCH(B559,[1]RV_Det!C:C,0),"Rev"),AND(J559="Corporativa",O559=1,I559="EM"),IFERROR(MATCH(B559,[1]RF_Corps!B:B,0),"Rev"),AND(F559="Alternativos",O559=1),IFERROR(MATCH(B559,[1]Rep4!C:C,0),"Rev")),"")</f>
        <v/>
      </c>
      <c r="B559" s="394" t="s">
        <v>1968</v>
      </c>
      <c r="C559" s="409" t="s">
        <v>1969</v>
      </c>
      <c r="D559" s="395" t="s">
        <v>1970</v>
      </c>
      <c r="E559" s="396" t="str">
        <f>IF(B559="","",INDEX([1]CatGlob!$S:$S,IFERROR(MATCH(MID(B559,7,1),[1]CatGlob!$R:$R,0),MATCH(MID(B559,1,2),[1]CatGlob!$R:$R,0))))</f>
        <v>DOL</v>
      </c>
      <c r="F559" s="397" t="s">
        <v>442</v>
      </c>
      <c r="G559" s="398" t="s">
        <v>610</v>
      </c>
      <c r="H559" s="399" t="s">
        <v>229</v>
      </c>
      <c r="I559" s="399" t="s">
        <v>358</v>
      </c>
      <c r="J559" s="399" t="s">
        <v>267</v>
      </c>
      <c r="K559" s="396" t="s">
        <v>120</v>
      </c>
      <c r="L559" s="400" t="str">
        <f>IF(ISERROR(MATCH(M559,M$10:M557,0)),M559,"")</f>
        <v>HCD_INT_EM_GOB_COL</v>
      </c>
      <c r="M559" s="401" t="str">
        <f>IF(B559="","",IF(ISERROR(MATCH(F559&amp;"_"&amp;G559&amp;"_"&amp;H559&amp;"_"&amp;I559&amp;"_"&amp;J559&amp;IF(K559="","","_"&amp;K559),[1]CatGlob!$B:$B,0)),F559&amp;"_"&amp;G559&amp;"_"&amp;H559&amp;"_"&amp;I559&amp;"_"&amp;J559&amp;IF(K559="","","_"&amp;K559),INDEX([1]CatGlob!$C:$C,MATCH(F559&amp;"_"&amp;G559&amp;"_"&amp;H559&amp;"_"&amp;I559&amp;"_"&amp;J559&amp;IF(K559="","","_"&amp;K559),[1]CatGlob!$B:$B,0))))</f>
        <v>HCD_INT_EM_GOB_COL</v>
      </c>
      <c r="N559" s="402" t="str">
        <f t="shared" si="19"/>
        <v/>
      </c>
      <c r="O559" s="402" t="str">
        <f t="shared" si="18"/>
        <v/>
      </c>
      <c r="P559" s="401" t="str">
        <f>IF(LEN(B559)&gt;8,INDEX([1]CatGlob!$X:$X,MATCH(M559,[1]CatGlob!$W:$W,0)),"")</f>
        <v>EMHC</v>
      </c>
      <c r="Q559" s="403" t="str">
        <f>INDEX([1]CatGlob!P:P,MATCH(M559,[1]CatGlob!O:O,0))</f>
        <v>RFIG</v>
      </c>
      <c r="R559" s="403" t="s">
        <v>601</v>
      </c>
      <c r="S559" s="403" t="s">
        <v>601</v>
      </c>
      <c r="T559" s="403" t="str">
        <f>INDEX([1]CatGlob!$D:$D,MATCH($M559,[1]CatGlob!$C:$C,0))</f>
        <v>RFI</v>
      </c>
      <c r="U559" s="403" t="s">
        <v>1293</v>
      </c>
      <c r="V559" s="404" t="str">
        <f>INDEX([1]CatGlob!$F:$F,MATCH($M559,[1]CatGlob!$C:$C,0))</f>
        <v>RFI</v>
      </c>
      <c r="W559" s="405"/>
      <c r="X559" s="406">
        <v>0</v>
      </c>
      <c r="Y559" s="407">
        <v>0</v>
      </c>
      <c r="Z559" s="408">
        <v>0</v>
      </c>
      <c r="AA559" s="407">
        <v>0</v>
      </c>
      <c r="AB559" s="408">
        <v>0</v>
      </c>
      <c r="AC559" s="407">
        <v>0</v>
      </c>
      <c r="AD559" s="408">
        <v>0</v>
      </c>
      <c r="AE559" s="407">
        <v>0</v>
      </c>
      <c r="AF559" s="408">
        <v>0</v>
      </c>
      <c r="AG559" s="407">
        <v>0</v>
      </c>
      <c r="AI559" s="406">
        <v>0</v>
      </c>
      <c r="AJ559" s="407">
        <v>0</v>
      </c>
      <c r="AK559" s="408">
        <v>0</v>
      </c>
      <c r="AL559" s="407">
        <v>0</v>
      </c>
      <c r="AM559" s="408">
        <v>0</v>
      </c>
      <c r="AN559" s="407">
        <v>0</v>
      </c>
      <c r="AO559" s="408">
        <v>0</v>
      </c>
      <c r="AP559" s="407">
        <v>0</v>
      </c>
      <c r="AQ559" s="408">
        <v>0</v>
      </c>
      <c r="AR559" s="407">
        <v>0</v>
      </c>
      <c r="AT559" s="406">
        <v>0</v>
      </c>
      <c r="AU559" s="407">
        <v>0</v>
      </c>
      <c r="AV559" s="408">
        <v>0</v>
      </c>
      <c r="AW559" s="407">
        <v>0</v>
      </c>
      <c r="AX559" s="408">
        <v>0</v>
      </c>
      <c r="AY559" s="407">
        <v>0</v>
      </c>
      <c r="AZ559" s="408">
        <v>0</v>
      </c>
      <c r="BA559" s="407">
        <v>0</v>
      </c>
      <c r="BB559" s="408">
        <v>0</v>
      </c>
      <c r="BC559" s="407">
        <v>0</v>
      </c>
    </row>
    <row r="560" spans="1:55" x14ac:dyDescent="0.35">
      <c r="A560" s="385" t="str" cm="1">
        <f t="array" ref="A560">IFERROR(_xlfn.IFS(AND(F560="Renta Variable",O560=1),IFERROR(MATCH(B560,[1]RV_Det!C:C,0),"Rev"),AND(J560="Corporativa",O560=1,I560="EM"),IFERROR(MATCH(B560,[1]RF_Corps!B:B,0),"Rev"),AND(F560="Alternativos",O560=1),IFERROR(MATCH(B560,[1]Rep4!C:C,0),"Rev")),"")</f>
        <v/>
      </c>
      <c r="B560" s="394" t="s">
        <v>1971</v>
      </c>
      <c r="C560" s="409" t="s">
        <v>1972</v>
      </c>
      <c r="D560" s="395" t="s">
        <v>1970</v>
      </c>
      <c r="E560" s="396" t="str">
        <f>IF(B560="","",INDEX([1]CatGlob!$S:$S,IFERROR(MATCH(MID(B560,7,1),[1]CatGlob!$R:$R,0),MATCH(MID(B560,1,2),[1]CatGlob!$R:$R,0))))</f>
        <v>DOL</v>
      </c>
      <c r="F560" s="397" t="s">
        <v>442</v>
      </c>
      <c r="G560" s="398" t="s">
        <v>610</v>
      </c>
      <c r="H560" s="399" t="s">
        <v>229</v>
      </c>
      <c r="I560" s="399" t="s">
        <v>358</v>
      </c>
      <c r="J560" s="399" t="s">
        <v>267</v>
      </c>
      <c r="K560" s="396" t="s">
        <v>120</v>
      </c>
      <c r="L560" s="400" t="str">
        <f>IF(ISERROR(MATCH(M560,M$10:M558,0)),M560,"")</f>
        <v>HCD_INT_EM_GOB_COL</v>
      </c>
      <c r="M560" s="401" t="str">
        <f>IF(B560="","",IF(ISERROR(MATCH(F560&amp;"_"&amp;G560&amp;"_"&amp;H560&amp;"_"&amp;I560&amp;"_"&amp;J560&amp;IF(K560="","","_"&amp;K560),[1]CatGlob!$B:$B,0)),F560&amp;"_"&amp;G560&amp;"_"&amp;H560&amp;"_"&amp;I560&amp;"_"&amp;J560&amp;IF(K560="","","_"&amp;K560),INDEX([1]CatGlob!$C:$C,MATCH(F560&amp;"_"&amp;G560&amp;"_"&amp;H560&amp;"_"&amp;I560&amp;"_"&amp;J560&amp;IF(K560="","","_"&amp;K560),[1]CatGlob!$B:$B,0))))</f>
        <v>HCD_INT_EM_GOB_COL</v>
      </c>
      <c r="N560" s="402" t="str">
        <f t="shared" si="19"/>
        <v/>
      </c>
      <c r="O560" s="402" t="str">
        <f t="shared" si="18"/>
        <v/>
      </c>
      <c r="P560" s="401" t="str">
        <f>IF(LEN(B560)&gt;8,INDEX([1]CatGlob!$X:$X,MATCH(M560,[1]CatGlob!$W:$W,0)),"")</f>
        <v>EMHC</v>
      </c>
      <c r="Q560" s="403" t="str">
        <f>INDEX([1]CatGlob!P:P,MATCH(M560,[1]CatGlob!O:O,0))</f>
        <v>RFIG</v>
      </c>
      <c r="R560" s="403" t="s">
        <v>601</v>
      </c>
      <c r="S560" s="403" t="s">
        <v>601</v>
      </c>
      <c r="T560" s="403" t="str">
        <f>INDEX([1]CatGlob!$D:$D,MATCH($M560,[1]CatGlob!$C:$C,0))</f>
        <v>RFI</v>
      </c>
      <c r="U560" s="403" t="s">
        <v>1293</v>
      </c>
      <c r="V560" s="404" t="str">
        <f>INDEX([1]CatGlob!$F:$F,MATCH($M560,[1]CatGlob!$C:$C,0))</f>
        <v>RFI</v>
      </c>
      <c r="W560" s="405"/>
      <c r="X560" s="406">
        <v>0</v>
      </c>
      <c r="Y560" s="407">
        <v>0</v>
      </c>
      <c r="Z560" s="408">
        <v>0</v>
      </c>
      <c r="AA560" s="407">
        <v>0</v>
      </c>
      <c r="AB560" s="408">
        <v>0</v>
      </c>
      <c r="AC560" s="407">
        <v>0</v>
      </c>
      <c r="AD560" s="408">
        <v>0</v>
      </c>
      <c r="AE560" s="407">
        <v>0</v>
      </c>
      <c r="AF560" s="408">
        <v>0</v>
      </c>
      <c r="AG560" s="407">
        <v>0</v>
      </c>
      <c r="AI560" s="406">
        <v>0</v>
      </c>
      <c r="AJ560" s="407">
        <v>0</v>
      </c>
      <c r="AK560" s="408">
        <v>0</v>
      </c>
      <c r="AL560" s="407">
        <v>0</v>
      </c>
      <c r="AM560" s="408">
        <v>0</v>
      </c>
      <c r="AN560" s="407">
        <v>0</v>
      </c>
      <c r="AO560" s="408">
        <v>0</v>
      </c>
      <c r="AP560" s="407">
        <v>0</v>
      </c>
      <c r="AQ560" s="408">
        <v>0</v>
      </c>
      <c r="AR560" s="407">
        <v>0</v>
      </c>
      <c r="AT560" s="406">
        <v>0</v>
      </c>
      <c r="AU560" s="407">
        <v>0</v>
      </c>
      <c r="AV560" s="408">
        <v>0</v>
      </c>
      <c r="AW560" s="407">
        <v>0</v>
      </c>
      <c r="AX560" s="408">
        <v>0</v>
      </c>
      <c r="AY560" s="407">
        <v>0</v>
      </c>
      <c r="AZ560" s="408">
        <v>0</v>
      </c>
      <c r="BA560" s="407">
        <v>0</v>
      </c>
      <c r="BB560" s="408">
        <v>0</v>
      </c>
      <c r="BC560" s="407">
        <v>0</v>
      </c>
    </row>
    <row r="561" spans="1:55" x14ac:dyDescent="0.35">
      <c r="A561" s="385" t="str" cm="1">
        <f t="array" ref="A561">IFERROR(_xlfn.IFS(AND(F561="Renta Variable",O561=1),IFERROR(MATCH(B561,[1]RV_Det!C:C,0),"Rev"),AND(J561="Corporativa",O561=1,I561="EM"),IFERROR(MATCH(B561,[1]RF_Corps!B:B,0),"Rev"),AND(F561="Alternativos",O561=1),IFERROR(MATCH(B561,[1]Rep4!C:C,0),"Rev")),"")</f>
        <v/>
      </c>
      <c r="B561" s="394" t="s">
        <v>1973</v>
      </c>
      <c r="C561" s="409" t="s">
        <v>1974</v>
      </c>
      <c r="D561" s="395" t="s">
        <v>1970</v>
      </c>
      <c r="E561" s="396" t="str">
        <f>IF(B561="","",INDEX([1]CatGlob!$S:$S,IFERROR(MATCH(MID(B561,7,1),[1]CatGlob!$R:$R,0),MATCH(MID(B561,1,2),[1]CatGlob!$R:$R,0))))</f>
        <v>DOL</v>
      </c>
      <c r="F561" s="397" t="s">
        <v>442</v>
      </c>
      <c r="G561" s="398" t="s">
        <v>610</v>
      </c>
      <c r="H561" s="399" t="s">
        <v>229</v>
      </c>
      <c r="I561" s="399" t="s">
        <v>358</v>
      </c>
      <c r="J561" s="399" t="s">
        <v>267</v>
      </c>
      <c r="K561" s="396" t="s">
        <v>120</v>
      </c>
      <c r="L561" s="400" t="str">
        <f>IF(ISERROR(MATCH(M561,M$10:M560,0)),M561,"")</f>
        <v/>
      </c>
      <c r="M561" s="401" t="str">
        <f>IF(B561="","",IF(ISERROR(MATCH(F561&amp;"_"&amp;G561&amp;"_"&amp;H561&amp;"_"&amp;I561&amp;"_"&amp;J561&amp;IF(K561="","","_"&amp;K561),[1]CatGlob!$B:$B,0)),F561&amp;"_"&amp;G561&amp;"_"&amp;H561&amp;"_"&amp;I561&amp;"_"&amp;J561&amp;IF(K561="","","_"&amp;K561),INDEX([1]CatGlob!$C:$C,MATCH(F561&amp;"_"&amp;G561&amp;"_"&amp;H561&amp;"_"&amp;I561&amp;"_"&amp;J561&amp;IF(K561="","","_"&amp;K561),[1]CatGlob!$B:$B,0))))</f>
        <v>HCD_INT_EM_GOB_COL</v>
      </c>
      <c r="N561" s="402" t="str">
        <f t="shared" si="19"/>
        <v/>
      </c>
      <c r="O561" s="402" t="str">
        <f t="shared" si="18"/>
        <v/>
      </c>
      <c r="P561" s="401" t="str">
        <f>IF(LEN(B561)&gt;8,INDEX([1]CatGlob!$X:$X,MATCH(M561,[1]CatGlob!$W:$W,0)),"")</f>
        <v>EMHC</v>
      </c>
      <c r="Q561" s="403" t="str">
        <f>INDEX([1]CatGlob!P:P,MATCH(M561,[1]CatGlob!O:O,0))</f>
        <v>RFIG</v>
      </c>
      <c r="R561" s="403" t="s">
        <v>601</v>
      </c>
      <c r="S561" s="403" t="s">
        <v>601</v>
      </c>
      <c r="T561" s="403" t="str">
        <f>INDEX([1]CatGlob!$D:$D,MATCH($M561,[1]CatGlob!$C:$C,0))</f>
        <v>RFI</v>
      </c>
      <c r="U561" s="403" t="s">
        <v>1293</v>
      </c>
      <c r="V561" s="404" t="str">
        <f>INDEX([1]CatGlob!$F:$F,MATCH($M561,[1]CatGlob!$C:$C,0))</f>
        <v>RFI</v>
      </c>
      <c r="W561" s="405"/>
      <c r="X561" s="406">
        <v>0</v>
      </c>
      <c r="Y561" s="407">
        <v>0</v>
      </c>
      <c r="Z561" s="408">
        <v>0</v>
      </c>
      <c r="AA561" s="407">
        <v>0</v>
      </c>
      <c r="AB561" s="408">
        <v>0</v>
      </c>
      <c r="AC561" s="407">
        <v>0</v>
      </c>
      <c r="AD561" s="408">
        <v>0</v>
      </c>
      <c r="AE561" s="407">
        <v>0</v>
      </c>
      <c r="AF561" s="408">
        <v>0</v>
      </c>
      <c r="AG561" s="407">
        <v>0</v>
      </c>
      <c r="AI561" s="406">
        <v>0</v>
      </c>
      <c r="AJ561" s="407">
        <v>0</v>
      </c>
      <c r="AK561" s="408">
        <v>0</v>
      </c>
      <c r="AL561" s="407">
        <v>0</v>
      </c>
      <c r="AM561" s="408">
        <v>0</v>
      </c>
      <c r="AN561" s="407">
        <v>0</v>
      </c>
      <c r="AO561" s="408">
        <v>0</v>
      </c>
      <c r="AP561" s="407">
        <v>0</v>
      </c>
      <c r="AQ561" s="408">
        <v>0</v>
      </c>
      <c r="AR561" s="407">
        <v>0</v>
      </c>
      <c r="AT561" s="406">
        <v>0</v>
      </c>
      <c r="AU561" s="407">
        <v>0</v>
      </c>
      <c r="AV561" s="408">
        <v>0</v>
      </c>
      <c r="AW561" s="407">
        <v>0</v>
      </c>
      <c r="AX561" s="408">
        <v>0</v>
      </c>
      <c r="AY561" s="407">
        <v>0</v>
      </c>
      <c r="AZ561" s="408">
        <v>0</v>
      </c>
      <c r="BA561" s="407">
        <v>0</v>
      </c>
      <c r="BB561" s="408">
        <v>0</v>
      </c>
      <c r="BC561" s="407">
        <v>0</v>
      </c>
    </row>
    <row r="562" spans="1:55" x14ac:dyDescent="0.35">
      <c r="A562" s="385" t="str" cm="1">
        <f t="array" ref="A562">IFERROR(_xlfn.IFS(AND(F562="Renta Variable",O562=1),IFERROR(MATCH(B562,[1]RV_Det!C:C,0),"Rev"),AND(J562="Corporativa",O562=1,I562="EM"),IFERROR(MATCH(B562,[1]RF_Corps!B:B,0),"Rev"),AND(F562="Alternativos",O562=1),IFERROR(MATCH(B562,[1]Rep4!C:C,0),"Rev")),"")</f>
        <v/>
      </c>
      <c r="B562" s="394" t="s">
        <v>1975</v>
      </c>
      <c r="C562" s="409" t="s">
        <v>1976</v>
      </c>
      <c r="D562" s="395" t="s">
        <v>1970</v>
      </c>
      <c r="E562" s="396" t="str">
        <f>IF(B562="","",INDEX([1]CatGlob!$S:$S,IFERROR(MATCH(MID(B562,7,1),[1]CatGlob!$R:$R,0),MATCH(MID(B562,1,2),[1]CatGlob!$R:$R,0))))</f>
        <v>DOL</v>
      </c>
      <c r="F562" s="397" t="s">
        <v>442</v>
      </c>
      <c r="G562" s="398" t="s">
        <v>610</v>
      </c>
      <c r="H562" s="399" t="s">
        <v>229</v>
      </c>
      <c r="I562" s="399" t="s">
        <v>358</v>
      </c>
      <c r="J562" s="399" t="s">
        <v>267</v>
      </c>
      <c r="K562" s="396" t="s">
        <v>120</v>
      </c>
      <c r="L562" s="400" t="str">
        <f>IF(ISERROR(MATCH(M562,M$10:M561,0)),M562,"")</f>
        <v/>
      </c>
      <c r="M562" s="401" t="str">
        <f>IF(B562="","",IF(ISERROR(MATCH(F562&amp;"_"&amp;G562&amp;"_"&amp;H562&amp;"_"&amp;I562&amp;"_"&amp;J562&amp;IF(K562="","","_"&amp;K562),[1]CatGlob!$B:$B,0)),F562&amp;"_"&amp;G562&amp;"_"&amp;H562&amp;"_"&amp;I562&amp;"_"&amp;J562&amp;IF(K562="","","_"&amp;K562),INDEX([1]CatGlob!$C:$C,MATCH(F562&amp;"_"&amp;G562&amp;"_"&amp;H562&amp;"_"&amp;I562&amp;"_"&amp;J562&amp;IF(K562="","","_"&amp;K562),[1]CatGlob!$B:$B,0))))</f>
        <v>HCD_INT_EM_GOB_COL</v>
      </c>
      <c r="N562" s="402" t="str">
        <f t="shared" si="19"/>
        <v/>
      </c>
      <c r="O562" s="402" t="str">
        <f t="shared" si="18"/>
        <v/>
      </c>
      <c r="P562" s="401" t="str">
        <f>IF(LEN(B562)&gt;8,INDEX([1]CatGlob!$X:$X,MATCH(M562,[1]CatGlob!$W:$W,0)),"")</f>
        <v>EMHC</v>
      </c>
      <c r="Q562" s="403" t="str">
        <f>INDEX([1]CatGlob!P:P,MATCH(M562,[1]CatGlob!O:O,0))</f>
        <v>RFIG</v>
      </c>
      <c r="R562" s="403" t="s">
        <v>601</v>
      </c>
      <c r="S562" s="403" t="s">
        <v>601</v>
      </c>
      <c r="T562" s="403" t="str">
        <f>INDEX([1]CatGlob!$D:$D,MATCH($M562,[1]CatGlob!$C:$C,0))</f>
        <v>RFI</v>
      </c>
      <c r="U562" s="403" t="s">
        <v>1293</v>
      </c>
      <c r="V562" s="404" t="str">
        <f>INDEX([1]CatGlob!$F:$F,MATCH($M562,[1]CatGlob!$C:$C,0))</f>
        <v>RFI</v>
      </c>
      <c r="W562" s="405"/>
      <c r="X562" s="406">
        <v>0</v>
      </c>
      <c r="Y562" s="407">
        <v>0</v>
      </c>
      <c r="Z562" s="408">
        <v>0</v>
      </c>
      <c r="AA562" s="407">
        <v>0</v>
      </c>
      <c r="AB562" s="408">
        <v>0</v>
      </c>
      <c r="AC562" s="407">
        <v>0</v>
      </c>
      <c r="AD562" s="408">
        <v>0</v>
      </c>
      <c r="AE562" s="407">
        <v>0</v>
      </c>
      <c r="AF562" s="408">
        <v>0</v>
      </c>
      <c r="AG562" s="407">
        <v>0</v>
      </c>
      <c r="AI562" s="406">
        <v>0</v>
      </c>
      <c r="AJ562" s="407">
        <v>0</v>
      </c>
      <c r="AK562" s="408">
        <v>0</v>
      </c>
      <c r="AL562" s="407">
        <v>0</v>
      </c>
      <c r="AM562" s="408">
        <v>0</v>
      </c>
      <c r="AN562" s="407">
        <v>0</v>
      </c>
      <c r="AO562" s="408">
        <v>0</v>
      </c>
      <c r="AP562" s="407">
        <v>0</v>
      </c>
      <c r="AQ562" s="408">
        <v>0</v>
      </c>
      <c r="AR562" s="407">
        <v>0</v>
      </c>
      <c r="AT562" s="406">
        <v>0</v>
      </c>
      <c r="AU562" s="407">
        <v>0</v>
      </c>
      <c r="AV562" s="408">
        <v>0</v>
      </c>
      <c r="AW562" s="407">
        <v>0</v>
      </c>
      <c r="AX562" s="408">
        <v>0</v>
      </c>
      <c r="AY562" s="407">
        <v>0</v>
      </c>
      <c r="AZ562" s="408">
        <v>0</v>
      </c>
      <c r="BA562" s="407">
        <v>0</v>
      </c>
      <c r="BB562" s="408">
        <v>0</v>
      </c>
      <c r="BC562" s="407">
        <v>0</v>
      </c>
    </row>
    <row r="563" spans="1:55" x14ac:dyDescent="0.35">
      <c r="A563" s="385" t="str" cm="1">
        <f t="array" ref="A563">IFERROR(_xlfn.IFS(AND(F563="Renta Variable",O563=1),IFERROR(MATCH(B563,[1]RV_Det!C:C,0),"Rev"),AND(J563="Corporativa",O563=1,I563="EM"),IFERROR(MATCH(B563,[1]RF_Corps!B:B,0),"Rev"),AND(F563="Alternativos",O563=1),IFERROR(MATCH(B563,[1]Rep4!C:C,0),"Rev")),"")</f>
        <v/>
      </c>
      <c r="B563" s="394" t="s">
        <v>1977</v>
      </c>
      <c r="C563" s="409" t="s">
        <v>1978</v>
      </c>
      <c r="D563" s="395" t="s">
        <v>1970</v>
      </c>
      <c r="E563" s="396" t="str">
        <f>IF(B563="","",INDEX([1]CatGlob!$S:$S,IFERROR(MATCH(MID(B563,7,1),[1]CatGlob!$R:$R,0),MATCH(MID(B563,1,2),[1]CatGlob!$R:$R,0))))</f>
        <v>DOL</v>
      </c>
      <c r="F563" s="397" t="s">
        <v>442</v>
      </c>
      <c r="G563" s="398" t="s">
        <v>610</v>
      </c>
      <c r="H563" s="399" t="s">
        <v>229</v>
      </c>
      <c r="I563" s="399" t="s">
        <v>358</v>
      </c>
      <c r="J563" s="399" t="s">
        <v>267</v>
      </c>
      <c r="K563" s="396" t="s">
        <v>120</v>
      </c>
      <c r="L563" s="400" t="str">
        <f>IF(ISERROR(MATCH(M563,M$10:M562,0)),M563,"")</f>
        <v/>
      </c>
      <c r="M563" s="401" t="str">
        <f>IF(B563="","",IF(ISERROR(MATCH(F563&amp;"_"&amp;G563&amp;"_"&amp;H563&amp;"_"&amp;I563&amp;"_"&amp;J563&amp;IF(K563="","","_"&amp;K563),[1]CatGlob!$B:$B,0)),F563&amp;"_"&amp;G563&amp;"_"&amp;H563&amp;"_"&amp;I563&amp;"_"&amp;J563&amp;IF(K563="","","_"&amp;K563),INDEX([1]CatGlob!$C:$C,MATCH(F563&amp;"_"&amp;G563&amp;"_"&amp;H563&amp;"_"&amp;I563&amp;"_"&amp;J563&amp;IF(K563="","","_"&amp;K563),[1]CatGlob!$B:$B,0))))</f>
        <v>HCD_INT_EM_GOB_COL</v>
      </c>
      <c r="N563" s="402" t="str">
        <f t="shared" si="19"/>
        <v>rev</v>
      </c>
      <c r="O563" s="402">
        <f t="shared" si="18"/>
        <v>1</v>
      </c>
      <c r="P563" s="401" t="str">
        <f>IF(LEN(B563)&gt;8,INDEX([1]CatGlob!$X:$X,MATCH(M563,[1]CatGlob!$W:$W,0)),"")</f>
        <v>EMHC</v>
      </c>
      <c r="Q563" s="403" t="str">
        <f>INDEX([1]CatGlob!P:P,MATCH(M563,[1]CatGlob!O:O,0))</f>
        <v>RFIG</v>
      </c>
      <c r="R563" s="403" t="s">
        <v>601</v>
      </c>
      <c r="S563" s="403" t="s">
        <v>601</v>
      </c>
      <c r="T563" s="403" t="str">
        <f>INDEX([1]CatGlob!$D:$D,MATCH($M563,[1]CatGlob!$C:$C,0))</f>
        <v>RFI</v>
      </c>
      <c r="U563" s="403" t="s">
        <v>1293</v>
      </c>
      <c r="V563" s="404" t="str">
        <f>INDEX([1]CatGlob!$F:$F,MATCH($M563,[1]CatGlob!$C:$C,0))</f>
        <v>RFI</v>
      </c>
      <c r="W563" s="405"/>
      <c r="X563" s="406">
        <v>0</v>
      </c>
      <c r="Y563" s="407">
        <v>0</v>
      </c>
      <c r="Z563" s="408">
        <v>0</v>
      </c>
      <c r="AA563" s="407">
        <v>0</v>
      </c>
      <c r="AB563" s="408">
        <v>-9.3913213157678106E-3</v>
      </c>
      <c r="AC563" s="407">
        <v>-0.453139457610163</v>
      </c>
      <c r="AD563" s="408">
        <v>0</v>
      </c>
      <c r="AE563" s="407">
        <v>0</v>
      </c>
      <c r="AF563" s="408">
        <v>-4.7701245495899601E-3</v>
      </c>
      <c r="AG563" s="407">
        <v>-0.230162676630493</v>
      </c>
      <c r="AI563" s="406">
        <v>0</v>
      </c>
      <c r="AJ563" s="407">
        <v>0</v>
      </c>
      <c r="AK563" s="408">
        <v>0</v>
      </c>
      <c r="AL563" s="407">
        <v>0</v>
      </c>
      <c r="AM563" s="408">
        <v>0</v>
      </c>
      <c r="AN563" s="407">
        <v>0</v>
      </c>
      <c r="AO563" s="408">
        <v>0</v>
      </c>
      <c r="AP563" s="407">
        <v>0</v>
      </c>
      <c r="AQ563" s="408">
        <v>0</v>
      </c>
      <c r="AR563" s="407">
        <v>0</v>
      </c>
      <c r="AT563" s="406">
        <v>0</v>
      </c>
      <c r="AU563" s="407">
        <v>0</v>
      </c>
      <c r="AV563" s="408">
        <v>0</v>
      </c>
      <c r="AW563" s="407">
        <v>0</v>
      </c>
      <c r="AX563" s="408">
        <v>0</v>
      </c>
      <c r="AY563" s="407">
        <v>0</v>
      </c>
      <c r="AZ563" s="408">
        <v>0</v>
      </c>
      <c r="BA563" s="407">
        <v>0</v>
      </c>
      <c r="BB563" s="408">
        <v>0</v>
      </c>
      <c r="BC563" s="407">
        <v>0</v>
      </c>
    </row>
    <row r="564" spans="1:55" x14ac:dyDescent="0.35">
      <c r="A564" s="385" t="str" cm="1">
        <f t="array" ref="A564">IFERROR(_xlfn.IFS(AND(F564="Renta Variable",O564=1),IFERROR(MATCH(B564,[1]RV_Det!C:C,0),"Rev"),AND(J564="Corporativa",O564=1,I564="EM"),IFERROR(MATCH(B564,[1]RF_Corps!B:B,0),"Rev"),AND(F564="Alternativos",O564=1),IFERROR(MATCH(B564,[1]Rep4!C:C,0),"Rev")),"")</f>
        <v/>
      </c>
      <c r="B564" s="394" t="s">
        <v>1979</v>
      </c>
      <c r="C564" s="409" t="s">
        <v>1980</v>
      </c>
      <c r="D564" s="395" t="s">
        <v>1970</v>
      </c>
      <c r="E564" s="396" t="str">
        <f>IF(B564="","",INDEX([1]CatGlob!$S:$S,IFERROR(MATCH(MID(B564,7,1),[1]CatGlob!$R:$R,0),MATCH(MID(B564,1,2),[1]CatGlob!$R:$R,0))))</f>
        <v>DOL</v>
      </c>
      <c r="F564" s="397" t="s">
        <v>442</v>
      </c>
      <c r="G564" s="398" t="s">
        <v>610</v>
      </c>
      <c r="H564" s="399" t="s">
        <v>229</v>
      </c>
      <c r="I564" s="399" t="s">
        <v>358</v>
      </c>
      <c r="J564" s="399" t="s">
        <v>267</v>
      </c>
      <c r="K564" s="396" t="s">
        <v>120</v>
      </c>
      <c r="L564" s="400" t="str">
        <f>IF(ISERROR(MATCH(M564,M$10:M563,0)),M564,"")</f>
        <v/>
      </c>
      <c r="M564" s="401" t="str">
        <f>IF(B564="","",IF(ISERROR(MATCH(F564&amp;"_"&amp;G564&amp;"_"&amp;H564&amp;"_"&amp;I564&amp;"_"&amp;J564&amp;IF(K564="","","_"&amp;K564),[1]CatGlob!$B:$B,0)),F564&amp;"_"&amp;G564&amp;"_"&amp;H564&amp;"_"&amp;I564&amp;"_"&amp;J564&amp;IF(K564="","","_"&amp;K564),INDEX([1]CatGlob!$C:$C,MATCH(F564&amp;"_"&amp;G564&amp;"_"&amp;H564&amp;"_"&amp;I564&amp;"_"&amp;J564&amp;IF(K564="","","_"&amp;K564),[1]CatGlob!$B:$B,0))))</f>
        <v>HCD_INT_EM_GOB_COL</v>
      </c>
      <c r="N564" s="402" t="str">
        <f t="shared" si="19"/>
        <v/>
      </c>
      <c r="O564" s="402" t="str">
        <f t="shared" si="18"/>
        <v/>
      </c>
      <c r="P564" s="401" t="str">
        <f>IF(LEN(B564)&gt;8,INDEX([1]CatGlob!$X:$X,MATCH(M564,[1]CatGlob!$W:$W,0)),"")</f>
        <v>EMHC</v>
      </c>
      <c r="Q564" s="403" t="str">
        <f>INDEX([1]CatGlob!P:P,MATCH(M564,[1]CatGlob!O:O,0))</f>
        <v>RFIG</v>
      </c>
      <c r="R564" s="403" t="s">
        <v>601</v>
      </c>
      <c r="S564" s="403" t="s">
        <v>601</v>
      </c>
      <c r="T564" s="403" t="str">
        <f>INDEX([1]CatGlob!$D:$D,MATCH($M564,[1]CatGlob!$C:$C,0))</f>
        <v>RFI</v>
      </c>
      <c r="U564" s="403" t="s">
        <v>1293</v>
      </c>
      <c r="V564" s="404" t="str">
        <f>INDEX([1]CatGlob!$F:$F,MATCH($M564,[1]CatGlob!$C:$C,0))</f>
        <v>RFI</v>
      </c>
      <c r="W564" s="405"/>
      <c r="X564" s="406">
        <v>0</v>
      </c>
      <c r="Y564" s="407">
        <v>0</v>
      </c>
      <c r="Z564" s="408">
        <v>0</v>
      </c>
      <c r="AA564" s="407">
        <v>0</v>
      </c>
      <c r="AB564" s="408">
        <v>0</v>
      </c>
      <c r="AC564" s="407">
        <v>0</v>
      </c>
      <c r="AD564" s="408">
        <v>0</v>
      </c>
      <c r="AE564" s="407">
        <v>0</v>
      </c>
      <c r="AF564" s="408">
        <v>0</v>
      </c>
      <c r="AG564" s="407">
        <v>0</v>
      </c>
      <c r="AI564" s="406">
        <v>0</v>
      </c>
      <c r="AJ564" s="407">
        <v>0</v>
      </c>
      <c r="AK564" s="408">
        <v>0</v>
      </c>
      <c r="AL564" s="407">
        <v>0</v>
      </c>
      <c r="AM564" s="408">
        <v>0</v>
      </c>
      <c r="AN564" s="407">
        <v>0</v>
      </c>
      <c r="AO564" s="408">
        <v>0</v>
      </c>
      <c r="AP564" s="407">
        <v>0</v>
      </c>
      <c r="AQ564" s="408">
        <v>0</v>
      </c>
      <c r="AR564" s="407">
        <v>0</v>
      </c>
      <c r="AT564" s="406">
        <v>0</v>
      </c>
      <c r="AU564" s="407">
        <v>0</v>
      </c>
      <c r="AV564" s="408">
        <v>0</v>
      </c>
      <c r="AW564" s="407">
        <v>0</v>
      </c>
      <c r="AX564" s="408">
        <v>0</v>
      </c>
      <c r="AY564" s="407">
        <v>0</v>
      </c>
      <c r="AZ564" s="408">
        <v>0</v>
      </c>
      <c r="BA564" s="407">
        <v>0</v>
      </c>
      <c r="BB564" s="408">
        <v>0</v>
      </c>
      <c r="BC564" s="407">
        <v>0</v>
      </c>
    </row>
    <row r="565" spans="1:55" x14ac:dyDescent="0.35">
      <c r="A565" s="385" t="str" cm="1">
        <f t="array" ref="A565">IFERROR(_xlfn.IFS(AND(F565="Renta Variable",O565=1),IFERROR(MATCH(B565,[1]RV_Det!C:C,0),"Rev"),AND(J565="Corporativa",O565=1,I565="EM"),IFERROR(MATCH(B565,[1]RF_Corps!B:B,0),"Rev"),AND(F565="Alternativos",O565=1),IFERROR(MATCH(B565,[1]Rep4!C:C,0),"Rev")),"")</f>
        <v/>
      </c>
      <c r="B565" s="394" t="s">
        <v>1981</v>
      </c>
      <c r="C565" s="409" t="s">
        <v>1982</v>
      </c>
      <c r="D565" s="395" t="s">
        <v>1970</v>
      </c>
      <c r="E565" s="396" t="str">
        <f>IF(B565="","",INDEX([1]CatGlob!$S:$S,IFERROR(MATCH(MID(B565,7,1),[1]CatGlob!$R:$R,0),MATCH(MID(B565,1,2),[1]CatGlob!$R:$R,0))))</f>
        <v>DOL</v>
      </c>
      <c r="F565" s="397" t="s">
        <v>442</v>
      </c>
      <c r="G565" s="398" t="s">
        <v>610</v>
      </c>
      <c r="H565" s="399" t="s">
        <v>229</v>
      </c>
      <c r="I565" s="399" t="s">
        <v>358</v>
      </c>
      <c r="J565" s="399" t="s">
        <v>267</v>
      </c>
      <c r="K565" s="396" t="s">
        <v>120</v>
      </c>
      <c r="L565" s="400" t="str">
        <f>IF(ISERROR(MATCH(M565,M$10:M564,0)),M565,"")</f>
        <v/>
      </c>
      <c r="M565" s="401" t="str">
        <f>IF(B565="","",IF(ISERROR(MATCH(F565&amp;"_"&amp;G565&amp;"_"&amp;H565&amp;"_"&amp;I565&amp;"_"&amp;J565&amp;IF(K565="","","_"&amp;K565),[1]CatGlob!$B:$B,0)),F565&amp;"_"&amp;G565&amp;"_"&amp;H565&amp;"_"&amp;I565&amp;"_"&amp;J565&amp;IF(K565="","","_"&amp;K565),INDEX([1]CatGlob!$C:$C,MATCH(F565&amp;"_"&amp;G565&amp;"_"&amp;H565&amp;"_"&amp;I565&amp;"_"&amp;J565&amp;IF(K565="","","_"&amp;K565),[1]CatGlob!$B:$B,0))))</f>
        <v>HCD_INT_EM_GOB_COL</v>
      </c>
      <c r="N565" s="402" t="str">
        <f t="shared" si="19"/>
        <v/>
      </c>
      <c r="O565" s="402" t="str">
        <f t="shared" si="18"/>
        <v/>
      </c>
      <c r="P565" s="401" t="str">
        <f>IF(LEN(B565)&gt;8,INDEX([1]CatGlob!$X:$X,MATCH(M565,[1]CatGlob!$W:$W,0)),"")</f>
        <v>EMHC</v>
      </c>
      <c r="Q565" s="403" t="str">
        <f>INDEX([1]CatGlob!P:P,MATCH(M565,[1]CatGlob!O:O,0))</f>
        <v>RFIG</v>
      </c>
      <c r="R565" s="403" t="s">
        <v>601</v>
      </c>
      <c r="S565" s="403" t="s">
        <v>601</v>
      </c>
      <c r="T565" s="403" t="str">
        <f>INDEX([1]CatGlob!$D:$D,MATCH($M565,[1]CatGlob!$C:$C,0))</f>
        <v>RFI</v>
      </c>
      <c r="U565" s="403" t="s">
        <v>1293</v>
      </c>
      <c r="V565" s="404" t="str">
        <f>INDEX([1]CatGlob!$F:$F,MATCH($M565,[1]CatGlob!$C:$C,0))</f>
        <v>RFI</v>
      </c>
      <c r="W565" s="405"/>
      <c r="X565" s="406">
        <v>0</v>
      </c>
      <c r="Y565" s="407">
        <v>0</v>
      </c>
      <c r="Z565" s="408">
        <v>0</v>
      </c>
      <c r="AA565" s="407">
        <v>0</v>
      </c>
      <c r="AB565" s="408">
        <v>0</v>
      </c>
      <c r="AC565" s="407">
        <v>0</v>
      </c>
      <c r="AD565" s="408">
        <v>0</v>
      </c>
      <c r="AE565" s="407">
        <v>0</v>
      </c>
      <c r="AF565" s="408">
        <v>0</v>
      </c>
      <c r="AG565" s="407">
        <v>0</v>
      </c>
      <c r="AI565" s="406">
        <v>0</v>
      </c>
      <c r="AJ565" s="407">
        <v>0</v>
      </c>
      <c r="AK565" s="408">
        <v>0</v>
      </c>
      <c r="AL565" s="407">
        <v>0</v>
      </c>
      <c r="AM565" s="408">
        <v>0</v>
      </c>
      <c r="AN565" s="407">
        <v>0</v>
      </c>
      <c r="AO565" s="408">
        <v>0</v>
      </c>
      <c r="AP565" s="407">
        <v>0</v>
      </c>
      <c r="AQ565" s="408">
        <v>0</v>
      </c>
      <c r="AR565" s="407">
        <v>0</v>
      </c>
      <c r="AT565" s="406">
        <v>0</v>
      </c>
      <c r="AU565" s="407">
        <v>0</v>
      </c>
      <c r="AV565" s="408">
        <v>0</v>
      </c>
      <c r="AW565" s="407">
        <v>0</v>
      </c>
      <c r="AX565" s="408">
        <v>0</v>
      </c>
      <c r="AY565" s="407">
        <v>0</v>
      </c>
      <c r="AZ565" s="408">
        <v>0</v>
      </c>
      <c r="BA565" s="407">
        <v>0</v>
      </c>
      <c r="BB565" s="408">
        <v>0</v>
      </c>
      <c r="BC565" s="407">
        <v>0</v>
      </c>
    </row>
    <row r="566" spans="1:55" x14ac:dyDescent="0.35">
      <c r="A566" s="385" t="str" cm="1">
        <f t="array" ref="A566">IFERROR(_xlfn.IFS(AND(F566="Renta Variable",O566=1),IFERROR(MATCH(B566,[1]RV_Det!C:C,0),"Rev"),AND(J566="Corporativa",O566=1,I566="EM"),IFERROR(MATCH(B566,[1]RF_Corps!B:B,0),"Rev"),AND(F566="Alternativos",O566=1),IFERROR(MATCH(B566,[1]Rep4!C:C,0),"Rev")),"")</f>
        <v/>
      </c>
      <c r="B566" s="394" t="s">
        <v>1983</v>
      </c>
      <c r="C566" s="409" t="s">
        <v>1984</v>
      </c>
      <c r="D566" s="395" t="s">
        <v>1970</v>
      </c>
      <c r="E566" s="396" t="str">
        <f>IF(B566="","",INDEX([1]CatGlob!$S:$S,IFERROR(MATCH(MID(B566,7,1),[1]CatGlob!$R:$R,0),MATCH(MID(B566,1,2),[1]CatGlob!$R:$R,0))))</f>
        <v>DOL</v>
      </c>
      <c r="F566" s="397" t="s">
        <v>442</v>
      </c>
      <c r="G566" s="398" t="s">
        <v>610</v>
      </c>
      <c r="H566" s="399" t="s">
        <v>229</v>
      </c>
      <c r="I566" s="399" t="s">
        <v>358</v>
      </c>
      <c r="J566" s="399" t="s">
        <v>267</v>
      </c>
      <c r="K566" s="396" t="s">
        <v>120</v>
      </c>
      <c r="L566" s="400" t="str">
        <f>IF(ISERROR(MATCH(M566,M$10:M565,0)),M566,"")</f>
        <v/>
      </c>
      <c r="M566" s="401" t="str">
        <f>IF(B566="","",IF(ISERROR(MATCH(F566&amp;"_"&amp;G566&amp;"_"&amp;H566&amp;"_"&amp;I566&amp;"_"&amp;J566&amp;IF(K566="","","_"&amp;K566),[1]CatGlob!$B:$B,0)),F566&amp;"_"&amp;G566&amp;"_"&amp;H566&amp;"_"&amp;I566&amp;"_"&amp;J566&amp;IF(K566="","","_"&amp;K566),INDEX([1]CatGlob!$C:$C,MATCH(F566&amp;"_"&amp;G566&amp;"_"&amp;H566&amp;"_"&amp;I566&amp;"_"&amp;J566&amp;IF(K566="","","_"&amp;K566),[1]CatGlob!$B:$B,0))))</f>
        <v>HCD_INT_EM_GOB_COL</v>
      </c>
      <c r="N566" s="402" t="str">
        <f t="shared" si="19"/>
        <v/>
      </c>
      <c r="O566" s="402" t="str">
        <f t="shared" si="18"/>
        <v/>
      </c>
      <c r="P566" s="401" t="str">
        <f>IF(LEN(B566)&gt;8,INDEX([1]CatGlob!$X:$X,MATCH(M566,[1]CatGlob!$W:$W,0)),"")</f>
        <v>EMHC</v>
      </c>
      <c r="Q566" s="403" t="str">
        <f>INDEX([1]CatGlob!P:P,MATCH(M566,[1]CatGlob!O:O,0))</f>
        <v>RFIG</v>
      </c>
      <c r="R566" s="403" t="s">
        <v>601</v>
      </c>
      <c r="S566" s="403" t="s">
        <v>601</v>
      </c>
      <c r="T566" s="403" t="str">
        <f>INDEX([1]CatGlob!$D:$D,MATCH($M566,[1]CatGlob!$C:$C,0))</f>
        <v>RFI</v>
      </c>
      <c r="U566" s="403" t="s">
        <v>1293</v>
      </c>
      <c r="V566" s="404" t="str">
        <f>INDEX([1]CatGlob!$F:$F,MATCH($M566,[1]CatGlob!$C:$C,0))</f>
        <v>RFI</v>
      </c>
      <c r="W566" s="405"/>
      <c r="X566" s="406">
        <v>0</v>
      </c>
      <c r="Y566" s="407">
        <v>0</v>
      </c>
      <c r="Z566" s="408">
        <v>0</v>
      </c>
      <c r="AA566" s="407">
        <v>0</v>
      </c>
      <c r="AB566" s="408">
        <v>0</v>
      </c>
      <c r="AC566" s="407">
        <v>0</v>
      </c>
      <c r="AD566" s="408">
        <v>0</v>
      </c>
      <c r="AE566" s="407">
        <v>0</v>
      </c>
      <c r="AF566" s="408">
        <v>0</v>
      </c>
      <c r="AG566" s="407">
        <v>0</v>
      </c>
      <c r="AI566" s="406">
        <v>0</v>
      </c>
      <c r="AJ566" s="407">
        <v>0</v>
      </c>
      <c r="AK566" s="408">
        <v>0</v>
      </c>
      <c r="AL566" s="407">
        <v>0</v>
      </c>
      <c r="AM566" s="408">
        <v>0</v>
      </c>
      <c r="AN566" s="407">
        <v>0</v>
      </c>
      <c r="AO566" s="408">
        <v>0</v>
      </c>
      <c r="AP566" s="407">
        <v>0</v>
      </c>
      <c r="AQ566" s="408">
        <v>0</v>
      </c>
      <c r="AR566" s="407">
        <v>0</v>
      </c>
      <c r="AT566" s="406">
        <v>0</v>
      </c>
      <c r="AU566" s="407">
        <v>0</v>
      </c>
      <c r="AV566" s="408">
        <v>0</v>
      </c>
      <c r="AW566" s="407">
        <v>0</v>
      </c>
      <c r="AX566" s="408">
        <v>0</v>
      </c>
      <c r="AY566" s="407">
        <v>0</v>
      </c>
      <c r="AZ566" s="408">
        <v>0</v>
      </c>
      <c r="BA566" s="407">
        <v>0</v>
      </c>
      <c r="BB566" s="408">
        <v>0</v>
      </c>
      <c r="BC566" s="407">
        <v>0</v>
      </c>
    </row>
    <row r="567" spans="1:55" x14ac:dyDescent="0.35">
      <c r="A567" s="385" t="str" cm="1">
        <f t="array" ref="A567">IFERROR(_xlfn.IFS(AND(F567="Renta Variable",O567=1),IFERROR(MATCH(B567,[1]RV_Det!C:C,0),"Rev"),AND(J567="Corporativa",O567=1,I567="EM"),IFERROR(MATCH(B567,[1]RF_Corps!B:B,0),"Rev"),AND(F567="Alternativos",O567=1),IFERROR(MATCH(B567,[1]Rep4!C:C,0),"Rev")),"")</f>
        <v/>
      </c>
      <c r="B567" s="394" t="s">
        <v>1985</v>
      </c>
      <c r="C567" s="409" t="s">
        <v>1986</v>
      </c>
      <c r="D567" s="395" t="s">
        <v>1970</v>
      </c>
      <c r="E567" s="396" t="str">
        <f>IF(B567="","",INDEX([1]CatGlob!$S:$S,IFERROR(MATCH(MID(B567,7,1),[1]CatGlob!$R:$R,0),MATCH(MID(B567,1,2),[1]CatGlob!$R:$R,0))))</f>
        <v>DOL</v>
      </c>
      <c r="F567" s="397" t="s">
        <v>442</v>
      </c>
      <c r="G567" s="398" t="s">
        <v>610</v>
      </c>
      <c r="H567" s="399" t="s">
        <v>229</v>
      </c>
      <c r="I567" s="399" t="s">
        <v>358</v>
      </c>
      <c r="J567" s="399" t="s">
        <v>267</v>
      </c>
      <c r="K567" s="396" t="s">
        <v>120</v>
      </c>
      <c r="L567" s="400" t="str">
        <f>IF(ISERROR(MATCH(M567,M$10:M566,0)),M567,"")</f>
        <v/>
      </c>
      <c r="M567" s="401" t="str">
        <f>IF(B567="","",IF(ISERROR(MATCH(F567&amp;"_"&amp;G567&amp;"_"&amp;H567&amp;"_"&amp;I567&amp;"_"&amp;J567&amp;IF(K567="","","_"&amp;K567),[1]CatGlob!$B:$B,0)),F567&amp;"_"&amp;G567&amp;"_"&amp;H567&amp;"_"&amp;I567&amp;"_"&amp;J567&amp;IF(K567="","","_"&amp;K567),INDEX([1]CatGlob!$C:$C,MATCH(F567&amp;"_"&amp;G567&amp;"_"&amp;H567&amp;"_"&amp;I567&amp;"_"&amp;J567&amp;IF(K567="","","_"&amp;K567),[1]CatGlob!$B:$B,0))))</f>
        <v>HCD_INT_EM_GOB_COL</v>
      </c>
      <c r="N567" s="402" t="str">
        <f t="shared" si="19"/>
        <v/>
      </c>
      <c r="O567" s="402" t="str">
        <f t="shared" si="18"/>
        <v/>
      </c>
      <c r="P567" s="401" t="str">
        <f>IF(LEN(B567)&gt;8,INDEX([1]CatGlob!$X:$X,MATCH(M567,[1]CatGlob!$W:$W,0)),"")</f>
        <v>EMHC</v>
      </c>
      <c r="Q567" s="403" t="str">
        <f>INDEX([1]CatGlob!P:P,MATCH(M567,[1]CatGlob!O:O,0))</f>
        <v>RFIG</v>
      </c>
      <c r="R567" s="403" t="s">
        <v>601</v>
      </c>
      <c r="S567" s="403" t="s">
        <v>601</v>
      </c>
      <c r="T567" s="403" t="str">
        <f>INDEX([1]CatGlob!$D:$D,MATCH($M567,[1]CatGlob!$C:$C,0))</f>
        <v>RFI</v>
      </c>
      <c r="U567" s="403" t="s">
        <v>1293</v>
      </c>
      <c r="V567" s="404" t="str">
        <f>INDEX([1]CatGlob!$F:$F,MATCH($M567,[1]CatGlob!$C:$C,0))</f>
        <v>RFI</v>
      </c>
      <c r="W567" s="405"/>
      <c r="X567" s="406">
        <v>0</v>
      </c>
      <c r="Y567" s="407">
        <v>0</v>
      </c>
      <c r="Z567" s="408">
        <v>0</v>
      </c>
      <c r="AA567" s="407">
        <v>0</v>
      </c>
      <c r="AB567" s="408">
        <v>0</v>
      </c>
      <c r="AC567" s="407">
        <v>0</v>
      </c>
      <c r="AD567" s="408">
        <v>0</v>
      </c>
      <c r="AE567" s="407">
        <v>0</v>
      </c>
      <c r="AF567" s="408">
        <v>0</v>
      </c>
      <c r="AG567" s="407">
        <v>0</v>
      </c>
      <c r="AI567" s="406">
        <v>0</v>
      </c>
      <c r="AJ567" s="407">
        <v>0</v>
      </c>
      <c r="AK567" s="408">
        <v>0</v>
      </c>
      <c r="AL567" s="407">
        <v>0</v>
      </c>
      <c r="AM567" s="408">
        <v>0</v>
      </c>
      <c r="AN567" s="407">
        <v>0</v>
      </c>
      <c r="AO567" s="408">
        <v>0</v>
      </c>
      <c r="AP567" s="407">
        <v>0</v>
      </c>
      <c r="AQ567" s="408">
        <v>0</v>
      </c>
      <c r="AR567" s="407">
        <v>0</v>
      </c>
      <c r="AT567" s="406">
        <v>0</v>
      </c>
      <c r="AU567" s="407">
        <v>0</v>
      </c>
      <c r="AV567" s="408">
        <v>0</v>
      </c>
      <c r="AW567" s="407">
        <v>0</v>
      </c>
      <c r="AX567" s="408">
        <v>0</v>
      </c>
      <c r="AY567" s="407">
        <v>0</v>
      </c>
      <c r="AZ567" s="408">
        <v>0</v>
      </c>
      <c r="BA567" s="407">
        <v>0</v>
      </c>
      <c r="BB567" s="408">
        <v>0</v>
      </c>
      <c r="BC567" s="407">
        <v>0</v>
      </c>
    </row>
    <row r="568" spans="1:55" x14ac:dyDescent="0.35">
      <c r="A568" s="385" t="str" cm="1">
        <f t="array" ref="A568">IFERROR(_xlfn.IFS(AND(F568="Renta Variable",O568=1),IFERROR(MATCH(B568,[1]RV_Det!C:C,0),"Rev"),AND(J568="Corporativa",O568=1,I568="EM"),IFERROR(MATCH(B568,[1]RF_Corps!B:B,0),"Rev"),AND(F568="Alternativos",O568=1),IFERROR(MATCH(B568,[1]Rep4!C:C,0),"Rev")),"")</f>
        <v/>
      </c>
      <c r="B568" s="394" t="s">
        <v>1987</v>
      </c>
      <c r="C568" s="409" t="s">
        <v>1988</v>
      </c>
      <c r="D568" s="395" t="s">
        <v>1970</v>
      </c>
      <c r="E568" s="396" t="str">
        <f>IF(B568="","",INDEX([1]CatGlob!$S:$S,IFERROR(MATCH(MID(B568,7,1),[1]CatGlob!$R:$R,0),MATCH(MID(B568,1,2),[1]CatGlob!$R:$R,0))))</f>
        <v>DOL</v>
      </c>
      <c r="F568" s="397" t="s">
        <v>442</v>
      </c>
      <c r="G568" s="398" t="s">
        <v>610</v>
      </c>
      <c r="H568" s="399" t="s">
        <v>229</v>
      </c>
      <c r="I568" s="399" t="s">
        <v>358</v>
      </c>
      <c r="J568" s="399" t="s">
        <v>267</v>
      </c>
      <c r="K568" s="396" t="s">
        <v>120</v>
      </c>
      <c r="L568" s="400" t="str">
        <f>IF(ISERROR(MATCH(M568,M$10:M567,0)),M568,"")</f>
        <v/>
      </c>
      <c r="M568" s="401" t="str">
        <f>IF(B568="","",IF(ISERROR(MATCH(F568&amp;"_"&amp;G568&amp;"_"&amp;H568&amp;"_"&amp;I568&amp;"_"&amp;J568&amp;IF(K568="","","_"&amp;K568),[1]CatGlob!$B:$B,0)),F568&amp;"_"&amp;G568&amp;"_"&amp;H568&amp;"_"&amp;I568&amp;"_"&amp;J568&amp;IF(K568="","","_"&amp;K568),INDEX([1]CatGlob!$C:$C,MATCH(F568&amp;"_"&amp;G568&amp;"_"&amp;H568&amp;"_"&amp;I568&amp;"_"&amp;J568&amp;IF(K568="","","_"&amp;K568),[1]CatGlob!$B:$B,0))))</f>
        <v>HCD_INT_EM_GOB_COL</v>
      </c>
      <c r="N568" s="402" t="str">
        <f t="shared" si="19"/>
        <v/>
      </c>
      <c r="O568" s="402" t="str">
        <f t="shared" si="18"/>
        <v/>
      </c>
      <c r="P568" s="401" t="str">
        <f>IF(LEN(B568)&gt;8,INDEX([1]CatGlob!$X:$X,MATCH(M568,[1]CatGlob!$W:$W,0)),"")</f>
        <v>EMHC</v>
      </c>
      <c r="Q568" s="403" t="str">
        <f>INDEX([1]CatGlob!P:P,MATCH(M568,[1]CatGlob!O:O,0))</f>
        <v>RFIG</v>
      </c>
      <c r="R568" s="403" t="s">
        <v>601</v>
      </c>
      <c r="S568" s="403" t="s">
        <v>601</v>
      </c>
      <c r="T568" s="403" t="str">
        <f>INDEX([1]CatGlob!$D:$D,MATCH($M568,[1]CatGlob!$C:$C,0))</f>
        <v>RFI</v>
      </c>
      <c r="U568" s="403" t="s">
        <v>1293</v>
      </c>
      <c r="V568" s="404" t="str">
        <f>INDEX([1]CatGlob!$F:$F,MATCH($M568,[1]CatGlob!$C:$C,0))</f>
        <v>RFI</v>
      </c>
      <c r="W568" s="405"/>
      <c r="X568" s="406">
        <v>0</v>
      </c>
      <c r="Y568" s="407">
        <v>0</v>
      </c>
      <c r="Z568" s="408">
        <v>0</v>
      </c>
      <c r="AA568" s="407">
        <v>0</v>
      </c>
      <c r="AB568" s="408">
        <v>0</v>
      </c>
      <c r="AC568" s="407">
        <v>0</v>
      </c>
      <c r="AD568" s="408">
        <v>0</v>
      </c>
      <c r="AE568" s="407">
        <v>0</v>
      </c>
      <c r="AF568" s="408">
        <v>0</v>
      </c>
      <c r="AG568" s="407">
        <v>0</v>
      </c>
      <c r="AI568" s="406">
        <v>0</v>
      </c>
      <c r="AJ568" s="407">
        <v>0</v>
      </c>
      <c r="AK568" s="408">
        <v>0</v>
      </c>
      <c r="AL568" s="407">
        <v>0</v>
      </c>
      <c r="AM568" s="408">
        <v>0</v>
      </c>
      <c r="AN568" s="407">
        <v>0</v>
      </c>
      <c r="AO568" s="408">
        <v>0</v>
      </c>
      <c r="AP568" s="407">
        <v>0</v>
      </c>
      <c r="AQ568" s="408">
        <v>0</v>
      </c>
      <c r="AR568" s="407">
        <v>0</v>
      </c>
      <c r="AT568" s="406">
        <v>0</v>
      </c>
      <c r="AU568" s="407">
        <v>0</v>
      </c>
      <c r="AV568" s="408">
        <v>0</v>
      </c>
      <c r="AW568" s="407">
        <v>0</v>
      </c>
      <c r="AX568" s="408">
        <v>0</v>
      </c>
      <c r="AY568" s="407">
        <v>0</v>
      </c>
      <c r="AZ568" s="408">
        <v>0</v>
      </c>
      <c r="BA568" s="407">
        <v>0</v>
      </c>
      <c r="BB568" s="408">
        <v>0</v>
      </c>
      <c r="BC568" s="407">
        <v>0</v>
      </c>
    </row>
    <row r="569" spans="1:55" x14ac:dyDescent="0.35">
      <c r="A569" s="385" t="str" cm="1">
        <f t="array" ref="A569">IFERROR(_xlfn.IFS(AND(F569="Renta Variable",O569=1),IFERROR(MATCH(B569,[1]RV_Det!C:C,0),"Rev"),AND(J569="Corporativa",O569=1,I569="EM"),IFERROR(MATCH(B569,[1]RF_Corps!B:B,0),"Rev"),AND(F569="Alternativos",O569=1),IFERROR(MATCH(B569,[1]Rep4!C:C,0),"Rev")),"")</f>
        <v/>
      </c>
      <c r="B569" s="394" t="s">
        <v>1989</v>
      </c>
      <c r="C569" s="409" t="s">
        <v>1990</v>
      </c>
      <c r="D569" s="395" t="s">
        <v>1970</v>
      </c>
      <c r="E569" s="396" t="str">
        <f>IF(B569="","",INDEX([1]CatGlob!$S:$S,IFERROR(MATCH(MID(B569,7,1),[1]CatGlob!$R:$R,0),MATCH(MID(B569,1,2),[1]CatGlob!$R:$R,0))))</f>
        <v>DOL</v>
      </c>
      <c r="F569" s="397" t="s">
        <v>442</v>
      </c>
      <c r="G569" s="398" t="s">
        <v>610</v>
      </c>
      <c r="H569" s="399" t="s">
        <v>229</v>
      </c>
      <c r="I569" s="399" t="s">
        <v>358</v>
      </c>
      <c r="J569" s="399" t="s">
        <v>267</v>
      </c>
      <c r="K569" s="396" t="s">
        <v>120</v>
      </c>
      <c r="L569" s="400" t="str">
        <f>IF(ISERROR(MATCH(M569,M$10:M568,0)),M569,"")</f>
        <v/>
      </c>
      <c r="M569" s="401" t="str">
        <f>IF(B569="","",IF(ISERROR(MATCH(F569&amp;"_"&amp;G569&amp;"_"&amp;H569&amp;"_"&amp;I569&amp;"_"&amp;J569&amp;IF(K569="","","_"&amp;K569),[1]CatGlob!$B:$B,0)),F569&amp;"_"&amp;G569&amp;"_"&amp;H569&amp;"_"&amp;I569&amp;"_"&amp;J569&amp;IF(K569="","","_"&amp;K569),INDEX([1]CatGlob!$C:$C,MATCH(F569&amp;"_"&amp;G569&amp;"_"&amp;H569&amp;"_"&amp;I569&amp;"_"&amp;J569&amp;IF(K569="","","_"&amp;K569),[1]CatGlob!$B:$B,0))))</f>
        <v>HCD_INT_EM_GOB_COL</v>
      </c>
      <c r="N569" s="402" t="str">
        <f t="shared" si="19"/>
        <v/>
      </c>
      <c r="O569" s="402" t="str">
        <f t="shared" si="18"/>
        <v/>
      </c>
      <c r="P569" s="401" t="str">
        <f>IF(LEN(B569)&gt;8,INDEX([1]CatGlob!$X:$X,MATCH(M569,[1]CatGlob!$W:$W,0)),"")</f>
        <v>EMHC</v>
      </c>
      <c r="Q569" s="403" t="str">
        <f>INDEX([1]CatGlob!P:P,MATCH(M569,[1]CatGlob!O:O,0))</f>
        <v>RFIG</v>
      </c>
      <c r="R569" s="403" t="s">
        <v>601</v>
      </c>
      <c r="S569" s="403" t="s">
        <v>601</v>
      </c>
      <c r="T569" s="403" t="str">
        <f>INDEX([1]CatGlob!$D:$D,MATCH($M569,[1]CatGlob!$C:$C,0))</f>
        <v>RFI</v>
      </c>
      <c r="U569" s="403" t="s">
        <v>1293</v>
      </c>
      <c r="V569" s="404" t="str">
        <f>INDEX([1]CatGlob!$F:$F,MATCH($M569,[1]CatGlob!$C:$C,0))</f>
        <v>RFI</v>
      </c>
      <c r="W569" s="405"/>
      <c r="X569" s="406">
        <v>0</v>
      </c>
      <c r="Y569" s="407">
        <v>0</v>
      </c>
      <c r="Z569" s="408">
        <v>0</v>
      </c>
      <c r="AA569" s="407">
        <v>0</v>
      </c>
      <c r="AB569" s="408">
        <v>0</v>
      </c>
      <c r="AC569" s="407">
        <v>0</v>
      </c>
      <c r="AD569" s="408">
        <v>0</v>
      </c>
      <c r="AE569" s="407">
        <v>0</v>
      </c>
      <c r="AF569" s="408">
        <v>0</v>
      </c>
      <c r="AG569" s="407">
        <v>0</v>
      </c>
      <c r="AI569" s="406">
        <v>0</v>
      </c>
      <c r="AJ569" s="407">
        <v>0</v>
      </c>
      <c r="AK569" s="408">
        <v>0</v>
      </c>
      <c r="AL569" s="407">
        <v>0</v>
      </c>
      <c r="AM569" s="408">
        <v>0</v>
      </c>
      <c r="AN569" s="407">
        <v>0</v>
      </c>
      <c r="AO569" s="408">
        <v>0</v>
      </c>
      <c r="AP569" s="407">
        <v>0</v>
      </c>
      <c r="AQ569" s="408">
        <v>0</v>
      </c>
      <c r="AR569" s="407">
        <v>0</v>
      </c>
      <c r="AT569" s="406">
        <v>0</v>
      </c>
      <c r="AU569" s="407">
        <v>0</v>
      </c>
      <c r="AV569" s="408">
        <v>0</v>
      </c>
      <c r="AW569" s="407">
        <v>0</v>
      </c>
      <c r="AX569" s="408">
        <v>0</v>
      </c>
      <c r="AY569" s="407">
        <v>0</v>
      </c>
      <c r="AZ569" s="408">
        <v>0</v>
      </c>
      <c r="BA569" s="407">
        <v>0</v>
      </c>
      <c r="BB569" s="408">
        <v>0</v>
      </c>
      <c r="BC569" s="407">
        <v>0</v>
      </c>
    </row>
    <row r="570" spans="1:55" x14ac:dyDescent="0.35">
      <c r="A570" s="385" t="str" cm="1">
        <f t="array" ref="A570">IFERROR(_xlfn.IFS(AND(F570="Renta Variable",O570=1),IFERROR(MATCH(B570,[1]RV_Det!C:C,0),"Rev"),AND(J570="Corporativa",O570=1,I570="EM"),IFERROR(MATCH(B570,[1]RF_Corps!B:B,0),"Rev"),AND(F570="Alternativos",O570=1),IFERROR(MATCH(B570,[1]Rep4!C:C,0),"Rev")),"")</f>
        <v/>
      </c>
      <c r="B570" s="394" t="s">
        <v>1991</v>
      </c>
      <c r="C570" s="409" t="s">
        <v>1992</v>
      </c>
      <c r="D570" s="395" t="s">
        <v>1970</v>
      </c>
      <c r="E570" s="396" t="str">
        <f>IF(B570="","",INDEX([1]CatGlob!$S:$S,IFERROR(MATCH(MID(B570,7,1),[1]CatGlob!$R:$R,0),MATCH(MID(B570,1,2),[1]CatGlob!$R:$R,0))))</f>
        <v>DOL</v>
      </c>
      <c r="F570" s="397" t="s">
        <v>442</v>
      </c>
      <c r="G570" s="398" t="s">
        <v>610</v>
      </c>
      <c r="H570" s="399" t="s">
        <v>229</v>
      </c>
      <c r="I570" s="399" t="s">
        <v>358</v>
      </c>
      <c r="J570" s="399" t="s">
        <v>267</v>
      </c>
      <c r="K570" s="396" t="s">
        <v>120</v>
      </c>
      <c r="L570" s="400" t="str">
        <f>IF(ISERROR(MATCH(M570,M$10:M569,0)),M570,"")</f>
        <v/>
      </c>
      <c r="M570" s="401" t="str">
        <f>IF(B570="","",IF(ISERROR(MATCH(F570&amp;"_"&amp;G570&amp;"_"&amp;H570&amp;"_"&amp;I570&amp;"_"&amp;J570&amp;IF(K570="","","_"&amp;K570),[1]CatGlob!$B:$B,0)),F570&amp;"_"&amp;G570&amp;"_"&amp;H570&amp;"_"&amp;I570&amp;"_"&amp;J570&amp;IF(K570="","","_"&amp;K570),INDEX([1]CatGlob!$C:$C,MATCH(F570&amp;"_"&amp;G570&amp;"_"&amp;H570&amp;"_"&amp;I570&amp;"_"&amp;J570&amp;IF(K570="","","_"&amp;K570),[1]CatGlob!$B:$B,0))))</f>
        <v>HCD_INT_EM_GOB_COL</v>
      </c>
      <c r="N570" s="402" t="str">
        <f t="shared" si="19"/>
        <v/>
      </c>
      <c r="O570" s="402" t="str">
        <f t="shared" si="18"/>
        <v/>
      </c>
      <c r="P570" s="401" t="str">
        <f>IF(LEN(B570)&gt;8,INDEX([1]CatGlob!$X:$X,MATCH(M570,[1]CatGlob!$W:$W,0)),"")</f>
        <v>EMHC</v>
      </c>
      <c r="Q570" s="403" t="str">
        <f>INDEX([1]CatGlob!P:P,MATCH(M570,[1]CatGlob!O:O,0))</f>
        <v>RFIG</v>
      </c>
      <c r="R570" s="403" t="s">
        <v>601</v>
      </c>
      <c r="S570" s="403" t="s">
        <v>601</v>
      </c>
      <c r="T570" s="403" t="str">
        <f>INDEX([1]CatGlob!$D:$D,MATCH($M570,[1]CatGlob!$C:$C,0))</f>
        <v>RFI</v>
      </c>
      <c r="U570" s="403" t="s">
        <v>1293</v>
      </c>
      <c r="V570" s="404" t="str">
        <f>INDEX([1]CatGlob!$F:$F,MATCH($M570,[1]CatGlob!$C:$C,0))</f>
        <v>RFI</v>
      </c>
      <c r="W570" s="405"/>
      <c r="X570" s="406">
        <v>0</v>
      </c>
      <c r="Y570" s="407">
        <v>0</v>
      </c>
      <c r="Z570" s="408">
        <v>0</v>
      </c>
      <c r="AA570" s="407">
        <v>0</v>
      </c>
      <c r="AB570" s="408">
        <v>0</v>
      </c>
      <c r="AC570" s="407">
        <v>0</v>
      </c>
      <c r="AD570" s="408">
        <v>0</v>
      </c>
      <c r="AE570" s="407">
        <v>0</v>
      </c>
      <c r="AF570" s="408">
        <v>0</v>
      </c>
      <c r="AG570" s="407">
        <v>0</v>
      </c>
      <c r="AI570" s="406">
        <v>0</v>
      </c>
      <c r="AJ570" s="407">
        <v>0</v>
      </c>
      <c r="AK570" s="408">
        <v>0</v>
      </c>
      <c r="AL570" s="407">
        <v>0</v>
      </c>
      <c r="AM570" s="408">
        <v>0</v>
      </c>
      <c r="AN570" s="407">
        <v>0</v>
      </c>
      <c r="AO570" s="408">
        <v>0</v>
      </c>
      <c r="AP570" s="407">
        <v>0</v>
      </c>
      <c r="AQ570" s="408">
        <v>0</v>
      </c>
      <c r="AR570" s="407">
        <v>0</v>
      </c>
      <c r="AT570" s="406">
        <v>0</v>
      </c>
      <c r="AU570" s="407">
        <v>0</v>
      </c>
      <c r="AV570" s="408">
        <v>0</v>
      </c>
      <c r="AW570" s="407">
        <v>0</v>
      </c>
      <c r="AX570" s="408">
        <v>0</v>
      </c>
      <c r="AY570" s="407">
        <v>0</v>
      </c>
      <c r="AZ570" s="408">
        <v>0</v>
      </c>
      <c r="BA570" s="407">
        <v>0</v>
      </c>
      <c r="BB570" s="408">
        <v>0</v>
      </c>
      <c r="BC570" s="407">
        <v>0</v>
      </c>
    </row>
    <row r="571" spans="1:55" x14ac:dyDescent="0.35">
      <c r="A571" s="385" t="str" cm="1">
        <f t="array" ref="A571">IFERROR(_xlfn.IFS(AND(F571="Renta Variable",O571=1),IFERROR(MATCH(B571,[1]RV_Det!C:C,0),"Rev"),AND(J571="Corporativa",O571=1,I571="EM"),IFERROR(MATCH(B571,[1]RF_Corps!B:B,0),"Rev"),AND(F571="Alternativos",O571=1),IFERROR(MATCH(B571,[1]Rep4!C:C,0),"Rev")),"")</f>
        <v/>
      </c>
      <c r="B571" s="394" t="s">
        <v>1993</v>
      </c>
      <c r="C571" s="409" t="s">
        <v>1994</v>
      </c>
      <c r="D571" s="395" t="s">
        <v>1970</v>
      </c>
      <c r="E571" s="396" t="str">
        <f>IF(B571="","",INDEX([1]CatGlob!$S:$S,IFERROR(MATCH(MID(B571,7,1),[1]CatGlob!$R:$R,0),MATCH(MID(B571,1,2),[1]CatGlob!$R:$R,0))))</f>
        <v>DOL</v>
      </c>
      <c r="F571" s="397" t="s">
        <v>442</v>
      </c>
      <c r="G571" s="398" t="s">
        <v>610</v>
      </c>
      <c r="H571" s="399" t="s">
        <v>229</v>
      </c>
      <c r="I571" s="399" t="s">
        <v>358</v>
      </c>
      <c r="J571" s="399" t="s">
        <v>267</v>
      </c>
      <c r="K571" s="396" t="s">
        <v>120</v>
      </c>
      <c r="L571" s="400" t="str">
        <f>IF(ISERROR(MATCH(M571,M$10:M570,0)),M571,"")</f>
        <v/>
      </c>
      <c r="M571" s="401" t="str">
        <f>IF(B571="","",IF(ISERROR(MATCH(F571&amp;"_"&amp;G571&amp;"_"&amp;H571&amp;"_"&amp;I571&amp;"_"&amp;J571&amp;IF(K571="","","_"&amp;K571),[1]CatGlob!$B:$B,0)),F571&amp;"_"&amp;G571&amp;"_"&amp;H571&amp;"_"&amp;I571&amp;"_"&amp;J571&amp;IF(K571="","","_"&amp;K571),INDEX([1]CatGlob!$C:$C,MATCH(F571&amp;"_"&amp;G571&amp;"_"&amp;H571&amp;"_"&amp;I571&amp;"_"&amp;J571&amp;IF(K571="","","_"&amp;K571),[1]CatGlob!$B:$B,0))))</f>
        <v>HCD_INT_EM_GOB_COL</v>
      </c>
      <c r="N571" s="402" t="str">
        <f t="shared" si="19"/>
        <v>rev</v>
      </c>
      <c r="O571" s="402">
        <f t="shared" si="18"/>
        <v>1</v>
      </c>
      <c r="P571" s="401" t="str">
        <f>IF(LEN(B571)&gt;8,INDEX([1]CatGlob!$X:$X,MATCH(M571,[1]CatGlob!$W:$W,0)),"")</f>
        <v>EMHC</v>
      </c>
      <c r="Q571" s="403" t="str">
        <f>INDEX([1]CatGlob!P:P,MATCH(M571,[1]CatGlob!O:O,0))</f>
        <v>RFIG</v>
      </c>
      <c r="R571" s="403" t="s">
        <v>601</v>
      </c>
      <c r="S571" s="403" t="s">
        <v>601</v>
      </c>
      <c r="T571" s="403" t="str">
        <f>INDEX([1]CatGlob!$D:$D,MATCH($M571,[1]CatGlob!$C:$C,0))</f>
        <v>RFI</v>
      </c>
      <c r="U571" s="403" t="s">
        <v>1293</v>
      </c>
      <c r="V571" s="404" t="str">
        <f>INDEX([1]CatGlob!$F:$F,MATCH($M571,[1]CatGlob!$C:$C,0))</f>
        <v>RFI</v>
      </c>
      <c r="W571" s="405"/>
      <c r="X571" s="406">
        <v>1.8763785987512801E-3</v>
      </c>
      <c r="Y571" s="407">
        <v>7.3087380358938206E-2</v>
      </c>
      <c r="Z571" s="408">
        <v>1.8763785987512801E-3</v>
      </c>
      <c r="AA571" s="407">
        <v>7.3087380358938206E-2</v>
      </c>
      <c r="AB571" s="408">
        <v>1.8763785987512801E-3</v>
      </c>
      <c r="AC571" s="407">
        <v>7.3087380358938206E-2</v>
      </c>
      <c r="AD571" s="408">
        <v>1.8763785987512801E-3</v>
      </c>
      <c r="AE571" s="407">
        <v>7.3087380358938206E-2</v>
      </c>
      <c r="AF571" s="408">
        <v>1.8763785987512801E-3</v>
      </c>
      <c r="AG571" s="407">
        <v>7.3087380358938206E-2</v>
      </c>
      <c r="AI571" s="406">
        <v>0</v>
      </c>
      <c r="AJ571" s="407">
        <v>0</v>
      </c>
      <c r="AK571" s="408">
        <v>0</v>
      </c>
      <c r="AL571" s="407">
        <v>0</v>
      </c>
      <c r="AM571" s="408">
        <v>0</v>
      </c>
      <c r="AN571" s="407">
        <v>0</v>
      </c>
      <c r="AO571" s="408">
        <v>0</v>
      </c>
      <c r="AP571" s="407">
        <v>0</v>
      </c>
      <c r="AQ571" s="408">
        <v>0</v>
      </c>
      <c r="AR571" s="407">
        <v>0</v>
      </c>
      <c r="AT571" s="406">
        <v>0</v>
      </c>
      <c r="AU571" s="407">
        <v>0</v>
      </c>
      <c r="AV571" s="408">
        <v>0</v>
      </c>
      <c r="AW571" s="407">
        <v>0</v>
      </c>
      <c r="AX571" s="408">
        <v>0</v>
      </c>
      <c r="AY571" s="407">
        <v>0</v>
      </c>
      <c r="AZ571" s="408">
        <v>0</v>
      </c>
      <c r="BA571" s="407">
        <v>0</v>
      </c>
      <c r="BB571" s="408">
        <v>0</v>
      </c>
      <c r="BC571" s="407">
        <v>0</v>
      </c>
    </row>
    <row r="572" spans="1:55" x14ac:dyDescent="0.35">
      <c r="A572" s="385" t="str" cm="1">
        <f t="array" ref="A572">IFERROR(_xlfn.IFS(AND(F572="Renta Variable",O572=1),IFERROR(MATCH(B572,[1]RV_Det!C:C,0),"Rev"),AND(J572="Corporativa",O572=1,I572="EM"),IFERROR(MATCH(B572,[1]RF_Corps!B:B,0),"Rev"),AND(F572="Alternativos",O572=1),IFERROR(MATCH(B572,[1]Rep4!C:C,0),"Rev")),"")</f>
        <v/>
      </c>
      <c r="B572" s="394" t="s">
        <v>1995</v>
      </c>
      <c r="C572" s="409" t="s">
        <v>1996</v>
      </c>
      <c r="D572" s="395" t="s">
        <v>1970</v>
      </c>
      <c r="E572" s="396" t="str">
        <f>IF(B572="","",INDEX([1]CatGlob!$S:$S,IFERROR(MATCH(MID(B572,7,1),[1]CatGlob!$R:$R,0),MATCH(MID(B572,1,2),[1]CatGlob!$R:$R,0))))</f>
        <v>DOL</v>
      </c>
      <c r="F572" s="397" t="s">
        <v>442</v>
      </c>
      <c r="G572" s="398" t="s">
        <v>610</v>
      </c>
      <c r="H572" s="399" t="s">
        <v>229</v>
      </c>
      <c r="I572" s="399" t="s">
        <v>358</v>
      </c>
      <c r="J572" s="399" t="s">
        <v>267</v>
      </c>
      <c r="K572" s="396" t="s">
        <v>120</v>
      </c>
      <c r="L572" s="400" t="str">
        <f>IF(ISERROR(MATCH(M572,M$10:M571,0)),M572,"")</f>
        <v/>
      </c>
      <c r="M572" s="401" t="str">
        <f>IF(B572="","",IF(ISERROR(MATCH(F572&amp;"_"&amp;G572&amp;"_"&amp;H572&amp;"_"&amp;I572&amp;"_"&amp;J572&amp;IF(K572="","","_"&amp;K572),[1]CatGlob!$B:$B,0)),F572&amp;"_"&amp;G572&amp;"_"&amp;H572&amp;"_"&amp;I572&amp;"_"&amp;J572&amp;IF(K572="","","_"&amp;K572),INDEX([1]CatGlob!$C:$C,MATCH(F572&amp;"_"&amp;G572&amp;"_"&amp;H572&amp;"_"&amp;I572&amp;"_"&amp;J572&amp;IF(K572="","","_"&amp;K572),[1]CatGlob!$B:$B,0))))</f>
        <v>HCD_INT_EM_GOB_COL</v>
      </c>
      <c r="N572" s="402" t="str">
        <f t="shared" si="19"/>
        <v/>
      </c>
      <c r="O572" s="402" t="str">
        <f t="shared" si="18"/>
        <v/>
      </c>
      <c r="P572" s="401" t="str">
        <f>IF(LEN(B572)&gt;8,INDEX([1]CatGlob!$X:$X,MATCH(M572,[1]CatGlob!$W:$W,0)),"")</f>
        <v>EMHC</v>
      </c>
      <c r="Q572" s="403" t="str">
        <f>INDEX([1]CatGlob!P:P,MATCH(M572,[1]CatGlob!O:O,0))</f>
        <v>RFIG</v>
      </c>
      <c r="R572" s="403" t="s">
        <v>601</v>
      </c>
      <c r="S572" s="403" t="s">
        <v>601</v>
      </c>
      <c r="T572" s="403" t="str">
        <f>INDEX([1]CatGlob!$D:$D,MATCH($M572,[1]CatGlob!$C:$C,0))</f>
        <v>RFI</v>
      </c>
      <c r="U572" s="403" t="s">
        <v>1293</v>
      </c>
      <c r="V572" s="404" t="str">
        <f>INDEX([1]CatGlob!$F:$F,MATCH($M572,[1]CatGlob!$C:$C,0))</f>
        <v>RFI</v>
      </c>
      <c r="W572" s="405"/>
      <c r="X572" s="406">
        <v>0</v>
      </c>
      <c r="Y572" s="407">
        <v>0</v>
      </c>
      <c r="Z572" s="408">
        <v>0</v>
      </c>
      <c r="AA572" s="407">
        <v>0</v>
      </c>
      <c r="AB572" s="408">
        <v>0</v>
      </c>
      <c r="AC572" s="407">
        <v>0</v>
      </c>
      <c r="AD572" s="408">
        <v>0</v>
      </c>
      <c r="AE572" s="407">
        <v>0</v>
      </c>
      <c r="AF572" s="408">
        <v>0</v>
      </c>
      <c r="AG572" s="407">
        <v>0</v>
      </c>
      <c r="AI572" s="406">
        <v>0</v>
      </c>
      <c r="AJ572" s="407">
        <v>0</v>
      </c>
      <c r="AK572" s="408">
        <v>0</v>
      </c>
      <c r="AL572" s="407">
        <v>0</v>
      </c>
      <c r="AM572" s="408">
        <v>0</v>
      </c>
      <c r="AN572" s="407">
        <v>0</v>
      </c>
      <c r="AO572" s="408">
        <v>0</v>
      </c>
      <c r="AP572" s="407">
        <v>0</v>
      </c>
      <c r="AQ572" s="408">
        <v>0</v>
      </c>
      <c r="AR572" s="407">
        <v>0</v>
      </c>
      <c r="AT572" s="406">
        <v>0</v>
      </c>
      <c r="AU572" s="407">
        <v>0</v>
      </c>
      <c r="AV572" s="408">
        <v>0</v>
      </c>
      <c r="AW572" s="407">
        <v>0</v>
      </c>
      <c r="AX572" s="408">
        <v>0</v>
      </c>
      <c r="AY572" s="407">
        <v>0</v>
      </c>
      <c r="AZ572" s="408">
        <v>0</v>
      </c>
      <c r="BA572" s="407">
        <v>0</v>
      </c>
      <c r="BB572" s="408">
        <v>0</v>
      </c>
      <c r="BC572" s="407">
        <v>0</v>
      </c>
    </row>
    <row r="573" spans="1:55" x14ac:dyDescent="0.35">
      <c r="A573" s="385" t="str" cm="1">
        <f t="array" ref="A573">IFERROR(_xlfn.IFS(AND(F573="Renta Variable",O573=1),IFERROR(MATCH(B573,[1]RV_Det!C:C,0),"Rev"),AND(J573="Corporativa",O573=1,I573="EM"),IFERROR(MATCH(B573,[1]RF_Corps!B:B,0),"Rev"),AND(F573="Alternativos",O573=1),IFERROR(MATCH(B573,[1]Rep4!C:C,0),"Rev")),"")</f>
        <v/>
      </c>
      <c r="B573" s="394" t="s">
        <v>1997</v>
      </c>
      <c r="C573" s="409" t="s">
        <v>1998</v>
      </c>
      <c r="D573" s="395" t="s">
        <v>1970</v>
      </c>
      <c r="E573" s="396" t="str">
        <f>IF(B573="","",INDEX([1]CatGlob!$S:$S,IFERROR(MATCH(MID(B573,7,1),[1]CatGlob!$R:$R,0),MATCH(MID(B573,1,2),[1]CatGlob!$R:$R,0))))</f>
        <v>DOL</v>
      </c>
      <c r="F573" s="397" t="s">
        <v>442</v>
      </c>
      <c r="G573" s="398" t="s">
        <v>610</v>
      </c>
      <c r="H573" s="399" t="s">
        <v>229</v>
      </c>
      <c r="I573" s="399" t="s">
        <v>358</v>
      </c>
      <c r="J573" s="399" t="s">
        <v>267</v>
      </c>
      <c r="K573" s="396" t="s">
        <v>120</v>
      </c>
      <c r="L573" s="400" t="str">
        <f>IF(ISERROR(MATCH(M573,M$10:M572,0)),M573,"")</f>
        <v/>
      </c>
      <c r="M573" s="401" t="str">
        <f>IF(B573="","",IF(ISERROR(MATCH(F573&amp;"_"&amp;G573&amp;"_"&amp;H573&amp;"_"&amp;I573&amp;"_"&amp;J573&amp;IF(K573="","","_"&amp;K573),[1]CatGlob!$B:$B,0)),F573&amp;"_"&amp;G573&amp;"_"&amp;H573&amp;"_"&amp;I573&amp;"_"&amp;J573&amp;IF(K573="","","_"&amp;K573),INDEX([1]CatGlob!$C:$C,MATCH(F573&amp;"_"&amp;G573&amp;"_"&amp;H573&amp;"_"&amp;I573&amp;"_"&amp;J573&amp;IF(K573="","","_"&amp;K573),[1]CatGlob!$B:$B,0))))</f>
        <v>HCD_INT_EM_GOB_COL</v>
      </c>
      <c r="N573" s="402" t="str">
        <f t="shared" si="19"/>
        <v/>
      </c>
      <c r="O573" s="402" t="str">
        <f t="shared" si="18"/>
        <v/>
      </c>
      <c r="P573" s="401" t="str">
        <f>IF(LEN(B573)&gt;8,INDEX([1]CatGlob!$X:$X,MATCH(M573,[1]CatGlob!$W:$W,0)),"")</f>
        <v>EMHC</v>
      </c>
      <c r="Q573" s="403" t="str">
        <f>INDEX([1]CatGlob!P:P,MATCH(M573,[1]CatGlob!O:O,0))</f>
        <v>RFIG</v>
      </c>
      <c r="R573" s="403" t="s">
        <v>601</v>
      </c>
      <c r="S573" s="403" t="s">
        <v>601</v>
      </c>
      <c r="T573" s="403" t="str">
        <f>INDEX([1]CatGlob!$D:$D,MATCH($M573,[1]CatGlob!$C:$C,0))</f>
        <v>RFI</v>
      </c>
      <c r="U573" s="403" t="s">
        <v>1293</v>
      </c>
      <c r="V573" s="404" t="str">
        <f>INDEX([1]CatGlob!$F:$F,MATCH($M573,[1]CatGlob!$C:$C,0))</f>
        <v>RFI</v>
      </c>
      <c r="W573" s="405"/>
      <c r="X573" s="406">
        <v>0</v>
      </c>
      <c r="Y573" s="407">
        <v>0</v>
      </c>
      <c r="Z573" s="408">
        <v>0</v>
      </c>
      <c r="AA573" s="407">
        <v>0</v>
      </c>
      <c r="AB573" s="408">
        <v>0</v>
      </c>
      <c r="AC573" s="407">
        <v>0</v>
      </c>
      <c r="AD573" s="408">
        <v>0</v>
      </c>
      <c r="AE573" s="407">
        <v>0</v>
      </c>
      <c r="AF573" s="408">
        <v>0</v>
      </c>
      <c r="AG573" s="407">
        <v>0</v>
      </c>
      <c r="AI573" s="406">
        <v>0</v>
      </c>
      <c r="AJ573" s="407">
        <v>0</v>
      </c>
      <c r="AK573" s="408">
        <v>0</v>
      </c>
      <c r="AL573" s="407">
        <v>0</v>
      </c>
      <c r="AM573" s="408">
        <v>0</v>
      </c>
      <c r="AN573" s="407">
        <v>0</v>
      </c>
      <c r="AO573" s="408">
        <v>0</v>
      </c>
      <c r="AP573" s="407">
        <v>0</v>
      </c>
      <c r="AQ573" s="408">
        <v>0</v>
      </c>
      <c r="AR573" s="407">
        <v>0</v>
      </c>
      <c r="AT573" s="406">
        <v>0</v>
      </c>
      <c r="AU573" s="407">
        <v>0</v>
      </c>
      <c r="AV573" s="408">
        <v>0</v>
      </c>
      <c r="AW573" s="407">
        <v>0</v>
      </c>
      <c r="AX573" s="408">
        <v>0</v>
      </c>
      <c r="AY573" s="407">
        <v>0</v>
      </c>
      <c r="AZ573" s="408">
        <v>0</v>
      </c>
      <c r="BA573" s="407">
        <v>0</v>
      </c>
      <c r="BB573" s="408">
        <v>0</v>
      </c>
      <c r="BC573" s="407">
        <v>0</v>
      </c>
    </row>
    <row r="574" spans="1:55" x14ac:dyDescent="0.35">
      <c r="A574" s="385" t="str" cm="1">
        <f t="array" ref="A574">IFERROR(_xlfn.IFS(AND(F574="Renta Variable",O574=1),IFERROR(MATCH(B574,[1]RV_Det!C:C,0),"Rev"),AND(J574="Corporativa",O574=1,I574="EM"),IFERROR(MATCH(B574,[1]RF_Corps!B:B,0),"Rev"),AND(F574="Alternativos",O574=1),IFERROR(MATCH(B574,[1]Rep4!C:C,0),"Rev")),"")</f>
        <v/>
      </c>
      <c r="B574" s="394" t="s">
        <v>1999</v>
      </c>
      <c r="C574" s="409" t="s">
        <v>2000</v>
      </c>
      <c r="D574" s="395" t="s">
        <v>1970</v>
      </c>
      <c r="E574" s="396" t="str">
        <f>IF(B574="","",INDEX([1]CatGlob!$S:$S,IFERROR(MATCH(MID(B574,7,1),[1]CatGlob!$R:$R,0),MATCH(MID(B574,1,2),[1]CatGlob!$R:$R,0))))</f>
        <v>DOL</v>
      </c>
      <c r="F574" s="397" t="s">
        <v>442</v>
      </c>
      <c r="G574" s="398" t="s">
        <v>610</v>
      </c>
      <c r="H574" s="399" t="s">
        <v>229</v>
      </c>
      <c r="I574" s="399" t="s">
        <v>358</v>
      </c>
      <c r="J574" s="399" t="s">
        <v>267</v>
      </c>
      <c r="K574" s="396" t="s">
        <v>120</v>
      </c>
      <c r="L574" s="400" t="str">
        <f>IF(ISERROR(MATCH(M574,M$10:M573,0)),M574,"")</f>
        <v/>
      </c>
      <c r="M574" s="401" t="str">
        <f>IF(B574="","",IF(ISERROR(MATCH(F574&amp;"_"&amp;G574&amp;"_"&amp;H574&amp;"_"&amp;I574&amp;"_"&amp;J574&amp;IF(K574="","","_"&amp;K574),[1]CatGlob!$B:$B,0)),F574&amp;"_"&amp;G574&amp;"_"&amp;H574&amp;"_"&amp;I574&amp;"_"&amp;J574&amp;IF(K574="","","_"&amp;K574),INDEX([1]CatGlob!$C:$C,MATCH(F574&amp;"_"&amp;G574&amp;"_"&amp;H574&amp;"_"&amp;I574&amp;"_"&amp;J574&amp;IF(K574="","","_"&amp;K574),[1]CatGlob!$B:$B,0))))</f>
        <v>HCD_INT_EM_GOB_COL</v>
      </c>
      <c r="N574" s="402" t="str">
        <f t="shared" si="19"/>
        <v/>
      </c>
      <c r="O574" s="402" t="str">
        <f t="shared" si="18"/>
        <v/>
      </c>
      <c r="P574" s="401" t="str">
        <f>IF(LEN(B574)&gt;8,INDEX([1]CatGlob!$X:$X,MATCH(M574,[1]CatGlob!$W:$W,0)),"")</f>
        <v>EMHC</v>
      </c>
      <c r="Q574" s="403" t="str">
        <f>INDEX([1]CatGlob!P:P,MATCH(M574,[1]CatGlob!O:O,0))</f>
        <v>RFIG</v>
      </c>
      <c r="R574" s="403" t="s">
        <v>601</v>
      </c>
      <c r="S574" s="403" t="s">
        <v>601</v>
      </c>
      <c r="T574" s="403" t="str">
        <f>INDEX([1]CatGlob!$D:$D,MATCH($M574,[1]CatGlob!$C:$C,0))</f>
        <v>RFI</v>
      </c>
      <c r="U574" s="403" t="s">
        <v>1293</v>
      </c>
      <c r="V574" s="404" t="str">
        <f>INDEX([1]CatGlob!$F:$F,MATCH($M574,[1]CatGlob!$C:$C,0))</f>
        <v>RFI</v>
      </c>
      <c r="W574" s="405"/>
      <c r="X574" s="406">
        <v>0</v>
      </c>
      <c r="Y574" s="407">
        <v>0</v>
      </c>
      <c r="Z574" s="408">
        <v>0</v>
      </c>
      <c r="AA574" s="407">
        <v>0</v>
      </c>
      <c r="AB574" s="408">
        <v>0</v>
      </c>
      <c r="AC574" s="407">
        <v>0</v>
      </c>
      <c r="AD574" s="408">
        <v>0</v>
      </c>
      <c r="AE574" s="407">
        <v>0</v>
      </c>
      <c r="AF574" s="408">
        <v>0</v>
      </c>
      <c r="AG574" s="407">
        <v>0</v>
      </c>
      <c r="AI574" s="406">
        <v>0</v>
      </c>
      <c r="AJ574" s="407">
        <v>0</v>
      </c>
      <c r="AK574" s="408">
        <v>0</v>
      </c>
      <c r="AL574" s="407">
        <v>0</v>
      </c>
      <c r="AM574" s="408">
        <v>0</v>
      </c>
      <c r="AN574" s="407">
        <v>0</v>
      </c>
      <c r="AO574" s="408">
        <v>0</v>
      </c>
      <c r="AP574" s="407">
        <v>0</v>
      </c>
      <c r="AQ574" s="408">
        <v>0</v>
      </c>
      <c r="AR574" s="407">
        <v>0</v>
      </c>
      <c r="AT574" s="406">
        <v>0</v>
      </c>
      <c r="AU574" s="407">
        <v>0</v>
      </c>
      <c r="AV574" s="408">
        <v>0</v>
      </c>
      <c r="AW574" s="407">
        <v>0</v>
      </c>
      <c r="AX574" s="408">
        <v>0</v>
      </c>
      <c r="AY574" s="407">
        <v>0</v>
      </c>
      <c r="AZ574" s="408">
        <v>0</v>
      </c>
      <c r="BA574" s="407">
        <v>0</v>
      </c>
      <c r="BB574" s="408">
        <v>0</v>
      </c>
      <c r="BC574" s="407">
        <v>0</v>
      </c>
    </row>
    <row r="575" spans="1:55" x14ac:dyDescent="0.35">
      <c r="A575" s="385" t="str" cm="1">
        <f t="array" ref="A575">IFERROR(_xlfn.IFS(AND(F575="Renta Variable",O575=1),IFERROR(MATCH(B575,[1]RV_Det!C:C,0),"Rev"),AND(J575="Corporativa",O575=1,I575="EM"),IFERROR(MATCH(B575,[1]RF_Corps!B:B,0),"Rev"),AND(F575="Alternativos",O575=1),IFERROR(MATCH(B575,[1]Rep4!C:C,0),"Rev")),"")</f>
        <v/>
      </c>
      <c r="B575" s="394" t="s">
        <v>2001</v>
      </c>
      <c r="C575" s="409" t="s">
        <v>2002</v>
      </c>
      <c r="D575" s="395" t="s">
        <v>1970</v>
      </c>
      <c r="E575" s="396" t="str">
        <f>IF(B575="","",INDEX([1]CatGlob!$S:$S,IFERROR(MATCH(MID(B575,7,1),[1]CatGlob!$R:$R,0),MATCH(MID(B575,1,2),[1]CatGlob!$R:$R,0))))</f>
        <v>DOL</v>
      </c>
      <c r="F575" s="397" t="s">
        <v>442</v>
      </c>
      <c r="G575" s="398" t="s">
        <v>610</v>
      </c>
      <c r="H575" s="399" t="s">
        <v>229</v>
      </c>
      <c r="I575" s="399" t="s">
        <v>358</v>
      </c>
      <c r="J575" s="399" t="s">
        <v>267</v>
      </c>
      <c r="K575" s="396" t="s">
        <v>120</v>
      </c>
      <c r="L575" s="400" t="str">
        <f>IF(ISERROR(MATCH(M575,M$10:M574,0)),M575,"")</f>
        <v/>
      </c>
      <c r="M575" s="401" t="str">
        <f>IF(B575="","",IF(ISERROR(MATCH(F575&amp;"_"&amp;G575&amp;"_"&amp;H575&amp;"_"&amp;I575&amp;"_"&amp;J575&amp;IF(K575="","","_"&amp;K575),[1]CatGlob!$B:$B,0)),F575&amp;"_"&amp;G575&amp;"_"&amp;H575&amp;"_"&amp;I575&amp;"_"&amp;J575&amp;IF(K575="","","_"&amp;K575),INDEX([1]CatGlob!$C:$C,MATCH(F575&amp;"_"&amp;G575&amp;"_"&amp;H575&amp;"_"&amp;I575&amp;"_"&amp;J575&amp;IF(K575="","","_"&amp;K575),[1]CatGlob!$B:$B,0))))</f>
        <v>HCD_INT_EM_GOB_COL</v>
      </c>
      <c r="N575" s="402" t="str">
        <f t="shared" si="19"/>
        <v/>
      </c>
      <c r="O575" s="402" t="str">
        <f t="shared" si="18"/>
        <v/>
      </c>
      <c r="P575" s="401" t="str">
        <f>IF(LEN(B575)&gt;8,INDEX([1]CatGlob!$X:$X,MATCH(M575,[1]CatGlob!$W:$W,0)),"")</f>
        <v>EMHC</v>
      </c>
      <c r="Q575" s="403" t="str">
        <f>INDEX([1]CatGlob!P:P,MATCH(M575,[1]CatGlob!O:O,0))</f>
        <v>RFIG</v>
      </c>
      <c r="R575" s="403" t="s">
        <v>601</v>
      </c>
      <c r="S575" s="403" t="s">
        <v>601</v>
      </c>
      <c r="T575" s="403" t="str">
        <f>INDEX([1]CatGlob!$D:$D,MATCH($M575,[1]CatGlob!$C:$C,0))</f>
        <v>RFI</v>
      </c>
      <c r="U575" s="403" t="s">
        <v>1293</v>
      </c>
      <c r="V575" s="404" t="str">
        <f>INDEX([1]CatGlob!$F:$F,MATCH($M575,[1]CatGlob!$C:$C,0))</f>
        <v>RFI</v>
      </c>
      <c r="W575" s="405"/>
      <c r="X575" s="406">
        <v>0</v>
      </c>
      <c r="Y575" s="407">
        <v>0</v>
      </c>
      <c r="Z575" s="408">
        <v>0</v>
      </c>
      <c r="AA575" s="407">
        <v>0</v>
      </c>
      <c r="AB575" s="408">
        <v>0</v>
      </c>
      <c r="AC575" s="407">
        <v>0</v>
      </c>
      <c r="AD575" s="408">
        <v>0</v>
      </c>
      <c r="AE575" s="407">
        <v>0</v>
      </c>
      <c r="AF575" s="408">
        <v>0</v>
      </c>
      <c r="AG575" s="407">
        <v>0</v>
      </c>
      <c r="AI575" s="406">
        <v>0</v>
      </c>
      <c r="AJ575" s="407">
        <v>0</v>
      </c>
      <c r="AK575" s="408">
        <v>0</v>
      </c>
      <c r="AL575" s="407">
        <v>0</v>
      </c>
      <c r="AM575" s="408">
        <v>0</v>
      </c>
      <c r="AN575" s="407">
        <v>0</v>
      </c>
      <c r="AO575" s="408">
        <v>0</v>
      </c>
      <c r="AP575" s="407">
        <v>0</v>
      </c>
      <c r="AQ575" s="408">
        <v>0</v>
      </c>
      <c r="AR575" s="407">
        <v>0</v>
      </c>
      <c r="AT575" s="406">
        <v>0</v>
      </c>
      <c r="AU575" s="407">
        <v>0</v>
      </c>
      <c r="AV575" s="408">
        <v>0</v>
      </c>
      <c r="AW575" s="407">
        <v>0</v>
      </c>
      <c r="AX575" s="408">
        <v>0</v>
      </c>
      <c r="AY575" s="407">
        <v>0</v>
      </c>
      <c r="AZ575" s="408">
        <v>0</v>
      </c>
      <c r="BA575" s="407">
        <v>0</v>
      </c>
      <c r="BB575" s="408">
        <v>0</v>
      </c>
      <c r="BC575" s="407">
        <v>0</v>
      </c>
    </row>
    <row r="576" spans="1:55" x14ac:dyDescent="0.35">
      <c r="A576" s="385" t="str" cm="1">
        <f t="array" ref="A576">IFERROR(_xlfn.IFS(AND(F576="Renta Variable",O576=1),IFERROR(MATCH(B576,[1]RV_Det!C:C,0),"Rev"),AND(J576="Corporativa",O576=1,I576="EM"),IFERROR(MATCH(B576,[1]RF_Corps!B:B,0),"Rev"),AND(F576="Alternativos",O576=1),IFERROR(MATCH(B576,[1]Rep4!C:C,0),"Rev")),"")</f>
        <v/>
      </c>
      <c r="B576" s="394" t="s">
        <v>2003</v>
      </c>
      <c r="C576" s="409" t="s">
        <v>2004</v>
      </c>
      <c r="D576" s="395" t="s">
        <v>1970</v>
      </c>
      <c r="E576" s="396" t="str">
        <f>IF(B576="","",INDEX([1]CatGlob!$S:$S,IFERROR(MATCH(MID(B576,7,1),[1]CatGlob!$R:$R,0),MATCH(MID(B576,1,2),[1]CatGlob!$R:$R,0))))</f>
        <v>DOL</v>
      </c>
      <c r="F576" s="397" t="s">
        <v>442</v>
      </c>
      <c r="G576" s="398" t="s">
        <v>610</v>
      </c>
      <c r="H576" s="399" t="s">
        <v>229</v>
      </c>
      <c r="I576" s="399" t="s">
        <v>358</v>
      </c>
      <c r="J576" s="399" t="s">
        <v>267</v>
      </c>
      <c r="K576" s="396" t="s">
        <v>120</v>
      </c>
      <c r="L576" s="400" t="str">
        <f>IF(ISERROR(MATCH(M576,M$10:M575,0)),M576,"")</f>
        <v/>
      </c>
      <c r="M576" s="401" t="str">
        <f>IF(B576="","",IF(ISERROR(MATCH(F576&amp;"_"&amp;G576&amp;"_"&amp;H576&amp;"_"&amp;I576&amp;"_"&amp;J576&amp;IF(K576="","","_"&amp;K576),[1]CatGlob!$B:$B,0)),F576&amp;"_"&amp;G576&amp;"_"&amp;H576&amp;"_"&amp;I576&amp;"_"&amp;J576&amp;IF(K576="","","_"&amp;K576),INDEX([1]CatGlob!$C:$C,MATCH(F576&amp;"_"&amp;G576&amp;"_"&amp;H576&amp;"_"&amp;I576&amp;"_"&amp;J576&amp;IF(K576="","","_"&amp;K576),[1]CatGlob!$B:$B,0))))</f>
        <v>HCD_INT_EM_GOB_COL</v>
      </c>
      <c r="N576" s="402" t="str">
        <f t="shared" si="19"/>
        <v/>
      </c>
      <c r="O576" s="402" t="str">
        <f t="shared" si="18"/>
        <v/>
      </c>
      <c r="P576" s="401" t="str">
        <f>IF(LEN(B576)&gt;8,INDEX([1]CatGlob!$X:$X,MATCH(M576,[1]CatGlob!$W:$W,0)),"")</f>
        <v>EMHC</v>
      </c>
      <c r="Q576" s="403" t="str">
        <f>INDEX([1]CatGlob!P:P,MATCH(M576,[1]CatGlob!O:O,0))</f>
        <v>RFIG</v>
      </c>
      <c r="R576" s="403" t="s">
        <v>601</v>
      </c>
      <c r="S576" s="403" t="s">
        <v>601</v>
      </c>
      <c r="T576" s="403" t="str">
        <f>INDEX([1]CatGlob!$D:$D,MATCH($M576,[1]CatGlob!$C:$C,0))</f>
        <v>RFI</v>
      </c>
      <c r="U576" s="403" t="s">
        <v>1293</v>
      </c>
      <c r="V576" s="404" t="str">
        <f>INDEX([1]CatGlob!$F:$F,MATCH($M576,[1]CatGlob!$C:$C,0))</f>
        <v>RFI</v>
      </c>
      <c r="W576" s="405"/>
      <c r="X576" s="406">
        <v>0</v>
      </c>
      <c r="Y576" s="407">
        <v>0</v>
      </c>
      <c r="Z576" s="408">
        <v>0</v>
      </c>
      <c r="AA576" s="407">
        <v>0</v>
      </c>
      <c r="AB576" s="408">
        <v>0</v>
      </c>
      <c r="AC576" s="407">
        <v>0</v>
      </c>
      <c r="AD576" s="408">
        <v>0</v>
      </c>
      <c r="AE576" s="407">
        <v>0</v>
      </c>
      <c r="AF576" s="408">
        <v>0</v>
      </c>
      <c r="AG576" s="407">
        <v>0</v>
      </c>
      <c r="AI576" s="406">
        <v>0</v>
      </c>
      <c r="AJ576" s="407">
        <v>0</v>
      </c>
      <c r="AK576" s="408">
        <v>0</v>
      </c>
      <c r="AL576" s="407">
        <v>0</v>
      </c>
      <c r="AM576" s="408">
        <v>0</v>
      </c>
      <c r="AN576" s="407">
        <v>0</v>
      </c>
      <c r="AO576" s="408">
        <v>0</v>
      </c>
      <c r="AP576" s="407">
        <v>0</v>
      </c>
      <c r="AQ576" s="408">
        <v>0</v>
      </c>
      <c r="AR576" s="407">
        <v>0</v>
      </c>
      <c r="AT576" s="406">
        <v>0</v>
      </c>
      <c r="AU576" s="407">
        <v>0</v>
      </c>
      <c r="AV576" s="408">
        <v>0</v>
      </c>
      <c r="AW576" s="407">
        <v>0</v>
      </c>
      <c r="AX576" s="408">
        <v>0</v>
      </c>
      <c r="AY576" s="407">
        <v>0</v>
      </c>
      <c r="AZ576" s="408">
        <v>0</v>
      </c>
      <c r="BA576" s="407">
        <v>0</v>
      </c>
      <c r="BB576" s="408">
        <v>0</v>
      </c>
      <c r="BC576" s="407">
        <v>0</v>
      </c>
    </row>
    <row r="577" spans="1:55" x14ac:dyDescent="0.35">
      <c r="A577" s="385" t="str" cm="1">
        <f t="array" ref="A577">IFERROR(_xlfn.IFS(AND(F577="Renta Variable",O577=1),IFERROR(MATCH(B577,[1]RV_Det!C:C,0),"Rev"),AND(J577="Corporativa",O577=1,I577="EM"),IFERROR(MATCH(B577,[1]RF_Corps!B:B,0),"Rev"),AND(F577="Alternativos",O577=1),IFERROR(MATCH(B577,[1]Rep4!C:C,0),"Rev")),"")</f>
        <v/>
      </c>
      <c r="B577" s="394" t="s">
        <v>2005</v>
      </c>
      <c r="C577" s="409" t="s">
        <v>2006</v>
      </c>
      <c r="D577" s="395" t="s">
        <v>1970</v>
      </c>
      <c r="E577" s="396" t="str">
        <f>IF(B577="","",INDEX([1]CatGlob!$S:$S,IFERROR(MATCH(MID(B577,7,1),[1]CatGlob!$R:$R,0),MATCH(MID(B577,1,2),[1]CatGlob!$R:$R,0))))</f>
        <v>DOL</v>
      </c>
      <c r="F577" s="397" t="s">
        <v>442</v>
      </c>
      <c r="G577" s="398" t="s">
        <v>610</v>
      </c>
      <c r="H577" s="399" t="s">
        <v>229</v>
      </c>
      <c r="I577" s="399" t="s">
        <v>358</v>
      </c>
      <c r="J577" s="399" t="s">
        <v>267</v>
      </c>
      <c r="K577" s="396" t="s">
        <v>120</v>
      </c>
      <c r="L577" s="400" t="str">
        <f>IF(ISERROR(MATCH(M577,M$10:M576,0)),M577,"")</f>
        <v/>
      </c>
      <c r="M577" s="401" t="str">
        <f>IF(B577="","",IF(ISERROR(MATCH(F577&amp;"_"&amp;G577&amp;"_"&amp;H577&amp;"_"&amp;I577&amp;"_"&amp;J577&amp;IF(K577="","","_"&amp;K577),[1]CatGlob!$B:$B,0)),F577&amp;"_"&amp;G577&amp;"_"&amp;H577&amp;"_"&amp;I577&amp;"_"&amp;J577&amp;IF(K577="","","_"&amp;K577),INDEX([1]CatGlob!$C:$C,MATCH(F577&amp;"_"&amp;G577&amp;"_"&amp;H577&amp;"_"&amp;I577&amp;"_"&amp;J577&amp;IF(K577="","","_"&amp;K577),[1]CatGlob!$B:$B,0))))</f>
        <v>HCD_INT_EM_GOB_COL</v>
      </c>
      <c r="N577" s="402" t="str">
        <f t="shared" si="19"/>
        <v/>
      </c>
      <c r="O577" s="402" t="str">
        <f t="shared" si="18"/>
        <v/>
      </c>
      <c r="P577" s="401" t="str">
        <f>IF(LEN(B577)&gt;8,INDEX([1]CatGlob!$X:$X,MATCH(M577,[1]CatGlob!$W:$W,0)),"")</f>
        <v>EMHC</v>
      </c>
      <c r="Q577" s="403" t="str">
        <f>INDEX([1]CatGlob!P:P,MATCH(M577,[1]CatGlob!O:O,0))</f>
        <v>RFIG</v>
      </c>
      <c r="R577" s="403" t="s">
        <v>601</v>
      </c>
      <c r="S577" s="403" t="s">
        <v>601</v>
      </c>
      <c r="T577" s="403" t="str">
        <f>INDEX([1]CatGlob!$D:$D,MATCH($M577,[1]CatGlob!$C:$C,0))</f>
        <v>RFI</v>
      </c>
      <c r="U577" s="403" t="s">
        <v>1293</v>
      </c>
      <c r="V577" s="404" t="str">
        <f>INDEX([1]CatGlob!$F:$F,MATCH($M577,[1]CatGlob!$C:$C,0))</f>
        <v>RFI</v>
      </c>
      <c r="W577" s="405"/>
      <c r="X577" s="406">
        <v>0</v>
      </c>
      <c r="Y577" s="407">
        <v>0</v>
      </c>
      <c r="Z577" s="408">
        <v>0</v>
      </c>
      <c r="AA577" s="407">
        <v>0</v>
      </c>
      <c r="AB577" s="408">
        <v>0</v>
      </c>
      <c r="AC577" s="407">
        <v>0</v>
      </c>
      <c r="AD577" s="408">
        <v>0</v>
      </c>
      <c r="AE577" s="407">
        <v>0</v>
      </c>
      <c r="AF577" s="408">
        <v>0</v>
      </c>
      <c r="AG577" s="407">
        <v>0</v>
      </c>
      <c r="AI577" s="406">
        <v>0</v>
      </c>
      <c r="AJ577" s="407">
        <v>0</v>
      </c>
      <c r="AK577" s="408">
        <v>0</v>
      </c>
      <c r="AL577" s="407">
        <v>0</v>
      </c>
      <c r="AM577" s="408">
        <v>0</v>
      </c>
      <c r="AN577" s="407">
        <v>0</v>
      </c>
      <c r="AO577" s="408">
        <v>0</v>
      </c>
      <c r="AP577" s="407">
        <v>0</v>
      </c>
      <c r="AQ577" s="408">
        <v>0</v>
      </c>
      <c r="AR577" s="407">
        <v>0</v>
      </c>
      <c r="AT577" s="406">
        <v>0</v>
      </c>
      <c r="AU577" s="407">
        <v>0</v>
      </c>
      <c r="AV577" s="408">
        <v>0</v>
      </c>
      <c r="AW577" s="407">
        <v>0</v>
      </c>
      <c r="AX577" s="408">
        <v>0</v>
      </c>
      <c r="AY577" s="407">
        <v>0</v>
      </c>
      <c r="AZ577" s="408">
        <v>0</v>
      </c>
      <c r="BA577" s="407">
        <v>0</v>
      </c>
      <c r="BB577" s="408">
        <v>0</v>
      </c>
      <c r="BC577" s="407">
        <v>0</v>
      </c>
    </row>
    <row r="578" spans="1:55" x14ac:dyDescent="0.35">
      <c r="A578" s="385" t="str" cm="1">
        <f t="array" ref="A578">IFERROR(_xlfn.IFS(AND(F578="Renta Variable",O578=1),IFERROR(MATCH(B578,[1]RV_Det!C:C,0),"Rev"),AND(J578="Corporativa",O578=1,I578="EM"),IFERROR(MATCH(B578,[1]RF_Corps!B:B,0),"Rev"),AND(F578="Alternativos",O578=1),IFERROR(MATCH(B578,[1]Rep4!C:C,0),"Rev")),"")</f>
        <v/>
      </c>
      <c r="B578" s="394" t="s">
        <v>2007</v>
      </c>
      <c r="C578" s="409" t="s">
        <v>2008</v>
      </c>
      <c r="D578" s="395" t="s">
        <v>1970</v>
      </c>
      <c r="E578" s="396" t="str">
        <f>IF(B578="","",INDEX([1]CatGlob!$S:$S,IFERROR(MATCH(MID(B578,7,1),[1]CatGlob!$R:$R,0),MATCH(MID(B578,1,2),[1]CatGlob!$R:$R,0))))</f>
        <v>DOL</v>
      </c>
      <c r="F578" s="397" t="s">
        <v>442</v>
      </c>
      <c r="G578" s="398" t="s">
        <v>610</v>
      </c>
      <c r="H578" s="399" t="s">
        <v>229</v>
      </c>
      <c r="I578" s="399" t="s">
        <v>358</v>
      </c>
      <c r="J578" s="399" t="s">
        <v>267</v>
      </c>
      <c r="K578" s="396" t="s">
        <v>120</v>
      </c>
      <c r="L578" s="400" t="str">
        <f>IF(ISERROR(MATCH(M578,M$10:M577,0)),M578,"")</f>
        <v/>
      </c>
      <c r="M578" s="401" t="str">
        <f>IF(B578="","",IF(ISERROR(MATCH(F578&amp;"_"&amp;G578&amp;"_"&amp;H578&amp;"_"&amp;I578&amp;"_"&amp;J578&amp;IF(K578="","","_"&amp;K578),[1]CatGlob!$B:$B,0)),F578&amp;"_"&amp;G578&amp;"_"&amp;H578&amp;"_"&amp;I578&amp;"_"&amp;J578&amp;IF(K578="","","_"&amp;K578),INDEX([1]CatGlob!$C:$C,MATCH(F578&amp;"_"&amp;G578&amp;"_"&amp;H578&amp;"_"&amp;I578&amp;"_"&amp;J578&amp;IF(K578="","","_"&amp;K578),[1]CatGlob!$B:$B,0))))</f>
        <v>HCD_INT_EM_GOB_COL</v>
      </c>
      <c r="N578" s="402" t="str">
        <f t="shared" si="19"/>
        <v/>
      </c>
      <c r="O578" s="402" t="str">
        <f t="shared" si="18"/>
        <v/>
      </c>
      <c r="P578" s="401" t="str">
        <f>IF(LEN(B578)&gt;8,INDEX([1]CatGlob!$X:$X,MATCH(M578,[1]CatGlob!$W:$W,0)),"")</f>
        <v>EMHC</v>
      </c>
      <c r="Q578" s="403" t="str">
        <f>INDEX([1]CatGlob!P:P,MATCH(M578,[1]CatGlob!O:O,0))</f>
        <v>RFIG</v>
      </c>
      <c r="R578" s="403" t="s">
        <v>601</v>
      </c>
      <c r="S578" s="403" t="s">
        <v>601</v>
      </c>
      <c r="T578" s="403" t="str">
        <f>INDEX([1]CatGlob!$D:$D,MATCH($M578,[1]CatGlob!$C:$C,0))</f>
        <v>RFI</v>
      </c>
      <c r="U578" s="403" t="s">
        <v>1293</v>
      </c>
      <c r="V578" s="404" t="str">
        <f>INDEX([1]CatGlob!$F:$F,MATCH($M578,[1]CatGlob!$C:$C,0))</f>
        <v>RFI</v>
      </c>
      <c r="W578" s="405"/>
      <c r="X578" s="406">
        <v>0</v>
      </c>
      <c r="Y578" s="407">
        <v>0</v>
      </c>
      <c r="Z578" s="408">
        <v>0</v>
      </c>
      <c r="AA578" s="407">
        <v>0</v>
      </c>
      <c r="AB578" s="408">
        <v>0</v>
      </c>
      <c r="AC578" s="407">
        <v>0</v>
      </c>
      <c r="AD578" s="408">
        <v>0</v>
      </c>
      <c r="AE578" s="407">
        <v>0</v>
      </c>
      <c r="AF578" s="408">
        <v>0</v>
      </c>
      <c r="AG578" s="407">
        <v>0</v>
      </c>
      <c r="AI578" s="406">
        <v>0</v>
      </c>
      <c r="AJ578" s="407">
        <v>0</v>
      </c>
      <c r="AK578" s="408">
        <v>0</v>
      </c>
      <c r="AL578" s="407">
        <v>0</v>
      </c>
      <c r="AM578" s="408">
        <v>0</v>
      </c>
      <c r="AN578" s="407">
        <v>0</v>
      </c>
      <c r="AO578" s="408">
        <v>0</v>
      </c>
      <c r="AP578" s="407">
        <v>0</v>
      </c>
      <c r="AQ578" s="408">
        <v>0</v>
      </c>
      <c r="AR578" s="407">
        <v>0</v>
      </c>
      <c r="AT578" s="406">
        <v>0</v>
      </c>
      <c r="AU578" s="407">
        <v>0</v>
      </c>
      <c r="AV578" s="408">
        <v>0</v>
      </c>
      <c r="AW578" s="407">
        <v>0</v>
      </c>
      <c r="AX578" s="408">
        <v>0</v>
      </c>
      <c r="AY578" s="407">
        <v>0</v>
      </c>
      <c r="AZ578" s="408">
        <v>0</v>
      </c>
      <c r="BA578" s="407">
        <v>0</v>
      </c>
      <c r="BB578" s="408">
        <v>0</v>
      </c>
      <c r="BC578" s="407">
        <v>0</v>
      </c>
    </row>
    <row r="579" spans="1:55" x14ac:dyDescent="0.35">
      <c r="A579" s="385" t="str" cm="1">
        <f t="array" ref="A579">IFERROR(_xlfn.IFS(AND(F579="Renta Variable",O579=1),IFERROR(MATCH(B579,[1]RV_Det!C:C,0),"Rev"),AND(J579="Corporativa",O579=1,I579="EM"),IFERROR(MATCH(B579,[1]RF_Corps!B:B,0),"Rev"),AND(F579="Alternativos",O579=1),IFERROR(MATCH(B579,[1]Rep4!C:C,0),"Rev")),"")</f>
        <v/>
      </c>
      <c r="B579" s="394" t="s">
        <v>2009</v>
      </c>
      <c r="C579" s="409" t="s">
        <v>2010</v>
      </c>
      <c r="D579" s="395" t="s">
        <v>1970</v>
      </c>
      <c r="E579" s="396" t="str">
        <f>IF(B579="","",INDEX([1]CatGlob!$S:$S,IFERROR(MATCH(MID(B579,7,1),[1]CatGlob!$R:$R,0),MATCH(MID(B579,1,2),[1]CatGlob!$R:$R,0))))</f>
        <v>DOL</v>
      </c>
      <c r="F579" s="397" t="s">
        <v>442</v>
      </c>
      <c r="G579" s="398" t="s">
        <v>610</v>
      </c>
      <c r="H579" s="399" t="s">
        <v>229</v>
      </c>
      <c r="I579" s="399" t="s">
        <v>358</v>
      </c>
      <c r="J579" s="399" t="s">
        <v>267</v>
      </c>
      <c r="K579" s="396" t="s">
        <v>120</v>
      </c>
      <c r="L579" s="400" t="str">
        <f>IF(ISERROR(MATCH(M579,M$10:M578,0)),M579,"")</f>
        <v/>
      </c>
      <c r="M579" s="401" t="str">
        <f>IF(B579="","",IF(ISERROR(MATCH(F579&amp;"_"&amp;G579&amp;"_"&amp;H579&amp;"_"&amp;I579&amp;"_"&amp;J579&amp;IF(K579="","","_"&amp;K579),[1]CatGlob!$B:$B,0)),F579&amp;"_"&amp;G579&amp;"_"&amp;H579&amp;"_"&amp;I579&amp;"_"&amp;J579&amp;IF(K579="","","_"&amp;K579),INDEX([1]CatGlob!$C:$C,MATCH(F579&amp;"_"&amp;G579&amp;"_"&amp;H579&amp;"_"&amp;I579&amp;"_"&amp;J579&amp;IF(K579="","","_"&amp;K579),[1]CatGlob!$B:$B,0))))</f>
        <v>HCD_INT_EM_GOB_COL</v>
      </c>
      <c r="N579" s="402" t="str">
        <f t="shared" si="19"/>
        <v/>
      </c>
      <c r="O579" s="402" t="str">
        <f t="shared" si="18"/>
        <v/>
      </c>
      <c r="P579" s="401" t="str">
        <f>IF(LEN(B579)&gt;8,INDEX([1]CatGlob!$X:$X,MATCH(M579,[1]CatGlob!$W:$W,0)),"")</f>
        <v>EMHC</v>
      </c>
      <c r="Q579" s="403" t="str">
        <f>INDEX([1]CatGlob!P:P,MATCH(M579,[1]CatGlob!O:O,0))</f>
        <v>RFIG</v>
      </c>
      <c r="R579" s="403" t="s">
        <v>601</v>
      </c>
      <c r="S579" s="403" t="s">
        <v>601</v>
      </c>
      <c r="T579" s="403" t="str">
        <f>INDEX([1]CatGlob!$D:$D,MATCH($M579,[1]CatGlob!$C:$C,0))</f>
        <v>RFI</v>
      </c>
      <c r="U579" s="403" t="s">
        <v>1293</v>
      </c>
      <c r="V579" s="404" t="str">
        <f>INDEX([1]CatGlob!$F:$F,MATCH($M579,[1]CatGlob!$C:$C,0))</f>
        <v>RFI</v>
      </c>
      <c r="W579" s="405"/>
      <c r="X579" s="406">
        <v>0</v>
      </c>
      <c r="Y579" s="407">
        <v>0</v>
      </c>
      <c r="Z579" s="408">
        <v>0</v>
      </c>
      <c r="AA579" s="407">
        <v>0</v>
      </c>
      <c r="AB579" s="408">
        <v>0</v>
      </c>
      <c r="AC579" s="407">
        <v>0</v>
      </c>
      <c r="AD579" s="408">
        <v>0</v>
      </c>
      <c r="AE579" s="407">
        <v>0</v>
      </c>
      <c r="AF579" s="408">
        <v>0</v>
      </c>
      <c r="AG579" s="407">
        <v>0</v>
      </c>
      <c r="AI579" s="406">
        <v>0</v>
      </c>
      <c r="AJ579" s="407">
        <v>0</v>
      </c>
      <c r="AK579" s="408">
        <v>0</v>
      </c>
      <c r="AL579" s="407">
        <v>0</v>
      </c>
      <c r="AM579" s="408">
        <v>0</v>
      </c>
      <c r="AN579" s="407">
        <v>0</v>
      </c>
      <c r="AO579" s="408">
        <v>0</v>
      </c>
      <c r="AP579" s="407">
        <v>0</v>
      </c>
      <c r="AQ579" s="408">
        <v>0</v>
      </c>
      <c r="AR579" s="407">
        <v>0</v>
      </c>
      <c r="AT579" s="406">
        <v>0</v>
      </c>
      <c r="AU579" s="407">
        <v>0</v>
      </c>
      <c r="AV579" s="408">
        <v>0</v>
      </c>
      <c r="AW579" s="407">
        <v>0</v>
      </c>
      <c r="AX579" s="408">
        <v>0</v>
      </c>
      <c r="AY579" s="407">
        <v>0</v>
      </c>
      <c r="AZ579" s="408">
        <v>0</v>
      </c>
      <c r="BA579" s="407">
        <v>0</v>
      </c>
      <c r="BB579" s="408">
        <v>0</v>
      </c>
      <c r="BC579" s="407">
        <v>0</v>
      </c>
    </row>
    <row r="580" spans="1:55" x14ac:dyDescent="0.35">
      <c r="A580" s="385" t="str" cm="1">
        <f t="array" ref="A580">IFERROR(_xlfn.IFS(AND(F580="Renta Variable",O580=1),IFERROR(MATCH(B580,[1]RV_Det!C:C,0),"Rev"),AND(J580="Corporativa",O580=1,I580="EM"),IFERROR(MATCH(B580,[1]RF_Corps!B:B,0),"Rev"),AND(F580="Alternativos",O580=1),IFERROR(MATCH(B580,[1]Rep4!C:C,0),"Rev")),"")</f>
        <v/>
      </c>
      <c r="B580" s="394" t="s">
        <v>2011</v>
      </c>
      <c r="C580" s="409" t="s">
        <v>2012</v>
      </c>
      <c r="D580" s="395" t="s">
        <v>1970</v>
      </c>
      <c r="E580" s="396" t="str">
        <f>IF(B580="","",INDEX([1]CatGlob!$S:$S,IFERROR(MATCH(MID(B580,7,1),[1]CatGlob!$R:$R,0),MATCH(MID(B580,1,2),[1]CatGlob!$R:$R,0))))</f>
        <v>EUR</v>
      </c>
      <c r="F580" s="397" t="s">
        <v>442</v>
      </c>
      <c r="G580" s="398" t="s">
        <v>610</v>
      </c>
      <c r="H580" s="399" t="s">
        <v>229</v>
      </c>
      <c r="I580" s="399" t="s">
        <v>358</v>
      </c>
      <c r="J580" s="399" t="s">
        <v>267</v>
      </c>
      <c r="K580" s="396" t="s">
        <v>120</v>
      </c>
      <c r="L580" s="400" t="str">
        <f>IF(ISERROR(MATCH(M580,M$10:M579,0)),M580,"")</f>
        <v/>
      </c>
      <c r="M580" s="401" t="str">
        <f>IF(B580="","",IF(ISERROR(MATCH(F580&amp;"_"&amp;G580&amp;"_"&amp;H580&amp;"_"&amp;I580&amp;"_"&amp;J580&amp;IF(K580="","","_"&amp;K580),[1]CatGlob!$B:$B,0)),F580&amp;"_"&amp;G580&amp;"_"&amp;H580&amp;"_"&amp;I580&amp;"_"&amp;J580&amp;IF(K580="","","_"&amp;K580),INDEX([1]CatGlob!$C:$C,MATCH(F580&amp;"_"&amp;G580&amp;"_"&amp;H580&amp;"_"&amp;I580&amp;"_"&amp;J580&amp;IF(K580="","","_"&amp;K580),[1]CatGlob!$B:$B,0))))</f>
        <v>HCD_INT_EM_GOB_COL</v>
      </c>
      <c r="N580" s="402" t="str">
        <f t="shared" si="19"/>
        <v/>
      </c>
      <c r="O580" s="402" t="str">
        <f t="shared" si="18"/>
        <v/>
      </c>
      <c r="P580" s="401" t="str">
        <f>IF(LEN(B580)&gt;8,INDEX([1]CatGlob!$X:$X,MATCH(M580,[1]CatGlob!$W:$W,0)),"")</f>
        <v>EMHC</v>
      </c>
      <c r="Q580" s="403" t="str">
        <f>INDEX([1]CatGlob!P:P,MATCH(M580,[1]CatGlob!O:O,0))</f>
        <v>RFIG</v>
      </c>
      <c r="R580" s="403" t="s">
        <v>601</v>
      </c>
      <c r="S580" s="403" t="s">
        <v>601</v>
      </c>
      <c r="T580" s="403" t="str">
        <f>INDEX([1]CatGlob!$D:$D,MATCH($M580,[1]CatGlob!$C:$C,0))</f>
        <v>RFI</v>
      </c>
      <c r="U580" s="403" t="s">
        <v>1293</v>
      </c>
      <c r="V580" s="404" t="str">
        <f>INDEX([1]CatGlob!$F:$F,MATCH($M580,[1]CatGlob!$C:$C,0))</f>
        <v>RFI</v>
      </c>
      <c r="W580" s="405"/>
      <c r="X580" s="406">
        <v>0</v>
      </c>
      <c r="Y580" s="407">
        <v>0</v>
      </c>
      <c r="Z580" s="408">
        <v>0</v>
      </c>
      <c r="AA580" s="407">
        <v>0</v>
      </c>
      <c r="AB580" s="408">
        <v>0</v>
      </c>
      <c r="AC580" s="407">
        <v>0</v>
      </c>
      <c r="AD580" s="408">
        <v>0</v>
      </c>
      <c r="AE580" s="407">
        <v>0</v>
      </c>
      <c r="AF580" s="408">
        <v>0</v>
      </c>
      <c r="AG580" s="407">
        <v>0</v>
      </c>
      <c r="AI580" s="406">
        <v>0</v>
      </c>
      <c r="AJ580" s="407">
        <v>0</v>
      </c>
      <c r="AK580" s="408">
        <v>0</v>
      </c>
      <c r="AL580" s="407">
        <v>0</v>
      </c>
      <c r="AM580" s="408">
        <v>0</v>
      </c>
      <c r="AN580" s="407">
        <v>0</v>
      </c>
      <c r="AO580" s="408">
        <v>0</v>
      </c>
      <c r="AP580" s="407">
        <v>0</v>
      </c>
      <c r="AQ580" s="408">
        <v>0</v>
      </c>
      <c r="AR580" s="407">
        <v>0</v>
      </c>
      <c r="AT580" s="406">
        <v>0</v>
      </c>
      <c r="AU580" s="407">
        <v>0</v>
      </c>
      <c r="AV580" s="408">
        <v>0</v>
      </c>
      <c r="AW580" s="407">
        <v>0</v>
      </c>
      <c r="AX580" s="408">
        <v>0</v>
      </c>
      <c r="AY580" s="407">
        <v>0</v>
      </c>
      <c r="AZ580" s="408">
        <v>0</v>
      </c>
      <c r="BA580" s="407">
        <v>0</v>
      </c>
      <c r="BB580" s="408">
        <v>0</v>
      </c>
      <c r="BC580" s="407">
        <v>0</v>
      </c>
    </row>
    <row r="581" spans="1:55" x14ac:dyDescent="0.35">
      <c r="A581" s="385" t="str" cm="1">
        <f t="array" ref="A581">IFERROR(_xlfn.IFS(AND(F581="Renta Variable",O581=1),IFERROR(MATCH(B581,[1]RV_Det!C:C,0),"Rev"),AND(J581="Corporativa",O581=1,I581="EM"),IFERROR(MATCH(B581,[1]RF_Corps!B:B,0),"Rev"),AND(F581="Alternativos",O581=1),IFERROR(MATCH(B581,[1]Rep4!C:C,0),"Rev")),"")</f>
        <v/>
      </c>
      <c r="B581" s="394" t="s">
        <v>2013</v>
      </c>
      <c r="C581" s="409" t="s">
        <v>2014</v>
      </c>
      <c r="D581" s="395" t="s">
        <v>1970</v>
      </c>
      <c r="E581" s="396" t="str">
        <f>IF(B581="","",INDEX([1]CatGlob!$S:$S,IFERROR(MATCH(MID(B581,7,1),[1]CatGlob!$R:$R,0),MATCH(MID(B581,1,2),[1]CatGlob!$R:$R,0))))</f>
        <v>DOL</v>
      </c>
      <c r="F581" s="397" t="s">
        <v>442</v>
      </c>
      <c r="G581" s="398" t="s">
        <v>610</v>
      </c>
      <c r="H581" s="399" t="s">
        <v>229</v>
      </c>
      <c r="I581" s="399" t="s">
        <v>358</v>
      </c>
      <c r="J581" s="399" t="s">
        <v>267</v>
      </c>
      <c r="K581" s="396" t="s">
        <v>120</v>
      </c>
      <c r="L581" s="400" t="str">
        <f>IF(ISERROR(MATCH(M581,M$10:M580,0)),M581,"")</f>
        <v/>
      </c>
      <c r="M581" s="401" t="str">
        <f>IF(B581="","",IF(ISERROR(MATCH(F581&amp;"_"&amp;G581&amp;"_"&amp;H581&amp;"_"&amp;I581&amp;"_"&amp;J581&amp;IF(K581="","","_"&amp;K581),[1]CatGlob!$B:$B,0)),F581&amp;"_"&amp;G581&amp;"_"&amp;H581&amp;"_"&amp;I581&amp;"_"&amp;J581&amp;IF(K581="","","_"&amp;K581),INDEX([1]CatGlob!$C:$C,MATCH(F581&amp;"_"&amp;G581&amp;"_"&amp;H581&amp;"_"&amp;I581&amp;"_"&amp;J581&amp;IF(K581="","","_"&amp;K581),[1]CatGlob!$B:$B,0))))</f>
        <v>HCD_INT_EM_GOB_COL</v>
      </c>
      <c r="N581" s="402" t="str">
        <f t="shared" si="19"/>
        <v/>
      </c>
      <c r="O581" s="402" t="str">
        <f t="shared" si="18"/>
        <v/>
      </c>
      <c r="P581" s="401" t="str">
        <f>IF(LEN(B581)&gt;8,INDEX([1]CatGlob!$X:$X,MATCH(M581,[1]CatGlob!$W:$W,0)),"")</f>
        <v>EMHC</v>
      </c>
      <c r="Q581" s="403" t="str">
        <f>INDEX([1]CatGlob!P:P,MATCH(M581,[1]CatGlob!O:O,0))</f>
        <v>RFIG</v>
      </c>
      <c r="R581" s="403" t="s">
        <v>601</v>
      </c>
      <c r="S581" s="403" t="s">
        <v>601</v>
      </c>
      <c r="T581" s="403" t="str">
        <f>INDEX([1]CatGlob!$D:$D,MATCH($M581,[1]CatGlob!$C:$C,0))</f>
        <v>RFI</v>
      </c>
      <c r="U581" s="403" t="s">
        <v>1293</v>
      </c>
      <c r="V581" s="404" t="str">
        <f>INDEX([1]CatGlob!$F:$F,MATCH($M581,[1]CatGlob!$C:$C,0))</f>
        <v>RFI</v>
      </c>
      <c r="W581" s="405"/>
      <c r="X581" s="406">
        <v>0</v>
      </c>
      <c r="Y581" s="407">
        <v>0</v>
      </c>
      <c r="Z581" s="408">
        <v>0</v>
      </c>
      <c r="AA581" s="407">
        <v>0</v>
      </c>
      <c r="AB581" s="408">
        <v>0</v>
      </c>
      <c r="AC581" s="407">
        <v>0</v>
      </c>
      <c r="AD581" s="408">
        <v>0</v>
      </c>
      <c r="AE581" s="407">
        <v>0</v>
      </c>
      <c r="AF581" s="408">
        <v>0</v>
      </c>
      <c r="AG581" s="407">
        <v>0</v>
      </c>
      <c r="AI581" s="406">
        <v>0</v>
      </c>
      <c r="AJ581" s="407">
        <v>0</v>
      </c>
      <c r="AK581" s="408">
        <v>0</v>
      </c>
      <c r="AL581" s="407">
        <v>0</v>
      </c>
      <c r="AM581" s="408">
        <v>0</v>
      </c>
      <c r="AN581" s="407">
        <v>0</v>
      </c>
      <c r="AO581" s="408">
        <v>0</v>
      </c>
      <c r="AP581" s="407">
        <v>0</v>
      </c>
      <c r="AQ581" s="408">
        <v>0</v>
      </c>
      <c r="AR581" s="407">
        <v>0</v>
      </c>
      <c r="AT581" s="406">
        <v>0</v>
      </c>
      <c r="AU581" s="407">
        <v>0</v>
      </c>
      <c r="AV581" s="408">
        <v>0</v>
      </c>
      <c r="AW581" s="407">
        <v>0</v>
      </c>
      <c r="AX581" s="408">
        <v>0</v>
      </c>
      <c r="AY581" s="407">
        <v>0</v>
      </c>
      <c r="AZ581" s="408">
        <v>0</v>
      </c>
      <c r="BA581" s="407">
        <v>0</v>
      </c>
      <c r="BB581" s="408">
        <v>0</v>
      </c>
      <c r="BC581" s="407">
        <v>0</v>
      </c>
    </row>
    <row r="582" spans="1:55" x14ac:dyDescent="0.35">
      <c r="A582" s="385" t="str" cm="1">
        <f t="array" ref="A582">IFERROR(_xlfn.IFS(AND(F582="Renta Variable",O582=1),IFERROR(MATCH(B582,[1]RV_Det!C:C,0),"Rev"),AND(J582="Corporativa",O582=1,I582="EM"),IFERROR(MATCH(B582,[1]RF_Corps!B:B,0),"Rev"),AND(F582="Alternativos",O582=1),IFERROR(MATCH(B582,[1]Rep4!C:C,0),"Rev")),"")</f>
        <v/>
      </c>
      <c r="B582" s="394" t="s">
        <v>2015</v>
      </c>
      <c r="C582" s="409" t="s">
        <v>2016</v>
      </c>
      <c r="D582" s="395" t="s">
        <v>1970</v>
      </c>
      <c r="E582" s="396" t="str">
        <f>IF(B582="","",INDEX([1]CatGlob!$S:$S,IFERROR(MATCH(MID(B582,7,1),[1]CatGlob!$R:$R,0),MATCH(MID(B582,1,2),[1]CatGlob!$R:$R,0))))</f>
        <v>DOL</v>
      </c>
      <c r="F582" s="397" t="s">
        <v>442</v>
      </c>
      <c r="G582" s="398" t="s">
        <v>610</v>
      </c>
      <c r="H582" s="399" t="s">
        <v>229</v>
      </c>
      <c r="I582" s="399" t="s">
        <v>358</v>
      </c>
      <c r="J582" s="399" t="s">
        <v>267</v>
      </c>
      <c r="K582" s="396" t="s">
        <v>120</v>
      </c>
      <c r="L582" s="400" t="str">
        <f>IF(ISERROR(MATCH(M582,M$10:M581,0)),M582,"")</f>
        <v/>
      </c>
      <c r="M582" s="401" t="str">
        <f>IF(B582="","",IF(ISERROR(MATCH(F582&amp;"_"&amp;G582&amp;"_"&amp;H582&amp;"_"&amp;I582&amp;"_"&amp;J582&amp;IF(K582="","","_"&amp;K582),[1]CatGlob!$B:$B,0)),F582&amp;"_"&amp;G582&amp;"_"&amp;H582&amp;"_"&amp;I582&amp;"_"&amp;J582&amp;IF(K582="","","_"&amp;K582),INDEX([1]CatGlob!$C:$C,MATCH(F582&amp;"_"&amp;G582&amp;"_"&amp;H582&amp;"_"&amp;I582&amp;"_"&amp;J582&amp;IF(K582="","","_"&amp;K582),[1]CatGlob!$B:$B,0))))</f>
        <v>HCD_INT_EM_GOB_COL</v>
      </c>
      <c r="N582" s="402" t="str">
        <f t="shared" si="19"/>
        <v/>
      </c>
      <c r="O582" s="402" t="str">
        <f t="shared" si="18"/>
        <v/>
      </c>
      <c r="P582" s="401" t="str">
        <f>IF(LEN(B582)&gt;8,INDEX([1]CatGlob!$X:$X,MATCH(M582,[1]CatGlob!$W:$W,0)),"")</f>
        <v>EMHC</v>
      </c>
      <c r="Q582" s="403" t="str">
        <f>INDEX([1]CatGlob!P:P,MATCH(M582,[1]CatGlob!O:O,0))</f>
        <v>RFIG</v>
      </c>
      <c r="R582" s="403" t="s">
        <v>601</v>
      </c>
      <c r="S582" s="403" t="s">
        <v>601</v>
      </c>
      <c r="T582" s="403" t="str">
        <f>INDEX([1]CatGlob!$D:$D,MATCH($M582,[1]CatGlob!$C:$C,0))</f>
        <v>RFI</v>
      </c>
      <c r="U582" s="403" t="s">
        <v>1293</v>
      </c>
      <c r="V582" s="404" t="str">
        <f>INDEX([1]CatGlob!$F:$F,MATCH($M582,[1]CatGlob!$C:$C,0))</f>
        <v>RFI</v>
      </c>
      <c r="W582" s="405"/>
      <c r="X582" s="406">
        <v>0</v>
      </c>
      <c r="Y582" s="407">
        <v>0</v>
      </c>
      <c r="Z582" s="408">
        <v>0</v>
      </c>
      <c r="AA582" s="407">
        <v>0</v>
      </c>
      <c r="AB582" s="408">
        <v>0</v>
      </c>
      <c r="AC582" s="407">
        <v>0</v>
      </c>
      <c r="AD582" s="408">
        <v>0</v>
      </c>
      <c r="AE582" s="407">
        <v>0</v>
      </c>
      <c r="AF582" s="408">
        <v>0</v>
      </c>
      <c r="AG582" s="407">
        <v>0</v>
      </c>
      <c r="AI582" s="406">
        <v>0</v>
      </c>
      <c r="AJ582" s="407">
        <v>0</v>
      </c>
      <c r="AK582" s="408">
        <v>0</v>
      </c>
      <c r="AL582" s="407">
        <v>0</v>
      </c>
      <c r="AM582" s="408">
        <v>0</v>
      </c>
      <c r="AN582" s="407">
        <v>0</v>
      </c>
      <c r="AO582" s="408">
        <v>0</v>
      </c>
      <c r="AP582" s="407">
        <v>0</v>
      </c>
      <c r="AQ582" s="408">
        <v>0</v>
      </c>
      <c r="AR582" s="407">
        <v>0</v>
      </c>
      <c r="AT582" s="406">
        <v>0</v>
      </c>
      <c r="AU582" s="407">
        <v>0</v>
      </c>
      <c r="AV582" s="408">
        <v>0</v>
      </c>
      <c r="AW582" s="407">
        <v>0</v>
      </c>
      <c r="AX582" s="408">
        <v>0</v>
      </c>
      <c r="AY582" s="407">
        <v>0</v>
      </c>
      <c r="AZ582" s="408">
        <v>0</v>
      </c>
      <c r="BA582" s="407">
        <v>0</v>
      </c>
      <c r="BB582" s="408">
        <v>0</v>
      </c>
      <c r="BC582" s="407">
        <v>0</v>
      </c>
    </row>
    <row r="583" spans="1:55" x14ac:dyDescent="0.35">
      <c r="A583" s="385" t="str" cm="1">
        <f t="array" ref="A583">IFERROR(_xlfn.IFS(AND(F583="Renta Variable",O583=1),IFERROR(MATCH(B583,[1]RV_Det!C:C,0),"Rev"),AND(J583="Corporativa",O583=1,I583="EM"),IFERROR(MATCH(B583,[1]RF_Corps!B:B,0),"Rev"),AND(F583="Alternativos",O583=1),IFERROR(MATCH(B583,[1]Rep4!C:C,0),"Rev")),"")</f>
        <v/>
      </c>
      <c r="B583" s="394" t="s">
        <v>2017</v>
      </c>
      <c r="C583" s="409" t="s">
        <v>2018</v>
      </c>
      <c r="D583" s="395" t="s">
        <v>1970</v>
      </c>
      <c r="E583" s="396" t="str">
        <f>IF(B583="","",INDEX([1]CatGlob!$S:$S,IFERROR(MATCH(MID(B583,7,1),[1]CatGlob!$R:$R,0),MATCH(MID(B583,1,2),[1]CatGlob!$R:$R,0))))</f>
        <v>DOL</v>
      </c>
      <c r="F583" s="397" t="s">
        <v>442</v>
      </c>
      <c r="G583" s="398" t="s">
        <v>610</v>
      </c>
      <c r="H583" s="399" t="s">
        <v>229</v>
      </c>
      <c r="I583" s="399" t="s">
        <v>358</v>
      </c>
      <c r="J583" s="399" t="s">
        <v>267</v>
      </c>
      <c r="K583" s="396" t="s">
        <v>120</v>
      </c>
      <c r="L583" s="400" t="str">
        <f>IF(ISERROR(MATCH(M583,M$10:M582,0)),M583,"")</f>
        <v/>
      </c>
      <c r="M583" s="401" t="str">
        <f>IF(B583="","",IF(ISERROR(MATCH(F583&amp;"_"&amp;G583&amp;"_"&amp;H583&amp;"_"&amp;I583&amp;"_"&amp;J583&amp;IF(K583="","","_"&amp;K583),[1]CatGlob!$B:$B,0)),F583&amp;"_"&amp;G583&amp;"_"&amp;H583&amp;"_"&amp;I583&amp;"_"&amp;J583&amp;IF(K583="","","_"&amp;K583),INDEX([1]CatGlob!$C:$C,MATCH(F583&amp;"_"&amp;G583&amp;"_"&amp;H583&amp;"_"&amp;I583&amp;"_"&amp;J583&amp;IF(K583="","","_"&amp;K583),[1]CatGlob!$B:$B,0))))</f>
        <v>HCD_INT_EM_GOB_COL</v>
      </c>
      <c r="N583" s="402" t="str">
        <f t="shared" si="19"/>
        <v/>
      </c>
      <c r="O583" s="402" t="str">
        <f t="shared" si="18"/>
        <v/>
      </c>
      <c r="P583" s="401" t="str">
        <f>IF(LEN(B583)&gt;8,INDEX([1]CatGlob!$X:$X,MATCH(M583,[1]CatGlob!$W:$W,0)),"")</f>
        <v>EMHC</v>
      </c>
      <c r="Q583" s="403" t="str">
        <f>INDEX([1]CatGlob!P:P,MATCH(M583,[1]CatGlob!O:O,0))</f>
        <v>RFIG</v>
      </c>
      <c r="R583" s="403"/>
      <c r="S583" s="403"/>
      <c r="T583" s="403" t="str">
        <f>INDEX([1]CatGlob!$D:$D,MATCH($M583,[1]CatGlob!$C:$C,0))</f>
        <v>RFI</v>
      </c>
      <c r="U583" s="403" t="s">
        <v>1293</v>
      </c>
      <c r="V583" s="404" t="str">
        <f>INDEX([1]CatGlob!$F:$F,MATCH($M583,[1]CatGlob!$C:$C,0))</f>
        <v>RFI</v>
      </c>
      <c r="W583" s="405"/>
      <c r="X583" s="406">
        <v>0</v>
      </c>
      <c r="Y583" s="407">
        <v>0</v>
      </c>
      <c r="Z583" s="408">
        <v>0</v>
      </c>
      <c r="AA583" s="407">
        <v>0</v>
      </c>
      <c r="AB583" s="408">
        <v>0</v>
      </c>
      <c r="AC583" s="407">
        <v>0</v>
      </c>
      <c r="AD583" s="408">
        <v>0</v>
      </c>
      <c r="AE583" s="407">
        <v>0</v>
      </c>
      <c r="AF583" s="408">
        <v>0</v>
      </c>
      <c r="AG583" s="407">
        <v>0</v>
      </c>
      <c r="AI583" s="406">
        <v>0</v>
      </c>
      <c r="AJ583" s="407">
        <v>0</v>
      </c>
      <c r="AK583" s="408">
        <v>0</v>
      </c>
      <c r="AL583" s="407">
        <v>0</v>
      </c>
      <c r="AM583" s="408">
        <v>0</v>
      </c>
      <c r="AN583" s="407">
        <v>0</v>
      </c>
      <c r="AO583" s="408">
        <v>0</v>
      </c>
      <c r="AP583" s="407">
        <v>0</v>
      </c>
      <c r="AQ583" s="408">
        <v>0</v>
      </c>
      <c r="AR583" s="407">
        <v>0</v>
      </c>
      <c r="AT583" s="406">
        <v>0</v>
      </c>
      <c r="AU583" s="407">
        <v>0</v>
      </c>
      <c r="AV583" s="408">
        <v>0</v>
      </c>
      <c r="AW583" s="407">
        <v>0</v>
      </c>
      <c r="AX583" s="408">
        <v>0</v>
      </c>
      <c r="AY583" s="407">
        <v>0</v>
      </c>
      <c r="AZ583" s="408">
        <v>0</v>
      </c>
      <c r="BA583" s="407">
        <v>0</v>
      </c>
      <c r="BB583" s="408">
        <v>0</v>
      </c>
      <c r="BC583" s="407">
        <v>0</v>
      </c>
    </row>
    <row r="584" spans="1:55" x14ac:dyDescent="0.35">
      <c r="A584" s="385" t="str" cm="1">
        <f t="array" ref="A584">IFERROR(_xlfn.IFS(AND(F584="Renta Variable",O584=1),IFERROR(MATCH(B584,[1]RV_Det!C:C,0),"Rev"),AND(J584="Corporativa",O584=1,I584="EM"),IFERROR(MATCH(B584,[1]RF_Corps!B:B,0),"Rev"),AND(F584="Alternativos",O584=1),IFERROR(MATCH(B584,[1]Rep4!C:C,0),"Rev")),"")</f>
        <v/>
      </c>
      <c r="B584" s="394" t="s">
        <v>2019</v>
      </c>
      <c r="C584" s="409" t="s">
        <v>2020</v>
      </c>
      <c r="D584" s="395" t="s">
        <v>1970</v>
      </c>
      <c r="E584" s="396" t="str">
        <f>IF(B584="","",INDEX([1]CatGlob!$S:$S,IFERROR(MATCH(MID(B584,7,1),[1]CatGlob!$R:$R,0),MATCH(MID(B584,1,2),[1]CatGlob!$R:$R,0))))</f>
        <v>DOL</v>
      </c>
      <c r="F584" s="397" t="s">
        <v>442</v>
      </c>
      <c r="G584" s="398" t="s">
        <v>610</v>
      </c>
      <c r="H584" s="399" t="s">
        <v>229</v>
      </c>
      <c r="I584" s="399" t="s">
        <v>358</v>
      </c>
      <c r="J584" s="399" t="s">
        <v>267</v>
      </c>
      <c r="K584" s="396" t="s">
        <v>120</v>
      </c>
      <c r="L584" s="400" t="str">
        <f>IF(ISERROR(MATCH(M584,M$10:M583,0)),M584,"")</f>
        <v/>
      </c>
      <c r="M584" s="401" t="str">
        <f>IF(B584="","",IF(ISERROR(MATCH(F584&amp;"_"&amp;G584&amp;"_"&amp;H584&amp;"_"&amp;I584&amp;"_"&amp;J584&amp;IF(K584="","","_"&amp;K584),[1]CatGlob!$B:$B,0)),F584&amp;"_"&amp;G584&amp;"_"&amp;H584&amp;"_"&amp;I584&amp;"_"&amp;J584&amp;IF(K584="","","_"&amp;K584),INDEX([1]CatGlob!$C:$C,MATCH(F584&amp;"_"&amp;G584&amp;"_"&amp;H584&amp;"_"&amp;I584&amp;"_"&amp;J584&amp;IF(K584="","","_"&amp;K584),[1]CatGlob!$B:$B,0))))</f>
        <v>HCD_INT_EM_GOB_COL</v>
      </c>
      <c r="N584" s="402" t="str">
        <f t="shared" si="19"/>
        <v/>
      </c>
      <c r="O584" s="402" t="str">
        <f t="shared" si="18"/>
        <v/>
      </c>
      <c r="P584" s="401" t="str">
        <f>IF(LEN(B584)&gt;8,INDEX([1]CatGlob!$X:$X,MATCH(M584,[1]CatGlob!$W:$W,0)),"")</f>
        <v>EMHC</v>
      </c>
      <c r="Q584" s="403" t="str">
        <f>INDEX([1]CatGlob!P:P,MATCH(M584,[1]CatGlob!O:O,0))</f>
        <v>RFIG</v>
      </c>
      <c r="R584" s="403"/>
      <c r="S584" s="403"/>
      <c r="T584" s="403" t="str">
        <f>INDEX([1]CatGlob!$D:$D,MATCH($M584,[1]CatGlob!$C:$C,0))</f>
        <v>RFI</v>
      </c>
      <c r="U584" s="403" t="s">
        <v>1293</v>
      </c>
      <c r="V584" s="404" t="str">
        <f>INDEX([1]CatGlob!$F:$F,MATCH($M584,[1]CatGlob!$C:$C,0))</f>
        <v>RFI</v>
      </c>
      <c r="W584" s="405"/>
      <c r="X584" s="406">
        <v>0</v>
      </c>
      <c r="Y584" s="407">
        <v>0</v>
      </c>
      <c r="Z584" s="408">
        <v>0</v>
      </c>
      <c r="AA584" s="407">
        <v>0</v>
      </c>
      <c r="AB584" s="408">
        <v>0</v>
      </c>
      <c r="AC584" s="407">
        <v>0</v>
      </c>
      <c r="AD584" s="408">
        <v>0</v>
      </c>
      <c r="AE584" s="407">
        <v>0</v>
      </c>
      <c r="AF584" s="408">
        <v>0</v>
      </c>
      <c r="AG584" s="407">
        <v>0</v>
      </c>
      <c r="AI584" s="406">
        <v>0</v>
      </c>
      <c r="AJ584" s="407">
        <v>0</v>
      </c>
      <c r="AK584" s="408">
        <v>0</v>
      </c>
      <c r="AL584" s="407">
        <v>0</v>
      </c>
      <c r="AM584" s="408">
        <v>0</v>
      </c>
      <c r="AN584" s="407">
        <v>0</v>
      </c>
      <c r="AO584" s="408">
        <v>0</v>
      </c>
      <c r="AP584" s="407">
        <v>0</v>
      </c>
      <c r="AQ584" s="408">
        <v>0</v>
      </c>
      <c r="AR584" s="407">
        <v>0</v>
      </c>
      <c r="AT584" s="406">
        <v>0</v>
      </c>
      <c r="AU584" s="407">
        <v>0</v>
      </c>
      <c r="AV584" s="408">
        <v>0</v>
      </c>
      <c r="AW584" s="407">
        <v>0</v>
      </c>
      <c r="AX584" s="408">
        <v>0</v>
      </c>
      <c r="AY584" s="407">
        <v>0</v>
      </c>
      <c r="AZ584" s="408">
        <v>0</v>
      </c>
      <c r="BA584" s="407">
        <v>0</v>
      </c>
      <c r="BB584" s="408">
        <v>0</v>
      </c>
      <c r="BC584" s="407">
        <v>0</v>
      </c>
    </row>
    <row r="585" spans="1:55" x14ac:dyDescent="0.35">
      <c r="A585" s="385" t="str" cm="1">
        <f t="array" ref="A585">IFERROR(_xlfn.IFS(AND(F585="Renta Variable",O585=1),IFERROR(MATCH(B585,[1]RV_Det!C:C,0),"Rev"),AND(J585="Corporativa",O585=1,I585="EM"),IFERROR(MATCH(B585,[1]RF_Corps!B:B,0),"Rev"),AND(F585="Alternativos",O585=1),IFERROR(MATCH(B585,[1]Rep4!C:C,0),"Rev")),"")</f>
        <v/>
      </c>
      <c r="B585" s="394" t="s">
        <v>2021</v>
      </c>
      <c r="C585" s="409" t="s">
        <v>2022</v>
      </c>
      <c r="D585" s="395" t="s">
        <v>1970</v>
      </c>
      <c r="E585" s="396" t="str">
        <f>IF(B585="","",INDEX([1]CatGlob!$S:$S,IFERROR(MATCH(MID(B585,7,1),[1]CatGlob!$R:$R,0),MATCH(MID(B585,1,2),[1]CatGlob!$R:$R,0))))</f>
        <v>DOL</v>
      </c>
      <c r="F585" s="397" t="s">
        <v>442</v>
      </c>
      <c r="G585" s="398" t="s">
        <v>610</v>
      </c>
      <c r="H585" s="399" t="s">
        <v>229</v>
      </c>
      <c r="I585" s="399" t="s">
        <v>358</v>
      </c>
      <c r="J585" s="399" t="s">
        <v>267</v>
      </c>
      <c r="K585" s="396" t="s">
        <v>120</v>
      </c>
      <c r="L585" s="400" t="str">
        <f>IF(ISERROR(MATCH(M585,M$10:M584,0)),M585,"")</f>
        <v/>
      </c>
      <c r="M585" s="401" t="str">
        <f>IF(B585="","",IF(ISERROR(MATCH(F585&amp;"_"&amp;G585&amp;"_"&amp;H585&amp;"_"&amp;I585&amp;"_"&amp;J585&amp;IF(K585="","","_"&amp;K585),[1]CatGlob!$B:$B,0)),F585&amp;"_"&amp;G585&amp;"_"&amp;H585&amp;"_"&amp;I585&amp;"_"&amp;J585&amp;IF(K585="","","_"&amp;K585),INDEX([1]CatGlob!$C:$C,MATCH(F585&amp;"_"&amp;G585&amp;"_"&amp;H585&amp;"_"&amp;I585&amp;"_"&amp;J585&amp;IF(K585="","","_"&amp;K585),[1]CatGlob!$B:$B,0))))</f>
        <v>HCD_INT_EM_GOB_COL</v>
      </c>
      <c r="N585" s="402" t="str">
        <f t="shared" si="19"/>
        <v/>
      </c>
      <c r="O585" s="402" t="str">
        <f t="shared" si="18"/>
        <v/>
      </c>
      <c r="P585" s="401" t="str">
        <f>IF(LEN(B585)&gt;8,INDEX([1]CatGlob!$X:$X,MATCH(M585,[1]CatGlob!$W:$W,0)),"")</f>
        <v>EMHC</v>
      </c>
      <c r="Q585" s="403" t="str">
        <f>INDEX([1]CatGlob!P:P,MATCH(M585,[1]CatGlob!O:O,0))</f>
        <v>RFIG</v>
      </c>
      <c r="R585" s="403" t="s">
        <v>601</v>
      </c>
      <c r="S585" s="403" t="s">
        <v>601</v>
      </c>
      <c r="T585" s="403" t="str">
        <f>INDEX([1]CatGlob!$D:$D,MATCH($M585,[1]CatGlob!$C:$C,0))</f>
        <v>RFI</v>
      </c>
      <c r="U585" s="403" t="s">
        <v>1293</v>
      </c>
      <c r="V585" s="404" t="str">
        <f>INDEX([1]CatGlob!$F:$F,MATCH($M585,[1]CatGlob!$C:$C,0))</f>
        <v>RFI</v>
      </c>
      <c r="W585" s="405"/>
      <c r="X585" s="406">
        <v>0</v>
      </c>
      <c r="Y585" s="407">
        <v>0</v>
      </c>
      <c r="Z585" s="408">
        <v>0</v>
      </c>
      <c r="AA585" s="407">
        <v>0</v>
      </c>
      <c r="AB585" s="408">
        <v>0</v>
      </c>
      <c r="AC585" s="407">
        <v>0</v>
      </c>
      <c r="AD585" s="408">
        <v>0</v>
      </c>
      <c r="AE585" s="407">
        <v>0</v>
      </c>
      <c r="AF585" s="408">
        <v>0</v>
      </c>
      <c r="AG585" s="407">
        <v>0</v>
      </c>
      <c r="AI585" s="406">
        <v>0</v>
      </c>
      <c r="AJ585" s="407">
        <v>0</v>
      </c>
      <c r="AK585" s="408">
        <v>0</v>
      </c>
      <c r="AL585" s="407">
        <v>0</v>
      </c>
      <c r="AM585" s="408">
        <v>0</v>
      </c>
      <c r="AN585" s="407">
        <v>0</v>
      </c>
      <c r="AO585" s="408">
        <v>0</v>
      </c>
      <c r="AP585" s="407">
        <v>0</v>
      </c>
      <c r="AQ585" s="408">
        <v>0</v>
      </c>
      <c r="AR585" s="407">
        <v>0</v>
      </c>
      <c r="AT585" s="406">
        <v>0</v>
      </c>
      <c r="AU585" s="407">
        <v>0</v>
      </c>
      <c r="AV585" s="408">
        <v>0</v>
      </c>
      <c r="AW585" s="407">
        <v>0</v>
      </c>
      <c r="AX585" s="408">
        <v>0</v>
      </c>
      <c r="AY585" s="407">
        <v>0</v>
      </c>
      <c r="AZ585" s="408">
        <v>0</v>
      </c>
      <c r="BA585" s="407">
        <v>0</v>
      </c>
      <c r="BB585" s="408">
        <v>0</v>
      </c>
      <c r="BC585" s="407">
        <v>0</v>
      </c>
    </row>
    <row r="586" spans="1:55" x14ac:dyDescent="0.35">
      <c r="A586" s="385" t="str" cm="1">
        <f t="array" ref="A586">IFERROR(_xlfn.IFS(AND(F586="Renta Variable",O586=1),IFERROR(MATCH(B586,[1]RV_Det!C:C,0),"Rev"),AND(J586="Corporativa",O586=1,I586="EM"),IFERROR(MATCH(B586,[1]RF_Corps!B:B,0),"Rev"),AND(F586="Alternativos",O586=1),IFERROR(MATCH(B586,[1]Rep4!C:C,0),"Rev")),"")</f>
        <v/>
      </c>
      <c r="B586" s="394" t="s">
        <v>2023</v>
      </c>
      <c r="C586" s="409" t="s">
        <v>2024</v>
      </c>
      <c r="D586" s="395" t="s">
        <v>1970</v>
      </c>
      <c r="E586" s="396" t="str">
        <f>IF(B586="","",INDEX([1]CatGlob!$S:$S,IFERROR(MATCH(MID(B586,7,1),[1]CatGlob!$R:$R,0),MATCH(MID(B586,1,2),[1]CatGlob!$R:$R,0))))</f>
        <v>DOL</v>
      </c>
      <c r="F586" s="397" t="s">
        <v>442</v>
      </c>
      <c r="G586" s="398" t="s">
        <v>610</v>
      </c>
      <c r="H586" s="399" t="s">
        <v>229</v>
      </c>
      <c r="I586" s="399" t="s">
        <v>358</v>
      </c>
      <c r="J586" s="399" t="s">
        <v>267</v>
      </c>
      <c r="K586" s="396" t="s">
        <v>120</v>
      </c>
      <c r="L586" s="400" t="str">
        <f>IF(ISERROR(MATCH(M586,M$10:M585,0)),M586,"")</f>
        <v/>
      </c>
      <c r="M586" s="401" t="str">
        <f>IF(B586="","",IF(ISERROR(MATCH(F586&amp;"_"&amp;G586&amp;"_"&amp;H586&amp;"_"&amp;I586&amp;"_"&amp;J586&amp;IF(K586="","","_"&amp;K586),[1]CatGlob!$B:$B,0)),F586&amp;"_"&amp;G586&amp;"_"&amp;H586&amp;"_"&amp;I586&amp;"_"&amp;J586&amp;IF(K586="","","_"&amp;K586),INDEX([1]CatGlob!$C:$C,MATCH(F586&amp;"_"&amp;G586&amp;"_"&amp;H586&amp;"_"&amp;I586&amp;"_"&amp;J586&amp;IF(K586="","","_"&amp;K586),[1]CatGlob!$B:$B,0))))</f>
        <v>HCD_INT_EM_GOB_COL</v>
      </c>
      <c r="N586" s="402" t="str">
        <f t="shared" si="19"/>
        <v/>
      </c>
      <c r="O586" s="402" t="str">
        <f t="shared" si="18"/>
        <v/>
      </c>
      <c r="P586" s="401" t="str">
        <f>IF(LEN(B586)&gt;8,INDEX([1]CatGlob!$X:$X,MATCH(M586,[1]CatGlob!$W:$W,0)),"")</f>
        <v>EMHC</v>
      </c>
      <c r="Q586" s="403" t="str">
        <f>INDEX([1]CatGlob!P:P,MATCH(M586,[1]CatGlob!O:O,0))</f>
        <v>RFIG</v>
      </c>
      <c r="R586" s="403" t="s">
        <v>601</v>
      </c>
      <c r="S586" s="403" t="s">
        <v>601</v>
      </c>
      <c r="T586" s="403" t="str">
        <f>INDEX([1]CatGlob!$D:$D,MATCH($M586,[1]CatGlob!$C:$C,0))</f>
        <v>RFI</v>
      </c>
      <c r="U586" s="403" t="s">
        <v>1293</v>
      </c>
      <c r="V586" s="404" t="str">
        <f>INDEX([1]CatGlob!$F:$F,MATCH($M586,[1]CatGlob!$C:$C,0))</f>
        <v>RFI</v>
      </c>
      <c r="W586" s="405"/>
      <c r="X586" s="406">
        <v>0</v>
      </c>
      <c r="Y586" s="407">
        <v>0</v>
      </c>
      <c r="Z586" s="408">
        <v>0</v>
      </c>
      <c r="AA586" s="407">
        <v>0</v>
      </c>
      <c r="AB586" s="408">
        <v>0</v>
      </c>
      <c r="AC586" s="407">
        <v>0</v>
      </c>
      <c r="AD586" s="408">
        <v>0</v>
      </c>
      <c r="AE586" s="407">
        <v>0</v>
      </c>
      <c r="AF586" s="408">
        <v>0</v>
      </c>
      <c r="AG586" s="407">
        <v>0</v>
      </c>
      <c r="AI586" s="406">
        <v>0</v>
      </c>
      <c r="AJ586" s="407">
        <v>0</v>
      </c>
      <c r="AK586" s="408">
        <v>0</v>
      </c>
      <c r="AL586" s="407">
        <v>0</v>
      </c>
      <c r="AM586" s="408">
        <v>0</v>
      </c>
      <c r="AN586" s="407">
        <v>0</v>
      </c>
      <c r="AO586" s="408">
        <v>0</v>
      </c>
      <c r="AP586" s="407">
        <v>0</v>
      </c>
      <c r="AQ586" s="408">
        <v>0</v>
      </c>
      <c r="AR586" s="407">
        <v>0</v>
      </c>
      <c r="AT586" s="406">
        <v>0</v>
      </c>
      <c r="AU586" s="407">
        <v>0</v>
      </c>
      <c r="AV586" s="408">
        <v>0</v>
      </c>
      <c r="AW586" s="407">
        <v>0</v>
      </c>
      <c r="AX586" s="408">
        <v>0</v>
      </c>
      <c r="AY586" s="407">
        <v>0</v>
      </c>
      <c r="AZ586" s="408">
        <v>0</v>
      </c>
      <c r="BA586" s="407">
        <v>0</v>
      </c>
      <c r="BB586" s="408">
        <v>0</v>
      </c>
      <c r="BC586" s="407">
        <v>0</v>
      </c>
    </row>
    <row r="587" spans="1:55" x14ac:dyDescent="0.35">
      <c r="A587" s="385" t="str" cm="1">
        <f t="array" ref="A587">IFERROR(_xlfn.IFS(AND(F587="Renta Variable",O587=1),IFERROR(MATCH(B587,[1]RV_Det!C:C,0),"Rev"),AND(J587="Corporativa",O587=1,I587="EM"),IFERROR(MATCH(B587,[1]RF_Corps!B:B,0),"Rev"),AND(F587="Alternativos",O587=1),IFERROR(MATCH(B587,[1]Rep4!C:C,0),"Rev")),"")</f>
        <v/>
      </c>
      <c r="B587" s="394" t="s">
        <v>2025</v>
      </c>
      <c r="C587" s="409" t="s">
        <v>2026</v>
      </c>
      <c r="D587" s="395" t="s">
        <v>1970</v>
      </c>
      <c r="E587" s="396" t="str">
        <f>IF(B587="","",INDEX([1]CatGlob!$S:$S,IFERROR(MATCH(MID(B587,7,1),[1]CatGlob!$R:$R,0),MATCH(MID(B587,1,2),[1]CatGlob!$R:$R,0))))</f>
        <v>DOL</v>
      </c>
      <c r="F587" s="397" t="s">
        <v>442</v>
      </c>
      <c r="G587" s="398" t="s">
        <v>610</v>
      </c>
      <c r="H587" s="399" t="s">
        <v>229</v>
      </c>
      <c r="I587" s="399" t="s">
        <v>358</v>
      </c>
      <c r="J587" s="399" t="s">
        <v>267</v>
      </c>
      <c r="K587" s="396" t="s">
        <v>120</v>
      </c>
      <c r="L587" s="400" t="str">
        <f>IF(ISERROR(MATCH(M587,M$10:M586,0)),M587,"")</f>
        <v/>
      </c>
      <c r="M587" s="401" t="str">
        <f>IF(B587="","",IF(ISERROR(MATCH(F587&amp;"_"&amp;G587&amp;"_"&amp;H587&amp;"_"&amp;I587&amp;"_"&amp;J587&amp;IF(K587="","","_"&amp;K587),[1]CatGlob!$B:$B,0)),F587&amp;"_"&amp;G587&amp;"_"&amp;H587&amp;"_"&amp;I587&amp;"_"&amp;J587&amp;IF(K587="","","_"&amp;K587),INDEX([1]CatGlob!$C:$C,MATCH(F587&amp;"_"&amp;G587&amp;"_"&amp;H587&amp;"_"&amp;I587&amp;"_"&amp;J587&amp;IF(K587="","","_"&amp;K587),[1]CatGlob!$B:$B,0))))</f>
        <v>HCD_INT_EM_GOB_COL</v>
      </c>
      <c r="N587" s="402" t="str">
        <f t="shared" si="19"/>
        <v/>
      </c>
      <c r="O587" s="402" t="str">
        <f t="shared" si="18"/>
        <v/>
      </c>
      <c r="P587" s="401" t="str">
        <f>IF(LEN(B587)&gt;8,INDEX([1]CatGlob!$X:$X,MATCH(M587,[1]CatGlob!$W:$W,0)),"")</f>
        <v>EMHC</v>
      </c>
      <c r="Q587" s="403" t="str">
        <f>INDEX([1]CatGlob!P:P,MATCH(M587,[1]CatGlob!O:O,0))</f>
        <v>RFIG</v>
      </c>
      <c r="R587" s="403" t="s">
        <v>601</v>
      </c>
      <c r="S587" s="403" t="s">
        <v>601</v>
      </c>
      <c r="T587" s="403" t="str">
        <f>INDEX([1]CatGlob!$D:$D,MATCH($M587,[1]CatGlob!$C:$C,0))</f>
        <v>RFI</v>
      </c>
      <c r="U587" s="403" t="s">
        <v>1293</v>
      </c>
      <c r="V587" s="404" t="str">
        <f>INDEX([1]CatGlob!$F:$F,MATCH($M587,[1]CatGlob!$C:$C,0))</f>
        <v>RFI</v>
      </c>
      <c r="W587" s="405"/>
      <c r="X587" s="406">
        <v>0</v>
      </c>
      <c r="Y587" s="407">
        <v>0</v>
      </c>
      <c r="Z587" s="408">
        <v>0</v>
      </c>
      <c r="AA587" s="407">
        <v>0</v>
      </c>
      <c r="AB587" s="408">
        <v>0</v>
      </c>
      <c r="AC587" s="407">
        <v>0</v>
      </c>
      <c r="AD587" s="408">
        <v>0</v>
      </c>
      <c r="AE587" s="407">
        <v>0</v>
      </c>
      <c r="AF587" s="408">
        <v>0</v>
      </c>
      <c r="AG587" s="407">
        <v>0</v>
      </c>
      <c r="AI587" s="406">
        <v>0</v>
      </c>
      <c r="AJ587" s="407">
        <v>0</v>
      </c>
      <c r="AK587" s="408">
        <v>0</v>
      </c>
      <c r="AL587" s="407">
        <v>0</v>
      </c>
      <c r="AM587" s="408">
        <v>0</v>
      </c>
      <c r="AN587" s="407">
        <v>0</v>
      </c>
      <c r="AO587" s="408">
        <v>0</v>
      </c>
      <c r="AP587" s="407">
        <v>0</v>
      </c>
      <c r="AQ587" s="408">
        <v>0</v>
      </c>
      <c r="AR587" s="407">
        <v>0</v>
      </c>
      <c r="AT587" s="406">
        <v>0</v>
      </c>
      <c r="AU587" s="407">
        <v>0</v>
      </c>
      <c r="AV587" s="408">
        <v>0</v>
      </c>
      <c r="AW587" s="407">
        <v>0</v>
      </c>
      <c r="AX587" s="408">
        <v>0</v>
      </c>
      <c r="AY587" s="407">
        <v>0</v>
      </c>
      <c r="AZ587" s="408">
        <v>0</v>
      </c>
      <c r="BA587" s="407">
        <v>0</v>
      </c>
      <c r="BB587" s="408">
        <v>0</v>
      </c>
      <c r="BC587" s="407">
        <v>0</v>
      </c>
    </row>
    <row r="588" spans="1:55" x14ac:dyDescent="0.35">
      <c r="A588" s="385" t="str" cm="1">
        <f t="array" ref="A588">IFERROR(_xlfn.IFS(AND(F588="Renta Variable",O588=1),IFERROR(MATCH(B588,[1]RV_Det!C:C,0),"Rev"),AND(J588="Corporativa",O588=1,I588="EM"),IFERROR(MATCH(B588,[1]RF_Corps!B:B,0),"Rev"),AND(F588="Alternativos",O588=1),IFERROR(MATCH(B588,[1]Rep4!C:C,0),"Rev")),"")</f>
        <v/>
      </c>
      <c r="B588" s="394" t="s">
        <v>2027</v>
      </c>
      <c r="C588" s="409" t="s">
        <v>2028</v>
      </c>
      <c r="D588" s="395" t="s">
        <v>1970</v>
      </c>
      <c r="E588" s="396" t="str">
        <f>IF(B588="","",INDEX([1]CatGlob!$S:$S,IFERROR(MATCH(MID(B588,7,1),[1]CatGlob!$R:$R,0),MATCH(MID(B588,1,2),[1]CatGlob!$R:$R,0))))</f>
        <v>DOL</v>
      </c>
      <c r="F588" s="397" t="s">
        <v>442</v>
      </c>
      <c r="G588" s="398" t="s">
        <v>610</v>
      </c>
      <c r="H588" s="399" t="s">
        <v>229</v>
      </c>
      <c r="I588" s="399" t="s">
        <v>358</v>
      </c>
      <c r="J588" s="399" t="s">
        <v>267</v>
      </c>
      <c r="K588" s="396" t="s">
        <v>120</v>
      </c>
      <c r="L588" s="400" t="str">
        <f>IF(ISERROR(MATCH(M588,M$10:M587,0)),M588,"")</f>
        <v/>
      </c>
      <c r="M588" s="401" t="str">
        <f>IF(B588="","",IF(ISERROR(MATCH(F588&amp;"_"&amp;G588&amp;"_"&amp;H588&amp;"_"&amp;I588&amp;"_"&amp;J588&amp;IF(K588="","","_"&amp;K588),[1]CatGlob!$B:$B,0)),F588&amp;"_"&amp;G588&amp;"_"&amp;H588&amp;"_"&amp;I588&amp;"_"&amp;J588&amp;IF(K588="","","_"&amp;K588),INDEX([1]CatGlob!$C:$C,MATCH(F588&amp;"_"&amp;G588&amp;"_"&amp;H588&amp;"_"&amp;I588&amp;"_"&amp;J588&amp;IF(K588="","","_"&amp;K588),[1]CatGlob!$B:$B,0))))</f>
        <v>HCD_INT_EM_GOB_COL</v>
      </c>
      <c r="N588" s="402" t="str">
        <f t="shared" si="19"/>
        <v/>
      </c>
      <c r="O588" s="402" t="str">
        <f t="shared" ref="O588:O651" si="20">IF(SUM(ABS(AF588),ABS(AQ588),ABS(BB588))&lt;&gt;0,1,"")</f>
        <v/>
      </c>
      <c r="P588" s="401" t="str">
        <f>IF(LEN(B588)&gt;8,INDEX([1]CatGlob!$X:$X,MATCH(M588,[1]CatGlob!$W:$W,0)),"")</f>
        <v>EMHC</v>
      </c>
      <c r="Q588" s="403" t="str">
        <f>INDEX([1]CatGlob!P:P,MATCH(M588,[1]CatGlob!O:O,0))</f>
        <v>RFIG</v>
      </c>
      <c r="R588" s="403" t="s">
        <v>601</v>
      </c>
      <c r="S588" s="403" t="s">
        <v>601</v>
      </c>
      <c r="T588" s="403" t="str">
        <f>INDEX([1]CatGlob!$D:$D,MATCH($M588,[1]CatGlob!$C:$C,0))</f>
        <v>RFI</v>
      </c>
      <c r="U588" s="403" t="s">
        <v>1293</v>
      </c>
      <c r="V588" s="404" t="str">
        <f>INDEX([1]CatGlob!$F:$F,MATCH($M588,[1]CatGlob!$C:$C,0))</f>
        <v>RFI</v>
      </c>
      <c r="W588" s="405"/>
      <c r="X588" s="406">
        <v>0</v>
      </c>
      <c r="Y588" s="407">
        <v>0</v>
      </c>
      <c r="Z588" s="408">
        <v>0</v>
      </c>
      <c r="AA588" s="407">
        <v>0</v>
      </c>
      <c r="AB588" s="408">
        <v>0</v>
      </c>
      <c r="AC588" s="407">
        <v>0</v>
      </c>
      <c r="AD588" s="408">
        <v>0</v>
      </c>
      <c r="AE588" s="407">
        <v>0</v>
      </c>
      <c r="AF588" s="408">
        <v>0</v>
      </c>
      <c r="AG588" s="407">
        <v>0</v>
      </c>
      <c r="AI588" s="406">
        <v>0</v>
      </c>
      <c r="AJ588" s="407">
        <v>0</v>
      </c>
      <c r="AK588" s="408">
        <v>0</v>
      </c>
      <c r="AL588" s="407">
        <v>0</v>
      </c>
      <c r="AM588" s="408">
        <v>0</v>
      </c>
      <c r="AN588" s="407">
        <v>0</v>
      </c>
      <c r="AO588" s="408">
        <v>0</v>
      </c>
      <c r="AP588" s="407">
        <v>0</v>
      </c>
      <c r="AQ588" s="408">
        <v>0</v>
      </c>
      <c r="AR588" s="407">
        <v>0</v>
      </c>
      <c r="AT588" s="406">
        <v>0</v>
      </c>
      <c r="AU588" s="407">
        <v>0</v>
      </c>
      <c r="AV588" s="408">
        <v>0</v>
      </c>
      <c r="AW588" s="407">
        <v>0</v>
      </c>
      <c r="AX588" s="408">
        <v>0</v>
      </c>
      <c r="AY588" s="407">
        <v>0</v>
      </c>
      <c r="AZ588" s="408">
        <v>0</v>
      </c>
      <c r="BA588" s="407">
        <v>0</v>
      </c>
      <c r="BB588" s="408">
        <v>0</v>
      </c>
      <c r="BC588" s="407">
        <v>0</v>
      </c>
    </row>
    <row r="589" spans="1:55" x14ac:dyDescent="0.35">
      <c r="A589" s="385" t="str" cm="1">
        <f t="array" ref="A589">IFERROR(_xlfn.IFS(AND(F589="Renta Variable",O589=1),IFERROR(MATCH(B589,[1]RV_Det!C:C,0),"Rev"),AND(J589="Corporativa",O589=1,I589="EM"),IFERROR(MATCH(B589,[1]RF_Corps!B:B,0),"Rev"),AND(F589="Alternativos",O589=1),IFERROR(MATCH(B589,[1]Rep4!C:C,0),"Rev")),"")</f>
        <v/>
      </c>
      <c r="B589" s="394" t="s">
        <v>2029</v>
      </c>
      <c r="C589" s="409" t="s">
        <v>2030</v>
      </c>
      <c r="D589" s="395" t="s">
        <v>2031</v>
      </c>
      <c r="E589" s="396" t="str">
        <f>IF(B589="","",INDEX([1]CatGlob!$S:$S,IFERROR(MATCH(MID(B589,7,1),[1]CatGlob!$R:$R,0),MATCH(MID(B589,1,2),[1]CatGlob!$R:$R,0))))</f>
        <v>DOL</v>
      </c>
      <c r="F589" s="397" t="s">
        <v>442</v>
      </c>
      <c r="G589" s="398" t="s">
        <v>2032</v>
      </c>
      <c r="H589" s="399" t="s">
        <v>267</v>
      </c>
      <c r="I589" s="399" t="s">
        <v>108</v>
      </c>
      <c r="J589" s="399" t="s">
        <v>600</v>
      </c>
      <c r="K589" s="396" t="s">
        <v>600</v>
      </c>
      <c r="L589" s="400" t="str">
        <f>IF(ISERROR(MATCH(M589,M$10:M588,0)),M589,"")</f>
        <v>LCD_GOB_FM</v>
      </c>
      <c r="M589" s="401" t="str">
        <f>IF(B589="","",IF(ISERROR(MATCH(F589&amp;"_"&amp;G589&amp;"_"&amp;H589&amp;"_"&amp;I589&amp;"_"&amp;J589&amp;IF(K589="","","_"&amp;K589),[1]CatGlob!$B:$B,0)),F589&amp;"_"&amp;G589&amp;"_"&amp;H589&amp;"_"&amp;I589&amp;"_"&amp;J589&amp;IF(K589="","","_"&amp;K589),INDEX([1]CatGlob!$C:$C,MATCH(F589&amp;"_"&amp;G589&amp;"_"&amp;H589&amp;"_"&amp;I589&amp;"_"&amp;J589&amp;IF(K589="","","_"&amp;K589),[1]CatGlob!$B:$B,0))))</f>
        <v>LCD_GOB_FM</v>
      </c>
      <c r="N589" s="402" t="str">
        <f t="shared" si="19"/>
        <v>rev</v>
      </c>
      <c r="O589" s="402">
        <f t="shared" si="20"/>
        <v>1</v>
      </c>
      <c r="P589" s="401" t="str">
        <f>IF(LEN(B589)&gt;8,INDEX([1]CatGlob!$X:$X,MATCH(M589,[1]CatGlob!$W:$W,0)),"")</f>
        <v>EMLC</v>
      </c>
      <c r="Q589" s="403" t="str">
        <f>INDEX([1]CatGlob!P:P,MATCH(M589,[1]CatGlob!O:O,0))</f>
        <v>RFIG</v>
      </c>
      <c r="R589" s="403" t="s">
        <v>1017</v>
      </c>
      <c r="S589" s="403" t="s">
        <v>1018</v>
      </c>
      <c r="T589" s="403" t="str">
        <f>INDEX([1]CatGlob!$D:$D,MATCH($M589,[1]CatGlob!$C:$C,0))</f>
        <v>RFI</v>
      </c>
      <c r="U589" s="403" t="s">
        <v>602</v>
      </c>
      <c r="V589" s="404" t="str">
        <f>INDEX([1]CatGlob!$F:$F,MATCH($M589,[1]CatGlob!$C:$C,0))</f>
        <v>RF_ETF</v>
      </c>
      <c r="W589" s="405"/>
      <c r="X589" s="406">
        <v>0</v>
      </c>
      <c r="Y589" s="407">
        <v>0</v>
      </c>
      <c r="Z589" s="408">
        <v>0</v>
      </c>
      <c r="AA589" s="407">
        <v>0</v>
      </c>
      <c r="AB589" s="408">
        <v>0</v>
      </c>
      <c r="AC589" s="407">
        <v>0</v>
      </c>
      <c r="AD589" s="408">
        <v>-1.33338913862009E-2</v>
      </c>
      <c r="AE589" s="407">
        <v>-0.27589658668336597</v>
      </c>
      <c r="AF589" s="408">
        <v>-4.8253473793777096E-3</v>
      </c>
      <c r="AG589" s="407">
        <v>-9.9843086535831294E-2</v>
      </c>
      <c r="AI589" s="406">
        <v>0</v>
      </c>
      <c r="AJ589" s="407">
        <v>0</v>
      </c>
      <c r="AK589" s="408">
        <v>0</v>
      </c>
      <c r="AL589" s="407">
        <v>0</v>
      </c>
      <c r="AM589" s="408">
        <v>0</v>
      </c>
      <c r="AN589" s="407">
        <v>0</v>
      </c>
      <c r="AO589" s="408">
        <v>0</v>
      </c>
      <c r="AP589" s="407">
        <v>0</v>
      </c>
      <c r="AQ589" s="408">
        <v>0</v>
      </c>
      <c r="AR589" s="407">
        <v>0</v>
      </c>
      <c r="AT589" s="406">
        <v>0</v>
      </c>
      <c r="AU589" s="407">
        <v>0</v>
      </c>
      <c r="AV589" s="408">
        <v>0</v>
      </c>
      <c r="AW589" s="407">
        <v>0</v>
      </c>
      <c r="AX589" s="408">
        <v>0</v>
      </c>
      <c r="AY589" s="407">
        <v>0</v>
      </c>
      <c r="AZ589" s="408">
        <v>0</v>
      </c>
      <c r="BA589" s="407">
        <v>0</v>
      </c>
      <c r="BB589" s="408">
        <v>0</v>
      </c>
      <c r="BC589" s="407">
        <v>0</v>
      </c>
    </row>
    <row r="590" spans="1:55" x14ac:dyDescent="0.35">
      <c r="A590" s="385" t="str" cm="1">
        <f t="array" ref="A590">IFERROR(_xlfn.IFS(AND(F590="Renta Variable",O590=1),IFERROR(MATCH(B590,[1]RV_Det!C:C,0),"Rev"),AND(J590="Corporativa",O590=1,I590="EM"),IFERROR(MATCH(B590,[1]RF_Corps!B:B,0),"Rev"),AND(F590="Alternativos",O590=1),IFERROR(MATCH(B590,[1]Rep4!C:C,0),"Rev")),"")</f>
        <v/>
      </c>
      <c r="B590" s="394" t="s">
        <v>2033</v>
      </c>
      <c r="C590" s="409" t="s">
        <v>2034</v>
      </c>
      <c r="D590" s="395" t="s">
        <v>2031</v>
      </c>
      <c r="E590" s="396" t="str">
        <f>IF(B590="","",INDEX([1]CatGlob!$S:$S,IFERROR(MATCH(MID(B590,7,1),[1]CatGlob!$R:$R,0),MATCH(MID(B590,1,2),[1]CatGlob!$R:$R,0))))</f>
        <v>DOL</v>
      </c>
      <c r="F590" s="397" t="s">
        <v>442</v>
      </c>
      <c r="G590" s="398" t="s">
        <v>2032</v>
      </c>
      <c r="H590" s="399" t="s">
        <v>267</v>
      </c>
      <c r="I590" s="399" t="s">
        <v>108</v>
      </c>
      <c r="J590" s="399" t="s">
        <v>600</v>
      </c>
      <c r="K590" s="396" t="s">
        <v>600</v>
      </c>
      <c r="L590" s="400" t="str">
        <f>IF(ISERROR(MATCH(M590,M$10:M589,0)),M590,"")</f>
        <v/>
      </c>
      <c r="M590" s="401" t="str">
        <f>IF(B590="","",IF(ISERROR(MATCH(F590&amp;"_"&amp;G590&amp;"_"&amp;H590&amp;"_"&amp;I590&amp;"_"&amp;J590&amp;IF(K590="","","_"&amp;K590),[1]CatGlob!$B:$B,0)),F590&amp;"_"&amp;G590&amp;"_"&amp;H590&amp;"_"&amp;I590&amp;"_"&amp;J590&amp;IF(K590="","","_"&amp;K590),INDEX([1]CatGlob!$C:$C,MATCH(F590&amp;"_"&amp;G590&amp;"_"&amp;H590&amp;"_"&amp;I590&amp;"_"&amp;J590&amp;IF(K590="","","_"&amp;K590),[1]CatGlob!$B:$B,0))))</f>
        <v>LCD_GOB_FM</v>
      </c>
      <c r="N590" s="402" t="str">
        <f t="shared" si="19"/>
        <v>rev</v>
      </c>
      <c r="O590" s="402">
        <f t="shared" si="20"/>
        <v>1</v>
      </c>
      <c r="P590" s="401" t="str">
        <f>IF(LEN(B590)&gt;8,INDEX([1]CatGlob!$X:$X,MATCH(M590,[1]CatGlob!$W:$W,0)),"")</f>
        <v>EMLC</v>
      </c>
      <c r="Q590" s="403" t="str">
        <f>INDEX([1]CatGlob!P:P,MATCH(M590,[1]CatGlob!O:O,0))</f>
        <v>RFIG</v>
      </c>
      <c r="R590" s="403" t="s">
        <v>1017</v>
      </c>
      <c r="S590" s="403" t="s">
        <v>1018</v>
      </c>
      <c r="T590" s="403" t="str">
        <f>INDEX([1]CatGlob!$D:$D,MATCH($M590,[1]CatGlob!$C:$C,0))</f>
        <v>RFI</v>
      </c>
      <c r="U590" s="403" t="s">
        <v>602</v>
      </c>
      <c r="V590" s="404" t="str">
        <f>INDEX([1]CatGlob!$F:$F,MATCH($M590,[1]CatGlob!$C:$C,0))</f>
        <v>RF_ETF</v>
      </c>
      <c r="W590" s="405"/>
      <c r="X590" s="406">
        <v>0</v>
      </c>
      <c r="Y590" s="407">
        <v>0</v>
      </c>
      <c r="Z590" s="408">
        <v>-2.1063195272075001E-2</v>
      </c>
      <c r="AA590" s="407">
        <v>-0.19024575655279799</v>
      </c>
      <c r="AB590" s="408">
        <v>0</v>
      </c>
      <c r="AC590" s="407">
        <v>0</v>
      </c>
      <c r="AD590" s="408">
        <v>0</v>
      </c>
      <c r="AE590" s="407">
        <v>0</v>
      </c>
      <c r="AF590" s="408">
        <v>-2.74211379792603E-3</v>
      </c>
      <c r="AG590" s="407">
        <v>-2.4767159365033601E-2</v>
      </c>
      <c r="AI590" s="406">
        <v>0</v>
      </c>
      <c r="AJ590" s="407">
        <v>0</v>
      </c>
      <c r="AK590" s="408">
        <v>0</v>
      </c>
      <c r="AL590" s="407">
        <v>0</v>
      </c>
      <c r="AM590" s="408">
        <v>0</v>
      </c>
      <c r="AN590" s="407">
        <v>0</v>
      </c>
      <c r="AO590" s="408">
        <v>0</v>
      </c>
      <c r="AP590" s="407">
        <v>0</v>
      </c>
      <c r="AQ590" s="408">
        <v>0</v>
      </c>
      <c r="AR590" s="407">
        <v>0</v>
      </c>
      <c r="AT590" s="406">
        <v>0</v>
      </c>
      <c r="AU590" s="407">
        <v>0</v>
      </c>
      <c r="AV590" s="408">
        <v>-1.3468075290529099E-7</v>
      </c>
      <c r="AW590" s="407">
        <v>-1.2164558249594399E-6</v>
      </c>
      <c r="AX590" s="408">
        <v>0</v>
      </c>
      <c r="AY590" s="407">
        <v>0</v>
      </c>
      <c r="AZ590" s="408">
        <v>0</v>
      </c>
      <c r="BA590" s="407">
        <v>0</v>
      </c>
      <c r="BB590" s="408">
        <v>-6.1641291470338204E-8</v>
      </c>
      <c r="BC590" s="407">
        <v>-5.5675296172308498E-7</v>
      </c>
    </row>
    <row r="591" spans="1:55" x14ac:dyDescent="0.35">
      <c r="A591" s="385" t="str" cm="1">
        <f t="array" ref="A591">IFERROR(_xlfn.IFS(AND(F591="Renta Variable",O591=1),IFERROR(MATCH(B591,[1]RV_Det!C:C,0),"Rev"),AND(J591="Corporativa",O591=1,I591="EM"),IFERROR(MATCH(B591,[1]RF_Corps!B:B,0),"Rev"),AND(F591="Alternativos",O591=1),IFERROR(MATCH(B591,[1]Rep4!C:C,0),"Rev")),"")</f>
        <v/>
      </c>
      <c r="B591" s="394" t="s">
        <v>2035</v>
      </c>
      <c r="C591" s="409" t="s">
        <v>2036</v>
      </c>
      <c r="D591" s="395" t="s">
        <v>2037</v>
      </c>
      <c r="E591" s="396" t="str">
        <f>IF(B591="","",INDEX([1]CatGlob!$S:$S,IFERROR(MATCH(MID(B591,7,1),[1]CatGlob!$R:$R,0),MATCH(MID(B591,1,2),[1]CatGlob!$R:$R,0))))</f>
        <v>DOL</v>
      </c>
      <c r="F591" s="397" t="s">
        <v>442</v>
      </c>
      <c r="G591" s="398" t="s">
        <v>610</v>
      </c>
      <c r="H591" s="399" t="s">
        <v>229</v>
      </c>
      <c r="I591" s="399" t="s">
        <v>358</v>
      </c>
      <c r="J591" s="399" t="s">
        <v>267</v>
      </c>
      <c r="K591" s="396" t="s">
        <v>108</v>
      </c>
      <c r="L591" s="400" t="str">
        <f>IF(ISERROR(MATCH(M591,M$10:M590,0)),M591,"")</f>
        <v>HCD_INT_EM_GOB_FM</v>
      </c>
      <c r="M591" s="401" t="str">
        <f>IF(B591="","",IF(ISERROR(MATCH(F591&amp;"_"&amp;G591&amp;"_"&amp;H591&amp;"_"&amp;I591&amp;"_"&amp;J591&amp;IF(K591="","","_"&amp;K591),[1]CatGlob!$B:$B,0)),F591&amp;"_"&amp;G591&amp;"_"&amp;H591&amp;"_"&amp;I591&amp;"_"&amp;J591&amp;IF(K591="","","_"&amp;K591),INDEX([1]CatGlob!$C:$C,MATCH(F591&amp;"_"&amp;G591&amp;"_"&amp;H591&amp;"_"&amp;I591&amp;"_"&amp;J591&amp;IF(K591="","","_"&amp;K591),[1]CatGlob!$B:$B,0))))</f>
        <v>HCD_INT_EM_GOB_FM</v>
      </c>
      <c r="N591" s="402" t="str">
        <f t="shared" ref="N591:N654" si="21">+IF(AND(F591="Renta Fija",SUM(ABS(AF591),ABS(AQ591),ABS(BB591))&lt;&gt;0),IF(GG591&lt;&gt;0,"","rev"),"")</f>
        <v/>
      </c>
      <c r="O591" s="402" t="str">
        <f t="shared" si="20"/>
        <v/>
      </c>
      <c r="P591" s="401" t="str">
        <f>IF(LEN(B591)&gt;8,INDEX([1]CatGlob!$X:$X,MATCH(M591,[1]CatGlob!$W:$W,0)),"")</f>
        <v>EMHC</v>
      </c>
      <c r="Q591" s="403" t="str">
        <f>INDEX([1]CatGlob!P:P,MATCH(M591,[1]CatGlob!O:O,0))</f>
        <v>RFIG</v>
      </c>
      <c r="R591" s="403" t="s">
        <v>1017</v>
      </c>
      <c r="S591" s="403" t="s">
        <v>1018</v>
      </c>
      <c r="T591" s="403" t="str">
        <f>INDEX([1]CatGlob!$D:$D,MATCH($M591,[1]CatGlob!$C:$C,0))</f>
        <v>RFI</v>
      </c>
      <c r="U591" s="403" t="s">
        <v>602</v>
      </c>
      <c r="V591" s="404" t="str">
        <f>INDEX([1]CatGlob!$F:$F,MATCH($M591,[1]CatGlob!$C:$C,0))</f>
        <v>RF_ETF</v>
      </c>
      <c r="W591" s="405"/>
      <c r="X591" s="406">
        <v>0</v>
      </c>
      <c r="Y591" s="407">
        <v>0</v>
      </c>
      <c r="Z591" s="408">
        <v>0</v>
      </c>
      <c r="AA591" s="407">
        <v>0</v>
      </c>
      <c r="AB591" s="408">
        <v>0</v>
      </c>
      <c r="AC591" s="407">
        <v>0</v>
      </c>
      <c r="AD591" s="408">
        <v>0</v>
      </c>
      <c r="AE591" s="407">
        <v>0</v>
      </c>
      <c r="AF591" s="408">
        <v>0</v>
      </c>
      <c r="AG591" s="407">
        <v>0</v>
      </c>
      <c r="AI591" s="406">
        <v>0</v>
      </c>
      <c r="AJ591" s="407">
        <v>0</v>
      </c>
      <c r="AK591" s="408">
        <v>0</v>
      </c>
      <c r="AL591" s="407">
        <v>0</v>
      </c>
      <c r="AM591" s="408">
        <v>0</v>
      </c>
      <c r="AN591" s="407">
        <v>0</v>
      </c>
      <c r="AO591" s="408">
        <v>0</v>
      </c>
      <c r="AP591" s="407">
        <v>0</v>
      </c>
      <c r="AQ591" s="408">
        <v>0</v>
      </c>
      <c r="AR591" s="407">
        <v>0</v>
      </c>
      <c r="AT591" s="406">
        <v>0</v>
      </c>
      <c r="AU591" s="407">
        <v>0</v>
      </c>
      <c r="AV591" s="408">
        <v>0</v>
      </c>
      <c r="AW591" s="407">
        <v>0</v>
      </c>
      <c r="AX591" s="408">
        <v>0</v>
      </c>
      <c r="AY591" s="407">
        <v>0</v>
      </c>
      <c r="AZ591" s="408">
        <v>0</v>
      </c>
      <c r="BA591" s="407">
        <v>0</v>
      </c>
      <c r="BB591" s="408">
        <v>0</v>
      </c>
      <c r="BC591" s="407">
        <v>0</v>
      </c>
    </row>
    <row r="592" spans="1:55" x14ac:dyDescent="0.35">
      <c r="A592" s="385" t="str" cm="1">
        <f t="array" ref="A592">IFERROR(_xlfn.IFS(AND(F592="Renta Variable",O592=1),IFERROR(MATCH(B592,[1]RV_Det!C:C,0),"Rev"),AND(J592="Corporativa",O592=1,I592="EM"),IFERROR(MATCH(B592,[1]RF_Corps!B:B,0),"Rev"),AND(F592="Alternativos",O592=1),IFERROR(MATCH(B592,[1]Rep4!C:C,0),"Rev")),"")</f>
        <v/>
      </c>
      <c r="B592" s="394" t="s">
        <v>2038</v>
      </c>
      <c r="C592" s="409" t="s">
        <v>2039</v>
      </c>
      <c r="D592" s="395" t="s">
        <v>2040</v>
      </c>
      <c r="E592" s="396" t="str">
        <f>IF(B592="","",INDEX([1]CatGlob!$S:$S,IFERROR(MATCH(MID(B592,7,1),[1]CatGlob!$R:$R,0),MATCH(MID(B592,1,2),[1]CatGlob!$R:$R,0))))</f>
        <v>DOL</v>
      </c>
      <c r="F592" s="397" t="s">
        <v>442</v>
      </c>
      <c r="G592" s="398" t="s">
        <v>610</v>
      </c>
      <c r="H592" s="399" t="s">
        <v>229</v>
      </c>
      <c r="I592" s="399" t="s">
        <v>358</v>
      </c>
      <c r="J592" s="399" t="s">
        <v>267</v>
      </c>
      <c r="K592" s="396" t="s">
        <v>108</v>
      </c>
      <c r="L592" s="400" t="str">
        <f>IF(ISERROR(MATCH(M592,M$10:M591,0)),M592,"")</f>
        <v/>
      </c>
      <c r="M592" s="401" t="str">
        <f>IF(B592="","",IF(ISERROR(MATCH(F592&amp;"_"&amp;G592&amp;"_"&amp;H592&amp;"_"&amp;I592&amp;"_"&amp;J592&amp;IF(K592="","","_"&amp;K592),[1]CatGlob!$B:$B,0)),F592&amp;"_"&amp;G592&amp;"_"&amp;H592&amp;"_"&amp;I592&amp;"_"&amp;J592&amp;IF(K592="","","_"&amp;K592),INDEX([1]CatGlob!$C:$C,MATCH(F592&amp;"_"&amp;G592&amp;"_"&amp;H592&amp;"_"&amp;I592&amp;"_"&amp;J592&amp;IF(K592="","","_"&amp;K592),[1]CatGlob!$B:$B,0))))</f>
        <v>HCD_INT_EM_GOB_FM</v>
      </c>
      <c r="N592" s="402" t="str">
        <f t="shared" si="21"/>
        <v/>
      </c>
      <c r="O592" s="402" t="str">
        <f t="shared" si="20"/>
        <v/>
      </c>
      <c r="P592" s="401" t="str">
        <f>IF(LEN(B592)&gt;8,INDEX([1]CatGlob!$X:$X,MATCH(M592,[1]CatGlob!$W:$W,0)),"")</f>
        <v>EMHC</v>
      </c>
      <c r="Q592" s="403" t="str">
        <f>INDEX([1]CatGlob!P:P,MATCH(M592,[1]CatGlob!O:O,0))</f>
        <v>RFIG</v>
      </c>
      <c r="R592" s="403" t="s">
        <v>1017</v>
      </c>
      <c r="S592" s="403" t="s">
        <v>1018</v>
      </c>
      <c r="T592" s="403" t="str">
        <f>INDEX([1]CatGlob!$D:$D,MATCH($M592,[1]CatGlob!$C:$C,0))</f>
        <v>RFI</v>
      </c>
      <c r="U592" s="403" t="s">
        <v>602</v>
      </c>
      <c r="V592" s="404" t="str">
        <f>INDEX([1]CatGlob!$F:$F,MATCH($M592,[1]CatGlob!$C:$C,0))</f>
        <v>RF_ETF</v>
      </c>
      <c r="W592" s="405"/>
      <c r="X592" s="406">
        <v>0</v>
      </c>
      <c r="Y592" s="407">
        <v>0</v>
      </c>
      <c r="Z592" s="408">
        <v>0</v>
      </c>
      <c r="AA592" s="407">
        <v>0</v>
      </c>
      <c r="AB592" s="408">
        <v>0</v>
      </c>
      <c r="AC592" s="407">
        <v>0</v>
      </c>
      <c r="AD592" s="408">
        <v>0</v>
      </c>
      <c r="AE592" s="407">
        <v>0</v>
      </c>
      <c r="AF592" s="408">
        <v>0</v>
      </c>
      <c r="AG592" s="407">
        <v>0</v>
      </c>
      <c r="AI592" s="406">
        <v>0</v>
      </c>
      <c r="AJ592" s="407">
        <v>0</v>
      </c>
      <c r="AK592" s="408">
        <v>0</v>
      </c>
      <c r="AL592" s="407">
        <v>0</v>
      </c>
      <c r="AM592" s="408">
        <v>0</v>
      </c>
      <c r="AN592" s="407">
        <v>0</v>
      </c>
      <c r="AO592" s="408">
        <v>0</v>
      </c>
      <c r="AP592" s="407">
        <v>0</v>
      </c>
      <c r="AQ592" s="408">
        <v>0</v>
      </c>
      <c r="AR592" s="407">
        <v>0</v>
      </c>
      <c r="AT592" s="406">
        <v>0</v>
      </c>
      <c r="AU592" s="407">
        <v>0</v>
      </c>
      <c r="AV592" s="408">
        <v>0</v>
      </c>
      <c r="AW592" s="407">
        <v>0</v>
      </c>
      <c r="AX592" s="408">
        <v>0</v>
      </c>
      <c r="AY592" s="407">
        <v>0</v>
      </c>
      <c r="AZ592" s="408">
        <v>0</v>
      </c>
      <c r="BA592" s="407">
        <v>0</v>
      </c>
      <c r="BB592" s="408">
        <v>0</v>
      </c>
      <c r="BC592" s="407">
        <v>0</v>
      </c>
    </row>
    <row r="593" spans="1:55" x14ac:dyDescent="0.35">
      <c r="A593" s="385" t="str" cm="1">
        <f t="array" ref="A593">IFERROR(_xlfn.IFS(AND(F593="Renta Variable",O593=1),IFERROR(MATCH(B593,[1]RV_Det!C:C,0),"Rev"),AND(J593="Corporativa",O593=1,I593="EM"),IFERROR(MATCH(B593,[1]RF_Corps!B:B,0),"Rev"),AND(F593="Alternativos",O593=1),IFERROR(MATCH(B593,[1]Rep4!C:C,0),"Rev")),"")</f>
        <v/>
      </c>
      <c r="B593" s="394" t="s">
        <v>2041</v>
      </c>
      <c r="C593" s="409" t="s">
        <v>2042</v>
      </c>
      <c r="D593" s="395" t="s">
        <v>2043</v>
      </c>
      <c r="E593" s="396" t="str">
        <f>IF(B593="","",INDEX([1]CatGlob!$S:$S,IFERROR(MATCH(MID(B593,7,1),[1]CatGlob!$R:$R,0),MATCH(MID(B593,1,2),[1]CatGlob!$R:$R,0))))</f>
        <v>DOL</v>
      </c>
      <c r="F593" s="397" t="s">
        <v>442</v>
      </c>
      <c r="G593" s="398" t="s">
        <v>610</v>
      </c>
      <c r="H593" s="399" t="s">
        <v>229</v>
      </c>
      <c r="I593" s="399" t="s">
        <v>358</v>
      </c>
      <c r="J593" s="399" t="s">
        <v>267</v>
      </c>
      <c r="K593" s="396" t="s">
        <v>108</v>
      </c>
      <c r="L593" s="400" t="str">
        <f>IF(ISERROR(MATCH(M593,M$10:M592,0)),M593,"")</f>
        <v/>
      </c>
      <c r="M593" s="401" t="str">
        <f>IF(B593="","",IF(ISERROR(MATCH(F593&amp;"_"&amp;G593&amp;"_"&amp;H593&amp;"_"&amp;I593&amp;"_"&amp;J593&amp;IF(K593="","","_"&amp;K593),[1]CatGlob!$B:$B,0)),F593&amp;"_"&amp;G593&amp;"_"&amp;H593&amp;"_"&amp;I593&amp;"_"&amp;J593&amp;IF(K593="","","_"&amp;K593),INDEX([1]CatGlob!$C:$C,MATCH(F593&amp;"_"&amp;G593&amp;"_"&amp;H593&amp;"_"&amp;I593&amp;"_"&amp;J593&amp;IF(K593="","","_"&amp;K593),[1]CatGlob!$B:$B,0))))</f>
        <v>HCD_INT_EM_GOB_FM</v>
      </c>
      <c r="N593" s="402" t="str">
        <f t="shared" si="21"/>
        <v>rev</v>
      </c>
      <c r="O593" s="402">
        <f t="shared" si="20"/>
        <v>1</v>
      </c>
      <c r="P593" s="401" t="str">
        <f>IF(LEN(B593)&gt;8,INDEX([1]CatGlob!$X:$X,MATCH(M593,[1]CatGlob!$W:$W,0)),"")</f>
        <v>EMHC</v>
      </c>
      <c r="Q593" s="403" t="str">
        <f>INDEX([1]CatGlob!P:P,MATCH(M593,[1]CatGlob!O:O,0))</f>
        <v>RFIG</v>
      </c>
      <c r="R593" s="403" t="s">
        <v>1017</v>
      </c>
      <c r="S593" s="403" t="s">
        <v>1018</v>
      </c>
      <c r="T593" s="403" t="str">
        <f>INDEX([1]CatGlob!$D:$D,MATCH($M593,[1]CatGlob!$C:$C,0))</f>
        <v>RFI</v>
      </c>
      <c r="U593" s="403" t="s">
        <v>602</v>
      </c>
      <c r="V593" s="404" t="str">
        <f>INDEX([1]CatGlob!$F:$F,MATCH($M593,[1]CatGlob!$C:$C,0))</f>
        <v>RF_ETF</v>
      </c>
      <c r="W593" s="405"/>
      <c r="X593" s="406">
        <v>0</v>
      </c>
      <c r="Y593" s="407">
        <v>0</v>
      </c>
      <c r="Z593" s="408">
        <v>0</v>
      </c>
      <c r="AA593" s="407">
        <v>0</v>
      </c>
      <c r="AB593" s="408">
        <v>0</v>
      </c>
      <c r="AC593" s="407">
        <v>0</v>
      </c>
      <c r="AD593" s="408">
        <v>0</v>
      </c>
      <c r="AE593" s="407">
        <v>0</v>
      </c>
      <c r="AF593" s="408">
        <v>0</v>
      </c>
      <c r="AG593" s="407">
        <v>0</v>
      </c>
      <c r="AI593" s="406">
        <v>0</v>
      </c>
      <c r="AJ593" s="407">
        <v>0</v>
      </c>
      <c r="AK593" s="408">
        <v>0</v>
      </c>
      <c r="AL593" s="407">
        <v>0</v>
      </c>
      <c r="AM593" s="408">
        <v>0</v>
      </c>
      <c r="AN593" s="407">
        <v>0</v>
      </c>
      <c r="AO593" s="408">
        <v>0</v>
      </c>
      <c r="AP593" s="407">
        <v>0</v>
      </c>
      <c r="AQ593" s="408">
        <v>0</v>
      </c>
      <c r="AR593" s="407">
        <v>0</v>
      </c>
      <c r="AT593" s="406">
        <v>0</v>
      </c>
      <c r="AU593" s="407">
        <v>0</v>
      </c>
      <c r="AV593" s="408">
        <v>0</v>
      </c>
      <c r="AW593" s="407">
        <v>0</v>
      </c>
      <c r="AX593" s="408">
        <v>-6.2265375844579201E-11</v>
      </c>
      <c r="AY593" s="407">
        <v>-4.1577852272212096E-9</v>
      </c>
      <c r="AZ593" s="408">
        <v>0</v>
      </c>
      <c r="BA593" s="407">
        <v>0</v>
      </c>
      <c r="BB593" s="408">
        <v>-1.55500804280772E-11</v>
      </c>
      <c r="BC593" s="407">
        <v>-1.0383603055307E-9</v>
      </c>
    </row>
    <row r="594" spans="1:55" x14ac:dyDescent="0.35">
      <c r="A594" s="385" t="str" cm="1">
        <f t="array" ref="A594">IFERROR(_xlfn.IFS(AND(F594="Renta Variable",O594=1),IFERROR(MATCH(B594,[1]RV_Det!C:C,0),"Rev"),AND(J594="Corporativa",O594=1,I594="EM"),IFERROR(MATCH(B594,[1]RF_Corps!B:B,0),"Rev"),AND(F594="Alternativos",O594=1),IFERROR(MATCH(B594,[1]Rep4!C:C,0),"Rev")),"")</f>
        <v/>
      </c>
      <c r="B594" s="394" t="s">
        <v>2044</v>
      </c>
      <c r="C594" s="409" t="s">
        <v>2045</v>
      </c>
      <c r="D594" s="395" t="s">
        <v>2043</v>
      </c>
      <c r="E594" s="396" t="str">
        <f>IF(B594="","",INDEX([1]CatGlob!$S:$S,IFERROR(MATCH(MID(B594,7,1),[1]CatGlob!$R:$R,0),MATCH(MID(B594,1,2),[1]CatGlob!$R:$R,0))))</f>
        <v>DOL</v>
      </c>
      <c r="F594" s="397" t="s">
        <v>442</v>
      </c>
      <c r="G594" s="398" t="s">
        <v>610</v>
      </c>
      <c r="H594" s="399" t="s">
        <v>229</v>
      </c>
      <c r="I594" s="399" t="s">
        <v>358</v>
      </c>
      <c r="J594" s="399" t="s">
        <v>267</v>
      </c>
      <c r="K594" s="396" t="s">
        <v>108</v>
      </c>
      <c r="L594" s="400" t="str">
        <f>IF(ISERROR(MATCH(M594,M$10:M593,0)),M594,"")</f>
        <v/>
      </c>
      <c r="M594" s="401" t="str">
        <f>IF(B594="","",IF(ISERROR(MATCH(F594&amp;"_"&amp;G594&amp;"_"&amp;H594&amp;"_"&amp;I594&amp;"_"&amp;J594&amp;IF(K594="","","_"&amp;K594),[1]CatGlob!$B:$B,0)),F594&amp;"_"&amp;G594&amp;"_"&amp;H594&amp;"_"&amp;I594&amp;"_"&amp;J594&amp;IF(K594="","","_"&amp;K594),INDEX([1]CatGlob!$C:$C,MATCH(F594&amp;"_"&amp;G594&amp;"_"&amp;H594&amp;"_"&amp;I594&amp;"_"&amp;J594&amp;IF(K594="","","_"&amp;K594),[1]CatGlob!$B:$B,0))))</f>
        <v>HCD_INT_EM_GOB_FM</v>
      </c>
      <c r="N594" s="402" t="str">
        <f t="shared" si="21"/>
        <v/>
      </c>
      <c r="O594" s="402" t="str">
        <f t="shared" si="20"/>
        <v/>
      </c>
      <c r="P594" s="401" t="str">
        <f>IF(LEN(B594)&gt;8,INDEX([1]CatGlob!$X:$X,MATCH(M594,[1]CatGlob!$W:$W,0)),"")</f>
        <v>EMHC</v>
      </c>
      <c r="Q594" s="403" t="str">
        <f>INDEX([1]CatGlob!P:P,MATCH(M594,[1]CatGlob!O:O,0))</f>
        <v>RFIG</v>
      </c>
      <c r="R594" s="403" t="s">
        <v>1017</v>
      </c>
      <c r="S594" s="403" t="s">
        <v>1018</v>
      </c>
      <c r="T594" s="403" t="str">
        <f>INDEX([1]CatGlob!$D:$D,MATCH($M594,[1]CatGlob!$C:$C,0))</f>
        <v>RFI</v>
      </c>
      <c r="U594" s="403" t="s">
        <v>602</v>
      </c>
      <c r="V594" s="404" t="str">
        <f>INDEX([1]CatGlob!$F:$F,MATCH($M594,[1]CatGlob!$C:$C,0))</f>
        <v>RF_ETF</v>
      </c>
      <c r="W594" s="405"/>
      <c r="X594" s="406">
        <v>0</v>
      </c>
      <c r="Y594" s="407">
        <v>0</v>
      </c>
      <c r="Z594" s="408">
        <v>0</v>
      </c>
      <c r="AA594" s="407">
        <v>0</v>
      </c>
      <c r="AB594" s="408">
        <v>0</v>
      </c>
      <c r="AC594" s="407">
        <v>0</v>
      </c>
      <c r="AD594" s="408">
        <v>0</v>
      </c>
      <c r="AE594" s="407">
        <v>0</v>
      </c>
      <c r="AF594" s="408">
        <v>0</v>
      </c>
      <c r="AG594" s="407">
        <v>0</v>
      </c>
      <c r="AI594" s="406">
        <v>0</v>
      </c>
      <c r="AJ594" s="407">
        <v>0</v>
      </c>
      <c r="AK594" s="408">
        <v>0</v>
      </c>
      <c r="AL594" s="407">
        <v>0</v>
      </c>
      <c r="AM594" s="408">
        <v>0</v>
      </c>
      <c r="AN594" s="407">
        <v>0</v>
      </c>
      <c r="AO594" s="408">
        <v>0</v>
      </c>
      <c r="AP594" s="407">
        <v>0</v>
      </c>
      <c r="AQ594" s="408">
        <v>0</v>
      </c>
      <c r="AR594" s="407">
        <v>0</v>
      </c>
      <c r="AT594" s="406">
        <v>0</v>
      </c>
      <c r="AU594" s="407">
        <v>0</v>
      </c>
      <c r="AV594" s="408">
        <v>0</v>
      </c>
      <c r="AW594" s="407">
        <v>0</v>
      </c>
      <c r="AX594" s="408">
        <v>0</v>
      </c>
      <c r="AY594" s="407">
        <v>0</v>
      </c>
      <c r="AZ594" s="408">
        <v>0</v>
      </c>
      <c r="BA594" s="407">
        <v>0</v>
      </c>
      <c r="BB594" s="408">
        <v>0</v>
      </c>
      <c r="BC594" s="407">
        <v>0</v>
      </c>
    </row>
    <row r="595" spans="1:55" x14ac:dyDescent="0.35">
      <c r="A595" s="385" t="str" cm="1">
        <f t="array" ref="A595">IFERROR(_xlfn.IFS(AND(F595="Renta Variable",O595=1),IFERROR(MATCH(B595,[1]RV_Det!C:C,0),"Rev"),AND(J595="Corporativa",O595=1,I595="EM"),IFERROR(MATCH(B595,[1]RF_Corps!B:B,0),"Rev"),AND(F595="Alternativos",O595=1),IFERROR(MATCH(B595,[1]Rep4!C:C,0),"Rev")),"")</f>
        <v/>
      </c>
      <c r="B595" s="394" t="s">
        <v>2046</v>
      </c>
      <c r="C595" s="409" t="s">
        <v>2047</v>
      </c>
      <c r="D595" s="395" t="s">
        <v>2048</v>
      </c>
      <c r="E595" s="396" t="str">
        <f>IF(B595="","",INDEX([1]CatGlob!$S:$S,IFERROR(MATCH(MID(B595,7,1),[1]CatGlob!$R:$R,0),MATCH(MID(B595,1,2),[1]CatGlob!$R:$R,0))))</f>
        <v>DOL</v>
      </c>
      <c r="F595" s="397" t="s">
        <v>442</v>
      </c>
      <c r="G595" s="398" t="s">
        <v>610</v>
      </c>
      <c r="H595" s="399" t="s">
        <v>229</v>
      </c>
      <c r="I595" s="399" t="s">
        <v>358</v>
      </c>
      <c r="J595" s="399" t="s">
        <v>267</v>
      </c>
      <c r="K595" s="396" t="s">
        <v>108</v>
      </c>
      <c r="L595" s="400" t="str">
        <f>IF(ISERROR(MATCH(M595,M$10:M594,0)),M595,"")</f>
        <v/>
      </c>
      <c r="M595" s="401" t="str">
        <f>IF(B595="","",IF(ISERROR(MATCH(F595&amp;"_"&amp;G595&amp;"_"&amp;H595&amp;"_"&amp;I595&amp;"_"&amp;J595&amp;IF(K595="","","_"&amp;K595),[1]CatGlob!$B:$B,0)),F595&amp;"_"&amp;G595&amp;"_"&amp;H595&amp;"_"&amp;I595&amp;"_"&amp;J595&amp;IF(K595="","","_"&amp;K595),INDEX([1]CatGlob!$C:$C,MATCH(F595&amp;"_"&amp;G595&amp;"_"&amp;H595&amp;"_"&amp;I595&amp;"_"&amp;J595&amp;IF(K595="","","_"&amp;K595),[1]CatGlob!$B:$B,0))))</f>
        <v>HCD_INT_EM_GOB_FM</v>
      </c>
      <c r="N595" s="402" t="str">
        <f t="shared" si="21"/>
        <v>rev</v>
      </c>
      <c r="O595" s="402">
        <f t="shared" si="20"/>
        <v>1</v>
      </c>
      <c r="P595" s="401" t="str">
        <f>IF(LEN(B595)&gt;8,INDEX([1]CatGlob!$X:$X,MATCH(M595,[1]CatGlob!$W:$W,0)),"")</f>
        <v>EMHC</v>
      </c>
      <c r="Q595" s="403" t="str">
        <f>INDEX([1]CatGlob!P:P,MATCH(M595,[1]CatGlob!O:O,0))</f>
        <v>RFIG</v>
      </c>
      <c r="R595" s="403" t="s">
        <v>1017</v>
      </c>
      <c r="S595" s="403" t="s">
        <v>1018</v>
      </c>
      <c r="T595" s="403" t="str">
        <f>INDEX([1]CatGlob!$D:$D,MATCH($M595,[1]CatGlob!$C:$C,0))</f>
        <v>RFI</v>
      </c>
      <c r="U595" s="403" t="s">
        <v>602</v>
      </c>
      <c r="V595" s="404" t="str">
        <f>INDEX([1]CatGlob!$F:$F,MATCH($M595,[1]CatGlob!$C:$C,0))</f>
        <v>RF_ETF</v>
      </c>
      <c r="W595" s="405"/>
      <c r="X595" s="406">
        <v>3.0593732518380398E-3</v>
      </c>
      <c r="Y595" s="407">
        <v>0.17885044560239599</v>
      </c>
      <c r="Z595" s="408">
        <v>-1.5185652671954099E-2</v>
      </c>
      <c r="AA595" s="407">
        <v>-0.88775070041680104</v>
      </c>
      <c r="AB595" s="408">
        <v>3.0593732518380398E-3</v>
      </c>
      <c r="AC595" s="407">
        <v>0.17885044560239599</v>
      </c>
      <c r="AD595" s="408">
        <v>-8.5511568156449705E-4</v>
      </c>
      <c r="AE595" s="407">
        <v>-4.9989918882165099E-2</v>
      </c>
      <c r="AF595" s="408">
        <v>-7.3245531763208699E-4</v>
      </c>
      <c r="AG595" s="407">
        <v>-4.2819214643220298E-2</v>
      </c>
      <c r="AI595" s="406">
        <v>1.01622358058533E-4</v>
      </c>
      <c r="AJ595" s="407">
        <v>5.9408259556192897E-3</v>
      </c>
      <c r="AK595" s="408">
        <v>1.01622358058533E-4</v>
      </c>
      <c r="AL595" s="407">
        <v>5.9408259556192897E-3</v>
      </c>
      <c r="AM595" s="408">
        <v>1.01622358058533E-4</v>
      </c>
      <c r="AN595" s="407">
        <v>5.9408259556192897E-3</v>
      </c>
      <c r="AO595" s="408">
        <v>1.01622358058533E-4</v>
      </c>
      <c r="AP595" s="407">
        <v>5.9408259556192897E-3</v>
      </c>
      <c r="AQ595" s="408">
        <v>1.01622358058533E-4</v>
      </c>
      <c r="AR595" s="407">
        <v>5.9408259556192897E-3</v>
      </c>
      <c r="AT595" s="406">
        <v>0</v>
      </c>
      <c r="AU595" s="407">
        <v>0</v>
      </c>
      <c r="AV595" s="408">
        <v>0</v>
      </c>
      <c r="AW595" s="407">
        <v>0</v>
      </c>
      <c r="AX595" s="408">
        <v>0</v>
      </c>
      <c r="AY595" s="407">
        <v>0</v>
      </c>
      <c r="AZ595" s="408">
        <v>0</v>
      </c>
      <c r="BA595" s="407">
        <v>0</v>
      </c>
      <c r="BB595" s="408">
        <v>0</v>
      </c>
      <c r="BC595" s="407">
        <v>0</v>
      </c>
    </row>
    <row r="596" spans="1:55" x14ac:dyDescent="0.35">
      <c r="A596" s="385" t="str" cm="1">
        <f t="array" ref="A596">IFERROR(_xlfn.IFS(AND(F596="Renta Variable",O596=1),IFERROR(MATCH(B596,[1]RV_Det!C:C,0),"Rev"),AND(J596="Corporativa",O596=1,I596="EM"),IFERROR(MATCH(B596,[1]RF_Corps!B:B,0),"Rev"),AND(F596="Alternativos",O596=1),IFERROR(MATCH(B596,[1]Rep4!C:C,0),"Rev")),"")</f>
        <v/>
      </c>
      <c r="B596" s="394" t="s">
        <v>2049</v>
      </c>
      <c r="C596" s="409" t="s">
        <v>2050</v>
      </c>
      <c r="D596" s="395" t="s">
        <v>2051</v>
      </c>
      <c r="E596" s="396" t="str">
        <f>IF(B596="","",INDEX([1]CatGlob!$S:$S,IFERROR(MATCH(MID(B596,7,1),[1]CatGlob!$R:$R,0),MATCH(MID(B596,1,2),[1]CatGlob!$R:$R,0))))</f>
        <v>DOL</v>
      </c>
      <c r="F596" s="397" t="s">
        <v>442</v>
      </c>
      <c r="G596" s="398" t="s">
        <v>610</v>
      </c>
      <c r="H596" s="399" t="s">
        <v>229</v>
      </c>
      <c r="I596" s="399" t="s">
        <v>358</v>
      </c>
      <c r="J596" s="399" t="s">
        <v>267</v>
      </c>
      <c r="K596" s="396" t="s">
        <v>108</v>
      </c>
      <c r="L596" s="400" t="str">
        <f>IF(ISERROR(MATCH(M596,M$10:M595,0)),M596,"")</f>
        <v/>
      </c>
      <c r="M596" s="401" t="str">
        <f>IF(B596="","",IF(ISERROR(MATCH(F596&amp;"_"&amp;G596&amp;"_"&amp;H596&amp;"_"&amp;I596&amp;"_"&amp;J596&amp;IF(K596="","","_"&amp;K596),[1]CatGlob!$B:$B,0)),F596&amp;"_"&amp;G596&amp;"_"&amp;H596&amp;"_"&amp;I596&amp;"_"&amp;J596&amp;IF(K596="","","_"&amp;K596),INDEX([1]CatGlob!$C:$C,MATCH(F596&amp;"_"&amp;G596&amp;"_"&amp;H596&amp;"_"&amp;I596&amp;"_"&amp;J596&amp;IF(K596="","","_"&amp;K596),[1]CatGlob!$B:$B,0))))</f>
        <v>HCD_INT_EM_GOB_FM</v>
      </c>
      <c r="N596" s="402" t="str">
        <f t="shared" si="21"/>
        <v>rev</v>
      </c>
      <c r="O596" s="402">
        <f t="shared" si="20"/>
        <v>1</v>
      </c>
      <c r="P596" s="401" t="str">
        <f>IF(LEN(B596)&gt;8,INDEX([1]CatGlob!$X:$X,MATCH(M596,[1]CatGlob!$W:$W,0)),"")</f>
        <v>EMHC</v>
      </c>
      <c r="Q596" s="403" t="str">
        <f>INDEX([1]CatGlob!P:P,MATCH(M596,[1]CatGlob!O:O,0))</f>
        <v>RFIG</v>
      </c>
      <c r="R596" s="403" t="s">
        <v>1017</v>
      </c>
      <c r="S596" s="403" t="s">
        <v>1018</v>
      </c>
      <c r="T596" s="403" t="str">
        <f>INDEX([1]CatGlob!$D:$D,MATCH($M596,[1]CatGlob!$C:$C,0))</f>
        <v>RFI</v>
      </c>
      <c r="U596" s="403" t="s">
        <v>602</v>
      </c>
      <c r="V596" s="404" t="str">
        <f>INDEX([1]CatGlob!$F:$F,MATCH($M596,[1]CatGlob!$C:$C,0))</f>
        <v>RF_ETF</v>
      </c>
      <c r="W596" s="405"/>
      <c r="X596" s="406">
        <v>5.1090472832724001E-8</v>
      </c>
      <c r="Y596" s="407">
        <v>-9.7621577488382606E-7</v>
      </c>
      <c r="Z596" s="408">
        <v>5.1090472832724001E-8</v>
      </c>
      <c r="AA596" s="407">
        <v>-9.7621577488382606E-7</v>
      </c>
      <c r="AB596" s="408">
        <v>5.1090472832724001E-8</v>
      </c>
      <c r="AC596" s="407">
        <v>-9.7621577488382606E-7</v>
      </c>
      <c r="AD596" s="408">
        <v>5.1090472832724001E-8</v>
      </c>
      <c r="AE596" s="407">
        <v>-9.7621577488382606E-7</v>
      </c>
      <c r="AF596" s="408">
        <v>5.1090472832724001E-8</v>
      </c>
      <c r="AG596" s="407">
        <v>-9.7621577488382606E-7</v>
      </c>
      <c r="AI596" s="406">
        <v>0</v>
      </c>
      <c r="AJ596" s="407">
        <v>0</v>
      </c>
      <c r="AK596" s="408">
        <v>0</v>
      </c>
      <c r="AL596" s="407">
        <v>0</v>
      </c>
      <c r="AM596" s="408">
        <v>0</v>
      </c>
      <c r="AN596" s="407">
        <v>0</v>
      </c>
      <c r="AO596" s="408">
        <v>0</v>
      </c>
      <c r="AP596" s="407">
        <v>0</v>
      </c>
      <c r="AQ596" s="408">
        <v>0</v>
      </c>
      <c r="AR596" s="407">
        <v>0</v>
      </c>
      <c r="AT596" s="406">
        <v>0</v>
      </c>
      <c r="AU596" s="407">
        <v>0</v>
      </c>
      <c r="AV596" s="408">
        <v>0</v>
      </c>
      <c r="AW596" s="407">
        <v>0</v>
      </c>
      <c r="AX596" s="408">
        <v>0</v>
      </c>
      <c r="AY596" s="407">
        <v>0</v>
      </c>
      <c r="AZ596" s="408">
        <v>0</v>
      </c>
      <c r="BA596" s="407">
        <v>0</v>
      </c>
      <c r="BB596" s="408">
        <v>0</v>
      </c>
      <c r="BC596" s="407">
        <v>0</v>
      </c>
    </row>
    <row r="597" spans="1:55" x14ac:dyDescent="0.35">
      <c r="A597" s="385" t="str" cm="1">
        <f t="array" ref="A597">IFERROR(_xlfn.IFS(AND(F597="Renta Variable",O597=1),IFERROR(MATCH(B597,[1]RV_Det!C:C,0),"Rev"),AND(J597="Corporativa",O597=1,I597="EM"),IFERROR(MATCH(B597,[1]RF_Corps!B:B,0),"Rev"),AND(F597="Alternativos",O597=1),IFERROR(MATCH(B597,[1]Rep4!C:C,0),"Rev")),"")</f>
        <v/>
      </c>
      <c r="B597" s="394" t="s">
        <v>2052</v>
      </c>
      <c r="C597" s="409" t="s">
        <v>2053</v>
      </c>
      <c r="D597" s="395" t="s">
        <v>2054</v>
      </c>
      <c r="E597" s="396" t="str">
        <f>IF(B597="","",INDEX([1]CatGlob!$S:$S,IFERROR(MATCH(MID(B597,7,1),[1]CatGlob!$R:$R,0),MATCH(MID(B597,1,2),[1]CatGlob!$R:$R,0))))</f>
        <v>DOL</v>
      </c>
      <c r="F597" s="397" t="s">
        <v>442</v>
      </c>
      <c r="G597" s="398" t="s">
        <v>610</v>
      </c>
      <c r="H597" s="399" t="s">
        <v>229</v>
      </c>
      <c r="I597" s="399" t="s">
        <v>358</v>
      </c>
      <c r="J597" s="399" t="s">
        <v>267</v>
      </c>
      <c r="K597" s="396" t="s">
        <v>108</v>
      </c>
      <c r="L597" s="400" t="str">
        <f>IF(ISERROR(MATCH(M597,M$10:M596,0)),M597,"")</f>
        <v/>
      </c>
      <c r="M597" s="401" t="str">
        <f>IF(B597="","",IF(ISERROR(MATCH(F597&amp;"_"&amp;G597&amp;"_"&amp;H597&amp;"_"&amp;I597&amp;"_"&amp;J597&amp;IF(K597="","","_"&amp;K597),[1]CatGlob!$B:$B,0)),F597&amp;"_"&amp;G597&amp;"_"&amp;H597&amp;"_"&amp;I597&amp;"_"&amp;J597&amp;IF(K597="","","_"&amp;K597),INDEX([1]CatGlob!$C:$C,MATCH(F597&amp;"_"&amp;G597&amp;"_"&amp;H597&amp;"_"&amp;I597&amp;"_"&amp;J597&amp;IF(K597="","","_"&amp;K597),[1]CatGlob!$B:$B,0))))</f>
        <v>HCD_INT_EM_GOB_FM</v>
      </c>
      <c r="N597" s="402" t="str">
        <f t="shared" si="21"/>
        <v/>
      </c>
      <c r="O597" s="402" t="str">
        <f t="shared" si="20"/>
        <v/>
      </c>
      <c r="P597" s="401" t="str">
        <f>IF(LEN(B597)&gt;8,INDEX([1]CatGlob!$X:$X,MATCH(M597,[1]CatGlob!$W:$W,0)),"")</f>
        <v>EMHC</v>
      </c>
      <c r="Q597" s="403" t="str">
        <f>INDEX([1]CatGlob!P:P,MATCH(M597,[1]CatGlob!O:O,0))</f>
        <v>RFIG</v>
      </c>
      <c r="R597" s="403" t="s">
        <v>1017</v>
      </c>
      <c r="S597" s="403" t="s">
        <v>1018</v>
      </c>
      <c r="T597" s="403" t="str">
        <f>INDEX([1]CatGlob!$D:$D,MATCH($M597,[1]CatGlob!$C:$C,0))</f>
        <v>RFI</v>
      </c>
      <c r="U597" s="403" t="s">
        <v>602</v>
      </c>
      <c r="V597" s="404" t="str">
        <f>INDEX([1]CatGlob!$F:$F,MATCH($M597,[1]CatGlob!$C:$C,0))</f>
        <v>RF_ETF</v>
      </c>
      <c r="W597" s="405"/>
      <c r="X597" s="406">
        <v>0</v>
      </c>
      <c r="Y597" s="407">
        <v>0</v>
      </c>
      <c r="Z597" s="408">
        <v>0</v>
      </c>
      <c r="AA597" s="407">
        <v>0</v>
      </c>
      <c r="AB597" s="408">
        <v>0</v>
      </c>
      <c r="AC597" s="407">
        <v>0</v>
      </c>
      <c r="AD597" s="408">
        <v>0</v>
      </c>
      <c r="AE597" s="407">
        <v>0</v>
      </c>
      <c r="AF597" s="408">
        <v>0</v>
      </c>
      <c r="AG597" s="407">
        <v>0</v>
      </c>
      <c r="AI597" s="406">
        <v>0</v>
      </c>
      <c r="AJ597" s="407">
        <v>0</v>
      </c>
      <c r="AK597" s="408">
        <v>0</v>
      </c>
      <c r="AL597" s="407">
        <v>0</v>
      </c>
      <c r="AM597" s="408">
        <v>0</v>
      </c>
      <c r="AN597" s="407">
        <v>0</v>
      </c>
      <c r="AO597" s="408">
        <v>0</v>
      </c>
      <c r="AP597" s="407">
        <v>0</v>
      </c>
      <c r="AQ597" s="408">
        <v>0</v>
      </c>
      <c r="AR597" s="407">
        <v>0</v>
      </c>
      <c r="AT597" s="406">
        <v>0</v>
      </c>
      <c r="AU597" s="407">
        <v>0</v>
      </c>
      <c r="AV597" s="408">
        <v>0</v>
      </c>
      <c r="AW597" s="407">
        <v>0</v>
      </c>
      <c r="AX597" s="408">
        <v>0</v>
      </c>
      <c r="AY597" s="407">
        <v>0</v>
      </c>
      <c r="AZ597" s="408">
        <v>0</v>
      </c>
      <c r="BA597" s="407">
        <v>0</v>
      </c>
      <c r="BB597" s="408">
        <v>0</v>
      </c>
      <c r="BC597" s="407">
        <v>0</v>
      </c>
    </row>
    <row r="598" spans="1:55" x14ac:dyDescent="0.35">
      <c r="A598" s="385" t="str" cm="1">
        <f t="array" ref="A598">IFERROR(_xlfn.IFS(AND(F598="Renta Variable",O598=1),IFERROR(MATCH(B598,[1]RV_Det!C:C,0),"Rev"),AND(J598="Corporativa",O598=1,I598="EM"),IFERROR(MATCH(B598,[1]RF_Corps!B:B,0),"Rev"),AND(F598="Alternativos",O598=1),IFERROR(MATCH(B598,[1]Rep4!C:C,0),"Rev")),"")</f>
        <v/>
      </c>
      <c r="B598" s="394" t="s">
        <v>2055</v>
      </c>
      <c r="C598" s="409" t="s">
        <v>2056</v>
      </c>
      <c r="D598" s="395" t="s">
        <v>2057</v>
      </c>
      <c r="E598" s="396" t="str">
        <f>IF(B598="","",INDEX([1]CatGlob!$S:$S,IFERROR(MATCH(MID(B598,7,1),[1]CatGlob!$R:$R,0),MATCH(MID(B598,1,2),[1]CatGlob!$R:$R,0))))</f>
        <v>DOL</v>
      </c>
      <c r="F598" s="397" t="s">
        <v>442</v>
      </c>
      <c r="G598" s="398" t="s">
        <v>610</v>
      </c>
      <c r="H598" s="399" t="s">
        <v>229</v>
      </c>
      <c r="I598" s="399" t="s">
        <v>358</v>
      </c>
      <c r="J598" s="399" t="s">
        <v>267</v>
      </c>
      <c r="K598" s="396" t="s">
        <v>108</v>
      </c>
      <c r="L598" s="400" t="str">
        <f>IF(ISERROR(MATCH(M598,M$10:M597,0)),M598,"")</f>
        <v/>
      </c>
      <c r="M598" s="401" t="str">
        <f>IF(B598="","",IF(ISERROR(MATCH(F598&amp;"_"&amp;G598&amp;"_"&amp;H598&amp;"_"&amp;I598&amp;"_"&amp;J598&amp;IF(K598="","","_"&amp;K598),[1]CatGlob!$B:$B,0)),F598&amp;"_"&amp;G598&amp;"_"&amp;H598&amp;"_"&amp;I598&amp;"_"&amp;J598&amp;IF(K598="","","_"&amp;K598),INDEX([1]CatGlob!$C:$C,MATCH(F598&amp;"_"&amp;G598&amp;"_"&amp;H598&amp;"_"&amp;I598&amp;"_"&amp;J598&amp;IF(K598="","","_"&amp;K598),[1]CatGlob!$B:$B,0))))</f>
        <v>HCD_INT_EM_GOB_FM</v>
      </c>
      <c r="N598" s="402" t="str">
        <f t="shared" si="21"/>
        <v/>
      </c>
      <c r="O598" s="402" t="str">
        <f t="shared" si="20"/>
        <v/>
      </c>
      <c r="P598" s="401" t="str">
        <f>IF(LEN(B598)&gt;8,INDEX([1]CatGlob!$X:$X,MATCH(M598,[1]CatGlob!$W:$W,0)),"")</f>
        <v>EMHC</v>
      </c>
      <c r="Q598" s="403" t="str">
        <f>INDEX([1]CatGlob!P:P,MATCH(M598,[1]CatGlob!O:O,0))</f>
        <v>RFIG</v>
      </c>
      <c r="R598" s="403" t="s">
        <v>1017</v>
      </c>
      <c r="S598" s="403" t="s">
        <v>1018</v>
      </c>
      <c r="T598" s="403" t="str">
        <f>INDEX([1]CatGlob!$D:$D,MATCH($M598,[1]CatGlob!$C:$C,0))</f>
        <v>RFI</v>
      </c>
      <c r="U598" s="403" t="s">
        <v>602</v>
      </c>
      <c r="V598" s="404" t="str">
        <f>INDEX([1]CatGlob!$F:$F,MATCH($M598,[1]CatGlob!$C:$C,0))</f>
        <v>RF_ETF</v>
      </c>
      <c r="W598" s="405"/>
      <c r="X598" s="406">
        <v>0</v>
      </c>
      <c r="Y598" s="407">
        <v>0</v>
      </c>
      <c r="Z598" s="408">
        <v>0</v>
      </c>
      <c r="AA598" s="407">
        <v>0</v>
      </c>
      <c r="AB598" s="408">
        <v>0</v>
      </c>
      <c r="AC598" s="407">
        <v>0</v>
      </c>
      <c r="AD598" s="408">
        <v>0</v>
      </c>
      <c r="AE598" s="407">
        <v>0</v>
      </c>
      <c r="AF598" s="408">
        <v>0</v>
      </c>
      <c r="AG598" s="407">
        <v>0</v>
      </c>
      <c r="AI598" s="406">
        <v>0</v>
      </c>
      <c r="AJ598" s="407">
        <v>0</v>
      </c>
      <c r="AK598" s="408">
        <v>0</v>
      </c>
      <c r="AL598" s="407">
        <v>0</v>
      </c>
      <c r="AM598" s="408">
        <v>0</v>
      </c>
      <c r="AN598" s="407">
        <v>0</v>
      </c>
      <c r="AO598" s="408">
        <v>0</v>
      </c>
      <c r="AP598" s="407">
        <v>0</v>
      </c>
      <c r="AQ598" s="408">
        <v>0</v>
      </c>
      <c r="AR598" s="407">
        <v>0</v>
      </c>
      <c r="AT598" s="406">
        <v>0</v>
      </c>
      <c r="AU598" s="407">
        <v>0</v>
      </c>
      <c r="AV598" s="408">
        <v>0</v>
      </c>
      <c r="AW598" s="407">
        <v>0</v>
      </c>
      <c r="AX598" s="408">
        <v>0</v>
      </c>
      <c r="AY598" s="407">
        <v>0</v>
      </c>
      <c r="AZ598" s="408">
        <v>0</v>
      </c>
      <c r="BA598" s="407">
        <v>0</v>
      </c>
      <c r="BB598" s="408">
        <v>0</v>
      </c>
      <c r="BC598" s="407">
        <v>0</v>
      </c>
    </row>
    <row r="599" spans="1:55" x14ac:dyDescent="0.35">
      <c r="A599" s="385" t="str" cm="1">
        <f t="array" ref="A599">IFERROR(_xlfn.IFS(AND(F599="Renta Variable",O599=1),IFERROR(MATCH(B599,[1]RV_Det!C:C,0),"Rev"),AND(J599="Corporativa",O599=1,I599="EM"),IFERROR(MATCH(B599,[1]RF_Corps!B:B,0),"Rev"),AND(F599="Alternativos",O599=1),IFERROR(MATCH(B599,[1]Rep4!C:C,0),"Rev")),"")</f>
        <v/>
      </c>
      <c r="B599" s="394" t="s">
        <v>2058</v>
      </c>
      <c r="C599" s="409" t="s">
        <v>2059</v>
      </c>
      <c r="D599" s="395" t="s">
        <v>2060</v>
      </c>
      <c r="E599" s="396" t="str">
        <f>IF(B599="","",INDEX([1]CatGlob!$S:$S,IFERROR(MATCH(MID(B599,7,1),[1]CatGlob!$R:$R,0),MATCH(MID(B599,1,2),[1]CatGlob!$R:$R,0))))</f>
        <v>DOL</v>
      </c>
      <c r="F599" s="397" t="s">
        <v>442</v>
      </c>
      <c r="G599" s="398" t="s">
        <v>610</v>
      </c>
      <c r="H599" s="399" t="s">
        <v>229</v>
      </c>
      <c r="I599" s="399" t="s">
        <v>358</v>
      </c>
      <c r="J599" s="399" t="s">
        <v>267</v>
      </c>
      <c r="K599" s="396" t="s">
        <v>108</v>
      </c>
      <c r="L599" s="400" t="str">
        <f>IF(ISERROR(MATCH(M599,M$10:M598,0)),M599,"")</f>
        <v/>
      </c>
      <c r="M599" s="401" t="str">
        <f>IF(B599="","",IF(ISERROR(MATCH(F599&amp;"_"&amp;G599&amp;"_"&amp;H599&amp;"_"&amp;I599&amp;"_"&amp;J599&amp;IF(K599="","","_"&amp;K599),[1]CatGlob!$B:$B,0)),F599&amp;"_"&amp;G599&amp;"_"&amp;H599&amp;"_"&amp;I599&amp;"_"&amp;J599&amp;IF(K599="","","_"&amp;K599),INDEX([1]CatGlob!$C:$C,MATCH(F599&amp;"_"&amp;G599&amp;"_"&amp;H599&amp;"_"&amp;I599&amp;"_"&amp;J599&amp;IF(K599="","","_"&amp;K599),[1]CatGlob!$B:$B,0))))</f>
        <v>HCD_INT_EM_GOB_FM</v>
      </c>
      <c r="N599" s="402" t="str">
        <f t="shared" si="21"/>
        <v/>
      </c>
      <c r="O599" s="402" t="str">
        <f t="shared" si="20"/>
        <v/>
      </c>
      <c r="P599" s="401" t="str">
        <f>IF(LEN(B599)&gt;8,INDEX([1]CatGlob!$X:$X,MATCH(M599,[1]CatGlob!$W:$W,0)),"")</f>
        <v>EMHC</v>
      </c>
      <c r="Q599" s="403" t="str">
        <f>INDEX([1]CatGlob!P:P,MATCH(M599,[1]CatGlob!O:O,0))</f>
        <v>RFIG</v>
      </c>
      <c r="R599" s="403" t="s">
        <v>1017</v>
      </c>
      <c r="S599" s="403" t="s">
        <v>1018</v>
      </c>
      <c r="T599" s="403" t="str">
        <f>INDEX([1]CatGlob!$D:$D,MATCH($M599,[1]CatGlob!$C:$C,0))</f>
        <v>RFI</v>
      </c>
      <c r="U599" s="403" t="s">
        <v>602</v>
      </c>
      <c r="V599" s="404" t="str">
        <f>INDEX([1]CatGlob!$F:$F,MATCH($M599,[1]CatGlob!$C:$C,0))</f>
        <v>RF_ETF</v>
      </c>
      <c r="W599" s="405"/>
      <c r="X599" s="406">
        <v>0</v>
      </c>
      <c r="Y599" s="407">
        <v>0</v>
      </c>
      <c r="Z599" s="408">
        <v>0</v>
      </c>
      <c r="AA599" s="407">
        <v>0</v>
      </c>
      <c r="AB599" s="408">
        <v>0</v>
      </c>
      <c r="AC599" s="407">
        <v>0</v>
      </c>
      <c r="AD599" s="408">
        <v>0</v>
      </c>
      <c r="AE599" s="407">
        <v>0</v>
      </c>
      <c r="AF599" s="408">
        <v>0</v>
      </c>
      <c r="AG599" s="407">
        <v>0</v>
      </c>
      <c r="AI599" s="406">
        <v>0</v>
      </c>
      <c r="AJ599" s="407">
        <v>0</v>
      </c>
      <c r="AK599" s="408">
        <v>0</v>
      </c>
      <c r="AL599" s="407">
        <v>0</v>
      </c>
      <c r="AM599" s="408">
        <v>0</v>
      </c>
      <c r="AN599" s="407">
        <v>0</v>
      </c>
      <c r="AO599" s="408">
        <v>0</v>
      </c>
      <c r="AP599" s="407">
        <v>0</v>
      </c>
      <c r="AQ599" s="408">
        <v>0</v>
      </c>
      <c r="AR599" s="407">
        <v>0</v>
      </c>
      <c r="AT599" s="406">
        <v>0</v>
      </c>
      <c r="AU599" s="407">
        <v>0</v>
      </c>
      <c r="AV599" s="408">
        <v>0</v>
      </c>
      <c r="AW599" s="407">
        <v>0</v>
      </c>
      <c r="AX599" s="408">
        <v>0</v>
      </c>
      <c r="AY599" s="407">
        <v>0</v>
      </c>
      <c r="AZ599" s="408">
        <v>0</v>
      </c>
      <c r="BA599" s="407">
        <v>0</v>
      </c>
      <c r="BB599" s="408">
        <v>0</v>
      </c>
      <c r="BC599" s="407">
        <v>0</v>
      </c>
    </row>
    <row r="600" spans="1:55" x14ac:dyDescent="0.35">
      <c r="A600" s="385" t="str" cm="1">
        <f t="array" ref="A600">IFERROR(_xlfn.IFS(AND(F600="Renta Variable",O600=1),IFERROR(MATCH(B600,[1]RV_Det!C:C,0),"Rev"),AND(J600="Corporativa",O600=1,I600="EM"),IFERROR(MATCH(B600,[1]RF_Corps!B:B,0),"Rev"),AND(F600="Alternativos",O600=1),IFERROR(MATCH(B600,[1]Rep4!C:C,0),"Rev")),"")</f>
        <v/>
      </c>
      <c r="B600" s="394" t="s">
        <v>2061</v>
      </c>
      <c r="C600" s="409" t="s">
        <v>2062</v>
      </c>
      <c r="D600" s="395" t="s">
        <v>2063</v>
      </c>
      <c r="E600" s="396" t="str">
        <f>IF(B600="","",INDEX([1]CatGlob!$S:$S,IFERROR(MATCH(MID(B600,7,1),[1]CatGlob!$R:$R,0),MATCH(MID(B600,1,2),[1]CatGlob!$R:$R,0))))</f>
        <v>DOL</v>
      </c>
      <c r="F600" s="397" t="s">
        <v>442</v>
      </c>
      <c r="G600" s="398" t="s">
        <v>610</v>
      </c>
      <c r="H600" s="399" t="s">
        <v>229</v>
      </c>
      <c r="I600" s="399" t="s">
        <v>358</v>
      </c>
      <c r="J600" s="399" t="s">
        <v>267</v>
      </c>
      <c r="K600" s="396" t="s">
        <v>108</v>
      </c>
      <c r="L600" s="400" t="str">
        <f>IF(ISERROR(MATCH(M600,M$10:M599,0)),M600,"")</f>
        <v/>
      </c>
      <c r="M600" s="401" t="str">
        <f>IF(B600="","",IF(ISERROR(MATCH(F600&amp;"_"&amp;G600&amp;"_"&amp;H600&amp;"_"&amp;I600&amp;"_"&amp;J600&amp;IF(K600="","","_"&amp;K600),[1]CatGlob!$B:$B,0)),F600&amp;"_"&amp;G600&amp;"_"&amp;H600&amp;"_"&amp;I600&amp;"_"&amp;J600&amp;IF(K600="","","_"&amp;K600),INDEX([1]CatGlob!$C:$C,MATCH(F600&amp;"_"&amp;G600&amp;"_"&amp;H600&amp;"_"&amp;I600&amp;"_"&amp;J600&amp;IF(K600="","","_"&amp;K600),[1]CatGlob!$B:$B,0))))</f>
        <v>HCD_INT_EM_GOB_FM</v>
      </c>
      <c r="N600" s="402" t="str">
        <f t="shared" si="21"/>
        <v/>
      </c>
      <c r="O600" s="402" t="str">
        <f t="shared" si="20"/>
        <v/>
      </c>
      <c r="P600" s="401" t="str">
        <f>IF(LEN(B600)&gt;8,INDEX([1]CatGlob!$X:$X,MATCH(M600,[1]CatGlob!$W:$W,0)),"")</f>
        <v>EMHC</v>
      </c>
      <c r="Q600" s="403" t="str">
        <f>INDEX([1]CatGlob!P:P,MATCH(M600,[1]CatGlob!O:O,0))</f>
        <v>RFIG</v>
      </c>
      <c r="R600" s="403" t="s">
        <v>1017</v>
      </c>
      <c r="S600" s="403" t="s">
        <v>1018</v>
      </c>
      <c r="T600" s="403" t="str">
        <f>INDEX([1]CatGlob!$D:$D,MATCH($M600,[1]CatGlob!$C:$C,0))</f>
        <v>RFI</v>
      </c>
      <c r="U600" s="403" t="s">
        <v>602</v>
      </c>
      <c r="V600" s="404" t="str">
        <f>INDEX([1]CatGlob!$F:$F,MATCH($M600,[1]CatGlob!$C:$C,0))</f>
        <v>RF_ETF</v>
      </c>
      <c r="W600" s="405"/>
      <c r="X600" s="406">
        <v>0</v>
      </c>
      <c r="Y600" s="407">
        <v>0</v>
      </c>
      <c r="Z600" s="408">
        <v>0</v>
      </c>
      <c r="AA600" s="407">
        <v>0</v>
      </c>
      <c r="AB600" s="408">
        <v>0</v>
      </c>
      <c r="AC600" s="407">
        <v>0</v>
      </c>
      <c r="AD600" s="408">
        <v>0</v>
      </c>
      <c r="AE600" s="407">
        <v>0</v>
      </c>
      <c r="AF600" s="408">
        <v>0</v>
      </c>
      <c r="AG600" s="407">
        <v>0</v>
      </c>
      <c r="AI600" s="406">
        <v>0</v>
      </c>
      <c r="AJ600" s="407">
        <v>0</v>
      </c>
      <c r="AK600" s="408">
        <v>0</v>
      </c>
      <c r="AL600" s="407">
        <v>0</v>
      </c>
      <c r="AM600" s="408">
        <v>0</v>
      </c>
      <c r="AN600" s="407">
        <v>0</v>
      </c>
      <c r="AO600" s="408">
        <v>0</v>
      </c>
      <c r="AP600" s="407">
        <v>0</v>
      </c>
      <c r="AQ600" s="408">
        <v>0</v>
      </c>
      <c r="AR600" s="407">
        <v>0</v>
      </c>
      <c r="AT600" s="406">
        <v>0</v>
      </c>
      <c r="AU600" s="407">
        <v>0</v>
      </c>
      <c r="AV600" s="408">
        <v>0</v>
      </c>
      <c r="AW600" s="407">
        <v>0</v>
      </c>
      <c r="AX600" s="408">
        <v>0</v>
      </c>
      <c r="AY600" s="407">
        <v>0</v>
      </c>
      <c r="AZ600" s="408">
        <v>0</v>
      </c>
      <c r="BA600" s="407">
        <v>0</v>
      </c>
      <c r="BB600" s="408">
        <v>0</v>
      </c>
      <c r="BC600" s="407">
        <v>0</v>
      </c>
    </row>
    <row r="601" spans="1:55" x14ac:dyDescent="0.35">
      <c r="A601" s="385" t="str" cm="1">
        <f t="array" ref="A601">IFERROR(_xlfn.IFS(AND(F601="Renta Variable",O601=1),IFERROR(MATCH(B601,[1]RV_Det!C:C,0),"Rev"),AND(J601="Corporativa",O601=1,I601="EM"),IFERROR(MATCH(B601,[1]RF_Corps!B:B,0),"Rev"),AND(F601="Alternativos",O601=1),IFERROR(MATCH(B601,[1]Rep4!C:C,0),"Rev")),"")</f>
        <v/>
      </c>
      <c r="B601" s="394" t="s">
        <v>2064</v>
      </c>
      <c r="C601" s="409" t="s">
        <v>2065</v>
      </c>
      <c r="D601" s="395" t="s">
        <v>2066</v>
      </c>
      <c r="E601" s="396" t="str">
        <f>IF(B601="","",INDEX([1]CatGlob!$S:$S,IFERROR(MATCH(MID(B601,7,1),[1]CatGlob!$R:$R,0),MATCH(MID(B601,1,2),[1]CatGlob!$R:$R,0))))</f>
        <v>DOL</v>
      </c>
      <c r="F601" s="397" t="s">
        <v>442</v>
      </c>
      <c r="G601" s="398" t="s">
        <v>610</v>
      </c>
      <c r="H601" s="399" t="s">
        <v>229</v>
      </c>
      <c r="I601" s="399" t="s">
        <v>358</v>
      </c>
      <c r="J601" s="399" t="s">
        <v>267</v>
      </c>
      <c r="K601" s="396" t="s">
        <v>108</v>
      </c>
      <c r="L601" s="400" t="str">
        <f>IF(ISERROR(MATCH(M601,M$10:M600,0)),M601,"")</f>
        <v/>
      </c>
      <c r="M601" s="401" t="str">
        <f>IF(B601="","",IF(ISERROR(MATCH(F601&amp;"_"&amp;G601&amp;"_"&amp;H601&amp;"_"&amp;I601&amp;"_"&amp;J601&amp;IF(K601="","","_"&amp;K601),[1]CatGlob!$B:$B,0)),F601&amp;"_"&amp;G601&amp;"_"&amp;H601&amp;"_"&amp;I601&amp;"_"&amp;J601&amp;IF(K601="","","_"&amp;K601),INDEX([1]CatGlob!$C:$C,MATCH(F601&amp;"_"&amp;G601&amp;"_"&amp;H601&amp;"_"&amp;I601&amp;"_"&amp;J601&amp;IF(K601="","","_"&amp;K601),[1]CatGlob!$B:$B,0))))</f>
        <v>HCD_INT_EM_GOB_FM</v>
      </c>
      <c r="N601" s="402" t="str">
        <f t="shared" si="21"/>
        <v>rev</v>
      </c>
      <c r="O601" s="402">
        <f t="shared" si="20"/>
        <v>1</v>
      </c>
      <c r="P601" s="401" t="str">
        <f>IF(LEN(B601)&gt;8,INDEX([1]CatGlob!$X:$X,MATCH(M601,[1]CatGlob!$W:$W,0)),"")</f>
        <v>EMHC</v>
      </c>
      <c r="Q601" s="403" t="str">
        <f>INDEX([1]CatGlob!P:P,MATCH(M601,[1]CatGlob!O:O,0))</f>
        <v>RFIG</v>
      </c>
      <c r="R601" s="403" t="s">
        <v>601</v>
      </c>
      <c r="S601" s="403" t="s">
        <v>1025</v>
      </c>
      <c r="T601" s="403" t="str">
        <f>INDEX([1]CatGlob!$D:$D,MATCH($M601,[1]CatGlob!$C:$C,0))</f>
        <v>RFI</v>
      </c>
      <c r="U601" s="403" t="s">
        <v>602</v>
      </c>
      <c r="V601" s="404" t="str">
        <f>INDEX([1]CatGlob!$F:$F,MATCH($M601,[1]CatGlob!$C:$C,0))</f>
        <v>RF_ETF</v>
      </c>
      <c r="W601" s="405"/>
      <c r="X601" s="406">
        <v>7.4314113240903402E-3</v>
      </c>
      <c r="Y601" s="407">
        <v>0.58349649215472299</v>
      </c>
      <c r="Z601" s="408">
        <v>7.4314113240903402E-3</v>
      </c>
      <c r="AA601" s="407">
        <v>0.58349649215472299</v>
      </c>
      <c r="AB601" s="408">
        <v>7.4314113240903402E-3</v>
      </c>
      <c r="AC601" s="407">
        <v>0.58349649215472299</v>
      </c>
      <c r="AD601" s="408">
        <v>7.4314113240903402E-3</v>
      </c>
      <c r="AE601" s="407">
        <v>0.58349649215472299</v>
      </c>
      <c r="AF601" s="408">
        <v>7.4314113240903402E-3</v>
      </c>
      <c r="AG601" s="407">
        <v>0.58349649215472299</v>
      </c>
      <c r="AI601" s="406">
        <v>0</v>
      </c>
      <c r="AJ601" s="407">
        <v>0</v>
      </c>
      <c r="AK601" s="408">
        <v>0</v>
      </c>
      <c r="AL601" s="407">
        <v>0</v>
      </c>
      <c r="AM601" s="408">
        <v>0</v>
      </c>
      <c r="AN601" s="407">
        <v>0</v>
      </c>
      <c r="AO601" s="408">
        <v>0</v>
      </c>
      <c r="AP601" s="407">
        <v>0</v>
      </c>
      <c r="AQ601" s="408">
        <v>0</v>
      </c>
      <c r="AR601" s="407">
        <v>0</v>
      </c>
      <c r="AT601" s="406">
        <v>0</v>
      </c>
      <c r="AU601" s="407">
        <v>0</v>
      </c>
      <c r="AV601" s="408">
        <v>0</v>
      </c>
      <c r="AW601" s="407">
        <v>0</v>
      </c>
      <c r="AX601" s="408">
        <v>0</v>
      </c>
      <c r="AY601" s="407">
        <v>0</v>
      </c>
      <c r="AZ601" s="408">
        <v>0</v>
      </c>
      <c r="BA601" s="407">
        <v>0</v>
      </c>
      <c r="BB601" s="408">
        <v>0</v>
      </c>
      <c r="BC601" s="407">
        <v>0</v>
      </c>
    </row>
    <row r="602" spans="1:55" x14ac:dyDescent="0.35">
      <c r="A602" s="385" t="str" cm="1">
        <f t="array" ref="A602">IFERROR(_xlfn.IFS(AND(F602="Renta Variable",O602=1),IFERROR(MATCH(B602,[1]RV_Det!C:C,0),"Rev"),AND(J602="Corporativa",O602=1,I602="EM"),IFERROR(MATCH(B602,[1]RF_Corps!B:B,0),"Rev"),AND(F602="Alternativos",O602=1),IFERROR(MATCH(B602,[1]Rep4!C:C,0),"Rev")),"")</f>
        <v/>
      </c>
      <c r="B602" s="394" t="s">
        <v>2067</v>
      </c>
      <c r="C602" s="409" t="s">
        <v>2068</v>
      </c>
      <c r="D602" s="395" t="s">
        <v>2069</v>
      </c>
      <c r="E602" s="396" t="str">
        <f>IF(B602="","",INDEX([1]CatGlob!$S:$S,IFERROR(MATCH(MID(B602,7,1),[1]CatGlob!$R:$R,0),MATCH(MID(B602,1,2),[1]CatGlob!$R:$R,0))))</f>
        <v>DOL</v>
      </c>
      <c r="F602" s="397" t="s">
        <v>442</v>
      </c>
      <c r="G602" s="398" t="s">
        <v>610</v>
      </c>
      <c r="H602" s="399" t="s">
        <v>229</v>
      </c>
      <c r="I602" s="399" t="s">
        <v>358</v>
      </c>
      <c r="J602" s="399" t="s">
        <v>267</v>
      </c>
      <c r="K602" s="396" t="s">
        <v>108</v>
      </c>
      <c r="L602" s="400" t="str">
        <f>IF(ISERROR(MATCH(M602,M$10:M601,0)),M602,"")</f>
        <v/>
      </c>
      <c r="M602" s="401" t="str">
        <f>IF(B602="","",IF(ISERROR(MATCH(F602&amp;"_"&amp;G602&amp;"_"&amp;H602&amp;"_"&amp;I602&amp;"_"&amp;J602&amp;IF(K602="","","_"&amp;K602),[1]CatGlob!$B:$B,0)),F602&amp;"_"&amp;G602&amp;"_"&amp;H602&amp;"_"&amp;I602&amp;"_"&amp;J602&amp;IF(K602="","","_"&amp;K602),INDEX([1]CatGlob!$C:$C,MATCH(F602&amp;"_"&amp;G602&amp;"_"&amp;H602&amp;"_"&amp;I602&amp;"_"&amp;J602&amp;IF(K602="","","_"&amp;K602),[1]CatGlob!$B:$B,0))))</f>
        <v>HCD_INT_EM_GOB_FM</v>
      </c>
      <c r="N602" s="402" t="str">
        <f t="shared" si="21"/>
        <v/>
      </c>
      <c r="O602" s="402" t="str">
        <f t="shared" si="20"/>
        <v/>
      </c>
      <c r="P602" s="401" t="str">
        <f>IF(LEN(B602)&gt;8,INDEX([1]CatGlob!$X:$X,MATCH(M602,[1]CatGlob!$W:$W,0)),"")</f>
        <v>EMHC</v>
      </c>
      <c r="Q602" s="403" t="str">
        <f>INDEX([1]CatGlob!P:P,MATCH(M602,[1]CatGlob!O:O,0))</f>
        <v>RFIG</v>
      </c>
      <c r="R602" s="403" t="s">
        <v>1017</v>
      </c>
      <c r="S602" s="403" t="s">
        <v>1025</v>
      </c>
      <c r="T602" s="403" t="str">
        <f>INDEX([1]CatGlob!$D:$D,MATCH($M602,[1]CatGlob!$C:$C,0))</f>
        <v>RFI</v>
      </c>
      <c r="U602" s="403" t="s">
        <v>602</v>
      </c>
      <c r="V602" s="404" t="str">
        <f>INDEX([1]CatGlob!$F:$F,MATCH($M602,[1]CatGlob!$C:$C,0))</f>
        <v>RF_ETF</v>
      </c>
      <c r="W602" s="405"/>
      <c r="X602" s="406">
        <v>0</v>
      </c>
      <c r="Y602" s="407">
        <v>0</v>
      </c>
      <c r="Z602" s="408">
        <v>0</v>
      </c>
      <c r="AA602" s="407">
        <v>0</v>
      </c>
      <c r="AB602" s="408">
        <v>0</v>
      </c>
      <c r="AC602" s="407">
        <v>0</v>
      </c>
      <c r="AD602" s="408">
        <v>0</v>
      </c>
      <c r="AE602" s="407">
        <v>0</v>
      </c>
      <c r="AF602" s="408">
        <v>0</v>
      </c>
      <c r="AG602" s="407">
        <v>0</v>
      </c>
      <c r="AI602" s="406">
        <v>0</v>
      </c>
      <c r="AJ602" s="407">
        <v>0</v>
      </c>
      <c r="AK602" s="408">
        <v>0</v>
      </c>
      <c r="AL602" s="407">
        <v>0</v>
      </c>
      <c r="AM602" s="408">
        <v>0</v>
      </c>
      <c r="AN602" s="407">
        <v>0</v>
      </c>
      <c r="AO602" s="408">
        <v>0</v>
      </c>
      <c r="AP602" s="407">
        <v>0</v>
      </c>
      <c r="AQ602" s="408">
        <v>0</v>
      </c>
      <c r="AR602" s="407">
        <v>0</v>
      </c>
      <c r="AT602" s="406">
        <v>0</v>
      </c>
      <c r="AU602" s="407">
        <v>0</v>
      </c>
      <c r="AV602" s="408">
        <v>0</v>
      </c>
      <c r="AW602" s="407">
        <v>0</v>
      </c>
      <c r="AX602" s="408">
        <v>0</v>
      </c>
      <c r="AY602" s="407">
        <v>0</v>
      </c>
      <c r="AZ602" s="408">
        <v>0</v>
      </c>
      <c r="BA602" s="407">
        <v>0</v>
      </c>
      <c r="BB602" s="408">
        <v>0</v>
      </c>
      <c r="BC602" s="407">
        <v>0</v>
      </c>
    </row>
    <row r="603" spans="1:55" x14ac:dyDescent="0.35">
      <c r="A603" s="385" t="str" cm="1">
        <f t="array" ref="A603">IFERROR(_xlfn.IFS(AND(F603="Renta Variable",O603=1),IFERROR(MATCH(B603,[1]RV_Det!C:C,0),"Rev"),AND(J603="Corporativa",O603=1,I603="EM"),IFERROR(MATCH(B603,[1]RF_Corps!B:B,0),"Rev"),AND(F603="Alternativos",O603=1),IFERROR(MATCH(B603,[1]Rep4!C:C,0),"Rev")),"")</f>
        <v/>
      </c>
      <c r="B603" s="394" t="s">
        <v>2070</v>
      </c>
      <c r="C603" s="409" t="s">
        <v>2071</v>
      </c>
      <c r="D603" s="395" t="s">
        <v>2072</v>
      </c>
      <c r="E603" s="396" t="str">
        <f>IF(B603="","",INDEX([1]CatGlob!$S:$S,IFERROR(MATCH(MID(B603,7,1),[1]CatGlob!$R:$R,0),MATCH(MID(B603,1,2),[1]CatGlob!$R:$R,0))))</f>
        <v>DOL</v>
      </c>
      <c r="F603" s="397" t="s">
        <v>442</v>
      </c>
      <c r="G603" s="398" t="s">
        <v>610</v>
      </c>
      <c r="H603" s="399" t="s">
        <v>229</v>
      </c>
      <c r="I603" s="399" t="s">
        <v>328</v>
      </c>
      <c r="J603" s="399" t="s">
        <v>611</v>
      </c>
      <c r="K603" s="396" t="s">
        <v>1032</v>
      </c>
      <c r="L603" s="400" t="str">
        <f>IF(ISERROR(MATCH(M603,M$10:M602,0)),M603,"")</f>
        <v/>
      </c>
      <c r="M603" s="401" t="str">
        <f>IF(B603="","",IF(ISERROR(MATCH(F603&amp;"_"&amp;G603&amp;"_"&amp;H603&amp;"_"&amp;I603&amp;"_"&amp;J603&amp;IF(K603="","","_"&amp;K603),[1]CatGlob!$B:$B,0)),F603&amp;"_"&amp;G603&amp;"_"&amp;H603&amp;"_"&amp;I603&amp;"_"&amp;J603&amp;IF(K603="","","_"&amp;K603),INDEX([1]CatGlob!$C:$C,MATCH(F603&amp;"_"&amp;G603&amp;"_"&amp;H603&amp;"_"&amp;I603&amp;"_"&amp;J603&amp;IF(K603="","","_"&amp;K603),[1]CatGlob!$B:$B,0))))</f>
        <v>HCD_INT_DM_CORP_FMHY</v>
      </c>
      <c r="N603" s="402" t="str">
        <f t="shared" si="21"/>
        <v>rev</v>
      </c>
      <c r="O603" s="402">
        <f t="shared" si="20"/>
        <v>1</v>
      </c>
      <c r="P603" s="401" t="str">
        <f>IF(LEN(B603)&gt;8,INDEX([1]CatGlob!$X:$X,MATCH(M603,[1]CatGlob!$W:$W,0)),"")</f>
        <v>DMHY</v>
      </c>
      <c r="Q603" s="403" t="str">
        <f>INDEX([1]CatGlob!P:P,MATCH(M603,[1]CatGlob!O:O,0))</f>
        <v>RFIG</v>
      </c>
      <c r="R603" s="403" t="s">
        <v>1017</v>
      </c>
      <c r="S603" s="403" t="s">
        <v>1025</v>
      </c>
      <c r="T603" s="403" t="str">
        <f>INDEX([1]CatGlob!$D:$D,MATCH($M603,[1]CatGlob!$C:$C,0))</f>
        <v>RFI</v>
      </c>
      <c r="U603" s="403" t="s">
        <v>602</v>
      </c>
      <c r="V603" s="404" t="str">
        <f>INDEX([1]CatGlob!$F:$F,MATCH($M603,[1]CatGlob!$C:$C,0))</f>
        <v>RF_ETF</v>
      </c>
      <c r="W603" s="405"/>
      <c r="X603" s="406">
        <v>0</v>
      </c>
      <c r="Y603" s="407">
        <v>0</v>
      </c>
      <c r="Z603" s="408">
        <v>0</v>
      </c>
      <c r="AA603" s="407">
        <v>0</v>
      </c>
      <c r="AB603" s="408">
        <v>0</v>
      </c>
      <c r="AC603" s="407">
        <v>0</v>
      </c>
      <c r="AD603" s="408">
        <v>-3.7808431321492502E-3</v>
      </c>
      <c r="AE603" s="407">
        <v>-9.3448095036530204E-2</v>
      </c>
      <c r="AF603" s="408">
        <v>-1.3682338464549801E-3</v>
      </c>
      <c r="AG603" s="407">
        <v>-3.3817548638427501E-2</v>
      </c>
      <c r="AI603" s="406">
        <v>0</v>
      </c>
      <c r="AJ603" s="407">
        <v>0</v>
      </c>
      <c r="AK603" s="408">
        <v>0</v>
      </c>
      <c r="AL603" s="407">
        <v>0</v>
      </c>
      <c r="AM603" s="408">
        <v>0</v>
      </c>
      <c r="AN603" s="407">
        <v>0</v>
      </c>
      <c r="AO603" s="408">
        <v>-1.4214719845849399E-3</v>
      </c>
      <c r="AP603" s="407">
        <v>-3.5133393390118797E-2</v>
      </c>
      <c r="AQ603" s="408">
        <v>-3.7939758536088201E-4</v>
      </c>
      <c r="AR603" s="407">
        <v>-9.3772686076800792E-3</v>
      </c>
      <c r="AT603" s="406">
        <v>0</v>
      </c>
      <c r="AU603" s="407">
        <v>0</v>
      </c>
      <c r="AV603" s="408">
        <v>0</v>
      </c>
      <c r="AW603" s="407">
        <v>0</v>
      </c>
      <c r="AX603" s="408">
        <v>0</v>
      </c>
      <c r="AY603" s="407">
        <v>0</v>
      </c>
      <c r="AZ603" s="408">
        <v>0</v>
      </c>
      <c r="BA603" s="407">
        <v>0</v>
      </c>
      <c r="BB603" s="408">
        <v>0</v>
      </c>
      <c r="BC603" s="407">
        <v>0</v>
      </c>
    </row>
    <row r="604" spans="1:55" x14ac:dyDescent="0.35">
      <c r="A604" s="385" t="str" cm="1">
        <f t="array" ref="A604">IFERROR(_xlfn.IFS(AND(F604="Renta Variable",O604=1),IFERROR(MATCH(B604,[1]RV_Det!C:C,0),"Rev"),AND(J604="Corporativa",O604=1,I604="EM"),IFERROR(MATCH(B604,[1]RF_Corps!B:B,0),"Rev"),AND(F604="Alternativos",O604=1),IFERROR(MATCH(B604,[1]Rep4!C:C,0),"Rev")),"")</f>
        <v/>
      </c>
      <c r="B604" s="394" t="s">
        <v>2073</v>
      </c>
      <c r="C604" s="409" t="s">
        <v>2074</v>
      </c>
      <c r="D604" s="395" t="s">
        <v>2075</v>
      </c>
      <c r="E604" s="396" t="str">
        <f>IF(B604="","",INDEX([1]CatGlob!$S:$S,IFERROR(MATCH(MID(B604,7,1),[1]CatGlob!$R:$R,0),MATCH(MID(B604,1,2),[1]CatGlob!$R:$R,0))))</f>
        <v>DOL</v>
      </c>
      <c r="F604" s="397" t="s">
        <v>442</v>
      </c>
      <c r="G604" s="398" t="s">
        <v>610</v>
      </c>
      <c r="H604" s="399" t="s">
        <v>229</v>
      </c>
      <c r="I604" s="399" t="s">
        <v>358</v>
      </c>
      <c r="J604" s="399" t="s">
        <v>267</v>
      </c>
      <c r="K604" s="396" t="s">
        <v>108</v>
      </c>
      <c r="L604" s="400" t="str">
        <f>IF(ISERROR(MATCH(M604,M$10:M603,0)),M604,"")</f>
        <v/>
      </c>
      <c r="M604" s="401" t="str">
        <f>IF(B604="","",IF(ISERROR(MATCH(F604&amp;"_"&amp;G604&amp;"_"&amp;H604&amp;"_"&amp;I604&amp;"_"&amp;J604&amp;IF(K604="","","_"&amp;K604),[1]CatGlob!$B:$B,0)),F604&amp;"_"&amp;G604&amp;"_"&amp;H604&amp;"_"&amp;I604&amp;"_"&amp;J604&amp;IF(K604="","","_"&amp;K604),INDEX([1]CatGlob!$C:$C,MATCH(F604&amp;"_"&amp;G604&amp;"_"&amp;H604&amp;"_"&amp;I604&amp;"_"&amp;J604&amp;IF(K604="","","_"&amp;K604),[1]CatGlob!$B:$B,0))))</f>
        <v>HCD_INT_EM_GOB_FM</v>
      </c>
      <c r="N604" s="402" t="str">
        <f t="shared" si="21"/>
        <v>rev</v>
      </c>
      <c r="O604" s="402">
        <f t="shared" si="20"/>
        <v>1</v>
      </c>
      <c r="P604" s="401" t="str">
        <f>IF(LEN(B604)&gt;8,INDEX([1]CatGlob!$X:$X,MATCH(M604,[1]CatGlob!$W:$W,0)),"")</f>
        <v>EMHC</v>
      </c>
      <c r="Q604" s="403" t="str">
        <f>INDEX([1]CatGlob!P:P,MATCH(M604,[1]CatGlob!O:O,0))</f>
        <v>RFIG</v>
      </c>
      <c r="R604" s="403" t="s">
        <v>1017</v>
      </c>
      <c r="S604" s="403" t="s">
        <v>1018</v>
      </c>
      <c r="T604" s="403" t="str">
        <f>INDEX([1]CatGlob!$D:$D,MATCH($M604,[1]CatGlob!$C:$C,0))</f>
        <v>RFI</v>
      </c>
      <c r="U604" s="403" t="s">
        <v>602</v>
      </c>
      <c r="V604" s="404" t="str">
        <f>INDEX([1]CatGlob!$F:$F,MATCH($M604,[1]CatGlob!$C:$C,0))</f>
        <v>RF_ETF</v>
      </c>
      <c r="W604" s="405"/>
      <c r="X604" s="406">
        <v>6.6804619798688796E-8</v>
      </c>
      <c r="Y604" s="407">
        <v>1.18566712004053E-6</v>
      </c>
      <c r="Z604" s="408">
        <v>6.6804619798688796E-8</v>
      </c>
      <c r="AA604" s="407">
        <v>1.18566712004053E-6</v>
      </c>
      <c r="AB604" s="408">
        <v>6.6804619798688796E-8</v>
      </c>
      <c r="AC604" s="407">
        <v>1.18566712004053E-6</v>
      </c>
      <c r="AD604" s="408">
        <v>6.6804619798688796E-8</v>
      </c>
      <c r="AE604" s="407">
        <v>1.18566712004053E-6</v>
      </c>
      <c r="AF604" s="408">
        <v>6.6804619798688796E-8</v>
      </c>
      <c r="AG604" s="407">
        <v>1.18566712004053E-6</v>
      </c>
      <c r="AI604" s="406">
        <v>1.9625968171045101E-8</v>
      </c>
      <c r="AJ604" s="407">
        <v>3.4832803308404399E-7</v>
      </c>
      <c r="AK604" s="408">
        <v>1.9625968171045101E-8</v>
      </c>
      <c r="AL604" s="407">
        <v>3.4832803308404399E-7</v>
      </c>
      <c r="AM604" s="408">
        <v>1.9625968171045101E-8</v>
      </c>
      <c r="AN604" s="407">
        <v>3.4832803308404399E-7</v>
      </c>
      <c r="AO604" s="408">
        <v>1.9625968171045101E-8</v>
      </c>
      <c r="AP604" s="407">
        <v>3.4832803308404399E-7</v>
      </c>
      <c r="AQ604" s="408">
        <v>1.9625968171045101E-8</v>
      </c>
      <c r="AR604" s="407">
        <v>3.4832803308404399E-7</v>
      </c>
      <c r="AT604" s="406">
        <v>1.54033575959391E-7</v>
      </c>
      <c r="AU604" s="407">
        <v>2.73383315985143E-6</v>
      </c>
      <c r="AV604" s="408">
        <v>1.54033575959391E-7</v>
      </c>
      <c r="AW604" s="407">
        <v>2.73383315985143E-6</v>
      </c>
      <c r="AX604" s="408">
        <v>1.54033575959391E-7</v>
      </c>
      <c r="AY604" s="407">
        <v>2.73383315985143E-6</v>
      </c>
      <c r="AZ604" s="408">
        <v>1.54033575959391E-7</v>
      </c>
      <c r="BA604" s="407">
        <v>2.73383315985143E-6</v>
      </c>
      <c r="BB604" s="408">
        <v>1.54033575959391E-7</v>
      </c>
      <c r="BC604" s="407">
        <v>2.73383315985143E-6</v>
      </c>
    </row>
    <row r="605" spans="1:55" x14ac:dyDescent="0.35">
      <c r="A605" s="385" t="str" cm="1">
        <f t="array" ref="A605">IFERROR(_xlfn.IFS(AND(F605="Renta Variable",O605=1),IFERROR(MATCH(B605,[1]RV_Det!C:C,0),"Rev"),AND(J605="Corporativa",O605=1,I605="EM"),IFERROR(MATCH(B605,[1]RF_Corps!B:B,0),"Rev"),AND(F605="Alternativos",O605=1),IFERROR(MATCH(B605,[1]Rep4!C:C,0),"Rev")),"")</f>
        <v/>
      </c>
      <c r="B605" s="394" t="s">
        <v>2076</v>
      </c>
      <c r="C605" s="409" t="s">
        <v>2077</v>
      </c>
      <c r="D605" s="395" t="s">
        <v>2078</v>
      </c>
      <c r="E605" s="396" t="str">
        <f>IF(B605="","",INDEX([1]CatGlob!$S:$S,IFERROR(MATCH(MID(B605,7,1),[1]CatGlob!$R:$R,0),MATCH(MID(B605,1,2),[1]CatGlob!$R:$R,0))))</f>
        <v>DOL</v>
      </c>
      <c r="F605" s="397" t="s">
        <v>442</v>
      </c>
      <c r="G605" s="398" t="s">
        <v>610</v>
      </c>
      <c r="H605" s="399" t="s">
        <v>229</v>
      </c>
      <c r="I605" s="399" t="s">
        <v>358</v>
      </c>
      <c r="J605" s="399" t="s">
        <v>267</v>
      </c>
      <c r="K605" s="396" t="s">
        <v>108</v>
      </c>
      <c r="L605" s="400" t="str">
        <f>IF(ISERROR(MATCH(M605,M$10:M604,0)),M605,"")</f>
        <v/>
      </c>
      <c r="M605" s="401" t="str">
        <f>IF(B605="","",IF(ISERROR(MATCH(F605&amp;"_"&amp;G605&amp;"_"&amp;H605&amp;"_"&amp;I605&amp;"_"&amp;J605&amp;IF(K605="","","_"&amp;K605),[1]CatGlob!$B:$B,0)),F605&amp;"_"&amp;G605&amp;"_"&amp;H605&amp;"_"&amp;I605&amp;"_"&amp;J605&amp;IF(K605="","","_"&amp;K605),INDEX([1]CatGlob!$C:$C,MATCH(F605&amp;"_"&amp;G605&amp;"_"&amp;H605&amp;"_"&amp;I605&amp;"_"&amp;J605&amp;IF(K605="","","_"&amp;K605),[1]CatGlob!$B:$B,0))))</f>
        <v>HCD_INT_EM_GOB_FM</v>
      </c>
      <c r="N605" s="402" t="str">
        <f t="shared" si="21"/>
        <v>rev</v>
      </c>
      <c r="O605" s="402">
        <f t="shared" si="20"/>
        <v>1</v>
      </c>
      <c r="P605" s="401" t="str">
        <f>IF(LEN(B605)&gt;8,INDEX([1]CatGlob!$X:$X,MATCH(M605,[1]CatGlob!$W:$W,0)),"")</f>
        <v>EMHC</v>
      </c>
      <c r="Q605" s="403" t="str">
        <f>INDEX([1]CatGlob!P:P,MATCH(M605,[1]CatGlob!O:O,0))</f>
        <v>RFIG</v>
      </c>
      <c r="R605" s="403" t="s">
        <v>1017</v>
      </c>
      <c r="S605" s="403" t="s">
        <v>1018</v>
      </c>
      <c r="T605" s="403" t="str">
        <f>INDEX([1]CatGlob!$D:$D,MATCH($M605,[1]CatGlob!$C:$C,0))</f>
        <v>RFI</v>
      </c>
      <c r="U605" s="403" t="s">
        <v>602</v>
      </c>
      <c r="V605" s="404" t="str">
        <f>INDEX([1]CatGlob!$F:$F,MATCH($M605,[1]CatGlob!$C:$C,0))</f>
        <v>RF_ETF</v>
      </c>
      <c r="W605" s="405"/>
      <c r="X605" s="406">
        <v>1.3289793722613399E-7</v>
      </c>
      <c r="Y605" s="407">
        <v>2.3644575186665398E-6</v>
      </c>
      <c r="Z605" s="408">
        <v>1.3289793722613399E-7</v>
      </c>
      <c r="AA605" s="407">
        <v>2.3644575186665398E-6</v>
      </c>
      <c r="AB605" s="408">
        <v>1.3289793722613399E-7</v>
      </c>
      <c r="AC605" s="407">
        <v>2.3644575186665398E-6</v>
      </c>
      <c r="AD605" s="408">
        <v>1.3289793722613399E-7</v>
      </c>
      <c r="AE605" s="407">
        <v>2.3644575186665398E-6</v>
      </c>
      <c r="AF605" s="408">
        <v>1.3289793722613399E-7</v>
      </c>
      <c r="AG605" s="407">
        <v>2.3644575186665398E-6</v>
      </c>
      <c r="AI605" s="406">
        <v>2.4328282060264E-8</v>
      </c>
      <c r="AJ605" s="407">
        <v>4.3283820971851102E-7</v>
      </c>
      <c r="AK605" s="408">
        <v>2.4328282060264E-8</v>
      </c>
      <c r="AL605" s="407">
        <v>4.3283820971851102E-7</v>
      </c>
      <c r="AM605" s="408">
        <v>2.4328282060264E-8</v>
      </c>
      <c r="AN605" s="407">
        <v>4.3283820971851102E-7</v>
      </c>
      <c r="AO605" s="408">
        <v>2.4328282060264E-8</v>
      </c>
      <c r="AP605" s="407">
        <v>4.3283820971851102E-7</v>
      </c>
      <c r="AQ605" s="408">
        <v>2.4328282060264E-8</v>
      </c>
      <c r="AR605" s="407">
        <v>4.3283820971851102E-7</v>
      </c>
      <c r="AT605" s="406">
        <v>2.8460762315396498E-7</v>
      </c>
      <c r="AU605" s="407">
        <v>5.0636028703365801E-6</v>
      </c>
      <c r="AV605" s="408">
        <v>2.8460762315396498E-7</v>
      </c>
      <c r="AW605" s="407">
        <v>5.0636028703365801E-6</v>
      </c>
      <c r="AX605" s="408">
        <v>2.8460762315396498E-7</v>
      </c>
      <c r="AY605" s="407">
        <v>5.0636028703365801E-6</v>
      </c>
      <c r="AZ605" s="408">
        <v>2.8460762315396498E-7</v>
      </c>
      <c r="BA605" s="407">
        <v>5.0636028703365801E-6</v>
      </c>
      <c r="BB605" s="408">
        <v>2.8460762315396498E-7</v>
      </c>
      <c r="BC605" s="407">
        <v>5.0636028703365801E-6</v>
      </c>
    </row>
    <row r="606" spans="1:55" x14ac:dyDescent="0.35">
      <c r="A606" s="385" t="str" cm="1">
        <f t="array" ref="A606">IFERROR(_xlfn.IFS(AND(F606="Renta Variable",O606=1),IFERROR(MATCH(B606,[1]RV_Det!C:C,0),"Rev"),AND(J606="Corporativa",O606=1,I606="EM"),IFERROR(MATCH(B606,[1]RF_Corps!B:B,0),"Rev"),AND(F606="Alternativos",O606=1),IFERROR(MATCH(B606,[1]Rep4!C:C,0),"Rev")),"")</f>
        <v/>
      </c>
      <c r="B606" s="394" t="s">
        <v>2079</v>
      </c>
      <c r="C606" s="409" t="s">
        <v>2080</v>
      </c>
      <c r="D606" s="395" t="s">
        <v>2081</v>
      </c>
      <c r="E606" s="396" t="str">
        <f>IF(B606="","",INDEX([1]CatGlob!$S:$S,IFERROR(MATCH(MID(B606,7,1),[1]CatGlob!$R:$R,0),MATCH(MID(B606,1,2),[1]CatGlob!$R:$R,0))))</f>
        <v>DOL</v>
      </c>
      <c r="F606" s="397" t="s">
        <v>442</v>
      </c>
      <c r="G606" s="398" t="s">
        <v>610</v>
      </c>
      <c r="H606" s="399" t="s">
        <v>229</v>
      </c>
      <c r="I606" s="399" t="s">
        <v>358</v>
      </c>
      <c r="J606" s="399" t="s">
        <v>267</v>
      </c>
      <c r="K606" s="396" t="s">
        <v>108</v>
      </c>
      <c r="L606" s="400" t="str">
        <f>IF(ISERROR(MATCH(M606,M$10:M605,0)),M606,"")</f>
        <v/>
      </c>
      <c r="M606" s="401" t="str">
        <f>IF(B606="","",IF(ISERROR(MATCH(F606&amp;"_"&amp;G606&amp;"_"&amp;H606&amp;"_"&amp;I606&amp;"_"&amp;J606&amp;IF(K606="","","_"&amp;K606),[1]CatGlob!$B:$B,0)),F606&amp;"_"&amp;G606&amp;"_"&amp;H606&amp;"_"&amp;I606&amp;"_"&amp;J606&amp;IF(K606="","","_"&amp;K606),INDEX([1]CatGlob!$C:$C,MATCH(F606&amp;"_"&amp;G606&amp;"_"&amp;H606&amp;"_"&amp;I606&amp;"_"&amp;J606&amp;IF(K606="","","_"&amp;K606),[1]CatGlob!$B:$B,0))))</f>
        <v>HCD_INT_EM_GOB_FM</v>
      </c>
      <c r="N606" s="402" t="str">
        <f t="shared" si="21"/>
        <v/>
      </c>
      <c r="O606" s="402" t="str">
        <f t="shared" si="20"/>
        <v/>
      </c>
      <c r="P606" s="401" t="str">
        <f>IF(LEN(B606)&gt;8,INDEX([1]CatGlob!$X:$X,MATCH(M606,[1]CatGlob!$W:$W,0)),"")</f>
        <v>EMHC</v>
      </c>
      <c r="Q606" s="403" t="str">
        <f>INDEX([1]CatGlob!P:P,MATCH(M606,[1]CatGlob!O:O,0))</f>
        <v>RFIG</v>
      </c>
      <c r="R606" s="403" t="s">
        <v>1017</v>
      </c>
      <c r="S606" s="403" t="s">
        <v>1018</v>
      </c>
      <c r="T606" s="403" t="str">
        <f>INDEX([1]CatGlob!$D:$D,MATCH($M606,[1]CatGlob!$C:$C,0))</f>
        <v>RFI</v>
      </c>
      <c r="U606" s="403" t="s">
        <v>602</v>
      </c>
      <c r="V606" s="404" t="str">
        <f>INDEX([1]CatGlob!$F:$F,MATCH($M606,[1]CatGlob!$C:$C,0))</f>
        <v>RF_ETF</v>
      </c>
      <c r="W606" s="405"/>
      <c r="X606" s="406">
        <v>0</v>
      </c>
      <c r="Y606" s="407">
        <v>0</v>
      </c>
      <c r="Z606" s="408">
        <v>0</v>
      </c>
      <c r="AA606" s="407">
        <v>0</v>
      </c>
      <c r="AB606" s="408">
        <v>0</v>
      </c>
      <c r="AC606" s="407">
        <v>0</v>
      </c>
      <c r="AD606" s="408">
        <v>0</v>
      </c>
      <c r="AE606" s="407">
        <v>0</v>
      </c>
      <c r="AF606" s="408">
        <v>0</v>
      </c>
      <c r="AG606" s="407">
        <v>0</v>
      </c>
      <c r="AI606" s="406">
        <v>0</v>
      </c>
      <c r="AJ606" s="407">
        <v>0</v>
      </c>
      <c r="AK606" s="408">
        <v>0</v>
      </c>
      <c r="AL606" s="407">
        <v>0</v>
      </c>
      <c r="AM606" s="408">
        <v>0</v>
      </c>
      <c r="AN606" s="407">
        <v>0</v>
      </c>
      <c r="AO606" s="408">
        <v>0</v>
      </c>
      <c r="AP606" s="407">
        <v>0</v>
      </c>
      <c r="AQ606" s="408">
        <v>0</v>
      </c>
      <c r="AR606" s="407">
        <v>0</v>
      </c>
      <c r="AT606" s="406">
        <v>0</v>
      </c>
      <c r="AU606" s="407">
        <v>0</v>
      </c>
      <c r="AV606" s="408">
        <v>0</v>
      </c>
      <c r="AW606" s="407">
        <v>0</v>
      </c>
      <c r="AX606" s="408">
        <v>0</v>
      </c>
      <c r="AY606" s="407">
        <v>0</v>
      </c>
      <c r="AZ606" s="408">
        <v>0</v>
      </c>
      <c r="BA606" s="407">
        <v>0</v>
      </c>
      <c r="BB606" s="408">
        <v>0</v>
      </c>
      <c r="BC606" s="407">
        <v>0</v>
      </c>
    </row>
    <row r="607" spans="1:55" x14ac:dyDescent="0.35">
      <c r="A607" s="385" t="str" cm="1">
        <f t="array" ref="A607">IFERROR(_xlfn.IFS(AND(F607="Renta Variable",O607=1),IFERROR(MATCH(B607,[1]RV_Det!C:C,0),"Rev"),AND(J607="Corporativa",O607=1,I607="EM"),IFERROR(MATCH(B607,[1]RF_Corps!B:B,0),"Rev"),AND(F607="Alternativos",O607=1),IFERROR(MATCH(B607,[1]Rep4!C:C,0),"Rev")),"")</f>
        <v/>
      </c>
      <c r="B607" s="394" t="s">
        <v>2082</v>
      </c>
      <c r="C607" s="409" t="s">
        <v>2083</v>
      </c>
      <c r="D607" s="395" t="s">
        <v>2084</v>
      </c>
      <c r="E607" s="396" t="str">
        <f>IF(B607="","",INDEX([1]CatGlob!$S:$S,IFERROR(MATCH(MID(B607,7,1),[1]CatGlob!$R:$R,0),MATCH(MID(B607,1,2),[1]CatGlob!$R:$R,0))))</f>
        <v>DOL</v>
      </c>
      <c r="F607" s="397" t="s">
        <v>442</v>
      </c>
      <c r="G607" s="398" t="s">
        <v>610</v>
      </c>
      <c r="H607" s="399" t="s">
        <v>229</v>
      </c>
      <c r="I607" s="399" t="s">
        <v>358</v>
      </c>
      <c r="J607" s="399" t="s">
        <v>267</v>
      </c>
      <c r="K607" s="396" t="s">
        <v>108</v>
      </c>
      <c r="L607" s="400" t="str">
        <f>IF(ISERROR(MATCH(M607,M$10:M606,0)),M607,"")</f>
        <v/>
      </c>
      <c r="M607" s="401" t="str">
        <f>IF(B607="","",IF(ISERROR(MATCH(F607&amp;"_"&amp;G607&amp;"_"&amp;H607&amp;"_"&amp;I607&amp;"_"&amp;J607&amp;IF(K607="","","_"&amp;K607),[1]CatGlob!$B:$B,0)),F607&amp;"_"&amp;G607&amp;"_"&amp;H607&amp;"_"&amp;I607&amp;"_"&amp;J607&amp;IF(K607="","","_"&amp;K607),INDEX([1]CatGlob!$C:$C,MATCH(F607&amp;"_"&amp;G607&amp;"_"&amp;H607&amp;"_"&amp;I607&amp;"_"&amp;J607&amp;IF(K607="","","_"&amp;K607),[1]CatGlob!$B:$B,0))))</f>
        <v>HCD_INT_EM_GOB_FM</v>
      </c>
      <c r="N607" s="402" t="str">
        <f t="shared" si="21"/>
        <v/>
      </c>
      <c r="O607" s="402" t="str">
        <f t="shared" si="20"/>
        <v/>
      </c>
      <c r="P607" s="401" t="str">
        <f>IF(LEN(B607)&gt;8,INDEX([1]CatGlob!$X:$X,MATCH(M607,[1]CatGlob!$W:$W,0)),"")</f>
        <v>EMHC</v>
      </c>
      <c r="Q607" s="403" t="str">
        <f>INDEX([1]CatGlob!P:P,MATCH(M607,[1]CatGlob!O:O,0))</f>
        <v>RFIG</v>
      </c>
      <c r="R607" s="403" t="s">
        <v>1017</v>
      </c>
      <c r="S607" s="403" t="s">
        <v>1018</v>
      </c>
      <c r="T607" s="403" t="str">
        <f>INDEX([1]CatGlob!$D:$D,MATCH($M607,[1]CatGlob!$C:$C,0))</f>
        <v>RFI</v>
      </c>
      <c r="U607" s="403" t="s">
        <v>602</v>
      </c>
      <c r="V607" s="404" t="str">
        <f>INDEX([1]CatGlob!$F:$F,MATCH($M607,[1]CatGlob!$C:$C,0))</f>
        <v>RF_ETF</v>
      </c>
      <c r="W607" s="405"/>
      <c r="X607" s="406">
        <v>0</v>
      </c>
      <c r="Y607" s="407">
        <v>0</v>
      </c>
      <c r="Z607" s="408">
        <v>0</v>
      </c>
      <c r="AA607" s="407">
        <v>0</v>
      </c>
      <c r="AB607" s="408">
        <v>0</v>
      </c>
      <c r="AC607" s="407">
        <v>0</v>
      </c>
      <c r="AD607" s="408">
        <v>0</v>
      </c>
      <c r="AE607" s="407">
        <v>0</v>
      </c>
      <c r="AF607" s="408">
        <v>0</v>
      </c>
      <c r="AG607" s="407">
        <v>0</v>
      </c>
      <c r="AI607" s="406">
        <v>0</v>
      </c>
      <c r="AJ607" s="407">
        <v>0</v>
      </c>
      <c r="AK607" s="408">
        <v>0</v>
      </c>
      <c r="AL607" s="407">
        <v>0</v>
      </c>
      <c r="AM607" s="408">
        <v>0</v>
      </c>
      <c r="AN607" s="407">
        <v>0</v>
      </c>
      <c r="AO607" s="408">
        <v>0</v>
      </c>
      <c r="AP607" s="407">
        <v>0</v>
      </c>
      <c r="AQ607" s="408">
        <v>0</v>
      </c>
      <c r="AR607" s="407">
        <v>0</v>
      </c>
      <c r="AT607" s="406">
        <v>0</v>
      </c>
      <c r="AU607" s="407">
        <v>0</v>
      </c>
      <c r="AV607" s="408">
        <v>0</v>
      </c>
      <c r="AW607" s="407">
        <v>0</v>
      </c>
      <c r="AX607" s="408">
        <v>0</v>
      </c>
      <c r="AY607" s="407">
        <v>0</v>
      </c>
      <c r="AZ607" s="408">
        <v>0</v>
      </c>
      <c r="BA607" s="407">
        <v>0</v>
      </c>
      <c r="BB607" s="408">
        <v>0</v>
      </c>
      <c r="BC607" s="407">
        <v>0</v>
      </c>
    </row>
    <row r="608" spans="1:55" x14ac:dyDescent="0.35">
      <c r="A608" s="385" t="str" cm="1">
        <f t="array" ref="A608">IFERROR(_xlfn.IFS(AND(F608="Renta Variable",O608=1),IFERROR(MATCH(B608,[1]RV_Det!C:C,0),"Rev"),AND(J608="Corporativa",O608=1,I608="EM"),IFERROR(MATCH(B608,[1]RF_Corps!B:B,0),"Rev"),AND(F608="Alternativos",O608=1),IFERROR(MATCH(B608,[1]Rep4!C:C,0),"Rev")),"")</f>
        <v/>
      </c>
      <c r="B608" s="394" t="s">
        <v>2085</v>
      </c>
      <c r="C608" s="409" t="s">
        <v>2086</v>
      </c>
      <c r="D608" s="395" t="s">
        <v>2087</v>
      </c>
      <c r="E608" s="396" t="str">
        <f>IF(B608="","",INDEX([1]CatGlob!$S:$S,IFERROR(MATCH(MID(B608,7,1),[1]CatGlob!$R:$R,0),MATCH(MID(B608,1,2),[1]CatGlob!$R:$R,0))))</f>
        <v>DOL</v>
      </c>
      <c r="F608" s="397" t="s">
        <v>442</v>
      </c>
      <c r="G608" s="398" t="s">
        <v>610</v>
      </c>
      <c r="H608" s="399" t="s">
        <v>229</v>
      </c>
      <c r="I608" s="399" t="s">
        <v>358</v>
      </c>
      <c r="J608" s="399" t="s">
        <v>267</v>
      </c>
      <c r="K608" s="396" t="s">
        <v>108</v>
      </c>
      <c r="L608" s="400" t="str">
        <f>IF(ISERROR(MATCH(M608,M$10:M607,0)),M608,"")</f>
        <v/>
      </c>
      <c r="M608" s="401" t="str">
        <f>IF(B608="","",IF(ISERROR(MATCH(F608&amp;"_"&amp;G608&amp;"_"&amp;H608&amp;"_"&amp;I608&amp;"_"&amp;J608&amp;IF(K608="","","_"&amp;K608),[1]CatGlob!$B:$B,0)),F608&amp;"_"&amp;G608&amp;"_"&amp;H608&amp;"_"&amp;I608&amp;"_"&amp;J608&amp;IF(K608="","","_"&amp;K608),INDEX([1]CatGlob!$C:$C,MATCH(F608&amp;"_"&amp;G608&amp;"_"&amp;H608&amp;"_"&amp;I608&amp;"_"&amp;J608&amp;IF(K608="","","_"&amp;K608),[1]CatGlob!$B:$B,0))))</f>
        <v>HCD_INT_EM_GOB_FM</v>
      </c>
      <c r="N608" s="402" t="str">
        <f t="shared" si="21"/>
        <v/>
      </c>
      <c r="O608" s="402" t="str">
        <f t="shared" si="20"/>
        <v/>
      </c>
      <c r="P608" s="401" t="str">
        <f>IF(LEN(B608)&gt;8,INDEX([1]CatGlob!$X:$X,MATCH(M608,[1]CatGlob!$W:$W,0)),"")</f>
        <v>EMHC</v>
      </c>
      <c r="Q608" s="403" t="str">
        <f>INDEX([1]CatGlob!P:P,MATCH(M608,[1]CatGlob!O:O,0))</f>
        <v>RFIG</v>
      </c>
      <c r="R608" s="403" t="s">
        <v>1017</v>
      </c>
      <c r="S608" s="403" t="s">
        <v>1018</v>
      </c>
      <c r="T608" s="403" t="str">
        <f>INDEX([1]CatGlob!$D:$D,MATCH($M608,[1]CatGlob!$C:$C,0))</f>
        <v>RFI</v>
      </c>
      <c r="U608" s="403" t="s">
        <v>602</v>
      </c>
      <c r="V608" s="404" t="str">
        <f>INDEX([1]CatGlob!$F:$F,MATCH($M608,[1]CatGlob!$C:$C,0))</f>
        <v>RF_ETF</v>
      </c>
      <c r="W608" s="405"/>
      <c r="X608" s="406">
        <v>0</v>
      </c>
      <c r="Y608" s="407">
        <v>0</v>
      </c>
      <c r="Z608" s="408">
        <v>0</v>
      </c>
      <c r="AA608" s="407">
        <v>0</v>
      </c>
      <c r="AB608" s="408">
        <v>0</v>
      </c>
      <c r="AC608" s="407">
        <v>0</v>
      </c>
      <c r="AD608" s="408">
        <v>0</v>
      </c>
      <c r="AE608" s="407">
        <v>0</v>
      </c>
      <c r="AF608" s="408">
        <v>0</v>
      </c>
      <c r="AG608" s="407">
        <v>0</v>
      </c>
      <c r="AI608" s="406">
        <v>0</v>
      </c>
      <c r="AJ608" s="407">
        <v>0</v>
      </c>
      <c r="AK608" s="408">
        <v>0</v>
      </c>
      <c r="AL608" s="407">
        <v>0</v>
      </c>
      <c r="AM608" s="408">
        <v>0</v>
      </c>
      <c r="AN608" s="407">
        <v>0</v>
      </c>
      <c r="AO608" s="408">
        <v>0</v>
      </c>
      <c r="AP608" s="407">
        <v>0</v>
      </c>
      <c r="AQ608" s="408">
        <v>0</v>
      </c>
      <c r="AR608" s="407">
        <v>0</v>
      </c>
      <c r="AT608" s="406">
        <v>0</v>
      </c>
      <c r="AU608" s="407">
        <v>0</v>
      </c>
      <c r="AV608" s="408">
        <v>0</v>
      </c>
      <c r="AW608" s="407">
        <v>0</v>
      </c>
      <c r="AX608" s="408">
        <v>0</v>
      </c>
      <c r="AY608" s="407">
        <v>0</v>
      </c>
      <c r="AZ608" s="408">
        <v>0</v>
      </c>
      <c r="BA608" s="407">
        <v>0</v>
      </c>
      <c r="BB608" s="408">
        <v>0</v>
      </c>
      <c r="BC608" s="407">
        <v>0</v>
      </c>
    </row>
    <row r="609" spans="1:55" x14ac:dyDescent="0.35">
      <c r="A609" s="385" t="str" cm="1">
        <f t="array" ref="A609">IFERROR(_xlfn.IFS(AND(F609="Renta Variable",O609=1),IFERROR(MATCH(B609,[1]RV_Det!C:C,0),"Rev"),AND(J609="Corporativa",O609=1,I609="EM"),IFERROR(MATCH(B609,[1]RF_Corps!B:B,0),"Rev"),AND(F609="Alternativos",O609=1),IFERROR(MATCH(B609,[1]Rep4!C:C,0),"Rev")),"")</f>
        <v/>
      </c>
      <c r="B609" s="394" t="s">
        <v>2088</v>
      </c>
      <c r="C609" s="409" t="s">
        <v>2089</v>
      </c>
      <c r="D609" s="395" t="s">
        <v>2090</v>
      </c>
      <c r="E609" s="396" t="str">
        <f>IF(B609="","",INDEX([1]CatGlob!$S:$S,IFERROR(MATCH(MID(B609,7,1),[1]CatGlob!$R:$R,0),MATCH(MID(B609,1,2),[1]CatGlob!$R:$R,0))))</f>
        <v>DOL</v>
      </c>
      <c r="F609" s="397" t="s">
        <v>442</v>
      </c>
      <c r="G609" s="398" t="s">
        <v>610</v>
      </c>
      <c r="H609" s="399" t="s">
        <v>229</v>
      </c>
      <c r="I609" s="399" t="s">
        <v>358</v>
      </c>
      <c r="J609" s="399" t="s">
        <v>267</v>
      </c>
      <c r="K609" s="396" t="s">
        <v>108</v>
      </c>
      <c r="L609" s="400" t="str">
        <f>IF(ISERROR(MATCH(M609,M$10:M608,0)),M609,"")</f>
        <v/>
      </c>
      <c r="M609" s="401" t="str">
        <f>IF(B609="","",IF(ISERROR(MATCH(F609&amp;"_"&amp;G609&amp;"_"&amp;H609&amp;"_"&amp;I609&amp;"_"&amp;J609&amp;IF(K609="","","_"&amp;K609),[1]CatGlob!$B:$B,0)),F609&amp;"_"&amp;G609&amp;"_"&amp;H609&amp;"_"&amp;I609&amp;"_"&amp;J609&amp;IF(K609="","","_"&amp;K609),INDEX([1]CatGlob!$C:$C,MATCH(F609&amp;"_"&amp;G609&amp;"_"&amp;H609&amp;"_"&amp;I609&amp;"_"&amp;J609&amp;IF(K609="","","_"&amp;K609),[1]CatGlob!$B:$B,0))))</f>
        <v>HCD_INT_EM_GOB_FM</v>
      </c>
      <c r="N609" s="402" t="str">
        <f t="shared" si="21"/>
        <v/>
      </c>
      <c r="O609" s="402" t="str">
        <f t="shared" si="20"/>
        <v/>
      </c>
      <c r="P609" s="401" t="str">
        <f>IF(LEN(B609)&gt;8,INDEX([1]CatGlob!$X:$X,MATCH(M609,[1]CatGlob!$W:$W,0)),"")</f>
        <v>EMHC</v>
      </c>
      <c r="Q609" s="403" t="str">
        <f>INDEX([1]CatGlob!P:P,MATCH(M609,[1]CatGlob!O:O,0))</f>
        <v>RFIG</v>
      </c>
      <c r="R609" s="403" t="s">
        <v>1017</v>
      </c>
      <c r="S609" s="403" t="s">
        <v>1018</v>
      </c>
      <c r="T609" s="403" t="str">
        <f>INDEX([1]CatGlob!$D:$D,MATCH($M609,[1]CatGlob!$C:$C,0))</f>
        <v>RFI</v>
      </c>
      <c r="U609" s="403" t="s">
        <v>602</v>
      </c>
      <c r="V609" s="404" t="str">
        <f>INDEX([1]CatGlob!$F:$F,MATCH($M609,[1]CatGlob!$C:$C,0))</f>
        <v>RF_ETF</v>
      </c>
      <c r="W609" s="405"/>
      <c r="X609" s="406">
        <v>0</v>
      </c>
      <c r="Y609" s="407">
        <v>0</v>
      </c>
      <c r="Z609" s="408">
        <v>0</v>
      </c>
      <c r="AA609" s="407">
        <v>0</v>
      </c>
      <c r="AB609" s="408">
        <v>0</v>
      </c>
      <c r="AC609" s="407">
        <v>0</v>
      </c>
      <c r="AD609" s="408">
        <v>0</v>
      </c>
      <c r="AE609" s="407">
        <v>0</v>
      </c>
      <c r="AF609" s="408">
        <v>0</v>
      </c>
      <c r="AG609" s="407">
        <v>0</v>
      </c>
      <c r="AI609" s="406">
        <v>0</v>
      </c>
      <c r="AJ609" s="407">
        <v>0</v>
      </c>
      <c r="AK609" s="408">
        <v>0</v>
      </c>
      <c r="AL609" s="407">
        <v>0</v>
      </c>
      <c r="AM609" s="408">
        <v>0</v>
      </c>
      <c r="AN609" s="407">
        <v>0</v>
      </c>
      <c r="AO609" s="408">
        <v>0</v>
      </c>
      <c r="AP609" s="407">
        <v>0</v>
      </c>
      <c r="AQ609" s="408">
        <v>0</v>
      </c>
      <c r="AR609" s="407">
        <v>0</v>
      </c>
      <c r="AT609" s="406">
        <v>0</v>
      </c>
      <c r="AU609" s="407">
        <v>0</v>
      </c>
      <c r="AV609" s="408">
        <v>0</v>
      </c>
      <c r="AW609" s="407">
        <v>0</v>
      </c>
      <c r="AX609" s="408">
        <v>0</v>
      </c>
      <c r="AY609" s="407">
        <v>0</v>
      </c>
      <c r="AZ609" s="408">
        <v>0</v>
      </c>
      <c r="BA609" s="407">
        <v>0</v>
      </c>
      <c r="BB609" s="408">
        <v>0</v>
      </c>
      <c r="BC609" s="407">
        <v>0</v>
      </c>
    </row>
    <row r="610" spans="1:55" x14ac:dyDescent="0.35">
      <c r="A610" s="385" t="str" cm="1">
        <f t="array" ref="A610">IFERROR(_xlfn.IFS(AND(F610="Renta Variable",O610=1),IFERROR(MATCH(B610,[1]RV_Det!C:C,0),"Rev"),AND(J610="Corporativa",O610=1,I610="EM"),IFERROR(MATCH(B610,[1]RF_Corps!B:B,0),"Rev"),AND(F610="Alternativos",O610=1),IFERROR(MATCH(B610,[1]Rep4!C:C,0),"Rev")),"")</f>
        <v/>
      </c>
      <c r="B610" s="394" t="s">
        <v>2091</v>
      </c>
      <c r="C610" s="409" t="s">
        <v>2092</v>
      </c>
      <c r="D610" s="395" t="s">
        <v>2093</v>
      </c>
      <c r="E610" s="396" t="str">
        <f>IF(B610="","",INDEX([1]CatGlob!$S:$S,IFERROR(MATCH(MID(B610,7,1),[1]CatGlob!$R:$R,0),MATCH(MID(B610,1,2),[1]CatGlob!$R:$R,0))))</f>
        <v>DOL</v>
      </c>
      <c r="F610" s="397" t="s">
        <v>442</v>
      </c>
      <c r="G610" s="398" t="s">
        <v>610</v>
      </c>
      <c r="H610" s="399" t="s">
        <v>229</v>
      </c>
      <c r="I610" s="399" t="s">
        <v>358</v>
      </c>
      <c r="J610" s="399" t="s">
        <v>267</v>
      </c>
      <c r="K610" s="396" t="s">
        <v>108</v>
      </c>
      <c r="L610" s="400" t="str">
        <f>IF(ISERROR(MATCH(M610,M$10:M609,0)),M610,"")</f>
        <v/>
      </c>
      <c r="M610" s="401" t="str">
        <f>IF(B610="","",IF(ISERROR(MATCH(F610&amp;"_"&amp;G610&amp;"_"&amp;H610&amp;"_"&amp;I610&amp;"_"&amp;J610&amp;IF(K610="","","_"&amp;K610),[1]CatGlob!$B:$B,0)),F610&amp;"_"&amp;G610&amp;"_"&amp;H610&amp;"_"&amp;I610&amp;"_"&amp;J610&amp;IF(K610="","","_"&amp;K610),INDEX([1]CatGlob!$C:$C,MATCH(F610&amp;"_"&amp;G610&amp;"_"&amp;H610&amp;"_"&amp;I610&amp;"_"&amp;J610&amp;IF(K610="","","_"&amp;K610),[1]CatGlob!$B:$B,0))))</f>
        <v>HCD_INT_EM_GOB_FM</v>
      </c>
      <c r="N610" s="402" t="str">
        <f t="shared" si="21"/>
        <v>rev</v>
      </c>
      <c r="O610" s="402">
        <f t="shared" si="20"/>
        <v>1</v>
      </c>
      <c r="P610" s="401" t="str">
        <f>IF(LEN(B610)&gt;8,INDEX([1]CatGlob!$X:$X,MATCH(M610,[1]CatGlob!$W:$W,0)),"")</f>
        <v>EMHC</v>
      </c>
      <c r="Q610" s="403" t="str">
        <f>INDEX([1]CatGlob!P:P,MATCH(M610,[1]CatGlob!O:O,0))</f>
        <v>RFIG</v>
      </c>
      <c r="R610" s="403" t="s">
        <v>1017</v>
      </c>
      <c r="S610" s="403" t="s">
        <v>1018</v>
      </c>
      <c r="T610" s="403" t="str">
        <f>INDEX([1]CatGlob!$D:$D,MATCH($M610,[1]CatGlob!$C:$C,0))</f>
        <v>RFI</v>
      </c>
      <c r="U610" s="403" t="s">
        <v>602</v>
      </c>
      <c r="V610" s="404" t="str">
        <f>INDEX([1]CatGlob!$F:$F,MATCH($M610,[1]CatGlob!$C:$C,0))</f>
        <v>RF_ETF</v>
      </c>
      <c r="W610" s="405"/>
      <c r="X610" s="406">
        <v>0</v>
      </c>
      <c r="Y610" s="407">
        <v>0</v>
      </c>
      <c r="Z610" s="408">
        <v>0</v>
      </c>
      <c r="AA610" s="407">
        <v>0</v>
      </c>
      <c r="AB610" s="408">
        <v>-7.20168535698653E-3</v>
      </c>
      <c r="AC610" s="407">
        <v>0.151260478886694</v>
      </c>
      <c r="AD610" s="408">
        <v>0</v>
      </c>
      <c r="AE610" s="407">
        <v>0</v>
      </c>
      <c r="AF610" s="408">
        <v>-3.6579449222024002E-3</v>
      </c>
      <c r="AG610" s="407">
        <v>7.6829585471505604E-2</v>
      </c>
      <c r="AI610" s="406">
        <v>0</v>
      </c>
      <c r="AJ610" s="407">
        <v>0</v>
      </c>
      <c r="AK610" s="408">
        <v>0</v>
      </c>
      <c r="AL610" s="407">
        <v>0</v>
      </c>
      <c r="AM610" s="408">
        <v>-1.7176273612615799E-3</v>
      </c>
      <c r="AN610" s="407">
        <v>3.6076157778897097E-2</v>
      </c>
      <c r="AO610" s="408">
        <v>0</v>
      </c>
      <c r="AP610" s="407">
        <v>0</v>
      </c>
      <c r="AQ610" s="408">
        <v>-7.6334224853074598E-4</v>
      </c>
      <c r="AR610" s="407">
        <v>1.6032846249646699E-2</v>
      </c>
      <c r="AT610" s="406">
        <v>0</v>
      </c>
      <c r="AU610" s="407">
        <v>0</v>
      </c>
      <c r="AV610" s="408">
        <v>0</v>
      </c>
      <c r="AW610" s="407">
        <v>0</v>
      </c>
      <c r="AX610" s="408">
        <v>0</v>
      </c>
      <c r="AY610" s="407">
        <v>0</v>
      </c>
      <c r="AZ610" s="408">
        <v>0</v>
      </c>
      <c r="BA610" s="407">
        <v>0</v>
      </c>
      <c r="BB610" s="408">
        <v>0</v>
      </c>
      <c r="BC610" s="407">
        <v>0</v>
      </c>
    </row>
    <row r="611" spans="1:55" x14ac:dyDescent="0.35">
      <c r="A611" s="385" t="str" cm="1">
        <f t="array" ref="A611">IFERROR(_xlfn.IFS(AND(F611="Renta Variable",O611=1),IFERROR(MATCH(B611,[1]RV_Det!C:C,0),"Rev"),AND(J611="Corporativa",O611=1,I611="EM"),IFERROR(MATCH(B611,[1]RF_Corps!B:B,0),"Rev"),AND(F611="Alternativos",O611=1),IFERROR(MATCH(B611,[1]Rep4!C:C,0),"Rev")),"")</f>
        <v/>
      </c>
      <c r="B611" s="394" t="s">
        <v>2094</v>
      </c>
      <c r="C611" s="409" t="s">
        <v>2095</v>
      </c>
      <c r="D611" s="395" t="s">
        <v>2096</v>
      </c>
      <c r="E611" s="396" t="str">
        <f>IF(B611="","",INDEX([1]CatGlob!$S:$S,IFERROR(MATCH(MID(B611,7,1),[1]CatGlob!$R:$R,0),MATCH(MID(B611,1,2),[1]CatGlob!$R:$R,0))))</f>
        <v>DOL</v>
      </c>
      <c r="F611" s="397" t="s">
        <v>442</v>
      </c>
      <c r="G611" s="398" t="s">
        <v>610</v>
      </c>
      <c r="H611" s="399" t="s">
        <v>229</v>
      </c>
      <c r="I611" s="399" t="s">
        <v>358</v>
      </c>
      <c r="J611" s="399" t="s">
        <v>267</v>
      </c>
      <c r="K611" s="396" t="s">
        <v>108</v>
      </c>
      <c r="L611" s="400" t="str">
        <f>IF(ISERROR(MATCH(M611,M$10:M610,0)),M611,"")</f>
        <v/>
      </c>
      <c r="M611" s="401" t="str">
        <f>IF(B611="","",IF(ISERROR(MATCH(F611&amp;"_"&amp;G611&amp;"_"&amp;H611&amp;"_"&amp;I611&amp;"_"&amp;J611&amp;IF(K611="","","_"&amp;K611),[1]CatGlob!$B:$B,0)),F611&amp;"_"&amp;G611&amp;"_"&amp;H611&amp;"_"&amp;I611&amp;"_"&amp;J611&amp;IF(K611="","","_"&amp;K611),INDEX([1]CatGlob!$C:$C,MATCH(F611&amp;"_"&amp;G611&amp;"_"&amp;H611&amp;"_"&amp;I611&amp;"_"&amp;J611&amp;IF(K611="","","_"&amp;K611),[1]CatGlob!$B:$B,0))))</f>
        <v>HCD_INT_EM_GOB_FM</v>
      </c>
      <c r="N611" s="402" t="str">
        <f t="shared" si="21"/>
        <v>rev</v>
      </c>
      <c r="O611" s="402">
        <f t="shared" si="20"/>
        <v>1</v>
      </c>
      <c r="P611" s="401" t="str">
        <f>IF(LEN(B611)&gt;8,INDEX([1]CatGlob!$X:$X,MATCH(M611,[1]CatGlob!$W:$W,0)),"")</f>
        <v>EMHC</v>
      </c>
      <c r="Q611" s="403" t="str">
        <f>INDEX([1]CatGlob!P:P,MATCH(M611,[1]CatGlob!O:O,0))</f>
        <v>RFIG</v>
      </c>
      <c r="R611" s="403" t="s">
        <v>1017</v>
      </c>
      <c r="S611" s="403" t="s">
        <v>1018</v>
      </c>
      <c r="T611" s="403" t="str">
        <f>INDEX([1]CatGlob!$D:$D,MATCH($M611,[1]CatGlob!$C:$C,0))</f>
        <v>RFI</v>
      </c>
      <c r="U611" s="403" t="s">
        <v>602</v>
      </c>
      <c r="V611" s="404" t="str">
        <f>INDEX([1]CatGlob!$F:$F,MATCH($M611,[1]CatGlob!$C:$C,0))</f>
        <v>RF_ETF</v>
      </c>
      <c r="W611" s="405"/>
      <c r="X611" s="406">
        <v>0</v>
      </c>
      <c r="Y611" s="407">
        <v>0</v>
      </c>
      <c r="Z611" s="408">
        <v>-6.5329269001499404E-6</v>
      </c>
      <c r="AA611" s="407">
        <v>1.52714374479501E-5</v>
      </c>
      <c r="AB611" s="408">
        <v>0</v>
      </c>
      <c r="AC611" s="407">
        <v>0</v>
      </c>
      <c r="AD611" s="408">
        <v>0</v>
      </c>
      <c r="AE611" s="407">
        <v>0</v>
      </c>
      <c r="AF611" s="408">
        <v>-8.5048962241228396E-7</v>
      </c>
      <c r="AG611" s="407">
        <v>1.9881133322495602E-6</v>
      </c>
      <c r="AI611" s="406">
        <v>0</v>
      </c>
      <c r="AJ611" s="407">
        <v>0</v>
      </c>
      <c r="AK611" s="408">
        <v>-6.9295091692762899E-7</v>
      </c>
      <c r="AL611" s="407">
        <v>1.61984869961884E-6</v>
      </c>
      <c r="AM611" s="408">
        <v>0</v>
      </c>
      <c r="AN611" s="407">
        <v>0</v>
      </c>
      <c r="AO611" s="408">
        <v>0</v>
      </c>
      <c r="AP611" s="407">
        <v>0</v>
      </c>
      <c r="AQ611" s="408">
        <v>-2.0004009928351201E-7</v>
      </c>
      <c r="AR611" s="407">
        <v>4.6761565181659498E-7</v>
      </c>
      <c r="AT611" s="406">
        <v>0</v>
      </c>
      <c r="AU611" s="407">
        <v>0</v>
      </c>
      <c r="AV611" s="408">
        <v>0</v>
      </c>
      <c r="AW611" s="407">
        <v>0</v>
      </c>
      <c r="AX611" s="408">
        <v>0</v>
      </c>
      <c r="AY611" s="407">
        <v>0</v>
      </c>
      <c r="AZ611" s="408">
        <v>0</v>
      </c>
      <c r="BA611" s="407">
        <v>0</v>
      </c>
      <c r="BB611" s="408">
        <v>0</v>
      </c>
      <c r="BC611" s="407">
        <v>0</v>
      </c>
    </row>
    <row r="612" spans="1:55" x14ac:dyDescent="0.35">
      <c r="A612" s="385" t="str" cm="1">
        <f t="array" ref="A612">IFERROR(_xlfn.IFS(AND(F612="Renta Variable",O612=1),IFERROR(MATCH(B612,[1]RV_Det!C:C,0),"Rev"),AND(J612="Corporativa",O612=1,I612="EM"),IFERROR(MATCH(B612,[1]RF_Corps!B:B,0),"Rev"),AND(F612="Alternativos",O612=1),IFERROR(MATCH(B612,[1]Rep4!C:C,0),"Rev")),"")</f>
        <v/>
      </c>
      <c r="B612" s="394" t="s">
        <v>2097</v>
      </c>
      <c r="C612" s="409" t="s">
        <v>2098</v>
      </c>
      <c r="D612" s="395" t="s">
        <v>2099</v>
      </c>
      <c r="E612" s="396" t="str">
        <f>IF(B612="","",INDEX([1]CatGlob!$S:$S,IFERROR(MATCH(MID(B612,7,1),[1]CatGlob!$R:$R,0),MATCH(MID(B612,1,2),[1]CatGlob!$R:$R,0))))</f>
        <v>DOL</v>
      </c>
      <c r="F612" s="397" t="s">
        <v>442</v>
      </c>
      <c r="G612" s="398" t="s">
        <v>610</v>
      </c>
      <c r="H612" s="399" t="s">
        <v>229</v>
      </c>
      <c r="I612" s="399" t="s">
        <v>358</v>
      </c>
      <c r="J612" s="399" t="s">
        <v>267</v>
      </c>
      <c r="K612" s="396" t="s">
        <v>108</v>
      </c>
      <c r="L612" s="400" t="str">
        <f>IF(ISERROR(MATCH(M612,M$10:M611,0)),M612,"")</f>
        <v/>
      </c>
      <c r="M612" s="401" t="str">
        <f>IF(B612="","",IF(ISERROR(MATCH(F612&amp;"_"&amp;G612&amp;"_"&amp;H612&amp;"_"&amp;I612&amp;"_"&amp;J612&amp;IF(K612="","","_"&amp;K612),[1]CatGlob!$B:$B,0)),F612&amp;"_"&amp;G612&amp;"_"&amp;H612&amp;"_"&amp;I612&amp;"_"&amp;J612&amp;IF(K612="","","_"&amp;K612),INDEX([1]CatGlob!$C:$C,MATCH(F612&amp;"_"&amp;G612&amp;"_"&amp;H612&amp;"_"&amp;I612&amp;"_"&amp;J612&amp;IF(K612="","","_"&amp;K612),[1]CatGlob!$B:$B,0))))</f>
        <v>HCD_INT_EM_GOB_FM</v>
      </c>
      <c r="N612" s="402" t="str">
        <f t="shared" si="21"/>
        <v>rev</v>
      </c>
      <c r="O612" s="402">
        <f t="shared" si="20"/>
        <v>1</v>
      </c>
      <c r="P612" s="401" t="str">
        <f>IF(LEN(B612)&gt;8,INDEX([1]CatGlob!$X:$X,MATCH(M612,[1]CatGlob!$W:$W,0)),"")</f>
        <v>EMHC</v>
      </c>
      <c r="Q612" s="403" t="str">
        <f>INDEX([1]CatGlob!P:P,MATCH(M612,[1]CatGlob!O:O,0))</f>
        <v>RFIG</v>
      </c>
      <c r="R612" s="403" t="s">
        <v>1017</v>
      </c>
      <c r="S612" s="403" t="s">
        <v>1018</v>
      </c>
      <c r="T612" s="403" t="str">
        <f>INDEX([1]CatGlob!$D:$D,MATCH($M612,[1]CatGlob!$C:$C,0))</f>
        <v>RFI</v>
      </c>
      <c r="U612" s="403" t="s">
        <v>602</v>
      </c>
      <c r="V612" s="404" t="str">
        <f>INDEX([1]CatGlob!$F:$F,MATCH($M612,[1]CatGlob!$C:$C,0))</f>
        <v>RF_ETF</v>
      </c>
      <c r="W612" s="405"/>
      <c r="X612" s="406">
        <v>1.19137829302845E-2</v>
      </c>
      <c r="Y612" s="407">
        <v>0.17812866925037699</v>
      </c>
      <c r="Z612" s="408">
        <v>7.4884308380615099E-3</v>
      </c>
      <c r="AA612" s="407">
        <v>0.111963112621183</v>
      </c>
      <c r="AB612" s="408">
        <v>6.33117057147613E-3</v>
      </c>
      <c r="AC612" s="407">
        <v>9.4660360634435406E-2</v>
      </c>
      <c r="AD612" s="408">
        <v>-1.46035307525789E-2</v>
      </c>
      <c r="AE612" s="407">
        <v>-0.21834437596735001</v>
      </c>
      <c r="AF612" s="408">
        <v>-1.09414478452025E-3</v>
      </c>
      <c r="AG612" s="407">
        <v>-1.6359082213677802E-2</v>
      </c>
      <c r="AI612" s="406">
        <v>0</v>
      </c>
      <c r="AJ612" s="407">
        <v>0</v>
      </c>
      <c r="AK612" s="408">
        <v>-1.39325517867324E-3</v>
      </c>
      <c r="AL612" s="407">
        <v>-2.0831224839534802E-2</v>
      </c>
      <c r="AM612" s="408">
        <v>0</v>
      </c>
      <c r="AN612" s="407">
        <v>0</v>
      </c>
      <c r="AO612" s="408">
        <v>-1.9647136226450101E-3</v>
      </c>
      <c r="AP612" s="407">
        <v>-2.9375373473694601E-2</v>
      </c>
      <c r="AQ612" s="408">
        <v>-9.2659429577204595E-4</v>
      </c>
      <c r="AR612" s="407">
        <v>-1.3853954685020899E-2</v>
      </c>
      <c r="AT612" s="406">
        <v>0</v>
      </c>
      <c r="AU612" s="407">
        <v>0</v>
      </c>
      <c r="AV612" s="408">
        <v>0</v>
      </c>
      <c r="AW612" s="407">
        <v>0</v>
      </c>
      <c r="AX612" s="408">
        <v>0</v>
      </c>
      <c r="AY612" s="407">
        <v>0</v>
      </c>
      <c r="AZ612" s="408">
        <v>0</v>
      </c>
      <c r="BA612" s="407">
        <v>0</v>
      </c>
      <c r="BB612" s="408">
        <v>0</v>
      </c>
      <c r="BC612" s="407">
        <v>0</v>
      </c>
    </row>
    <row r="613" spans="1:55" x14ac:dyDescent="0.35">
      <c r="A613" s="385" t="str" cm="1">
        <f t="array" ref="A613">IFERROR(_xlfn.IFS(AND(F613="Renta Variable",O613=1),IFERROR(MATCH(B613,[1]RV_Det!C:C,0),"Rev"),AND(J613="Corporativa",O613=1,I613="EM"),IFERROR(MATCH(B613,[1]RF_Corps!B:B,0),"Rev"),AND(F613="Alternativos",O613=1),IFERROR(MATCH(B613,[1]Rep4!C:C,0),"Rev")),"")</f>
        <v/>
      </c>
      <c r="B613" s="394" t="s">
        <v>2100</v>
      </c>
      <c r="C613" s="409" t="s">
        <v>2101</v>
      </c>
      <c r="D613" s="395" t="s">
        <v>2102</v>
      </c>
      <c r="E613" s="396" t="str">
        <f>IF(B613="","",INDEX([1]CatGlob!$S:$S,IFERROR(MATCH(MID(B613,7,1),[1]CatGlob!$R:$R,0),MATCH(MID(B613,1,2),[1]CatGlob!$R:$R,0))))</f>
        <v>DOL</v>
      </c>
      <c r="F613" s="397" t="s">
        <v>442</v>
      </c>
      <c r="G613" s="398" t="s">
        <v>610</v>
      </c>
      <c r="H613" s="399" t="s">
        <v>229</v>
      </c>
      <c r="I613" s="399" t="s">
        <v>328</v>
      </c>
      <c r="J613" s="399" t="s">
        <v>611</v>
      </c>
      <c r="K613" s="396" t="s">
        <v>1032</v>
      </c>
      <c r="L613" s="400" t="str">
        <f>IF(ISERROR(MATCH(M613,M$10:M612,0)),M613,"")</f>
        <v/>
      </c>
      <c r="M613" s="401" t="str">
        <f>IF(B613="","",IF(ISERROR(MATCH(F613&amp;"_"&amp;G613&amp;"_"&amp;H613&amp;"_"&amp;I613&amp;"_"&amp;J613&amp;IF(K613="","","_"&amp;K613),[1]CatGlob!$B:$B,0)),F613&amp;"_"&amp;G613&amp;"_"&amp;H613&amp;"_"&amp;I613&amp;"_"&amp;J613&amp;IF(K613="","","_"&amp;K613),INDEX([1]CatGlob!$C:$C,MATCH(F613&amp;"_"&amp;G613&amp;"_"&amp;H613&amp;"_"&amp;I613&amp;"_"&amp;J613&amp;IF(K613="","","_"&amp;K613),[1]CatGlob!$B:$B,0))))</f>
        <v>HCD_INT_DM_CORP_FMHY</v>
      </c>
      <c r="N613" s="402" t="str">
        <f t="shared" si="21"/>
        <v>rev</v>
      </c>
      <c r="O613" s="402">
        <f t="shared" si="20"/>
        <v>1</v>
      </c>
      <c r="P613" s="401" t="str">
        <f>IF(LEN(B613)&gt;8,INDEX([1]CatGlob!$X:$X,MATCH(M613,[1]CatGlob!$W:$W,0)),"")</f>
        <v>DMHY</v>
      </c>
      <c r="Q613" s="403" t="str">
        <f>INDEX([1]CatGlob!P:P,MATCH(M613,[1]CatGlob!O:O,0))</f>
        <v>RFIG</v>
      </c>
      <c r="R613" s="403" t="s">
        <v>1017</v>
      </c>
      <c r="S613" s="403" t="s">
        <v>1018</v>
      </c>
      <c r="T613" s="403" t="str">
        <f>INDEX([1]CatGlob!$D:$D,MATCH($M613,[1]CatGlob!$C:$C,0))</f>
        <v>RFI</v>
      </c>
      <c r="U613" s="403" t="s">
        <v>602</v>
      </c>
      <c r="V613" s="404" t="str">
        <f>INDEX([1]CatGlob!$F:$F,MATCH($M613,[1]CatGlob!$C:$C,0))</f>
        <v>RF_ETF</v>
      </c>
      <c r="W613" s="405"/>
      <c r="X613" s="406">
        <v>5.1258243534774497E-2</v>
      </c>
      <c r="Y613" s="407">
        <v>-0.26744012801005501</v>
      </c>
      <c r="Z613" s="408">
        <v>5.1258243534774497E-2</v>
      </c>
      <c r="AA613" s="407">
        <v>-0.26744012801005501</v>
      </c>
      <c r="AB613" s="408">
        <v>5.1258243534774497E-2</v>
      </c>
      <c r="AC613" s="407">
        <v>-0.26744012801005501</v>
      </c>
      <c r="AD613" s="408">
        <v>1.1725471070521199E-2</v>
      </c>
      <c r="AE613" s="407">
        <v>-6.1177700753090002E-2</v>
      </c>
      <c r="AF613" s="408">
        <v>3.6951890311638598E-2</v>
      </c>
      <c r="AG613" s="407">
        <v>-0.19279666242292001</v>
      </c>
      <c r="AI613" s="406">
        <v>5.7620335676478703E-3</v>
      </c>
      <c r="AJ613" s="407">
        <v>-3.0063437383987E-2</v>
      </c>
      <c r="AK613" s="408">
        <v>5.7620335676478703E-3</v>
      </c>
      <c r="AL613" s="407">
        <v>-3.0063437383987E-2</v>
      </c>
      <c r="AM613" s="408">
        <v>5.7620335676478703E-3</v>
      </c>
      <c r="AN613" s="407">
        <v>-3.0063437383987E-2</v>
      </c>
      <c r="AO613" s="408">
        <v>-2.5756240631703898E-3</v>
      </c>
      <c r="AP613" s="407">
        <v>1.34383307281993E-2</v>
      </c>
      <c r="AQ613" s="408">
        <v>3.5366733727215899E-3</v>
      </c>
      <c r="AR613" s="407">
        <v>-1.8452610044669599E-2</v>
      </c>
      <c r="AT613" s="406">
        <v>1.6170045325108399E-7</v>
      </c>
      <c r="AU613" s="407">
        <v>-8.4367290931197701E-7</v>
      </c>
      <c r="AV613" s="408">
        <v>1.6170045325108399E-7</v>
      </c>
      <c r="AW613" s="407">
        <v>-8.4367290931197701E-7</v>
      </c>
      <c r="AX613" s="408">
        <v>1.6170045325108399E-7</v>
      </c>
      <c r="AY613" s="407">
        <v>-8.4367290931197701E-7</v>
      </c>
      <c r="AZ613" s="408">
        <v>1.6170045325108399E-7</v>
      </c>
      <c r="BA613" s="407">
        <v>-8.4367290931197701E-7</v>
      </c>
      <c r="BB613" s="408">
        <v>1.6170045325108399E-7</v>
      </c>
      <c r="BC613" s="407">
        <v>-8.4367290931197701E-7</v>
      </c>
    </row>
    <row r="614" spans="1:55" x14ac:dyDescent="0.35">
      <c r="A614" s="385" t="str" cm="1">
        <f t="array" ref="A614">IFERROR(_xlfn.IFS(AND(F614="Renta Variable",O614=1),IFERROR(MATCH(B614,[1]RV_Det!C:C,0),"Rev"),AND(J614="Corporativa",O614=1,I614="EM"),IFERROR(MATCH(B614,[1]RF_Corps!B:B,0),"Rev"),AND(F614="Alternativos",O614=1),IFERROR(MATCH(B614,[1]Rep4!C:C,0),"Rev")),"")</f>
        <v/>
      </c>
      <c r="B614" s="394" t="s">
        <v>2103</v>
      </c>
      <c r="C614" s="409" t="s">
        <v>2104</v>
      </c>
      <c r="D614" s="395" t="s">
        <v>2105</v>
      </c>
      <c r="E614" s="396" t="str">
        <f>IF(B614="","",INDEX([1]CatGlob!$S:$S,IFERROR(MATCH(MID(B614,7,1),[1]CatGlob!$R:$R,0),MATCH(MID(B614,1,2),[1]CatGlob!$R:$R,0))))</f>
        <v>DOL</v>
      </c>
      <c r="F614" s="397" t="s">
        <v>442</v>
      </c>
      <c r="G614" s="398" t="s">
        <v>610</v>
      </c>
      <c r="H614" s="399" t="s">
        <v>229</v>
      </c>
      <c r="I614" s="399" t="s">
        <v>358</v>
      </c>
      <c r="J614" s="399" t="s">
        <v>267</v>
      </c>
      <c r="K614" s="396" t="s">
        <v>108</v>
      </c>
      <c r="L614" s="400" t="str">
        <f>IF(ISERROR(MATCH(M614,M$10:M613,0)),M614,"")</f>
        <v/>
      </c>
      <c r="M614" s="401" t="str">
        <f>IF(B614="","",IF(ISERROR(MATCH(F614&amp;"_"&amp;G614&amp;"_"&amp;H614&amp;"_"&amp;I614&amp;"_"&amp;J614&amp;IF(K614="","","_"&amp;K614),[1]CatGlob!$B:$B,0)),F614&amp;"_"&amp;G614&amp;"_"&amp;H614&amp;"_"&amp;I614&amp;"_"&amp;J614&amp;IF(K614="","","_"&amp;K614),INDEX([1]CatGlob!$C:$C,MATCH(F614&amp;"_"&amp;G614&amp;"_"&amp;H614&amp;"_"&amp;I614&amp;"_"&amp;J614&amp;IF(K614="","","_"&amp;K614),[1]CatGlob!$B:$B,0))))</f>
        <v>HCD_INT_EM_GOB_FM</v>
      </c>
      <c r="N614" s="402" t="str">
        <f t="shared" si="21"/>
        <v/>
      </c>
      <c r="O614" s="402" t="str">
        <f t="shared" si="20"/>
        <v/>
      </c>
      <c r="P614" s="401" t="str">
        <f>IF(LEN(B614)&gt;8,INDEX([1]CatGlob!$X:$X,MATCH(M614,[1]CatGlob!$W:$W,0)),"")</f>
        <v>EMHC</v>
      </c>
      <c r="Q614" s="403" t="str">
        <f>INDEX([1]CatGlob!P:P,MATCH(M614,[1]CatGlob!O:O,0))</f>
        <v>RFIG</v>
      </c>
      <c r="R614" s="403" t="s">
        <v>1017</v>
      </c>
      <c r="S614" s="403" t="s">
        <v>1018</v>
      </c>
      <c r="T614" s="403" t="str">
        <f>INDEX([1]CatGlob!$D:$D,MATCH($M614,[1]CatGlob!$C:$C,0))</f>
        <v>RFI</v>
      </c>
      <c r="U614" s="403" t="s">
        <v>602</v>
      </c>
      <c r="V614" s="404" t="str">
        <f>INDEX([1]CatGlob!$F:$F,MATCH($M614,[1]CatGlob!$C:$C,0))</f>
        <v>RF_ETF</v>
      </c>
      <c r="W614" s="405"/>
      <c r="X614" s="406">
        <v>0</v>
      </c>
      <c r="Y614" s="407">
        <v>0</v>
      </c>
      <c r="Z614" s="408">
        <v>0</v>
      </c>
      <c r="AA614" s="407">
        <v>0</v>
      </c>
      <c r="AB614" s="408">
        <v>0</v>
      </c>
      <c r="AC614" s="407">
        <v>0</v>
      </c>
      <c r="AD614" s="408">
        <v>0</v>
      </c>
      <c r="AE614" s="407">
        <v>0</v>
      </c>
      <c r="AF614" s="408">
        <v>0</v>
      </c>
      <c r="AG614" s="407">
        <v>0</v>
      </c>
      <c r="AI614" s="406">
        <v>0</v>
      </c>
      <c r="AJ614" s="407">
        <v>0</v>
      </c>
      <c r="AK614" s="408">
        <v>0</v>
      </c>
      <c r="AL614" s="407">
        <v>0</v>
      </c>
      <c r="AM614" s="408">
        <v>0</v>
      </c>
      <c r="AN614" s="407">
        <v>0</v>
      </c>
      <c r="AO614" s="408">
        <v>0</v>
      </c>
      <c r="AP614" s="407">
        <v>0</v>
      </c>
      <c r="AQ614" s="408">
        <v>0</v>
      </c>
      <c r="AR614" s="407">
        <v>0</v>
      </c>
      <c r="AT614" s="406">
        <v>0</v>
      </c>
      <c r="AU614" s="407">
        <v>0</v>
      </c>
      <c r="AV614" s="408">
        <v>0</v>
      </c>
      <c r="AW614" s="407">
        <v>0</v>
      </c>
      <c r="AX614" s="408">
        <v>0</v>
      </c>
      <c r="AY614" s="407">
        <v>0</v>
      </c>
      <c r="AZ614" s="408">
        <v>0</v>
      </c>
      <c r="BA614" s="407">
        <v>0</v>
      </c>
      <c r="BB614" s="408">
        <v>0</v>
      </c>
      <c r="BC614" s="407">
        <v>0</v>
      </c>
    </row>
    <row r="615" spans="1:55" x14ac:dyDescent="0.35">
      <c r="A615" s="385" t="str" cm="1">
        <f t="array" ref="A615">IFERROR(_xlfn.IFS(AND(F615="Renta Variable",O615=1),IFERROR(MATCH(B615,[1]RV_Det!C:C,0),"Rev"),AND(J615="Corporativa",O615=1,I615="EM"),IFERROR(MATCH(B615,[1]RF_Corps!B:B,0),"Rev"),AND(F615="Alternativos",O615=1),IFERROR(MATCH(B615,[1]Rep4!C:C,0),"Rev")),"")</f>
        <v/>
      </c>
      <c r="B615" s="394" t="s">
        <v>2106</v>
      </c>
      <c r="C615" s="409" t="s">
        <v>2107</v>
      </c>
      <c r="D615" s="395" t="s">
        <v>2108</v>
      </c>
      <c r="E615" s="396" t="str">
        <f>IF(B615="","",INDEX([1]CatGlob!$S:$S,IFERROR(MATCH(MID(B615,7,1),[1]CatGlob!$R:$R,0),MATCH(MID(B615,1,2),[1]CatGlob!$R:$R,0))))</f>
        <v>DOL</v>
      </c>
      <c r="F615" s="397" t="s">
        <v>442</v>
      </c>
      <c r="G615" s="398" t="s">
        <v>610</v>
      </c>
      <c r="H615" s="399" t="s">
        <v>229</v>
      </c>
      <c r="I615" s="399" t="s">
        <v>358</v>
      </c>
      <c r="J615" s="399" t="s">
        <v>267</v>
      </c>
      <c r="K615" s="396" t="s">
        <v>108</v>
      </c>
      <c r="L615" s="400" t="str">
        <f>IF(ISERROR(MATCH(M615,M$10:M614,0)),M615,"")</f>
        <v/>
      </c>
      <c r="M615" s="401" t="str">
        <f>IF(B615="","",IF(ISERROR(MATCH(F615&amp;"_"&amp;G615&amp;"_"&amp;H615&amp;"_"&amp;I615&amp;"_"&amp;J615&amp;IF(K615="","","_"&amp;K615),[1]CatGlob!$B:$B,0)),F615&amp;"_"&amp;G615&amp;"_"&amp;H615&amp;"_"&amp;I615&amp;"_"&amp;J615&amp;IF(K615="","","_"&amp;K615),INDEX([1]CatGlob!$C:$C,MATCH(F615&amp;"_"&amp;G615&amp;"_"&amp;H615&amp;"_"&amp;I615&amp;"_"&amp;J615&amp;IF(K615="","","_"&amp;K615),[1]CatGlob!$B:$B,0))))</f>
        <v>HCD_INT_EM_GOB_FM</v>
      </c>
      <c r="N615" s="402" t="str">
        <f t="shared" si="21"/>
        <v/>
      </c>
      <c r="O615" s="402" t="str">
        <f t="shared" si="20"/>
        <v/>
      </c>
      <c r="P615" s="401" t="str">
        <f>IF(LEN(B615)&gt;8,INDEX([1]CatGlob!$X:$X,MATCH(M615,[1]CatGlob!$W:$W,0)),"")</f>
        <v>EMHC</v>
      </c>
      <c r="Q615" s="403" t="str">
        <f>INDEX([1]CatGlob!P:P,MATCH(M615,[1]CatGlob!O:O,0))</f>
        <v>RFIG</v>
      </c>
      <c r="R615" s="403" t="s">
        <v>1017</v>
      </c>
      <c r="S615" s="403" t="s">
        <v>1018</v>
      </c>
      <c r="T615" s="403" t="str">
        <f>INDEX([1]CatGlob!$D:$D,MATCH($M615,[1]CatGlob!$C:$C,0))</f>
        <v>RFI</v>
      </c>
      <c r="U615" s="403" t="s">
        <v>602</v>
      </c>
      <c r="V615" s="404" t="str">
        <f>INDEX([1]CatGlob!$F:$F,MATCH($M615,[1]CatGlob!$C:$C,0))</f>
        <v>RF_ETF</v>
      </c>
      <c r="W615" s="405"/>
      <c r="X615" s="406">
        <v>0</v>
      </c>
      <c r="Y615" s="407">
        <v>0</v>
      </c>
      <c r="Z615" s="408">
        <v>0</v>
      </c>
      <c r="AA615" s="407">
        <v>0</v>
      </c>
      <c r="AB615" s="408">
        <v>0</v>
      </c>
      <c r="AC615" s="407">
        <v>0</v>
      </c>
      <c r="AD615" s="408">
        <v>0</v>
      </c>
      <c r="AE615" s="407">
        <v>0</v>
      </c>
      <c r="AF615" s="408">
        <v>0</v>
      </c>
      <c r="AG615" s="407">
        <v>0</v>
      </c>
      <c r="AI615" s="406">
        <v>0</v>
      </c>
      <c r="AJ615" s="407">
        <v>0</v>
      </c>
      <c r="AK615" s="408">
        <v>0</v>
      </c>
      <c r="AL615" s="407">
        <v>0</v>
      </c>
      <c r="AM615" s="408">
        <v>0</v>
      </c>
      <c r="AN615" s="407">
        <v>0</v>
      </c>
      <c r="AO615" s="408">
        <v>0</v>
      </c>
      <c r="AP615" s="407">
        <v>0</v>
      </c>
      <c r="AQ615" s="408">
        <v>0</v>
      </c>
      <c r="AR615" s="407">
        <v>0</v>
      </c>
      <c r="AT615" s="406">
        <v>0</v>
      </c>
      <c r="AU615" s="407">
        <v>0</v>
      </c>
      <c r="AV615" s="408">
        <v>0</v>
      </c>
      <c r="AW615" s="407">
        <v>0</v>
      </c>
      <c r="AX615" s="408">
        <v>0</v>
      </c>
      <c r="AY615" s="407">
        <v>0</v>
      </c>
      <c r="AZ615" s="408">
        <v>0</v>
      </c>
      <c r="BA615" s="407">
        <v>0</v>
      </c>
      <c r="BB615" s="408">
        <v>0</v>
      </c>
      <c r="BC615" s="407">
        <v>0</v>
      </c>
    </row>
    <row r="616" spans="1:55" x14ac:dyDescent="0.35">
      <c r="A616" s="385" t="str" cm="1">
        <f t="array" ref="A616">IFERROR(_xlfn.IFS(AND(F616="Renta Variable",O616=1),IFERROR(MATCH(B616,[1]RV_Det!C:C,0),"Rev"),AND(J616="Corporativa",O616=1,I616="EM"),IFERROR(MATCH(B616,[1]RF_Corps!B:B,0),"Rev"),AND(F616="Alternativos",O616=1),IFERROR(MATCH(B616,[1]Rep4!C:C,0),"Rev")),"")</f>
        <v/>
      </c>
      <c r="B616" s="394" t="s">
        <v>2109</v>
      </c>
      <c r="C616" s="409" t="s">
        <v>2110</v>
      </c>
      <c r="D616" s="395" t="s">
        <v>2111</v>
      </c>
      <c r="E616" s="396" t="str">
        <f>IF(B616="","",INDEX([1]CatGlob!$S:$S,IFERROR(MATCH(MID(B616,7,1),[1]CatGlob!$R:$R,0),MATCH(MID(B616,1,2),[1]CatGlob!$R:$R,0))))</f>
        <v>DOL</v>
      </c>
      <c r="F616" s="397" t="s">
        <v>442</v>
      </c>
      <c r="G616" s="398" t="s">
        <v>610</v>
      </c>
      <c r="H616" s="399" t="s">
        <v>229</v>
      </c>
      <c r="I616" s="399" t="s">
        <v>358</v>
      </c>
      <c r="J616" s="399" t="s">
        <v>267</v>
      </c>
      <c r="K616" s="396" t="s">
        <v>108</v>
      </c>
      <c r="L616" s="400" t="str">
        <f>IF(ISERROR(MATCH(M616,M$10:M615,0)),M616,"")</f>
        <v/>
      </c>
      <c r="M616" s="401" t="str">
        <f>IF(B616="","",IF(ISERROR(MATCH(F616&amp;"_"&amp;G616&amp;"_"&amp;H616&amp;"_"&amp;I616&amp;"_"&amp;J616&amp;IF(K616="","","_"&amp;K616),[1]CatGlob!$B:$B,0)),F616&amp;"_"&amp;G616&amp;"_"&amp;H616&amp;"_"&amp;I616&amp;"_"&amp;J616&amp;IF(K616="","","_"&amp;K616),INDEX([1]CatGlob!$C:$C,MATCH(F616&amp;"_"&amp;G616&amp;"_"&amp;H616&amp;"_"&amp;I616&amp;"_"&amp;J616&amp;IF(K616="","","_"&amp;K616),[1]CatGlob!$B:$B,0))))</f>
        <v>HCD_INT_EM_GOB_FM</v>
      </c>
      <c r="N616" s="402" t="str">
        <f t="shared" si="21"/>
        <v>rev</v>
      </c>
      <c r="O616" s="402">
        <f t="shared" si="20"/>
        <v>1</v>
      </c>
      <c r="P616" s="401" t="str">
        <f>IF(LEN(B616)&gt;8,INDEX([1]CatGlob!$X:$X,MATCH(M616,[1]CatGlob!$W:$W,0)),"")</f>
        <v>EMHC</v>
      </c>
      <c r="Q616" s="403" t="str">
        <f>INDEX([1]CatGlob!P:P,MATCH(M616,[1]CatGlob!O:O,0))</f>
        <v>RFIG</v>
      </c>
      <c r="R616" s="403" t="s">
        <v>1017</v>
      </c>
      <c r="S616" s="403" t="s">
        <v>1018</v>
      </c>
      <c r="T616" s="403" t="str">
        <f>INDEX([1]CatGlob!$D:$D,MATCH($M616,[1]CatGlob!$C:$C,0))</f>
        <v>RFI</v>
      </c>
      <c r="U616" s="403" t="s">
        <v>602</v>
      </c>
      <c r="V616" s="404" t="str">
        <f>INDEX([1]CatGlob!$F:$F,MATCH($M616,[1]CatGlob!$C:$C,0))</f>
        <v>RF_ETF</v>
      </c>
      <c r="W616" s="405"/>
      <c r="X616" s="406">
        <v>0</v>
      </c>
      <c r="Y616" s="407">
        <v>0</v>
      </c>
      <c r="Z616" s="408">
        <v>0</v>
      </c>
      <c r="AA616" s="407">
        <v>0</v>
      </c>
      <c r="AB616" s="408">
        <v>-1.1591173642379901E-2</v>
      </c>
      <c r="AC616" s="407">
        <v>-0.143641729655197</v>
      </c>
      <c r="AD616" s="408">
        <v>0</v>
      </c>
      <c r="AE616" s="407">
        <v>0</v>
      </c>
      <c r="AF616" s="408">
        <v>-5.8874933665876697E-3</v>
      </c>
      <c r="AG616" s="407">
        <v>-7.2959801707924196E-2</v>
      </c>
      <c r="AI616" s="406">
        <v>0</v>
      </c>
      <c r="AJ616" s="407">
        <v>0</v>
      </c>
      <c r="AK616" s="408">
        <v>0</v>
      </c>
      <c r="AL616" s="407">
        <v>0</v>
      </c>
      <c r="AM616" s="408">
        <v>0</v>
      </c>
      <c r="AN616" s="407">
        <v>0</v>
      </c>
      <c r="AO616" s="408">
        <v>0</v>
      </c>
      <c r="AP616" s="407">
        <v>0</v>
      </c>
      <c r="AQ616" s="408">
        <v>0</v>
      </c>
      <c r="AR616" s="407">
        <v>0</v>
      </c>
      <c r="AT616" s="406">
        <v>0</v>
      </c>
      <c r="AU616" s="407">
        <v>0</v>
      </c>
      <c r="AV616" s="408">
        <v>0</v>
      </c>
      <c r="AW616" s="407">
        <v>0</v>
      </c>
      <c r="AX616" s="408">
        <v>0</v>
      </c>
      <c r="AY616" s="407">
        <v>0</v>
      </c>
      <c r="AZ616" s="408">
        <v>0</v>
      </c>
      <c r="BA616" s="407">
        <v>0</v>
      </c>
      <c r="BB616" s="408">
        <v>0</v>
      </c>
      <c r="BC616" s="407">
        <v>0</v>
      </c>
    </row>
    <row r="617" spans="1:55" x14ac:dyDescent="0.35">
      <c r="A617" s="385" t="str" cm="1">
        <f t="array" ref="A617">IFERROR(_xlfn.IFS(AND(F617="Renta Variable",O617=1),IFERROR(MATCH(B617,[1]RV_Det!C:C,0),"Rev"),AND(J617="Corporativa",O617=1,I617="EM"),IFERROR(MATCH(B617,[1]RF_Corps!B:B,0),"Rev"),AND(F617="Alternativos",O617=1),IFERROR(MATCH(B617,[1]Rep4!C:C,0),"Rev")),"")</f>
        <v/>
      </c>
      <c r="B617" s="394" t="s">
        <v>2112</v>
      </c>
      <c r="C617" s="409" t="s">
        <v>2113</v>
      </c>
      <c r="D617" s="395" t="s">
        <v>2114</v>
      </c>
      <c r="E617" s="396" t="str">
        <f>IF(B617="","",INDEX([1]CatGlob!$S:$S,IFERROR(MATCH(MID(B617,7,1),[1]CatGlob!$R:$R,0),MATCH(MID(B617,1,2),[1]CatGlob!$R:$R,0))))</f>
        <v>DOL</v>
      </c>
      <c r="F617" s="397" t="s">
        <v>442</v>
      </c>
      <c r="G617" s="398" t="s">
        <v>610</v>
      </c>
      <c r="H617" s="399" t="s">
        <v>229</v>
      </c>
      <c r="I617" s="399" t="s">
        <v>358</v>
      </c>
      <c r="J617" s="399" t="s">
        <v>267</v>
      </c>
      <c r="K617" s="396" t="s">
        <v>108</v>
      </c>
      <c r="L617" s="400" t="str">
        <f>IF(ISERROR(MATCH(M617,M$10:M616,0)),M617,"")</f>
        <v/>
      </c>
      <c r="M617" s="401" t="str">
        <f>IF(B617="","",IF(ISERROR(MATCH(F617&amp;"_"&amp;G617&amp;"_"&amp;H617&amp;"_"&amp;I617&amp;"_"&amp;J617&amp;IF(K617="","","_"&amp;K617),[1]CatGlob!$B:$B,0)),F617&amp;"_"&amp;G617&amp;"_"&amp;H617&amp;"_"&amp;I617&amp;"_"&amp;J617&amp;IF(K617="","","_"&amp;K617),INDEX([1]CatGlob!$C:$C,MATCH(F617&amp;"_"&amp;G617&amp;"_"&amp;H617&amp;"_"&amp;I617&amp;"_"&amp;J617&amp;IF(K617="","","_"&amp;K617),[1]CatGlob!$B:$B,0))))</f>
        <v>HCD_INT_EM_GOB_FM</v>
      </c>
      <c r="N617" s="402" t="str">
        <f t="shared" si="21"/>
        <v>rev</v>
      </c>
      <c r="O617" s="402">
        <f t="shared" si="20"/>
        <v>1</v>
      </c>
      <c r="P617" s="401" t="str">
        <f>IF(LEN(B617)&gt;8,INDEX([1]CatGlob!$X:$X,MATCH(M617,[1]CatGlob!$W:$W,0)),"")</f>
        <v>EMHC</v>
      </c>
      <c r="Q617" s="403" t="str">
        <f>INDEX([1]CatGlob!P:P,MATCH(M617,[1]CatGlob!O:O,0))</f>
        <v>RFIG</v>
      </c>
      <c r="R617" s="403" t="s">
        <v>1017</v>
      </c>
      <c r="S617" s="403" t="s">
        <v>1018</v>
      </c>
      <c r="T617" s="403" t="str">
        <f>INDEX([1]CatGlob!$D:$D,MATCH($M617,[1]CatGlob!$C:$C,0))</f>
        <v>RFI</v>
      </c>
      <c r="U617" s="403" t="s">
        <v>602</v>
      </c>
      <c r="V617" s="404" t="str">
        <f>INDEX([1]CatGlob!$F:$F,MATCH($M617,[1]CatGlob!$C:$C,0))</f>
        <v>RF_ETF</v>
      </c>
      <c r="W617" s="405"/>
      <c r="X617" s="406">
        <v>0</v>
      </c>
      <c r="Y617" s="407">
        <v>0</v>
      </c>
      <c r="Z617" s="408">
        <v>-4.4813062732886903E-3</v>
      </c>
      <c r="AA617" s="407">
        <v>2.6097135563674101E-5</v>
      </c>
      <c r="AB617" s="408">
        <v>0</v>
      </c>
      <c r="AC617" s="407">
        <v>0</v>
      </c>
      <c r="AD617" s="408">
        <v>0</v>
      </c>
      <c r="AE617" s="407">
        <v>0</v>
      </c>
      <c r="AF617" s="408">
        <v>-5.8339922343163199E-4</v>
      </c>
      <c r="AG617" s="407">
        <v>3.3974577261965E-6</v>
      </c>
      <c r="AI617" s="406">
        <v>0</v>
      </c>
      <c r="AJ617" s="407">
        <v>0</v>
      </c>
      <c r="AK617" s="408">
        <v>0</v>
      </c>
      <c r="AL617" s="407">
        <v>0</v>
      </c>
      <c r="AM617" s="408">
        <v>0</v>
      </c>
      <c r="AN617" s="407">
        <v>0</v>
      </c>
      <c r="AO617" s="408">
        <v>0</v>
      </c>
      <c r="AP617" s="407">
        <v>0</v>
      </c>
      <c r="AQ617" s="408">
        <v>0</v>
      </c>
      <c r="AR617" s="407">
        <v>0</v>
      </c>
      <c r="AT617" s="406">
        <v>0</v>
      </c>
      <c r="AU617" s="407">
        <v>0</v>
      </c>
      <c r="AV617" s="408">
        <v>0</v>
      </c>
      <c r="AW617" s="407">
        <v>0</v>
      </c>
      <c r="AX617" s="408">
        <v>0</v>
      </c>
      <c r="AY617" s="407">
        <v>0</v>
      </c>
      <c r="AZ617" s="408">
        <v>0</v>
      </c>
      <c r="BA617" s="407">
        <v>0</v>
      </c>
      <c r="BB617" s="408">
        <v>0</v>
      </c>
      <c r="BC617" s="407">
        <v>0</v>
      </c>
    </row>
    <row r="618" spans="1:55" x14ac:dyDescent="0.35">
      <c r="A618" s="385" t="str" cm="1">
        <f t="array" ref="A618">IFERROR(_xlfn.IFS(AND(F618="Renta Variable",O618=1),IFERROR(MATCH(B618,[1]RV_Det!C:C,0),"Rev"),AND(J618="Corporativa",O618=1,I618="EM"),IFERROR(MATCH(B618,[1]RF_Corps!B:B,0),"Rev"),AND(F618="Alternativos",O618=1),IFERROR(MATCH(B618,[1]Rep4!C:C,0),"Rev")),"")</f>
        <v/>
      </c>
      <c r="B618" s="394" t="s">
        <v>2115</v>
      </c>
      <c r="C618" s="409" t="s">
        <v>2116</v>
      </c>
      <c r="D618" s="395" t="s">
        <v>2117</v>
      </c>
      <c r="E618" s="396" t="str">
        <f>IF(B618="","",INDEX([1]CatGlob!$S:$S,IFERROR(MATCH(MID(B618,7,1),[1]CatGlob!$R:$R,0),MATCH(MID(B618,1,2),[1]CatGlob!$R:$R,0))))</f>
        <v>DOL</v>
      </c>
      <c r="F618" s="397" t="s">
        <v>442</v>
      </c>
      <c r="G618" s="398" t="s">
        <v>610</v>
      </c>
      <c r="H618" s="399" t="s">
        <v>229</v>
      </c>
      <c r="I618" s="399" t="s">
        <v>358</v>
      </c>
      <c r="J618" s="399" t="s">
        <v>267</v>
      </c>
      <c r="K618" s="396" t="s">
        <v>108</v>
      </c>
      <c r="L618" s="400" t="str">
        <f>IF(ISERROR(MATCH(M618,M$10:M617,0)),M618,"")</f>
        <v/>
      </c>
      <c r="M618" s="401" t="str">
        <f>IF(B618="","",IF(ISERROR(MATCH(F618&amp;"_"&amp;G618&amp;"_"&amp;H618&amp;"_"&amp;I618&amp;"_"&amp;J618&amp;IF(K618="","","_"&amp;K618),[1]CatGlob!$B:$B,0)),F618&amp;"_"&amp;G618&amp;"_"&amp;H618&amp;"_"&amp;I618&amp;"_"&amp;J618&amp;IF(K618="","","_"&amp;K618),INDEX([1]CatGlob!$C:$C,MATCH(F618&amp;"_"&amp;G618&amp;"_"&amp;H618&amp;"_"&amp;I618&amp;"_"&amp;J618&amp;IF(K618="","","_"&amp;K618),[1]CatGlob!$B:$B,0))))</f>
        <v>HCD_INT_EM_GOB_FM</v>
      </c>
      <c r="N618" s="402" t="str">
        <f t="shared" si="21"/>
        <v>rev</v>
      </c>
      <c r="O618" s="402">
        <f t="shared" si="20"/>
        <v>1</v>
      </c>
      <c r="P618" s="401" t="str">
        <f>IF(LEN(B618)&gt;8,INDEX([1]CatGlob!$X:$X,MATCH(M618,[1]CatGlob!$W:$W,0)),"")</f>
        <v>EMHC</v>
      </c>
      <c r="Q618" s="403" t="str">
        <f>INDEX([1]CatGlob!P:P,MATCH(M618,[1]CatGlob!O:O,0))</f>
        <v>RFIG</v>
      </c>
      <c r="R618" s="403" t="s">
        <v>1017</v>
      </c>
      <c r="S618" s="403" t="s">
        <v>1018</v>
      </c>
      <c r="T618" s="403" t="str">
        <f>INDEX([1]CatGlob!$D:$D,MATCH($M618,[1]CatGlob!$C:$C,0))</f>
        <v>RFI</v>
      </c>
      <c r="U618" s="403" t="s">
        <v>602</v>
      </c>
      <c r="V618" s="404" t="str">
        <f>INDEX([1]CatGlob!$F:$F,MATCH($M618,[1]CatGlob!$C:$C,0))</f>
        <v>RF_ETF</v>
      </c>
      <c r="W618" s="405"/>
      <c r="X618" s="406">
        <v>0</v>
      </c>
      <c r="Y618" s="407">
        <v>0</v>
      </c>
      <c r="Z618" s="408">
        <v>0</v>
      </c>
      <c r="AA618" s="407">
        <v>0</v>
      </c>
      <c r="AB618" s="408">
        <v>-6.5176754108408497E-3</v>
      </c>
      <c r="AC618" s="407">
        <v>4.9533367842968801E-2</v>
      </c>
      <c r="AD618" s="408">
        <v>0</v>
      </c>
      <c r="AE618" s="407">
        <v>0</v>
      </c>
      <c r="AF618" s="408">
        <v>-3.3105164266194502E-3</v>
      </c>
      <c r="AG618" s="407">
        <v>2.5159434548885699E-2</v>
      </c>
      <c r="AI618" s="406">
        <v>0</v>
      </c>
      <c r="AJ618" s="407">
        <v>0</v>
      </c>
      <c r="AK618" s="408">
        <v>0</v>
      </c>
      <c r="AL618" s="407">
        <v>0</v>
      </c>
      <c r="AM618" s="408">
        <v>0</v>
      </c>
      <c r="AN618" s="407">
        <v>0</v>
      </c>
      <c r="AO618" s="408">
        <v>0</v>
      </c>
      <c r="AP618" s="407">
        <v>0</v>
      </c>
      <c r="AQ618" s="408">
        <v>0</v>
      </c>
      <c r="AR618" s="407">
        <v>0</v>
      </c>
      <c r="AT618" s="406">
        <v>0</v>
      </c>
      <c r="AU618" s="407">
        <v>0</v>
      </c>
      <c r="AV618" s="408">
        <v>0</v>
      </c>
      <c r="AW618" s="407">
        <v>0</v>
      </c>
      <c r="AX618" s="408">
        <v>0</v>
      </c>
      <c r="AY618" s="407">
        <v>0</v>
      </c>
      <c r="AZ618" s="408">
        <v>0</v>
      </c>
      <c r="BA618" s="407">
        <v>0</v>
      </c>
      <c r="BB618" s="408">
        <v>0</v>
      </c>
      <c r="BC618" s="407">
        <v>0</v>
      </c>
    </row>
    <row r="619" spans="1:55" x14ac:dyDescent="0.35">
      <c r="A619" s="385" t="str" cm="1">
        <f t="array" ref="A619">IFERROR(_xlfn.IFS(AND(F619="Renta Variable",O619=1),IFERROR(MATCH(B619,[1]RV_Det!C:C,0),"Rev"),AND(J619="Corporativa",O619=1,I619="EM"),IFERROR(MATCH(B619,[1]RF_Corps!B:B,0),"Rev"),AND(F619="Alternativos",O619=1),IFERROR(MATCH(B619,[1]Rep4!C:C,0),"Rev")),"")</f>
        <v/>
      </c>
      <c r="B619" s="394" t="s">
        <v>2118</v>
      </c>
      <c r="C619" s="409" t="s">
        <v>2119</v>
      </c>
      <c r="D619" s="395" t="s">
        <v>2120</v>
      </c>
      <c r="E619" s="396" t="str">
        <f>IF(B619="","",INDEX([1]CatGlob!$S:$S,IFERROR(MATCH(MID(B619,7,1),[1]CatGlob!$R:$R,0),MATCH(MID(B619,1,2),[1]CatGlob!$R:$R,0))))</f>
        <v>DOL</v>
      </c>
      <c r="F619" s="397" t="s">
        <v>442</v>
      </c>
      <c r="G619" s="398" t="s">
        <v>610</v>
      </c>
      <c r="H619" s="399" t="s">
        <v>229</v>
      </c>
      <c r="I619" s="399" t="s">
        <v>358</v>
      </c>
      <c r="J619" s="399" t="s">
        <v>267</v>
      </c>
      <c r="K619" s="396" t="s">
        <v>108</v>
      </c>
      <c r="L619" s="400" t="str">
        <f>IF(ISERROR(MATCH(M619,M$10:M618,0)),M619,"")</f>
        <v/>
      </c>
      <c r="M619" s="401" t="str">
        <f>IF(B619="","",IF(ISERROR(MATCH(F619&amp;"_"&amp;G619&amp;"_"&amp;H619&amp;"_"&amp;I619&amp;"_"&amp;J619&amp;IF(K619="","","_"&amp;K619),[1]CatGlob!$B:$B,0)),F619&amp;"_"&amp;G619&amp;"_"&amp;H619&amp;"_"&amp;I619&amp;"_"&amp;J619&amp;IF(K619="","","_"&amp;K619),INDEX([1]CatGlob!$C:$C,MATCH(F619&amp;"_"&amp;G619&amp;"_"&amp;H619&amp;"_"&amp;I619&amp;"_"&amp;J619&amp;IF(K619="","","_"&amp;K619),[1]CatGlob!$B:$B,0))))</f>
        <v>HCD_INT_EM_GOB_FM</v>
      </c>
      <c r="N619" s="402" t="str">
        <f t="shared" si="21"/>
        <v/>
      </c>
      <c r="O619" s="402" t="str">
        <f t="shared" si="20"/>
        <v/>
      </c>
      <c r="P619" s="401" t="str">
        <f>IF(LEN(B619)&gt;8,INDEX([1]CatGlob!$X:$X,MATCH(M619,[1]CatGlob!$W:$W,0)),"")</f>
        <v>EMHC</v>
      </c>
      <c r="Q619" s="403" t="str">
        <f>INDEX([1]CatGlob!P:P,MATCH(M619,[1]CatGlob!O:O,0))</f>
        <v>RFIG</v>
      </c>
      <c r="R619" s="403" t="s">
        <v>1017</v>
      </c>
      <c r="S619" s="403" t="s">
        <v>1018</v>
      </c>
      <c r="T619" s="403" t="str">
        <f>INDEX([1]CatGlob!$D:$D,MATCH($M619,[1]CatGlob!$C:$C,0))</f>
        <v>RFI</v>
      </c>
      <c r="U619" s="403" t="s">
        <v>602</v>
      </c>
      <c r="V619" s="404" t="str">
        <f>INDEX([1]CatGlob!$F:$F,MATCH($M619,[1]CatGlob!$C:$C,0))</f>
        <v>RF_ETF</v>
      </c>
      <c r="W619" s="405"/>
      <c r="X619" s="406">
        <v>0</v>
      </c>
      <c r="Y619" s="407">
        <v>0</v>
      </c>
      <c r="Z619" s="408">
        <v>0</v>
      </c>
      <c r="AA619" s="407">
        <v>0</v>
      </c>
      <c r="AB619" s="408">
        <v>0</v>
      </c>
      <c r="AC619" s="407">
        <v>0</v>
      </c>
      <c r="AD619" s="408">
        <v>0</v>
      </c>
      <c r="AE619" s="407">
        <v>0</v>
      </c>
      <c r="AF619" s="408">
        <v>0</v>
      </c>
      <c r="AG619" s="407">
        <v>0</v>
      </c>
      <c r="AI619" s="406">
        <v>0</v>
      </c>
      <c r="AJ619" s="407">
        <v>0</v>
      </c>
      <c r="AK619" s="408">
        <v>0</v>
      </c>
      <c r="AL619" s="407">
        <v>0</v>
      </c>
      <c r="AM619" s="408">
        <v>0</v>
      </c>
      <c r="AN619" s="407">
        <v>0</v>
      </c>
      <c r="AO619" s="408">
        <v>0</v>
      </c>
      <c r="AP619" s="407">
        <v>0</v>
      </c>
      <c r="AQ619" s="408">
        <v>0</v>
      </c>
      <c r="AR619" s="407">
        <v>0</v>
      </c>
      <c r="AT619" s="406">
        <v>0</v>
      </c>
      <c r="AU619" s="407">
        <v>0</v>
      </c>
      <c r="AV619" s="408">
        <v>0</v>
      </c>
      <c r="AW619" s="407">
        <v>0</v>
      </c>
      <c r="AX619" s="408">
        <v>0</v>
      </c>
      <c r="AY619" s="407">
        <v>0</v>
      </c>
      <c r="AZ619" s="408">
        <v>0</v>
      </c>
      <c r="BA619" s="407">
        <v>0</v>
      </c>
      <c r="BB619" s="408">
        <v>0</v>
      </c>
      <c r="BC619" s="407">
        <v>0</v>
      </c>
    </row>
    <row r="620" spans="1:55" x14ac:dyDescent="0.35">
      <c r="A620" s="385" t="str" cm="1">
        <f t="array" ref="A620">IFERROR(_xlfn.IFS(AND(F620="Renta Variable",O620=1),IFERROR(MATCH(B620,[1]RV_Det!C:C,0),"Rev"),AND(J620="Corporativa",O620=1,I620="EM"),IFERROR(MATCH(B620,[1]RF_Corps!B:B,0),"Rev"),AND(F620="Alternativos",O620=1),IFERROR(MATCH(B620,[1]Rep4!C:C,0),"Rev")),"")</f>
        <v/>
      </c>
      <c r="B620" s="394" t="s">
        <v>2121</v>
      </c>
      <c r="C620" s="409" t="s">
        <v>1107</v>
      </c>
      <c r="D620" s="395" t="s">
        <v>2122</v>
      </c>
      <c r="E620" s="396" t="str">
        <f>IF(B620="","",INDEX([1]CatGlob!$S:$S,IFERROR(MATCH(MID(B620,7,1),[1]CatGlob!$R:$R,0),MATCH(MID(B620,1,2),[1]CatGlob!$R:$R,0))))</f>
        <v>DOL</v>
      </c>
      <c r="F620" s="397" t="s">
        <v>442</v>
      </c>
      <c r="G620" s="398" t="s">
        <v>610</v>
      </c>
      <c r="H620" s="399" t="s">
        <v>229</v>
      </c>
      <c r="I620" s="399" t="s">
        <v>328</v>
      </c>
      <c r="J620" s="399" t="s">
        <v>611</v>
      </c>
      <c r="K620" s="396" t="s">
        <v>1032</v>
      </c>
      <c r="L620" s="400" t="str">
        <f>IF(ISERROR(MATCH(M620,M$10:M619,0)),M620,"")</f>
        <v/>
      </c>
      <c r="M620" s="401" t="str">
        <f>IF(B620="","",IF(ISERROR(MATCH(F620&amp;"_"&amp;G620&amp;"_"&amp;H620&amp;"_"&amp;I620&amp;"_"&amp;J620&amp;IF(K620="","","_"&amp;K620),[1]CatGlob!$B:$B,0)),F620&amp;"_"&amp;G620&amp;"_"&amp;H620&amp;"_"&amp;I620&amp;"_"&amp;J620&amp;IF(K620="","","_"&amp;K620),INDEX([1]CatGlob!$C:$C,MATCH(F620&amp;"_"&amp;G620&amp;"_"&amp;H620&amp;"_"&amp;I620&amp;"_"&amp;J620&amp;IF(K620="","","_"&amp;K620),[1]CatGlob!$B:$B,0))))</f>
        <v>HCD_INT_DM_CORP_FMHY</v>
      </c>
      <c r="N620" s="402" t="str">
        <f t="shared" si="21"/>
        <v>rev</v>
      </c>
      <c r="O620" s="402">
        <f t="shared" si="20"/>
        <v>1</v>
      </c>
      <c r="P620" s="401" t="str">
        <f>IF(LEN(B620)&gt;8,INDEX([1]CatGlob!$X:$X,MATCH(M620,[1]CatGlob!$W:$W,0)),"")</f>
        <v>DMHY</v>
      </c>
      <c r="Q620" s="403" t="str">
        <f>INDEX([1]CatGlob!P:P,MATCH(M620,[1]CatGlob!O:O,0))</f>
        <v>RFIG</v>
      </c>
      <c r="R620" s="403" t="s">
        <v>1017</v>
      </c>
      <c r="S620" s="403" t="s">
        <v>1018</v>
      </c>
      <c r="T620" s="403" t="str">
        <f>INDEX([1]CatGlob!$D:$D,MATCH($M620,[1]CatGlob!$C:$C,0))</f>
        <v>RFI</v>
      </c>
      <c r="U620" s="403" t="s">
        <v>602</v>
      </c>
      <c r="V620" s="404" t="str">
        <f>INDEX([1]CatGlob!$F:$F,MATCH($M620,[1]CatGlob!$C:$C,0))</f>
        <v>RF_ETF</v>
      </c>
      <c r="W620" s="405"/>
      <c r="X620" s="406">
        <v>1.16238750559494E-7</v>
      </c>
      <c r="Y620" s="407">
        <v>1.13167031301487E-6</v>
      </c>
      <c r="Z620" s="408">
        <v>-2.0978173576706301E-6</v>
      </c>
      <c r="AA620" s="407">
        <v>-2.0423812641112701E-5</v>
      </c>
      <c r="AB620" s="408">
        <v>1.16238750559494E-7</v>
      </c>
      <c r="AC620" s="407">
        <v>1.13167031301487E-6</v>
      </c>
      <c r="AD620" s="408">
        <v>1.16238750559494E-7</v>
      </c>
      <c r="AE620" s="407">
        <v>1.13167031301487E-6</v>
      </c>
      <c r="AF620" s="408">
        <v>-1.71998324838522E-7</v>
      </c>
      <c r="AG620" s="407">
        <v>-1.67453199703235E-6</v>
      </c>
      <c r="AI620" s="406">
        <v>5.1337995290996701E-8</v>
      </c>
      <c r="AJ620" s="407">
        <v>4.9981352390204805E-7</v>
      </c>
      <c r="AK620" s="408">
        <v>5.1337995290996701E-8</v>
      </c>
      <c r="AL620" s="407">
        <v>4.9981352390204805E-7</v>
      </c>
      <c r="AM620" s="408">
        <v>5.1337995290996701E-8</v>
      </c>
      <c r="AN620" s="407">
        <v>4.9981352390204805E-7</v>
      </c>
      <c r="AO620" s="408">
        <v>5.1337995290996701E-8</v>
      </c>
      <c r="AP620" s="407">
        <v>4.9981352390204805E-7</v>
      </c>
      <c r="AQ620" s="408">
        <v>5.1337995290996701E-8</v>
      </c>
      <c r="AR620" s="407">
        <v>4.9981352390204805E-7</v>
      </c>
      <c r="AT620" s="406">
        <v>0</v>
      </c>
      <c r="AU620" s="407">
        <v>0</v>
      </c>
      <c r="AV620" s="408">
        <v>0</v>
      </c>
      <c r="AW620" s="407">
        <v>0</v>
      </c>
      <c r="AX620" s="408">
        <v>0</v>
      </c>
      <c r="AY620" s="407">
        <v>0</v>
      </c>
      <c r="AZ620" s="408">
        <v>0</v>
      </c>
      <c r="BA620" s="407">
        <v>0</v>
      </c>
      <c r="BB620" s="408">
        <v>0</v>
      </c>
      <c r="BC620" s="407">
        <v>0</v>
      </c>
    </row>
    <row r="621" spans="1:55" x14ac:dyDescent="0.35">
      <c r="A621" s="385" t="str" cm="1">
        <f t="array" ref="A621">IFERROR(_xlfn.IFS(AND(F621="Renta Variable",O621=1),IFERROR(MATCH(B621,[1]RV_Det!C:C,0),"Rev"),AND(J621="Corporativa",O621=1,I621="EM"),IFERROR(MATCH(B621,[1]RF_Corps!B:B,0),"Rev"),AND(F621="Alternativos",O621=1),IFERROR(MATCH(B621,[1]Rep4!C:C,0),"Rev")),"")</f>
        <v/>
      </c>
      <c r="B621" s="394" t="s">
        <v>2123</v>
      </c>
      <c r="C621" s="409" t="s">
        <v>2124</v>
      </c>
      <c r="D621" s="395" t="s">
        <v>2125</v>
      </c>
      <c r="E621" s="396" t="str">
        <f>IF(B621="","",INDEX([1]CatGlob!$S:$S,IFERROR(MATCH(MID(B621,7,1),[1]CatGlob!$R:$R,0),MATCH(MID(B621,1,2),[1]CatGlob!$R:$R,0))))</f>
        <v>DOL</v>
      </c>
      <c r="F621" s="397" t="s">
        <v>442</v>
      </c>
      <c r="G621" s="398" t="s">
        <v>610</v>
      </c>
      <c r="H621" s="399" t="s">
        <v>229</v>
      </c>
      <c r="I621" s="399" t="s">
        <v>328</v>
      </c>
      <c r="J621" s="399" t="s">
        <v>611</v>
      </c>
      <c r="K621" s="396" t="s">
        <v>1032</v>
      </c>
      <c r="L621" s="400" t="str">
        <f>IF(ISERROR(MATCH(M621,M$10:M620,0)),M621,"")</f>
        <v/>
      </c>
      <c r="M621" s="401" t="str">
        <f>IF(B621="","",IF(ISERROR(MATCH(F621&amp;"_"&amp;G621&amp;"_"&amp;H621&amp;"_"&amp;I621&amp;"_"&amp;J621&amp;IF(K621="","","_"&amp;K621),[1]CatGlob!$B:$B,0)),F621&amp;"_"&amp;G621&amp;"_"&amp;H621&amp;"_"&amp;I621&amp;"_"&amp;J621&amp;IF(K621="","","_"&amp;K621),INDEX([1]CatGlob!$C:$C,MATCH(F621&amp;"_"&amp;G621&amp;"_"&amp;H621&amp;"_"&amp;I621&amp;"_"&amp;J621&amp;IF(K621="","","_"&amp;K621),[1]CatGlob!$B:$B,0))))</f>
        <v>HCD_INT_DM_CORP_FMHY</v>
      </c>
      <c r="N621" s="402" t="str">
        <f t="shared" si="21"/>
        <v>rev</v>
      </c>
      <c r="O621" s="402">
        <f t="shared" si="20"/>
        <v>1</v>
      </c>
      <c r="P621" s="401" t="str">
        <f>IF(LEN(B621)&gt;8,INDEX([1]CatGlob!$X:$X,MATCH(M621,[1]CatGlob!$W:$W,0)),"")</f>
        <v>DMHY</v>
      </c>
      <c r="Q621" s="403" t="str">
        <f>INDEX([1]CatGlob!P:P,MATCH(M621,[1]CatGlob!O:O,0))</f>
        <v>RFIG</v>
      </c>
      <c r="R621" s="403" t="s">
        <v>1017</v>
      </c>
      <c r="S621" s="403" t="s">
        <v>1018</v>
      </c>
      <c r="T621" s="403" t="str">
        <f>INDEX([1]CatGlob!$D:$D,MATCH($M621,[1]CatGlob!$C:$C,0))</f>
        <v>RFI</v>
      </c>
      <c r="U621" s="403" t="s">
        <v>602</v>
      </c>
      <c r="V621" s="404" t="str">
        <f>INDEX([1]CatGlob!$F:$F,MATCH($M621,[1]CatGlob!$C:$C,0))</f>
        <v>RF_ETF</v>
      </c>
      <c r="W621" s="405"/>
      <c r="X621" s="406">
        <v>0</v>
      </c>
      <c r="Y621" s="407">
        <v>0</v>
      </c>
      <c r="Z621" s="408">
        <v>-2.1764939395331499E-5</v>
      </c>
      <c r="AA621" s="407">
        <v>6.0046331684660004E-4</v>
      </c>
      <c r="AB621" s="408">
        <v>0</v>
      </c>
      <c r="AC621" s="407">
        <v>0</v>
      </c>
      <c r="AD621" s="408">
        <v>0</v>
      </c>
      <c r="AE621" s="407">
        <v>0</v>
      </c>
      <c r="AF621" s="408">
        <v>-2.83347041396359E-6</v>
      </c>
      <c r="AG621" s="407">
        <v>7.8171365977716903E-5</v>
      </c>
      <c r="AI621" s="406">
        <v>0</v>
      </c>
      <c r="AJ621" s="407">
        <v>0</v>
      </c>
      <c r="AK621" s="408">
        <v>0</v>
      </c>
      <c r="AL621" s="407">
        <v>0</v>
      </c>
      <c r="AM621" s="408">
        <v>0</v>
      </c>
      <c r="AN621" s="407">
        <v>0</v>
      </c>
      <c r="AO621" s="408">
        <v>0</v>
      </c>
      <c r="AP621" s="407">
        <v>0</v>
      </c>
      <c r="AQ621" s="408">
        <v>0</v>
      </c>
      <c r="AR621" s="407">
        <v>0</v>
      </c>
      <c r="AT621" s="406">
        <v>0</v>
      </c>
      <c r="AU621" s="407">
        <v>0</v>
      </c>
      <c r="AV621" s="408">
        <v>0</v>
      </c>
      <c r="AW621" s="407">
        <v>0</v>
      </c>
      <c r="AX621" s="408">
        <v>0</v>
      </c>
      <c r="AY621" s="407">
        <v>0</v>
      </c>
      <c r="AZ621" s="408">
        <v>0</v>
      </c>
      <c r="BA621" s="407">
        <v>0</v>
      </c>
      <c r="BB621" s="408">
        <v>0</v>
      </c>
      <c r="BC621" s="407">
        <v>0</v>
      </c>
    </row>
    <row r="622" spans="1:55" x14ac:dyDescent="0.35">
      <c r="A622" s="385" cm="1">
        <f t="array" ref="A622">IFERROR(_xlfn.IFS(AND(F622="Renta Variable",O622=1),IFERROR(MATCH(B622,[1]RV_Det!C:C,0),"Rev"),AND(J622="Corporativa",O622=1,I622="EM"),IFERROR(MATCH(B622,[1]RF_Corps!B:B,0),"Rev"),AND(F622="Alternativos",O622=1),IFERROR(MATCH(B622,[1]Rep4!C:C,0),"Rev")),"")</f>
        <v>253</v>
      </c>
      <c r="B622" s="394" t="s">
        <v>2126</v>
      </c>
      <c r="C622" s="409" t="s">
        <v>2127</v>
      </c>
      <c r="D622" s="395" t="s">
        <v>2128</v>
      </c>
      <c r="E622" s="396" t="str">
        <f>IF(B622="","",INDEX([1]CatGlob!$S:$S,IFERROR(MATCH(MID(B622,7,1),[1]CatGlob!$R:$R,0),MATCH(MID(B622,1,2),[1]CatGlob!$R:$R,0))))</f>
        <v>DOL</v>
      </c>
      <c r="F622" s="397" t="s">
        <v>442</v>
      </c>
      <c r="G622" s="398" t="s">
        <v>610</v>
      </c>
      <c r="H622" s="399" t="s">
        <v>229</v>
      </c>
      <c r="I622" s="399" t="s">
        <v>358</v>
      </c>
      <c r="J622" s="399" t="s">
        <v>611</v>
      </c>
      <c r="K622" s="396" t="s">
        <v>108</v>
      </c>
      <c r="L622" s="400" t="str">
        <f>IF(ISERROR(MATCH(M622,M$10:M621,0)),M622,"")</f>
        <v/>
      </c>
      <c r="M622" s="401" t="str">
        <f>IF(B622="","",IF(ISERROR(MATCH(F622&amp;"_"&amp;G622&amp;"_"&amp;H622&amp;"_"&amp;I622&amp;"_"&amp;J622&amp;IF(K622="","","_"&amp;K622),[1]CatGlob!$B:$B,0)),F622&amp;"_"&amp;G622&amp;"_"&amp;H622&amp;"_"&amp;I622&amp;"_"&amp;J622&amp;IF(K622="","","_"&amp;K622),INDEX([1]CatGlob!$C:$C,MATCH(F622&amp;"_"&amp;G622&amp;"_"&amp;H622&amp;"_"&amp;I622&amp;"_"&amp;J622&amp;IF(K622="","","_"&amp;K622),[1]CatGlob!$B:$B,0))))</f>
        <v>HCD_INT_EM_CORP_FM</v>
      </c>
      <c r="N622" s="402" t="str">
        <f t="shared" si="21"/>
        <v>rev</v>
      </c>
      <c r="O622" s="402">
        <f t="shared" si="20"/>
        <v>1</v>
      </c>
      <c r="P622" s="401" t="str">
        <f>IF(LEN(B622)&gt;8,INDEX([1]CatGlob!$X:$X,MATCH(M622,[1]CatGlob!$W:$W,0)),"")</f>
        <v>EMC</v>
      </c>
      <c r="Q622" s="403" t="str">
        <f>INDEX([1]CatGlob!P:P,MATCH(M622,[1]CatGlob!O:O,0))</f>
        <v>RFIG</v>
      </c>
      <c r="R622" s="403" t="s">
        <v>1017</v>
      </c>
      <c r="S622" s="403" t="s">
        <v>1018</v>
      </c>
      <c r="T622" s="403" t="str">
        <f>INDEX([1]CatGlob!$D:$D,MATCH($M622,[1]CatGlob!$C:$C,0))</f>
        <v>RFI</v>
      </c>
      <c r="U622" s="403" t="s">
        <v>602</v>
      </c>
      <c r="V622" s="404" t="str">
        <f>INDEX([1]CatGlob!$F:$F,MATCH($M622,[1]CatGlob!$C:$C,0))</f>
        <v>RF_ETF</v>
      </c>
      <c r="W622" s="405"/>
      <c r="X622" s="406">
        <v>1.4315335835930101E-7</v>
      </c>
      <c r="Y622" s="407">
        <v>6.4043215175502197E-7</v>
      </c>
      <c r="Z622" s="408">
        <v>-5.0845147203763497E-7</v>
      </c>
      <c r="AA622" s="407">
        <v>-2.2746837746723301E-6</v>
      </c>
      <c r="AB622" s="408">
        <v>1.4315335835930101E-7</v>
      </c>
      <c r="AC622" s="407">
        <v>6.4043215175502197E-7</v>
      </c>
      <c r="AD622" s="408">
        <v>1.4315335835930101E-7</v>
      </c>
      <c r="AE622" s="407">
        <v>6.4043215175502197E-7</v>
      </c>
      <c r="AF622" s="408">
        <v>5.8324130260392898E-8</v>
      </c>
      <c r="AG622" s="407">
        <v>2.6092754662951101E-7</v>
      </c>
      <c r="AI622" s="406">
        <v>7.0905240123561695E-8</v>
      </c>
      <c r="AJ622" s="407">
        <v>3.1721292259589999E-7</v>
      </c>
      <c r="AK622" s="408">
        <v>2.6623568877688299E-9</v>
      </c>
      <c r="AL622" s="407">
        <v>1.1910472608178699E-8</v>
      </c>
      <c r="AM622" s="408">
        <v>7.0905240123561695E-8</v>
      </c>
      <c r="AN622" s="407">
        <v>3.1721292259589999E-7</v>
      </c>
      <c r="AO622" s="408">
        <v>7.0905240123561695E-8</v>
      </c>
      <c r="AP622" s="407">
        <v>3.1721292259589999E-7</v>
      </c>
      <c r="AQ622" s="408">
        <v>5.1204980257527299E-8</v>
      </c>
      <c r="AR622" s="407">
        <v>2.2907863932252701E-7</v>
      </c>
      <c r="AT622" s="406">
        <v>0</v>
      </c>
      <c r="AU622" s="407">
        <v>0</v>
      </c>
      <c r="AV622" s="408">
        <v>0</v>
      </c>
      <c r="AW622" s="407">
        <v>0</v>
      </c>
      <c r="AX622" s="408">
        <v>0</v>
      </c>
      <c r="AY622" s="407">
        <v>0</v>
      </c>
      <c r="AZ622" s="408">
        <v>0</v>
      </c>
      <c r="BA622" s="407">
        <v>0</v>
      </c>
      <c r="BB622" s="408">
        <v>0</v>
      </c>
      <c r="BC622" s="407">
        <v>0</v>
      </c>
    </row>
    <row r="623" spans="1:55" x14ac:dyDescent="0.35">
      <c r="A623" s="385" t="str" cm="1">
        <f t="array" ref="A623">IFERROR(_xlfn.IFS(AND(F623="Renta Variable",O623=1),IFERROR(MATCH(B623,[1]RV_Det!C:C,0),"Rev"),AND(J623="Corporativa",O623=1,I623="EM"),IFERROR(MATCH(B623,[1]RF_Corps!B:B,0),"Rev"),AND(F623="Alternativos",O623=1),IFERROR(MATCH(B623,[1]Rep4!C:C,0),"Rev")),"")</f>
        <v/>
      </c>
      <c r="B623" s="394" t="s">
        <v>2129</v>
      </c>
      <c r="C623" s="409" t="s">
        <v>2130</v>
      </c>
      <c r="D623" s="395" t="s">
        <v>2131</v>
      </c>
      <c r="E623" s="396" t="str">
        <f>IF(B623="","",INDEX([1]CatGlob!$S:$S,IFERROR(MATCH(MID(B623,7,1),[1]CatGlob!$R:$R,0),MATCH(MID(B623,1,2),[1]CatGlob!$R:$R,0))))</f>
        <v>DOL</v>
      </c>
      <c r="F623" s="397" t="s">
        <v>442</v>
      </c>
      <c r="G623" s="398" t="s">
        <v>610</v>
      </c>
      <c r="H623" s="399" t="s">
        <v>229</v>
      </c>
      <c r="I623" s="399" t="s">
        <v>358</v>
      </c>
      <c r="J623" s="399" t="s">
        <v>267</v>
      </c>
      <c r="K623" s="396" t="s">
        <v>108</v>
      </c>
      <c r="L623" s="400" t="str">
        <f>IF(ISERROR(MATCH(M623,M$10:M622,0)),M623,"")</f>
        <v/>
      </c>
      <c r="M623" s="401" t="str">
        <f>IF(B623="","",IF(ISERROR(MATCH(F623&amp;"_"&amp;G623&amp;"_"&amp;H623&amp;"_"&amp;I623&amp;"_"&amp;J623&amp;IF(K623="","","_"&amp;K623),[1]CatGlob!$B:$B,0)),F623&amp;"_"&amp;G623&amp;"_"&amp;H623&amp;"_"&amp;I623&amp;"_"&amp;J623&amp;IF(K623="","","_"&amp;K623),INDEX([1]CatGlob!$C:$C,MATCH(F623&amp;"_"&amp;G623&amp;"_"&amp;H623&amp;"_"&amp;I623&amp;"_"&amp;J623&amp;IF(K623="","","_"&amp;K623),[1]CatGlob!$B:$B,0))))</f>
        <v>HCD_INT_EM_GOB_FM</v>
      </c>
      <c r="N623" s="402" t="str">
        <f t="shared" si="21"/>
        <v/>
      </c>
      <c r="O623" s="402" t="str">
        <f t="shared" si="20"/>
        <v/>
      </c>
      <c r="P623" s="401" t="str">
        <f>IF(LEN(B623)&gt;8,INDEX([1]CatGlob!$X:$X,MATCH(M623,[1]CatGlob!$W:$W,0)),"")</f>
        <v>EMHC</v>
      </c>
      <c r="Q623" s="403" t="str">
        <f>INDEX([1]CatGlob!P:P,MATCH(M623,[1]CatGlob!O:O,0))</f>
        <v>RFIG</v>
      </c>
      <c r="R623" s="403" t="s">
        <v>1017</v>
      </c>
      <c r="S623" s="403" t="s">
        <v>1018</v>
      </c>
      <c r="T623" s="403" t="str">
        <f>INDEX([1]CatGlob!$D:$D,MATCH($M623,[1]CatGlob!$C:$C,0))</f>
        <v>RFI</v>
      </c>
      <c r="U623" s="403" t="s">
        <v>602</v>
      </c>
      <c r="V623" s="404" t="str">
        <f>INDEX([1]CatGlob!$F:$F,MATCH($M623,[1]CatGlob!$C:$C,0))</f>
        <v>RF_ETF</v>
      </c>
      <c r="W623" s="405"/>
      <c r="X623" s="406">
        <v>0</v>
      </c>
      <c r="Y623" s="407">
        <v>0</v>
      </c>
      <c r="Z623" s="408">
        <v>0</v>
      </c>
      <c r="AA623" s="407">
        <v>0</v>
      </c>
      <c r="AB623" s="408">
        <v>0</v>
      </c>
      <c r="AC623" s="407">
        <v>0</v>
      </c>
      <c r="AD623" s="408">
        <v>0</v>
      </c>
      <c r="AE623" s="407">
        <v>0</v>
      </c>
      <c r="AF623" s="408">
        <v>0</v>
      </c>
      <c r="AG623" s="407">
        <v>0</v>
      </c>
      <c r="AI623" s="406">
        <v>0</v>
      </c>
      <c r="AJ623" s="407">
        <v>0</v>
      </c>
      <c r="AK623" s="408">
        <v>0</v>
      </c>
      <c r="AL623" s="407">
        <v>0</v>
      </c>
      <c r="AM623" s="408">
        <v>0</v>
      </c>
      <c r="AN623" s="407">
        <v>0</v>
      </c>
      <c r="AO623" s="408">
        <v>0</v>
      </c>
      <c r="AP623" s="407">
        <v>0</v>
      </c>
      <c r="AQ623" s="408">
        <v>0</v>
      </c>
      <c r="AR623" s="407">
        <v>0</v>
      </c>
      <c r="AT623" s="406">
        <v>0</v>
      </c>
      <c r="AU623" s="407">
        <v>0</v>
      </c>
      <c r="AV623" s="408">
        <v>0</v>
      </c>
      <c r="AW623" s="407">
        <v>0</v>
      </c>
      <c r="AX623" s="408">
        <v>0</v>
      </c>
      <c r="AY623" s="407">
        <v>0</v>
      </c>
      <c r="AZ623" s="408">
        <v>0</v>
      </c>
      <c r="BA623" s="407">
        <v>0</v>
      </c>
      <c r="BB623" s="408">
        <v>0</v>
      </c>
      <c r="BC623" s="407">
        <v>0</v>
      </c>
    </row>
    <row r="624" spans="1:55" x14ac:dyDescent="0.35">
      <c r="A624" s="385" t="str" cm="1">
        <f t="array" ref="A624">IFERROR(_xlfn.IFS(AND(F624="Renta Variable",O624=1),IFERROR(MATCH(B624,[1]RV_Det!C:C,0),"Rev"),AND(J624="Corporativa",O624=1,I624="EM"),IFERROR(MATCH(B624,[1]RF_Corps!B:B,0),"Rev"),AND(F624="Alternativos",O624=1),IFERROR(MATCH(B624,[1]Rep4!C:C,0),"Rev")),"")</f>
        <v/>
      </c>
      <c r="B624" s="394" t="s">
        <v>2132</v>
      </c>
      <c r="C624" s="409" t="s">
        <v>2133</v>
      </c>
      <c r="D624" s="395" t="s">
        <v>2134</v>
      </c>
      <c r="E624" s="396" t="str">
        <f>IF(B624="","",INDEX([1]CatGlob!$S:$S,IFERROR(MATCH(MID(B624,7,1),[1]CatGlob!$R:$R,0),MATCH(MID(B624,1,2),[1]CatGlob!$R:$R,0))))</f>
        <v>DOL</v>
      </c>
      <c r="F624" s="397" t="s">
        <v>442</v>
      </c>
      <c r="G624" s="398" t="s">
        <v>610</v>
      </c>
      <c r="H624" s="399" t="s">
        <v>229</v>
      </c>
      <c r="I624" s="399" t="s">
        <v>358</v>
      </c>
      <c r="J624" s="399" t="s">
        <v>267</v>
      </c>
      <c r="K624" s="396" t="s">
        <v>290</v>
      </c>
      <c r="L624" s="400" t="str">
        <f>IF(ISERROR(MATCH(M624,M$10:M623,0)),M624,"")</f>
        <v>HCD_INT_EM_GOB_MEX</v>
      </c>
      <c r="M624" s="401" t="str">
        <f>IF(B624="","",IF(ISERROR(MATCH(F624&amp;"_"&amp;G624&amp;"_"&amp;H624&amp;"_"&amp;I624&amp;"_"&amp;J624&amp;IF(K624="","","_"&amp;K624),[1]CatGlob!$B:$B,0)),F624&amp;"_"&amp;G624&amp;"_"&amp;H624&amp;"_"&amp;I624&amp;"_"&amp;J624&amp;IF(K624="","","_"&amp;K624),INDEX([1]CatGlob!$C:$C,MATCH(F624&amp;"_"&amp;G624&amp;"_"&amp;H624&amp;"_"&amp;I624&amp;"_"&amp;J624&amp;IF(K624="","","_"&amp;K624),[1]CatGlob!$B:$B,0))))</f>
        <v>HCD_INT_EM_GOB_MEX</v>
      </c>
      <c r="N624" s="402" t="str">
        <f t="shared" si="21"/>
        <v/>
      </c>
      <c r="O624" s="402" t="str">
        <f t="shared" si="20"/>
        <v/>
      </c>
      <c r="P624" s="401" t="str">
        <f>IF(LEN(B624)&gt;8,INDEX([1]CatGlob!$X:$X,MATCH(M624,[1]CatGlob!$W:$W,0)),"")</f>
        <v>EMHC</v>
      </c>
      <c r="Q624" s="403" t="str">
        <f>INDEX([1]CatGlob!P:P,MATCH(M624,[1]CatGlob!O:O,0))</f>
        <v>RFIG</v>
      </c>
      <c r="R624" s="403" t="s">
        <v>601</v>
      </c>
      <c r="S624" s="403" t="s">
        <v>601</v>
      </c>
      <c r="T624" s="403" t="str">
        <f>INDEX([1]CatGlob!$D:$D,MATCH($M624,[1]CatGlob!$C:$C,0))</f>
        <v>RFI</v>
      </c>
      <c r="U624" s="403" t="s">
        <v>1293</v>
      </c>
      <c r="V624" s="404" t="str">
        <f>INDEX([1]CatGlob!$F:$F,MATCH($M624,[1]CatGlob!$C:$C,0))</f>
        <v>RFI</v>
      </c>
      <c r="W624" s="405"/>
      <c r="X624" s="406">
        <v>0</v>
      </c>
      <c r="Y624" s="407">
        <v>0</v>
      </c>
      <c r="Z624" s="408">
        <v>0</v>
      </c>
      <c r="AA624" s="407">
        <v>0</v>
      </c>
      <c r="AB624" s="408">
        <v>0</v>
      </c>
      <c r="AC624" s="407">
        <v>0</v>
      </c>
      <c r="AD624" s="408">
        <v>0</v>
      </c>
      <c r="AE624" s="407">
        <v>0</v>
      </c>
      <c r="AF624" s="408">
        <v>0</v>
      </c>
      <c r="AG624" s="407">
        <v>0</v>
      </c>
      <c r="AI624" s="406">
        <v>0</v>
      </c>
      <c r="AJ624" s="407">
        <v>0</v>
      </c>
      <c r="AK624" s="408">
        <v>0</v>
      </c>
      <c r="AL624" s="407">
        <v>0</v>
      </c>
      <c r="AM624" s="408">
        <v>0</v>
      </c>
      <c r="AN624" s="407">
        <v>0</v>
      </c>
      <c r="AO624" s="408">
        <v>0</v>
      </c>
      <c r="AP624" s="407">
        <v>0</v>
      </c>
      <c r="AQ624" s="408">
        <v>0</v>
      </c>
      <c r="AR624" s="407">
        <v>0</v>
      </c>
      <c r="AT624" s="406">
        <v>0</v>
      </c>
      <c r="AU624" s="407">
        <v>0</v>
      </c>
      <c r="AV624" s="408">
        <v>0</v>
      </c>
      <c r="AW624" s="407">
        <v>0</v>
      </c>
      <c r="AX624" s="408">
        <v>0</v>
      </c>
      <c r="AY624" s="407">
        <v>0</v>
      </c>
      <c r="AZ624" s="408">
        <v>0</v>
      </c>
      <c r="BA624" s="407">
        <v>0</v>
      </c>
      <c r="BB624" s="408">
        <v>0</v>
      </c>
      <c r="BC624" s="407">
        <v>0</v>
      </c>
    </row>
    <row r="625" spans="1:55" x14ac:dyDescent="0.35">
      <c r="A625" s="385" t="str" cm="1">
        <f t="array" ref="A625">IFERROR(_xlfn.IFS(AND(F625="Renta Variable",O625=1),IFERROR(MATCH(B625,[1]RV_Det!C:C,0),"Rev"),AND(J625="Corporativa",O625=1,I625="EM"),IFERROR(MATCH(B625,[1]RF_Corps!B:B,0),"Rev"),AND(F625="Alternativos",O625=1),IFERROR(MATCH(B625,[1]Rep4!C:C,0),"Rev")),"")</f>
        <v/>
      </c>
      <c r="B625" s="394" t="s">
        <v>2135</v>
      </c>
      <c r="C625" s="409" t="s">
        <v>2136</v>
      </c>
      <c r="D625" s="395" t="s">
        <v>2134</v>
      </c>
      <c r="E625" s="396" t="str">
        <f>IF(B625="","",INDEX([1]CatGlob!$S:$S,IFERROR(MATCH(MID(B625,7,1),[1]CatGlob!$R:$R,0),MATCH(MID(B625,1,2),[1]CatGlob!$R:$R,0))))</f>
        <v>DOL</v>
      </c>
      <c r="F625" s="397" t="s">
        <v>442</v>
      </c>
      <c r="G625" s="398" t="s">
        <v>610</v>
      </c>
      <c r="H625" s="399" t="s">
        <v>229</v>
      </c>
      <c r="I625" s="399" t="s">
        <v>358</v>
      </c>
      <c r="J625" s="399" t="s">
        <v>267</v>
      </c>
      <c r="K625" s="396" t="s">
        <v>290</v>
      </c>
      <c r="L625" s="400" t="str">
        <f>IF(ISERROR(MATCH(M625,M$10:M624,0)),M625,"")</f>
        <v/>
      </c>
      <c r="M625" s="401" t="str">
        <f>IF(B625="","",IF(ISERROR(MATCH(F625&amp;"_"&amp;G625&amp;"_"&amp;H625&amp;"_"&amp;I625&amp;"_"&amp;J625&amp;IF(K625="","","_"&amp;K625),[1]CatGlob!$B:$B,0)),F625&amp;"_"&amp;G625&amp;"_"&amp;H625&amp;"_"&amp;I625&amp;"_"&amp;J625&amp;IF(K625="","","_"&amp;K625),INDEX([1]CatGlob!$C:$C,MATCH(F625&amp;"_"&amp;G625&amp;"_"&amp;H625&amp;"_"&amp;I625&amp;"_"&amp;J625&amp;IF(K625="","","_"&amp;K625),[1]CatGlob!$B:$B,0))))</f>
        <v>HCD_INT_EM_GOB_MEX</v>
      </c>
      <c r="N625" s="402" t="str">
        <f t="shared" si="21"/>
        <v/>
      </c>
      <c r="O625" s="402" t="str">
        <f t="shared" si="20"/>
        <v/>
      </c>
      <c r="P625" s="401" t="str">
        <f>IF(LEN(B625)&gt;8,INDEX([1]CatGlob!$X:$X,MATCH(M625,[1]CatGlob!$W:$W,0)),"")</f>
        <v>EMHC</v>
      </c>
      <c r="Q625" s="403" t="str">
        <f>INDEX([1]CatGlob!P:P,MATCH(M625,[1]CatGlob!O:O,0))</f>
        <v>RFIG</v>
      </c>
      <c r="R625" s="403" t="s">
        <v>601</v>
      </c>
      <c r="S625" s="403" t="s">
        <v>601</v>
      </c>
      <c r="T625" s="403" t="str">
        <f>INDEX([1]CatGlob!$D:$D,MATCH($M625,[1]CatGlob!$C:$C,0))</f>
        <v>RFI</v>
      </c>
      <c r="U625" s="403" t="s">
        <v>1293</v>
      </c>
      <c r="V625" s="404" t="str">
        <f>INDEX([1]CatGlob!$F:$F,MATCH($M625,[1]CatGlob!$C:$C,0))</f>
        <v>RFI</v>
      </c>
      <c r="W625" s="405"/>
      <c r="X625" s="406">
        <v>0</v>
      </c>
      <c r="Y625" s="407">
        <v>0</v>
      </c>
      <c r="Z625" s="408">
        <v>0</v>
      </c>
      <c r="AA625" s="407">
        <v>0</v>
      </c>
      <c r="AB625" s="408">
        <v>0</v>
      </c>
      <c r="AC625" s="407">
        <v>0</v>
      </c>
      <c r="AD625" s="408">
        <v>0</v>
      </c>
      <c r="AE625" s="407">
        <v>0</v>
      </c>
      <c r="AF625" s="408">
        <v>0</v>
      </c>
      <c r="AG625" s="407">
        <v>0</v>
      </c>
      <c r="AI625" s="406">
        <v>0</v>
      </c>
      <c r="AJ625" s="407">
        <v>0</v>
      </c>
      <c r="AK625" s="408">
        <v>0</v>
      </c>
      <c r="AL625" s="407">
        <v>0</v>
      </c>
      <c r="AM625" s="408">
        <v>0</v>
      </c>
      <c r="AN625" s="407">
        <v>0</v>
      </c>
      <c r="AO625" s="408">
        <v>0</v>
      </c>
      <c r="AP625" s="407">
        <v>0</v>
      </c>
      <c r="AQ625" s="408">
        <v>0</v>
      </c>
      <c r="AR625" s="407">
        <v>0</v>
      </c>
      <c r="AT625" s="406">
        <v>0</v>
      </c>
      <c r="AU625" s="407">
        <v>0</v>
      </c>
      <c r="AV625" s="408">
        <v>0</v>
      </c>
      <c r="AW625" s="407">
        <v>0</v>
      </c>
      <c r="AX625" s="408">
        <v>0</v>
      </c>
      <c r="AY625" s="407">
        <v>0</v>
      </c>
      <c r="AZ625" s="408">
        <v>0</v>
      </c>
      <c r="BA625" s="407">
        <v>0</v>
      </c>
      <c r="BB625" s="408">
        <v>0</v>
      </c>
      <c r="BC625" s="407">
        <v>0</v>
      </c>
    </row>
    <row r="626" spans="1:55" x14ac:dyDescent="0.35">
      <c r="A626" s="385" t="str" cm="1">
        <f t="array" ref="A626">IFERROR(_xlfn.IFS(AND(F626="Renta Variable",O626=1),IFERROR(MATCH(B626,[1]RV_Det!C:C,0),"Rev"),AND(J626="Corporativa",O626=1,I626="EM"),IFERROR(MATCH(B626,[1]RF_Corps!B:B,0),"Rev"),AND(F626="Alternativos",O626=1),IFERROR(MATCH(B626,[1]Rep4!C:C,0),"Rev")),"")</f>
        <v/>
      </c>
      <c r="B626" s="394" t="s">
        <v>2137</v>
      </c>
      <c r="C626" s="409" t="s">
        <v>2138</v>
      </c>
      <c r="D626" s="395" t="s">
        <v>2134</v>
      </c>
      <c r="E626" s="396" t="str">
        <f>IF(B626="","",INDEX([1]CatGlob!$S:$S,IFERROR(MATCH(MID(B626,7,1),[1]CatGlob!$R:$R,0),MATCH(MID(B626,1,2),[1]CatGlob!$R:$R,0))))</f>
        <v>DOL</v>
      </c>
      <c r="F626" s="397" t="s">
        <v>442</v>
      </c>
      <c r="G626" s="398" t="s">
        <v>610</v>
      </c>
      <c r="H626" s="399" t="s">
        <v>229</v>
      </c>
      <c r="I626" s="399" t="s">
        <v>358</v>
      </c>
      <c r="J626" s="399" t="s">
        <v>267</v>
      </c>
      <c r="K626" s="396" t="s">
        <v>290</v>
      </c>
      <c r="L626" s="400" t="str">
        <f>IF(ISERROR(MATCH(M626,M$10:M625,0)),M626,"")</f>
        <v/>
      </c>
      <c r="M626" s="401" t="str">
        <f>IF(B626="","",IF(ISERROR(MATCH(F626&amp;"_"&amp;G626&amp;"_"&amp;H626&amp;"_"&amp;I626&amp;"_"&amp;J626&amp;IF(K626="","","_"&amp;K626),[1]CatGlob!$B:$B,0)),F626&amp;"_"&amp;G626&amp;"_"&amp;H626&amp;"_"&amp;I626&amp;"_"&amp;J626&amp;IF(K626="","","_"&amp;K626),INDEX([1]CatGlob!$C:$C,MATCH(F626&amp;"_"&amp;G626&amp;"_"&amp;H626&amp;"_"&amp;I626&amp;"_"&amp;J626&amp;IF(K626="","","_"&amp;K626),[1]CatGlob!$B:$B,0))))</f>
        <v>HCD_INT_EM_GOB_MEX</v>
      </c>
      <c r="N626" s="402" t="str">
        <f t="shared" si="21"/>
        <v/>
      </c>
      <c r="O626" s="402" t="str">
        <f t="shared" si="20"/>
        <v/>
      </c>
      <c r="P626" s="401" t="str">
        <f>IF(LEN(B626)&gt;8,INDEX([1]CatGlob!$X:$X,MATCH(M626,[1]CatGlob!$W:$W,0)),"")</f>
        <v>EMHC</v>
      </c>
      <c r="Q626" s="403" t="str">
        <f>INDEX([1]CatGlob!P:P,MATCH(M626,[1]CatGlob!O:O,0))</f>
        <v>RFIG</v>
      </c>
      <c r="R626" s="403" t="s">
        <v>601</v>
      </c>
      <c r="S626" s="403" t="s">
        <v>601</v>
      </c>
      <c r="T626" s="403" t="str">
        <f>INDEX([1]CatGlob!$D:$D,MATCH($M626,[1]CatGlob!$C:$C,0))</f>
        <v>RFI</v>
      </c>
      <c r="U626" s="403" t="s">
        <v>1293</v>
      </c>
      <c r="V626" s="404" t="str">
        <f>INDEX([1]CatGlob!$F:$F,MATCH($M626,[1]CatGlob!$C:$C,0))</f>
        <v>RFI</v>
      </c>
      <c r="W626" s="405"/>
      <c r="X626" s="406">
        <v>0</v>
      </c>
      <c r="Y626" s="407">
        <v>0</v>
      </c>
      <c r="Z626" s="408">
        <v>0</v>
      </c>
      <c r="AA626" s="407">
        <v>0</v>
      </c>
      <c r="AB626" s="408">
        <v>0</v>
      </c>
      <c r="AC626" s="407">
        <v>0</v>
      </c>
      <c r="AD626" s="408">
        <v>0</v>
      </c>
      <c r="AE626" s="407">
        <v>0</v>
      </c>
      <c r="AF626" s="408">
        <v>0</v>
      </c>
      <c r="AG626" s="407">
        <v>0</v>
      </c>
      <c r="AI626" s="406">
        <v>0</v>
      </c>
      <c r="AJ626" s="407">
        <v>0</v>
      </c>
      <c r="AK626" s="408">
        <v>0</v>
      </c>
      <c r="AL626" s="407">
        <v>0</v>
      </c>
      <c r="AM626" s="408">
        <v>0</v>
      </c>
      <c r="AN626" s="407">
        <v>0</v>
      </c>
      <c r="AO626" s="408">
        <v>0</v>
      </c>
      <c r="AP626" s="407">
        <v>0</v>
      </c>
      <c r="AQ626" s="408">
        <v>0</v>
      </c>
      <c r="AR626" s="407">
        <v>0</v>
      </c>
      <c r="AT626" s="406">
        <v>0</v>
      </c>
      <c r="AU626" s="407">
        <v>0</v>
      </c>
      <c r="AV626" s="408">
        <v>0</v>
      </c>
      <c r="AW626" s="407">
        <v>0</v>
      </c>
      <c r="AX626" s="408">
        <v>0</v>
      </c>
      <c r="AY626" s="407">
        <v>0</v>
      </c>
      <c r="AZ626" s="408">
        <v>0</v>
      </c>
      <c r="BA626" s="407">
        <v>0</v>
      </c>
      <c r="BB626" s="408">
        <v>0</v>
      </c>
      <c r="BC626" s="407">
        <v>0</v>
      </c>
    </row>
    <row r="627" spans="1:55" x14ac:dyDescent="0.35">
      <c r="A627" s="385" t="str" cm="1">
        <f t="array" ref="A627">IFERROR(_xlfn.IFS(AND(F627="Renta Variable",O627=1),IFERROR(MATCH(B627,[1]RV_Det!C:C,0),"Rev"),AND(J627="Corporativa",O627=1,I627="EM"),IFERROR(MATCH(B627,[1]RF_Corps!B:B,0),"Rev"),AND(F627="Alternativos",O627=1),IFERROR(MATCH(B627,[1]Rep4!C:C,0),"Rev")),"")</f>
        <v/>
      </c>
      <c r="B627" s="394" t="s">
        <v>2139</v>
      </c>
      <c r="C627" s="409" t="s">
        <v>2140</v>
      </c>
      <c r="D627" s="395" t="s">
        <v>2134</v>
      </c>
      <c r="E627" s="396" t="str">
        <f>IF(B627="","",INDEX([1]CatGlob!$S:$S,IFERROR(MATCH(MID(B627,7,1),[1]CatGlob!$R:$R,0),MATCH(MID(B627,1,2),[1]CatGlob!$R:$R,0))))</f>
        <v>DOL</v>
      </c>
      <c r="F627" s="397" t="s">
        <v>442</v>
      </c>
      <c r="G627" s="398" t="s">
        <v>610</v>
      </c>
      <c r="H627" s="399" t="s">
        <v>229</v>
      </c>
      <c r="I627" s="399" t="s">
        <v>358</v>
      </c>
      <c r="J627" s="399" t="s">
        <v>267</v>
      </c>
      <c r="K627" s="396" t="s">
        <v>290</v>
      </c>
      <c r="L627" s="400" t="str">
        <f>IF(ISERROR(MATCH(M627,M$10:M626,0)),M627,"")</f>
        <v/>
      </c>
      <c r="M627" s="401" t="str">
        <f>IF(B627="","",IF(ISERROR(MATCH(F627&amp;"_"&amp;G627&amp;"_"&amp;H627&amp;"_"&amp;I627&amp;"_"&amp;J627&amp;IF(K627="","","_"&amp;K627),[1]CatGlob!$B:$B,0)),F627&amp;"_"&amp;G627&amp;"_"&amp;H627&amp;"_"&amp;I627&amp;"_"&amp;J627&amp;IF(K627="","","_"&amp;K627),INDEX([1]CatGlob!$C:$C,MATCH(F627&amp;"_"&amp;G627&amp;"_"&amp;H627&amp;"_"&amp;I627&amp;"_"&amp;J627&amp;IF(K627="","","_"&amp;K627),[1]CatGlob!$B:$B,0))))</f>
        <v>HCD_INT_EM_GOB_MEX</v>
      </c>
      <c r="N627" s="402" t="str">
        <f t="shared" si="21"/>
        <v/>
      </c>
      <c r="O627" s="402" t="str">
        <f t="shared" si="20"/>
        <v/>
      </c>
      <c r="P627" s="401" t="str">
        <f>IF(LEN(B627)&gt;8,INDEX([1]CatGlob!$X:$X,MATCH(M627,[1]CatGlob!$W:$W,0)),"")</f>
        <v>EMHC</v>
      </c>
      <c r="Q627" s="403" t="str">
        <f>INDEX([1]CatGlob!P:P,MATCH(M627,[1]CatGlob!O:O,0))</f>
        <v>RFIG</v>
      </c>
      <c r="R627" s="403" t="s">
        <v>601</v>
      </c>
      <c r="S627" s="403" t="s">
        <v>601</v>
      </c>
      <c r="T627" s="403" t="str">
        <f>INDEX([1]CatGlob!$D:$D,MATCH($M627,[1]CatGlob!$C:$C,0))</f>
        <v>RFI</v>
      </c>
      <c r="U627" s="403" t="s">
        <v>1293</v>
      </c>
      <c r="V627" s="404" t="str">
        <f>INDEX([1]CatGlob!$F:$F,MATCH($M627,[1]CatGlob!$C:$C,0))</f>
        <v>RFI</v>
      </c>
      <c r="W627" s="405"/>
      <c r="X627" s="406">
        <v>0</v>
      </c>
      <c r="Y627" s="407">
        <v>0</v>
      </c>
      <c r="Z627" s="408">
        <v>0</v>
      </c>
      <c r="AA627" s="407">
        <v>0</v>
      </c>
      <c r="AB627" s="408">
        <v>0</v>
      </c>
      <c r="AC627" s="407">
        <v>0</v>
      </c>
      <c r="AD627" s="408">
        <v>0</v>
      </c>
      <c r="AE627" s="407">
        <v>0</v>
      </c>
      <c r="AF627" s="408">
        <v>0</v>
      </c>
      <c r="AG627" s="407">
        <v>0</v>
      </c>
      <c r="AI627" s="406">
        <v>0</v>
      </c>
      <c r="AJ627" s="407">
        <v>0</v>
      </c>
      <c r="AK627" s="408">
        <v>0</v>
      </c>
      <c r="AL627" s="407">
        <v>0</v>
      </c>
      <c r="AM627" s="408">
        <v>0</v>
      </c>
      <c r="AN627" s="407">
        <v>0</v>
      </c>
      <c r="AO627" s="408">
        <v>0</v>
      </c>
      <c r="AP627" s="407">
        <v>0</v>
      </c>
      <c r="AQ627" s="408">
        <v>0</v>
      </c>
      <c r="AR627" s="407">
        <v>0</v>
      </c>
      <c r="AT627" s="406">
        <v>0</v>
      </c>
      <c r="AU627" s="407">
        <v>0</v>
      </c>
      <c r="AV627" s="408">
        <v>0</v>
      </c>
      <c r="AW627" s="407">
        <v>0</v>
      </c>
      <c r="AX627" s="408">
        <v>0</v>
      </c>
      <c r="AY627" s="407">
        <v>0</v>
      </c>
      <c r="AZ627" s="408">
        <v>0</v>
      </c>
      <c r="BA627" s="407">
        <v>0</v>
      </c>
      <c r="BB627" s="408">
        <v>0</v>
      </c>
      <c r="BC627" s="407">
        <v>0</v>
      </c>
    </row>
    <row r="628" spans="1:55" x14ac:dyDescent="0.35">
      <c r="A628" s="385" t="str" cm="1">
        <f t="array" ref="A628">IFERROR(_xlfn.IFS(AND(F628="Renta Variable",O628=1),IFERROR(MATCH(B628,[1]RV_Det!C:C,0),"Rev"),AND(J628="Corporativa",O628=1,I628="EM"),IFERROR(MATCH(B628,[1]RF_Corps!B:B,0),"Rev"),AND(F628="Alternativos",O628=1),IFERROR(MATCH(B628,[1]Rep4!C:C,0),"Rev")),"")</f>
        <v/>
      </c>
      <c r="B628" s="394" t="s">
        <v>2141</v>
      </c>
      <c r="C628" s="409" t="s">
        <v>2142</v>
      </c>
      <c r="D628" s="395" t="s">
        <v>2134</v>
      </c>
      <c r="E628" s="396" t="str">
        <f>IF(B628="","",INDEX([1]CatGlob!$S:$S,IFERROR(MATCH(MID(B628,7,1),[1]CatGlob!$R:$R,0),MATCH(MID(B628,1,2),[1]CatGlob!$R:$R,0))))</f>
        <v>DOL</v>
      </c>
      <c r="F628" s="397" t="s">
        <v>442</v>
      </c>
      <c r="G628" s="398" t="s">
        <v>610</v>
      </c>
      <c r="H628" s="399" t="s">
        <v>229</v>
      </c>
      <c r="I628" s="399" t="s">
        <v>358</v>
      </c>
      <c r="J628" s="399" t="s">
        <v>267</v>
      </c>
      <c r="K628" s="396" t="s">
        <v>290</v>
      </c>
      <c r="L628" s="400" t="str">
        <f>IF(ISERROR(MATCH(M628,M$10:M627,0)),M628,"")</f>
        <v/>
      </c>
      <c r="M628" s="401" t="str">
        <f>IF(B628="","",IF(ISERROR(MATCH(F628&amp;"_"&amp;G628&amp;"_"&amp;H628&amp;"_"&amp;I628&amp;"_"&amp;J628&amp;IF(K628="","","_"&amp;K628),[1]CatGlob!$B:$B,0)),F628&amp;"_"&amp;G628&amp;"_"&amp;H628&amp;"_"&amp;I628&amp;"_"&amp;J628&amp;IF(K628="","","_"&amp;K628),INDEX([1]CatGlob!$C:$C,MATCH(F628&amp;"_"&amp;G628&amp;"_"&amp;H628&amp;"_"&amp;I628&amp;"_"&amp;J628&amp;IF(K628="","","_"&amp;K628),[1]CatGlob!$B:$B,0))))</f>
        <v>HCD_INT_EM_GOB_MEX</v>
      </c>
      <c r="N628" s="402" t="str">
        <f t="shared" si="21"/>
        <v/>
      </c>
      <c r="O628" s="402" t="str">
        <f t="shared" si="20"/>
        <v/>
      </c>
      <c r="P628" s="401" t="str">
        <f>IF(LEN(B628)&gt;8,INDEX([1]CatGlob!$X:$X,MATCH(M628,[1]CatGlob!$W:$W,0)),"")</f>
        <v>EMHC</v>
      </c>
      <c r="Q628" s="403" t="str">
        <f>INDEX([1]CatGlob!P:P,MATCH(M628,[1]CatGlob!O:O,0))</f>
        <v>RFIG</v>
      </c>
      <c r="R628" s="403" t="s">
        <v>601</v>
      </c>
      <c r="S628" s="403" t="s">
        <v>601</v>
      </c>
      <c r="T628" s="403" t="str">
        <f>INDEX([1]CatGlob!$D:$D,MATCH($M628,[1]CatGlob!$C:$C,0))</f>
        <v>RFI</v>
      </c>
      <c r="U628" s="403" t="s">
        <v>1293</v>
      </c>
      <c r="V628" s="404" t="str">
        <f>INDEX([1]CatGlob!$F:$F,MATCH($M628,[1]CatGlob!$C:$C,0))</f>
        <v>RFI</v>
      </c>
      <c r="W628" s="405"/>
      <c r="X628" s="406">
        <v>0</v>
      </c>
      <c r="Y628" s="407">
        <v>0</v>
      </c>
      <c r="Z628" s="408">
        <v>0</v>
      </c>
      <c r="AA628" s="407">
        <v>0</v>
      </c>
      <c r="AB628" s="408">
        <v>0</v>
      </c>
      <c r="AC628" s="407">
        <v>0</v>
      </c>
      <c r="AD628" s="408">
        <v>0</v>
      </c>
      <c r="AE628" s="407">
        <v>0</v>
      </c>
      <c r="AF628" s="408">
        <v>0</v>
      </c>
      <c r="AG628" s="407">
        <v>0</v>
      </c>
      <c r="AI628" s="406">
        <v>0</v>
      </c>
      <c r="AJ628" s="407">
        <v>0</v>
      </c>
      <c r="AK628" s="408">
        <v>0</v>
      </c>
      <c r="AL628" s="407">
        <v>0</v>
      </c>
      <c r="AM628" s="408">
        <v>0</v>
      </c>
      <c r="AN628" s="407">
        <v>0</v>
      </c>
      <c r="AO628" s="408">
        <v>0</v>
      </c>
      <c r="AP628" s="407">
        <v>0</v>
      </c>
      <c r="AQ628" s="408">
        <v>0</v>
      </c>
      <c r="AR628" s="407">
        <v>0</v>
      </c>
      <c r="AT628" s="406">
        <v>0</v>
      </c>
      <c r="AU628" s="407">
        <v>0</v>
      </c>
      <c r="AV628" s="408">
        <v>0</v>
      </c>
      <c r="AW628" s="407">
        <v>0</v>
      </c>
      <c r="AX628" s="408">
        <v>0</v>
      </c>
      <c r="AY628" s="407">
        <v>0</v>
      </c>
      <c r="AZ628" s="408">
        <v>0</v>
      </c>
      <c r="BA628" s="407">
        <v>0</v>
      </c>
      <c r="BB628" s="408">
        <v>0</v>
      </c>
      <c r="BC628" s="407">
        <v>0</v>
      </c>
    </row>
    <row r="629" spans="1:55" x14ac:dyDescent="0.35">
      <c r="A629" s="385" t="str" cm="1">
        <f t="array" ref="A629">IFERROR(_xlfn.IFS(AND(F629="Renta Variable",O629=1),IFERROR(MATCH(B629,[1]RV_Det!C:C,0),"Rev"),AND(J629="Corporativa",O629=1,I629="EM"),IFERROR(MATCH(B629,[1]RF_Corps!B:B,0),"Rev"),AND(F629="Alternativos",O629=1),IFERROR(MATCH(B629,[1]Rep4!C:C,0),"Rev")),"")</f>
        <v/>
      </c>
      <c r="B629" s="394" t="s">
        <v>2143</v>
      </c>
      <c r="C629" s="409" t="s">
        <v>2144</v>
      </c>
      <c r="D629" s="395" t="s">
        <v>2134</v>
      </c>
      <c r="E629" s="396" t="str">
        <f>IF(B629="","",INDEX([1]CatGlob!$S:$S,IFERROR(MATCH(MID(B629,7,1),[1]CatGlob!$R:$R,0),MATCH(MID(B629,1,2),[1]CatGlob!$R:$R,0))))</f>
        <v>DOL</v>
      </c>
      <c r="F629" s="397" t="s">
        <v>442</v>
      </c>
      <c r="G629" s="398" t="s">
        <v>610</v>
      </c>
      <c r="H629" s="399" t="s">
        <v>229</v>
      </c>
      <c r="I629" s="399" t="s">
        <v>358</v>
      </c>
      <c r="J629" s="399" t="s">
        <v>267</v>
      </c>
      <c r="K629" s="396" t="s">
        <v>290</v>
      </c>
      <c r="L629" s="400" t="str">
        <f>IF(ISERROR(MATCH(M629,M$10:M628,0)),M629,"")</f>
        <v/>
      </c>
      <c r="M629" s="401" t="str">
        <f>IF(B629="","",IF(ISERROR(MATCH(F629&amp;"_"&amp;G629&amp;"_"&amp;H629&amp;"_"&amp;I629&amp;"_"&amp;J629&amp;IF(K629="","","_"&amp;K629),[1]CatGlob!$B:$B,0)),F629&amp;"_"&amp;G629&amp;"_"&amp;H629&amp;"_"&amp;I629&amp;"_"&amp;J629&amp;IF(K629="","","_"&amp;K629),INDEX([1]CatGlob!$C:$C,MATCH(F629&amp;"_"&amp;G629&amp;"_"&amp;H629&amp;"_"&amp;I629&amp;"_"&amp;J629&amp;IF(K629="","","_"&amp;K629),[1]CatGlob!$B:$B,0))))</f>
        <v>HCD_INT_EM_GOB_MEX</v>
      </c>
      <c r="N629" s="402" t="str">
        <f t="shared" si="21"/>
        <v/>
      </c>
      <c r="O629" s="402" t="str">
        <f t="shared" si="20"/>
        <v/>
      </c>
      <c r="P629" s="401" t="str">
        <f>IF(LEN(B629)&gt;8,INDEX([1]CatGlob!$X:$X,MATCH(M629,[1]CatGlob!$W:$W,0)),"")</f>
        <v>EMHC</v>
      </c>
      <c r="Q629" s="403" t="str">
        <f>INDEX([1]CatGlob!P:P,MATCH(M629,[1]CatGlob!O:O,0))</f>
        <v>RFIG</v>
      </c>
      <c r="R629" s="403" t="s">
        <v>601</v>
      </c>
      <c r="S629" s="403" t="s">
        <v>601</v>
      </c>
      <c r="T629" s="403" t="str">
        <f>INDEX([1]CatGlob!$D:$D,MATCH($M629,[1]CatGlob!$C:$C,0))</f>
        <v>RFI</v>
      </c>
      <c r="U629" s="403" t="s">
        <v>1293</v>
      </c>
      <c r="V629" s="404" t="str">
        <f>INDEX([1]CatGlob!$F:$F,MATCH($M629,[1]CatGlob!$C:$C,0))</f>
        <v>RFI</v>
      </c>
      <c r="W629" s="405"/>
      <c r="X629" s="406">
        <v>0</v>
      </c>
      <c r="Y629" s="407">
        <v>0</v>
      </c>
      <c r="Z629" s="408">
        <v>0</v>
      </c>
      <c r="AA629" s="407">
        <v>0</v>
      </c>
      <c r="AB629" s="408">
        <v>0</v>
      </c>
      <c r="AC629" s="407">
        <v>0</v>
      </c>
      <c r="AD629" s="408">
        <v>0</v>
      </c>
      <c r="AE629" s="407">
        <v>0</v>
      </c>
      <c r="AF629" s="408">
        <v>0</v>
      </c>
      <c r="AG629" s="407">
        <v>0</v>
      </c>
      <c r="AI629" s="406">
        <v>0</v>
      </c>
      <c r="AJ629" s="407">
        <v>0</v>
      </c>
      <c r="AK629" s="408">
        <v>0</v>
      </c>
      <c r="AL629" s="407">
        <v>0</v>
      </c>
      <c r="AM629" s="408">
        <v>0</v>
      </c>
      <c r="AN629" s="407">
        <v>0</v>
      </c>
      <c r="AO629" s="408">
        <v>0</v>
      </c>
      <c r="AP629" s="407">
        <v>0</v>
      </c>
      <c r="AQ629" s="408">
        <v>0</v>
      </c>
      <c r="AR629" s="407">
        <v>0</v>
      </c>
      <c r="AT629" s="406">
        <v>0</v>
      </c>
      <c r="AU629" s="407">
        <v>0</v>
      </c>
      <c r="AV629" s="408">
        <v>0</v>
      </c>
      <c r="AW629" s="407">
        <v>0</v>
      </c>
      <c r="AX629" s="408">
        <v>0</v>
      </c>
      <c r="AY629" s="407">
        <v>0</v>
      </c>
      <c r="AZ629" s="408">
        <v>0</v>
      </c>
      <c r="BA629" s="407">
        <v>0</v>
      </c>
      <c r="BB629" s="408">
        <v>0</v>
      </c>
      <c r="BC629" s="407">
        <v>0</v>
      </c>
    </row>
    <row r="630" spans="1:55" x14ac:dyDescent="0.35">
      <c r="A630" s="385" t="str" cm="1">
        <f t="array" ref="A630">IFERROR(_xlfn.IFS(AND(F630="Renta Variable",O630=1),IFERROR(MATCH(B630,[1]RV_Det!C:C,0),"Rev"),AND(J630="Corporativa",O630=1,I630="EM"),IFERROR(MATCH(B630,[1]RF_Corps!B:B,0),"Rev"),AND(F630="Alternativos",O630=1),IFERROR(MATCH(B630,[1]Rep4!C:C,0),"Rev")),"")</f>
        <v/>
      </c>
      <c r="B630" s="394" t="s">
        <v>2145</v>
      </c>
      <c r="C630" s="409" t="s">
        <v>2146</v>
      </c>
      <c r="D630" s="395" t="s">
        <v>2134</v>
      </c>
      <c r="E630" s="396" t="str">
        <f>IF(B630="","",INDEX([1]CatGlob!$S:$S,IFERROR(MATCH(MID(B630,7,1),[1]CatGlob!$R:$R,0),MATCH(MID(B630,1,2),[1]CatGlob!$R:$R,0))))</f>
        <v>DOL</v>
      </c>
      <c r="F630" s="397" t="s">
        <v>442</v>
      </c>
      <c r="G630" s="398" t="s">
        <v>610</v>
      </c>
      <c r="H630" s="399" t="s">
        <v>229</v>
      </c>
      <c r="I630" s="399" t="s">
        <v>358</v>
      </c>
      <c r="J630" s="399" t="s">
        <v>267</v>
      </c>
      <c r="K630" s="396" t="s">
        <v>290</v>
      </c>
      <c r="L630" s="400" t="str">
        <f>IF(ISERROR(MATCH(M630,M$10:M629,0)),M630,"")</f>
        <v/>
      </c>
      <c r="M630" s="401" t="str">
        <f>IF(B630="","",IF(ISERROR(MATCH(F630&amp;"_"&amp;G630&amp;"_"&amp;H630&amp;"_"&amp;I630&amp;"_"&amp;J630&amp;IF(K630="","","_"&amp;K630),[1]CatGlob!$B:$B,0)),F630&amp;"_"&amp;G630&amp;"_"&amp;H630&amp;"_"&amp;I630&amp;"_"&amp;J630&amp;IF(K630="","","_"&amp;K630),INDEX([1]CatGlob!$C:$C,MATCH(F630&amp;"_"&amp;G630&amp;"_"&amp;H630&amp;"_"&amp;I630&amp;"_"&amp;J630&amp;IF(K630="","","_"&amp;K630),[1]CatGlob!$B:$B,0))))</f>
        <v>HCD_INT_EM_GOB_MEX</v>
      </c>
      <c r="N630" s="402" t="str">
        <f t="shared" si="21"/>
        <v/>
      </c>
      <c r="O630" s="402" t="str">
        <f t="shared" si="20"/>
        <v/>
      </c>
      <c r="P630" s="401" t="str">
        <f>IF(LEN(B630)&gt;8,INDEX([1]CatGlob!$X:$X,MATCH(M630,[1]CatGlob!$W:$W,0)),"")</f>
        <v>EMHC</v>
      </c>
      <c r="Q630" s="403" t="str">
        <f>INDEX([1]CatGlob!P:P,MATCH(M630,[1]CatGlob!O:O,0))</f>
        <v>RFIG</v>
      </c>
      <c r="R630" s="403" t="s">
        <v>601</v>
      </c>
      <c r="S630" s="403" t="s">
        <v>601</v>
      </c>
      <c r="T630" s="403" t="str">
        <f>INDEX([1]CatGlob!$D:$D,MATCH($M630,[1]CatGlob!$C:$C,0))</f>
        <v>RFI</v>
      </c>
      <c r="U630" s="403" t="s">
        <v>1293</v>
      </c>
      <c r="V630" s="404" t="str">
        <f>INDEX([1]CatGlob!$F:$F,MATCH($M630,[1]CatGlob!$C:$C,0))</f>
        <v>RFI</v>
      </c>
      <c r="W630" s="405"/>
      <c r="X630" s="406">
        <v>0</v>
      </c>
      <c r="Y630" s="407">
        <v>0</v>
      </c>
      <c r="Z630" s="408">
        <v>0</v>
      </c>
      <c r="AA630" s="407">
        <v>0</v>
      </c>
      <c r="AB630" s="408">
        <v>0</v>
      </c>
      <c r="AC630" s="407">
        <v>0</v>
      </c>
      <c r="AD630" s="408">
        <v>0</v>
      </c>
      <c r="AE630" s="407">
        <v>0</v>
      </c>
      <c r="AF630" s="408">
        <v>0</v>
      </c>
      <c r="AG630" s="407">
        <v>0</v>
      </c>
      <c r="AI630" s="406">
        <v>0</v>
      </c>
      <c r="AJ630" s="407">
        <v>0</v>
      </c>
      <c r="AK630" s="408">
        <v>0</v>
      </c>
      <c r="AL630" s="407">
        <v>0</v>
      </c>
      <c r="AM630" s="408">
        <v>0</v>
      </c>
      <c r="AN630" s="407">
        <v>0</v>
      </c>
      <c r="AO630" s="408">
        <v>0</v>
      </c>
      <c r="AP630" s="407">
        <v>0</v>
      </c>
      <c r="AQ630" s="408">
        <v>0</v>
      </c>
      <c r="AR630" s="407">
        <v>0</v>
      </c>
      <c r="AT630" s="406">
        <v>0</v>
      </c>
      <c r="AU630" s="407">
        <v>0</v>
      </c>
      <c r="AV630" s="408">
        <v>0</v>
      </c>
      <c r="AW630" s="407">
        <v>0</v>
      </c>
      <c r="AX630" s="408">
        <v>0</v>
      </c>
      <c r="AY630" s="407">
        <v>0</v>
      </c>
      <c r="AZ630" s="408">
        <v>0</v>
      </c>
      <c r="BA630" s="407">
        <v>0</v>
      </c>
      <c r="BB630" s="408">
        <v>0</v>
      </c>
      <c r="BC630" s="407">
        <v>0</v>
      </c>
    </row>
    <row r="631" spans="1:55" x14ac:dyDescent="0.35">
      <c r="A631" s="385" t="str" cm="1">
        <f t="array" ref="A631">IFERROR(_xlfn.IFS(AND(F631="Renta Variable",O631=1),IFERROR(MATCH(B631,[1]RV_Det!C:C,0),"Rev"),AND(J631="Corporativa",O631=1,I631="EM"),IFERROR(MATCH(B631,[1]RF_Corps!B:B,0),"Rev"),AND(F631="Alternativos",O631=1),IFERROR(MATCH(B631,[1]Rep4!C:C,0),"Rev")),"")</f>
        <v/>
      </c>
      <c r="B631" s="394" t="s">
        <v>2147</v>
      </c>
      <c r="C631" s="409" t="s">
        <v>2148</v>
      </c>
      <c r="D631" s="395" t="s">
        <v>2134</v>
      </c>
      <c r="E631" s="396" t="str">
        <f>IF(B631="","",INDEX([1]CatGlob!$S:$S,IFERROR(MATCH(MID(B631,7,1),[1]CatGlob!$R:$R,0),MATCH(MID(B631,1,2),[1]CatGlob!$R:$R,0))))</f>
        <v>DOL</v>
      </c>
      <c r="F631" s="397" t="s">
        <v>442</v>
      </c>
      <c r="G631" s="398" t="s">
        <v>610</v>
      </c>
      <c r="H631" s="399" t="s">
        <v>229</v>
      </c>
      <c r="I631" s="399" t="s">
        <v>358</v>
      </c>
      <c r="J631" s="399" t="s">
        <v>267</v>
      </c>
      <c r="K631" s="396" t="s">
        <v>290</v>
      </c>
      <c r="L631" s="400" t="str">
        <f>IF(ISERROR(MATCH(M631,M$10:M630,0)),M631,"")</f>
        <v/>
      </c>
      <c r="M631" s="401" t="str">
        <f>IF(B631="","",IF(ISERROR(MATCH(F631&amp;"_"&amp;G631&amp;"_"&amp;H631&amp;"_"&amp;I631&amp;"_"&amp;J631&amp;IF(K631="","","_"&amp;K631),[1]CatGlob!$B:$B,0)),F631&amp;"_"&amp;G631&amp;"_"&amp;H631&amp;"_"&amp;I631&amp;"_"&amp;J631&amp;IF(K631="","","_"&amp;K631),INDEX([1]CatGlob!$C:$C,MATCH(F631&amp;"_"&amp;G631&amp;"_"&amp;H631&amp;"_"&amp;I631&amp;"_"&amp;J631&amp;IF(K631="","","_"&amp;K631),[1]CatGlob!$B:$B,0))))</f>
        <v>HCD_INT_EM_GOB_MEX</v>
      </c>
      <c r="N631" s="402" t="str">
        <f t="shared" si="21"/>
        <v/>
      </c>
      <c r="O631" s="402" t="str">
        <f t="shared" si="20"/>
        <v/>
      </c>
      <c r="P631" s="401" t="str">
        <f>IF(LEN(B631)&gt;8,INDEX([1]CatGlob!$X:$X,MATCH(M631,[1]CatGlob!$W:$W,0)),"")</f>
        <v>EMHC</v>
      </c>
      <c r="Q631" s="403" t="str">
        <f>INDEX([1]CatGlob!P:P,MATCH(M631,[1]CatGlob!O:O,0))</f>
        <v>RFIG</v>
      </c>
      <c r="R631" s="403" t="s">
        <v>601</v>
      </c>
      <c r="S631" s="403" t="s">
        <v>601</v>
      </c>
      <c r="T631" s="403" t="str">
        <f>INDEX([1]CatGlob!$D:$D,MATCH($M631,[1]CatGlob!$C:$C,0))</f>
        <v>RFI</v>
      </c>
      <c r="U631" s="403" t="s">
        <v>1293</v>
      </c>
      <c r="V631" s="404" t="str">
        <f>INDEX([1]CatGlob!$F:$F,MATCH($M631,[1]CatGlob!$C:$C,0))</f>
        <v>RFI</v>
      </c>
      <c r="W631" s="405"/>
      <c r="X631" s="406">
        <v>0</v>
      </c>
      <c r="Y631" s="407">
        <v>0</v>
      </c>
      <c r="Z631" s="408">
        <v>0</v>
      </c>
      <c r="AA631" s="407">
        <v>0</v>
      </c>
      <c r="AB631" s="408">
        <v>0</v>
      </c>
      <c r="AC631" s="407">
        <v>0</v>
      </c>
      <c r="AD631" s="408">
        <v>0</v>
      </c>
      <c r="AE631" s="407">
        <v>0</v>
      </c>
      <c r="AF631" s="408">
        <v>0</v>
      </c>
      <c r="AG631" s="407">
        <v>0</v>
      </c>
      <c r="AI631" s="406">
        <v>0</v>
      </c>
      <c r="AJ631" s="407">
        <v>0</v>
      </c>
      <c r="AK631" s="408">
        <v>0</v>
      </c>
      <c r="AL631" s="407">
        <v>0</v>
      </c>
      <c r="AM631" s="408">
        <v>0</v>
      </c>
      <c r="AN631" s="407">
        <v>0</v>
      </c>
      <c r="AO631" s="408">
        <v>0</v>
      </c>
      <c r="AP631" s="407">
        <v>0</v>
      </c>
      <c r="AQ631" s="408">
        <v>0</v>
      </c>
      <c r="AR631" s="407">
        <v>0</v>
      </c>
      <c r="AT631" s="406">
        <v>0</v>
      </c>
      <c r="AU631" s="407">
        <v>0</v>
      </c>
      <c r="AV631" s="408">
        <v>0</v>
      </c>
      <c r="AW631" s="407">
        <v>0</v>
      </c>
      <c r="AX631" s="408">
        <v>0</v>
      </c>
      <c r="AY631" s="407">
        <v>0</v>
      </c>
      <c r="AZ631" s="408">
        <v>0</v>
      </c>
      <c r="BA631" s="407">
        <v>0</v>
      </c>
      <c r="BB631" s="408">
        <v>0</v>
      </c>
      <c r="BC631" s="407">
        <v>0</v>
      </c>
    </row>
    <row r="632" spans="1:55" x14ac:dyDescent="0.35">
      <c r="A632" s="385" t="str" cm="1">
        <f t="array" ref="A632">IFERROR(_xlfn.IFS(AND(F632="Renta Variable",O632=1),IFERROR(MATCH(B632,[1]RV_Det!C:C,0),"Rev"),AND(J632="Corporativa",O632=1,I632="EM"),IFERROR(MATCH(B632,[1]RF_Corps!B:B,0),"Rev"),AND(F632="Alternativos",O632=1),IFERROR(MATCH(B632,[1]Rep4!C:C,0),"Rev")),"")</f>
        <v/>
      </c>
      <c r="B632" s="394" t="s">
        <v>2149</v>
      </c>
      <c r="C632" s="409" t="s">
        <v>2150</v>
      </c>
      <c r="D632" s="395" t="s">
        <v>2151</v>
      </c>
      <c r="E632" s="396" t="str">
        <f>IF(B632="","",INDEX([1]CatGlob!$S:$S,IFERROR(MATCH(MID(B632,7,1),[1]CatGlob!$R:$R,0),MATCH(MID(B632,1,2),[1]CatGlob!$R:$R,0))))</f>
        <v>DOL</v>
      </c>
      <c r="F632" s="397" t="s">
        <v>442</v>
      </c>
      <c r="G632" s="398" t="s">
        <v>610</v>
      </c>
      <c r="H632" s="399" t="s">
        <v>229</v>
      </c>
      <c r="I632" s="399" t="s">
        <v>358</v>
      </c>
      <c r="J632" s="399" t="s">
        <v>267</v>
      </c>
      <c r="K632" s="396" t="s">
        <v>290</v>
      </c>
      <c r="L632" s="400" t="str">
        <f>IF(ISERROR(MATCH(M632,M$10:M631,0)),M632,"")</f>
        <v/>
      </c>
      <c r="M632" s="401" t="str">
        <f>IF(B632="","",IF(ISERROR(MATCH(F632&amp;"_"&amp;G632&amp;"_"&amp;H632&amp;"_"&amp;I632&amp;"_"&amp;J632&amp;IF(K632="","","_"&amp;K632),[1]CatGlob!$B:$B,0)),F632&amp;"_"&amp;G632&amp;"_"&amp;H632&amp;"_"&amp;I632&amp;"_"&amp;J632&amp;IF(K632="","","_"&amp;K632),INDEX([1]CatGlob!$C:$C,MATCH(F632&amp;"_"&amp;G632&amp;"_"&amp;H632&amp;"_"&amp;I632&amp;"_"&amp;J632&amp;IF(K632="","","_"&amp;K632),[1]CatGlob!$B:$B,0))))</f>
        <v>HCD_INT_EM_GOB_MEX</v>
      </c>
      <c r="N632" s="402" t="str">
        <f t="shared" si="21"/>
        <v/>
      </c>
      <c r="O632" s="402" t="str">
        <f t="shared" si="20"/>
        <v/>
      </c>
      <c r="P632" s="401" t="str">
        <f>IF(LEN(B632)&gt;8,INDEX([1]CatGlob!$X:$X,MATCH(M632,[1]CatGlob!$W:$W,0)),"")</f>
        <v>EMHC</v>
      </c>
      <c r="Q632" s="403" t="str">
        <f>INDEX([1]CatGlob!P:P,MATCH(M632,[1]CatGlob!O:O,0))</f>
        <v>RFIG</v>
      </c>
      <c r="R632" s="403" t="s">
        <v>601</v>
      </c>
      <c r="S632" s="403" t="s">
        <v>601</v>
      </c>
      <c r="T632" s="403" t="str">
        <f>INDEX([1]CatGlob!$D:$D,MATCH($M632,[1]CatGlob!$C:$C,0))</f>
        <v>RFI</v>
      </c>
      <c r="U632" s="403" t="s">
        <v>1293</v>
      </c>
      <c r="V632" s="404" t="str">
        <f>INDEX([1]CatGlob!$F:$F,MATCH($M632,[1]CatGlob!$C:$C,0))</f>
        <v>RFI</v>
      </c>
      <c r="W632" s="405"/>
      <c r="X632" s="406">
        <v>0</v>
      </c>
      <c r="Y632" s="407">
        <v>0</v>
      </c>
      <c r="Z632" s="408">
        <v>0</v>
      </c>
      <c r="AA632" s="407">
        <v>0</v>
      </c>
      <c r="AB632" s="408">
        <v>0</v>
      </c>
      <c r="AC632" s="407">
        <v>0</v>
      </c>
      <c r="AD632" s="408">
        <v>0</v>
      </c>
      <c r="AE632" s="407">
        <v>0</v>
      </c>
      <c r="AF632" s="408">
        <v>0</v>
      </c>
      <c r="AG632" s="407">
        <v>0</v>
      </c>
      <c r="AI632" s="406">
        <v>0</v>
      </c>
      <c r="AJ632" s="407">
        <v>0</v>
      </c>
      <c r="AK632" s="408">
        <v>0</v>
      </c>
      <c r="AL632" s="407">
        <v>0</v>
      </c>
      <c r="AM632" s="408">
        <v>0</v>
      </c>
      <c r="AN632" s="407">
        <v>0</v>
      </c>
      <c r="AO632" s="408">
        <v>0</v>
      </c>
      <c r="AP632" s="407">
        <v>0</v>
      </c>
      <c r="AQ632" s="408">
        <v>0</v>
      </c>
      <c r="AR632" s="407">
        <v>0</v>
      </c>
      <c r="AT632" s="406">
        <v>0</v>
      </c>
      <c r="AU632" s="407">
        <v>0</v>
      </c>
      <c r="AV632" s="408">
        <v>0</v>
      </c>
      <c r="AW632" s="407">
        <v>0</v>
      </c>
      <c r="AX632" s="408">
        <v>0</v>
      </c>
      <c r="AY632" s="407">
        <v>0</v>
      </c>
      <c r="AZ632" s="408">
        <v>0</v>
      </c>
      <c r="BA632" s="407">
        <v>0</v>
      </c>
      <c r="BB632" s="408">
        <v>0</v>
      </c>
      <c r="BC632" s="407">
        <v>0</v>
      </c>
    </row>
    <row r="633" spans="1:55" x14ac:dyDescent="0.35">
      <c r="A633" s="385" t="str" cm="1">
        <f t="array" ref="A633">IFERROR(_xlfn.IFS(AND(F633="Renta Variable",O633=1),IFERROR(MATCH(B633,[1]RV_Det!C:C,0),"Rev"),AND(J633="Corporativa",O633=1,I633="EM"),IFERROR(MATCH(B633,[1]RF_Corps!B:B,0),"Rev"),AND(F633="Alternativos",O633=1),IFERROR(MATCH(B633,[1]Rep4!C:C,0),"Rev")),"")</f>
        <v/>
      </c>
      <c r="B633" s="425" t="s">
        <v>2152</v>
      </c>
      <c r="C633" s="409" t="s">
        <v>2153</v>
      </c>
      <c r="D633" s="395" t="s">
        <v>2151</v>
      </c>
      <c r="E633" s="396" t="str">
        <f>IF(B633="","",INDEX([1]CatGlob!$S:$S,IFERROR(MATCH(MID(B633,7,1),[1]CatGlob!$R:$R,0),MATCH(MID(B633,1,2),[1]CatGlob!$R:$R,0))))</f>
        <v>DOL</v>
      </c>
      <c r="F633" s="397" t="s">
        <v>442</v>
      </c>
      <c r="G633" s="398" t="s">
        <v>610</v>
      </c>
      <c r="H633" s="399" t="s">
        <v>229</v>
      </c>
      <c r="I633" s="399" t="s">
        <v>358</v>
      </c>
      <c r="J633" s="399" t="s">
        <v>267</v>
      </c>
      <c r="K633" s="396" t="s">
        <v>290</v>
      </c>
      <c r="L633" s="400" t="str">
        <f>IF(ISERROR(MATCH(M633,M$10:M632,0)),M633,"")</f>
        <v/>
      </c>
      <c r="M633" s="401" t="str">
        <f>IF(B633="","",IF(ISERROR(MATCH(F633&amp;"_"&amp;G633&amp;"_"&amp;H633&amp;"_"&amp;I633&amp;"_"&amp;J633&amp;IF(K633="","","_"&amp;K633),[1]CatGlob!$B:$B,0)),F633&amp;"_"&amp;G633&amp;"_"&amp;H633&amp;"_"&amp;I633&amp;"_"&amp;J633&amp;IF(K633="","","_"&amp;K633),INDEX([1]CatGlob!$C:$C,MATCH(F633&amp;"_"&amp;G633&amp;"_"&amp;H633&amp;"_"&amp;I633&amp;"_"&amp;J633&amp;IF(K633="","","_"&amp;K633),[1]CatGlob!$B:$B,0))))</f>
        <v>HCD_INT_EM_GOB_MEX</v>
      </c>
      <c r="N633" s="402" t="str">
        <f t="shared" si="21"/>
        <v/>
      </c>
      <c r="O633" s="402" t="str">
        <f t="shared" si="20"/>
        <v/>
      </c>
      <c r="P633" s="401" t="str">
        <f>IF(LEN(B633)&gt;8,INDEX([1]CatGlob!$X:$X,MATCH(M633,[1]CatGlob!$W:$W,0)),"")</f>
        <v>EMHC</v>
      </c>
      <c r="Q633" s="403" t="str">
        <f>INDEX([1]CatGlob!P:P,MATCH(M633,[1]CatGlob!O:O,0))</f>
        <v>RFIG</v>
      </c>
      <c r="R633" s="403" t="s">
        <v>601</v>
      </c>
      <c r="S633" s="403" t="s">
        <v>601</v>
      </c>
      <c r="T633" s="403" t="str">
        <f>INDEX([1]CatGlob!$D:$D,MATCH($M633,[1]CatGlob!$C:$C,0))</f>
        <v>RFI</v>
      </c>
      <c r="U633" s="403" t="s">
        <v>1293</v>
      </c>
      <c r="V633" s="404" t="str">
        <f>INDEX([1]CatGlob!$F:$F,MATCH($M633,[1]CatGlob!$C:$C,0))</f>
        <v>RFI</v>
      </c>
      <c r="W633" s="405"/>
      <c r="X633" s="406">
        <v>0</v>
      </c>
      <c r="Y633" s="407">
        <v>0</v>
      </c>
      <c r="Z633" s="408">
        <v>0</v>
      </c>
      <c r="AA633" s="407">
        <v>0</v>
      </c>
      <c r="AB633" s="408">
        <v>0</v>
      </c>
      <c r="AC633" s="407">
        <v>0</v>
      </c>
      <c r="AD633" s="408">
        <v>0</v>
      </c>
      <c r="AE633" s="407">
        <v>0</v>
      </c>
      <c r="AF633" s="408">
        <v>0</v>
      </c>
      <c r="AG633" s="407">
        <v>0</v>
      </c>
      <c r="AI633" s="406">
        <v>0</v>
      </c>
      <c r="AJ633" s="407">
        <v>0</v>
      </c>
      <c r="AK633" s="408">
        <v>0</v>
      </c>
      <c r="AL633" s="407">
        <v>0</v>
      </c>
      <c r="AM633" s="408">
        <v>0</v>
      </c>
      <c r="AN633" s="407">
        <v>0</v>
      </c>
      <c r="AO633" s="408">
        <v>0</v>
      </c>
      <c r="AP633" s="407">
        <v>0</v>
      </c>
      <c r="AQ633" s="408">
        <v>0</v>
      </c>
      <c r="AR633" s="407">
        <v>0</v>
      </c>
      <c r="AT633" s="406">
        <v>0</v>
      </c>
      <c r="AU633" s="407">
        <v>0</v>
      </c>
      <c r="AV633" s="408">
        <v>0</v>
      </c>
      <c r="AW633" s="407">
        <v>0</v>
      </c>
      <c r="AX633" s="408">
        <v>0</v>
      </c>
      <c r="AY633" s="407">
        <v>0</v>
      </c>
      <c r="AZ633" s="408">
        <v>0</v>
      </c>
      <c r="BA633" s="407">
        <v>0</v>
      </c>
      <c r="BB633" s="408">
        <v>0</v>
      </c>
      <c r="BC633" s="407">
        <v>0</v>
      </c>
    </row>
    <row r="634" spans="1:55" x14ac:dyDescent="0.35">
      <c r="A634" s="385" t="str" cm="1">
        <f t="array" ref="A634">IFERROR(_xlfn.IFS(AND(F634="Renta Variable",O634=1),IFERROR(MATCH(B634,[1]RV_Det!C:C,0),"Rev"),AND(J634="Corporativa",O634=1,I634="EM"),IFERROR(MATCH(B634,[1]RF_Corps!B:B,0),"Rev"),AND(F634="Alternativos",O634=1),IFERROR(MATCH(B634,[1]Rep4!C:C,0),"Rev")),"")</f>
        <v/>
      </c>
      <c r="B634" s="425" t="s">
        <v>2154</v>
      </c>
      <c r="C634" s="409" t="s">
        <v>2155</v>
      </c>
      <c r="D634" s="395" t="s">
        <v>2151</v>
      </c>
      <c r="E634" s="396" t="str">
        <f>IF(B634="","",INDEX([1]CatGlob!$S:$S,IFERROR(MATCH(MID(B634,7,1),[1]CatGlob!$R:$R,0),MATCH(MID(B634,1,2),[1]CatGlob!$R:$R,0))))</f>
        <v>DOL</v>
      </c>
      <c r="F634" s="397" t="s">
        <v>442</v>
      </c>
      <c r="G634" s="398" t="s">
        <v>610</v>
      </c>
      <c r="H634" s="399" t="s">
        <v>229</v>
      </c>
      <c r="I634" s="399" t="s">
        <v>358</v>
      </c>
      <c r="J634" s="399" t="s">
        <v>267</v>
      </c>
      <c r="K634" s="396" t="s">
        <v>290</v>
      </c>
      <c r="L634" s="400" t="str">
        <f>IF(ISERROR(MATCH(M634,M$10:M633,0)),M634,"")</f>
        <v/>
      </c>
      <c r="M634" s="401" t="str">
        <f>IF(B634="","",IF(ISERROR(MATCH(F634&amp;"_"&amp;G634&amp;"_"&amp;H634&amp;"_"&amp;I634&amp;"_"&amp;J634&amp;IF(K634="","","_"&amp;K634),[1]CatGlob!$B:$B,0)),F634&amp;"_"&amp;G634&amp;"_"&amp;H634&amp;"_"&amp;I634&amp;"_"&amp;J634&amp;IF(K634="","","_"&amp;K634),INDEX([1]CatGlob!$C:$C,MATCH(F634&amp;"_"&amp;G634&amp;"_"&amp;H634&amp;"_"&amp;I634&amp;"_"&amp;J634&amp;IF(K634="","","_"&amp;K634),[1]CatGlob!$B:$B,0))))</f>
        <v>HCD_INT_EM_GOB_MEX</v>
      </c>
      <c r="N634" s="402" t="str">
        <f t="shared" si="21"/>
        <v/>
      </c>
      <c r="O634" s="402" t="str">
        <f t="shared" si="20"/>
        <v/>
      </c>
      <c r="P634" s="401" t="str">
        <f>IF(LEN(B634)&gt;8,INDEX([1]CatGlob!$X:$X,MATCH(M634,[1]CatGlob!$W:$W,0)),"")</f>
        <v>EMHC</v>
      </c>
      <c r="Q634" s="403" t="str">
        <f>INDEX([1]CatGlob!P:P,MATCH(M634,[1]CatGlob!O:O,0))</f>
        <v>RFIG</v>
      </c>
      <c r="R634" s="403" t="s">
        <v>601</v>
      </c>
      <c r="S634" s="403" t="s">
        <v>601</v>
      </c>
      <c r="T634" s="403" t="str">
        <f>INDEX([1]CatGlob!$D:$D,MATCH($M634,[1]CatGlob!$C:$C,0))</f>
        <v>RFI</v>
      </c>
      <c r="U634" s="403" t="s">
        <v>1293</v>
      </c>
      <c r="V634" s="404" t="str">
        <f>INDEX([1]CatGlob!$F:$F,MATCH($M634,[1]CatGlob!$C:$C,0))</f>
        <v>RFI</v>
      </c>
      <c r="W634" s="405"/>
      <c r="X634" s="406">
        <v>0</v>
      </c>
      <c r="Y634" s="407">
        <v>0</v>
      </c>
      <c r="Z634" s="408">
        <v>0</v>
      </c>
      <c r="AA634" s="407">
        <v>0</v>
      </c>
      <c r="AB634" s="408">
        <v>0</v>
      </c>
      <c r="AC634" s="407">
        <v>0</v>
      </c>
      <c r="AD634" s="408">
        <v>0</v>
      </c>
      <c r="AE634" s="407">
        <v>0</v>
      </c>
      <c r="AF634" s="408">
        <v>0</v>
      </c>
      <c r="AG634" s="407">
        <v>0</v>
      </c>
      <c r="AI634" s="406">
        <v>0</v>
      </c>
      <c r="AJ634" s="407">
        <v>0</v>
      </c>
      <c r="AK634" s="408">
        <v>0</v>
      </c>
      <c r="AL634" s="407">
        <v>0</v>
      </c>
      <c r="AM634" s="408">
        <v>0</v>
      </c>
      <c r="AN634" s="407">
        <v>0</v>
      </c>
      <c r="AO634" s="408">
        <v>0</v>
      </c>
      <c r="AP634" s="407">
        <v>0</v>
      </c>
      <c r="AQ634" s="408">
        <v>0</v>
      </c>
      <c r="AR634" s="407">
        <v>0</v>
      </c>
      <c r="AT634" s="406">
        <v>0</v>
      </c>
      <c r="AU634" s="407">
        <v>0</v>
      </c>
      <c r="AV634" s="408">
        <v>0</v>
      </c>
      <c r="AW634" s="407">
        <v>0</v>
      </c>
      <c r="AX634" s="408">
        <v>0</v>
      </c>
      <c r="AY634" s="407">
        <v>0</v>
      </c>
      <c r="AZ634" s="408">
        <v>0</v>
      </c>
      <c r="BA634" s="407">
        <v>0</v>
      </c>
      <c r="BB634" s="408">
        <v>0</v>
      </c>
      <c r="BC634" s="407">
        <v>0</v>
      </c>
    </row>
    <row r="635" spans="1:55" x14ac:dyDescent="0.35">
      <c r="A635" s="385" t="str" cm="1">
        <f t="array" ref="A635">IFERROR(_xlfn.IFS(AND(F635="Renta Variable",O635=1),IFERROR(MATCH(B635,[1]RV_Det!C:C,0),"Rev"),AND(J635="Corporativa",O635=1,I635="EM"),IFERROR(MATCH(B635,[1]RF_Corps!B:B,0),"Rev"),AND(F635="Alternativos",O635=1),IFERROR(MATCH(B635,[1]Rep4!C:C,0),"Rev")),"")</f>
        <v/>
      </c>
      <c r="B635" s="394" t="s">
        <v>2156</v>
      </c>
      <c r="C635" s="409" t="s">
        <v>2157</v>
      </c>
      <c r="D635" s="395" t="s">
        <v>2151</v>
      </c>
      <c r="E635" s="396" t="str">
        <f>IF(B635="","",INDEX([1]CatGlob!$S:$S,IFERROR(MATCH(MID(B635,7,1),[1]CatGlob!$R:$R,0),MATCH(MID(B635,1,2),[1]CatGlob!$R:$R,0))))</f>
        <v>DOL</v>
      </c>
      <c r="F635" s="397" t="s">
        <v>442</v>
      </c>
      <c r="G635" s="398" t="s">
        <v>610</v>
      </c>
      <c r="H635" s="399" t="s">
        <v>229</v>
      </c>
      <c r="I635" s="399" t="s">
        <v>358</v>
      </c>
      <c r="J635" s="399" t="s">
        <v>267</v>
      </c>
      <c r="K635" s="396" t="s">
        <v>290</v>
      </c>
      <c r="L635" s="400" t="str">
        <f>IF(ISERROR(MATCH(M635,M$10:M634,0)),M635,"")</f>
        <v/>
      </c>
      <c r="M635" s="401" t="str">
        <f>IF(B635="","",IF(ISERROR(MATCH(F635&amp;"_"&amp;G635&amp;"_"&amp;H635&amp;"_"&amp;I635&amp;"_"&amp;J635&amp;IF(K635="","","_"&amp;K635),[1]CatGlob!$B:$B,0)),F635&amp;"_"&amp;G635&amp;"_"&amp;H635&amp;"_"&amp;I635&amp;"_"&amp;J635&amp;IF(K635="","","_"&amp;K635),INDEX([1]CatGlob!$C:$C,MATCH(F635&amp;"_"&amp;G635&amp;"_"&amp;H635&amp;"_"&amp;I635&amp;"_"&amp;J635&amp;IF(K635="","","_"&amp;K635),[1]CatGlob!$B:$B,0))))</f>
        <v>HCD_INT_EM_GOB_MEX</v>
      </c>
      <c r="N635" s="402" t="str">
        <f t="shared" si="21"/>
        <v/>
      </c>
      <c r="O635" s="402" t="str">
        <f t="shared" si="20"/>
        <v/>
      </c>
      <c r="P635" s="401" t="str">
        <f>IF(LEN(B635)&gt;8,INDEX([1]CatGlob!$X:$X,MATCH(M635,[1]CatGlob!$W:$W,0)),"")</f>
        <v>EMHC</v>
      </c>
      <c r="Q635" s="403" t="str">
        <f>INDEX([1]CatGlob!P:P,MATCH(M635,[1]CatGlob!O:O,0))</f>
        <v>RFIG</v>
      </c>
      <c r="R635" s="403" t="s">
        <v>601</v>
      </c>
      <c r="S635" s="403" t="s">
        <v>601</v>
      </c>
      <c r="T635" s="403" t="str">
        <f>INDEX([1]CatGlob!$D:$D,MATCH($M635,[1]CatGlob!$C:$C,0))</f>
        <v>RFI</v>
      </c>
      <c r="U635" s="403" t="s">
        <v>1293</v>
      </c>
      <c r="V635" s="404" t="str">
        <f>INDEX([1]CatGlob!$F:$F,MATCH($M635,[1]CatGlob!$C:$C,0))</f>
        <v>RFI</v>
      </c>
      <c r="W635" s="405"/>
      <c r="X635" s="406">
        <v>0</v>
      </c>
      <c r="Y635" s="407">
        <v>0</v>
      </c>
      <c r="Z635" s="408">
        <v>0</v>
      </c>
      <c r="AA635" s="407">
        <v>0</v>
      </c>
      <c r="AB635" s="408">
        <v>0</v>
      </c>
      <c r="AC635" s="407">
        <v>0</v>
      </c>
      <c r="AD635" s="408">
        <v>0</v>
      </c>
      <c r="AE635" s="407">
        <v>0</v>
      </c>
      <c r="AF635" s="408">
        <v>0</v>
      </c>
      <c r="AG635" s="407">
        <v>0</v>
      </c>
      <c r="AI635" s="406">
        <v>0</v>
      </c>
      <c r="AJ635" s="407">
        <v>0</v>
      </c>
      <c r="AK635" s="408">
        <v>0</v>
      </c>
      <c r="AL635" s="407">
        <v>0</v>
      </c>
      <c r="AM635" s="408">
        <v>0</v>
      </c>
      <c r="AN635" s="407">
        <v>0</v>
      </c>
      <c r="AO635" s="408">
        <v>0</v>
      </c>
      <c r="AP635" s="407">
        <v>0</v>
      </c>
      <c r="AQ635" s="408">
        <v>0</v>
      </c>
      <c r="AR635" s="407">
        <v>0</v>
      </c>
      <c r="AT635" s="406">
        <v>0</v>
      </c>
      <c r="AU635" s="407">
        <v>0</v>
      </c>
      <c r="AV635" s="408">
        <v>0</v>
      </c>
      <c r="AW635" s="407">
        <v>0</v>
      </c>
      <c r="AX635" s="408">
        <v>0</v>
      </c>
      <c r="AY635" s="407">
        <v>0</v>
      </c>
      <c r="AZ635" s="408">
        <v>0</v>
      </c>
      <c r="BA635" s="407">
        <v>0</v>
      </c>
      <c r="BB635" s="408">
        <v>0</v>
      </c>
      <c r="BC635" s="407">
        <v>0</v>
      </c>
    </row>
    <row r="636" spans="1:55" x14ac:dyDescent="0.35">
      <c r="A636" s="385" t="str" cm="1">
        <f t="array" ref="A636">IFERROR(_xlfn.IFS(AND(F636="Renta Variable",O636=1),IFERROR(MATCH(B636,[1]RV_Det!C:C,0),"Rev"),AND(J636="Corporativa",O636=1,I636="EM"),IFERROR(MATCH(B636,[1]RF_Corps!B:B,0),"Rev"),AND(F636="Alternativos",O636=1),IFERROR(MATCH(B636,[1]Rep4!C:C,0),"Rev")),"")</f>
        <v/>
      </c>
      <c r="B636" s="394" t="s">
        <v>2158</v>
      </c>
      <c r="C636" s="409" t="s">
        <v>2159</v>
      </c>
      <c r="D636" s="395" t="s">
        <v>2151</v>
      </c>
      <c r="E636" s="396" t="str">
        <f>IF(B636="","",INDEX([1]CatGlob!$S:$S,IFERROR(MATCH(MID(B636,7,1),[1]CatGlob!$R:$R,0),MATCH(MID(B636,1,2),[1]CatGlob!$R:$R,0))))</f>
        <v>DOL</v>
      </c>
      <c r="F636" s="397" t="s">
        <v>442</v>
      </c>
      <c r="G636" s="398" t="s">
        <v>610</v>
      </c>
      <c r="H636" s="399" t="s">
        <v>229</v>
      </c>
      <c r="I636" s="399" t="s">
        <v>358</v>
      </c>
      <c r="J636" s="399" t="s">
        <v>267</v>
      </c>
      <c r="K636" s="396" t="s">
        <v>290</v>
      </c>
      <c r="L636" s="400" t="str">
        <f>IF(ISERROR(MATCH(M636,M$10:M635,0)),M636,"")</f>
        <v/>
      </c>
      <c r="M636" s="401" t="str">
        <f>IF(B636="","",IF(ISERROR(MATCH(F636&amp;"_"&amp;G636&amp;"_"&amp;H636&amp;"_"&amp;I636&amp;"_"&amp;J636&amp;IF(K636="","","_"&amp;K636),[1]CatGlob!$B:$B,0)),F636&amp;"_"&amp;G636&amp;"_"&amp;H636&amp;"_"&amp;I636&amp;"_"&amp;J636&amp;IF(K636="","","_"&amp;K636),INDEX([1]CatGlob!$C:$C,MATCH(F636&amp;"_"&amp;G636&amp;"_"&amp;H636&amp;"_"&amp;I636&amp;"_"&amp;J636&amp;IF(K636="","","_"&amp;K636),[1]CatGlob!$B:$B,0))))</f>
        <v>HCD_INT_EM_GOB_MEX</v>
      </c>
      <c r="N636" s="402" t="str">
        <f t="shared" si="21"/>
        <v/>
      </c>
      <c r="O636" s="402" t="str">
        <f t="shared" si="20"/>
        <v/>
      </c>
      <c r="P636" s="401" t="str">
        <f>IF(LEN(B636)&gt;8,INDEX([1]CatGlob!$X:$X,MATCH(M636,[1]CatGlob!$W:$W,0)),"")</f>
        <v>EMHC</v>
      </c>
      <c r="Q636" s="403" t="str">
        <f>INDEX([1]CatGlob!P:P,MATCH(M636,[1]CatGlob!O:O,0))</f>
        <v>RFIG</v>
      </c>
      <c r="R636" s="403" t="s">
        <v>601</v>
      </c>
      <c r="S636" s="403" t="s">
        <v>601</v>
      </c>
      <c r="T636" s="403" t="str">
        <f>INDEX([1]CatGlob!$D:$D,MATCH($M636,[1]CatGlob!$C:$C,0))</f>
        <v>RFI</v>
      </c>
      <c r="U636" s="403" t="s">
        <v>1293</v>
      </c>
      <c r="V636" s="404" t="str">
        <f>INDEX([1]CatGlob!$F:$F,MATCH($M636,[1]CatGlob!$C:$C,0))</f>
        <v>RFI</v>
      </c>
      <c r="W636" s="405"/>
      <c r="X636" s="406">
        <v>0</v>
      </c>
      <c r="Y636" s="407">
        <v>0</v>
      </c>
      <c r="Z636" s="408">
        <v>0</v>
      </c>
      <c r="AA636" s="407">
        <v>0</v>
      </c>
      <c r="AB636" s="408">
        <v>0</v>
      </c>
      <c r="AC636" s="407">
        <v>0</v>
      </c>
      <c r="AD636" s="408">
        <v>0</v>
      </c>
      <c r="AE636" s="407">
        <v>0</v>
      </c>
      <c r="AF636" s="408">
        <v>0</v>
      </c>
      <c r="AG636" s="407">
        <v>0</v>
      </c>
      <c r="AI636" s="406">
        <v>0</v>
      </c>
      <c r="AJ636" s="407">
        <v>0</v>
      </c>
      <c r="AK636" s="408">
        <v>0</v>
      </c>
      <c r="AL636" s="407">
        <v>0</v>
      </c>
      <c r="AM636" s="408">
        <v>0</v>
      </c>
      <c r="AN636" s="407">
        <v>0</v>
      </c>
      <c r="AO636" s="408">
        <v>0</v>
      </c>
      <c r="AP636" s="407">
        <v>0</v>
      </c>
      <c r="AQ636" s="408">
        <v>0</v>
      </c>
      <c r="AR636" s="407">
        <v>0</v>
      </c>
      <c r="AT636" s="406">
        <v>0</v>
      </c>
      <c r="AU636" s="407">
        <v>0</v>
      </c>
      <c r="AV636" s="408">
        <v>0</v>
      </c>
      <c r="AW636" s="407">
        <v>0</v>
      </c>
      <c r="AX636" s="408">
        <v>0</v>
      </c>
      <c r="AY636" s="407">
        <v>0</v>
      </c>
      <c r="AZ636" s="408">
        <v>0</v>
      </c>
      <c r="BA636" s="407">
        <v>0</v>
      </c>
      <c r="BB636" s="408">
        <v>0</v>
      </c>
      <c r="BC636" s="407">
        <v>0</v>
      </c>
    </row>
    <row r="637" spans="1:55" x14ac:dyDescent="0.35">
      <c r="A637" s="385" t="str" cm="1">
        <f t="array" ref="A637">IFERROR(_xlfn.IFS(AND(F637="Renta Variable",O637=1),IFERROR(MATCH(B637,[1]RV_Det!C:C,0),"Rev"),AND(J637="Corporativa",O637=1,I637="EM"),IFERROR(MATCH(B637,[1]RF_Corps!B:B,0),"Rev"),AND(F637="Alternativos",O637=1),IFERROR(MATCH(B637,[1]Rep4!C:C,0),"Rev")),"")</f>
        <v/>
      </c>
      <c r="B637" s="394" t="s">
        <v>2160</v>
      </c>
      <c r="C637" s="409" t="s">
        <v>2161</v>
      </c>
      <c r="D637" s="395" t="s">
        <v>2151</v>
      </c>
      <c r="E637" s="396" t="str">
        <f>IF(B637="","",INDEX([1]CatGlob!$S:$S,IFERROR(MATCH(MID(B637,7,1),[1]CatGlob!$R:$R,0),MATCH(MID(B637,1,2),[1]CatGlob!$R:$R,0))))</f>
        <v>DOL</v>
      </c>
      <c r="F637" s="397" t="s">
        <v>442</v>
      </c>
      <c r="G637" s="398" t="s">
        <v>610</v>
      </c>
      <c r="H637" s="399" t="s">
        <v>229</v>
      </c>
      <c r="I637" s="399" t="s">
        <v>358</v>
      </c>
      <c r="J637" s="399" t="s">
        <v>267</v>
      </c>
      <c r="K637" s="396" t="s">
        <v>290</v>
      </c>
      <c r="L637" s="400" t="str">
        <f>IF(ISERROR(MATCH(M637,M$10:M636,0)),M637,"")</f>
        <v/>
      </c>
      <c r="M637" s="401" t="str">
        <f>IF(B637="","",IF(ISERROR(MATCH(F637&amp;"_"&amp;G637&amp;"_"&amp;H637&amp;"_"&amp;I637&amp;"_"&amp;J637&amp;IF(K637="","","_"&amp;K637),[1]CatGlob!$B:$B,0)),F637&amp;"_"&amp;G637&amp;"_"&amp;H637&amp;"_"&amp;I637&amp;"_"&amp;J637&amp;IF(K637="","","_"&amp;K637),INDEX([1]CatGlob!$C:$C,MATCH(F637&amp;"_"&amp;G637&amp;"_"&amp;H637&amp;"_"&amp;I637&amp;"_"&amp;J637&amp;IF(K637="","","_"&amp;K637),[1]CatGlob!$B:$B,0))))</f>
        <v>HCD_INT_EM_GOB_MEX</v>
      </c>
      <c r="N637" s="402" t="str">
        <f t="shared" si="21"/>
        <v/>
      </c>
      <c r="O637" s="402" t="str">
        <f t="shared" si="20"/>
        <v/>
      </c>
      <c r="P637" s="401" t="str">
        <f>IF(LEN(B637)&gt;8,INDEX([1]CatGlob!$X:$X,MATCH(M637,[1]CatGlob!$W:$W,0)),"")</f>
        <v>EMHC</v>
      </c>
      <c r="Q637" s="403" t="str">
        <f>INDEX([1]CatGlob!P:P,MATCH(M637,[1]CatGlob!O:O,0))</f>
        <v>RFIG</v>
      </c>
      <c r="R637" s="403" t="s">
        <v>601</v>
      </c>
      <c r="S637" s="403" t="s">
        <v>601</v>
      </c>
      <c r="T637" s="403" t="str">
        <f>INDEX([1]CatGlob!$D:$D,MATCH($M637,[1]CatGlob!$C:$C,0))</f>
        <v>RFI</v>
      </c>
      <c r="U637" s="403" t="s">
        <v>1293</v>
      </c>
      <c r="V637" s="404" t="str">
        <f>INDEX([1]CatGlob!$F:$F,MATCH($M637,[1]CatGlob!$C:$C,0))</f>
        <v>RFI</v>
      </c>
      <c r="W637" s="405"/>
      <c r="X637" s="406">
        <v>0</v>
      </c>
      <c r="Y637" s="407">
        <v>0</v>
      </c>
      <c r="Z637" s="408">
        <v>0</v>
      </c>
      <c r="AA637" s="407">
        <v>0</v>
      </c>
      <c r="AB637" s="408">
        <v>0</v>
      </c>
      <c r="AC637" s="407">
        <v>0</v>
      </c>
      <c r="AD637" s="408">
        <v>0</v>
      </c>
      <c r="AE637" s="407">
        <v>0</v>
      </c>
      <c r="AF637" s="408">
        <v>0</v>
      </c>
      <c r="AG637" s="407">
        <v>0</v>
      </c>
      <c r="AI637" s="406">
        <v>0</v>
      </c>
      <c r="AJ637" s="407">
        <v>0</v>
      </c>
      <c r="AK637" s="408">
        <v>0</v>
      </c>
      <c r="AL637" s="407">
        <v>0</v>
      </c>
      <c r="AM637" s="408">
        <v>0</v>
      </c>
      <c r="AN637" s="407">
        <v>0</v>
      </c>
      <c r="AO637" s="408">
        <v>0</v>
      </c>
      <c r="AP637" s="407">
        <v>0</v>
      </c>
      <c r="AQ637" s="408">
        <v>0</v>
      </c>
      <c r="AR637" s="407">
        <v>0</v>
      </c>
      <c r="AT637" s="406">
        <v>0</v>
      </c>
      <c r="AU637" s="407">
        <v>0</v>
      </c>
      <c r="AV637" s="408">
        <v>0</v>
      </c>
      <c r="AW637" s="407">
        <v>0</v>
      </c>
      <c r="AX637" s="408">
        <v>0</v>
      </c>
      <c r="AY637" s="407">
        <v>0</v>
      </c>
      <c r="AZ637" s="408">
        <v>0</v>
      </c>
      <c r="BA637" s="407">
        <v>0</v>
      </c>
      <c r="BB637" s="408">
        <v>0</v>
      </c>
      <c r="BC637" s="407">
        <v>0</v>
      </c>
    </row>
    <row r="638" spans="1:55" x14ac:dyDescent="0.35">
      <c r="A638" s="385" t="str" cm="1">
        <f t="array" ref="A638">IFERROR(_xlfn.IFS(AND(F638="Renta Variable",O638=1),IFERROR(MATCH(B638,[1]RV_Det!C:C,0),"Rev"),AND(J638="Corporativa",O638=1,I638="EM"),IFERROR(MATCH(B638,[1]RF_Corps!B:B,0),"Rev"),AND(F638="Alternativos",O638=1),IFERROR(MATCH(B638,[1]Rep4!C:C,0),"Rev")),"")</f>
        <v/>
      </c>
      <c r="B638" s="394" t="s">
        <v>2162</v>
      </c>
      <c r="C638" s="409" t="s">
        <v>2163</v>
      </c>
      <c r="D638" s="395" t="s">
        <v>2151</v>
      </c>
      <c r="E638" s="396" t="str">
        <f>IF(B638="","",INDEX([1]CatGlob!$S:$S,IFERROR(MATCH(MID(B638,7,1),[1]CatGlob!$R:$R,0),MATCH(MID(B638,1,2),[1]CatGlob!$R:$R,0))))</f>
        <v>DOL</v>
      </c>
      <c r="F638" s="397" t="s">
        <v>442</v>
      </c>
      <c r="G638" s="398" t="s">
        <v>610</v>
      </c>
      <c r="H638" s="399" t="s">
        <v>229</v>
      </c>
      <c r="I638" s="399" t="s">
        <v>358</v>
      </c>
      <c r="J638" s="399" t="s">
        <v>267</v>
      </c>
      <c r="K638" s="396" t="s">
        <v>290</v>
      </c>
      <c r="L638" s="400" t="str">
        <f>IF(ISERROR(MATCH(M638,M$10:M637,0)),M638,"")</f>
        <v/>
      </c>
      <c r="M638" s="401" t="str">
        <f>IF(B638="","",IF(ISERROR(MATCH(F638&amp;"_"&amp;G638&amp;"_"&amp;H638&amp;"_"&amp;I638&amp;"_"&amp;J638&amp;IF(K638="","","_"&amp;K638),[1]CatGlob!$B:$B,0)),F638&amp;"_"&amp;G638&amp;"_"&amp;H638&amp;"_"&amp;I638&amp;"_"&amp;J638&amp;IF(K638="","","_"&amp;K638),INDEX([1]CatGlob!$C:$C,MATCH(F638&amp;"_"&amp;G638&amp;"_"&amp;H638&amp;"_"&amp;I638&amp;"_"&amp;J638&amp;IF(K638="","","_"&amp;K638),[1]CatGlob!$B:$B,0))))</f>
        <v>HCD_INT_EM_GOB_MEX</v>
      </c>
      <c r="N638" s="402" t="str">
        <f t="shared" si="21"/>
        <v/>
      </c>
      <c r="O638" s="402" t="str">
        <f t="shared" si="20"/>
        <v/>
      </c>
      <c r="P638" s="401" t="str">
        <f>IF(LEN(B638)&gt;8,INDEX([1]CatGlob!$X:$X,MATCH(M638,[1]CatGlob!$W:$W,0)),"")</f>
        <v>EMHC</v>
      </c>
      <c r="Q638" s="403" t="str">
        <f>INDEX([1]CatGlob!P:P,MATCH(M638,[1]CatGlob!O:O,0))</f>
        <v>RFIG</v>
      </c>
      <c r="R638" s="403" t="s">
        <v>601</v>
      </c>
      <c r="S638" s="403" t="s">
        <v>601</v>
      </c>
      <c r="T638" s="403" t="str">
        <f>INDEX([1]CatGlob!$D:$D,MATCH($M638,[1]CatGlob!$C:$C,0))</f>
        <v>RFI</v>
      </c>
      <c r="U638" s="403" t="s">
        <v>1293</v>
      </c>
      <c r="V638" s="404" t="str">
        <f>INDEX([1]CatGlob!$F:$F,MATCH($M638,[1]CatGlob!$C:$C,0))</f>
        <v>RFI</v>
      </c>
      <c r="W638" s="405"/>
      <c r="X638" s="406">
        <v>0</v>
      </c>
      <c r="Y638" s="407">
        <v>0</v>
      </c>
      <c r="Z638" s="408">
        <v>0</v>
      </c>
      <c r="AA638" s="407">
        <v>0</v>
      </c>
      <c r="AB638" s="408">
        <v>0</v>
      </c>
      <c r="AC638" s="407">
        <v>0</v>
      </c>
      <c r="AD638" s="408">
        <v>0</v>
      </c>
      <c r="AE638" s="407">
        <v>0</v>
      </c>
      <c r="AF638" s="408">
        <v>0</v>
      </c>
      <c r="AG638" s="407">
        <v>0</v>
      </c>
      <c r="AI638" s="406">
        <v>0</v>
      </c>
      <c r="AJ638" s="407">
        <v>0</v>
      </c>
      <c r="AK638" s="408">
        <v>0</v>
      </c>
      <c r="AL638" s="407">
        <v>0</v>
      </c>
      <c r="AM638" s="408">
        <v>0</v>
      </c>
      <c r="AN638" s="407">
        <v>0</v>
      </c>
      <c r="AO638" s="408">
        <v>0</v>
      </c>
      <c r="AP638" s="407">
        <v>0</v>
      </c>
      <c r="AQ638" s="408">
        <v>0</v>
      </c>
      <c r="AR638" s="407">
        <v>0</v>
      </c>
      <c r="AT638" s="406">
        <v>0</v>
      </c>
      <c r="AU638" s="407">
        <v>0</v>
      </c>
      <c r="AV638" s="408">
        <v>0</v>
      </c>
      <c r="AW638" s="407">
        <v>0</v>
      </c>
      <c r="AX638" s="408">
        <v>0</v>
      </c>
      <c r="AY638" s="407">
        <v>0</v>
      </c>
      <c r="AZ638" s="408">
        <v>0</v>
      </c>
      <c r="BA638" s="407">
        <v>0</v>
      </c>
      <c r="BB638" s="408">
        <v>0</v>
      </c>
      <c r="BC638" s="407">
        <v>0</v>
      </c>
    </row>
    <row r="639" spans="1:55" x14ac:dyDescent="0.35">
      <c r="A639" s="385" t="str" cm="1">
        <f t="array" ref="A639">IFERROR(_xlfn.IFS(AND(F639="Renta Variable",O639=1),IFERROR(MATCH(B639,[1]RV_Det!C:C,0),"Rev"),AND(J639="Corporativa",O639=1,I639="EM"),IFERROR(MATCH(B639,[1]RF_Corps!B:B,0),"Rev"),AND(F639="Alternativos",O639=1),IFERROR(MATCH(B639,[1]Rep4!C:C,0),"Rev")),"")</f>
        <v/>
      </c>
      <c r="B639" s="394" t="s">
        <v>2164</v>
      </c>
      <c r="C639" s="409" t="s">
        <v>2165</v>
      </c>
      <c r="D639" s="395" t="s">
        <v>2151</v>
      </c>
      <c r="E639" s="396" t="str">
        <f>IF(B639="","",INDEX([1]CatGlob!$S:$S,IFERROR(MATCH(MID(B639,7,1),[1]CatGlob!$R:$R,0),MATCH(MID(B639,1,2),[1]CatGlob!$R:$R,0))))</f>
        <v>DOL</v>
      </c>
      <c r="F639" s="397" t="s">
        <v>442</v>
      </c>
      <c r="G639" s="398" t="s">
        <v>610</v>
      </c>
      <c r="H639" s="399" t="s">
        <v>229</v>
      </c>
      <c r="I639" s="399" t="s">
        <v>358</v>
      </c>
      <c r="J639" s="399" t="s">
        <v>267</v>
      </c>
      <c r="K639" s="396" t="s">
        <v>290</v>
      </c>
      <c r="L639" s="400" t="str">
        <f>IF(ISERROR(MATCH(M639,M$10:M638,0)),M639,"")</f>
        <v/>
      </c>
      <c r="M639" s="401" t="str">
        <f>IF(B639="","",IF(ISERROR(MATCH(F639&amp;"_"&amp;G639&amp;"_"&amp;H639&amp;"_"&amp;I639&amp;"_"&amp;J639&amp;IF(K639="","","_"&amp;K639),[1]CatGlob!$B:$B,0)),F639&amp;"_"&amp;G639&amp;"_"&amp;H639&amp;"_"&amp;I639&amp;"_"&amp;J639&amp;IF(K639="","","_"&amp;K639),INDEX([1]CatGlob!$C:$C,MATCH(F639&amp;"_"&amp;G639&amp;"_"&amp;H639&amp;"_"&amp;I639&amp;"_"&amp;J639&amp;IF(K639="","","_"&amp;K639),[1]CatGlob!$B:$B,0))))</f>
        <v>HCD_INT_EM_GOB_MEX</v>
      </c>
      <c r="N639" s="402" t="str">
        <f t="shared" si="21"/>
        <v/>
      </c>
      <c r="O639" s="402" t="str">
        <f t="shared" si="20"/>
        <v/>
      </c>
      <c r="P639" s="401" t="str">
        <f>IF(LEN(B639)&gt;8,INDEX([1]CatGlob!$X:$X,MATCH(M639,[1]CatGlob!$W:$W,0)),"")</f>
        <v>EMHC</v>
      </c>
      <c r="Q639" s="403" t="str">
        <f>INDEX([1]CatGlob!P:P,MATCH(M639,[1]CatGlob!O:O,0))</f>
        <v>RFIG</v>
      </c>
      <c r="R639" s="403" t="s">
        <v>601</v>
      </c>
      <c r="S639" s="403" t="s">
        <v>601</v>
      </c>
      <c r="T639" s="403" t="str">
        <f>INDEX([1]CatGlob!$D:$D,MATCH($M639,[1]CatGlob!$C:$C,0))</f>
        <v>RFI</v>
      </c>
      <c r="U639" s="403" t="s">
        <v>1293</v>
      </c>
      <c r="V639" s="404" t="str">
        <f>INDEX([1]CatGlob!$F:$F,MATCH($M639,[1]CatGlob!$C:$C,0))</f>
        <v>RFI</v>
      </c>
      <c r="W639" s="405"/>
      <c r="X639" s="406">
        <v>0</v>
      </c>
      <c r="Y639" s="407">
        <v>0</v>
      </c>
      <c r="Z639" s="408">
        <v>0</v>
      </c>
      <c r="AA639" s="407">
        <v>0</v>
      </c>
      <c r="AB639" s="408">
        <v>0</v>
      </c>
      <c r="AC639" s="407">
        <v>0</v>
      </c>
      <c r="AD639" s="408">
        <v>0</v>
      </c>
      <c r="AE639" s="407">
        <v>0</v>
      </c>
      <c r="AF639" s="408">
        <v>0</v>
      </c>
      <c r="AG639" s="407">
        <v>0</v>
      </c>
      <c r="AI639" s="406">
        <v>0</v>
      </c>
      <c r="AJ639" s="407">
        <v>0</v>
      </c>
      <c r="AK639" s="408">
        <v>0</v>
      </c>
      <c r="AL639" s="407">
        <v>0</v>
      </c>
      <c r="AM639" s="408">
        <v>0</v>
      </c>
      <c r="AN639" s="407">
        <v>0</v>
      </c>
      <c r="AO639" s="408">
        <v>0</v>
      </c>
      <c r="AP639" s="407">
        <v>0</v>
      </c>
      <c r="AQ639" s="408">
        <v>0</v>
      </c>
      <c r="AR639" s="407">
        <v>0</v>
      </c>
      <c r="AT639" s="406">
        <v>0</v>
      </c>
      <c r="AU639" s="407">
        <v>0</v>
      </c>
      <c r="AV639" s="408">
        <v>0</v>
      </c>
      <c r="AW639" s="407">
        <v>0</v>
      </c>
      <c r="AX639" s="408">
        <v>0</v>
      </c>
      <c r="AY639" s="407">
        <v>0</v>
      </c>
      <c r="AZ639" s="408">
        <v>0</v>
      </c>
      <c r="BA639" s="407">
        <v>0</v>
      </c>
      <c r="BB639" s="408">
        <v>0</v>
      </c>
      <c r="BC639" s="407">
        <v>0</v>
      </c>
    </row>
    <row r="640" spans="1:55" x14ac:dyDescent="0.35">
      <c r="A640" s="385" t="str" cm="1">
        <f t="array" ref="A640">IFERROR(_xlfn.IFS(AND(F640="Renta Variable",O640=1),IFERROR(MATCH(B640,[1]RV_Det!C:C,0),"Rev"),AND(J640="Corporativa",O640=1,I640="EM"),IFERROR(MATCH(B640,[1]RF_Corps!B:B,0),"Rev"),AND(F640="Alternativos",O640=1),IFERROR(MATCH(B640,[1]Rep4!C:C,0),"Rev")),"")</f>
        <v/>
      </c>
      <c r="B640" s="394" t="s">
        <v>2166</v>
      </c>
      <c r="C640" s="409" t="s">
        <v>2167</v>
      </c>
      <c r="D640" s="395" t="s">
        <v>2151</v>
      </c>
      <c r="E640" s="396" t="str">
        <f>IF(B640="","",INDEX([1]CatGlob!$S:$S,IFERROR(MATCH(MID(B640,7,1),[1]CatGlob!$R:$R,0),MATCH(MID(B640,1,2),[1]CatGlob!$R:$R,0))))</f>
        <v>DOL</v>
      </c>
      <c r="F640" s="397" t="s">
        <v>442</v>
      </c>
      <c r="G640" s="398" t="s">
        <v>610</v>
      </c>
      <c r="H640" s="399" t="s">
        <v>229</v>
      </c>
      <c r="I640" s="399" t="s">
        <v>358</v>
      </c>
      <c r="J640" s="399" t="s">
        <v>267</v>
      </c>
      <c r="K640" s="396" t="s">
        <v>290</v>
      </c>
      <c r="L640" s="400" t="str">
        <f>IF(ISERROR(MATCH(M640,M$10:M639,0)),M640,"")</f>
        <v/>
      </c>
      <c r="M640" s="401" t="str">
        <f>IF(B640="","",IF(ISERROR(MATCH(F640&amp;"_"&amp;G640&amp;"_"&amp;H640&amp;"_"&amp;I640&amp;"_"&amp;J640&amp;IF(K640="","","_"&amp;K640),[1]CatGlob!$B:$B,0)),F640&amp;"_"&amp;G640&amp;"_"&amp;H640&amp;"_"&amp;I640&amp;"_"&amp;J640&amp;IF(K640="","","_"&amp;K640),INDEX([1]CatGlob!$C:$C,MATCH(F640&amp;"_"&amp;G640&amp;"_"&amp;H640&amp;"_"&amp;I640&amp;"_"&amp;J640&amp;IF(K640="","","_"&amp;K640),[1]CatGlob!$B:$B,0))))</f>
        <v>HCD_INT_EM_GOB_MEX</v>
      </c>
      <c r="N640" s="402" t="str">
        <f t="shared" si="21"/>
        <v/>
      </c>
      <c r="O640" s="402" t="str">
        <f t="shared" si="20"/>
        <v/>
      </c>
      <c r="P640" s="401" t="str">
        <f>IF(LEN(B640)&gt;8,INDEX([1]CatGlob!$X:$X,MATCH(M640,[1]CatGlob!$W:$W,0)),"")</f>
        <v>EMHC</v>
      </c>
      <c r="Q640" s="403" t="str">
        <f>INDEX([1]CatGlob!P:P,MATCH(M640,[1]CatGlob!O:O,0))</f>
        <v>RFIG</v>
      </c>
      <c r="R640" s="403" t="s">
        <v>601</v>
      </c>
      <c r="S640" s="403" t="s">
        <v>601</v>
      </c>
      <c r="T640" s="403" t="str">
        <f>INDEX([1]CatGlob!$D:$D,MATCH($M640,[1]CatGlob!$C:$C,0))</f>
        <v>RFI</v>
      </c>
      <c r="U640" s="403" t="s">
        <v>1293</v>
      </c>
      <c r="V640" s="404" t="str">
        <f>INDEX([1]CatGlob!$F:$F,MATCH($M640,[1]CatGlob!$C:$C,0))</f>
        <v>RFI</v>
      </c>
      <c r="W640" s="405"/>
      <c r="X640" s="406">
        <v>0</v>
      </c>
      <c r="Y640" s="407">
        <v>0</v>
      </c>
      <c r="Z640" s="408">
        <v>0</v>
      </c>
      <c r="AA640" s="407">
        <v>0</v>
      </c>
      <c r="AB640" s="408">
        <v>0</v>
      </c>
      <c r="AC640" s="407">
        <v>0</v>
      </c>
      <c r="AD640" s="408">
        <v>0</v>
      </c>
      <c r="AE640" s="407">
        <v>0</v>
      </c>
      <c r="AF640" s="408">
        <v>0</v>
      </c>
      <c r="AG640" s="407">
        <v>0</v>
      </c>
      <c r="AI640" s="406">
        <v>0</v>
      </c>
      <c r="AJ640" s="407">
        <v>0</v>
      </c>
      <c r="AK640" s="408">
        <v>0</v>
      </c>
      <c r="AL640" s="407">
        <v>0</v>
      </c>
      <c r="AM640" s="408">
        <v>0</v>
      </c>
      <c r="AN640" s="407">
        <v>0</v>
      </c>
      <c r="AO640" s="408">
        <v>0</v>
      </c>
      <c r="AP640" s="407">
        <v>0</v>
      </c>
      <c r="AQ640" s="408">
        <v>0</v>
      </c>
      <c r="AR640" s="407">
        <v>0</v>
      </c>
      <c r="AT640" s="406">
        <v>0</v>
      </c>
      <c r="AU640" s="407">
        <v>0</v>
      </c>
      <c r="AV640" s="408">
        <v>0</v>
      </c>
      <c r="AW640" s="407">
        <v>0</v>
      </c>
      <c r="AX640" s="408">
        <v>0</v>
      </c>
      <c r="AY640" s="407">
        <v>0</v>
      </c>
      <c r="AZ640" s="408">
        <v>0</v>
      </c>
      <c r="BA640" s="407">
        <v>0</v>
      </c>
      <c r="BB640" s="408">
        <v>0</v>
      </c>
      <c r="BC640" s="407">
        <v>0</v>
      </c>
    </row>
    <row r="641" spans="1:55" x14ac:dyDescent="0.35">
      <c r="A641" s="385" t="str" cm="1">
        <f t="array" ref="A641">IFERROR(_xlfn.IFS(AND(F641="Renta Variable",O641=1),IFERROR(MATCH(B641,[1]RV_Det!C:C,0),"Rev"),AND(J641="Corporativa",O641=1,I641="EM"),IFERROR(MATCH(B641,[1]RF_Corps!B:B,0),"Rev"),AND(F641="Alternativos",O641=1),IFERROR(MATCH(B641,[1]Rep4!C:C,0),"Rev")),"")</f>
        <v/>
      </c>
      <c r="B641" s="394" t="s">
        <v>2168</v>
      </c>
      <c r="C641" s="409" t="s">
        <v>2169</v>
      </c>
      <c r="D641" s="395" t="s">
        <v>2151</v>
      </c>
      <c r="E641" s="396" t="str">
        <f>IF(B641="","",INDEX([1]CatGlob!$S:$S,IFERROR(MATCH(MID(B641,7,1),[1]CatGlob!$R:$R,0),MATCH(MID(B641,1,2),[1]CatGlob!$R:$R,0))))</f>
        <v>DOL</v>
      </c>
      <c r="F641" s="397" t="s">
        <v>442</v>
      </c>
      <c r="G641" s="398" t="s">
        <v>610</v>
      </c>
      <c r="H641" s="399" t="s">
        <v>229</v>
      </c>
      <c r="I641" s="399" t="s">
        <v>358</v>
      </c>
      <c r="J641" s="399" t="s">
        <v>267</v>
      </c>
      <c r="K641" s="396" t="s">
        <v>290</v>
      </c>
      <c r="L641" s="400" t="str">
        <f>IF(ISERROR(MATCH(M641,M$10:M640,0)),M641,"")</f>
        <v/>
      </c>
      <c r="M641" s="401" t="str">
        <f>IF(B641="","",IF(ISERROR(MATCH(F641&amp;"_"&amp;G641&amp;"_"&amp;H641&amp;"_"&amp;I641&amp;"_"&amp;J641&amp;IF(K641="","","_"&amp;K641),[1]CatGlob!$B:$B,0)),F641&amp;"_"&amp;G641&amp;"_"&amp;H641&amp;"_"&amp;I641&amp;"_"&amp;J641&amp;IF(K641="","","_"&amp;K641),INDEX([1]CatGlob!$C:$C,MATCH(F641&amp;"_"&amp;G641&amp;"_"&amp;H641&amp;"_"&amp;I641&amp;"_"&amp;J641&amp;IF(K641="","","_"&amp;K641),[1]CatGlob!$B:$B,0))))</f>
        <v>HCD_INT_EM_GOB_MEX</v>
      </c>
      <c r="N641" s="402" t="str">
        <f t="shared" si="21"/>
        <v/>
      </c>
      <c r="O641" s="402" t="str">
        <f t="shared" si="20"/>
        <v/>
      </c>
      <c r="P641" s="401" t="str">
        <f>IF(LEN(B641)&gt;8,INDEX([1]CatGlob!$X:$X,MATCH(M641,[1]CatGlob!$W:$W,0)),"")</f>
        <v>EMHC</v>
      </c>
      <c r="Q641" s="403" t="str">
        <f>INDEX([1]CatGlob!P:P,MATCH(M641,[1]CatGlob!O:O,0))</f>
        <v>RFIG</v>
      </c>
      <c r="R641" s="403" t="s">
        <v>601</v>
      </c>
      <c r="S641" s="403" t="s">
        <v>601</v>
      </c>
      <c r="T641" s="403" t="str">
        <f>INDEX([1]CatGlob!$D:$D,MATCH($M641,[1]CatGlob!$C:$C,0))</f>
        <v>RFI</v>
      </c>
      <c r="U641" s="403" t="s">
        <v>1293</v>
      </c>
      <c r="V641" s="404" t="str">
        <f>INDEX([1]CatGlob!$F:$F,MATCH($M641,[1]CatGlob!$C:$C,0))</f>
        <v>RFI</v>
      </c>
      <c r="W641" s="405"/>
      <c r="X641" s="406">
        <v>0</v>
      </c>
      <c r="Y641" s="407">
        <v>0</v>
      </c>
      <c r="Z641" s="408">
        <v>0</v>
      </c>
      <c r="AA641" s="407">
        <v>0</v>
      </c>
      <c r="AB641" s="408">
        <v>0</v>
      </c>
      <c r="AC641" s="407">
        <v>0</v>
      </c>
      <c r="AD641" s="408">
        <v>0</v>
      </c>
      <c r="AE641" s="407">
        <v>0</v>
      </c>
      <c r="AF641" s="408">
        <v>0</v>
      </c>
      <c r="AG641" s="407">
        <v>0</v>
      </c>
      <c r="AI641" s="406">
        <v>0</v>
      </c>
      <c r="AJ641" s="407">
        <v>0</v>
      </c>
      <c r="AK641" s="408">
        <v>0</v>
      </c>
      <c r="AL641" s="407">
        <v>0</v>
      </c>
      <c r="AM641" s="408">
        <v>0</v>
      </c>
      <c r="AN641" s="407">
        <v>0</v>
      </c>
      <c r="AO641" s="408">
        <v>0</v>
      </c>
      <c r="AP641" s="407">
        <v>0</v>
      </c>
      <c r="AQ641" s="408">
        <v>0</v>
      </c>
      <c r="AR641" s="407">
        <v>0</v>
      </c>
      <c r="AT641" s="406">
        <v>0</v>
      </c>
      <c r="AU641" s="407">
        <v>0</v>
      </c>
      <c r="AV641" s="408">
        <v>0</v>
      </c>
      <c r="AW641" s="407">
        <v>0</v>
      </c>
      <c r="AX641" s="408">
        <v>0</v>
      </c>
      <c r="AY641" s="407">
        <v>0</v>
      </c>
      <c r="AZ641" s="408">
        <v>0</v>
      </c>
      <c r="BA641" s="407">
        <v>0</v>
      </c>
      <c r="BB641" s="408">
        <v>0</v>
      </c>
      <c r="BC641" s="407">
        <v>0</v>
      </c>
    </row>
    <row r="642" spans="1:55" x14ac:dyDescent="0.35">
      <c r="A642" s="385" t="str" cm="1">
        <f t="array" ref="A642">IFERROR(_xlfn.IFS(AND(F642="Renta Variable",O642=1),IFERROR(MATCH(B642,[1]RV_Det!C:C,0),"Rev"),AND(J642="Corporativa",O642=1,I642="EM"),IFERROR(MATCH(B642,[1]RF_Corps!B:B,0),"Rev"),AND(F642="Alternativos",O642=1),IFERROR(MATCH(B642,[1]Rep4!C:C,0),"Rev")),"")</f>
        <v/>
      </c>
      <c r="B642" s="394" t="s">
        <v>2170</v>
      </c>
      <c r="C642" s="409" t="s">
        <v>2171</v>
      </c>
      <c r="D642" s="395" t="s">
        <v>2151</v>
      </c>
      <c r="E642" s="396" t="str">
        <f>IF(B642="","",INDEX([1]CatGlob!$S:$S,IFERROR(MATCH(MID(B642,7,1),[1]CatGlob!$R:$R,0),MATCH(MID(B642,1,2),[1]CatGlob!$R:$R,0))))</f>
        <v>DOL</v>
      </c>
      <c r="F642" s="397" t="s">
        <v>442</v>
      </c>
      <c r="G642" s="398" t="s">
        <v>610</v>
      </c>
      <c r="H642" s="399" t="s">
        <v>229</v>
      </c>
      <c r="I642" s="399" t="s">
        <v>358</v>
      </c>
      <c r="J642" s="399" t="s">
        <v>267</v>
      </c>
      <c r="K642" s="396" t="s">
        <v>290</v>
      </c>
      <c r="L642" s="400" t="str">
        <f>IF(ISERROR(MATCH(M642,M$10:M641,0)),M642,"")</f>
        <v/>
      </c>
      <c r="M642" s="401" t="str">
        <f>IF(B642="","",IF(ISERROR(MATCH(F642&amp;"_"&amp;G642&amp;"_"&amp;H642&amp;"_"&amp;I642&amp;"_"&amp;J642&amp;IF(K642="","","_"&amp;K642),[1]CatGlob!$B:$B,0)),F642&amp;"_"&amp;G642&amp;"_"&amp;H642&amp;"_"&amp;I642&amp;"_"&amp;J642&amp;IF(K642="","","_"&amp;K642),INDEX([1]CatGlob!$C:$C,MATCH(F642&amp;"_"&amp;G642&amp;"_"&amp;H642&amp;"_"&amp;I642&amp;"_"&amp;J642&amp;IF(K642="","","_"&amp;K642),[1]CatGlob!$B:$B,0))))</f>
        <v>HCD_INT_EM_GOB_MEX</v>
      </c>
      <c r="N642" s="402" t="str">
        <f t="shared" si="21"/>
        <v/>
      </c>
      <c r="O642" s="402" t="str">
        <f t="shared" si="20"/>
        <v/>
      </c>
      <c r="P642" s="401" t="str">
        <f>IF(LEN(B642)&gt;8,INDEX([1]CatGlob!$X:$X,MATCH(M642,[1]CatGlob!$W:$W,0)),"")</f>
        <v>EMHC</v>
      </c>
      <c r="Q642" s="403" t="str">
        <f>INDEX([1]CatGlob!P:P,MATCH(M642,[1]CatGlob!O:O,0))</f>
        <v>RFIG</v>
      </c>
      <c r="R642" s="403" t="s">
        <v>601</v>
      </c>
      <c r="S642" s="403" t="s">
        <v>601</v>
      </c>
      <c r="T642" s="403" t="str">
        <f>INDEX([1]CatGlob!$D:$D,MATCH($M642,[1]CatGlob!$C:$C,0))</f>
        <v>RFI</v>
      </c>
      <c r="U642" s="403" t="s">
        <v>1293</v>
      </c>
      <c r="V642" s="404" t="str">
        <f>INDEX([1]CatGlob!$F:$F,MATCH($M642,[1]CatGlob!$C:$C,0))</f>
        <v>RFI</v>
      </c>
      <c r="W642" s="405"/>
      <c r="X642" s="406">
        <v>0</v>
      </c>
      <c r="Y642" s="407">
        <v>0</v>
      </c>
      <c r="Z642" s="408">
        <v>0</v>
      </c>
      <c r="AA642" s="407">
        <v>0</v>
      </c>
      <c r="AB642" s="408">
        <v>0</v>
      </c>
      <c r="AC642" s="407">
        <v>0</v>
      </c>
      <c r="AD642" s="408">
        <v>0</v>
      </c>
      <c r="AE642" s="407">
        <v>0</v>
      </c>
      <c r="AF642" s="408">
        <v>0</v>
      </c>
      <c r="AG642" s="407">
        <v>0</v>
      </c>
      <c r="AI642" s="406">
        <v>0</v>
      </c>
      <c r="AJ642" s="407">
        <v>0</v>
      </c>
      <c r="AK642" s="408">
        <v>0</v>
      </c>
      <c r="AL642" s="407">
        <v>0</v>
      </c>
      <c r="AM642" s="408">
        <v>0</v>
      </c>
      <c r="AN642" s="407">
        <v>0</v>
      </c>
      <c r="AO642" s="408">
        <v>0</v>
      </c>
      <c r="AP642" s="407">
        <v>0</v>
      </c>
      <c r="AQ642" s="408">
        <v>0</v>
      </c>
      <c r="AR642" s="407">
        <v>0</v>
      </c>
      <c r="AT642" s="406">
        <v>0</v>
      </c>
      <c r="AU642" s="407">
        <v>0</v>
      </c>
      <c r="AV642" s="408">
        <v>0</v>
      </c>
      <c r="AW642" s="407">
        <v>0</v>
      </c>
      <c r="AX642" s="408">
        <v>0</v>
      </c>
      <c r="AY642" s="407">
        <v>0</v>
      </c>
      <c r="AZ642" s="408">
        <v>0</v>
      </c>
      <c r="BA642" s="407">
        <v>0</v>
      </c>
      <c r="BB642" s="408">
        <v>0</v>
      </c>
      <c r="BC642" s="407">
        <v>0</v>
      </c>
    </row>
    <row r="643" spans="1:55" x14ac:dyDescent="0.35">
      <c r="A643" s="385" t="str" cm="1">
        <f t="array" ref="A643">IFERROR(_xlfn.IFS(AND(F643="Renta Variable",O643=1),IFERROR(MATCH(B643,[1]RV_Det!C:C,0),"Rev"),AND(J643="Corporativa",O643=1,I643="EM"),IFERROR(MATCH(B643,[1]RF_Corps!B:B,0),"Rev"),AND(F643="Alternativos",O643=1),IFERROR(MATCH(B643,[1]Rep4!C:C,0),"Rev")),"")</f>
        <v/>
      </c>
      <c r="B643" s="394" t="s">
        <v>2172</v>
      </c>
      <c r="C643" s="409" t="s">
        <v>2173</v>
      </c>
      <c r="D643" s="395" t="s">
        <v>2151</v>
      </c>
      <c r="E643" s="396" t="str">
        <f>IF(B643="","",INDEX([1]CatGlob!$S:$S,IFERROR(MATCH(MID(B643,7,1),[1]CatGlob!$R:$R,0),MATCH(MID(B643,1,2),[1]CatGlob!$R:$R,0))))</f>
        <v>DOL</v>
      </c>
      <c r="F643" s="397" t="s">
        <v>442</v>
      </c>
      <c r="G643" s="398" t="s">
        <v>610</v>
      </c>
      <c r="H643" s="399" t="s">
        <v>229</v>
      </c>
      <c r="I643" s="399" t="s">
        <v>358</v>
      </c>
      <c r="J643" s="399" t="s">
        <v>267</v>
      </c>
      <c r="K643" s="396" t="s">
        <v>290</v>
      </c>
      <c r="L643" s="400" t="str">
        <f>IF(ISERROR(MATCH(M643,M$10:M642,0)),M643,"")</f>
        <v/>
      </c>
      <c r="M643" s="401" t="str">
        <f>IF(B643="","",IF(ISERROR(MATCH(F643&amp;"_"&amp;G643&amp;"_"&amp;H643&amp;"_"&amp;I643&amp;"_"&amp;J643&amp;IF(K643="","","_"&amp;K643),[1]CatGlob!$B:$B,0)),F643&amp;"_"&amp;G643&amp;"_"&amp;H643&amp;"_"&amp;I643&amp;"_"&amp;J643&amp;IF(K643="","","_"&amp;K643),INDEX([1]CatGlob!$C:$C,MATCH(F643&amp;"_"&amp;G643&amp;"_"&amp;H643&amp;"_"&amp;I643&amp;"_"&amp;J643&amp;IF(K643="","","_"&amp;K643),[1]CatGlob!$B:$B,0))))</f>
        <v>HCD_INT_EM_GOB_MEX</v>
      </c>
      <c r="N643" s="402" t="str">
        <f t="shared" si="21"/>
        <v>rev</v>
      </c>
      <c r="O643" s="402">
        <f t="shared" si="20"/>
        <v>1</v>
      </c>
      <c r="P643" s="401" t="str">
        <f>IF(LEN(B643)&gt;8,INDEX([1]CatGlob!$X:$X,MATCH(M643,[1]CatGlob!$W:$W,0)),"")</f>
        <v>EMHC</v>
      </c>
      <c r="Q643" s="403" t="str">
        <f>INDEX([1]CatGlob!P:P,MATCH(M643,[1]CatGlob!O:O,0))</f>
        <v>RFIG</v>
      </c>
      <c r="R643" s="403" t="s">
        <v>601</v>
      </c>
      <c r="S643" s="403" t="s">
        <v>601</v>
      </c>
      <c r="T643" s="403" t="str">
        <f>INDEX([1]CatGlob!$D:$D,MATCH($M643,[1]CatGlob!$C:$C,0))</f>
        <v>RFI</v>
      </c>
      <c r="U643" s="403" t="s">
        <v>1293</v>
      </c>
      <c r="V643" s="404" t="str">
        <f>INDEX([1]CatGlob!$F:$F,MATCH($M643,[1]CatGlob!$C:$C,0))</f>
        <v>RFI</v>
      </c>
      <c r="W643" s="405"/>
      <c r="X643" s="406">
        <v>0</v>
      </c>
      <c r="Y643" s="407">
        <v>0</v>
      </c>
      <c r="Z643" s="408">
        <v>0</v>
      </c>
      <c r="AA643" s="407">
        <v>0</v>
      </c>
      <c r="AB643" s="408">
        <v>-7.8388344280693398E-3</v>
      </c>
      <c r="AC643" s="407">
        <v>-0.61446710187817999</v>
      </c>
      <c r="AD643" s="408">
        <v>0</v>
      </c>
      <c r="AE643" s="407">
        <v>0</v>
      </c>
      <c r="AF643" s="408">
        <v>-3.9815714198516402E-3</v>
      </c>
      <c r="AG643" s="407">
        <v>-0.31210566745951701</v>
      </c>
      <c r="AI643" s="406">
        <v>0</v>
      </c>
      <c r="AJ643" s="407">
        <v>0</v>
      </c>
      <c r="AK643" s="408">
        <v>0</v>
      </c>
      <c r="AL643" s="407">
        <v>0</v>
      </c>
      <c r="AM643" s="408">
        <v>-2.9811212396583398E-3</v>
      </c>
      <c r="AN643" s="407">
        <v>-0.23368281921176701</v>
      </c>
      <c r="AO643" s="408">
        <v>0</v>
      </c>
      <c r="AP643" s="407">
        <v>0</v>
      </c>
      <c r="AQ643" s="408">
        <v>-1.32486000255151E-3</v>
      </c>
      <c r="AR643" s="407">
        <v>-0.103852542573085</v>
      </c>
      <c r="AT643" s="406">
        <v>0</v>
      </c>
      <c r="AU643" s="407">
        <v>0</v>
      </c>
      <c r="AV643" s="408">
        <v>0</v>
      </c>
      <c r="AW643" s="407">
        <v>0</v>
      </c>
      <c r="AX643" s="408">
        <v>0</v>
      </c>
      <c r="AY643" s="407">
        <v>0</v>
      </c>
      <c r="AZ643" s="408">
        <v>0</v>
      </c>
      <c r="BA643" s="407">
        <v>0</v>
      </c>
      <c r="BB643" s="408">
        <v>0</v>
      </c>
      <c r="BC643" s="407">
        <v>0</v>
      </c>
    </row>
    <row r="644" spans="1:55" x14ac:dyDescent="0.35">
      <c r="A644" s="385" t="str" cm="1">
        <f t="array" ref="A644">IFERROR(_xlfn.IFS(AND(F644="Renta Variable",O644=1),IFERROR(MATCH(B644,[1]RV_Det!C:C,0),"Rev"),AND(J644="Corporativa",O644=1,I644="EM"),IFERROR(MATCH(B644,[1]RF_Corps!B:B,0),"Rev"),AND(F644="Alternativos",O644=1),IFERROR(MATCH(B644,[1]Rep4!C:C,0),"Rev")),"")</f>
        <v/>
      </c>
      <c r="B644" s="394" t="s">
        <v>2174</v>
      </c>
      <c r="C644" s="409" t="s">
        <v>2175</v>
      </c>
      <c r="D644" s="395" t="s">
        <v>2151</v>
      </c>
      <c r="E644" s="396" t="str">
        <f>IF(B644="","",INDEX([1]CatGlob!$S:$S,IFERROR(MATCH(MID(B644,7,1),[1]CatGlob!$R:$R,0),MATCH(MID(B644,1,2),[1]CatGlob!$R:$R,0))))</f>
        <v>DOL</v>
      </c>
      <c r="F644" s="397" t="s">
        <v>442</v>
      </c>
      <c r="G644" s="398" t="s">
        <v>610</v>
      </c>
      <c r="H644" s="399" t="s">
        <v>229</v>
      </c>
      <c r="I644" s="399" t="s">
        <v>358</v>
      </c>
      <c r="J644" s="399" t="s">
        <v>267</v>
      </c>
      <c r="K644" s="396" t="s">
        <v>290</v>
      </c>
      <c r="L644" s="400" t="str">
        <f>IF(ISERROR(MATCH(M644,M$10:M643,0)),M644,"")</f>
        <v/>
      </c>
      <c r="M644" s="401" t="str">
        <f>IF(B644="","",IF(ISERROR(MATCH(F644&amp;"_"&amp;G644&amp;"_"&amp;H644&amp;"_"&amp;I644&amp;"_"&amp;J644&amp;IF(K644="","","_"&amp;K644),[1]CatGlob!$B:$B,0)),F644&amp;"_"&amp;G644&amp;"_"&amp;H644&amp;"_"&amp;I644&amp;"_"&amp;J644&amp;IF(K644="","","_"&amp;K644),INDEX([1]CatGlob!$C:$C,MATCH(F644&amp;"_"&amp;G644&amp;"_"&amp;H644&amp;"_"&amp;I644&amp;"_"&amp;J644&amp;IF(K644="","","_"&amp;K644),[1]CatGlob!$B:$B,0))))</f>
        <v>HCD_INT_EM_GOB_MEX</v>
      </c>
      <c r="N644" s="402" t="str">
        <f t="shared" si="21"/>
        <v/>
      </c>
      <c r="O644" s="402" t="str">
        <f t="shared" si="20"/>
        <v/>
      </c>
      <c r="P644" s="401" t="str">
        <f>IF(LEN(B644)&gt;8,INDEX([1]CatGlob!$X:$X,MATCH(M644,[1]CatGlob!$W:$W,0)),"")</f>
        <v>EMHC</v>
      </c>
      <c r="Q644" s="403" t="str">
        <f>INDEX([1]CatGlob!P:P,MATCH(M644,[1]CatGlob!O:O,0))</f>
        <v>RFIG</v>
      </c>
      <c r="R644" s="403" t="s">
        <v>601</v>
      </c>
      <c r="S644" s="403" t="s">
        <v>601</v>
      </c>
      <c r="T644" s="403" t="str">
        <f>INDEX([1]CatGlob!$D:$D,MATCH($M644,[1]CatGlob!$C:$C,0))</f>
        <v>RFI</v>
      </c>
      <c r="U644" s="403" t="s">
        <v>1293</v>
      </c>
      <c r="V644" s="404" t="str">
        <f>INDEX([1]CatGlob!$F:$F,MATCH($M644,[1]CatGlob!$C:$C,0))</f>
        <v>RFI</v>
      </c>
      <c r="W644" s="405"/>
      <c r="X644" s="406">
        <v>0</v>
      </c>
      <c r="Y644" s="407">
        <v>0</v>
      </c>
      <c r="Z644" s="408">
        <v>0</v>
      </c>
      <c r="AA644" s="407">
        <v>0</v>
      </c>
      <c r="AB644" s="408">
        <v>0</v>
      </c>
      <c r="AC644" s="407">
        <v>0</v>
      </c>
      <c r="AD644" s="408">
        <v>0</v>
      </c>
      <c r="AE644" s="407">
        <v>0</v>
      </c>
      <c r="AF644" s="408">
        <v>0</v>
      </c>
      <c r="AG644" s="407">
        <v>0</v>
      </c>
      <c r="AI644" s="406">
        <v>0</v>
      </c>
      <c r="AJ644" s="407">
        <v>0</v>
      </c>
      <c r="AK644" s="408">
        <v>0</v>
      </c>
      <c r="AL644" s="407">
        <v>0</v>
      </c>
      <c r="AM644" s="408">
        <v>0</v>
      </c>
      <c r="AN644" s="407">
        <v>0</v>
      </c>
      <c r="AO644" s="408">
        <v>0</v>
      </c>
      <c r="AP644" s="407">
        <v>0</v>
      </c>
      <c r="AQ644" s="408">
        <v>0</v>
      </c>
      <c r="AR644" s="407">
        <v>0</v>
      </c>
      <c r="AT644" s="406">
        <v>0</v>
      </c>
      <c r="AU644" s="407">
        <v>0</v>
      </c>
      <c r="AV644" s="408">
        <v>0</v>
      </c>
      <c r="AW644" s="407">
        <v>0</v>
      </c>
      <c r="AX644" s="408">
        <v>0</v>
      </c>
      <c r="AY644" s="407">
        <v>0</v>
      </c>
      <c r="AZ644" s="408">
        <v>0</v>
      </c>
      <c r="BA644" s="407">
        <v>0</v>
      </c>
      <c r="BB644" s="408">
        <v>0</v>
      </c>
      <c r="BC644" s="407">
        <v>0</v>
      </c>
    </row>
    <row r="645" spans="1:55" x14ac:dyDescent="0.35">
      <c r="A645" s="385" t="str" cm="1">
        <f t="array" ref="A645">IFERROR(_xlfn.IFS(AND(F645="Renta Variable",O645=1),IFERROR(MATCH(B645,[1]RV_Det!C:C,0),"Rev"),AND(J645="Corporativa",O645=1,I645="EM"),IFERROR(MATCH(B645,[1]RF_Corps!B:B,0),"Rev"),AND(F645="Alternativos",O645=1),IFERROR(MATCH(B645,[1]Rep4!C:C,0),"Rev")),"")</f>
        <v/>
      </c>
      <c r="B645" s="394" t="s">
        <v>2176</v>
      </c>
      <c r="C645" s="409" t="s">
        <v>2177</v>
      </c>
      <c r="D645" s="395" t="s">
        <v>2151</v>
      </c>
      <c r="E645" s="396" t="str">
        <f>IF(B645="","",INDEX([1]CatGlob!$S:$S,IFERROR(MATCH(MID(B645,7,1),[1]CatGlob!$R:$R,0),MATCH(MID(B645,1,2),[1]CatGlob!$R:$R,0))))</f>
        <v>DOL</v>
      </c>
      <c r="F645" s="397" t="s">
        <v>442</v>
      </c>
      <c r="G645" s="398" t="s">
        <v>610</v>
      </c>
      <c r="H645" s="399" t="s">
        <v>229</v>
      </c>
      <c r="I645" s="399" t="s">
        <v>358</v>
      </c>
      <c r="J645" s="399" t="s">
        <v>267</v>
      </c>
      <c r="K645" s="396" t="s">
        <v>290</v>
      </c>
      <c r="L645" s="400" t="str">
        <f>IF(ISERROR(MATCH(M645,M$10:M644,0)),M645,"")</f>
        <v/>
      </c>
      <c r="M645" s="401" t="str">
        <f>IF(B645="","",IF(ISERROR(MATCH(F645&amp;"_"&amp;G645&amp;"_"&amp;H645&amp;"_"&amp;I645&amp;"_"&amp;J645&amp;IF(K645="","","_"&amp;K645),[1]CatGlob!$B:$B,0)),F645&amp;"_"&amp;G645&amp;"_"&amp;H645&amp;"_"&amp;I645&amp;"_"&amp;J645&amp;IF(K645="","","_"&amp;K645),INDEX([1]CatGlob!$C:$C,MATCH(F645&amp;"_"&amp;G645&amp;"_"&amp;H645&amp;"_"&amp;I645&amp;"_"&amp;J645&amp;IF(K645="","","_"&amp;K645),[1]CatGlob!$B:$B,0))))</f>
        <v>HCD_INT_EM_GOB_MEX</v>
      </c>
      <c r="N645" s="402" t="str">
        <f t="shared" si="21"/>
        <v>rev</v>
      </c>
      <c r="O645" s="402">
        <f t="shared" si="20"/>
        <v>1</v>
      </c>
      <c r="P645" s="401" t="str">
        <f>IF(LEN(B645)&gt;8,INDEX([1]CatGlob!$X:$X,MATCH(M645,[1]CatGlob!$W:$W,0)),"")</f>
        <v>EMHC</v>
      </c>
      <c r="Q645" s="403" t="str">
        <f>INDEX([1]CatGlob!P:P,MATCH(M645,[1]CatGlob!O:O,0))</f>
        <v>RFIG</v>
      </c>
      <c r="R645" s="403" t="s">
        <v>601</v>
      </c>
      <c r="S645" s="403" t="s">
        <v>601</v>
      </c>
      <c r="T645" s="403" t="str">
        <f>INDEX([1]CatGlob!$D:$D,MATCH($M645,[1]CatGlob!$C:$C,0))</f>
        <v>RFI</v>
      </c>
      <c r="U645" s="403" t="s">
        <v>1293</v>
      </c>
      <c r="V645" s="404" t="str">
        <f>INDEX([1]CatGlob!$F:$F,MATCH($M645,[1]CatGlob!$C:$C,0))</f>
        <v>RFI</v>
      </c>
      <c r="W645" s="405"/>
      <c r="X645" s="406">
        <v>1.94351654653291E-3</v>
      </c>
      <c r="Y645" s="407">
        <v>0.104019514355347</v>
      </c>
      <c r="Z645" s="408">
        <v>1.94351654653291E-3</v>
      </c>
      <c r="AA645" s="407">
        <v>0.104019514355347</v>
      </c>
      <c r="AB645" s="408">
        <v>1.94351654653291E-3</v>
      </c>
      <c r="AC645" s="407">
        <v>0.104019514355347</v>
      </c>
      <c r="AD645" s="408">
        <v>1.94351654653291E-3</v>
      </c>
      <c r="AE645" s="407">
        <v>0.104019514355347</v>
      </c>
      <c r="AF645" s="408">
        <v>1.94351654653291E-3</v>
      </c>
      <c r="AG645" s="407">
        <v>0.104019514355347</v>
      </c>
      <c r="AI645" s="406">
        <v>0</v>
      </c>
      <c r="AJ645" s="407">
        <v>0</v>
      </c>
      <c r="AK645" s="408">
        <v>0</v>
      </c>
      <c r="AL645" s="407">
        <v>0</v>
      </c>
      <c r="AM645" s="408">
        <v>0</v>
      </c>
      <c r="AN645" s="407">
        <v>0</v>
      </c>
      <c r="AO645" s="408">
        <v>0</v>
      </c>
      <c r="AP645" s="407">
        <v>0</v>
      </c>
      <c r="AQ645" s="408">
        <v>0</v>
      </c>
      <c r="AR645" s="407">
        <v>0</v>
      </c>
      <c r="AT645" s="406">
        <v>0</v>
      </c>
      <c r="AU645" s="407">
        <v>0</v>
      </c>
      <c r="AV645" s="408">
        <v>0</v>
      </c>
      <c r="AW645" s="407">
        <v>0</v>
      </c>
      <c r="AX645" s="408">
        <v>0</v>
      </c>
      <c r="AY645" s="407">
        <v>0</v>
      </c>
      <c r="AZ645" s="408">
        <v>0</v>
      </c>
      <c r="BA645" s="407">
        <v>0</v>
      </c>
      <c r="BB645" s="408">
        <v>0</v>
      </c>
      <c r="BC645" s="407">
        <v>0</v>
      </c>
    </row>
    <row r="646" spans="1:55" x14ac:dyDescent="0.35">
      <c r="A646" s="385" t="str" cm="1">
        <f t="array" ref="A646">IFERROR(_xlfn.IFS(AND(F646="Renta Variable",O646=1),IFERROR(MATCH(B646,[1]RV_Det!C:C,0),"Rev"),AND(J646="Corporativa",O646=1,I646="EM"),IFERROR(MATCH(B646,[1]RF_Corps!B:B,0),"Rev"),AND(F646="Alternativos",O646=1),IFERROR(MATCH(B646,[1]Rep4!C:C,0),"Rev")),"")</f>
        <v/>
      </c>
      <c r="B646" s="394" t="s">
        <v>2178</v>
      </c>
      <c r="C646" s="409" t="s">
        <v>2179</v>
      </c>
      <c r="D646" s="395" t="s">
        <v>2151</v>
      </c>
      <c r="E646" s="396" t="str">
        <f>IF(B646="","",INDEX([1]CatGlob!$S:$S,IFERROR(MATCH(MID(B646,7,1),[1]CatGlob!$R:$R,0),MATCH(MID(B646,1,2),[1]CatGlob!$R:$R,0))))</f>
        <v>DOL</v>
      </c>
      <c r="F646" s="397" t="s">
        <v>442</v>
      </c>
      <c r="G646" s="398" t="s">
        <v>610</v>
      </c>
      <c r="H646" s="399" t="s">
        <v>229</v>
      </c>
      <c r="I646" s="399" t="s">
        <v>358</v>
      </c>
      <c r="J646" s="399" t="s">
        <v>267</v>
      </c>
      <c r="K646" s="396" t="s">
        <v>290</v>
      </c>
      <c r="L646" s="400" t="str">
        <f>IF(ISERROR(MATCH(M646,M$10:M645,0)),M646,"")</f>
        <v/>
      </c>
      <c r="M646" s="401" t="str">
        <f>IF(B646="","",IF(ISERROR(MATCH(F646&amp;"_"&amp;G646&amp;"_"&amp;H646&amp;"_"&amp;I646&amp;"_"&amp;J646&amp;IF(K646="","","_"&amp;K646),[1]CatGlob!$B:$B,0)),F646&amp;"_"&amp;G646&amp;"_"&amp;H646&amp;"_"&amp;I646&amp;"_"&amp;J646&amp;IF(K646="","","_"&amp;K646),INDEX([1]CatGlob!$C:$C,MATCH(F646&amp;"_"&amp;G646&amp;"_"&amp;H646&amp;"_"&amp;I646&amp;"_"&amp;J646&amp;IF(K646="","","_"&amp;K646),[1]CatGlob!$B:$B,0))))</f>
        <v>HCD_INT_EM_GOB_MEX</v>
      </c>
      <c r="N646" s="402" t="str">
        <f t="shared" si="21"/>
        <v/>
      </c>
      <c r="O646" s="402" t="str">
        <f t="shared" si="20"/>
        <v/>
      </c>
      <c r="P646" s="401" t="str">
        <f>IF(LEN(B646)&gt;8,INDEX([1]CatGlob!$X:$X,MATCH(M646,[1]CatGlob!$W:$W,0)),"")</f>
        <v>EMHC</v>
      </c>
      <c r="Q646" s="403" t="str">
        <f>INDEX([1]CatGlob!P:P,MATCH(M646,[1]CatGlob!O:O,0))</f>
        <v>RFIG</v>
      </c>
      <c r="R646" s="403" t="s">
        <v>601</v>
      </c>
      <c r="S646" s="403" t="s">
        <v>601</v>
      </c>
      <c r="T646" s="403" t="str">
        <f>INDEX([1]CatGlob!$D:$D,MATCH($M646,[1]CatGlob!$C:$C,0))</f>
        <v>RFI</v>
      </c>
      <c r="U646" s="403" t="s">
        <v>1293</v>
      </c>
      <c r="V646" s="404" t="str">
        <f>INDEX([1]CatGlob!$F:$F,MATCH($M646,[1]CatGlob!$C:$C,0))</f>
        <v>RFI</v>
      </c>
      <c r="W646" s="405"/>
      <c r="X646" s="406">
        <v>0</v>
      </c>
      <c r="Y646" s="407">
        <v>0</v>
      </c>
      <c r="Z646" s="408">
        <v>0</v>
      </c>
      <c r="AA646" s="407">
        <v>0</v>
      </c>
      <c r="AB646" s="408">
        <v>0</v>
      </c>
      <c r="AC646" s="407">
        <v>0</v>
      </c>
      <c r="AD646" s="408">
        <v>0</v>
      </c>
      <c r="AE646" s="407">
        <v>0</v>
      </c>
      <c r="AF646" s="408">
        <v>0</v>
      </c>
      <c r="AG646" s="407">
        <v>0</v>
      </c>
      <c r="AI646" s="406">
        <v>0</v>
      </c>
      <c r="AJ646" s="407">
        <v>0</v>
      </c>
      <c r="AK646" s="408">
        <v>0</v>
      </c>
      <c r="AL646" s="407">
        <v>0</v>
      </c>
      <c r="AM646" s="408">
        <v>0</v>
      </c>
      <c r="AN646" s="407">
        <v>0</v>
      </c>
      <c r="AO646" s="408">
        <v>0</v>
      </c>
      <c r="AP646" s="407">
        <v>0</v>
      </c>
      <c r="AQ646" s="408">
        <v>0</v>
      </c>
      <c r="AR646" s="407">
        <v>0</v>
      </c>
      <c r="AT646" s="406">
        <v>0</v>
      </c>
      <c r="AU646" s="407">
        <v>0</v>
      </c>
      <c r="AV646" s="408">
        <v>0</v>
      </c>
      <c r="AW646" s="407">
        <v>0</v>
      </c>
      <c r="AX646" s="408">
        <v>0</v>
      </c>
      <c r="AY646" s="407">
        <v>0</v>
      </c>
      <c r="AZ646" s="408">
        <v>0</v>
      </c>
      <c r="BA646" s="407">
        <v>0</v>
      </c>
      <c r="BB646" s="408">
        <v>0</v>
      </c>
      <c r="BC646" s="407">
        <v>0</v>
      </c>
    </row>
    <row r="647" spans="1:55" x14ac:dyDescent="0.35">
      <c r="A647" s="385" t="str" cm="1">
        <f t="array" ref="A647">IFERROR(_xlfn.IFS(AND(F647="Renta Variable",O647=1),IFERROR(MATCH(B647,[1]RV_Det!C:C,0),"Rev"),AND(J647="Corporativa",O647=1,I647="EM"),IFERROR(MATCH(B647,[1]RF_Corps!B:B,0),"Rev"),AND(F647="Alternativos",O647=1),IFERROR(MATCH(B647,[1]Rep4!C:C,0),"Rev")),"")</f>
        <v/>
      </c>
      <c r="B647" s="394" t="s">
        <v>2180</v>
      </c>
      <c r="C647" s="409" t="s">
        <v>2181</v>
      </c>
      <c r="D647" s="395" t="s">
        <v>2151</v>
      </c>
      <c r="E647" s="396" t="str">
        <f>IF(B647="","",INDEX([1]CatGlob!$S:$S,IFERROR(MATCH(MID(B647,7,1),[1]CatGlob!$R:$R,0),MATCH(MID(B647,1,2),[1]CatGlob!$R:$R,0))))</f>
        <v>DOL</v>
      </c>
      <c r="F647" s="397" t="s">
        <v>442</v>
      </c>
      <c r="G647" s="398" t="s">
        <v>610</v>
      </c>
      <c r="H647" s="399" t="s">
        <v>229</v>
      </c>
      <c r="I647" s="399" t="s">
        <v>358</v>
      </c>
      <c r="J647" s="399" t="s">
        <v>267</v>
      </c>
      <c r="K647" s="396" t="s">
        <v>290</v>
      </c>
      <c r="L647" s="400" t="str">
        <f>IF(ISERROR(MATCH(M647,M$10:M646,0)),M647,"")</f>
        <v/>
      </c>
      <c r="M647" s="401" t="str">
        <f>IF(B647="","",IF(ISERROR(MATCH(F647&amp;"_"&amp;G647&amp;"_"&amp;H647&amp;"_"&amp;I647&amp;"_"&amp;J647&amp;IF(K647="","","_"&amp;K647),[1]CatGlob!$B:$B,0)),F647&amp;"_"&amp;G647&amp;"_"&amp;H647&amp;"_"&amp;I647&amp;"_"&amp;J647&amp;IF(K647="","","_"&amp;K647),INDEX([1]CatGlob!$C:$C,MATCH(F647&amp;"_"&amp;G647&amp;"_"&amp;H647&amp;"_"&amp;I647&amp;"_"&amp;J647&amp;IF(K647="","","_"&amp;K647),[1]CatGlob!$B:$B,0))))</f>
        <v>HCD_INT_EM_GOB_MEX</v>
      </c>
      <c r="N647" s="402" t="str">
        <f t="shared" si="21"/>
        <v/>
      </c>
      <c r="O647" s="402" t="str">
        <f t="shared" si="20"/>
        <v/>
      </c>
      <c r="P647" s="401" t="str">
        <f>IF(LEN(B647)&gt;8,INDEX([1]CatGlob!$X:$X,MATCH(M647,[1]CatGlob!$W:$W,0)),"")</f>
        <v>EMHC</v>
      </c>
      <c r="Q647" s="403" t="str">
        <f>INDEX([1]CatGlob!P:P,MATCH(M647,[1]CatGlob!O:O,0))</f>
        <v>RFIG</v>
      </c>
      <c r="R647" s="403" t="s">
        <v>601</v>
      </c>
      <c r="S647" s="403" t="s">
        <v>601</v>
      </c>
      <c r="T647" s="403" t="str">
        <f>INDEX([1]CatGlob!$D:$D,MATCH($M647,[1]CatGlob!$C:$C,0))</f>
        <v>RFI</v>
      </c>
      <c r="U647" s="403" t="s">
        <v>1293</v>
      </c>
      <c r="V647" s="404" t="str">
        <f>INDEX([1]CatGlob!$F:$F,MATCH($M647,[1]CatGlob!$C:$C,0))</f>
        <v>RFI</v>
      </c>
      <c r="W647" s="405"/>
      <c r="X647" s="406">
        <v>0</v>
      </c>
      <c r="Y647" s="407">
        <v>0</v>
      </c>
      <c r="Z647" s="408">
        <v>0</v>
      </c>
      <c r="AA647" s="407">
        <v>0</v>
      </c>
      <c r="AB647" s="408">
        <v>0</v>
      </c>
      <c r="AC647" s="407">
        <v>0</v>
      </c>
      <c r="AD647" s="408">
        <v>0</v>
      </c>
      <c r="AE647" s="407">
        <v>0</v>
      </c>
      <c r="AF647" s="408">
        <v>0</v>
      </c>
      <c r="AG647" s="407">
        <v>0</v>
      </c>
      <c r="AI647" s="406">
        <v>0</v>
      </c>
      <c r="AJ647" s="407">
        <v>0</v>
      </c>
      <c r="AK647" s="408">
        <v>0</v>
      </c>
      <c r="AL647" s="407">
        <v>0</v>
      </c>
      <c r="AM647" s="408">
        <v>0</v>
      </c>
      <c r="AN647" s="407">
        <v>0</v>
      </c>
      <c r="AO647" s="408">
        <v>0</v>
      </c>
      <c r="AP647" s="407">
        <v>0</v>
      </c>
      <c r="AQ647" s="408">
        <v>0</v>
      </c>
      <c r="AR647" s="407">
        <v>0</v>
      </c>
      <c r="AT647" s="406">
        <v>0</v>
      </c>
      <c r="AU647" s="407">
        <v>0</v>
      </c>
      <c r="AV647" s="408">
        <v>0</v>
      </c>
      <c r="AW647" s="407">
        <v>0</v>
      </c>
      <c r="AX647" s="408">
        <v>0</v>
      </c>
      <c r="AY647" s="407">
        <v>0</v>
      </c>
      <c r="AZ647" s="408">
        <v>0</v>
      </c>
      <c r="BA647" s="407">
        <v>0</v>
      </c>
      <c r="BB647" s="408">
        <v>0</v>
      </c>
      <c r="BC647" s="407">
        <v>0</v>
      </c>
    </row>
    <row r="648" spans="1:55" x14ac:dyDescent="0.35">
      <c r="A648" s="385" t="str" cm="1">
        <f t="array" ref="A648">IFERROR(_xlfn.IFS(AND(F648="Renta Variable",O648=1),IFERROR(MATCH(B648,[1]RV_Det!C:C,0),"Rev"),AND(J648="Corporativa",O648=1,I648="EM"),IFERROR(MATCH(B648,[1]RF_Corps!B:B,0),"Rev"),AND(F648="Alternativos",O648=1),IFERROR(MATCH(B648,[1]Rep4!C:C,0),"Rev")),"")</f>
        <v/>
      </c>
      <c r="B648" s="394" t="s">
        <v>2182</v>
      </c>
      <c r="C648" s="409" t="s">
        <v>2183</v>
      </c>
      <c r="D648" s="395" t="s">
        <v>2151</v>
      </c>
      <c r="E648" s="396" t="str">
        <f>IF(B648="","",INDEX([1]CatGlob!$S:$S,IFERROR(MATCH(MID(B648,7,1),[1]CatGlob!$R:$R,0),MATCH(MID(B648,1,2),[1]CatGlob!$R:$R,0))))</f>
        <v>DOL</v>
      </c>
      <c r="F648" s="397" t="s">
        <v>442</v>
      </c>
      <c r="G648" s="398" t="s">
        <v>610</v>
      </c>
      <c r="H648" s="399" t="s">
        <v>229</v>
      </c>
      <c r="I648" s="399" t="s">
        <v>358</v>
      </c>
      <c r="J648" s="399" t="s">
        <v>267</v>
      </c>
      <c r="K648" s="396" t="s">
        <v>290</v>
      </c>
      <c r="L648" s="400" t="str">
        <f>IF(ISERROR(MATCH(M648,M$10:M647,0)),M648,"")</f>
        <v/>
      </c>
      <c r="M648" s="401" t="str">
        <f>IF(B648="","",IF(ISERROR(MATCH(F648&amp;"_"&amp;G648&amp;"_"&amp;H648&amp;"_"&amp;I648&amp;"_"&amp;J648&amp;IF(K648="","","_"&amp;K648),[1]CatGlob!$B:$B,0)),F648&amp;"_"&amp;G648&amp;"_"&amp;H648&amp;"_"&amp;I648&amp;"_"&amp;J648&amp;IF(K648="","","_"&amp;K648),INDEX([1]CatGlob!$C:$C,MATCH(F648&amp;"_"&amp;G648&amp;"_"&amp;H648&amp;"_"&amp;I648&amp;"_"&amp;J648&amp;IF(K648="","","_"&amp;K648),[1]CatGlob!$B:$B,0))))</f>
        <v>HCD_INT_EM_GOB_MEX</v>
      </c>
      <c r="N648" s="402" t="str">
        <f t="shared" si="21"/>
        <v/>
      </c>
      <c r="O648" s="402" t="str">
        <f t="shared" si="20"/>
        <v/>
      </c>
      <c r="P648" s="401" t="str">
        <f>IF(LEN(B648)&gt;8,INDEX([1]CatGlob!$X:$X,MATCH(M648,[1]CatGlob!$W:$W,0)),"")</f>
        <v>EMHC</v>
      </c>
      <c r="Q648" s="403" t="str">
        <f>INDEX([1]CatGlob!P:P,MATCH(M648,[1]CatGlob!O:O,0))</f>
        <v>RFIG</v>
      </c>
      <c r="R648" s="403" t="s">
        <v>601</v>
      </c>
      <c r="S648" s="403" t="s">
        <v>601</v>
      </c>
      <c r="T648" s="403" t="str">
        <f>INDEX([1]CatGlob!$D:$D,MATCH($M648,[1]CatGlob!$C:$C,0))</f>
        <v>RFI</v>
      </c>
      <c r="U648" s="403" t="s">
        <v>1293</v>
      </c>
      <c r="V648" s="404" t="str">
        <f>INDEX([1]CatGlob!$F:$F,MATCH($M648,[1]CatGlob!$C:$C,0))</f>
        <v>RFI</v>
      </c>
      <c r="W648" s="405"/>
      <c r="X648" s="406">
        <v>0</v>
      </c>
      <c r="Y648" s="407">
        <v>0</v>
      </c>
      <c r="Z648" s="408">
        <v>0</v>
      </c>
      <c r="AA648" s="407">
        <v>0</v>
      </c>
      <c r="AB648" s="408">
        <v>0</v>
      </c>
      <c r="AC648" s="407">
        <v>0</v>
      </c>
      <c r="AD648" s="408">
        <v>0</v>
      </c>
      <c r="AE648" s="407">
        <v>0</v>
      </c>
      <c r="AF648" s="408">
        <v>0</v>
      </c>
      <c r="AG648" s="407">
        <v>0</v>
      </c>
      <c r="AI648" s="406">
        <v>0</v>
      </c>
      <c r="AJ648" s="407">
        <v>0</v>
      </c>
      <c r="AK648" s="408">
        <v>0</v>
      </c>
      <c r="AL648" s="407">
        <v>0</v>
      </c>
      <c r="AM648" s="408">
        <v>0</v>
      </c>
      <c r="AN648" s="407">
        <v>0</v>
      </c>
      <c r="AO648" s="408">
        <v>0</v>
      </c>
      <c r="AP648" s="407">
        <v>0</v>
      </c>
      <c r="AQ648" s="408">
        <v>0</v>
      </c>
      <c r="AR648" s="407">
        <v>0</v>
      </c>
      <c r="AT648" s="406">
        <v>0</v>
      </c>
      <c r="AU648" s="407">
        <v>0</v>
      </c>
      <c r="AV648" s="408">
        <v>0</v>
      </c>
      <c r="AW648" s="407">
        <v>0</v>
      </c>
      <c r="AX648" s="408">
        <v>0</v>
      </c>
      <c r="AY648" s="407">
        <v>0</v>
      </c>
      <c r="AZ648" s="408">
        <v>0</v>
      </c>
      <c r="BA648" s="407">
        <v>0</v>
      </c>
      <c r="BB648" s="408">
        <v>0</v>
      </c>
      <c r="BC648" s="407">
        <v>0</v>
      </c>
    </row>
    <row r="649" spans="1:55" x14ac:dyDescent="0.35">
      <c r="A649" s="385" t="str" cm="1">
        <f t="array" ref="A649">IFERROR(_xlfn.IFS(AND(F649="Renta Variable",O649=1),IFERROR(MATCH(B649,[1]RV_Det!C:C,0),"Rev"),AND(J649="Corporativa",O649=1,I649="EM"),IFERROR(MATCH(B649,[1]RF_Corps!B:B,0),"Rev"),AND(F649="Alternativos",O649=1),IFERROR(MATCH(B649,[1]Rep4!C:C,0),"Rev")),"")</f>
        <v/>
      </c>
      <c r="B649" s="394" t="s">
        <v>2184</v>
      </c>
      <c r="C649" s="409" t="s">
        <v>2185</v>
      </c>
      <c r="D649" s="395" t="s">
        <v>2151</v>
      </c>
      <c r="E649" s="396" t="str">
        <f>IF(B649="","",INDEX([1]CatGlob!$S:$S,IFERROR(MATCH(MID(B649,7,1),[1]CatGlob!$R:$R,0),MATCH(MID(B649,1,2),[1]CatGlob!$R:$R,0))))</f>
        <v>DOL</v>
      </c>
      <c r="F649" s="397" t="s">
        <v>442</v>
      </c>
      <c r="G649" s="398" t="s">
        <v>610</v>
      </c>
      <c r="H649" s="399" t="s">
        <v>229</v>
      </c>
      <c r="I649" s="399" t="s">
        <v>358</v>
      </c>
      <c r="J649" s="399" t="s">
        <v>267</v>
      </c>
      <c r="K649" s="396" t="s">
        <v>290</v>
      </c>
      <c r="L649" s="400" t="str">
        <f>IF(ISERROR(MATCH(M649,M$10:M648,0)),M649,"")</f>
        <v/>
      </c>
      <c r="M649" s="401" t="str">
        <f>IF(B649="","",IF(ISERROR(MATCH(F649&amp;"_"&amp;G649&amp;"_"&amp;H649&amp;"_"&amp;I649&amp;"_"&amp;J649&amp;IF(K649="","","_"&amp;K649),[1]CatGlob!$B:$B,0)),F649&amp;"_"&amp;G649&amp;"_"&amp;H649&amp;"_"&amp;I649&amp;"_"&amp;J649&amp;IF(K649="","","_"&amp;K649),INDEX([1]CatGlob!$C:$C,MATCH(F649&amp;"_"&amp;G649&amp;"_"&amp;H649&amp;"_"&amp;I649&amp;"_"&amp;J649&amp;IF(K649="","","_"&amp;K649),[1]CatGlob!$B:$B,0))))</f>
        <v>HCD_INT_EM_GOB_MEX</v>
      </c>
      <c r="N649" s="402" t="str">
        <f t="shared" si="21"/>
        <v/>
      </c>
      <c r="O649" s="402" t="str">
        <f t="shared" si="20"/>
        <v/>
      </c>
      <c r="P649" s="401" t="str">
        <f>IF(LEN(B649)&gt;8,INDEX([1]CatGlob!$X:$X,MATCH(M649,[1]CatGlob!$W:$W,0)),"")</f>
        <v>EMHC</v>
      </c>
      <c r="Q649" s="403" t="str">
        <f>INDEX([1]CatGlob!P:P,MATCH(M649,[1]CatGlob!O:O,0))</f>
        <v>RFIG</v>
      </c>
      <c r="R649" s="403" t="s">
        <v>601</v>
      </c>
      <c r="S649" s="403" t="s">
        <v>601</v>
      </c>
      <c r="T649" s="403" t="str">
        <f>INDEX([1]CatGlob!$D:$D,MATCH($M649,[1]CatGlob!$C:$C,0))</f>
        <v>RFI</v>
      </c>
      <c r="U649" s="403" t="s">
        <v>1293</v>
      </c>
      <c r="V649" s="404" t="str">
        <f>INDEX([1]CatGlob!$F:$F,MATCH($M649,[1]CatGlob!$C:$C,0))</f>
        <v>RFI</v>
      </c>
      <c r="W649" s="405"/>
      <c r="X649" s="406">
        <v>0</v>
      </c>
      <c r="Y649" s="407">
        <v>0</v>
      </c>
      <c r="Z649" s="408">
        <v>0</v>
      </c>
      <c r="AA649" s="407">
        <v>0</v>
      </c>
      <c r="AB649" s="408">
        <v>0</v>
      </c>
      <c r="AC649" s="407">
        <v>0</v>
      </c>
      <c r="AD649" s="408">
        <v>0</v>
      </c>
      <c r="AE649" s="407">
        <v>0</v>
      </c>
      <c r="AF649" s="408">
        <v>0</v>
      </c>
      <c r="AG649" s="407">
        <v>0</v>
      </c>
      <c r="AI649" s="406">
        <v>0</v>
      </c>
      <c r="AJ649" s="407">
        <v>0</v>
      </c>
      <c r="AK649" s="408">
        <v>0</v>
      </c>
      <c r="AL649" s="407">
        <v>0</v>
      </c>
      <c r="AM649" s="408">
        <v>0</v>
      </c>
      <c r="AN649" s="407">
        <v>0</v>
      </c>
      <c r="AO649" s="408">
        <v>0</v>
      </c>
      <c r="AP649" s="407">
        <v>0</v>
      </c>
      <c r="AQ649" s="408">
        <v>0</v>
      </c>
      <c r="AR649" s="407">
        <v>0</v>
      </c>
      <c r="AT649" s="406">
        <v>0</v>
      </c>
      <c r="AU649" s="407">
        <v>0</v>
      </c>
      <c r="AV649" s="408">
        <v>0</v>
      </c>
      <c r="AW649" s="407">
        <v>0</v>
      </c>
      <c r="AX649" s="408">
        <v>0</v>
      </c>
      <c r="AY649" s="407">
        <v>0</v>
      </c>
      <c r="AZ649" s="408">
        <v>0</v>
      </c>
      <c r="BA649" s="407">
        <v>0</v>
      </c>
      <c r="BB649" s="408">
        <v>0</v>
      </c>
      <c r="BC649" s="407">
        <v>0</v>
      </c>
    </row>
    <row r="650" spans="1:55" x14ac:dyDescent="0.35">
      <c r="A650" s="385" t="str" cm="1">
        <f t="array" ref="A650">IFERROR(_xlfn.IFS(AND(F650="Renta Variable",O650=1),IFERROR(MATCH(B650,[1]RV_Det!C:C,0),"Rev"),AND(J650="Corporativa",O650=1,I650="EM"),IFERROR(MATCH(B650,[1]RF_Corps!B:B,0),"Rev"),AND(F650="Alternativos",O650=1),IFERROR(MATCH(B650,[1]Rep4!C:C,0),"Rev")),"")</f>
        <v/>
      </c>
      <c r="B650" s="394" t="s">
        <v>2186</v>
      </c>
      <c r="C650" s="409" t="s">
        <v>2187</v>
      </c>
      <c r="D650" s="395" t="s">
        <v>2151</v>
      </c>
      <c r="E650" s="396" t="str">
        <f>IF(B650="","",INDEX([1]CatGlob!$S:$S,IFERROR(MATCH(MID(B650,7,1),[1]CatGlob!$R:$R,0),MATCH(MID(B650,1,2),[1]CatGlob!$R:$R,0))))</f>
        <v>DOL</v>
      </c>
      <c r="F650" s="397" t="s">
        <v>442</v>
      </c>
      <c r="G650" s="398" t="s">
        <v>610</v>
      </c>
      <c r="H650" s="399" t="s">
        <v>229</v>
      </c>
      <c r="I650" s="399" t="s">
        <v>358</v>
      </c>
      <c r="J650" s="399" t="s">
        <v>267</v>
      </c>
      <c r="K650" s="396" t="s">
        <v>290</v>
      </c>
      <c r="L650" s="400" t="str">
        <f>IF(ISERROR(MATCH(M650,M$10:M649,0)),M650,"")</f>
        <v/>
      </c>
      <c r="M650" s="401" t="str">
        <f>IF(B650="","",IF(ISERROR(MATCH(F650&amp;"_"&amp;G650&amp;"_"&amp;H650&amp;"_"&amp;I650&amp;"_"&amp;J650&amp;IF(K650="","","_"&amp;K650),[1]CatGlob!$B:$B,0)),F650&amp;"_"&amp;G650&amp;"_"&amp;H650&amp;"_"&amp;I650&amp;"_"&amp;J650&amp;IF(K650="","","_"&amp;K650),INDEX([1]CatGlob!$C:$C,MATCH(F650&amp;"_"&amp;G650&amp;"_"&amp;H650&amp;"_"&amp;I650&amp;"_"&amp;J650&amp;IF(K650="","","_"&amp;K650),[1]CatGlob!$B:$B,0))))</f>
        <v>HCD_INT_EM_GOB_MEX</v>
      </c>
      <c r="N650" s="402" t="str">
        <f t="shared" si="21"/>
        <v/>
      </c>
      <c r="O650" s="402" t="str">
        <f t="shared" si="20"/>
        <v/>
      </c>
      <c r="P650" s="401" t="str">
        <f>IF(LEN(B650)&gt;8,INDEX([1]CatGlob!$X:$X,MATCH(M650,[1]CatGlob!$W:$W,0)),"")</f>
        <v>EMHC</v>
      </c>
      <c r="Q650" s="403" t="str">
        <f>INDEX([1]CatGlob!P:P,MATCH(M650,[1]CatGlob!O:O,0))</f>
        <v>RFIG</v>
      </c>
      <c r="R650" s="403" t="s">
        <v>601</v>
      </c>
      <c r="S650" s="403" t="s">
        <v>601</v>
      </c>
      <c r="T650" s="403" t="str">
        <f>INDEX([1]CatGlob!$D:$D,MATCH($M650,[1]CatGlob!$C:$C,0))</f>
        <v>RFI</v>
      </c>
      <c r="U650" s="403" t="s">
        <v>1293</v>
      </c>
      <c r="V650" s="404" t="str">
        <f>INDEX([1]CatGlob!$F:$F,MATCH($M650,[1]CatGlob!$C:$C,0))</f>
        <v>RFI</v>
      </c>
      <c r="W650" s="405"/>
      <c r="X650" s="406">
        <v>0</v>
      </c>
      <c r="Y650" s="407">
        <v>0</v>
      </c>
      <c r="Z650" s="408">
        <v>0</v>
      </c>
      <c r="AA650" s="407">
        <v>0</v>
      </c>
      <c r="AB650" s="408">
        <v>0</v>
      </c>
      <c r="AC650" s="407">
        <v>0</v>
      </c>
      <c r="AD650" s="408">
        <v>0</v>
      </c>
      <c r="AE650" s="407">
        <v>0</v>
      </c>
      <c r="AF650" s="408">
        <v>0</v>
      </c>
      <c r="AG650" s="407">
        <v>0</v>
      </c>
      <c r="AI650" s="406">
        <v>0</v>
      </c>
      <c r="AJ650" s="407">
        <v>0</v>
      </c>
      <c r="AK650" s="408">
        <v>0</v>
      </c>
      <c r="AL650" s="407">
        <v>0</v>
      </c>
      <c r="AM650" s="408">
        <v>0</v>
      </c>
      <c r="AN650" s="407">
        <v>0</v>
      </c>
      <c r="AO650" s="408">
        <v>0</v>
      </c>
      <c r="AP650" s="407">
        <v>0</v>
      </c>
      <c r="AQ650" s="408">
        <v>0</v>
      </c>
      <c r="AR650" s="407">
        <v>0</v>
      </c>
      <c r="AT650" s="406">
        <v>0</v>
      </c>
      <c r="AU650" s="407">
        <v>0</v>
      </c>
      <c r="AV650" s="408">
        <v>0</v>
      </c>
      <c r="AW650" s="407">
        <v>0</v>
      </c>
      <c r="AX650" s="408">
        <v>0</v>
      </c>
      <c r="AY650" s="407">
        <v>0</v>
      </c>
      <c r="AZ650" s="408">
        <v>0</v>
      </c>
      <c r="BA650" s="407">
        <v>0</v>
      </c>
      <c r="BB650" s="408">
        <v>0</v>
      </c>
      <c r="BC650" s="407">
        <v>0</v>
      </c>
    </row>
    <row r="651" spans="1:55" x14ac:dyDescent="0.35">
      <c r="A651" s="385" t="str" cm="1">
        <f t="array" ref="A651">IFERROR(_xlfn.IFS(AND(F651="Renta Variable",O651=1),IFERROR(MATCH(B651,[1]RV_Det!C:C,0),"Rev"),AND(J651="Corporativa",O651=1,I651="EM"),IFERROR(MATCH(B651,[1]RF_Corps!B:B,0),"Rev"),AND(F651="Alternativos",O651=1),IFERROR(MATCH(B651,[1]Rep4!C:C,0),"Rev")),"")</f>
        <v/>
      </c>
      <c r="B651" s="394" t="s">
        <v>2188</v>
      </c>
      <c r="C651" s="409" t="s">
        <v>2171</v>
      </c>
      <c r="D651" s="395" t="s">
        <v>2151</v>
      </c>
      <c r="E651" s="396" t="str">
        <f>IF(B651="","",INDEX([1]CatGlob!$S:$S,IFERROR(MATCH(MID(B651,7,1),[1]CatGlob!$R:$R,0),MATCH(MID(B651,1,2),[1]CatGlob!$R:$R,0))))</f>
        <v>DOL</v>
      </c>
      <c r="F651" s="397" t="s">
        <v>442</v>
      </c>
      <c r="G651" s="398" t="s">
        <v>610</v>
      </c>
      <c r="H651" s="399" t="s">
        <v>229</v>
      </c>
      <c r="I651" s="399" t="s">
        <v>358</v>
      </c>
      <c r="J651" s="399" t="s">
        <v>267</v>
      </c>
      <c r="K651" s="396" t="s">
        <v>290</v>
      </c>
      <c r="L651" s="400" t="str">
        <f>IF(ISERROR(MATCH(M651,M$10:M650,0)),M651,"")</f>
        <v/>
      </c>
      <c r="M651" s="401" t="str">
        <f>IF(B651="","",IF(ISERROR(MATCH(F651&amp;"_"&amp;G651&amp;"_"&amp;H651&amp;"_"&amp;I651&amp;"_"&amp;J651&amp;IF(K651="","","_"&amp;K651),[1]CatGlob!$B:$B,0)),F651&amp;"_"&amp;G651&amp;"_"&amp;H651&amp;"_"&amp;I651&amp;"_"&amp;J651&amp;IF(K651="","","_"&amp;K651),INDEX([1]CatGlob!$C:$C,MATCH(F651&amp;"_"&amp;G651&amp;"_"&amp;H651&amp;"_"&amp;I651&amp;"_"&amp;J651&amp;IF(K651="","","_"&amp;K651),[1]CatGlob!$B:$B,0))))</f>
        <v>HCD_INT_EM_GOB_MEX</v>
      </c>
      <c r="N651" s="402" t="str">
        <f t="shared" si="21"/>
        <v>rev</v>
      </c>
      <c r="O651" s="402">
        <f t="shared" si="20"/>
        <v>1</v>
      </c>
      <c r="P651" s="401" t="str">
        <f>IF(LEN(B651)&gt;8,INDEX([1]CatGlob!$X:$X,MATCH(M651,[1]CatGlob!$W:$W,0)),"")</f>
        <v>EMHC</v>
      </c>
      <c r="Q651" s="403" t="str">
        <f>INDEX([1]CatGlob!P:P,MATCH(M651,[1]CatGlob!O:O,0))</f>
        <v>RFIG</v>
      </c>
      <c r="R651" s="403" t="s">
        <v>601</v>
      </c>
      <c r="S651" s="403" t="s">
        <v>601</v>
      </c>
      <c r="T651" s="403" t="str">
        <f>INDEX([1]CatGlob!$D:$D,MATCH($M651,[1]CatGlob!$C:$C,0))</f>
        <v>RFI</v>
      </c>
      <c r="U651" s="403" t="s">
        <v>1293</v>
      </c>
      <c r="V651" s="404" t="str">
        <f>INDEX([1]CatGlob!$F:$F,MATCH($M651,[1]CatGlob!$C:$C,0))</f>
        <v>RFI</v>
      </c>
      <c r="W651" s="405"/>
      <c r="X651" s="406">
        <v>1.18220912805525E-3</v>
      </c>
      <c r="Y651" s="407">
        <v>0.16580729064630301</v>
      </c>
      <c r="Z651" s="408">
        <v>1.18220912805525E-3</v>
      </c>
      <c r="AA651" s="407">
        <v>0.16580729064630301</v>
      </c>
      <c r="AB651" s="408">
        <v>1.18220912805525E-3</v>
      </c>
      <c r="AC651" s="407">
        <v>0.16580729064630301</v>
      </c>
      <c r="AD651" s="408">
        <v>1.18220912805525E-3</v>
      </c>
      <c r="AE651" s="407">
        <v>0.16580729064630301</v>
      </c>
      <c r="AF651" s="408">
        <v>1.18220912805525E-3</v>
      </c>
      <c r="AG651" s="407">
        <v>0.16580729064630301</v>
      </c>
      <c r="AI651" s="406">
        <v>0</v>
      </c>
      <c r="AJ651" s="407">
        <v>0</v>
      </c>
      <c r="AK651" s="408">
        <v>0</v>
      </c>
      <c r="AL651" s="407">
        <v>0</v>
      </c>
      <c r="AM651" s="408">
        <v>0</v>
      </c>
      <c r="AN651" s="407">
        <v>0</v>
      </c>
      <c r="AO651" s="408">
        <v>0</v>
      </c>
      <c r="AP651" s="407">
        <v>0</v>
      </c>
      <c r="AQ651" s="408">
        <v>0</v>
      </c>
      <c r="AR651" s="407">
        <v>0</v>
      </c>
      <c r="AT651" s="406">
        <v>0</v>
      </c>
      <c r="AU651" s="407">
        <v>0</v>
      </c>
      <c r="AV651" s="408">
        <v>0</v>
      </c>
      <c r="AW651" s="407">
        <v>0</v>
      </c>
      <c r="AX651" s="408">
        <v>0</v>
      </c>
      <c r="AY651" s="407">
        <v>0</v>
      </c>
      <c r="AZ651" s="408">
        <v>0</v>
      </c>
      <c r="BA651" s="407">
        <v>0</v>
      </c>
      <c r="BB651" s="408">
        <v>0</v>
      </c>
      <c r="BC651" s="407">
        <v>0</v>
      </c>
    </row>
    <row r="652" spans="1:55" x14ac:dyDescent="0.35">
      <c r="A652" s="385" t="str" cm="1">
        <f t="array" ref="A652">IFERROR(_xlfn.IFS(AND(F652="Renta Variable",O652=1),IFERROR(MATCH(B652,[1]RV_Det!C:C,0),"Rev"),AND(J652="Corporativa",O652=1,I652="EM"),IFERROR(MATCH(B652,[1]RF_Corps!B:B,0),"Rev"),AND(F652="Alternativos",O652=1),IFERROR(MATCH(B652,[1]Rep4!C:C,0),"Rev")),"")</f>
        <v/>
      </c>
      <c r="B652" s="394" t="s">
        <v>2189</v>
      </c>
      <c r="C652" s="409" t="s">
        <v>2190</v>
      </c>
      <c r="D652" s="395" t="s">
        <v>2151</v>
      </c>
      <c r="E652" s="396" t="str">
        <f>IF(B652="","",INDEX([1]CatGlob!$S:$S,IFERROR(MATCH(MID(B652,7,1),[1]CatGlob!$R:$R,0),MATCH(MID(B652,1,2),[1]CatGlob!$R:$R,0))))</f>
        <v>DOL</v>
      </c>
      <c r="F652" s="397" t="s">
        <v>442</v>
      </c>
      <c r="G652" s="398" t="s">
        <v>610</v>
      </c>
      <c r="H652" s="399" t="s">
        <v>229</v>
      </c>
      <c r="I652" s="399" t="s">
        <v>358</v>
      </c>
      <c r="J652" s="399" t="s">
        <v>267</v>
      </c>
      <c r="K652" s="396" t="s">
        <v>290</v>
      </c>
      <c r="L652" s="400" t="str">
        <f>IF(ISERROR(MATCH(M652,M$10:M651,0)),M652,"")</f>
        <v/>
      </c>
      <c r="M652" s="401" t="str">
        <f>IF(B652="","",IF(ISERROR(MATCH(F652&amp;"_"&amp;G652&amp;"_"&amp;H652&amp;"_"&amp;I652&amp;"_"&amp;J652&amp;IF(K652="","","_"&amp;K652),[1]CatGlob!$B:$B,0)),F652&amp;"_"&amp;G652&amp;"_"&amp;H652&amp;"_"&amp;I652&amp;"_"&amp;J652&amp;IF(K652="","","_"&amp;K652),INDEX([1]CatGlob!$C:$C,MATCH(F652&amp;"_"&amp;G652&amp;"_"&amp;H652&amp;"_"&amp;I652&amp;"_"&amp;J652&amp;IF(K652="","","_"&amp;K652),[1]CatGlob!$B:$B,0))))</f>
        <v>HCD_INT_EM_GOB_MEX</v>
      </c>
      <c r="N652" s="402" t="str">
        <f t="shared" si="21"/>
        <v/>
      </c>
      <c r="O652" s="402" t="str">
        <f t="shared" ref="O652:O715" si="22">IF(SUM(ABS(AF652),ABS(AQ652),ABS(BB652))&lt;&gt;0,1,"")</f>
        <v/>
      </c>
      <c r="P652" s="401" t="str">
        <f>IF(LEN(B652)&gt;8,INDEX([1]CatGlob!$X:$X,MATCH(M652,[1]CatGlob!$W:$W,0)),"")</f>
        <v>EMHC</v>
      </c>
      <c r="Q652" s="403" t="str">
        <f>INDEX([1]CatGlob!P:P,MATCH(M652,[1]CatGlob!O:O,0))</f>
        <v>RFIG</v>
      </c>
      <c r="R652" s="403" t="s">
        <v>601</v>
      </c>
      <c r="S652" s="403" t="s">
        <v>601</v>
      </c>
      <c r="T652" s="403" t="str">
        <f>INDEX([1]CatGlob!$D:$D,MATCH($M652,[1]CatGlob!$C:$C,0))</f>
        <v>RFI</v>
      </c>
      <c r="U652" s="403" t="s">
        <v>1293</v>
      </c>
      <c r="V652" s="404" t="str">
        <f>INDEX([1]CatGlob!$F:$F,MATCH($M652,[1]CatGlob!$C:$C,0))</f>
        <v>RFI</v>
      </c>
      <c r="W652" s="405"/>
      <c r="X652" s="406">
        <v>0</v>
      </c>
      <c r="Y652" s="407">
        <v>0</v>
      </c>
      <c r="Z652" s="408">
        <v>0</v>
      </c>
      <c r="AA652" s="407">
        <v>0</v>
      </c>
      <c r="AB652" s="408">
        <v>0</v>
      </c>
      <c r="AC652" s="407">
        <v>0</v>
      </c>
      <c r="AD652" s="408">
        <v>0</v>
      </c>
      <c r="AE652" s="407">
        <v>0</v>
      </c>
      <c r="AF652" s="408">
        <v>0</v>
      </c>
      <c r="AG652" s="407">
        <v>0</v>
      </c>
      <c r="AI652" s="406">
        <v>0</v>
      </c>
      <c r="AJ652" s="407">
        <v>0</v>
      </c>
      <c r="AK652" s="408">
        <v>0</v>
      </c>
      <c r="AL652" s="407">
        <v>0</v>
      </c>
      <c r="AM652" s="408">
        <v>0</v>
      </c>
      <c r="AN652" s="407">
        <v>0</v>
      </c>
      <c r="AO652" s="408">
        <v>0</v>
      </c>
      <c r="AP652" s="407">
        <v>0</v>
      </c>
      <c r="AQ652" s="408">
        <v>0</v>
      </c>
      <c r="AR652" s="407">
        <v>0</v>
      </c>
      <c r="AT652" s="406">
        <v>0</v>
      </c>
      <c r="AU652" s="407">
        <v>0</v>
      </c>
      <c r="AV652" s="408">
        <v>0</v>
      </c>
      <c r="AW652" s="407">
        <v>0</v>
      </c>
      <c r="AX652" s="408">
        <v>0</v>
      </c>
      <c r="AY652" s="407">
        <v>0</v>
      </c>
      <c r="AZ652" s="408">
        <v>0</v>
      </c>
      <c r="BA652" s="407">
        <v>0</v>
      </c>
      <c r="BB652" s="408">
        <v>0</v>
      </c>
      <c r="BC652" s="407">
        <v>0</v>
      </c>
    </row>
    <row r="653" spans="1:55" x14ac:dyDescent="0.35">
      <c r="A653" s="385" t="str" cm="1">
        <f t="array" ref="A653">IFERROR(_xlfn.IFS(AND(F653="Renta Variable",O653=1),IFERROR(MATCH(B653,[1]RV_Det!C:C,0),"Rev"),AND(J653="Corporativa",O653=1,I653="EM"),IFERROR(MATCH(B653,[1]RF_Corps!B:B,0),"Rev"),AND(F653="Alternativos",O653=1),IFERROR(MATCH(B653,[1]Rep4!C:C,0),"Rev")),"")</f>
        <v/>
      </c>
      <c r="B653" s="394" t="s">
        <v>2191</v>
      </c>
      <c r="C653" s="409" t="s">
        <v>2192</v>
      </c>
      <c r="D653" s="395" t="s">
        <v>2151</v>
      </c>
      <c r="E653" s="396" t="str">
        <f>IF(B653="","",INDEX([1]CatGlob!$S:$S,IFERROR(MATCH(MID(B653,7,1),[1]CatGlob!$R:$R,0),MATCH(MID(B653,1,2),[1]CatGlob!$R:$R,0))))</f>
        <v>DOL</v>
      </c>
      <c r="F653" s="397" t="s">
        <v>442</v>
      </c>
      <c r="G653" s="398" t="s">
        <v>610</v>
      </c>
      <c r="H653" s="399" t="s">
        <v>229</v>
      </c>
      <c r="I653" s="399" t="s">
        <v>358</v>
      </c>
      <c r="J653" s="399" t="s">
        <v>267</v>
      </c>
      <c r="K653" s="396" t="s">
        <v>290</v>
      </c>
      <c r="L653" s="400" t="str">
        <f>IF(ISERROR(MATCH(M653,M$10:M652,0)),M653,"")</f>
        <v/>
      </c>
      <c r="M653" s="401" t="str">
        <f>IF(B653="","",IF(ISERROR(MATCH(F653&amp;"_"&amp;G653&amp;"_"&amp;H653&amp;"_"&amp;I653&amp;"_"&amp;J653&amp;IF(K653="","","_"&amp;K653),[1]CatGlob!$B:$B,0)),F653&amp;"_"&amp;G653&amp;"_"&amp;H653&amp;"_"&amp;I653&amp;"_"&amp;J653&amp;IF(K653="","","_"&amp;K653),INDEX([1]CatGlob!$C:$C,MATCH(F653&amp;"_"&amp;G653&amp;"_"&amp;H653&amp;"_"&amp;I653&amp;"_"&amp;J653&amp;IF(K653="","","_"&amp;K653),[1]CatGlob!$B:$B,0))))</f>
        <v>HCD_INT_EM_GOB_MEX</v>
      </c>
      <c r="N653" s="402" t="str">
        <f t="shared" si="21"/>
        <v/>
      </c>
      <c r="O653" s="402" t="str">
        <f t="shared" si="22"/>
        <v/>
      </c>
      <c r="P653" s="401" t="str">
        <f>IF(LEN(B653)&gt;8,INDEX([1]CatGlob!$X:$X,MATCH(M653,[1]CatGlob!$W:$W,0)),"")</f>
        <v>EMHC</v>
      </c>
      <c r="Q653" s="403" t="str">
        <f>INDEX([1]CatGlob!P:P,MATCH(M653,[1]CatGlob!O:O,0))</f>
        <v>RFIG</v>
      </c>
      <c r="R653" s="403" t="s">
        <v>601</v>
      </c>
      <c r="S653" s="403" t="s">
        <v>601</v>
      </c>
      <c r="T653" s="403" t="str">
        <f>INDEX([1]CatGlob!$D:$D,MATCH($M653,[1]CatGlob!$C:$C,0))</f>
        <v>RFI</v>
      </c>
      <c r="U653" s="403" t="s">
        <v>1293</v>
      </c>
      <c r="V653" s="404" t="str">
        <f>INDEX([1]CatGlob!$F:$F,MATCH($M653,[1]CatGlob!$C:$C,0))</f>
        <v>RFI</v>
      </c>
      <c r="W653" s="405"/>
      <c r="X653" s="406">
        <v>0</v>
      </c>
      <c r="Y653" s="407">
        <v>0</v>
      </c>
      <c r="Z653" s="408">
        <v>0</v>
      </c>
      <c r="AA653" s="407">
        <v>0</v>
      </c>
      <c r="AB653" s="408">
        <v>0</v>
      </c>
      <c r="AC653" s="407">
        <v>0</v>
      </c>
      <c r="AD653" s="408">
        <v>0</v>
      </c>
      <c r="AE653" s="407">
        <v>0</v>
      </c>
      <c r="AF653" s="408">
        <v>0</v>
      </c>
      <c r="AG653" s="407">
        <v>0</v>
      </c>
      <c r="AI653" s="406">
        <v>0</v>
      </c>
      <c r="AJ653" s="407">
        <v>0</v>
      </c>
      <c r="AK653" s="408">
        <v>0</v>
      </c>
      <c r="AL653" s="407">
        <v>0</v>
      </c>
      <c r="AM653" s="408">
        <v>0</v>
      </c>
      <c r="AN653" s="407">
        <v>0</v>
      </c>
      <c r="AO653" s="408">
        <v>0</v>
      </c>
      <c r="AP653" s="407">
        <v>0</v>
      </c>
      <c r="AQ653" s="408">
        <v>0</v>
      </c>
      <c r="AR653" s="407">
        <v>0</v>
      </c>
      <c r="AT653" s="406">
        <v>0</v>
      </c>
      <c r="AU653" s="407">
        <v>0</v>
      </c>
      <c r="AV653" s="408">
        <v>0</v>
      </c>
      <c r="AW653" s="407">
        <v>0</v>
      </c>
      <c r="AX653" s="408">
        <v>0</v>
      </c>
      <c r="AY653" s="407">
        <v>0</v>
      </c>
      <c r="AZ653" s="408">
        <v>0</v>
      </c>
      <c r="BA653" s="407">
        <v>0</v>
      </c>
      <c r="BB653" s="408">
        <v>0</v>
      </c>
      <c r="BC653" s="407">
        <v>0</v>
      </c>
    </row>
    <row r="654" spans="1:55" x14ac:dyDescent="0.35">
      <c r="A654" s="385" t="str" cm="1">
        <f t="array" ref="A654">IFERROR(_xlfn.IFS(AND(F654="Renta Variable",O654=1),IFERROR(MATCH(B654,[1]RV_Det!C:C,0),"Rev"),AND(J654="Corporativa",O654=1,I654="EM"),IFERROR(MATCH(B654,[1]RF_Corps!B:B,0),"Rev"),AND(F654="Alternativos",O654=1),IFERROR(MATCH(B654,[1]Rep4!C:C,0),"Rev")),"")</f>
        <v/>
      </c>
      <c r="B654" s="394" t="s">
        <v>2193</v>
      </c>
      <c r="C654" s="409" t="s">
        <v>2194</v>
      </c>
      <c r="D654" s="395" t="s">
        <v>2151</v>
      </c>
      <c r="E654" s="396" t="str">
        <f>IF(B654="","",INDEX([1]CatGlob!$S:$S,IFERROR(MATCH(MID(B654,7,1),[1]CatGlob!$R:$R,0),MATCH(MID(B654,1,2),[1]CatGlob!$R:$R,0))))</f>
        <v>DOL</v>
      </c>
      <c r="F654" s="397" t="s">
        <v>442</v>
      </c>
      <c r="G654" s="398" t="s">
        <v>610</v>
      </c>
      <c r="H654" s="399" t="s">
        <v>229</v>
      </c>
      <c r="I654" s="399" t="s">
        <v>358</v>
      </c>
      <c r="J654" s="399" t="s">
        <v>267</v>
      </c>
      <c r="K654" s="396" t="s">
        <v>290</v>
      </c>
      <c r="L654" s="400" t="str">
        <f>IF(ISERROR(MATCH(M654,M$10:M653,0)),M654,"")</f>
        <v/>
      </c>
      <c r="M654" s="401" t="str">
        <f>IF(B654="","",IF(ISERROR(MATCH(F654&amp;"_"&amp;G654&amp;"_"&amp;H654&amp;"_"&amp;I654&amp;"_"&amp;J654&amp;IF(K654="","","_"&amp;K654),[1]CatGlob!$B:$B,0)),F654&amp;"_"&amp;G654&amp;"_"&amp;H654&amp;"_"&amp;I654&amp;"_"&amp;J654&amp;IF(K654="","","_"&amp;K654),INDEX([1]CatGlob!$C:$C,MATCH(F654&amp;"_"&amp;G654&amp;"_"&amp;H654&amp;"_"&amp;I654&amp;"_"&amp;J654&amp;IF(K654="","","_"&amp;K654),[1]CatGlob!$B:$B,0))))</f>
        <v>HCD_INT_EM_GOB_MEX</v>
      </c>
      <c r="N654" s="402" t="str">
        <f t="shared" si="21"/>
        <v/>
      </c>
      <c r="O654" s="402" t="str">
        <f t="shared" si="22"/>
        <v/>
      </c>
      <c r="P654" s="401" t="str">
        <f>IF(LEN(B654)&gt;8,INDEX([1]CatGlob!$X:$X,MATCH(M654,[1]CatGlob!$W:$W,0)),"")</f>
        <v>EMHC</v>
      </c>
      <c r="Q654" s="403" t="str">
        <f>INDEX([1]CatGlob!P:P,MATCH(M654,[1]CatGlob!O:O,0))</f>
        <v>RFIG</v>
      </c>
      <c r="R654" s="403" t="s">
        <v>601</v>
      </c>
      <c r="S654" s="403" t="s">
        <v>601</v>
      </c>
      <c r="T654" s="403" t="str">
        <f>INDEX([1]CatGlob!$D:$D,MATCH($M654,[1]CatGlob!$C:$C,0))</f>
        <v>RFI</v>
      </c>
      <c r="U654" s="403" t="s">
        <v>1293</v>
      </c>
      <c r="V654" s="404" t="str">
        <f>INDEX([1]CatGlob!$F:$F,MATCH($M654,[1]CatGlob!$C:$C,0))</f>
        <v>RFI</v>
      </c>
      <c r="W654" s="405"/>
      <c r="X654" s="406">
        <v>0</v>
      </c>
      <c r="Y654" s="407">
        <v>0</v>
      </c>
      <c r="Z654" s="408">
        <v>0</v>
      </c>
      <c r="AA654" s="407">
        <v>0</v>
      </c>
      <c r="AB654" s="408">
        <v>0</v>
      </c>
      <c r="AC654" s="407">
        <v>0</v>
      </c>
      <c r="AD654" s="408">
        <v>0</v>
      </c>
      <c r="AE654" s="407">
        <v>0</v>
      </c>
      <c r="AF654" s="408">
        <v>0</v>
      </c>
      <c r="AG654" s="407">
        <v>0</v>
      </c>
      <c r="AI654" s="406">
        <v>0</v>
      </c>
      <c r="AJ654" s="407">
        <v>0</v>
      </c>
      <c r="AK654" s="408">
        <v>0</v>
      </c>
      <c r="AL654" s="407">
        <v>0</v>
      </c>
      <c r="AM654" s="408">
        <v>0</v>
      </c>
      <c r="AN654" s="407">
        <v>0</v>
      </c>
      <c r="AO654" s="408">
        <v>0</v>
      </c>
      <c r="AP654" s="407">
        <v>0</v>
      </c>
      <c r="AQ654" s="408">
        <v>0</v>
      </c>
      <c r="AR654" s="407">
        <v>0</v>
      </c>
      <c r="AT654" s="406">
        <v>0</v>
      </c>
      <c r="AU654" s="407">
        <v>0</v>
      </c>
      <c r="AV654" s="408">
        <v>0</v>
      </c>
      <c r="AW654" s="407">
        <v>0</v>
      </c>
      <c r="AX654" s="408">
        <v>0</v>
      </c>
      <c r="AY654" s="407">
        <v>0</v>
      </c>
      <c r="AZ654" s="408">
        <v>0</v>
      </c>
      <c r="BA654" s="407">
        <v>0</v>
      </c>
      <c r="BB654" s="408">
        <v>0</v>
      </c>
      <c r="BC654" s="407">
        <v>0</v>
      </c>
    </row>
    <row r="655" spans="1:55" x14ac:dyDescent="0.35">
      <c r="A655" s="385" t="str" cm="1">
        <f t="array" ref="A655">IFERROR(_xlfn.IFS(AND(F655="Renta Variable",O655=1),IFERROR(MATCH(B655,[1]RV_Det!C:C,0),"Rev"),AND(J655="Corporativa",O655=1,I655="EM"),IFERROR(MATCH(B655,[1]RF_Corps!B:B,0),"Rev"),AND(F655="Alternativos",O655=1),IFERROR(MATCH(B655,[1]Rep4!C:C,0),"Rev")),"")</f>
        <v/>
      </c>
      <c r="B655" s="394" t="s">
        <v>2195</v>
      </c>
      <c r="C655" s="409" t="s">
        <v>2196</v>
      </c>
      <c r="D655" s="395" t="s">
        <v>2151</v>
      </c>
      <c r="E655" s="396" t="str">
        <f>IF(B655="","",INDEX([1]CatGlob!$S:$S,IFERROR(MATCH(MID(B655,7,1),[1]CatGlob!$R:$R,0),MATCH(MID(B655,1,2),[1]CatGlob!$R:$R,0))))</f>
        <v>DOL</v>
      </c>
      <c r="F655" s="397" t="s">
        <v>442</v>
      </c>
      <c r="G655" s="398" t="s">
        <v>610</v>
      </c>
      <c r="H655" s="399" t="s">
        <v>229</v>
      </c>
      <c r="I655" s="399" t="s">
        <v>358</v>
      </c>
      <c r="J655" s="399" t="s">
        <v>267</v>
      </c>
      <c r="K655" s="396" t="s">
        <v>290</v>
      </c>
      <c r="L655" s="400" t="str">
        <f>IF(ISERROR(MATCH(M655,M$10:M654,0)),M655,"")</f>
        <v/>
      </c>
      <c r="M655" s="401" t="str">
        <f>IF(B655="","",IF(ISERROR(MATCH(F655&amp;"_"&amp;G655&amp;"_"&amp;H655&amp;"_"&amp;I655&amp;"_"&amp;J655&amp;IF(K655="","","_"&amp;K655),[1]CatGlob!$B:$B,0)),F655&amp;"_"&amp;G655&amp;"_"&amp;H655&amp;"_"&amp;I655&amp;"_"&amp;J655&amp;IF(K655="","","_"&amp;K655),INDEX([1]CatGlob!$C:$C,MATCH(F655&amp;"_"&amp;G655&amp;"_"&amp;H655&amp;"_"&amp;I655&amp;"_"&amp;J655&amp;IF(K655="","","_"&amp;K655),[1]CatGlob!$B:$B,0))))</f>
        <v>HCD_INT_EM_GOB_MEX</v>
      </c>
      <c r="N655" s="402" t="str">
        <f t="shared" ref="N655:N718" si="23">+IF(AND(F655="Renta Fija",SUM(ABS(AF655),ABS(AQ655),ABS(BB655))&lt;&gt;0),IF(GG655&lt;&gt;0,"","rev"),"")</f>
        <v/>
      </c>
      <c r="O655" s="402" t="str">
        <f t="shared" si="22"/>
        <v/>
      </c>
      <c r="P655" s="401" t="str">
        <f>IF(LEN(B655)&gt;8,INDEX([1]CatGlob!$X:$X,MATCH(M655,[1]CatGlob!$W:$W,0)),"")</f>
        <v>EMHC</v>
      </c>
      <c r="Q655" s="403" t="str">
        <f>INDEX([1]CatGlob!P:P,MATCH(M655,[1]CatGlob!O:O,0))</f>
        <v>RFIG</v>
      </c>
      <c r="R655" s="403"/>
      <c r="S655" s="403"/>
      <c r="T655" s="403" t="str">
        <f>INDEX([1]CatGlob!$D:$D,MATCH($M655,[1]CatGlob!$C:$C,0))</f>
        <v>RFI</v>
      </c>
      <c r="U655" s="403" t="s">
        <v>1293</v>
      </c>
      <c r="V655" s="404" t="str">
        <f>INDEX([1]CatGlob!$F:$F,MATCH($M655,[1]CatGlob!$C:$C,0))</f>
        <v>RFI</v>
      </c>
      <c r="W655" s="405"/>
      <c r="X655" s="406">
        <v>0</v>
      </c>
      <c r="Y655" s="407">
        <v>0</v>
      </c>
      <c r="Z655" s="408">
        <v>0</v>
      </c>
      <c r="AA655" s="407">
        <v>0</v>
      </c>
      <c r="AB655" s="408">
        <v>0</v>
      </c>
      <c r="AC655" s="407">
        <v>0</v>
      </c>
      <c r="AD655" s="408">
        <v>0</v>
      </c>
      <c r="AE655" s="407">
        <v>0</v>
      </c>
      <c r="AF655" s="408">
        <v>0</v>
      </c>
      <c r="AG655" s="407">
        <v>0</v>
      </c>
      <c r="AI655" s="406">
        <v>0</v>
      </c>
      <c r="AJ655" s="407">
        <v>0</v>
      </c>
      <c r="AK655" s="408">
        <v>0</v>
      </c>
      <c r="AL655" s="407">
        <v>0</v>
      </c>
      <c r="AM655" s="408">
        <v>0</v>
      </c>
      <c r="AN655" s="407">
        <v>0</v>
      </c>
      <c r="AO655" s="408">
        <v>0</v>
      </c>
      <c r="AP655" s="407">
        <v>0</v>
      </c>
      <c r="AQ655" s="408">
        <v>0</v>
      </c>
      <c r="AR655" s="407">
        <v>0</v>
      </c>
      <c r="AT655" s="406">
        <v>0</v>
      </c>
      <c r="AU655" s="407">
        <v>0</v>
      </c>
      <c r="AV655" s="408">
        <v>0</v>
      </c>
      <c r="AW655" s="407">
        <v>0</v>
      </c>
      <c r="AX655" s="408">
        <v>0</v>
      </c>
      <c r="AY655" s="407">
        <v>0</v>
      </c>
      <c r="AZ655" s="408">
        <v>0</v>
      </c>
      <c r="BA655" s="407">
        <v>0</v>
      </c>
      <c r="BB655" s="408">
        <v>0</v>
      </c>
      <c r="BC655" s="407">
        <v>0</v>
      </c>
    </row>
    <row r="656" spans="1:55" x14ac:dyDescent="0.35">
      <c r="A656" s="385" t="str" cm="1">
        <f t="array" ref="A656">IFERROR(_xlfn.IFS(AND(F656="Renta Variable",O656=1),IFERROR(MATCH(B656,[1]RV_Det!C:C,0),"Rev"),AND(J656="Corporativa",O656=1,I656="EM"),IFERROR(MATCH(B656,[1]RF_Corps!B:B,0),"Rev"),AND(F656="Alternativos",O656=1),IFERROR(MATCH(B656,[1]Rep4!C:C,0),"Rev")),"")</f>
        <v/>
      </c>
      <c r="B656" s="394" t="s">
        <v>2197</v>
      </c>
      <c r="C656" s="409" t="s">
        <v>2198</v>
      </c>
      <c r="D656" s="395" t="s">
        <v>2151</v>
      </c>
      <c r="E656" s="396" t="str">
        <f>IF(B656="","",INDEX([1]CatGlob!$S:$S,IFERROR(MATCH(MID(B656,7,1),[1]CatGlob!$R:$R,0),MATCH(MID(B656,1,2),[1]CatGlob!$R:$R,0))))</f>
        <v>DOL</v>
      </c>
      <c r="F656" s="397" t="s">
        <v>442</v>
      </c>
      <c r="G656" s="398" t="s">
        <v>610</v>
      </c>
      <c r="H656" s="399" t="s">
        <v>229</v>
      </c>
      <c r="I656" s="399" t="s">
        <v>358</v>
      </c>
      <c r="J656" s="399" t="s">
        <v>267</v>
      </c>
      <c r="K656" s="396" t="s">
        <v>290</v>
      </c>
      <c r="L656" s="400" t="str">
        <f>IF(ISERROR(MATCH(M656,M$10:M655,0)),M656,"")</f>
        <v/>
      </c>
      <c r="M656" s="401" t="str">
        <f>IF(B656="","",IF(ISERROR(MATCH(F656&amp;"_"&amp;G656&amp;"_"&amp;H656&amp;"_"&amp;I656&amp;"_"&amp;J656&amp;IF(K656="","","_"&amp;K656),[1]CatGlob!$B:$B,0)),F656&amp;"_"&amp;G656&amp;"_"&amp;H656&amp;"_"&amp;I656&amp;"_"&amp;J656&amp;IF(K656="","","_"&amp;K656),INDEX([1]CatGlob!$C:$C,MATCH(F656&amp;"_"&amp;G656&amp;"_"&amp;H656&amp;"_"&amp;I656&amp;"_"&amp;J656&amp;IF(K656="","","_"&amp;K656),[1]CatGlob!$B:$B,0))))</f>
        <v>HCD_INT_EM_GOB_MEX</v>
      </c>
      <c r="N656" s="402" t="str">
        <f t="shared" si="23"/>
        <v/>
      </c>
      <c r="O656" s="402" t="str">
        <f t="shared" si="22"/>
        <v/>
      </c>
      <c r="P656" s="401" t="str">
        <f>IF(LEN(B656)&gt;8,INDEX([1]CatGlob!$X:$X,MATCH(M656,[1]CatGlob!$W:$W,0)),"")</f>
        <v>EMHC</v>
      </c>
      <c r="Q656" s="403" t="str">
        <f>INDEX([1]CatGlob!P:P,MATCH(M656,[1]CatGlob!O:O,0))</f>
        <v>RFIG</v>
      </c>
      <c r="R656" s="403"/>
      <c r="S656" s="403"/>
      <c r="T656" s="403" t="str">
        <f>INDEX([1]CatGlob!$D:$D,MATCH($M656,[1]CatGlob!$C:$C,0))</f>
        <v>RFI</v>
      </c>
      <c r="U656" s="403" t="s">
        <v>1293</v>
      </c>
      <c r="V656" s="404" t="str">
        <f>INDEX([1]CatGlob!$F:$F,MATCH($M656,[1]CatGlob!$C:$C,0))</f>
        <v>RFI</v>
      </c>
      <c r="W656" s="405"/>
      <c r="X656" s="406">
        <v>0</v>
      </c>
      <c r="Y656" s="407">
        <v>0</v>
      </c>
      <c r="Z656" s="408">
        <v>0</v>
      </c>
      <c r="AA656" s="407">
        <v>0</v>
      </c>
      <c r="AB656" s="408">
        <v>0</v>
      </c>
      <c r="AC656" s="407">
        <v>0</v>
      </c>
      <c r="AD656" s="408">
        <v>0</v>
      </c>
      <c r="AE656" s="407">
        <v>0</v>
      </c>
      <c r="AF656" s="408">
        <v>0</v>
      </c>
      <c r="AG656" s="407">
        <v>0</v>
      </c>
      <c r="AI656" s="406">
        <v>0</v>
      </c>
      <c r="AJ656" s="407">
        <v>0</v>
      </c>
      <c r="AK656" s="408">
        <v>0</v>
      </c>
      <c r="AL656" s="407">
        <v>0</v>
      </c>
      <c r="AM656" s="408">
        <v>0</v>
      </c>
      <c r="AN656" s="407">
        <v>0</v>
      </c>
      <c r="AO656" s="408">
        <v>0</v>
      </c>
      <c r="AP656" s="407">
        <v>0</v>
      </c>
      <c r="AQ656" s="408">
        <v>0</v>
      </c>
      <c r="AR656" s="407">
        <v>0</v>
      </c>
      <c r="AT656" s="406">
        <v>0</v>
      </c>
      <c r="AU656" s="407">
        <v>0</v>
      </c>
      <c r="AV656" s="408">
        <v>0</v>
      </c>
      <c r="AW656" s="407">
        <v>0</v>
      </c>
      <c r="AX656" s="408">
        <v>0</v>
      </c>
      <c r="AY656" s="407">
        <v>0</v>
      </c>
      <c r="AZ656" s="408">
        <v>0</v>
      </c>
      <c r="BA656" s="407">
        <v>0</v>
      </c>
      <c r="BB656" s="408">
        <v>0</v>
      </c>
      <c r="BC656" s="407">
        <v>0</v>
      </c>
    </row>
    <row r="657" spans="1:55" x14ac:dyDescent="0.35">
      <c r="A657" s="385" t="str" cm="1">
        <f t="array" ref="A657">IFERROR(_xlfn.IFS(AND(F657="Renta Variable",O657=1),IFERROR(MATCH(B657,[1]RV_Det!C:C,0),"Rev"),AND(J657="Corporativa",O657=1,I657="EM"),IFERROR(MATCH(B657,[1]RF_Corps!B:B,0),"Rev"),AND(F657="Alternativos",O657=1),IFERROR(MATCH(B657,[1]Rep4!C:C,0),"Rev")),"")</f>
        <v/>
      </c>
      <c r="B657" s="394" t="s">
        <v>2199</v>
      </c>
      <c r="C657" s="409" t="s">
        <v>2200</v>
      </c>
      <c r="D657" s="395" t="s">
        <v>2151</v>
      </c>
      <c r="E657" s="396" t="str">
        <f>IF(B657="","",INDEX([1]CatGlob!$S:$S,IFERROR(MATCH(MID(B657,7,1),[1]CatGlob!$R:$R,0),MATCH(MID(B657,1,2),[1]CatGlob!$R:$R,0))))</f>
        <v>DOL</v>
      </c>
      <c r="F657" s="397" t="s">
        <v>442</v>
      </c>
      <c r="G657" s="398" t="s">
        <v>610</v>
      </c>
      <c r="H657" s="399" t="s">
        <v>229</v>
      </c>
      <c r="I657" s="399" t="s">
        <v>358</v>
      </c>
      <c r="J657" s="399" t="s">
        <v>267</v>
      </c>
      <c r="K657" s="396" t="s">
        <v>290</v>
      </c>
      <c r="L657" s="400" t="str">
        <f>IF(ISERROR(MATCH(M657,M$10:M656,0)),M657,"")</f>
        <v/>
      </c>
      <c r="M657" s="401" t="str">
        <f>IF(B657="","",IF(ISERROR(MATCH(F657&amp;"_"&amp;G657&amp;"_"&amp;H657&amp;"_"&amp;I657&amp;"_"&amp;J657&amp;IF(K657="","","_"&amp;K657),[1]CatGlob!$B:$B,0)),F657&amp;"_"&amp;G657&amp;"_"&amp;H657&amp;"_"&amp;I657&amp;"_"&amp;J657&amp;IF(K657="","","_"&amp;K657),INDEX([1]CatGlob!$C:$C,MATCH(F657&amp;"_"&amp;G657&amp;"_"&amp;H657&amp;"_"&amp;I657&amp;"_"&amp;J657&amp;IF(K657="","","_"&amp;K657),[1]CatGlob!$B:$B,0))))</f>
        <v>HCD_INT_EM_GOB_MEX</v>
      </c>
      <c r="N657" s="402" t="str">
        <f t="shared" si="23"/>
        <v/>
      </c>
      <c r="O657" s="402" t="str">
        <f t="shared" si="22"/>
        <v/>
      </c>
      <c r="P657" s="401" t="str">
        <f>IF(LEN(B657)&gt;8,INDEX([1]CatGlob!$X:$X,MATCH(M657,[1]CatGlob!$W:$W,0)),"")</f>
        <v>EMHC</v>
      </c>
      <c r="Q657" s="403" t="str">
        <f>INDEX([1]CatGlob!P:P,MATCH(M657,[1]CatGlob!O:O,0))</f>
        <v>RFIG</v>
      </c>
      <c r="R657" s="403" t="s">
        <v>601</v>
      </c>
      <c r="S657" s="403" t="s">
        <v>601</v>
      </c>
      <c r="T657" s="403" t="str">
        <f>INDEX([1]CatGlob!$D:$D,MATCH($M657,[1]CatGlob!$C:$C,0))</f>
        <v>RFI</v>
      </c>
      <c r="U657" s="403" t="s">
        <v>1293</v>
      </c>
      <c r="V657" s="404" t="str">
        <f>INDEX([1]CatGlob!$F:$F,MATCH($M657,[1]CatGlob!$C:$C,0))</f>
        <v>RFI</v>
      </c>
      <c r="W657" s="405"/>
      <c r="X657" s="406">
        <v>0</v>
      </c>
      <c r="Y657" s="407">
        <v>0</v>
      </c>
      <c r="Z657" s="408">
        <v>0</v>
      </c>
      <c r="AA657" s="407">
        <v>0</v>
      </c>
      <c r="AB657" s="408">
        <v>0</v>
      </c>
      <c r="AC657" s="407">
        <v>0</v>
      </c>
      <c r="AD657" s="408">
        <v>0</v>
      </c>
      <c r="AE657" s="407">
        <v>0</v>
      </c>
      <c r="AF657" s="408">
        <v>0</v>
      </c>
      <c r="AG657" s="407">
        <v>0</v>
      </c>
      <c r="AI657" s="406">
        <v>0</v>
      </c>
      <c r="AJ657" s="407">
        <v>0</v>
      </c>
      <c r="AK657" s="408">
        <v>0</v>
      </c>
      <c r="AL657" s="407">
        <v>0</v>
      </c>
      <c r="AM657" s="408">
        <v>0</v>
      </c>
      <c r="AN657" s="407">
        <v>0</v>
      </c>
      <c r="AO657" s="408">
        <v>0</v>
      </c>
      <c r="AP657" s="407">
        <v>0</v>
      </c>
      <c r="AQ657" s="408">
        <v>0</v>
      </c>
      <c r="AR657" s="407">
        <v>0</v>
      </c>
      <c r="AT657" s="406">
        <v>0</v>
      </c>
      <c r="AU657" s="407">
        <v>0</v>
      </c>
      <c r="AV657" s="408">
        <v>0</v>
      </c>
      <c r="AW657" s="407">
        <v>0</v>
      </c>
      <c r="AX657" s="408">
        <v>0</v>
      </c>
      <c r="AY657" s="407">
        <v>0</v>
      </c>
      <c r="AZ657" s="408">
        <v>0</v>
      </c>
      <c r="BA657" s="407">
        <v>0</v>
      </c>
      <c r="BB657" s="408">
        <v>0</v>
      </c>
      <c r="BC657" s="407">
        <v>0</v>
      </c>
    </row>
    <row r="658" spans="1:55" x14ac:dyDescent="0.35">
      <c r="A658" s="385" t="str" cm="1">
        <f t="array" ref="A658">IFERROR(_xlfn.IFS(AND(F658="Renta Variable",O658=1),IFERROR(MATCH(B658,[1]RV_Det!C:C,0),"Rev"),AND(J658="Corporativa",O658=1,I658="EM"),IFERROR(MATCH(B658,[1]RF_Corps!B:B,0),"Rev"),AND(F658="Alternativos",O658=1),IFERROR(MATCH(B658,[1]Rep4!C:C,0),"Rev")),"")</f>
        <v/>
      </c>
      <c r="B658" s="394" t="s">
        <v>2201</v>
      </c>
      <c r="C658" s="409" t="s">
        <v>2202</v>
      </c>
      <c r="D658" s="395" t="s">
        <v>2151</v>
      </c>
      <c r="E658" s="396" t="str">
        <f>IF(B658="","",INDEX([1]CatGlob!$S:$S,IFERROR(MATCH(MID(B658,7,1),[1]CatGlob!$R:$R,0),MATCH(MID(B658,1,2),[1]CatGlob!$R:$R,0))))</f>
        <v>DOL</v>
      </c>
      <c r="F658" s="397" t="s">
        <v>442</v>
      </c>
      <c r="G658" s="398" t="s">
        <v>610</v>
      </c>
      <c r="H658" s="399" t="s">
        <v>229</v>
      </c>
      <c r="I658" s="399" t="s">
        <v>358</v>
      </c>
      <c r="J658" s="399" t="s">
        <v>267</v>
      </c>
      <c r="K658" s="396" t="s">
        <v>290</v>
      </c>
      <c r="L658" s="400" t="str">
        <f>IF(ISERROR(MATCH(M658,M$10:M657,0)),M658,"")</f>
        <v/>
      </c>
      <c r="M658" s="401" t="str">
        <f>IF(B658="","",IF(ISERROR(MATCH(F658&amp;"_"&amp;G658&amp;"_"&amp;H658&amp;"_"&amp;I658&amp;"_"&amp;J658&amp;IF(K658="","","_"&amp;K658),[1]CatGlob!$B:$B,0)),F658&amp;"_"&amp;G658&amp;"_"&amp;H658&amp;"_"&amp;I658&amp;"_"&amp;J658&amp;IF(K658="","","_"&amp;K658),INDEX([1]CatGlob!$C:$C,MATCH(F658&amp;"_"&amp;G658&amp;"_"&amp;H658&amp;"_"&amp;I658&amp;"_"&amp;J658&amp;IF(K658="","","_"&amp;K658),[1]CatGlob!$B:$B,0))))</f>
        <v>HCD_INT_EM_GOB_MEX</v>
      </c>
      <c r="N658" s="402" t="str">
        <f t="shared" si="23"/>
        <v/>
      </c>
      <c r="O658" s="402" t="str">
        <f t="shared" si="22"/>
        <v/>
      </c>
      <c r="P658" s="401" t="str">
        <f>IF(LEN(B658)&gt;8,INDEX([1]CatGlob!$X:$X,MATCH(M658,[1]CatGlob!$W:$W,0)),"")</f>
        <v>EMHC</v>
      </c>
      <c r="Q658" s="403" t="str">
        <f>INDEX([1]CatGlob!P:P,MATCH(M658,[1]CatGlob!O:O,0))</f>
        <v>RFIG</v>
      </c>
      <c r="R658" s="403" t="s">
        <v>601</v>
      </c>
      <c r="S658" s="403" t="s">
        <v>601</v>
      </c>
      <c r="T658" s="403" t="str">
        <f>INDEX([1]CatGlob!$D:$D,MATCH($M658,[1]CatGlob!$C:$C,0))</f>
        <v>RFI</v>
      </c>
      <c r="U658" s="403" t="s">
        <v>1293</v>
      </c>
      <c r="V658" s="404" t="str">
        <f>INDEX([1]CatGlob!$F:$F,MATCH($M658,[1]CatGlob!$C:$C,0))</f>
        <v>RFI</v>
      </c>
      <c r="W658" s="405"/>
      <c r="X658" s="406">
        <v>0</v>
      </c>
      <c r="Y658" s="407">
        <v>0</v>
      </c>
      <c r="Z658" s="408">
        <v>0</v>
      </c>
      <c r="AA658" s="407">
        <v>0</v>
      </c>
      <c r="AB658" s="408">
        <v>0</v>
      </c>
      <c r="AC658" s="407">
        <v>0</v>
      </c>
      <c r="AD658" s="408">
        <v>0</v>
      </c>
      <c r="AE658" s="407">
        <v>0</v>
      </c>
      <c r="AF658" s="408">
        <v>0</v>
      </c>
      <c r="AG658" s="407">
        <v>0</v>
      </c>
      <c r="AI658" s="406">
        <v>0</v>
      </c>
      <c r="AJ658" s="407">
        <v>0</v>
      </c>
      <c r="AK658" s="408">
        <v>0</v>
      </c>
      <c r="AL658" s="407">
        <v>0</v>
      </c>
      <c r="AM658" s="408">
        <v>0</v>
      </c>
      <c r="AN658" s="407">
        <v>0</v>
      </c>
      <c r="AO658" s="408">
        <v>0</v>
      </c>
      <c r="AP658" s="407">
        <v>0</v>
      </c>
      <c r="AQ658" s="408">
        <v>0</v>
      </c>
      <c r="AR658" s="407">
        <v>0</v>
      </c>
      <c r="AT658" s="406">
        <v>0</v>
      </c>
      <c r="AU658" s="407">
        <v>0</v>
      </c>
      <c r="AV658" s="408">
        <v>0</v>
      </c>
      <c r="AW658" s="407">
        <v>0</v>
      </c>
      <c r="AX658" s="408">
        <v>0</v>
      </c>
      <c r="AY658" s="407">
        <v>0</v>
      </c>
      <c r="AZ658" s="408">
        <v>0</v>
      </c>
      <c r="BA658" s="407">
        <v>0</v>
      </c>
      <c r="BB658" s="408">
        <v>0</v>
      </c>
      <c r="BC658" s="407">
        <v>0</v>
      </c>
    </row>
    <row r="659" spans="1:55" x14ac:dyDescent="0.35">
      <c r="A659" s="385" t="str" cm="1">
        <f t="array" ref="A659">IFERROR(_xlfn.IFS(AND(F659="Renta Variable",O659=1),IFERROR(MATCH(B659,[1]RV_Det!C:C,0),"Rev"),AND(J659="Corporativa",O659=1,I659="EM"),IFERROR(MATCH(B659,[1]RF_Corps!B:B,0),"Rev"),AND(F659="Alternativos",O659=1),IFERROR(MATCH(B659,[1]Rep4!C:C,0),"Rev")),"")</f>
        <v/>
      </c>
      <c r="B659" s="394" t="s">
        <v>2203</v>
      </c>
      <c r="C659" s="409" t="s">
        <v>2204</v>
      </c>
      <c r="D659" s="395" t="s">
        <v>2151</v>
      </c>
      <c r="E659" s="396" t="str">
        <f>IF(B659="","",INDEX([1]CatGlob!$S:$S,IFERROR(MATCH(MID(B659,7,1),[1]CatGlob!$R:$R,0),MATCH(MID(B659,1,2),[1]CatGlob!$R:$R,0))))</f>
        <v>DOL</v>
      </c>
      <c r="F659" s="397" t="s">
        <v>442</v>
      </c>
      <c r="G659" s="398" t="s">
        <v>610</v>
      </c>
      <c r="H659" s="399" t="s">
        <v>229</v>
      </c>
      <c r="I659" s="399" t="s">
        <v>358</v>
      </c>
      <c r="J659" s="399" t="s">
        <v>267</v>
      </c>
      <c r="K659" s="396" t="s">
        <v>290</v>
      </c>
      <c r="L659" s="400" t="str">
        <f>IF(ISERROR(MATCH(M659,M$10:M658,0)),M659,"")</f>
        <v/>
      </c>
      <c r="M659" s="401" t="str">
        <f>IF(B659="","",IF(ISERROR(MATCH(F659&amp;"_"&amp;G659&amp;"_"&amp;H659&amp;"_"&amp;I659&amp;"_"&amp;J659&amp;IF(K659="","","_"&amp;K659),[1]CatGlob!$B:$B,0)),F659&amp;"_"&amp;G659&amp;"_"&amp;H659&amp;"_"&amp;I659&amp;"_"&amp;J659&amp;IF(K659="","","_"&amp;K659),INDEX([1]CatGlob!$C:$C,MATCH(F659&amp;"_"&amp;G659&amp;"_"&amp;H659&amp;"_"&amp;I659&amp;"_"&amp;J659&amp;IF(K659="","","_"&amp;K659),[1]CatGlob!$B:$B,0))))</f>
        <v>HCD_INT_EM_GOB_MEX</v>
      </c>
      <c r="N659" s="402" t="str">
        <f t="shared" si="23"/>
        <v/>
      </c>
      <c r="O659" s="402" t="str">
        <f t="shared" si="22"/>
        <v/>
      </c>
      <c r="P659" s="401" t="str">
        <f>IF(LEN(B659)&gt;8,INDEX([1]CatGlob!$X:$X,MATCH(M659,[1]CatGlob!$W:$W,0)),"")</f>
        <v>EMHC</v>
      </c>
      <c r="Q659" s="403" t="str">
        <f>INDEX([1]CatGlob!P:P,MATCH(M659,[1]CatGlob!O:O,0))</f>
        <v>RFIG</v>
      </c>
      <c r="R659" s="403" t="s">
        <v>601</v>
      </c>
      <c r="S659" s="403" t="s">
        <v>601</v>
      </c>
      <c r="T659" s="403" t="str">
        <f>INDEX([1]CatGlob!$D:$D,MATCH($M659,[1]CatGlob!$C:$C,0))</f>
        <v>RFI</v>
      </c>
      <c r="U659" s="403" t="s">
        <v>1293</v>
      </c>
      <c r="V659" s="404" t="str">
        <f>INDEX([1]CatGlob!$F:$F,MATCH($M659,[1]CatGlob!$C:$C,0))</f>
        <v>RFI</v>
      </c>
      <c r="W659" s="405"/>
      <c r="X659" s="406">
        <v>0</v>
      </c>
      <c r="Y659" s="407">
        <v>0</v>
      </c>
      <c r="Z659" s="408">
        <v>0</v>
      </c>
      <c r="AA659" s="407">
        <v>0</v>
      </c>
      <c r="AB659" s="408">
        <v>0</v>
      </c>
      <c r="AC659" s="407">
        <v>0</v>
      </c>
      <c r="AD659" s="408">
        <v>0</v>
      </c>
      <c r="AE659" s="407">
        <v>0</v>
      </c>
      <c r="AF659" s="408">
        <v>0</v>
      </c>
      <c r="AG659" s="407">
        <v>0</v>
      </c>
      <c r="AI659" s="406">
        <v>0</v>
      </c>
      <c r="AJ659" s="407">
        <v>0</v>
      </c>
      <c r="AK659" s="408">
        <v>0</v>
      </c>
      <c r="AL659" s="407">
        <v>0</v>
      </c>
      <c r="AM659" s="408">
        <v>0</v>
      </c>
      <c r="AN659" s="407">
        <v>0</v>
      </c>
      <c r="AO659" s="408">
        <v>0</v>
      </c>
      <c r="AP659" s="407">
        <v>0</v>
      </c>
      <c r="AQ659" s="408">
        <v>0</v>
      </c>
      <c r="AR659" s="407">
        <v>0</v>
      </c>
      <c r="AT659" s="406">
        <v>0</v>
      </c>
      <c r="AU659" s="407">
        <v>0</v>
      </c>
      <c r="AV659" s="408">
        <v>0</v>
      </c>
      <c r="AW659" s="407">
        <v>0</v>
      </c>
      <c r="AX659" s="408">
        <v>0</v>
      </c>
      <c r="AY659" s="407">
        <v>0</v>
      </c>
      <c r="AZ659" s="408">
        <v>0</v>
      </c>
      <c r="BA659" s="407">
        <v>0</v>
      </c>
      <c r="BB659" s="408">
        <v>0</v>
      </c>
      <c r="BC659" s="407">
        <v>0</v>
      </c>
    </row>
    <row r="660" spans="1:55" x14ac:dyDescent="0.35">
      <c r="A660" s="385" t="str" cm="1">
        <f t="array" ref="A660">IFERROR(_xlfn.IFS(AND(F660="Renta Variable",O660=1),IFERROR(MATCH(B660,[1]RV_Det!C:C,0),"Rev"),AND(J660="Corporativa",O660=1,I660="EM"),IFERROR(MATCH(B660,[1]RF_Corps!B:B,0),"Rev"),AND(F660="Alternativos",O660=1),IFERROR(MATCH(B660,[1]Rep4!C:C,0),"Rev")),"")</f>
        <v/>
      </c>
      <c r="B660" s="394" t="s">
        <v>2205</v>
      </c>
      <c r="C660" s="409" t="s">
        <v>2206</v>
      </c>
      <c r="D660" s="395" t="s">
        <v>2151</v>
      </c>
      <c r="E660" s="396" t="str">
        <f>IF(B660="","",INDEX([1]CatGlob!$S:$S,IFERROR(MATCH(MID(B660,7,1),[1]CatGlob!$R:$R,0),MATCH(MID(B660,1,2),[1]CatGlob!$R:$R,0))))</f>
        <v>DOL</v>
      </c>
      <c r="F660" s="397" t="s">
        <v>442</v>
      </c>
      <c r="G660" s="398" t="s">
        <v>610</v>
      </c>
      <c r="H660" s="399" t="s">
        <v>229</v>
      </c>
      <c r="I660" s="399" t="s">
        <v>358</v>
      </c>
      <c r="J660" s="399" t="s">
        <v>267</v>
      </c>
      <c r="K660" s="396" t="s">
        <v>290</v>
      </c>
      <c r="L660" s="400" t="str">
        <f>IF(ISERROR(MATCH(M660,M$10:M659,0)),M660,"")</f>
        <v/>
      </c>
      <c r="M660" s="401" t="str">
        <f>IF(B660="","",IF(ISERROR(MATCH(F660&amp;"_"&amp;G660&amp;"_"&amp;H660&amp;"_"&amp;I660&amp;"_"&amp;J660&amp;IF(K660="","","_"&amp;K660),[1]CatGlob!$B:$B,0)),F660&amp;"_"&amp;G660&amp;"_"&amp;H660&amp;"_"&amp;I660&amp;"_"&amp;J660&amp;IF(K660="","","_"&amp;K660),INDEX([1]CatGlob!$C:$C,MATCH(F660&amp;"_"&amp;G660&amp;"_"&amp;H660&amp;"_"&amp;I660&amp;"_"&amp;J660&amp;IF(K660="","","_"&amp;K660),[1]CatGlob!$B:$B,0))))</f>
        <v>HCD_INT_EM_GOB_MEX</v>
      </c>
      <c r="N660" s="402" t="str">
        <f t="shared" si="23"/>
        <v/>
      </c>
      <c r="O660" s="402" t="str">
        <f t="shared" si="22"/>
        <v/>
      </c>
      <c r="P660" s="401" t="str">
        <f>IF(LEN(B660)&gt;8,INDEX([1]CatGlob!$X:$X,MATCH(M660,[1]CatGlob!$W:$W,0)),"")</f>
        <v>EMHC</v>
      </c>
      <c r="Q660" s="403" t="str">
        <f>INDEX([1]CatGlob!P:P,MATCH(M660,[1]CatGlob!O:O,0))</f>
        <v>RFIG</v>
      </c>
      <c r="R660" s="403" t="s">
        <v>601</v>
      </c>
      <c r="S660" s="403" t="s">
        <v>601</v>
      </c>
      <c r="T660" s="403" t="str">
        <f>INDEX([1]CatGlob!$D:$D,MATCH($M660,[1]CatGlob!$C:$C,0))</f>
        <v>RFI</v>
      </c>
      <c r="U660" s="403" t="s">
        <v>1293</v>
      </c>
      <c r="V660" s="404" t="str">
        <f>INDEX([1]CatGlob!$F:$F,MATCH($M660,[1]CatGlob!$C:$C,0))</f>
        <v>RFI</v>
      </c>
      <c r="W660" s="405"/>
      <c r="X660" s="406">
        <v>0</v>
      </c>
      <c r="Y660" s="407">
        <v>0</v>
      </c>
      <c r="Z660" s="408">
        <v>0</v>
      </c>
      <c r="AA660" s="407">
        <v>0</v>
      </c>
      <c r="AB660" s="408">
        <v>0</v>
      </c>
      <c r="AC660" s="407">
        <v>0</v>
      </c>
      <c r="AD660" s="408">
        <v>0</v>
      </c>
      <c r="AE660" s="407">
        <v>0</v>
      </c>
      <c r="AF660" s="408">
        <v>0</v>
      </c>
      <c r="AG660" s="407">
        <v>0</v>
      </c>
      <c r="AI660" s="406">
        <v>0</v>
      </c>
      <c r="AJ660" s="407">
        <v>0</v>
      </c>
      <c r="AK660" s="408">
        <v>0</v>
      </c>
      <c r="AL660" s="407">
        <v>0</v>
      </c>
      <c r="AM660" s="408">
        <v>0</v>
      </c>
      <c r="AN660" s="407">
        <v>0</v>
      </c>
      <c r="AO660" s="408">
        <v>0</v>
      </c>
      <c r="AP660" s="407">
        <v>0</v>
      </c>
      <c r="AQ660" s="408">
        <v>0</v>
      </c>
      <c r="AR660" s="407">
        <v>0</v>
      </c>
      <c r="AT660" s="406">
        <v>0</v>
      </c>
      <c r="AU660" s="407">
        <v>0</v>
      </c>
      <c r="AV660" s="408">
        <v>0</v>
      </c>
      <c r="AW660" s="407">
        <v>0</v>
      </c>
      <c r="AX660" s="408">
        <v>0</v>
      </c>
      <c r="AY660" s="407">
        <v>0</v>
      </c>
      <c r="AZ660" s="408">
        <v>0</v>
      </c>
      <c r="BA660" s="407">
        <v>0</v>
      </c>
      <c r="BB660" s="408">
        <v>0</v>
      </c>
      <c r="BC660" s="407">
        <v>0</v>
      </c>
    </row>
    <row r="661" spans="1:55" x14ac:dyDescent="0.35">
      <c r="A661" s="385" t="str" cm="1">
        <f t="array" ref="A661">IFERROR(_xlfn.IFS(AND(F661="Renta Variable",O661=1),IFERROR(MATCH(B661,[1]RV_Det!C:C,0),"Rev"),AND(J661="Corporativa",O661=1,I661="EM"),IFERROR(MATCH(B661,[1]RF_Corps!B:B,0),"Rev"),AND(F661="Alternativos",O661=1),IFERROR(MATCH(B661,[1]Rep4!C:C,0),"Rev")),"")</f>
        <v/>
      </c>
      <c r="B661" s="394" t="s">
        <v>2207</v>
      </c>
      <c r="C661" s="409" t="s">
        <v>2208</v>
      </c>
      <c r="D661" s="395" t="s">
        <v>2151</v>
      </c>
      <c r="E661" s="396" t="str">
        <f>IF(B661="","",INDEX([1]CatGlob!$S:$S,IFERROR(MATCH(MID(B661,7,1),[1]CatGlob!$R:$R,0),MATCH(MID(B661,1,2),[1]CatGlob!$R:$R,0))))</f>
        <v>DOL</v>
      </c>
      <c r="F661" s="397" t="s">
        <v>442</v>
      </c>
      <c r="G661" s="398" t="s">
        <v>610</v>
      </c>
      <c r="H661" s="399" t="s">
        <v>229</v>
      </c>
      <c r="I661" s="399" t="s">
        <v>358</v>
      </c>
      <c r="J661" s="399" t="s">
        <v>267</v>
      </c>
      <c r="K661" s="396" t="s">
        <v>290</v>
      </c>
      <c r="L661" s="400" t="str">
        <f>IF(ISERROR(MATCH(M661,M$10:M660,0)),M661,"")</f>
        <v/>
      </c>
      <c r="M661" s="401" t="str">
        <f>IF(B661="","",IF(ISERROR(MATCH(F661&amp;"_"&amp;G661&amp;"_"&amp;H661&amp;"_"&amp;I661&amp;"_"&amp;J661&amp;IF(K661="","","_"&amp;K661),[1]CatGlob!$B:$B,0)),F661&amp;"_"&amp;G661&amp;"_"&amp;H661&amp;"_"&amp;I661&amp;"_"&amp;J661&amp;IF(K661="","","_"&amp;K661),INDEX([1]CatGlob!$C:$C,MATCH(F661&amp;"_"&amp;G661&amp;"_"&amp;H661&amp;"_"&amp;I661&amp;"_"&amp;J661&amp;IF(K661="","","_"&amp;K661),[1]CatGlob!$B:$B,0))))</f>
        <v>HCD_INT_EM_GOB_MEX</v>
      </c>
      <c r="N661" s="402" t="str">
        <f t="shared" si="23"/>
        <v/>
      </c>
      <c r="O661" s="402" t="str">
        <f t="shared" si="22"/>
        <v/>
      </c>
      <c r="P661" s="401" t="str">
        <f>IF(LEN(B661)&gt;8,INDEX([1]CatGlob!$X:$X,MATCH(M661,[1]CatGlob!$W:$W,0)),"")</f>
        <v>EMHC</v>
      </c>
      <c r="Q661" s="403" t="str">
        <f>INDEX([1]CatGlob!P:P,MATCH(M661,[1]CatGlob!O:O,0))</f>
        <v>RFIG</v>
      </c>
      <c r="R661" s="403"/>
      <c r="S661" s="403"/>
      <c r="T661" s="403" t="str">
        <f>INDEX([1]CatGlob!$D:$D,MATCH($M661,[1]CatGlob!$C:$C,0))</f>
        <v>RFI</v>
      </c>
      <c r="U661" s="403" t="s">
        <v>1293</v>
      </c>
      <c r="V661" s="404" t="str">
        <f>INDEX([1]CatGlob!$F:$F,MATCH($M661,[1]CatGlob!$C:$C,0))</f>
        <v>RFI</v>
      </c>
      <c r="W661" s="405"/>
      <c r="X661" s="406">
        <v>0</v>
      </c>
      <c r="Y661" s="407">
        <v>0</v>
      </c>
      <c r="Z661" s="408">
        <v>0</v>
      </c>
      <c r="AA661" s="407">
        <v>0</v>
      </c>
      <c r="AB661" s="408">
        <v>0</v>
      </c>
      <c r="AC661" s="407">
        <v>0</v>
      </c>
      <c r="AD661" s="408">
        <v>0</v>
      </c>
      <c r="AE661" s="407">
        <v>0</v>
      </c>
      <c r="AF661" s="408">
        <v>0</v>
      </c>
      <c r="AG661" s="407">
        <v>0</v>
      </c>
      <c r="AI661" s="406">
        <v>0</v>
      </c>
      <c r="AJ661" s="407">
        <v>0</v>
      </c>
      <c r="AK661" s="408">
        <v>0</v>
      </c>
      <c r="AL661" s="407">
        <v>0</v>
      </c>
      <c r="AM661" s="408">
        <v>0</v>
      </c>
      <c r="AN661" s="407">
        <v>0</v>
      </c>
      <c r="AO661" s="408">
        <v>0</v>
      </c>
      <c r="AP661" s="407">
        <v>0</v>
      </c>
      <c r="AQ661" s="408">
        <v>0</v>
      </c>
      <c r="AR661" s="407">
        <v>0</v>
      </c>
      <c r="AT661" s="406">
        <v>0</v>
      </c>
      <c r="AU661" s="407">
        <v>0</v>
      </c>
      <c r="AV661" s="408">
        <v>0</v>
      </c>
      <c r="AW661" s="407">
        <v>0</v>
      </c>
      <c r="AX661" s="408">
        <v>0</v>
      </c>
      <c r="AY661" s="407">
        <v>0</v>
      </c>
      <c r="AZ661" s="408">
        <v>0</v>
      </c>
      <c r="BA661" s="407">
        <v>0</v>
      </c>
      <c r="BB661" s="408">
        <v>0</v>
      </c>
      <c r="BC661" s="407">
        <v>0</v>
      </c>
    </row>
    <row r="662" spans="1:55" x14ac:dyDescent="0.35">
      <c r="A662" s="385" t="str" cm="1">
        <f t="array" ref="A662">IFERROR(_xlfn.IFS(AND(F662="Renta Variable",O662=1),IFERROR(MATCH(B662,[1]RV_Det!C:C,0),"Rev"),AND(J662="Corporativa",O662=1,I662="EM"),IFERROR(MATCH(B662,[1]RF_Corps!B:B,0),"Rev"),AND(F662="Alternativos",O662=1),IFERROR(MATCH(B662,[1]Rep4!C:C,0),"Rev")),"")</f>
        <v/>
      </c>
      <c r="B662" s="394" t="s">
        <v>2209</v>
      </c>
      <c r="C662" s="409" t="s">
        <v>2210</v>
      </c>
      <c r="D662" s="395" t="s">
        <v>2151</v>
      </c>
      <c r="E662" s="396" t="str">
        <f>IF(B662="","",INDEX([1]CatGlob!$S:$S,IFERROR(MATCH(MID(B662,7,1),[1]CatGlob!$R:$R,0),MATCH(MID(B662,1,2),[1]CatGlob!$R:$R,0))))</f>
        <v>DOL</v>
      </c>
      <c r="F662" s="397" t="s">
        <v>442</v>
      </c>
      <c r="G662" s="398" t="s">
        <v>610</v>
      </c>
      <c r="H662" s="399" t="s">
        <v>229</v>
      </c>
      <c r="I662" s="399" t="s">
        <v>358</v>
      </c>
      <c r="J662" s="399" t="s">
        <v>267</v>
      </c>
      <c r="K662" s="396" t="s">
        <v>290</v>
      </c>
      <c r="L662" s="400" t="str">
        <f>IF(ISERROR(MATCH(M662,M$10:M661,0)),M662,"")</f>
        <v/>
      </c>
      <c r="M662" s="401" t="str">
        <f>IF(B662="","",IF(ISERROR(MATCH(F662&amp;"_"&amp;G662&amp;"_"&amp;H662&amp;"_"&amp;I662&amp;"_"&amp;J662&amp;IF(K662="","","_"&amp;K662),[1]CatGlob!$B:$B,0)),F662&amp;"_"&amp;G662&amp;"_"&amp;H662&amp;"_"&amp;I662&amp;"_"&amp;J662&amp;IF(K662="","","_"&amp;K662),INDEX([1]CatGlob!$C:$C,MATCH(F662&amp;"_"&amp;G662&amp;"_"&amp;H662&amp;"_"&amp;I662&amp;"_"&amp;J662&amp;IF(K662="","","_"&amp;K662),[1]CatGlob!$B:$B,0))))</f>
        <v>HCD_INT_EM_GOB_MEX</v>
      </c>
      <c r="N662" s="402" t="str">
        <f t="shared" si="23"/>
        <v/>
      </c>
      <c r="O662" s="402" t="str">
        <f t="shared" si="22"/>
        <v/>
      </c>
      <c r="P662" s="401" t="str">
        <f>IF(LEN(B662)&gt;8,INDEX([1]CatGlob!$X:$X,MATCH(M662,[1]CatGlob!$W:$W,0)),"")</f>
        <v>EMHC</v>
      </c>
      <c r="Q662" s="403" t="str">
        <f>INDEX([1]CatGlob!P:P,MATCH(M662,[1]CatGlob!O:O,0))</f>
        <v>RFIG</v>
      </c>
      <c r="R662" s="403"/>
      <c r="S662" s="403"/>
      <c r="T662" s="403" t="str">
        <f>INDEX([1]CatGlob!$D:$D,MATCH($M662,[1]CatGlob!$C:$C,0))</f>
        <v>RFI</v>
      </c>
      <c r="U662" s="403" t="s">
        <v>1293</v>
      </c>
      <c r="V662" s="404" t="str">
        <f>INDEX([1]CatGlob!$F:$F,MATCH($M662,[1]CatGlob!$C:$C,0))</f>
        <v>RFI</v>
      </c>
      <c r="W662" s="405"/>
      <c r="X662" s="406">
        <v>0</v>
      </c>
      <c r="Y662" s="407">
        <v>0</v>
      </c>
      <c r="Z662" s="408">
        <v>0</v>
      </c>
      <c r="AA662" s="407">
        <v>0</v>
      </c>
      <c r="AB662" s="408">
        <v>0</v>
      </c>
      <c r="AC662" s="407">
        <v>0</v>
      </c>
      <c r="AD662" s="408">
        <v>0</v>
      </c>
      <c r="AE662" s="407">
        <v>0</v>
      </c>
      <c r="AF662" s="408">
        <v>0</v>
      </c>
      <c r="AG662" s="407">
        <v>0</v>
      </c>
      <c r="AI662" s="406">
        <v>0</v>
      </c>
      <c r="AJ662" s="407">
        <v>0</v>
      </c>
      <c r="AK662" s="408">
        <v>0</v>
      </c>
      <c r="AL662" s="407">
        <v>0</v>
      </c>
      <c r="AM662" s="408">
        <v>0</v>
      </c>
      <c r="AN662" s="407">
        <v>0</v>
      </c>
      <c r="AO662" s="408">
        <v>0</v>
      </c>
      <c r="AP662" s="407">
        <v>0</v>
      </c>
      <c r="AQ662" s="408">
        <v>0</v>
      </c>
      <c r="AR662" s="407">
        <v>0</v>
      </c>
      <c r="AT662" s="406">
        <v>0</v>
      </c>
      <c r="AU662" s="407">
        <v>0</v>
      </c>
      <c r="AV662" s="408">
        <v>0</v>
      </c>
      <c r="AW662" s="407">
        <v>0</v>
      </c>
      <c r="AX662" s="408">
        <v>0</v>
      </c>
      <c r="AY662" s="407">
        <v>0</v>
      </c>
      <c r="AZ662" s="408">
        <v>0</v>
      </c>
      <c r="BA662" s="407">
        <v>0</v>
      </c>
      <c r="BB662" s="408">
        <v>0</v>
      </c>
      <c r="BC662" s="407">
        <v>0</v>
      </c>
    </row>
    <row r="663" spans="1:55" x14ac:dyDescent="0.35">
      <c r="A663" s="385" t="str" cm="1">
        <f t="array" ref="A663">IFERROR(_xlfn.IFS(AND(F663="Renta Variable",O663=1),IFERROR(MATCH(B663,[1]RV_Det!C:C,0),"Rev"),AND(J663="Corporativa",O663=1,I663="EM"),IFERROR(MATCH(B663,[1]RF_Corps!B:B,0),"Rev"),AND(F663="Alternativos",O663=1),IFERROR(MATCH(B663,[1]Rep4!C:C,0),"Rev")),"")</f>
        <v/>
      </c>
      <c r="B663" s="394" t="s">
        <v>2211</v>
      </c>
      <c r="C663" s="409" t="s">
        <v>2212</v>
      </c>
      <c r="D663" s="395" t="s">
        <v>2212</v>
      </c>
      <c r="E663" s="396" t="str">
        <f>IF(B663="","",INDEX([1]CatGlob!$S:$S,IFERROR(MATCH(MID(B663,7,1),[1]CatGlob!$R:$R,0),MATCH(MID(B663,1,2),[1]CatGlob!$R:$R,0))))</f>
        <v>DOL</v>
      </c>
      <c r="F663" s="397" t="s">
        <v>442</v>
      </c>
      <c r="G663" s="398" t="s">
        <v>610</v>
      </c>
      <c r="H663" s="399" t="s">
        <v>228</v>
      </c>
      <c r="I663" s="399" t="s">
        <v>611</v>
      </c>
      <c r="J663" s="399" t="s">
        <v>108</v>
      </c>
      <c r="K663" s="396" t="s">
        <v>600</v>
      </c>
      <c r="L663" s="400" t="str">
        <f>IF(ISERROR(MATCH(M663,M$10:M662,0)),M663,"")</f>
        <v>HCD_LOC_CORP_FM</v>
      </c>
      <c r="M663" s="401" t="str">
        <f>IF(B663="","",IF(ISERROR(MATCH(F663&amp;"_"&amp;G663&amp;"_"&amp;H663&amp;"_"&amp;I663&amp;"_"&amp;J663&amp;IF(K663="","","_"&amp;K663),[1]CatGlob!$B:$B,0)),F663&amp;"_"&amp;G663&amp;"_"&amp;H663&amp;"_"&amp;I663&amp;"_"&amp;J663&amp;IF(K663="","","_"&amp;K663),INDEX([1]CatGlob!$C:$C,MATCH(F663&amp;"_"&amp;G663&amp;"_"&amp;H663&amp;"_"&amp;I663&amp;"_"&amp;J663&amp;IF(K663="","","_"&amp;K663),[1]CatGlob!$B:$B,0))))</f>
        <v>HCD_LOC_CORP_FM</v>
      </c>
      <c r="N663" s="402" t="str">
        <f t="shared" si="23"/>
        <v>rev</v>
      </c>
      <c r="O663" s="402">
        <f t="shared" si="22"/>
        <v>1</v>
      </c>
      <c r="P663" s="401" t="str">
        <f>IF(LEN(B663)&gt;8,INDEX([1]CatGlob!$X:$X,MATCH(M663,[1]CatGlob!$W:$W,0)),"")</f>
        <v>PEC</v>
      </c>
      <c r="Q663" s="403" t="str">
        <f>INDEX([1]CatGlob!P:P,MATCH(M663,[1]CatGlob!O:O,0))</f>
        <v>RFLG</v>
      </c>
      <c r="R663" s="403" t="s">
        <v>601</v>
      </c>
      <c r="S663" s="403" t="s">
        <v>601</v>
      </c>
      <c r="T663" s="403" t="str">
        <f>INDEX([1]CatGlob!$D:$D,MATCH($M663,[1]CatGlob!$C:$C,0))</f>
        <v>RFL</v>
      </c>
      <c r="U663" s="403" t="s">
        <v>913</v>
      </c>
      <c r="V663" s="404" t="str">
        <f>INDEX([1]CatGlob!$F:$F,MATCH($M663,[1]CatGlob!$C:$C,0))</f>
        <v>RF_ETF</v>
      </c>
      <c r="W663" s="405"/>
      <c r="X663" s="406">
        <v>0</v>
      </c>
      <c r="Y663" s="407">
        <v>0</v>
      </c>
      <c r="Z663" s="408">
        <v>-1.5621448507093399E-3</v>
      </c>
      <c r="AA663" s="407">
        <v>0</v>
      </c>
      <c r="AB663" s="408">
        <v>-1.50013996526452E-2</v>
      </c>
      <c r="AC663" s="407">
        <v>0</v>
      </c>
      <c r="AD663" s="408">
        <v>-1.5856924415554599E-2</v>
      </c>
      <c r="AE663" s="407">
        <v>0</v>
      </c>
      <c r="AF663" s="408">
        <v>-1.3561411522771899E-2</v>
      </c>
      <c r="AG663" s="407">
        <v>0</v>
      </c>
      <c r="AI663" s="406">
        <v>0</v>
      </c>
      <c r="AJ663" s="407">
        <v>0</v>
      </c>
      <c r="AK663" s="408">
        <v>-1.7639465549610699E-3</v>
      </c>
      <c r="AL663" s="407">
        <v>0</v>
      </c>
      <c r="AM663" s="408">
        <v>-2.6338508943626899E-3</v>
      </c>
      <c r="AN663" s="407">
        <v>0</v>
      </c>
      <c r="AO663" s="408">
        <v>-7.1772361939383498E-3</v>
      </c>
      <c r="AP663" s="407">
        <v>0</v>
      </c>
      <c r="AQ663" s="408">
        <v>-3.5953791210125898E-3</v>
      </c>
      <c r="AR663" s="407">
        <v>0</v>
      </c>
      <c r="AT663" s="406">
        <v>0</v>
      </c>
      <c r="AU663" s="407">
        <v>0</v>
      </c>
      <c r="AV663" s="408">
        <v>0</v>
      </c>
      <c r="AW663" s="407">
        <v>0</v>
      </c>
      <c r="AX663" s="408">
        <v>0</v>
      </c>
      <c r="AY663" s="407">
        <v>0</v>
      </c>
      <c r="AZ663" s="408">
        <v>0</v>
      </c>
      <c r="BA663" s="407">
        <v>0</v>
      </c>
      <c r="BB663" s="408">
        <v>0</v>
      </c>
      <c r="BC663" s="407">
        <v>0</v>
      </c>
    </row>
    <row r="664" spans="1:55" x14ac:dyDescent="0.35">
      <c r="A664" s="385" t="str" cm="1">
        <f t="array" ref="A664">IFERROR(_xlfn.IFS(AND(F664="Renta Variable",O664=1),IFERROR(MATCH(B664,[1]RV_Det!C:C,0),"Rev"),AND(J664="Corporativa",O664=1,I664="EM"),IFERROR(MATCH(B664,[1]RF_Corps!B:B,0),"Rev"),AND(F664="Alternativos",O664=1),IFERROR(MATCH(B664,[1]Rep4!C:C,0),"Rev")),"")</f>
        <v/>
      </c>
      <c r="B664" s="394" t="s">
        <v>2213</v>
      </c>
      <c r="C664" s="409" t="s">
        <v>2214</v>
      </c>
      <c r="D664" s="395" t="s">
        <v>2215</v>
      </c>
      <c r="E664" s="396" t="str">
        <f>IF(B664="","",INDEX([1]CatGlob!$S:$S,IFERROR(MATCH(MID(B664,7,1),[1]CatGlob!$R:$R,0),MATCH(MID(B664,1,2),[1]CatGlob!$R:$R,0))))</f>
        <v>DOL</v>
      </c>
      <c r="F664" s="397" t="s">
        <v>442</v>
      </c>
      <c r="G664" s="398" t="s">
        <v>610</v>
      </c>
      <c r="H664" s="399" t="s">
        <v>228</v>
      </c>
      <c r="I664" s="399" t="s">
        <v>611</v>
      </c>
      <c r="J664" s="399" t="s">
        <v>108</v>
      </c>
      <c r="K664" s="396" t="s">
        <v>600</v>
      </c>
      <c r="L664" s="400" t="str">
        <f>IF(ISERROR(MATCH(M664,M$10:M663,0)),M664,"")</f>
        <v/>
      </c>
      <c r="M664" s="401" t="str">
        <f>IF(B664="","",IF(ISERROR(MATCH(F664&amp;"_"&amp;G664&amp;"_"&amp;H664&amp;"_"&amp;I664&amp;"_"&amp;J664&amp;IF(K664="","","_"&amp;K664),[1]CatGlob!$B:$B,0)),F664&amp;"_"&amp;G664&amp;"_"&amp;H664&amp;"_"&amp;I664&amp;"_"&amp;J664&amp;IF(K664="","","_"&amp;K664),INDEX([1]CatGlob!$C:$C,MATCH(F664&amp;"_"&amp;G664&amp;"_"&amp;H664&amp;"_"&amp;I664&amp;"_"&amp;J664&amp;IF(K664="","","_"&amp;K664),[1]CatGlob!$B:$B,0))))</f>
        <v>HCD_LOC_CORP_FM</v>
      </c>
      <c r="N664" s="402" t="str">
        <f t="shared" si="23"/>
        <v/>
      </c>
      <c r="O664" s="402" t="str">
        <f t="shared" si="22"/>
        <v/>
      </c>
      <c r="P664" s="401" t="str">
        <f>IF(LEN(B664)&gt;8,INDEX([1]CatGlob!$X:$X,MATCH(M664,[1]CatGlob!$W:$W,0)),"")</f>
        <v>PEC</v>
      </c>
      <c r="Q664" s="403" t="str">
        <f>INDEX([1]CatGlob!P:P,MATCH(M664,[1]CatGlob!O:O,0))</f>
        <v>RFLG</v>
      </c>
      <c r="R664" s="403" t="s">
        <v>601</v>
      </c>
      <c r="S664" s="403" t="s">
        <v>601</v>
      </c>
      <c r="T664" s="403" t="str">
        <f>INDEX([1]CatGlob!$D:$D,MATCH($M664,[1]CatGlob!$C:$C,0))</f>
        <v>RFL</v>
      </c>
      <c r="U664" s="403" t="s">
        <v>913</v>
      </c>
      <c r="V664" s="404" t="str">
        <f>INDEX([1]CatGlob!$F:$F,MATCH($M664,[1]CatGlob!$C:$C,0))</f>
        <v>RF_ETF</v>
      </c>
      <c r="W664" s="405"/>
      <c r="X664" s="406">
        <v>0</v>
      </c>
      <c r="Y664" s="407">
        <v>0</v>
      </c>
      <c r="Z664" s="408">
        <v>0</v>
      </c>
      <c r="AA664" s="407">
        <v>0</v>
      </c>
      <c r="AB664" s="408">
        <v>0</v>
      </c>
      <c r="AC664" s="407">
        <v>0</v>
      </c>
      <c r="AD664" s="408">
        <v>0</v>
      </c>
      <c r="AE664" s="407">
        <v>0</v>
      </c>
      <c r="AF664" s="408">
        <v>0</v>
      </c>
      <c r="AG664" s="407">
        <v>0</v>
      </c>
      <c r="AI664" s="406">
        <v>0</v>
      </c>
      <c r="AJ664" s="407">
        <v>0</v>
      </c>
      <c r="AK664" s="408">
        <v>0</v>
      </c>
      <c r="AL664" s="407">
        <v>0</v>
      </c>
      <c r="AM664" s="408">
        <v>0</v>
      </c>
      <c r="AN664" s="407">
        <v>0</v>
      </c>
      <c r="AO664" s="408">
        <v>0</v>
      </c>
      <c r="AP664" s="407">
        <v>0</v>
      </c>
      <c r="AQ664" s="408">
        <v>0</v>
      </c>
      <c r="AR664" s="407">
        <v>0</v>
      </c>
      <c r="AT664" s="406">
        <v>0</v>
      </c>
      <c r="AU664" s="407">
        <v>0</v>
      </c>
      <c r="AV664" s="408">
        <v>0</v>
      </c>
      <c r="AW664" s="407">
        <v>0</v>
      </c>
      <c r="AX664" s="408">
        <v>0</v>
      </c>
      <c r="AY664" s="407">
        <v>0</v>
      </c>
      <c r="AZ664" s="408">
        <v>0</v>
      </c>
      <c r="BA664" s="407">
        <v>0</v>
      </c>
      <c r="BB664" s="408">
        <v>0</v>
      </c>
      <c r="BC664" s="407">
        <v>0</v>
      </c>
    </row>
    <row r="665" spans="1:55" x14ac:dyDescent="0.35">
      <c r="A665" s="385" t="str" cm="1">
        <f t="array" ref="A665">IFERROR(_xlfn.IFS(AND(F665="Renta Variable",O665=1),IFERROR(MATCH(B665,[1]RV_Det!C:C,0),"Rev"),AND(J665="Corporativa",O665=1,I665="EM"),IFERROR(MATCH(B665,[1]RF_Corps!B:B,0),"Rev"),AND(F665="Alternativos",O665=1),IFERROR(MATCH(B665,[1]Rep4!C:C,0),"Rev")),"")</f>
        <v/>
      </c>
      <c r="B665" s="394" t="s">
        <v>2216</v>
      </c>
      <c r="C665" s="409" t="s">
        <v>2217</v>
      </c>
      <c r="D665" s="395" t="s">
        <v>2217</v>
      </c>
      <c r="E665" s="396" t="str">
        <f>IF(B665="","",INDEX([1]CatGlob!$S:$S,IFERROR(MATCH(MID(B665,7,1),[1]CatGlob!$R:$R,0),MATCH(MID(B665,1,2),[1]CatGlob!$R:$R,0))))</f>
        <v>DOL</v>
      </c>
      <c r="F665" s="397" t="s">
        <v>442</v>
      </c>
      <c r="G665" s="398" t="s">
        <v>610</v>
      </c>
      <c r="H665" s="399" t="s">
        <v>228</v>
      </c>
      <c r="I665" s="399" t="s">
        <v>611</v>
      </c>
      <c r="J665" s="399" t="s">
        <v>108</v>
      </c>
      <c r="K665" s="396" t="s">
        <v>600</v>
      </c>
      <c r="L665" s="400" t="str">
        <f>IF(ISERROR(MATCH(M665,M$10:M664,0)),M665,"")</f>
        <v/>
      </c>
      <c r="M665" s="401" t="str">
        <f>IF(B665="","",IF(ISERROR(MATCH(F665&amp;"_"&amp;G665&amp;"_"&amp;H665&amp;"_"&amp;I665&amp;"_"&amp;J665&amp;IF(K665="","","_"&amp;K665),[1]CatGlob!$B:$B,0)),F665&amp;"_"&amp;G665&amp;"_"&amp;H665&amp;"_"&amp;I665&amp;"_"&amp;J665&amp;IF(K665="","","_"&amp;K665),INDEX([1]CatGlob!$C:$C,MATCH(F665&amp;"_"&amp;G665&amp;"_"&amp;H665&amp;"_"&amp;I665&amp;"_"&amp;J665&amp;IF(K665="","","_"&amp;K665),[1]CatGlob!$B:$B,0))))</f>
        <v>HCD_LOC_CORP_FM</v>
      </c>
      <c r="N665" s="402" t="str">
        <f t="shared" si="23"/>
        <v/>
      </c>
      <c r="O665" s="402" t="str">
        <f t="shared" si="22"/>
        <v/>
      </c>
      <c r="P665" s="401" t="str">
        <f>IF(LEN(B665)&gt;8,INDEX([1]CatGlob!$X:$X,MATCH(M665,[1]CatGlob!$W:$W,0)),"")</f>
        <v>PEC</v>
      </c>
      <c r="Q665" s="403" t="str">
        <f>INDEX([1]CatGlob!P:P,MATCH(M665,[1]CatGlob!O:O,0))</f>
        <v>RFLG</v>
      </c>
      <c r="R665" s="403" t="s">
        <v>601</v>
      </c>
      <c r="S665" s="403" t="s">
        <v>601</v>
      </c>
      <c r="T665" s="403" t="str">
        <f>INDEX([1]CatGlob!$D:$D,MATCH($M665,[1]CatGlob!$C:$C,0))</f>
        <v>RFL</v>
      </c>
      <c r="U665" s="403" t="s">
        <v>913</v>
      </c>
      <c r="V665" s="404" t="str">
        <f>INDEX([1]CatGlob!$F:$F,MATCH($M665,[1]CatGlob!$C:$C,0))</f>
        <v>RF_ETF</v>
      </c>
      <c r="W665" s="405"/>
      <c r="X665" s="406">
        <v>0</v>
      </c>
      <c r="Y665" s="407">
        <v>0</v>
      </c>
      <c r="Z665" s="408">
        <v>0</v>
      </c>
      <c r="AA665" s="407">
        <v>0</v>
      </c>
      <c r="AB665" s="408">
        <v>0</v>
      </c>
      <c r="AC665" s="407">
        <v>0</v>
      </c>
      <c r="AD665" s="408">
        <v>0</v>
      </c>
      <c r="AE665" s="407">
        <v>0</v>
      </c>
      <c r="AF665" s="408">
        <v>0</v>
      </c>
      <c r="AG665" s="407">
        <v>0</v>
      </c>
      <c r="AI665" s="406">
        <v>0</v>
      </c>
      <c r="AJ665" s="407">
        <v>0</v>
      </c>
      <c r="AK665" s="408">
        <v>0</v>
      </c>
      <c r="AL665" s="407">
        <v>0</v>
      </c>
      <c r="AM665" s="408">
        <v>0</v>
      </c>
      <c r="AN665" s="407">
        <v>0</v>
      </c>
      <c r="AO665" s="408">
        <v>0</v>
      </c>
      <c r="AP665" s="407">
        <v>0</v>
      </c>
      <c r="AQ665" s="408">
        <v>0</v>
      </c>
      <c r="AR665" s="407">
        <v>0</v>
      </c>
      <c r="AT665" s="406">
        <v>0</v>
      </c>
      <c r="AU665" s="407">
        <v>0</v>
      </c>
      <c r="AV665" s="408">
        <v>0</v>
      </c>
      <c r="AW665" s="407">
        <v>0</v>
      </c>
      <c r="AX665" s="408">
        <v>0</v>
      </c>
      <c r="AY665" s="407">
        <v>0</v>
      </c>
      <c r="AZ665" s="408">
        <v>0</v>
      </c>
      <c r="BA665" s="407">
        <v>0</v>
      </c>
      <c r="BB665" s="408">
        <v>0</v>
      </c>
      <c r="BC665" s="407">
        <v>0</v>
      </c>
    </row>
    <row r="666" spans="1:55" x14ac:dyDescent="0.35">
      <c r="A666" s="385" t="str" cm="1">
        <f t="array" ref="A666">IFERROR(_xlfn.IFS(AND(F666="Renta Variable",O666=1),IFERROR(MATCH(B666,[1]RV_Det!C:C,0),"Rev"),AND(J666="Corporativa",O666=1,I666="EM"),IFERROR(MATCH(B666,[1]RF_Corps!B:B,0),"Rev"),AND(F666="Alternativos",O666=1),IFERROR(MATCH(B666,[1]Rep4!C:C,0),"Rev")),"")</f>
        <v/>
      </c>
      <c r="B666" s="394" t="s">
        <v>2218</v>
      </c>
      <c r="C666" s="409" t="s">
        <v>2219</v>
      </c>
      <c r="D666" s="395" t="s">
        <v>2220</v>
      </c>
      <c r="E666" s="396" t="str">
        <f>IF(B666="","",INDEX([1]CatGlob!$S:$S,IFERROR(MATCH(MID(B666,7,1),[1]CatGlob!$R:$R,0),MATCH(MID(B666,1,2),[1]CatGlob!$R:$R,0))))</f>
        <v>DOL</v>
      </c>
      <c r="F666" s="397" t="s">
        <v>442</v>
      </c>
      <c r="G666" s="398" t="s">
        <v>610</v>
      </c>
      <c r="H666" s="399" t="s">
        <v>228</v>
      </c>
      <c r="I666" s="399" t="s">
        <v>611</v>
      </c>
      <c r="J666" s="399" t="s">
        <v>108</v>
      </c>
      <c r="K666" s="396" t="s">
        <v>600</v>
      </c>
      <c r="L666" s="400" t="str">
        <f>IF(ISERROR(MATCH(M666,M$10:M665,0)),M666,"")</f>
        <v/>
      </c>
      <c r="M666" s="401" t="str">
        <f>IF(B666="","",IF(ISERROR(MATCH(F666&amp;"_"&amp;G666&amp;"_"&amp;H666&amp;"_"&amp;I666&amp;"_"&amp;J666&amp;IF(K666="","","_"&amp;K666),[1]CatGlob!$B:$B,0)),F666&amp;"_"&amp;G666&amp;"_"&amp;H666&amp;"_"&amp;I666&amp;"_"&amp;J666&amp;IF(K666="","","_"&amp;K666),INDEX([1]CatGlob!$C:$C,MATCH(F666&amp;"_"&amp;G666&amp;"_"&amp;H666&amp;"_"&amp;I666&amp;"_"&amp;J666&amp;IF(K666="","","_"&amp;K666),[1]CatGlob!$B:$B,0))))</f>
        <v>HCD_LOC_CORP_FM</v>
      </c>
      <c r="N666" s="402" t="str">
        <f t="shared" si="23"/>
        <v/>
      </c>
      <c r="O666" s="402" t="str">
        <f t="shared" si="22"/>
        <v/>
      </c>
      <c r="P666" s="401" t="str">
        <f>IF(LEN(B666)&gt;8,INDEX([1]CatGlob!$X:$X,MATCH(M666,[1]CatGlob!$W:$W,0)),"")</f>
        <v>PEC</v>
      </c>
      <c r="Q666" s="403" t="str">
        <f>INDEX([1]CatGlob!P:P,MATCH(M666,[1]CatGlob!O:O,0))</f>
        <v>RFLG</v>
      </c>
      <c r="R666" s="403" t="s">
        <v>601</v>
      </c>
      <c r="S666" s="403" t="s">
        <v>601</v>
      </c>
      <c r="T666" s="403" t="str">
        <f>INDEX([1]CatGlob!$D:$D,MATCH($M666,[1]CatGlob!$C:$C,0))</f>
        <v>RFL</v>
      </c>
      <c r="U666" s="403" t="s">
        <v>913</v>
      </c>
      <c r="V666" s="404" t="str">
        <f>INDEX([1]CatGlob!$F:$F,MATCH($M666,[1]CatGlob!$C:$C,0))</f>
        <v>RF_ETF</v>
      </c>
      <c r="W666" s="405"/>
      <c r="X666" s="406">
        <v>0</v>
      </c>
      <c r="Y666" s="407">
        <v>0</v>
      </c>
      <c r="Z666" s="408">
        <v>0</v>
      </c>
      <c r="AA666" s="407">
        <v>0</v>
      </c>
      <c r="AB666" s="408">
        <v>0</v>
      </c>
      <c r="AC666" s="407">
        <v>0</v>
      </c>
      <c r="AD666" s="408">
        <v>0</v>
      </c>
      <c r="AE666" s="407">
        <v>0</v>
      </c>
      <c r="AF666" s="408">
        <v>0</v>
      </c>
      <c r="AG666" s="407">
        <v>0</v>
      </c>
      <c r="AI666" s="406">
        <v>0</v>
      </c>
      <c r="AJ666" s="407">
        <v>0</v>
      </c>
      <c r="AK666" s="408">
        <v>0</v>
      </c>
      <c r="AL666" s="407">
        <v>0</v>
      </c>
      <c r="AM666" s="408">
        <v>0</v>
      </c>
      <c r="AN666" s="407">
        <v>0</v>
      </c>
      <c r="AO666" s="408">
        <v>0</v>
      </c>
      <c r="AP666" s="407">
        <v>0</v>
      </c>
      <c r="AQ666" s="408">
        <v>0</v>
      </c>
      <c r="AR666" s="407">
        <v>0</v>
      </c>
      <c r="AT666" s="406">
        <v>0</v>
      </c>
      <c r="AU666" s="407">
        <v>0</v>
      </c>
      <c r="AV666" s="408">
        <v>0</v>
      </c>
      <c r="AW666" s="407">
        <v>0</v>
      </c>
      <c r="AX666" s="408">
        <v>0</v>
      </c>
      <c r="AY666" s="407">
        <v>0</v>
      </c>
      <c r="AZ666" s="408">
        <v>0</v>
      </c>
      <c r="BA666" s="407">
        <v>0</v>
      </c>
      <c r="BB666" s="408">
        <v>0</v>
      </c>
      <c r="BC666" s="407">
        <v>0</v>
      </c>
    </row>
    <row r="667" spans="1:55" x14ac:dyDescent="0.35">
      <c r="A667" s="385" t="str" cm="1">
        <f t="array" ref="A667">IFERROR(_xlfn.IFS(AND(F667="Renta Variable",O667=1),IFERROR(MATCH(B667,[1]RV_Det!C:C,0),"Rev"),AND(J667="Corporativa",O667=1,I667="EM"),IFERROR(MATCH(B667,[1]RF_Corps!B:B,0),"Rev"),AND(F667="Alternativos",O667=1),IFERROR(MATCH(B667,[1]Rep4!C:C,0),"Rev")),"")</f>
        <v/>
      </c>
      <c r="B667" s="394" t="s">
        <v>2221</v>
      </c>
      <c r="C667" s="409" t="s">
        <v>2222</v>
      </c>
      <c r="D667" s="395" t="s">
        <v>2223</v>
      </c>
      <c r="E667" s="396" t="str">
        <f>IF(B667="","",INDEX([1]CatGlob!$S:$S,IFERROR(MATCH(MID(B667,7,1),[1]CatGlob!$R:$R,0),MATCH(MID(B667,1,2),[1]CatGlob!$R:$R,0))))</f>
        <v>DOL</v>
      </c>
      <c r="F667" s="397" t="s">
        <v>442</v>
      </c>
      <c r="G667" s="398" t="s">
        <v>610</v>
      </c>
      <c r="H667" s="399" t="s">
        <v>228</v>
      </c>
      <c r="I667" s="399" t="s">
        <v>611</v>
      </c>
      <c r="J667" s="399" t="s">
        <v>108</v>
      </c>
      <c r="K667" s="396" t="s">
        <v>600</v>
      </c>
      <c r="L667" s="400" t="str">
        <f>IF(ISERROR(MATCH(M667,M$10:M666,0)),M667,"")</f>
        <v/>
      </c>
      <c r="M667" s="401" t="str">
        <f>IF(B667="","",IF(ISERROR(MATCH(F667&amp;"_"&amp;G667&amp;"_"&amp;H667&amp;"_"&amp;I667&amp;"_"&amp;J667&amp;IF(K667="","","_"&amp;K667),[1]CatGlob!$B:$B,0)),F667&amp;"_"&amp;G667&amp;"_"&amp;H667&amp;"_"&amp;I667&amp;"_"&amp;J667&amp;IF(K667="","","_"&amp;K667),INDEX([1]CatGlob!$C:$C,MATCH(F667&amp;"_"&amp;G667&amp;"_"&amp;H667&amp;"_"&amp;I667&amp;"_"&amp;J667&amp;IF(K667="","","_"&amp;K667),[1]CatGlob!$B:$B,0))))</f>
        <v>HCD_LOC_CORP_FM</v>
      </c>
      <c r="N667" s="402" t="str">
        <f t="shared" si="23"/>
        <v/>
      </c>
      <c r="O667" s="402" t="str">
        <f t="shared" si="22"/>
        <v/>
      </c>
      <c r="P667" s="401" t="str">
        <f>IF(LEN(B667)&gt;8,INDEX([1]CatGlob!$X:$X,MATCH(M667,[1]CatGlob!$W:$W,0)),"")</f>
        <v>PEC</v>
      </c>
      <c r="Q667" s="403" t="str">
        <f>INDEX([1]CatGlob!P:P,MATCH(M667,[1]CatGlob!O:O,0))</f>
        <v>RFLG</v>
      </c>
      <c r="R667" s="403" t="s">
        <v>601</v>
      </c>
      <c r="S667" s="403" t="s">
        <v>601</v>
      </c>
      <c r="T667" s="403" t="str">
        <f>INDEX([1]CatGlob!$D:$D,MATCH($M667,[1]CatGlob!$C:$C,0))</f>
        <v>RFL</v>
      </c>
      <c r="U667" s="403" t="s">
        <v>913</v>
      </c>
      <c r="V667" s="404" t="str">
        <f>INDEX([1]CatGlob!$F:$F,MATCH($M667,[1]CatGlob!$C:$C,0))</f>
        <v>RF_ETF</v>
      </c>
      <c r="W667" s="405"/>
      <c r="X667" s="406">
        <v>0</v>
      </c>
      <c r="Y667" s="407">
        <v>0</v>
      </c>
      <c r="Z667" s="408">
        <v>0</v>
      </c>
      <c r="AA667" s="407">
        <v>0</v>
      </c>
      <c r="AB667" s="408">
        <v>0</v>
      </c>
      <c r="AC667" s="407">
        <v>0</v>
      </c>
      <c r="AD667" s="408">
        <v>0</v>
      </c>
      <c r="AE667" s="407">
        <v>0</v>
      </c>
      <c r="AF667" s="408">
        <v>0</v>
      </c>
      <c r="AG667" s="407">
        <v>0</v>
      </c>
      <c r="AI667" s="406">
        <v>0</v>
      </c>
      <c r="AJ667" s="407">
        <v>0</v>
      </c>
      <c r="AK667" s="408">
        <v>0</v>
      </c>
      <c r="AL667" s="407">
        <v>0</v>
      </c>
      <c r="AM667" s="408">
        <v>0</v>
      </c>
      <c r="AN667" s="407">
        <v>0</v>
      </c>
      <c r="AO667" s="408">
        <v>0</v>
      </c>
      <c r="AP667" s="407">
        <v>0</v>
      </c>
      <c r="AQ667" s="408">
        <v>0</v>
      </c>
      <c r="AR667" s="407">
        <v>0</v>
      </c>
      <c r="AT667" s="406">
        <v>0</v>
      </c>
      <c r="AU667" s="407">
        <v>0</v>
      </c>
      <c r="AV667" s="408">
        <v>0</v>
      </c>
      <c r="AW667" s="407">
        <v>0</v>
      </c>
      <c r="AX667" s="408">
        <v>0</v>
      </c>
      <c r="AY667" s="407">
        <v>0</v>
      </c>
      <c r="AZ667" s="408">
        <v>0</v>
      </c>
      <c r="BA667" s="407">
        <v>0</v>
      </c>
      <c r="BB667" s="408">
        <v>0</v>
      </c>
      <c r="BC667" s="407">
        <v>0</v>
      </c>
    </row>
    <row r="668" spans="1:55" x14ac:dyDescent="0.35">
      <c r="A668" s="385" t="str" cm="1">
        <f t="array" ref="A668">IFERROR(_xlfn.IFS(AND(F668="Renta Variable",O668=1),IFERROR(MATCH(B668,[1]RV_Det!C:C,0),"Rev"),AND(J668="Corporativa",O668=1,I668="EM"),IFERROR(MATCH(B668,[1]RF_Corps!B:B,0),"Rev"),AND(F668="Alternativos",O668=1),IFERROR(MATCH(B668,[1]Rep4!C:C,0),"Rev")),"")</f>
        <v/>
      </c>
      <c r="B668" s="394" t="s">
        <v>2224</v>
      </c>
      <c r="C668" s="409" t="s">
        <v>2225</v>
      </c>
      <c r="D668" s="395" t="s">
        <v>2226</v>
      </c>
      <c r="E668" s="396" t="str">
        <f>IF(B668="","",INDEX([1]CatGlob!$S:$S,IFERROR(MATCH(MID(B668,7,1),[1]CatGlob!$R:$R,0),MATCH(MID(B668,1,2),[1]CatGlob!$R:$R,0))))</f>
        <v>DOL</v>
      </c>
      <c r="F668" s="397" t="s">
        <v>442</v>
      </c>
      <c r="G668" s="398" t="s">
        <v>610</v>
      </c>
      <c r="H668" s="399" t="s">
        <v>228</v>
      </c>
      <c r="I668" s="399" t="s">
        <v>611</v>
      </c>
      <c r="J668" s="399" t="s">
        <v>108</v>
      </c>
      <c r="K668" s="396" t="s">
        <v>600</v>
      </c>
      <c r="L668" s="400" t="str">
        <f>IF(ISERROR(MATCH(M668,M$10:M667,0)),M668,"")</f>
        <v/>
      </c>
      <c r="M668" s="401" t="str">
        <f>IF(B668="","",IF(ISERROR(MATCH(F668&amp;"_"&amp;G668&amp;"_"&amp;H668&amp;"_"&amp;I668&amp;"_"&amp;J668&amp;IF(K668="","","_"&amp;K668),[1]CatGlob!$B:$B,0)),F668&amp;"_"&amp;G668&amp;"_"&amp;H668&amp;"_"&amp;I668&amp;"_"&amp;J668&amp;IF(K668="","","_"&amp;K668),INDEX([1]CatGlob!$C:$C,MATCH(F668&amp;"_"&amp;G668&amp;"_"&amp;H668&amp;"_"&amp;I668&amp;"_"&amp;J668&amp;IF(K668="","","_"&amp;K668),[1]CatGlob!$B:$B,0))))</f>
        <v>HCD_LOC_CORP_FM</v>
      </c>
      <c r="N668" s="402" t="str">
        <f t="shared" si="23"/>
        <v>rev</v>
      </c>
      <c r="O668" s="402">
        <f t="shared" si="22"/>
        <v>1</v>
      </c>
      <c r="P668" s="401" t="str">
        <f>IF(LEN(B668)&gt;8,INDEX([1]CatGlob!$X:$X,MATCH(M668,[1]CatGlob!$W:$W,0)),"")</f>
        <v>PEC</v>
      </c>
      <c r="Q668" s="403" t="str">
        <f>INDEX([1]CatGlob!P:P,MATCH(M668,[1]CatGlob!O:O,0))</f>
        <v>RFLG</v>
      </c>
      <c r="R668" s="403" t="s">
        <v>601</v>
      </c>
      <c r="S668" s="403" t="s">
        <v>601</v>
      </c>
      <c r="T668" s="403" t="str">
        <f>INDEX([1]CatGlob!$D:$D,MATCH($M668,[1]CatGlob!$C:$C,0))</f>
        <v>RFL</v>
      </c>
      <c r="U668" s="403" t="s">
        <v>913</v>
      </c>
      <c r="V668" s="404" t="str">
        <f>INDEX([1]CatGlob!$F:$F,MATCH($M668,[1]CatGlob!$C:$C,0))</f>
        <v>RF_ETF</v>
      </c>
      <c r="W668" s="405"/>
      <c r="X668" s="406">
        <v>5.3828232156601097E-3</v>
      </c>
      <c r="Y668" s="407">
        <v>0</v>
      </c>
      <c r="Z668" s="408">
        <v>5.3828232156601097E-3</v>
      </c>
      <c r="AA668" s="407">
        <v>0</v>
      </c>
      <c r="AB668" s="408">
        <v>3.9329031260177698E-3</v>
      </c>
      <c r="AC668" s="407">
        <v>0</v>
      </c>
      <c r="AD668" s="408">
        <v>1.94061638830815E-3</v>
      </c>
      <c r="AE668" s="407">
        <v>0</v>
      </c>
      <c r="AF668" s="408">
        <v>3.4006805981196E-3</v>
      </c>
      <c r="AG668" s="407">
        <v>0</v>
      </c>
      <c r="AI668" s="406">
        <v>1.8996756285043001E-4</v>
      </c>
      <c r="AJ668" s="407">
        <v>0</v>
      </c>
      <c r="AK668" s="408">
        <v>1.8996756285043001E-4</v>
      </c>
      <c r="AL668" s="407">
        <v>0</v>
      </c>
      <c r="AM668" s="408">
        <v>-2.10756128700931E-3</v>
      </c>
      <c r="AN668" s="407">
        <v>0</v>
      </c>
      <c r="AO668" s="408">
        <v>-2.4591464790368698E-3</v>
      </c>
      <c r="AP668" s="407">
        <v>0</v>
      </c>
      <c r="AQ668" s="408">
        <v>-1.5381536274862201E-3</v>
      </c>
      <c r="AR668" s="407">
        <v>0</v>
      </c>
      <c r="AT668" s="406">
        <v>0</v>
      </c>
      <c r="AU668" s="407">
        <v>0</v>
      </c>
      <c r="AV668" s="408">
        <v>0</v>
      </c>
      <c r="AW668" s="407">
        <v>0</v>
      </c>
      <c r="AX668" s="408">
        <v>0</v>
      </c>
      <c r="AY668" s="407">
        <v>0</v>
      </c>
      <c r="AZ668" s="408">
        <v>0</v>
      </c>
      <c r="BA668" s="407">
        <v>0</v>
      </c>
      <c r="BB668" s="408">
        <v>0</v>
      </c>
      <c r="BC668" s="407">
        <v>0</v>
      </c>
    </row>
    <row r="669" spans="1:55" x14ac:dyDescent="0.35">
      <c r="A669" s="385" t="str" cm="1">
        <f t="array" ref="A669">IFERROR(_xlfn.IFS(AND(F669="Renta Variable",O669=1),IFERROR(MATCH(B669,[1]RV_Det!C:C,0),"Rev"),AND(J669="Corporativa",O669=1,I669="EM"),IFERROR(MATCH(B669,[1]RF_Corps!B:B,0),"Rev"),AND(F669="Alternativos",O669=1),IFERROR(MATCH(B669,[1]Rep4!C:C,0),"Rev")),"")</f>
        <v/>
      </c>
      <c r="B669" s="394" t="s">
        <v>2227</v>
      </c>
      <c r="C669" s="409" t="s">
        <v>2228</v>
      </c>
      <c r="D669" s="394" t="s">
        <v>2228</v>
      </c>
      <c r="E669" s="396" t="str">
        <f>IF(B669="","",INDEX([1]CatGlob!$S:$S,IFERROR(MATCH(MID(B669,7,1),[1]CatGlob!$R:$R,0),MATCH(MID(B669,1,2),[1]CatGlob!$R:$R,0))))</f>
        <v>DOL</v>
      </c>
      <c r="F669" s="397" t="s">
        <v>442</v>
      </c>
      <c r="G669" s="398" t="s">
        <v>610</v>
      </c>
      <c r="H669" s="399" t="s">
        <v>228</v>
      </c>
      <c r="I669" s="399" t="s">
        <v>611</v>
      </c>
      <c r="J669" s="399" t="s">
        <v>108</v>
      </c>
      <c r="K669" s="396" t="s">
        <v>600</v>
      </c>
      <c r="L669" s="400" t="str">
        <f>IF(ISERROR(MATCH(M669,M$10:M668,0)),M669,"")</f>
        <v/>
      </c>
      <c r="M669" s="401" t="str">
        <f>IF(B669="","",IF(ISERROR(MATCH(F669&amp;"_"&amp;G669&amp;"_"&amp;H669&amp;"_"&amp;I669&amp;"_"&amp;J669&amp;IF(K669="","","_"&amp;K669),[1]CatGlob!$B:$B,0)),F669&amp;"_"&amp;G669&amp;"_"&amp;H669&amp;"_"&amp;I669&amp;"_"&amp;J669&amp;IF(K669="","","_"&amp;K669),INDEX([1]CatGlob!$C:$C,MATCH(F669&amp;"_"&amp;G669&amp;"_"&amp;H669&amp;"_"&amp;I669&amp;"_"&amp;J669&amp;IF(K669="","","_"&amp;K669),[1]CatGlob!$B:$B,0))))</f>
        <v>HCD_LOC_CORP_FM</v>
      </c>
      <c r="N669" s="402" t="str">
        <f t="shared" si="23"/>
        <v>rev</v>
      </c>
      <c r="O669" s="402">
        <f t="shared" si="22"/>
        <v>1</v>
      </c>
      <c r="P669" s="401" t="str">
        <f>IF(LEN(B669)&gt;8,INDEX([1]CatGlob!$X:$X,MATCH(M669,[1]CatGlob!$W:$W,0)),"")</f>
        <v>PEC</v>
      </c>
      <c r="Q669" s="403" t="str">
        <f>INDEX([1]CatGlob!P:P,MATCH(M669,[1]CatGlob!O:O,0))</f>
        <v>RFLG</v>
      </c>
      <c r="R669" s="403" t="s">
        <v>601</v>
      </c>
      <c r="S669" s="403" t="s">
        <v>601</v>
      </c>
      <c r="T669" s="403" t="str">
        <f>INDEX([1]CatGlob!$D:$D,MATCH($M669,[1]CatGlob!$C:$C,0))</f>
        <v>RFL</v>
      </c>
      <c r="U669" s="403" t="s">
        <v>913</v>
      </c>
      <c r="V669" s="404" t="str">
        <f>INDEX([1]CatGlob!$F:$F,MATCH($M669,[1]CatGlob!$C:$C,0))</f>
        <v>RF_ETF</v>
      </c>
      <c r="W669" s="405"/>
      <c r="X669" s="406">
        <v>0</v>
      </c>
      <c r="Y669" s="407">
        <v>0</v>
      </c>
      <c r="Z669" s="408">
        <v>0</v>
      </c>
      <c r="AA669" s="407">
        <v>0</v>
      </c>
      <c r="AB669" s="408">
        <v>0</v>
      </c>
      <c r="AC669" s="407">
        <v>0</v>
      </c>
      <c r="AD669" s="408">
        <v>-7.6507470301409699E-3</v>
      </c>
      <c r="AE669" s="407">
        <v>0</v>
      </c>
      <c r="AF669" s="408">
        <v>-2.7686975289432699E-3</v>
      </c>
      <c r="AG669" s="407">
        <v>0</v>
      </c>
      <c r="AI669" s="406">
        <v>0</v>
      </c>
      <c r="AJ669" s="407">
        <v>0</v>
      </c>
      <c r="AK669" s="408">
        <v>0</v>
      </c>
      <c r="AL669" s="407">
        <v>0</v>
      </c>
      <c r="AM669" s="408">
        <v>0</v>
      </c>
      <c r="AN669" s="407">
        <v>0</v>
      </c>
      <c r="AO669" s="408">
        <v>-8.8620378856174196E-4</v>
      </c>
      <c r="AP669" s="407">
        <v>0</v>
      </c>
      <c r="AQ669" s="408">
        <v>-2.3653197612344499E-4</v>
      </c>
      <c r="AR669" s="407">
        <v>0</v>
      </c>
      <c r="AT669" s="406">
        <v>0</v>
      </c>
      <c r="AU669" s="407">
        <v>0</v>
      </c>
      <c r="AV669" s="408">
        <v>0</v>
      </c>
      <c r="AW669" s="407">
        <v>0</v>
      </c>
      <c r="AX669" s="408">
        <v>0</v>
      </c>
      <c r="AY669" s="407">
        <v>0</v>
      </c>
      <c r="AZ669" s="408">
        <v>0</v>
      </c>
      <c r="BA669" s="407">
        <v>0</v>
      </c>
      <c r="BB669" s="408">
        <v>0</v>
      </c>
      <c r="BC669" s="407">
        <v>0</v>
      </c>
    </row>
    <row r="670" spans="1:55" x14ac:dyDescent="0.35">
      <c r="A670" s="385" t="str" cm="1">
        <f t="array" ref="A670">IFERROR(_xlfn.IFS(AND(F670="Renta Variable",O670=1),IFERROR(MATCH(B670,[1]RV_Det!C:C,0),"Rev"),AND(J670="Corporativa",O670=1,I670="EM"),IFERROR(MATCH(B670,[1]RF_Corps!B:B,0),"Rev"),AND(F670="Alternativos",O670=1),IFERROR(MATCH(B670,[1]Rep4!C:C,0),"Rev")),"")</f>
        <v/>
      </c>
      <c r="B670" s="394" t="s">
        <v>2229</v>
      </c>
      <c r="C670" s="409" t="s">
        <v>2217</v>
      </c>
      <c r="D670" s="394" t="s">
        <v>2217</v>
      </c>
      <c r="E670" s="396" t="str">
        <f>IF(B670="","",INDEX([1]CatGlob!$S:$S,IFERROR(MATCH(MID(B670,7,1),[1]CatGlob!$R:$R,0),MATCH(MID(B670,1,2),[1]CatGlob!$R:$R,0))))</f>
        <v>NSOL</v>
      </c>
      <c r="F670" s="397" t="s">
        <v>442</v>
      </c>
      <c r="G670" s="398" t="s">
        <v>610</v>
      </c>
      <c r="H670" s="399" t="s">
        <v>228</v>
      </c>
      <c r="I670" s="399" t="s">
        <v>611</v>
      </c>
      <c r="J670" s="399" t="s">
        <v>108</v>
      </c>
      <c r="K670" s="396" t="s">
        <v>600</v>
      </c>
      <c r="L670" s="400" t="str">
        <f>IF(ISERROR(MATCH(M670,M$10:M669,0)),M670,"")</f>
        <v/>
      </c>
      <c r="M670" s="401" t="str">
        <f>IF(B670="","",IF(ISERROR(MATCH(F670&amp;"_"&amp;G670&amp;"_"&amp;H670&amp;"_"&amp;I670&amp;"_"&amp;J670&amp;IF(K670="","","_"&amp;K670),[1]CatGlob!$B:$B,0)),F670&amp;"_"&amp;G670&amp;"_"&amp;H670&amp;"_"&amp;I670&amp;"_"&amp;J670&amp;IF(K670="","","_"&amp;K670),INDEX([1]CatGlob!$C:$C,MATCH(F670&amp;"_"&amp;G670&amp;"_"&amp;H670&amp;"_"&amp;I670&amp;"_"&amp;J670&amp;IF(K670="","","_"&amp;K670),[1]CatGlob!$B:$B,0))))</f>
        <v>HCD_LOC_CORP_FM</v>
      </c>
      <c r="N670" s="402" t="str">
        <f t="shared" si="23"/>
        <v/>
      </c>
      <c r="O670" s="402" t="str">
        <f t="shared" si="22"/>
        <v/>
      </c>
      <c r="P670" s="401" t="str">
        <f>IF(LEN(B670)&gt;8,INDEX([1]CatGlob!$X:$X,MATCH(M670,[1]CatGlob!$W:$W,0)),"")</f>
        <v>PEC</v>
      </c>
      <c r="Q670" s="403" t="str">
        <f>INDEX([1]CatGlob!P:P,MATCH(M670,[1]CatGlob!O:O,0))</f>
        <v>RFLG</v>
      </c>
      <c r="R670" s="403" t="s">
        <v>601</v>
      </c>
      <c r="S670" s="403" t="s">
        <v>601</v>
      </c>
      <c r="T670" s="403" t="str">
        <f>INDEX([1]CatGlob!$D:$D,MATCH($M670,[1]CatGlob!$C:$C,0))</f>
        <v>RFL</v>
      </c>
      <c r="U670" s="403" t="s">
        <v>644</v>
      </c>
      <c r="V670" s="404" t="str">
        <f>INDEX([1]CatGlob!$F:$F,MATCH($M670,[1]CatGlob!$C:$C,0))</f>
        <v>RF_ETF</v>
      </c>
      <c r="W670" s="405"/>
      <c r="X670" s="406">
        <v>0</v>
      </c>
      <c r="Y670" s="407">
        <v>0</v>
      </c>
      <c r="Z670" s="408">
        <v>0</v>
      </c>
      <c r="AA670" s="407">
        <v>0</v>
      </c>
      <c r="AB670" s="408">
        <v>0</v>
      </c>
      <c r="AC670" s="407">
        <v>0</v>
      </c>
      <c r="AD670" s="408">
        <v>0</v>
      </c>
      <c r="AE670" s="407">
        <v>0</v>
      </c>
      <c r="AF670" s="408">
        <v>0</v>
      </c>
      <c r="AG670" s="407">
        <v>0</v>
      </c>
      <c r="AI670" s="406">
        <v>0</v>
      </c>
      <c r="AJ670" s="407">
        <v>0</v>
      </c>
      <c r="AK670" s="408">
        <v>0</v>
      </c>
      <c r="AL670" s="407">
        <v>0</v>
      </c>
      <c r="AM670" s="408">
        <v>0</v>
      </c>
      <c r="AN670" s="407">
        <v>0</v>
      </c>
      <c r="AO670" s="408">
        <v>0</v>
      </c>
      <c r="AP670" s="407">
        <v>0</v>
      </c>
      <c r="AQ670" s="408">
        <v>0</v>
      </c>
      <c r="AR670" s="407">
        <v>0</v>
      </c>
      <c r="AT670" s="406">
        <v>0</v>
      </c>
      <c r="AU670" s="407">
        <v>0</v>
      </c>
      <c r="AV670" s="408">
        <v>0</v>
      </c>
      <c r="AW670" s="407">
        <v>0</v>
      </c>
      <c r="AX670" s="408">
        <v>0</v>
      </c>
      <c r="AY670" s="407">
        <v>0</v>
      </c>
      <c r="AZ670" s="408">
        <v>0</v>
      </c>
      <c r="BA670" s="407">
        <v>0</v>
      </c>
      <c r="BB670" s="408">
        <v>0</v>
      </c>
      <c r="BC670" s="407">
        <v>0</v>
      </c>
    </row>
    <row r="671" spans="1:55" x14ac:dyDescent="0.35">
      <c r="A671" s="385" t="str" cm="1">
        <f t="array" ref="A671">IFERROR(_xlfn.IFS(AND(F671="Renta Variable",O671=1),IFERROR(MATCH(B671,[1]RV_Det!C:C,0),"Rev"),AND(J671="Corporativa",O671=1,I671="EM"),IFERROR(MATCH(B671,[1]RF_Corps!B:B,0),"Rev"),AND(F671="Alternativos",O671=1),IFERROR(MATCH(B671,[1]Rep4!C:C,0),"Rev")),"")</f>
        <v/>
      </c>
      <c r="B671" s="394" t="s">
        <v>2230</v>
      </c>
      <c r="C671" s="409" t="s">
        <v>2231</v>
      </c>
      <c r="D671" s="395" t="s">
        <v>2232</v>
      </c>
      <c r="E671" s="396" t="str">
        <f>IF(B671="","",INDEX([1]CatGlob!$S:$S,IFERROR(MATCH(MID(B671,7,1),[1]CatGlob!$R:$R,0),MATCH(MID(B671,1,2),[1]CatGlob!$R:$R,0))))</f>
        <v>NSOL</v>
      </c>
      <c r="F671" s="397" t="s">
        <v>442</v>
      </c>
      <c r="G671" s="398" t="s">
        <v>610</v>
      </c>
      <c r="H671" s="399" t="s">
        <v>228</v>
      </c>
      <c r="I671" s="399" t="s">
        <v>611</v>
      </c>
      <c r="J671" s="399" t="s">
        <v>108</v>
      </c>
      <c r="K671" s="396" t="s">
        <v>600</v>
      </c>
      <c r="L671" s="400" t="str">
        <f>IF(ISERROR(MATCH(M671,M$10:M670,0)),M671,"")</f>
        <v/>
      </c>
      <c r="M671" s="401" t="str">
        <f>IF(B671="","",IF(ISERROR(MATCH(F671&amp;"_"&amp;G671&amp;"_"&amp;H671&amp;"_"&amp;I671&amp;"_"&amp;J671&amp;IF(K671="","","_"&amp;K671),[1]CatGlob!$B:$B,0)),F671&amp;"_"&amp;G671&amp;"_"&amp;H671&amp;"_"&amp;I671&amp;"_"&amp;J671&amp;IF(K671="","","_"&amp;K671),INDEX([1]CatGlob!$C:$C,MATCH(F671&amp;"_"&amp;G671&amp;"_"&amp;H671&amp;"_"&amp;I671&amp;"_"&amp;J671&amp;IF(K671="","","_"&amp;K671),[1]CatGlob!$B:$B,0))))</f>
        <v>HCD_LOC_CORP_FM</v>
      </c>
      <c r="N671" s="402" t="str">
        <f t="shared" si="23"/>
        <v>rev</v>
      </c>
      <c r="O671" s="402">
        <f t="shared" si="22"/>
        <v>1</v>
      </c>
      <c r="P671" s="401" t="str">
        <f>IF(LEN(B671)&gt;8,INDEX([1]CatGlob!$X:$X,MATCH(M671,[1]CatGlob!$W:$W,0)),"")</f>
        <v>PEC</v>
      </c>
      <c r="Q671" s="403" t="str">
        <f>INDEX([1]CatGlob!P:P,MATCH(M671,[1]CatGlob!O:O,0))</f>
        <v>RFLG</v>
      </c>
      <c r="R671" s="403" t="s">
        <v>601</v>
      </c>
      <c r="S671" s="403" t="s">
        <v>601</v>
      </c>
      <c r="T671" s="403" t="str">
        <f>INDEX([1]CatGlob!$D:$D,MATCH($M671,[1]CatGlob!$C:$C,0))</f>
        <v>RFL</v>
      </c>
      <c r="U671" s="403" t="s">
        <v>913</v>
      </c>
      <c r="V671" s="404" t="str">
        <f>INDEX([1]CatGlob!$F:$F,MATCH($M671,[1]CatGlob!$C:$C,0))</f>
        <v>RF_ETF</v>
      </c>
      <c r="W671" s="405"/>
      <c r="X671" s="406">
        <v>0</v>
      </c>
      <c r="Y671" s="407">
        <v>0</v>
      </c>
      <c r="Z671" s="408">
        <v>-1.69898271248538E-2</v>
      </c>
      <c r="AA671" s="407">
        <v>0</v>
      </c>
      <c r="AB671" s="408">
        <v>0</v>
      </c>
      <c r="AC671" s="407">
        <v>0</v>
      </c>
      <c r="AD671" s="408">
        <v>-6.5589315060673803E-3</v>
      </c>
      <c r="AE671" s="407">
        <v>0</v>
      </c>
      <c r="AF671" s="408">
        <v>-4.5854069104114799E-3</v>
      </c>
      <c r="AG671" s="407">
        <v>0</v>
      </c>
      <c r="AI671" s="406">
        <v>0</v>
      </c>
      <c r="AJ671" s="407">
        <v>0</v>
      </c>
      <c r="AK671" s="408">
        <v>-3.36389325479497E-3</v>
      </c>
      <c r="AL671" s="407">
        <v>0</v>
      </c>
      <c r="AM671" s="408">
        <v>0</v>
      </c>
      <c r="AN671" s="407">
        <v>0</v>
      </c>
      <c r="AO671" s="408">
        <v>-6.10614117316429E-3</v>
      </c>
      <c r="AP671" s="407">
        <v>0</v>
      </c>
      <c r="AQ671" s="408">
        <v>-2.6008419035083601E-3</v>
      </c>
      <c r="AR671" s="407">
        <v>0</v>
      </c>
      <c r="AT671" s="406">
        <v>0</v>
      </c>
      <c r="AU671" s="407">
        <v>0</v>
      </c>
      <c r="AV671" s="408">
        <v>-4.0315558615677902E-3</v>
      </c>
      <c r="AW671" s="407">
        <v>0</v>
      </c>
      <c r="AX671" s="408">
        <v>0</v>
      </c>
      <c r="AY671" s="407">
        <v>0</v>
      </c>
      <c r="AZ671" s="408">
        <v>0</v>
      </c>
      <c r="BA671" s="407">
        <v>0</v>
      </c>
      <c r="BB671" s="408">
        <v>-1.8451805813456199E-3</v>
      </c>
      <c r="BC671" s="407">
        <v>0</v>
      </c>
    </row>
    <row r="672" spans="1:55" x14ac:dyDescent="0.35">
      <c r="A672" s="385" t="str" cm="1">
        <f t="array" ref="A672">IFERROR(_xlfn.IFS(AND(F672="Renta Variable",O672=1),IFERROR(MATCH(B672,[1]RV_Det!C:C,0),"Rev"),AND(J672="Corporativa",O672=1,I672="EM"),IFERROR(MATCH(B672,[1]RF_Corps!B:B,0),"Rev"),AND(F672="Alternativos",O672=1),IFERROR(MATCH(B672,[1]Rep4!C:C,0),"Rev")),"")</f>
        <v/>
      </c>
      <c r="B672" s="394" t="s">
        <v>2233</v>
      </c>
      <c r="C672" s="409" t="s">
        <v>2234</v>
      </c>
      <c r="D672" s="394" t="s">
        <v>2235</v>
      </c>
      <c r="E672" s="396" t="str">
        <f>IF(B672="","",INDEX([1]CatGlob!$S:$S,IFERROR(MATCH(MID(B672,7,1),[1]CatGlob!$R:$R,0),MATCH(MID(B672,1,2),[1]CatGlob!$R:$R,0))))</f>
        <v>DOL</v>
      </c>
      <c r="F672" s="397" t="s">
        <v>442</v>
      </c>
      <c r="G672" s="398" t="s">
        <v>610</v>
      </c>
      <c r="H672" s="399" t="s">
        <v>228</v>
      </c>
      <c r="I672" s="399" t="s">
        <v>611</v>
      </c>
      <c r="J672" s="399" t="s">
        <v>108</v>
      </c>
      <c r="K672" s="396" t="s">
        <v>600</v>
      </c>
      <c r="L672" s="400" t="str">
        <f>IF(ISERROR(MATCH(M672,M$10:M671,0)),M672,"")</f>
        <v/>
      </c>
      <c r="M672" s="401" t="str">
        <f>IF(B672="","",IF(ISERROR(MATCH(F672&amp;"_"&amp;G672&amp;"_"&amp;H672&amp;"_"&amp;I672&amp;"_"&amp;J672&amp;IF(K672="","","_"&amp;K672),[1]CatGlob!$B:$B,0)),F672&amp;"_"&amp;G672&amp;"_"&amp;H672&amp;"_"&amp;I672&amp;"_"&amp;J672&amp;IF(K672="","","_"&amp;K672),INDEX([1]CatGlob!$C:$C,MATCH(F672&amp;"_"&amp;G672&amp;"_"&amp;H672&amp;"_"&amp;I672&amp;"_"&amp;J672&amp;IF(K672="","","_"&amp;K672),[1]CatGlob!$B:$B,0))))</f>
        <v>HCD_LOC_CORP_FM</v>
      </c>
      <c r="N672" s="402" t="str">
        <f t="shared" si="23"/>
        <v/>
      </c>
      <c r="O672" s="402" t="str">
        <f t="shared" si="22"/>
        <v/>
      </c>
      <c r="P672" s="401" t="str">
        <f>IF(LEN(B672)&gt;8,INDEX([1]CatGlob!$X:$X,MATCH(M672,[1]CatGlob!$W:$W,0)),"")</f>
        <v>PEC</v>
      </c>
      <c r="Q672" s="403" t="str">
        <f>INDEX([1]CatGlob!P:P,MATCH(M672,[1]CatGlob!O:O,0))</f>
        <v>RFLG</v>
      </c>
      <c r="R672" s="403" t="s">
        <v>601</v>
      </c>
      <c r="S672" s="403" t="s">
        <v>601</v>
      </c>
      <c r="T672" s="403" t="str">
        <f>INDEX([1]CatGlob!$D:$D,MATCH($M672,[1]CatGlob!$C:$C,0))</f>
        <v>RFL</v>
      </c>
      <c r="U672" s="403" t="s">
        <v>913</v>
      </c>
      <c r="V672" s="404" t="str">
        <f>INDEX([1]CatGlob!$F:$F,MATCH($M672,[1]CatGlob!$C:$C,0))</f>
        <v>RF_ETF</v>
      </c>
      <c r="W672" s="405"/>
      <c r="X672" s="406">
        <v>0</v>
      </c>
      <c r="Y672" s="407">
        <v>0</v>
      </c>
      <c r="Z672" s="408">
        <v>0</v>
      </c>
      <c r="AA672" s="407">
        <v>0</v>
      </c>
      <c r="AB672" s="408">
        <v>0</v>
      </c>
      <c r="AC672" s="407">
        <v>0</v>
      </c>
      <c r="AD672" s="408">
        <v>0</v>
      </c>
      <c r="AE672" s="407">
        <v>0</v>
      </c>
      <c r="AF672" s="408">
        <v>0</v>
      </c>
      <c r="AG672" s="407">
        <v>0</v>
      </c>
      <c r="AI672" s="406">
        <v>0</v>
      </c>
      <c r="AJ672" s="407">
        <v>0</v>
      </c>
      <c r="AK672" s="408">
        <v>0</v>
      </c>
      <c r="AL672" s="407">
        <v>0</v>
      </c>
      <c r="AM672" s="408">
        <v>0</v>
      </c>
      <c r="AN672" s="407">
        <v>0</v>
      </c>
      <c r="AO672" s="408">
        <v>0</v>
      </c>
      <c r="AP672" s="407">
        <v>0</v>
      </c>
      <c r="AQ672" s="408">
        <v>0</v>
      </c>
      <c r="AR672" s="407">
        <v>0</v>
      </c>
      <c r="AT672" s="406">
        <v>0</v>
      </c>
      <c r="AU672" s="407">
        <v>0</v>
      </c>
      <c r="AV672" s="408">
        <v>0</v>
      </c>
      <c r="AW672" s="407">
        <v>0</v>
      </c>
      <c r="AX672" s="408">
        <v>0</v>
      </c>
      <c r="AY672" s="407">
        <v>0</v>
      </c>
      <c r="AZ672" s="408">
        <v>0</v>
      </c>
      <c r="BA672" s="407">
        <v>0</v>
      </c>
      <c r="BB672" s="408">
        <v>0</v>
      </c>
      <c r="BC672" s="407">
        <v>0</v>
      </c>
    </row>
    <row r="673" spans="1:55" x14ac:dyDescent="0.35">
      <c r="A673" s="385" t="str" cm="1">
        <f t="array" ref="A673">IFERROR(_xlfn.IFS(AND(F673="Renta Variable",O673=1),IFERROR(MATCH(B673,[1]RV_Det!C:C,0),"Rev"),AND(J673="Corporativa",O673=1,I673="EM"),IFERROR(MATCH(B673,[1]RF_Corps!B:B,0),"Rev"),AND(F673="Alternativos",O673=1),IFERROR(MATCH(B673,[1]Rep4!C:C,0),"Rev")),"")</f>
        <v/>
      </c>
      <c r="B673" s="394" t="s">
        <v>2236</v>
      </c>
      <c r="C673" s="409" t="s">
        <v>2237</v>
      </c>
      <c r="D673" s="394" t="s">
        <v>2238</v>
      </c>
      <c r="E673" s="396" t="str">
        <f>IF(B673="","",INDEX([1]CatGlob!$S:$S,IFERROR(MATCH(MID(B673,7,1),[1]CatGlob!$R:$R,0),MATCH(MID(B673,1,2),[1]CatGlob!$R:$R,0))))</f>
        <v>NSOL</v>
      </c>
      <c r="F673" s="397" t="s">
        <v>442</v>
      </c>
      <c r="G673" s="398" t="s">
        <v>610</v>
      </c>
      <c r="H673" s="399" t="s">
        <v>228</v>
      </c>
      <c r="I673" s="399" t="s">
        <v>611</v>
      </c>
      <c r="J673" s="399" t="s">
        <v>108</v>
      </c>
      <c r="K673" s="396" t="s">
        <v>600</v>
      </c>
      <c r="L673" s="400" t="str">
        <f>IF(ISERROR(MATCH(M673,M$10:M672,0)),M673,"")</f>
        <v/>
      </c>
      <c r="M673" s="401" t="str">
        <f>IF(B673="","",IF(ISERROR(MATCH(F673&amp;"_"&amp;G673&amp;"_"&amp;H673&amp;"_"&amp;I673&amp;"_"&amp;J673&amp;IF(K673="","","_"&amp;K673),[1]CatGlob!$B:$B,0)),F673&amp;"_"&amp;G673&amp;"_"&amp;H673&amp;"_"&amp;I673&amp;"_"&amp;J673&amp;IF(K673="","","_"&amp;K673),INDEX([1]CatGlob!$C:$C,MATCH(F673&amp;"_"&amp;G673&amp;"_"&amp;H673&amp;"_"&amp;I673&amp;"_"&amp;J673&amp;IF(K673="","","_"&amp;K673),[1]CatGlob!$B:$B,0))))</f>
        <v>HCD_LOC_CORP_FM</v>
      </c>
      <c r="N673" s="402" t="str">
        <f t="shared" si="23"/>
        <v/>
      </c>
      <c r="O673" s="402" t="str">
        <f t="shared" si="22"/>
        <v/>
      </c>
      <c r="P673" s="401" t="str">
        <f>IF(LEN(B673)&gt;8,INDEX([1]CatGlob!$X:$X,MATCH(M673,[1]CatGlob!$W:$W,0)),"")</f>
        <v>PEC</v>
      </c>
      <c r="Q673" s="403" t="str">
        <f>INDEX([1]CatGlob!P:P,MATCH(M673,[1]CatGlob!O:O,0))</f>
        <v>RFLG</v>
      </c>
      <c r="R673" s="403" t="s">
        <v>601</v>
      </c>
      <c r="S673" s="403" t="s">
        <v>601</v>
      </c>
      <c r="T673" s="403" t="str">
        <f>INDEX([1]CatGlob!$D:$D,MATCH($M673,[1]CatGlob!$C:$C,0))</f>
        <v>RFL</v>
      </c>
      <c r="U673" s="403" t="s">
        <v>644</v>
      </c>
      <c r="V673" s="404" t="str">
        <f>INDEX([1]CatGlob!$F:$F,MATCH($M673,[1]CatGlob!$C:$C,0))</f>
        <v>RF_ETF</v>
      </c>
      <c r="W673" s="405"/>
      <c r="X673" s="406">
        <v>0</v>
      </c>
      <c r="Y673" s="407">
        <v>0</v>
      </c>
      <c r="Z673" s="408">
        <v>0</v>
      </c>
      <c r="AA673" s="407">
        <v>0</v>
      </c>
      <c r="AB673" s="408">
        <v>0</v>
      </c>
      <c r="AC673" s="407">
        <v>0</v>
      </c>
      <c r="AD673" s="408">
        <v>0</v>
      </c>
      <c r="AE673" s="407">
        <v>0</v>
      </c>
      <c r="AF673" s="408">
        <v>0</v>
      </c>
      <c r="AG673" s="407">
        <v>0</v>
      </c>
      <c r="AI673" s="406">
        <v>0</v>
      </c>
      <c r="AJ673" s="407">
        <v>0</v>
      </c>
      <c r="AK673" s="408">
        <v>0</v>
      </c>
      <c r="AL673" s="407">
        <v>0</v>
      </c>
      <c r="AM673" s="408">
        <v>0</v>
      </c>
      <c r="AN673" s="407">
        <v>0</v>
      </c>
      <c r="AO673" s="408">
        <v>0</v>
      </c>
      <c r="AP673" s="407">
        <v>0</v>
      </c>
      <c r="AQ673" s="408">
        <v>0</v>
      </c>
      <c r="AR673" s="407">
        <v>0</v>
      </c>
      <c r="AT673" s="406">
        <v>0</v>
      </c>
      <c r="AU673" s="407">
        <v>0</v>
      </c>
      <c r="AV673" s="408">
        <v>0</v>
      </c>
      <c r="AW673" s="407">
        <v>0</v>
      </c>
      <c r="AX673" s="408">
        <v>0</v>
      </c>
      <c r="AY673" s="407">
        <v>0</v>
      </c>
      <c r="AZ673" s="408">
        <v>0</v>
      </c>
      <c r="BA673" s="407">
        <v>0</v>
      </c>
      <c r="BB673" s="408">
        <v>0</v>
      </c>
      <c r="BC673" s="407">
        <v>0</v>
      </c>
    </row>
    <row r="674" spans="1:55" x14ac:dyDescent="0.35">
      <c r="A674" s="385" t="str" cm="1">
        <f t="array" ref="A674">IFERROR(_xlfn.IFS(AND(F674="Renta Variable",O674=1),IFERROR(MATCH(B674,[1]RV_Det!C:C,0),"Rev"),AND(J674="Corporativa",O674=1,I674="EM"),IFERROR(MATCH(B674,[1]RF_Corps!B:B,0),"Rev"),AND(F674="Alternativos",O674=1),IFERROR(MATCH(B674,[1]Rep4!C:C,0),"Rev")),"")</f>
        <v/>
      </c>
      <c r="B674" s="394" t="s">
        <v>2239</v>
      </c>
      <c r="C674" s="409" t="s">
        <v>2240</v>
      </c>
      <c r="D674" s="394" t="s">
        <v>2241</v>
      </c>
      <c r="E674" s="396" t="str">
        <f>IF(B674="","",INDEX([1]CatGlob!$S:$S,IFERROR(MATCH(MID(B674,7,1),[1]CatGlob!$R:$R,0),MATCH(MID(B674,1,2),[1]CatGlob!$R:$R,0))))</f>
        <v>DOL</v>
      </c>
      <c r="F674" s="397" t="s">
        <v>442</v>
      </c>
      <c r="G674" s="398" t="s">
        <v>610</v>
      </c>
      <c r="H674" s="399" t="s">
        <v>228</v>
      </c>
      <c r="I674" s="399" t="s">
        <v>611</v>
      </c>
      <c r="J674" s="399" t="s">
        <v>108</v>
      </c>
      <c r="K674" s="396" t="s">
        <v>600</v>
      </c>
      <c r="L674" s="400" t="str">
        <f>IF(ISERROR(MATCH(M674,M$10:M673,0)),M674,"")</f>
        <v/>
      </c>
      <c r="M674" s="401" t="str">
        <f>IF(B674="","",IF(ISERROR(MATCH(F674&amp;"_"&amp;G674&amp;"_"&amp;H674&amp;"_"&amp;I674&amp;"_"&amp;J674&amp;IF(K674="","","_"&amp;K674),[1]CatGlob!$B:$B,0)),F674&amp;"_"&amp;G674&amp;"_"&amp;H674&amp;"_"&amp;I674&amp;"_"&amp;J674&amp;IF(K674="","","_"&amp;K674),INDEX([1]CatGlob!$C:$C,MATCH(F674&amp;"_"&amp;G674&amp;"_"&amp;H674&amp;"_"&amp;I674&amp;"_"&amp;J674&amp;IF(K674="","","_"&amp;K674),[1]CatGlob!$B:$B,0))))</f>
        <v>HCD_LOC_CORP_FM</v>
      </c>
      <c r="N674" s="402" t="str">
        <f t="shared" si="23"/>
        <v/>
      </c>
      <c r="O674" s="402" t="str">
        <f t="shared" si="22"/>
        <v/>
      </c>
      <c r="P674" s="401" t="str">
        <f>IF(LEN(B674)&gt;8,INDEX([1]CatGlob!$X:$X,MATCH(M674,[1]CatGlob!$W:$W,0)),"")</f>
        <v>PEC</v>
      </c>
      <c r="Q674" s="403" t="str">
        <f>INDEX([1]CatGlob!P:P,MATCH(M674,[1]CatGlob!O:O,0))</f>
        <v>RFLG</v>
      </c>
      <c r="R674" s="403" t="s">
        <v>601</v>
      </c>
      <c r="S674" s="403" t="s">
        <v>601</v>
      </c>
      <c r="T674" s="403" t="str">
        <f>INDEX([1]CatGlob!$D:$D,MATCH($M674,[1]CatGlob!$C:$C,0))</f>
        <v>RFL</v>
      </c>
      <c r="U674" s="403" t="s">
        <v>644</v>
      </c>
      <c r="V674" s="404" t="str">
        <f>INDEX([1]CatGlob!$F:$F,MATCH($M674,[1]CatGlob!$C:$C,0))</f>
        <v>RF_ETF</v>
      </c>
      <c r="W674" s="405"/>
      <c r="X674" s="406">
        <v>0</v>
      </c>
      <c r="Y674" s="407">
        <v>0</v>
      </c>
      <c r="Z674" s="408">
        <v>0</v>
      </c>
      <c r="AA674" s="407">
        <v>0</v>
      </c>
      <c r="AB674" s="408">
        <v>0</v>
      </c>
      <c r="AC674" s="407">
        <v>0</v>
      </c>
      <c r="AD674" s="408">
        <v>0</v>
      </c>
      <c r="AE674" s="407">
        <v>0</v>
      </c>
      <c r="AF674" s="408">
        <v>0</v>
      </c>
      <c r="AG674" s="407">
        <v>0</v>
      </c>
      <c r="AI674" s="406">
        <v>0</v>
      </c>
      <c r="AJ674" s="407">
        <v>0</v>
      </c>
      <c r="AK674" s="408">
        <v>0</v>
      </c>
      <c r="AL674" s="407">
        <v>0</v>
      </c>
      <c r="AM674" s="408">
        <v>0</v>
      </c>
      <c r="AN674" s="407">
        <v>0</v>
      </c>
      <c r="AO674" s="408">
        <v>0</v>
      </c>
      <c r="AP674" s="407">
        <v>0</v>
      </c>
      <c r="AQ674" s="408">
        <v>0</v>
      </c>
      <c r="AR674" s="407">
        <v>0</v>
      </c>
      <c r="AT674" s="406">
        <v>0</v>
      </c>
      <c r="AU674" s="407">
        <v>0</v>
      </c>
      <c r="AV674" s="408">
        <v>0</v>
      </c>
      <c r="AW674" s="407">
        <v>0</v>
      </c>
      <c r="AX674" s="408">
        <v>0</v>
      </c>
      <c r="AY674" s="407">
        <v>0</v>
      </c>
      <c r="AZ674" s="408">
        <v>0</v>
      </c>
      <c r="BA674" s="407">
        <v>0</v>
      </c>
      <c r="BB674" s="408">
        <v>0</v>
      </c>
      <c r="BC674" s="407">
        <v>0</v>
      </c>
    </row>
    <row r="675" spans="1:55" x14ac:dyDescent="0.35">
      <c r="A675" s="385" t="str" cm="1">
        <f t="array" ref="A675">IFERROR(_xlfn.IFS(AND(F675="Renta Variable",O675=1),IFERROR(MATCH(B675,[1]RV_Det!C:C,0),"Rev"),AND(J675="Corporativa",O675=1,I675="EM"),IFERROR(MATCH(B675,[1]RF_Corps!B:B,0),"Rev"),AND(F675="Alternativos",O675=1),IFERROR(MATCH(B675,[1]Rep4!C:C,0),"Rev")),"")</f>
        <v/>
      </c>
      <c r="B675" s="394" t="s">
        <v>2242</v>
      </c>
      <c r="C675" s="409" t="s">
        <v>2243</v>
      </c>
      <c r="D675" s="395" t="s">
        <v>2244</v>
      </c>
      <c r="E675" s="396" t="str">
        <f>IF(B675="","",INDEX([1]CatGlob!$S:$S,IFERROR(MATCH(MID(B675,7,1),[1]CatGlob!$R:$R,0),MATCH(MID(B675,1,2),[1]CatGlob!$R:$R,0))))</f>
        <v>DOL</v>
      </c>
      <c r="F675" s="397" t="s">
        <v>442</v>
      </c>
      <c r="G675" s="398" t="s">
        <v>610</v>
      </c>
      <c r="H675" s="399" t="s">
        <v>228</v>
      </c>
      <c r="I675" s="399" t="s">
        <v>611</v>
      </c>
      <c r="J675" s="399" t="s">
        <v>108</v>
      </c>
      <c r="K675" s="396" t="s">
        <v>600</v>
      </c>
      <c r="L675" s="400" t="str">
        <f>IF(ISERROR(MATCH(M675,M$10:M674,0)),M675,"")</f>
        <v/>
      </c>
      <c r="M675" s="401" t="str">
        <f>IF(B675="","",IF(ISERROR(MATCH(F675&amp;"_"&amp;G675&amp;"_"&amp;H675&amp;"_"&amp;I675&amp;"_"&amp;J675&amp;IF(K675="","","_"&amp;K675),[1]CatGlob!$B:$B,0)),F675&amp;"_"&amp;G675&amp;"_"&amp;H675&amp;"_"&amp;I675&amp;"_"&amp;J675&amp;IF(K675="","","_"&amp;K675),INDEX([1]CatGlob!$C:$C,MATCH(F675&amp;"_"&amp;G675&amp;"_"&amp;H675&amp;"_"&amp;I675&amp;"_"&amp;J675&amp;IF(K675="","","_"&amp;K675),[1]CatGlob!$B:$B,0))))</f>
        <v>HCD_LOC_CORP_FM</v>
      </c>
      <c r="N675" s="402" t="str">
        <f t="shared" si="23"/>
        <v>rev</v>
      </c>
      <c r="O675" s="402">
        <f t="shared" si="22"/>
        <v>1</v>
      </c>
      <c r="P675" s="401" t="str">
        <f>IF(LEN(B675)&gt;8,INDEX([1]CatGlob!$X:$X,MATCH(M675,[1]CatGlob!$W:$W,0)),"")</f>
        <v>PEC</v>
      </c>
      <c r="Q675" s="403" t="str">
        <f>INDEX([1]CatGlob!P:P,MATCH(M675,[1]CatGlob!O:O,0))</f>
        <v>RFLG</v>
      </c>
      <c r="R675" s="403" t="s">
        <v>601</v>
      </c>
      <c r="S675" s="403" t="s">
        <v>601</v>
      </c>
      <c r="T675" s="403" t="str">
        <f>INDEX([1]CatGlob!$D:$D,MATCH($M675,[1]CatGlob!$C:$C,0))</f>
        <v>RFL</v>
      </c>
      <c r="U675" s="403" t="s">
        <v>913</v>
      </c>
      <c r="V675" s="404" t="str">
        <f>INDEX([1]CatGlob!$F:$F,MATCH($M675,[1]CatGlob!$C:$C,0))</f>
        <v>RF_ETF</v>
      </c>
      <c r="W675" s="405"/>
      <c r="X675" s="406">
        <v>0</v>
      </c>
      <c r="Y675" s="407">
        <v>0</v>
      </c>
      <c r="Z675" s="408">
        <v>0</v>
      </c>
      <c r="AA675" s="407">
        <v>0</v>
      </c>
      <c r="AB675" s="408">
        <v>0</v>
      </c>
      <c r="AC675" s="407">
        <v>0</v>
      </c>
      <c r="AD675" s="408">
        <v>0</v>
      </c>
      <c r="AE675" s="407">
        <v>0</v>
      </c>
      <c r="AF675" s="408">
        <v>0</v>
      </c>
      <c r="AG675" s="407">
        <v>0</v>
      </c>
      <c r="AI675" s="406">
        <v>1.60822093728122E-4</v>
      </c>
      <c r="AJ675" s="407">
        <v>0</v>
      </c>
      <c r="AK675" s="408">
        <v>1.60822093728122E-4</v>
      </c>
      <c r="AL675" s="407">
        <v>0</v>
      </c>
      <c r="AM675" s="408">
        <v>2.8522584951400501E-5</v>
      </c>
      <c r="AN675" s="407">
        <v>0</v>
      </c>
      <c r="AO675" s="408">
        <v>8.4199918853251798E-5</v>
      </c>
      <c r="AP675" s="407">
        <v>0</v>
      </c>
      <c r="AQ675" s="408">
        <v>8.1575165026383107E-5</v>
      </c>
      <c r="AR675" s="407">
        <v>0</v>
      </c>
      <c r="AT675" s="406">
        <v>0</v>
      </c>
      <c r="AU675" s="407">
        <v>0</v>
      </c>
      <c r="AV675" s="408">
        <v>0</v>
      </c>
      <c r="AW675" s="407">
        <v>0</v>
      </c>
      <c r="AX675" s="408">
        <v>-5.13260561222691E-5</v>
      </c>
      <c r="AY675" s="407">
        <v>0</v>
      </c>
      <c r="AZ675" s="408">
        <v>0</v>
      </c>
      <c r="BA675" s="407">
        <v>0</v>
      </c>
      <c r="BB675" s="408">
        <v>-1.28181078156421E-5</v>
      </c>
      <c r="BC675" s="407">
        <v>0</v>
      </c>
    </row>
    <row r="676" spans="1:55" x14ac:dyDescent="0.35">
      <c r="A676" s="385" t="str" cm="1">
        <f t="array" ref="A676">IFERROR(_xlfn.IFS(AND(F676="Renta Variable",O676=1),IFERROR(MATCH(B676,[1]RV_Det!C:C,0),"Rev"),AND(J676="Corporativa",O676=1,I676="EM"),IFERROR(MATCH(B676,[1]RF_Corps!B:B,0),"Rev"),AND(F676="Alternativos",O676=1),IFERROR(MATCH(B676,[1]Rep4!C:C,0),"Rev")),"")</f>
        <v/>
      </c>
      <c r="B676" s="394" t="s">
        <v>2245</v>
      </c>
      <c r="C676" s="409" t="s">
        <v>2246</v>
      </c>
      <c r="D676" s="395" t="s">
        <v>2247</v>
      </c>
      <c r="E676" s="396" t="str">
        <f>IF(B676="","",INDEX([1]CatGlob!$S:$S,IFERROR(MATCH(MID(B676,7,1),[1]CatGlob!$R:$R,0),MATCH(MID(B676,1,2),[1]CatGlob!$R:$R,0))))</f>
        <v>DOL</v>
      </c>
      <c r="F676" s="397" t="s">
        <v>442</v>
      </c>
      <c r="G676" s="398" t="s">
        <v>610</v>
      </c>
      <c r="H676" s="399" t="s">
        <v>228</v>
      </c>
      <c r="I676" s="399" t="s">
        <v>611</v>
      </c>
      <c r="J676" s="399" t="s">
        <v>108</v>
      </c>
      <c r="K676" s="396" t="s">
        <v>600</v>
      </c>
      <c r="L676" s="400" t="str">
        <f>IF(ISERROR(MATCH(M676,M$10:M675,0)),M676,"")</f>
        <v/>
      </c>
      <c r="M676" s="401" t="str">
        <f>IF(B676="","",IF(ISERROR(MATCH(F676&amp;"_"&amp;G676&amp;"_"&amp;H676&amp;"_"&amp;I676&amp;"_"&amp;J676&amp;IF(K676="","","_"&amp;K676),[1]CatGlob!$B:$B,0)),F676&amp;"_"&amp;G676&amp;"_"&amp;H676&amp;"_"&amp;I676&amp;"_"&amp;J676&amp;IF(K676="","","_"&amp;K676),INDEX([1]CatGlob!$C:$C,MATCH(F676&amp;"_"&amp;G676&amp;"_"&amp;H676&amp;"_"&amp;I676&amp;"_"&amp;J676&amp;IF(K676="","","_"&amp;K676),[1]CatGlob!$B:$B,0))))</f>
        <v>HCD_LOC_CORP_FM</v>
      </c>
      <c r="N676" s="402" t="str">
        <f t="shared" si="23"/>
        <v/>
      </c>
      <c r="O676" s="402" t="str">
        <f t="shared" si="22"/>
        <v/>
      </c>
      <c r="P676" s="401" t="str">
        <f>IF(LEN(B676)&gt;8,INDEX([1]CatGlob!$X:$X,MATCH(M676,[1]CatGlob!$W:$W,0)),"")</f>
        <v>PEC</v>
      </c>
      <c r="Q676" s="403" t="str">
        <f>INDEX([1]CatGlob!P:P,MATCH(M676,[1]CatGlob!O:O,0))</f>
        <v>RFLG</v>
      </c>
      <c r="R676" s="403" t="s">
        <v>601</v>
      </c>
      <c r="S676" s="403" t="s">
        <v>601</v>
      </c>
      <c r="T676" s="403" t="str">
        <f>INDEX([1]CatGlob!$D:$D,MATCH($M676,[1]CatGlob!$C:$C,0))</f>
        <v>RFL</v>
      </c>
      <c r="U676" s="403" t="s">
        <v>913</v>
      </c>
      <c r="V676" s="404" t="str">
        <f>INDEX([1]CatGlob!$F:$F,MATCH($M676,[1]CatGlob!$C:$C,0))</f>
        <v>RF_ETF</v>
      </c>
      <c r="W676" s="405"/>
      <c r="X676" s="406">
        <v>0</v>
      </c>
      <c r="Y676" s="407">
        <v>0</v>
      </c>
      <c r="Z676" s="408">
        <v>0</v>
      </c>
      <c r="AA676" s="407">
        <v>0</v>
      </c>
      <c r="AB676" s="408">
        <v>0</v>
      </c>
      <c r="AC676" s="407">
        <v>0</v>
      </c>
      <c r="AD676" s="408">
        <v>0</v>
      </c>
      <c r="AE676" s="407">
        <v>0</v>
      </c>
      <c r="AF676" s="408">
        <v>0</v>
      </c>
      <c r="AG676" s="407">
        <v>0</v>
      </c>
      <c r="AI676" s="406">
        <v>0</v>
      </c>
      <c r="AJ676" s="407">
        <v>0</v>
      </c>
      <c r="AK676" s="408">
        <v>0</v>
      </c>
      <c r="AL676" s="407">
        <v>0</v>
      </c>
      <c r="AM676" s="408">
        <v>0</v>
      </c>
      <c r="AN676" s="407">
        <v>0</v>
      </c>
      <c r="AO676" s="408">
        <v>0</v>
      </c>
      <c r="AP676" s="407">
        <v>0</v>
      </c>
      <c r="AQ676" s="408">
        <v>0</v>
      </c>
      <c r="AR676" s="407">
        <v>0</v>
      </c>
      <c r="AT676" s="406">
        <v>0</v>
      </c>
      <c r="AU676" s="407">
        <v>0</v>
      </c>
      <c r="AV676" s="408">
        <v>0</v>
      </c>
      <c r="AW676" s="407">
        <v>0</v>
      </c>
      <c r="AX676" s="408">
        <v>0</v>
      </c>
      <c r="AY676" s="407">
        <v>0</v>
      </c>
      <c r="AZ676" s="408">
        <v>0</v>
      </c>
      <c r="BA676" s="407">
        <v>0</v>
      </c>
      <c r="BB676" s="408">
        <v>0</v>
      </c>
      <c r="BC676" s="407">
        <v>0</v>
      </c>
    </row>
    <row r="677" spans="1:55" x14ac:dyDescent="0.35">
      <c r="A677" s="385" t="str" cm="1">
        <f t="array" ref="A677">IFERROR(_xlfn.IFS(AND(F677="Renta Variable",O677=1),IFERROR(MATCH(B677,[1]RV_Det!C:C,0),"Rev"),AND(J677="Corporativa",O677=1,I677="EM"),IFERROR(MATCH(B677,[1]RF_Corps!B:B,0),"Rev"),AND(F677="Alternativos",O677=1),IFERROR(MATCH(B677,[1]Rep4!C:C,0),"Rev")),"")</f>
        <v/>
      </c>
      <c r="B677" s="394" t="s">
        <v>2248</v>
      </c>
      <c r="C677" s="409" t="s">
        <v>2246</v>
      </c>
      <c r="D677" s="395" t="s">
        <v>2247</v>
      </c>
      <c r="E677" s="396" t="str">
        <f>IF(B677="","",INDEX([1]CatGlob!$S:$S,IFERROR(MATCH(MID(B677,7,1),[1]CatGlob!$R:$R,0),MATCH(MID(B677,1,2),[1]CatGlob!$R:$R,0))))</f>
        <v>DOL</v>
      </c>
      <c r="F677" s="397" t="s">
        <v>442</v>
      </c>
      <c r="G677" s="398" t="s">
        <v>610</v>
      </c>
      <c r="H677" s="399" t="s">
        <v>228</v>
      </c>
      <c r="I677" s="399" t="s">
        <v>611</v>
      </c>
      <c r="J677" s="399" t="s">
        <v>108</v>
      </c>
      <c r="K677" s="396" t="s">
        <v>600</v>
      </c>
      <c r="L677" s="400" t="str">
        <f>IF(ISERROR(MATCH(M677,M$10:M676,0)),M677,"")</f>
        <v/>
      </c>
      <c r="M677" s="401" t="str">
        <f>IF(B677="","",IF(ISERROR(MATCH(F677&amp;"_"&amp;G677&amp;"_"&amp;H677&amp;"_"&amp;I677&amp;"_"&amp;J677&amp;IF(K677="","","_"&amp;K677),[1]CatGlob!$B:$B,0)),F677&amp;"_"&amp;G677&amp;"_"&amp;H677&amp;"_"&amp;I677&amp;"_"&amp;J677&amp;IF(K677="","","_"&amp;K677),INDEX([1]CatGlob!$C:$C,MATCH(F677&amp;"_"&amp;G677&amp;"_"&amp;H677&amp;"_"&amp;I677&amp;"_"&amp;J677&amp;IF(K677="","","_"&amp;K677),[1]CatGlob!$B:$B,0))))</f>
        <v>HCD_LOC_CORP_FM</v>
      </c>
      <c r="N677" s="402" t="str">
        <f t="shared" si="23"/>
        <v/>
      </c>
      <c r="O677" s="402" t="str">
        <f t="shared" si="22"/>
        <v/>
      </c>
      <c r="P677" s="401" t="str">
        <f>IF(LEN(B677)&gt;8,INDEX([1]CatGlob!$X:$X,MATCH(M677,[1]CatGlob!$W:$W,0)),"")</f>
        <v>PEC</v>
      </c>
      <c r="Q677" s="403" t="str">
        <f>INDEX([1]CatGlob!P:P,MATCH(M677,[1]CatGlob!O:O,0))</f>
        <v>RFLG</v>
      </c>
      <c r="R677" s="403" t="s">
        <v>601</v>
      </c>
      <c r="S677" s="403" t="s">
        <v>601</v>
      </c>
      <c r="T677" s="403" t="str">
        <f>INDEX([1]CatGlob!$D:$D,MATCH($M677,[1]CatGlob!$C:$C,0))</f>
        <v>RFL</v>
      </c>
      <c r="U677" s="403" t="s">
        <v>644</v>
      </c>
      <c r="V677" s="404" t="str">
        <f>INDEX([1]CatGlob!$F:$F,MATCH($M677,[1]CatGlob!$C:$C,0))</f>
        <v>RF_ETF</v>
      </c>
      <c r="W677" s="405"/>
      <c r="X677" s="406">
        <v>0</v>
      </c>
      <c r="Y677" s="407">
        <v>0</v>
      </c>
      <c r="Z677" s="408">
        <v>0</v>
      </c>
      <c r="AA677" s="407">
        <v>0</v>
      </c>
      <c r="AB677" s="408">
        <v>0</v>
      </c>
      <c r="AC677" s="407">
        <v>0</v>
      </c>
      <c r="AD677" s="408">
        <v>0</v>
      </c>
      <c r="AE677" s="407">
        <v>0</v>
      </c>
      <c r="AF677" s="408">
        <v>0</v>
      </c>
      <c r="AG677" s="407">
        <v>0</v>
      </c>
      <c r="AI677" s="406">
        <v>0</v>
      </c>
      <c r="AJ677" s="407">
        <v>0</v>
      </c>
      <c r="AK677" s="408">
        <v>0</v>
      </c>
      <c r="AL677" s="407">
        <v>0</v>
      </c>
      <c r="AM677" s="408">
        <v>0</v>
      </c>
      <c r="AN677" s="407">
        <v>0</v>
      </c>
      <c r="AO677" s="408">
        <v>0</v>
      </c>
      <c r="AP677" s="407">
        <v>0</v>
      </c>
      <c r="AQ677" s="408">
        <v>0</v>
      </c>
      <c r="AR677" s="407">
        <v>0</v>
      </c>
      <c r="AT677" s="406">
        <v>0</v>
      </c>
      <c r="AU677" s="407">
        <v>0</v>
      </c>
      <c r="AV677" s="408">
        <v>0</v>
      </c>
      <c r="AW677" s="407">
        <v>0</v>
      </c>
      <c r="AX677" s="408">
        <v>0</v>
      </c>
      <c r="AY677" s="407">
        <v>0</v>
      </c>
      <c r="AZ677" s="408">
        <v>0</v>
      </c>
      <c r="BA677" s="407">
        <v>0</v>
      </c>
      <c r="BB677" s="408">
        <v>0</v>
      </c>
      <c r="BC677" s="407">
        <v>0</v>
      </c>
    </row>
    <row r="678" spans="1:55" x14ac:dyDescent="0.35">
      <c r="A678" s="385" t="str" cm="1">
        <f t="array" ref="A678">IFERROR(_xlfn.IFS(AND(F678="Renta Variable",O678=1),IFERROR(MATCH(B678,[1]RV_Det!C:C,0),"Rev"),AND(J678="Corporativa",O678=1,I678="EM"),IFERROR(MATCH(B678,[1]RF_Corps!B:B,0),"Rev"),AND(F678="Alternativos",O678=1),IFERROR(MATCH(B678,[1]Rep4!C:C,0),"Rev")),"")</f>
        <v/>
      </c>
      <c r="B678" s="394" t="s">
        <v>2249</v>
      </c>
      <c r="C678" s="409" t="s">
        <v>2250</v>
      </c>
      <c r="D678" s="395" t="s">
        <v>2251</v>
      </c>
      <c r="E678" s="396" t="str">
        <f>IF(B678="","",INDEX([1]CatGlob!$S:$S,IFERROR(MATCH(MID(B678,7,1),[1]CatGlob!$R:$R,0),MATCH(MID(B678,1,2),[1]CatGlob!$R:$R,0))))</f>
        <v>DOL</v>
      </c>
      <c r="F678" s="397" t="s">
        <v>442</v>
      </c>
      <c r="G678" s="398" t="s">
        <v>610</v>
      </c>
      <c r="H678" s="399" t="s">
        <v>228</v>
      </c>
      <c r="I678" s="399" t="s">
        <v>611</v>
      </c>
      <c r="J678" s="399" t="s">
        <v>2252</v>
      </c>
      <c r="K678" s="396" t="s">
        <v>600</v>
      </c>
      <c r="L678" s="400" t="str">
        <f>IF(ISERROR(MATCH(M678,M$10:M677,0)),M678,"")</f>
        <v>HCD_LOC_CORP_NT</v>
      </c>
      <c r="M678" s="401" t="str">
        <f>IF(B678="","",IF(ISERROR(MATCH(F678&amp;"_"&amp;G678&amp;"_"&amp;H678&amp;"_"&amp;I678&amp;"_"&amp;J678&amp;IF(K678="","","_"&amp;K678),[1]CatGlob!$B:$B,0)),F678&amp;"_"&amp;G678&amp;"_"&amp;H678&amp;"_"&amp;I678&amp;"_"&amp;J678&amp;IF(K678="","","_"&amp;K678),INDEX([1]CatGlob!$C:$C,MATCH(F678&amp;"_"&amp;G678&amp;"_"&amp;H678&amp;"_"&amp;I678&amp;"_"&amp;J678&amp;IF(K678="","","_"&amp;K678),[1]CatGlob!$B:$B,0))))</f>
        <v>HCD_LOC_CORP_NT</v>
      </c>
      <c r="N678" s="402" t="str">
        <f t="shared" si="23"/>
        <v/>
      </c>
      <c r="O678" s="402" t="str">
        <f t="shared" si="22"/>
        <v/>
      </c>
      <c r="P678" s="401" t="str">
        <f>IF(LEN(B678)&gt;8,INDEX([1]CatGlob!$X:$X,MATCH(M678,[1]CatGlob!$W:$W,0)),"")</f>
        <v>PEC</v>
      </c>
      <c r="Q678" s="403" t="str">
        <f>INDEX([1]CatGlob!P:P,MATCH(M678,[1]CatGlob!O:O,0))</f>
        <v>RFLC</v>
      </c>
      <c r="R678" s="403" t="s">
        <v>601</v>
      </c>
      <c r="S678" s="403" t="s">
        <v>601</v>
      </c>
      <c r="T678" s="403" t="str">
        <f>INDEX([1]CatGlob!$D:$D,MATCH($M678,[1]CatGlob!$C:$C,0))</f>
        <v>RFL</v>
      </c>
      <c r="U678" s="403" t="s">
        <v>2253</v>
      </c>
      <c r="V678" s="404" t="str">
        <f>INDEX([1]CatGlob!$F:$F,MATCH($M678,[1]CatGlob!$C:$C,0))</f>
        <v>RFL_CORP</v>
      </c>
      <c r="W678" s="405"/>
      <c r="X678" s="406">
        <v>0</v>
      </c>
      <c r="Y678" s="407">
        <v>0</v>
      </c>
      <c r="Z678" s="408">
        <v>0</v>
      </c>
      <c r="AA678" s="407">
        <v>0</v>
      </c>
      <c r="AB678" s="408">
        <v>0</v>
      </c>
      <c r="AC678" s="407">
        <v>0</v>
      </c>
      <c r="AD678" s="408">
        <v>0</v>
      </c>
      <c r="AE678" s="407">
        <v>0</v>
      </c>
      <c r="AF678" s="408">
        <v>0</v>
      </c>
      <c r="AG678" s="407">
        <v>0</v>
      </c>
      <c r="AI678" s="406">
        <v>0</v>
      </c>
      <c r="AJ678" s="407">
        <v>0</v>
      </c>
      <c r="AK678" s="408">
        <v>0</v>
      </c>
      <c r="AL678" s="407">
        <v>0</v>
      </c>
      <c r="AM678" s="408">
        <v>0</v>
      </c>
      <c r="AN678" s="407">
        <v>0</v>
      </c>
      <c r="AO678" s="408">
        <v>0</v>
      </c>
      <c r="AP678" s="407">
        <v>0</v>
      </c>
      <c r="AQ678" s="408">
        <v>0</v>
      </c>
      <c r="AR678" s="407">
        <v>0</v>
      </c>
      <c r="AT678" s="406">
        <v>0</v>
      </c>
      <c r="AU678" s="407">
        <v>0</v>
      </c>
      <c r="AV678" s="408">
        <v>0</v>
      </c>
      <c r="AW678" s="407">
        <v>0</v>
      </c>
      <c r="AX678" s="408">
        <v>0</v>
      </c>
      <c r="AY678" s="407">
        <v>0</v>
      </c>
      <c r="AZ678" s="408">
        <v>0</v>
      </c>
      <c r="BA678" s="407">
        <v>0</v>
      </c>
      <c r="BB678" s="408">
        <v>0</v>
      </c>
      <c r="BC678" s="407">
        <v>0</v>
      </c>
    </row>
    <row r="679" spans="1:55" x14ac:dyDescent="0.35">
      <c r="A679" s="385" t="str" cm="1">
        <f t="array" ref="A679">IFERROR(_xlfn.IFS(AND(F679="Renta Variable",O679=1),IFERROR(MATCH(B679,[1]RV_Det!C:C,0),"Rev"),AND(J679="Corporativa",O679=1,I679="EM"),IFERROR(MATCH(B679,[1]RF_Corps!B:B,0),"Rev"),AND(F679="Alternativos",O679=1),IFERROR(MATCH(B679,[1]Rep4!C:C,0),"Rev")),"")</f>
        <v/>
      </c>
      <c r="B679" s="394" t="s">
        <v>2254</v>
      </c>
      <c r="C679" s="409" t="s">
        <v>2255</v>
      </c>
      <c r="D679" s="395" t="s">
        <v>2251</v>
      </c>
      <c r="E679" s="396" t="str">
        <f>IF(B679="","",INDEX([1]CatGlob!$S:$S,IFERROR(MATCH(MID(B679,7,1),[1]CatGlob!$R:$R,0),MATCH(MID(B679,1,2),[1]CatGlob!$R:$R,0))))</f>
        <v>DOL</v>
      </c>
      <c r="F679" s="397" t="s">
        <v>442</v>
      </c>
      <c r="G679" s="398" t="s">
        <v>610</v>
      </c>
      <c r="H679" s="399" t="s">
        <v>228</v>
      </c>
      <c r="I679" s="399" t="s">
        <v>611</v>
      </c>
      <c r="J679" s="399" t="s">
        <v>2252</v>
      </c>
      <c r="K679" s="396" t="s">
        <v>600</v>
      </c>
      <c r="L679" s="400" t="str">
        <f>IF(ISERROR(MATCH(M679,M$10:M678,0)),M679,"")</f>
        <v/>
      </c>
      <c r="M679" s="401" t="str">
        <f>IF(B679="","",IF(ISERROR(MATCH(F679&amp;"_"&amp;G679&amp;"_"&amp;H679&amp;"_"&amp;I679&amp;"_"&amp;J679&amp;IF(K679="","","_"&amp;K679),[1]CatGlob!$B:$B,0)),F679&amp;"_"&amp;G679&amp;"_"&amp;H679&amp;"_"&amp;I679&amp;"_"&amp;J679&amp;IF(K679="","","_"&amp;K679),INDEX([1]CatGlob!$C:$C,MATCH(F679&amp;"_"&amp;G679&amp;"_"&amp;H679&amp;"_"&amp;I679&amp;"_"&amp;J679&amp;IF(K679="","","_"&amp;K679),[1]CatGlob!$B:$B,0))))</f>
        <v>HCD_LOC_CORP_NT</v>
      </c>
      <c r="N679" s="402" t="str">
        <f t="shared" si="23"/>
        <v/>
      </c>
      <c r="O679" s="402" t="str">
        <f t="shared" si="22"/>
        <v/>
      </c>
      <c r="P679" s="401" t="str">
        <f>IF(LEN(B679)&gt;8,INDEX([1]CatGlob!$X:$X,MATCH(M679,[1]CatGlob!$W:$W,0)),"")</f>
        <v>PEC</v>
      </c>
      <c r="Q679" s="403" t="str">
        <f>INDEX([1]CatGlob!P:P,MATCH(M679,[1]CatGlob!O:O,0))</f>
        <v>RFLC</v>
      </c>
      <c r="R679" s="403" t="s">
        <v>601</v>
      </c>
      <c r="S679" s="403" t="s">
        <v>601</v>
      </c>
      <c r="T679" s="403" t="str">
        <f>INDEX([1]CatGlob!$D:$D,MATCH($M679,[1]CatGlob!$C:$C,0))</f>
        <v>RFL</v>
      </c>
      <c r="U679" s="403" t="s">
        <v>2253</v>
      </c>
      <c r="V679" s="404" t="str">
        <f>INDEX([1]CatGlob!$F:$F,MATCH($M679,[1]CatGlob!$C:$C,0))</f>
        <v>RFL_CORP</v>
      </c>
      <c r="W679" s="405"/>
      <c r="X679" s="406">
        <v>0</v>
      </c>
      <c r="Y679" s="407">
        <v>0</v>
      </c>
      <c r="Z679" s="408">
        <v>0</v>
      </c>
      <c r="AA679" s="407">
        <v>0</v>
      </c>
      <c r="AB679" s="408">
        <v>0</v>
      </c>
      <c r="AC679" s="407">
        <v>0</v>
      </c>
      <c r="AD679" s="408">
        <v>0</v>
      </c>
      <c r="AE679" s="407">
        <v>0</v>
      </c>
      <c r="AF679" s="408">
        <v>0</v>
      </c>
      <c r="AG679" s="407">
        <v>0</v>
      </c>
      <c r="AI679" s="406">
        <v>0</v>
      </c>
      <c r="AJ679" s="407">
        <v>0</v>
      </c>
      <c r="AK679" s="408">
        <v>0</v>
      </c>
      <c r="AL679" s="407">
        <v>0</v>
      </c>
      <c r="AM679" s="408">
        <v>0</v>
      </c>
      <c r="AN679" s="407">
        <v>0</v>
      </c>
      <c r="AO679" s="408">
        <v>0</v>
      </c>
      <c r="AP679" s="407">
        <v>0</v>
      </c>
      <c r="AQ679" s="408">
        <v>0</v>
      </c>
      <c r="AR679" s="407">
        <v>0</v>
      </c>
      <c r="AT679" s="406">
        <v>0</v>
      </c>
      <c r="AU679" s="407">
        <v>0</v>
      </c>
      <c r="AV679" s="408">
        <v>0</v>
      </c>
      <c r="AW679" s="407">
        <v>0</v>
      </c>
      <c r="AX679" s="408">
        <v>0</v>
      </c>
      <c r="AY679" s="407">
        <v>0</v>
      </c>
      <c r="AZ679" s="408">
        <v>0</v>
      </c>
      <c r="BA679" s="407">
        <v>0</v>
      </c>
      <c r="BB679" s="408">
        <v>0</v>
      </c>
      <c r="BC679" s="407">
        <v>0</v>
      </c>
    </row>
    <row r="680" spans="1:55" x14ac:dyDescent="0.35">
      <c r="A680" s="385" t="str" cm="1">
        <f t="array" ref="A680">IFERROR(_xlfn.IFS(AND(F680="Renta Variable",O680=1),IFERROR(MATCH(B680,[1]RV_Det!C:C,0),"Rev"),AND(J680="Corporativa",O680=1,I680="EM"),IFERROR(MATCH(B680,[1]RF_Corps!B:B,0),"Rev"),AND(F680="Alternativos",O680=1),IFERROR(MATCH(B680,[1]Rep4!C:C,0),"Rev")),"")</f>
        <v/>
      </c>
      <c r="B680" s="394" t="s">
        <v>2256</v>
      </c>
      <c r="C680" s="409" t="s">
        <v>2257</v>
      </c>
      <c r="D680" s="395" t="s">
        <v>2251</v>
      </c>
      <c r="E680" s="396" t="str">
        <f>IF(B680="","",INDEX([1]CatGlob!$S:$S,IFERROR(MATCH(MID(B680,7,1),[1]CatGlob!$R:$R,0),MATCH(MID(B680,1,2),[1]CatGlob!$R:$R,0))))</f>
        <v>DOL</v>
      </c>
      <c r="F680" s="397" t="s">
        <v>442</v>
      </c>
      <c r="G680" s="398" t="s">
        <v>610</v>
      </c>
      <c r="H680" s="399" t="s">
        <v>228</v>
      </c>
      <c r="I680" s="399" t="s">
        <v>611</v>
      </c>
      <c r="J680" s="399" t="s">
        <v>2252</v>
      </c>
      <c r="K680" s="396" t="s">
        <v>600</v>
      </c>
      <c r="L680" s="400" t="str">
        <f>IF(ISERROR(MATCH(M680,M$10:M679,0)),M680,"")</f>
        <v/>
      </c>
      <c r="M680" s="401" t="str">
        <f>IF(B680="","",IF(ISERROR(MATCH(F680&amp;"_"&amp;G680&amp;"_"&amp;H680&amp;"_"&amp;I680&amp;"_"&amp;J680&amp;IF(K680="","","_"&amp;K680),[1]CatGlob!$B:$B,0)),F680&amp;"_"&amp;G680&amp;"_"&amp;H680&amp;"_"&amp;I680&amp;"_"&amp;J680&amp;IF(K680="","","_"&amp;K680),INDEX([1]CatGlob!$C:$C,MATCH(F680&amp;"_"&amp;G680&amp;"_"&amp;H680&amp;"_"&amp;I680&amp;"_"&amp;J680&amp;IF(K680="","","_"&amp;K680),[1]CatGlob!$B:$B,0))))</f>
        <v>HCD_LOC_CORP_NT</v>
      </c>
      <c r="N680" s="402" t="str">
        <f t="shared" si="23"/>
        <v/>
      </c>
      <c r="O680" s="402" t="str">
        <f t="shared" si="22"/>
        <v/>
      </c>
      <c r="P680" s="401" t="str">
        <f>IF(LEN(B680)&gt;8,INDEX([1]CatGlob!$X:$X,MATCH(M680,[1]CatGlob!$W:$W,0)),"")</f>
        <v>PEC</v>
      </c>
      <c r="Q680" s="403" t="str">
        <f>INDEX([1]CatGlob!P:P,MATCH(M680,[1]CatGlob!O:O,0))</f>
        <v>RFLC</v>
      </c>
      <c r="R680" s="403" t="s">
        <v>601</v>
      </c>
      <c r="S680" s="403" t="s">
        <v>601</v>
      </c>
      <c r="T680" s="403" t="str">
        <f>INDEX([1]CatGlob!$D:$D,MATCH($M680,[1]CatGlob!$C:$C,0))</f>
        <v>RFL</v>
      </c>
      <c r="U680" s="403" t="s">
        <v>2253</v>
      </c>
      <c r="V680" s="404" t="str">
        <f>INDEX([1]CatGlob!$F:$F,MATCH($M680,[1]CatGlob!$C:$C,0))</f>
        <v>RFL_CORP</v>
      </c>
      <c r="W680" s="405"/>
      <c r="X680" s="406">
        <v>0</v>
      </c>
      <c r="Y680" s="407">
        <v>0</v>
      </c>
      <c r="Z680" s="408">
        <v>0</v>
      </c>
      <c r="AA680" s="407">
        <v>0</v>
      </c>
      <c r="AB680" s="408">
        <v>0</v>
      </c>
      <c r="AC680" s="407">
        <v>0</v>
      </c>
      <c r="AD680" s="408">
        <v>0</v>
      </c>
      <c r="AE680" s="407">
        <v>0</v>
      </c>
      <c r="AF680" s="408">
        <v>0</v>
      </c>
      <c r="AG680" s="407">
        <v>0</v>
      </c>
      <c r="AI680" s="406">
        <v>0</v>
      </c>
      <c r="AJ680" s="407">
        <v>0</v>
      </c>
      <c r="AK680" s="408">
        <v>0</v>
      </c>
      <c r="AL680" s="407">
        <v>0</v>
      </c>
      <c r="AM680" s="408">
        <v>0</v>
      </c>
      <c r="AN680" s="407">
        <v>0</v>
      </c>
      <c r="AO680" s="408">
        <v>0</v>
      </c>
      <c r="AP680" s="407">
        <v>0</v>
      </c>
      <c r="AQ680" s="408">
        <v>0</v>
      </c>
      <c r="AR680" s="407">
        <v>0</v>
      </c>
      <c r="AT680" s="406">
        <v>0</v>
      </c>
      <c r="AU680" s="407">
        <v>0</v>
      </c>
      <c r="AV680" s="408">
        <v>0</v>
      </c>
      <c r="AW680" s="407">
        <v>0</v>
      </c>
      <c r="AX680" s="408">
        <v>0</v>
      </c>
      <c r="AY680" s="407">
        <v>0</v>
      </c>
      <c r="AZ680" s="408">
        <v>0</v>
      </c>
      <c r="BA680" s="407">
        <v>0</v>
      </c>
      <c r="BB680" s="408">
        <v>0</v>
      </c>
      <c r="BC680" s="407">
        <v>0</v>
      </c>
    </row>
    <row r="681" spans="1:55" x14ac:dyDescent="0.35">
      <c r="A681" s="385" t="str" cm="1">
        <f t="array" ref="A681">IFERROR(_xlfn.IFS(AND(F681="Renta Variable",O681=1),IFERROR(MATCH(B681,[1]RV_Det!C:C,0),"Rev"),AND(J681="Corporativa",O681=1,I681="EM"),IFERROR(MATCH(B681,[1]RF_Corps!B:B,0),"Rev"),AND(F681="Alternativos",O681=1),IFERROR(MATCH(B681,[1]Rep4!C:C,0),"Rev")),"")</f>
        <v/>
      </c>
      <c r="B681" s="394" t="s">
        <v>2258</v>
      </c>
      <c r="C681" s="409" t="s">
        <v>2259</v>
      </c>
      <c r="D681" s="395" t="s">
        <v>2260</v>
      </c>
      <c r="E681" s="396" t="str">
        <f>IF(B681="","",INDEX([1]CatGlob!$S:$S,IFERROR(MATCH(MID(B681,7,1),[1]CatGlob!$R:$R,0),MATCH(MID(B681,1,2),[1]CatGlob!$R:$R,0))))</f>
        <v>DOL</v>
      </c>
      <c r="F681" s="397" t="s">
        <v>442</v>
      </c>
      <c r="G681" s="398" t="s">
        <v>610</v>
      </c>
      <c r="H681" s="399" t="s">
        <v>228</v>
      </c>
      <c r="I681" s="399" t="s">
        <v>611</v>
      </c>
      <c r="J681" s="399" t="s">
        <v>2252</v>
      </c>
      <c r="K681" s="396" t="s">
        <v>600</v>
      </c>
      <c r="L681" s="400" t="str">
        <f>IF(ISERROR(MATCH(M681,M$10:M680,0)),M681,"")</f>
        <v/>
      </c>
      <c r="M681" s="401" t="str">
        <f>IF(B681="","",IF(ISERROR(MATCH(F681&amp;"_"&amp;G681&amp;"_"&amp;H681&amp;"_"&amp;I681&amp;"_"&amp;J681&amp;IF(K681="","","_"&amp;K681),[1]CatGlob!$B:$B,0)),F681&amp;"_"&amp;G681&amp;"_"&amp;H681&amp;"_"&amp;I681&amp;"_"&amp;J681&amp;IF(K681="","","_"&amp;K681),INDEX([1]CatGlob!$C:$C,MATCH(F681&amp;"_"&amp;G681&amp;"_"&amp;H681&amp;"_"&amp;I681&amp;"_"&amp;J681&amp;IF(K681="","","_"&amp;K681),[1]CatGlob!$B:$B,0))))</f>
        <v>HCD_LOC_CORP_NT</v>
      </c>
      <c r="N681" s="402" t="str">
        <f t="shared" si="23"/>
        <v/>
      </c>
      <c r="O681" s="402" t="str">
        <f t="shared" si="22"/>
        <v/>
      </c>
      <c r="P681" s="401" t="str">
        <f>IF(LEN(B681)&gt;8,INDEX([1]CatGlob!$X:$X,MATCH(M681,[1]CatGlob!$W:$W,0)),"")</f>
        <v>PEC</v>
      </c>
      <c r="Q681" s="403" t="str">
        <f>INDEX([1]CatGlob!P:P,MATCH(M681,[1]CatGlob!O:O,0))</f>
        <v>RFLC</v>
      </c>
      <c r="R681" s="403" t="s">
        <v>601</v>
      </c>
      <c r="S681" s="403" t="s">
        <v>601</v>
      </c>
      <c r="T681" s="403" t="str">
        <f>INDEX([1]CatGlob!$D:$D,MATCH($M681,[1]CatGlob!$C:$C,0))</f>
        <v>RFL</v>
      </c>
      <c r="U681" s="403" t="s">
        <v>2261</v>
      </c>
      <c r="V681" s="404" t="str">
        <f>INDEX([1]CatGlob!$F:$F,MATCH($M681,[1]CatGlob!$C:$C,0))</f>
        <v>RFL_CORP</v>
      </c>
      <c r="W681" s="405"/>
      <c r="X681" s="406">
        <v>0</v>
      </c>
      <c r="Y681" s="407">
        <v>0</v>
      </c>
      <c r="Z681" s="408">
        <v>0</v>
      </c>
      <c r="AA681" s="407">
        <v>0</v>
      </c>
      <c r="AB681" s="408">
        <v>0</v>
      </c>
      <c r="AC681" s="407">
        <v>0</v>
      </c>
      <c r="AD681" s="408">
        <v>0</v>
      </c>
      <c r="AE681" s="407">
        <v>0</v>
      </c>
      <c r="AF681" s="408">
        <v>0</v>
      </c>
      <c r="AG681" s="407">
        <v>0</v>
      </c>
      <c r="AI681" s="406">
        <v>0</v>
      </c>
      <c r="AJ681" s="407">
        <v>0</v>
      </c>
      <c r="AK681" s="408">
        <v>0</v>
      </c>
      <c r="AL681" s="407">
        <v>0</v>
      </c>
      <c r="AM681" s="408">
        <v>0</v>
      </c>
      <c r="AN681" s="407">
        <v>0</v>
      </c>
      <c r="AO681" s="408">
        <v>0</v>
      </c>
      <c r="AP681" s="407">
        <v>0</v>
      </c>
      <c r="AQ681" s="408">
        <v>0</v>
      </c>
      <c r="AR681" s="407">
        <v>0</v>
      </c>
      <c r="AT681" s="406">
        <v>0</v>
      </c>
      <c r="AU681" s="407">
        <v>0</v>
      </c>
      <c r="AV681" s="408">
        <v>0</v>
      </c>
      <c r="AW681" s="407">
        <v>0</v>
      </c>
      <c r="AX681" s="408">
        <v>0</v>
      </c>
      <c r="AY681" s="407">
        <v>0</v>
      </c>
      <c r="AZ681" s="408">
        <v>0</v>
      </c>
      <c r="BA681" s="407">
        <v>0</v>
      </c>
      <c r="BB681" s="408">
        <v>0</v>
      </c>
      <c r="BC681" s="407">
        <v>0</v>
      </c>
    </row>
    <row r="682" spans="1:55" x14ac:dyDescent="0.35">
      <c r="A682" s="385" t="str" cm="1">
        <f t="array" ref="A682">IFERROR(_xlfn.IFS(AND(F682="Renta Variable",O682=1),IFERROR(MATCH(B682,[1]RV_Det!C:C,0),"Rev"),AND(J682="Corporativa",O682=1,I682="EM"),IFERROR(MATCH(B682,[1]RF_Corps!B:B,0),"Rev"),AND(F682="Alternativos",O682=1),IFERROR(MATCH(B682,[1]Rep4!C:C,0),"Rev")),"")</f>
        <v/>
      </c>
      <c r="B682" s="394" t="s">
        <v>2262</v>
      </c>
      <c r="C682" s="409" t="s">
        <v>2263</v>
      </c>
      <c r="D682" s="395" t="s">
        <v>2264</v>
      </c>
      <c r="E682" s="396" t="str">
        <f>IF(B682="","",INDEX([1]CatGlob!$S:$S,IFERROR(MATCH(MID(B682,7,1),[1]CatGlob!$R:$R,0),MATCH(MID(B682,1,2),[1]CatGlob!$R:$R,0))))</f>
        <v>DOL</v>
      </c>
      <c r="F682" s="397" t="s">
        <v>442</v>
      </c>
      <c r="G682" s="398" t="s">
        <v>610</v>
      </c>
      <c r="H682" s="399" t="s">
        <v>228</v>
      </c>
      <c r="I682" s="399" t="s">
        <v>611</v>
      </c>
      <c r="J682" s="399" t="s">
        <v>2252</v>
      </c>
      <c r="K682" s="396" t="s">
        <v>600</v>
      </c>
      <c r="L682" s="400" t="str">
        <f>IF(ISERROR(MATCH(M682,M$10:M681,0)),M682,"")</f>
        <v/>
      </c>
      <c r="M682" s="401" t="str">
        <f>IF(B682="","",IF(ISERROR(MATCH(F682&amp;"_"&amp;G682&amp;"_"&amp;H682&amp;"_"&amp;I682&amp;"_"&amp;J682&amp;IF(K682="","","_"&amp;K682),[1]CatGlob!$B:$B,0)),F682&amp;"_"&amp;G682&amp;"_"&amp;H682&amp;"_"&amp;I682&amp;"_"&amp;J682&amp;IF(K682="","","_"&amp;K682),INDEX([1]CatGlob!$C:$C,MATCH(F682&amp;"_"&amp;G682&amp;"_"&amp;H682&amp;"_"&amp;I682&amp;"_"&amp;J682&amp;IF(K682="","","_"&amp;K682),[1]CatGlob!$B:$B,0))))</f>
        <v>HCD_LOC_CORP_NT</v>
      </c>
      <c r="N682" s="402" t="str">
        <f t="shared" si="23"/>
        <v/>
      </c>
      <c r="O682" s="402" t="str">
        <f t="shared" si="22"/>
        <v/>
      </c>
      <c r="P682" s="401" t="str">
        <f>IF(LEN(B682)&gt;8,INDEX([1]CatGlob!$X:$X,MATCH(M682,[1]CatGlob!$W:$W,0)),"")</f>
        <v>PEC</v>
      </c>
      <c r="Q682" s="403" t="str">
        <f>INDEX([1]CatGlob!P:P,MATCH(M682,[1]CatGlob!O:O,0))</f>
        <v>RFLC</v>
      </c>
      <c r="R682" s="403" t="s">
        <v>601</v>
      </c>
      <c r="S682" s="403" t="s">
        <v>601</v>
      </c>
      <c r="T682" s="403" t="str">
        <f>INDEX([1]CatGlob!$D:$D,MATCH($M682,[1]CatGlob!$C:$C,0))</f>
        <v>RFL</v>
      </c>
      <c r="U682" s="403" t="s">
        <v>2261</v>
      </c>
      <c r="V682" s="404" t="str">
        <f>INDEX([1]CatGlob!$F:$F,MATCH($M682,[1]CatGlob!$C:$C,0))</f>
        <v>RFL_CORP</v>
      </c>
      <c r="W682" s="405"/>
      <c r="X682" s="406">
        <v>0</v>
      </c>
      <c r="Y682" s="407">
        <v>0</v>
      </c>
      <c r="Z682" s="408">
        <v>0</v>
      </c>
      <c r="AA682" s="407">
        <v>0</v>
      </c>
      <c r="AB682" s="408">
        <v>0</v>
      </c>
      <c r="AC682" s="407">
        <v>0</v>
      </c>
      <c r="AD682" s="408">
        <v>0</v>
      </c>
      <c r="AE682" s="407">
        <v>0</v>
      </c>
      <c r="AF682" s="408">
        <v>0</v>
      </c>
      <c r="AG682" s="407">
        <v>0</v>
      </c>
      <c r="AI682" s="406">
        <v>0</v>
      </c>
      <c r="AJ682" s="407">
        <v>0</v>
      </c>
      <c r="AK682" s="408">
        <v>0</v>
      </c>
      <c r="AL682" s="407">
        <v>0</v>
      </c>
      <c r="AM682" s="408">
        <v>0</v>
      </c>
      <c r="AN682" s="407">
        <v>0</v>
      </c>
      <c r="AO682" s="408">
        <v>0</v>
      </c>
      <c r="AP682" s="407">
        <v>0</v>
      </c>
      <c r="AQ682" s="408">
        <v>0</v>
      </c>
      <c r="AR682" s="407">
        <v>0</v>
      </c>
      <c r="AT682" s="406">
        <v>0</v>
      </c>
      <c r="AU682" s="407">
        <v>0</v>
      </c>
      <c r="AV682" s="408">
        <v>0</v>
      </c>
      <c r="AW682" s="407">
        <v>0</v>
      </c>
      <c r="AX682" s="408">
        <v>0</v>
      </c>
      <c r="AY682" s="407">
        <v>0</v>
      </c>
      <c r="AZ682" s="408">
        <v>0</v>
      </c>
      <c r="BA682" s="407">
        <v>0</v>
      </c>
      <c r="BB682" s="408">
        <v>0</v>
      </c>
      <c r="BC682" s="407">
        <v>0</v>
      </c>
    </row>
    <row r="683" spans="1:55" x14ac:dyDescent="0.35">
      <c r="A683" s="385" t="str" cm="1">
        <f t="array" ref="A683">IFERROR(_xlfn.IFS(AND(F683="Renta Variable",O683=1),IFERROR(MATCH(B683,[1]RV_Det!C:C,0),"Rev"),AND(J683="Corporativa",O683=1,I683="EM"),IFERROR(MATCH(B683,[1]RF_Corps!B:B,0),"Rev"),AND(F683="Alternativos",O683=1),IFERROR(MATCH(B683,[1]Rep4!C:C,0),"Rev")),"")</f>
        <v/>
      </c>
      <c r="B683" s="394" t="s">
        <v>2265</v>
      </c>
      <c r="C683" s="409" t="s">
        <v>2266</v>
      </c>
      <c r="D683" s="395" t="s">
        <v>2267</v>
      </c>
      <c r="E683" s="396" t="str">
        <f>IF(B683="","",INDEX([1]CatGlob!$S:$S,IFERROR(MATCH(MID(B683,7,1),[1]CatGlob!$R:$R,0),MATCH(MID(B683,1,2),[1]CatGlob!$R:$R,0))))</f>
        <v>DOL</v>
      </c>
      <c r="F683" s="397" t="s">
        <v>442</v>
      </c>
      <c r="G683" s="398" t="s">
        <v>610</v>
      </c>
      <c r="H683" s="399" t="s">
        <v>228</v>
      </c>
      <c r="I683" s="399" t="s">
        <v>611</v>
      </c>
      <c r="J683" s="399" t="s">
        <v>2252</v>
      </c>
      <c r="K683" s="396" t="s">
        <v>600</v>
      </c>
      <c r="L683" s="400" t="str">
        <f>IF(ISERROR(MATCH(M683,M$10:M682,0)),M683,"")</f>
        <v/>
      </c>
      <c r="M683" s="401" t="str">
        <f>IF(B683="","",IF(ISERROR(MATCH(F683&amp;"_"&amp;G683&amp;"_"&amp;H683&amp;"_"&amp;I683&amp;"_"&amp;J683&amp;IF(K683="","","_"&amp;K683),[1]CatGlob!$B:$B,0)),F683&amp;"_"&amp;G683&amp;"_"&amp;H683&amp;"_"&amp;I683&amp;"_"&amp;J683&amp;IF(K683="","","_"&amp;K683),INDEX([1]CatGlob!$C:$C,MATCH(F683&amp;"_"&amp;G683&amp;"_"&amp;H683&amp;"_"&amp;I683&amp;"_"&amp;J683&amp;IF(K683="","","_"&amp;K683),[1]CatGlob!$B:$B,0))))</f>
        <v>HCD_LOC_CORP_NT</v>
      </c>
      <c r="N683" s="402" t="str">
        <f t="shared" si="23"/>
        <v/>
      </c>
      <c r="O683" s="402" t="str">
        <f t="shared" si="22"/>
        <v/>
      </c>
      <c r="P683" s="401" t="str">
        <f>IF(LEN(B683)&gt;8,INDEX([1]CatGlob!$X:$X,MATCH(M683,[1]CatGlob!$W:$W,0)),"")</f>
        <v>PEC</v>
      </c>
      <c r="Q683" s="403" t="str">
        <f>INDEX([1]CatGlob!P:P,MATCH(M683,[1]CatGlob!O:O,0))</f>
        <v>RFLC</v>
      </c>
      <c r="R683" s="403" t="s">
        <v>601</v>
      </c>
      <c r="S683" s="403" t="s">
        <v>601</v>
      </c>
      <c r="T683" s="403" t="str">
        <f>INDEX([1]CatGlob!$D:$D,MATCH($M683,[1]CatGlob!$C:$C,0))</f>
        <v>RFL</v>
      </c>
      <c r="U683" s="403" t="s">
        <v>2261</v>
      </c>
      <c r="V683" s="404" t="str">
        <f>INDEX([1]CatGlob!$F:$F,MATCH($M683,[1]CatGlob!$C:$C,0))</f>
        <v>RFL_CORP</v>
      </c>
      <c r="W683" s="405"/>
      <c r="X683" s="406">
        <v>0</v>
      </c>
      <c r="Y683" s="407">
        <v>0</v>
      </c>
      <c r="Z683" s="408">
        <v>0</v>
      </c>
      <c r="AA683" s="407">
        <v>0</v>
      </c>
      <c r="AB683" s="408">
        <v>0</v>
      </c>
      <c r="AC683" s="407">
        <v>0</v>
      </c>
      <c r="AD683" s="408">
        <v>0</v>
      </c>
      <c r="AE683" s="407">
        <v>0</v>
      </c>
      <c r="AF683" s="408">
        <v>0</v>
      </c>
      <c r="AG683" s="407">
        <v>0</v>
      </c>
      <c r="AI683" s="406">
        <v>0</v>
      </c>
      <c r="AJ683" s="407">
        <v>0</v>
      </c>
      <c r="AK683" s="408">
        <v>0</v>
      </c>
      <c r="AL683" s="407">
        <v>0</v>
      </c>
      <c r="AM683" s="408">
        <v>0</v>
      </c>
      <c r="AN683" s="407">
        <v>0</v>
      </c>
      <c r="AO683" s="408">
        <v>0</v>
      </c>
      <c r="AP683" s="407">
        <v>0</v>
      </c>
      <c r="AQ683" s="408">
        <v>0</v>
      </c>
      <c r="AR683" s="407">
        <v>0</v>
      </c>
      <c r="AT683" s="406">
        <v>0</v>
      </c>
      <c r="AU683" s="407">
        <v>0</v>
      </c>
      <c r="AV683" s="408">
        <v>0</v>
      </c>
      <c r="AW683" s="407">
        <v>0</v>
      </c>
      <c r="AX683" s="408">
        <v>0</v>
      </c>
      <c r="AY683" s="407">
        <v>0</v>
      </c>
      <c r="AZ683" s="408">
        <v>0</v>
      </c>
      <c r="BA683" s="407">
        <v>0</v>
      </c>
      <c r="BB683" s="408">
        <v>0</v>
      </c>
      <c r="BC683" s="407">
        <v>0</v>
      </c>
    </row>
    <row r="684" spans="1:55" x14ac:dyDescent="0.35">
      <c r="A684" s="385" t="str" cm="1">
        <f t="array" ref="A684">IFERROR(_xlfn.IFS(AND(F684="Renta Variable",O684=1),IFERROR(MATCH(B684,[1]RV_Det!C:C,0),"Rev"),AND(J684="Corporativa",O684=1,I684="EM"),IFERROR(MATCH(B684,[1]RF_Corps!B:B,0),"Rev"),AND(F684="Alternativos",O684=1),IFERROR(MATCH(B684,[1]Rep4!C:C,0),"Rev")),"")</f>
        <v/>
      </c>
      <c r="B684" s="394" t="s">
        <v>2268</v>
      </c>
      <c r="C684" s="409" t="s">
        <v>2269</v>
      </c>
      <c r="D684" s="395" t="s">
        <v>2267</v>
      </c>
      <c r="E684" s="396" t="str">
        <f>IF(B684="","",INDEX([1]CatGlob!$S:$S,IFERROR(MATCH(MID(B684,7,1),[1]CatGlob!$R:$R,0),MATCH(MID(B684,1,2),[1]CatGlob!$R:$R,0))))</f>
        <v>DOL</v>
      </c>
      <c r="F684" s="397" t="s">
        <v>442</v>
      </c>
      <c r="G684" s="398" t="s">
        <v>610</v>
      </c>
      <c r="H684" s="399" t="s">
        <v>228</v>
      </c>
      <c r="I684" s="399" t="s">
        <v>611</v>
      </c>
      <c r="J684" s="399" t="s">
        <v>2252</v>
      </c>
      <c r="K684" s="396" t="s">
        <v>600</v>
      </c>
      <c r="L684" s="400" t="str">
        <f>IF(ISERROR(MATCH(M684,M$10:M683,0)),M684,"")</f>
        <v/>
      </c>
      <c r="M684" s="401" t="str">
        <f>IF(B684="","",IF(ISERROR(MATCH(F684&amp;"_"&amp;G684&amp;"_"&amp;H684&amp;"_"&amp;I684&amp;"_"&amp;J684&amp;IF(K684="","","_"&amp;K684),[1]CatGlob!$B:$B,0)),F684&amp;"_"&amp;G684&amp;"_"&amp;H684&amp;"_"&amp;I684&amp;"_"&amp;J684&amp;IF(K684="","","_"&amp;K684),INDEX([1]CatGlob!$C:$C,MATCH(F684&amp;"_"&amp;G684&amp;"_"&amp;H684&amp;"_"&amp;I684&amp;"_"&amp;J684&amp;IF(K684="","","_"&amp;K684),[1]CatGlob!$B:$B,0))))</f>
        <v>HCD_LOC_CORP_NT</v>
      </c>
      <c r="N684" s="402" t="str">
        <f t="shared" si="23"/>
        <v/>
      </c>
      <c r="O684" s="402" t="str">
        <f t="shared" si="22"/>
        <v/>
      </c>
      <c r="P684" s="401" t="str">
        <f>IF(LEN(B684)&gt;8,INDEX([1]CatGlob!$X:$X,MATCH(M684,[1]CatGlob!$W:$W,0)),"")</f>
        <v>PEC</v>
      </c>
      <c r="Q684" s="403" t="str">
        <f>INDEX([1]CatGlob!P:P,MATCH(M684,[1]CatGlob!O:O,0))</f>
        <v>RFLC</v>
      </c>
      <c r="R684" s="403" t="s">
        <v>601</v>
      </c>
      <c r="S684" s="403" t="s">
        <v>601</v>
      </c>
      <c r="T684" s="403" t="str">
        <f>INDEX([1]CatGlob!$D:$D,MATCH($M684,[1]CatGlob!$C:$C,0))</f>
        <v>RFL</v>
      </c>
      <c r="U684" s="403" t="s">
        <v>2261</v>
      </c>
      <c r="V684" s="404" t="str">
        <f>INDEX([1]CatGlob!$F:$F,MATCH($M684,[1]CatGlob!$C:$C,0))</f>
        <v>RFL_CORP</v>
      </c>
      <c r="W684" s="405"/>
      <c r="X684" s="406">
        <v>0</v>
      </c>
      <c r="Y684" s="407">
        <v>0</v>
      </c>
      <c r="Z684" s="408">
        <v>0</v>
      </c>
      <c r="AA684" s="407">
        <v>0</v>
      </c>
      <c r="AB684" s="408">
        <v>0</v>
      </c>
      <c r="AC684" s="407">
        <v>0</v>
      </c>
      <c r="AD684" s="408">
        <v>0</v>
      </c>
      <c r="AE684" s="407">
        <v>0</v>
      </c>
      <c r="AF684" s="408">
        <v>0</v>
      </c>
      <c r="AG684" s="407">
        <v>0</v>
      </c>
      <c r="AI684" s="406">
        <v>0</v>
      </c>
      <c r="AJ684" s="407">
        <v>0</v>
      </c>
      <c r="AK684" s="408">
        <v>0</v>
      </c>
      <c r="AL684" s="407">
        <v>0</v>
      </c>
      <c r="AM684" s="408">
        <v>0</v>
      </c>
      <c r="AN684" s="407">
        <v>0</v>
      </c>
      <c r="AO684" s="408">
        <v>0</v>
      </c>
      <c r="AP684" s="407">
        <v>0</v>
      </c>
      <c r="AQ684" s="408">
        <v>0</v>
      </c>
      <c r="AR684" s="407">
        <v>0</v>
      </c>
      <c r="AT684" s="406">
        <v>0</v>
      </c>
      <c r="AU684" s="407">
        <v>0</v>
      </c>
      <c r="AV684" s="408">
        <v>0</v>
      </c>
      <c r="AW684" s="407">
        <v>0</v>
      </c>
      <c r="AX684" s="408">
        <v>0</v>
      </c>
      <c r="AY684" s="407">
        <v>0</v>
      </c>
      <c r="AZ684" s="408">
        <v>0</v>
      </c>
      <c r="BA684" s="407">
        <v>0</v>
      </c>
      <c r="BB684" s="408">
        <v>0</v>
      </c>
      <c r="BC684" s="407">
        <v>0</v>
      </c>
    </row>
    <row r="685" spans="1:55" x14ac:dyDescent="0.35">
      <c r="A685" s="385" t="str" cm="1">
        <f t="array" ref="A685">IFERROR(_xlfn.IFS(AND(F685="Renta Variable",O685=1),IFERROR(MATCH(B685,[1]RV_Det!C:C,0),"Rev"),AND(J685="Corporativa",O685=1,I685="EM"),IFERROR(MATCH(B685,[1]RF_Corps!B:B,0),"Rev"),AND(F685="Alternativos",O685=1),IFERROR(MATCH(B685,[1]Rep4!C:C,0),"Rev")),"")</f>
        <v/>
      </c>
      <c r="B685" s="394" t="s">
        <v>2270</v>
      </c>
      <c r="C685" s="409" t="s">
        <v>2271</v>
      </c>
      <c r="D685" s="395" t="s">
        <v>2267</v>
      </c>
      <c r="E685" s="396" t="str">
        <f>IF(B685="","",INDEX([1]CatGlob!$S:$S,IFERROR(MATCH(MID(B685,7,1),[1]CatGlob!$R:$R,0),MATCH(MID(B685,1,2),[1]CatGlob!$R:$R,0))))</f>
        <v>DOL</v>
      </c>
      <c r="F685" s="397" t="s">
        <v>442</v>
      </c>
      <c r="G685" s="398" t="s">
        <v>610</v>
      </c>
      <c r="H685" s="399" t="s">
        <v>228</v>
      </c>
      <c r="I685" s="399" t="s">
        <v>611</v>
      </c>
      <c r="J685" s="399" t="s">
        <v>2252</v>
      </c>
      <c r="K685" s="396" t="s">
        <v>600</v>
      </c>
      <c r="L685" s="400" t="str">
        <f>IF(ISERROR(MATCH(M685,M$10:M684,0)),M685,"")</f>
        <v/>
      </c>
      <c r="M685" s="401" t="str">
        <f>IF(B685="","",IF(ISERROR(MATCH(F685&amp;"_"&amp;G685&amp;"_"&amp;H685&amp;"_"&amp;I685&amp;"_"&amp;J685&amp;IF(K685="","","_"&amp;K685),[1]CatGlob!$B:$B,0)),F685&amp;"_"&amp;G685&amp;"_"&amp;H685&amp;"_"&amp;I685&amp;"_"&amp;J685&amp;IF(K685="","","_"&amp;K685),INDEX([1]CatGlob!$C:$C,MATCH(F685&amp;"_"&amp;G685&amp;"_"&amp;H685&amp;"_"&amp;I685&amp;"_"&amp;J685&amp;IF(K685="","","_"&amp;K685),[1]CatGlob!$B:$B,0))))</f>
        <v>HCD_LOC_CORP_NT</v>
      </c>
      <c r="N685" s="402" t="str">
        <f t="shared" si="23"/>
        <v/>
      </c>
      <c r="O685" s="402" t="str">
        <f t="shared" si="22"/>
        <v/>
      </c>
      <c r="P685" s="401" t="str">
        <f>IF(LEN(B685)&gt;8,INDEX([1]CatGlob!$X:$X,MATCH(M685,[1]CatGlob!$W:$W,0)),"")</f>
        <v>PEC</v>
      </c>
      <c r="Q685" s="403" t="str">
        <f>INDEX([1]CatGlob!P:P,MATCH(M685,[1]CatGlob!O:O,0))</f>
        <v>RFLC</v>
      </c>
      <c r="R685" s="403" t="s">
        <v>601</v>
      </c>
      <c r="S685" s="403" t="s">
        <v>601</v>
      </c>
      <c r="T685" s="403" t="str">
        <f>INDEX([1]CatGlob!$D:$D,MATCH($M685,[1]CatGlob!$C:$C,0))</f>
        <v>RFL</v>
      </c>
      <c r="U685" s="403" t="s">
        <v>2261</v>
      </c>
      <c r="V685" s="404" t="str">
        <f>INDEX([1]CatGlob!$F:$F,MATCH($M685,[1]CatGlob!$C:$C,0))</f>
        <v>RFL_CORP</v>
      </c>
      <c r="W685" s="405"/>
      <c r="X685" s="406">
        <v>0</v>
      </c>
      <c r="Y685" s="407">
        <v>0</v>
      </c>
      <c r="Z685" s="408">
        <v>0</v>
      </c>
      <c r="AA685" s="407">
        <v>0</v>
      </c>
      <c r="AB685" s="408">
        <v>0</v>
      </c>
      <c r="AC685" s="407">
        <v>0</v>
      </c>
      <c r="AD685" s="408">
        <v>0</v>
      </c>
      <c r="AE685" s="407">
        <v>0</v>
      </c>
      <c r="AF685" s="408">
        <v>0</v>
      </c>
      <c r="AG685" s="407">
        <v>0</v>
      </c>
      <c r="AI685" s="406">
        <v>0</v>
      </c>
      <c r="AJ685" s="407">
        <v>0</v>
      </c>
      <c r="AK685" s="408">
        <v>0</v>
      </c>
      <c r="AL685" s="407">
        <v>0</v>
      </c>
      <c r="AM685" s="408">
        <v>0</v>
      </c>
      <c r="AN685" s="407">
        <v>0</v>
      </c>
      <c r="AO685" s="408">
        <v>0</v>
      </c>
      <c r="AP685" s="407">
        <v>0</v>
      </c>
      <c r="AQ685" s="408">
        <v>0</v>
      </c>
      <c r="AR685" s="407">
        <v>0</v>
      </c>
      <c r="AT685" s="406">
        <v>0</v>
      </c>
      <c r="AU685" s="407">
        <v>0</v>
      </c>
      <c r="AV685" s="408">
        <v>0</v>
      </c>
      <c r="AW685" s="407">
        <v>0</v>
      </c>
      <c r="AX685" s="408">
        <v>0</v>
      </c>
      <c r="AY685" s="407">
        <v>0</v>
      </c>
      <c r="AZ685" s="408">
        <v>0</v>
      </c>
      <c r="BA685" s="407">
        <v>0</v>
      </c>
      <c r="BB685" s="408">
        <v>0</v>
      </c>
      <c r="BC685" s="407">
        <v>0</v>
      </c>
    </row>
    <row r="686" spans="1:55" x14ac:dyDescent="0.35">
      <c r="A686" s="385" t="str" cm="1">
        <f t="array" ref="A686">IFERROR(_xlfn.IFS(AND(F686="Renta Variable",O686=1),IFERROR(MATCH(B686,[1]RV_Det!C:C,0),"Rev"),AND(J686="Corporativa",O686=1,I686="EM"),IFERROR(MATCH(B686,[1]RF_Corps!B:B,0),"Rev"),AND(F686="Alternativos",O686=1),IFERROR(MATCH(B686,[1]Rep4!C:C,0),"Rev")),"")</f>
        <v/>
      </c>
      <c r="B686" s="394" t="s">
        <v>2272</v>
      </c>
      <c r="C686" s="409" t="s">
        <v>2273</v>
      </c>
      <c r="D686" s="395" t="s">
        <v>2274</v>
      </c>
      <c r="E686" s="396" t="str">
        <f>IF(B686="","",INDEX([1]CatGlob!$S:$S,IFERROR(MATCH(MID(B686,7,1),[1]CatGlob!$R:$R,0),MATCH(MID(B686,1,2),[1]CatGlob!$R:$R,0))))</f>
        <v>DOL</v>
      </c>
      <c r="F686" s="397" t="s">
        <v>442</v>
      </c>
      <c r="G686" s="398" t="s">
        <v>610</v>
      </c>
      <c r="H686" s="399" t="s">
        <v>228</v>
      </c>
      <c r="I686" s="399" t="s">
        <v>611</v>
      </c>
      <c r="J686" s="399" t="s">
        <v>2252</v>
      </c>
      <c r="K686" s="396" t="s">
        <v>600</v>
      </c>
      <c r="L686" s="400" t="str">
        <f>IF(ISERROR(MATCH(M686,M$10:M685,0)),M686,"")</f>
        <v/>
      </c>
      <c r="M686" s="401" t="str">
        <f>IF(B686="","",IF(ISERROR(MATCH(F686&amp;"_"&amp;G686&amp;"_"&amp;H686&amp;"_"&amp;I686&amp;"_"&amp;J686&amp;IF(K686="","","_"&amp;K686),[1]CatGlob!$B:$B,0)),F686&amp;"_"&amp;G686&amp;"_"&amp;H686&amp;"_"&amp;I686&amp;"_"&amp;J686&amp;IF(K686="","","_"&amp;K686),INDEX([1]CatGlob!$C:$C,MATCH(F686&amp;"_"&amp;G686&amp;"_"&amp;H686&amp;"_"&amp;I686&amp;"_"&amp;J686&amp;IF(K686="","","_"&amp;K686),[1]CatGlob!$B:$B,0))))</f>
        <v>HCD_LOC_CORP_NT</v>
      </c>
      <c r="N686" s="402" t="str">
        <f t="shared" si="23"/>
        <v/>
      </c>
      <c r="O686" s="402" t="str">
        <f t="shared" si="22"/>
        <v/>
      </c>
      <c r="P686" s="401" t="str">
        <f>IF(LEN(B686)&gt;8,INDEX([1]CatGlob!$X:$X,MATCH(M686,[1]CatGlob!$W:$W,0)),"")</f>
        <v>PEC</v>
      </c>
      <c r="Q686" s="403" t="str">
        <f>INDEX([1]CatGlob!P:P,MATCH(M686,[1]CatGlob!O:O,0))</f>
        <v>RFLC</v>
      </c>
      <c r="R686" s="403" t="s">
        <v>601</v>
      </c>
      <c r="S686" s="403" t="s">
        <v>601</v>
      </c>
      <c r="T686" s="403" t="str">
        <f>INDEX([1]CatGlob!$D:$D,MATCH($M686,[1]CatGlob!$C:$C,0))</f>
        <v>RFL</v>
      </c>
      <c r="U686" s="403" t="s">
        <v>2261</v>
      </c>
      <c r="V686" s="404" t="str">
        <f>INDEX([1]CatGlob!$F:$F,MATCH($M686,[1]CatGlob!$C:$C,0))</f>
        <v>RFL_CORP</v>
      </c>
      <c r="W686" s="405"/>
      <c r="X686" s="406">
        <v>0</v>
      </c>
      <c r="Y686" s="407">
        <v>0</v>
      </c>
      <c r="Z686" s="408">
        <v>0</v>
      </c>
      <c r="AA686" s="407">
        <v>0</v>
      </c>
      <c r="AB686" s="408">
        <v>0</v>
      </c>
      <c r="AC686" s="407">
        <v>0</v>
      </c>
      <c r="AD686" s="408">
        <v>0</v>
      </c>
      <c r="AE686" s="407">
        <v>0</v>
      </c>
      <c r="AF686" s="408">
        <v>0</v>
      </c>
      <c r="AG686" s="407">
        <v>0</v>
      </c>
      <c r="AI686" s="406">
        <v>0</v>
      </c>
      <c r="AJ686" s="407">
        <v>0</v>
      </c>
      <c r="AK686" s="408">
        <v>0</v>
      </c>
      <c r="AL686" s="407">
        <v>0</v>
      </c>
      <c r="AM686" s="408">
        <v>0</v>
      </c>
      <c r="AN686" s="407">
        <v>0</v>
      </c>
      <c r="AO686" s="408">
        <v>0</v>
      </c>
      <c r="AP686" s="407">
        <v>0</v>
      </c>
      <c r="AQ686" s="408">
        <v>0</v>
      </c>
      <c r="AR686" s="407">
        <v>0</v>
      </c>
      <c r="AT686" s="406">
        <v>0</v>
      </c>
      <c r="AU686" s="407">
        <v>0</v>
      </c>
      <c r="AV686" s="408">
        <v>0</v>
      </c>
      <c r="AW686" s="407">
        <v>0</v>
      </c>
      <c r="AX686" s="408">
        <v>0</v>
      </c>
      <c r="AY686" s="407">
        <v>0</v>
      </c>
      <c r="AZ686" s="408">
        <v>0</v>
      </c>
      <c r="BA686" s="407">
        <v>0</v>
      </c>
      <c r="BB686" s="408">
        <v>0</v>
      </c>
      <c r="BC686" s="407">
        <v>0</v>
      </c>
    </row>
    <row r="687" spans="1:55" x14ac:dyDescent="0.35">
      <c r="A687" s="385" t="str" cm="1">
        <f t="array" ref="A687">IFERROR(_xlfn.IFS(AND(F687="Renta Variable",O687=1),IFERROR(MATCH(B687,[1]RV_Det!C:C,0),"Rev"),AND(J687="Corporativa",O687=1,I687="EM"),IFERROR(MATCH(B687,[1]RF_Corps!B:B,0),"Rev"),AND(F687="Alternativos",O687=1),IFERROR(MATCH(B687,[1]Rep4!C:C,0),"Rev")),"")</f>
        <v/>
      </c>
      <c r="B687" s="394" t="s">
        <v>2275</v>
      </c>
      <c r="C687" s="409" t="s">
        <v>2276</v>
      </c>
      <c r="D687" s="395" t="s">
        <v>2274</v>
      </c>
      <c r="E687" s="396" t="str">
        <f>IF(B687="","",INDEX([1]CatGlob!$S:$S,IFERROR(MATCH(MID(B687,7,1),[1]CatGlob!$R:$R,0),MATCH(MID(B687,1,2),[1]CatGlob!$R:$R,0))))</f>
        <v>DOL</v>
      </c>
      <c r="F687" s="397" t="s">
        <v>442</v>
      </c>
      <c r="G687" s="398" t="s">
        <v>610</v>
      </c>
      <c r="H687" s="399" t="s">
        <v>228</v>
      </c>
      <c r="I687" s="399" t="s">
        <v>611</v>
      </c>
      <c r="J687" s="399" t="s">
        <v>2252</v>
      </c>
      <c r="K687" s="396" t="s">
        <v>600</v>
      </c>
      <c r="L687" s="400" t="str">
        <f>IF(ISERROR(MATCH(M687,M$10:M686,0)),M687,"")</f>
        <v/>
      </c>
      <c r="M687" s="401" t="str">
        <f>IF(B687="","",IF(ISERROR(MATCH(F687&amp;"_"&amp;G687&amp;"_"&amp;H687&amp;"_"&amp;I687&amp;"_"&amp;J687&amp;IF(K687="","","_"&amp;K687),[1]CatGlob!$B:$B,0)),F687&amp;"_"&amp;G687&amp;"_"&amp;H687&amp;"_"&amp;I687&amp;"_"&amp;J687&amp;IF(K687="","","_"&amp;K687),INDEX([1]CatGlob!$C:$C,MATCH(F687&amp;"_"&amp;G687&amp;"_"&amp;H687&amp;"_"&amp;I687&amp;"_"&amp;J687&amp;IF(K687="","","_"&amp;K687),[1]CatGlob!$B:$B,0))))</f>
        <v>HCD_LOC_CORP_NT</v>
      </c>
      <c r="N687" s="402" t="str">
        <f t="shared" si="23"/>
        <v/>
      </c>
      <c r="O687" s="402" t="str">
        <f t="shared" si="22"/>
        <v/>
      </c>
      <c r="P687" s="401" t="str">
        <f>IF(LEN(B687)&gt;8,INDEX([1]CatGlob!$X:$X,MATCH(M687,[1]CatGlob!$W:$W,0)),"")</f>
        <v>PEC</v>
      </c>
      <c r="Q687" s="403" t="str">
        <f>INDEX([1]CatGlob!P:P,MATCH(M687,[1]CatGlob!O:O,0))</f>
        <v>RFLC</v>
      </c>
      <c r="R687" s="403" t="s">
        <v>601</v>
      </c>
      <c r="S687" s="403" t="s">
        <v>601</v>
      </c>
      <c r="T687" s="403" t="str">
        <f>INDEX([1]CatGlob!$D:$D,MATCH($M687,[1]CatGlob!$C:$C,0))</f>
        <v>RFL</v>
      </c>
      <c r="U687" s="403" t="s">
        <v>2261</v>
      </c>
      <c r="V687" s="404" t="str">
        <f>INDEX([1]CatGlob!$F:$F,MATCH($M687,[1]CatGlob!$C:$C,0))</f>
        <v>RFL_CORP</v>
      </c>
      <c r="W687" s="405"/>
      <c r="X687" s="406">
        <v>0</v>
      </c>
      <c r="Y687" s="407">
        <v>0</v>
      </c>
      <c r="Z687" s="408">
        <v>0</v>
      </c>
      <c r="AA687" s="407">
        <v>0</v>
      </c>
      <c r="AB687" s="408">
        <v>0</v>
      </c>
      <c r="AC687" s="407">
        <v>0</v>
      </c>
      <c r="AD687" s="408">
        <v>0</v>
      </c>
      <c r="AE687" s="407">
        <v>0</v>
      </c>
      <c r="AF687" s="408">
        <v>0</v>
      </c>
      <c r="AG687" s="407">
        <v>0</v>
      </c>
      <c r="AI687" s="406">
        <v>0</v>
      </c>
      <c r="AJ687" s="407">
        <v>0</v>
      </c>
      <c r="AK687" s="408">
        <v>0</v>
      </c>
      <c r="AL687" s="407">
        <v>0</v>
      </c>
      <c r="AM687" s="408">
        <v>0</v>
      </c>
      <c r="AN687" s="407">
        <v>0</v>
      </c>
      <c r="AO687" s="408">
        <v>0</v>
      </c>
      <c r="AP687" s="407">
        <v>0</v>
      </c>
      <c r="AQ687" s="408">
        <v>0</v>
      </c>
      <c r="AR687" s="407">
        <v>0</v>
      </c>
      <c r="AT687" s="406">
        <v>0</v>
      </c>
      <c r="AU687" s="407">
        <v>0</v>
      </c>
      <c r="AV687" s="408">
        <v>0</v>
      </c>
      <c r="AW687" s="407">
        <v>0</v>
      </c>
      <c r="AX687" s="408">
        <v>0</v>
      </c>
      <c r="AY687" s="407">
        <v>0</v>
      </c>
      <c r="AZ687" s="408">
        <v>0</v>
      </c>
      <c r="BA687" s="407">
        <v>0</v>
      </c>
      <c r="BB687" s="408">
        <v>0</v>
      </c>
      <c r="BC687" s="407">
        <v>0</v>
      </c>
    </row>
    <row r="688" spans="1:55" x14ac:dyDescent="0.35">
      <c r="A688" s="385" t="str" cm="1">
        <f t="array" ref="A688">IFERROR(_xlfn.IFS(AND(F688="Renta Variable",O688=1),IFERROR(MATCH(B688,[1]RV_Det!C:C,0),"Rev"),AND(J688="Corporativa",O688=1,I688="EM"),IFERROR(MATCH(B688,[1]RF_Corps!B:B,0),"Rev"),AND(F688="Alternativos",O688=1),IFERROR(MATCH(B688,[1]Rep4!C:C,0),"Rev")),"")</f>
        <v/>
      </c>
      <c r="B688" s="394" t="s">
        <v>2277</v>
      </c>
      <c r="C688" s="409" t="s">
        <v>2278</v>
      </c>
      <c r="D688" s="395" t="s">
        <v>2274</v>
      </c>
      <c r="E688" s="396" t="str">
        <f>IF(B688="","",INDEX([1]CatGlob!$S:$S,IFERROR(MATCH(MID(B688,7,1),[1]CatGlob!$R:$R,0),MATCH(MID(B688,1,2),[1]CatGlob!$R:$R,0))))</f>
        <v>DOL</v>
      </c>
      <c r="F688" s="397" t="s">
        <v>442</v>
      </c>
      <c r="G688" s="398" t="s">
        <v>610</v>
      </c>
      <c r="H688" s="399" t="s">
        <v>228</v>
      </c>
      <c r="I688" s="399" t="s">
        <v>611</v>
      </c>
      <c r="J688" s="399" t="s">
        <v>2252</v>
      </c>
      <c r="K688" s="396" t="s">
        <v>600</v>
      </c>
      <c r="L688" s="400" t="str">
        <f>IF(ISERROR(MATCH(M688,M$10:M687,0)),M688,"")</f>
        <v/>
      </c>
      <c r="M688" s="401" t="str">
        <f>IF(B688="","",IF(ISERROR(MATCH(F688&amp;"_"&amp;G688&amp;"_"&amp;H688&amp;"_"&amp;I688&amp;"_"&amp;J688&amp;IF(K688="","","_"&amp;K688),[1]CatGlob!$B:$B,0)),F688&amp;"_"&amp;G688&amp;"_"&amp;H688&amp;"_"&amp;I688&amp;"_"&amp;J688&amp;IF(K688="","","_"&amp;K688),INDEX([1]CatGlob!$C:$C,MATCH(F688&amp;"_"&amp;G688&amp;"_"&amp;H688&amp;"_"&amp;I688&amp;"_"&amp;J688&amp;IF(K688="","","_"&amp;K688),[1]CatGlob!$B:$B,0))))</f>
        <v>HCD_LOC_CORP_NT</v>
      </c>
      <c r="N688" s="402" t="str">
        <f t="shared" si="23"/>
        <v/>
      </c>
      <c r="O688" s="402" t="str">
        <f t="shared" si="22"/>
        <v/>
      </c>
      <c r="P688" s="401" t="str">
        <f>IF(LEN(B688)&gt;8,INDEX([1]CatGlob!$X:$X,MATCH(M688,[1]CatGlob!$W:$W,0)),"")</f>
        <v>PEC</v>
      </c>
      <c r="Q688" s="403" t="str">
        <f>INDEX([1]CatGlob!P:P,MATCH(M688,[1]CatGlob!O:O,0))</f>
        <v>RFLC</v>
      </c>
      <c r="R688" s="403" t="s">
        <v>601</v>
      </c>
      <c r="S688" s="403" t="s">
        <v>601</v>
      </c>
      <c r="T688" s="403" t="str">
        <f>INDEX([1]CatGlob!$D:$D,MATCH($M688,[1]CatGlob!$C:$C,0))</f>
        <v>RFL</v>
      </c>
      <c r="U688" s="403" t="s">
        <v>2261</v>
      </c>
      <c r="V688" s="404" t="str">
        <f>INDEX([1]CatGlob!$F:$F,MATCH($M688,[1]CatGlob!$C:$C,0))</f>
        <v>RFL_CORP</v>
      </c>
      <c r="W688" s="405"/>
      <c r="X688" s="406">
        <v>0</v>
      </c>
      <c r="Y688" s="407">
        <v>0</v>
      </c>
      <c r="Z688" s="408">
        <v>0</v>
      </c>
      <c r="AA688" s="407">
        <v>0</v>
      </c>
      <c r="AB688" s="408">
        <v>0</v>
      </c>
      <c r="AC688" s="407">
        <v>0</v>
      </c>
      <c r="AD688" s="408">
        <v>0</v>
      </c>
      <c r="AE688" s="407">
        <v>0</v>
      </c>
      <c r="AF688" s="408">
        <v>0</v>
      </c>
      <c r="AG688" s="407">
        <v>0</v>
      </c>
      <c r="AI688" s="406">
        <v>0</v>
      </c>
      <c r="AJ688" s="407">
        <v>0</v>
      </c>
      <c r="AK688" s="408">
        <v>0</v>
      </c>
      <c r="AL688" s="407">
        <v>0</v>
      </c>
      <c r="AM688" s="408">
        <v>0</v>
      </c>
      <c r="AN688" s="407">
        <v>0</v>
      </c>
      <c r="AO688" s="408">
        <v>0</v>
      </c>
      <c r="AP688" s="407">
        <v>0</v>
      </c>
      <c r="AQ688" s="408">
        <v>0</v>
      </c>
      <c r="AR688" s="407">
        <v>0</v>
      </c>
      <c r="AT688" s="406">
        <v>0</v>
      </c>
      <c r="AU688" s="407">
        <v>0</v>
      </c>
      <c r="AV688" s="408">
        <v>0</v>
      </c>
      <c r="AW688" s="407">
        <v>0</v>
      </c>
      <c r="AX688" s="408">
        <v>0</v>
      </c>
      <c r="AY688" s="407">
        <v>0</v>
      </c>
      <c r="AZ688" s="408">
        <v>0</v>
      </c>
      <c r="BA688" s="407">
        <v>0</v>
      </c>
      <c r="BB688" s="408">
        <v>0</v>
      </c>
      <c r="BC688" s="407">
        <v>0</v>
      </c>
    </row>
    <row r="689" spans="1:55" x14ac:dyDescent="0.35">
      <c r="A689" s="385" t="str" cm="1">
        <f t="array" ref="A689">IFERROR(_xlfn.IFS(AND(F689="Renta Variable",O689=1),IFERROR(MATCH(B689,[1]RV_Det!C:C,0),"Rev"),AND(J689="Corporativa",O689=1,I689="EM"),IFERROR(MATCH(B689,[1]RF_Corps!B:B,0),"Rev"),AND(F689="Alternativos",O689=1),IFERROR(MATCH(B689,[1]Rep4!C:C,0),"Rev")),"")</f>
        <v/>
      </c>
      <c r="B689" s="394" t="s">
        <v>2279</v>
      </c>
      <c r="C689" s="409" t="s">
        <v>2280</v>
      </c>
      <c r="D689" s="395" t="s">
        <v>2274</v>
      </c>
      <c r="E689" s="396" t="str">
        <f>IF(B689="","",INDEX([1]CatGlob!$S:$S,IFERROR(MATCH(MID(B689,7,1),[1]CatGlob!$R:$R,0),MATCH(MID(B689,1,2),[1]CatGlob!$R:$R,0))))</f>
        <v>DOL</v>
      </c>
      <c r="F689" s="397" t="s">
        <v>442</v>
      </c>
      <c r="G689" s="398" t="s">
        <v>610</v>
      </c>
      <c r="H689" s="399" t="s">
        <v>228</v>
      </c>
      <c r="I689" s="399" t="s">
        <v>611</v>
      </c>
      <c r="J689" s="399" t="s">
        <v>2252</v>
      </c>
      <c r="K689" s="396" t="s">
        <v>600</v>
      </c>
      <c r="L689" s="400" t="str">
        <f>IF(ISERROR(MATCH(M689,M$10:M688,0)),M689,"")</f>
        <v/>
      </c>
      <c r="M689" s="401" t="str">
        <f>IF(B689="","",IF(ISERROR(MATCH(F689&amp;"_"&amp;G689&amp;"_"&amp;H689&amp;"_"&amp;I689&amp;"_"&amp;J689&amp;IF(K689="","","_"&amp;K689),[1]CatGlob!$B:$B,0)),F689&amp;"_"&amp;G689&amp;"_"&amp;H689&amp;"_"&amp;I689&amp;"_"&amp;J689&amp;IF(K689="","","_"&amp;K689),INDEX([1]CatGlob!$C:$C,MATCH(F689&amp;"_"&amp;G689&amp;"_"&amp;H689&amp;"_"&amp;I689&amp;"_"&amp;J689&amp;IF(K689="","","_"&amp;K689),[1]CatGlob!$B:$B,0))))</f>
        <v>HCD_LOC_CORP_NT</v>
      </c>
      <c r="N689" s="402" t="str">
        <f t="shared" si="23"/>
        <v/>
      </c>
      <c r="O689" s="402" t="str">
        <f t="shared" si="22"/>
        <v/>
      </c>
      <c r="P689" s="401" t="str">
        <f>IF(LEN(B689)&gt;8,INDEX([1]CatGlob!$X:$X,MATCH(M689,[1]CatGlob!$W:$W,0)),"")</f>
        <v>PEC</v>
      </c>
      <c r="Q689" s="403" t="str">
        <f>INDEX([1]CatGlob!P:P,MATCH(M689,[1]CatGlob!O:O,0))</f>
        <v>RFLC</v>
      </c>
      <c r="R689" s="403" t="s">
        <v>601</v>
      </c>
      <c r="S689" s="403" t="s">
        <v>601</v>
      </c>
      <c r="T689" s="403" t="str">
        <f>INDEX([1]CatGlob!$D:$D,MATCH($M689,[1]CatGlob!$C:$C,0))</f>
        <v>RFL</v>
      </c>
      <c r="U689" s="403" t="s">
        <v>2261</v>
      </c>
      <c r="V689" s="404" t="str">
        <f>INDEX([1]CatGlob!$F:$F,MATCH($M689,[1]CatGlob!$C:$C,0))</f>
        <v>RFL_CORP</v>
      </c>
      <c r="W689" s="405"/>
      <c r="X689" s="406">
        <v>0</v>
      </c>
      <c r="Y689" s="407">
        <v>0</v>
      </c>
      <c r="Z689" s="408">
        <v>0</v>
      </c>
      <c r="AA689" s="407">
        <v>0</v>
      </c>
      <c r="AB689" s="408">
        <v>0</v>
      </c>
      <c r="AC689" s="407">
        <v>0</v>
      </c>
      <c r="AD689" s="408">
        <v>0</v>
      </c>
      <c r="AE689" s="407">
        <v>0</v>
      </c>
      <c r="AF689" s="408">
        <v>0</v>
      </c>
      <c r="AG689" s="407">
        <v>0</v>
      </c>
      <c r="AI689" s="406">
        <v>0</v>
      </c>
      <c r="AJ689" s="407">
        <v>0</v>
      </c>
      <c r="AK689" s="408">
        <v>0</v>
      </c>
      <c r="AL689" s="407">
        <v>0</v>
      </c>
      <c r="AM689" s="408">
        <v>0</v>
      </c>
      <c r="AN689" s="407">
        <v>0</v>
      </c>
      <c r="AO689" s="408">
        <v>0</v>
      </c>
      <c r="AP689" s="407">
        <v>0</v>
      </c>
      <c r="AQ689" s="408">
        <v>0</v>
      </c>
      <c r="AR689" s="407">
        <v>0</v>
      </c>
      <c r="AT689" s="406">
        <v>0</v>
      </c>
      <c r="AU689" s="407">
        <v>0</v>
      </c>
      <c r="AV689" s="408">
        <v>0</v>
      </c>
      <c r="AW689" s="407">
        <v>0</v>
      </c>
      <c r="AX689" s="408">
        <v>0</v>
      </c>
      <c r="AY689" s="407">
        <v>0</v>
      </c>
      <c r="AZ689" s="408">
        <v>0</v>
      </c>
      <c r="BA689" s="407">
        <v>0</v>
      </c>
      <c r="BB689" s="408">
        <v>0</v>
      </c>
      <c r="BC689" s="407">
        <v>0</v>
      </c>
    </row>
    <row r="690" spans="1:55" x14ac:dyDescent="0.35">
      <c r="A690" s="385" t="str" cm="1">
        <f t="array" ref="A690">IFERROR(_xlfn.IFS(AND(F690="Renta Variable",O690=1),IFERROR(MATCH(B690,[1]RV_Det!C:C,0),"Rev"),AND(J690="Corporativa",O690=1,I690="EM"),IFERROR(MATCH(B690,[1]RF_Corps!B:B,0),"Rev"),AND(F690="Alternativos",O690=1),IFERROR(MATCH(B690,[1]Rep4!C:C,0),"Rev")),"")</f>
        <v/>
      </c>
      <c r="B690" s="394" t="s">
        <v>2281</v>
      </c>
      <c r="C690" s="409" t="s">
        <v>2282</v>
      </c>
      <c r="D690" s="395" t="s">
        <v>2274</v>
      </c>
      <c r="E690" s="396" t="str">
        <f>IF(B690="","",INDEX([1]CatGlob!$S:$S,IFERROR(MATCH(MID(B690,7,1),[1]CatGlob!$R:$R,0),MATCH(MID(B690,1,2),[1]CatGlob!$R:$R,0))))</f>
        <v>DOL</v>
      </c>
      <c r="F690" s="397" t="s">
        <v>442</v>
      </c>
      <c r="G690" s="398" t="s">
        <v>610</v>
      </c>
      <c r="H690" s="399" t="s">
        <v>228</v>
      </c>
      <c r="I690" s="399" t="s">
        <v>611</v>
      </c>
      <c r="J690" s="399" t="s">
        <v>2252</v>
      </c>
      <c r="K690" s="396" t="s">
        <v>600</v>
      </c>
      <c r="L690" s="400" t="str">
        <f>IF(ISERROR(MATCH(M690,M$10:M689,0)),M690,"")</f>
        <v/>
      </c>
      <c r="M690" s="401" t="str">
        <f>IF(B690="","",IF(ISERROR(MATCH(F690&amp;"_"&amp;G690&amp;"_"&amp;H690&amp;"_"&amp;I690&amp;"_"&amp;J690&amp;IF(K690="","","_"&amp;K690),[1]CatGlob!$B:$B,0)),F690&amp;"_"&amp;G690&amp;"_"&amp;H690&amp;"_"&amp;I690&amp;"_"&amp;J690&amp;IF(K690="","","_"&amp;K690),INDEX([1]CatGlob!$C:$C,MATCH(F690&amp;"_"&amp;G690&amp;"_"&amp;H690&amp;"_"&amp;I690&amp;"_"&amp;J690&amp;IF(K690="","","_"&amp;K690),[1]CatGlob!$B:$B,0))))</f>
        <v>HCD_LOC_CORP_NT</v>
      </c>
      <c r="N690" s="402" t="str">
        <f t="shared" si="23"/>
        <v/>
      </c>
      <c r="O690" s="402" t="str">
        <f t="shared" si="22"/>
        <v/>
      </c>
      <c r="P690" s="401" t="str">
        <f>IF(LEN(B690)&gt;8,INDEX([1]CatGlob!$X:$X,MATCH(M690,[1]CatGlob!$W:$W,0)),"")</f>
        <v>PEC</v>
      </c>
      <c r="Q690" s="403" t="str">
        <f>INDEX([1]CatGlob!P:P,MATCH(M690,[1]CatGlob!O:O,0))</f>
        <v>RFLC</v>
      </c>
      <c r="R690" s="403" t="s">
        <v>601</v>
      </c>
      <c r="S690" s="403" t="s">
        <v>601</v>
      </c>
      <c r="T690" s="403" t="str">
        <f>INDEX([1]CatGlob!$D:$D,MATCH($M690,[1]CatGlob!$C:$C,0))</f>
        <v>RFL</v>
      </c>
      <c r="U690" s="403" t="s">
        <v>2261</v>
      </c>
      <c r="V690" s="404" t="str">
        <f>INDEX([1]CatGlob!$F:$F,MATCH($M690,[1]CatGlob!$C:$C,0))</f>
        <v>RFL_CORP</v>
      </c>
      <c r="W690" s="405"/>
      <c r="X690" s="406">
        <v>0</v>
      </c>
      <c r="Y690" s="407">
        <v>0</v>
      </c>
      <c r="Z690" s="408">
        <v>0</v>
      </c>
      <c r="AA690" s="407">
        <v>0</v>
      </c>
      <c r="AB690" s="408">
        <v>0</v>
      </c>
      <c r="AC690" s="407">
        <v>0</v>
      </c>
      <c r="AD690" s="408">
        <v>0</v>
      </c>
      <c r="AE690" s="407">
        <v>0</v>
      </c>
      <c r="AF690" s="408">
        <v>0</v>
      </c>
      <c r="AG690" s="407">
        <v>0</v>
      </c>
      <c r="AI690" s="406">
        <v>0</v>
      </c>
      <c r="AJ690" s="407">
        <v>0</v>
      </c>
      <c r="AK690" s="408">
        <v>0</v>
      </c>
      <c r="AL690" s="407">
        <v>0</v>
      </c>
      <c r="AM690" s="408">
        <v>0</v>
      </c>
      <c r="AN690" s="407">
        <v>0</v>
      </c>
      <c r="AO690" s="408">
        <v>0</v>
      </c>
      <c r="AP690" s="407">
        <v>0</v>
      </c>
      <c r="AQ690" s="408">
        <v>0</v>
      </c>
      <c r="AR690" s="407">
        <v>0</v>
      </c>
      <c r="AT690" s="406">
        <v>0</v>
      </c>
      <c r="AU690" s="407">
        <v>0</v>
      </c>
      <c r="AV690" s="408">
        <v>0</v>
      </c>
      <c r="AW690" s="407">
        <v>0</v>
      </c>
      <c r="AX690" s="408">
        <v>0</v>
      </c>
      <c r="AY690" s="407">
        <v>0</v>
      </c>
      <c r="AZ690" s="408">
        <v>0</v>
      </c>
      <c r="BA690" s="407">
        <v>0</v>
      </c>
      <c r="BB690" s="408">
        <v>0</v>
      </c>
      <c r="BC690" s="407">
        <v>0</v>
      </c>
    </row>
    <row r="691" spans="1:55" x14ac:dyDescent="0.35">
      <c r="A691" s="385" t="str" cm="1">
        <f t="array" ref="A691">IFERROR(_xlfn.IFS(AND(F691="Renta Variable",O691=1),IFERROR(MATCH(B691,[1]RV_Det!C:C,0),"Rev"),AND(J691="Corporativa",O691=1,I691="EM"),IFERROR(MATCH(B691,[1]RF_Corps!B:B,0),"Rev"),AND(F691="Alternativos",O691=1),IFERROR(MATCH(B691,[1]Rep4!C:C,0),"Rev")),"")</f>
        <v/>
      </c>
      <c r="B691" s="394" t="s">
        <v>2283</v>
      </c>
      <c r="C691" s="409" t="s">
        <v>2284</v>
      </c>
      <c r="D691" s="395" t="s">
        <v>2274</v>
      </c>
      <c r="E691" s="396" t="str">
        <f>IF(B691="","",INDEX([1]CatGlob!$S:$S,IFERROR(MATCH(MID(B691,7,1),[1]CatGlob!$R:$R,0),MATCH(MID(B691,1,2),[1]CatGlob!$R:$R,0))))</f>
        <v>DOL</v>
      </c>
      <c r="F691" s="397" t="s">
        <v>442</v>
      </c>
      <c r="G691" s="398" t="s">
        <v>610</v>
      </c>
      <c r="H691" s="399" t="s">
        <v>228</v>
      </c>
      <c r="I691" s="399" t="s">
        <v>611</v>
      </c>
      <c r="J691" s="399" t="s">
        <v>2252</v>
      </c>
      <c r="K691" s="396" t="s">
        <v>600</v>
      </c>
      <c r="L691" s="400" t="str">
        <f>IF(ISERROR(MATCH(M691,M$10:M690,0)),M691,"")</f>
        <v/>
      </c>
      <c r="M691" s="401" t="str">
        <f>IF(B691="","",IF(ISERROR(MATCH(F691&amp;"_"&amp;G691&amp;"_"&amp;H691&amp;"_"&amp;I691&amp;"_"&amp;J691&amp;IF(K691="","","_"&amp;K691),[1]CatGlob!$B:$B,0)),F691&amp;"_"&amp;G691&amp;"_"&amp;H691&amp;"_"&amp;I691&amp;"_"&amp;J691&amp;IF(K691="","","_"&amp;K691),INDEX([1]CatGlob!$C:$C,MATCH(F691&amp;"_"&amp;G691&amp;"_"&amp;H691&amp;"_"&amp;I691&amp;"_"&amp;J691&amp;IF(K691="","","_"&amp;K691),[1]CatGlob!$B:$B,0))))</f>
        <v>HCD_LOC_CORP_NT</v>
      </c>
      <c r="N691" s="402" t="str">
        <f t="shared" si="23"/>
        <v/>
      </c>
      <c r="O691" s="402" t="str">
        <f t="shared" si="22"/>
        <v/>
      </c>
      <c r="P691" s="401" t="str">
        <f>IF(LEN(B691)&gt;8,INDEX([1]CatGlob!$X:$X,MATCH(M691,[1]CatGlob!$W:$W,0)),"")</f>
        <v>PEC</v>
      </c>
      <c r="Q691" s="403" t="str">
        <f>INDEX([1]CatGlob!P:P,MATCH(M691,[1]CatGlob!O:O,0))</f>
        <v>RFLC</v>
      </c>
      <c r="R691" s="403" t="s">
        <v>601</v>
      </c>
      <c r="S691" s="403" t="s">
        <v>601</v>
      </c>
      <c r="T691" s="403" t="str">
        <f>INDEX([1]CatGlob!$D:$D,MATCH($M691,[1]CatGlob!$C:$C,0))</f>
        <v>RFL</v>
      </c>
      <c r="U691" s="403" t="s">
        <v>2261</v>
      </c>
      <c r="V691" s="404" t="str">
        <f>INDEX([1]CatGlob!$F:$F,MATCH($M691,[1]CatGlob!$C:$C,0))</f>
        <v>RFL_CORP</v>
      </c>
      <c r="W691" s="405"/>
      <c r="X691" s="406">
        <v>0</v>
      </c>
      <c r="Y691" s="407">
        <v>0</v>
      </c>
      <c r="Z691" s="408">
        <v>0</v>
      </c>
      <c r="AA691" s="407">
        <v>0</v>
      </c>
      <c r="AB691" s="408">
        <v>0</v>
      </c>
      <c r="AC691" s="407">
        <v>0</v>
      </c>
      <c r="AD691" s="408">
        <v>0</v>
      </c>
      <c r="AE691" s="407">
        <v>0</v>
      </c>
      <c r="AF691" s="408">
        <v>0</v>
      </c>
      <c r="AG691" s="407">
        <v>0</v>
      </c>
      <c r="AI691" s="406">
        <v>0</v>
      </c>
      <c r="AJ691" s="407">
        <v>0</v>
      </c>
      <c r="AK691" s="408">
        <v>0</v>
      </c>
      <c r="AL691" s="407">
        <v>0</v>
      </c>
      <c r="AM691" s="408">
        <v>0</v>
      </c>
      <c r="AN691" s="407">
        <v>0</v>
      </c>
      <c r="AO691" s="408">
        <v>0</v>
      </c>
      <c r="AP691" s="407">
        <v>0</v>
      </c>
      <c r="AQ691" s="408">
        <v>0</v>
      </c>
      <c r="AR691" s="407">
        <v>0</v>
      </c>
      <c r="AT691" s="406">
        <v>0</v>
      </c>
      <c r="AU691" s="407">
        <v>0</v>
      </c>
      <c r="AV691" s="408">
        <v>0</v>
      </c>
      <c r="AW691" s="407">
        <v>0</v>
      </c>
      <c r="AX691" s="408">
        <v>0</v>
      </c>
      <c r="AY691" s="407">
        <v>0</v>
      </c>
      <c r="AZ691" s="408">
        <v>0</v>
      </c>
      <c r="BA691" s="407">
        <v>0</v>
      </c>
      <c r="BB691" s="408">
        <v>0</v>
      </c>
      <c r="BC691" s="407">
        <v>0</v>
      </c>
    </row>
    <row r="692" spans="1:55" x14ac:dyDescent="0.35">
      <c r="A692" s="385" t="str" cm="1">
        <f t="array" ref="A692">IFERROR(_xlfn.IFS(AND(F692="Renta Variable",O692=1),IFERROR(MATCH(B692,[1]RV_Det!C:C,0),"Rev"),AND(J692="Corporativa",O692=1,I692="EM"),IFERROR(MATCH(B692,[1]RF_Corps!B:B,0),"Rev"),AND(F692="Alternativos",O692=1),IFERROR(MATCH(B692,[1]Rep4!C:C,0),"Rev")),"")</f>
        <v/>
      </c>
      <c r="B692" s="394" t="s">
        <v>2285</v>
      </c>
      <c r="C692" s="409" t="s">
        <v>2286</v>
      </c>
      <c r="D692" s="395" t="s">
        <v>2287</v>
      </c>
      <c r="E692" s="396" t="str">
        <f>IF(B692="","",INDEX([1]CatGlob!$S:$S,IFERROR(MATCH(MID(B692,7,1),[1]CatGlob!$R:$R,0),MATCH(MID(B692,1,2),[1]CatGlob!$R:$R,0))))</f>
        <v>DOL</v>
      </c>
      <c r="F692" s="397" t="s">
        <v>442</v>
      </c>
      <c r="G692" s="398" t="s">
        <v>610</v>
      </c>
      <c r="H692" s="399" t="s">
        <v>228</v>
      </c>
      <c r="I692" s="399" t="s">
        <v>611</v>
      </c>
      <c r="J692" s="399" t="s">
        <v>2252</v>
      </c>
      <c r="K692" s="396" t="s">
        <v>600</v>
      </c>
      <c r="L692" s="400" t="str">
        <f>IF(ISERROR(MATCH(M692,M$10:M691,0)),M692,"")</f>
        <v/>
      </c>
      <c r="M692" s="401" t="str">
        <f>IF(B692="","",IF(ISERROR(MATCH(F692&amp;"_"&amp;G692&amp;"_"&amp;H692&amp;"_"&amp;I692&amp;"_"&amp;J692&amp;IF(K692="","","_"&amp;K692),[1]CatGlob!$B:$B,0)),F692&amp;"_"&amp;G692&amp;"_"&amp;H692&amp;"_"&amp;I692&amp;"_"&amp;J692&amp;IF(K692="","","_"&amp;K692),INDEX([1]CatGlob!$C:$C,MATCH(F692&amp;"_"&amp;G692&amp;"_"&amp;H692&amp;"_"&amp;I692&amp;"_"&amp;J692&amp;IF(K692="","","_"&amp;K692),[1]CatGlob!$B:$B,0))))</f>
        <v>HCD_LOC_CORP_NT</v>
      </c>
      <c r="N692" s="402" t="str">
        <f t="shared" si="23"/>
        <v/>
      </c>
      <c r="O692" s="402" t="str">
        <f t="shared" si="22"/>
        <v/>
      </c>
      <c r="P692" s="401" t="str">
        <f>IF(LEN(B692)&gt;8,INDEX([1]CatGlob!$X:$X,MATCH(M692,[1]CatGlob!$W:$W,0)),"")</f>
        <v>PEC</v>
      </c>
      <c r="Q692" s="403" t="str">
        <f>INDEX([1]CatGlob!P:P,MATCH(M692,[1]CatGlob!O:O,0))</f>
        <v>RFLC</v>
      </c>
      <c r="R692" s="403" t="s">
        <v>601</v>
      </c>
      <c r="S692" s="403" t="s">
        <v>601</v>
      </c>
      <c r="T692" s="403" t="str">
        <f>INDEX([1]CatGlob!$D:$D,MATCH($M692,[1]CatGlob!$C:$C,0))</f>
        <v>RFL</v>
      </c>
      <c r="U692" s="403" t="s">
        <v>2288</v>
      </c>
      <c r="V692" s="404" t="str">
        <f>INDEX([1]CatGlob!$F:$F,MATCH($M692,[1]CatGlob!$C:$C,0))</f>
        <v>RFL_CORP</v>
      </c>
      <c r="W692" s="405"/>
      <c r="X692" s="406">
        <v>0</v>
      </c>
      <c r="Y692" s="407">
        <v>0</v>
      </c>
      <c r="Z692" s="408">
        <v>0</v>
      </c>
      <c r="AA692" s="407">
        <v>0</v>
      </c>
      <c r="AB692" s="408">
        <v>0</v>
      </c>
      <c r="AC692" s="407">
        <v>0</v>
      </c>
      <c r="AD692" s="408">
        <v>0</v>
      </c>
      <c r="AE692" s="407">
        <v>0</v>
      </c>
      <c r="AF692" s="408">
        <v>0</v>
      </c>
      <c r="AG692" s="407">
        <v>0</v>
      </c>
      <c r="AI692" s="406">
        <v>0</v>
      </c>
      <c r="AJ692" s="407">
        <v>0</v>
      </c>
      <c r="AK692" s="408">
        <v>0</v>
      </c>
      <c r="AL692" s="407">
        <v>0</v>
      </c>
      <c r="AM692" s="408">
        <v>0</v>
      </c>
      <c r="AN692" s="407">
        <v>0</v>
      </c>
      <c r="AO692" s="408">
        <v>0</v>
      </c>
      <c r="AP692" s="407">
        <v>0</v>
      </c>
      <c r="AQ692" s="408">
        <v>0</v>
      </c>
      <c r="AR692" s="407">
        <v>0</v>
      </c>
      <c r="AT692" s="406">
        <v>0</v>
      </c>
      <c r="AU692" s="407">
        <v>0</v>
      </c>
      <c r="AV692" s="408">
        <v>0</v>
      </c>
      <c r="AW692" s="407">
        <v>0</v>
      </c>
      <c r="AX692" s="408">
        <v>0</v>
      </c>
      <c r="AY692" s="407">
        <v>0</v>
      </c>
      <c r="AZ692" s="408">
        <v>0</v>
      </c>
      <c r="BA692" s="407">
        <v>0</v>
      </c>
      <c r="BB692" s="408">
        <v>0</v>
      </c>
      <c r="BC692" s="407">
        <v>0</v>
      </c>
    </row>
    <row r="693" spans="1:55" x14ac:dyDescent="0.35">
      <c r="A693" s="385" t="str" cm="1">
        <f t="array" ref="A693">IFERROR(_xlfn.IFS(AND(F693="Renta Variable",O693=1),IFERROR(MATCH(B693,[1]RV_Det!C:C,0),"Rev"),AND(J693="Corporativa",O693=1,I693="EM"),IFERROR(MATCH(B693,[1]RF_Corps!B:B,0),"Rev"),AND(F693="Alternativos",O693=1),IFERROR(MATCH(B693,[1]Rep4!C:C,0),"Rev")),"")</f>
        <v/>
      </c>
      <c r="B693" s="394" t="s">
        <v>2289</v>
      </c>
      <c r="C693" s="409" t="s">
        <v>2290</v>
      </c>
      <c r="D693" s="395" t="s">
        <v>2287</v>
      </c>
      <c r="E693" s="396" t="str">
        <f>IF(B693="","",INDEX([1]CatGlob!$S:$S,IFERROR(MATCH(MID(B693,7,1),[1]CatGlob!$R:$R,0),MATCH(MID(B693,1,2),[1]CatGlob!$R:$R,0))))</f>
        <v>DOL</v>
      </c>
      <c r="F693" s="397" t="s">
        <v>442</v>
      </c>
      <c r="G693" s="398" t="s">
        <v>610</v>
      </c>
      <c r="H693" s="399" t="s">
        <v>228</v>
      </c>
      <c r="I693" s="399" t="s">
        <v>611</v>
      </c>
      <c r="J693" s="399" t="s">
        <v>2252</v>
      </c>
      <c r="K693" s="396" t="s">
        <v>600</v>
      </c>
      <c r="L693" s="400" t="str">
        <f>IF(ISERROR(MATCH(M693,M$10:M692,0)),M693,"")</f>
        <v/>
      </c>
      <c r="M693" s="401" t="str">
        <f>IF(B693="","",IF(ISERROR(MATCH(F693&amp;"_"&amp;G693&amp;"_"&amp;H693&amp;"_"&amp;I693&amp;"_"&amp;J693&amp;IF(K693="","","_"&amp;K693),[1]CatGlob!$B:$B,0)),F693&amp;"_"&amp;G693&amp;"_"&amp;H693&amp;"_"&amp;I693&amp;"_"&amp;J693&amp;IF(K693="","","_"&amp;K693),INDEX([1]CatGlob!$C:$C,MATCH(F693&amp;"_"&amp;G693&amp;"_"&amp;H693&amp;"_"&amp;I693&amp;"_"&amp;J693&amp;IF(K693="","","_"&amp;K693),[1]CatGlob!$B:$B,0))))</f>
        <v>HCD_LOC_CORP_NT</v>
      </c>
      <c r="N693" s="402" t="str">
        <f t="shared" si="23"/>
        <v/>
      </c>
      <c r="O693" s="402" t="str">
        <f t="shared" si="22"/>
        <v/>
      </c>
      <c r="P693" s="401" t="str">
        <f>IF(LEN(B693)&gt;8,INDEX([1]CatGlob!$X:$X,MATCH(M693,[1]CatGlob!$W:$W,0)),"")</f>
        <v>PEC</v>
      </c>
      <c r="Q693" s="403" t="str">
        <f>INDEX([1]CatGlob!P:P,MATCH(M693,[1]CatGlob!O:O,0))</f>
        <v>RFLC</v>
      </c>
      <c r="R693" s="403" t="s">
        <v>601</v>
      </c>
      <c r="S693" s="403" t="s">
        <v>601</v>
      </c>
      <c r="T693" s="403" t="str">
        <f>INDEX([1]CatGlob!$D:$D,MATCH($M693,[1]CatGlob!$C:$C,0))</f>
        <v>RFL</v>
      </c>
      <c r="U693" s="403" t="s">
        <v>2288</v>
      </c>
      <c r="V693" s="404" t="str">
        <f>INDEX([1]CatGlob!$F:$F,MATCH($M693,[1]CatGlob!$C:$C,0))</f>
        <v>RFL_CORP</v>
      </c>
      <c r="W693" s="405"/>
      <c r="X693" s="406">
        <v>0</v>
      </c>
      <c r="Y693" s="407">
        <v>0</v>
      </c>
      <c r="Z693" s="408">
        <v>0</v>
      </c>
      <c r="AA693" s="407">
        <v>0</v>
      </c>
      <c r="AB693" s="408">
        <v>0</v>
      </c>
      <c r="AC693" s="407">
        <v>0</v>
      </c>
      <c r="AD693" s="408">
        <v>0</v>
      </c>
      <c r="AE693" s="407">
        <v>0</v>
      </c>
      <c r="AF693" s="408">
        <v>0</v>
      </c>
      <c r="AG693" s="407">
        <v>0</v>
      </c>
      <c r="AI693" s="406">
        <v>0</v>
      </c>
      <c r="AJ693" s="407">
        <v>0</v>
      </c>
      <c r="AK693" s="408">
        <v>0</v>
      </c>
      <c r="AL693" s="407">
        <v>0</v>
      </c>
      <c r="AM693" s="408">
        <v>0</v>
      </c>
      <c r="AN693" s="407">
        <v>0</v>
      </c>
      <c r="AO693" s="408">
        <v>0</v>
      </c>
      <c r="AP693" s="407">
        <v>0</v>
      </c>
      <c r="AQ693" s="408">
        <v>0</v>
      </c>
      <c r="AR693" s="407">
        <v>0</v>
      </c>
      <c r="AT693" s="406">
        <v>0</v>
      </c>
      <c r="AU693" s="407">
        <v>0</v>
      </c>
      <c r="AV693" s="408">
        <v>0</v>
      </c>
      <c r="AW693" s="407">
        <v>0</v>
      </c>
      <c r="AX693" s="408">
        <v>0</v>
      </c>
      <c r="AY693" s="407">
        <v>0</v>
      </c>
      <c r="AZ693" s="408">
        <v>0</v>
      </c>
      <c r="BA693" s="407">
        <v>0</v>
      </c>
      <c r="BB693" s="408">
        <v>0</v>
      </c>
      <c r="BC693" s="407">
        <v>0</v>
      </c>
    </row>
    <row r="694" spans="1:55" x14ac:dyDescent="0.35">
      <c r="A694" s="385" t="str" cm="1">
        <f t="array" ref="A694">IFERROR(_xlfn.IFS(AND(F694="Renta Variable",O694=1),IFERROR(MATCH(B694,[1]RV_Det!C:C,0),"Rev"),AND(J694="Corporativa",O694=1,I694="EM"),IFERROR(MATCH(B694,[1]RF_Corps!B:B,0),"Rev"),AND(F694="Alternativos",O694=1),IFERROR(MATCH(B694,[1]Rep4!C:C,0),"Rev")),"")</f>
        <v/>
      </c>
      <c r="B694" s="394" t="s">
        <v>2291</v>
      </c>
      <c r="C694" s="409" t="s">
        <v>2292</v>
      </c>
      <c r="D694" s="395" t="s">
        <v>2287</v>
      </c>
      <c r="E694" s="396" t="str">
        <f>IF(B694="","",INDEX([1]CatGlob!$S:$S,IFERROR(MATCH(MID(B694,7,1),[1]CatGlob!$R:$R,0),MATCH(MID(B694,1,2),[1]CatGlob!$R:$R,0))))</f>
        <v>DOL</v>
      </c>
      <c r="F694" s="397" t="s">
        <v>442</v>
      </c>
      <c r="G694" s="398" t="s">
        <v>610</v>
      </c>
      <c r="H694" s="399" t="s">
        <v>228</v>
      </c>
      <c r="I694" s="399" t="s">
        <v>611</v>
      </c>
      <c r="J694" s="399" t="s">
        <v>2252</v>
      </c>
      <c r="K694" s="396" t="s">
        <v>600</v>
      </c>
      <c r="L694" s="400" t="str">
        <f>IF(ISERROR(MATCH(M694,M$10:M693,0)),M694,"")</f>
        <v/>
      </c>
      <c r="M694" s="401" t="str">
        <f>IF(B694="","",IF(ISERROR(MATCH(F694&amp;"_"&amp;G694&amp;"_"&amp;H694&amp;"_"&amp;I694&amp;"_"&amp;J694&amp;IF(K694="","","_"&amp;K694),[1]CatGlob!$B:$B,0)),F694&amp;"_"&amp;G694&amp;"_"&amp;H694&amp;"_"&amp;I694&amp;"_"&amp;J694&amp;IF(K694="","","_"&amp;K694),INDEX([1]CatGlob!$C:$C,MATCH(F694&amp;"_"&amp;G694&amp;"_"&amp;H694&amp;"_"&amp;I694&amp;"_"&amp;J694&amp;IF(K694="","","_"&amp;K694),[1]CatGlob!$B:$B,0))))</f>
        <v>HCD_LOC_CORP_NT</v>
      </c>
      <c r="N694" s="402" t="str">
        <f t="shared" si="23"/>
        <v/>
      </c>
      <c r="O694" s="402" t="str">
        <f t="shared" si="22"/>
        <v/>
      </c>
      <c r="P694" s="401" t="str">
        <f>IF(LEN(B694)&gt;8,INDEX([1]CatGlob!$X:$X,MATCH(M694,[1]CatGlob!$W:$W,0)),"")</f>
        <v>PEC</v>
      </c>
      <c r="Q694" s="403" t="str">
        <f>INDEX([1]CatGlob!P:P,MATCH(M694,[1]CatGlob!O:O,0))</f>
        <v>RFLC</v>
      </c>
      <c r="R694" s="403" t="s">
        <v>601</v>
      </c>
      <c r="S694" s="403" t="s">
        <v>601</v>
      </c>
      <c r="T694" s="403" t="str">
        <f>INDEX([1]CatGlob!$D:$D,MATCH($M694,[1]CatGlob!$C:$C,0))</f>
        <v>RFL</v>
      </c>
      <c r="U694" s="403" t="s">
        <v>2288</v>
      </c>
      <c r="V694" s="404" t="str">
        <f>INDEX([1]CatGlob!$F:$F,MATCH($M694,[1]CatGlob!$C:$C,0))</f>
        <v>RFL_CORP</v>
      </c>
      <c r="W694" s="405"/>
      <c r="X694" s="406">
        <v>0</v>
      </c>
      <c r="Y694" s="407">
        <v>0</v>
      </c>
      <c r="Z694" s="408">
        <v>0</v>
      </c>
      <c r="AA694" s="407">
        <v>0</v>
      </c>
      <c r="AB694" s="408">
        <v>0</v>
      </c>
      <c r="AC694" s="407">
        <v>0</v>
      </c>
      <c r="AD694" s="408">
        <v>0</v>
      </c>
      <c r="AE694" s="407">
        <v>0</v>
      </c>
      <c r="AF694" s="408">
        <v>0</v>
      </c>
      <c r="AG694" s="407">
        <v>0</v>
      </c>
      <c r="AI694" s="406">
        <v>0</v>
      </c>
      <c r="AJ694" s="407">
        <v>0</v>
      </c>
      <c r="AK694" s="408">
        <v>0</v>
      </c>
      <c r="AL694" s="407">
        <v>0</v>
      </c>
      <c r="AM694" s="408">
        <v>0</v>
      </c>
      <c r="AN694" s="407">
        <v>0</v>
      </c>
      <c r="AO694" s="408">
        <v>0</v>
      </c>
      <c r="AP694" s="407">
        <v>0</v>
      </c>
      <c r="AQ694" s="408">
        <v>0</v>
      </c>
      <c r="AR694" s="407">
        <v>0</v>
      </c>
      <c r="AT694" s="406">
        <v>0</v>
      </c>
      <c r="AU694" s="407">
        <v>0</v>
      </c>
      <c r="AV694" s="408">
        <v>0</v>
      </c>
      <c r="AW694" s="407">
        <v>0</v>
      </c>
      <c r="AX694" s="408">
        <v>0</v>
      </c>
      <c r="AY694" s="407">
        <v>0</v>
      </c>
      <c r="AZ694" s="408">
        <v>0</v>
      </c>
      <c r="BA694" s="407">
        <v>0</v>
      </c>
      <c r="BB694" s="408">
        <v>0</v>
      </c>
      <c r="BC694" s="407">
        <v>0</v>
      </c>
    </row>
    <row r="695" spans="1:55" x14ac:dyDescent="0.35">
      <c r="A695" s="385" t="str" cm="1">
        <f t="array" ref="A695">IFERROR(_xlfn.IFS(AND(F695="Renta Variable",O695=1),IFERROR(MATCH(B695,[1]RV_Det!C:C,0),"Rev"),AND(J695="Corporativa",O695=1,I695="EM"),IFERROR(MATCH(B695,[1]RF_Corps!B:B,0),"Rev"),AND(F695="Alternativos",O695=1),IFERROR(MATCH(B695,[1]Rep4!C:C,0),"Rev")),"")</f>
        <v/>
      </c>
      <c r="B695" s="394" t="s">
        <v>2293</v>
      </c>
      <c r="C695" s="409" t="s">
        <v>2294</v>
      </c>
      <c r="D695" s="395" t="s">
        <v>2260</v>
      </c>
      <c r="E695" s="396" t="str">
        <f>IF(B695="","",INDEX([1]CatGlob!$S:$S,IFERROR(MATCH(MID(B695,7,1),[1]CatGlob!$R:$R,0),MATCH(MID(B695,1,2),[1]CatGlob!$R:$R,0))))</f>
        <v>DOL</v>
      </c>
      <c r="F695" s="397" t="s">
        <v>442</v>
      </c>
      <c r="G695" s="398" t="s">
        <v>610</v>
      </c>
      <c r="H695" s="399" t="s">
        <v>228</v>
      </c>
      <c r="I695" s="399" t="s">
        <v>611</v>
      </c>
      <c r="J695" s="399" t="s">
        <v>2252</v>
      </c>
      <c r="K695" s="396" t="s">
        <v>600</v>
      </c>
      <c r="L695" s="400" t="str">
        <f>IF(ISERROR(MATCH(M695,M$10:M694,0)),M695,"")</f>
        <v/>
      </c>
      <c r="M695" s="401" t="str">
        <f>IF(B695="","",IF(ISERROR(MATCH(F695&amp;"_"&amp;G695&amp;"_"&amp;H695&amp;"_"&amp;I695&amp;"_"&amp;J695&amp;IF(K695="","","_"&amp;K695),[1]CatGlob!$B:$B,0)),F695&amp;"_"&amp;G695&amp;"_"&amp;H695&amp;"_"&amp;I695&amp;"_"&amp;J695&amp;IF(K695="","","_"&amp;K695),INDEX([1]CatGlob!$C:$C,MATCH(F695&amp;"_"&amp;G695&amp;"_"&amp;H695&amp;"_"&amp;I695&amp;"_"&amp;J695&amp;IF(K695="","","_"&amp;K695),[1]CatGlob!$B:$B,0))))</f>
        <v>HCD_LOC_CORP_NT</v>
      </c>
      <c r="N695" s="402" t="str">
        <f t="shared" si="23"/>
        <v/>
      </c>
      <c r="O695" s="402" t="str">
        <f t="shared" si="22"/>
        <v/>
      </c>
      <c r="P695" s="401" t="str">
        <f>IF(LEN(B695)&gt;8,INDEX([1]CatGlob!$X:$X,MATCH(M695,[1]CatGlob!$W:$W,0)),"")</f>
        <v>PEC</v>
      </c>
      <c r="Q695" s="403" t="str">
        <f>INDEX([1]CatGlob!P:P,MATCH(M695,[1]CatGlob!O:O,0))</f>
        <v>RFLC</v>
      </c>
      <c r="R695" s="403" t="s">
        <v>601</v>
      </c>
      <c r="S695" s="403" t="s">
        <v>601</v>
      </c>
      <c r="T695" s="403" t="str">
        <f>INDEX([1]CatGlob!$D:$D,MATCH($M695,[1]CatGlob!$C:$C,0))</f>
        <v>RFL</v>
      </c>
      <c r="U695" s="403" t="s">
        <v>2288</v>
      </c>
      <c r="V695" s="404" t="str">
        <f>INDEX([1]CatGlob!$F:$F,MATCH($M695,[1]CatGlob!$C:$C,0))</f>
        <v>RFL_CORP</v>
      </c>
      <c r="W695" s="405"/>
      <c r="X695" s="406">
        <v>0</v>
      </c>
      <c r="Y695" s="407">
        <v>0</v>
      </c>
      <c r="Z695" s="408">
        <v>0</v>
      </c>
      <c r="AA695" s="407">
        <v>0</v>
      </c>
      <c r="AB695" s="408">
        <v>0</v>
      </c>
      <c r="AC695" s="407">
        <v>0</v>
      </c>
      <c r="AD695" s="408">
        <v>0</v>
      </c>
      <c r="AE695" s="407">
        <v>0</v>
      </c>
      <c r="AF695" s="408">
        <v>0</v>
      </c>
      <c r="AG695" s="407">
        <v>0</v>
      </c>
      <c r="AI695" s="406">
        <v>0</v>
      </c>
      <c r="AJ695" s="407">
        <v>0</v>
      </c>
      <c r="AK695" s="408">
        <v>0</v>
      </c>
      <c r="AL695" s="407">
        <v>0</v>
      </c>
      <c r="AM695" s="408">
        <v>0</v>
      </c>
      <c r="AN695" s="407">
        <v>0</v>
      </c>
      <c r="AO695" s="408">
        <v>0</v>
      </c>
      <c r="AP695" s="407">
        <v>0</v>
      </c>
      <c r="AQ695" s="408">
        <v>0</v>
      </c>
      <c r="AR695" s="407">
        <v>0</v>
      </c>
      <c r="AT695" s="406">
        <v>0</v>
      </c>
      <c r="AU695" s="407">
        <v>0</v>
      </c>
      <c r="AV695" s="408">
        <v>0</v>
      </c>
      <c r="AW695" s="407">
        <v>0</v>
      </c>
      <c r="AX695" s="408">
        <v>0</v>
      </c>
      <c r="AY695" s="407">
        <v>0</v>
      </c>
      <c r="AZ695" s="408">
        <v>0</v>
      </c>
      <c r="BA695" s="407">
        <v>0</v>
      </c>
      <c r="BB695" s="408">
        <v>0</v>
      </c>
      <c r="BC695" s="407">
        <v>0</v>
      </c>
    </row>
    <row r="696" spans="1:55" x14ac:dyDescent="0.35">
      <c r="A696" s="385" t="str" cm="1">
        <f t="array" ref="A696">IFERROR(_xlfn.IFS(AND(F696="Renta Variable",O696=1),IFERROR(MATCH(B696,[1]RV_Det!C:C,0),"Rev"),AND(J696="Corporativa",O696=1,I696="EM"),IFERROR(MATCH(B696,[1]RF_Corps!B:B,0),"Rev"),AND(F696="Alternativos",O696=1),IFERROR(MATCH(B696,[1]Rep4!C:C,0),"Rev")),"")</f>
        <v/>
      </c>
      <c r="B696" s="394" t="s">
        <v>2295</v>
      </c>
      <c r="C696" s="409" t="s">
        <v>2296</v>
      </c>
      <c r="D696" s="395" t="s">
        <v>2260</v>
      </c>
      <c r="E696" s="396" t="str">
        <f>IF(B696="","",INDEX([1]CatGlob!$S:$S,IFERROR(MATCH(MID(B696,7,1),[1]CatGlob!$R:$R,0),MATCH(MID(B696,1,2),[1]CatGlob!$R:$R,0))))</f>
        <v>DOL</v>
      </c>
      <c r="F696" s="397" t="s">
        <v>442</v>
      </c>
      <c r="G696" s="398" t="s">
        <v>610</v>
      </c>
      <c r="H696" s="399" t="s">
        <v>228</v>
      </c>
      <c r="I696" s="399" t="s">
        <v>611</v>
      </c>
      <c r="J696" s="399" t="s">
        <v>2252</v>
      </c>
      <c r="K696" s="396" t="s">
        <v>600</v>
      </c>
      <c r="L696" s="400" t="str">
        <f>IF(ISERROR(MATCH(M696,M$10:M695,0)),M696,"")</f>
        <v/>
      </c>
      <c r="M696" s="401" t="str">
        <f>IF(B696="","",IF(ISERROR(MATCH(F696&amp;"_"&amp;G696&amp;"_"&amp;H696&amp;"_"&amp;I696&amp;"_"&amp;J696&amp;IF(K696="","","_"&amp;K696),[1]CatGlob!$B:$B,0)),F696&amp;"_"&amp;G696&amp;"_"&amp;H696&amp;"_"&amp;I696&amp;"_"&amp;J696&amp;IF(K696="","","_"&amp;K696),INDEX([1]CatGlob!$C:$C,MATCH(F696&amp;"_"&amp;G696&amp;"_"&amp;H696&amp;"_"&amp;I696&amp;"_"&amp;J696&amp;IF(K696="","","_"&amp;K696),[1]CatGlob!$B:$B,0))))</f>
        <v>HCD_LOC_CORP_NT</v>
      </c>
      <c r="N696" s="402" t="str">
        <f t="shared" si="23"/>
        <v/>
      </c>
      <c r="O696" s="402" t="str">
        <f t="shared" si="22"/>
        <v/>
      </c>
      <c r="P696" s="401" t="str">
        <f>IF(LEN(B696)&gt;8,INDEX([1]CatGlob!$X:$X,MATCH(M696,[1]CatGlob!$W:$W,0)),"")</f>
        <v>PEC</v>
      </c>
      <c r="Q696" s="403" t="str">
        <f>INDEX([1]CatGlob!P:P,MATCH(M696,[1]CatGlob!O:O,0))</f>
        <v>RFLC</v>
      </c>
      <c r="R696" s="403" t="s">
        <v>601</v>
      </c>
      <c r="S696" s="403" t="s">
        <v>601</v>
      </c>
      <c r="T696" s="403" t="str">
        <f>INDEX([1]CatGlob!$D:$D,MATCH($M696,[1]CatGlob!$C:$C,0))</f>
        <v>RFL</v>
      </c>
      <c r="U696" s="403" t="s">
        <v>2288</v>
      </c>
      <c r="V696" s="404" t="str">
        <f>INDEX([1]CatGlob!$F:$F,MATCH($M696,[1]CatGlob!$C:$C,0))</f>
        <v>RFL_CORP</v>
      </c>
      <c r="W696" s="405"/>
      <c r="X696" s="406">
        <v>0</v>
      </c>
      <c r="Y696" s="407">
        <v>0</v>
      </c>
      <c r="Z696" s="408">
        <v>0</v>
      </c>
      <c r="AA696" s="407">
        <v>0</v>
      </c>
      <c r="AB696" s="408">
        <v>0</v>
      </c>
      <c r="AC696" s="407">
        <v>0</v>
      </c>
      <c r="AD696" s="408">
        <v>0</v>
      </c>
      <c r="AE696" s="407">
        <v>0</v>
      </c>
      <c r="AF696" s="408">
        <v>0</v>
      </c>
      <c r="AG696" s="407">
        <v>0</v>
      </c>
      <c r="AI696" s="406">
        <v>0</v>
      </c>
      <c r="AJ696" s="407">
        <v>0</v>
      </c>
      <c r="AK696" s="408">
        <v>0</v>
      </c>
      <c r="AL696" s="407">
        <v>0</v>
      </c>
      <c r="AM696" s="408">
        <v>0</v>
      </c>
      <c r="AN696" s="407">
        <v>0</v>
      </c>
      <c r="AO696" s="408">
        <v>0</v>
      </c>
      <c r="AP696" s="407">
        <v>0</v>
      </c>
      <c r="AQ696" s="408">
        <v>0</v>
      </c>
      <c r="AR696" s="407">
        <v>0</v>
      </c>
      <c r="AT696" s="406">
        <v>0</v>
      </c>
      <c r="AU696" s="407">
        <v>0</v>
      </c>
      <c r="AV696" s="408">
        <v>0</v>
      </c>
      <c r="AW696" s="407">
        <v>0</v>
      </c>
      <c r="AX696" s="408">
        <v>0</v>
      </c>
      <c r="AY696" s="407">
        <v>0</v>
      </c>
      <c r="AZ696" s="408">
        <v>0</v>
      </c>
      <c r="BA696" s="407">
        <v>0</v>
      </c>
      <c r="BB696" s="408">
        <v>0</v>
      </c>
      <c r="BC696" s="407">
        <v>0</v>
      </c>
    </row>
    <row r="697" spans="1:55" x14ac:dyDescent="0.35">
      <c r="A697" s="385" t="str" cm="1">
        <f t="array" ref="A697">IFERROR(_xlfn.IFS(AND(F697="Renta Variable",O697=1),IFERROR(MATCH(B697,[1]RV_Det!C:C,0),"Rev"),AND(J697="Corporativa",O697=1,I697="EM"),IFERROR(MATCH(B697,[1]RF_Corps!B:B,0),"Rev"),AND(F697="Alternativos",O697=1),IFERROR(MATCH(B697,[1]Rep4!C:C,0),"Rev")),"")</f>
        <v/>
      </c>
      <c r="B697" s="394" t="s">
        <v>2297</v>
      </c>
      <c r="C697" s="409" t="s">
        <v>2298</v>
      </c>
      <c r="D697" s="395" t="s">
        <v>2260</v>
      </c>
      <c r="E697" s="396" t="str">
        <f>IF(B697="","",INDEX([1]CatGlob!$S:$S,IFERROR(MATCH(MID(B697,7,1),[1]CatGlob!$R:$R,0),MATCH(MID(B697,1,2),[1]CatGlob!$R:$R,0))))</f>
        <v>DOL</v>
      </c>
      <c r="F697" s="397" t="s">
        <v>442</v>
      </c>
      <c r="G697" s="398" t="s">
        <v>610</v>
      </c>
      <c r="H697" s="399" t="s">
        <v>228</v>
      </c>
      <c r="I697" s="399" t="s">
        <v>611</v>
      </c>
      <c r="J697" s="399" t="s">
        <v>2252</v>
      </c>
      <c r="K697" s="396" t="s">
        <v>600</v>
      </c>
      <c r="L697" s="400" t="str">
        <f>IF(ISERROR(MATCH(M697,M$10:M696,0)),M697,"")</f>
        <v/>
      </c>
      <c r="M697" s="401" t="str">
        <f>IF(B697="","",IF(ISERROR(MATCH(F697&amp;"_"&amp;G697&amp;"_"&amp;H697&amp;"_"&amp;I697&amp;"_"&amp;J697&amp;IF(K697="","","_"&amp;K697),[1]CatGlob!$B:$B,0)),F697&amp;"_"&amp;G697&amp;"_"&amp;H697&amp;"_"&amp;I697&amp;"_"&amp;J697&amp;IF(K697="","","_"&amp;K697),INDEX([1]CatGlob!$C:$C,MATCH(F697&amp;"_"&amp;G697&amp;"_"&amp;H697&amp;"_"&amp;I697&amp;"_"&amp;J697&amp;IF(K697="","","_"&amp;K697),[1]CatGlob!$B:$B,0))))</f>
        <v>HCD_LOC_CORP_NT</v>
      </c>
      <c r="N697" s="402" t="str">
        <f t="shared" si="23"/>
        <v/>
      </c>
      <c r="O697" s="402" t="str">
        <f t="shared" si="22"/>
        <v/>
      </c>
      <c r="P697" s="401" t="str">
        <f>IF(LEN(B697)&gt;8,INDEX([1]CatGlob!$X:$X,MATCH(M697,[1]CatGlob!$W:$W,0)),"")</f>
        <v>PEC</v>
      </c>
      <c r="Q697" s="403" t="str">
        <f>INDEX([1]CatGlob!P:P,MATCH(M697,[1]CatGlob!O:O,0))</f>
        <v>RFLC</v>
      </c>
      <c r="R697" s="403" t="s">
        <v>601</v>
      </c>
      <c r="S697" s="403" t="s">
        <v>601</v>
      </c>
      <c r="T697" s="403" t="str">
        <f>INDEX([1]CatGlob!$D:$D,MATCH($M697,[1]CatGlob!$C:$C,0))</f>
        <v>RFL</v>
      </c>
      <c r="U697" s="403" t="s">
        <v>2288</v>
      </c>
      <c r="V697" s="404" t="str">
        <f>INDEX([1]CatGlob!$F:$F,MATCH($M697,[1]CatGlob!$C:$C,0))</f>
        <v>RFL_CORP</v>
      </c>
      <c r="W697" s="405"/>
      <c r="X697" s="406">
        <v>0</v>
      </c>
      <c r="Y697" s="407">
        <v>0</v>
      </c>
      <c r="Z697" s="408">
        <v>0</v>
      </c>
      <c r="AA697" s="407">
        <v>0</v>
      </c>
      <c r="AB697" s="408">
        <v>0</v>
      </c>
      <c r="AC697" s="407">
        <v>0</v>
      </c>
      <c r="AD697" s="408">
        <v>0</v>
      </c>
      <c r="AE697" s="407">
        <v>0</v>
      </c>
      <c r="AF697" s="408">
        <v>0</v>
      </c>
      <c r="AG697" s="407">
        <v>0</v>
      </c>
      <c r="AI697" s="406">
        <v>0</v>
      </c>
      <c r="AJ697" s="407">
        <v>0</v>
      </c>
      <c r="AK697" s="408">
        <v>0</v>
      </c>
      <c r="AL697" s="407">
        <v>0</v>
      </c>
      <c r="AM697" s="408">
        <v>0</v>
      </c>
      <c r="AN697" s="407">
        <v>0</v>
      </c>
      <c r="AO697" s="408">
        <v>0</v>
      </c>
      <c r="AP697" s="407">
        <v>0</v>
      </c>
      <c r="AQ697" s="408">
        <v>0</v>
      </c>
      <c r="AR697" s="407">
        <v>0</v>
      </c>
      <c r="AT697" s="406">
        <v>0</v>
      </c>
      <c r="AU697" s="407">
        <v>0</v>
      </c>
      <c r="AV697" s="408">
        <v>0</v>
      </c>
      <c r="AW697" s="407">
        <v>0</v>
      </c>
      <c r="AX697" s="408">
        <v>0</v>
      </c>
      <c r="AY697" s="407">
        <v>0</v>
      </c>
      <c r="AZ697" s="408">
        <v>0</v>
      </c>
      <c r="BA697" s="407">
        <v>0</v>
      </c>
      <c r="BB697" s="408">
        <v>0</v>
      </c>
      <c r="BC697" s="407">
        <v>0</v>
      </c>
    </row>
    <row r="698" spans="1:55" x14ac:dyDescent="0.35">
      <c r="A698" s="385" t="str" cm="1">
        <f t="array" ref="A698">IFERROR(_xlfn.IFS(AND(F698="Renta Variable",O698=1),IFERROR(MATCH(B698,[1]RV_Det!C:C,0),"Rev"),AND(J698="Corporativa",O698=1,I698="EM"),IFERROR(MATCH(B698,[1]RF_Corps!B:B,0),"Rev"),AND(F698="Alternativos",O698=1),IFERROR(MATCH(B698,[1]Rep4!C:C,0),"Rev")),"")</f>
        <v/>
      </c>
      <c r="B698" s="394" t="s">
        <v>2299</v>
      </c>
      <c r="C698" s="409" t="s">
        <v>2300</v>
      </c>
      <c r="D698" s="395" t="s">
        <v>2260</v>
      </c>
      <c r="E698" s="396" t="str">
        <f>IF(B698="","",INDEX([1]CatGlob!$S:$S,IFERROR(MATCH(MID(B698,7,1),[1]CatGlob!$R:$R,0),MATCH(MID(B698,1,2),[1]CatGlob!$R:$R,0))))</f>
        <v>DOL</v>
      </c>
      <c r="F698" s="397" t="s">
        <v>442</v>
      </c>
      <c r="G698" s="398" t="s">
        <v>610</v>
      </c>
      <c r="H698" s="399" t="s">
        <v>228</v>
      </c>
      <c r="I698" s="399" t="s">
        <v>611</v>
      </c>
      <c r="J698" s="399" t="s">
        <v>2252</v>
      </c>
      <c r="K698" s="396" t="s">
        <v>600</v>
      </c>
      <c r="L698" s="400" t="str">
        <f>IF(ISERROR(MATCH(M698,M$10:M697,0)),M698,"")</f>
        <v/>
      </c>
      <c r="M698" s="401" t="str">
        <f>IF(B698="","",IF(ISERROR(MATCH(F698&amp;"_"&amp;G698&amp;"_"&amp;H698&amp;"_"&amp;I698&amp;"_"&amp;J698&amp;IF(K698="","","_"&amp;K698),[1]CatGlob!$B:$B,0)),F698&amp;"_"&amp;G698&amp;"_"&amp;H698&amp;"_"&amp;I698&amp;"_"&amp;J698&amp;IF(K698="","","_"&amp;K698),INDEX([1]CatGlob!$C:$C,MATCH(F698&amp;"_"&amp;G698&amp;"_"&amp;H698&amp;"_"&amp;I698&amp;"_"&amp;J698&amp;IF(K698="","","_"&amp;K698),[1]CatGlob!$B:$B,0))))</f>
        <v>HCD_LOC_CORP_NT</v>
      </c>
      <c r="N698" s="402" t="str">
        <f t="shared" si="23"/>
        <v/>
      </c>
      <c r="O698" s="402" t="str">
        <f t="shared" si="22"/>
        <v/>
      </c>
      <c r="P698" s="401" t="str">
        <f>IF(LEN(B698)&gt;8,INDEX([1]CatGlob!$X:$X,MATCH(M698,[1]CatGlob!$W:$W,0)),"")</f>
        <v>PEC</v>
      </c>
      <c r="Q698" s="403" t="str">
        <f>INDEX([1]CatGlob!P:P,MATCH(M698,[1]CatGlob!O:O,0))</f>
        <v>RFLC</v>
      </c>
      <c r="R698" s="403" t="s">
        <v>601</v>
      </c>
      <c r="S698" s="403" t="s">
        <v>601</v>
      </c>
      <c r="T698" s="403" t="str">
        <f>INDEX([1]CatGlob!$D:$D,MATCH($M698,[1]CatGlob!$C:$C,0))</f>
        <v>RFL</v>
      </c>
      <c r="U698" s="403" t="s">
        <v>2288</v>
      </c>
      <c r="V698" s="404" t="str">
        <f>INDEX([1]CatGlob!$F:$F,MATCH($M698,[1]CatGlob!$C:$C,0))</f>
        <v>RFL_CORP</v>
      </c>
      <c r="W698" s="405"/>
      <c r="X698" s="406">
        <v>0</v>
      </c>
      <c r="Y698" s="407">
        <v>0</v>
      </c>
      <c r="Z698" s="408">
        <v>0</v>
      </c>
      <c r="AA698" s="407">
        <v>0</v>
      </c>
      <c r="AB698" s="408">
        <v>0</v>
      </c>
      <c r="AC698" s="407">
        <v>0</v>
      </c>
      <c r="AD698" s="408">
        <v>0</v>
      </c>
      <c r="AE698" s="407">
        <v>0</v>
      </c>
      <c r="AF698" s="408">
        <v>0</v>
      </c>
      <c r="AG698" s="407">
        <v>0</v>
      </c>
      <c r="AI698" s="406">
        <v>0</v>
      </c>
      <c r="AJ698" s="407">
        <v>0</v>
      </c>
      <c r="AK698" s="408">
        <v>0</v>
      </c>
      <c r="AL698" s="407">
        <v>0</v>
      </c>
      <c r="AM698" s="408">
        <v>0</v>
      </c>
      <c r="AN698" s="407">
        <v>0</v>
      </c>
      <c r="AO698" s="408">
        <v>0</v>
      </c>
      <c r="AP698" s="407">
        <v>0</v>
      </c>
      <c r="AQ698" s="408">
        <v>0</v>
      </c>
      <c r="AR698" s="407">
        <v>0</v>
      </c>
      <c r="AT698" s="406">
        <v>0</v>
      </c>
      <c r="AU698" s="407">
        <v>0</v>
      </c>
      <c r="AV698" s="408">
        <v>0</v>
      </c>
      <c r="AW698" s="407">
        <v>0</v>
      </c>
      <c r="AX698" s="408">
        <v>0</v>
      </c>
      <c r="AY698" s="407">
        <v>0</v>
      </c>
      <c r="AZ698" s="408">
        <v>0</v>
      </c>
      <c r="BA698" s="407">
        <v>0</v>
      </c>
      <c r="BB698" s="408">
        <v>0</v>
      </c>
      <c r="BC698" s="407">
        <v>0</v>
      </c>
    </row>
    <row r="699" spans="1:55" x14ac:dyDescent="0.35">
      <c r="A699" s="385" t="str" cm="1">
        <f t="array" ref="A699">IFERROR(_xlfn.IFS(AND(F699="Renta Variable",O699=1),IFERROR(MATCH(B699,[1]RV_Det!C:C,0),"Rev"),AND(J699="Corporativa",O699=1,I699="EM"),IFERROR(MATCH(B699,[1]RF_Corps!B:B,0),"Rev"),AND(F699="Alternativos",O699=1),IFERROR(MATCH(B699,[1]Rep4!C:C,0),"Rev")),"")</f>
        <v/>
      </c>
      <c r="B699" s="394" t="s">
        <v>2301</v>
      </c>
      <c r="C699" s="409" t="s">
        <v>2302</v>
      </c>
      <c r="D699" s="395" t="s">
        <v>2303</v>
      </c>
      <c r="E699" s="396" t="str">
        <f>IF(B699="","",INDEX([1]CatGlob!$S:$S,IFERROR(MATCH(MID(B699,7,1),[1]CatGlob!$R:$R,0),MATCH(MID(B699,1,2),[1]CatGlob!$R:$R,0))))</f>
        <v>DOL</v>
      </c>
      <c r="F699" s="397" t="s">
        <v>442</v>
      </c>
      <c r="G699" s="398" t="s">
        <v>610</v>
      </c>
      <c r="H699" s="399" t="s">
        <v>228</v>
      </c>
      <c r="I699" s="399" t="s">
        <v>611</v>
      </c>
      <c r="J699" s="399" t="s">
        <v>2252</v>
      </c>
      <c r="K699" s="396" t="s">
        <v>600</v>
      </c>
      <c r="L699" s="400" t="str">
        <f>IF(ISERROR(MATCH(M699,M$10:M698,0)),M699,"")</f>
        <v/>
      </c>
      <c r="M699" s="401" t="str">
        <f>IF(B699="","",IF(ISERROR(MATCH(F699&amp;"_"&amp;G699&amp;"_"&amp;H699&amp;"_"&amp;I699&amp;"_"&amp;J699&amp;IF(K699="","","_"&amp;K699),[1]CatGlob!$B:$B,0)),F699&amp;"_"&amp;G699&amp;"_"&amp;H699&amp;"_"&amp;I699&amp;"_"&amp;J699&amp;IF(K699="","","_"&amp;K699),INDEX([1]CatGlob!$C:$C,MATCH(F699&amp;"_"&amp;G699&amp;"_"&amp;H699&amp;"_"&amp;I699&amp;"_"&amp;J699&amp;IF(K699="","","_"&amp;K699),[1]CatGlob!$B:$B,0))))</f>
        <v>HCD_LOC_CORP_NT</v>
      </c>
      <c r="N699" s="402" t="str">
        <f t="shared" si="23"/>
        <v/>
      </c>
      <c r="O699" s="402" t="str">
        <f t="shared" si="22"/>
        <v/>
      </c>
      <c r="P699" s="401" t="str">
        <f>IF(LEN(B699)&gt;8,INDEX([1]CatGlob!$X:$X,MATCH(M699,[1]CatGlob!$W:$W,0)),"")</f>
        <v>PEC</v>
      </c>
      <c r="Q699" s="403" t="str">
        <f>INDEX([1]CatGlob!P:P,MATCH(M699,[1]CatGlob!O:O,0))</f>
        <v>RFLC</v>
      </c>
      <c r="R699" s="403" t="s">
        <v>601</v>
      </c>
      <c r="S699" s="403" t="s">
        <v>601</v>
      </c>
      <c r="T699" s="403" t="str">
        <f>INDEX([1]CatGlob!$D:$D,MATCH($M699,[1]CatGlob!$C:$C,0))</f>
        <v>RFL</v>
      </c>
      <c r="U699" s="403" t="s">
        <v>2288</v>
      </c>
      <c r="V699" s="404" t="str">
        <f>INDEX([1]CatGlob!$F:$F,MATCH($M699,[1]CatGlob!$C:$C,0))</f>
        <v>RFL_CORP</v>
      </c>
      <c r="W699" s="405"/>
      <c r="X699" s="406">
        <v>0</v>
      </c>
      <c r="Y699" s="407">
        <v>0</v>
      </c>
      <c r="Z699" s="408">
        <v>0</v>
      </c>
      <c r="AA699" s="407">
        <v>0</v>
      </c>
      <c r="AB699" s="408">
        <v>0</v>
      </c>
      <c r="AC699" s="407">
        <v>0</v>
      </c>
      <c r="AD699" s="408">
        <v>0</v>
      </c>
      <c r="AE699" s="407">
        <v>0</v>
      </c>
      <c r="AF699" s="408">
        <v>0</v>
      </c>
      <c r="AG699" s="407">
        <v>0</v>
      </c>
      <c r="AI699" s="406">
        <v>0</v>
      </c>
      <c r="AJ699" s="407">
        <v>0</v>
      </c>
      <c r="AK699" s="408">
        <v>0</v>
      </c>
      <c r="AL699" s="407">
        <v>0</v>
      </c>
      <c r="AM699" s="408">
        <v>0</v>
      </c>
      <c r="AN699" s="407">
        <v>0</v>
      </c>
      <c r="AO699" s="408">
        <v>0</v>
      </c>
      <c r="AP699" s="407">
        <v>0</v>
      </c>
      <c r="AQ699" s="408">
        <v>0</v>
      </c>
      <c r="AR699" s="407">
        <v>0</v>
      </c>
      <c r="AT699" s="406">
        <v>0</v>
      </c>
      <c r="AU699" s="407">
        <v>0</v>
      </c>
      <c r="AV699" s="408">
        <v>0</v>
      </c>
      <c r="AW699" s="407">
        <v>0</v>
      </c>
      <c r="AX699" s="408">
        <v>0</v>
      </c>
      <c r="AY699" s="407">
        <v>0</v>
      </c>
      <c r="AZ699" s="408">
        <v>0</v>
      </c>
      <c r="BA699" s="407">
        <v>0</v>
      </c>
      <c r="BB699" s="408">
        <v>0</v>
      </c>
      <c r="BC699" s="407">
        <v>0</v>
      </c>
    </row>
    <row r="700" spans="1:55" x14ac:dyDescent="0.35">
      <c r="A700" s="385" t="str" cm="1">
        <f t="array" ref="A700">IFERROR(_xlfn.IFS(AND(F700="Renta Variable",O700=1),IFERROR(MATCH(B700,[1]RV_Det!C:C,0),"Rev"),AND(J700="Corporativa",O700=1,I700="EM"),IFERROR(MATCH(B700,[1]RF_Corps!B:B,0),"Rev"),AND(F700="Alternativos",O700=1),IFERROR(MATCH(B700,[1]Rep4!C:C,0),"Rev")),"")</f>
        <v/>
      </c>
      <c r="B700" s="394" t="s">
        <v>2304</v>
      </c>
      <c r="C700" s="409" t="s">
        <v>2305</v>
      </c>
      <c r="D700" s="395" t="s">
        <v>2306</v>
      </c>
      <c r="E700" s="396" t="str">
        <f>IF(B700="","",INDEX([1]CatGlob!$S:$S,IFERROR(MATCH(MID(B700,7,1),[1]CatGlob!$R:$R,0),MATCH(MID(B700,1,2),[1]CatGlob!$R:$R,0))))</f>
        <v>DOL</v>
      </c>
      <c r="F700" s="397" t="s">
        <v>442</v>
      </c>
      <c r="G700" s="398" t="s">
        <v>610</v>
      </c>
      <c r="H700" s="399" t="s">
        <v>228</v>
      </c>
      <c r="I700" s="399" t="s">
        <v>611</v>
      </c>
      <c r="J700" s="399" t="s">
        <v>2252</v>
      </c>
      <c r="K700" s="396" t="s">
        <v>600</v>
      </c>
      <c r="L700" s="400" t="str">
        <f>IF(ISERROR(MATCH(M700,M$10:M699,0)),M700,"")</f>
        <v/>
      </c>
      <c r="M700" s="401" t="str">
        <f>IF(B700="","",IF(ISERROR(MATCH(F700&amp;"_"&amp;G700&amp;"_"&amp;H700&amp;"_"&amp;I700&amp;"_"&amp;J700&amp;IF(K700="","","_"&amp;K700),[1]CatGlob!$B:$B,0)),F700&amp;"_"&amp;G700&amp;"_"&amp;H700&amp;"_"&amp;I700&amp;"_"&amp;J700&amp;IF(K700="","","_"&amp;K700),INDEX([1]CatGlob!$C:$C,MATCH(F700&amp;"_"&amp;G700&amp;"_"&amp;H700&amp;"_"&amp;I700&amp;"_"&amp;J700&amp;IF(K700="","","_"&amp;K700),[1]CatGlob!$B:$B,0))))</f>
        <v>HCD_LOC_CORP_NT</v>
      </c>
      <c r="N700" s="402" t="str">
        <f t="shared" si="23"/>
        <v>rev</v>
      </c>
      <c r="O700" s="402">
        <f t="shared" si="22"/>
        <v>1</v>
      </c>
      <c r="P700" s="401" t="str">
        <f>IF(LEN(B700)&gt;8,INDEX([1]CatGlob!$X:$X,MATCH(M700,[1]CatGlob!$W:$W,0)),"")</f>
        <v>PEC</v>
      </c>
      <c r="Q700" s="403" t="str">
        <f>INDEX([1]CatGlob!P:P,MATCH(M700,[1]CatGlob!O:O,0))</f>
        <v>RFLC</v>
      </c>
      <c r="R700" s="403"/>
      <c r="S700" s="403"/>
      <c r="T700" s="403" t="str">
        <f>INDEX([1]CatGlob!$D:$D,MATCH($M700,[1]CatGlob!$C:$C,0))</f>
        <v>RFL</v>
      </c>
      <c r="U700" s="403" t="s">
        <v>2307</v>
      </c>
      <c r="V700" s="404" t="str">
        <f>INDEX([1]CatGlob!$F:$F,MATCH($M700,[1]CatGlob!$C:$C,0))</f>
        <v>RFL_CORP</v>
      </c>
      <c r="W700" s="405"/>
      <c r="X700" s="406">
        <v>4.2080281517762096E-3</v>
      </c>
      <c r="Y700" s="407">
        <v>3.4929269241423803E-2</v>
      </c>
      <c r="Z700" s="408">
        <v>4.2080281517762096E-3</v>
      </c>
      <c r="AA700" s="407">
        <v>3.4929269241423803E-2</v>
      </c>
      <c r="AB700" s="408">
        <v>9.8740778421379204E-4</v>
      </c>
      <c r="AC700" s="407">
        <v>8.1961030451438398E-3</v>
      </c>
      <c r="AD700" s="408">
        <v>4.2080281517762096E-3</v>
      </c>
      <c r="AE700" s="407">
        <v>3.4929269241423803E-2</v>
      </c>
      <c r="AF700" s="408">
        <v>2.5721816330946299E-3</v>
      </c>
      <c r="AG700" s="407">
        <v>2.1350718569641401E-2</v>
      </c>
      <c r="AI700" s="406">
        <v>0</v>
      </c>
      <c r="AJ700" s="407">
        <v>0</v>
      </c>
      <c r="AK700" s="408">
        <v>0</v>
      </c>
      <c r="AL700" s="407">
        <v>0</v>
      </c>
      <c r="AM700" s="408">
        <v>0</v>
      </c>
      <c r="AN700" s="407">
        <v>0</v>
      </c>
      <c r="AO700" s="408">
        <v>-1.48706030989147E-3</v>
      </c>
      <c r="AP700" s="407">
        <v>-1.2343531951009E-2</v>
      </c>
      <c r="AQ700" s="408">
        <v>-3.9690341911562197E-4</v>
      </c>
      <c r="AR700" s="407">
        <v>-3.2945469680889699E-3</v>
      </c>
      <c r="AT700" s="406">
        <v>0</v>
      </c>
      <c r="AU700" s="407">
        <v>0</v>
      </c>
      <c r="AV700" s="408">
        <v>0</v>
      </c>
      <c r="AW700" s="407">
        <v>0</v>
      </c>
      <c r="AX700" s="408">
        <v>0</v>
      </c>
      <c r="AY700" s="407">
        <v>0</v>
      </c>
      <c r="AZ700" s="408">
        <v>0</v>
      </c>
      <c r="BA700" s="407">
        <v>0</v>
      </c>
      <c r="BB700" s="408">
        <v>0</v>
      </c>
      <c r="BC700" s="407">
        <v>0</v>
      </c>
    </row>
    <row r="701" spans="1:55" x14ac:dyDescent="0.35">
      <c r="A701" s="385" t="str" cm="1">
        <f t="array" ref="A701">IFERROR(_xlfn.IFS(AND(F701="Renta Variable",O701=1),IFERROR(MATCH(B701,[1]RV_Det!C:C,0),"Rev"),AND(J701="Corporativa",O701=1,I701="EM"),IFERROR(MATCH(B701,[1]RF_Corps!B:B,0),"Rev"),AND(F701="Alternativos",O701=1),IFERROR(MATCH(B701,[1]Rep4!C:C,0),"Rev")),"")</f>
        <v/>
      </c>
      <c r="B701" s="394" t="s">
        <v>2308</v>
      </c>
      <c r="C701" s="426" t="s">
        <v>2309</v>
      </c>
      <c r="D701" s="395" t="s">
        <v>2310</v>
      </c>
      <c r="E701" s="396" t="str">
        <f>IF(B701="","",INDEX([1]CatGlob!$S:$S,IFERROR(MATCH(MID(B701,7,1),[1]CatGlob!$R:$R,0),MATCH(MID(B701,1,2),[1]CatGlob!$R:$R,0))))</f>
        <v>DOL</v>
      </c>
      <c r="F701" s="397" t="s">
        <v>442</v>
      </c>
      <c r="G701" s="398" t="s">
        <v>610</v>
      </c>
      <c r="H701" s="399" t="s">
        <v>228</v>
      </c>
      <c r="I701" s="399" t="s">
        <v>611</v>
      </c>
      <c r="J701" s="399" t="s">
        <v>2252</v>
      </c>
      <c r="K701" s="396" t="s">
        <v>600</v>
      </c>
      <c r="L701" s="400" t="str">
        <f>IF(ISERROR(MATCH(M701,M$10:M700,0)),M701,"")</f>
        <v/>
      </c>
      <c r="M701" s="401" t="str">
        <f>IF(B701="","",IF(ISERROR(MATCH(F701&amp;"_"&amp;G701&amp;"_"&amp;H701&amp;"_"&amp;I701&amp;"_"&amp;J701&amp;IF(K701="","","_"&amp;K701),[1]CatGlob!$B:$B,0)),F701&amp;"_"&amp;G701&amp;"_"&amp;H701&amp;"_"&amp;I701&amp;"_"&amp;J701&amp;IF(K701="","","_"&amp;K701),INDEX([1]CatGlob!$C:$C,MATCH(F701&amp;"_"&amp;G701&amp;"_"&amp;H701&amp;"_"&amp;I701&amp;"_"&amp;J701&amp;IF(K701="","","_"&amp;K701),[1]CatGlob!$B:$B,0))))</f>
        <v>HCD_LOC_CORP_NT</v>
      </c>
      <c r="N701" s="402" t="str">
        <f t="shared" si="23"/>
        <v/>
      </c>
      <c r="O701" s="402" t="str">
        <f t="shared" si="22"/>
        <v/>
      </c>
      <c r="P701" s="401" t="str">
        <f>IF(LEN(B701)&gt;8,INDEX([1]CatGlob!$X:$X,MATCH(M701,[1]CatGlob!$W:$W,0)),"")</f>
        <v>PEC</v>
      </c>
      <c r="Q701" s="403" t="str">
        <f>INDEX([1]CatGlob!P:P,MATCH(M701,[1]CatGlob!O:O,0))</f>
        <v>RFLC</v>
      </c>
      <c r="R701" s="403" t="s">
        <v>601</v>
      </c>
      <c r="S701" s="403" t="s">
        <v>601</v>
      </c>
      <c r="T701" s="403" t="str">
        <f>INDEX([1]CatGlob!$D:$D,MATCH($M701,[1]CatGlob!$C:$C,0))</f>
        <v>RFL</v>
      </c>
      <c r="U701" s="403" t="s">
        <v>2288</v>
      </c>
      <c r="V701" s="404" t="str">
        <f>INDEX([1]CatGlob!$F:$F,MATCH($M701,[1]CatGlob!$C:$C,0))</f>
        <v>RFL_CORP</v>
      </c>
      <c r="W701" s="405"/>
      <c r="X701" s="406">
        <v>0</v>
      </c>
      <c r="Y701" s="407">
        <v>0</v>
      </c>
      <c r="Z701" s="408">
        <v>0</v>
      </c>
      <c r="AA701" s="407">
        <v>0</v>
      </c>
      <c r="AB701" s="408">
        <v>0</v>
      </c>
      <c r="AC701" s="407">
        <v>0</v>
      </c>
      <c r="AD701" s="408">
        <v>0</v>
      </c>
      <c r="AE701" s="407">
        <v>0</v>
      </c>
      <c r="AF701" s="408">
        <v>0</v>
      </c>
      <c r="AG701" s="407">
        <v>0</v>
      </c>
      <c r="AI701" s="406">
        <v>0</v>
      </c>
      <c r="AJ701" s="407">
        <v>0</v>
      </c>
      <c r="AK701" s="408">
        <v>0</v>
      </c>
      <c r="AL701" s="407">
        <v>0</v>
      </c>
      <c r="AM701" s="408">
        <v>0</v>
      </c>
      <c r="AN701" s="407">
        <v>0</v>
      </c>
      <c r="AO701" s="408">
        <v>0</v>
      </c>
      <c r="AP701" s="407">
        <v>0</v>
      </c>
      <c r="AQ701" s="408">
        <v>0</v>
      </c>
      <c r="AR701" s="407">
        <v>0</v>
      </c>
      <c r="AT701" s="406">
        <v>0</v>
      </c>
      <c r="AU701" s="407">
        <v>0</v>
      </c>
      <c r="AV701" s="408">
        <v>0</v>
      </c>
      <c r="AW701" s="407">
        <v>0</v>
      </c>
      <c r="AX701" s="408">
        <v>0</v>
      </c>
      <c r="AY701" s="407">
        <v>0</v>
      </c>
      <c r="AZ701" s="408">
        <v>0</v>
      </c>
      <c r="BA701" s="407">
        <v>0</v>
      </c>
      <c r="BB701" s="408">
        <v>0</v>
      </c>
      <c r="BC701" s="407">
        <v>0</v>
      </c>
    </row>
    <row r="702" spans="1:55" x14ac:dyDescent="0.35">
      <c r="A702" s="385" t="str" cm="1">
        <f t="array" ref="A702">IFERROR(_xlfn.IFS(AND(F702="Renta Variable",O702=1),IFERROR(MATCH(B702,[1]RV_Det!C:C,0),"Rev"),AND(J702="Corporativa",O702=1,I702="EM"),IFERROR(MATCH(B702,[1]RF_Corps!B:B,0),"Rev"),AND(F702="Alternativos",O702=1),IFERROR(MATCH(B702,[1]Rep4!C:C,0),"Rev")),"")</f>
        <v/>
      </c>
      <c r="B702" s="394" t="s">
        <v>2311</v>
      </c>
      <c r="C702" s="409" t="s">
        <v>2312</v>
      </c>
      <c r="D702" s="395" t="s">
        <v>2310</v>
      </c>
      <c r="E702" s="396" t="str">
        <f>IF(B702="","",INDEX([1]CatGlob!$S:$S,IFERROR(MATCH(MID(B702,7,1),[1]CatGlob!$R:$R,0),MATCH(MID(B702,1,2),[1]CatGlob!$R:$R,0))))</f>
        <v>DOL</v>
      </c>
      <c r="F702" s="397" t="s">
        <v>442</v>
      </c>
      <c r="G702" s="398" t="s">
        <v>610</v>
      </c>
      <c r="H702" s="399" t="s">
        <v>228</v>
      </c>
      <c r="I702" s="399" t="s">
        <v>611</v>
      </c>
      <c r="J702" s="399" t="s">
        <v>2252</v>
      </c>
      <c r="K702" s="396" t="s">
        <v>600</v>
      </c>
      <c r="L702" s="400" t="str">
        <f>IF(ISERROR(MATCH(M702,M$10:M701,0)),M702,"")</f>
        <v/>
      </c>
      <c r="M702" s="401" t="str">
        <f>IF(B702="","",IF(ISERROR(MATCH(F702&amp;"_"&amp;G702&amp;"_"&amp;H702&amp;"_"&amp;I702&amp;"_"&amp;J702&amp;IF(K702="","","_"&amp;K702),[1]CatGlob!$B:$B,0)),F702&amp;"_"&amp;G702&amp;"_"&amp;H702&amp;"_"&amp;I702&amp;"_"&amp;J702&amp;IF(K702="","","_"&amp;K702),INDEX([1]CatGlob!$C:$C,MATCH(F702&amp;"_"&amp;G702&amp;"_"&amp;H702&amp;"_"&amp;I702&amp;"_"&amp;J702&amp;IF(K702="","","_"&amp;K702),[1]CatGlob!$B:$B,0))))</f>
        <v>HCD_LOC_CORP_NT</v>
      </c>
      <c r="N702" s="402" t="str">
        <f t="shared" si="23"/>
        <v/>
      </c>
      <c r="O702" s="402" t="str">
        <f t="shared" si="22"/>
        <v/>
      </c>
      <c r="P702" s="401" t="str">
        <f>IF(LEN(B702)&gt;8,INDEX([1]CatGlob!$X:$X,MATCH(M702,[1]CatGlob!$W:$W,0)),"")</f>
        <v>PEC</v>
      </c>
      <c r="Q702" s="403" t="str">
        <f>INDEX([1]CatGlob!P:P,MATCH(M702,[1]CatGlob!O:O,0))</f>
        <v>RFLC</v>
      </c>
      <c r="R702" s="403" t="s">
        <v>601</v>
      </c>
      <c r="S702" s="403" t="s">
        <v>601</v>
      </c>
      <c r="T702" s="403" t="str">
        <f>INDEX([1]CatGlob!$D:$D,MATCH($M702,[1]CatGlob!$C:$C,0))</f>
        <v>RFL</v>
      </c>
      <c r="U702" s="403" t="s">
        <v>2288</v>
      </c>
      <c r="V702" s="404" t="str">
        <f>INDEX([1]CatGlob!$F:$F,MATCH($M702,[1]CatGlob!$C:$C,0))</f>
        <v>RFL_CORP</v>
      </c>
      <c r="W702" s="405"/>
      <c r="X702" s="406">
        <v>0</v>
      </c>
      <c r="Y702" s="407">
        <v>0</v>
      </c>
      <c r="Z702" s="408">
        <v>0</v>
      </c>
      <c r="AA702" s="407">
        <v>0</v>
      </c>
      <c r="AB702" s="408">
        <v>0</v>
      </c>
      <c r="AC702" s="407">
        <v>0</v>
      </c>
      <c r="AD702" s="408">
        <v>0</v>
      </c>
      <c r="AE702" s="407">
        <v>0</v>
      </c>
      <c r="AF702" s="408">
        <v>0</v>
      </c>
      <c r="AG702" s="407">
        <v>0</v>
      </c>
      <c r="AI702" s="406">
        <v>0</v>
      </c>
      <c r="AJ702" s="407">
        <v>0</v>
      </c>
      <c r="AK702" s="408">
        <v>0</v>
      </c>
      <c r="AL702" s="407">
        <v>0</v>
      </c>
      <c r="AM702" s="408">
        <v>0</v>
      </c>
      <c r="AN702" s="407">
        <v>0</v>
      </c>
      <c r="AO702" s="408">
        <v>0</v>
      </c>
      <c r="AP702" s="407">
        <v>0</v>
      </c>
      <c r="AQ702" s="408">
        <v>0</v>
      </c>
      <c r="AR702" s="407">
        <v>0</v>
      </c>
      <c r="AT702" s="406">
        <v>0</v>
      </c>
      <c r="AU702" s="407">
        <v>0</v>
      </c>
      <c r="AV702" s="408">
        <v>0</v>
      </c>
      <c r="AW702" s="407">
        <v>0</v>
      </c>
      <c r="AX702" s="408">
        <v>0</v>
      </c>
      <c r="AY702" s="407">
        <v>0</v>
      </c>
      <c r="AZ702" s="408">
        <v>0</v>
      </c>
      <c r="BA702" s="407">
        <v>0</v>
      </c>
      <c r="BB702" s="408">
        <v>0</v>
      </c>
      <c r="BC702" s="407">
        <v>0</v>
      </c>
    </row>
    <row r="703" spans="1:55" x14ac:dyDescent="0.35">
      <c r="A703" s="385" t="str" cm="1">
        <f t="array" ref="A703">IFERROR(_xlfn.IFS(AND(F703="Renta Variable",O703=1),IFERROR(MATCH(B703,[1]RV_Det!C:C,0),"Rev"),AND(J703="Corporativa",O703=1,I703="EM"),IFERROR(MATCH(B703,[1]RF_Corps!B:B,0),"Rev"),AND(F703="Alternativos",O703=1),IFERROR(MATCH(B703,[1]Rep4!C:C,0),"Rev")),"")</f>
        <v/>
      </c>
      <c r="B703" s="394" t="s">
        <v>2313</v>
      </c>
      <c r="C703" s="409" t="s">
        <v>2314</v>
      </c>
      <c r="D703" s="395" t="s">
        <v>2315</v>
      </c>
      <c r="E703" s="396" t="str">
        <f>IF(B703="","",INDEX([1]CatGlob!$S:$S,IFERROR(MATCH(MID(B703,7,1),[1]CatGlob!$R:$R,0),MATCH(MID(B703,1,2),[1]CatGlob!$R:$R,0))))</f>
        <v>DOL</v>
      </c>
      <c r="F703" s="397" t="s">
        <v>442</v>
      </c>
      <c r="G703" s="398" t="s">
        <v>610</v>
      </c>
      <c r="H703" s="399" t="s">
        <v>228</v>
      </c>
      <c r="I703" s="399" t="s">
        <v>611</v>
      </c>
      <c r="J703" s="399" t="s">
        <v>2252</v>
      </c>
      <c r="K703" s="396" t="s">
        <v>600</v>
      </c>
      <c r="L703" s="400" t="str">
        <f>IF(ISERROR(MATCH(M703,M$10:M702,0)),M703,"")</f>
        <v/>
      </c>
      <c r="M703" s="401" t="str">
        <f>IF(B703="","",IF(ISERROR(MATCH(F703&amp;"_"&amp;G703&amp;"_"&amp;H703&amp;"_"&amp;I703&amp;"_"&amp;J703&amp;IF(K703="","","_"&amp;K703),[1]CatGlob!$B:$B,0)),F703&amp;"_"&amp;G703&amp;"_"&amp;H703&amp;"_"&amp;I703&amp;"_"&amp;J703&amp;IF(K703="","","_"&amp;K703),INDEX([1]CatGlob!$C:$C,MATCH(F703&amp;"_"&amp;G703&amp;"_"&amp;H703&amp;"_"&amp;I703&amp;"_"&amp;J703&amp;IF(K703="","","_"&amp;K703),[1]CatGlob!$B:$B,0))))</f>
        <v>HCD_LOC_CORP_NT</v>
      </c>
      <c r="N703" s="402" t="str">
        <f t="shared" si="23"/>
        <v/>
      </c>
      <c r="O703" s="402" t="str">
        <f t="shared" si="22"/>
        <v/>
      </c>
      <c r="P703" s="401" t="str">
        <f>IF(LEN(B703)&gt;8,INDEX([1]CatGlob!$X:$X,MATCH(M703,[1]CatGlob!$W:$W,0)),"")</f>
        <v>PEC</v>
      </c>
      <c r="Q703" s="403" t="str">
        <f>INDEX([1]CatGlob!P:P,MATCH(M703,[1]CatGlob!O:O,0))</f>
        <v>RFLC</v>
      </c>
      <c r="R703" s="403" t="s">
        <v>601</v>
      </c>
      <c r="S703" s="403" t="s">
        <v>601</v>
      </c>
      <c r="T703" s="403" t="str">
        <f>INDEX([1]CatGlob!$D:$D,MATCH($M703,[1]CatGlob!$C:$C,0))</f>
        <v>RFL</v>
      </c>
      <c r="U703" s="403" t="s">
        <v>2288</v>
      </c>
      <c r="V703" s="404" t="str">
        <f>INDEX([1]CatGlob!$F:$F,MATCH($M703,[1]CatGlob!$C:$C,0))</f>
        <v>RFL_CORP</v>
      </c>
      <c r="W703" s="405"/>
      <c r="X703" s="406">
        <v>0</v>
      </c>
      <c r="Y703" s="407">
        <v>0</v>
      </c>
      <c r="Z703" s="408">
        <v>0</v>
      </c>
      <c r="AA703" s="407">
        <v>0</v>
      </c>
      <c r="AB703" s="408">
        <v>0</v>
      </c>
      <c r="AC703" s="407">
        <v>0</v>
      </c>
      <c r="AD703" s="408">
        <v>0</v>
      </c>
      <c r="AE703" s="407">
        <v>0</v>
      </c>
      <c r="AF703" s="408">
        <v>0</v>
      </c>
      <c r="AG703" s="407">
        <v>0</v>
      </c>
      <c r="AI703" s="406">
        <v>0</v>
      </c>
      <c r="AJ703" s="407">
        <v>0</v>
      </c>
      <c r="AK703" s="408">
        <v>0</v>
      </c>
      <c r="AL703" s="407">
        <v>0</v>
      </c>
      <c r="AM703" s="408">
        <v>0</v>
      </c>
      <c r="AN703" s="407">
        <v>0</v>
      </c>
      <c r="AO703" s="408">
        <v>0</v>
      </c>
      <c r="AP703" s="407">
        <v>0</v>
      </c>
      <c r="AQ703" s="408">
        <v>0</v>
      </c>
      <c r="AR703" s="407">
        <v>0</v>
      </c>
      <c r="AT703" s="406">
        <v>0</v>
      </c>
      <c r="AU703" s="407">
        <v>0</v>
      </c>
      <c r="AV703" s="408">
        <v>0</v>
      </c>
      <c r="AW703" s="407">
        <v>0</v>
      </c>
      <c r="AX703" s="408">
        <v>0</v>
      </c>
      <c r="AY703" s="407">
        <v>0</v>
      </c>
      <c r="AZ703" s="408">
        <v>0</v>
      </c>
      <c r="BA703" s="407">
        <v>0</v>
      </c>
      <c r="BB703" s="408">
        <v>0</v>
      </c>
      <c r="BC703" s="407">
        <v>0</v>
      </c>
    </row>
    <row r="704" spans="1:55" x14ac:dyDescent="0.35">
      <c r="A704" s="385" t="str" cm="1">
        <f t="array" ref="A704">IFERROR(_xlfn.IFS(AND(F704="Renta Variable",O704=1),IFERROR(MATCH(B704,[1]RV_Det!C:C,0),"Rev"),AND(J704="Corporativa",O704=1,I704="EM"),IFERROR(MATCH(B704,[1]RF_Corps!B:B,0),"Rev"),AND(F704="Alternativos",O704=1),IFERROR(MATCH(B704,[1]Rep4!C:C,0),"Rev")),"")</f>
        <v/>
      </c>
      <c r="B704" s="394" t="s">
        <v>2316</v>
      </c>
      <c r="C704" s="409" t="s">
        <v>2317</v>
      </c>
      <c r="D704" s="395" t="s">
        <v>2315</v>
      </c>
      <c r="E704" s="396" t="str">
        <f>IF(B704="","",INDEX([1]CatGlob!$S:$S,IFERROR(MATCH(MID(B704,7,1),[1]CatGlob!$R:$R,0),MATCH(MID(B704,1,2),[1]CatGlob!$R:$R,0))))</f>
        <v>DOL</v>
      </c>
      <c r="F704" s="397" t="s">
        <v>442</v>
      </c>
      <c r="G704" s="398" t="s">
        <v>610</v>
      </c>
      <c r="H704" s="399" t="s">
        <v>228</v>
      </c>
      <c r="I704" s="399" t="s">
        <v>611</v>
      </c>
      <c r="J704" s="399" t="s">
        <v>2252</v>
      </c>
      <c r="K704" s="396" t="s">
        <v>600</v>
      </c>
      <c r="L704" s="400" t="str">
        <f>IF(ISERROR(MATCH(M704,M$10:M703,0)),M704,"")</f>
        <v/>
      </c>
      <c r="M704" s="401" t="str">
        <f>IF(B704="","",IF(ISERROR(MATCH(F704&amp;"_"&amp;G704&amp;"_"&amp;H704&amp;"_"&amp;I704&amp;"_"&amp;J704&amp;IF(K704="","","_"&amp;K704),[1]CatGlob!$B:$B,0)),F704&amp;"_"&amp;G704&amp;"_"&amp;H704&amp;"_"&amp;I704&amp;"_"&amp;J704&amp;IF(K704="","","_"&amp;K704),INDEX([1]CatGlob!$C:$C,MATCH(F704&amp;"_"&amp;G704&amp;"_"&amp;H704&amp;"_"&amp;I704&amp;"_"&amp;J704&amp;IF(K704="","","_"&amp;K704),[1]CatGlob!$B:$B,0))))</f>
        <v>HCD_LOC_CORP_NT</v>
      </c>
      <c r="N704" s="402" t="str">
        <f t="shared" si="23"/>
        <v/>
      </c>
      <c r="O704" s="402" t="str">
        <f t="shared" si="22"/>
        <v/>
      </c>
      <c r="P704" s="401" t="str">
        <f>IF(LEN(B704)&gt;8,INDEX([1]CatGlob!$X:$X,MATCH(M704,[1]CatGlob!$W:$W,0)),"")</f>
        <v>PEC</v>
      </c>
      <c r="Q704" s="403" t="str">
        <f>INDEX([1]CatGlob!P:P,MATCH(M704,[1]CatGlob!O:O,0))</f>
        <v>RFLC</v>
      </c>
      <c r="R704" s="403" t="s">
        <v>601</v>
      </c>
      <c r="S704" s="403" t="s">
        <v>601</v>
      </c>
      <c r="T704" s="403" t="str">
        <f>INDEX([1]CatGlob!$D:$D,MATCH($M704,[1]CatGlob!$C:$C,0))</f>
        <v>RFL</v>
      </c>
      <c r="U704" s="403" t="s">
        <v>2288</v>
      </c>
      <c r="V704" s="404" t="str">
        <f>INDEX([1]CatGlob!$F:$F,MATCH($M704,[1]CatGlob!$C:$C,0))</f>
        <v>RFL_CORP</v>
      </c>
      <c r="W704" s="405"/>
      <c r="X704" s="406">
        <v>0</v>
      </c>
      <c r="Y704" s="407">
        <v>0</v>
      </c>
      <c r="Z704" s="408">
        <v>0</v>
      </c>
      <c r="AA704" s="407">
        <v>0</v>
      </c>
      <c r="AB704" s="408">
        <v>0</v>
      </c>
      <c r="AC704" s="407">
        <v>0</v>
      </c>
      <c r="AD704" s="408">
        <v>0</v>
      </c>
      <c r="AE704" s="407">
        <v>0</v>
      </c>
      <c r="AF704" s="408">
        <v>0</v>
      </c>
      <c r="AG704" s="407">
        <v>0</v>
      </c>
      <c r="AI704" s="406">
        <v>0</v>
      </c>
      <c r="AJ704" s="407">
        <v>0</v>
      </c>
      <c r="AK704" s="408">
        <v>0</v>
      </c>
      <c r="AL704" s="407">
        <v>0</v>
      </c>
      <c r="AM704" s="408">
        <v>0</v>
      </c>
      <c r="AN704" s="407">
        <v>0</v>
      </c>
      <c r="AO704" s="408">
        <v>0</v>
      </c>
      <c r="AP704" s="407">
        <v>0</v>
      </c>
      <c r="AQ704" s="408">
        <v>0</v>
      </c>
      <c r="AR704" s="407">
        <v>0</v>
      </c>
      <c r="AT704" s="406">
        <v>0</v>
      </c>
      <c r="AU704" s="407">
        <v>0</v>
      </c>
      <c r="AV704" s="408">
        <v>0</v>
      </c>
      <c r="AW704" s="407">
        <v>0</v>
      </c>
      <c r="AX704" s="408">
        <v>0</v>
      </c>
      <c r="AY704" s="407">
        <v>0</v>
      </c>
      <c r="AZ704" s="408">
        <v>0</v>
      </c>
      <c r="BA704" s="407">
        <v>0</v>
      </c>
      <c r="BB704" s="408">
        <v>0</v>
      </c>
      <c r="BC704" s="407">
        <v>0</v>
      </c>
    </row>
    <row r="705" spans="1:55" x14ac:dyDescent="0.35">
      <c r="A705" s="385" t="str" cm="1">
        <f t="array" ref="A705">IFERROR(_xlfn.IFS(AND(F705="Renta Variable",O705=1),IFERROR(MATCH(B705,[1]RV_Det!C:C,0),"Rev"),AND(J705="Corporativa",O705=1,I705="EM"),IFERROR(MATCH(B705,[1]RF_Corps!B:B,0),"Rev"),AND(F705="Alternativos",O705=1),IFERROR(MATCH(B705,[1]Rep4!C:C,0),"Rev")),"")</f>
        <v/>
      </c>
      <c r="B705" s="394" t="s">
        <v>2318</v>
      </c>
      <c r="C705" s="409" t="s">
        <v>2319</v>
      </c>
      <c r="D705" s="395" t="s">
        <v>2315</v>
      </c>
      <c r="E705" s="396" t="str">
        <f>IF(B705="","",INDEX([1]CatGlob!$S:$S,IFERROR(MATCH(MID(B705,7,1),[1]CatGlob!$R:$R,0),MATCH(MID(B705,1,2),[1]CatGlob!$R:$R,0))))</f>
        <v>DOL</v>
      </c>
      <c r="F705" s="397" t="s">
        <v>442</v>
      </c>
      <c r="G705" s="398" t="s">
        <v>610</v>
      </c>
      <c r="H705" s="399" t="s">
        <v>228</v>
      </c>
      <c r="I705" s="399" t="s">
        <v>611</v>
      </c>
      <c r="J705" s="399" t="s">
        <v>2252</v>
      </c>
      <c r="K705" s="396" t="s">
        <v>600</v>
      </c>
      <c r="L705" s="400" t="str">
        <f>IF(ISERROR(MATCH(M705,M$10:M704,0)),M705,"")</f>
        <v/>
      </c>
      <c r="M705" s="401" t="str">
        <f>IF(B705="","",IF(ISERROR(MATCH(F705&amp;"_"&amp;G705&amp;"_"&amp;H705&amp;"_"&amp;I705&amp;"_"&amp;J705&amp;IF(K705="","","_"&amp;K705),[1]CatGlob!$B:$B,0)),F705&amp;"_"&amp;G705&amp;"_"&amp;H705&amp;"_"&amp;I705&amp;"_"&amp;J705&amp;IF(K705="","","_"&amp;K705),INDEX([1]CatGlob!$C:$C,MATCH(F705&amp;"_"&amp;G705&amp;"_"&amp;H705&amp;"_"&amp;I705&amp;"_"&amp;J705&amp;IF(K705="","","_"&amp;K705),[1]CatGlob!$B:$B,0))))</f>
        <v>HCD_LOC_CORP_NT</v>
      </c>
      <c r="N705" s="402" t="str">
        <f t="shared" si="23"/>
        <v>rev</v>
      </c>
      <c r="O705" s="402">
        <f t="shared" si="22"/>
        <v>1</v>
      </c>
      <c r="P705" s="401" t="str">
        <f>IF(LEN(B705)&gt;8,INDEX([1]CatGlob!$X:$X,MATCH(M705,[1]CatGlob!$W:$W,0)),"")</f>
        <v>PEC</v>
      </c>
      <c r="Q705" s="403" t="str">
        <f>INDEX([1]CatGlob!P:P,MATCH(M705,[1]CatGlob!O:O,0))</f>
        <v>RFLC</v>
      </c>
      <c r="R705" s="403" t="s">
        <v>601</v>
      </c>
      <c r="S705" s="403" t="s">
        <v>601</v>
      </c>
      <c r="T705" s="403" t="str">
        <f>INDEX([1]CatGlob!$D:$D,MATCH($M705,[1]CatGlob!$C:$C,0))</f>
        <v>RFL</v>
      </c>
      <c r="U705" s="403" t="s">
        <v>2288</v>
      </c>
      <c r="V705" s="404" t="str">
        <f>INDEX([1]CatGlob!$F:$F,MATCH($M705,[1]CatGlob!$C:$C,0))</f>
        <v>RFL_CORP</v>
      </c>
      <c r="W705" s="405"/>
      <c r="X705" s="406">
        <v>0</v>
      </c>
      <c r="Y705" s="407">
        <v>0</v>
      </c>
      <c r="Z705" s="408">
        <v>-6.3154951204533998E-3</v>
      </c>
      <c r="AA705" s="407">
        <v>-1.13080381403119E-2</v>
      </c>
      <c r="AB705" s="408">
        <v>0</v>
      </c>
      <c r="AC705" s="407">
        <v>0</v>
      </c>
      <c r="AD705" s="408">
        <v>0</v>
      </c>
      <c r="AE705" s="407">
        <v>0</v>
      </c>
      <c r="AF705" s="408">
        <v>-8.2218324840245105E-4</v>
      </c>
      <c r="AG705" s="407">
        <v>-1.4721378694681E-3</v>
      </c>
      <c r="AI705" s="406">
        <v>0</v>
      </c>
      <c r="AJ705" s="407">
        <v>0</v>
      </c>
      <c r="AK705" s="408">
        <v>0</v>
      </c>
      <c r="AL705" s="407">
        <v>0</v>
      </c>
      <c r="AM705" s="408">
        <v>0</v>
      </c>
      <c r="AN705" s="407">
        <v>0</v>
      </c>
      <c r="AO705" s="408">
        <v>0</v>
      </c>
      <c r="AP705" s="407">
        <v>0</v>
      </c>
      <c r="AQ705" s="408">
        <v>0</v>
      </c>
      <c r="AR705" s="407">
        <v>0</v>
      </c>
      <c r="AT705" s="406">
        <v>0</v>
      </c>
      <c r="AU705" s="407">
        <v>0</v>
      </c>
      <c r="AV705" s="408">
        <v>0</v>
      </c>
      <c r="AW705" s="407">
        <v>0</v>
      </c>
      <c r="AX705" s="408">
        <v>0</v>
      </c>
      <c r="AY705" s="407">
        <v>0</v>
      </c>
      <c r="AZ705" s="408">
        <v>0</v>
      </c>
      <c r="BA705" s="407">
        <v>0</v>
      </c>
      <c r="BB705" s="408">
        <v>0</v>
      </c>
      <c r="BC705" s="407">
        <v>0</v>
      </c>
    </row>
    <row r="706" spans="1:55" x14ac:dyDescent="0.35">
      <c r="A706" s="385" t="str" cm="1">
        <f t="array" ref="A706">IFERROR(_xlfn.IFS(AND(F706="Renta Variable",O706=1),IFERROR(MATCH(B706,[1]RV_Det!C:C,0),"Rev"),AND(J706="Corporativa",O706=1,I706="EM"),IFERROR(MATCH(B706,[1]RF_Corps!B:B,0),"Rev"),AND(F706="Alternativos",O706=1),IFERROR(MATCH(B706,[1]Rep4!C:C,0),"Rev")),"")</f>
        <v/>
      </c>
      <c r="B706" s="394" t="s">
        <v>2320</v>
      </c>
      <c r="C706" s="409" t="s">
        <v>2321</v>
      </c>
      <c r="D706" s="395" t="s">
        <v>2322</v>
      </c>
      <c r="E706" s="396" t="str">
        <f>IF(B706="","",INDEX([1]CatGlob!$S:$S,IFERROR(MATCH(MID(B706,7,1),[1]CatGlob!$R:$R,0),MATCH(MID(B706,1,2),[1]CatGlob!$R:$R,0))))</f>
        <v>DOL</v>
      </c>
      <c r="F706" s="397" t="s">
        <v>442</v>
      </c>
      <c r="G706" s="398" t="s">
        <v>610</v>
      </c>
      <c r="H706" s="399" t="s">
        <v>228</v>
      </c>
      <c r="I706" s="399" t="s">
        <v>611</v>
      </c>
      <c r="J706" s="399" t="s">
        <v>2252</v>
      </c>
      <c r="K706" s="396" t="s">
        <v>600</v>
      </c>
      <c r="L706" s="400" t="str">
        <f>IF(ISERROR(MATCH(M706,M$10:M705,0)),M706,"")</f>
        <v/>
      </c>
      <c r="M706" s="401" t="str">
        <f>IF(B706="","",IF(ISERROR(MATCH(F706&amp;"_"&amp;G706&amp;"_"&amp;H706&amp;"_"&amp;I706&amp;"_"&amp;J706&amp;IF(K706="","","_"&amp;K706),[1]CatGlob!$B:$B,0)),F706&amp;"_"&amp;G706&amp;"_"&amp;H706&amp;"_"&amp;I706&amp;"_"&amp;J706&amp;IF(K706="","","_"&amp;K706),INDEX([1]CatGlob!$C:$C,MATCH(F706&amp;"_"&amp;G706&amp;"_"&amp;H706&amp;"_"&amp;I706&amp;"_"&amp;J706&amp;IF(K706="","","_"&amp;K706),[1]CatGlob!$B:$B,0))))</f>
        <v>HCD_LOC_CORP_NT</v>
      </c>
      <c r="N706" s="402" t="str">
        <f t="shared" si="23"/>
        <v>rev</v>
      </c>
      <c r="O706" s="402">
        <f t="shared" si="22"/>
        <v>1</v>
      </c>
      <c r="P706" s="401" t="str">
        <f>IF(LEN(B706)&gt;8,INDEX([1]CatGlob!$X:$X,MATCH(M706,[1]CatGlob!$W:$W,0)),"")</f>
        <v>PEC</v>
      </c>
      <c r="Q706" s="403" t="str">
        <f>INDEX([1]CatGlob!P:P,MATCH(M706,[1]CatGlob!O:O,0))</f>
        <v>RFLC</v>
      </c>
      <c r="R706" s="403" t="s">
        <v>601</v>
      </c>
      <c r="S706" s="403" t="s">
        <v>601</v>
      </c>
      <c r="T706" s="403" t="str">
        <f>INDEX([1]CatGlob!$D:$D,MATCH($M706,[1]CatGlob!$C:$C,0))</f>
        <v>RFL</v>
      </c>
      <c r="U706" s="403" t="s">
        <v>2323</v>
      </c>
      <c r="V706" s="404" t="str">
        <f>INDEX([1]CatGlob!$F:$F,MATCH($M706,[1]CatGlob!$C:$C,0))</f>
        <v>RFL_CORP</v>
      </c>
      <c r="W706" s="405"/>
      <c r="X706" s="406">
        <v>3.5468987443461101E-3</v>
      </c>
      <c r="Y706" s="407">
        <v>4.0521547617355901E-2</v>
      </c>
      <c r="Z706" s="408">
        <v>3.5468987443461101E-3</v>
      </c>
      <c r="AA706" s="407">
        <v>4.0521547617355901E-2</v>
      </c>
      <c r="AB706" s="408">
        <v>3.5468987443461101E-3</v>
      </c>
      <c r="AC706" s="407">
        <v>4.0521547617355901E-2</v>
      </c>
      <c r="AD706" s="408">
        <v>-2.1807369917164901E-3</v>
      </c>
      <c r="AE706" s="407">
        <v>-2.49138315522313E-2</v>
      </c>
      <c r="AF706" s="408">
        <v>1.4741480905015899E-3</v>
      </c>
      <c r="AG706" s="407">
        <v>1.6841406070581499E-2</v>
      </c>
      <c r="AI706" s="406">
        <v>5.6631173497646697E-5</v>
      </c>
      <c r="AJ706" s="407">
        <v>6.4698288726461296E-4</v>
      </c>
      <c r="AK706" s="408">
        <v>5.6631173497646697E-5</v>
      </c>
      <c r="AL706" s="407">
        <v>6.4698288726461296E-4</v>
      </c>
      <c r="AM706" s="408">
        <v>5.6631173497646697E-5</v>
      </c>
      <c r="AN706" s="407">
        <v>6.4698288726461296E-4</v>
      </c>
      <c r="AO706" s="408">
        <v>-1.3447147850090501E-3</v>
      </c>
      <c r="AP706" s="407">
        <v>-1.5362695165999101E-2</v>
      </c>
      <c r="AQ706" s="408">
        <v>-3.1739468046099802E-4</v>
      </c>
      <c r="AR706" s="407">
        <v>-3.6260757883074799E-3</v>
      </c>
      <c r="AT706" s="406">
        <v>0</v>
      </c>
      <c r="AU706" s="407">
        <v>0</v>
      </c>
      <c r="AV706" s="408">
        <v>0</v>
      </c>
      <c r="AW706" s="407">
        <v>0</v>
      </c>
      <c r="AX706" s="408">
        <v>0</v>
      </c>
      <c r="AY706" s="407">
        <v>0</v>
      </c>
      <c r="AZ706" s="408">
        <v>0</v>
      </c>
      <c r="BA706" s="407">
        <v>0</v>
      </c>
      <c r="BB706" s="408">
        <v>0</v>
      </c>
      <c r="BC706" s="407">
        <v>0</v>
      </c>
    </row>
    <row r="707" spans="1:55" x14ac:dyDescent="0.35">
      <c r="A707" s="385" t="str" cm="1">
        <f t="array" ref="A707">IFERROR(_xlfn.IFS(AND(F707="Renta Variable",O707=1),IFERROR(MATCH(B707,[1]RV_Det!C:C,0),"Rev"),AND(J707="Corporativa",O707=1,I707="EM"),IFERROR(MATCH(B707,[1]RF_Corps!B:B,0),"Rev"),AND(F707="Alternativos",O707=1),IFERROR(MATCH(B707,[1]Rep4!C:C,0),"Rev")),"")</f>
        <v/>
      </c>
      <c r="B707" s="394" t="s">
        <v>2324</v>
      </c>
      <c r="C707" s="409" t="s">
        <v>2325</v>
      </c>
      <c r="D707" s="395" t="s">
        <v>2326</v>
      </c>
      <c r="E707" s="396" t="str">
        <f>IF(B707="","",INDEX([1]CatGlob!$S:$S,IFERROR(MATCH(MID(B707,7,1),[1]CatGlob!$R:$R,0),MATCH(MID(B707,1,2),[1]CatGlob!$R:$R,0))))</f>
        <v>DOL</v>
      </c>
      <c r="F707" s="397" t="s">
        <v>442</v>
      </c>
      <c r="G707" s="398" t="s">
        <v>610</v>
      </c>
      <c r="H707" s="399" t="s">
        <v>228</v>
      </c>
      <c r="I707" s="399" t="s">
        <v>611</v>
      </c>
      <c r="J707" s="399" t="s">
        <v>2252</v>
      </c>
      <c r="K707" s="396" t="s">
        <v>600</v>
      </c>
      <c r="L707" s="400" t="str">
        <f>IF(ISERROR(MATCH(M707,M$10:M706,0)),M707,"")</f>
        <v/>
      </c>
      <c r="M707" s="401" t="str">
        <f>IF(B707="","",IF(ISERROR(MATCH(F707&amp;"_"&amp;G707&amp;"_"&amp;H707&amp;"_"&amp;I707&amp;"_"&amp;J707&amp;IF(K707="","","_"&amp;K707),[1]CatGlob!$B:$B,0)),F707&amp;"_"&amp;G707&amp;"_"&amp;H707&amp;"_"&amp;I707&amp;"_"&amp;J707&amp;IF(K707="","","_"&amp;K707),INDEX([1]CatGlob!$C:$C,MATCH(F707&amp;"_"&amp;G707&amp;"_"&amp;H707&amp;"_"&amp;I707&amp;"_"&amp;J707&amp;IF(K707="","","_"&amp;K707),[1]CatGlob!$B:$B,0))))</f>
        <v>HCD_LOC_CORP_NT</v>
      </c>
      <c r="N707" s="402" t="str">
        <f t="shared" si="23"/>
        <v>rev</v>
      </c>
      <c r="O707" s="402">
        <f t="shared" si="22"/>
        <v>1</v>
      </c>
      <c r="P707" s="401" t="str">
        <f>IF(LEN(B707)&gt;8,INDEX([1]CatGlob!$X:$X,MATCH(M707,[1]CatGlob!$W:$W,0)),"")</f>
        <v>PEC</v>
      </c>
      <c r="Q707" s="403" t="str">
        <f>INDEX([1]CatGlob!P:P,MATCH(M707,[1]CatGlob!O:O,0))</f>
        <v>RFLC</v>
      </c>
      <c r="R707" s="403" t="s">
        <v>601</v>
      </c>
      <c r="S707" s="403" t="s">
        <v>601</v>
      </c>
      <c r="T707" s="403" t="str">
        <f>INDEX([1]CatGlob!$D:$D,MATCH($M707,[1]CatGlob!$C:$C,0))</f>
        <v>RFL</v>
      </c>
      <c r="U707" s="403" t="s">
        <v>2323</v>
      </c>
      <c r="V707" s="404" t="str">
        <f>INDEX([1]CatGlob!$F:$F,MATCH($M707,[1]CatGlob!$C:$C,0))</f>
        <v>RFL_CORP</v>
      </c>
      <c r="W707" s="405"/>
      <c r="X707" s="406">
        <v>0</v>
      </c>
      <c r="Y707" s="407">
        <v>0</v>
      </c>
      <c r="Z707" s="408">
        <v>0</v>
      </c>
      <c r="AA707" s="407">
        <v>0</v>
      </c>
      <c r="AB707" s="408">
        <v>0</v>
      </c>
      <c r="AC707" s="407">
        <v>0</v>
      </c>
      <c r="AD707" s="408">
        <v>-4.6948533655274197E-3</v>
      </c>
      <c r="AE707" s="407">
        <v>-8.4879462762810207E-2</v>
      </c>
      <c r="AF707" s="408">
        <v>-1.6990012688535101E-3</v>
      </c>
      <c r="AG707" s="407">
        <v>-3.07166813755042E-2</v>
      </c>
      <c r="AI707" s="406">
        <v>0</v>
      </c>
      <c r="AJ707" s="407">
        <v>0</v>
      </c>
      <c r="AK707" s="408">
        <v>0</v>
      </c>
      <c r="AL707" s="407">
        <v>0</v>
      </c>
      <c r="AM707" s="408">
        <v>-4.1045062318560601E-4</v>
      </c>
      <c r="AN707" s="407">
        <v>-7.4206424938161302E-3</v>
      </c>
      <c r="AO707" s="408">
        <v>0</v>
      </c>
      <c r="AP707" s="407">
        <v>0</v>
      </c>
      <c r="AQ707" s="408">
        <v>-1.8241110305975799E-4</v>
      </c>
      <c r="AR707" s="407">
        <v>-3.2978572969470498E-3</v>
      </c>
      <c r="AT707" s="406">
        <v>0</v>
      </c>
      <c r="AU707" s="407">
        <v>0</v>
      </c>
      <c r="AV707" s="408">
        <v>0</v>
      </c>
      <c r="AW707" s="407">
        <v>0</v>
      </c>
      <c r="AX707" s="408">
        <v>0</v>
      </c>
      <c r="AY707" s="407">
        <v>0</v>
      </c>
      <c r="AZ707" s="408">
        <v>0</v>
      </c>
      <c r="BA707" s="407">
        <v>0</v>
      </c>
      <c r="BB707" s="408">
        <v>0</v>
      </c>
      <c r="BC707" s="407">
        <v>0</v>
      </c>
    </row>
    <row r="708" spans="1:55" x14ac:dyDescent="0.35">
      <c r="A708" s="385" t="str" cm="1">
        <f t="array" ref="A708">IFERROR(_xlfn.IFS(AND(F708="Renta Variable",O708=1),IFERROR(MATCH(B708,[1]RV_Det!C:C,0),"Rev"),AND(J708="Corporativa",O708=1,I708="EM"),IFERROR(MATCH(B708,[1]RF_Corps!B:B,0),"Rev"),AND(F708="Alternativos",O708=1),IFERROR(MATCH(B708,[1]Rep4!C:C,0),"Rev")),"")</f>
        <v/>
      </c>
      <c r="B708" s="394" t="s">
        <v>2327</v>
      </c>
      <c r="C708" s="409" t="s">
        <v>2328</v>
      </c>
      <c r="D708" s="395" t="s">
        <v>2329</v>
      </c>
      <c r="E708" s="396" t="str">
        <f>IF(B708="","",INDEX([1]CatGlob!$S:$S,IFERROR(MATCH(MID(B708,7,1),[1]CatGlob!$R:$R,0),MATCH(MID(B708,1,2),[1]CatGlob!$R:$R,0))))</f>
        <v>DOL</v>
      </c>
      <c r="F708" s="397" t="s">
        <v>442</v>
      </c>
      <c r="G708" s="398" t="s">
        <v>610</v>
      </c>
      <c r="H708" s="399" t="s">
        <v>228</v>
      </c>
      <c r="I708" s="399" t="s">
        <v>611</v>
      </c>
      <c r="J708" s="399" t="s">
        <v>2252</v>
      </c>
      <c r="K708" s="396" t="s">
        <v>600</v>
      </c>
      <c r="L708" s="400" t="str">
        <f>IF(ISERROR(MATCH(M708,M$10:M707,0)),M708,"")</f>
        <v/>
      </c>
      <c r="M708" s="401" t="str">
        <f>IF(B708="","",IF(ISERROR(MATCH(F708&amp;"_"&amp;G708&amp;"_"&amp;H708&amp;"_"&amp;I708&amp;"_"&amp;J708&amp;IF(K708="","","_"&amp;K708),[1]CatGlob!$B:$B,0)),F708&amp;"_"&amp;G708&amp;"_"&amp;H708&amp;"_"&amp;I708&amp;"_"&amp;J708&amp;IF(K708="","","_"&amp;K708),INDEX([1]CatGlob!$C:$C,MATCH(F708&amp;"_"&amp;G708&amp;"_"&amp;H708&amp;"_"&amp;I708&amp;"_"&amp;J708&amp;IF(K708="","","_"&amp;K708),[1]CatGlob!$B:$B,0))))</f>
        <v>HCD_LOC_CORP_NT</v>
      </c>
      <c r="N708" s="402" t="str">
        <f t="shared" si="23"/>
        <v/>
      </c>
      <c r="O708" s="402" t="str">
        <f t="shared" si="22"/>
        <v/>
      </c>
      <c r="P708" s="401" t="str">
        <f>IF(LEN(B708)&gt;8,INDEX([1]CatGlob!$X:$X,MATCH(M708,[1]CatGlob!$W:$W,0)),"")</f>
        <v>PEC</v>
      </c>
      <c r="Q708" s="403" t="str">
        <f>INDEX([1]CatGlob!P:P,MATCH(M708,[1]CatGlob!O:O,0))</f>
        <v>RFLC</v>
      </c>
      <c r="R708" s="403" t="s">
        <v>601</v>
      </c>
      <c r="S708" s="403" t="s">
        <v>601</v>
      </c>
      <c r="T708" s="403" t="str">
        <f>INDEX([1]CatGlob!$D:$D,MATCH($M708,[1]CatGlob!$C:$C,0))</f>
        <v>RFL</v>
      </c>
      <c r="U708" s="403" t="s">
        <v>2288</v>
      </c>
      <c r="V708" s="404" t="str">
        <f>INDEX([1]CatGlob!$F:$F,MATCH($M708,[1]CatGlob!$C:$C,0))</f>
        <v>RFL_CORP</v>
      </c>
      <c r="W708" s="405"/>
      <c r="X708" s="406">
        <v>0</v>
      </c>
      <c r="Y708" s="407">
        <v>0</v>
      </c>
      <c r="Z708" s="408">
        <v>0</v>
      </c>
      <c r="AA708" s="407">
        <v>0</v>
      </c>
      <c r="AB708" s="408">
        <v>0</v>
      </c>
      <c r="AC708" s="407">
        <v>0</v>
      </c>
      <c r="AD708" s="408">
        <v>0</v>
      </c>
      <c r="AE708" s="407">
        <v>0</v>
      </c>
      <c r="AF708" s="408">
        <v>0</v>
      </c>
      <c r="AG708" s="407">
        <v>0</v>
      </c>
      <c r="AI708" s="406">
        <v>0</v>
      </c>
      <c r="AJ708" s="407">
        <v>0</v>
      </c>
      <c r="AK708" s="408">
        <v>0</v>
      </c>
      <c r="AL708" s="407">
        <v>0</v>
      </c>
      <c r="AM708" s="408">
        <v>0</v>
      </c>
      <c r="AN708" s="407">
        <v>0</v>
      </c>
      <c r="AO708" s="408">
        <v>0</v>
      </c>
      <c r="AP708" s="407">
        <v>0</v>
      </c>
      <c r="AQ708" s="408">
        <v>0</v>
      </c>
      <c r="AR708" s="407">
        <v>0</v>
      </c>
      <c r="AT708" s="406">
        <v>0</v>
      </c>
      <c r="AU708" s="407">
        <v>0</v>
      </c>
      <c r="AV708" s="408">
        <v>0</v>
      </c>
      <c r="AW708" s="407">
        <v>0</v>
      </c>
      <c r="AX708" s="408">
        <v>0</v>
      </c>
      <c r="AY708" s="407">
        <v>0</v>
      </c>
      <c r="AZ708" s="408">
        <v>0</v>
      </c>
      <c r="BA708" s="407">
        <v>0</v>
      </c>
      <c r="BB708" s="408">
        <v>0</v>
      </c>
      <c r="BC708" s="407">
        <v>0</v>
      </c>
    </row>
    <row r="709" spans="1:55" x14ac:dyDescent="0.35">
      <c r="A709" s="385" t="str" cm="1">
        <f t="array" ref="A709">IFERROR(_xlfn.IFS(AND(F709="Renta Variable",O709=1),IFERROR(MATCH(B709,[1]RV_Det!C:C,0),"Rev"),AND(J709="Corporativa",O709=1,I709="EM"),IFERROR(MATCH(B709,[1]RF_Corps!B:B,0),"Rev"),AND(F709="Alternativos",O709=1),IFERROR(MATCH(B709,[1]Rep4!C:C,0),"Rev")),"")</f>
        <v/>
      </c>
      <c r="B709" s="394" t="s">
        <v>2330</v>
      </c>
      <c r="C709" s="409" t="s">
        <v>2331</v>
      </c>
      <c r="D709" s="395" t="s">
        <v>2332</v>
      </c>
      <c r="E709" s="396" t="str">
        <f>IF(B709="","",INDEX([1]CatGlob!$S:$S,IFERROR(MATCH(MID(B709,7,1),[1]CatGlob!$R:$R,0),MATCH(MID(B709,1,2),[1]CatGlob!$R:$R,0))))</f>
        <v>DOL</v>
      </c>
      <c r="F709" s="397" t="s">
        <v>442</v>
      </c>
      <c r="G709" s="398" t="s">
        <v>610</v>
      </c>
      <c r="H709" s="399" t="s">
        <v>228</v>
      </c>
      <c r="I709" s="399" t="s">
        <v>611</v>
      </c>
      <c r="J709" s="399" t="s">
        <v>2252</v>
      </c>
      <c r="K709" s="396" t="s">
        <v>600</v>
      </c>
      <c r="L709" s="400" t="str">
        <f>IF(ISERROR(MATCH(M709,M$10:M708,0)),M709,"")</f>
        <v/>
      </c>
      <c r="M709" s="401" t="str">
        <f>IF(B709="","",IF(ISERROR(MATCH(F709&amp;"_"&amp;G709&amp;"_"&amp;H709&amp;"_"&amp;I709&amp;"_"&amp;J709&amp;IF(K709="","","_"&amp;K709),[1]CatGlob!$B:$B,0)),F709&amp;"_"&amp;G709&amp;"_"&amp;H709&amp;"_"&amp;I709&amp;"_"&amp;J709&amp;IF(K709="","","_"&amp;K709),INDEX([1]CatGlob!$C:$C,MATCH(F709&amp;"_"&amp;G709&amp;"_"&amp;H709&amp;"_"&amp;I709&amp;"_"&amp;J709&amp;IF(K709="","","_"&amp;K709),[1]CatGlob!$B:$B,0))))</f>
        <v>HCD_LOC_CORP_NT</v>
      </c>
      <c r="N709" s="402" t="str">
        <f t="shared" si="23"/>
        <v>rev</v>
      </c>
      <c r="O709" s="402">
        <f t="shared" si="22"/>
        <v>1</v>
      </c>
      <c r="P709" s="401" t="str">
        <f>IF(LEN(B709)&gt;8,INDEX([1]CatGlob!$X:$X,MATCH(M709,[1]CatGlob!$W:$W,0)),"")</f>
        <v>PEC</v>
      </c>
      <c r="Q709" s="403" t="str">
        <f>INDEX([1]CatGlob!P:P,MATCH(M709,[1]CatGlob!O:O,0))</f>
        <v>RFLC</v>
      </c>
      <c r="R709" s="403" t="s">
        <v>601</v>
      </c>
      <c r="S709" s="403" t="s">
        <v>601</v>
      </c>
      <c r="T709" s="403" t="str">
        <f>INDEX([1]CatGlob!$D:$D,MATCH($M709,[1]CatGlob!$C:$C,0))</f>
        <v>RFL</v>
      </c>
      <c r="U709" s="403" t="s">
        <v>2323</v>
      </c>
      <c r="V709" s="404" t="str">
        <f>INDEX([1]CatGlob!$F:$F,MATCH($M709,[1]CatGlob!$C:$C,0))</f>
        <v>RFL_CORP</v>
      </c>
      <c r="W709" s="405"/>
      <c r="X709" s="406">
        <v>0</v>
      </c>
      <c r="Y709" s="407">
        <v>0</v>
      </c>
      <c r="Z709" s="408">
        <v>0</v>
      </c>
      <c r="AA709" s="407">
        <v>0</v>
      </c>
      <c r="AB709" s="408">
        <v>0</v>
      </c>
      <c r="AC709" s="407">
        <v>0</v>
      </c>
      <c r="AD709" s="408">
        <v>0</v>
      </c>
      <c r="AE709" s="407">
        <v>0</v>
      </c>
      <c r="AF709" s="408">
        <v>0</v>
      </c>
      <c r="AG709" s="407">
        <v>0</v>
      </c>
      <c r="AI709" s="406">
        <v>0</v>
      </c>
      <c r="AJ709" s="407">
        <v>0</v>
      </c>
      <c r="AK709" s="408">
        <v>0</v>
      </c>
      <c r="AL709" s="407">
        <v>0</v>
      </c>
      <c r="AM709" s="408">
        <v>-5.1961779107894703E-4</v>
      </c>
      <c r="AN709" s="407">
        <v>-1.8222666164913199E-3</v>
      </c>
      <c r="AO709" s="408">
        <v>0</v>
      </c>
      <c r="AP709" s="407">
        <v>0</v>
      </c>
      <c r="AQ709" s="408">
        <v>-2.3092681332664101E-4</v>
      </c>
      <c r="AR709" s="407">
        <v>-8.0984567888655104E-4</v>
      </c>
      <c r="AT709" s="406">
        <v>0</v>
      </c>
      <c r="AU709" s="407">
        <v>0</v>
      </c>
      <c r="AV709" s="408">
        <v>0</v>
      </c>
      <c r="AW709" s="407">
        <v>0</v>
      </c>
      <c r="AX709" s="408">
        <v>0</v>
      </c>
      <c r="AY709" s="407">
        <v>0</v>
      </c>
      <c r="AZ709" s="408">
        <v>0</v>
      </c>
      <c r="BA709" s="407">
        <v>0</v>
      </c>
      <c r="BB709" s="408">
        <v>0</v>
      </c>
      <c r="BC709" s="407">
        <v>0</v>
      </c>
    </row>
    <row r="710" spans="1:55" x14ac:dyDescent="0.35">
      <c r="A710" s="385" t="str" cm="1">
        <f t="array" ref="A710">IFERROR(_xlfn.IFS(AND(F710="Renta Variable",O710=1),IFERROR(MATCH(B710,[1]RV_Det!C:C,0),"Rev"),AND(J710="Corporativa",O710=1,I710="EM"),IFERROR(MATCH(B710,[1]RF_Corps!B:B,0),"Rev"),AND(F710="Alternativos",O710=1),IFERROR(MATCH(B710,[1]Rep4!C:C,0),"Rev")),"")</f>
        <v/>
      </c>
      <c r="B710" s="394" t="s">
        <v>2333</v>
      </c>
      <c r="C710" s="409" t="s">
        <v>2334</v>
      </c>
      <c r="D710" s="395" t="s">
        <v>2332</v>
      </c>
      <c r="E710" s="396" t="str">
        <f>IF(B710="","",INDEX([1]CatGlob!$S:$S,IFERROR(MATCH(MID(B710,7,1),[1]CatGlob!$R:$R,0),MATCH(MID(B710,1,2),[1]CatGlob!$R:$R,0))))</f>
        <v>DOL</v>
      </c>
      <c r="F710" s="397" t="s">
        <v>442</v>
      </c>
      <c r="G710" s="398" t="s">
        <v>610</v>
      </c>
      <c r="H710" s="399" t="s">
        <v>228</v>
      </c>
      <c r="I710" s="399" t="s">
        <v>611</v>
      </c>
      <c r="J710" s="399" t="s">
        <v>2252</v>
      </c>
      <c r="K710" s="396" t="s">
        <v>600</v>
      </c>
      <c r="L710" s="400" t="str">
        <f>IF(ISERROR(MATCH(M710,M$10:M709,0)),M710,"")</f>
        <v/>
      </c>
      <c r="M710" s="401" t="str">
        <f>IF(B710="","",IF(ISERROR(MATCH(F710&amp;"_"&amp;G710&amp;"_"&amp;H710&amp;"_"&amp;I710&amp;"_"&amp;J710&amp;IF(K710="","","_"&amp;K710),[1]CatGlob!$B:$B,0)),F710&amp;"_"&amp;G710&amp;"_"&amp;H710&amp;"_"&amp;I710&amp;"_"&amp;J710&amp;IF(K710="","","_"&amp;K710),INDEX([1]CatGlob!$C:$C,MATCH(F710&amp;"_"&amp;G710&amp;"_"&amp;H710&amp;"_"&amp;I710&amp;"_"&amp;J710&amp;IF(K710="","","_"&amp;K710),[1]CatGlob!$B:$B,0))))</f>
        <v>HCD_LOC_CORP_NT</v>
      </c>
      <c r="N710" s="402" t="str">
        <f t="shared" si="23"/>
        <v/>
      </c>
      <c r="O710" s="402" t="str">
        <f t="shared" si="22"/>
        <v/>
      </c>
      <c r="P710" s="401" t="str">
        <f>IF(LEN(B710)&gt;8,INDEX([1]CatGlob!$X:$X,MATCH(M710,[1]CatGlob!$W:$W,0)),"")</f>
        <v>PEC</v>
      </c>
      <c r="Q710" s="403" t="str">
        <f>INDEX([1]CatGlob!P:P,MATCH(M710,[1]CatGlob!O:O,0))</f>
        <v>RFLC</v>
      </c>
      <c r="R710" s="403" t="s">
        <v>601</v>
      </c>
      <c r="S710" s="403" t="s">
        <v>601</v>
      </c>
      <c r="T710" s="403" t="str">
        <f>INDEX([1]CatGlob!$D:$D,MATCH($M710,[1]CatGlob!$C:$C,0))</f>
        <v>RFL</v>
      </c>
      <c r="U710" s="403" t="s">
        <v>2323</v>
      </c>
      <c r="V710" s="404" t="str">
        <f>INDEX([1]CatGlob!$F:$F,MATCH($M710,[1]CatGlob!$C:$C,0))</f>
        <v>RFL_CORP</v>
      </c>
      <c r="W710" s="405"/>
      <c r="X710" s="406">
        <v>0</v>
      </c>
      <c r="Y710" s="407">
        <v>0</v>
      </c>
      <c r="Z710" s="408">
        <v>0</v>
      </c>
      <c r="AA710" s="407">
        <v>0</v>
      </c>
      <c r="AB710" s="408">
        <v>0</v>
      </c>
      <c r="AC710" s="407">
        <v>0</v>
      </c>
      <c r="AD710" s="408">
        <v>0</v>
      </c>
      <c r="AE710" s="407">
        <v>0</v>
      </c>
      <c r="AF710" s="408">
        <v>0</v>
      </c>
      <c r="AG710" s="407">
        <v>0</v>
      </c>
      <c r="AI710" s="406">
        <v>0</v>
      </c>
      <c r="AJ710" s="407">
        <v>0</v>
      </c>
      <c r="AK710" s="408">
        <v>0</v>
      </c>
      <c r="AL710" s="407">
        <v>0</v>
      </c>
      <c r="AM710" s="408">
        <v>0</v>
      </c>
      <c r="AN710" s="407">
        <v>0</v>
      </c>
      <c r="AO710" s="408">
        <v>0</v>
      </c>
      <c r="AP710" s="407">
        <v>0</v>
      </c>
      <c r="AQ710" s="408">
        <v>0</v>
      </c>
      <c r="AR710" s="407">
        <v>0</v>
      </c>
      <c r="AT710" s="406">
        <v>0</v>
      </c>
      <c r="AU710" s="407">
        <v>0</v>
      </c>
      <c r="AV710" s="408">
        <v>0</v>
      </c>
      <c r="AW710" s="407">
        <v>0</v>
      </c>
      <c r="AX710" s="408">
        <v>0</v>
      </c>
      <c r="AY710" s="407">
        <v>0</v>
      </c>
      <c r="AZ710" s="408">
        <v>0</v>
      </c>
      <c r="BA710" s="407">
        <v>0</v>
      </c>
      <c r="BB710" s="408">
        <v>0</v>
      </c>
      <c r="BC710" s="407">
        <v>0</v>
      </c>
    </row>
    <row r="711" spans="1:55" x14ac:dyDescent="0.35">
      <c r="A711" s="385" t="str" cm="1">
        <f t="array" ref="A711">IFERROR(_xlfn.IFS(AND(F711="Renta Variable",O711=1),IFERROR(MATCH(B711,[1]RV_Det!C:C,0),"Rev"),AND(J711="Corporativa",O711=1,I711="EM"),IFERROR(MATCH(B711,[1]RF_Corps!B:B,0),"Rev"),AND(F711="Alternativos",O711=1),IFERROR(MATCH(B711,[1]Rep4!C:C,0),"Rev")),"")</f>
        <v/>
      </c>
      <c r="B711" s="394" t="s">
        <v>2335</v>
      </c>
      <c r="C711" s="409" t="s">
        <v>2336</v>
      </c>
      <c r="D711" s="395" t="s">
        <v>2337</v>
      </c>
      <c r="E711" s="396" t="str">
        <f>IF(B711="","",INDEX([1]CatGlob!$S:$S,IFERROR(MATCH(MID(B711,7,1),[1]CatGlob!$R:$R,0),MATCH(MID(B711,1,2),[1]CatGlob!$R:$R,0))))</f>
        <v>DOL</v>
      </c>
      <c r="F711" s="397" t="s">
        <v>442</v>
      </c>
      <c r="G711" s="398" t="s">
        <v>610</v>
      </c>
      <c r="H711" s="399" t="s">
        <v>228</v>
      </c>
      <c r="I711" s="399" t="s">
        <v>611</v>
      </c>
      <c r="J711" s="399" t="s">
        <v>2252</v>
      </c>
      <c r="K711" s="396" t="s">
        <v>600</v>
      </c>
      <c r="L711" s="400" t="str">
        <f>IF(ISERROR(MATCH(M711,M$10:M710,0)),M711,"")</f>
        <v/>
      </c>
      <c r="M711" s="401" t="str">
        <f>IF(B711="","",IF(ISERROR(MATCH(F711&amp;"_"&amp;G711&amp;"_"&amp;H711&amp;"_"&amp;I711&amp;"_"&amp;J711&amp;IF(K711="","","_"&amp;K711),[1]CatGlob!$B:$B,0)),F711&amp;"_"&amp;G711&amp;"_"&amp;H711&amp;"_"&amp;I711&amp;"_"&amp;J711&amp;IF(K711="","","_"&amp;K711),INDEX([1]CatGlob!$C:$C,MATCH(F711&amp;"_"&amp;G711&amp;"_"&amp;H711&amp;"_"&amp;I711&amp;"_"&amp;J711&amp;IF(K711="","","_"&amp;K711),[1]CatGlob!$B:$B,0))))</f>
        <v>HCD_LOC_CORP_NT</v>
      </c>
      <c r="N711" s="402" t="str">
        <f t="shared" si="23"/>
        <v/>
      </c>
      <c r="O711" s="402" t="str">
        <f t="shared" si="22"/>
        <v/>
      </c>
      <c r="P711" s="401" t="str">
        <f>IF(LEN(B711)&gt;8,INDEX([1]CatGlob!$X:$X,MATCH(M711,[1]CatGlob!$W:$W,0)),"")</f>
        <v>PEC</v>
      </c>
      <c r="Q711" s="403" t="str">
        <f>INDEX([1]CatGlob!P:P,MATCH(M711,[1]CatGlob!O:O,0))</f>
        <v>RFLC</v>
      </c>
      <c r="R711" s="403" t="s">
        <v>601</v>
      </c>
      <c r="S711" s="403" t="s">
        <v>601</v>
      </c>
      <c r="T711" s="403" t="str">
        <f>INDEX([1]CatGlob!$D:$D,MATCH($M711,[1]CatGlob!$C:$C,0))</f>
        <v>RFL</v>
      </c>
      <c r="U711" s="403" t="s">
        <v>2307</v>
      </c>
      <c r="V711" s="404" t="str">
        <f>INDEX([1]CatGlob!$F:$F,MATCH($M711,[1]CatGlob!$C:$C,0))</f>
        <v>RFL_CORP</v>
      </c>
      <c r="W711" s="405"/>
      <c r="X711" s="406">
        <v>0</v>
      </c>
      <c r="Y711" s="407">
        <v>0</v>
      </c>
      <c r="Z711" s="408">
        <v>0</v>
      </c>
      <c r="AA711" s="407">
        <v>0</v>
      </c>
      <c r="AB711" s="408">
        <v>0</v>
      </c>
      <c r="AC711" s="407">
        <v>0</v>
      </c>
      <c r="AD711" s="408">
        <v>0</v>
      </c>
      <c r="AE711" s="407">
        <v>0</v>
      </c>
      <c r="AF711" s="408">
        <v>0</v>
      </c>
      <c r="AG711" s="407">
        <v>0</v>
      </c>
      <c r="AI711" s="406">
        <v>0</v>
      </c>
      <c r="AJ711" s="407">
        <v>0</v>
      </c>
      <c r="AK711" s="408">
        <v>0</v>
      </c>
      <c r="AL711" s="407">
        <v>0</v>
      </c>
      <c r="AM711" s="408">
        <v>0</v>
      </c>
      <c r="AN711" s="407">
        <v>0</v>
      </c>
      <c r="AO711" s="408">
        <v>0</v>
      </c>
      <c r="AP711" s="407">
        <v>0</v>
      </c>
      <c r="AQ711" s="408">
        <v>0</v>
      </c>
      <c r="AR711" s="407">
        <v>0</v>
      </c>
      <c r="AT711" s="406">
        <v>0</v>
      </c>
      <c r="AU711" s="407">
        <v>0</v>
      </c>
      <c r="AV711" s="408">
        <v>0</v>
      </c>
      <c r="AW711" s="407">
        <v>0</v>
      </c>
      <c r="AX711" s="408">
        <v>0</v>
      </c>
      <c r="AY711" s="407">
        <v>0</v>
      </c>
      <c r="AZ711" s="408">
        <v>0</v>
      </c>
      <c r="BA711" s="407">
        <v>0</v>
      </c>
      <c r="BB711" s="408">
        <v>0</v>
      </c>
      <c r="BC711" s="407">
        <v>0</v>
      </c>
    </row>
    <row r="712" spans="1:55" x14ac:dyDescent="0.35">
      <c r="A712" s="385" t="str" cm="1">
        <f t="array" ref="A712">IFERROR(_xlfn.IFS(AND(F712="Renta Variable",O712=1),IFERROR(MATCH(B712,[1]RV_Det!C:C,0),"Rev"),AND(J712="Corporativa",O712=1,I712="EM"),IFERROR(MATCH(B712,[1]RF_Corps!B:B,0),"Rev"),AND(F712="Alternativos",O712=1),IFERROR(MATCH(B712,[1]Rep4!C:C,0),"Rev")),"")</f>
        <v/>
      </c>
      <c r="B712" s="394" t="s">
        <v>2338</v>
      </c>
      <c r="C712" s="409" t="s">
        <v>2339</v>
      </c>
      <c r="D712" s="395" t="s">
        <v>2340</v>
      </c>
      <c r="E712" s="396" t="str">
        <f>IF(B712="","",INDEX([1]CatGlob!$S:$S,IFERROR(MATCH(MID(B712,7,1),[1]CatGlob!$R:$R,0),MATCH(MID(B712,1,2),[1]CatGlob!$R:$R,0))))</f>
        <v>DOL</v>
      </c>
      <c r="F712" s="397" t="s">
        <v>442</v>
      </c>
      <c r="G712" s="398" t="s">
        <v>610</v>
      </c>
      <c r="H712" s="399" t="s">
        <v>228</v>
      </c>
      <c r="I712" s="399" t="s">
        <v>611</v>
      </c>
      <c r="J712" s="399" t="s">
        <v>2252</v>
      </c>
      <c r="K712" s="396" t="s">
        <v>600</v>
      </c>
      <c r="L712" s="400" t="str">
        <f>IF(ISERROR(MATCH(M712,M$10:M711,0)),M712,"")</f>
        <v/>
      </c>
      <c r="M712" s="401" t="str">
        <f>IF(B712="","",IF(ISERROR(MATCH(F712&amp;"_"&amp;G712&amp;"_"&amp;H712&amp;"_"&amp;I712&amp;"_"&amp;J712&amp;IF(K712="","","_"&amp;K712),[1]CatGlob!$B:$B,0)),F712&amp;"_"&amp;G712&amp;"_"&amp;H712&amp;"_"&amp;I712&amp;"_"&amp;J712&amp;IF(K712="","","_"&amp;K712),INDEX([1]CatGlob!$C:$C,MATCH(F712&amp;"_"&amp;G712&amp;"_"&amp;H712&amp;"_"&amp;I712&amp;"_"&amp;J712&amp;IF(K712="","","_"&amp;K712),[1]CatGlob!$B:$B,0))))</f>
        <v>HCD_LOC_CORP_NT</v>
      </c>
      <c r="N712" s="402" t="str">
        <f t="shared" si="23"/>
        <v/>
      </c>
      <c r="O712" s="402" t="str">
        <f t="shared" si="22"/>
        <v/>
      </c>
      <c r="P712" s="401" t="str">
        <f>IF(LEN(B712)&gt;8,INDEX([1]CatGlob!$X:$X,MATCH(M712,[1]CatGlob!$W:$W,0)),"")</f>
        <v>PEC</v>
      </c>
      <c r="Q712" s="403" t="str">
        <f>INDEX([1]CatGlob!P:P,MATCH(M712,[1]CatGlob!O:O,0))</f>
        <v>RFLC</v>
      </c>
      <c r="R712" s="403" t="s">
        <v>601</v>
      </c>
      <c r="S712" s="403" t="s">
        <v>601</v>
      </c>
      <c r="T712" s="403" t="str">
        <f>INDEX([1]CatGlob!$D:$D,MATCH($M712,[1]CatGlob!$C:$C,0))</f>
        <v>RFL</v>
      </c>
      <c r="U712" s="403" t="s">
        <v>2307</v>
      </c>
      <c r="V712" s="404" t="str">
        <f>INDEX([1]CatGlob!$F:$F,MATCH($M712,[1]CatGlob!$C:$C,0))</f>
        <v>RFL_CORP</v>
      </c>
      <c r="W712" s="405"/>
      <c r="X712" s="406">
        <v>0</v>
      </c>
      <c r="Y712" s="407">
        <v>0</v>
      </c>
      <c r="Z712" s="408">
        <v>0</v>
      </c>
      <c r="AA712" s="407">
        <v>0</v>
      </c>
      <c r="AB712" s="408">
        <v>0</v>
      </c>
      <c r="AC712" s="407">
        <v>0</v>
      </c>
      <c r="AD712" s="408">
        <v>0</v>
      </c>
      <c r="AE712" s="407">
        <v>0</v>
      </c>
      <c r="AF712" s="408">
        <v>0</v>
      </c>
      <c r="AG712" s="407">
        <v>0</v>
      </c>
      <c r="AI712" s="406">
        <v>0</v>
      </c>
      <c r="AJ712" s="407">
        <v>0</v>
      </c>
      <c r="AK712" s="408">
        <v>0</v>
      </c>
      <c r="AL712" s="407">
        <v>0</v>
      </c>
      <c r="AM712" s="408">
        <v>0</v>
      </c>
      <c r="AN712" s="407">
        <v>0</v>
      </c>
      <c r="AO712" s="408">
        <v>0</v>
      </c>
      <c r="AP712" s="407">
        <v>0</v>
      </c>
      <c r="AQ712" s="408">
        <v>0</v>
      </c>
      <c r="AR712" s="407">
        <v>0</v>
      </c>
      <c r="AT712" s="406">
        <v>0</v>
      </c>
      <c r="AU712" s="407">
        <v>0</v>
      </c>
      <c r="AV712" s="408">
        <v>0</v>
      </c>
      <c r="AW712" s="407">
        <v>0</v>
      </c>
      <c r="AX712" s="408">
        <v>0</v>
      </c>
      <c r="AY712" s="407">
        <v>0</v>
      </c>
      <c r="AZ712" s="408">
        <v>0</v>
      </c>
      <c r="BA712" s="407">
        <v>0</v>
      </c>
      <c r="BB712" s="408">
        <v>0</v>
      </c>
      <c r="BC712" s="407">
        <v>0</v>
      </c>
    </row>
    <row r="713" spans="1:55" x14ac:dyDescent="0.35">
      <c r="A713" s="385" t="str" cm="1">
        <f t="array" ref="A713">IFERROR(_xlfn.IFS(AND(F713="Renta Variable",O713=1),IFERROR(MATCH(B713,[1]RV_Det!C:C,0),"Rev"),AND(J713="Corporativa",O713=1,I713="EM"),IFERROR(MATCH(B713,[1]RF_Corps!B:B,0),"Rev"),AND(F713="Alternativos",O713=1),IFERROR(MATCH(B713,[1]Rep4!C:C,0),"Rev")),"")</f>
        <v/>
      </c>
      <c r="B713" s="394" t="s">
        <v>2341</v>
      </c>
      <c r="C713" s="409" t="s">
        <v>2342</v>
      </c>
      <c r="D713" s="395" t="s">
        <v>2343</v>
      </c>
      <c r="E713" s="396" t="str">
        <f>IF(B713="","",INDEX([1]CatGlob!$S:$S,IFERROR(MATCH(MID(B713,7,1),[1]CatGlob!$R:$R,0),MATCH(MID(B713,1,2),[1]CatGlob!$R:$R,0))))</f>
        <v>DOL</v>
      </c>
      <c r="F713" s="397" t="s">
        <v>442</v>
      </c>
      <c r="G713" s="398" t="s">
        <v>610</v>
      </c>
      <c r="H713" s="399" t="s">
        <v>228</v>
      </c>
      <c r="I713" s="399" t="s">
        <v>611</v>
      </c>
      <c r="J713" s="399" t="s">
        <v>2252</v>
      </c>
      <c r="K713" s="396" t="s">
        <v>600</v>
      </c>
      <c r="L713" s="400" t="str">
        <f>IF(ISERROR(MATCH(M713,M$10:M712,0)),M713,"")</f>
        <v/>
      </c>
      <c r="M713" s="401" t="str">
        <f>IF(B713="","",IF(ISERROR(MATCH(F713&amp;"_"&amp;G713&amp;"_"&amp;H713&amp;"_"&amp;I713&amp;"_"&amp;J713&amp;IF(K713="","","_"&amp;K713),[1]CatGlob!$B:$B,0)),F713&amp;"_"&amp;G713&amp;"_"&amp;H713&amp;"_"&amp;I713&amp;"_"&amp;J713&amp;IF(K713="","","_"&amp;K713),INDEX([1]CatGlob!$C:$C,MATCH(F713&amp;"_"&amp;G713&amp;"_"&amp;H713&amp;"_"&amp;I713&amp;"_"&amp;J713&amp;IF(K713="","","_"&amp;K713),[1]CatGlob!$B:$B,0))))</f>
        <v>HCD_LOC_CORP_NT</v>
      </c>
      <c r="N713" s="402" t="str">
        <f t="shared" si="23"/>
        <v/>
      </c>
      <c r="O713" s="402" t="str">
        <f t="shared" si="22"/>
        <v/>
      </c>
      <c r="P713" s="401" t="str">
        <f>IF(LEN(B713)&gt;8,INDEX([1]CatGlob!$X:$X,MATCH(M713,[1]CatGlob!$W:$W,0)),"")</f>
        <v>PEC</v>
      </c>
      <c r="Q713" s="403" t="str">
        <f>INDEX([1]CatGlob!P:P,MATCH(M713,[1]CatGlob!O:O,0))</f>
        <v>RFLC</v>
      </c>
      <c r="R713" s="403" t="s">
        <v>601</v>
      </c>
      <c r="S713" s="403" t="s">
        <v>601</v>
      </c>
      <c r="T713" s="403" t="str">
        <f>INDEX([1]CatGlob!$D:$D,MATCH($M713,[1]CatGlob!$C:$C,0))</f>
        <v>RFL</v>
      </c>
      <c r="U713" s="403" t="s">
        <v>2307</v>
      </c>
      <c r="V713" s="404" t="str">
        <f>INDEX([1]CatGlob!$F:$F,MATCH($M713,[1]CatGlob!$C:$C,0))</f>
        <v>RFL_CORP</v>
      </c>
      <c r="W713" s="405"/>
      <c r="X713" s="406">
        <v>0</v>
      </c>
      <c r="Y713" s="407">
        <v>0</v>
      </c>
      <c r="Z713" s="408">
        <v>0</v>
      </c>
      <c r="AA713" s="407">
        <v>0</v>
      </c>
      <c r="AB713" s="408">
        <v>0</v>
      </c>
      <c r="AC713" s="407">
        <v>0</v>
      </c>
      <c r="AD713" s="408">
        <v>0</v>
      </c>
      <c r="AE713" s="407">
        <v>0</v>
      </c>
      <c r="AF713" s="408">
        <v>0</v>
      </c>
      <c r="AG713" s="407">
        <v>0</v>
      </c>
      <c r="AI713" s="406">
        <v>0</v>
      </c>
      <c r="AJ713" s="407">
        <v>0</v>
      </c>
      <c r="AK713" s="408">
        <v>0</v>
      </c>
      <c r="AL713" s="407">
        <v>0</v>
      </c>
      <c r="AM713" s="408">
        <v>0</v>
      </c>
      <c r="AN713" s="407">
        <v>0</v>
      </c>
      <c r="AO713" s="408">
        <v>0</v>
      </c>
      <c r="AP713" s="407">
        <v>0</v>
      </c>
      <c r="AQ713" s="408">
        <v>0</v>
      </c>
      <c r="AR713" s="407">
        <v>0</v>
      </c>
      <c r="AT713" s="406">
        <v>0</v>
      </c>
      <c r="AU713" s="407">
        <v>0</v>
      </c>
      <c r="AV713" s="408">
        <v>0</v>
      </c>
      <c r="AW713" s="407">
        <v>0</v>
      </c>
      <c r="AX713" s="408">
        <v>0</v>
      </c>
      <c r="AY713" s="407">
        <v>0</v>
      </c>
      <c r="AZ713" s="408">
        <v>0</v>
      </c>
      <c r="BA713" s="407">
        <v>0</v>
      </c>
      <c r="BB713" s="408">
        <v>0</v>
      </c>
      <c r="BC713" s="407">
        <v>0</v>
      </c>
    </row>
    <row r="714" spans="1:55" x14ac:dyDescent="0.35">
      <c r="A714" s="385" t="str" cm="1">
        <f t="array" ref="A714">IFERROR(_xlfn.IFS(AND(F714="Renta Variable",O714=1),IFERROR(MATCH(B714,[1]RV_Det!C:C,0),"Rev"),AND(J714="Corporativa",O714=1,I714="EM"),IFERROR(MATCH(B714,[1]RF_Corps!B:B,0),"Rev"),AND(F714="Alternativos",O714=1),IFERROR(MATCH(B714,[1]Rep4!C:C,0),"Rev")),"")</f>
        <v/>
      </c>
      <c r="B714" s="394" t="s">
        <v>2344</v>
      </c>
      <c r="C714" s="409" t="s">
        <v>2345</v>
      </c>
      <c r="D714" s="395" t="s">
        <v>2343</v>
      </c>
      <c r="E714" s="396" t="str">
        <f>IF(B714="","",INDEX([1]CatGlob!$S:$S,IFERROR(MATCH(MID(B714,7,1),[1]CatGlob!$R:$R,0),MATCH(MID(B714,1,2),[1]CatGlob!$R:$R,0))))</f>
        <v>DOL</v>
      </c>
      <c r="F714" s="397" t="s">
        <v>442</v>
      </c>
      <c r="G714" s="398" t="s">
        <v>610</v>
      </c>
      <c r="H714" s="399" t="s">
        <v>228</v>
      </c>
      <c r="I714" s="399" t="s">
        <v>611</v>
      </c>
      <c r="J714" s="399" t="s">
        <v>2252</v>
      </c>
      <c r="K714" s="396" t="s">
        <v>600</v>
      </c>
      <c r="L714" s="400" t="str">
        <f>IF(ISERROR(MATCH(M714,M$10:M713,0)),M714,"")</f>
        <v/>
      </c>
      <c r="M714" s="401" t="str">
        <f>IF(B714="","",IF(ISERROR(MATCH(F714&amp;"_"&amp;G714&amp;"_"&amp;H714&amp;"_"&amp;I714&amp;"_"&amp;J714&amp;IF(K714="","","_"&amp;K714),[1]CatGlob!$B:$B,0)),F714&amp;"_"&amp;G714&amp;"_"&amp;H714&amp;"_"&amp;I714&amp;"_"&amp;J714&amp;IF(K714="","","_"&amp;K714),INDEX([1]CatGlob!$C:$C,MATCH(F714&amp;"_"&amp;G714&amp;"_"&amp;H714&amp;"_"&amp;I714&amp;"_"&amp;J714&amp;IF(K714="","","_"&amp;K714),[1]CatGlob!$B:$B,0))))</f>
        <v>HCD_LOC_CORP_NT</v>
      </c>
      <c r="N714" s="402" t="str">
        <f t="shared" si="23"/>
        <v/>
      </c>
      <c r="O714" s="402" t="str">
        <f t="shared" si="22"/>
        <v/>
      </c>
      <c r="P714" s="401" t="str">
        <f>IF(LEN(B714)&gt;8,INDEX([1]CatGlob!$X:$X,MATCH(M714,[1]CatGlob!$W:$W,0)),"")</f>
        <v>PEC</v>
      </c>
      <c r="Q714" s="403" t="str">
        <f>INDEX([1]CatGlob!P:P,MATCH(M714,[1]CatGlob!O:O,0))</f>
        <v>RFLC</v>
      </c>
      <c r="R714" s="403" t="s">
        <v>601</v>
      </c>
      <c r="S714" s="403" t="s">
        <v>601</v>
      </c>
      <c r="T714" s="403" t="str">
        <f>INDEX([1]CatGlob!$D:$D,MATCH($M714,[1]CatGlob!$C:$C,0))</f>
        <v>RFL</v>
      </c>
      <c r="U714" s="403" t="s">
        <v>2307</v>
      </c>
      <c r="V714" s="404" t="str">
        <f>INDEX([1]CatGlob!$F:$F,MATCH($M714,[1]CatGlob!$C:$C,0))</f>
        <v>RFL_CORP</v>
      </c>
      <c r="W714" s="405"/>
      <c r="X714" s="406">
        <v>0</v>
      </c>
      <c r="Y714" s="407">
        <v>0</v>
      </c>
      <c r="Z714" s="408">
        <v>0</v>
      </c>
      <c r="AA714" s="407">
        <v>0</v>
      </c>
      <c r="AB714" s="408">
        <v>0</v>
      </c>
      <c r="AC714" s="407">
        <v>0</v>
      </c>
      <c r="AD714" s="408">
        <v>0</v>
      </c>
      <c r="AE714" s="407">
        <v>0</v>
      </c>
      <c r="AF714" s="408">
        <v>0</v>
      </c>
      <c r="AG714" s="407">
        <v>0</v>
      </c>
      <c r="AI714" s="406">
        <v>0</v>
      </c>
      <c r="AJ714" s="407">
        <v>0</v>
      </c>
      <c r="AK714" s="408">
        <v>0</v>
      </c>
      <c r="AL714" s="407">
        <v>0</v>
      </c>
      <c r="AM714" s="408">
        <v>0</v>
      </c>
      <c r="AN714" s="407">
        <v>0</v>
      </c>
      <c r="AO714" s="408">
        <v>0</v>
      </c>
      <c r="AP714" s="407">
        <v>0</v>
      </c>
      <c r="AQ714" s="408">
        <v>0</v>
      </c>
      <c r="AR714" s="407">
        <v>0</v>
      </c>
      <c r="AT714" s="406">
        <v>0</v>
      </c>
      <c r="AU714" s="407">
        <v>0</v>
      </c>
      <c r="AV714" s="408">
        <v>0</v>
      </c>
      <c r="AW714" s="407">
        <v>0</v>
      </c>
      <c r="AX714" s="408">
        <v>0</v>
      </c>
      <c r="AY714" s="407">
        <v>0</v>
      </c>
      <c r="AZ714" s="408">
        <v>0</v>
      </c>
      <c r="BA714" s="407">
        <v>0</v>
      </c>
      <c r="BB714" s="408">
        <v>0</v>
      </c>
      <c r="BC714" s="407">
        <v>0</v>
      </c>
    </row>
    <row r="715" spans="1:55" x14ac:dyDescent="0.35">
      <c r="A715" s="385" t="str" cm="1">
        <f t="array" ref="A715">IFERROR(_xlfn.IFS(AND(F715="Renta Variable",O715=1),IFERROR(MATCH(B715,[1]RV_Det!C:C,0),"Rev"),AND(J715="Corporativa",O715=1,I715="EM"),IFERROR(MATCH(B715,[1]RF_Corps!B:B,0),"Rev"),AND(F715="Alternativos",O715=1),IFERROR(MATCH(B715,[1]Rep4!C:C,0),"Rev")),"")</f>
        <v/>
      </c>
      <c r="B715" s="394" t="s">
        <v>2346</v>
      </c>
      <c r="C715" s="409" t="s">
        <v>2347</v>
      </c>
      <c r="D715" s="395" t="s">
        <v>2343</v>
      </c>
      <c r="E715" s="396" t="str">
        <f>IF(B715="","",INDEX([1]CatGlob!$S:$S,IFERROR(MATCH(MID(B715,7,1),[1]CatGlob!$R:$R,0),MATCH(MID(B715,1,2),[1]CatGlob!$R:$R,0))))</f>
        <v>DOL</v>
      </c>
      <c r="F715" s="397" t="s">
        <v>442</v>
      </c>
      <c r="G715" s="398" t="s">
        <v>610</v>
      </c>
      <c r="H715" s="399" t="s">
        <v>228</v>
      </c>
      <c r="I715" s="399" t="s">
        <v>611</v>
      </c>
      <c r="J715" s="399" t="s">
        <v>2252</v>
      </c>
      <c r="K715" s="396" t="s">
        <v>600</v>
      </c>
      <c r="L715" s="400" t="str">
        <f>IF(ISERROR(MATCH(M715,M$10:M714,0)),M715,"")</f>
        <v/>
      </c>
      <c r="M715" s="401" t="str">
        <f>IF(B715="","",IF(ISERROR(MATCH(F715&amp;"_"&amp;G715&amp;"_"&amp;H715&amp;"_"&amp;I715&amp;"_"&amp;J715&amp;IF(K715="","","_"&amp;K715),[1]CatGlob!$B:$B,0)),F715&amp;"_"&amp;G715&amp;"_"&amp;H715&amp;"_"&amp;I715&amp;"_"&amp;J715&amp;IF(K715="","","_"&amp;K715),INDEX([1]CatGlob!$C:$C,MATCH(F715&amp;"_"&amp;G715&amp;"_"&amp;H715&amp;"_"&amp;I715&amp;"_"&amp;J715&amp;IF(K715="","","_"&amp;K715),[1]CatGlob!$B:$B,0))))</f>
        <v>HCD_LOC_CORP_NT</v>
      </c>
      <c r="N715" s="402" t="str">
        <f t="shared" si="23"/>
        <v/>
      </c>
      <c r="O715" s="402" t="str">
        <f t="shared" si="22"/>
        <v/>
      </c>
      <c r="P715" s="401" t="str">
        <f>IF(LEN(B715)&gt;8,INDEX([1]CatGlob!$X:$X,MATCH(M715,[1]CatGlob!$W:$W,0)),"")</f>
        <v>PEC</v>
      </c>
      <c r="Q715" s="403" t="str">
        <f>INDEX([1]CatGlob!P:P,MATCH(M715,[1]CatGlob!O:O,0))</f>
        <v>RFLC</v>
      </c>
      <c r="R715" s="403" t="s">
        <v>601</v>
      </c>
      <c r="S715" s="403" t="s">
        <v>601</v>
      </c>
      <c r="T715" s="403" t="str">
        <f>INDEX([1]CatGlob!$D:$D,MATCH($M715,[1]CatGlob!$C:$C,0))</f>
        <v>RFL</v>
      </c>
      <c r="U715" s="403" t="s">
        <v>2307</v>
      </c>
      <c r="V715" s="404" t="str">
        <f>INDEX([1]CatGlob!$F:$F,MATCH($M715,[1]CatGlob!$C:$C,0))</f>
        <v>RFL_CORP</v>
      </c>
      <c r="W715" s="405"/>
      <c r="X715" s="406">
        <v>0</v>
      </c>
      <c r="Y715" s="407">
        <v>0</v>
      </c>
      <c r="Z715" s="408">
        <v>0</v>
      </c>
      <c r="AA715" s="407">
        <v>0</v>
      </c>
      <c r="AB715" s="408">
        <v>0</v>
      </c>
      <c r="AC715" s="407">
        <v>0</v>
      </c>
      <c r="AD715" s="408">
        <v>0</v>
      </c>
      <c r="AE715" s="407">
        <v>0</v>
      </c>
      <c r="AF715" s="408">
        <v>0</v>
      </c>
      <c r="AG715" s="407">
        <v>0</v>
      </c>
      <c r="AI715" s="406">
        <v>0</v>
      </c>
      <c r="AJ715" s="407">
        <v>0</v>
      </c>
      <c r="AK715" s="408">
        <v>0</v>
      </c>
      <c r="AL715" s="407">
        <v>0</v>
      </c>
      <c r="AM715" s="408">
        <v>0</v>
      </c>
      <c r="AN715" s="407">
        <v>0</v>
      </c>
      <c r="AO715" s="408">
        <v>0</v>
      </c>
      <c r="AP715" s="407">
        <v>0</v>
      </c>
      <c r="AQ715" s="408">
        <v>0</v>
      </c>
      <c r="AR715" s="407">
        <v>0</v>
      </c>
      <c r="AT715" s="406">
        <v>0</v>
      </c>
      <c r="AU715" s="407">
        <v>0</v>
      </c>
      <c r="AV715" s="408">
        <v>0</v>
      </c>
      <c r="AW715" s="407">
        <v>0</v>
      </c>
      <c r="AX715" s="408">
        <v>0</v>
      </c>
      <c r="AY715" s="407">
        <v>0</v>
      </c>
      <c r="AZ715" s="408">
        <v>0</v>
      </c>
      <c r="BA715" s="407">
        <v>0</v>
      </c>
      <c r="BB715" s="408">
        <v>0</v>
      </c>
      <c r="BC715" s="407">
        <v>0</v>
      </c>
    </row>
    <row r="716" spans="1:55" x14ac:dyDescent="0.35">
      <c r="A716" s="385" t="str" cm="1">
        <f t="array" ref="A716">IFERROR(_xlfn.IFS(AND(F716="Renta Variable",O716=1),IFERROR(MATCH(B716,[1]RV_Det!C:C,0),"Rev"),AND(J716="Corporativa",O716=1,I716="EM"),IFERROR(MATCH(B716,[1]RF_Corps!B:B,0),"Rev"),AND(F716="Alternativos",O716=1),IFERROR(MATCH(B716,[1]Rep4!C:C,0),"Rev")),"")</f>
        <v/>
      </c>
      <c r="B716" s="394" t="s">
        <v>2348</v>
      </c>
      <c r="C716" s="409" t="s">
        <v>2349</v>
      </c>
      <c r="D716" s="395" t="s">
        <v>2343</v>
      </c>
      <c r="E716" s="396" t="str">
        <f>IF(B716="","",INDEX([1]CatGlob!$S:$S,IFERROR(MATCH(MID(B716,7,1),[1]CatGlob!$R:$R,0),MATCH(MID(B716,1,2),[1]CatGlob!$R:$R,0))))</f>
        <v>DOL</v>
      </c>
      <c r="F716" s="397" t="s">
        <v>442</v>
      </c>
      <c r="G716" s="398" t="s">
        <v>610</v>
      </c>
      <c r="H716" s="399" t="s">
        <v>228</v>
      </c>
      <c r="I716" s="399" t="s">
        <v>611</v>
      </c>
      <c r="J716" s="399" t="s">
        <v>2252</v>
      </c>
      <c r="K716" s="396" t="s">
        <v>600</v>
      </c>
      <c r="L716" s="400" t="str">
        <f>IF(ISERROR(MATCH(M716,M$10:M715,0)),M716,"")</f>
        <v/>
      </c>
      <c r="M716" s="401" t="str">
        <f>IF(B716="","",IF(ISERROR(MATCH(F716&amp;"_"&amp;G716&amp;"_"&amp;H716&amp;"_"&amp;I716&amp;"_"&amp;J716&amp;IF(K716="","","_"&amp;K716),[1]CatGlob!$B:$B,0)),F716&amp;"_"&amp;G716&amp;"_"&amp;H716&amp;"_"&amp;I716&amp;"_"&amp;J716&amp;IF(K716="","","_"&amp;K716),INDEX([1]CatGlob!$C:$C,MATCH(F716&amp;"_"&amp;G716&amp;"_"&amp;H716&amp;"_"&amp;I716&amp;"_"&amp;J716&amp;IF(K716="","","_"&amp;K716),[1]CatGlob!$B:$B,0))))</f>
        <v>HCD_LOC_CORP_NT</v>
      </c>
      <c r="N716" s="402" t="str">
        <f t="shared" si="23"/>
        <v/>
      </c>
      <c r="O716" s="402" t="str">
        <f t="shared" ref="O716:O779" si="24">IF(SUM(ABS(AF716),ABS(AQ716),ABS(BB716))&lt;&gt;0,1,"")</f>
        <v/>
      </c>
      <c r="P716" s="401" t="str">
        <f>IF(LEN(B716)&gt;8,INDEX([1]CatGlob!$X:$X,MATCH(M716,[1]CatGlob!$W:$W,0)),"")</f>
        <v>PEC</v>
      </c>
      <c r="Q716" s="403" t="str">
        <f>INDEX([1]CatGlob!P:P,MATCH(M716,[1]CatGlob!O:O,0))</f>
        <v>RFLC</v>
      </c>
      <c r="R716" s="403" t="s">
        <v>601</v>
      </c>
      <c r="S716" s="403" t="s">
        <v>601</v>
      </c>
      <c r="T716" s="403" t="str">
        <f>INDEX([1]CatGlob!$D:$D,MATCH($M716,[1]CatGlob!$C:$C,0))</f>
        <v>RFL</v>
      </c>
      <c r="U716" s="403" t="s">
        <v>2307</v>
      </c>
      <c r="V716" s="404" t="str">
        <f>INDEX([1]CatGlob!$F:$F,MATCH($M716,[1]CatGlob!$C:$C,0))</f>
        <v>RFL_CORP</v>
      </c>
      <c r="W716" s="405"/>
      <c r="X716" s="406">
        <v>0</v>
      </c>
      <c r="Y716" s="407">
        <v>0</v>
      </c>
      <c r="Z716" s="408">
        <v>0</v>
      </c>
      <c r="AA716" s="407">
        <v>0</v>
      </c>
      <c r="AB716" s="408">
        <v>0</v>
      </c>
      <c r="AC716" s="407">
        <v>0</v>
      </c>
      <c r="AD716" s="408">
        <v>0</v>
      </c>
      <c r="AE716" s="407">
        <v>0</v>
      </c>
      <c r="AF716" s="408">
        <v>0</v>
      </c>
      <c r="AG716" s="407">
        <v>0</v>
      </c>
      <c r="AI716" s="406">
        <v>0</v>
      </c>
      <c r="AJ716" s="407">
        <v>0</v>
      </c>
      <c r="AK716" s="408">
        <v>0</v>
      </c>
      <c r="AL716" s="407">
        <v>0</v>
      </c>
      <c r="AM716" s="408">
        <v>0</v>
      </c>
      <c r="AN716" s="407">
        <v>0</v>
      </c>
      <c r="AO716" s="408">
        <v>0</v>
      </c>
      <c r="AP716" s="407">
        <v>0</v>
      </c>
      <c r="AQ716" s="408">
        <v>0</v>
      </c>
      <c r="AR716" s="407">
        <v>0</v>
      </c>
      <c r="AT716" s="406">
        <v>0</v>
      </c>
      <c r="AU716" s="407">
        <v>0</v>
      </c>
      <c r="AV716" s="408">
        <v>0</v>
      </c>
      <c r="AW716" s="407">
        <v>0</v>
      </c>
      <c r="AX716" s="408">
        <v>0</v>
      </c>
      <c r="AY716" s="407">
        <v>0</v>
      </c>
      <c r="AZ716" s="408">
        <v>0</v>
      </c>
      <c r="BA716" s="407">
        <v>0</v>
      </c>
      <c r="BB716" s="408">
        <v>0</v>
      </c>
      <c r="BC716" s="407">
        <v>0</v>
      </c>
    </row>
    <row r="717" spans="1:55" x14ac:dyDescent="0.35">
      <c r="A717" s="385" t="str" cm="1">
        <f t="array" ref="A717">IFERROR(_xlfn.IFS(AND(F717="Renta Variable",O717=1),IFERROR(MATCH(B717,[1]RV_Det!C:C,0),"Rev"),AND(J717="Corporativa",O717=1,I717="EM"),IFERROR(MATCH(B717,[1]RF_Corps!B:B,0),"Rev"),AND(F717="Alternativos",O717=1),IFERROR(MATCH(B717,[1]Rep4!C:C,0),"Rev")),"")</f>
        <v/>
      </c>
      <c r="B717" s="394" t="s">
        <v>2350</v>
      </c>
      <c r="C717" s="409" t="s">
        <v>2351</v>
      </c>
      <c r="D717" s="395" t="s">
        <v>2343</v>
      </c>
      <c r="E717" s="396" t="str">
        <f>IF(B717="","",INDEX([1]CatGlob!$S:$S,IFERROR(MATCH(MID(B717,7,1),[1]CatGlob!$R:$R,0),MATCH(MID(B717,1,2),[1]CatGlob!$R:$R,0))))</f>
        <v>DOL</v>
      </c>
      <c r="F717" s="397" t="s">
        <v>442</v>
      </c>
      <c r="G717" s="398" t="s">
        <v>610</v>
      </c>
      <c r="H717" s="399" t="s">
        <v>228</v>
      </c>
      <c r="I717" s="399" t="s">
        <v>611</v>
      </c>
      <c r="J717" s="399" t="s">
        <v>2252</v>
      </c>
      <c r="K717" s="396" t="s">
        <v>600</v>
      </c>
      <c r="L717" s="400" t="str">
        <f>IF(ISERROR(MATCH(M717,M$10:M716,0)),M717,"")</f>
        <v/>
      </c>
      <c r="M717" s="401" t="str">
        <f>IF(B717="","",IF(ISERROR(MATCH(F717&amp;"_"&amp;G717&amp;"_"&amp;H717&amp;"_"&amp;I717&amp;"_"&amp;J717&amp;IF(K717="","","_"&amp;K717),[1]CatGlob!$B:$B,0)),F717&amp;"_"&amp;G717&amp;"_"&amp;H717&amp;"_"&amp;I717&amp;"_"&amp;J717&amp;IF(K717="","","_"&amp;K717),INDEX([1]CatGlob!$C:$C,MATCH(F717&amp;"_"&amp;G717&amp;"_"&amp;H717&amp;"_"&amp;I717&amp;"_"&amp;J717&amp;IF(K717="","","_"&amp;K717),[1]CatGlob!$B:$B,0))))</f>
        <v>HCD_LOC_CORP_NT</v>
      </c>
      <c r="N717" s="402" t="str">
        <f t="shared" si="23"/>
        <v/>
      </c>
      <c r="O717" s="402" t="str">
        <f t="shared" si="24"/>
        <v/>
      </c>
      <c r="P717" s="401" t="str">
        <f>IF(LEN(B717)&gt;8,INDEX([1]CatGlob!$X:$X,MATCH(M717,[1]CatGlob!$W:$W,0)),"")</f>
        <v>PEC</v>
      </c>
      <c r="Q717" s="403" t="str">
        <f>INDEX([1]CatGlob!P:P,MATCH(M717,[1]CatGlob!O:O,0))</f>
        <v>RFLC</v>
      </c>
      <c r="R717" s="403" t="s">
        <v>601</v>
      </c>
      <c r="S717" s="403" t="s">
        <v>601</v>
      </c>
      <c r="T717" s="403" t="str">
        <f>INDEX([1]CatGlob!$D:$D,MATCH($M717,[1]CatGlob!$C:$C,0))</f>
        <v>RFL</v>
      </c>
      <c r="U717" s="403" t="s">
        <v>2307</v>
      </c>
      <c r="V717" s="404" t="str">
        <f>INDEX([1]CatGlob!$F:$F,MATCH($M717,[1]CatGlob!$C:$C,0))</f>
        <v>RFL_CORP</v>
      </c>
      <c r="W717" s="405"/>
      <c r="X717" s="406">
        <v>0</v>
      </c>
      <c r="Y717" s="407">
        <v>0</v>
      </c>
      <c r="Z717" s="408">
        <v>0</v>
      </c>
      <c r="AA717" s="407">
        <v>0</v>
      </c>
      <c r="AB717" s="408">
        <v>0</v>
      </c>
      <c r="AC717" s="407">
        <v>0</v>
      </c>
      <c r="AD717" s="408">
        <v>0</v>
      </c>
      <c r="AE717" s="407">
        <v>0</v>
      </c>
      <c r="AF717" s="408">
        <v>0</v>
      </c>
      <c r="AG717" s="407">
        <v>0</v>
      </c>
      <c r="AI717" s="406">
        <v>0</v>
      </c>
      <c r="AJ717" s="407">
        <v>0</v>
      </c>
      <c r="AK717" s="408">
        <v>0</v>
      </c>
      <c r="AL717" s="407">
        <v>0</v>
      </c>
      <c r="AM717" s="408">
        <v>0</v>
      </c>
      <c r="AN717" s="407">
        <v>0</v>
      </c>
      <c r="AO717" s="408">
        <v>0</v>
      </c>
      <c r="AP717" s="407">
        <v>0</v>
      </c>
      <c r="AQ717" s="408">
        <v>0</v>
      </c>
      <c r="AR717" s="407">
        <v>0</v>
      </c>
      <c r="AT717" s="406">
        <v>0</v>
      </c>
      <c r="AU717" s="407">
        <v>0</v>
      </c>
      <c r="AV717" s="408">
        <v>0</v>
      </c>
      <c r="AW717" s="407">
        <v>0</v>
      </c>
      <c r="AX717" s="408">
        <v>0</v>
      </c>
      <c r="AY717" s="407">
        <v>0</v>
      </c>
      <c r="AZ717" s="408">
        <v>0</v>
      </c>
      <c r="BA717" s="407">
        <v>0</v>
      </c>
      <c r="BB717" s="408">
        <v>0</v>
      </c>
      <c r="BC717" s="407">
        <v>0</v>
      </c>
    </row>
    <row r="718" spans="1:55" x14ac:dyDescent="0.35">
      <c r="A718" s="385" t="str" cm="1">
        <f t="array" ref="A718">IFERROR(_xlfn.IFS(AND(F718="Renta Variable",O718=1),IFERROR(MATCH(B718,[1]RV_Det!C:C,0),"Rev"),AND(J718="Corporativa",O718=1,I718="EM"),IFERROR(MATCH(B718,[1]RF_Corps!B:B,0),"Rev"),AND(F718="Alternativos",O718=1),IFERROR(MATCH(B718,[1]Rep4!C:C,0),"Rev")),"")</f>
        <v/>
      </c>
      <c r="B718" s="394" t="s">
        <v>2352</v>
      </c>
      <c r="C718" s="409" t="s">
        <v>2353</v>
      </c>
      <c r="D718" s="395" t="s">
        <v>2354</v>
      </c>
      <c r="E718" s="396" t="str">
        <f>IF(B718="","",INDEX([1]CatGlob!$S:$S,IFERROR(MATCH(MID(B718,7,1),[1]CatGlob!$R:$R,0),MATCH(MID(B718,1,2),[1]CatGlob!$R:$R,0))))</f>
        <v>DOL</v>
      </c>
      <c r="F718" s="397" t="s">
        <v>442</v>
      </c>
      <c r="G718" s="398" t="s">
        <v>610</v>
      </c>
      <c r="H718" s="399" t="s">
        <v>228</v>
      </c>
      <c r="I718" s="399" t="s">
        <v>611</v>
      </c>
      <c r="J718" s="399" t="s">
        <v>2252</v>
      </c>
      <c r="K718" s="396" t="s">
        <v>600</v>
      </c>
      <c r="L718" s="400" t="str">
        <f>IF(ISERROR(MATCH(M718,M$10:M717,0)),M718,"")</f>
        <v/>
      </c>
      <c r="M718" s="401" t="str">
        <f>IF(B718="","",IF(ISERROR(MATCH(F718&amp;"_"&amp;G718&amp;"_"&amp;H718&amp;"_"&amp;I718&amp;"_"&amp;J718&amp;IF(K718="","","_"&amp;K718),[1]CatGlob!$B:$B,0)),F718&amp;"_"&amp;G718&amp;"_"&amp;H718&amp;"_"&amp;I718&amp;"_"&amp;J718&amp;IF(K718="","","_"&amp;K718),INDEX([1]CatGlob!$C:$C,MATCH(F718&amp;"_"&amp;G718&amp;"_"&amp;H718&amp;"_"&amp;I718&amp;"_"&amp;J718&amp;IF(K718="","","_"&amp;K718),[1]CatGlob!$B:$B,0))))</f>
        <v>HCD_LOC_CORP_NT</v>
      </c>
      <c r="N718" s="402" t="str">
        <f t="shared" si="23"/>
        <v/>
      </c>
      <c r="O718" s="402" t="str">
        <f t="shared" si="24"/>
        <v/>
      </c>
      <c r="P718" s="401" t="str">
        <f>IF(LEN(B718)&gt;8,INDEX([1]CatGlob!$X:$X,MATCH(M718,[1]CatGlob!$W:$W,0)),"")</f>
        <v>PEC</v>
      </c>
      <c r="Q718" s="403" t="str">
        <f>INDEX([1]CatGlob!P:P,MATCH(M718,[1]CatGlob!O:O,0))</f>
        <v>RFLC</v>
      </c>
      <c r="R718" s="403" t="s">
        <v>601</v>
      </c>
      <c r="S718" s="403" t="s">
        <v>601</v>
      </c>
      <c r="T718" s="403" t="str">
        <f>INDEX([1]CatGlob!$D:$D,MATCH($M718,[1]CatGlob!$C:$C,0))</f>
        <v>RFL</v>
      </c>
      <c r="U718" s="403" t="s">
        <v>2307</v>
      </c>
      <c r="V718" s="404" t="str">
        <f>INDEX([1]CatGlob!$F:$F,MATCH($M718,[1]CatGlob!$C:$C,0))</f>
        <v>RFL_CORP</v>
      </c>
      <c r="W718" s="405"/>
      <c r="X718" s="406">
        <v>0</v>
      </c>
      <c r="Y718" s="407">
        <v>0</v>
      </c>
      <c r="Z718" s="408">
        <v>0</v>
      </c>
      <c r="AA718" s="407">
        <v>0</v>
      </c>
      <c r="AB718" s="408">
        <v>0</v>
      </c>
      <c r="AC718" s="407">
        <v>0</v>
      </c>
      <c r="AD718" s="408">
        <v>0</v>
      </c>
      <c r="AE718" s="407">
        <v>0</v>
      </c>
      <c r="AF718" s="408">
        <v>0</v>
      </c>
      <c r="AG718" s="407">
        <v>0</v>
      </c>
      <c r="AI718" s="406">
        <v>0</v>
      </c>
      <c r="AJ718" s="407">
        <v>0</v>
      </c>
      <c r="AK718" s="408">
        <v>0</v>
      </c>
      <c r="AL718" s="407">
        <v>0</v>
      </c>
      <c r="AM718" s="408">
        <v>0</v>
      </c>
      <c r="AN718" s="407">
        <v>0</v>
      </c>
      <c r="AO718" s="408">
        <v>0</v>
      </c>
      <c r="AP718" s="407">
        <v>0</v>
      </c>
      <c r="AQ718" s="408">
        <v>0</v>
      </c>
      <c r="AR718" s="407">
        <v>0</v>
      </c>
      <c r="AT718" s="406">
        <v>0</v>
      </c>
      <c r="AU718" s="407">
        <v>0</v>
      </c>
      <c r="AV718" s="408">
        <v>0</v>
      </c>
      <c r="AW718" s="407">
        <v>0</v>
      </c>
      <c r="AX718" s="408">
        <v>0</v>
      </c>
      <c r="AY718" s="407">
        <v>0</v>
      </c>
      <c r="AZ718" s="408">
        <v>0</v>
      </c>
      <c r="BA718" s="407">
        <v>0</v>
      </c>
      <c r="BB718" s="408">
        <v>0</v>
      </c>
      <c r="BC718" s="407">
        <v>0</v>
      </c>
    </row>
    <row r="719" spans="1:55" x14ac:dyDescent="0.35">
      <c r="A719" s="385" t="str" cm="1">
        <f t="array" ref="A719">IFERROR(_xlfn.IFS(AND(F719="Renta Variable",O719=1),IFERROR(MATCH(B719,[1]RV_Det!C:C,0),"Rev"),AND(J719="Corporativa",O719=1,I719="EM"),IFERROR(MATCH(B719,[1]RF_Corps!B:B,0),"Rev"),AND(F719="Alternativos",O719=1),IFERROR(MATCH(B719,[1]Rep4!C:C,0),"Rev")),"")</f>
        <v/>
      </c>
      <c r="B719" s="394" t="s">
        <v>2355</v>
      </c>
      <c r="C719" s="409" t="s">
        <v>2356</v>
      </c>
      <c r="D719" s="395" t="s">
        <v>2354</v>
      </c>
      <c r="E719" s="396" t="str">
        <f>IF(B719="","",INDEX([1]CatGlob!$S:$S,IFERROR(MATCH(MID(B719,7,1),[1]CatGlob!$R:$R,0),MATCH(MID(B719,1,2),[1]CatGlob!$R:$R,0))))</f>
        <v>DOL</v>
      </c>
      <c r="F719" s="397" t="s">
        <v>442</v>
      </c>
      <c r="G719" s="398" t="s">
        <v>610</v>
      </c>
      <c r="H719" s="399" t="s">
        <v>228</v>
      </c>
      <c r="I719" s="399" t="s">
        <v>611</v>
      </c>
      <c r="J719" s="399" t="s">
        <v>2252</v>
      </c>
      <c r="K719" s="396" t="s">
        <v>600</v>
      </c>
      <c r="L719" s="400" t="str">
        <f>IF(ISERROR(MATCH(M719,M$10:M718,0)),M719,"")</f>
        <v/>
      </c>
      <c r="M719" s="401" t="str">
        <f>IF(B719="","",IF(ISERROR(MATCH(F719&amp;"_"&amp;G719&amp;"_"&amp;H719&amp;"_"&amp;I719&amp;"_"&amp;J719&amp;IF(K719="","","_"&amp;K719),[1]CatGlob!$B:$B,0)),F719&amp;"_"&amp;G719&amp;"_"&amp;H719&amp;"_"&amp;I719&amp;"_"&amp;J719&amp;IF(K719="","","_"&amp;K719),INDEX([1]CatGlob!$C:$C,MATCH(F719&amp;"_"&amp;G719&amp;"_"&amp;H719&amp;"_"&amp;I719&amp;"_"&amp;J719&amp;IF(K719="","","_"&amp;K719),[1]CatGlob!$B:$B,0))))</f>
        <v>HCD_LOC_CORP_NT</v>
      </c>
      <c r="N719" s="402" t="str">
        <f t="shared" ref="N719:N782" si="25">+IF(AND(F719="Renta Fija",SUM(ABS(AF719),ABS(AQ719),ABS(BB719))&lt;&gt;0),IF(GG719&lt;&gt;0,"","rev"),"")</f>
        <v/>
      </c>
      <c r="O719" s="402" t="str">
        <f t="shared" si="24"/>
        <v/>
      </c>
      <c r="P719" s="401" t="str">
        <f>IF(LEN(B719)&gt;8,INDEX([1]CatGlob!$X:$X,MATCH(M719,[1]CatGlob!$W:$W,0)),"")</f>
        <v>PEC</v>
      </c>
      <c r="Q719" s="403" t="str">
        <f>INDEX([1]CatGlob!P:P,MATCH(M719,[1]CatGlob!O:O,0))</f>
        <v>RFLC</v>
      </c>
      <c r="R719" s="403" t="s">
        <v>601</v>
      </c>
      <c r="S719" s="403" t="s">
        <v>601</v>
      </c>
      <c r="T719" s="403" t="str">
        <f>INDEX([1]CatGlob!$D:$D,MATCH($M719,[1]CatGlob!$C:$C,0))</f>
        <v>RFL</v>
      </c>
      <c r="U719" s="403" t="s">
        <v>2307</v>
      </c>
      <c r="V719" s="404" t="str">
        <f>INDEX([1]CatGlob!$F:$F,MATCH($M719,[1]CatGlob!$C:$C,0))</f>
        <v>RFL_CORP</v>
      </c>
      <c r="W719" s="405"/>
      <c r="X719" s="406">
        <v>0</v>
      </c>
      <c r="Y719" s="407">
        <v>0</v>
      </c>
      <c r="Z719" s="408">
        <v>0</v>
      </c>
      <c r="AA719" s="407">
        <v>0</v>
      </c>
      <c r="AB719" s="408">
        <v>0</v>
      </c>
      <c r="AC719" s="407">
        <v>0</v>
      </c>
      <c r="AD719" s="408">
        <v>0</v>
      </c>
      <c r="AE719" s="407">
        <v>0</v>
      </c>
      <c r="AF719" s="408">
        <v>0</v>
      </c>
      <c r="AG719" s="407">
        <v>0</v>
      </c>
      <c r="AI719" s="406">
        <v>0</v>
      </c>
      <c r="AJ719" s="407">
        <v>0</v>
      </c>
      <c r="AK719" s="408">
        <v>0</v>
      </c>
      <c r="AL719" s="407">
        <v>0</v>
      </c>
      <c r="AM719" s="408">
        <v>0</v>
      </c>
      <c r="AN719" s="407">
        <v>0</v>
      </c>
      <c r="AO719" s="408">
        <v>0</v>
      </c>
      <c r="AP719" s="407">
        <v>0</v>
      </c>
      <c r="AQ719" s="408">
        <v>0</v>
      </c>
      <c r="AR719" s="407">
        <v>0</v>
      </c>
      <c r="AT719" s="406">
        <v>0</v>
      </c>
      <c r="AU719" s="407">
        <v>0</v>
      </c>
      <c r="AV719" s="408">
        <v>0</v>
      </c>
      <c r="AW719" s="407">
        <v>0</v>
      </c>
      <c r="AX719" s="408">
        <v>0</v>
      </c>
      <c r="AY719" s="407">
        <v>0</v>
      </c>
      <c r="AZ719" s="408">
        <v>0</v>
      </c>
      <c r="BA719" s="407">
        <v>0</v>
      </c>
      <c r="BB719" s="408">
        <v>0</v>
      </c>
      <c r="BC719" s="407">
        <v>0</v>
      </c>
    </row>
    <row r="720" spans="1:55" x14ac:dyDescent="0.35">
      <c r="A720" s="385" t="str" cm="1">
        <f t="array" ref="A720">IFERROR(_xlfn.IFS(AND(F720="Renta Variable",O720=1),IFERROR(MATCH(B720,[1]RV_Det!C:C,0),"Rev"),AND(J720="Corporativa",O720=1,I720="EM"),IFERROR(MATCH(B720,[1]RF_Corps!B:B,0),"Rev"),AND(F720="Alternativos",O720=1),IFERROR(MATCH(B720,[1]Rep4!C:C,0),"Rev")),"")</f>
        <v/>
      </c>
      <c r="B720" s="394" t="s">
        <v>2357</v>
      </c>
      <c r="C720" s="409" t="s">
        <v>2358</v>
      </c>
      <c r="D720" s="395" t="s">
        <v>2359</v>
      </c>
      <c r="E720" s="396" t="str">
        <f>IF(B720="","",INDEX([1]CatGlob!$S:$S,IFERROR(MATCH(MID(B720,7,1),[1]CatGlob!$R:$R,0),MATCH(MID(B720,1,2),[1]CatGlob!$R:$R,0))))</f>
        <v>DOL</v>
      </c>
      <c r="F720" s="397" t="s">
        <v>442</v>
      </c>
      <c r="G720" s="398" t="s">
        <v>610</v>
      </c>
      <c r="H720" s="399" t="s">
        <v>228</v>
      </c>
      <c r="I720" s="399" t="s">
        <v>611</v>
      </c>
      <c r="J720" s="399" t="s">
        <v>2252</v>
      </c>
      <c r="K720" s="396" t="s">
        <v>600</v>
      </c>
      <c r="L720" s="400" t="str">
        <f>IF(ISERROR(MATCH(M720,M$10:M719,0)),M720,"")</f>
        <v/>
      </c>
      <c r="M720" s="401" t="str">
        <f>IF(B720="","",IF(ISERROR(MATCH(F720&amp;"_"&amp;G720&amp;"_"&amp;H720&amp;"_"&amp;I720&amp;"_"&amp;J720&amp;IF(K720="","","_"&amp;K720),[1]CatGlob!$B:$B,0)),F720&amp;"_"&amp;G720&amp;"_"&amp;H720&amp;"_"&amp;I720&amp;"_"&amp;J720&amp;IF(K720="","","_"&amp;K720),INDEX([1]CatGlob!$C:$C,MATCH(F720&amp;"_"&amp;G720&amp;"_"&amp;H720&amp;"_"&amp;I720&amp;"_"&amp;J720&amp;IF(K720="","","_"&amp;K720),[1]CatGlob!$B:$B,0))))</f>
        <v>HCD_LOC_CORP_NT</v>
      </c>
      <c r="N720" s="402" t="str">
        <f t="shared" si="25"/>
        <v/>
      </c>
      <c r="O720" s="402" t="str">
        <f t="shared" si="24"/>
        <v/>
      </c>
      <c r="P720" s="401" t="str">
        <f>IF(LEN(B720)&gt;8,INDEX([1]CatGlob!$X:$X,MATCH(M720,[1]CatGlob!$W:$W,0)),"")</f>
        <v>PEC</v>
      </c>
      <c r="Q720" s="403" t="str">
        <f>INDEX([1]CatGlob!P:P,MATCH(M720,[1]CatGlob!O:O,0))</f>
        <v>RFLC</v>
      </c>
      <c r="R720" s="403" t="s">
        <v>601</v>
      </c>
      <c r="S720" s="403" t="s">
        <v>601</v>
      </c>
      <c r="T720" s="403" t="str">
        <f>INDEX([1]CatGlob!$D:$D,MATCH($M720,[1]CatGlob!$C:$C,0))</f>
        <v>RFL</v>
      </c>
      <c r="U720" s="403" t="s">
        <v>2307</v>
      </c>
      <c r="V720" s="404" t="str">
        <f>INDEX([1]CatGlob!$F:$F,MATCH($M720,[1]CatGlob!$C:$C,0))</f>
        <v>RFL_CORP</v>
      </c>
      <c r="W720" s="405"/>
      <c r="X720" s="406">
        <v>0</v>
      </c>
      <c r="Y720" s="407">
        <v>0</v>
      </c>
      <c r="Z720" s="408">
        <v>0</v>
      </c>
      <c r="AA720" s="407">
        <v>0</v>
      </c>
      <c r="AB720" s="408">
        <v>0</v>
      </c>
      <c r="AC720" s="407">
        <v>0</v>
      </c>
      <c r="AD720" s="408">
        <v>0</v>
      </c>
      <c r="AE720" s="407">
        <v>0</v>
      </c>
      <c r="AF720" s="408">
        <v>0</v>
      </c>
      <c r="AG720" s="407">
        <v>0</v>
      </c>
      <c r="AI720" s="406">
        <v>0</v>
      </c>
      <c r="AJ720" s="407">
        <v>0</v>
      </c>
      <c r="AK720" s="408">
        <v>0</v>
      </c>
      <c r="AL720" s="407">
        <v>0</v>
      </c>
      <c r="AM720" s="408">
        <v>0</v>
      </c>
      <c r="AN720" s="407">
        <v>0</v>
      </c>
      <c r="AO720" s="408">
        <v>0</v>
      </c>
      <c r="AP720" s="407">
        <v>0</v>
      </c>
      <c r="AQ720" s="408">
        <v>0</v>
      </c>
      <c r="AR720" s="407">
        <v>0</v>
      </c>
      <c r="AT720" s="406">
        <v>0</v>
      </c>
      <c r="AU720" s="407">
        <v>0</v>
      </c>
      <c r="AV720" s="408">
        <v>0</v>
      </c>
      <c r="AW720" s="407">
        <v>0</v>
      </c>
      <c r="AX720" s="408">
        <v>0</v>
      </c>
      <c r="AY720" s="407">
        <v>0</v>
      </c>
      <c r="AZ720" s="408">
        <v>0</v>
      </c>
      <c r="BA720" s="407">
        <v>0</v>
      </c>
      <c r="BB720" s="408">
        <v>0</v>
      </c>
      <c r="BC720" s="407">
        <v>0</v>
      </c>
    </row>
    <row r="721" spans="1:55" x14ac:dyDescent="0.35">
      <c r="A721" s="385" t="str" cm="1">
        <f t="array" ref="A721">IFERROR(_xlfn.IFS(AND(F721="Renta Variable",O721=1),IFERROR(MATCH(B721,[1]RV_Det!C:C,0),"Rev"),AND(J721="Corporativa",O721=1,I721="EM"),IFERROR(MATCH(B721,[1]RF_Corps!B:B,0),"Rev"),AND(F721="Alternativos",O721=1),IFERROR(MATCH(B721,[1]Rep4!C:C,0),"Rev")),"")</f>
        <v/>
      </c>
      <c r="B721" s="394" t="s">
        <v>2360</v>
      </c>
      <c r="C721" s="409" t="s">
        <v>2361</v>
      </c>
      <c r="D721" s="395" t="s">
        <v>2359</v>
      </c>
      <c r="E721" s="396" t="str">
        <f>IF(B721="","",INDEX([1]CatGlob!$S:$S,IFERROR(MATCH(MID(B721,7,1),[1]CatGlob!$R:$R,0),MATCH(MID(B721,1,2),[1]CatGlob!$R:$R,0))))</f>
        <v>DOL</v>
      </c>
      <c r="F721" s="397" t="s">
        <v>442</v>
      </c>
      <c r="G721" s="398" t="s">
        <v>610</v>
      </c>
      <c r="H721" s="399" t="s">
        <v>228</v>
      </c>
      <c r="I721" s="399" t="s">
        <v>611</v>
      </c>
      <c r="J721" s="399" t="s">
        <v>2252</v>
      </c>
      <c r="K721" s="396" t="s">
        <v>600</v>
      </c>
      <c r="L721" s="400" t="str">
        <f>IF(ISERROR(MATCH(M721,M$10:M720,0)),M721,"")</f>
        <v/>
      </c>
      <c r="M721" s="401" t="str">
        <f>IF(B721="","",IF(ISERROR(MATCH(F721&amp;"_"&amp;G721&amp;"_"&amp;H721&amp;"_"&amp;I721&amp;"_"&amp;J721&amp;IF(K721="","","_"&amp;K721),[1]CatGlob!$B:$B,0)),F721&amp;"_"&amp;G721&amp;"_"&amp;H721&amp;"_"&amp;I721&amp;"_"&amp;J721&amp;IF(K721="","","_"&amp;K721),INDEX([1]CatGlob!$C:$C,MATCH(F721&amp;"_"&amp;G721&amp;"_"&amp;H721&amp;"_"&amp;I721&amp;"_"&amp;J721&amp;IF(K721="","","_"&amp;K721),[1]CatGlob!$B:$B,0))))</f>
        <v>HCD_LOC_CORP_NT</v>
      </c>
      <c r="N721" s="402" t="str">
        <f t="shared" si="25"/>
        <v/>
      </c>
      <c r="O721" s="402" t="str">
        <f t="shared" si="24"/>
        <v/>
      </c>
      <c r="P721" s="401" t="str">
        <f>IF(LEN(B721)&gt;8,INDEX([1]CatGlob!$X:$X,MATCH(M721,[1]CatGlob!$W:$W,0)),"")</f>
        <v>PEC</v>
      </c>
      <c r="Q721" s="403" t="str">
        <f>INDEX([1]CatGlob!P:P,MATCH(M721,[1]CatGlob!O:O,0))</f>
        <v>RFLC</v>
      </c>
      <c r="R721" s="403" t="s">
        <v>601</v>
      </c>
      <c r="S721" s="403" t="s">
        <v>601</v>
      </c>
      <c r="T721" s="403" t="str">
        <f>INDEX([1]CatGlob!$D:$D,MATCH($M721,[1]CatGlob!$C:$C,0))</f>
        <v>RFL</v>
      </c>
      <c r="U721" s="403" t="s">
        <v>2307</v>
      </c>
      <c r="V721" s="404" t="str">
        <f>INDEX([1]CatGlob!$F:$F,MATCH($M721,[1]CatGlob!$C:$C,0))</f>
        <v>RFL_CORP</v>
      </c>
      <c r="W721" s="405"/>
      <c r="X721" s="406">
        <v>0</v>
      </c>
      <c r="Y721" s="407">
        <v>0</v>
      </c>
      <c r="Z721" s="408">
        <v>0</v>
      </c>
      <c r="AA721" s="407">
        <v>0</v>
      </c>
      <c r="AB721" s="408">
        <v>0</v>
      </c>
      <c r="AC721" s="407">
        <v>0</v>
      </c>
      <c r="AD721" s="408">
        <v>0</v>
      </c>
      <c r="AE721" s="407">
        <v>0</v>
      </c>
      <c r="AF721" s="408">
        <v>0</v>
      </c>
      <c r="AG721" s="407">
        <v>0</v>
      </c>
      <c r="AI721" s="406">
        <v>0</v>
      </c>
      <c r="AJ721" s="407">
        <v>0</v>
      </c>
      <c r="AK721" s="408">
        <v>0</v>
      </c>
      <c r="AL721" s="407">
        <v>0</v>
      </c>
      <c r="AM721" s="408">
        <v>0</v>
      </c>
      <c r="AN721" s="407">
        <v>0</v>
      </c>
      <c r="AO721" s="408">
        <v>0</v>
      </c>
      <c r="AP721" s="407">
        <v>0</v>
      </c>
      <c r="AQ721" s="408">
        <v>0</v>
      </c>
      <c r="AR721" s="407">
        <v>0</v>
      </c>
      <c r="AT721" s="406">
        <v>0</v>
      </c>
      <c r="AU721" s="407">
        <v>0</v>
      </c>
      <c r="AV721" s="408">
        <v>0</v>
      </c>
      <c r="AW721" s="407">
        <v>0</v>
      </c>
      <c r="AX721" s="408">
        <v>0</v>
      </c>
      <c r="AY721" s="407">
        <v>0</v>
      </c>
      <c r="AZ721" s="408">
        <v>0</v>
      </c>
      <c r="BA721" s="407">
        <v>0</v>
      </c>
      <c r="BB721" s="408">
        <v>0</v>
      </c>
      <c r="BC721" s="407">
        <v>0</v>
      </c>
    </row>
    <row r="722" spans="1:55" x14ac:dyDescent="0.35">
      <c r="A722" s="385" t="str" cm="1">
        <f t="array" ref="A722">IFERROR(_xlfn.IFS(AND(F722="Renta Variable",O722=1),IFERROR(MATCH(B722,[1]RV_Det!C:C,0),"Rev"),AND(J722="Corporativa",O722=1,I722="EM"),IFERROR(MATCH(B722,[1]RF_Corps!B:B,0),"Rev"),AND(F722="Alternativos",O722=1),IFERROR(MATCH(B722,[1]Rep4!C:C,0),"Rev")),"")</f>
        <v/>
      </c>
      <c r="B722" s="394" t="s">
        <v>2362</v>
      </c>
      <c r="C722" s="409" t="s">
        <v>2363</v>
      </c>
      <c r="D722" s="395" t="s">
        <v>2364</v>
      </c>
      <c r="E722" s="396" t="str">
        <f>IF(B722="","",INDEX([1]CatGlob!$S:$S,IFERROR(MATCH(MID(B722,7,1),[1]CatGlob!$R:$R,0),MATCH(MID(B722,1,2),[1]CatGlob!$R:$R,0))))</f>
        <v>DOL</v>
      </c>
      <c r="F722" s="397" t="s">
        <v>442</v>
      </c>
      <c r="G722" s="398" t="s">
        <v>610</v>
      </c>
      <c r="H722" s="399" t="s">
        <v>228</v>
      </c>
      <c r="I722" s="399" t="s">
        <v>611</v>
      </c>
      <c r="J722" s="399" t="s">
        <v>2252</v>
      </c>
      <c r="K722" s="396" t="s">
        <v>600</v>
      </c>
      <c r="L722" s="400" t="str">
        <f>IF(ISERROR(MATCH(M722,M$10:M721,0)),M722,"")</f>
        <v/>
      </c>
      <c r="M722" s="401" t="str">
        <f>IF(B722="","",IF(ISERROR(MATCH(F722&amp;"_"&amp;G722&amp;"_"&amp;H722&amp;"_"&amp;I722&amp;"_"&amp;J722&amp;IF(K722="","","_"&amp;K722),[1]CatGlob!$B:$B,0)),F722&amp;"_"&amp;G722&amp;"_"&amp;H722&amp;"_"&amp;I722&amp;"_"&amp;J722&amp;IF(K722="","","_"&amp;K722),INDEX([1]CatGlob!$C:$C,MATCH(F722&amp;"_"&amp;G722&amp;"_"&amp;H722&amp;"_"&amp;I722&amp;"_"&amp;J722&amp;IF(K722="","","_"&amp;K722),[1]CatGlob!$B:$B,0))))</f>
        <v>HCD_LOC_CORP_NT</v>
      </c>
      <c r="N722" s="402" t="str">
        <f t="shared" si="25"/>
        <v/>
      </c>
      <c r="O722" s="402" t="str">
        <f t="shared" si="24"/>
        <v/>
      </c>
      <c r="P722" s="401" t="str">
        <f>IF(LEN(B722)&gt;8,INDEX([1]CatGlob!$X:$X,MATCH(M722,[1]CatGlob!$W:$W,0)),"")</f>
        <v>PEC</v>
      </c>
      <c r="Q722" s="403" t="str">
        <f>INDEX([1]CatGlob!P:P,MATCH(M722,[1]CatGlob!O:O,0))</f>
        <v>RFLC</v>
      </c>
      <c r="R722" s="403" t="s">
        <v>601</v>
      </c>
      <c r="S722" s="403" t="s">
        <v>601</v>
      </c>
      <c r="T722" s="403" t="str">
        <f>INDEX([1]CatGlob!$D:$D,MATCH($M722,[1]CatGlob!$C:$C,0))</f>
        <v>RFL</v>
      </c>
      <c r="U722" s="403" t="s">
        <v>2307</v>
      </c>
      <c r="V722" s="404" t="str">
        <f>INDEX([1]CatGlob!$F:$F,MATCH($M722,[1]CatGlob!$C:$C,0))</f>
        <v>RFL_CORP</v>
      </c>
      <c r="W722" s="405"/>
      <c r="X722" s="406">
        <v>0</v>
      </c>
      <c r="Y722" s="407">
        <v>0</v>
      </c>
      <c r="Z722" s="408">
        <v>0</v>
      </c>
      <c r="AA722" s="407">
        <v>0</v>
      </c>
      <c r="AB722" s="408">
        <v>0</v>
      </c>
      <c r="AC722" s="407">
        <v>0</v>
      </c>
      <c r="AD722" s="408">
        <v>0</v>
      </c>
      <c r="AE722" s="407">
        <v>0</v>
      </c>
      <c r="AF722" s="408">
        <v>0</v>
      </c>
      <c r="AG722" s="407">
        <v>0</v>
      </c>
      <c r="AI722" s="406">
        <v>0</v>
      </c>
      <c r="AJ722" s="407">
        <v>0</v>
      </c>
      <c r="AK722" s="408">
        <v>0</v>
      </c>
      <c r="AL722" s="407">
        <v>0</v>
      </c>
      <c r="AM722" s="408">
        <v>0</v>
      </c>
      <c r="AN722" s="407">
        <v>0</v>
      </c>
      <c r="AO722" s="408">
        <v>0</v>
      </c>
      <c r="AP722" s="407">
        <v>0</v>
      </c>
      <c r="AQ722" s="408">
        <v>0</v>
      </c>
      <c r="AR722" s="407">
        <v>0</v>
      </c>
      <c r="AT722" s="406">
        <v>0</v>
      </c>
      <c r="AU722" s="407">
        <v>0</v>
      </c>
      <c r="AV722" s="408">
        <v>0</v>
      </c>
      <c r="AW722" s="407">
        <v>0</v>
      </c>
      <c r="AX722" s="408">
        <v>0</v>
      </c>
      <c r="AY722" s="407">
        <v>0</v>
      </c>
      <c r="AZ722" s="408">
        <v>0</v>
      </c>
      <c r="BA722" s="407">
        <v>0</v>
      </c>
      <c r="BB722" s="408">
        <v>0</v>
      </c>
      <c r="BC722" s="407">
        <v>0</v>
      </c>
    </row>
    <row r="723" spans="1:55" x14ac:dyDescent="0.35">
      <c r="A723" s="385" t="str" cm="1">
        <f t="array" ref="A723">IFERROR(_xlfn.IFS(AND(F723="Renta Variable",O723=1),IFERROR(MATCH(B723,[1]RV_Det!C:C,0),"Rev"),AND(J723="Corporativa",O723=1,I723="EM"),IFERROR(MATCH(B723,[1]RF_Corps!B:B,0),"Rev"),AND(F723="Alternativos",O723=1),IFERROR(MATCH(B723,[1]Rep4!C:C,0),"Rev")),"")</f>
        <v/>
      </c>
      <c r="B723" s="394" t="s">
        <v>2365</v>
      </c>
      <c r="C723" s="409" t="s">
        <v>2366</v>
      </c>
      <c r="D723" s="395" t="s">
        <v>2364</v>
      </c>
      <c r="E723" s="396" t="str">
        <f>IF(B723="","",INDEX([1]CatGlob!$S:$S,IFERROR(MATCH(MID(B723,7,1),[1]CatGlob!$R:$R,0),MATCH(MID(B723,1,2),[1]CatGlob!$R:$R,0))))</f>
        <v>DOL</v>
      </c>
      <c r="F723" s="397" t="s">
        <v>442</v>
      </c>
      <c r="G723" s="398" t="s">
        <v>610</v>
      </c>
      <c r="H723" s="399" t="s">
        <v>228</v>
      </c>
      <c r="I723" s="399" t="s">
        <v>611</v>
      </c>
      <c r="J723" s="399" t="s">
        <v>2252</v>
      </c>
      <c r="K723" s="396" t="s">
        <v>600</v>
      </c>
      <c r="L723" s="400" t="str">
        <f>IF(ISERROR(MATCH(M723,M$10:M722,0)),M723,"")</f>
        <v/>
      </c>
      <c r="M723" s="401" t="str">
        <f>IF(B723="","",IF(ISERROR(MATCH(F723&amp;"_"&amp;G723&amp;"_"&amp;H723&amp;"_"&amp;I723&amp;"_"&amp;J723&amp;IF(K723="","","_"&amp;K723),[1]CatGlob!$B:$B,0)),F723&amp;"_"&amp;G723&amp;"_"&amp;H723&amp;"_"&amp;I723&amp;"_"&amp;J723&amp;IF(K723="","","_"&amp;K723),INDEX([1]CatGlob!$C:$C,MATCH(F723&amp;"_"&amp;G723&amp;"_"&amp;H723&amp;"_"&amp;I723&amp;"_"&amp;J723&amp;IF(K723="","","_"&amp;K723),[1]CatGlob!$B:$B,0))))</f>
        <v>HCD_LOC_CORP_NT</v>
      </c>
      <c r="N723" s="402" t="str">
        <f t="shared" si="25"/>
        <v/>
      </c>
      <c r="O723" s="402" t="str">
        <f t="shared" si="24"/>
        <v/>
      </c>
      <c r="P723" s="401" t="str">
        <f>IF(LEN(B723)&gt;8,INDEX([1]CatGlob!$X:$X,MATCH(M723,[1]CatGlob!$W:$W,0)),"")</f>
        <v>PEC</v>
      </c>
      <c r="Q723" s="403" t="str">
        <f>INDEX([1]CatGlob!P:P,MATCH(M723,[1]CatGlob!O:O,0))</f>
        <v>RFLC</v>
      </c>
      <c r="R723" s="403" t="s">
        <v>601</v>
      </c>
      <c r="S723" s="403" t="s">
        <v>601</v>
      </c>
      <c r="T723" s="403" t="str">
        <f>INDEX([1]CatGlob!$D:$D,MATCH($M723,[1]CatGlob!$C:$C,0))</f>
        <v>RFL</v>
      </c>
      <c r="U723" s="403" t="s">
        <v>2307</v>
      </c>
      <c r="V723" s="404" t="str">
        <f>INDEX([1]CatGlob!$F:$F,MATCH($M723,[1]CatGlob!$C:$C,0))</f>
        <v>RFL_CORP</v>
      </c>
      <c r="W723" s="405"/>
      <c r="X723" s="406">
        <v>0</v>
      </c>
      <c r="Y723" s="407">
        <v>0</v>
      </c>
      <c r="Z723" s="408">
        <v>0</v>
      </c>
      <c r="AA723" s="407">
        <v>0</v>
      </c>
      <c r="AB723" s="408">
        <v>0</v>
      </c>
      <c r="AC723" s="407">
        <v>0</v>
      </c>
      <c r="AD723" s="408">
        <v>0</v>
      </c>
      <c r="AE723" s="407">
        <v>0</v>
      </c>
      <c r="AF723" s="408">
        <v>0</v>
      </c>
      <c r="AG723" s="407">
        <v>0</v>
      </c>
      <c r="AI723" s="406">
        <v>0</v>
      </c>
      <c r="AJ723" s="407">
        <v>0</v>
      </c>
      <c r="AK723" s="408">
        <v>0</v>
      </c>
      <c r="AL723" s="407">
        <v>0</v>
      </c>
      <c r="AM723" s="408">
        <v>0</v>
      </c>
      <c r="AN723" s="407">
        <v>0</v>
      </c>
      <c r="AO723" s="408">
        <v>0</v>
      </c>
      <c r="AP723" s="407">
        <v>0</v>
      </c>
      <c r="AQ723" s="408">
        <v>0</v>
      </c>
      <c r="AR723" s="407">
        <v>0</v>
      </c>
      <c r="AT723" s="406">
        <v>0</v>
      </c>
      <c r="AU723" s="407">
        <v>0</v>
      </c>
      <c r="AV723" s="408">
        <v>0</v>
      </c>
      <c r="AW723" s="407">
        <v>0</v>
      </c>
      <c r="AX723" s="408">
        <v>0</v>
      </c>
      <c r="AY723" s="407">
        <v>0</v>
      </c>
      <c r="AZ723" s="408">
        <v>0</v>
      </c>
      <c r="BA723" s="407">
        <v>0</v>
      </c>
      <c r="BB723" s="408">
        <v>0</v>
      </c>
      <c r="BC723" s="407">
        <v>0</v>
      </c>
    </row>
    <row r="724" spans="1:55" x14ac:dyDescent="0.35">
      <c r="A724" s="385" t="str" cm="1">
        <f t="array" ref="A724">IFERROR(_xlfn.IFS(AND(F724="Renta Variable",O724=1),IFERROR(MATCH(B724,[1]RV_Det!C:C,0),"Rev"),AND(J724="Corporativa",O724=1,I724="EM"),IFERROR(MATCH(B724,[1]RF_Corps!B:B,0),"Rev"),AND(F724="Alternativos",O724=1),IFERROR(MATCH(B724,[1]Rep4!C:C,0),"Rev")),"")</f>
        <v/>
      </c>
      <c r="B724" s="394" t="s">
        <v>2367</v>
      </c>
      <c r="C724" s="409" t="s">
        <v>2368</v>
      </c>
      <c r="D724" s="395" t="s">
        <v>2267</v>
      </c>
      <c r="E724" s="396" t="str">
        <f>IF(B724="","",INDEX([1]CatGlob!$S:$S,IFERROR(MATCH(MID(B724,7,1),[1]CatGlob!$R:$R,0),MATCH(MID(B724,1,2),[1]CatGlob!$R:$R,0))))</f>
        <v>DOL</v>
      </c>
      <c r="F724" s="397" t="s">
        <v>442</v>
      </c>
      <c r="G724" s="398" t="s">
        <v>610</v>
      </c>
      <c r="H724" s="399" t="s">
        <v>228</v>
      </c>
      <c r="I724" s="399" t="s">
        <v>611</v>
      </c>
      <c r="J724" s="399" t="s">
        <v>2252</v>
      </c>
      <c r="K724" s="396" t="s">
        <v>600</v>
      </c>
      <c r="L724" s="400" t="str">
        <f>IF(ISERROR(MATCH(M724,M$10:M723,0)),M724,"")</f>
        <v/>
      </c>
      <c r="M724" s="401" t="str">
        <f>IF(B724="","",IF(ISERROR(MATCH(F724&amp;"_"&amp;G724&amp;"_"&amp;H724&amp;"_"&amp;I724&amp;"_"&amp;J724&amp;IF(K724="","","_"&amp;K724),[1]CatGlob!$B:$B,0)),F724&amp;"_"&amp;G724&amp;"_"&amp;H724&amp;"_"&amp;I724&amp;"_"&amp;J724&amp;IF(K724="","","_"&amp;K724),INDEX([1]CatGlob!$C:$C,MATCH(F724&amp;"_"&amp;G724&amp;"_"&amp;H724&amp;"_"&amp;I724&amp;"_"&amp;J724&amp;IF(K724="","","_"&amp;K724),[1]CatGlob!$B:$B,0))))</f>
        <v>HCD_LOC_CORP_NT</v>
      </c>
      <c r="N724" s="402" t="str">
        <f t="shared" si="25"/>
        <v/>
      </c>
      <c r="O724" s="402" t="str">
        <f t="shared" si="24"/>
        <v/>
      </c>
      <c r="P724" s="401" t="str">
        <f>IF(LEN(B724)&gt;8,INDEX([1]CatGlob!$X:$X,MATCH(M724,[1]CatGlob!$W:$W,0)),"")</f>
        <v>PEC</v>
      </c>
      <c r="Q724" s="403" t="str">
        <f>INDEX([1]CatGlob!P:P,MATCH(M724,[1]CatGlob!O:O,0))</f>
        <v>RFLC</v>
      </c>
      <c r="R724" s="403" t="s">
        <v>601</v>
      </c>
      <c r="S724" s="403" t="s">
        <v>601</v>
      </c>
      <c r="T724" s="403" t="str">
        <f>INDEX([1]CatGlob!$D:$D,MATCH($M724,[1]CatGlob!$C:$C,0))</f>
        <v>RFL</v>
      </c>
      <c r="U724" s="403" t="s">
        <v>2307</v>
      </c>
      <c r="V724" s="404" t="str">
        <f>INDEX([1]CatGlob!$F:$F,MATCH($M724,[1]CatGlob!$C:$C,0))</f>
        <v>RFL_CORP</v>
      </c>
      <c r="W724" s="405"/>
      <c r="X724" s="406">
        <v>0</v>
      </c>
      <c r="Y724" s="407">
        <v>0</v>
      </c>
      <c r="Z724" s="408">
        <v>0</v>
      </c>
      <c r="AA724" s="407">
        <v>0</v>
      </c>
      <c r="AB724" s="408">
        <v>0</v>
      </c>
      <c r="AC724" s="407">
        <v>0</v>
      </c>
      <c r="AD724" s="408">
        <v>0</v>
      </c>
      <c r="AE724" s="407">
        <v>0</v>
      </c>
      <c r="AF724" s="408">
        <v>0</v>
      </c>
      <c r="AG724" s="407">
        <v>0</v>
      </c>
      <c r="AI724" s="406">
        <v>0</v>
      </c>
      <c r="AJ724" s="407">
        <v>0</v>
      </c>
      <c r="AK724" s="408">
        <v>0</v>
      </c>
      <c r="AL724" s="407">
        <v>0</v>
      </c>
      <c r="AM724" s="408">
        <v>0</v>
      </c>
      <c r="AN724" s="407">
        <v>0</v>
      </c>
      <c r="AO724" s="408">
        <v>0</v>
      </c>
      <c r="AP724" s="407">
        <v>0</v>
      </c>
      <c r="AQ724" s="408">
        <v>0</v>
      </c>
      <c r="AR724" s="407">
        <v>0</v>
      </c>
      <c r="AT724" s="406">
        <v>0</v>
      </c>
      <c r="AU724" s="407">
        <v>0</v>
      </c>
      <c r="AV724" s="408">
        <v>0</v>
      </c>
      <c r="AW724" s="407">
        <v>0</v>
      </c>
      <c r="AX724" s="408">
        <v>0</v>
      </c>
      <c r="AY724" s="407">
        <v>0</v>
      </c>
      <c r="AZ724" s="408">
        <v>0</v>
      </c>
      <c r="BA724" s="407">
        <v>0</v>
      </c>
      <c r="BB724" s="408">
        <v>0</v>
      </c>
      <c r="BC724" s="407">
        <v>0</v>
      </c>
    </row>
    <row r="725" spans="1:55" x14ac:dyDescent="0.35">
      <c r="A725" s="385" t="str" cm="1">
        <f t="array" ref="A725">IFERROR(_xlfn.IFS(AND(F725="Renta Variable",O725=1),IFERROR(MATCH(B725,[1]RV_Det!C:C,0),"Rev"),AND(J725="Corporativa",O725=1,I725="EM"),IFERROR(MATCH(B725,[1]RF_Corps!B:B,0),"Rev"),AND(F725="Alternativos",O725=1),IFERROR(MATCH(B725,[1]Rep4!C:C,0),"Rev")),"")</f>
        <v/>
      </c>
      <c r="B725" s="394" t="s">
        <v>2369</v>
      </c>
      <c r="C725" s="409" t="s">
        <v>2370</v>
      </c>
      <c r="D725" s="395" t="s">
        <v>2364</v>
      </c>
      <c r="E725" s="396" t="str">
        <f>IF(B725="","",INDEX([1]CatGlob!$S:$S,IFERROR(MATCH(MID(B725,7,1),[1]CatGlob!$R:$R,0),MATCH(MID(B725,1,2),[1]CatGlob!$R:$R,0))))</f>
        <v>DOL</v>
      </c>
      <c r="F725" s="397" t="s">
        <v>442</v>
      </c>
      <c r="G725" s="398" t="s">
        <v>610</v>
      </c>
      <c r="H725" s="399" t="s">
        <v>228</v>
      </c>
      <c r="I725" s="399" t="s">
        <v>611</v>
      </c>
      <c r="J725" s="399" t="s">
        <v>2252</v>
      </c>
      <c r="K725" s="396" t="s">
        <v>600</v>
      </c>
      <c r="L725" s="400" t="str">
        <f>IF(ISERROR(MATCH(M725,M$10:M724,0)),M725,"")</f>
        <v/>
      </c>
      <c r="M725" s="401" t="str">
        <f>IF(B725="","",IF(ISERROR(MATCH(F725&amp;"_"&amp;G725&amp;"_"&amp;H725&amp;"_"&amp;I725&amp;"_"&amp;J725&amp;IF(K725="","","_"&amp;K725),[1]CatGlob!$B:$B,0)),F725&amp;"_"&amp;G725&amp;"_"&amp;H725&amp;"_"&amp;I725&amp;"_"&amp;J725&amp;IF(K725="","","_"&amp;K725),INDEX([1]CatGlob!$C:$C,MATCH(F725&amp;"_"&amp;G725&amp;"_"&amp;H725&amp;"_"&amp;I725&amp;"_"&amp;J725&amp;IF(K725="","","_"&amp;K725),[1]CatGlob!$B:$B,0))))</f>
        <v>HCD_LOC_CORP_NT</v>
      </c>
      <c r="N725" s="402" t="str">
        <f t="shared" si="25"/>
        <v/>
      </c>
      <c r="O725" s="402" t="str">
        <f t="shared" si="24"/>
        <v/>
      </c>
      <c r="P725" s="401" t="str">
        <f>IF(LEN(B725)&gt;8,INDEX([1]CatGlob!$X:$X,MATCH(M725,[1]CatGlob!$W:$W,0)),"")</f>
        <v>PEC</v>
      </c>
      <c r="Q725" s="403" t="str">
        <f>INDEX([1]CatGlob!P:P,MATCH(M725,[1]CatGlob!O:O,0))</f>
        <v>RFLC</v>
      </c>
      <c r="R725" s="403" t="s">
        <v>601</v>
      </c>
      <c r="S725" s="403" t="s">
        <v>601</v>
      </c>
      <c r="T725" s="403" t="str">
        <f>INDEX([1]CatGlob!$D:$D,MATCH($M725,[1]CatGlob!$C:$C,0))</f>
        <v>RFL</v>
      </c>
      <c r="U725" s="403" t="s">
        <v>2307</v>
      </c>
      <c r="V725" s="404" t="str">
        <f>INDEX([1]CatGlob!$F:$F,MATCH($M725,[1]CatGlob!$C:$C,0))</f>
        <v>RFL_CORP</v>
      </c>
      <c r="W725" s="405"/>
      <c r="X725" s="406">
        <v>0</v>
      </c>
      <c r="Y725" s="407">
        <v>0</v>
      </c>
      <c r="Z725" s="408">
        <v>0</v>
      </c>
      <c r="AA725" s="407">
        <v>0</v>
      </c>
      <c r="AB725" s="408">
        <v>0</v>
      </c>
      <c r="AC725" s="407">
        <v>0</v>
      </c>
      <c r="AD725" s="408">
        <v>0</v>
      </c>
      <c r="AE725" s="407">
        <v>0</v>
      </c>
      <c r="AF725" s="408">
        <v>0</v>
      </c>
      <c r="AG725" s="407">
        <v>0</v>
      </c>
      <c r="AI725" s="406">
        <v>0</v>
      </c>
      <c r="AJ725" s="407">
        <v>0</v>
      </c>
      <c r="AK725" s="408">
        <v>0</v>
      </c>
      <c r="AL725" s="407">
        <v>0</v>
      </c>
      <c r="AM725" s="408">
        <v>0</v>
      </c>
      <c r="AN725" s="407">
        <v>0</v>
      </c>
      <c r="AO725" s="408">
        <v>0</v>
      </c>
      <c r="AP725" s="407">
        <v>0</v>
      </c>
      <c r="AQ725" s="408">
        <v>0</v>
      </c>
      <c r="AR725" s="407">
        <v>0</v>
      </c>
      <c r="AT725" s="406">
        <v>0</v>
      </c>
      <c r="AU725" s="407">
        <v>0</v>
      </c>
      <c r="AV725" s="408">
        <v>0</v>
      </c>
      <c r="AW725" s="407">
        <v>0</v>
      </c>
      <c r="AX725" s="408">
        <v>0</v>
      </c>
      <c r="AY725" s="407">
        <v>0</v>
      </c>
      <c r="AZ725" s="408">
        <v>0</v>
      </c>
      <c r="BA725" s="407">
        <v>0</v>
      </c>
      <c r="BB725" s="408">
        <v>0</v>
      </c>
      <c r="BC725" s="407">
        <v>0</v>
      </c>
    </row>
    <row r="726" spans="1:55" x14ac:dyDescent="0.35">
      <c r="A726" s="385" t="str" cm="1">
        <f t="array" ref="A726">IFERROR(_xlfn.IFS(AND(F726="Renta Variable",O726=1),IFERROR(MATCH(B726,[1]RV_Det!C:C,0),"Rev"),AND(J726="Corporativa",O726=1,I726="EM"),IFERROR(MATCH(B726,[1]RF_Corps!B:B,0),"Rev"),AND(F726="Alternativos",O726=1),IFERROR(MATCH(B726,[1]Rep4!C:C,0),"Rev")),"")</f>
        <v/>
      </c>
      <c r="B726" s="394" t="s">
        <v>2371</v>
      </c>
      <c r="C726" s="409" t="s">
        <v>2372</v>
      </c>
      <c r="D726" s="395" t="s">
        <v>2364</v>
      </c>
      <c r="E726" s="396" t="str">
        <f>IF(B726="","",INDEX([1]CatGlob!$S:$S,IFERROR(MATCH(MID(B726,7,1),[1]CatGlob!$R:$R,0),MATCH(MID(B726,1,2),[1]CatGlob!$R:$R,0))))</f>
        <v>DOL</v>
      </c>
      <c r="F726" s="397" t="s">
        <v>442</v>
      </c>
      <c r="G726" s="398" t="s">
        <v>610</v>
      </c>
      <c r="H726" s="399" t="s">
        <v>228</v>
      </c>
      <c r="I726" s="399" t="s">
        <v>611</v>
      </c>
      <c r="J726" s="399" t="s">
        <v>2252</v>
      </c>
      <c r="K726" s="396" t="s">
        <v>600</v>
      </c>
      <c r="L726" s="400" t="str">
        <f>IF(ISERROR(MATCH(M726,M$10:M725,0)),M726,"")</f>
        <v/>
      </c>
      <c r="M726" s="401" t="str">
        <f>IF(B726="","",IF(ISERROR(MATCH(F726&amp;"_"&amp;G726&amp;"_"&amp;H726&amp;"_"&amp;I726&amp;"_"&amp;J726&amp;IF(K726="","","_"&amp;K726),[1]CatGlob!$B:$B,0)),F726&amp;"_"&amp;G726&amp;"_"&amp;H726&amp;"_"&amp;I726&amp;"_"&amp;J726&amp;IF(K726="","","_"&amp;K726),INDEX([1]CatGlob!$C:$C,MATCH(F726&amp;"_"&amp;G726&amp;"_"&amp;H726&amp;"_"&amp;I726&amp;"_"&amp;J726&amp;IF(K726="","","_"&amp;K726),[1]CatGlob!$B:$B,0))))</f>
        <v>HCD_LOC_CORP_NT</v>
      </c>
      <c r="N726" s="402" t="str">
        <f t="shared" si="25"/>
        <v/>
      </c>
      <c r="O726" s="402" t="str">
        <f t="shared" si="24"/>
        <v/>
      </c>
      <c r="P726" s="401" t="str">
        <f>IF(LEN(B726)&gt;8,INDEX([1]CatGlob!$X:$X,MATCH(M726,[1]CatGlob!$W:$W,0)),"")</f>
        <v>PEC</v>
      </c>
      <c r="Q726" s="403" t="str">
        <f>INDEX([1]CatGlob!P:P,MATCH(M726,[1]CatGlob!O:O,0))</f>
        <v>RFLC</v>
      </c>
      <c r="R726" s="403" t="s">
        <v>601</v>
      </c>
      <c r="S726" s="403" t="s">
        <v>601</v>
      </c>
      <c r="T726" s="403" t="str">
        <f>INDEX([1]CatGlob!$D:$D,MATCH($M726,[1]CatGlob!$C:$C,0))</f>
        <v>RFL</v>
      </c>
      <c r="U726" s="403" t="s">
        <v>2307</v>
      </c>
      <c r="V726" s="404" t="str">
        <f>INDEX([1]CatGlob!$F:$F,MATCH($M726,[1]CatGlob!$C:$C,0))</f>
        <v>RFL_CORP</v>
      </c>
      <c r="W726" s="405"/>
      <c r="X726" s="406">
        <v>0</v>
      </c>
      <c r="Y726" s="407">
        <v>0</v>
      </c>
      <c r="Z726" s="408">
        <v>0</v>
      </c>
      <c r="AA726" s="407">
        <v>0</v>
      </c>
      <c r="AB726" s="408">
        <v>0</v>
      </c>
      <c r="AC726" s="407">
        <v>0</v>
      </c>
      <c r="AD726" s="408">
        <v>0</v>
      </c>
      <c r="AE726" s="407">
        <v>0</v>
      </c>
      <c r="AF726" s="408">
        <v>0</v>
      </c>
      <c r="AG726" s="407">
        <v>0</v>
      </c>
      <c r="AI726" s="406">
        <v>0</v>
      </c>
      <c r="AJ726" s="407">
        <v>0</v>
      </c>
      <c r="AK726" s="408">
        <v>0</v>
      </c>
      <c r="AL726" s="407">
        <v>0</v>
      </c>
      <c r="AM726" s="408">
        <v>0</v>
      </c>
      <c r="AN726" s="407">
        <v>0</v>
      </c>
      <c r="AO726" s="408">
        <v>0</v>
      </c>
      <c r="AP726" s="407">
        <v>0</v>
      </c>
      <c r="AQ726" s="408">
        <v>0</v>
      </c>
      <c r="AR726" s="407">
        <v>0</v>
      </c>
      <c r="AT726" s="406">
        <v>0</v>
      </c>
      <c r="AU726" s="407">
        <v>0</v>
      </c>
      <c r="AV726" s="408">
        <v>0</v>
      </c>
      <c r="AW726" s="407">
        <v>0</v>
      </c>
      <c r="AX726" s="408">
        <v>0</v>
      </c>
      <c r="AY726" s="407">
        <v>0</v>
      </c>
      <c r="AZ726" s="408">
        <v>0</v>
      </c>
      <c r="BA726" s="407">
        <v>0</v>
      </c>
      <c r="BB726" s="408">
        <v>0</v>
      </c>
      <c r="BC726" s="407">
        <v>0</v>
      </c>
    </row>
    <row r="727" spans="1:55" x14ac:dyDescent="0.35">
      <c r="A727" s="385" t="str" cm="1">
        <f t="array" ref="A727">IFERROR(_xlfn.IFS(AND(F727="Renta Variable",O727=1),IFERROR(MATCH(B727,[1]RV_Det!C:C,0),"Rev"),AND(J727="Corporativa",O727=1,I727="EM"),IFERROR(MATCH(B727,[1]RF_Corps!B:B,0),"Rev"),AND(F727="Alternativos",O727=1),IFERROR(MATCH(B727,[1]Rep4!C:C,0),"Rev")),"")</f>
        <v/>
      </c>
      <c r="B727" s="396" t="s">
        <v>2373</v>
      </c>
      <c r="C727" s="412" t="s">
        <v>2374</v>
      </c>
      <c r="D727" s="395" t="s">
        <v>2375</v>
      </c>
      <c r="E727" s="396" t="str">
        <f>IF(B727="","",INDEX([1]CatGlob!$S:$S,IFERROR(MATCH(MID(B727,7,1),[1]CatGlob!$R:$R,0),MATCH(MID(B727,1,2),[1]CatGlob!$R:$R,0))))</f>
        <v>DOL</v>
      </c>
      <c r="F727" s="397" t="s">
        <v>442</v>
      </c>
      <c r="G727" s="398" t="s">
        <v>610</v>
      </c>
      <c r="H727" s="399" t="s">
        <v>228</v>
      </c>
      <c r="I727" s="399" t="s">
        <v>611</v>
      </c>
      <c r="J727" s="399" t="s">
        <v>2252</v>
      </c>
      <c r="K727" s="396" t="s">
        <v>600</v>
      </c>
      <c r="L727" s="400" t="str">
        <f>IF(ISERROR(MATCH(M727,M$10:M726,0)),M727,"")</f>
        <v/>
      </c>
      <c r="M727" s="401" t="str">
        <f>IF(B727="","",IF(ISERROR(MATCH(F727&amp;"_"&amp;G727&amp;"_"&amp;H727&amp;"_"&amp;I727&amp;"_"&amp;J727&amp;IF(K727="","","_"&amp;K727),[1]CatGlob!$B:$B,0)),F727&amp;"_"&amp;G727&amp;"_"&amp;H727&amp;"_"&amp;I727&amp;"_"&amp;J727&amp;IF(K727="","","_"&amp;K727),INDEX([1]CatGlob!$C:$C,MATCH(F727&amp;"_"&amp;G727&amp;"_"&amp;H727&amp;"_"&amp;I727&amp;"_"&amp;J727&amp;IF(K727="","","_"&amp;K727),[1]CatGlob!$B:$B,0))))</f>
        <v>HCD_LOC_CORP_NT</v>
      </c>
      <c r="N727" s="402" t="str">
        <f t="shared" si="25"/>
        <v>rev</v>
      </c>
      <c r="O727" s="402">
        <f t="shared" si="24"/>
        <v>1</v>
      </c>
      <c r="P727" s="401" t="str">
        <f>IF(LEN(B727)&gt;8,INDEX([1]CatGlob!$X:$X,MATCH(M727,[1]CatGlob!$W:$W,0)),"")</f>
        <v>PEC</v>
      </c>
      <c r="Q727" s="403" t="str">
        <f>INDEX([1]CatGlob!P:P,MATCH(M727,[1]CatGlob!O:O,0))</f>
        <v>RFLC</v>
      </c>
      <c r="R727" s="403" t="s">
        <v>601</v>
      </c>
      <c r="S727" s="403" t="s">
        <v>601</v>
      </c>
      <c r="T727" s="403" t="str">
        <f>INDEX([1]CatGlob!$D:$D,MATCH($M727,[1]CatGlob!$C:$C,0))</f>
        <v>RFL</v>
      </c>
      <c r="U727" s="403" t="s">
        <v>2307</v>
      </c>
      <c r="V727" s="404" t="str">
        <f>INDEX([1]CatGlob!$F:$F,MATCH($M727,[1]CatGlob!$C:$C,0))</f>
        <v>RFL_CORP</v>
      </c>
      <c r="W727" s="405"/>
      <c r="X727" s="406">
        <v>7.7336839277223702E-3</v>
      </c>
      <c r="Y727" s="407">
        <v>0.12748715026322799</v>
      </c>
      <c r="Z727" s="408">
        <v>7.7336839277223702E-3</v>
      </c>
      <c r="AA727" s="407">
        <v>0.12748715026322799</v>
      </c>
      <c r="AB727" s="408">
        <v>5.1750444201935399E-3</v>
      </c>
      <c r="AC727" s="407">
        <v>8.5308847863618795E-2</v>
      </c>
      <c r="AD727" s="408">
        <v>3.4242354207154198E-3</v>
      </c>
      <c r="AE727" s="407">
        <v>5.6447356744371298E-2</v>
      </c>
      <c r="AF727" s="408">
        <v>4.8745480106679104E-3</v>
      </c>
      <c r="AG727" s="407">
        <v>8.0355266714864801E-2</v>
      </c>
      <c r="AI727" s="406">
        <v>2.2720140473485801E-3</v>
      </c>
      <c r="AJ727" s="407">
        <v>3.7453379135854399E-2</v>
      </c>
      <c r="AK727" s="408">
        <v>2.2720140473485801E-3</v>
      </c>
      <c r="AL727" s="407">
        <v>3.7453379135854399E-2</v>
      </c>
      <c r="AM727" s="408">
        <v>-1.60622672536505E-4</v>
      </c>
      <c r="AN727" s="407">
        <v>-2.64781014891469E-3</v>
      </c>
      <c r="AO727" s="408">
        <v>2.2720140473485801E-3</v>
      </c>
      <c r="AP727" s="407">
        <v>3.7453379135854399E-2</v>
      </c>
      <c r="AQ727" s="408">
        <v>1.1909097138384E-3</v>
      </c>
      <c r="AR727" s="407">
        <v>1.96317417494371E-2</v>
      </c>
      <c r="AT727" s="406">
        <v>0</v>
      </c>
      <c r="AU727" s="407">
        <v>0</v>
      </c>
      <c r="AV727" s="408">
        <v>0</v>
      </c>
      <c r="AW727" s="407">
        <v>0</v>
      </c>
      <c r="AX727" s="408">
        <v>0</v>
      </c>
      <c r="AY727" s="407">
        <v>0</v>
      </c>
      <c r="AZ727" s="408">
        <v>0</v>
      </c>
      <c r="BA727" s="407">
        <v>0</v>
      </c>
      <c r="BB727" s="408">
        <v>0</v>
      </c>
      <c r="BC727" s="407">
        <v>0</v>
      </c>
    </row>
    <row r="728" spans="1:55" x14ac:dyDescent="0.35">
      <c r="A728" s="385" t="str" cm="1">
        <f t="array" ref="A728">IFERROR(_xlfn.IFS(AND(F728="Renta Variable",O728=1),IFERROR(MATCH(B728,[1]RV_Det!C:C,0),"Rev"),AND(J728="Corporativa",O728=1,I728="EM"),IFERROR(MATCH(B728,[1]RF_Corps!B:B,0),"Rev"),AND(F728="Alternativos",O728=1),IFERROR(MATCH(B728,[1]Rep4!C:C,0),"Rev")),"")</f>
        <v/>
      </c>
      <c r="B728" s="394" t="s">
        <v>2376</v>
      </c>
      <c r="C728" s="409" t="s">
        <v>2377</v>
      </c>
      <c r="D728" s="395" t="s">
        <v>2364</v>
      </c>
      <c r="E728" s="396" t="str">
        <f>IF(B728="","",INDEX([1]CatGlob!$S:$S,IFERROR(MATCH(MID(B728,7,1),[1]CatGlob!$R:$R,0),MATCH(MID(B728,1,2),[1]CatGlob!$R:$R,0))))</f>
        <v>DOL</v>
      </c>
      <c r="F728" s="397" t="s">
        <v>442</v>
      </c>
      <c r="G728" s="398" t="s">
        <v>610</v>
      </c>
      <c r="H728" s="399" t="s">
        <v>228</v>
      </c>
      <c r="I728" s="399" t="s">
        <v>611</v>
      </c>
      <c r="J728" s="399" t="s">
        <v>2252</v>
      </c>
      <c r="K728" s="396" t="s">
        <v>600</v>
      </c>
      <c r="L728" s="400" t="str">
        <f>IF(ISERROR(MATCH(M728,M$10:M727,0)),M728,"")</f>
        <v/>
      </c>
      <c r="M728" s="401" t="str">
        <f>IF(B728="","",IF(ISERROR(MATCH(F728&amp;"_"&amp;G728&amp;"_"&amp;H728&amp;"_"&amp;I728&amp;"_"&amp;J728&amp;IF(K728="","","_"&amp;K728),[1]CatGlob!$B:$B,0)),F728&amp;"_"&amp;G728&amp;"_"&amp;H728&amp;"_"&amp;I728&amp;"_"&amp;J728&amp;IF(K728="","","_"&amp;K728),INDEX([1]CatGlob!$C:$C,MATCH(F728&amp;"_"&amp;G728&amp;"_"&amp;H728&amp;"_"&amp;I728&amp;"_"&amp;J728&amp;IF(K728="","","_"&amp;K728),[1]CatGlob!$B:$B,0))))</f>
        <v>HCD_LOC_CORP_NT</v>
      </c>
      <c r="N728" s="402" t="str">
        <f t="shared" si="25"/>
        <v/>
      </c>
      <c r="O728" s="402" t="str">
        <f t="shared" si="24"/>
        <v/>
      </c>
      <c r="P728" s="401" t="str">
        <f>IF(LEN(B728)&gt;8,INDEX([1]CatGlob!$X:$X,MATCH(M728,[1]CatGlob!$W:$W,0)),"")</f>
        <v>PEC</v>
      </c>
      <c r="Q728" s="403" t="str">
        <f>INDEX([1]CatGlob!P:P,MATCH(M728,[1]CatGlob!O:O,0))</f>
        <v>RFLC</v>
      </c>
      <c r="R728" s="403" t="s">
        <v>601</v>
      </c>
      <c r="S728" s="403" t="s">
        <v>601</v>
      </c>
      <c r="T728" s="403" t="str">
        <f>INDEX([1]CatGlob!$D:$D,MATCH($M728,[1]CatGlob!$C:$C,0))</f>
        <v>RFL</v>
      </c>
      <c r="U728" s="403" t="s">
        <v>2307</v>
      </c>
      <c r="V728" s="404" t="str">
        <f>INDEX([1]CatGlob!$F:$F,MATCH($M728,[1]CatGlob!$C:$C,0))</f>
        <v>RFL_CORP</v>
      </c>
      <c r="W728" s="405"/>
      <c r="X728" s="406">
        <v>0</v>
      </c>
      <c r="Y728" s="407">
        <v>0</v>
      </c>
      <c r="Z728" s="408">
        <v>0</v>
      </c>
      <c r="AA728" s="407">
        <v>0</v>
      </c>
      <c r="AB728" s="408">
        <v>0</v>
      </c>
      <c r="AC728" s="407">
        <v>0</v>
      </c>
      <c r="AD728" s="408">
        <v>0</v>
      </c>
      <c r="AE728" s="407">
        <v>0</v>
      </c>
      <c r="AF728" s="408">
        <v>0</v>
      </c>
      <c r="AG728" s="407">
        <v>0</v>
      </c>
      <c r="AI728" s="406">
        <v>0</v>
      </c>
      <c r="AJ728" s="407">
        <v>0</v>
      </c>
      <c r="AK728" s="408">
        <v>0</v>
      </c>
      <c r="AL728" s="407">
        <v>0</v>
      </c>
      <c r="AM728" s="408">
        <v>0</v>
      </c>
      <c r="AN728" s="407">
        <v>0</v>
      </c>
      <c r="AO728" s="408">
        <v>0</v>
      </c>
      <c r="AP728" s="407">
        <v>0</v>
      </c>
      <c r="AQ728" s="408">
        <v>0</v>
      </c>
      <c r="AR728" s="407">
        <v>0</v>
      </c>
      <c r="AT728" s="406">
        <v>0</v>
      </c>
      <c r="AU728" s="407">
        <v>0</v>
      </c>
      <c r="AV728" s="408">
        <v>0</v>
      </c>
      <c r="AW728" s="407">
        <v>0</v>
      </c>
      <c r="AX728" s="408">
        <v>0</v>
      </c>
      <c r="AY728" s="407">
        <v>0</v>
      </c>
      <c r="AZ728" s="408">
        <v>0</v>
      </c>
      <c r="BA728" s="407">
        <v>0</v>
      </c>
      <c r="BB728" s="408">
        <v>0</v>
      </c>
      <c r="BC728" s="407">
        <v>0</v>
      </c>
    </row>
    <row r="729" spans="1:55" x14ac:dyDescent="0.35">
      <c r="A729" s="385" t="str" cm="1">
        <f t="array" ref="A729">IFERROR(_xlfn.IFS(AND(F729="Renta Variable",O729=1),IFERROR(MATCH(B729,[1]RV_Det!C:C,0),"Rev"),AND(J729="Corporativa",O729=1,I729="EM"),IFERROR(MATCH(B729,[1]RF_Corps!B:B,0),"Rev"),AND(F729="Alternativos",O729=1),IFERROR(MATCH(B729,[1]Rep4!C:C,0),"Rev")),"")</f>
        <v/>
      </c>
      <c r="B729" s="394" t="s">
        <v>2378</v>
      </c>
      <c r="C729" s="409" t="s">
        <v>2379</v>
      </c>
      <c r="D729" s="395" t="s">
        <v>2364</v>
      </c>
      <c r="E729" s="396" t="str">
        <f>IF(B729="","",INDEX([1]CatGlob!$S:$S,IFERROR(MATCH(MID(B729,7,1),[1]CatGlob!$R:$R,0),MATCH(MID(B729,1,2),[1]CatGlob!$R:$R,0))))</f>
        <v>DOL</v>
      </c>
      <c r="F729" s="397" t="s">
        <v>442</v>
      </c>
      <c r="G729" s="398" t="s">
        <v>610</v>
      </c>
      <c r="H729" s="399" t="s">
        <v>228</v>
      </c>
      <c r="I729" s="399" t="s">
        <v>611</v>
      </c>
      <c r="J729" s="399" t="s">
        <v>2252</v>
      </c>
      <c r="K729" s="396" t="s">
        <v>600</v>
      </c>
      <c r="L729" s="400" t="str">
        <f>IF(ISERROR(MATCH(M729,M$10:M728,0)),M729,"")</f>
        <v/>
      </c>
      <c r="M729" s="401" t="str">
        <f>IF(B729="","",IF(ISERROR(MATCH(F729&amp;"_"&amp;G729&amp;"_"&amp;H729&amp;"_"&amp;I729&amp;"_"&amp;J729&amp;IF(K729="","","_"&amp;K729),[1]CatGlob!$B:$B,0)),F729&amp;"_"&amp;G729&amp;"_"&amp;H729&amp;"_"&amp;I729&amp;"_"&amp;J729&amp;IF(K729="","","_"&amp;K729),INDEX([1]CatGlob!$C:$C,MATCH(F729&amp;"_"&amp;G729&amp;"_"&amp;H729&amp;"_"&amp;I729&amp;"_"&amp;J729&amp;IF(K729="","","_"&amp;K729),[1]CatGlob!$B:$B,0))))</f>
        <v>HCD_LOC_CORP_NT</v>
      </c>
      <c r="N729" s="402" t="str">
        <f t="shared" si="25"/>
        <v/>
      </c>
      <c r="O729" s="402" t="str">
        <f t="shared" si="24"/>
        <v/>
      </c>
      <c r="P729" s="401" t="str">
        <f>IF(LEN(B729)&gt;8,INDEX([1]CatGlob!$X:$X,MATCH(M729,[1]CatGlob!$W:$W,0)),"")</f>
        <v>PEC</v>
      </c>
      <c r="Q729" s="403" t="str">
        <f>INDEX([1]CatGlob!P:P,MATCH(M729,[1]CatGlob!O:O,0))</f>
        <v>RFLC</v>
      </c>
      <c r="R729" s="403" t="s">
        <v>601</v>
      </c>
      <c r="S729" s="403" t="s">
        <v>601</v>
      </c>
      <c r="T729" s="403" t="str">
        <f>INDEX([1]CatGlob!$D:$D,MATCH($M729,[1]CatGlob!$C:$C,0))</f>
        <v>RFL</v>
      </c>
      <c r="U729" s="403" t="s">
        <v>2307</v>
      </c>
      <c r="V729" s="404" t="str">
        <f>INDEX([1]CatGlob!$F:$F,MATCH($M729,[1]CatGlob!$C:$C,0))</f>
        <v>RFL_CORP</v>
      </c>
      <c r="W729" s="405"/>
      <c r="X729" s="406">
        <v>0</v>
      </c>
      <c r="Y729" s="407">
        <v>0</v>
      </c>
      <c r="Z729" s="408">
        <v>0</v>
      </c>
      <c r="AA729" s="407">
        <v>0</v>
      </c>
      <c r="AB729" s="408">
        <v>0</v>
      </c>
      <c r="AC729" s="407">
        <v>0</v>
      </c>
      <c r="AD729" s="408">
        <v>0</v>
      </c>
      <c r="AE729" s="407">
        <v>0</v>
      </c>
      <c r="AF729" s="408">
        <v>0</v>
      </c>
      <c r="AG729" s="407">
        <v>0</v>
      </c>
      <c r="AI729" s="406">
        <v>0</v>
      </c>
      <c r="AJ729" s="407">
        <v>0</v>
      </c>
      <c r="AK729" s="408">
        <v>0</v>
      </c>
      <c r="AL729" s="407">
        <v>0</v>
      </c>
      <c r="AM729" s="408">
        <v>0</v>
      </c>
      <c r="AN729" s="407">
        <v>0</v>
      </c>
      <c r="AO729" s="408">
        <v>0</v>
      </c>
      <c r="AP729" s="407">
        <v>0</v>
      </c>
      <c r="AQ729" s="408">
        <v>0</v>
      </c>
      <c r="AR729" s="407">
        <v>0</v>
      </c>
      <c r="AT729" s="406">
        <v>0</v>
      </c>
      <c r="AU729" s="407">
        <v>0</v>
      </c>
      <c r="AV729" s="408">
        <v>0</v>
      </c>
      <c r="AW729" s="407">
        <v>0</v>
      </c>
      <c r="AX729" s="408">
        <v>0</v>
      </c>
      <c r="AY729" s="407">
        <v>0</v>
      </c>
      <c r="AZ729" s="408">
        <v>0</v>
      </c>
      <c r="BA729" s="407">
        <v>0</v>
      </c>
      <c r="BB729" s="408">
        <v>0</v>
      </c>
      <c r="BC729" s="407">
        <v>0</v>
      </c>
    </row>
    <row r="730" spans="1:55" x14ac:dyDescent="0.35">
      <c r="A730" s="385" t="str" cm="1">
        <f t="array" ref="A730">IFERROR(_xlfn.IFS(AND(F730="Renta Variable",O730=1),IFERROR(MATCH(B730,[1]RV_Det!C:C,0),"Rev"),AND(J730="Corporativa",O730=1,I730="EM"),IFERROR(MATCH(B730,[1]RF_Corps!B:B,0),"Rev"),AND(F730="Alternativos",O730=1),IFERROR(MATCH(B730,[1]Rep4!C:C,0),"Rev")),"")</f>
        <v/>
      </c>
      <c r="B730" s="394" t="s">
        <v>2380</v>
      </c>
      <c r="C730" s="409" t="s">
        <v>2381</v>
      </c>
      <c r="D730" s="395" t="s">
        <v>2337</v>
      </c>
      <c r="E730" s="396" t="str">
        <f>IF(B730="","",INDEX([1]CatGlob!$S:$S,IFERROR(MATCH(MID(B730,7,1),[1]CatGlob!$R:$R,0),MATCH(MID(B730,1,2),[1]CatGlob!$R:$R,0))))</f>
        <v>DOL</v>
      </c>
      <c r="F730" s="397" t="s">
        <v>442</v>
      </c>
      <c r="G730" s="398" t="s">
        <v>610</v>
      </c>
      <c r="H730" s="399" t="s">
        <v>228</v>
      </c>
      <c r="I730" s="399" t="s">
        <v>611</v>
      </c>
      <c r="J730" s="399" t="s">
        <v>2252</v>
      </c>
      <c r="K730" s="396" t="s">
        <v>600</v>
      </c>
      <c r="L730" s="400" t="str">
        <f>IF(ISERROR(MATCH(M730,M$10:M729,0)),M730,"")</f>
        <v/>
      </c>
      <c r="M730" s="401" t="str">
        <f>IF(B730="","",IF(ISERROR(MATCH(F730&amp;"_"&amp;G730&amp;"_"&amp;H730&amp;"_"&amp;I730&amp;"_"&amp;J730&amp;IF(K730="","","_"&amp;K730),[1]CatGlob!$B:$B,0)),F730&amp;"_"&amp;G730&amp;"_"&amp;H730&amp;"_"&amp;I730&amp;"_"&amp;J730&amp;IF(K730="","","_"&amp;K730),INDEX([1]CatGlob!$C:$C,MATCH(F730&amp;"_"&amp;G730&amp;"_"&amp;H730&amp;"_"&amp;I730&amp;"_"&amp;J730&amp;IF(K730="","","_"&amp;K730),[1]CatGlob!$B:$B,0))))</f>
        <v>HCD_LOC_CORP_NT</v>
      </c>
      <c r="N730" s="402" t="str">
        <f t="shared" si="25"/>
        <v/>
      </c>
      <c r="O730" s="402" t="str">
        <f t="shared" si="24"/>
        <v/>
      </c>
      <c r="P730" s="401" t="str">
        <f>IF(LEN(B730)&gt;8,INDEX([1]CatGlob!$X:$X,MATCH(M730,[1]CatGlob!$W:$W,0)),"")</f>
        <v>PEC</v>
      </c>
      <c r="Q730" s="403" t="str">
        <f>INDEX([1]CatGlob!P:P,MATCH(M730,[1]CatGlob!O:O,0))</f>
        <v>RFLC</v>
      </c>
      <c r="R730" s="403" t="s">
        <v>601</v>
      </c>
      <c r="S730" s="403" t="s">
        <v>601</v>
      </c>
      <c r="T730" s="403" t="str">
        <f>INDEX([1]CatGlob!$D:$D,MATCH($M730,[1]CatGlob!$C:$C,0))</f>
        <v>RFL</v>
      </c>
      <c r="U730" s="403" t="s">
        <v>2307</v>
      </c>
      <c r="V730" s="404" t="str">
        <f>INDEX([1]CatGlob!$F:$F,MATCH($M730,[1]CatGlob!$C:$C,0))</f>
        <v>RFL_CORP</v>
      </c>
      <c r="W730" s="405"/>
      <c r="X730" s="406">
        <v>0</v>
      </c>
      <c r="Y730" s="407">
        <v>0</v>
      </c>
      <c r="Z730" s="408">
        <v>0</v>
      </c>
      <c r="AA730" s="407">
        <v>0</v>
      </c>
      <c r="AB730" s="408">
        <v>0</v>
      </c>
      <c r="AC730" s="407">
        <v>0</v>
      </c>
      <c r="AD730" s="408">
        <v>0</v>
      </c>
      <c r="AE730" s="407">
        <v>0</v>
      </c>
      <c r="AF730" s="408">
        <v>0</v>
      </c>
      <c r="AG730" s="407">
        <v>0</v>
      </c>
      <c r="AI730" s="406">
        <v>0</v>
      </c>
      <c r="AJ730" s="407">
        <v>0</v>
      </c>
      <c r="AK730" s="408">
        <v>0</v>
      </c>
      <c r="AL730" s="407">
        <v>0</v>
      </c>
      <c r="AM730" s="408">
        <v>0</v>
      </c>
      <c r="AN730" s="407">
        <v>0</v>
      </c>
      <c r="AO730" s="408">
        <v>0</v>
      </c>
      <c r="AP730" s="407">
        <v>0</v>
      </c>
      <c r="AQ730" s="408">
        <v>0</v>
      </c>
      <c r="AR730" s="407">
        <v>0</v>
      </c>
      <c r="AT730" s="406">
        <v>0</v>
      </c>
      <c r="AU730" s="407">
        <v>0</v>
      </c>
      <c r="AV730" s="408">
        <v>0</v>
      </c>
      <c r="AW730" s="407">
        <v>0</v>
      </c>
      <c r="AX730" s="408">
        <v>0</v>
      </c>
      <c r="AY730" s="407">
        <v>0</v>
      </c>
      <c r="AZ730" s="408">
        <v>0</v>
      </c>
      <c r="BA730" s="407">
        <v>0</v>
      </c>
      <c r="BB730" s="408">
        <v>0</v>
      </c>
      <c r="BC730" s="407">
        <v>0</v>
      </c>
    </row>
    <row r="731" spans="1:55" x14ac:dyDescent="0.35">
      <c r="A731" s="385" t="str" cm="1">
        <f t="array" ref="A731">IFERROR(_xlfn.IFS(AND(F731="Renta Variable",O731=1),IFERROR(MATCH(B731,[1]RV_Det!C:C,0),"Rev"),AND(J731="Corporativa",O731=1,I731="EM"),IFERROR(MATCH(B731,[1]RF_Corps!B:B,0),"Rev"),AND(F731="Alternativos",O731=1),IFERROR(MATCH(B731,[1]Rep4!C:C,0),"Rev")),"")</f>
        <v/>
      </c>
      <c r="B731" s="394" t="s">
        <v>2382</v>
      </c>
      <c r="C731" s="409" t="s">
        <v>2383</v>
      </c>
      <c r="D731" s="395" t="s">
        <v>2315</v>
      </c>
      <c r="E731" s="396" t="str">
        <f>IF(B731="","",INDEX([1]CatGlob!$S:$S,IFERROR(MATCH(MID(B731,7,1),[1]CatGlob!$R:$R,0),MATCH(MID(B731,1,2),[1]CatGlob!$R:$R,0))))</f>
        <v>DOL</v>
      </c>
      <c r="F731" s="397" t="s">
        <v>442</v>
      </c>
      <c r="G731" s="398" t="s">
        <v>610</v>
      </c>
      <c r="H731" s="399" t="s">
        <v>228</v>
      </c>
      <c r="I731" s="399" t="s">
        <v>611</v>
      </c>
      <c r="J731" s="399" t="s">
        <v>2252</v>
      </c>
      <c r="K731" s="396" t="s">
        <v>600</v>
      </c>
      <c r="L731" s="400" t="str">
        <f>IF(ISERROR(MATCH(M731,M$10:M730,0)),M731,"")</f>
        <v/>
      </c>
      <c r="M731" s="401" t="str">
        <f>IF(B731="","",IF(ISERROR(MATCH(F731&amp;"_"&amp;G731&amp;"_"&amp;H731&amp;"_"&amp;I731&amp;"_"&amp;J731&amp;IF(K731="","","_"&amp;K731),[1]CatGlob!$B:$B,0)),F731&amp;"_"&amp;G731&amp;"_"&amp;H731&amp;"_"&amp;I731&amp;"_"&amp;J731&amp;IF(K731="","","_"&amp;K731),INDEX([1]CatGlob!$C:$C,MATCH(F731&amp;"_"&amp;G731&amp;"_"&amp;H731&amp;"_"&amp;I731&amp;"_"&amp;J731&amp;IF(K731="","","_"&amp;K731),[1]CatGlob!$B:$B,0))))</f>
        <v>HCD_LOC_CORP_NT</v>
      </c>
      <c r="N731" s="402" t="str">
        <f t="shared" si="25"/>
        <v/>
      </c>
      <c r="O731" s="402" t="str">
        <f t="shared" si="24"/>
        <v/>
      </c>
      <c r="P731" s="401" t="str">
        <f>IF(LEN(B731)&gt;8,INDEX([1]CatGlob!$X:$X,MATCH(M731,[1]CatGlob!$W:$W,0)),"")</f>
        <v>PEC</v>
      </c>
      <c r="Q731" s="403" t="str">
        <f>INDEX([1]CatGlob!P:P,MATCH(M731,[1]CatGlob!O:O,0))</f>
        <v>RFLC</v>
      </c>
      <c r="R731" s="403" t="s">
        <v>601</v>
      </c>
      <c r="S731" s="403" t="s">
        <v>601</v>
      </c>
      <c r="T731" s="403" t="str">
        <f>INDEX([1]CatGlob!$D:$D,MATCH($M731,[1]CatGlob!$C:$C,0))</f>
        <v>RFL</v>
      </c>
      <c r="U731" s="403" t="s">
        <v>2288</v>
      </c>
      <c r="V731" s="404" t="str">
        <f>INDEX([1]CatGlob!$F:$F,MATCH($M731,[1]CatGlob!$C:$C,0))</f>
        <v>RFL_CORP</v>
      </c>
      <c r="W731" s="405"/>
      <c r="X731" s="406">
        <v>0</v>
      </c>
      <c r="Y731" s="407">
        <v>0</v>
      </c>
      <c r="Z731" s="408">
        <v>0</v>
      </c>
      <c r="AA731" s="407">
        <v>0</v>
      </c>
      <c r="AB731" s="408">
        <v>0</v>
      </c>
      <c r="AC731" s="407">
        <v>0</v>
      </c>
      <c r="AD731" s="408">
        <v>0</v>
      </c>
      <c r="AE731" s="407">
        <v>0</v>
      </c>
      <c r="AF731" s="408">
        <v>0</v>
      </c>
      <c r="AG731" s="407">
        <v>0</v>
      </c>
      <c r="AI731" s="406">
        <v>0</v>
      </c>
      <c r="AJ731" s="407">
        <v>0</v>
      </c>
      <c r="AK731" s="408">
        <v>0</v>
      </c>
      <c r="AL731" s="407">
        <v>0</v>
      </c>
      <c r="AM731" s="408">
        <v>0</v>
      </c>
      <c r="AN731" s="407">
        <v>0</v>
      </c>
      <c r="AO731" s="408">
        <v>0</v>
      </c>
      <c r="AP731" s="407">
        <v>0</v>
      </c>
      <c r="AQ731" s="408">
        <v>0</v>
      </c>
      <c r="AR731" s="407">
        <v>0</v>
      </c>
      <c r="AT731" s="406">
        <v>0</v>
      </c>
      <c r="AU731" s="407">
        <v>0</v>
      </c>
      <c r="AV731" s="408">
        <v>0</v>
      </c>
      <c r="AW731" s="407">
        <v>0</v>
      </c>
      <c r="AX731" s="408">
        <v>0</v>
      </c>
      <c r="AY731" s="407">
        <v>0</v>
      </c>
      <c r="AZ731" s="408">
        <v>0</v>
      </c>
      <c r="BA731" s="407">
        <v>0</v>
      </c>
      <c r="BB731" s="408">
        <v>0</v>
      </c>
      <c r="BC731" s="407">
        <v>0</v>
      </c>
    </row>
    <row r="732" spans="1:55" x14ac:dyDescent="0.35">
      <c r="A732" s="385" t="str" cm="1">
        <f t="array" ref="A732">IFERROR(_xlfn.IFS(AND(F732="Renta Variable",O732=1),IFERROR(MATCH(B732,[1]RV_Det!C:C,0),"Rev"),AND(J732="Corporativa",O732=1,I732="EM"),IFERROR(MATCH(B732,[1]RF_Corps!B:B,0),"Rev"),AND(F732="Alternativos",O732=1),IFERROR(MATCH(B732,[1]Rep4!C:C,0),"Rev")),"")</f>
        <v/>
      </c>
      <c r="B732" s="394" t="s">
        <v>2384</v>
      </c>
      <c r="C732" s="409" t="s">
        <v>2385</v>
      </c>
      <c r="D732" s="395" t="s">
        <v>2386</v>
      </c>
      <c r="E732" s="396" t="str">
        <f>IF(B732="","",INDEX([1]CatGlob!$S:$S,IFERROR(MATCH(MID(B732,7,1),[1]CatGlob!$R:$R,0),MATCH(MID(B732,1,2),[1]CatGlob!$R:$R,0))))</f>
        <v>DOL</v>
      </c>
      <c r="F732" s="397" t="s">
        <v>442</v>
      </c>
      <c r="G732" s="398" t="s">
        <v>610</v>
      </c>
      <c r="H732" s="399" t="s">
        <v>228</v>
      </c>
      <c r="I732" s="399" t="s">
        <v>611</v>
      </c>
      <c r="J732" s="399" t="s">
        <v>2252</v>
      </c>
      <c r="K732" s="396" t="s">
        <v>600</v>
      </c>
      <c r="L732" s="400" t="str">
        <f>IF(ISERROR(MATCH(M732,M$10:M731,0)),M732,"")</f>
        <v/>
      </c>
      <c r="M732" s="401" t="str">
        <f>IF(B732="","",IF(ISERROR(MATCH(F732&amp;"_"&amp;G732&amp;"_"&amp;H732&amp;"_"&amp;I732&amp;"_"&amp;J732&amp;IF(K732="","","_"&amp;K732),[1]CatGlob!$B:$B,0)),F732&amp;"_"&amp;G732&amp;"_"&amp;H732&amp;"_"&amp;I732&amp;"_"&amp;J732&amp;IF(K732="","","_"&amp;K732),INDEX([1]CatGlob!$C:$C,MATCH(F732&amp;"_"&amp;G732&amp;"_"&amp;H732&amp;"_"&amp;I732&amp;"_"&amp;J732&amp;IF(K732="","","_"&amp;K732),[1]CatGlob!$B:$B,0))))</f>
        <v>HCD_LOC_CORP_NT</v>
      </c>
      <c r="N732" s="402" t="str">
        <f t="shared" si="25"/>
        <v/>
      </c>
      <c r="O732" s="402" t="str">
        <f t="shared" si="24"/>
        <v/>
      </c>
      <c r="P732" s="401" t="str">
        <f>IF(LEN(B732)&gt;8,INDEX([1]CatGlob!$X:$X,MATCH(M732,[1]CatGlob!$W:$W,0)),"")</f>
        <v>PEC</v>
      </c>
      <c r="Q732" s="403" t="str">
        <f>INDEX([1]CatGlob!P:P,MATCH(M732,[1]CatGlob!O:O,0))</f>
        <v>RFLC</v>
      </c>
      <c r="R732" s="403" t="s">
        <v>601</v>
      </c>
      <c r="S732" s="403" t="s">
        <v>601</v>
      </c>
      <c r="T732" s="403" t="str">
        <f>INDEX([1]CatGlob!$D:$D,MATCH($M732,[1]CatGlob!$C:$C,0))</f>
        <v>RFL</v>
      </c>
      <c r="U732" s="403" t="s">
        <v>2307</v>
      </c>
      <c r="V732" s="404" t="str">
        <f>INDEX([1]CatGlob!$F:$F,MATCH($M732,[1]CatGlob!$C:$C,0))</f>
        <v>RFL_CORP</v>
      </c>
      <c r="W732" s="405"/>
      <c r="X732" s="406">
        <v>0</v>
      </c>
      <c r="Y732" s="407">
        <v>0</v>
      </c>
      <c r="Z732" s="408">
        <v>0</v>
      </c>
      <c r="AA732" s="407">
        <v>0</v>
      </c>
      <c r="AB732" s="408">
        <v>0</v>
      </c>
      <c r="AC732" s="407">
        <v>0</v>
      </c>
      <c r="AD732" s="408">
        <v>0</v>
      </c>
      <c r="AE732" s="407">
        <v>0</v>
      </c>
      <c r="AF732" s="408">
        <v>0</v>
      </c>
      <c r="AG732" s="407">
        <v>0</v>
      </c>
      <c r="AI732" s="406">
        <v>0</v>
      </c>
      <c r="AJ732" s="407">
        <v>0</v>
      </c>
      <c r="AK732" s="408">
        <v>0</v>
      </c>
      <c r="AL732" s="407">
        <v>0</v>
      </c>
      <c r="AM732" s="408">
        <v>0</v>
      </c>
      <c r="AN732" s="407">
        <v>0</v>
      </c>
      <c r="AO732" s="408">
        <v>0</v>
      </c>
      <c r="AP732" s="407">
        <v>0</v>
      </c>
      <c r="AQ732" s="408">
        <v>0</v>
      </c>
      <c r="AR732" s="407">
        <v>0</v>
      </c>
      <c r="AT732" s="406">
        <v>0</v>
      </c>
      <c r="AU732" s="407">
        <v>0</v>
      </c>
      <c r="AV732" s="408">
        <v>0</v>
      </c>
      <c r="AW732" s="407">
        <v>0</v>
      </c>
      <c r="AX732" s="408">
        <v>0</v>
      </c>
      <c r="AY732" s="407">
        <v>0</v>
      </c>
      <c r="AZ732" s="408">
        <v>0</v>
      </c>
      <c r="BA732" s="407">
        <v>0</v>
      </c>
      <c r="BB732" s="408">
        <v>0</v>
      </c>
      <c r="BC732" s="407">
        <v>0</v>
      </c>
    </row>
    <row r="733" spans="1:55" x14ac:dyDescent="0.35">
      <c r="A733" s="385" t="str" cm="1">
        <f t="array" ref="A733">IFERROR(_xlfn.IFS(AND(F733="Renta Variable",O733=1),IFERROR(MATCH(B733,[1]RV_Det!C:C,0),"Rev"),AND(J733="Corporativa",O733=1,I733="EM"),IFERROR(MATCH(B733,[1]RF_Corps!B:B,0),"Rev"),AND(F733="Alternativos",O733=1),IFERROR(MATCH(B733,[1]Rep4!C:C,0),"Rev")),"")</f>
        <v/>
      </c>
      <c r="B733" s="394" t="s">
        <v>2387</v>
      </c>
      <c r="C733" s="409" t="s">
        <v>2388</v>
      </c>
      <c r="D733" s="395" t="s">
        <v>2386</v>
      </c>
      <c r="E733" s="396" t="str">
        <f>IF(B733="","",INDEX([1]CatGlob!$S:$S,IFERROR(MATCH(MID(B733,7,1),[1]CatGlob!$R:$R,0),MATCH(MID(B733,1,2),[1]CatGlob!$R:$R,0))))</f>
        <v>DOL</v>
      </c>
      <c r="F733" s="397" t="s">
        <v>442</v>
      </c>
      <c r="G733" s="398" t="s">
        <v>610</v>
      </c>
      <c r="H733" s="399" t="s">
        <v>228</v>
      </c>
      <c r="I733" s="399" t="s">
        <v>611</v>
      </c>
      <c r="J733" s="399" t="s">
        <v>2252</v>
      </c>
      <c r="K733" s="396" t="s">
        <v>600</v>
      </c>
      <c r="L733" s="400" t="str">
        <f>IF(ISERROR(MATCH(M733,M$10:M732,0)),M733,"")</f>
        <v/>
      </c>
      <c r="M733" s="401" t="str">
        <f>IF(B733="","",IF(ISERROR(MATCH(F733&amp;"_"&amp;G733&amp;"_"&amp;H733&amp;"_"&amp;I733&amp;"_"&amp;J733&amp;IF(K733="","","_"&amp;K733),[1]CatGlob!$B:$B,0)),F733&amp;"_"&amp;G733&amp;"_"&amp;H733&amp;"_"&amp;I733&amp;"_"&amp;J733&amp;IF(K733="","","_"&amp;K733),INDEX([1]CatGlob!$C:$C,MATCH(F733&amp;"_"&amp;G733&amp;"_"&amp;H733&amp;"_"&amp;I733&amp;"_"&amp;J733&amp;IF(K733="","","_"&amp;K733),[1]CatGlob!$B:$B,0))))</f>
        <v>HCD_LOC_CORP_NT</v>
      </c>
      <c r="N733" s="402" t="str">
        <f t="shared" si="25"/>
        <v/>
      </c>
      <c r="O733" s="402" t="str">
        <f t="shared" si="24"/>
        <v/>
      </c>
      <c r="P733" s="401" t="str">
        <f>IF(LEN(B733)&gt;8,INDEX([1]CatGlob!$X:$X,MATCH(M733,[1]CatGlob!$W:$W,0)),"")</f>
        <v>PEC</v>
      </c>
      <c r="Q733" s="403" t="str">
        <f>INDEX([1]CatGlob!P:P,MATCH(M733,[1]CatGlob!O:O,0))</f>
        <v>RFLC</v>
      </c>
      <c r="R733" s="403" t="s">
        <v>601</v>
      </c>
      <c r="S733" s="403" t="s">
        <v>601</v>
      </c>
      <c r="T733" s="403" t="str">
        <f>INDEX([1]CatGlob!$D:$D,MATCH($M733,[1]CatGlob!$C:$C,0))</f>
        <v>RFL</v>
      </c>
      <c r="U733" s="403" t="s">
        <v>2307</v>
      </c>
      <c r="V733" s="404" t="str">
        <f>INDEX([1]CatGlob!$F:$F,MATCH($M733,[1]CatGlob!$C:$C,0))</f>
        <v>RFL_CORP</v>
      </c>
      <c r="W733" s="405"/>
      <c r="X733" s="406">
        <v>0</v>
      </c>
      <c r="Y733" s="407">
        <v>0</v>
      </c>
      <c r="Z733" s="408">
        <v>0</v>
      </c>
      <c r="AA733" s="407">
        <v>0</v>
      </c>
      <c r="AB733" s="408">
        <v>0</v>
      </c>
      <c r="AC733" s="407">
        <v>0</v>
      </c>
      <c r="AD733" s="408">
        <v>0</v>
      </c>
      <c r="AE733" s="407">
        <v>0</v>
      </c>
      <c r="AF733" s="408">
        <v>0</v>
      </c>
      <c r="AG733" s="407">
        <v>0</v>
      </c>
      <c r="AI733" s="406">
        <v>0</v>
      </c>
      <c r="AJ733" s="407">
        <v>0</v>
      </c>
      <c r="AK733" s="408">
        <v>0</v>
      </c>
      <c r="AL733" s="407">
        <v>0</v>
      </c>
      <c r="AM733" s="408">
        <v>0</v>
      </c>
      <c r="AN733" s="407">
        <v>0</v>
      </c>
      <c r="AO733" s="408">
        <v>0</v>
      </c>
      <c r="AP733" s="407">
        <v>0</v>
      </c>
      <c r="AQ733" s="408">
        <v>0</v>
      </c>
      <c r="AR733" s="407">
        <v>0</v>
      </c>
      <c r="AT733" s="406">
        <v>0</v>
      </c>
      <c r="AU733" s="407">
        <v>0</v>
      </c>
      <c r="AV733" s="408">
        <v>0</v>
      </c>
      <c r="AW733" s="407">
        <v>0</v>
      </c>
      <c r="AX733" s="408">
        <v>0</v>
      </c>
      <c r="AY733" s="407">
        <v>0</v>
      </c>
      <c r="AZ733" s="408">
        <v>0</v>
      </c>
      <c r="BA733" s="407">
        <v>0</v>
      </c>
      <c r="BB733" s="408">
        <v>0</v>
      </c>
      <c r="BC733" s="407">
        <v>0</v>
      </c>
    </row>
    <row r="734" spans="1:55" x14ac:dyDescent="0.35">
      <c r="A734" s="385" t="str" cm="1">
        <f t="array" ref="A734">IFERROR(_xlfn.IFS(AND(F734="Renta Variable",O734=1),IFERROR(MATCH(B734,[1]RV_Det!C:C,0),"Rev"),AND(J734="Corporativa",O734=1,I734="EM"),IFERROR(MATCH(B734,[1]RF_Corps!B:B,0),"Rev"),AND(F734="Alternativos",O734=1),IFERROR(MATCH(B734,[1]Rep4!C:C,0),"Rev")),"")</f>
        <v/>
      </c>
      <c r="B734" s="394" t="s">
        <v>2389</v>
      </c>
      <c r="C734" s="409" t="s">
        <v>2390</v>
      </c>
      <c r="D734" s="395" t="s">
        <v>2391</v>
      </c>
      <c r="E734" s="396" t="str">
        <f>IF(B734="","",INDEX([1]CatGlob!$S:$S,IFERROR(MATCH(MID(B734,7,1),[1]CatGlob!$R:$R,0),MATCH(MID(B734,1,2),[1]CatGlob!$R:$R,0))))</f>
        <v>DOL</v>
      </c>
      <c r="F734" s="397" t="s">
        <v>442</v>
      </c>
      <c r="G734" s="398" t="s">
        <v>610</v>
      </c>
      <c r="H734" s="399" t="s">
        <v>228</v>
      </c>
      <c r="I734" s="399" t="s">
        <v>611</v>
      </c>
      <c r="J734" s="399" t="s">
        <v>2252</v>
      </c>
      <c r="K734" s="396" t="s">
        <v>600</v>
      </c>
      <c r="L734" s="400" t="str">
        <f>IF(ISERROR(MATCH(M734,M$10:M733,0)),M734,"")</f>
        <v/>
      </c>
      <c r="M734" s="401" t="str">
        <f>IF(B734="","",IF(ISERROR(MATCH(F734&amp;"_"&amp;G734&amp;"_"&amp;H734&amp;"_"&amp;I734&amp;"_"&amp;J734&amp;IF(K734="","","_"&amp;K734),[1]CatGlob!$B:$B,0)),F734&amp;"_"&amp;G734&amp;"_"&amp;H734&amp;"_"&amp;I734&amp;"_"&amp;J734&amp;IF(K734="","","_"&amp;K734),INDEX([1]CatGlob!$C:$C,MATCH(F734&amp;"_"&amp;G734&amp;"_"&amp;H734&amp;"_"&amp;I734&amp;"_"&amp;J734&amp;IF(K734="","","_"&amp;K734),[1]CatGlob!$B:$B,0))))</f>
        <v>HCD_LOC_CORP_NT</v>
      </c>
      <c r="N734" s="402" t="str">
        <f t="shared" si="25"/>
        <v/>
      </c>
      <c r="O734" s="402" t="str">
        <f t="shared" si="24"/>
        <v/>
      </c>
      <c r="P734" s="401" t="str">
        <f>IF(LEN(B734)&gt;8,INDEX([1]CatGlob!$X:$X,MATCH(M734,[1]CatGlob!$W:$W,0)),"")</f>
        <v>PEC</v>
      </c>
      <c r="Q734" s="403" t="str">
        <f>INDEX([1]CatGlob!P:P,MATCH(M734,[1]CatGlob!O:O,0))</f>
        <v>RFLC</v>
      </c>
      <c r="R734" s="403" t="s">
        <v>601</v>
      </c>
      <c r="S734" s="403" t="s">
        <v>601</v>
      </c>
      <c r="T734" s="403" t="str">
        <f>INDEX([1]CatGlob!$D:$D,MATCH($M734,[1]CatGlob!$C:$C,0))</f>
        <v>RFL</v>
      </c>
      <c r="U734" s="403" t="s">
        <v>2307</v>
      </c>
      <c r="V734" s="404" t="str">
        <f>INDEX([1]CatGlob!$F:$F,MATCH($M734,[1]CatGlob!$C:$C,0))</f>
        <v>RFL_CORP</v>
      </c>
      <c r="W734" s="405"/>
      <c r="X734" s="406">
        <v>0</v>
      </c>
      <c r="Y734" s="407">
        <v>0</v>
      </c>
      <c r="Z734" s="408">
        <v>0</v>
      </c>
      <c r="AA734" s="407">
        <v>0</v>
      </c>
      <c r="AB734" s="408">
        <v>0</v>
      </c>
      <c r="AC734" s="407">
        <v>0</v>
      </c>
      <c r="AD734" s="408">
        <v>0</v>
      </c>
      <c r="AE734" s="407">
        <v>0</v>
      </c>
      <c r="AF734" s="408">
        <v>0</v>
      </c>
      <c r="AG734" s="407">
        <v>0</v>
      </c>
      <c r="AI734" s="406">
        <v>0</v>
      </c>
      <c r="AJ734" s="407">
        <v>0</v>
      </c>
      <c r="AK734" s="408">
        <v>0</v>
      </c>
      <c r="AL734" s="407">
        <v>0</v>
      </c>
      <c r="AM734" s="408">
        <v>0</v>
      </c>
      <c r="AN734" s="407">
        <v>0</v>
      </c>
      <c r="AO734" s="408">
        <v>0</v>
      </c>
      <c r="AP734" s="407">
        <v>0</v>
      </c>
      <c r="AQ734" s="408">
        <v>0</v>
      </c>
      <c r="AR734" s="407">
        <v>0</v>
      </c>
      <c r="AT734" s="406">
        <v>0</v>
      </c>
      <c r="AU734" s="407">
        <v>0</v>
      </c>
      <c r="AV734" s="408">
        <v>0</v>
      </c>
      <c r="AW734" s="407">
        <v>0</v>
      </c>
      <c r="AX734" s="408">
        <v>0</v>
      </c>
      <c r="AY734" s="407">
        <v>0</v>
      </c>
      <c r="AZ734" s="408">
        <v>0</v>
      </c>
      <c r="BA734" s="407">
        <v>0</v>
      </c>
      <c r="BB734" s="408">
        <v>0</v>
      </c>
      <c r="BC734" s="407">
        <v>0</v>
      </c>
    </row>
    <row r="735" spans="1:55" x14ac:dyDescent="0.35">
      <c r="A735" s="385" t="str" cm="1">
        <f t="array" ref="A735">IFERROR(_xlfn.IFS(AND(F735="Renta Variable",O735=1),IFERROR(MATCH(B735,[1]RV_Det!C:C,0),"Rev"),AND(J735="Corporativa",O735=1,I735="EM"),IFERROR(MATCH(B735,[1]RF_Corps!B:B,0),"Rev"),AND(F735="Alternativos",O735=1),IFERROR(MATCH(B735,[1]Rep4!C:C,0),"Rev")),"")</f>
        <v/>
      </c>
      <c r="B735" s="394" t="s">
        <v>2392</v>
      </c>
      <c r="C735" s="409" t="s">
        <v>2393</v>
      </c>
      <c r="D735" s="395" t="s">
        <v>2391</v>
      </c>
      <c r="E735" s="396" t="str">
        <f>IF(B735="","",INDEX([1]CatGlob!$S:$S,IFERROR(MATCH(MID(B735,7,1),[1]CatGlob!$R:$R,0),MATCH(MID(B735,1,2),[1]CatGlob!$R:$R,0))))</f>
        <v>DOL</v>
      </c>
      <c r="F735" s="397" t="s">
        <v>442</v>
      </c>
      <c r="G735" s="398" t="s">
        <v>610</v>
      </c>
      <c r="H735" s="399" t="s">
        <v>228</v>
      </c>
      <c r="I735" s="399" t="s">
        <v>611</v>
      </c>
      <c r="J735" s="399" t="s">
        <v>2252</v>
      </c>
      <c r="K735" s="396" t="s">
        <v>600</v>
      </c>
      <c r="L735" s="400" t="str">
        <f>IF(ISERROR(MATCH(M735,M$10:M734,0)),M735,"")</f>
        <v/>
      </c>
      <c r="M735" s="401" t="str">
        <f>IF(B735="","",IF(ISERROR(MATCH(F735&amp;"_"&amp;G735&amp;"_"&amp;H735&amp;"_"&amp;I735&amp;"_"&amp;J735&amp;IF(K735="","","_"&amp;K735),[1]CatGlob!$B:$B,0)),F735&amp;"_"&amp;G735&amp;"_"&amp;H735&amp;"_"&amp;I735&amp;"_"&amp;J735&amp;IF(K735="","","_"&amp;K735),INDEX([1]CatGlob!$C:$C,MATCH(F735&amp;"_"&amp;G735&amp;"_"&amp;H735&amp;"_"&amp;I735&amp;"_"&amp;J735&amp;IF(K735="","","_"&amp;K735),[1]CatGlob!$B:$B,0))))</f>
        <v>HCD_LOC_CORP_NT</v>
      </c>
      <c r="N735" s="402" t="str">
        <f t="shared" si="25"/>
        <v/>
      </c>
      <c r="O735" s="402" t="str">
        <f t="shared" si="24"/>
        <v/>
      </c>
      <c r="P735" s="401" t="str">
        <f>IF(LEN(B735)&gt;8,INDEX([1]CatGlob!$X:$X,MATCH(M735,[1]CatGlob!$W:$W,0)),"")</f>
        <v>PEC</v>
      </c>
      <c r="Q735" s="403" t="str">
        <f>INDEX([1]CatGlob!P:P,MATCH(M735,[1]CatGlob!O:O,0))</f>
        <v>RFLC</v>
      </c>
      <c r="R735" s="403" t="s">
        <v>601</v>
      </c>
      <c r="S735" s="403" t="s">
        <v>601</v>
      </c>
      <c r="T735" s="403" t="str">
        <f>INDEX([1]CatGlob!$D:$D,MATCH($M735,[1]CatGlob!$C:$C,0))</f>
        <v>RFL</v>
      </c>
      <c r="U735" s="403" t="s">
        <v>2307</v>
      </c>
      <c r="V735" s="404" t="str">
        <f>INDEX([1]CatGlob!$F:$F,MATCH($M735,[1]CatGlob!$C:$C,0))</f>
        <v>RFL_CORP</v>
      </c>
      <c r="W735" s="405"/>
      <c r="X735" s="406">
        <v>0</v>
      </c>
      <c r="Y735" s="407">
        <v>0</v>
      </c>
      <c r="Z735" s="408">
        <v>0</v>
      </c>
      <c r="AA735" s="407">
        <v>0</v>
      </c>
      <c r="AB735" s="408">
        <v>0</v>
      </c>
      <c r="AC735" s="407">
        <v>0</v>
      </c>
      <c r="AD735" s="408">
        <v>0</v>
      </c>
      <c r="AE735" s="407">
        <v>0</v>
      </c>
      <c r="AF735" s="408">
        <v>0</v>
      </c>
      <c r="AG735" s="407">
        <v>0</v>
      </c>
      <c r="AI735" s="406">
        <v>0</v>
      </c>
      <c r="AJ735" s="407">
        <v>0</v>
      </c>
      <c r="AK735" s="408">
        <v>0</v>
      </c>
      <c r="AL735" s="407">
        <v>0</v>
      </c>
      <c r="AM735" s="408">
        <v>0</v>
      </c>
      <c r="AN735" s="407">
        <v>0</v>
      </c>
      <c r="AO735" s="408">
        <v>0</v>
      </c>
      <c r="AP735" s="407">
        <v>0</v>
      </c>
      <c r="AQ735" s="408">
        <v>0</v>
      </c>
      <c r="AR735" s="407">
        <v>0</v>
      </c>
      <c r="AT735" s="406">
        <v>0</v>
      </c>
      <c r="AU735" s="407">
        <v>0</v>
      </c>
      <c r="AV735" s="408">
        <v>0</v>
      </c>
      <c r="AW735" s="407">
        <v>0</v>
      </c>
      <c r="AX735" s="408">
        <v>0</v>
      </c>
      <c r="AY735" s="407">
        <v>0</v>
      </c>
      <c r="AZ735" s="408">
        <v>0</v>
      </c>
      <c r="BA735" s="407">
        <v>0</v>
      </c>
      <c r="BB735" s="408">
        <v>0</v>
      </c>
      <c r="BC735" s="407">
        <v>0</v>
      </c>
    </row>
    <row r="736" spans="1:55" x14ac:dyDescent="0.35">
      <c r="A736" s="385" t="str" cm="1">
        <f t="array" ref="A736">IFERROR(_xlfn.IFS(AND(F736="Renta Variable",O736=1),IFERROR(MATCH(B736,[1]RV_Det!C:C,0),"Rev"),AND(J736="Corporativa",O736=1,I736="EM"),IFERROR(MATCH(B736,[1]RF_Corps!B:B,0),"Rev"),AND(F736="Alternativos",O736=1),IFERROR(MATCH(B736,[1]Rep4!C:C,0),"Rev")),"")</f>
        <v/>
      </c>
      <c r="B736" s="394" t="s">
        <v>2394</v>
      </c>
      <c r="C736" s="409" t="s">
        <v>2395</v>
      </c>
      <c r="D736" s="395" t="s">
        <v>2396</v>
      </c>
      <c r="E736" s="396" t="str">
        <f>IF(B736="","",INDEX([1]CatGlob!$S:$S,IFERROR(MATCH(MID(B736,7,1),[1]CatGlob!$R:$R,0),MATCH(MID(B736,1,2),[1]CatGlob!$R:$R,0))))</f>
        <v>DOL</v>
      </c>
      <c r="F736" s="397" t="s">
        <v>442</v>
      </c>
      <c r="G736" s="398" t="s">
        <v>610</v>
      </c>
      <c r="H736" s="399" t="s">
        <v>228</v>
      </c>
      <c r="I736" s="399" t="s">
        <v>611</v>
      </c>
      <c r="J736" s="399" t="s">
        <v>2252</v>
      </c>
      <c r="K736" s="396" t="s">
        <v>600</v>
      </c>
      <c r="L736" s="400" t="str">
        <f>IF(ISERROR(MATCH(M736,M$10:M735,0)),M736,"")</f>
        <v/>
      </c>
      <c r="M736" s="401" t="str">
        <f>IF(B736="","",IF(ISERROR(MATCH(F736&amp;"_"&amp;G736&amp;"_"&amp;H736&amp;"_"&amp;I736&amp;"_"&amp;J736&amp;IF(K736="","","_"&amp;K736),[1]CatGlob!$B:$B,0)),F736&amp;"_"&amp;G736&amp;"_"&amp;H736&amp;"_"&amp;I736&amp;"_"&amp;J736&amp;IF(K736="","","_"&amp;K736),INDEX([1]CatGlob!$C:$C,MATCH(F736&amp;"_"&amp;G736&amp;"_"&amp;H736&amp;"_"&amp;I736&amp;"_"&amp;J736&amp;IF(K736="","","_"&amp;K736),[1]CatGlob!$B:$B,0))))</f>
        <v>HCD_LOC_CORP_NT</v>
      </c>
      <c r="N736" s="402" t="str">
        <f t="shared" si="25"/>
        <v/>
      </c>
      <c r="O736" s="402" t="str">
        <f t="shared" si="24"/>
        <v/>
      </c>
      <c r="P736" s="401" t="str">
        <f>IF(LEN(B736)&gt;8,INDEX([1]CatGlob!$X:$X,MATCH(M736,[1]CatGlob!$W:$W,0)),"")</f>
        <v>PEC</v>
      </c>
      <c r="Q736" s="403" t="str">
        <f>INDEX([1]CatGlob!P:P,MATCH(M736,[1]CatGlob!O:O,0))</f>
        <v>RFLC</v>
      </c>
      <c r="R736" s="403" t="s">
        <v>601</v>
      </c>
      <c r="S736" s="403" t="s">
        <v>601</v>
      </c>
      <c r="T736" s="403" t="str">
        <f>INDEX([1]CatGlob!$D:$D,MATCH($M736,[1]CatGlob!$C:$C,0))</f>
        <v>RFL</v>
      </c>
      <c r="U736" s="403" t="s">
        <v>2307</v>
      </c>
      <c r="V736" s="404" t="str">
        <f>INDEX([1]CatGlob!$F:$F,MATCH($M736,[1]CatGlob!$C:$C,0))</f>
        <v>RFL_CORP</v>
      </c>
      <c r="W736" s="405"/>
      <c r="X736" s="406">
        <v>0</v>
      </c>
      <c r="Y736" s="407">
        <v>0</v>
      </c>
      <c r="Z736" s="408">
        <v>0</v>
      </c>
      <c r="AA736" s="407">
        <v>0</v>
      </c>
      <c r="AB736" s="408">
        <v>0</v>
      </c>
      <c r="AC736" s="407">
        <v>0</v>
      </c>
      <c r="AD736" s="408">
        <v>0</v>
      </c>
      <c r="AE736" s="407">
        <v>0</v>
      </c>
      <c r="AF736" s="408">
        <v>0</v>
      </c>
      <c r="AG736" s="407">
        <v>0</v>
      </c>
      <c r="AI736" s="406">
        <v>0</v>
      </c>
      <c r="AJ736" s="407">
        <v>0</v>
      </c>
      <c r="AK736" s="408">
        <v>0</v>
      </c>
      <c r="AL736" s="407">
        <v>0</v>
      </c>
      <c r="AM736" s="408">
        <v>0</v>
      </c>
      <c r="AN736" s="407">
        <v>0</v>
      </c>
      <c r="AO736" s="408">
        <v>0</v>
      </c>
      <c r="AP736" s="407">
        <v>0</v>
      </c>
      <c r="AQ736" s="408">
        <v>0</v>
      </c>
      <c r="AR736" s="407">
        <v>0</v>
      </c>
      <c r="AT736" s="406">
        <v>0</v>
      </c>
      <c r="AU736" s="407">
        <v>0</v>
      </c>
      <c r="AV736" s="408">
        <v>0</v>
      </c>
      <c r="AW736" s="407">
        <v>0</v>
      </c>
      <c r="AX736" s="408">
        <v>0</v>
      </c>
      <c r="AY736" s="407">
        <v>0</v>
      </c>
      <c r="AZ736" s="408">
        <v>0</v>
      </c>
      <c r="BA736" s="407">
        <v>0</v>
      </c>
      <c r="BB736" s="408">
        <v>0</v>
      </c>
      <c r="BC736" s="407">
        <v>0</v>
      </c>
    </row>
    <row r="737" spans="1:55" x14ac:dyDescent="0.35">
      <c r="A737" s="385" t="str" cm="1">
        <f t="array" ref="A737">IFERROR(_xlfn.IFS(AND(F737="Renta Variable",O737=1),IFERROR(MATCH(B737,[1]RV_Det!C:C,0),"Rev"),AND(J737="Corporativa",O737=1,I737="EM"),IFERROR(MATCH(B737,[1]RF_Corps!B:B,0),"Rev"),AND(F737="Alternativos",O737=1),IFERROR(MATCH(B737,[1]Rep4!C:C,0),"Rev")),"")</f>
        <v/>
      </c>
      <c r="B737" s="394" t="s">
        <v>2397</v>
      </c>
      <c r="C737" s="409" t="s">
        <v>2398</v>
      </c>
      <c r="D737" s="395" t="s">
        <v>2399</v>
      </c>
      <c r="E737" s="396" t="str">
        <f>IF(B737="","",INDEX([1]CatGlob!$S:$S,IFERROR(MATCH(MID(B737,7,1),[1]CatGlob!$R:$R,0),MATCH(MID(B737,1,2),[1]CatGlob!$R:$R,0))))</f>
        <v>DOL</v>
      </c>
      <c r="F737" s="397" t="s">
        <v>442</v>
      </c>
      <c r="G737" s="398" t="s">
        <v>610</v>
      </c>
      <c r="H737" s="399" t="s">
        <v>228</v>
      </c>
      <c r="I737" s="399" t="s">
        <v>611</v>
      </c>
      <c r="J737" s="399" t="s">
        <v>2252</v>
      </c>
      <c r="K737" s="396" t="s">
        <v>600</v>
      </c>
      <c r="L737" s="400" t="str">
        <f>IF(ISERROR(MATCH(M737,M$10:M736,0)),M737,"")</f>
        <v/>
      </c>
      <c r="M737" s="401" t="str">
        <f>IF(B737="","",IF(ISERROR(MATCH(F737&amp;"_"&amp;G737&amp;"_"&amp;H737&amp;"_"&amp;I737&amp;"_"&amp;J737&amp;IF(K737="","","_"&amp;K737),[1]CatGlob!$B:$B,0)),F737&amp;"_"&amp;G737&amp;"_"&amp;H737&amp;"_"&amp;I737&amp;"_"&amp;J737&amp;IF(K737="","","_"&amp;K737),INDEX([1]CatGlob!$C:$C,MATCH(F737&amp;"_"&amp;G737&amp;"_"&amp;H737&amp;"_"&amp;I737&amp;"_"&amp;J737&amp;IF(K737="","","_"&amp;K737),[1]CatGlob!$B:$B,0))))</f>
        <v>HCD_LOC_CORP_NT</v>
      </c>
      <c r="N737" s="402" t="str">
        <f t="shared" si="25"/>
        <v/>
      </c>
      <c r="O737" s="402" t="str">
        <f t="shared" si="24"/>
        <v/>
      </c>
      <c r="P737" s="401" t="str">
        <f>IF(LEN(B737)&gt;8,INDEX([1]CatGlob!$X:$X,MATCH(M737,[1]CatGlob!$W:$W,0)),"")</f>
        <v>PEC</v>
      </c>
      <c r="Q737" s="403" t="str">
        <f>INDEX([1]CatGlob!P:P,MATCH(M737,[1]CatGlob!O:O,0))</f>
        <v>RFLC</v>
      </c>
      <c r="R737" s="403" t="s">
        <v>601</v>
      </c>
      <c r="S737" s="403" t="s">
        <v>601</v>
      </c>
      <c r="T737" s="403" t="str">
        <f>INDEX([1]CatGlob!$D:$D,MATCH($M737,[1]CatGlob!$C:$C,0))</f>
        <v>RFL</v>
      </c>
      <c r="U737" s="403" t="s">
        <v>2307</v>
      </c>
      <c r="V737" s="404" t="str">
        <f>INDEX([1]CatGlob!$F:$F,MATCH($M737,[1]CatGlob!$C:$C,0))</f>
        <v>RFL_CORP</v>
      </c>
      <c r="W737" s="405"/>
      <c r="X737" s="406">
        <v>0</v>
      </c>
      <c r="Y737" s="407">
        <v>0</v>
      </c>
      <c r="Z737" s="408">
        <v>0</v>
      </c>
      <c r="AA737" s="407">
        <v>0</v>
      </c>
      <c r="AB737" s="408">
        <v>0</v>
      </c>
      <c r="AC737" s="407">
        <v>0</v>
      </c>
      <c r="AD737" s="408">
        <v>0</v>
      </c>
      <c r="AE737" s="407">
        <v>0</v>
      </c>
      <c r="AF737" s="408">
        <v>0</v>
      </c>
      <c r="AG737" s="407">
        <v>0</v>
      </c>
      <c r="AI737" s="406">
        <v>0</v>
      </c>
      <c r="AJ737" s="407">
        <v>0</v>
      </c>
      <c r="AK737" s="408">
        <v>0</v>
      </c>
      <c r="AL737" s="407">
        <v>0</v>
      </c>
      <c r="AM737" s="408">
        <v>0</v>
      </c>
      <c r="AN737" s="407">
        <v>0</v>
      </c>
      <c r="AO737" s="408">
        <v>0</v>
      </c>
      <c r="AP737" s="407">
        <v>0</v>
      </c>
      <c r="AQ737" s="408">
        <v>0</v>
      </c>
      <c r="AR737" s="407">
        <v>0</v>
      </c>
      <c r="AT737" s="406">
        <v>0</v>
      </c>
      <c r="AU737" s="407">
        <v>0</v>
      </c>
      <c r="AV737" s="408">
        <v>0</v>
      </c>
      <c r="AW737" s="407">
        <v>0</v>
      </c>
      <c r="AX737" s="408">
        <v>0</v>
      </c>
      <c r="AY737" s="407">
        <v>0</v>
      </c>
      <c r="AZ737" s="408">
        <v>0</v>
      </c>
      <c r="BA737" s="407">
        <v>0</v>
      </c>
      <c r="BB737" s="408">
        <v>0</v>
      </c>
      <c r="BC737" s="407">
        <v>0</v>
      </c>
    </row>
    <row r="738" spans="1:55" x14ac:dyDescent="0.35">
      <c r="A738" s="385" t="str" cm="1">
        <f t="array" ref="A738">IFERROR(_xlfn.IFS(AND(F738="Renta Variable",O738=1),IFERROR(MATCH(B738,[1]RV_Det!C:C,0),"Rev"),AND(J738="Corporativa",O738=1,I738="EM"),IFERROR(MATCH(B738,[1]RF_Corps!B:B,0),"Rev"),AND(F738="Alternativos",O738=1),IFERROR(MATCH(B738,[1]Rep4!C:C,0),"Rev")),"")</f>
        <v/>
      </c>
      <c r="B738" s="394" t="s">
        <v>2400</v>
      </c>
      <c r="C738" s="409" t="s">
        <v>2401</v>
      </c>
      <c r="D738" s="395" t="s">
        <v>2399</v>
      </c>
      <c r="E738" s="396" t="str">
        <f>IF(B738="","",INDEX([1]CatGlob!$S:$S,IFERROR(MATCH(MID(B738,7,1),[1]CatGlob!$R:$R,0),MATCH(MID(B738,1,2),[1]CatGlob!$R:$R,0))))</f>
        <v>DOL</v>
      </c>
      <c r="F738" s="397" t="s">
        <v>442</v>
      </c>
      <c r="G738" s="398" t="s">
        <v>610</v>
      </c>
      <c r="H738" s="399" t="s">
        <v>228</v>
      </c>
      <c r="I738" s="399" t="s">
        <v>611</v>
      </c>
      <c r="J738" s="399" t="s">
        <v>2252</v>
      </c>
      <c r="K738" s="396" t="s">
        <v>600</v>
      </c>
      <c r="L738" s="400" t="str">
        <f>IF(ISERROR(MATCH(M738,M$10:M737,0)),M738,"")</f>
        <v/>
      </c>
      <c r="M738" s="401" t="str">
        <f>IF(B738="","",IF(ISERROR(MATCH(F738&amp;"_"&amp;G738&amp;"_"&amp;H738&amp;"_"&amp;I738&amp;"_"&amp;J738&amp;IF(K738="","","_"&amp;K738),[1]CatGlob!$B:$B,0)),F738&amp;"_"&amp;G738&amp;"_"&amp;H738&amp;"_"&amp;I738&amp;"_"&amp;J738&amp;IF(K738="","","_"&amp;K738),INDEX([1]CatGlob!$C:$C,MATCH(F738&amp;"_"&amp;G738&amp;"_"&amp;H738&amp;"_"&amp;I738&amp;"_"&amp;J738&amp;IF(K738="","","_"&amp;K738),[1]CatGlob!$B:$B,0))))</f>
        <v>HCD_LOC_CORP_NT</v>
      </c>
      <c r="N738" s="402" t="str">
        <f t="shared" si="25"/>
        <v/>
      </c>
      <c r="O738" s="402" t="str">
        <f t="shared" si="24"/>
        <v/>
      </c>
      <c r="P738" s="401" t="str">
        <f>IF(LEN(B738)&gt;8,INDEX([1]CatGlob!$X:$X,MATCH(M738,[1]CatGlob!$W:$W,0)),"")</f>
        <v>PEC</v>
      </c>
      <c r="Q738" s="403" t="str">
        <f>INDEX([1]CatGlob!P:P,MATCH(M738,[1]CatGlob!O:O,0))</f>
        <v>RFLC</v>
      </c>
      <c r="R738" s="403" t="s">
        <v>601</v>
      </c>
      <c r="S738" s="403" t="s">
        <v>601</v>
      </c>
      <c r="T738" s="403" t="str">
        <f>INDEX([1]CatGlob!$D:$D,MATCH($M738,[1]CatGlob!$C:$C,0))</f>
        <v>RFL</v>
      </c>
      <c r="U738" s="403" t="s">
        <v>2307</v>
      </c>
      <c r="V738" s="404" t="str">
        <f>INDEX([1]CatGlob!$F:$F,MATCH($M738,[1]CatGlob!$C:$C,0))</f>
        <v>RFL_CORP</v>
      </c>
      <c r="W738" s="405"/>
      <c r="X738" s="406">
        <v>0</v>
      </c>
      <c r="Y738" s="407">
        <v>0</v>
      </c>
      <c r="Z738" s="408">
        <v>0</v>
      </c>
      <c r="AA738" s="407">
        <v>0</v>
      </c>
      <c r="AB738" s="408">
        <v>0</v>
      </c>
      <c r="AC738" s="407">
        <v>0</v>
      </c>
      <c r="AD738" s="408">
        <v>0</v>
      </c>
      <c r="AE738" s="407">
        <v>0</v>
      </c>
      <c r="AF738" s="408">
        <v>0</v>
      </c>
      <c r="AG738" s="407">
        <v>0</v>
      </c>
      <c r="AI738" s="406">
        <v>0</v>
      </c>
      <c r="AJ738" s="407">
        <v>0</v>
      </c>
      <c r="AK738" s="408">
        <v>0</v>
      </c>
      <c r="AL738" s="407">
        <v>0</v>
      </c>
      <c r="AM738" s="408">
        <v>0</v>
      </c>
      <c r="AN738" s="407">
        <v>0</v>
      </c>
      <c r="AO738" s="408">
        <v>0</v>
      </c>
      <c r="AP738" s="407">
        <v>0</v>
      </c>
      <c r="AQ738" s="408">
        <v>0</v>
      </c>
      <c r="AR738" s="407">
        <v>0</v>
      </c>
      <c r="AT738" s="406">
        <v>0</v>
      </c>
      <c r="AU738" s="407">
        <v>0</v>
      </c>
      <c r="AV738" s="408">
        <v>0</v>
      </c>
      <c r="AW738" s="407">
        <v>0</v>
      </c>
      <c r="AX738" s="408">
        <v>0</v>
      </c>
      <c r="AY738" s="407">
        <v>0</v>
      </c>
      <c r="AZ738" s="408">
        <v>0</v>
      </c>
      <c r="BA738" s="407">
        <v>0</v>
      </c>
      <c r="BB738" s="408">
        <v>0</v>
      </c>
      <c r="BC738" s="407">
        <v>0</v>
      </c>
    </row>
    <row r="739" spans="1:55" x14ac:dyDescent="0.35">
      <c r="A739" s="385" t="str" cm="1">
        <f t="array" ref="A739">IFERROR(_xlfn.IFS(AND(F739="Renta Variable",O739=1),IFERROR(MATCH(B739,[1]RV_Det!C:C,0),"Rev"),AND(J739="Corporativa",O739=1,I739="EM"),IFERROR(MATCH(B739,[1]RF_Corps!B:B,0),"Rev"),AND(F739="Alternativos",O739=1),IFERROR(MATCH(B739,[1]Rep4!C:C,0),"Rev")),"")</f>
        <v/>
      </c>
      <c r="B739" s="394" t="s">
        <v>2402</v>
      </c>
      <c r="C739" s="409" t="s">
        <v>2403</v>
      </c>
      <c r="D739" s="395" t="s">
        <v>2404</v>
      </c>
      <c r="E739" s="396" t="str">
        <f>IF(B739="","",INDEX([1]CatGlob!$S:$S,IFERROR(MATCH(MID(B739,7,1),[1]CatGlob!$R:$R,0),MATCH(MID(B739,1,2),[1]CatGlob!$R:$R,0))))</f>
        <v>DOL</v>
      </c>
      <c r="F739" s="397" t="s">
        <v>442</v>
      </c>
      <c r="G739" s="398" t="s">
        <v>610</v>
      </c>
      <c r="H739" s="399" t="s">
        <v>228</v>
      </c>
      <c r="I739" s="399" t="s">
        <v>611</v>
      </c>
      <c r="J739" s="399" t="s">
        <v>2252</v>
      </c>
      <c r="K739" s="396" t="s">
        <v>600</v>
      </c>
      <c r="L739" s="400" t="str">
        <f>IF(ISERROR(MATCH(M739,M$10:M738,0)),M739,"")</f>
        <v/>
      </c>
      <c r="M739" s="401" t="str">
        <f>IF(B739="","",IF(ISERROR(MATCH(F739&amp;"_"&amp;G739&amp;"_"&amp;H739&amp;"_"&amp;I739&amp;"_"&amp;J739&amp;IF(K739="","","_"&amp;K739),[1]CatGlob!$B:$B,0)),F739&amp;"_"&amp;G739&amp;"_"&amp;H739&amp;"_"&amp;I739&amp;"_"&amp;J739&amp;IF(K739="","","_"&amp;K739),INDEX([1]CatGlob!$C:$C,MATCH(F739&amp;"_"&amp;G739&amp;"_"&amp;H739&amp;"_"&amp;I739&amp;"_"&amp;J739&amp;IF(K739="","","_"&amp;K739),[1]CatGlob!$B:$B,0))))</f>
        <v>HCD_LOC_CORP_NT</v>
      </c>
      <c r="N739" s="402" t="str">
        <f t="shared" si="25"/>
        <v/>
      </c>
      <c r="O739" s="402" t="str">
        <f t="shared" si="24"/>
        <v/>
      </c>
      <c r="P739" s="401" t="str">
        <f>IF(LEN(B739)&gt;8,INDEX([1]CatGlob!$X:$X,MATCH(M739,[1]CatGlob!$W:$W,0)),"")</f>
        <v>PEC</v>
      </c>
      <c r="Q739" s="403" t="str">
        <f>INDEX([1]CatGlob!P:P,MATCH(M739,[1]CatGlob!O:O,0))</f>
        <v>RFLC</v>
      </c>
      <c r="R739" s="403" t="s">
        <v>601</v>
      </c>
      <c r="S739" s="403" t="s">
        <v>601</v>
      </c>
      <c r="T739" s="403" t="str">
        <f>INDEX([1]CatGlob!$D:$D,MATCH($M739,[1]CatGlob!$C:$C,0))</f>
        <v>RFL</v>
      </c>
      <c r="U739" s="403" t="s">
        <v>2307</v>
      </c>
      <c r="V739" s="404" t="str">
        <f>INDEX([1]CatGlob!$F:$F,MATCH($M739,[1]CatGlob!$C:$C,0))</f>
        <v>RFL_CORP</v>
      </c>
      <c r="W739" s="405"/>
      <c r="X739" s="406">
        <v>0</v>
      </c>
      <c r="Y739" s="407">
        <v>0</v>
      </c>
      <c r="Z739" s="408">
        <v>0</v>
      </c>
      <c r="AA739" s="407">
        <v>0</v>
      </c>
      <c r="AB739" s="408">
        <v>0</v>
      </c>
      <c r="AC739" s="407">
        <v>0</v>
      </c>
      <c r="AD739" s="408">
        <v>0</v>
      </c>
      <c r="AE739" s="407">
        <v>0</v>
      </c>
      <c r="AF739" s="408">
        <v>0</v>
      </c>
      <c r="AG739" s="407">
        <v>0</v>
      </c>
      <c r="AI739" s="406">
        <v>0</v>
      </c>
      <c r="AJ739" s="407">
        <v>0</v>
      </c>
      <c r="AK739" s="408">
        <v>0</v>
      </c>
      <c r="AL739" s="407">
        <v>0</v>
      </c>
      <c r="AM739" s="408">
        <v>0</v>
      </c>
      <c r="AN739" s="407">
        <v>0</v>
      </c>
      <c r="AO739" s="408">
        <v>0</v>
      </c>
      <c r="AP739" s="407">
        <v>0</v>
      </c>
      <c r="AQ739" s="408">
        <v>0</v>
      </c>
      <c r="AR739" s="407">
        <v>0</v>
      </c>
      <c r="AT739" s="406">
        <v>0</v>
      </c>
      <c r="AU739" s="407">
        <v>0</v>
      </c>
      <c r="AV739" s="408">
        <v>0</v>
      </c>
      <c r="AW739" s="407">
        <v>0</v>
      </c>
      <c r="AX739" s="408">
        <v>0</v>
      </c>
      <c r="AY739" s="407">
        <v>0</v>
      </c>
      <c r="AZ739" s="408">
        <v>0</v>
      </c>
      <c r="BA739" s="407">
        <v>0</v>
      </c>
      <c r="BB739" s="408">
        <v>0</v>
      </c>
      <c r="BC739" s="407">
        <v>0</v>
      </c>
    </row>
    <row r="740" spans="1:55" x14ac:dyDescent="0.35">
      <c r="A740" s="385" t="str" cm="1">
        <f t="array" ref="A740">IFERROR(_xlfn.IFS(AND(F740="Renta Variable",O740=1),IFERROR(MATCH(B740,[1]RV_Det!C:C,0),"Rev"),AND(J740="Corporativa",O740=1,I740="EM"),IFERROR(MATCH(B740,[1]RF_Corps!B:B,0),"Rev"),AND(F740="Alternativos",O740=1),IFERROR(MATCH(B740,[1]Rep4!C:C,0),"Rev")),"")</f>
        <v/>
      </c>
      <c r="B740" s="394" t="s">
        <v>2405</v>
      </c>
      <c r="C740" s="409" t="s">
        <v>2406</v>
      </c>
      <c r="D740" s="395" t="s">
        <v>2404</v>
      </c>
      <c r="E740" s="396" t="str">
        <f>IF(B740="","",INDEX([1]CatGlob!$S:$S,IFERROR(MATCH(MID(B740,7,1),[1]CatGlob!$R:$R,0),MATCH(MID(B740,1,2),[1]CatGlob!$R:$R,0))))</f>
        <v>DOL</v>
      </c>
      <c r="F740" s="397" t="s">
        <v>442</v>
      </c>
      <c r="G740" s="398" t="s">
        <v>610</v>
      </c>
      <c r="H740" s="399" t="s">
        <v>228</v>
      </c>
      <c r="I740" s="399" t="s">
        <v>611</v>
      </c>
      <c r="J740" s="399" t="s">
        <v>2252</v>
      </c>
      <c r="K740" s="396" t="s">
        <v>600</v>
      </c>
      <c r="L740" s="400" t="str">
        <f>IF(ISERROR(MATCH(M740,M$10:M739,0)),M740,"")</f>
        <v/>
      </c>
      <c r="M740" s="401" t="str">
        <f>IF(B740="","",IF(ISERROR(MATCH(F740&amp;"_"&amp;G740&amp;"_"&amp;H740&amp;"_"&amp;I740&amp;"_"&amp;J740&amp;IF(K740="","","_"&amp;K740),[1]CatGlob!$B:$B,0)),F740&amp;"_"&amp;G740&amp;"_"&amp;H740&amp;"_"&amp;I740&amp;"_"&amp;J740&amp;IF(K740="","","_"&amp;K740),INDEX([1]CatGlob!$C:$C,MATCH(F740&amp;"_"&amp;G740&amp;"_"&amp;H740&amp;"_"&amp;I740&amp;"_"&amp;J740&amp;IF(K740="","","_"&amp;K740),[1]CatGlob!$B:$B,0))))</f>
        <v>HCD_LOC_CORP_NT</v>
      </c>
      <c r="N740" s="402" t="str">
        <f t="shared" si="25"/>
        <v/>
      </c>
      <c r="O740" s="402" t="str">
        <f t="shared" si="24"/>
        <v/>
      </c>
      <c r="P740" s="401" t="str">
        <f>IF(LEN(B740)&gt;8,INDEX([1]CatGlob!$X:$X,MATCH(M740,[1]CatGlob!$W:$W,0)),"")</f>
        <v>PEC</v>
      </c>
      <c r="Q740" s="403" t="str">
        <f>INDEX([1]CatGlob!P:P,MATCH(M740,[1]CatGlob!O:O,0))</f>
        <v>RFLC</v>
      </c>
      <c r="R740" s="403" t="s">
        <v>601</v>
      </c>
      <c r="S740" s="403" t="s">
        <v>601</v>
      </c>
      <c r="T740" s="403" t="str">
        <f>INDEX([1]CatGlob!$D:$D,MATCH($M740,[1]CatGlob!$C:$C,0))</f>
        <v>RFL</v>
      </c>
      <c r="U740" s="403" t="s">
        <v>2307</v>
      </c>
      <c r="V740" s="404" t="str">
        <f>INDEX([1]CatGlob!$F:$F,MATCH($M740,[1]CatGlob!$C:$C,0))</f>
        <v>RFL_CORP</v>
      </c>
      <c r="W740" s="405"/>
      <c r="X740" s="406">
        <v>0</v>
      </c>
      <c r="Y740" s="407">
        <v>0</v>
      </c>
      <c r="Z740" s="408">
        <v>0</v>
      </c>
      <c r="AA740" s="407">
        <v>0</v>
      </c>
      <c r="AB740" s="408">
        <v>0</v>
      </c>
      <c r="AC740" s="407">
        <v>0</v>
      </c>
      <c r="AD740" s="408">
        <v>0</v>
      </c>
      <c r="AE740" s="407">
        <v>0</v>
      </c>
      <c r="AF740" s="408">
        <v>0</v>
      </c>
      <c r="AG740" s="407">
        <v>0</v>
      </c>
      <c r="AI740" s="406">
        <v>0</v>
      </c>
      <c r="AJ740" s="407">
        <v>0</v>
      </c>
      <c r="AK740" s="408">
        <v>0</v>
      </c>
      <c r="AL740" s="407">
        <v>0</v>
      </c>
      <c r="AM740" s="408">
        <v>0</v>
      </c>
      <c r="AN740" s="407">
        <v>0</v>
      </c>
      <c r="AO740" s="408">
        <v>0</v>
      </c>
      <c r="AP740" s="407">
        <v>0</v>
      </c>
      <c r="AQ740" s="408">
        <v>0</v>
      </c>
      <c r="AR740" s="407">
        <v>0</v>
      </c>
      <c r="AT740" s="406">
        <v>0</v>
      </c>
      <c r="AU740" s="407">
        <v>0</v>
      </c>
      <c r="AV740" s="408">
        <v>0</v>
      </c>
      <c r="AW740" s="407">
        <v>0</v>
      </c>
      <c r="AX740" s="408">
        <v>0</v>
      </c>
      <c r="AY740" s="407">
        <v>0</v>
      </c>
      <c r="AZ740" s="408">
        <v>0</v>
      </c>
      <c r="BA740" s="407">
        <v>0</v>
      </c>
      <c r="BB740" s="408">
        <v>0</v>
      </c>
      <c r="BC740" s="407">
        <v>0</v>
      </c>
    </row>
    <row r="741" spans="1:55" x14ac:dyDescent="0.35">
      <c r="A741" s="385" t="str" cm="1">
        <f t="array" ref="A741">IFERROR(_xlfn.IFS(AND(F741="Renta Variable",O741=1),IFERROR(MATCH(B741,[1]RV_Det!C:C,0),"Rev"),AND(J741="Corporativa",O741=1,I741="EM"),IFERROR(MATCH(B741,[1]RF_Corps!B:B,0),"Rev"),AND(F741="Alternativos",O741=1),IFERROR(MATCH(B741,[1]Rep4!C:C,0),"Rev")),"")</f>
        <v/>
      </c>
      <c r="B741" s="394" t="s">
        <v>2407</v>
      </c>
      <c r="C741" s="409" t="s">
        <v>2408</v>
      </c>
      <c r="D741" s="395" t="s">
        <v>2315</v>
      </c>
      <c r="E741" s="396" t="str">
        <f>IF(B741="","",INDEX([1]CatGlob!$S:$S,IFERROR(MATCH(MID(B741,7,1),[1]CatGlob!$R:$R,0),MATCH(MID(B741,1,2),[1]CatGlob!$R:$R,0))))</f>
        <v>DOL</v>
      </c>
      <c r="F741" s="397" t="s">
        <v>442</v>
      </c>
      <c r="G741" s="398" t="s">
        <v>610</v>
      </c>
      <c r="H741" s="399" t="s">
        <v>228</v>
      </c>
      <c r="I741" s="399" t="s">
        <v>611</v>
      </c>
      <c r="J741" s="399" t="s">
        <v>2252</v>
      </c>
      <c r="K741" s="396" t="s">
        <v>600</v>
      </c>
      <c r="L741" s="400" t="str">
        <f>IF(ISERROR(MATCH(M741,M$10:M740,0)),M741,"")</f>
        <v/>
      </c>
      <c r="M741" s="401" t="str">
        <f>IF(B741="","",IF(ISERROR(MATCH(F741&amp;"_"&amp;G741&amp;"_"&amp;H741&amp;"_"&amp;I741&amp;"_"&amp;J741&amp;IF(K741="","","_"&amp;K741),[1]CatGlob!$B:$B,0)),F741&amp;"_"&amp;G741&amp;"_"&amp;H741&amp;"_"&amp;I741&amp;"_"&amp;J741&amp;IF(K741="","","_"&amp;K741),INDEX([1]CatGlob!$C:$C,MATCH(F741&amp;"_"&amp;G741&amp;"_"&amp;H741&amp;"_"&amp;I741&amp;"_"&amp;J741&amp;IF(K741="","","_"&amp;K741),[1]CatGlob!$B:$B,0))))</f>
        <v>HCD_LOC_CORP_NT</v>
      </c>
      <c r="N741" s="402" t="str">
        <f t="shared" si="25"/>
        <v/>
      </c>
      <c r="O741" s="402" t="str">
        <f t="shared" si="24"/>
        <v/>
      </c>
      <c r="P741" s="401" t="str">
        <f>IF(LEN(B741)&gt;8,INDEX([1]CatGlob!$X:$X,MATCH(M741,[1]CatGlob!$W:$W,0)),"")</f>
        <v>PEC</v>
      </c>
      <c r="Q741" s="403" t="str">
        <f>INDEX([1]CatGlob!P:P,MATCH(M741,[1]CatGlob!O:O,0))</f>
        <v>RFLC</v>
      </c>
      <c r="R741" s="403" t="s">
        <v>601</v>
      </c>
      <c r="S741" s="403" t="s">
        <v>601</v>
      </c>
      <c r="T741" s="403" t="str">
        <f>INDEX([1]CatGlob!$D:$D,MATCH($M741,[1]CatGlob!$C:$C,0))</f>
        <v>RFL</v>
      </c>
      <c r="U741" s="403" t="s">
        <v>2288</v>
      </c>
      <c r="V741" s="404" t="str">
        <f>INDEX([1]CatGlob!$F:$F,MATCH($M741,[1]CatGlob!$C:$C,0))</f>
        <v>RFL_CORP</v>
      </c>
      <c r="W741" s="405"/>
      <c r="X741" s="406">
        <v>0</v>
      </c>
      <c r="Y741" s="407">
        <v>0</v>
      </c>
      <c r="Z741" s="408">
        <v>0</v>
      </c>
      <c r="AA741" s="407">
        <v>0</v>
      </c>
      <c r="AB741" s="408">
        <v>0</v>
      </c>
      <c r="AC741" s="407">
        <v>0</v>
      </c>
      <c r="AD741" s="408">
        <v>0</v>
      </c>
      <c r="AE741" s="407">
        <v>0</v>
      </c>
      <c r="AF741" s="408">
        <v>0</v>
      </c>
      <c r="AG741" s="407">
        <v>0</v>
      </c>
      <c r="AI741" s="406">
        <v>0</v>
      </c>
      <c r="AJ741" s="407">
        <v>0</v>
      </c>
      <c r="AK741" s="408">
        <v>0</v>
      </c>
      <c r="AL741" s="407">
        <v>0</v>
      </c>
      <c r="AM741" s="408">
        <v>0</v>
      </c>
      <c r="AN741" s="407">
        <v>0</v>
      </c>
      <c r="AO741" s="408">
        <v>0</v>
      </c>
      <c r="AP741" s="407">
        <v>0</v>
      </c>
      <c r="AQ741" s="408">
        <v>0</v>
      </c>
      <c r="AR741" s="407">
        <v>0</v>
      </c>
      <c r="AT741" s="406">
        <v>0</v>
      </c>
      <c r="AU741" s="407">
        <v>0</v>
      </c>
      <c r="AV741" s="408">
        <v>0</v>
      </c>
      <c r="AW741" s="407">
        <v>0</v>
      </c>
      <c r="AX741" s="408">
        <v>0</v>
      </c>
      <c r="AY741" s="407">
        <v>0</v>
      </c>
      <c r="AZ741" s="408">
        <v>0</v>
      </c>
      <c r="BA741" s="407">
        <v>0</v>
      </c>
      <c r="BB741" s="408">
        <v>0</v>
      </c>
      <c r="BC741" s="407">
        <v>0</v>
      </c>
    </row>
    <row r="742" spans="1:55" x14ac:dyDescent="0.35">
      <c r="A742" s="385" t="str" cm="1">
        <f t="array" ref="A742">IFERROR(_xlfn.IFS(AND(F742="Renta Variable",O742=1),IFERROR(MATCH(B742,[1]RV_Det!C:C,0),"Rev"),AND(J742="Corporativa",O742=1,I742="EM"),IFERROR(MATCH(B742,[1]RF_Corps!B:B,0),"Rev"),AND(F742="Alternativos",O742=1),IFERROR(MATCH(B742,[1]Rep4!C:C,0),"Rev")),"")</f>
        <v/>
      </c>
      <c r="B742" s="394" t="s">
        <v>2409</v>
      </c>
      <c r="C742" s="409" t="s">
        <v>2410</v>
      </c>
      <c r="D742" s="395" t="s">
        <v>2315</v>
      </c>
      <c r="E742" s="396" t="str">
        <f>IF(B742="","",INDEX([1]CatGlob!$S:$S,IFERROR(MATCH(MID(B742,7,1),[1]CatGlob!$R:$R,0),MATCH(MID(B742,1,2),[1]CatGlob!$R:$R,0))))</f>
        <v>DOL</v>
      </c>
      <c r="F742" s="397" t="s">
        <v>442</v>
      </c>
      <c r="G742" s="398" t="s">
        <v>610</v>
      </c>
      <c r="H742" s="399" t="s">
        <v>228</v>
      </c>
      <c r="I742" s="399" t="s">
        <v>611</v>
      </c>
      <c r="J742" s="399" t="s">
        <v>2252</v>
      </c>
      <c r="K742" s="396" t="s">
        <v>600</v>
      </c>
      <c r="L742" s="400" t="str">
        <f>IF(ISERROR(MATCH(M742,M$10:M741,0)),M742,"")</f>
        <v/>
      </c>
      <c r="M742" s="401" t="str">
        <f>IF(B742="","",IF(ISERROR(MATCH(F742&amp;"_"&amp;G742&amp;"_"&amp;H742&amp;"_"&amp;I742&amp;"_"&amp;J742&amp;IF(K742="","","_"&amp;K742),[1]CatGlob!$B:$B,0)),F742&amp;"_"&amp;G742&amp;"_"&amp;H742&amp;"_"&amp;I742&amp;"_"&amp;J742&amp;IF(K742="","","_"&amp;K742),INDEX([1]CatGlob!$C:$C,MATCH(F742&amp;"_"&amp;G742&amp;"_"&amp;H742&amp;"_"&amp;I742&amp;"_"&amp;J742&amp;IF(K742="","","_"&amp;K742),[1]CatGlob!$B:$B,0))))</f>
        <v>HCD_LOC_CORP_NT</v>
      </c>
      <c r="N742" s="402" t="str">
        <f t="shared" si="25"/>
        <v/>
      </c>
      <c r="O742" s="402" t="str">
        <f t="shared" si="24"/>
        <v/>
      </c>
      <c r="P742" s="401" t="str">
        <f>IF(LEN(B742)&gt;8,INDEX([1]CatGlob!$X:$X,MATCH(M742,[1]CatGlob!$W:$W,0)),"")</f>
        <v>PEC</v>
      </c>
      <c r="Q742" s="403" t="str">
        <f>INDEX([1]CatGlob!P:P,MATCH(M742,[1]CatGlob!O:O,0))</f>
        <v>RFLC</v>
      </c>
      <c r="R742" s="403" t="s">
        <v>601</v>
      </c>
      <c r="S742" s="403" t="s">
        <v>601</v>
      </c>
      <c r="T742" s="403" t="str">
        <f>INDEX([1]CatGlob!$D:$D,MATCH($M742,[1]CatGlob!$C:$C,0))</f>
        <v>RFL</v>
      </c>
      <c r="U742" s="403" t="s">
        <v>2288</v>
      </c>
      <c r="V742" s="404" t="str">
        <f>INDEX([1]CatGlob!$F:$F,MATCH($M742,[1]CatGlob!$C:$C,0))</f>
        <v>RFL_CORP</v>
      </c>
      <c r="W742" s="405"/>
      <c r="X742" s="406">
        <v>0</v>
      </c>
      <c r="Y742" s="407">
        <v>0</v>
      </c>
      <c r="Z742" s="408">
        <v>0</v>
      </c>
      <c r="AA742" s="407">
        <v>0</v>
      </c>
      <c r="AB742" s="408">
        <v>0</v>
      </c>
      <c r="AC742" s="407">
        <v>0</v>
      </c>
      <c r="AD742" s="408">
        <v>0</v>
      </c>
      <c r="AE742" s="407">
        <v>0</v>
      </c>
      <c r="AF742" s="408">
        <v>0</v>
      </c>
      <c r="AG742" s="407">
        <v>0</v>
      </c>
      <c r="AI742" s="406">
        <v>0</v>
      </c>
      <c r="AJ742" s="407">
        <v>0</v>
      </c>
      <c r="AK742" s="408">
        <v>0</v>
      </c>
      <c r="AL742" s="407">
        <v>0</v>
      </c>
      <c r="AM742" s="408">
        <v>0</v>
      </c>
      <c r="AN742" s="407">
        <v>0</v>
      </c>
      <c r="AO742" s="408">
        <v>0</v>
      </c>
      <c r="AP742" s="407">
        <v>0</v>
      </c>
      <c r="AQ742" s="408">
        <v>0</v>
      </c>
      <c r="AR742" s="407">
        <v>0</v>
      </c>
      <c r="AT742" s="406">
        <v>0</v>
      </c>
      <c r="AU742" s="407">
        <v>0</v>
      </c>
      <c r="AV742" s="408">
        <v>0</v>
      </c>
      <c r="AW742" s="407">
        <v>0</v>
      </c>
      <c r="AX742" s="408">
        <v>0</v>
      </c>
      <c r="AY742" s="407">
        <v>0</v>
      </c>
      <c r="AZ742" s="408">
        <v>0</v>
      </c>
      <c r="BA742" s="407">
        <v>0</v>
      </c>
      <c r="BB742" s="408">
        <v>0</v>
      </c>
      <c r="BC742" s="407">
        <v>0</v>
      </c>
    </row>
    <row r="743" spans="1:55" x14ac:dyDescent="0.35">
      <c r="A743" s="385" t="str" cm="1">
        <f t="array" ref="A743">IFERROR(_xlfn.IFS(AND(F743="Renta Variable",O743=1),IFERROR(MATCH(B743,[1]RV_Det!C:C,0),"Rev"),AND(J743="Corporativa",O743=1,I743="EM"),IFERROR(MATCH(B743,[1]RF_Corps!B:B,0),"Rev"),AND(F743="Alternativos",O743=1),IFERROR(MATCH(B743,[1]Rep4!C:C,0),"Rev")),"")</f>
        <v/>
      </c>
      <c r="B743" s="394" t="s">
        <v>2411</v>
      </c>
      <c r="C743" s="409" t="s">
        <v>2412</v>
      </c>
      <c r="D743" s="395" t="s">
        <v>2413</v>
      </c>
      <c r="E743" s="396" t="str">
        <f>IF(B743="","",INDEX([1]CatGlob!$S:$S,IFERROR(MATCH(MID(B743,7,1),[1]CatGlob!$R:$R,0),MATCH(MID(B743,1,2),[1]CatGlob!$R:$R,0))))</f>
        <v>DOL</v>
      </c>
      <c r="F743" s="397" t="s">
        <v>442</v>
      </c>
      <c r="G743" s="398" t="s">
        <v>610</v>
      </c>
      <c r="H743" s="399" t="s">
        <v>228</v>
      </c>
      <c r="I743" s="399" t="s">
        <v>611</v>
      </c>
      <c r="J743" s="399" t="s">
        <v>2252</v>
      </c>
      <c r="K743" s="396" t="s">
        <v>600</v>
      </c>
      <c r="L743" s="400" t="str">
        <f>IF(ISERROR(MATCH(M743,M$10:M742,0)),M743,"")</f>
        <v/>
      </c>
      <c r="M743" s="401" t="str">
        <f>IF(B743="","",IF(ISERROR(MATCH(F743&amp;"_"&amp;G743&amp;"_"&amp;H743&amp;"_"&amp;I743&amp;"_"&amp;J743&amp;IF(K743="","","_"&amp;K743),[1]CatGlob!$B:$B,0)),F743&amp;"_"&amp;G743&amp;"_"&amp;H743&amp;"_"&amp;I743&amp;"_"&amp;J743&amp;IF(K743="","","_"&amp;K743),INDEX([1]CatGlob!$C:$C,MATCH(F743&amp;"_"&amp;G743&amp;"_"&amp;H743&amp;"_"&amp;I743&amp;"_"&amp;J743&amp;IF(K743="","","_"&amp;K743),[1]CatGlob!$B:$B,0))))</f>
        <v>HCD_LOC_CORP_NT</v>
      </c>
      <c r="N743" s="402" t="str">
        <f t="shared" si="25"/>
        <v/>
      </c>
      <c r="O743" s="402" t="str">
        <f t="shared" si="24"/>
        <v/>
      </c>
      <c r="P743" s="401" t="str">
        <f>IF(LEN(B743)&gt;8,INDEX([1]CatGlob!$X:$X,MATCH(M743,[1]CatGlob!$W:$W,0)),"")</f>
        <v>PEC</v>
      </c>
      <c r="Q743" s="403" t="str">
        <f>INDEX([1]CatGlob!P:P,MATCH(M743,[1]CatGlob!O:O,0))</f>
        <v>RFLC</v>
      </c>
      <c r="R743" s="403" t="s">
        <v>601</v>
      </c>
      <c r="S743" s="403" t="s">
        <v>601</v>
      </c>
      <c r="T743" s="403" t="str">
        <f>INDEX([1]CatGlob!$D:$D,MATCH($M743,[1]CatGlob!$C:$C,0))</f>
        <v>RFL</v>
      </c>
      <c r="U743" s="403" t="s">
        <v>2307</v>
      </c>
      <c r="V743" s="404" t="str">
        <f>INDEX([1]CatGlob!$F:$F,MATCH($M743,[1]CatGlob!$C:$C,0))</f>
        <v>RFL_CORP</v>
      </c>
      <c r="W743" s="405"/>
      <c r="X743" s="406">
        <v>0</v>
      </c>
      <c r="Y743" s="407">
        <v>0</v>
      </c>
      <c r="Z743" s="408">
        <v>0</v>
      </c>
      <c r="AA743" s="407">
        <v>0</v>
      </c>
      <c r="AB743" s="408">
        <v>0</v>
      </c>
      <c r="AC743" s="407">
        <v>0</v>
      </c>
      <c r="AD743" s="408">
        <v>0</v>
      </c>
      <c r="AE743" s="407">
        <v>0</v>
      </c>
      <c r="AF743" s="408">
        <v>0</v>
      </c>
      <c r="AG743" s="407">
        <v>0</v>
      </c>
      <c r="AI743" s="406">
        <v>0</v>
      </c>
      <c r="AJ743" s="407">
        <v>0</v>
      </c>
      <c r="AK743" s="408">
        <v>0</v>
      </c>
      <c r="AL743" s="407">
        <v>0</v>
      </c>
      <c r="AM743" s="408">
        <v>0</v>
      </c>
      <c r="AN743" s="407">
        <v>0</v>
      </c>
      <c r="AO743" s="408">
        <v>0</v>
      </c>
      <c r="AP743" s="407">
        <v>0</v>
      </c>
      <c r="AQ743" s="408">
        <v>0</v>
      </c>
      <c r="AR743" s="407">
        <v>0</v>
      </c>
      <c r="AT743" s="406">
        <v>0</v>
      </c>
      <c r="AU743" s="407">
        <v>0</v>
      </c>
      <c r="AV743" s="408">
        <v>0</v>
      </c>
      <c r="AW743" s="407">
        <v>0</v>
      </c>
      <c r="AX743" s="408">
        <v>0</v>
      </c>
      <c r="AY743" s="407">
        <v>0</v>
      </c>
      <c r="AZ743" s="408">
        <v>0</v>
      </c>
      <c r="BA743" s="407">
        <v>0</v>
      </c>
      <c r="BB743" s="408">
        <v>0</v>
      </c>
      <c r="BC743" s="407">
        <v>0</v>
      </c>
    </row>
    <row r="744" spans="1:55" x14ac:dyDescent="0.35">
      <c r="A744" s="385" t="str" cm="1">
        <f t="array" ref="A744">IFERROR(_xlfn.IFS(AND(F744="Renta Variable",O744=1),IFERROR(MATCH(B744,[1]RV_Det!C:C,0),"Rev"),AND(J744="Corporativa",O744=1,I744="EM"),IFERROR(MATCH(B744,[1]RF_Corps!B:B,0),"Rev"),AND(F744="Alternativos",O744=1),IFERROR(MATCH(B744,[1]Rep4!C:C,0),"Rev")),"")</f>
        <v/>
      </c>
      <c r="B744" s="394" t="s">
        <v>2414</v>
      </c>
      <c r="C744" s="409" t="s">
        <v>2415</v>
      </c>
      <c r="D744" s="395" t="s">
        <v>2416</v>
      </c>
      <c r="E744" s="396" t="str">
        <f>IF(B744="","",INDEX([1]CatGlob!$S:$S,IFERROR(MATCH(MID(B744,7,1),[1]CatGlob!$R:$R,0),MATCH(MID(B744,1,2),[1]CatGlob!$R:$R,0))))</f>
        <v>DOL</v>
      </c>
      <c r="F744" s="397" t="s">
        <v>442</v>
      </c>
      <c r="G744" s="398" t="s">
        <v>610</v>
      </c>
      <c r="H744" s="399" t="s">
        <v>228</v>
      </c>
      <c r="I744" s="399" t="s">
        <v>611</v>
      </c>
      <c r="J744" s="399" t="s">
        <v>2252</v>
      </c>
      <c r="K744" s="396" t="s">
        <v>600</v>
      </c>
      <c r="L744" s="400" t="str">
        <f>IF(ISERROR(MATCH(M744,M$10:M743,0)),M744,"")</f>
        <v/>
      </c>
      <c r="M744" s="401" t="str">
        <f>IF(B744="","",IF(ISERROR(MATCH(F744&amp;"_"&amp;G744&amp;"_"&amp;H744&amp;"_"&amp;I744&amp;"_"&amp;J744&amp;IF(K744="","","_"&amp;K744),[1]CatGlob!$B:$B,0)),F744&amp;"_"&amp;G744&amp;"_"&amp;H744&amp;"_"&amp;I744&amp;"_"&amp;J744&amp;IF(K744="","","_"&amp;K744),INDEX([1]CatGlob!$C:$C,MATCH(F744&amp;"_"&amp;G744&amp;"_"&amp;H744&amp;"_"&amp;I744&amp;"_"&amp;J744&amp;IF(K744="","","_"&amp;K744),[1]CatGlob!$B:$B,0))))</f>
        <v>HCD_LOC_CORP_NT</v>
      </c>
      <c r="N744" s="402" t="str">
        <f t="shared" si="25"/>
        <v>rev</v>
      </c>
      <c r="O744" s="402">
        <f t="shared" si="24"/>
        <v>1</v>
      </c>
      <c r="P744" s="401" t="str">
        <f>IF(LEN(B744)&gt;8,INDEX([1]CatGlob!$X:$X,MATCH(M744,[1]CatGlob!$W:$W,0)),"")</f>
        <v>PEC</v>
      </c>
      <c r="Q744" s="403" t="str">
        <f>INDEX([1]CatGlob!P:P,MATCH(M744,[1]CatGlob!O:O,0))</f>
        <v>RFLC</v>
      </c>
      <c r="R744" s="403"/>
      <c r="S744" s="403" t="s">
        <v>601</v>
      </c>
      <c r="T744" s="403" t="str">
        <f>INDEX([1]CatGlob!$D:$D,MATCH($M744,[1]CatGlob!$C:$C,0))</f>
        <v>RFL</v>
      </c>
      <c r="U744" s="403" t="s">
        <v>2307</v>
      </c>
      <c r="V744" s="404" t="str">
        <f>INDEX([1]CatGlob!$F:$F,MATCH($M744,[1]CatGlob!$C:$C,0))</f>
        <v>RFL_CORP</v>
      </c>
      <c r="W744" s="405"/>
      <c r="X744" s="406">
        <v>1.29069021787211E-3</v>
      </c>
      <c r="Y744" s="407">
        <v>7.65359661425435E-3</v>
      </c>
      <c r="Z744" s="408">
        <v>1.29069021787211E-3</v>
      </c>
      <c r="AA744" s="407">
        <v>7.65359661425435E-3</v>
      </c>
      <c r="AB744" s="408">
        <v>1.29069021787211E-3</v>
      </c>
      <c r="AC744" s="407">
        <v>7.65359661425435E-3</v>
      </c>
      <c r="AD744" s="408">
        <v>1.29069021787211E-3</v>
      </c>
      <c r="AE744" s="407">
        <v>7.65359661425435E-3</v>
      </c>
      <c r="AF744" s="408">
        <v>1.29069021787211E-3</v>
      </c>
      <c r="AG744" s="407">
        <v>7.6535966142543604E-3</v>
      </c>
      <c r="AI744" s="406">
        <v>0</v>
      </c>
      <c r="AJ744" s="407">
        <v>0</v>
      </c>
      <c r="AK744" s="408">
        <v>-5.6859909040178397E-5</v>
      </c>
      <c r="AL744" s="407">
        <v>-3.3717060921034702E-4</v>
      </c>
      <c r="AM744" s="408">
        <v>0</v>
      </c>
      <c r="AN744" s="407">
        <v>0</v>
      </c>
      <c r="AO744" s="408">
        <v>8.91909267554144E-8</v>
      </c>
      <c r="AP744" s="407">
        <v>5.2888804447093197E-7</v>
      </c>
      <c r="AQ744" s="408">
        <v>-1.6390433352957201E-5</v>
      </c>
      <c r="AR744" s="407">
        <v>-9.7192776086634506E-5</v>
      </c>
      <c r="AT744" s="406">
        <v>0</v>
      </c>
      <c r="AU744" s="407">
        <v>0</v>
      </c>
      <c r="AV744" s="408">
        <v>0</v>
      </c>
      <c r="AW744" s="407">
        <v>0</v>
      </c>
      <c r="AX744" s="408">
        <v>0</v>
      </c>
      <c r="AY744" s="407">
        <v>0</v>
      </c>
      <c r="AZ744" s="408">
        <v>0</v>
      </c>
      <c r="BA744" s="407">
        <v>0</v>
      </c>
      <c r="BB744" s="408">
        <v>0</v>
      </c>
      <c r="BC744" s="407">
        <v>0</v>
      </c>
    </row>
    <row r="745" spans="1:55" x14ac:dyDescent="0.35">
      <c r="A745" s="385" t="str" cm="1">
        <f t="array" ref="A745">IFERROR(_xlfn.IFS(AND(F745="Renta Variable",O745=1),IFERROR(MATCH(B745,[1]RV_Det!C:C,0),"Rev"),AND(J745="Corporativa",O745=1,I745="EM"),IFERROR(MATCH(B745,[1]RF_Corps!B:B,0),"Rev"),AND(F745="Alternativos",O745=1),IFERROR(MATCH(B745,[1]Rep4!C:C,0),"Rev")),"")</f>
        <v/>
      </c>
      <c r="B745" s="394" t="s">
        <v>2417</v>
      </c>
      <c r="C745" s="409" t="s">
        <v>2418</v>
      </c>
      <c r="D745" s="395" t="s">
        <v>2260</v>
      </c>
      <c r="E745" s="396" t="str">
        <f>IF(B745="","",INDEX([1]CatGlob!$S:$S,IFERROR(MATCH(MID(B745,7,1),[1]CatGlob!$R:$R,0),MATCH(MID(B745,1,2),[1]CatGlob!$R:$R,0))))</f>
        <v>DOL</v>
      </c>
      <c r="F745" s="397" t="s">
        <v>442</v>
      </c>
      <c r="G745" s="398" t="s">
        <v>610</v>
      </c>
      <c r="H745" s="399" t="s">
        <v>228</v>
      </c>
      <c r="I745" s="399" t="s">
        <v>611</v>
      </c>
      <c r="J745" s="399" t="s">
        <v>2252</v>
      </c>
      <c r="K745" s="396" t="s">
        <v>600</v>
      </c>
      <c r="L745" s="400" t="str">
        <f>IF(ISERROR(MATCH(M745,M$10:M744,0)),M745,"")</f>
        <v/>
      </c>
      <c r="M745" s="401" t="str">
        <f>IF(B745="","",IF(ISERROR(MATCH(F745&amp;"_"&amp;G745&amp;"_"&amp;H745&amp;"_"&amp;I745&amp;"_"&amp;J745&amp;IF(K745="","","_"&amp;K745),[1]CatGlob!$B:$B,0)),F745&amp;"_"&amp;G745&amp;"_"&amp;H745&amp;"_"&amp;I745&amp;"_"&amp;J745&amp;IF(K745="","","_"&amp;K745),INDEX([1]CatGlob!$C:$C,MATCH(F745&amp;"_"&amp;G745&amp;"_"&amp;H745&amp;"_"&amp;I745&amp;"_"&amp;J745&amp;IF(K745="","","_"&amp;K745),[1]CatGlob!$B:$B,0))))</f>
        <v>HCD_LOC_CORP_NT</v>
      </c>
      <c r="N745" s="402" t="str">
        <f t="shared" si="25"/>
        <v/>
      </c>
      <c r="O745" s="402" t="str">
        <f t="shared" si="24"/>
        <v/>
      </c>
      <c r="P745" s="401" t="str">
        <f>IF(LEN(B745)&gt;8,INDEX([1]CatGlob!$X:$X,MATCH(M745,[1]CatGlob!$W:$W,0)),"")</f>
        <v>PEC</v>
      </c>
      <c r="Q745" s="403" t="str">
        <f>INDEX([1]CatGlob!P:P,MATCH(M745,[1]CatGlob!O:O,0))</f>
        <v>RFLC</v>
      </c>
      <c r="R745" s="403" t="s">
        <v>601</v>
      </c>
      <c r="S745" s="403" t="s">
        <v>601</v>
      </c>
      <c r="T745" s="403" t="str">
        <f>INDEX([1]CatGlob!$D:$D,MATCH($M745,[1]CatGlob!$C:$C,0))</f>
        <v>RFL</v>
      </c>
      <c r="U745" s="403" t="s">
        <v>2419</v>
      </c>
      <c r="V745" s="404" t="str">
        <f>INDEX([1]CatGlob!$F:$F,MATCH($M745,[1]CatGlob!$C:$C,0))</f>
        <v>RFL_CORP</v>
      </c>
      <c r="W745" s="405"/>
      <c r="X745" s="406">
        <v>0</v>
      </c>
      <c r="Y745" s="407">
        <v>0</v>
      </c>
      <c r="Z745" s="408">
        <v>0</v>
      </c>
      <c r="AA745" s="407">
        <v>0</v>
      </c>
      <c r="AB745" s="408">
        <v>0</v>
      </c>
      <c r="AC745" s="407">
        <v>0</v>
      </c>
      <c r="AD745" s="408">
        <v>0</v>
      </c>
      <c r="AE745" s="407">
        <v>0</v>
      </c>
      <c r="AF745" s="408">
        <v>0</v>
      </c>
      <c r="AG745" s="407">
        <v>0</v>
      </c>
      <c r="AI745" s="406">
        <v>0</v>
      </c>
      <c r="AJ745" s="407">
        <v>0</v>
      </c>
      <c r="AK745" s="408">
        <v>0</v>
      </c>
      <c r="AL745" s="407">
        <v>0</v>
      </c>
      <c r="AM745" s="408">
        <v>0</v>
      </c>
      <c r="AN745" s="407">
        <v>0</v>
      </c>
      <c r="AO745" s="408">
        <v>0</v>
      </c>
      <c r="AP745" s="407">
        <v>0</v>
      </c>
      <c r="AQ745" s="408">
        <v>0</v>
      </c>
      <c r="AR745" s="407">
        <v>0</v>
      </c>
      <c r="AT745" s="406">
        <v>0</v>
      </c>
      <c r="AU745" s="407">
        <v>0</v>
      </c>
      <c r="AV745" s="408">
        <v>0</v>
      </c>
      <c r="AW745" s="407">
        <v>0</v>
      </c>
      <c r="AX745" s="408">
        <v>0</v>
      </c>
      <c r="AY745" s="407">
        <v>0</v>
      </c>
      <c r="AZ745" s="408">
        <v>0</v>
      </c>
      <c r="BA745" s="407">
        <v>0</v>
      </c>
      <c r="BB745" s="408">
        <v>0</v>
      </c>
      <c r="BC745" s="407">
        <v>0</v>
      </c>
    </row>
    <row r="746" spans="1:55" x14ac:dyDescent="0.35">
      <c r="A746" s="385" t="str" cm="1">
        <f t="array" ref="A746">IFERROR(_xlfn.IFS(AND(F746="Renta Variable",O746=1),IFERROR(MATCH(B746,[1]RV_Det!C:C,0),"Rev"),AND(J746="Corporativa",O746=1,I746="EM"),IFERROR(MATCH(B746,[1]RF_Corps!B:B,0),"Rev"),AND(F746="Alternativos",O746=1),IFERROR(MATCH(B746,[1]Rep4!C:C,0),"Rev")),"")</f>
        <v/>
      </c>
      <c r="B746" s="394" t="s">
        <v>2420</v>
      </c>
      <c r="C746" s="409" t="s">
        <v>2421</v>
      </c>
      <c r="D746" s="395" t="s">
        <v>2422</v>
      </c>
      <c r="E746" s="396" t="str">
        <f>IF(B746="","",INDEX([1]CatGlob!$S:$S,IFERROR(MATCH(MID(B746,7,1),[1]CatGlob!$R:$R,0),MATCH(MID(B746,1,2),[1]CatGlob!$R:$R,0))))</f>
        <v>DOL</v>
      </c>
      <c r="F746" s="397" t="s">
        <v>442</v>
      </c>
      <c r="G746" s="398" t="s">
        <v>610</v>
      </c>
      <c r="H746" s="399" t="s">
        <v>228</v>
      </c>
      <c r="I746" s="399" t="s">
        <v>611</v>
      </c>
      <c r="J746" s="399" t="s">
        <v>2252</v>
      </c>
      <c r="K746" s="396" t="s">
        <v>600</v>
      </c>
      <c r="L746" s="400" t="str">
        <f>IF(ISERROR(MATCH(M746,M$10:M745,0)),M746,"")</f>
        <v/>
      </c>
      <c r="M746" s="401" t="str">
        <f>IF(B746="","",IF(ISERROR(MATCH(F746&amp;"_"&amp;G746&amp;"_"&amp;H746&amp;"_"&amp;I746&amp;"_"&amp;J746&amp;IF(K746="","","_"&amp;K746),[1]CatGlob!$B:$B,0)),F746&amp;"_"&amp;G746&amp;"_"&amp;H746&amp;"_"&amp;I746&amp;"_"&amp;J746&amp;IF(K746="","","_"&amp;K746),INDEX([1]CatGlob!$C:$C,MATCH(F746&amp;"_"&amp;G746&amp;"_"&amp;H746&amp;"_"&amp;I746&amp;"_"&amp;J746&amp;IF(K746="","","_"&amp;K746),[1]CatGlob!$B:$B,0))))</f>
        <v>HCD_LOC_CORP_NT</v>
      </c>
      <c r="N746" s="402" t="str">
        <f t="shared" si="25"/>
        <v/>
      </c>
      <c r="O746" s="402" t="str">
        <f t="shared" si="24"/>
        <v/>
      </c>
      <c r="P746" s="401" t="str">
        <f>IF(LEN(B746)&gt;8,INDEX([1]CatGlob!$X:$X,MATCH(M746,[1]CatGlob!$W:$W,0)),"")</f>
        <v>PEC</v>
      </c>
      <c r="Q746" s="403" t="str">
        <f>INDEX([1]CatGlob!P:P,MATCH(M746,[1]CatGlob!O:O,0))</f>
        <v>RFLC</v>
      </c>
      <c r="R746" s="403" t="s">
        <v>601</v>
      </c>
      <c r="S746" s="403" t="s">
        <v>601</v>
      </c>
      <c r="T746" s="403" t="str">
        <f>INDEX([1]CatGlob!$D:$D,MATCH($M746,[1]CatGlob!$C:$C,0))</f>
        <v>RFL</v>
      </c>
      <c r="U746" s="403" t="s">
        <v>2419</v>
      </c>
      <c r="V746" s="404" t="str">
        <f>INDEX([1]CatGlob!$F:$F,MATCH($M746,[1]CatGlob!$C:$C,0))</f>
        <v>RFL_CORP</v>
      </c>
      <c r="W746" s="405"/>
      <c r="X746" s="406">
        <v>0</v>
      </c>
      <c r="Y746" s="407">
        <v>0</v>
      </c>
      <c r="Z746" s="408">
        <v>0</v>
      </c>
      <c r="AA746" s="407">
        <v>0</v>
      </c>
      <c r="AB746" s="408">
        <v>0</v>
      </c>
      <c r="AC746" s="407">
        <v>0</v>
      </c>
      <c r="AD746" s="408">
        <v>0</v>
      </c>
      <c r="AE746" s="407">
        <v>0</v>
      </c>
      <c r="AF746" s="408">
        <v>0</v>
      </c>
      <c r="AG746" s="407">
        <v>0</v>
      </c>
      <c r="AI746" s="406">
        <v>0</v>
      </c>
      <c r="AJ746" s="407">
        <v>0</v>
      </c>
      <c r="AK746" s="408">
        <v>0</v>
      </c>
      <c r="AL746" s="407">
        <v>0</v>
      </c>
      <c r="AM746" s="408">
        <v>0</v>
      </c>
      <c r="AN746" s="407">
        <v>0</v>
      </c>
      <c r="AO746" s="408">
        <v>0</v>
      </c>
      <c r="AP746" s="407">
        <v>0</v>
      </c>
      <c r="AQ746" s="408">
        <v>0</v>
      </c>
      <c r="AR746" s="407">
        <v>0</v>
      </c>
      <c r="AT746" s="406">
        <v>0</v>
      </c>
      <c r="AU746" s="407">
        <v>0</v>
      </c>
      <c r="AV746" s="408">
        <v>0</v>
      </c>
      <c r="AW746" s="407">
        <v>0</v>
      </c>
      <c r="AX746" s="408">
        <v>0</v>
      </c>
      <c r="AY746" s="407">
        <v>0</v>
      </c>
      <c r="AZ746" s="408">
        <v>0</v>
      </c>
      <c r="BA746" s="407">
        <v>0</v>
      </c>
      <c r="BB746" s="408">
        <v>0</v>
      </c>
      <c r="BC746" s="407">
        <v>0</v>
      </c>
    </row>
    <row r="747" spans="1:55" x14ac:dyDescent="0.35">
      <c r="A747" s="385" t="str" cm="1">
        <f t="array" ref="A747">IFERROR(_xlfn.IFS(AND(F747="Renta Variable",O747=1),IFERROR(MATCH(B747,[1]RV_Det!C:C,0),"Rev"),AND(J747="Corporativa",O747=1,I747="EM"),IFERROR(MATCH(B747,[1]RF_Corps!B:B,0),"Rev"),AND(F747="Alternativos",O747=1),IFERROR(MATCH(B747,[1]Rep4!C:C,0),"Rev")),"")</f>
        <v/>
      </c>
      <c r="B747" s="394" t="s">
        <v>2423</v>
      </c>
      <c r="C747" s="409" t="s">
        <v>2424</v>
      </c>
      <c r="D747" s="395" t="s">
        <v>2267</v>
      </c>
      <c r="E747" s="396" t="str">
        <f>IF(B747="","",INDEX([1]CatGlob!$S:$S,IFERROR(MATCH(MID(B747,7,1),[1]CatGlob!$R:$R,0),MATCH(MID(B747,1,2),[1]CatGlob!$R:$R,0))))</f>
        <v>DOL</v>
      </c>
      <c r="F747" s="397" t="s">
        <v>442</v>
      </c>
      <c r="G747" s="398" t="s">
        <v>610</v>
      </c>
      <c r="H747" s="399" t="s">
        <v>228</v>
      </c>
      <c r="I747" s="399" t="s">
        <v>611</v>
      </c>
      <c r="J747" s="399" t="s">
        <v>2252</v>
      </c>
      <c r="K747" s="396" t="s">
        <v>600</v>
      </c>
      <c r="L747" s="400" t="str">
        <f>IF(ISERROR(MATCH(M747,M$10:M746,0)),M747,"")</f>
        <v/>
      </c>
      <c r="M747" s="401" t="str">
        <f>IF(B747="","",IF(ISERROR(MATCH(F747&amp;"_"&amp;G747&amp;"_"&amp;H747&amp;"_"&amp;I747&amp;"_"&amp;J747&amp;IF(K747="","","_"&amp;K747),[1]CatGlob!$B:$B,0)),F747&amp;"_"&amp;G747&amp;"_"&amp;H747&amp;"_"&amp;I747&amp;"_"&amp;J747&amp;IF(K747="","","_"&amp;K747),INDEX([1]CatGlob!$C:$C,MATCH(F747&amp;"_"&amp;G747&amp;"_"&amp;H747&amp;"_"&amp;I747&amp;"_"&amp;J747&amp;IF(K747="","","_"&amp;K747),[1]CatGlob!$B:$B,0))))</f>
        <v>HCD_LOC_CORP_NT</v>
      </c>
      <c r="N747" s="402" t="str">
        <f t="shared" si="25"/>
        <v/>
      </c>
      <c r="O747" s="402" t="str">
        <f t="shared" si="24"/>
        <v/>
      </c>
      <c r="P747" s="401" t="str">
        <f>IF(LEN(B747)&gt;8,INDEX([1]CatGlob!$X:$X,MATCH(M747,[1]CatGlob!$W:$W,0)),"")</f>
        <v>PEC</v>
      </c>
      <c r="Q747" s="403" t="str">
        <f>INDEX([1]CatGlob!P:P,MATCH(M747,[1]CatGlob!O:O,0))</f>
        <v>RFLC</v>
      </c>
      <c r="R747" s="403" t="s">
        <v>601</v>
      </c>
      <c r="S747" s="403" t="s">
        <v>601</v>
      </c>
      <c r="T747" s="403" t="str">
        <f>INDEX([1]CatGlob!$D:$D,MATCH($M747,[1]CatGlob!$C:$C,0))</f>
        <v>RFL</v>
      </c>
      <c r="U747" s="403" t="s">
        <v>2323</v>
      </c>
      <c r="V747" s="404" t="str">
        <f>INDEX([1]CatGlob!$F:$F,MATCH($M747,[1]CatGlob!$C:$C,0))</f>
        <v>RFL_CORP</v>
      </c>
      <c r="W747" s="405"/>
      <c r="X747" s="406">
        <v>0</v>
      </c>
      <c r="Y747" s="407">
        <v>0</v>
      </c>
      <c r="Z747" s="408">
        <v>0</v>
      </c>
      <c r="AA747" s="407">
        <v>0</v>
      </c>
      <c r="AB747" s="408">
        <v>0</v>
      </c>
      <c r="AC747" s="407">
        <v>0</v>
      </c>
      <c r="AD747" s="408">
        <v>0</v>
      </c>
      <c r="AE747" s="407">
        <v>0</v>
      </c>
      <c r="AF747" s="408">
        <v>0</v>
      </c>
      <c r="AG747" s="407">
        <v>0</v>
      </c>
      <c r="AI747" s="406">
        <v>0</v>
      </c>
      <c r="AJ747" s="407">
        <v>0</v>
      </c>
      <c r="AK747" s="408">
        <v>0</v>
      </c>
      <c r="AL747" s="407">
        <v>0</v>
      </c>
      <c r="AM747" s="408">
        <v>0</v>
      </c>
      <c r="AN747" s="407">
        <v>0</v>
      </c>
      <c r="AO747" s="408">
        <v>0</v>
      </c>
      <c r="AP747" s="407">
        <v>0</v>
      </c>
      <c r="AQ747" s="408">
        <v>0</v>
      </c>
      <c r="AR747" s="407">
        <v>0</v>
      </c>
      <c r="AT747" s="406">
        <v>0</v>
      </c>
      <c r="AU747" s="407">
        <v>0</v>
      </c>
      <c r="AV747" s="408">
        <v>0</v>
      </c>
      <c r="AW747" s="407">
        <v>0</v>
      </c>
      <c r="AX747" s="408">
        <v>0</v>
      </c>
      <c r="AY747" s="407">
        <v>0</v>
      </c>
      <c r="AZ747" s="408">
        <v>0</v>
      </c>
      <c r="BA747" s="407">
        <v>0</v>
      </c>
      <c r="BB747" s="408">
        <v>0</v>
      </c>
      <c r="BC747" s="407">
        <v>0</v>
      </c>
    </row>
    <row r="748" spans="1:55" x14ac:dyDescent="0.35">
      <c r="A748" s="385" t="str" cm="1">
        <f t="array" ref="A748">IFERROR(_xlfn.IFS(AND(F748="Renta Variable",O748=1),IFERROR(MATCH(B748,[1]RV_Det!C:C,0),"Rev"),AND(J748="Corporativa",O748=1,I748="EM"),IFERROR(MATCH(B748,[1]RF_Corps!B:B,0),"Rev"),AND(F748="Alternativos",O748=1),IFERROR(MATCH(B748,[1]Rep4!C:C,0),"Rev")),"")</f>
        <v/>
      </c>
      <c r="B748" s="394" t="s">
        <v>2425</v>
      </c>
      <c r="C748" s="409" t="s">
        <v>2426</v>
      </c>
      <c r="D748" s="395" t="s">
        <v>2332</v>
      </c>
      <c r="E748" s="396" t="str">
        <f>IF(B748="","",INDEX([1]CatGlob!$S:$S,IFERROR(MATCH(MID(B748,7,1),[1]CatGlob!$R:$R,0),MATCH(MID(B748,1,2),[1]CatGlob!$R:$R,0))))</f>
        <v>DOL</v>
      </c>
      <c r="F748" s="397" t="s">
        <v>442</v>
      </c>
      <c r="G748" s="398" t="s">
        <v>610</v>
      </c>
      <c r="H748" s="399" t="s">
        <v>228</v>
      </c>
      <c r="I748" s="399" t="s">
        <v>611</v>
      </c>
      <c r="J748" s="399" t="s">
        <v>2252</v>
      </c>
      <c r="K748" s="396" t="s">
        <v>600</v>
      </c>
      <c r="L748" s="400" t="str">
        <f>IF(ISERROR(MATCH(M748,M$10:M747,0)),M748,"")</f>
        <v/>
      </c>
      <c r="M748" s="401" t="str">
        <f>IF(B748="","",IF(ISERROR(MATCH(F748&amp;"_"&amp;G748&amp;"_"&amp;H748&amp;"_"&amp;I748&amp;"_"&amp;J748&amp;IF(K748="","","_"&amp;K748),[1]CatGlob!$B:$B,0)),F748&amp;"_"&amp;G748&amp;"_"&amp;H748&amp;"_"&amp;I748&amp;"_"&amp;J748&amp;IF(K748="","","_"&amp;K748),INDEX([1]CatGlob!$C:$C,MATCH(F748&amp;"_"&amp;G748&amp;"_"&amp;H748&amp;"_"&amp;I748&amp;"_"&amp;J748&amp;IF(K748="","","_"&amp;K748),[1]CatGlob!$B:$B,0))))</f>
        <v>HCD_LOC_CORP_NT</v>
      </c>
      <c r="N748" s="402" t="str">
        <f t="shared" si="25"/>
        <v/>
      </c>
      <c r="O748" s="402" t="str">
        <f t="shared" si="24"/>
        <v/>
      </c>
      <c r="P748" s="401" t="str">
        <f>IF(LEN(B748)&gt;8,INDEX([1]CatGlob!$X:$X,MATCH(M748,[1]CatGlob!$W:$W,0)),"")</f>
        <v>PEC</v>
      </c>
      <c r="Q748" s="403" t="str">
        <f>INDEX([1]CatGlob!P:P,MATCH(M748,[1]CatGlob!O:O,0))</f>
        <v>RFLC</v>
      </c>
      <c r="R748" s="403" t="s">
        <v>601</v>
      </c>
      <c r="S748" s="403" t="s">
        <v>601</v>
      </c>
      <c r="T748" s="403" t="str">
        <f>INDEX([1]CatGlob!$D:$D,MATCH($M748,[1]CatGlob!$C:$C,0))</f>
        <v>RFL</v>
      </c>
      <c r="U748" s="403" t="s">
        <v>2323</v>
      </c>
      <c r="V748" s="404" t="str">
        <f>INDEX([1]CatGlob!$F:$F,MATCH($M748,[1]CatGlob!$C:$C,0))</f>
        <v>RFL_CORP</v>
      </c>
      <c r="W748" s="405"/>
      <c r="X748" s="406">
        <v>0</v>
      </c>
      <c r="Y748" s="407">
        <v>0</v>
      </c>
      <c r="Z748" s="408">
        <v>0</v>
      </c>
      <c r="AA748" s="407">
        <v>0</v>
      </c>
      <c r="AB748" s="408">
        <v>0</v>
      </c>
      <c r="AC748" s="407">
        <v>0</v>
      </c>
      <c r="AD748" s="408">
        <v>0</v>
      </c>
      <c r="AE748" s="407">
        <v>0</v>
      </c>
      <c r="AF748" s="408">
        <v>0</v>
      </c>
      <c r="AG748" s="407">
        <v>0</v>
      </c>
      <c r="AI748" s="406">
        <v>0</v>
      </c>
      <c r="AJ748" s="407">
        <v>0</v>
      </c>
      <c r="AK748" s="408">
        <v>0</v>
      </c>
      <c r="AL748" s="407">
        <v>0</v>
      </c>
      <c r="AM748" s="408">
        <v>0</v>
      </c>
      <c r="AN748" s="407">
        <v>0</v>
      </c>
      <c r="AO748" s="408">
        <v>0</v>
      </c>
      <c r="AP748" s="407">
        <v>0</v>
      </c>
      <c r="AQ748" s="408">
        <v>0</v>
      </c>
      <c r="AR748" s="407">
        <v>0</v>
      </c>
      <c r="AT748" s="406">
        <v>0</v>
      </c>
      <c r="AU748" s="407">
        <v>0</v>
      </c>
      <c r="AV748" s="408">
        <v>0</v>
      </c>
      <c r="AW748" s="407">
        <v>0</v>
      </c>
      <c r="AX748" s="408">
        <v>0</v>
      </c>
      <c r="AY748" s="407">
        <v>0</v>
      </c>
      <c r="AZ748" s="408">
        <v>0</v>
      </c>
      <c r="BA748" s="407">
        <v>0</v>
      </c>
      <c r="BB748" s="408">
        <v>0</v>
      </c>
      <c r="BC748" s="407">
        <v>0</v>
      </c>
    </row>
    <row r="749" spans="1:55" x14ac:dyDescent="0.35">
      <c r="A749" s="385" t="str" cm="1">
        <f t="array" ref="A749">IFERROR(_xlfn.IFS(AND(F749="Renta Variable",O749=1),IFERROR(MATCH(B749,[1]RV_Det!C:C,0),"Rev"),AND(J749="Corporativa",O749=1,I749="EM"),IFERROR(MATCH(B749,[1]RF_Corps!B:B,0),"Rev"),AND(F749="Alternativos",O749=1),IFERROR(MATCH(B749,[1]Rep4!C:C,0),"Rev")),"")</f>
        <v/>
      </c>
      <c r="B749" s="394" t="s">
        <v>2427</v>
      </c>
      <c r="C749" s="409" t="s">
        <v>2428</v>
      </c>
      <c r="D749" s="395" t="s">
        <v>2332</v>
      </c>
      <c r="E749" s="396" t="str">
        <f>IF(B749="","",INDEX([1]CatGlob!$S:$S,IFERROR(MATCH(MID(B749,7,1),[1]CatGlob!$R:$R,0),MATCH(MID(B749,1,2),[1]CatGlob!$R:$R,0))))</f>
        <v>DOL</v>
      </c>
      <c r="F749" s="397" t="s">
        <v>442</v>
      </c>
      <c r="G749" s="398" t="s">
        <v>610</v>
      </c>
      <c r="H749" s="399" t="s">
        <v>228</v>
      </c>
      <c r="I749" s="399" t="s">
        <v>611</v>
      </c>
      <c r="J749" s="399" t="s">
        <v>2252</v>
      </c>
      <c r="K749" s="396" t="s">
        <v>600</v>
      </c>
      <c r="L749" s="400" t="str">
        <f>IF(ISERROR(MATCH(M749,M$10:M748,0)),M749,"")</f>
        <v/>
      </c>
      <c r="M749" s="401" t="str">
        <f>IF(B749="","",IF(ISERROR(MATCH(F749&amp;"_"&amp;G749&amp;"_"&amp;H749&amp;"_"&amp;I749&amp;"_"&amp;J749&amp;IF(K749="","","_"&amp;K749),[1]CatGlob!$B:$B,0)),F749&amp;"_"&amp;G749&amp;"_"&amp;H749&amp;"_"&amp;I749&amp;"_"&amp;J749&amp;IF(K749="","","_"&amp;K749),INDEX([1]CatGlob!$C:$C,MATCH(F749&amp;"_"&amp;G749&amp;"_"&amp;H749&amp;"_"&amp;I749&amp;"_"&amp;J749&amp;IF(K749="","","_"&amp;K749),[1]CatGlob!$B:$B,0))))</f>
        <v>HCD_LOC_CORP_NT</v>
      </c>
      <c r="N749" s="402" t="str">
        <f t="shared" si="25"/>
        <v/>
      </c>
      <c r="O749" s="402" t="str">
        <f t="shared" si="24"/>
        <v/>
      </c>
      <c r="P749" s="401" t="str">
        <f>IF(LEN(B749)&gt;8,INDEX([1]CatGlob!$X:$X,MATCH(M749,[1]CatGlob!$W:$W,0)),"")</f>
        <v>PEC</v>
      </c>
      <c r="Q749" s="403" t="str">
        <f>INDEX([1]CatGlob!P:P,MATCH(M749,[1]CatGlob!O:O,0))</f>
        <v>RFLC</v>
      </c>
      <c r="R749" s="403" t="s">
        <v>601</v>
      </c>
      <c r="S749" s="403" t="s">
        <v>601</v>
      </c>
      <c r="T749" s="403" t="str">
        <f>INDEX([1]CatGlob!$D:$D,MATCH($M749,[1]CatGlob!$C:$C,0))</f>
        <v>RFL</v>
      </c>
      <c r="U749" s="403" t="s">
        <v>2323</v>
      </c>
      <c r="V749" s="404" t="str">
        <f>INDEX([1]CatGlob!$F:$F,MATCH($M749,[1]CatGlob!$C:$C,0))</f>
        <v>RFL_CORP</v>
      </c>
      <c r="W749" s="405"/>
      <c r="X749" s="406">
        <v>0</v>
      </c>
      <c r="Y749" s="407">
        <v>0</v>
      </c>
      <c r="Z749" s="408">
        <v>0</v>
      </c>
      <c r="AA749" s="407">
        <v>0</v>
      </c>
      <c r="AB749" s="408">
        <v>0</v>
      </c>
      <c r="AC749" s="407">
        <v>0</v>
      </c>
      <c r="AD749" s="408">
        <v>0</v>
      </c>
      <c r="AE749" s="407">
        <v>0</v>
      </c>
      <c r="AF749" s="408">
        <v>0</v>
      </c>
      <c r="AG749" s="407">
        <v>0</v>
      </c>
      <c r="AI749" s="406">
        <v>0</v>
      </c>
      <c r="AJ749" s="407">
        <v>0</v>
      </c>
      <c r="AK749" s="408">
        <v>0</v>
      </c>
      <c r="AL749" s="407">
        <v>0</v>
      </c>
      <c r="AM749" s="408">
        <v>0</v>
      </c>
      <c r="AN749" s="407">
        <v>0</v>
      </c>
      <c r="AO749" s="408">
        <v>0</v>
      </c>
      <c r="AP749" s="407">
        <v>0</v>
      </c>
      <c r="AQ749" s="408">
        <v>0</v>
      </c>
      <c r="AR749" s="407">
        <v>0</v>
      </c>
      <c r="AT749" s="406">
        <v>0</v>
      </c>
      <c r="AU749" s="407">
        <v>0</v>
      </c>
      <c r="AV749" s="408">
        <v>0</v>
      </c>
      <c r="AW749" s="407">
        <v>0</v>
      </c>
      <c r="AX749" s="408">
        <v>0</v>
      </c>
      <c r="AY749" s="407">
        <v>0</v>
      </c>
      <c r="AZ749" s="408">
        <v>0</v>
      </c>
      <c r="BA749" s="407">
        <v>0</v>
      </c>
      <c r="BB749" s="408">
        <v>0</v>
      </c>
      <c r="BC749" s="407">
        <v>0</v>
      </c>
    </row>
    <row r="750" spans="1:55" x14ac:dyDescent="0.35">
      <c r="A750" s="385" t="str" cm="1">
        <f t="array" ref="A750">IFERROR(_xlfn.IFS(AND(F750="Renta Variable",O750=1),IFERROR(MATCH(B750,[1]RV_Det!C:C,0),"Rev"),AND(J750="Corporativa",O750=1,I750="EM"),IFERROR(MATCH(B750,[1]RF_Corps!B:B,0),"Rev"),AND(F750="Alternativos",O750=1),IFERROR(MATCH(B750,[1]Rep4!C:C,0),"Rev")),"")</f>
        <v/>
      </c>
      <c r="B750" s="394" t="s">
        <v>2429</v>
      </c>
      <c r="C750" s="409" t="s">
        <v>2430</v>
      </c>
      <c r="D750" s="395" t="s">
        <v>2332</v>
      </c>
      <c r="E750" s="396" t="str">
        <f>IF(B750="","",INDEX([1]CatGlob!$S:$S,IFERROR(MATCH(MID(B750,7,1),[1]CatGlob!$R:$R,0),MATCH(MID(B750,1,2),[1]CatGlob!$R:$R,0))))</f>
        <v>DOL</v>
      </c>
      <c r="F750" s="397" t="s">
        <v>442</v>
      </c>
      <c r="G750" s="398" t="s">
        <v>610</v>
      </c>
      <c r="H750" s="399" t="s">
        <v>228</v>
      </c>
      <c r="I750" s="399" t="s">
        <v>611</v>
      </c>
      <c r="J750" s="399" t="s">
        <v>2252</v>
      </c>
      <c r="K750" s="396" t="s">
        <v>600</v>
      </c>
      <c r="L750" s="400" t="str">
        <f>IF(ISERROR(MATCH(M750,M$10:M749,0)),M750,"")</f>
        <v/>
      </c>
      <c r="M750" s="401" t="str">
        <f>IF(B750="","",IF(ISERROR(MATCH(F750&amp;"_"&amp;G750&amp;"_"&amp;H750&amp;"_"&amp;I750&amp;"_"&amp;J750&amp;IF(K750="","","_"&amp;K750),[1]CatGlob!$B:$B,0)),F750&amp;"_"&amp;G750&amp;"_"&amp;H750&amp;"_"&amp;I750&amp;"_"&amp;J750&amp;IF(K750="","","_"&amp;K750),INDEX([1]CatGlob!$C:$C,MATCH(F750&amp;"_"&amp;G750&amp;"_"&amp;H750&amp;"_"&amp;I750&amp;"_"&amp;J750&amp;IF(K750="","","_"&amp;K750),[1]CatGlob!$B:$B,0))))</f>
        <v>HCD_LOC_CORP_NT</v>
      </c>
      <c r="N750" s="402" t="str">
        <f t="shared" si="25"/>
        <v/>
      </c>
      <c r="O750" s="402" t="str">
        <f t="shared" si="24"/>
        <v/>
      </c>
      <c r="P750" s="401" t="str">
        <f>IF(LEN(B750)&gt;8,INDEX([1]CatGlob!$X:$X,MATCH(M750,[1]CatGlob!$W:$W,0)),"")</f>
        <v>PEC</v>
      </c>
      <c r="Q750" s="403" t="str">
        <f>INDEX([1]CatGlob!P:P,MATCH(M750,[1]CatGlob!O:O,0))</f>
        <v>RFLC</v>
      </c>
      <c r="R750" s="403" t="s">
        <v>601</v>
      </c>
      <c r="S750" s="403" t="s">
        <v>601</v>
      </c>
      <c r="T750" s="403" t="str">
        <f>INDEX([1]CatGlob!$D:$D,MATCH($M750,[1]CatGlob!$C:$C,0))</f>
        <v>RFL</v>
      </c>
      <c r="U750" s="403" t="s">
        <v>2323</v>
      </c>
      <c r="V750" s="404" t="str">
        <f>INDEX([1]CatGlob!$F:$F,MATCH($M750,[1]CatGlob!$C:$C,0))</f>
        <v>RFL_CORP</v>
      </c>
      <c r="W750" s="405"/>
      <c r="X750" s="406">
        <v>0</v>
      </c>
      <c r="Y750" s="407">
        <v>0</v>
      </c>
      <c r="Z750" s="408">
        <v>0</v>
      </c>
      <c r="AA750" s="407">
        <v>0</v>
      </c>
      <c r="AB750" s="408">
        <v>0</v>
      </c>
      <c r="AC750" s="407">
        <v>0</v>
      </c>
      <c r="AD750" s="408">
        <v>0</v>
      </c>
      <c r="AE750" s="407">
        <v>0</v>
      </c>
      <c r="AF750" s="408">
        <v>0</v>
      </c>
      <c r="AG750" s="407">
        <v>0</v>
      </c>
      <c r="AI750" s="406">
        <v>0</v>
      </c>
      <c r="AJ750" s="407">
        <v>0</v>
      </c>
      <c r="AK750" s="408">
        <v>0</v>
      </c>
      <c r="AL750" s="407">
        <v>0</v>
      </c>
      <c r="AM750" s="408">
        <v>0</v>
      </c>
      <c r="AN750" s="407">
        <v>0</v>
      </c>
      <c r="AO750" s="408">
        <v>0</v>
      </c>
      <c r="AP750" s="407">
        <v>0</v>
      </c>
      <c r="AQ750" s="408">
        <v>0</v>
      </c>
      <c r="AR750" s="407">
        <v>0</v>
      </c>
      <c r="AT750" s="406">
        <v>0</v>
      </c>
      <c r="AU750" s="407">
        <v>0</v>
      </c>
      <c r="AV750" s="408">
        <v>0</v>
      </c>
      <c r="AW750" s="407">
        <v>0</v>
      </c>
      <c r="AX750" s="408">
        <v>0</v>
      </c>
      <c r="AY750" s="407">
        <v>0</v>
      </c>
      <c r="AZ750" s="408">
        <v>0</v>
      </c>
      <c r="BA750" s="407">
        <v>0</v>
      </c>
      <c r="BB750" s="408">
        <v>0</v>
      </c>
      <c r="BC750" s="407">
        <v>0</v>
      </c>
    </row>
    <row r="751" spans="1:55" x14ac:dyDescent="0.35">
      <c r="A751" s="385" t="str" cm="1">
        <f t="array" ref="A751">IFERROR(_xlfn.IFS(AND(F751="Renta Variable",O751=1),IFERROR(MATCH(B751,[1]RV_Det!C:C,0),"Rev"),AND(J751="Corporativa",O751=1,I751="EM"),IFERROR(MATCH(B751,[1]RF_Corps!B:B,0),"Rev"),AND(F751="Alternativos",O751=1),IFERROR(MATCH(B751,[1]Rep4!C:C,0),"Rev")),"")</f>
        <v/>
      </c>
      <c r="B751" s="394" t="s">
        <v>2431</v>
      </c>
      <c r="C751" s="409" t="s">
        <v>2432</v>
      </c>
      <c r="D751" s="395" t="s">
        <v>2332</v>
      </c>
      <c r="E751" s="396" t="str">
        <f>IF(B751="","",INDEX([1]CatGlob!$S:$S,IFERROR(MATCH(MID(B751,7,1),[1]CatGlob!$R:$R,0),MATCH(MID(B751,1,2),[1]CatGlob!$R:$R,0))))</f>
        <v>DOL</v>
      </c>
      <c r="F751" s="397" t="s">
        <v>442</v>
      </c>
      <c r="G751" s="398" t="s">
        <v>610</v>
      </c>
      <c r="H751" s="399" t="s">
        <v>228</v>
      </c>
      <c r="I751" s="399" t="s">
        <v>611</v>
      </c>
      <c r="J751" s="399" t="s">
        <v>2252</v>
      </c>
      <c r="K751" s="396" t="s">
        <v>600</v>
      </c>
      <c r="L751" s="400" t="str">
        <f>IF(ISERROR(MATCH(M751,M$10:M750,0)),M751,"")</f>
        <v/>
      </c>
      <c r="M751" s="401" t="str">
        <f>IF(B751="","",IF(ISERROR(MATCH(F751&amp;"_"&amp;G751&amp;"_"&amp;H751&amp;"_"&amp;I751&amp;"_"&amp;J751&amp;IF(K751="","","_"&amp;K751),[1]CatGlob!$B:$B,0)),F751&amp;"_"&amp;G751&amp;"_"&amp;H751&amp;"_"&amp;I751&amp;"_"&amp;J751&amp;IF(K751="","","_"&amp;K751),INDEX([1]CatGlob!$C:$C,MATCH(F751&amp;"_"&amp;G751&amp;"_"&amp;H751&amp;"_"&amp;I751&amp;"_"&amp;J751&amp;IF(K751="","","_"&amp;K751),[1]CatGlob!$B:$B,0))))</f>
        <v>HCD_LOC_CORP_NT</v>
      </c>
      <c r="N751" s="402" t="str">
        <f t="shared" si="25"/>
        <v/>
      </c>
      <c r="O751" s="402" t="str">
        <f t="shared" si="24"/>
        <v/>
      </c>
      <c r="P751" s="401" t="str">
        <f>IF(LEN(B751)&gt;8,INDEX([1]CatGlob!$X:$X,MATCH(M751,[1]CatGlob!$W:$W,0)),"")</f>
        <v>PEC</v>
      </c>
      <c r="Q751" s="403" t="str">
        <f>INDEX([1]CatGlob!P:P,MATCH(M751,[1]CatGlob!O:O,0))</f>
        <v>RFLC</v>
      </c>
      <c r="R751" s="403" t="s">
        <v>601</v>
      </c>
      <c r="S751" s="403" t="s">
        <v>601</v>
      </c>
      <c r="T751" s="403" t="str">
        <f>INDEX([1]CatGlob!$D:$D,MATCH($M751,[1]CatGlob!$C:$C,0))</f>
        <v>RFL</v>
      </c>
      <c r="U751" s="403" t="s">
        <v>2323</v>
      </c>
      <c r="V751" s="404" t="str">
        <f>INDEX([1]CatGlob!$F:$F,MATCH($M751,[1]CatGlob!$C:$C,0))</f>
        <v>RFL_CORP</v>
      </c>
      <c r="W751" s="405"/>
      <c r="X751" s="406">
        <v>0</v>
      </c>
      <c r="Y751" s="407">
        <v>0</v>
      </c>
      <c r="Z751" s="408">
        <v>0</v>
      </c>
      <c r="AA751" s="407">
        <v>0</v>
      </c>
      <c r="AB751" s="408">
        <v>0</v>
      </c>
      <c r="AC751" s="407">
        <v>0</v>
      </c>
      <c r="AD751" s="408">
        <v>0</v>
      </c>
      <c r="AE751" s="407">
        <v>0</v>
      </c>
      <c r="AF751" s="408">
        <v>0</v>
      </c>
      <c r="AG751" s="407">
        <v>0</v>
      </c>
      <c r="AI751" s="406">
        <v>0</v>
      </c>
      <c r="AJ751" s="407">
        <v>0</v>
      </c>
      <c r="AK751" s="408">
        <v>0</v>
      </c>
      <c r="AL751" s="407">
        <v>0</v>
      </c>
      <c r="AM751" s="408">
        <v>0</v>
      </c>
      <c r="AN751" s="407">
        <v>0</v>
      </c>
      <c r="AO751" s="408">
        <v>0</v>
      </c>
      <c r="AP751" s="407">
        <v>0</v>
      </c>
      <c r="AQ751" s="408">
        <v>0</v>
      </c>
      <c r="AR751" s="407">
        <v>0</v>
      </c>
      <c r="AT751" s="406">
        <v>0</v>
      </c>
      <c r="AU751" s="407">
        <v>0</v>
      </c>
      <c r="AV751" s="408">
        <v>0</v>
      </c>
      <c r="AW751" s="407">
        <v>0</v>
      </c>
      <c r="AX751" s="408">
        <v>0</v>
      </c>
      <c r="AY751" s="407">
        <v>0</v>
      </c>
      <c r="AZ751" s="408">
        <v>0</v>
      </c>
      <c r="BA751" s="407">
        <v>0</v>
      </c>
      <c r="BB751" s="408">
        <v>0</v>
      </c>
      <c r="BC751" s="407">
        <v>0</v>
      </c>
    </row>
    <row r="752" spans="1:55" x14ac:dyDescent="0.35">
      <c r="A752" s="385" t="str" cm="1">
        <f t="array" ref="A752">IFERROR(_xlfn.IFS(AND(F752="Renta Variable",O752=1),IFERROR(MATCH(B752,[1]RV_Det!C:C,0),"Rev"),AND(J752="Corporativa",O752=1,I752="EM"),IFERROR(MATCH(B752,[1]RF_Corps!B:B,0),"Rev"),AND(F752="Alternativos",O752=1),IFERROR(MATCH(B752,[1]Rep4!C:C,0),"Rev")),"")</f>
        <v/>
      </c>
      <c r="B752" s="394" t="s">
        <v>2433</v>
      </c>
      <c r="C752" s="409" t="s">
        <v>2434</v>
      </c>
      <c r="D752" s="395" t="s">
        <v>2332</v>
      </c>
      <c r="E752" s="396" t="str">
        <f>IF(B752="","",INDEX([1]CatGlob!$S:$S,IFERROR(MATCH(MID(B752,7,1),[1]CatGlob!$R:$R,0),MATCH(MID(B752,1,2),[1]CatGlob!$R:$R,0))))</f>
        <v>DOL</v>
      </c>
      <c r="F752" s="397" t="s">
        <v>442</v>
      </c>
      <c r="G752" s="398" t="s">
        <v>610</v>
      </c>
      <c r="H752" s="399" t="s">
        <v>228</v>
      </c>
      <c r="I752" s="399" t="s">
        <v>611</v>
      </c>
      <c r="J752" s="399" t="s">
        <v>2252</v>
      </c>
      <c r="K752" s="396" t="s">
        <v>600</v>
      </c>
      <c r="L752" s="400" t="str">
        <f>IF(ISERROR(MATCH(M752,M$10:M751,0)),M752,"")</f>
        <v/>
      </c>
      <c r="M752" s="401" t="str">
        <f>IF(B752="","",IF(ISERROR(MATCH(F752&amp;"_"&amp;G752&amp;"_"&amp;H752&amp;"_"&amp;I752&amp;"_"&amp;J752&amp;IF(K752="","","_"&amp;K752),[1]CatGlob!$B:$B,0)),F752&amp;"_"&amp;G752&amp;"_"&amp;H752&amp;"_"&amp;I752&amp;"_"&amp;J752&amp;IF(K752="","","_"&amp;K752),INDEX([1]CatGlob!$C:$C,MATCH(F752&amp;"_"&amp;G752&amp;"_"&amp;H752&amp;"_"&amp;I752&amp;"_"&amp;J752&amp;IF(K752="","","_"&amp;K752),[1]CatGlob!$B:$B,0))))</f>
        <v>HCD_LOC_CORP_NT</v>
      </c>
      <c r="N752" s="402" t="str">
        <f t="shared" si="25"/>
        <v/>
      </c>
      <c r="O752" s="402" t="str">
        <f t="shared" si="24"/>
        <v/>
      </c>
      <c r="P752" s="401" t="str">
        <f>IF(LEN(B752)&gt;8,INDEX([1]CatGlob!$X:$X,MATCH(M752,[1]CatGlob!$W:$W,0)),"")</f>
        <v>PEC</v>
      </c>
      <c r="Q752" s="403" t="str">
        <f>INDEX([1]CatGlob!P:P,MATCH(M752,[1]CatGlob!O:O,0))</f>
        <v>RFLC</v>
      </c>
      <c r="R752" s="403" t="s">
        <v>601</v>
      </c>
      <c r="S752" s="403" t="s">
        <v>601</v>
      </c>
      <c r="T752" s="403" t="str">
        <f>INDEX([1]CatGlob!$D:$D,MATCH($M752,[1]CatGlob!$C:$C,0))</f>
        <v>RFL</v>
      </c>
      <c r="U752" s="403" t="s">
        <v>2323</v>
      </c>
      <c r="V752" s="404" t="str">
        <f>INDEX([1]CatGlob!$F:$F,MATCH($M752,[1]CatGlob!$C:$C,0))</f>
        <v>RFL_CORP</v>
      </c>
      <c r="W752" s="405"/>
      <c r="X752" s="406">
        <v>0</v>
      </c>
      <c r="Y752" s="407">
        <v>0</v>
      </c>
      <c r="Z752" s="408">
        <v>0</v>
      </c>
      <c r="AA752" s="407">
        <v>0</v>
      </c>
      <c r="AB752" s="408">
        <v>0</v>
      </c>
      <c r="AC752" s="407">
        <v>0</v>
      </c>
      <c r="AD752" s="408">
        <v>0</v>
      </c>
      <c r="AE752" s="407">
        <v>0</v>
      </c>
      <c r="AF752" s="408">
        <v>0</v>
      </c>
      <c r="AG752" s="407">
        <v>0</v>
      </c>
      <c r="AI752" s="406">
        <v>0</v>
      </c>
      <c r="AJ752" s="407">
        <v>0</v>
      </c>
      <c r="AK752" s="408">
        <v>0</v>
      </c>
      <c r="AL752" s="407">
        <v>0</v>
      </c>
      <c r="AM752" s="408">
        <v>0</v>
      </c>
      <c r="AN752" s="407">
        <v>0</v>
      </c>
      <c r="AO752" s="408">
        <v>0</v>
      </c>
      <c r="AP752" s="407">
        <v>0</v>
      </c>
      <c r="AQ752" s="408">
        <v>0</v>
      </c>
      <c r="AR752" s="407">
        <v>0</v>
      </c>
      <c r="AT752" s="406">
        <v>0</v>
      </c>
      <c r="AU752" s="407">
        <v>0</v>
      </c>
      <c r="AV752" s="408">
        <v>0</v>
      </c>
      <c r="AW752" s="407">
        <v>0</v>
      </c>
      <c r="AX752" s="408">
        <v>0</v>
      </c>
      <c r="AY752" s="407">
        <v>0</v>
      </c>
      <c r="AZ752" s="408">
        <v>0</v>
      </c>
      <c r="BA752" s="407">
        <v>0</v>
      </c>
      <c r="BB752" s="408">
        <v>0</v>
      </c>
      <c r="BC752" s="407">
        <v>0</v>
      </c>
    </row>
    <row r="753" spans="1:55" x14ac:dyDescent="0.35">
      <c r="A753" s="385" t="str" cm="1">
        <f t="array" ref="A753">IFERROR(_xlfn.IFS(AND(F753="Renta Variable",O753=1),IFERROR(MATCH(B753,[1]RV_Det!C:C,0),"Rev"),AND(J753="Corporativa",O753=1,I753="EM"),IFERROR(MATCH(B753,[1]RF_Corps!B:B,0),"Rev"),AND(F753="Alternativos",O753=1),IFERROR(MATCH(B753,[1]Rep4!C:C,0),"Rev")),"")</f>
        <v/>
      </c>
      <c r="B753" s="394" t="s">
        <v>2435</v>
      </c>
      <c r="C753" s="409" t="s">
        <v>2436</v>
      </c>
      <c r="D753" s="395" t="s">
        <v>2332</v>
      </c>
      <c r="E753" s="396" t="str">
        <f>IF(B753="","",INDEX([1]CatGlob!$S:$S,IFERROR(MATCH(MID(B753,7,1),[1]CatGlob!$R:$R,0),MATCH(MID(B753,1,2),[1]CatGlob!$R:$R,0))))</f>
        <v>DOL</v>
      </c>
      <c r="F753" s="397" t="s">
        <v>442</v>
      </c>
      <c r="G753" s="398" t="s">
        <v>610</v>
      </c>
      <c r="H753" s="399" t="s">
        <v>228</v>
      </c>
      <c r="I753" s="399" t="s">
        <v>611</v>
      </c>
      <c r="J753" s="399" t="s">
        <v>2252</v>
      </c>
      <c r="K753" s="396" t="s">
        <v>600</v>
      </c>
      <c r="L753" s="400" t="str">
        <f>IF(ISERROR(MATCH(M753,M$10:M752,0)),M753,"")</f>
        <v/>
      </c>
      <c r="M753" s="401" t="str">
        <f>IF(B753="","",IF(ISERROR(MATCH(F753&amp;"_"&amp;G753&amp;"_"&amp;H753&amp;"_"&amp;I753&amp;"_"&amp;J753&amp;IF(K753="","","_"&amp;K753),[1]CatGlob!$B:$B,0)),F753&amp;"_"&amp;G753&amp;"_"&amp;H753&amp;"_"&amp;I753&amp;"_"&amp;J753&amp;IF(K753="","","_"&amp;K753),INDEX([1]CatGlob!$C:$C,MATCH(F753&amp;"_"&amp;G753&amp;"_"&amp;H753&amp;"_"&amp;I753&amp;"_"&amp;J753&amp;IF(K753="","","_"&amp;K753),[1]CatGlob!$B:$B,0))))</f>
        <v>HCD_LOC_CORP_NT</v>
      </c>
      <c r="N753" s="402" t="str">
        <f t="shared" si="25"/>
        <v/>
      </c>
      <c r="O753" s="402" t="str">
        <f t="shared" si="24"/>
        <v/>
      </c>
      <c r="P753" s="401" t="str">
        <f>IF(LEN(B753)&gt;8,INDEX([1]CatGlob!$X:$X,MATCH(M753,[1]CatGlob!$W:$W,0)),"")</f>
        <v>PEC</v>
      </c>
      <c r="Q753" s="403" t="str">
        <f>INDEX([1]CatGlob!P:P,MATCH(M753,[1]CatGlob!O:O,0))</f>
        <v>RFLC</v>
      </c>
      <c r="R753" s="403" t="s">
        <v>601</v>
      </c>
      <c r="S753" s="403" t="s">
        <v>601</v>
      </c>
      <c r="T753" s="403" t="str">
        <f>INDEX([1]CatGlob!$D:$D,MATCH($M753,[1]CatGlob!$C:$C,0))</f>
        <v>RFL</v>
      </c>
      <c r="U753" s="403" t="s">
        <v>2323</v>
      </c>
      <c r="V753" s="404" t="str">
        <f>INDEX([1]CatGlob!$F:$F,MATCH($M753,[1]CatGlob!$C:$C,0))</f>
        <v>RFL_CORP</v>
      </c>
      <c r="W753" s="405"/>
      <c r="X753" s="406">
        <v>0</v>
      </c>
      <c r="Y753" s="407">
        <v>0</v>
      </c>
      <c r="Z753" s="408">
        <v>0</v>
      </c>
      <c r="AA753" s="407">
        <v>0</v>
      </c>
      <c r="AB753" s="408">
        <v>0</v>
      </c>
      <c r="AC753" s="407">
        <v>0</v>
      </c>
      <c r="AD753" s="408">
        <v>0</v>
      </c>
      <c r="AE753" s="407">
        <v>0</v>
      </c>
      <c r="AF753" s="408">
        <v>0</v>
      </c>
      <c r="AG753" s="407">
        <v>0</v>
      </c>
      <c r="AI753" s="406">
        <v>0</v>
      </c>
      <c r="AJ753" s="407">
        <v>0</v>
      </c>
      <c r="AK753" s="408">
        <v>0</v>
      </c>
      <c r="AL753" s="407">
        <v>0</v>
      </c>
      <c r="AM753" s="408">
        <v>0</v>
      </c>
      <c r="AN753" s="407">
        <v>0</v>
      </c>
      <c r="AO753" s="408">
        <v>0</v>
      </c>
      <c r="AP753" s="407">
        <v>0</v>
      </c>
      <c r="AQ753" s="408">
        <v>0</v>
      </c>
      <c r="AR753" s="407">
        <v>0</v>
      </c>
      <c r="AT753" s="406">
        <v>0</v>
      </c>
      <c r="AU753" s="407">
        <v>0</v>
      </c>
      <c r="AV753" s="408">
        <v>0</v>
      </c>
      <c r="AW753" s="407">
        <v>0</v>
      </c>
      <c r="AX753" s="408">
        <v>0</v>
      </c>
      <c r="AY753" s="407">
        <v>0</v>
      </c>
      <c r="AZ753" s="408">
        <v>0</v>
      </c>
      <c r="BA753" s="407">
        <v>0</v>
      </c>
      <c r="BB753" s="408">
        <v>0</v>
      </c>
      <c r="BC753" s="407">
        <v>0</v>
      </c>
    </row>
    <row r="754" spans="1:55" x14ac:dyDescent="0.35">
      <c r="A754" s="385" t="str" cm="1">
        <f t="array" ref="A754">IFERROR(_xlfn.IFS(AND(F754="Renta Variable",O754=1),IFERROR(MATCH(B754,[1]RV_Det!C:C,0),"Rev"),AND(J754="Corporativa",O754=1,I754="EM"),IFERROR(MATCH(B754,[1]RF_Corps!B:B,0),"Rev"),AND(F754="Alternativos",O754=1),IFERROR(MATCH(B754,[1]Rep4!C:C,0),"Rev")),"")</f>
        <v/>
      </c>
      <c r="B754" s="394" t="s">
        <v>2437</v>
      </c>
      <c r="C754" s="409" t="s">
        <v>2438</v>
      </c>
      <c r="D754" s="395" t="s">
        <v>2439</v>
      </c>
      <c r="E754" s="396" t="str">
        <f>IF(B754="","",INDEX([1]CatGlob!$S:$S,IFERROR(MATCH(MID(B754,7,1),[1]CatGlob!$R:$R,0),MATCH(MID(B754,1,2),[1]CatGlob!$R:$R,0))))</f>
        <v>DOL</v>
      </c>
      <c r="F754" s="397" t="s">
        <v>442</v>
      </c>
      <c r="G754" s="398" t="s">
        <v>610</v>
      </c>
      <c r="H754" s="399" t="s">
        <v>228</v>
      </c>
      <c r="I754" s="399" t="s">
        <v>611</v>
      </c>
      <c r="J754" s="399" t="s">
        <v>2252</v>
      </c>
      <c r="K754" s="396" t="s">
        <v>600</v>
      </c>
      <c r="L754" s="400" t="str">
        <f>IF(ISERROR(MATCH(M754,M$10:M753,0)),M754,"")</f>
        <v/>
      </c>
      <c r="M754" s="401" t="str">
        <f>IF(B754="","",IF(ISERROR(MATCH(F754&amp;"_"&amp;G754&amp;"_"&amp;H754&amp;"_"&amp;I754&amp;"_"&amp;J754&amp;IF(K754="","","_"&amp;K754),[1]CatGlob!$B:$B,0)),F754&amp;"_"&amp;G754&amp;"_"&amp;H754&amp;"_"&amp;I754&amp;"_"&amp;J754&amp;IF(K754="","","_"&amp;K754),INDEX([1]CatGlob!$C:$C,MATCH(F754&amp;"_"&amp;G754&amp;"_"&amp;H754&amp;"_"&amp;I754&amp;"_"&amp;J754&amp;IF(K754="","","_"&amp;K754),[1]CatGlob!$B:$B,0))))</f>
        <v>HCD_LOC_CORP_NT</v>
      </c>
      <c r="N754" s="402" t="str">
        <f t="shared" si="25"/>
        <v/>
      </c>
      <c r="O754" s="402" t="str">
        <f t="shared" si="24"/>
        <v/>
      </c>
      <c r="P754" s="401" t="str">
        <f>IF(LEN(B754)&gt;8,INDEX([1]CatGlob!$X:$X,MATCH(M754,[1]CatGlob!$W:$W,0)),"")</f>
        <v>PEC</v>
      </c>
      <c r="Q754" s="403" t="str">
        <f>INDEX([1]CatGlob!P:P,MATCH(M754,[1]CatGlob!O:O,0))</f>
        <v>RFLC</v>
      </c>
      <c r="R754" s="403" t="s">
        <v>601</v>
      </c>
      <c r="S754" s="403" t="s">
        <v>601</v>
      </c>
      <c r="T754" s="403" t="str">
        <f>INDEX([1]CatGlob!$D:$D,MATCH($M754,[1]CatGlob!$C:$C,0))</f>
        <v>RFL</v>
      </c>
      <c r="U754" s="403" t="s">
        <v>2323</v>
      </c>
      <c r="V754" s="404" t="str">
        <f>INDEX([1]CatGlob!$F:$F,MATCH($M754,[1]CatGlob!$C:$C,0))</f>
        <v>RFL_CORP</v>
      </c>
      <c r="W754" s="405"/>
      <c r="X754" s="406">
        <v>0</v>
      </c>
      <c r="Y754" s="407">
        <v>0</v>
      </c>
      <c r="Z754" s="408">
        <v>0</v>
      </c>
      <c r="AA754" s="407">
        <v>0</v>
      </c>
      <c r="AB754" s="408">
        <v>0</v>
      </c>
      <c r="AC754" s="407">
        <v>0</v>
      </c>
      <c r="AD754" s="408">
        <v>0</v>
      </c>
      <c r="AE754" s="407">
        <v>0</v>
      </c>
      <c r="AF754" s="408">
        <v>0</v>
      </c>
      <c r="AG754" s="407">
        <v>0</v>
      </c>
      <c r="AI754" s="406">
        <v>0</v>
      </c>
      <c r="AJ754" s="407">
        <v>0</v>
      </c>
      <c r="AK754" s="408">
        <v>0</v>
      </c>
      <c r="AL754" s="407">
        <v>0</v>
      </c>
      <c r="AM754" s="408">
        <v>0</v>
      </c>
      <c r="AN754" s="407">
        <v>0</v>
      </c>
      <c r="AO754" s="408">
        <v>0</v>
      </c>
      <c r="AP754" s="407">
        <v>0</v>
      </c>
      <c r="AQ754" s="408">
        <v>0</v>
      </c>
      <c r="AR754" s="407">
        <v>0</v>
      </c>
      <c r="AT754" s="406">
        <v>0</v>
      </c>
      <c r="AU754" s="407">
        <v>0</v>
      </c>
      <c r="AV754" s="408">
        <v>0</v>
      </c>
      <c r="AW754" s="407">
        <v>0</v>
      </c>
      <c r="AX754" s="408">
        <v>0</v>
      </c>
      <c r="AY754" s="407">
        <v>0</v>
      </c>
      <c r="AZ754" s="408">
        <v>0</v>
      </c>
      <c r="BA754" s="407">
        <v>0</v>
      </c>
      <c r="BB754" s="408">
        <v>0</v>
      </c>
      <c r="BC754" s="407">
        <v>0</v>
      </c>
    </row>
    <row r="755" spans="1:55" x14ac:dyDescent="0.35">
      <c r="A755" s="385" t="str" cm="1">
        <f t="array" ref="A755">IFERROR(_xlfn.IFS(AND(F755="Renta Variable",O755=1),IFERROR(MATCH(B755,[1]RV_Det!C:C,0),"Rev"),AND(J755="Corporativa",O755=1,I755="EM"),IFERROR(MATCH(B755,[1]RF_Corps!B:B,0),"Rev"),AND(F755="Alternativos",O755=1),IFERROR(MATCH(B755,[1]Rep4!C:C,0),"Rev")),"")</f>
        <v/>
      </c>
      <c r="B755" s="394" t="s">
        <v>2440</v>
      </c>
      <c r="C755" s="409" t="s">
        <v>2441</v>
      </c>
      <c r="D755" s="395" t="s">
        <v>2442</v>
      </c>
      <c r="E755" s="396" t="str">
        <f>IF(B755="","",INDEX([1]CatGlob!$S:$S,IFERROR(MATCH(MID(B755,7,1),[1]CatGlob!$R:$R,0),MATCH(MID(B755,1,2),[1]CatGlob!$R:$R,0))))</f>
        <v>DOL</v>
      </c>
      <c r="F755" s="397" t="s">
        <v>442</v>
      </c>
      <c r="G755" s="398" t="s">
        <v>610</v>
      </c>
      <c r="H755" s="399" t="s">
        <v>228</v>
      </c>
      <c r="I755" s="399" t="s">
        <v>611</v>
      </c>
      <c r="J755" s="399" t="s">
        <v>2252</v>
      </c>
      <c r="K755" s="396" t="s">
        <v>600</v>
      </c>
      <c r="L755" s="400" t="str">
        <f>IF(ISERROR(MATCH(M755,M$10:M754,0)),M755,"")</f>
        <v/>
      </c>
      <c r="M755" s="401" t="str">
        <f>IF(B755="","",IF(ISERROR(MATCH(F755&amp;"_"&amp;G755&amp;"_"&amp;H755&amp;"_"&amp;I755&amp;"_"&amp;J755&amp;IF(K755="","","_"&amp;K755),[1]CatGlob!$B:$B,0)),F755&amp;"_"&amp;G755&amp;"_"&amp;H755&amp;"_"&amp;I755&amp;"_"&amp;J755&amp;IF(K755="","","_"&amp;K755),INDEX([1]CatGlob!$C:$C,MATCH(F755&amp;"_"&amp;G755&amp;"_"&amp;H755&amp;"_"&amp;I755&amp;"_"&amp;J755&amp;IF(K755="","","_"&amp;K755),[1]CatGlob!$B:$B,0))))</f>
        <v>HCD_LOC_CORP_NT</v>
      </c>
      <c r="N755" s="402" t="str">
        <f t="shared" si="25"/>
        <v/>
      </c>
      <c r="O755" s="402" t="str">
        <f t="shared" si="24"/>
        <v/>
      </c>
      <c r="P755" s="401" t="str">
        <f>IF(LEN(B755)&gt;8,INDEX([1]CatGlob!$X:$X,MATCH(M755,[1]CatGlob!$W:$W,0)),"")</f>
        <v>PEC</v>
      </c>
      <c r="Q755" s="403" t="str">
        <f>INDEX([1]CatGlob!P:P,MATCH(M755,[1]CatGlob!O:O,0))</f>
        <v>RFLC</v>
      </c>
      <c r="R755" s="403" t="s">
        <v>601</v>
      </c>
      <c r="S755" s="403" t="s">
        <v>601</v>
      </c>
      <c r="T755" s="403" t="str">
        <f>INDEX([1]CatGlob!$D:$D,MATCH($M755,[1]CatGlob!$C:$C,0))</f>
        <v>RFL</v>
      </c>
      <c r="U755" s="403" t="s">
        <v>2323</v>
      </c>
      <c r="V755" s="404" t="str">
        <f>INDEX([1]CatGlob!$F:$F,MATCH($M755,[1]CatGlob!$C:$C,0))</f>
        <v>RFL_CORP</v>
      </c>
      <c r="W755" s="405"/>
      <c r="X755" s="406">
        <v>0</v>
      </c>
      <c r="Y755" s="407">
        <v>0</v>
      </c>
      <c r="Z755" s="408">
        <v>0</v>
      </c>
      <c r="AA755" s="407">
        <v>0</v>
      </c>
      <c r="AB755" s="408">
        <v>0</v>
      </c>
      <c r="AC755" s="407">
        <v>0</v>
      </c>
      <c r="AD755" s="408">
        <v>0</v>
      </c>
      <c r="AE755" s="407">
        <v>0</v>
      </c>
      <c r="AF755" s="408">
        <v>0</v>
      </c>
      <c r="AG755" s="407">
        <v>0</v>
      </c>
      <c r="AI755" s="406">
        <v>0</v>
      </c>
      <c r="AJ755" s="407">
        <v>0</v>
      </c>
      <c r="AK755" s="408">
        <v>0</v>
      </c>
      <c r="AL755" s="407">
        <v>0</v>
      </c>
      <c r="AM755" s="408">
        <v>0</v>
      </c>
      <c r="AN755" s="407">
        <v>0</v>
      </c>
      <c r="AO755" s="408">
        <v>0</v>
      </c>
      <c r="AP755" s="407">
        <v>0</v>
      </c>
      <c r="AQ755" s="408">
        <v>0</v>
      </c>
      <c r="AR755" s="407">
        <v>0</v>
      </c>
      <c r="AT755" s="406">
        <v>0</v>
      </c>
      <c r="AU755" s="407">
        <v>0</v>
      </c>
      <c r="AV755" s="408">
        <v>0</v>
      </c>
      <c r="AW755" s="407">
        <v>0</v>
      </c>
      <c r="AX755" s="408">
        <v>0</v>
      </c>
      <c r="AY755" s="407">
        <v>0</v>
      </c>
      <c r="AZ755" s="408">
        <v>0</v>
      </c>
      <c r="BA755" s="407">
        <v>0</v>
      </c>
      <c r="BB755" s="408">
        <v>0</v>
      </c>
      <c r="BC755" s="407">
        <v>0</v>
      </c>
    </row>
    <row r="756" spans="1:55" x14ac:dyDescent="0.35">
      <c r="A756" s="385" t="str" cm="1">
        <f t="array" ref="A756">IFERROR(_xlfn.IFS(AND(F756="Renta Variable",O756=1),IFERROR(MATCH(B756,[1]RV_Det!C:C,0),"Rev"),AND(J756="Corporativa",O756=1,I756="EM"),IFERROR(MATCH(B756,[1]RF_Corps!B:B,0),"Rev"),AND(F756="Alternativos",O756=1),IFERROR(MATCH(B756,[1]Rep4!C:C,0),"Rev")),"")</f>
        <v/>
      </c>
      <c r="B756" s="394" t="s">
        <v>2443</v>
      </c>
      <c r="C756" s="409" t="s">
        <v>2444</v>
      </c>
      <c r="D756" s="395" t="s">
        <v>2442</v>
      </c>
      <c r="E756" s="396" t="str">
        <f>IF(B756="","",INDEX([1]CatGlob!$S:$S,IFERROR(MATCH(MID(B756,7,1),[1]CatGlob!$R:$R,0),MATCH(MID(B756,1,2),[1]CatGlob!$R:$R,0))))</f>
        <v>DOL</v>
      </c>
      <c r="F756" s="397" t="s">
        <v>442</v>
      </c>
      <c r="G756" s="398" t="s">
        <v>610</v>
      </c>
      <c r="H756" s="399" t="s">
        <v>228</v>
      </c>
      <c r="I756" s="399" t="s">
        <v>611</v>
      </c>
      <c r="J756" s="399" t="s">
        <v>2252</v>
      </c>
      <c r="K756" s="396" t="s">
        <v>600</v>
      </c>
      <c r="L756" s="400" t="str">
        <f>IF(ISERROR(MATCH(M756,M$10:M755,0)),M756,"")</f>
        <v/>
      </c>
      <c r="M756" s="401" t="str">
        <f>IF(B756="","",IF(ISERROR(MATCH(F756&amp;"_"&amp;G756&amp;"_"&amp;H756&amp;"_"&amp;I756&amp;"_"&amp;J756&amp;IF(K756="","","_"&amp;K756),[1]CatGlob!$B:$B,0)),F756&amp;"_"&amp;G756&amp;"_"&amp;H756&amp;"_"&amp;I756&amp;"_"&amp;J756&amp;IF(K756="","","_"&amp;K756),INDEX([1]CatGlob!$C:$C,MATCH(F756&amp;"_"&amp;G756&amp;"_"&amp;H756&amp;"_"&amp;I756&amp;"_"&amp;J756&amp;IF(K756="","","_"&amp;K756),[1]CatGlob!$B:$B,0))))</f>
        <v>HCD_LOC_CORP_NT</v>
      </c>
      <c r="N756" s="402" t="str">
        <f t="shared" si="25"/>
        <v/>
      </c>
      <c r="O756" s="402" t="str">
        <f t="shared" si="24"/>
        <v/>
      </c>
      <c r="P756" s="401" t="str">
        <f>IF(LEN(B756)&gt;8,INDEX([1]CatGlob!$X:$X,MATCH(M756,[1]CatGlob!$W:$W,0)),"")</f>
        <v>PEC</v>
      </c>
      <c r="Q756" s="403" t="str">
        <f>INDEX([1]CatGlob!P:P,MATCH(M756,[1]CatGlob!O:O,0))</f>
        <v>RFLC</v>
      </c>
      <c r="R756" s="403" t="s">
        <v>601</v>
      </c>
      <c r="S756" s="403" t="s">
        <v>601</v>
      </c>
      <c r="T756" s="403" t="str">
        <f>INDEX([1]CatGlob!$D:$D,MATCH($M756,[1]CatGlob!$C:$C,0))</f>
        <v>RFL</v>
      </c>
      <c r="U756" s="403" t="s">
        <v>2323</v>
      </c>
      <c r="V756" s="404" t="str">
        <f>INDEX([1]CatGlob!$F:$F,MATCH($M756,[1]CatGlob!$C:$C,0))</f>
        <v>RFL_CORP</v>
      </c>
      <c r="W756" s="405"/>
      <c r="X756" s="406">
        <v>0</v>
      </c>
      <c r="Y756" s="407">
        <v>0</v>
      </c>
      <c r="Z756" s="408">
        <v>0</v>
      </c>
      <c r="AA756" s="407">
        <v>0</v>
      </c>
      <c r="AB756" s="408">
        <v>0</v>
      </c>
      <c r="AC756" s="407">
        <v>0</v>
      </c>
      <c r="AD756" s="408">
        <v>0</v>
      </c>
      <c r="AE756" s="407">
        <v>0</v>
      </c>
      <c r="AF756" s="408">
        <v>0</v>
      </c>
      <c r="AG756" s="407">
        <v>0</v>
      </c>
      <c r="AI756" s="406">
        <v>0</v>
      </c>
      <c r="AJ756" s="407">
        <v>0</v>
      </c>
      <c r="AK756" s="408">
        <v>0</v>
      </c>
      <c r="AL756" s="407">
        <v>0</v>
      </c>
      <c r="AM756" s="408">
        <v>0</v>
      </c>
      <c r="AN756" s="407">
        <v>0</v>
      </c>
      <c r="AO756" s="408">
        <v>0</v>
      </c>
      <c r="AP756" s="407">
        <v>0</v>
      </c>
      <c r="AQ756" s="408">
        <v>0</v>
      </c>
      <c r="AR756" s="407">
        <v>0</v>
      </c>
      <c r="AT756" s="406">
        <v>0</v>
      </c>
      <c r="AU756" s="407">
        <v>0</v>
      </c>
      <c r="AV756" s="408">
        <v>0</v>
      </c>
      <c r="AW756" s="407">
        <v>0</v>
      </c>
      <c r="AX756" s="408">
        <v>0</v>
      </c>
      <c r="AY756" s="407">
        <v>0</v>
      </c>
      <c r="AZ756" s="408">
        <v>0</v>
      </c>
      <c r="BA756" s="407">
        <v>0</v>
      </c>
      <c r="BB756" s="408">
        <v>0</v>
      </c>
      <c r="BC756" s="407">
        <v>0</v>
      </c>
    </row>
    <row r="757" spans="1:55" x14ac:dyDescent="0.35">
      <c r="A757" s="385" t="str" cm="1">
        <f t="array" ref="A757">IFERROR(_xlfn.IFS(AND(F757="Renta Variable",O757=1),IFERROR(MATCH(B757,[1]RV_Det!C:C,0),"Rev"),AND(J757="Corporativa",O757=1,I757="EM"),IFERROR(MATCH(B757,[1]RF_Corps!B:B,0),"Rev"),AND(F757="Alternativos",O757=1),IFERROR(MATCH(B757,[1]Rep4!C:C,0),"Rev")),"")</f>
        <v/>
      </c>
      <c r="B757" s="394" t="s">
        <v>2445</v>
      </c>
      <c r="C757" s="409" t="s">
        <v>2446</v>
      </c>
      <c r="D757" s="395" t="s">
        <v>2442</v>
      </c>
      <c r="E757" s="396" t="str">
        <f>IF(B757="","",INDEX([1]CatGlob!$S:$S,IFERROR(MATCH(MID(B757,7,1),[1]CatGlob!$R:$R,0),MATCH(MID(B757,1,2),[1]CatGlob!$R:$R,0))))</f>
        <v>DOL</v>
      </c>
      <c r="F757" s="397" t="s">
        <v>442</v>
      </c>
      <c r="G757" s="398" t="s">
        <v>610</v>
      </c>
      <c r="H757" s="399" t="s">
        <v>228</v>
      </c>
      <c r="I757" s="399" t="s">
        <v>611</v>
      </c>
      <c r="J757" s="399" t="s">
        <v>2252</v>
      </c>
      <c r="K757" s="396" t="s">
        <v>600</v>
      </c>
      <c r="L757" s="400" t="str">
        <f>IF(ISERROR(MATCH(M757,M$10:M756,0)),M757,"")</f>
        <v/>
      </c>
      <c r="M757" s="401" t="str">
        <f>IF(B757="","",IF(ISERROR(MATCH(F757&amp;"_"&amp;G757&amp;"_"&amp;H757&amp;"_"&amp;I757&amp;"_"&amp;J757&amp;IF(K757="","","_"&amp;K757),[1]CatGlob!$B:$B,0)),F757&amp;"_"&amp;G757&amp;"_"&amp;H757&amp;"_"&amp;I757&amp;"_"&amp;J757&amp;IF(K757="","","_"&amp;K757),INDEX([1]CatGlob!$C:$C,MATCH(F757&amp;"_"&amp;G757&amp;"_"&amp;H757&amp;"_"&amp;I757&amp;"_"&amp;J757&amp;IF(K757="","","_"&amp;K757),[1]CatGlob!$B:$B,0))))</f>
        <v>HCD_LOC_CORP_NT</v>
      </c>
      <c r="N757" s="402" t="str">
        <f t="shared" si="25"/>
        <v/>
      </c>
      <c r="O757" s="402" t="str">
        <f t="shared" si="24"/>
        <v/>
      </c>
      <c r="P757" s="401" t="str">
        <f>IF(LEN(B757)&gt;8,INDEX([1]CatGlob!$X:$X,MATCH(M757,[1]CatGlob!$W:$W,0)),"")</f>
        <v>PEC</v>
      </c>
      <c r="Q757" s="403" t="str">
        <f>INDEX([1]CatGlob!P:P,MATCH(M757,[1]CatGlob!O:O,0))</f>
        <v>RFLC</v>
      </c>
      <c r="R757" s="403" t="s">
        <v>601</v>
      </c>
      <c r="S757" s="403" t="s">
        <v>601</v>
      </c>
      <c r="T757" s="403" t="str">
        <f>INDEX([1]CatGlob!$D:$D,MATCH($M757,[1]CatGlob!$C:$C,0))</f>
        <v>RFL</v>
      </c>
      <c r="U757" s="403" t="s">
        <v>2323</v>
      </c>
      <c r="V757" s="404" t="str">
        <f>INDEX([1]CatGlob!$F:$F,MATCH($M757,[1]CatGlob!$C:$C,0))</f>
        <v>RFL_CORP</v>
      </c>
      <c r="W757" s="405"/>
      <c r="X757" s="406">
        <v>0</v>
      </c>
      <c r="Y757" s="407">
        <v>0</v>
      </c>
      <c r="Z757" s="408">
        <v>0</v>
      </c>
      <c r="AA757" s="407">
        <v>0</v>
      </c>
      <c r="AB757" s="408">
        <v>0</v>
      </c>
      <c r="AC757" s="407">
        <v>0</v>
      </c>
      <c r="AD757" s="408">
        <v>0</v>
      </c>
      <c r="AE757" s="407">
        <v>0</v>
      </c>
      <c r="AF757" s="408">
        <v>0</v>
      </c>
      <c r="AG757" s="407">
        <v>0</v>
      </c>
      <c r="AI757" s="406">
        <v>0</v>
      </c>
      <c r="AJ757" s="407">
        <v>0</v>
      </c>
      <c r="AK757" s="408">
        <v>0</v>
      </c>
      <c r="AL757" s="407">
        <v>0</v>
      </c>
      <c r="AM757" s="408">
        <v>0</v>
      </c>
      <c r="AN757" s="407">
        <v>0</v>
      </c>
      <c r="AO757" s="408">
        <v>0</v>
      </c>
      <c r="AP757" s="407">
        <v>0</v>
      </c>
      <c r="AQ757" s="408">
        <v>0</v>
      </c>
      <c r="AR757" s="407">
        <v>0</v>
      </c>
      <c r="AT757" s="406">
        <v>0</v>
      </c>
      <c r="AU757" s="407">
        <v>0</v>
      </c>
      <c r="AV757" s="408">
        <v>0</v>
      </c>
      <c r="AW757" s="407">
        <v>0</v>
      </c>
      <c r="AX757" s="408">
        <v>0</v>
      </c>
      <c r="AY757" s="407">
        <v>0</v>
      </c>
      <c r="AZ757" s="408">
        <v>0</v>
      </c>
      <c r="BA757" s="407">
        <v>0</v>
      </c>
      <c r="BB757" s="408">
        <v>0</v>
      </c>
      <c r="BC757" s="407">
        <v>0</v>
      </c>
    </row>
    <row r="758" spans="1:55" x14ac:dyDescent="0.35">
      <c r="A758" s="385" t="str" cm="1">
        <f t="array" ref="A758">IFERROR(_xlfn.IFS(AND(F758="Renta Variable",O758=1),IFERROR(MATCH(B758,[1]RV_Det!C:C,0),"Rev"),AND(J758="Corporativa",O758=1,I758="EM"),IFERROR(MATCH(B758,[1]RF_Corps!B:B,0),"Rev"),AND(F758="Alternativos",O758=1),IFERROR(MATCH(B758,[1]Rep4!C:C,0),"Rev")),"")</f>
        <v/>
      </c>
      <c r="B758" s="394" t="s">
        <v>2447</v>
      </c>
      <c r="C758" s="409" t="s">
        <v>2448</v>
      </c>
      <c r="D758" s="395" t="s">
        <v>2329</v>
      </c>
      <c r="E758" s="396" t="str">
        <f>IF(B758="","",INDEX([1]CatGlob!$S:$S,IFERROR(MATCH(MID(B758,7,1),[1]CatGlob!$R:$R,0),MATCH(MID(B758,1,2),[1]CatGlob!$R:$R,0))))</f>
        <v>DOL</v>
      </c>
      <c r="F758" s="397" t="s">
        <v>442</v>
      </c>
      <c r="G758" s="398" t="s">
        <v>610</v>
      </c>
      <c r="H758" s="399" t="s">
        <v>228</v>
      </c>
      <c r="I758" s="399" t="s">
        <v>611</v>
      </c>
      <c r="J758" s="399" t="s">
        <v>2252</v>
      </c>
      <c r="K758" s="396" t="s">
        <v>600</v>
      </c>
      <c r="L758" s="400" t="str">
        <f>IF(ISERROR(MATCH(M758,M$10:M757,0)),M758,"")</f>
        <v/>
      </c>
      <c r="M758" s="401" t="str">
        <f>IF(B758="","",IF(ISERROR(MATCH(F758&amp;"_"&amp;G758&amp;"_"&amp;H758&amp;"_"&amp;I758&amp;"_"&amp;J758&amp;IF(K758="","","_"&amp;K758),[1]CatGlob!$B:$B,0)),F758&amp;"_"&amp;G758&amp;"_"&amp;H758&amp;"_"&amp;I758&amp;"_"&amp;J758&amp;IF(K758="","","_"&amp;K758),INDEX([1]CatGlob!$C:$C,MATCH(F758&amp;"_"&amp;G758&amp;"_"&amp;H758&amp;"_"&amp;I758&amp;"_"&amp;J758&amp;IF(K758="","","_"&amp;K758),[1]CatGlob!$B:$B,0))))</f>
        <v>HCD_LOC_CORP_NT</v>
      </c>
      <c r="N758" s="402" t="str">
        <f t="shared" si="25"/>
        <v>rev</v>
      </c>
      <c r="O758" s="402">
        <f t="shared" si="24"/>
        <v>1</v>
      </c>
      <c r="P758" s="401" t="str">
        <f>IF(LEN(B758)&gt;8,INDEX([1]CatGlob!$X:$X,MATCH(M758,[1]CatGlob!$W:$W,0)),"")</f>
        <v>PEC</v>
      </c>
      <c r="Q758" s="403" t="str">
        <f>INDEX([1]CatGlob!P:P,MATCH(M758,[1]CatGlob!O:O,0))</f>
        <v>RFLC</v>
      </c>
      <c r="R758" s="403" t="s">
        <v>601</v>
      </c>
      <c r="S758" s="403" t="s">
        <v>601</v>
      </c>
      <c r="T758" s="403" t="str">
        <f>INDEX([1]CatGlob!$D:$D,MATCH($M758,[1]CatGlob!$C:$C,0))</f>
        <v>RFL</v>
      </c>
      <c r="U758" s="403" t="s">
        <v>2288</v>
      </c>
      <c r="V758" s="404" t="str">
        <f>INDEX([1]CatGlob!$F:$F,MATCH($M758,[1]CatGlob!$C:$C,0))</f>
        <v>RFL_CORP</v>
      </c>
      <c r="W758" s="405"/>
      <c r="X758" s="406">
        <v>0</v>
      </c>
      <c r="Y758" s="407">
        <v>0</v>
      </c>
      <c r="Z758" s="408">
        <v>-1.1154622750057901E-2</v>
      </c>
      <c r="AA758" s="407">
        <v>-0.114820915573244</v>
      </c>
      <c r="AB758" s="408">
        <v>0</v>
      </c>
      <c r="AC758" s="407">
        <v>0</v>
      </c>
      <c r="AD758" s="408">
        <v>0</v>
      </c>
      <c r="AE758" s="407">
        <v>0</v>
      </c>
      <c r="AF758" s="408">
        <v>-1.45216547434971E-3</v>
      </c>
      <c r="AG758" s="407">
        <v>-1.49479702778673E-2</v>
      </c>
      <c r="AI758" s="406">
        <v>0</v>
      </c>
      <c r="AJ758" s="407">
        <v>0</v>
      </c>
      <c r="AK758" s="408">
        <v>-3.7575345342536798E-3</v>
      </c>
      <c r="AL758" s="407">
        <v>-3.8678453335716498E-2</v>
      </c>
      <c r="AM758" s="408">
        <v>0</v>
      </c>
      <c r="AN758" s="407">
        <v>0</v>
      </c>
      <c r="AO758" s="408">
        <v>-2.3272747725124302E-3</v>
      </c>
      <c r="AP758" s="407">
        <v>-2.3955971094613601E-2</v>
      </c>
      <c r="AQ758" s="408">
        <v>-1.70588042880639E-3</v>
      </c>
      <c r="AR758" s="407">
        <v>-1.75596035008703E-2</v>
      </c>
      <c r="AT758" s="406">
        <v>0</v>
      </c>
      <c r="AU758" s="407">
        <v>0</v>
      </c>
      <c r="AV758" s="408">
        <v>0</v>
      </c>
      <c r="AW758" s="407">
        <v>0</v>
      </c>
      <c r="AX758" s="408">
        <v>0</v>
      </c>
      <c r="AY758" s="407">
        <v>0</v>
      </c>
      <c r="AZ758" s="408">
        <v>0</v>
      </c>
      <c r="BA758" s="407">
        <v>0</v>
      </c>
      <c r="BB758" s="408">
        <v>0</v>
      </c>
      <c r="BC758" s="407">
        <v>0</v>
      </c>
    </row>
    <row r="759" spans="1:55" x14ac:dyDescent="0.35">
      <c r="A759" s="385" t="str" cm="1">
        <f t="array" ref="A759">IFERROR(_xlfn.IFS(AND(F759="Renta Variable",O759=1),IFERROR(MATCH(B759,[1]RV_Det!C:C,0),"Rev"),AND(J759="Corporativa",O759=1,I759="EM"),IFERROR(MATCH(B759,[1]RF_Corps!B:B,0),"Rev"),AND(F759="Alternativos",O759=1),IFERROR(MATCH(B759,[1]Rep4!C:C,0),"Rev")),"")</f>
        <v/>
      </c>
      <c r="B759" s="394" t="s">
        <v>2449</v>
      </c>
      <c r="C759" s="409" t="s">
        <v>2450</v>
      </c>
      <c r="D759" s="395" t="s">
        <v>2329</v>
      </c>
      <c r="E759" s="396" t="str">
        <f>IF(B759="","",INDEX([1]CatGlob!$S:$S,IFERROR(MATCH(MID(B759,7,1),[1]CatGlob!$R:$R,0),MATCH(MID(B759,1,2),[1]CatGlob!$R:$R,0))))</f>
        <v>DOL</v>
      </c>
      <c r="F759" s="397" t="s">
        <v>442</v>
      </c>
      <c r="G759" s="398" t="s">
        <v>610</v>
      </c>
      <c r="H759" s="399" t="s">
        <v>228</v>
      </c>
      <c r="I759" s="399" t="s">
        <v>611</v>
      </c>
      <c r="J759" s="399" t="s">
        <v>2252</v>
      </c>
      <c r="K759" s="396" t="s">
        <v>600</v>
      </c>
      <c r="L759" s="400" t="str">
        <f>IF(ISERROR(MATCH(M759,M$10:M758,0)),M759,"")</f>
        <v/>
      </c>
      <c r="M759" s="401" t="str">
        <f>IF(B759="","",IF(ISERROR(MATCH(F759&amp;"_"&amp;G759&amp;"_"&amp;H759&amp;"_"&amp;I759&amp;"_"&amp;J759&amp;IF(K759="","","_"&amp;K759),[1]CatGlob!$B:$B,0)),F759&amp;"_"&amp;G759&amp;"_"&amp;H759&amp;"_"&amp;I759&amp;"_"&amp;J759&amp;IF(K759="","","_"&amp;K759),INDEX([1]CatGlob!$C:$C,MATCH(F759&amp;"_"&amp;G759&amp;"_"&amp;H759&amp;"_"&amp;I759&amp;"_"&amp;J759&amp;IF(K759="","","_"&amp;K759),[1]CatGlob!$B:$B,0))))</f>
        <v>HCD_LOC_CORP_NT</v>
      </c>
      <c r="N759" s="402" t="str">
        <f t="shared" si="25"/>
        <v>rev</v>
      </c>
      <c r="O759" s="402">
        <f t="shared" si="24"/>
        <v>1</v>
      </c>
      <c r="P759" s="401" t="str">
        <f>IF(LEN(B759)&gt;8,INDEX([1]CatGlob!$X:$X,MATCH(M759,[1]CatGlob!$W:$W,0)),"")</f>
        <v>PEC</v>
      </c>
      <c r="Q759" s="403" t="str">
        <f>INDEX([1]CatGlob!P:P,MATCH(M759,[1]CatGlob!O:O,0))</f>
        <v>RFLC</v>
      </c>
      <c r="R759" s="403" t="s">
        <v>601</v>
      </c>
      <c r="S759" s="403" t="s">
        <v>601</v>
      </c>
      <c r="T759" s="403" t="str">
        <f>INDEX([1]CatGlob!$D:$D,MATCH($M759,[1]CatGlob!$C:$C,0))</f>
        <v>RFL</v>
      </c>
      <c r="U759" s="403" t="s">
        <v>2288</v>
      </c>
      <c r="V759" s="404" t="str">
        <f>INDEX([1]CatGlob!$F:$F,MATCH($M759,[1]CatGlob!$C:$C,0))</f>
        <v>RFL_CORP</v>
      </c>
      <c r="W759" s="405"/>
      <c r="X759" s="406">
        <v>0</v>
      </c>
      <c r="Y759" s="407">
        <v>0</v>
      </c>
      <c r="Z759" s="408">
        <v>-4.4505560398815997E-5</v>
      </c>
      <c r="AA759" s="407">
        <v>-2.3281632177685199E-4</v>
      </c>
      <c r="AB759" s="408">
        <v>0</v>
      </c>
      <c r="AC759" s="407">
        <v>0</v>
      </c>
      <c r="AD759" s="408">
        <v>0</v>
      </c>
      <c r="AE759" s="407">
        <v>0</v>
      </c>
      <c r="AF759" s="408">
        <v>-5.7939600178240801E-6</v>
      </c>
      <c r="AG759" s="407">
        <v>-3.030921187789E-5</v>
      </c>
      <c r="AI759" s="406">
        <v>0</v>
      </c>
      <c r="AJ759" s="407">
        <v>0</v>
      </c>
      <c r="AK759" s="408">
        <v>-4.1295149679965398E-4</v>
      </c>
      <c r="AL759" s="407">
        <v>-2.1602210509286102E-3</v>
      </c>
      <c r="AM759" s="408">
        <v>0</v>
      </c>
      <c r="AN759" s="407">
        <v>0</v>
      </c>
      <c r="AO759" s="408">
        <v>0</v>
      </c>
      <c r="AP759" s="407">
        <v>0</v>
      </c>
      <c r="AQ759" s="408">
        <v>-1.1921025919892801E-4</v>
      </c>
      <c r="AR759" s="407">
        <v>-6.2360958467022696E-4</v>
      </c>
      <c r="AT759" s="406">
        <v>0</v>
      </c>
      <c r="AU759" s="407">
        <v>0</v>
      </c>
      <c r="AV759" s="408">
        <v>0</v>
      </c>
      <c r="AW759" s="407">
        <v>0</v>
      </c>
      <c r="AX759" s="408">
        <v>0</v>
      </c>
      <c r="AY759" s="407">
        <v>0</v>
      </c>
      <c r="AZ759" s="408">
        <v>0</v>
      </c>
      <c r="BA759" s="407">
        <v>0</v>
      </c>
      <c r="BB759" s="408">
        <v>0</v>
      </c>
      <c r="BC759" s="407">
        <v>0</v>
      </c>
    </row>
    <row r="760" spans="1:55" x14ac:dyDescent="0.35">
      <c r="A760" s="385" t="str" cm="1">
        <f t="array" ref="A760">IFERROR(_xlfn.IFS(AND(F760="Renta Variable",O760=1),IFERROR(MATCH(B760,[1]RV_Det!C:C,0),"Rev"),AND(J760="Corporativa",O760=1,I760="EM"),IFERROR(MATCH(B760,[1]RF_Corps!B:B,0),"Rev"),AND(F760="Alternativos",O760=1),IFERROR(MATCH(B760,[1]Rep4!C:C,0),"Rev")),"")</f>
        <v/>
      </c>
      <c r="B760" s="427" t="s">
        <v>2451</v>
      </c>
      <c r="C760" s="409" t="s">
        <v>2452</v>
      </c>
      <c r="D760" s="395" t="s">
        <v>2453</v>
      </c>
      <c r="E760" s="396" t="str">
        <f>IF(B760="","",INDEX([1]CatGlob!$S:$S,IFERROR(MATCH(MID(B760,7,1),[1]CatGlob!$R:$R,0),MATCH(MID(B760,1,2),[1]CatGlob!$R:$R,0))))</f>
        <v>DOL</v>
      </c>
      <c r="F760" s="397" t="s">
        <v>442</v>
      </c>
      <c r="G760" s="398" t="s">
        <v>610</v>
      </c>
      <c r="H760" s="399" t="s">
        <v>228</v>
      </c>
      <c r="I760" s="399" t="s">
        <v>611</v>
      </c>
      <c r="J760" s="399" t="s">
        <v>2252</v>
      </c>
      <c r="K760" s="396" t="s">
        <v>600</v>
      </c>
      <c r="L760" s="400" t="str">
        <f>IF(ISERROR(MATCH(M760,M$10:M759,0)),M760,"")</f>
        <v/>
      </c>
      <c r="M760" s="401" t="str">
        <f>IF(B760="","",IF(ISERROR(MATCH(F760&amp;"_"&amp;G760&amp;"_"&amp;H760&amp;"_"&amp;I760&amp;"_"&amp;J760&amp;IF(K760="","","_"&amp;K760),[1]CatGlob!$B:$B,0)),F760&amp;"_"&amp;G760&amp;"_"&amp;H760&amp;"_"&amp;I760&amp;"_"&amp;J760&amp;IF(K760="","","_"&amp;K760),INDEX([1]CatGlob!$C:$C,MATCH(F760&amp;"_"&amp;G760&amp;"_"&amp;H760&amp;"_"&amp;I760&amp;"_"&amp;J760&amp;IF(K760="","","_"&amp;K760),[1]CatGlob!$B:$B,0))))</f>
        <v>HCD_LOC_CORP_NT</v>
      </c>
      <c r="N760" s="402" t="str">
        <f t="shared" si="25"/>
        <v>rev</v>
      </c>
      <c r="O760" s="402">
        <f t="shared" si="24"/>
        <v>1</v>
      </c>
      <c r="P760" s="401" t="str">
        <f>IF(LEN(B760)&gt;8,INDEX([1]CatGlob!$X:$X,MATCH(M760,[1]CatGlob!$W:$W,0)),"")</f>
        <v>PEC</v>
      </c>
      <c r="Q760" s="403" t="str">
        <f>INDEX([1]CatGlob!P:P,MATCH(M760,[1]CatGlob!O:O,0))</f>
        <v>RFLC</v>
      </c>
      <c r="R760" s="403" t="s">
        <v>601</v>
      </c>
      <c r="S760" s="403" t="s">
        <v>601</v>
      </c>
      <c r="T760" s="403" t="str">
        <f>INDEX([1]CatGlob!$D:$D,MATCH($M760,[1]CatGlob!$C:$C,0))</f>
        <v>RFL</v>
      </c>
      <c r="U760" s="403" t="s">
        <v>2323</v>
      </c>
      <c r="V760" s="404" t="str">
        <f>INDEX([1]CatGlob!$F:$F,MATCH($M760,[1]CatGlob!$C:$C,0))</f>
        <v>RFL_CORP</v>
      </c>
      <c r="W760" s="405"/>
      <c r="X760" s="406">
        <v>0</v>
      </c>
      <c r="Y760" s="407">
        <v>0</v>
      </c>
      <c r="Z760" s="408">
        <v>-2.1518369978782499E-4</v>
      </c>
      <c r="AA760" s="407">
        <v>-1.4236354184404801E-3</v>
      </c>
      <c r="AB760" s="408">
        <v>0</v>
      </c>
      <c r="AC760" s="407">
        <v>0</v>
      </c>
      <c r="AD760" s="408">
        <v>0</v>
      </c>
      <c r="AE760" s="407">
        <v>0</v>
      </c>
      <c r="AF760" s="408">
        <v>-2.8013707543187899E-5</v>
      </c>
      <c r="AG760" s="407">
        <v>-1.85336093299071E-4</v>
      </c>
      <c r="AI760" s="406">
        <v>0</v>
      </c>
      <c r="AJ760" s="407">
        <v>0</v>
      </c>
      <c r="AK760" s="408">
        <v>-3.7671964784144701E-4</v>
      </c>
      <c r="AL760" s="407">
        <v>-2.49234228144601E-3</v>
      </c>
      <c r="AM760" s="408">
        <v>0</v>
      </c>
      <c r="AN760" s="407">
        <v>0</v>
      </c>
      <c r="AO760" s="408">
        <v>0</v>
      </c>
      <c r="AP760" s="407">
        <v>0</v>
      </c>
      <c r="AQ760" s="408">
        <v>-1.0875089983339E-4</v>
      </c>
      <c r="AR760" s="407">
        <v>-7.19485875910926E-4</v>
      </c>
      <c r="AT760" s="406">
        <v>0</v>
      </c>
      <c r="AU760" s="407">
        <v>0</v>
      </c>
      <c r="AV760" s="408">
        <v>-6.8081919404180204E-5</v>
      </c>
      <c r="AW760" s="407">
        <v>-4.5042367058378802E-4</v>
      </c>
      <c r="AX760" s="408">
        <v>0</v>
      </c>
      <c r="AY760" s="407">
        <v>0</v>
      </c>
      <c r="AZ760" s="408">
        <v>0</v>
      </c>
      <c r="BA760" s="407">
        <v>0</v>
      </c>
      <c r="BB760" s="408">
        <v>-3.1160038441456398E-5</v>
      </c>
      <c r="BC760" s="407">
        <v>-2.0615192716601E-4</v>
      </c>
    </row>
    <row r="761" spans="1:55" x14ac:dyDescent="0.35">
      <c r="A761" s="385" t="str" cm="1">
        <f t="array" ref="A761">IFERROR(_xlfn.IFS(AND(F761="Renta Variable",O761=1),IFERROR(MATCH(B761,[1]RV_Det!C:C,0),"Rev"),AND(J761="Corporativa",O761=1,I761="EM"),IFERROR(MATCH(B761,[1]RF_Corps!B:B,0),"Rev"),AND(F761="Alternativos",O761=1),IFERROR(MATCH(B761,[1]Rep4!C:C,0),"Rev")),"")</f>
        <v/>
      </c>
      <c r="B761" s="394" t="s">
        <v>2454</v>
      </c>
      <c r="C761" s="409" t="s">
        <v>2455</v>
      </c>
      <c r="D761" s="395" t="s">
        <v>2287</v>
      </c>
      <c r="E761" s="396" t="str">
        <f>IF(B761="","",INDEX([1]CatGlob!$S:$S,IFERROR(MATCH(MID(B761,7,1),[1]CatGlob!$R:$R,0),MATCH(MID(B761,1,2),[1]CatGlob!$R:$R,0))))</f>
        <v>DOL</v>
      </c>
      <c r="F761" s="397" t="s">
        <v>442</v>
      </c>
      <c r="G761" s="398" t="s">
        <v>610</v>
      </c>
      <c r="H761" s="399" t="s">
        <v>228</v>
      </c>
      <c r="I761" s="399" t="s">
        <v>611</v>
      </c>
      <c r="J761" s="399" t="s">
        <v>2252</v>
      </c>
      <c r="K761" s="396" t="s">
        <v>600</v>
      </c>
      <c r="L761" s="400" t="str">
        <f>IF(ISERROR(MATCH(M761,M$10:M760,0)),M761,"")</f>
        <v/>
      </c>
      <c r="M761" s="401" t="str">
        <f>IF(B761="","",IF(ISERROR(MATCH(F761&amp;"_"&amp;G761&amp;"_"&amp;H761&amp;"_"&amp;I761&amp;"_"&amp;J761&amp;IF(K761="","","_"&amp;K761),[1]CatGlob!$B:$B,0)),F761&amp;"_"&amp;G761&amp;"_"&amp;H761&amp;"_"&amp;I761&amp;"_"&amp;J761&amp;IF(K761="","","_"&amp;K761),INDEX([1]CatGlob!$C:$C,MATCH(F761&amp;"_"&amp;G761&amp;"_"&amp;H761&amp;"_"&amp;I761&amp;"_"&amp;J761&amp;IF(K761="","","_"&amp;K761),[1]CatGlob!$B:$B,0))))</f>
        <v>HCD_LOC_CORP_NT</v>
      </c>
      <c r="N761" s="402" t="str">
        <f t="shared" si="25"/>
        <v/>
      </c>
      <c r="O761" s="402" t="str">
        <f t="shared" si="24"/>
        <v/>
      </c>
      <c r="P761" s="401" t="str">
        <f>IF(LEN(B761)&gt;8,INDEX([1]CatGlob!$X:$X,MATCH(M761,[1]CatGlob!$W:$W,0)),"")</f>
        <v>PEC</v>
      </c>
      <c r="Q761" s="403" t="str">
        <f>INDEX([1]CatGlob!P:P,MATCH(M761,[1]CatGlob!O:O,0))</f>
        <v>RFLC</v>
      </c>
      <c r="R761" s="403" t="s">
        <v>601</v>
      </c>
      <c r="S761" s="403" t="s">
        <v>601</v>
      </c>
      <c r="T761" s="403" t="str">
        <f>INDEX([1]CatGlob!$D:$D,MATCH($M761,[1]CatGlob!$C:$C,0))</f>
        <v>RFL</v>
      </c>
      <c r="U761" s="403" t="s">
        <v>2323</v>
      </c>
      <c r="V761" s="404" t="str">
        <f>INDEX([1]CatGlob!$F:$F,MATCH($M761,[1]CatGlob!$C:$C,0))</f>
        <v>RFL_CORP</v>
      </c>
      <c r="W761" s="405"/>
      <c r="X761" s="406">
        <v>0</v>
      </c>
      <c r="Y761" s="407">
        <v>0</v>
      </c>
      <c r="Z761" s="408">
        <v>0</v>
      </c>
      <c r="AA761" s="407">
        <v>0</v>
      </c>
      <c r="AB761" s="408">
        <v>0</v>
      </c>
      <c r="AC761" s="407">
        <v>0</v>
      </c>
      <c r="AD761" s="408">
        <v>0</v>
      </c>
      <c r="AE761" s="407">
        <v>0</v>
      </c>
      <c r="AF761" s="408">
        <v>0</v>
      </c>
      <c r="AG761" s="407">
        <v>0</v>
      </c>
      <c r="AI761" s="406">
        <v>0</v>
      </c>
      <c r="AJ761" s="407">
        <v>0</v>
      </c>
      <c r="AK761" s="408">
        <v>0</v>
      </c>
      <c r="AL761" s="407">
        <v>0</v>
      </c>
      <c r="AM761" s="408">
        <v>0</v>
      </c>
      <c r="AN761" s="407">
        <v>0</v>
      </c>
      <c r="AO761" s="408">
        <v>0</v>
      </c>
      <c r="AP761" s="407">
        <v>0</v>
      </c>
      <c r="AQ761" s="408">
        <v>0</v>
      </c>
      <c r="AR761" s="407">
        <v>0</v>
      </c>
      <c r="AT761" s="406">
        <v>0</v>
      </c>
      <c r="AU761" s="407">
        <v>0</v>
      </c>
      <c r="AV761" s="408">
        <v>0</v>
      </c>
      <c r="AW761" s="407">
        <v>0</v>
      </c>
      <c r="AX761" s="408">
        <v>0</v>
      </c>
      <c r="AY761" s="407">
        <v>0</v>
      </c>
      <c r="AZ761" s="408">
        <v>0</v>
      </c>
      <c r="BA761" s="407">
        <v>0</v>
      </c>
      <c r="BB761" s="408">
        <v>0</v>
      </c>
      <c r="BC761" s="407">
        <v>0</v>
      </c>
    </row>
    <row r="762" spans="1:55" x14ac:dyDescent="0.35">
      <c r="A762" s="385" t="str" cm="1">
        <f t="array" ref="A762">IFERROR(_xlfn.IFS(AND(F762="Renta Variable",O762=1),IFERROR(MATCH(B762,[1]RV_Det!C:C,0),"Rev"),AND(J762="Corporativa",O762=1,I762="EM"),IFERROR(MATCH(B762,[1]RF_Corps!B:B,0),"Rev"),AND(F762="Alternativos",O762=1),IFERROR(MATCH(B762,[1]Rep4!C:C,0),"Rev")),"")</f>
        <v/>
      </c>
      <c r="B762" s="394" t="s">
        <v>2456</v>
      </c>
      <c r="C762" s="409" t="s">
        <v>2457</v>
      </c>
      <c r="D762" s="395" t="s">
        <v>2287</v>
      </c>
      <c r="E762" s="396" t="str">
        <f>IF(B762="","",INDEX([1]CatGlob!$S:$S,IFERROR(MATCH(MID(B762,7,1),[1]CatGlob!$R:$R,0),MATCH(MID(B762,1,2),[1]CatGlob!$R:$R,0))))</f>
        <v>DOL</v>
      </c>
      <c r="F762" s="397" t="s">
        <v>442</v>
      </c>
      <c r="G762" s="398" t="s">
        <v>610</v>
      </c>
      <c r="H762" s="399" t="s">
        <v>228</v>
      </c>
      <c r="I762" s="399" t="s">
        <v>611</v>
      </c>
      <c r="J762" s="399" t="s">
        <v>2252</v>
      </c>
      <c r="K762" s="396" t="s">
        <v>600</v>
      </c>
      <c r="L762" s="400" t="str">
        <f>IF(ISERROR(MATCH(M762,M$10:M761,0)),M762,"")</f>
        <v/>
      </c>
      <c r="M762" s="401" t="str">
        <f>IF(B762="","",IF(ISERROR(MATCH(F762&amp;"_"&amp;G762&amp;"_"&amp;H762&amp;"_"&amp;I762&amp;"_"&amp;J762&amp;IF(K762="","","_"&amp;K762),[1]CatGlob!$B:$B,0)),F762&amp;"_"&amp;G762&amp;"_"&amp;H762&amp;"_"&amp;I762&amp;"_"&amp;J762&amp;IF(K762="","","_"&amp;K762),INDEX([1]CatGlob!$C:$C,MATCH(F762&amp;"_"&amp;G762&amp;"_"&amp;H762&amp;"_"&amp;I762&amp;"_"&amp;J762&amp;IF(K762="","","_"&amp;K762),[1]CatGlob!$B:$B,0))))</f>
        <v>HCD_LOC_CORP_NT</v>
      </c>
      <c r="N762" s="402" t="str">
        <f t="shared" si="25"/>
        <v/>
      </c>
      <c r="O762" s="402" t="str">
        <f t="shared" si="24"/>
        <v/>
      </c>
      <c r="P762" s="401" t="str">
        <f>IF(LEN(B762)&gt;8,INDEX([1]CatGlob!$X:$X,MATCH(M762,[1]CatGlob!$W:$W,0)),"")</f>
        <v>PEC</v>
      </c>
      <c r="Q762" s="403" t="str">
        <f>INDEX([1]CatGlob!P:P,MATCH(M762,[1]CatGlob!O:O,0))</f>
        <v>RFLC</v>
      </c>
      <c r="R762" s="403" t="s">
        <v>601</v>
      </c>
      <c r="S762" s="403" t="s">
        <v>601</v>
      </c>
      <c r="T762" s="403" t="str">
        <f>INDEX([1]CatGlob!$D:$D,MATCH($M762,[1]CatGlob!$C:$C,0))</f>
        <v>RFL</v>
      </c>
      <c r="U762" s="403" t="s">
        <v>2323</v>
      </c>
      <c r="V762" s="404" t="str">
        <f>INDEX([1]CatGlob!$F:$F,MATCH($M762,[1]CatGlob!$C:$C,0))</f>
        <v>RFL_CORP</v>
      </c>
      <c r="W762" s="405"/>
      <c r="X762" s="406">
        <v>0</v>
      </c>
      <c r="Y762" s="407">
        <v>0</v>
      </c>
      <c r="Z762" s="408">
        <v>0</v>
      </c>
      <c r="AA762" s="407">
        <v>0</v>
      </c>
      <c r="AB762" s="408">
        <v>0</v>
      </c>
      <c r="AC762" s="407">
        <v>0</v>
      </c>
      <c r="AD762" s="408">
        <v>0</v>
      </c>
      <c r="AE762" s="407">
        <v>0</v>
      </c>
      <c r="AF762" s="408">
        <v>0</v>
      </c>
      <c r="AG762" s="407">
        <v>0</v>
      </c>
      <c r="AI762" s="406">
        <v>0</v>
      </c>
      <c r="AJ762" s="407">
        <v>0</v>
      </c>
      <c r="AK762" s="408">
        <v>0</v>
      </c>
      <c r="AL762" s="407">
        <v>0</v>
      </c>
      <c r="AM762" s="408">
        <v>0</v>
      </c>
      <c r="AN762" s="407">
        <v>0</v>
      </c>
      <c r="AO762" s="408">
        <v>0</v>
      </c>
      <c r="AP762" s="407">
        <v>0</v>
      </c>
      <c r="AQ762" s="408">
        <v>0</v>
      </c>
      <c r="AR762" s="407">
        <v>0</v>
      </c>
      <c r="AT762" s="406">
        <v>0</v>
      </c>
      <c r="AU762" s="407">
        <v>0</v>
      </c>
      <c r="AV762" s="408">
        <v>0</v>
      </c>
      <c r="AW762" s="407">
        <v>0</v>
      </c>
      <c r="AX762" s="408">
        <v>0</v>
      </c>
      <c r="AY762" s="407">
        <v>0</v>
      </c>
      <c r="AZ762" s="408">
        <v>0</v>
      </c>
      <c r="BA762" s="407">
        <v>0</v>
      </c>
      <c r="BB762" s="408">
        <v>0</v>
      </c>
      <c r="BC762" s="407">
        <v>0</v>
      </c>
    </row>
    <row r="763" spans="1:55" x14ac:dyDescent="0.35">
      <c r="A763" s="385" t="str" cm="1">
        <f t="array" ref="A763">IFERROR(_xlfn.IFS(AND(F763="Renta Variable",O763=1),IFERROR(MATCH(B763,[1]RV_Det!C:C,0),"Rev"),AND(J763="Corporativa",O763=1,I763="EM"),IFERROR(MATCH(B763,[1]RF_Corps!B:B,0),"Rev"),AND(F763="Alternativos",O763=1),IFERROR(MATCH(B763,[1]Rep4!C:C,0),"Rev")),"")</f>
        <v/>
      </c>
      <c r="B763" s="394" t="s">
        <v>2458</v>
      </c>
      <c r="C763" s="409" t="s">
        <v>2459</v>
      </c>
      <c r="D763" s="395" t="s">
        <v>2310</v>
      </c>
      <c r="E763" s="396" t="str">
        <f>IF(B763="","",INDEX([1]CatGlob!$S:$S,IFERROR(MATCH(MID(B763,7,1),[1]CatGlob!$R:$R,0),MATCH(MID(B763,1,2),[1]CatGlob!$R:$R,0))))</f>
        <v>DOL</v>
      </c>
      <c r="F763" s="397" t="s">
        <v>442</v>
      </c>
      <c r="G763" s="398" t="s">
        <v>610</v>
      </c>
      <c r="H763" s="399" t="s">
        <v>228</v>
      </c>
      <c r="I763" s="399" t="s">
        <v>611</v>
      </c>
      <c r="J763" s="399" t="s">
        <v>2252</v>
      </c>
      <c r="K763" s="396" t="s">
        <v>600</v>
      </c>
      <c r="L763" s="400" t="str">
        <f>IF(ISERROR(MATCH(M763,M$10:M762,0)),M763,"")</f>
        <v/>
      </c>
      <c r="M763" s="401" t="str">
        <f>IF(B763="","",IF(ISERROR(MATCH(F763&amp;"_"&amp;G763&amp;"_"&amp;H763&amp;"_"&amp;I763&amp;"_"&amp;J763&amp;IF(K763="","","_"&amp;K763),[1]CatGlob!$B:$B,0)),F763&amp;"_"&amp;G763&amp;"_"&amp;H763&amp;"_"&amp;I763&amp;"_"&amp;J763&amp;IF(K763="","","_"&amp;K763),INDEX([1]CatGlob!$C:$C,MATCH(F763&amp;"_"&amp;G763&amp;"_"&amp;H763&amp;"_"&amp;I763&amp;"_"&amp;J763&amp;IF(K763="","","_"&amp;K763),[1]CatGlob!$B:$B,0))))</f>
        <v>HCD_LOC_CORP_NT</v>
      </c>
      <c r="N763" s="402" t="str">
        <f t="shared" si="25"/>
        <v/>
      </c>
      <c r="O763" s="402" t="str">
        <f t="shared" si="24"/>
        <v/>
      </c>
      <c r="P763" s="401" t="str">
        <f>IF(LEN(B763)&gt;8,INDEX([1]CatGlob!$X:$X,MATCH(M763,[1]CatGlob!$W:$W,0)),"")</f>
        <v>PEC</v>
      </c>
      <c r="Q763" s="403" t="str">
        <f>INDEX([1]CatGlob!P:P,MATCH(M763,[1]CatGlob!O:O,0))</f>
        <v>RFLC</v>
      </c>
      <c r="R763" s="403" t="s">
        <v>601</v>
      </c>
      <c r="S763" s="403" t="s">
        <v>601</v>
      </c>
      <c r="T763" s="403" t="str">
        <f>INDEX([1]CatGlob!$D:$D,MATCH($M763,[1]CatGlob!$C:$C,0))</f>
        <v>RFL</v>
      </c>
      <c r="U763" s="403" t="s">
        <v>2323</v>
      </c>
      <c r="V763" s="404" t="str">
        <f>INDEX([1]CatGlob!$F:$F,MATCH($M763,[1]CatGlob!$C:$C,0))</f>
        <v>RFL_CORP</v>
      </c>
      <c r="W763" s="405"/>
      <c r="X763" s="406">
        <v>0</v>
      </c>
      <c r="Y763" s="407">
        <v>0</v>
      </c>
      <c r="Z763" s="408">
        <v>0</v>
      </c>
      <c r="AA763" s="407">
        <v>0</v>
      </c>
      <c r="AB763" s="408">
        <v>0</v>
      </c>
      <c r="AC763" s="407">
        <v>0</v>
      </c>
      <c r="AD763" s="408">
        <v>0</v>
      </c>
      <c r="AE763" s="407">
        <v>0</v>
      </c>
      <c r="AF763" s="408">
        <v>0</v>
      </c>
      <c r="AG763" s="407">
        <v>0</v>
      </c>
      <c r="AI763" s="406">
        <v>0</v>
      </c>
      <c r="AJ763" s="407">
        <v>0</v>
      </c>
      <c r="AK763" s="408">
        <v>0</v>
      </c>
      <c r="AL763" s="407">
        <v>0</v>
      </c>
      <c r="AM763" s="408">
        <v>0</v>
      </c>
      <c r="AN763" s="407">
        <v>0</v>
      </c>
      <c r="AO763" s="408">
        <v>0</v>
      </c>
      <c r="AP763" s="407">
        <v>0</v>
      </c>
      <c r="AQ763" s="408">
        <v>0</v>
      </c>
      <c r="AR763" s="407">
        <v>0</v>
      </c>
      <c r="AT763" s="406">
        <v>0</v>
      </c>
      <c r="AU763" s="407">
        <v>0</v>
      </c>
      <c r="AV763" s="408">
        <v>0</v>
      </c>
      <c r="AW763" s="407">
        <v>0</v>
      </c>
      <c r="AX763" s="408">
        <v>0</v>
      </c>
      <c r="AY763" s="407">
        <v>0</v>
      </c>
      <c r="AZ763" s="408">
        <v>0</v>
      </c>
      <c r="BA763" s="407">
        <v>0</v>
      </c>
      <c r="BB763" s="408">
        <v>0</v>
      </c>
      <c r="BC763" s="407">
        <v>0</v>
      </c>
    </row>
    <row r="764" spans="1:55" x14ac:dyDescent="0.35">
      <c r="A764" s="385" t="str" cm="1">
        <f t="array" ref="A764">IFERROR(_xlfn.IFS(AND(F764="Renta Variable",O764=1),IFERROR(MATCH(B764,[1]RV_Det!C:C,0),"Rev"),AND(J764="Corporativa",O764=1,I764="EM"),IFERROR(MATCH(B764,[1]RF_Corps!B:B,0),"Rev"),AND(F764="Alternativos",O764=1),IFERROR(MATCH(B764,[1]Rep4!C:C,0),"Rev")),"")</f>
        <v/>
      </c>
      <c r="B764" s="394" t="s">
        <v>2460</v>
      </c>
      <c r="C764" s="409" t="s">
        <v>2461</v>
      </c>
      <c r="D764" s="395" t="s">
        <v>2310</v>
      </c>
      <c r="E764" s="396" t="str">
        <f>IF(B764="","",INDEX([1]CatGlob!$S:$S,IFERROR(MATCH(MID(B764,7,1),[1]CatGlob!$R:$R,0),MATCH(MID(B764,1,2),[1]CatGlob!$R:$R,0))))</f>
        <v>DOL</v>
      </c>
      <c r="F764" s="397" t="s">
        <v>442</v>
      </c>
      <c r="G764" s="398" t="s">
        <v>610</v>
      </c>
      <c r="H764" s="399" t="s">
        <v>228</v>
      </c>
      <c r="I764" s="399" t="s">
        <v>611</v>
      </c>
      <c r="J764" s="399" t="s">
        <v>2252</v>
      </c>
      <c r="K764" s="396" t="s">
        <v>600</v>
      </c>
      <c r="L764" s="400" t="str">
        <f>IF(ISERROR(MATCH(M764,M$10:M763,0)),M764,"")</f>
        <v/>
      </c>
      <c r="M764" s="401" t="str">
        <f>IF(B764="","",IF(ISERROR(MATCH(F764&amp;"_"&amp;G764&amp;"_"&amp;H764&amp;"_"&amp;I764&amp;"_"&amp;J764&amp;IF(K764="","","_"&amp;K764),[1]CatGlob!$B:$B,0)),F764&amp;"_"&amp;G764&amp;"_"&amp;H764&amp;"_"&amp;I764&amp;"_"&amp;J764&amp;IF(K764="","","_"&amp;K764),INDEX([1]CatGlob!$C:$C,MATCH(F764&amp;"_"&amp;G764&amp;"_"&amp;H764&amp;"_"&amp;I764&amp;"_"&amp;J764&amp;IF(K764="","","_"&amp;K764),[1]CatGlob!$B:$B,0))))</f>
        <v>HCD_LOC_CORP_NT</v>
      </c>
      <c r="N764" s="402" t="str">
        <f t="shared" si="25"/>
        <v/>
      </c>
      <c r="O764" s="402" t="str">
        <f t="shared" si="24"/>
        <v/>
      </c>
      <c r="P764" s="401" t="str">
        <f>IF(LEN(B764)&gt;8,INDEX([1]CatGlob!$X:$X,MATCH(M764,[1]CatGlob!$W:$W,0)),"")</f>
        <v>PEC</v>
      </c>
      <c r="Q764" s="403" t="str">
        <f>INDEX([1]CatGlob!P:P,MATCH(M764,[1]CatGlob!O:O,0))</f>
        <v>RFLC</v>
      </c>
      <c r="R764" s="403" t="s">
        <v>601</v>
      </c>
      <c r="S764" s="403" t="s">
        <v>601</v>
      </c>
      <c r="T764" s="403" t="str">
        <f>INDEX([1]CatGlob!$D:$D,MATCH($M764,[1]CatGlob!$C:$C,0))</f>
        <v>RFL</v>
      </c>
      <c r="U764" s="403" t="s">
        <v>2323</v>
      </c>
      <c r="V764" s="404" t="str">
        <f>INDEX([1]CatGlob!$F:$F,MATCH($M764,[1]CatGlob!$C:$C,0))</f>
        <v>RFL_CORP</v>
      </c>
      <c r="W764" s="405"/>
      <c r="X764" s="406">
        <v>0</v>
      </c>
      <c r="Y764" s="407">
        <v>0</v>
      </c>
      <c r="Z764" s="408">
        <v>0</v>
      </c>
      <c r="AA764" s="407">
        <v>0</v>
      </c>
      <c r="AB764" s="408">
        <v>0</v>
      </c>
      <c r="AC764" s="407">
        <v>0</v>
      </c>
      <c r="AD764" s="408">
        <v>0</v>
      </c>
      <c r="AE764" s="407">
        <v>0</v>
      </c>
      <c r="AF764" s="408">
        <v>0</v>
      </c>
      <c r="AG764" s="407">
        <v>0</v>
      </c>
      <c r="AI764" s="406">
        <v>0</v>
      </c>
      <c r="AJ764" s="407">
        <v>0</v>
      </c>
      <c r="AK764" s="408">
        <v>0</v>
      </c>
      <c r="AL764" s="407">
        <v>0</v>
      </c>
      <c r="AM764" s="408">
        <v>0</v>
      </c>
      <c r="AN764" s="407">
        <v>0</v>
      </c>
      <c r="AO764" s="408">
        <v>0</v>
      </c>
      <c r="AP764" s="407">
        <v>0</v>
      </c>
      <c r="AQ764" s="408">
        <v>0</v>
      </c>
      <c r="AR764" s="407">
        <v>0</v>
      </c>
      <c r="AT764" s="406">
        <v>0</v>
      </c>
      <c r="AU764" s="407">
        <v>0</v>
      </c>
      <c r="AV764" s="408">
        <v>0</v>
      </c>
      <c r="AW764" s="407">
        <v>0</v>
      </c>
      <c r="AX764" s="408">
        <v>0</v>
      </c>
      <c r="AY764" s="407">
        <v>0</v>
      </c>
      <c r="AZ764" s="408">
        <v>0</v>
      </c>
      <c r="BA764" s="407">
        <v>0</v>
      </c>
      <c r="BB764" s="408">
        <v>0</v>
      </c>
      <c r="BC764" s="407">
        <v>0</v>
      </c>
    </row>
    <row r="765" spans="1:55" x14ac:dyDescent="0.35">
      <c r="A765" s="385" t="str" cm="1">
        <f t="array" ref="A765">IFERROR(_xlfn.IFS(AND(F765="Renta Variable",O765=1),IFERROR(MATCH(B765,[1]RV_Det!C:C,0),"Rev"),AND(J765="Corporativa",O765=1,I765="EM"),IFERROR(MATCH(B765,[1]RF_Corps!B:B,0),"Rev"),AND(F765="Alternativos",O765=1),IFERROR(MATCH(B765,[1]Rep4!C:C,0),"Rev")),"")</f>
        <v/>
      </c>
      <c r="B765" s="427" t="s">
        <v>2462</v>
      </c>
      <c r="C765" s="409" t="s">
        <v>2463</v>
      </c>
      <c r="D765" s="395" t="s">
        <v>2464</v>
      </c>
      <c r="E765" s="396" t="str">
        <f>IF(B765="","",INDEX([1]CatGlob!$S:$S,IFERROR(MATCH(MID(B765,7,1),[1]CatGlob!$R:$R,0),MATCH(MID(B765,1,2),[1]CatGlob!$R:$R,0))))</f>
        <v>DOL</v>
      </c>
      <c r="F765" s="397" t="s">
        <v>442</v>
      </c>
      <c r="G765" s="398" t="s">
        <v>610</v>
      </c>
      <c r="H765" s="399" t="s">
        <v>228</v>
      </c>
      <c r="I765" s="399" t="s">
        <v>611</v>
      </c>
      <c r="J765" s="399" t="s">
        <v>2252</v>
      </c>
      <c r="K765" s="396" t="s">
        <v>600</v>
      </c>
      <c r="L765" s="400" t="str">
        <f>IF(ISERROR(MATCH(M765,M$10:M764,0)),M765,"")</f>
        <v/>
      </c>
      <c r="M765" s="401" t="str">
        <f>IF(B765="","",IF(ISERROR(MATCH(F765&amp;"_"&amp;G765&amp;"_"&amp;H765&amp;"_"&amp;I765&amp;"_"&amp;J765&amp;IF(K765="","","_"&amp;K765),[1]CatGlob!$B:$B,0)),F765&amp;"_"&amp;G765&amp;"_"&amp;H765&amp;"_"&amp;I765&amp;"_"&amp;J765&amp;IF(K765="","","_"&amp;K765),INDEX([1]CatGlob!$C:$C,MATCH(F765&amp;"_"&amp;G765&amp;"_"&amp;H765&amp;"_"&amp;I765&amp;"_"&amp;J765&amp;IF(K765="","","_"&amp;K765),[1]CatGlob!$B:$B,0))))</f>
        <v>HCD_LOC_CORP_NT</v>
      </c>
      <c r="N765" s="402" t="str">
        <f t="shared" si="25"/>
        <v/>
      </c>
      <c r="O765" s="402" t="str">
        <f t="shared" si="24"/>
        <v/>
      </c>
      <c r="P765" s="401" t="str">
        <f>IF(LEN(B765)&gt;8,INDEX([1]CatGlob!$X:$X,MATCH(M765,[1]CatGlob!$W:$W,0)),"")</f>
        <v>PEC</v>
      </c>
      <c r="Q765" s="403" t="str">
        <f>INDEX([1]CatGlob!P:P,MATCH(M765,[1]CatGlob!O:O,0))</f>
        <v>RFLC</v>
      </c>
      <c r="R765" s="403" t="s">
        <v>601</v>
      </c>
      <c r="S765" s="403" t="s">
        <v>601</v>
      </c>
      <c r="T765" s="403" t="str">
        <f>INDEX([1]CatGlob!$D:$D,MATCH($M765,[1]CatGlob!$C:$C,0))</f>
        <v>RFL</v>
      </c>
      <c r="U765" s="403" t="s">
        <v>2465</v>
      </c>
      <c r="V765" s="404" t="str">
        <f>INDEX([1]CatGlob!$F:$F,MATCH($M765,[1]CatGlob!$C:$C,0))</f>
        <v>RFL_CORP</v>
      </c>
      <c r="W765" s="405"/>
      <c r="X765" s="406">
        <v>0</v>
      </c>
      <c r="Y765" s="407">
        <v>0</v>
      </c>
      <c r="Z765" s="408">
        <v>0</v>
      </c>
      <c r="AA765" s="407">
        <v>0</v>
      </c>
      <c r="AB765" s="408">
        <v>0</v>
      </c>
      <c r="AC765" s="407">
        <v>0</v>
      </c>
      <c r="AD765" s="408">
        <v>0</v>
      </c>
      <c r="AE765" s="407">
        <v>0</v>
      </c>
      <c r="AF765" s="408">
        <v>0</v>
      </c>
      <c r="AG765" s="407">
        <v>0</v>
      </c>
      <c r="AI765" s="406">
        <v>0</v>
      </c>
      <c r="AJ765" s="407">
        <v>0</v>
      </c>
      <c r="AK765" s="408">
        <v>0</v>
      </c>
      <c r="AL765" s="407">
        <v>0</v>
      </c>
      <c r="AM765" s="408">
        <v>0</v>
      </c>
      <c r="AN765" s="407">
        <v>0</v>
      </c>
      <c r="AO765" s="408">
        <v>0</v>
      </c>
      <c r="AP765" s="407">
        <v>0</v>
      </c>
      <c r="AQ765" s="408">
        <v>0</v>
      </c>
      <c r="AR765" s="407">
        <v>0</v>
      </c>
      <c r="AT765" s="406">
        <v>0</v>
      </c>
      <c r="AU765" s="407">
        <v>0</v>
      </c>
      <c r="AV765" s="408">
        <v>0</v>
      </c>
      <c r="AW765" s="407">
        <v>0</v>
      </c>
      <c r="AX765" s="408">
        <v>0</v>
      </c>
      <c r="AY765" s="407">
        <v>0</v>
      </c>
      <c r="AZ765" s="408">
        <v>0</v>
      </c>
      <c r="BA765" s="407">
        <v>0</v>
      </c>
      <c r="BB765" s="408">
        <v>0</v>
      </c>
      <c r="BC765" s="407">
        <v>0</v>
      </c>
    </row>
    <row r="766" spans="1:55" x14ac:dyDescent="0.35">
      <c r="A766" s="385" t="str" cm="1">
        <f t="array" ref="A766">IFERROR(_xlfn.IFS(AND(F766="Renta Variable",O766=1),IFERROR(MATCH(B766,[1]RV_Det!C:C,0),"Rev"),AND(J766="Corporativa",O766=1,I766="EM"),IFERROR(MATCH(B766,[1]RF_Corps!B:B,0),"Rev"),AND(F766="Alternativos",O766=1),IFERROR(MATCH(B766,[1]Rep4!C:C,0),"Rev")),"")</f>
        <v/>
      </c>
      <c r="B766" s="394" t="s">
        <v>2466</v>
      </c>
      <c r="C766" s="409" t="s">
        <v>2467</v>
      </c>
      <c r="D766" s="395" t="s">
        <v>2332</v>
      </c>
      <c r="E766" s="396" t="str">
        <f>IF(B766="","",INDEX([1]CatGlob!$S:$S,IFERROR(MATCH(MID(B766,7,1),[1]CatGlob!$R:$R,0),MATCH(MID(B766,1,2),[1]CatGlob!$R:$R,0))))</f>
        <v>DOL</v>
      </c>
      <c r="F766" s="397" t="s">
        <v>442</v>
      </c>
      <c r="G766" s="398" t="s">
        <v>610</v>
      </c>
      <c r="H766" s="399" t="s">
        <v>228</v>
      </c>
      <c r="I766" s="399" t="s">
        <v>611</v>
      </c>
      <c r="J766" s="399" t="s">
        <v>2252</v>
      </c>
      <c r="K766" s="396" t="s">
        <v>600</v>
      </c>
      <c r="L766" s="400" t="str">
        <f>IF(ISERROR(MATCH(M766,M$10:M765,0)),M766,"")</f>
        <v/>
      </c>
      <c r="M766" s="401" t="str">
        <f>IF(B766="","",IF(ISERROR(MATCH(F766&amp;"_"&amp;G766&amp;"_"&amp;H766&amp;"_"&amp;I766&amp;"_"&amp;J766&amp;IF(K766="","","_"&amp;K766),[1]CatGlob!$B:$B,0)),F766&amp;"_"&amp;G766&amp;"_"&amp;H766&amp;"_"&amp;I766&amp;"_"&amp;J766&amp;IF(K766="","","_"&amp;K766),INDEX([1]CatGlob!$C:$C,MATCH(F766&amp;"_"&amp;G766&amp;"_"&amp;H766&amp;"_"&amp;I766&amp;"_"&amp;J766&amp;IF(K766="","","_"&amp;K766),[1]CatGlob!$B:$B,0))))</f>
        <v>HCD_LOC_CORP_NT</v>
      </c>
      <c r="N766" s="402" t="str">
        <f t="shared" si="25"/>
        <v/>
      </c>
      <c r="O766" s="402" t="str">
        <f t="shared" si="24"/>
        <v/>
      </c>
      <c r="P766" s="401" t="str">
        <f>IF(LEN(B766)&gt;8,INDEX([1]CatGlob!$X:$X,MATCH(M766,[1]CatGlob!$W:$W,0)),"")</f>
        <v>PEC</v>
      </c>
      <c r="Q766" s="403" t="str">
        <f>INDEX([1]CatGlob!P:P,MATCH(M766,[1]CatGlob!O:O,0))</f>
        <v>RFLC</v>
      </c>
      <c r="R766" s="403" t="s">
        <v>601</v>
      </c>
      <c r="S766" s="403" t="s">
        <v>601</v>
      </c>
      <c r="T766" s="403" t="str">
        <f>INDEX([1]CatGlob!$D:$D,MATCH($M766,[1]CatGlob!$C:$C,0))</f>
        <v>RFL</v>
      </c>
      <c r="U766" s="403" t="s">
        <v>2323</v>
      </c>
      <c r="V766" s="404" t="str">
        <f>INDEX([1]CatGlob!$F:$F,MATCH($M766,[1]CatGlob!$C:$C,0))</f>
        <v>RFL_CORP</v>
      </c>
      <c r="W766" s="405"/>
      <c r="X766" s="406">
        <v>0</v>
      </c>
      <c r="Y766" s="407">
        <v>0</v>
      </c>
      <c r="Z766" s="408">
        <v>0</v>
      </c>
      <c r="AA766" s="407">
        <v>0</v>
      </c>
      <c r="AB766" s="408">
        <v>0</v>
      </c>
      <c r="AC766" s="407">
        <v>0</v>
      </c>
      <c r="AD766" s="408">
        <v>0</v>
      </c>
      <c r="AE766" s="407">
        <v>0</v>
      </c>
      <c r="AF766" s="408">
        <v>0</v>
      </c>
      <c r="AG766" s="407">
        <v>0</v>
      </c>
      <c r="AI766" s="406">
        <v>0</v>
      </c>
      <c r="AJ766" s="407">
        <v>0</v>
      </c>
      <c r="AK766" s="408">
        <v>0</v>
      </c>
      <c r="AL766" s="407">
        <v>0</v>
      </c>
      <c r="AM766" s="408">
        <v>0</v>
      </c>
      <c r="AN766" s="407">
        <v>0</v>
      </c>
      <c r="AO766" s="408">
        <v>0</v>
      </c>
      <c r="AP766" s="407">
        <v>0</v>
      </c>
      <c r="AQ766" s="408">
        <v>0</v>
      </c>
      <c r="AR766" s="407">
        <v>0</v>
      </c>
      <c r="AT766" s="406">
        <v>0</v>
      </c>
      <c r="AU766" s="407">
        <v>0</v>
      </c>
      <c r="AV766" s="408">
        <v>0</v>
      </c>
      <c r="AW766" s="407">
        <v>0</v>
      </c>
      <c r="AX766" s="408">
        <v>0</v>
      </c>
      <c r="AY766" s="407">
        <v>0</v>
      </c>
      <c r="AZ766" s="408">
        <v>0</v>
      </c>
      <c r="BA766" s="407">
        <v>0</v>
      </c>
      <c r="BB766" s="408">
        <v>0</v>
      </c>
      <c r="BC766" s="407">
        <v>0</v>
      </c>
    </row>
    <row r="767" spans="1:55" x14ac:dyDescent="0.35">
      <c r="A767" s="385" t="str" cm="1">
        <f t="array" ref="A767">IFERROR(_xlfn.IFS(AND(F767="Renta Variable",O767=1),IFERROR(MATCH(B767,[1]RV_Det!C:C,0),"Rev"),AND(J767="Corporativa",O767=1,I767="EM"),IFERROR(MATCH(B767,[1]RF_Corps!B:B,0),"Rev"),AND(F767="Alternativos",O767=1),IFERROR(MATCH(B767,[1]Rep4!C:C,0),"Rev")),"")</f>
        <v/>
      </c>
      <c r="B767" s="394" t="s">
        <v>2468</v>
      </c>
      <c r="C767" s="409" t="s">
        <v>2469</v>
      </c>
      <c r="D767" s="395" t="s">
        <v>2332</v>
      </c>
      <c r="E767" s="396" t="str">
        <f>IF(B767="","",INDEX([1]CatGlob!$S:$S,IFERROR(MATCH(MID(B767,7,1),[1]CatGlob!$R:$R,0),MATCH(MID(B767,1,2),[1]CatGlob!$R:$R,0))))</f>
        <v>DOL</v>
      </c>
      <c r="F767" s="397" t="s">
        <v>442</v>
      </c>
      <c r="G767" s="398" t="s">
        <v>610</v>
      </c>
      <c r="H767" s="399" t="s">
        <v>228</v>
      </c>
      <c r="I767" s="399" t="s">
        <v>611</v>
      </c>
      <c r="J767" s="399" t="s">
        <v>2252</v>
      </c>
      <c r="K767" s="396" t="s">
        <v>600</v>
      </c>
      <c r="L767" s="400" t="str">
        <f>IF(ISERROR(MATCH(M767,M$10:M766,0)),M767,"")</f>
        <v/>
      </c>
      <c r="M767" s="401" t="str">
        <f>IF(B767="","",IF(ISERROR(MATCH(F767&amp;"_"&amp;G767&amp;"_"&amp;H767&amp;"_"&amp;I767&amp;"_"&amp;J767&amp;IF(K767="","","_"&amp;K767),[1]CatGlob!$B:$B,0)),F767&amp;"_"&amp;G767&amp;"_"&amp;H767&amp;"_"&amp;I767&amp;"_"&amp;J767&amp;IF(K767="","","_"&amp;K767),INDEX([1]CatGlob!$C:$C,MATCH(F767&amp;"_"&amp;G767&amp;"_"&amp;H767&amp;"_"&amp;I767&amp;"_"&amp;J767&amp;IF(K767="","","_"&amp;K767),[1]CatGlob!$B:$B,0))))</f>
        <v>HCD_LOC_CORP_NT</v>
      </c>
      <c r="N767" s="402" t="str">
        <f t="shared" si="25"/>
        <v/>
      </c>
      <c r="O767" s="402" t="str">
        <f t="shared" si="24"/>
        <v/>
      </c>
      <c r="P767" s="401" t="str">
        <f>IF(LEN(B767)&gt;8,INDEX([1]CatGlob!$X:$X,MATCH(M767,[1]CatGlob!$W:$W,0)),"")</f>
        <v>PEC</v>
      </c>
      <c r="Q767" s="403" t="str">
        <f>INDEX([1]CatGlob!P:P,MATCH(M767,[1]CatGlob!O:O,0))</f>
        <v>RFLC</v>
      </c>
      <c r="R767" s="403" t="s">
        <v>601</v>
      </c>
      <c r="S767" s="403" t="s">
        <v>601</v>
      </c>
      <c r="T767" s="403" t="str">
        <f>INDEX([1]CatGlob!$D:$D,MATCH($M767,[1]CatGlob!$C:$C,0))</f>
        <v>RFL</v>
      </c>
      <c r="U767" s="403" t="s">
        <v>2323</v>
      </c>
      <c r="V767" s="404" t="str">
        <f>INDEX([1]CatGlob!$F:$F,MATCH($M767,[1]CatGlob!$C:$C,0))</f>
        <v>RFL_CORP</v>
      </c>
      <c r="W767" s="405"/>
      <c r="X767" s="406">
        <v>0</v>
      </c>
      <c r="Y767" s="407">
        <v>0</v>
      </c>
      <c r="Z767" s="408">
        <v>0</v>
      </c>
      <c r="AA767" s="407">
        <v>0</v>
      </c>
      <c r="AB767" s="408">
        <v>0</v>
      </c>
      <c r="AC767" s="407">
        <v>0</v>
      </c>
      <c r="AD767" s="408">
        <v>0</v>
      </c>
      <c r="AE767" s="407">
        <v>0</v>
      </c>
      <c r="AF767" s="408">
        <v>0</v>
      </c>
      <c r="AG767" s="407">
        <v>0</v>
      </c>
      <c r="AI767" s="406">
        <v>0</v>
      </c>
      <c r="AJ767" s="407">
        <v>0</v>
      </c>
      <c r="AK767" s="408">
        <v>0</v>
      </c>
      <c r="AL767" s="407">
        <v>0</v>
      </c>
      <c r="AM767" s="408">
        <v>0</v>
      </c>
      <c r="AN767" s="407">
        <v>0</v>
      </c>
      <c r="AO767" s="408">
        <v>0</v>
      </c>
      <c r="AP767" s="407">
        <v>0</v>
      </c>
      <c r="AQ767" s="408">
        <v>0</v>
      </c>
      <c r="AR767" s="407">
        <v>0</v>
      </c>
      <c r="AT767" s="406">
        <v>0</v>
      </c>
      <c r="AU767" s="407">
        <v>0</v>
      </c>
      <c r="AV767" s="408">
        <v>0</v>
      </c>
      <c r="AW767" s="407">
        <v>0</v>
      </c>
      <c r="AX767" s="408">
        <v>0</v>
      </c>
      <c r="AY767" s="407">
        <v>0</v>
      </c>
      <c r="AZ767" s="408">
        <v>0</v>
      </c>
      <c r="BA767" s="407">
        <v>0</v>
      </c>
      <c r="BB767" s="408">
        <v>0</v>
      </c>
      <c r="BC767" s="407">
        <v>0</v>
      </c>
    </row>
    <row r="768" spans="1:55" x14ac:dyDescent="0.35">
      <c r="A768" s="385" t="str" cm="1">
        <f t="array" ref="A768">IFERROR(_xlfn.IFS(AND(F768="Renta Variable",O768=1),IFERROR(MATCH(B768,[1]RV_Det!C:C,0),"Rev"),AND(J768="Corporativa",O768=1,I768="EM"),IFERROR(MATCH(B768,[1]RF_Corps!B:B,0),"Rev"),AND(F768="Alternativos",O768=1),IFERROR(MATCH(B768,[1]Rep4!C:C,0),"Rev")),"")</f>
        <v/>
      </c>
      <c r="B768" s="394" t="s">
        <v>2470</v>
      </c>
      <c r="C768" s="409" t="s">
        <v>2471</v>
      </c>
      <c r="D768" s="395" t="s">
        <v>2439</v>
      </c>
      <c r="E768" s="396" t="str">
        <f>IF(B768="","",INDEX([1]CatGlob!$S:$S,IFERROR(MATCH(MID(B768,7,1),[1]CatGlob!$R:$R,0),MATCH(MID(B768,1,2),[1]CatGlob!$R:$R,0))))</f>
        <v>DOL</v>
      </c>
      <c r="F768" s="397" t="s">
        <v>442</v>
      </c>
      <c r="G768" s="398" t="s">
        <v>610</v>
      </c>
      <c r="H768" s="399" t="s">
        <v>228</v>
      </c>
      <c r="I768" s="399" t="s">
        <v>611</v>
      </c>
      <c r="J768" s="399" t="s">
        <v>2252</v>
      </c>
      <c r="K768" s="396" t="s">
        <v>600</v>
      </c>
      <c r="L768" s="400" t="str">
        <f>IF(ISERROR(MATCH(M768,M$10:M767,0)),M768,"")</f>
        <v/>
      </c>
      <c r="M768" s="401" t="str">
        <f>IF(B768="","",IF(ISERROR(MATCH(F768&amp;"_"&amp;G768&amp;"_"&amp;H768&amp;"_"&amp;I768&amp;"_"&amp;J768&amp;IF(K768="","","_"&amp;K768),[1]CatGlob!$B:$B,0)),F768&amp;"_"&amp;G768&amp;"_"&amp;H768&amp;"_"&amp;I768&amp;"_"&amp;J768&amp;IF(K768="","","_"&amp;K768),INDEX([1]CatGlob!$C:$C,MATCH(F768&amp;"_"&amp;G768&amp;"_"&amp;H768&amp;"_"&amp;I768&amp;"_"&amp;J768&amp;IF(K768="","","_"&amp;K768),[1]CatGlob!$B:$B,0))))</f>
        <v>HCD_LOC_CORP_NT</v>
      </c>
      <c r="N768" s="402" t="str">
        <f t="shared" si="25"/>
        <v/>
      </c>
      <c r="O768" s="402" t="str">
        <f t="shared" si="24"/>
        <v/>
      </c>
      <c r="P768" s="401" t="str">
        <f>IF(LEN(B768)&gt;8,INDEX([1]CatGlob!$X:$X,MATCH(M768,[1]CatGlob!$W:$W,0)),"")</f>
        <v>PEC</v>
      </c>
      <c r="Q768" s="403" t="str">
        <f>INDEX([1]CatGlob!P:P,MATCH(M768,[1]CatGlob!O:O,0))</f>
        <v>RFLC</v>
      </c>
      <c r="R768" s="403" t="s">
        <v>601</v>
      </c>
      <c r="S768" s="403" t="s">
        <v>601</v>
      </c>
      <c r="T768" s="403" t="str">
        <f>INDEX([1]CatGlob!$D:$D,MATCH($M768,[1]CatGlob!$C:$C,0))</f>
        <v>RFL</v>
      </c>
      <c r="U768" s="403" t="s">
        <v>2323</v>
      </c>
      <c r="V768" s="404" t="str">
        <f>INDEX([1]CatGlob!$F:$F,MATCH($M768,[1]CatGlob!$C:$C,0))</f>
        <v>RFL_CORP</v>
      </c>
      <c r="W768" s="405"/>
      <c r="X768" s="406">
        <v>0</v>
      </c>
      <c r="Y768" s="407">
        <v>0</v>
      </c>
      <c r="Z768" s="408">
        <v>0</v>
      </c>
      <c r="AA768" s="407">
        <v>0</v>
      </c>
      <c r="AB768" s="408">
        <v>0</v>
      </c>
      <c r="AC768" s="407">
        <v>0</v>
      </c>
      <c r="AD768" s="408">
        <v>0</v>
      </c>
      <c r="AE768" s="407">
        <v>0</v>
      </c>
      <c r="AF768" s="408">
        <v>0</v>
      </c>
      <c r="AG768" s="407">
        <v>0</v>
      </c>
      <c r="AI768" s="406">
        <v>0</v>
      </c>
      <c r="AJ768" s="407">
        <v>0</v>
      </c>
      <c r="AK768" s="408">
        <v>0</v>
      </c>
      <c r="AL768" s="407">
        <v>0</v>
      </c>
      <c r="AM768" s="408">
        <v>0</v>
      </c>
      <c r="AN768" s="407">
        <v>0</v>
      </c>
      <c r="AO768" s="408">
        <v>0</v>
      </c>
      <c r="AP768" s="407">
        <v>0</v>
      </c>
      <c r="AQ768" s="408">
        <v>0</v>
      </c>
      <c r="AR768" s="407">
        <v>0</v>
      </c>
      <c r="AT768" s="406">
        <v>0</v>
      </c>
      <c r="AU768" s="407">
        <v>0</v>
      </c>
      <c r="AV768" s="408">
        <v>0</v>
      </c>
      <c r="AW768" s="407">
        <v>0</v>
      </c>
      <c r="AX768" s="408">
        <v>0</v>
      </c>
      <c r="AY768" s="407">
        <v>0</v>
      </c>
      <c r="AZ768" s="408">
        <v>0</v>
      </c>
      <c r="BA768" s="407">
        <v>0</v>
      </c>
      <c r="BB768" s="408">
        <v>0</v>
      </c>
      <c r="BC768" s="407">
        <v>0</v>
      </c>
    </row>
    <row r="769" spans="1:55" x14ac:dyDescent="0.35">
      <c r="A769" s="385" t="str" cm="1">
        <f t="array" ref="A769">IFERROR(_xlfn.IFS(AND(F769="Renta Variable",O769=1),IFERROR(MATCH(B769,[1]RV_Det!C:C,0),"Rev"),AND(J769="Corporativa",O769=1,I769="EM"),IFERROR(MATCH(B769,[1]RF_Corps!B:B,0),"Rev"),AND(F769="Alternativos",O769=1),IFERROR(MATCH(B769,[1]Rep4!C:C,0),"Rev")),"")</f>
        <v/>
      </c>
      <c r="B769" s="394" t="s">
        <v>2472</v>
      </c>
      <c r="C769" s="409" t="s">
        <v>2473</v>
      </c>
      <c r="D769" s="395" t="s">
        <v>2439</v>
      </c>
      <c r="E769" s="396" t="str">
        <f>IF(B769="","",INDEX([1]CatGlob!$S:$S,IFERROR(MATCH(MID(B769,7,1),[1]CatGlob!$R:$R,0),MATCH(MID(B769,1,2),[1]CatGlob!$R:$R,0))))</f>
        <v>DOL</v>
      </c>
      <c r="F769" s="397" t="s">
        <v>442</v>
      </c>
      <c r="G769" s="398" t="s">
        <v>610</v>
      </c>
      <c r="H769" s="399" t="s">
        <v>228</v>
      </c>
      <c r="I769" s="399" t="s">
        <v>611</v>
      </c>
      <c r="J769" s="399" t="s">
        <v>2252</v>
      </c>
      <c r="K769" s="396" t="s">
        <v>600</v>
      </c>
      <c r="L769" s="400" t="str">
        <f>IF(ISERROR(MATCH(M769,M$10:M768,0)),M769,"")</f>
        <v/>
      </c>
      <c r="M769" s="401" t="str">
        <f>IF(B769="","",IF(ISERROR(MATCH(F769&amp;"_"&amp;G769&amp;"_"&amp;H769&amp;"_"&amp;I769&amp;"_"&amp;J769&amp;IF(K769="","","_"&amp;K769),[1]CatGlob!$B:$B,0)),F769&amp;"_"&amp;G769&amp;"_"&amp;H769&amp;"_"&amp;I769&amp;"_"&amp;J769&amp;IF(K769="","","_"&amp;K769),INDEX([1]CatGlob!$C:$C,MATCH(F769&amp;"_"&amp;G769&amp;"_"&amp;H769&amp;"_"&amp;I769&amp;"_"&amp;J769&amp;IF(K769="","","_"&amp;K769),[1]CatGlob!$B:$B,0))))</f>
        <v>HCD_LOC_CORP_NT</v>
      </c>
      <c r="N769" s="402" t="str">
        <f t="shared" si="25"/>
        <v/>
      </c>
      <c r="O769" s="402" t="str">
        <f t="shared" si="24"/>
        <v/>
      </c>
      <c r="P769" s="401" t="str">
        <f>IF(LEN(B769)&gt;8,INDEX([1]CatGlob!$X:$X,MATCH(M769,[1]CatGlob!$W:$W,0)),"")</f>
        <v>PEC</v>
      </c>
      <c r="Q769" s="403" t="str">
        <f>INDEX([1]CatGlob!P:P,MATCH(M769,[1]CatGlob!O:O,0))</f>
        <v>RFLC</v>
      </c>
      <c r="R769" s="403" t="s">
        <v>601</v>
      </c>
      <c r="S769" s="403" t="s">
        <v>601</v>
      </c>
      <c r="T769" s="403" t="str">
        <f>INDEX([1]CatGlob!$D:$D,MATCH($M769,[1]CatGlob!$C:$C,0))</f>
        <v>RFL</v>
      </c>
      <c r="U769" s="403" t="s">
        <v>2323</v>
      </c>
      <c r="V769" s="404" t="str">
        <f>INDEX([1]CatGlob!$F:$F,MATCH($M769,[1]CatGlob!$C:$C,0))</f>
        <v>RFL_CORP</v>
      </c>
      <c r="W769" s="405"/>
      <c r="X769" s="406">
        <v>0</v>
      </c>
      <c r="Y769" s="407">
        <v>0</v>
      </c>
      <c r="Z769" s="408">
        <v>0</v>
      </c>
      <c r="AA769" s="407">
        <v>0</v>
      </c>
      <c r="AB769" s="408">
        <v>0</v>
      </c>
      <c r="AC769" s="407">
        <v>0</v>
      </c>
      <c r="AD769" s="408">
        <v>0</v>
      </c>
      <c r="AE769" s="407">
        <v>0</v>
      </c>
      <c r="AF769" s="408">
        <v>0</v>
      </c>
      <c r="AG769" s="407">
        <v>0</v>
      </c>
      <c r="AI769" s="406">
        <v>0</v>
      </c>
      <c r="AJ769" s="407">
        <v>0</v>
      </c>
      <c r="AK769" s="408">
        <v>0</v>
      </c>
      <c r="AL769" s="407">
        <v>0</v>
      </c>
      <c r="AM769" s="408">
        <v>0</v>
      </c>
      <c r="AN769" s="407">
        <v>0</v>
      </c>
      <c r="AO769" s="408">
        <v>0</v>
      </c>
      <c r="AP769" s="407">
        <v>0</v>
      </c>
      <c r="AQ769" s="408">
        <v>0</v>
      </c>
      <c r="AR769" s="407">
        <v>0</v>
      </c>
      <c r="AT769" s="406">
        <v>0</v>
      </c>
      <c r="AU769" s="407">
        <v>0</v>
      </c>
      <c r="AV769" s="408">
        <v>0</v>
      </c>
      <c r="AW769" s="407">
        <v>0</v>
      </c>
      <c r="AX769" s="408">
        <v>0</v>
      </c>
      <c r="AY769" s="407">
        <v>0</v>
      </c>
      <c r="AZ769" s="408">
        <v>0</v>
      </c>
      <c r="BA769" s="407">
        <v>0</v>
      </c>
      <c r="BB769" s="408">
        <v>0</v>
      </c>
      <c r="BC769" s="407">
        <v>0</v>
      </c>
    </row>
    <row r="770" spans="1:55" x14ac:dyDescent="0.35">
      <c r="A770" s="385" t="str" cm="1">
        <f t="array" ref="A770">IFERROR(_xlfn.IFS(AND(F770="Renta Variable",O770=1),IFERROR(MATCH(B770,[1]RV_Det!C:C,0),"Rev"),AND(J770="Corporativa",O770=1,I770="EM"),IFERROR(MATCH(B770,[1]RF_Corps!B:B,0),"Rev"),AND(F770="Alternativos",O770=1),IFERROR(MATCH(B770,[1]Rep4!C:C,0),"Rev")),"")</f>
        <v/>
      </c>
      <c r="B770" s="394" t="s">
        <v>2474</v>
      </c>
      <c r="C770" s="409" t="s">
        <v>2475</v>
      </c>
      <c r="D770" s="395" t="s">
        <v>2476</v>
      </c>
      <c r="E770" s="396" t="str">
        <f>IF(B770="","",INDEX([1]CatGlob!$S:$S,IFERROR(MATCH(MID(B770,7,1),[1]CatGlob!$R:$R,0),MATCH(MID(B770,1,2),[1]CatGlob!$R:$R,0))))</f>
        <v>DOL</v>
      </c>
      <c r="F770" s="397" t="s">
        <v>442</v>
      </c>
      <c r="G770" s="398" t="s">
        <v>610</v>
      </c>
      <c r="H770" s="399" t="s">
        <v>228</v>
      </c>
      <c r="I770" s="399" t="s">
        <v>611</v>
      </c>
      <c r="J770" s="399" t="s">
        <v>2252</v>
      </c>
      <c r="K770" s="396" t="s">
        <v>600</v>
      </c>
      <c r="L770" s="400" t="str">
        <f>IF(ISERROR(MATCH(M770,M$10:M769,0)),M770,"")</f>
        <v/>
      </c>
      <c r="M770" s="401" t="str">
        <f>IF(B770="","",IF(ISERROR(MATCH(F770&amp;"_"&amp;G770&amp;"_"&amp;H770&amp;"_"&amp;I770&amp;"_"&amp;J770&amp;IF(K770="","","_"&amp;K770),[1]CatGlob!$B:$B,0)),F770&amp;"_"&amp;G770&amp;"_"&amp;H770&amp;"_"&amp;I770&amp;"_"&amp;J770&amp;IF(K770="","","_"&amp;K770),INDEX([1]CatGlob!$C:$C,MATCH(F770&amp;"_"&amp;G770&amp;"_"&amp;H770&amp;"_"&amp;I770&amp;"_"&amp;J770&amp;IF(K770="","","_"&amp;K770),[1]CatGlob!$B:$B,0))))</f>
        <v>HCD_LOC_CORP_NT</v>
      </c>
      <c r="N770" s="402" t="str">
        <f t="shared" si="25"/>
        <v/>
      </c>
      <c r="O770" s="402" t="str">
        <f t="shared" si="24"/>
        <v/>
      </c>
      <c r="P770" s="401" t="str">
        <f>IF(LEN(B770)&gt;8,INDEX([1]CatGlob!$X:$X,MATCH(M770,[1]CatGlob!$W:$W,0)),"")</f>
        <v>PEC</v>
      </c>
      <c r="Q770" s="403" t="str">
        <f>INDEX([1]CatGlob!P:P,MATCH(M770,[1]CatGlob!O:O,0))</f>
        <v>RFLC</v>
      </c>
      <c r="R770" s="403"/>
      <c r="S770" s="403"/>
      <c r="T770" s="403" t="str">
        <f>INDEX([1]CatGlob!$D:$D,MATCH($M770,[1]CatGlob!$C:$C,0))</f>
        <v>RFL</v>
      </c>
      <c r="U770" s="403" t="s">
        <v>2288</v>
      </c>
      <c r="V770" s="404" t="str">
        <f>INDEX([1]CatGlob!$F:$F,MATCH($M770,[1]CatGlob!$C:$C,0))</f>
        <v>RFL_CORP</v>
      </c>
      <c r="W770" s="405"/>
      <c r="X770" s="406">
        <v>0</v>
      </c>
      <c r="Y770" s="407">
        <v>0</v>
      </c>
      <c r="Z770" s="408">
        <v>0</v>
      </c>
      <c r="AA770" s="407">
        <v>0</v>
      </c>
      <c r="AB770" s="408">
        <v>0</v>
      </c>
      <c r="AC770" s="407">
        <v>0</v>
      </c>
      <c r="AD770" s="408">
        <v>0</v>
      </c>
      <c r="AE770" s="407">
        <v>0</v>
      </c>
      <c r="AF770" s="408">
        <v>0</v>
      </c>
      <c r="AG770" s="407">
        <v>0</v>
      </c>
      <c r="AI770" s="406">
        <v>0</v>
      </c>
      <c r="AJ770" s="407">
        <v>0</v>
      </c>
      <c r="AK770" s="408">
        <v>0</v>
      </c>
      <c r="AL770" s="407">
        <v>0</v>
      </c>
      <c r="AM770" s="408">
        <v>0</v>
      </c>
      <c r="AN770" s="407">
        <v>0</v>
      </c>
      <c r="AO770" s="408">
        <v>0</v>
      </c>
      <c r="AP770" s="407">
        <v>0</v>
      </c>
      <c r="AQ770" s="408">
        <v>0</v>
      </c>
      <c r="AR770" s="407">
        <v>0</v>
      </c>
      <c r="AT770" s="406">
        <v>0</v>
      </c>
      <c r="AU770" s="407">
        <v>0</v>
      </c>
      <c r="AV770" s="408">
        <v>0</v>
      </c>
      <c r="AW770" s="407">
        <v>0</v>
      </c>
      <c r="AX770" s="408">
        <v>0</v>
      </c>
      <c r="AY770" s="407">
        <v>0</v>
      </c>
      <c r="AZ770" s="408">
        <v>0</v>
      </c>
      <c r="BA770" s="407">
        <v>0</v>
      </c>
      <c r="BB770" s="408">
        <v>0</v>
      </c>
      <c r="BC770" s="407">
        <v>0</v>
      </c>
    </row>
    <row r="771" spans="1:55" x14ac:dyDescent="0.35">
      <c r="A771" s="385" t="str" cm="1">
        <f t="array" ref="A771">IFERROR(_xlfn.IFS(AND(F771="Renta Variable",O771=1),IFERROR(MATCH(B771,[1]RV_Det!C:C,0),"Rev"),AND(J771="Corporativa",O771=1,I771="EM"),IFERROR(MATCH(B771,[1]RF_Corps!B:B,0),"Rev"),AND(F771="Alternativos",O771=1),IFERROR(MATCH(B771,[1]Rep4!C:C,0),"Rev")),"")</f>
        <v/>
      </c>
      <c r="B771" s="394" t="s">
        <v>2477</v>
      </c>
      <c r="C771" s="409" t="s">
        <v>2478</v>
      </c>
      <c r="D771" s="395" t="s">
        <v>2479</v>
      </c>
      <c r="E771" s="396" t="str">
        <f>IF(B771="","",INDEX([1]CatGlob!$S:$S,IFERROR(MATCH(MID(B771,7,1),[1]CatGlob!$R:$R,0),MATCH(MID(B771,1,2),[1]CatGlob!$R:$R,0))))</f>
        <v>DOL</v>
      </c>
      <c r="F771" s="397" t="s">
        <v>442</v>
      </c>
      <c r="G771" s="398" t="s">
        <v>610</v>
      </c>
      <c r="H771" s="399" t="s">
        <v>228</v>
      </c>
      <c r="I771" s="399" t="s">
        <v>611</v>
      </c>
      <c r="J771" s="399" t="s">
        <v>2252</v>
      </c>
      <c r="K771" s="396" t="s">
        <v>600</v>
      </c>
      <c r="L771" s="400" t="str">
        <f>IF(ISERROR(MATCH(M771,M$10:M770,0)),M771,"")</f>
        <v/>
      </c>
      <c r="M771" s="401" t="str">
        <f>IF(B771="","",IF(ISERROR(MATCH(F771&amp;"_"&amp;G771&amp;"_"&amp;H771&amp;"_"&amp;I771&amp;"_"&amp;J771&amp;IF(K771="","","_"&amp;K771),[1]CatGlob!$B:$B,0)),F771&amp;"_"&amp;G771&amp;"_"&amp;H771&amp;"_"&amp;I771&amp;"_"&amp;J771&amp;IF(K771="","","_"&amp;K771),INDEX([1]CatGlob!$C:$C,MATCH(F771&amp;"_"&amp;G771&amp;"_"&amp;H771&amp;"_"&amp;I771&amp;"_"&amp;J771&amp;IF(K771="","","_"&amp;K771),[1]CatGlob!$B:$B,0))))</f>
        <v>HCD_LOC_CORP_NT</v>
      </c>
      <c r="N771" s="402" t="str">
        <f t="shared" si="25"/>
        <v/>
      </c>
      <c r="O771" s="402" t="str">
        <f t="shared" si="24"/>
        <v/>
      </c>
      <c r="P771" s="401" t="str">
        <f>IF(LEN(B771)&gt;8,INDEX([1]CatGlob!$X:$X,MATCH(M771,[1]CatGlob!$W:$W,0)),"")</f>
        <v>PEC</v>
      </c>
      <c r="Q771" s="403" t="str">
        <f>INDEX([1]CatGlob!P:P,MATCH(M771,[1]CatGlob!O:O,0))</f>
        <v>RFLC</v>
      </c>
      <c r="R771" s="403" t="s">
        <v>601</v>
      </c>
      <c r="S771" s="403" t="s">
        <v>601</v>
      </c>
      <c r="T771" s="403" t="str">
        <f>INDEX([1]CatGlob!$D:$D,MATCH($M771,[1]CatGlob!$C:$C,0))</f>
        <v>RFL</v>
      </c>
      <c r="U771" s="403" t="s">
        <v>2307</v>
      </c>
      <c r="V771" s="404" t="str">
        <f>INDEX([1]CatGlob!$F:$F,MATCH($M771,[1]CatGlob!$C:$C,0))</f>
        <v>RFL_CORP</v>
      </c>
      <c r="W771" s="405"/>
      <c r="X771" s="406">
        <v>0</v>
      </c>
      <c r="Y771" s="407">
        <v>0</v>
      </c>
      <c r="Z771" s="408">
        <v>0</v>
      </c>
      <c r="AA771" s="407">
        <v>0</v>
      </c>
      <c r="AB771" s="408">
        <v>0</v>
      </c>
      <c r="AC771" s="407">
        <v>0</v>
      </c>
      <c r="AD771" s="408">
        <v>0</v>
      </c>
      <c r="AE771" s="407">
        <v>0</v>
      </c>
      <c r="AF771" s="408">
        <v>0</v>
      </c>
      <c r="AG771" s="407">
        <v>0</v>
      </c>
      <c r="AI771" s="406">
        <v>0</v>
      </c>
      <c r="AJ771" s="407">
        <v>0</v>
      </c>
      <c r="AK771" s="408">
        <v>0</v>
      </c>
      <c r="AL771" s="407">
        <v>0</v>
      </c>
      <c r="AM771" s="408">
        <v>0</v>
      </c>
      <c r="AN771" s="407">
        <v>0</v>
      </c>
      <c r="AO771" s="408">
        <v>0</v>
      </c>
      <c r="AP771" s="407">
        <v>0</v>
      </c>
      <c r="AQ771" s="408">
        <v>0</v>
      </c>
      <c r="AR771" s="407">
        <v>0</v>
      </c>
      <c r="AT771" s="406">
        <v>0</v>
      </c>
      <c r="AU771" s="407">
        <v>0</v>
      </c>
      <c r="AV771" s="408">
        <v>0</v>
      </c>
      <c r="AW771" s="407">
        <v>0</v>
      </c>
      <c r="AX771" s="408">
        <v>0</v>
      </c>
      <c r="AY771" s="407">
        <v>0</v>
      </c>
      <c r="AZ771" s="408">
        <v>0</v>
      </c>
      <c r="BA771" s="407">
        <v>0</v>
      </c>
      <c r="BB771" s="408">
        <v>0</v>
      </c>
      <c r="BC771" s="407">
        <v>0</v>
      </c>
    </row>
    <row r="772" spans="1:55" x14ac:dyDescent="0.35">
      <c r="A772" s="385" t="str" cm="1">
        <f t="array" ref="A772">IFERROR(_xlfn.IFS(AND(F772="Renta Variable",O772=1),IFERROR(MATCH(B772,[1]RV_Det!C:C,0),"Rev"),AND(J772="Corporativa",O772=1,I772="EM"),IFERROR(MATCH(B772,[1]RF_Corps!B:B,0),"Rev"),AND(F772="Alternativos",O772=1),IFERROR(MATCH(B772,[1]Rep4!C:C,0),"Rev")),"")</f>
        <v/>
      </c>
      <c r="B772" s="394" t="s">
        <v>2480</v>
      </c>
      <c r="C772" s="409" t="s">
        <v>2481</v>
      </c>
      <c r="D772" s="395" t="s">
        <v>2482</v>
      </c>
      <c r="E772" s="396" t="str">
        <f>IF(B772="","",INDEX([1]CatGlob!$S:$S,IFERROR(MATCH(MID(B772,7,1),[1]CatGlob!$R:$R,0),MATCH(MID(B772,1,2),[1]CatGlob!$R:$R,0))))</f>
        <v>DOL</v>
      </c>
      <c r="F772" s="397" t="s">
        <v>442</v>
      </c>
      <c r="G772" s="398" t="s">
        <v>610</v>
      </c>
      <c r="H772" s="399" t="s">
        <v>228</v>
      </c>
      <c r="I772" s="399" t="s">
        <v>611</v>
      </c>
      <c r="J772" s="399" t="s">
        <v>2252</v>
      </c>
      <c r="K772" s="396" t="s">
        <v>600</v>
      </c>
      <c r="L772" s="400" t="str">
        <f>IF(ISERROR(MATCH(M772,M$10:M771,0)),M772,"")</f>
        <v/>
      </c>
      <c r="M772" s="401" t="str">
        <f>IF(B772="","",IF(ISERROR(MATCH(F772&amp;"_"&amp;G772&amp;"_"&amp;H772&amp;"_"&amp;I772&amp;"_"&amp;J772&amp;IF(K772="","","_"&amp;K772),[1]CatGlob!$B:$B,0)),F772&amp;"_"&amp;G772&amp;"_"&amp;H772&amp;"_"&amp;I772&amp;"_"&amp;J772&amp;IF(K772="","","_"&amp;K772),INDEX([1]CatGlob!$C:$C,MATCH(F772&amp;"_"&amp;G772&amp;"_"&amp;H772&amp;"_"&amp;I772&amp;"_"&amp;J772&amp;IF(K772="","","_"&amp;K772),[1]CatGlob!$B:$B,0))))</f>
        <v>HCD_LOC_CORP_NT</v>
      </c>
      <c r="N772" s="402" t="str">
        <f t="shared" si="25"/>
        <v/>
      </c>
      <c r="O772" s="402" t="str">
        <f t="shared" si="24"/>
        <v/>
      </c>
      <c r="P772" s="401" t="str">
        <f>IF(LEN(B772)&gt;8,INDEX([1]CatGlob!$X:$X,MATCH(M772,[1]CatGlob!$W:$W,0)),"")</f>
        <v>PEC</v>
      </c>
      <c r="Q772" s="403" t="str">
        <f>INDEX([1]CatGlob!P:P,MATCH(M772,[1]CatGlob!O:O,0))</f>
        <v>RFLC</v>
      </c>
      <c r="R772" s="403" t="s">
        <v>601</v>
      </c>
      <c r="S772" s="403" t="s">
        <v>601</v>
      </c>
      <c r="T772" s="403" t="str">
        <f>INDEX([1]CatGlob!$D:$D,MATCH($M772,[1]CatGlob!$C:$C,0))</f>
        <v>RFL</v>
      </c>
      <c r="U772" s="403" t="s">
        <v>2307</v>
      </c>
      <c r="V772" s="404" t="str">
        <f>INDEX([1]CatGlob!$F:$F,MATCH($M772,[1]CatGlob!$C:$C,0))</f>
        <v>RFL_CORP</v>
      </c>
      <c r="W772" s="405"/>
      <c r="X772" s="406">
        <v>0</v>
      </c>
      <c r="Y772" s="407">
        <v>0</v>
      </c>
      <c r="Z772" s="408">
        <v>0</v>
      </c>
      <c r="AA772" s="407">
        <v>0</v>
      </c>
      <c r="AB772" s="408">
        <v>0</v>
      </c>
      <c r="AC772" s="407">
        <v>0</v>
      </c>
      <c r="AD772" s="408">
        <v>0</v>
      </c>
      <c r="AE772" s="407">
        <v>0</v>
      </c>
      <c r="AF772" s="408">
        <v>0</v>
      </c>
      <c r="AG772" s="407">
        <v>0</v>
      </c>
      <c r="AI772" s="406">
        <v>0</v>
      </c>
      <c r="AJ772" s="407">
        <v>0</v>
      </c>
      <c r="AK772" s="408">
        <v>0</v>
      </c>
      <c r="AL772" s="407">
        <v>0</v>
      </c>
      <c r="AM772" s="408">
        <v>0</v>
      </c>
      <c r="AN772" s="407">
        <v>0</v>
      </c>
      <c r="AO772" s="408">
        <v>0</v>
      </c>
      <c r="AP772" s="407">
        <v>0</v>
      </c>
      <c r="AQ772" s="408">
        <v>0</v>
      </c>
      <c r="AR772" s="407">
        <v>0</v>
      </c>
      <c r="AT772" s="406">
        <v>0</v>
      </c>
      <c r="AU772" s="407">
        <v>0</v>
      </c>
      <c r="AV772" s="408">
        <v>0</v>
      </c>
      <c r="AW772" s="407">
        <v>0</v>
      </c>
      <c r="AX772" s="408">
        <v>0</v>
      </c>
      <c r="AY772" s="407">
        <v>0</v>
      </c>
      <c r="AZ772" s="408">
        <v>0</v>
      </c>
      <c r="BA772" s="407">
        <v>0</v>
      </c>
      <c r="BB772" s="408">
        <v>0</v>
      </c>
      <c r="BC772" s="407">
        <v>0</v>
      </c>
    </row>
    <row r="773" spans="1:55" x14ac:dyDescent="0.35">
      <c r="A773" s="385" t="str" cm="1">
        <f t="array" ref="A773">IFERROR(_xlfn.IFS(AND(F773="Renta Variable",O773=1),IFERROR(MATCH(B773,[1]RV_Det!C:C,0),"Rev"),AND(J773="Corporativa",O773=1,I773="EM"),IFERROR(MATCH(B773,[1]RF_Corps!B:B,0),"Rev"),AND(F773="Alternativos",O773=1),IFERROR(MATCH(B773,[1]Rep4!C:C,0),"Rev")),"")</f>
        <v/>
      </c>
      <c r="B773" s="394" t="s">
        <v>2483</v>
      </c>
      <c r="C773" s="409" t="s">
        <v>2484</v>
      </c>
      <c r="D773" s="395" t="s">
        <v>2260</v>
      </c>
      <c r="E773" s="396" t="str">
        <f>IF(B773="","",INDEX([1]CatGlob!$S:$S,IFERROR(MATCH(MID(B773,7,1),[1]CatGlob!$R:$R,0),MATCH(MID(B773,1,2),[1]CatGlob!$R:$R,0))))</f>
        <v>DOL</v>
      </c>
      <c r="F773" s="397" t="s">
        <v>442</v>
      </c>
      <c r="G773" s="398" t="s">
        <v>610</v>
      </c>
      <c r="H773" s="399" t="s">
        <v>228</v>
      </c>
      <c r="I773" s="399" t="s">
        <v>611</v>
      </c>
      <c r="J773" s="399" t="s">
        <v>2252</v>
      </c>
      <c r="K773" s="396" t="s">
        <v>600</v>
      </c>
      <c r="L773" s="400" t="str">
        <f>IF(ISERROR(MATCH(M773,M$10:M772,0)),M773,"")</f>
        <v/>
      </c>
      <c r="M773" s="401" t="str">
        <f>IF(B773="","",IF(ISERROR(MATCH(F773&amp;"_"&amp;G773&amp;"_"&amp;H773&amp;"_"&amp;I773&amp;"_"&amp;J773&amp;IF(K773="","","_"&amp;K773),[1]CatGlob!$B:$B,0)),F773&amp;"_"&amp;G773&amp;"_"&amp;H773&amp;"_"&amp;I773&amp;"_"&amp;J773&amp;IF(K773="","","_"&amp;K773),INDEX([1]CatGlob!$C:$C,MATCH(F773&amp;"_"&amp;G773&amp;"_"&amp;H773&amp;"_"&amp;I773&amp;"_"&amp;J773&amp;IF(K773="","","_"&amp;K773),[1]CatGlob!$B:$B,0))))</f>
        <v>HCD_LOC_CORP_NT</v>
      </c>
      <c r="N773" s="402" t="str">
        <f t="shared" si="25"/>
        <v/>
      </c>
      <c r="O773" s="402" t="str">
        <f t="shared" si="24"/>
        <v/>
      </c>
      <c r="P773" s="401" t="str">
        <f>IF(LEN(B773)&gt;8,INDEX([1]CatGlob!$X:$X,MATCH(M773,[1]CatGlob!$W:$W,0)),"")</f>
        <v>PEC</v>
      </c>
      <c r="Q773" s="403" t="str">
        <f>INDEX([1]CatGlob!P:P,MATCH(M773,[1]CatGlob!O:O,0))</f>
        <v>RFLC</v>
      </c>
      <c r="R773" s="403" t="s">
        <v>601</v>
      </c>
      <c r="S773" s="403" t="s">
        <v>601</v>
      </c>
      <c r="T773" s="403" t="str">
        <f>INDEX([1]CatGlob!$D:$D,MATCH($M773,[1]CatGlob!$C:$C,0))</f>
        <v>RFL</v>
      </c>
      <c r="U773" s="403" t="s">
        <v>2419</v>
      </c>
      <c r="V773" s="404" t="str">
        <f>INDEX([1]CatGlob!$F:$F,MATCH($M773,[1]CatGlob!$C:$C,0))</f>
        <v>RFL_CORP</v>
      </c>
      <c r="W773" s="405"/>
      <c r="X773" s="406">
        <v>0</v>
      </c>
      <c r="Y773" s="407">
        <v>0</v>
      </c>
      <c r="Z773" s="408">
        <v>0</v>
      </c>
      <c r="AA773" s="407">
        <v>0</v>
      </c>
      <c r="AB773" s="408">
        <v>0</v>
      </c>
      <c r="AC773" s="407">
        <v>0</v>
      </c>
      <c r="AD773" s="408">
        <v>0</v>
      </c>
      <c r="AE773" s="407">
        <v>0</v>
      </c>
      <c r="AF773" s="408">
        <v>0</v>
      </c>
      <c r="AG773" s="407">
        <v>0</v>
      </c>
      <c r="AI773" s="406">
        <v>0</v>
      </c>
      <c r="AJ773" s="407">
        <v>0</v>
      </c>
      <c r="AK773" s="408">
        <v>0</v>
      </c>
      <c r="AL773" s="407">
        <v>0</v>
      </c>
      <c r="AM773" s="408">
        <v>0</v>
      </c>
      <c r="AN773" s="407">
        <v>0</v>
      </c>
      <c r="AO773" s="408">
        <v>0</v>
      </c>
      <c r="AP773" s="407">
        <v>0</v>
      </c>
      <c r="AQ773" s="408">
        <v>0</v>
      </c>
      <c r="AR773" s="407">
        <v>0</v>
      </c>
      <c r="AT773" s="406">
        <v>0</v>
      </c>
      <c r="AU773" s="407">
        <v>0</v>
      </c>
      <c r="AV773" s="408">
        <v>0</v>
      </c>
      <c r="AW773" s="407">
        <v>0</v>
      </c>
      <c r="AX773" s="408">
        <v>0</v>
      </c>
      <c r="AY773" s="407">
        <v>0</v>
      </c>
      <c r="AZ773" s="408">
        <v>0</v>
      </c>
      <c r="BA773" s="407">
        <v>0</v>
      </c>
      <c r="BB773" s="408">
        <v>0</v>
      </c>
      <c r="BC773" s="407">
        <v>0</v>
      </c>
    </row>
    <row r="774" spans="1:55" x14ac:dyDescent="0.35">
      <c r="A774" s="385" t="str" cm="1">
        <f t="array" ref="A774">IFERROR(_xlfn.IFS(AND(F774="Renta Variable",O774=1),IFERROR(MATCH(B774,[1]RV_Det!C:C,0),"Rev"),AND(J774="Corporativa",O774=1,I774="EM"),IFERROR(MATCH(B774,[1]RF_Corps!B:B,0),"Rev"),AND(F774="Alternativos",O774=1),IFERROR(MATCH(B774,[1]Rep4!C:C,0),"Rev")),"")</f>
        <v/>
      </c>
      <c r="B774" s="394" t="s">
        <v>2485</v>
      </c>
      <c r="C774" s="409" t="s">
        <v>2486</v>
      </c>
      <c r="D774" s="395" t="s">
        <v>2487</v>
      </c>
      <c r="E774" s="396" t="str">
        <f>IF(B774="","",INDEX([1]CatGlob!$S:$S,IFERROR(MATCH(MID(B774,7,1),[1]CatGlob!$R:$R,0),MATCH(MID(B774,1,2),[1]CatGlob!$R:$R,0))))</f>
        <v>DOL</v>
      </c>
      <c r="F774" s="397" t="s">
        <v>442</v>
      </c>
      <c r="G774" s="398" t="s">
        <v>610</v>
      </c>
      <c r="H774" s="399" t="s">
        <v>228</v>
      </c>
      <c r="I774" s="399" t="s">
        <v>611</v>
      </c>
      <c r="J774" s="399" t="s">
        <v>2252</v>
      </c>
      <c r="K774" s="396" t="s">
        <v>600</v>
      </c>
      <c r="L774" s="400" t="str">
        <f>IF(ISERROR(MATCH(M774,M$10:M773,0)),M774,"")</f>
        <v/>
      </c>
      <c r="M774" s="401" t="str">
        <f>IF(B774="","",IF(ISERROR(MATCH(F774&amp;"_"&amp;G774&amp;"_"&amp;H774&amp;"_"&amp;I774&amp;"_"&amp;J774&amp;IF(K774="","","_"&amp;K774),[1]CatGlob!$B:$B,0)),F774&amp;"_"&amp;G774&amp;"_"&amp;H774&amp;"_"&amp;I774&amp;"_"&amp;J774&amp;IF(K774="","","_"&amp;K774),INDEX([1]CatGlob!$C:$C,MATCH(F774&amp;"_"&amp;G774&amp;"_"&amp;H774&amp;"_"&amp;I774&amp;"_"&amp;J774&amp;IF(K774="","","_"&amp;K774),[1]CatGlob!$B:$B,0))))</f>
        <v>HCD_LOC_CORP_NT</v>
      </c>
      <c r="N774" s="402" t="str">
        <f t="shared" si="25"/>
        <v/>
      </c>
      <c r="O774" s="402" t="str">
        <f t="shared" si="24"/>
        <v/>
      </c>
      <c r="P774" s="401" t="str">
        <f>IF(LEN(B774)&gt;8,INDEX([1]CatGlob!$X:$X,MATCH(M774,[1]CatGlob!$W:$W,0)),"")</f>
        <v>PEC</v>
      </c>
      <c r="Q774" s="403" t="str">
        <f>INDEX([1]CatGlob!P:P,MATCH(M774,[1]CatGlob!O:O,0))</f>
        <v>RFLC</v>
      </c>
      <c r="R774" s="403" t="s">
        <v>601</v>
      </c>
      <c r="S774" s="403" t="s">
        <v>601</v>
      </c>
      <c r="T774" s="403" t="str">
        <f>INDEX([1]CatGlob!$D:$D,MATCH($M774,[1]CatGlob!$C:$C,0))</f>
        <v>RFL</v>
      </c>
      <c r="U774" s="403" t="s">
        <v>2488</v>
      </c>
      <c r="V774" s="404" t="str">
        <f>INDEX([1]CatGlob!$F:$F,MATCH($M774,[1]CatGlob!$C:$C,0))</f>
        <v>RFL_CORP</v>
      </c>
      <c r="W774" s="405"/>
      <c r="X774" s="406">
        <v>0</v>
      </c>
      <c r="Y774" s="407">
        <v>0</v>
      </c>
      <c r="Z774" s="408">
        <v>0</v>
      </c>
      <c r="AA774" s="407">
        <v>0</v>
      </c>
      <c r="AB774" s="408">
        <v>0</v>
      </c>
      <c r="AC774" s="407">
        <v>0</v>
      </c>
      <c r="AD774" s="408">
        <v>0</v>
      </c>
      <c r="AE774" s="407">
        <v>0</v>
      </c>
      <c r="AF774" s="408">
        <v>0</v>
      </c>
      <c r="AG774" s="407">
        <v>0</v>
      </c>
      <c r="AI774" s="406">
        <v>0</v>
      </c>
      <c r="AJ774" s="407">
        <v>0</v>
      </c>
      <c r="AK774" s="408">
        <v>0</v>
      </c>
      <c r="AL774" s="407">
        <v>0</v>
      </c>
      <c r="AM774" s="408">
        <v>0</v>
      </c>
      <c r="AN774" s="407">
        <v>0</v>
      </c>
      <c r="AO774" s="408">
        <v>0</v>
      </c>
      <c r="AP774" s="407">
        <v>0</v>
      </c>
      <c r="AQ774" s="408">
        <v>0</v>
      </c>
      <c r="AR774" s="407">
        <v>0</v>
      </c>
      <c r="AT774" s="406">
        <v>0</v>
      </c>
      <c r="AU774" s="407">
        <v>0</v>
      </c>
      <c r="AV774" s="408">
        <v>0</v>
      </c>
      <c r="AW774" s="407">
        <v>0</v>
      </c>
      <c r="AX774" s="408">
        <v>0</v>
      </c>
      <c r="AY774" s="407">
        <v>0</v>
      </c>
      <c r="AZ774" s="408">
        <v>0</v>
      </c>
      <c r="BA774" s="407">
        <v>0</v>
      </c>
      <c r="BB774" s="408">
        <v>0</v>
      </c>
      <c r="BC774" s="407">
        <v>0</v>
      </c>
    </row>
    <row r="775" spans="1:55" x14ac:dyDescent="0.35">
      <c r="A775" s="385" t="str" cm="1">
        <f t="array" ref="A775">IFERROR(_xlfn.IFS(AND(F775="Renta Variable",O775=1),IFERROR(MATCH(B775,[1]RV_Det!C:C,0),"Rev"),AND(J775="Corporativa",O775=1,I775="EM"),IFERROR(MATCH(B775,[1]RF_Corps!B:B,0),"Rev"),AND(F775="Alternativos",O775=1),IFERROR(MATCH(B775,[1]Rep4!C:C,0),"Rev")),"")</f>
        <v/>
      </c>
      <c r="B775" s="394" t="s">
        <v>2489</v>
      </c>
      <c r="C775" s="409" t="s">
        <v>2490</v>
      </c>
      <c r="D775" s="395" t="s">
        <v>2303</v>
      </c>
      <c r="E775" s="396" t="str">
        <f>IF(B775="","",INDEX([1]CatGlob!$S:$S,IFERROR(MATCH(MID(B775,7,1),[1]CatGlob!$R:$R,0),MATCH(MID(B775,1,2),[1]CatGlob!$R:$R,0))))</f>
        <v>DOL</v>
      </c>
      <c r="F775" s="397" t="s">
        <v>442</v>
      </c>
      <c r="G775" s="398" t="s">
        <v>610</v>
      </c>
      <c r="H775" s="399" t="s">
        <v>228</v>
      </c>
      <c r="I775" s="399" t="s">
        <v>611</v>
      </c>
      <c r="J775" s="418" t="s">
        <v>2252</v>
      </c>
      <c r="K775" s="396" t="s">
        <v>600</v>
      </c>
      <c r="L775" s="400" t="str">
        <f>IF(ISERROR(MATCH(M775,M$10:M774,0)),M775,"")</f>
        <v/>
      </c>
      <c r="M775" s="401" t="str">
        <f>IF(B775="","",IF(ISERROR(MATCH(F775&amp;"_"&amp;G775&amp;"_"&amp;H775&amp;"_"&amp;I775&amp;"_"&amp;J775&amp;IF(K775="","","_"&amp;K775),[1]CatGlob!$B:$B,0)),F775&amp;"_"&amp;G775&amp;"_"&amp;H775&amp;"_"&amp;I775&amp;"_"&amp;J775&amp;IF(K775="","","_"&amp;K775),INDEX([1]CatGlob!$C:$C,MATCH(F775&amp;"_"&amp;G775&amp;"_"&amp;H775&amp;"_"&amp;I775&amp;"_"&amp;J775&amp;IF(K775="","","_"&amp;K775),[1]CatGlob!$B:$B,0))))</f>
        <v>HCD_LOC_CORP_NT</v>
      </c>
      <c r="N775" s="402" t="str">
        <f t="shared" si="25"/>
        <v/>
      </c>
      <c r="O775" s="402" t="str">
        <f t="shared" si="24"/>
        <v/>
      </c>
      <c r="P775" s="401" t="str">
        <f>IF(LEN(B775)&gt;8,INDEX([1]CatGlob!$X:$X,MATCH(M775,[1]CatGlob!$W:$W,0)),"")</f>
        <v>PEC</v>
      </c>
      <c r="Q775" s="403" t="str">
        <f>INDEX([1]CatGlob!P:P,MATCH(M775,[1]CatGlob!O:O,0))</f>
        <v>RFLC</v>
      </c>
      <c r="R775" s="403"/>
      <c r="S775" s="403"/>
      <c r="T775" s="403" t="str">
        <f>INDEX([1]CatGlob!$D:$D,MATCH($M775,[1]CatGlob!$C:$C,0))</f>
        <v>RFL</v>
      </c>
      <c r="U775" s="403" t="s">
        <v>2419</v>
      </c>
      <c r="V775" s="404" t="str">
        <f>INDEX([1]CatGlob!$F:$F,MATCH($M775,[1]CatGlob!$C:$C,0))</f>
        <v>RFL_CORP</v>
      </c>
      <c r="W775" s="405"/>
      <c r="X775" s="406">
        <v>0</v>
      </c>
      <c r="Y775" s="407">
        <v>0</v>
      </c>
      <c r="Z775" s="408">
        <v>0</v>
      </c>
      <c r="AA775" s="407">
        <v>0</v>
      </c>
      <c r="AB775" s="408">
        <v>0</v>
      </c>
      <c r="AC775" s="407">
        <v>0</v>
      </c>
      <c r="AD775" s="408">
        <v>0</v>
      </c>
      <c r="AE775" s="407">
        <v>0</v>
      </c>
      <c r="AF775" s="408">
        <v>0</v>
      </c>
      <c r="AG775" s="407">
        <v>0</v>
      </c>
      <c r="AI775" s="406">
        <v>0</v>
      </c>
      <c r="AJ775" s="407">
        <v>0</v>
      </c>
      <c r="AK775" s="408">
        <v>0</v>
      </c>
      <c r="AL775" s="407">
        <v>0</v>
      </c>
      <c r="AM775" s="408">
        <v>0</v>
      </c>
      <c r="AN775" s="407">
        <v>0</v>
      </c>
      <c r="AO775" s="408">
        <v>0</v>
      </c>
      <c r="AP775" s="407">
        <v>0</v>
      </c>
      <c r="AQ775" s="408">
        <v>0</v>
      </c>
      <c r="AR775" s="407">
        <v>0</v>
      </c>
      <c r="AT775" s="406">
        <v>0</v>
      </c>
      <c r="AU775" s="407">
        <v>0</v>
      </c>
      <c r="AV775" s="408">
        <v>0</v>
      </c>
      <c r="AW775" s="407">
        <v>0</v>
      </c>
      <c r="AX775" s="408">
        <v>0</v>
      </c>
      <c r="AY775" s="407">
        <v>0</v>
      </c>
      <c r="AZ775" s="408">
        <v>0</v>
      </c>
      <c r="BA775" s="407">
        <v>0</v>
      </c>
      <c r="BB775" s="408">
        <v>0</v>
      </c>
      <c r="BC775" s="407">
        <v>0</v>
      </c>
    </row>
    <row r="776" spans="1:55" x14ac:dyDescent="0.35">
      <c r="A776" s="385" t="str" cm="1">
        <f t="array" ref="A776">IFERROR(_xlfn.IFS(AND(F776="Renta Variable",O776=1),IFERROR(MATCH(B776,[1]RV_Det!C:C,0),"Rev"),AND(J776="Corporativa",O776=1,I776="EM"),IFERROR(MATCH(B776,[1]RF_Corps!B:B,0),"Rev"),AND(F776="Alternativos",O776=1),IFERROR(MATCH(B776,[1]Rep4!C:C,0),"Rev")),"")</f>
        <v/>
      </c>
      <c r="B776" s="396" t="s">
        <v>2491</v>
      </c>
      <c r="C776" s="412" t="s">
        <v>2492</v>
      </c>
      <c r="D776" s="395" t="s">
        <v>2493</v>
      </c>
      <c r="E776" s="396" t="str">
        <f>IF(B776="","",INDEX([1]CatGlob!$S:$S,IFERROR(MATCH(MID(B776,7,1),[1]CatGlob!$R:$R,0),MATCH(MID(B776,1,2),[1]CatGlob!$R:$R,0))))</f>
        <v>DOL</v>
      </c>
      <c r="F776" s="397" t="s">
        <v>442</v>
      </c>
      <c r="G776" s="398" t="s">
        <v>610</v>
      </c>
      <c r="H776" s="399" t="s">
        <v>228</v>
      </c>
      <c r="I776" s="399" t="s">
        <v>611</v>
      </c>
      <c r="J776" s="399" t="s">
        <v>2252</v>
      </c>
      <c r="K776" s="396" t="s">
        <v>600</v>
      </c>
      <c r="L776" s="400" t="str">
        <f>IF(ISERROR(MATCH(M776,M$10:M775,0)),M776,"")</f>
        <v/>
      </c>
      <c r="M776" s="401" t="str">
        <f>IF(B776="","",IF(ISERROR(MATCH(F776&amp;"_"&amp;G776&amp;"_"&amp;H776&amp;"_"&amp;I776&amp;"_"&amp;J776&amp;IF(K776="","","_"&amp;K776),[1]CatGlob!$B:$B,0)),F776&amp;"_"&amp;G776&amp;"_"&amp;H776&amp;"_"&amp;I776&amp;"_"&amp;J776&amp;IF(K776="","","_"&amp;K776),INDEX([1]CatGlob!$C:$C,MATCH(F776&amp;"_"&amp;G776&amp;"_"&amp;H776&amp;"_"&amp;I776&amp;"_"&amp;J776&amp;IF(K776="","","_"&amp;K776),[1]CatGlob!$B:$B,0))))</f>
        <v>HCD_LOC_CORP_NT</v>
      </c>
      <c r="N776" s="402" t="str">
        <f t="shared" si="25"/>
        <v/>
      </c>
      <c r="O776" s="402" t="str">
        <f t="shared" si="24"/>
        <v/>
      </c>
      <c r="P776" s="401" t="str">
        <f>IF(LEN(B776)&gt;8,INDEX([1]CatGlob!$X:$X,MATCH(M776,[1]CatGlob!$W:$W,0)),"")</f>
        <v>PEC</v>
      </c>
      <c r="Q776" s="403" t="str">
        <f>INDEX([1]CatGlob!P:P,MATCH(M776,[1]CatGlob!O:O,0))</f>
        <v>RFLC</v>
      </c>
      <c r="R776" s="403" t="s">
        <v>601</v>
      </c>
      <c r="S776" s="403" t="s">
        <v>601</v>
      </c>
      <c r="T776" s="403" t="str">
        <f>INDEX([1]CatGlob!$D:$D,MATCH($M776,[1]CatGlob!$C:$C,0))</f>
        <v>RFL</v>
      </c>
      <c r="U776" s="403" t="s">
        <v>2307</v>
      </c>
      <c r="V776" s="404" t="str">
        <f>INDEX([1]CatGlob!$F:$F,MATCH($M776,[1]CatGlob!$C:$C,0))</f>
        <v>RFL_CORP</v>
      </c>
      <c r="W776" s="405"/>
      <c r="X776" s="406">
        <v>0</v>
      </c>
      <c r="Y776" s="407">
        <v>0</v>
      </c>
      <c r="Z776" s="408">
        <v>0</v>
      </c>
      <c r="AA776" s="407">
        <v>0</v>
      </c>
      <c r="AB776" s="408">
        <v>0</v>
      </c>
      <c r="AC776" s="407">
        <v>0</v>
      </c>
      <c r="AD776" s="408">
        <v>0</v>
      </c>
      <c r="AE776" s="407">
        <v>0</v>
      </c>
      <c r="AF776" s="408">
        <v>0</v>
      </c>
      <c r="AG776" s="407">
        <v>0</v>
      </c>
      <c r="AI776" s="406">
        <v>0</v>
      </c>
      <c r="AJ776" s="407">
        <v>0</v>
      </c>
      <c r="AK776" s="408">
        <v>0</v>
      </c>
      <c r="AL776" s="407">
        <v>0</v>
      </c>
      <c r="AM776" s="408">
        <v>0</v>
      </c>
      <c r="AN776" s="407">
        <v>0</v>
      </c>
      <c r="AO776" s="408">
        <v>0</v>
      </c>
      <c r="AP776" s="407">
        <v>0</v>
      </c>
      <c r="AQ776" s="408">
        <v>0</v>
      </c>
      <c r="AR776" s="407">
        <v>0</v>
      </c>
      <c r="AT776" s="406">
        <v>0</v>
      </c>
      <c r="AU776" s="407">
        <v>0</v>
      </c>
      <c r="AV776" s="408">
        <v>0</v>
      </c>
      <c r="AW776" s="407">
        <v>0</v>
      </c>
      <c r="AX776" s="408">
        <v>0</v>
      </c>
      <c r="AY776" s="407">
        <v>0</v>
      </c>
      <c r="AZ776" s="408">
        <v>0</v>
      </c>
      <c r="BA776" s="407">
        <v>0</v>
      </c>
      <c r="BB776" s="408">
        <v>0</v>
      </c>
      <c r="BC776" s="407">
        <v>0</v>
      </c>
    </row>
    <row r="777" spans="1:55" x14ac:dyDescent="0.35">
      <c r="A777" s="385" t="str" cm="1">
        <f t="array" ref="A777">IFERROR(_xlfn.IFS(AND(F777="Renta Variable",O777=1),IFERROR(MATCH(B777,[1]RV_Det!C:C,0),"Rev"),AND(J777="Corporativa",O777=1,I777="EM"),IFERROR(MATCH(B777,[1]RF_Corps!B:B,0),"Rev"),AND(F777="Alternativos",O777=1),IFERROR(MATCH(B777,[1]Rep4!C:C,0),"Rev")),"")</f>
        <v/>
      </c>
      <c r="B777" s="394" t="s">
        <v>2494</v>
      </c>
      <c r="C777" s="409" t="s">
        <v>2495</v>
      </c>
      <c r="D777" s="395" t="s">
        <v>2364</v>
      </c>
      <c r="E777" s="396" t="str">
        <f>IF(B777="","",INDEX([1]CatGlob!$S:$S,IFERROR(MATCH(MID(B777,7,1),[1]CatGlob!$R:$R,0),MATCH(MID(B777,1,2),[1]CatGlob!$R:$R,0))))</f>
        <v>DOL</v>
      </c>
      <c r="F777" s="397" t="s">
        <v>442</v>
      </c>
      <c r="G777" s="398" t="s">
        <v>610</v>
      </c>
      <c r="H777" s="399" t="s">
        <v>228</v>
      </c>
      <c r="I777" s="399" t="s">
        <v>611</v>
      </c>
      <c r="J777" s="399" t="s">
        <v>2252</v>
      </c>
      <c r="K777" s="396" t="s">
        <v>600</v>
      </c>
      <c r="L777" s="400" t="str">
        <f>IF(ISERROR(MATCH(M777,M$10:M776,0)),M777,"")</f>
        <v/>
      </c>
      <c r="M777" s="401" t="str">
        <f>IF(B777="","",IF(ISERROR(MATCH(F777&amp;"_"&amp;G777&amp;"_"&amp;H777&amp;"_"&amp;I777&amp;"_"&amp;J777&amp;IF(K777="","","_"&amp;K777),[1]CatGlob!$B:$B,0)),F777&amp;"_"&amp;G777&amp;"_"&amp;H777&amp;"_"&amp;I777&amp;"_"&amp;J777&amp;IF(K777="","","_"&amp;K777),INDEX([1]CatGlob!$C:$C,MATCH(F777&amp;"_"&amp;G777&amp;"_"&amp;H777&amp;"_"&amp;I777&amp;"_"&amp;J777&amp;IF(K777="","","_"&amp;K777),[1]CatGlob!$B:$B,0))))</f>
        <v>HCD_LOC_CORP_NT</v>
      </c>
      <c r="N777" s="402" t="str">
        <f t="shared" si="25"/>
        <v>rev</v>
      </c>
      <c r="O777" s="402">
        <f t="shared" si="24"/>
        <v>1</v>
      </c>
      <c r="P777" s="401" t="str">
        <f>IF(LEN(B777)&gt;8,INDEX([1]CatGlob!$X:$X,MATCH(M777,[1]CatGlob!$W:$W,0)),"")</f>
        <v>PEC</v>
      </c>
      <c r="Q777" s="403" t="str">
        <f>INDEX([1]CatGlob!P:P,MATCH(M777,[1]CatGlob!O:O,0))</f>
        <v>RFLC</v>
      </c>
      <c r="R777" s="403" t="s">
        <v>601</v>
      </c>
      <c r="S777" s="403" t="s">
        <v>601</v>
      </c>
      <c r="T777" s="403" t="str">
        <f>INDEX([1]CatGlob!$D:$D,MATCH($M777,[1]CatGlob!$C:$C,0))</f>
        <v>RFL</v>
      </c>
      <c r="U777" s="403" t="s">
        <v>2307</v>
      </c>
      <c r="V777" s="404" t="str">
        <f>INDEX([1]CatGlob!$F:$F,MATCH($M777,[1]CatGlob!$C:$C,0))</f>
        <v>RFL_CORP</v>
      </c>
      <c r="W777" s="405"/>
      <c r="X777" s="406">
        <v>0</v>
      </c>
      <c r="Y777" s="407">
        <v>0</v>
      </c>
      <c r="Z777" s="408">
        <v>-1.21827651296484E-4</v>
      </c>
      <c r="AA777" s="407">
        <v>-1.4407538662109E-3</v>
      </c>
      <c r="AB777" s="408">
        <v>0</v>
      </c>
      <c r="AC777" s="407">
        <v>0</v>
      </c>
      <c r="AD777" s="408">
        <v>0</v>
      </c>
      <c r="AE777" s="407">
        <v>0</v>
      </c>
      <c r="AF777" s="408">
        <v>-1.5860142740636501E-5</v>
      </c>
      <c r="AG777" s="407">
        <v>-1.87564659821101E-4</v>
      </c>
      <c r="AI777" s="406">
        <v>0</v>
      </c>
      <c r="AJ777" s="407">
        <v>0</v>
      </c>
      <c r="AK777" s="408">
        <v>-2.28516727496828E-5</v>
      </c>
      <c r="AL777" s="407">
        <v>-2.7024764537308997E-4</v>
      </c>
      <c r="AM777" s="408">
        <v>0</v>
      </c>
      <c r="AN777" s="407">
        <v>0</v>
      </c>
      <c r="AO777" s="408">
        <v>0</v>
      </c>
      <c r="AP777" s="407">
        <v>0</v>
      </c>
      <c r="AQ777" s="408">
        <v>-6.5967888546978896E-6</v>
      </c>
      <c r="AR777" s="407">
        <v>-7.8014711418895598E-5</v>
      </c>
      <c r="AT777" s="406">
        <v>0</v>
      </c>
      <c r="AU777" s="407">
        <v>0</v>
      </c>
      <c r="AV777" s="408">
        <v>0</v>
      </c>
      <c r="AW777" s="407">
        <v>0</v>
      </c>
      <c r="AX777" s="408">
        <v>0</v>
      </c>
      <c r="AY777" s="407">
        <v>0</v>
      </c>
      <c r="AZ777" s="408">
        <v>0</v>
      </c>
      <c r="BA777" s="407">
        <v>0</v>
      </c>
      <c r="BB777" s="408">
        <v>0</v>
      </c>
      <c r="BC777" s="407">
        <v>0</v>
      </c>
    </row>
    <row r="778" spans="1:55" x14ac:dyDescent="0.35">
      <c r="A778" s="385" t="str" cm="1">
        <f t="array" ref="A778">IFERROR(_xlfn.IFS(AND(F778="Renta Variable",O778=1),IFERROR(MATCH(B778,[1]RV_Det!C:C,0),"Rev"),AND(J778="Corporativa",O778=1,I778="EM"),IFERROR(MATCH(B778,[1]RF_Corps!B:B,0),"Rev"),AND(F778="Alternativos",O778=1),IFERROR(MATCH(B778,[1]Rep4!C:C,0),"Rev")),"")</f>
        <v/>
      </c>
      <c r="B778" s="394" t="s">
        <v>2496</v>
      </c>
      <c r="C778" s="409" t="s">
        <v>2497</v>
      </c>
      <c r="D778" s="395" t="s">
        <v>2497</v>
      </c>
      <c r="E778" s="396" t="str">
        <f>IF(B778="","",INDEX([1]CatGlob!$S:$S,IFERROR(MATCH(MID(B778,7,1),[1]CatGlob!$R:$R,0),MATCH(MID(B778,1,2),[1]CatGlob!$R:$R,0))))</f>
        <v>DOL</v>
      </c>
      <c r="F778" s="397" t="s">
        <v>442</v>
      </c>
      <c r="G778" s="398" t="s">
        <v>610</v>
      </c>
      <c r="H778" s="399" t="s">
        <v>228</v>
      </c>
      <c r="I778" s="399" t="s">
        <v>611</v>
      </c>
      <c r="J778" s="399" t="s">
        <v>2498</v>
      </c>
      <c r="K778" s="396" t="s">
        <v>600</v>
      </c>
      <c r="L778" s="400" t="str">
        <f>IF(ISERROR(MATCH(M778,M$10:M777,0)),M778,"")</f>
        <v>HCD_LOC_CORP_REG</v>
      </c>
      <c r="M778" s="401" t="str">
        <f>IF(B778="","",IF(ISERROR(MATCH(F778&amp;"_"&amp;G778&amp;"_"&amp;H778&amp;"_"&amp;I778&amp;"_"&amp;J778&amp;IF(K778="","","_"&amp;K778),[1]CatGlob!$B:$B,0)),F778&amp;"_"&amp;G778&amp;"_"&amp;H778&amp;"_"&amp;I778&amp;"_"&amp;J778&amp;IF(K778="","","_"&amp;K778),INDEX([1]CatGlob!$C:$C,MATCH(F778&amp;"_"&amp;G778&amp;"_"&amp;H778&amp;"_"&amp;I778&amp;"_"&amp;J778&amp;IF(K778="","","_"&amp;K778),[1]CatGlob!$B:$B,0))))</f>
        <v>HCD_LOC_CORP_REG</v>
      </c>
      <c r="N778" s="402" t="str">
        <f t="shared" si="25"/>
        <v/>
      </c>
      <c r="O778" s="402" t="str">
        <f t="shared" si="24"/>
        <v/>
      </c>
      <c r="P778" s="401" t="str">
        <f>IF(LEN(B778)&gt;8,INDEX([1]CatGlob!$X:$X,MATCH(M778,[1]CatGlob!$W:$W,0)),"")</f>
        <v>PEC</v>
      </c>
      <c r="Q778" s="403" t="str">
        <f>INDEX([1]CatGlob!P:P,MATCH(M778,[1]CatGlob!O:O,0))</f>
        <v>RFLC</v>
      </c>
      <c r="R778" s="403" t="s">
        <v>601</v>
      </c>
      <c r="S778" s="403" t="s">
        <v>601</v>
      </c>
      <c r="T778" s="403" t="str">
        <f>INDEX([1]CatGlob!$D:$D,MATCH($M778,[1]CatGlob!$C:$C,0))</f>
        <v>RFL</v>
      </c>
      <c r="U778" s="403" t="s">
        <v>1570</v>
      </c>
      <c r="V778" s="404" t="str">
        <f>INDEX([1]CatGlob!$F:$F,MATCH($M778,[1]CatGlob!$C:$C,0))</f>
        <v>RFL_CORP</v>
      </c>
      <c r="W778" s="405"/>
      <c r="X778" s="406">
        <v>0</v>
      </c>
      <c r="Y778" s="407">
        <v>0</v>
      </c>
      <c r="Z778" s="408">
        <v>0</v>
      </c>
      <c r="AA778" s="407">
        <v>0</v>
      </c>
      <c r="AB778" s="408">
        <v>0</v>
      </c>
      <c r="AC778" s="407">
        <v>0</v>
      </c>
      <c r="AD778" s="408">
        <v>0</v>
      </c>
      <c r="AE778" s="407">
        <v>0</v>
      </c>
      <c r="AF778" s="408">
        <v>0</v>
      </c>
      <c r="AG778" s="407">
        <v>0</v>
      </c>
      <c r="AI778" s="406">
        <v>0</v>
      </c>
      <c r="AJ778" s="407">
        <v>0</v>
      </c>
      <c r="AK778" s="408">
        <v>0</v>
      </c>
      <c r="AL778" s="407">
        <v>0</v>
      </c>
      <c r="AM778" s="408">
        <v>0</v>
      </c>
      <c r="AN778" s="407">
        <v>0</v>
      </c>
      <c r="AO778" s="408">
        <v>0</v>
      </c>
      <c r="AP778" s="407">
        <v>0</v>
      </c>
      <c r="AQ778" s="408">
        <v>0</v>
      </c>
      <c r="AR778" s="407">
        <v>0</v>
      </c>
      <c r="AT778" s="406">
        <v>0</v>
      </c>
      <c r="AU778" s="407">
        <v>0</v>
      </c>
      <c r="AV778" s="408">
        <v>0</v>
      </c>
      <c r="AW778" s="407">
        <v>0</v>
      </c>
      <c r="AX778" s="408">
        <v>0</v>
      </c>
      <c r="AY778" s="407">
        <v>0</v>
      </c>
      <c r="AZ778" s="408">
        <v>0</v>
      </c>
      <c r="BA778" s="407">
        <v>0</v>
      </c>
      <c r="BB778" s="408">
        <v>0</v>
      </c>
      <c r="BC778" s="407">
        <v>0</v>
      </c>
    </row>
    <row r="779" spans="1:55" x14ac:dyDescent="0.35">
      <c r="A779" s="385" t="str" cm="1">
        <f t="array" ref="A779">IFERROR(_xlfn.IFS(AND(F779="Renta Variable",O779=1),IFERROR(MATCH(B779,[1]RV_Det!C:C,0),"Rev"),AND(J779="Corporativa",O779=1,I779="EM"),IFERROR(MATCH(B779,[1]RF_Corps!B:B,0),"Rev"),AND(F779="Alternativos",O779=1),IFERROR(MATCH(B779,[1]Rep4!C:C,0),"Rev")),"")</f>
        <v/>
      </c>
      <c r="B779" s="394" t="s">
        <v>2499</v>
      </c>
      <c r="C779" s="409" t="s">
        <v>2500</v>
      </c>
      <c r="D779" s="395" t="s">
        <v>2501</v>
      </c>
      <c r="E779" s="396" t="str">
        <f>IF(B779="","",INDEX([1]CatGlob!$S:$S,IFERROR(MATCH(MID(B779,7,1),[1]CatGlob!$R:$R,0),MATCH(MID(B779,1,2),[1]CatGlob!$R:$R,0))))</f>
        <v>DOL</v>
      </c>
      <c r="F779" s="397" t="s">
        <v>442</v>
      </c>
      <c r="G779" s="398" t="s">
        <v>610</v>
      </c>
      <c r="H779" s="399" t="s">
        <v>228</v>
      </c>
      <c r="I779" s="399" t="s">
        <v>611</v>
      </c>
      <c r="J779" s="399" t="s">
        <v>2498</v>
      </c>
      <c r="K779" s="396" t="s">
        <v>600</v>
      </c>
      <c r="L779" s="400" t="str">
        <f>IF(ISERROR(MATCH(M779,M$10:M778,0)),M779,"")</f>
        <v/>
      </c>
      <c r="M779" s="401" t="str">
        <f>IF(B779="","",IF(ISERROR(MATCH(F779&amp;"_"&amp;G779&amp;"_"&amp;H779&amp;"_"&amp;I779&amp;"_"&amp;J779&amp;IF(K779="","","_"&amp;K779),[1]CatGlob!$B:$B,0)),F779&amp;"_"&amp;G779&amp;"_"&amp;H779&amp;"_"&amp;I779&amp;"_"&amp;J779&amp;IF(K779="","","_"&amp;K779),INDEX([1]CatGlob!$C:$C,MATCH(F779&amp;"_"&amp;G779&amp;"_"&amp;H779&amp;"_"&amp;I779&amp;"_"&amp;J779&amp;IF(K779="","","_"&amp;K779),[1]CatGlob!$B:$B,0))))</f>
        <v>HCD_LOC_CORP_REG</v>
      </c>
      <c r="N779" s="402" t="str">
        <f t="shared" si="25"/>
        <v/>
      </c>
      <c r="O779" s="402" t="str">
        <f t="shared" si="24"/>
        <v/>
      </c>
      <c r="P779" s="401" t="str">
        <f>IF(LEN(B779)&gt;8,INDEX([1]CatGlob!$X:$X,MATCH(M779,[1]CatGlob!$W:$W,0)),"")</f>
        <v>PEC</v>
      </c>
      <c r="Q779" s="403" t="str">
        <f>INDEX([1]CatGlob!P:P,MATCH(M779,[1]CatGlob!O:O,0))</f>
        <v>RFLC</v>
      </c>
      <c r="R779" s="403" t="s">
        <v>601</v>
      </c>
      <c r="S779" s="403" t="s">
        <v>601</v>
      </c>
      <c r="T779" s="403" t="str">
        <f>INDEX([1]CatGlob!$D:$D,MATCH($M779,[1]CatGlob!$C:$C,0))</f>
        <v>RFL</v>
      </c>
      <c r="U779" s="403" t="s">
        <v>1570</v>
      </c>
      <c r="V779" s="404" t="str">
        <f>INDEX([1]CatGlob!$F:$F,MATCH($M779,[1]CatGlob!$C:$C,0))</f>
        <v>RFL_CORP</v>
      </c>
      <c r="W779" s="405"/>
      <c r="X779" s="406">
        <v>0</v>
      </c>
      <c r="Y779" s="407">
        <v>0</v>
      </c>
      <c r="Z779" s="408">
        <v>0</v>
      </c>
      <c r="AA779" s="407">
        <v>0</v>
      </c>
      <c r="AB779" s="408">
        <v>0</v>
      </c>
      <c r="AC779" s="407">
        <v>0</v>
      </c>
      <c r="AD779" s="408">
        <v>0</v>
      </c>
      <c r="AE779" s="407">
        <v>0</v>
      </c>
      <c r="AF779" s="408">
        <v>0</v>
      </c>
      <c r="AG779" s="407">
        <v>0</v>
      </c>
      <c r="AI779" s="406">
        <v>0</v>
      </c>
      <c r="AJ779" s="407">
        <v>0</v>
      </c>
      <c r="AK779" s="408">
        <v>0</v>
      </c>
      <c r="AL779" s="407">
        <v>0</v>
      </c>
      <c r="AM779" s="408">
        <v>0</v>
      </c>
      <c r="AN779" s="407">
        <v>0</v>
      </c>
      <c r="AO779" s="408">
        <v>0</v>
      </c>
      <c r="AP779" s="407">
        <v>0</v>
      </c>
      <c r="AQ779" s="408">
        <v>0</v>
      </c>
      <c r="AR779" s="407">
        <v>0</v>
      </c>
      <c r="AT779" s="406">
        <v>0</v>
      </c>
      <c r="AU779" s="407">
        <v>0</v>
      </c>
      <c r="AV779" s="408">
        <v>0</v>
      </c>
      <c r="AW779" s="407">
        <v>0</v>
      </c>
      <c r="AX779" s="408">
        <v>0</v>
      </c>
      <c r="AY779" s="407">
        <v>0</v>
      </c>
      <c r="AZ779" s="408">
        <v>0</v>
      </c>
      <c r="BA779" s="407">
        <v>0</v>
      </c>
      <c r="BB779" s="408">
        <v>0</v>
      </c>
      <c r="BC779" s="407">
        <v>0</v>
      </c>
    </row>
    <row r="780" spans="1:55" x14ac:dyDescent="0.35">
      <c r="A780" s="385" t="str" cm="1">
        <f t="array" ref="A780">IFERROR(_xlfn.IFS(AND(F780="Renta Variable",O780=1),IFERROR(MATCH(B780,[1]RV_Det!C:C,0),"Rev"),AND(J780="Corporativa",O780=1,I780="EM"),IFERROR(MATCH(B780,[1]RF_Corps!B:B,0),"Rev"),AND(F780="Alternativos",O780=1),IFERROR(MATCH(B780,[1]Rep4!C:C,0),"Rev")),"")</f>
        <v/>
      </c>
      <c r="B780" s="394" t="s">
        <v>2502</v>
      </c>
      <c r="C780" s="409" t="s">
        <v>2503</v>
      </c>
      <c r="D780" s="395" t="s">
        <v>2501</v>
      </c>
      <c r="E780" s="396" t="str">
        <f>IF(B780="","",INDEX([1]CatGlob!$S:$S,IFERROR(MATCH(MID(B780,7,1),[1]CatGlob!$R:$R,0),MATCH(MID(B780,1,2),[1]CatGlob!$R:$R,0))))</f>
        <v>DOL</v>
      </c>
      <c r="F780" s="397" t="s">
        <v>442</v>
      </c>
      <c r="G780" s="398" t="s">
        <v>610</v>
      </c>
      <c r="H780" s="399" t="s">
        <v>228</v>
      </c>
      <c r="I780" s="399" t="s">
        <v>611</v>
      </c>
      <c r="J780" s="399" t="s">
        <v>2498</v>
      </c>
      <c r="K780" s="396" t="s">
        <v>600</v>
      </c>
      <c r="L780" s="400" t="str">
        <f>IF(ISERROR(MATCH(M780,M$10:M779,0)),M780,"")</f>
        <v/>
      </c>
      <c r="M780" s="401" t="str">
        <f>IF(B780="","",IF(ISERROR(MATCH(F780&amp;"_"&amp;G780&amp;"_"&amp;H780&amp;"_"&amp;I780&amp;"_"&amp;J780&amp;IF(K780="","","_"&amp;K780),[1]CatGlob!$B:$B,0)),F780&amp;"_"&amp;G780&amp;"_"&amp;H780&amp;"_"&amp;I780&amp;"_"&amp;J780&amp;IF(K780="","","_"&amp;K780),INDEX([1]CatGlob!$C:$C,MATCH(F780&amp;"_"&amp;G780&amp;"_"&amp;H780&amp;"_"&amp;I780&amp;"_"&amp;J780&amp;IF(K780="","","_"&amp;K780),[1]CatGlob!$B:$B,0))))</f>
        <v>HCD_LOC_CORP_REG</v>
      </c>
      <c r="N780" s="402" t="str">
        <f t="shared" si="25"/>
        <v/>
      </c>
      <c r="O780" s="402" t="str">
        <f t="shared" ref="O780:O843" si="26">IF(SUM(ABS(AF780),ABS(AQ780),ABS(BB780))&lt;&gt;0,1,"")</f>
        <v/>
      </c>
      <c r="P780" s="401" t="str">
        <f>IF(LEN(B780)&gt;8,INDEX([1]CatGlob!$X:$X,MATCH(M780,[1]CatGlob!$W:$W,0)),"")</f>
        <v>PEC</v>
      </c>
      <c r="Q780" s="403" t="str">
        <f>INDEX([1]CatGlob!P:P,MATCH(M780,[1]CatGlob!O:O,0))</f>
        <v>RFLC</v>
      </c>
      <c r="R780" s="403" t="s">
        <v>601</v>
      </c>
      <c r="S780" s="403" t="s">
        <v>601</v>
      </c>
      <c r="T780" s="403" t="str">
        <f>INDEX([1]CatGlob!$D:$D,MATCH($M780,[1]CatGlob!$C:$C,0))</f>
        <v>RFL</v>
      </c>
      <c r="U780" s="403" t="s">
        <v>1570</v>
      </c>
      <c r="V780" s="404" t="str">
        <f>INDEX([1]CatGlob!$F:$F,MATCH($M780,[1]CatGlob!$C:$C,0))</f>
        <v>RFL_CORP</v>
      </c>
      <c r="W780" s="405"/>
      <c r="X780" s="406">
        <v>0</v>
      </c>
      <c r="Y780" s="407">
        <v>0</v>
      </c>
      <c r="Z780" s="408">
        <v>0</v>
      </c>
      <c r="AA780" s="407">
        <v>0</v>
      </c>
      <c r="AB780" s="408">
        <v>0</v>
      </c>
      <c r="AC780" s="407">
        <v>0</v>
      </c>
      <c r="AD780" s="408">
        <v>0</v>
      </c>
      <c r="AE780" s="407">
        <v>0</v>
      </c>
      <c r="AF780" s="408">
        <v>0</v>
      </c>
      <c r="AG780" s="407">
        <v>0</v>
      </c>
      <c r="AI780" s="406">
        <v>0</v>
      </c>
      <c r="AJ780" s="407">
        <v>0</v>
      </c>
      <c r="AK780" s="408">
        <v>0</v>
      </c>
      <c r="AL780" s="407">
        <v>0</v>
      </c>
      <c r="AM780" s="408">
        <v>0</v>
      </c>
      <c r="AN780" s="407">
        <v>0</v>
      </c>
      <c r="AO780" s="408">
        <v>0</v>
      </c>
      <c r="AP780" s="407">
        <v>0</v>
      </c>
      <c r="AQ780" s="408">
        <v>0</v>
      </c>
      <c r="AR780" s="407">
        <v>0</v>
      </c>
      <c r="AT780" s="406">
        <v>0</v>
      </c>
      <c r="AU780" s="407">
        <v>0</v>
      </c>
      <c r="AV780" s="408">
        <v>0</v>
      </c>
      <c r="AW780" s="407">
        <v>0</v>
      </c>
      <c r="AX780" s="408">
        <v>0</v>
      </c>
      <c r="AY780" s="407">
        <v>0</v>
      </c>
      <c r="AZ780" s="408">
        <v>0</v>
      </c>
      <c r="BA780" s="407">
        <v>0</v>
      </c>
      <c r="BB780" s="408">
        <v>0</v>
      </c>
      <c r="BC780" s="407">
        <v>0</v>
      </c>
    </row>
    <row r="781" spans="1:55" x14ac:dyDescent="0.35">
      <c r="A781" s="385" t="str" cm="1">
        <f t="array" ref="A781">IFERROR(_xlfn.IFS(AND(F781="Renta Variable",O781=1),IFERROR(MATCH(B781,[1]RV_Det!C:C,0),"Rev"),AND(J781="Corporativa",O781=1,I781="EM"),IFERROR(MATCH(B781,[1]RF_Corps!B:B,0),"Rev"),AND(F781="Alternativos",O781=1),IFERROR(MATCH(B781,[1]Rep4!C:C,0),"Rev")),"")</f>
        <v/>
      </c>
      <c r="B781" s="394" t="s">
        <v>2504</v>
      </c>
      <c r="C781" s="409" t="s">
        <v>2505</v>
      </c>
      <c r="D781" s="395" t="s">
        <v>2506</v>
      </c>
      <c r="E781" s="396" t="str">
        <f>IF(B781="","",INDEX([1]CatGlob!$S:$S,IFERROR(MATCH(MID(B781,7,1),[1]CatGlob!$R:$R,0),MATCH(MID(B781,1,2),[1]CatGlob!$R:$R,0))))</f>
        <v>DOL</v>
      </c>
      <c r="F781" s="397" t="s">
        <v>442</v>
      </c>
      <c r="G781" s="398" t="s">
        <v>610</v>
      </c>
      <c r="H781" s="399" t="s">
        <v>228</v>
      </c>
      <c r="I781" s="399" t="s">
        <v>611</v>
      </c>
      <c r="J781" s="399" t="s">
        <v>2498</v>
      </c>
      <c r="K781" s="396" t="s">
        <v>600</v>
      </c>
      <c r="L781" s="400" t="str">
        <f>IF(ISERROR(MATCH(M781,M$10:M780,0)),M781,"")</f>
        <v/>
      </c>
      <c r="M781" s="401" t="str">
        <f>IF(B781="","",IF(ISERROR(MATCH(F781&amp;"_"&amp;G781&amp;"_"&amp;H781&amp;"_"&amp;I781&amp;"_"&amp;J781&amp;IF(K781="","","_"&amp;K781),[1]CatGlob!$B:$B,0)),F781&amp;"_"&amp;G781&amp;"_"&amp;H781&amp;"_"&amp;I781&amp;"_"&amp;J781&amp;IF(K781="","","_"&amp;K781),INDEX([1]CatGlob!$C:$C,MATCH(F781&amp;"_"&amp;G781&amp;"_"&amp;H781&amp;"_"&amp;I781&amp;"_"&amp;J781&amp;IF(K781="","","_"&amp;K781),[1]CatGlob!$B:$B,0))))</f>
        <v>HCD_LOC_CORP_REG</v>
      </c>
      <c r="N781" s="402" t="str">
        <f t="shared" si="25"/>
        <v/>
      </c>
      <c r="O781" s="402" t="str">
        <f t="shared" si="26"/>
        <v/>
      </c>
      <c r="P781" s="401" t="str">
        <f>IF(LEN(B781)&gt;8,INDEX([1]CatGlob!$X:$X,MATCH(M781,[1]CatGlob!$W:$W,0)),"")</f>
        <v>PEC</v>
      </c>
      <c r="Q781" s="403" t="str">
        <f>INDEX([1]CatGlob!P:P,MATCH(M781,[1]CatGlob!O:O,0))</f>
        <v>RFLC</v>
      </c>
      <c r="R781" s="403" t="s">
        <v>601</v>
      </c>
      <c r="S781" s="403" t="s">
        <v>601</v>
      </c>
      <c r="T781" s="403" t="str">
        <f>INDEX([1]CatGlob!$D:$D,MATCH($M781,[1]CatGlob!$C:$C,0))</f>
        <v>RFL</v>
      </c>
      <c r="U781" s="403" t="s">
        <v>2419</v>
      </c>
      <c r="V781" s="404" t="str">
        <f>INDEX([1]CatGlob!$F:$F,MATCH($M781,[1]CatGlob!$C:$C,0))</f>
        <v>RFL_CORP</v>
      </c>
      <c r="W781" s="405"/>
      <c r="X781" s="406">
        <v>0</v>
      </c>
      <c r="Y781" s="407">
        <v>0</v>
      </c>
      <c r="Z781" s="408">
        <v>0</v>
      </c>
      <c r="AA781" s="407">
        <v>0</v>
      </c>
      <c r="AB781" s="408">
        <v>0</v>
      </c>
      <c r="AC781" s="407">
        <v>0</v>
      </c>
      <c r="AD781" s="408">
        <v>0</v>
      </c>
      <c r="AE781" s="407">
        <v>0</v>
      </c>
      <c r="AF781" s="408">
        <v>0</v>
      </c>
      <c r="AG781" s="407">
        <v>0</v>
      </c>
      <c r="AI781" s="406">
        <v>0</v>
      </c>
      <c r="AJ781" s="407">
        <v>0</v>
      </c>
      <c r="AK781" s="408">
        <v>0</v>
      </c>
      <c r="AL781" s="407">
        <v>0</v>
      </c>
      <c r="AM781" s="408">
        <v>0</v>
      </c>
      <c r="AN781" s="407">
        <v>0</v>
      </c>
      <c r="AO781" s="408">
        <v>0</v>
      </c>
      <c r="AP781" s="407">
        <v>0</v>
      </c>
      <c r="AQ781" s="408">
        <v>0</v>
      </c>
      <c r="AR781" s="407">
        <v>0</v>
      </c>
      <c r="AT781" s="406">
        <v>0</v>
      </c>
      <c r="AU781" s="407">
        <v>0</v>
      </c>
      <c r="AV781" s="408">
        <v>0</v>
      </c>
      <c r="AW781" s="407">
        <v>0</v>
      </c>
      <c r="AX781" s="408">
        <v>0</v>
      </c>
      <c r="AY781" s="407">
        <v>0</v>
      </c>
      <c r="AZ781" s="408">
        <v>0</v>
      </c>
      <c r="BA781" s="407">
        <v>0</v>
      </c>
      <c r="BB781" s="408">
        <v>0</v>
      </c>
      <c r="BC781" s="407">
        <v>0</v>
      </c>
    </row>
    <row r="782" spans="1:55" x14ac:dyDescent="0.35">
      <c r="A782" s="385" t="str" cm="1">
        <f t="array" ref="A782">IFERROR(_xlfn.IFS(AND(F782="Renta Variable",O782=1),IFERROR(MATCH(B782,[1]RV_Det!C:C,0),"Rev"),AND(J782="Corporativa",O782=1,I782="EM"),IFERROR(MATCH(B782,[1]RF_Corps!B:B,0),"Rev"),AND(F782="Alternativos",O782=1),IFERROR(MATCH(B782,[1]Rep4!C:C,0),"Rev")),"")</f>
        <v/>
      </c>
      <c r="B782" s="394" t="s">
        <v>2507</v>
      </c>
      <c r="C782" s="409" t="s">
        <v>2508</v>
      </c>
      <c r="D782" s="395" t="s">
        <v>2509</v>
      </c>
      <c r="E782" s="396" t="str">
        <f>IF(B782="","",INDEX([1]CatGlob!$S:$S,IFERROR(MATCH(MID(B782,7,1),[1]CatGlob!$R:$R,0),MATCH(MID(B782,1,2),[1]CatGlob!$R:$R,0))))</f>
        <v>DOL</v>
      </c>
      <c r="F782" s="397" t="s">
        <v>442</v>
      </c>
      <c r="G782" s="398" t="s">
        <v>610</v>
      </c>
      <c r="H782" s="399" t="s">
        <v>228</v>
      </c>
      <c r="I782" s="399" t="s">
        <v>611</v>
      </c>
      <c r="J782" s="399" t="s">
        <v>2498</v>
      </c>
      <c r="K782" s="396" t="s">
        <v>600</v>
      </c>
      <c r="L782" s="400" t="str">
        <f>IF(ISERROR(MATCH(M782,M$10:M781,0)),M782,"")</f>
        <v/>
      </c>
      <c r="M782" s="401" t="str">
        <f>IF(B782="","",IF(ISERROR(MATCH(F782&amp;"_"&amp;G782&amp;"_"&amp;H782&amp;"_"&amp;I782&amp;"_"&amp;J782&amp;IF(K782="","","_"&amp;K782),[1]CatGlob!$B:$B,0)),F782&amp;"_"&amp;G782&amp;"_"&amp;H782&amp;"_"&amp;I782&amp;"_"&amp;J782&amp;IF(K782="","","_"&amp;K782),INDEX([1]CatGlob!$C:$C,MATCH(F782&amp;"_"&amp;G782&amp;"_"&amp;H782&amp;"_"&amp;I782&amp;"_"&amp;J782&amp;IF(K782="","","_"&amp;K782),[1]CatGlob!$B:$B,0))))</f>
        <v>HCD_LOC_CORP_REG</v>
      </c>
      <c r="N782" s="402" t="str">
        <f t="shared" si="25"/>
        <v/>
      </c>
      <c r="O782" s="402" t="str">
        <f t="shared" si="26"/>
        <v/>
      </c>
      <c r="P782" s="401" t="str">
        <f>IF(LEN(B782)&gt;8,INDEX([1]CatGlob!$X:$X,MATCH(M782,[1]CatGlob!$W:$W,0)),"")</f>
        <v>PEC</v>
      </c>
      <c r="Q782" s="403" t="str">
        <f>INDEX([1]CatGlob!P:P,MATCH(M782,[1]CatGlob!O:O,0))</f>
        <v>RFLC</v>
      </c>
      <c r="R782" s="403" t="s">
        <v>601</v>
      </c>
      <c r="S782" s="403" t="s">
        <v>601</v>
      </c>
      <c r="T782" s="403" t="str">
        <f>INDEX([1]CatGlob!$D:$D,MATCH($M782,[1]CatGlob!$C:$C,0))</f>
        <v>RFL</v>
      </c>
      <c r="U782" s="403" t="s">
        <v>2253</v>
      </c>
      <c r="V782" s="404" t="str">
        <f>INDEX([1]CatGlob!$F:$F,MATCH($M782,[1]CatGlob!$C:$C,0))</f>
        <v>RFL_CORP</v>
      </c>
      <c r="W782" s="405"/>
      <c r="X782" s="406">
        <v>0</v>
      </c>
      <c r="Y782" s="407">
        <v>0</v>
      </c>
      <c r="Z782" s="408">
        <v>0</v>
      </c>
      <c r="AA782" s="407">
        <v>0</v>
      </c>
      <c r="AB782" s="408">
        <v>0</v>
      </c>
      <c r="AC782" s="407">
        <v>0</v>
      </c>
      <c r="AD782" s="408">
        <v>0</v>
      </c>
      <c r="AE782" s="407">
        <v>0</v>
      </c>
      <c r="AF782" s="408">
        <v>0</v>
      </c>
      <c r="AG782" s="407">
        <v>0</v>
      </c>
      <c r="AI782" s="406">
        <v>0</v>
      </c>
      <c r="AJ782" s="407">
        <v>0</v>
      </c>
      <c r="AK782" s="408">
        <v>0</v>
      </c>
      <c r="AL782" s="407">
        <v>0</v>
      </c>
      <c r="AM782" s="408">
        <v>0</v>
      </c>
      <c r="AN782" s="407">
        <v>0</v>
      </c>
      <c r="AO782" s="408">
        <v>0</v>
      </c>
      <c r="AP782" s="407">
        <v>0</v>
      </c>
      <c r="AQ782" s="408">
        <v>0</v>
      </c>
      <c r="AR782" s="407">
        <v>0</v>
      </c>
      <c r="AT782" s="406">
        <v>0</v>
      </c>
      <c r="AU782" s="407">
        <v>0</v>
      </c>
      <c r="AV782" s="408">
        <v>0</v>
      </c>
      <c r="AW782" s="407">
        <v>0</v>
      </c>
      <c r="AX782" s="408">
        <v>0</v>
      </c>
      <c r="AY782" s="407">
        <v>0</v>
      </c>
      <c r="AZ782" s="408">
        <v>0</v>
      </c>
      <c r="BA782" s="407">
        <v>0</v>
      </c>
      <c r="BB782" s="408">
        <v>0</v>
      </c>
      <c r="BC782" s="407">
        <v>0</v>
      </c>
    </row>
    <row r="783" spans="1:55" x14ac:dyDescent="0.35">
      <c r="A783" s="385" t="str" cm="1">
        <f t="array" ref="A783">IFERROR(_xlfn.IFS(AND(F783="Renta Variable",O783=1),IFERROR(MATCH(B783,[1]RV_Det!C:C,0),"Rev"),AND(J783="Corporativa",O783=1,I783="EM"),IFERROR(MATCH(B783,[1]RF_Corps!B:B,0),"Rev"),AND(F783="Alternativos",O783=1),IFERROR(MATCH(B783,[1]Rep4!C:C,0),"Rev")),"")</f>
        <v/>
      </c>
      <c r="B783" s="394" t="s">
        <v>2510</v>
      </c>
      <c r="C783" s="409" t="s">
        <v>2511</v>
      </c>
      <c r="D783" s="395" t="s">
        <v>2274</v>
      </c>
      <c r="E783" s="396" t="str">
        <f>IF(B783="","",INDEX([1]CatGlob!$S:$S,IFERROR(MATCH(MID(B783,7,1),[1]CatGlob!$R:$R,0),MATCH(MID(B783,1,2),[1]CatGlob!$R:$R,0))))</f>
        <v>DOL</v>
      </c>
      <c r="F783" s="397" t="s">
        <v>442</v>
      </c>
      <c r="G783" s="398" t="s">
        <v>610</v>
      </c>
      <c r="H783" s="399" t="s">
        <v>228</v>
      </c>
      <c r="I783" s="399" t="s">
        <v>611</v>
      </c>
      <c r="J783" s="399" t="s">
        <v>2498</v>
      </c>
      <c r="K783" s="396" t="s">
        <v>600</v>
      </c>
      <c r="L783" s="400" t="str">
        <f>IF(ISERROR(MATCH(M783,M$10:M782,0)),M783,"")</f>
        <v/>
      </c>
      <c r="M783" s="401" t="str">
        <f>IF(B783="","",IF(ISERROR(MATCH(F783&amp;"_"&amp;G783&amp;"_"&amp;H783&amp;"_"&amp;I783&amp;"_"&amp;J783&amp;IF(K783="","","_"&amp;K783),[1]CatGlob!$B:$B,0)),F783&amp;"_"&amp;G783&amp;"_"&amp;H783&amp;"_"&amp;I783&amp;"_"&amp;J783&amp;IF(K783="","","_"&amp;K783),INDEX([1]CatGlob!$C:$C,MATCH(F783&amp;"_"&amp;G783&amp;"_"&amp;H783&amp;"_"&amp;I783&amp;"_"&amp;J783&amp;IF(K783="","","_"&amp;K783),[1]CatGlob!$B:$B,0))))</f>
        <v>HCD_LOC_CORP_REG</v>
      </c>
      <c r="N783" s="402" t="str">
        <f t="shared" ref="N783:N846" si="27">+IF(AND(F783="Renta Fija",SUM(ABS(AF783),ABS(AQ783),ABS(BB783))&lt;&gt;0),IF(GG783&lt;&gt;0,"","rev"),"")</f>
        <v/>
      </c>
      <c r="O783" s="402" t="str">
        <f t="shared" si="26"/>
        <v/>
      </c>
      <c r="P783" s="401" t="str">
        <f>IF(LEN(B783)&gt;8,INDEX([1]CatGlob!$X:$X,MATCH(M783,[1]CatGlob!$W:$W,0)),"")</f>
        <v>PEC</v>
      </c>
      <c r="Q783" s="403" t="str">
        <f>INDEX([1]CatGlob!P:P,MATCH(M783,[1]CatGlob!O:O,0))</f>
        <v>RFLC</v>
      </c>
      <c r="R783" s="403" t="s">
        <v>601</v>
      </c>
      <c r="S783" s="403" t="s">
        <v>601</v>
      </c>
      <c r="T783" s="403" t="str">
        <f>INDEX([1]CatGlob!$D:$D,MATCH($M783,[1]CatGlob!$C:$C,0))</f>
        <v>RFL</v>
      </c>
      <c r="U783" s="403" t="s">
        <v>2288</v>
      </c>
      <c r="V783" s="404" t="str">
        <f>INDEX([1]CatGlob!$F:$F,MATCH($M783,[1]CatGlob!$C:$C,0))</f>
        <v>RFL_CORP</v>
      </c>
      <c r="W783" s="405"/>
      <c r="X783" s="406">
        <v>0</v>
      </c>
      <c r="Y783" s="407">
        <v>0</v>
      </c>
      <c r="Z783" s="408">
        <v>0</v>
      </c>
      <c r="AA783" s="407">
        <v>0</v>
      </c>
      <c r="AB783" s="408">
        <v>0</v>
      </c>
      <c r="AC783" s="407">
        <v>0</v>
      </c>
      <c r="AD783" s="408">
        <v>0</v>
      </c>
      <c r="AE783" s="407">
        <v>0</v>
      </c>
      <c r="AF783" s="408">
        <v>0</v>
      </c>
      <c r="AG783" s="407">
        <v>0</v>
      </c>
      <c r="AI783" s="406">
        <v>0</v>
      </c>
      <c r="AJ783" s="407">
        <v>0</v>
      </c>
      <c r="AK783" s="408">
        <v>0</v>
      </c>
      <c r="AL783" s="407">
        <v>0</v>
      </c>
      <c r="AM783" s="408">
        <v>0</v>
      </c>
      <c r="AN783" s="407">
        <v>0</v>
      </c>
      <c r="AO783" s="408">
        <v>0</v>
      </c>
      <c r="AP783" s="407">
        <v>0</v>
      </c>
      <c r="AQ783" s="408">
        <v>0</v>
      </c>
      <c r="AR783" s="407">
        <v>0</v>
      </c>
      <c r="AT783" s="406">
        <v>0</v>
      </c>
      <c r="AU783" s="407">
        <v>0</v>
      </c>
      <c r="AV783" s="408">
        <v>0</v>
      </c>
      <c r="AW783" s="407">
        <v>0</v>
      </c>
      <c r="AX783" s="408">
        <v>0</v>
      </c>
      <c r="AY783" s="407">
        <v>0</v>
      </c>
      <c r="AZ783" s="408">
        <v>0</v>
      </c>
      <c r="BA783" s="407">
        <v>0</v>
      </c>
      <c r="BB783" s="408">
        <v>0</v>
      </c>
      <c r="BC783" s="407">
        <v>0</v>
      </c>
    </row>
    <row r="784" spans="1:55" x14ac:dyDescent="0.35">
      <c r="A784" s="385" t="str" cm="1">
        <f t="array" ref="A784">IFERROR(_xlfn.IFS(AND(F784="Renta Variable",O784=1),IFERROR(MATCH(B784,[1]RV_Det!C:C,0),"Rev"),AND(J784="Corporativa",O784=1,I784="EM"),IFERROR(MATCH(B784,[1]RF_Corps!B:B,0),"Rev"),AND(F784="Alternativos",O784=1),IFERROR(MATCH(B784,[1]Rep4!C:C,0),"Rev")),"")</f>
        <v/>
      </c>
      <c r="B784" s="394" t="s">
        <v>2512</v>
      </c>
      <c r="C784" s="409" t="s">
        <v>2513</v>
      </c>
      <c r="D784" s="395" t="s">
        <v>2274</v>
      </c>
      <c r="E784" s="396" t="str">
        <f>IF(B784="","",INDEX([1]CatGlob!$S:$S,IFERROR(MATCH(MID(B784,7,1),[1]CatGlob!$R:$R,0),MATCH(MID(B784,1,2),[1]CatGlob!$R:$R,0))))</f>
        <v>DOL</v>
      </c>
      <c r="F784" s="397" t="s">
        <v>442</v>
      </c>
      <c r="G784" s="398" t="s">
        <v>610</v>
      </c>
      <c r="H784" s="399" t="s">
        <v>228</v>
      </c>
      <c r="I784" s="399" t="s">
        <v>611</v>
      </c>
      <c r="J784" s="399" t="s">
        <v>2498</v>
      </c>
      <c r="K784" s="396" t="s">
        <v>600</v>
      </c>
      <c r="L784" s="400" t="str">
        <f>IF(ISERROR(MATCH(M784,M$10:M783,0)),M784,"")</f>
        <v/>
      </c>
      <c r="M784" s="401" t="str">
        <f>IF(B784="","",IF(ISERROR(MATCH(F784&amp;"_"&amp;G784&amp;"_"&amp;H784&amp;"_"&amp;I784&amp;"_"&amp;J784&amp;IF(K784="","","_"&amp;K784),[1]CatGlob!$B:$B,0)),F784&amp;"_"&amp;G784&amp;"_"&amp;H784&amp;"_"&amp;I784&amp;"_"&amp;J784&amp;IF(K784="","","_"&amp;K784),INDEX([1]CatGlob!$C:$C,MATCH(F784&amp;"_"&amp;G784&amp;"_"&amp;H784&amp;"_"&amp;I784&amp;"_"&amp;J784&amp;IF(K784="","","_"&amp;K784),[1]CatGlob!$B:$B,0))))</f>
        <v>HCD_LOC_CORP_REG</v>
      </c>
      <c r="N784" s="402" t="str">
        <f t="shared" si="27"/>
        <v>rev</v>
      </c>
      <c r="O784" s="402">
        <f t="shared" si="26"/>
        <v>1</v>
      </c>
      <c r="P784" s="401" t="str">
        <f>IF(LEN(B784)&gt;8,INDEX([1]CatGlob!$X:$X,MATCH(M784,[1]CatGlob!$W:$W,0)),"")</f>
        <v>PEC</v>
      </c>
      <c r="Q784" s="403" t="str">
        <f>INDEX([1]CatGlob!P:P,MATCH(M784,[1]CatGlob!O:O,0))</f>
        <v>RFLC</v>
      </c>
      <c r="R784" s="403" t="s">
        <v>601</v>
      </c>
      <c r="S784" s="403" t="s">
        <v>601</v>
      </c>
      <c r="T784" s="403" t="str">
        <f>INDEX([1]CatGlob!$D:$D,MATCH($M784,[1]CatGlob!$C:$C,0))</f>
        <v>RFL</v>
      </c>
      <c r="U784" s="403" t="s">
        <v>2288</v>
      </c>
      <c r="V784" s="404" t="str">
        <f>INDEX([1]CatGlob!$F:$F,MATCH($M784,[1]CatGlob!$C:$C,0))</f>
        <v>RFL_CORP</v>
      </c>
      <c r="W784" s="405"/>
      <c r="X784" s="406">
        <v>6.4634142165169396E-3</v>
      </c>
      <c r="Y784" s="407">
        <v>0.27434003153192799</v>
      </c>
      <c r="Z784" s="408">
        <v>6.4634142165169396E-3</v>
      </c>
      <c r="AA784" s="407">
        <v>0.27434003153192799</v>
      </c>
      <c r="AB784" s="408">
        <v>6.4634142165169396E-3</v>
      </c>
      <c r="AC784" s="407">
        <v>0.27434003153192799</v>
      </c>
      <c r="AD784" s="408">
        <v>6.4634142165169396E-3</v>
      </c>
      <c r="AE784" s="407">
        <v>0.27434003153192799</v>
      </c>
      <c r="AF784" s="408">
        <v>6.4634142165169396E-3</v>
      </c>
      <c r="AG784" s="407">
        <v>0.27434003153192799</v>
      </c>
      <c r="AI784" s="406">
        <v>3.8808003800601702E-3</v>
      </c>
      <c r="AJ784" s="407">
        <v>0.16472082137619601</v>
      </c>
      <c r="AK784" s="408">
        <v>2.46400494392583E-3</v>
      </c>
      <c r="AL784" s="407">
        <v>0.10458484809516801</v>
      </c>
      <c r="AM784" s="408">
        <v>2.8192330032570799E-3</v>
      </c>
      <c r="AN784" s="407">
        <v>0.119662525888131</v>
      </c>
      <c r="AO784" s="408">
        <v>3.8807588370059301E-3</v>
      </c>
      <c r="AP784" s="407">
        <v>0.16471905807779999</v>
      </c>
      <c r="AQ784" s="408">
        <v>3.0000125229811001E-3</v>
      </c>
      <c r="AR784" s="407">
        <v>0.127335724213266</v>
      </c>
      <c r="AT784" s="406">
        <v>0</v>
      </c>
      <c r="AU784" s="407">
        <v>0</v>
      </c>
      <c r="AV784" s="408">
        <v>0</v>
      </c>
      <c r="AW784" s="407">
        <v>0</v>
      </c>
      <c r="AX784" s="408">
        <v>0</v>
      </c>
      <c r="AY784" s="407">
        <v>0</v>
      </c>
      <c r="AZ784" s="408">
        <v>0</v>
      </c>
      <c r="BA784" s="407">
        <v>0</v>
      </c>
      <c r="BB784" s="408">
        <v>0</v>
      </c>
      <c r="BC784" s="407">
        <v>0</v>
      </c>
    </row>
    <row r="785" spans="1:55" x14ac:dyDescent="0.35">
      <c r="A785" s="385" t="str" cm="1">
        <f t="array" ref="A785">IFERROR(_xlfn.IFS(AND(F785="Renta Variable",O785=1),IFERROR(MATCH(B785,[1]RV_Det!C:C,0),"Rev"),AND(J785="Corporativa",O785=1,I785="EM"),IFERROR(MATCH(B785,[1]RF_Corps!B:B,0),"Rev"),AND(F785="Alternativos",O785=1),IFERROR(MATCH(B785,[1]Rep4!C:C,0),"Rev")),"")</f>
        <v/>
      </c>
      <c r="B785" s="394" t="s">
        <v>2514</v>
      </c>
      <c r="C785" s="409" t="s">
        <v>2515</v>
      </c>
      <c r="D785" s="395" t="s">
        <v>2274</v>
      </c>
      <c r="E785" s="396" t="str">
        <f>IF(B785="","",INDEX([1]CatGlob!$S:$S,IFERROR(MATCH(MID(B785,7,1),[1]CatGlob!$R:$R,0),MATCH(MID(B785,1,2),[1]CatGlob!$R:$R,0))))</f>
        <v>DOL</v>
      </c>
      <c r="F785" s="397" t="s">
        <v>442</v>
      </c>
      <c r="G785" s="398" t="s">
        <v>610</v>
      </c>
      <c r="H785" s="399" t="s">
        <v>228</v>
      </c>
      <c r="I785" s="399" t="s">
        <v>611</v>
      </c>
      <c r="J785" s="399" t="s">
        <v>2498</v>
      </c>
      <c r="K785" s="396" t="s">
        <v>600</v>
      </c>
      <c r="L785" s="400" t="str">
        <f>IF(ISERROR(MATCH(M785,M$10:M784,0)),M785,"")</f>
        <v/>
      </c>
      <c r="M785" s="401" t="str">
        <f>IF(B785="","",IF(ISERROR(MATCH(F785&amp;"_"&amp;G785&amp;"_"&amp;H785&amp;"_"&amp;I785&amp;"_"&amp;J785&amp;IF(K785="","","_"&amp;K785),[1]CatGlob!$B:$B,0)),F785&amp;"_"&amp;G785&amp;"_"&amp;H785&amp;"_"&amp;I785&amp;"_"&amp;J785&amp;IF(K785="","","_"&amp;K785),INDEX([1]CatGlob!$C:$C,MATCH(F785&amp;"_"&amp;G785&amp;"_"&amp;H785&amp;"_"&amp;I785&amp;"_"&amp;J785&amp;IF(K785="","","_"&amp;K785),[1]CatGlob!$B:$B,0))))</f>
        <v>HCD_LOC_CORP_REG</v>
      </c>
      <c r="N785" s="402" t="str">
        <f t="shared" si="27"/>
        <v>rev</v>
      </c>
      <c r="O785" s="402">
        <f t="shared" si="26"/>
        <v>1</v>
      </c>
      <c r="P785" s="401" t="str">
        <f>IF(LEN(B785)&gt;8,INDEX([1]CatGlob!$X:$X,MATCH(M785,[1]CatGlob!$W:$W,0)),"")</f>
        <v>PEC</v>
      </c>
      <c r="Q785" s="403" t="str">
        <f>INDEX([1]CatGlob!P:P,MATCH(M785,[1]CatGlob!O:O,0))</f>
        <v>RFLC</v>
      </c>
      <c r="R785" s="403" t="s">
        <v>601</v>
      </c>
      <c r="S785" s="403" t="s">
        <v>601</v>
      </c>
      <c r="T785" s="403" t="str">
        <f>INDEX([1]CatGlob!$D:$D,MATCH($M785,[1]CatGlob!$C:$C,0))</f>
        <v>RFL</v>
      </c>
      <c r="U785" s="403" t="s">
        <v>2288</v>
      </c>
      <c r="V785" s="404" t="str">
        <f>INDEX([1]CatGlob!$F:$F,MATCH($M785,[1]CatGlob!$C:$C,0))</f>
        <v>RFL_CORP</v>
      </c>
      <c r="W785" s="405"/>
      <c r="X785" s="406">
        <v>0</v>
      </c>
      <c r="Y785" s="407">
        <v>0</v>
      </c>
      <c r="Z785" s="408">
        <v>-4.64275871384464E-3</v>
      </c>
      <c r="AA785" s="407">
        <v>-4.6022622186558899E-2</v>
      </c>
      <c r="AB785" s="408">
        <v>-2.28983678841547E-3</v>
      </c>
      <c r="AC785" s="407">
        <v>-2.2698636711338E-2</v>
      </c>
      <c r="AD785" s="408">
        <v>0</v>
      </c>
      <c r="AE785" s="407">
        <v>0</v>
      </c>
      <c r="AF785" s="408">
        <v>-1.7674924583034901E-3</v>
      </c>
      <c r="AG785" s="407">
        <v>-1.75207549305662E-2</v>
      </c>
      <c r="AI785" s="406">
        <v>0</v>
      </c>
      <c r="AJ785" s="407">
        <v>0</v>
      </c>
      <c r="AK785" s="408">
        <v>-2.49227855554033E-3</v>
      </c>
      <c r="AL785" s="407">
        <v>-2.4705396385327202E-2</v>
      </c>
      <c r="AM785" s="408">
        <v>-5.4305606687181504E-3</v>
      </c>
      <c r="AN785" s="407">
        <v>-5.38319256560005E-2</v>
      </c>
      <c r="AO785" s="408">
        <v>0</v>
      </c>
      <c r="AP785" s="407">
        <v>0</v>
      </c>
      <c r="AQ785" s="408">
        <v>-3.13289921988573E-3</v>
      </c>
      <c r="AR785" s="407">
        <v>-3.1055724846962101E-2</v>
      </c>
      <c r="AT785" s="406">
        <v>0</v>
      </c>
      <c r="AU785" s="407">
        <v>0</v>
      </c>
      <c r="AV785" s="408">
        <v>0</v>
      </c>
      <c r="AW785" s="407">
        <v>0</v>
      </c>
      <c r="AX785" s="408">
        <v>0</v>
      </c>
      <c r="AY785" s="407">
        <v>0</v>
      </c>
      <c r="AZ785" s="408">
        <v>0</v>
      </c>
      <c r="BA785" s="407">
        <v>0</v>
      </c>
      <c r="BB785" s="408">
        <v>0</v>
      </c>
      <c r="BC785" s="407">
        <v>0</v>
      </c>
    </row>
    <row r="786" spans="1:55" x14ac:dyDescent="0.35">
      <c r="A786" s="385" t="str" cm="1">
        <f t="array" ref="A786">IFERROR(_xlfn.IFS(AND(F786="Renta Variable",O786=1),IFERROR(MATCH(B786,[1]RV_Det!C:C,0),"Rev"),AND(J786="Corporativa",O786=1,I786="EM"),IFERROR(MATCH(B786,[1]RF_Corps!B:B,0),"Rev"),AND(F786="Alternativos",O786=1),IFERROR(MATCH(B786,[1]Rep4!C:C,0),"Rev")),"")</f>
        <v/>
      </c>
      <c r="B786" s="394" t="s">
        <v>2516</v>
      </c>
      <c r="C786" s="409" t="s">
        <v>2517</v>
      </c>
      <c r="D786" s="395" t="s">
        <v>2274</v>
      </c>
      <c r="E786" s="396" t="str">
        <f>IF(B786="","",INDEX([1]CatGlob!$S:$S,IFERROR(MATCH(MID(B786,7,1),[1]CatGlob!$R:$R,0),MATCH(MID(B786,1,2),[1]CatGlob!$R:$R,0))))</f>
        <v>DOL</v>
      </c>
      <c r="F786" s="397" t="s">
        <v>442</v>
      </c>
      <c r="G786" s="398" t="s">
        <v>610</v>
      </c>
      <c r="H786" s="399" t="s">
        <v>228</v>
      </c>
      <c r="I786" s="399" t="s">
        <v>611</v>
      </c>
      <c r="J786" s="399" t="s">
        <v>2498</v>
      </c>
      <c r="K786" s="396" t="s">
        <v>600</v>
      </c>
      <c r="L786" s="400" t="str">
        <f>IF(ISERROR(MATCH(M786,M$10:M785,0)),M786,"")</f>
        <v/>
      </c>
      <c r="M786" s="401" t="str">
        <f>IF(B786="","",IF(ISERROR(MATCH(F786&amp;"_"&amp;G786&amp;"_"&amp;H786&amp;"_"&amp;I786&amp;"_"&amp;J786&amp;IF(K786="","","_"&amp;K786),[1]CatGlob!$B:$B,0)),F786&amp;"_"&amp;G786&amp;"_"&amp;H786&amp;"_"&amp;I786&amp;"_"&amp;J786&amp;IF(K786="","","_"&amp;K786),INDEX([1]CatGlob!$C:$C,MATCH(F786&amp;"_"&amp;G786&amp;"_"&amp;H786&amp;"_"&amp;I786&amp;"_"&amp;J786&amp;IF(K786="","","_"&amp;K786),[1]CatGlob!$B:$B,0))))</f>
        <v>HCD_LOC_CORP_REG</v>
      </c>
      <c r="N786" s="402" t="str">
        <f t="shared" si="27"/>
        <v>rev</v>
      </c>
      <c r="O786" s="402">
        <f t="shared" si="26"/>
        <v>1</v>
      </c>
      <c r="P786" s="401" t="str">
        <f>IF(LEN(B786)&gt;8,INDEX([1]CatGlob!$X:$X,MATCH(M786,[1]CatGlob!$W:$W,0)),"")</f>
        <v>PEC</v>
      </c>
      <c r="Q786" s="403" t="str">
        <f>INDEX([1]CatGlob!P:P,MATCH(M786,[1]CatGlob!O:O,0))</f>
        <v>RFLC</v>
      </c>
      <c r="R786" s="403" t="s">
        <v>601</v>
      </c>
      <c r="S786" s="403" t="s">
        <v>601</v>
      </c>
      <c r="T786" s="403" t="str">
        <f>INDEX([1]CatGlob!$D:$D,MATCH($M786,[1]CatGlob!$C:$C,0))</f>
        <v>RFL</v>
      </c>
      <c r="U786" s="403" t="s">
        <v>2288</v>
      </c>
      <c r="V786" s="404" t="str">
        <f>INDEX([1]CatGlob!$F:$F,MATCH($M786,[1]CatGlob!$C:$C,0))</f>
        <v>RFL_CORP</v>
      </c>
      <c r="W786" s="405"/>
      <c r="X786" s="406">
        <v>0</v>
      </c>
      <c r="Y786" s="407">
        <v>0</v>
      </c>
      <c r="Z786" s="408">
        <v>-5.4718912442151401E-4</v>
      </c>
      <c r="AA786" s="407">
        <v>-3.4673946569530002E-3</v>
      </c>
      <c r="AB786" s="408">
        <v>-2.9297364788474899E-3</v>
      </c>
      <c r="AC786" s="407">
        <v>-1.8564975361457001E-2</v>
      </c>
      <c r="AD786" s="408">
        <v>-4.1456571948512099E-4</v>
      </c>
      <c r="AE786" s="407">
        <v>-2.6269947561719E-3</v>
      </c>
      <c r="AF786" s="408">
        <v>-1.70935950504701E-3</v>
      </c>
      <c r="AG786" s="407">
        <v>-1.0831765014984099E-2</v>
      </c>
      <c r="AI786" s="406">
        <v>1.0439889666134499E-3</v>
      </c>
      <c r="AJ786" s="407">
        <v>6.6154855837830002E-3</v>
      </c>
      <c r="AK786" s="408">
        <v>-2.8933137402358E-4</v>
      </c>
      <c r="AL786" s="407">
        <v>-1.8334173979006601E-3</v>
      </c>
      <c r="AM786" s="408">
        <v>-4.7389464381481899E-4</v>
      </c>
      <c r="AN786" s="407">
        <v>-3.0029466646652701E-3</v>
      </c>
      <c r="AO786" s="408">
        <v>9.1276839423407496E-4</v>
      </c>
      <c r="AP786" s="407">
        <v>5.78397506778572E-3</v>
      </c>
      <c r="AQ786" s="408">
        <v>-5.0508264671310399E-5</v>
      </c>
      <c r="AR786" s="407">
        <v>-3.20057690213241E-4</v>
      </c>
      <c r="AT786" s="406">
        <v>0</v>
      </c>
      <c r="AU786" s="407">
        <v>0</v>
      </c>
      <c r="AV786" s="408">
        <v>0</v>
      </c>
      <c r="AW786" s="407">
        <v>0</v>
      </c>
      <c r="AX786" s="408">
        <v>0</v>
      </c>
      <c r="AY786" s="407">
        <v>0</v>
      </c>
      <c r="AZ786" s="408">
        <v>0</v>
      </c>
      <c r="BA786" s="407">
        <v>0</v>
      </c>
      <c r="BB786" s="408">
        <v>0</v>
      </c>
      <c r="BC786" s="407">
        <v>0</v>
      </c>
    </row>
    <row r="787" spans="1:55" x14ac:dyDescent="0.35">
      <c r="A787" s="385" t="str" cm="1">
        <f t="array" ref="A787">IFERROR(_xlfn.IFS(AND(F787="Renta Variable",O787=1),IFERROR(MATCH(B787,[1]RV_Det!C:C,0),"Rev"),AND(J787="Corporativa",O787=1,I787="EM"),IFERROR(MATCH(B787,[1]RF_Corps!B:B,0),"Rev"),AND(F787="Alternativos",O787=1),IFERROR(MATCH(B787,[1]Rep4!C:C,0),"Rev")),"")</f>
        <v/>
      </c>
      <c r="B787" s="394" t="s">
        <v>2518</v>
      </c>
      <c r="C787" s="409" t="s">
        <v>2519</v>
      </c>
      <c r="D787" s="395" t="s">
        <v>2274</v>
      </c>
      <c r="E787" s="396" t="str">
        <f>IF(B787="","",INDEX([1]CatGlob!$S:$S,IFERROR(MATCH(MID(B787,7,1),[1]CatGlob!$R:$R,0),MATCH(MID(B787,1,2),[1]CatGlob!$R:$R,0))))</f>
        <v>DOL</v>
      </c>
      <c r="F787" s="397" t="s">
        <v>442</v>
      </c>
      <c r="G787" s="398" t="s">
        <v>610</v>
      </c>
      <c r="H787" s="399" t="s">
        <v>228</v>
      </c>
      <c r="I787" s="399" t="s">
        <v>611</v>
      </c>
      <c r="J787" s="399" t="s">
        <v>2498</v>
      </c>
      <c r="K787" s="396" t="s">
        <v>600</v>
      </c>
      <c r="L787" s="400" t="str">
        <f>IF(ISERROR(MATCH(M787,M$10:M786,0)),M787,"")</f>
        <v/>
      </c>
      <c r="M787" s="401" t="str">
        <f>IF(B787="","",IF(ISERROR(MATCH(F787&amp;"_"&amp;G787&amp;"_"&amp;H787&amp;"_"&amp;I787&amp;"_"&amp;J787&amp;IF(K787="","","_"&amp;K787),[1]CatGlob!$B:$B,0)),F787&amp;"_"&amp;G787&amp;"_"&amp;H787&amp;"_"&amp;I787&amp;"_"&amp;J787&amp;IF(K787="","","_"&amp;K787),INDEX([1]CatGlob!$C:$C,MATCH(F787&amp;"_"&amp;G787&amp;"_"&amp;H787&amp;"_"&amp;I787&amp;"_"&amp;J787&amp;IF(K787="","","_"&amp;K787),[1]CatGlob!$B:$B,0))))</f>
        <v>HCD_LOC_CORP_REG</v>
      </c>
      <c r="N787" s="402" t="str">
        <f t="shared" si="27"/>
        <v/>
      </c>
      <c r="O787" s="402" t="str">
        <f t="shared" si="26"/>
        <v/>
      </c>
      <c r="P787" s="401" t="str">
        <f>IF(LEN(B787)&gt;8,INDEX([1]CatGlob!$X:$X,MATCH(M787,[1]CatGlob!$W:$W,0)),"")</f>
        <v>PEC</v>
      </c>
      <c r="Q787" s="403" t="str">
        <f>INDEX([1]CatGlob!P:P,MATCH(M787,[1]CatGlob!O:O,0))</f>
        <v>RFLC</v>
      </c>
      <c r="R787" s="403" t="s">
        <v>601</v>
      </c>
      <c r="S787" s="403" t="s">
        <v>601</v>
      </c>
      <c r="T787" s="403" t="str">
        <f>INDEX([1]CatGlob!$D:$D,MATCH($M787,[1]CatGlob!$C:$C,0))</f>
        <v>RFL</v>
      </c>
      <c r="U787" s="403" t="s">
        <v>2288</v>
      </c>
      <c r="V787" s="404" t="str">
        <f>INDEX([1]CatGlob!$F:$F,MATCH($M787,[1]CatGlob!$C:$C,0))</f>
        <v>RFL_CORP</v>
      </c>
      <c r="W787" s="405"/>
      <c r="X787" s="406">
        <v>0</v>
      </c>
      <c r="Y787" s="407">
        <v>0</v>
      </c>
      <c r="Z787" s="408">
        <v>0</v>
      </c>
      <c r="AA787" s="407">
        <v>0</v>
      </c>
      <c r="AB787" s="408">
        <v>0</v>
      </c>
      <c r="AC787" s="407">
        <v>0</v>
      </c>
      <c r="AD787" s="408">
        <v>0</v>
      </c>
      <c r="AE787" s="407">
        <v>0</v>
      </c>
      <c r="AF787" s="408">
        <v>0</v>
      </c>
      <c r="AG787" s="407">
        <v>0</v>
      </c>
      <c r="AI787" s="406">
        <v>0</v>
      </c>
      <c r="AJ787" s="407">
        <v>0</v>
      </c>
      <c r="AK787" s="408">
        <v>0</v>
      </c>
      <c r="AL787" s="407">
        <v>0</v>
      </c>
      <c r="AM787" s="408">
        <v>0</v>
      </c>
      <c r="AN787" s="407">
        <v>0</v>
      </c>
      <c r="AO787" s="408">
        <v>0</v>
      </c>
      <c r="AP787" s="407">
        <v>0</v>
      </c>
      <c r="AQ787" s="408">
        <v>0</v>
      </c>
      <c r="AR787" s="407">
        <v>0</v>
      </c>
      <c r="AT787" s="406">
        <v>0</v>
      </c>
      <c r="AU787" s="407">
        <v>0</v>
      </c>
      <c r="AV787" s="408">
        <v>0</v>
      </c>
      <c r="AW787" s="407">
        <v>0</v>
      </c>
      <c r="AX787" s="408">
        <v>0</v>
      </c>
      <c r="AY787" s="407">
        <v>0</v>
      </c>
      <c r="AZ787" s="408">
        <v>0</v>
      </c>
      <c r="BA787" s="407">
        <v>0</v>
      </c>
      <c r="BB787" s="408">
        <v>0</v>
      </c>
      <c r="BC787" s="407">
        <v>0</v>
      </c>
    </row>
    <row r="788" spans="1:55" x14ac:dyDescent="0.35">
      <c r="A788" s="385" t="str" cm="1">
        <f t="array" ref="A788">IFERROR(_xlfn.IFS(AND(F788="Renta Variable",O788=1),IFERROR(MATCH(B788,[1]RV_Det!C:C,0),"Rev"),AND(J788="Corporativa",O788=1,I788="EM"),IFERROR(MATCH(B788,[1]RF_Corps!B:B,0),"Rev"),AND(F788="Alternativos",O788=1),IFERROR(MATCH(B788,[1]Rep4!C:C,0),"Rev")),"")</f>
        <v/>
      </c>
      <c r="B788" s="394" t="s">
        <v>2520</v>
      </c>
      <c r="C788" s="409" t="s">
        <v>2521</v>
      </c>
      <c r="D788" s="395" t="s">
        <v>2274</v>
      </c>
      <c r="E788" s="396" t="str">
        <f>IF(B788="","",INDEX([1]CatGlob!$S:$S,IFERROR(MATCH(MID(B788,7,1),[1]CatGlob!$R:$R,0),MATCH(MID(B788,1,2),[1]CatGlob!$R:$R,0))))</f>
        <v>DOL</v>
      </c>
      <c r="F788" s="397" t="s">
        <v>442</v>
      </c>
      <c r="G788" s="398" t="s">
        <v>610</v>
      </c>
      <c r="H788" s="399" t="s">
        <v>228</v>
      </c>
      <c r="I788" s="399" t="s">
        <v>611</v>
      </c>
      <c r="J788" s="399" t="s">
        <v>2498</v>
      </c>
      <c r="K788" s="396" t="s">
        <v>600</v>
      </c>
      <c r="L788" s="400" t="str">
        <f>IF(ISERROR(MATCH(M788,M$10:M787,0)),M788,"")</f>
        <v/>
      </c>
      <c r="M788" s="401" t="str">
        <f>IF(B788="","",IF(ISERROR(MATCH(F788&amp;"_"&amp;G788&amp;"_"&amp;H788&amp;"_"&amp;I788&amp;"_"&amp;J788&amp;IF(K788="","","_"&amp;K788),[1]CatGlob!$B:$B,0)),F788&amp;"_"&amp;G788&amp;"_"&amp;H788&amp;"_"&amp;I788&amp;"_"&amp;J788&amp;IF(K788="","","_"&amp;K788),INDEX([1]CatGlob!$C:$C,MATCH(F788&amp;"_"&amp;G788&amp;"_"&amp;H788&amp;"_"&amp;I788&amp;"_"&amp;J788&amp;IF(K788="","","_"&amp;K788),[1]CatGlob!$B:$B,0))))</f>
        <v>HCD_LOC_CORP_REG</v>
      </c>
      <c r="N788" s="402" t="str">
        <f t="shared" si="27"/>
        <v/>
      </c>
      <c r="O788" s="402" t="str">
        <f t="shared" si="26"/>
        <v/>
      </c>
      <c r="P788" s="401" t="str">
        <f>IF(LEN(B788)&gt;8,INDEX([1]CatGlob!$X:$X,MATCH(M788,[1]CatGlob!$W:$W,0)),"")</f>
        <v>PEC</v>
      </c>
      <c r="Q788" s="403" t="str">
        <f>INDEX([1]CatGlob!P:P,MATCH(M788,[1]CatGlob!O:O,0))</f>
        <v>RFLC</v>
      </c>
      <c r="R788" s="403" t="s">
        <v>601</v>
      </c>
      <c r="S788" s="403" t="s">
        <v>601</v>
      </c>
      <c r="T788" s="403" t="str">
        <f>INDEX([1]CatGlob!$D:$D,MATCH($M788,[1]CatGlob!$C:$C,0))</f>
        <v>RFL</v>
      </c>
      <c r="U788" s="403" t="s">
        <v>2288</v>
      </c>
      <c r="V788" s="404" t="str">
        <f>INDEX([1]CatGlob!$F:$F,MATCH($M788,[1]CatGlob!$C:$C,0))</f>
        <v>RFL_CORP</v>
      </c>
      <c r="W788" s="405"/>
      <c r="X788" s="406">
        <v>0</v>
      </c>
      <c r="Y788" s="407">
        <v>0</v>
      </c>
      <c r="Z788" s="408">
        <v>0</v>
      </c>
      <c r="AA788" s="407">
        <v>0</v>
      </c>
      <c r="AB788" s="408">
        <v>0</v>
      </c>
      <c r="AC788" s="407">
        <v>0</v>
      </c>
      <c r="AD788" s="408">
        <v>0</v>
      </c>
      <c r="AE788" s="407">
        <v>0</v>
      </c>
      <c r="AF788" s="408">
        <v>0</v>
      </c>
      <c r="AG788" s="407">
        <v>0</v>
      </c>
      <c r="AI788" s="406">
        <v>0</v>
      </c>
      <c r="AJ788" s="407">
        <v>0</v>
      </c>
      <c r="AK788" s="408">
        <v>0</v>
      </c>
      <c r="AL788" s="407">
        <v>0</v>
      </c>
      <c r="AM788" s="408">
        <v>0</v>
      </c>
      <c r="AN788" s="407">
        <v>0</v>
      </c>
      <c r="AO788" s="408">
        <v>0</v>
      </c>
      <c r="AP788" s="407">
        <v>0</v>
      </c>
      <c r="AQ788" s="408">
        <v>0</v>
      </c>
      <c r="AR788" s="407">
        <v>0</v>
      </c>
      <c r="AT788" s="406">
        <v>0</v>
      </c>
      <c r="AU788" s="407">
        <v>0</v>
      </c>
      <c r="AV788" s="408">
        <v>0</v>
      </c>
      <c r="AW788" s="407">
        <v>0</v>
      </c>
      <c r="AX788" s="408">
        <v>0</v>
      </c>
      <c r="AY788" s="407">
        <v>0</v>
      </c>
      <c r="AZ788" s="408">
        <v>0</v>
      </c>
      <c r="BA788" s="407">
        <v>0</v>
      </c>
      <c r="BB788" s="408">
        <v>0</v>
      </c>
      <c r="BC788" s="407">
        <v>0</v>
      </c>
    </row>
    <row r="789" spans="1:55" x14ac:dyDescent="0.35">
      <c r="A789" s="385" t="str" cm="1">
        <f t="array" ref="A789">IFERROR(_xlfn.IFS(AND(F789="Renta Variable",O789=1),IFERROR(MATCH(B789,[1]RV_Det!C:C,0),"Rev"),AND(J789="Corporativa",O789=1,I789="EM"),IFERROR(MATCH(B789,[1]RF_Corps!B:B,0),"Rev"),AND(F789="Alternativos",O789=1),IFERROR(MATCH(B789,[1]Rep4!C:C,0),"Rev")),"")</f>
        <v/>
      </c>
      <c r="B789" s="394" t="s">
        <v>2522</v>
      </c>
      <c r="C789" s="409" t="s">
        <v>2523</v>
      </c>
      <c r="D789" s="395" t="s">
        <v>2274</v>
      </c>
      <c r="E789" s="396" t="str">
        <f>IF(B789="","",INDEX([1]CatGlob!$S:$S,IFERROR(MATCH(MID(B789,7,1),[1]CatGlob!$R:$R,0),MATCH(MID(B789,1,2),[1]CatGlob!$R:$R,0))))</f>
        <v>DOL</v>
      </c>
      <c r="F789" s="397" t="s">
        <v>442</v>
      </c>
      <c r="G789" s="398" t="s">
        <v>610</v>
      </c>
      <c r="H789" s="399" t="s">
        <v>228</v>
      </c>
      <c r="I789" s="399" t="s">
        <v>611</v>
      </c>
      <c r="J789" s="399" t="s">
        <v>2498</v>
      </c>
      <c r="K789" s="396" t="s">
        <v>600</v>
      </c>
      <c r="L789" s="400" t="str">
        <f>IF(ISERROR(MATCH(M789,M$10:M788,0)),M789,"")</f>
        <v/>
      </c>
      <c r="M789" s="401" t="str">
        <f>IF(B789="","",IF(ISERROR(MATCH(F789&amp;"_"&amp;G789&amp;"_"&amp;H789&amp;"_"&amp;I789&amp;"_"&amp;J789&amp;IF(K789="","","_"&amp;K789),[1]CatGlob!$B:$B,0)),F789&amp;"_"&amp;G789&amp;"_"&amp;H789&amp;"_"&amp;I789&amp;"_"&amp;J789&amp;IF(K789="","","_"&amp;K789),INDEX([1]CatGlob!$C:$C,MATCH(F789&amp;"_"&amp;G789&amp;"_"&amp;H789&amp;"_"&amp;I789&amp;"_"&amp;J789&amp;IF(K789="","","_"&amp;K789),[1]CatGlob!$B:$B,0))))</f>
        <v>HCD_LOC_CORP_REG</v>
      </c>
      <c r="N789" s="402" t="str">
        <f t="shared" si="27"/>
        <v/>
      </c>
      <c r="O789" s="402" t="str">
        <f t="shared" si="26"/>
        <v/>
      </c>
      <c r="P789" s="401" t="str">
        <f>IF(LEN(B789)&gt;8,INDEX([1]CatGlob!$X:$X,MATCH(M789,[1]CatGlob!$W:$W,0)),"")</f>
        <v>PEC</v>
      </c>
      <c r="Q789" s="403" t="str">
        <f>INDEX([1]CatGlob!P:P,MATCH(M789,[1]CatGlob!O:O,0))</f>
        <v>RFLC</v>
      </c>
      <c r="R789" s="403" t="s">
        <v>601</v>
      </c>
      <c r="S789" s="403" t="s">
        <v>601</v>
      </c>
      <c r="T789" s="403" t="str">
        <f>INDEX([1]CatGlob!$D:$D,MATCH($M789,[1]CatGlob!$C:$C,0))</f>
        <v>RFL</v>
      </c>
      <c r="U789" s="403" t="s">
        <v>2288</v>
      </c>
      <c r="V789" s="404" t="str">
        <f>INDEX([1]CatGlob!$F:$F,MATCH($M789,[1]CatGlob!$C:$C,0))</f>
        <v>RFL_CORP</v>
      </c>
      <c r="W789" s="405"/>
      <c r="X789" s="406">
        <v>0</v>
      </c>
      <c r="Y789" s="407">
        <v>0</v>
      </c>
      <c r="Z789" s="408">
        <v>0</v>
      </c>
      <c r="AA789" s="407">
        <v>0</v>
      </c>
      <c r="AB789" s="408">
        <v>0</v>
      </c>
      <c r="AC789" s="407">
        <v>0</v>
      </c>
      <c r="AD789" s="408">
        <v>0</v>
      </c>
      <c r="AE789" s="407">
        <v>0</v>
      </c>
      <c r="AF789" s="408">
        <v>0</v>
      </c>
      <c r="AG789" s="407">
        <v>0</v>
      </c>
      <c r="AI789" s="406">
        <v>0</v>
      </c>
      <c r="AJ789" s="407">
        <v>0</v>
      </c>
      <c r="AK789" s="408">
        <v>0</v>
      </c>
      <c r="AL789" s="407">
        <v>0</v>
      </c>
      <c r="AM789" s="408">
        <v>0</v>
      </c>
      <c r="AN789" s="407">
        <v>0</v>
      </c>
      <c r="AO789" s="408">
        <v>0</v>
      </c>
      <c r="AP789" s="407">
        <v>0</v>
      </c>
      <c r="AQ789" s="408">
        <v>0</v>
      </c>
      <c r="AR789" s="407">
        <v>0</v>
      </c>
      <c r="AT789" s="406">
        <v>0</v>
      </c>
      <c r="AU789" s="407">
        <v>0</v>
      </c>
      <c r="AV789" s="408">
        <v>0</v>
      </c>
      <c r="AW789" s="407">
        <v>0</v>
      </c>
      <c r="AX789" s="408">
        <v>0</v>
      </c>
      <c r="AY789" s="407">
        <v>0</v>
      </c>
      <c r="AZ789" s="408">
        <v>0</v>
      </c>
      <c r="BA789" s="407">
        <v>0</v>
      </c>
      <c r="BB789" s="408">
        <v>0</v>
      </c>
      <c r="BC789" s="407">
        <v>0</v>
      </c>
    </row>
    <row r="790" spans="1:55" x14ac:dyDescent="0.35">
      <c r="A790" s="385" t="str" cm="1">
        <f t="array" ref="A790">IFERROR(_xlfn.IFS(AND(F790="Renta Variable",O790=1),IFERROR(MATCH(B790,[1]RV_Det!C:C,0),"Rev"),AND(J790="Corporativa",O790=1,I790="EM"),IFERROR(MATCH(B790,[1]RF_Corps!B:B,0),"Rev"),AND(F790="Alternativos",O790=1),IFERROR(MATCH(B790,[1]Rep4!C:C,0),"Rev")),"")</f>
        <v/>
      </c>
      <c r="B790" s="394" t="s">
        <v>2524</v>
      </c>
      <c r="C790" s="409" t="s">
        <v>2525</v>
      </c>
      <c r="D790" s="395" t="s">
        <v>2274</v>
      </c>
      <c r="E790" s="396" t="str">
        <f>IF(B790="","",INDEX([1]CatGlob!$S:$S,IFERROR(MATCH(MID(B790,7,1),[1]CatGlob!$R:$R,0),MATCH(MID(B790,1,2),[1]CatGlob!$R:$R,0))))</f>
        <v>DOL</v>
      </c>
      <c r="F790" s="397" t="s">
        <v>442</v>
      </c>
      <c r="G790" s="398" t="s">
        <v>610</v>
      </c>
      <c r="H790" s="399" t="s">
        <v>228</v>
      </c>
      <c r="I790" s="399" t="s">
        <v>611</v>
      </c>
      <c r="J790" s="399" t="s">
        <v>2498</v>
      </c>
      <c r="K790" s="396" t="s">
        <v>600</v>
      </c>
      <c r="L790" s="400" t="str">
        <f>IF(ISERROR(MATCH(M790,M$10:M789,0)),M790,"")</f>
        <v/>
      </c>
      <c r="M790" s="401" t="str">
        <f>IF(B790="","",IF(ISERROR(MATCH(F790&amp;"_"&amp;G790&amp;"_"&amp;H790&amp;"_"&amp;I790&amp;"_"&amp;J790&amp;IF(K790="","","_"&amp;K790),[1]CatGlob!$B:$B,0)),F790&amp;"_"&amp;G790&amp;"_"&amp;H790&amp;"_"&amp;I790&amp;"_"&amp;J790&amp;IF(K790="","","_"&amp;K790),INDEX([1]CatGlob!$C:$C,MATCH(F790&amp;"_"&amp;G790&amp;"_"&amp;H790&amp;"_"&amp;I790&amp;"_"&amp;J790&amp;IF(K790="","","_"&amp;K790),[1]CatGlob!$B:$B,0))))</f>
        <v>HCD_LOC_CORP_REG</v>
      </c>
      <c r="N790" s="402" t="str">
        <f t="shared" si="27"/>
        <v/>
      </c>
      <c r="O790" s="402" t="str">
        <f t="shared" si="26"/>
        <v/>
      </c>
      <c r="P790" s="401" t="str">
        <f>IF(LEN(B790)&gt;8,INDEX([1]CatGlob!$X:$X,MATCH(M790,[1]CatGlob!$W:$W,0)),"")</f>
        <v>PEC</v>
      </c>
      <c r="Q790" s="403" t="str">
        <f>INDEX([1]CatGlob!P:P,MATCH(M790,[1]CatGlob!O:O,0))</f>
        <v>RFLC</v>
      </c>
      <c r="R790" s="403" t="s">
        <v>601</v>
      </c>
      <c r="S790" s="403" t="s">
        <v>601</v>
      </c>
      <c r="T790" s="403" t="str">
        <f>INDEX([1]CatGlob!$D:$D,MATCH($M790,[1]CatGlob!$C:$C,0))</f>
        <v>RFL</v>
      </c>
      <c r="U790" s="403" t="s">
        <v>2288</v>
      </c>
      <c r="V790" s="404" t="str">
        <f>INDEX([1]CatGlob!$F:$F,MATCH($M790,[1]CatGlob!$C:$C,0))</f>
        <v>RFL_CORP</v>
      </c>
      <c r="W790" s="405"/>
      <c r="X790" s="406">
        <v>0</v>
      </c>
      <c r="Y790" s="407">
        <v>0</v>
      </c>
      <c r="Z790" s="408">
        <v>0</v>
      </c>
      <c r="AA790" s="407">
        <v>0</v>
      </c>
      <c r="AB790" s="408">
        <v>0</v>
      </c>
      <c r="AC790" s="407">
        <v>0</v>
      </c>
      <c r="AD790" s="408">
        <v>0</v>
      </c>
      <c r="AE790" s="407">
        <v>0</v>
      </c>
      <c r="AF790" s="408">
        <v>0</v>
      </c>
      <c r="AG790" s="407">
        <v>0</v>
      </c>
      <c r="AI790" s="406">
        <v>0</v>
      </c>
      <c r="AJ790" s="407">
        <v>0</v>
      </c>
      <c r="AK790" s="408">
        <v>0</v>
      </c>
      <c r="AL790" s="407">
        <v>0</v>
      </c>
      <c r="AM790" s="408">
        <v>0</v>
      </c>
      <c r="AN790" s="407">
        <v>0</v>
      </c>
      <c r="AO790" s="408">
        <v>0</v>
      </c>
      <c r="AP790" s="407">
        <v>0</v>
      </c>
      <c r="AQ790" s="408">
        <v>0</v>
      </c>
      <c r="AR790" s="407">
        <v>0</v>
      </c>
      <c r="AT790" s="406">
        <v>0</v>
      </c>
      <c r="AU790" s="407">
        <v>0</v>
      </c>
      <c r="AV790" s="408">
        <v>0</v>
      </c>
      <c r="AW790" s="407">
        <v>0</v>
      </c>
      <c r="AX790" s="408">
        <v>0</v>
      </c>
      <c r="AY790" s="407">
        <v>0</v>
      </c>
      <c r="AZ790" s="408">
        <v>0</v>
      </c>
      <c r="BA790" s="407">
        <v>0</v>
      </c>
      <c r="BB790" s="408">
        <v>0</v>
      </c>
      <c r="BC790" s="407">
        <v>0</v>
      </c>
    </row>
    <row r="791" spans="1:55" x14ac:dyDescent="0.35">
      <c r="A791" s="385" t="str" cm="1">
        <f t="array" ref="A791">IFERROR(_xlfn.IFS(AND(F791="Renta Variable",O791=1),IFERROR(MATCH(B791,[1]RV_Det!C:C,0),"Rev"),AND(J791="Corporativa",O791=1,I791="EM"),IFERROR(MATCH(B791,[1]RF_Corps!B:B,0),"Rev"),AND(F791="Alternativos",O791=1),IFERROR(MATCH(B791,[1]Rep4!C:C,0),"Rev")),"")</f>
        <v/>
      </c>
      <c r="B791" s="394" t="s">
        <v>2526</v>
      </c>
      <c r="C791" s="409" t="s">
        <v>2527</v>
      </c>
      <c r="D791" s="395" t="s">
        <v>2274</v>
      </c>
      <c r="E791" s="396" t="str">
        <f>IF(B791="","",INDEX([1]CatGlob!$S:$S,IFERROR(MATCH(MID(B791,7,1),[1]CatGlob!$R:$R,0),MATCH(MID(B791,1,2),[1]CatGlob!$R:$R,0))))</f>
        <v>DOL</v>
      </c>
      <c r="F791" s="397" t="s">
        <v>442</v>
      </c>
      <c r="G791" s="398" t="s">
        <v>610</v>
      </c>
      <c r="H791" s="399" t="s">
        <v>228</v>
      </c>
      <c r="I791" s="399" t="s">
        <v>611</v>
      </c>
      <c r="J791" s="399" t="s">
        <v>2498</v>
      </c>
      <c r="K791" s="396" t="s">
        <v>600</v>
      </c>
      <c r="L791" s="400" t="str">
        <f>IF(ISERROR(MATCH(M791,M$10:M790,0)),M791,"")</f>
        <v/>
      </c>
      <c r="M791" s="401" t="str">
        <f>IF(B791="","",IF(ISERROR(MATCH(F791&amp;"_"&amp;G791&amp;"_"&amp;H791&amp;"_"&amp;I791&amp;"_"&amp;J791&amp;IF(K791="","","_"&amp;K791),[1]CatGlob!$B:$B,0)),F791&amp;"_"&amp;G791&amp;"_"&amp;H791&amp;"_"&amp;I791&amp;"_"&amp;J791&amp;IF(K791="","","_"&amp;K791),INDEX([1]CatGlob!$C:$C,MATCH(F791&amp;"_"&amp;G791&amp;"_"&amp;H791&amp;"_"&amp;I791&amp;"_"&amp;J791&amp;IF(K791="","","_"&amp;K791),[1]CatGlob!$B:$B,0))))</f>
        <v>HCD_LOC_CORP_REG</v>
      </c>
      <c r="N791" s="402" t="str">
        <f t="shared" si="27"/>
        <v/>
      </c>
      <c r="O791" s="402" t="str">
        <f t="shared" si="26"/>
        <v/>
      </c>
      <c r="P791" s="401" t="str">
        <f>IF(LEN(B791)&gt;8,INDEX([1]CatGlob!$X:$X,MATCH(M791,[1]CatGlob!$W:$W,0)),"")</f>
        <v>PEC</v>
      </c>
      <c r="Q791" s="403" t="str">
        <f>INDEX([1]CatGlob!P:P,MATCH(M791,[1]CatGlob!O:O,0))</f>
        <v>RFLC</v>
      </c>
      <c r="R791" s="403" t="s">
        <v>601</v>
      </c>
      <c r="S791" s="403" t="s">
        <v>601</v>
      </c>
      <c r="T791" s="403" t="str">
        <f>INDEX([1]CatGlob!$D:$D,MATCH($M791,[1]CatGlob!$C:$C,0))</f>
        <v>RFL</v>
      </c>
      <c r="U791" s="403" t="s">
        <v>2288</v>
      </c>
      <c r="V791" s="404" t="str">
        <f>INDEX([1]CatGlob!$F:$F,MATCH($M791,[1]CatGlob!$C:$C,0))</f>
        <v>RFL_CORP</v>
      </c>
      <c r="W791" s="405"/>
      <c r="X791" s="406">
        <v>0</v>
      </c>
      <c r="Y791" s="407">
        <v>0</v>
      </c>
      <c r="Z791" s="408">
        <v>0</v>
      </c>
      <c r="AA791" s="407">
        <v>0</v>
      </c>
      <c r="AB791" s="408">
        <v>0</v>
      </c>
      <c r="AC791" s="407">
        <v>0</v>
      </c>
      <c r="AD791" s="408">
        <v>0</v>
      </c>
      <c r="AE791" s="407">
        <v>0</v>
      </c>
      <c r="AF791" s="408">
        <v>0</v>
      </c>
      <c r="AG791" s="407">
        <v>0</v>
      </c>
      <c r="AI791" s="406">
        <v>0</v>
      </c>
      <c r="AJ791" s="407">
        <v>0</v>
      </c>
      <c r="AK791" s="408">
        <v>0</v>
      </c>
      <c r="AL791" s="407">
        <v>0</v>
      </c>
      <c r="AM791" s="408">
        <v>0</v>
      </c>
      <c r="AN791" s="407">
        <v>0</v>
      </c>
      <c r="AO791" s="408">
        <v>0</v>
      </c>
      <c r="AP791" s="407">
        <v>0</v>
      </c>
      <c r="AQ791" s="408">
        <v>0</v>
      </c>
      <c r="AR791" s="407">
        <v>0</v>
      </c>
      <c r="AT791" s="406">
        <v>0</v>
      </c>
      <c r="AU791" s="407">
        <v>0</v>
      </c>
      <c r="AV791" s="408">
        <v>0</v>
      </c>
      <c r="AW791" s="407">
        <v>0</v>
      </c>
      <c r="AX791" s="408">
        <v>0</v>
      </c>
      <c r="AY791" s="407">
        <v>0</v>
      </c>
      <c r="AZ791" s="408">
        <v>0</v>
      </c>
      <c r="BA791" s="407">
        <v>0</v>
      </c>
      <c r="BB791" s="408">
        <v>0</v>
      </c>
      <c r="BC791" s="407">
        <v>0</v>
      </c>
    </row>
    <row r="792" spans="1:55" x14ac:dyDescent="0.35">
      <c r="A792" s="385" t="str" cm="1">
        <f t="array" ref="A792">IFERROR(_xlfn.IFS(AND(F792="Renta Variable",O792=1),IFERROR(MATCH(B792,[1]RV_Det!C:C,0),"Rev"),AND(J792="Corporativa",O792=1,I792="EM"),IFERROR(MATCH(B792,[1]RF_Corps!B:B,0),"Rev"),AND(F792="Alternativos",O792=1),IFERROR(MATCH(B792,[1]Rep4!C:C,0),"Rev")),"")</f>
        <v/>
      </c>
      <c r="B792" s="394" t="s">
        <v>2528</v>
      </c>
      <c r="C792" s="409" t="s">
        <v>2521</v>
      </c>
      <c r="D792" s="395" t="s">
        <v>2274</v>
      </c>
      <c r="E792" s="396" t="str">
        <f>IF(B792="","",INDEX([1]CatGlob!$S:$S,IFERROR(MATCH(MID(B792,7,1),[1]CatGlob!$R:$R,0),MATCH(MID(B792,1,2),[1]CatGlob!$R:$R,0))))</f>
        <v>DOL</v>
      </c>
      <c r="F792" s="397" t="s">
        <v>442</v>
      </c>
      <c r="G792" s="398" t="s">
        <v>610</v>
      </c>
      <c r="H792" s="399" t="s">
        <v>228</v>
      </c>
      <c r="I792" s="399" t="s">
        <v>611</v>
      </c>
      <c r="J792" s="399" t="s">
        <v>2498</v>
      </c>
      <c r="K792" s="396" t="s">
        <v>600</v>
      </c>
      <c r="L792" s="400" t="str">
        <f>IF(ISERROR(MATCH(M792,M$10:M791,0)),M792,"")</f>
        <v/>
      </c>
      <c r="M792" s="401" t="str">
        <f>IF(B792="","",IF(ISERROR(MATCH(F792&amp;"_"&amp;G792&amp;"_"&amp;H792&amp;"_"&amp;I792&amp;"_"&amp;J792&amp;IF(K792="","","_"&amp;K792),[1]CatGlob!$B:$B,0)),F792&amp;"_"&amp;G792&amp;"_"&amp;H792&amp;"_"&amp;I792&amp;"_"&amp;J792&amp;IF(K792="","","_"&amp;K792),INDEX([1]CatGlob!$C:$C,MATCH(F792&amp;"_"&amp;G792&amp;"_"&amp;H792&amp;"_"&amp;I792&amp;"_"&amp;J792&amp;IF(K792="","","_"&amp;K792),[1]CatGlob!$B:$B,0))))</f>
        <v>HCD_LOC_CORP_REG</v>
      </c>
      <c r="N792" s="402" t="str">
        <f t="shared" si="27"/>
        <v/>
      </c>
      <c r="O792" s="402" t="str">
        <f t="shared" si="26"/>
        <v/>
      </c>
      <c r="P792" s="401" t="str">
        <f>IF(LEN(B792)&gt;8,INDEX([1]CatGlob!$X:$X,MATCH(M792,[1]CatGlob!$W:$W,0)),"")</f>
        <v>PEC</v>
      </c>
      <c r="Q792" s="403" t="str">
        <f>INDEX([1]CatGlob!P:P,MATCH(M792,[1]CatGlob!O:O,0))</f>
        <v>RFLC</v>
      </c>
      <c r="R792" s="403" t="s">
        <v>601</v>
      </c>
      <c r="S792" s="403" t="s">
        <v>601</v>
      </c>
      <c r="T792" s="403" t="str">
        <f>INDEX([1]CatGlob!$D:$D,MATCH($M792,[1]CatGlob!$C:$C,0))</f>
        <v>RFL</v>
      </c>
      <c r="U792" s="403" t="s">
        <v>2288</v>
      </c>
      <c r="V792" s="404" t="str">
        <f>INDEX([1]CatGlob!$F:$F,MATCH($M792,[1]CatGlob!$C:$C,0))</f>
        <v>RFL_CORP</v>
      </c>
      <c r="W792" s="405"/>
      <c r="X792" s="406">
        <v>0</v>
      </c>
      <c r="Y792" s="407">
        <v>0</v>
      </c>
      <c r="Z792" s="408">
        <v>0</v>
      </c>
      <c r="AA792" s="407">
        <v>0</v>
      </c>
      <c r="AB792" s="408">
        <v>0</v>
      </c>
      <c r="AC792" s="407">
        <v>0</v>
      </c>
      <c r="AD792" s="408">
        <v>0</v>
      </c>
      <c r="AE792" s="407">
        <v>0</v>
      </c>
      <c r="AF792" s="408">
        <v>0</v>
      </c>
      <c r="AG792" s="407">
        <v>0</v>
      </c>
      <c r="AI792" s="406">
        <v>0</v>
      </c>
      <c r="AJ792" s="407">
        <v>0</v>
      </c>
      <c r="AK792" s="408">
        <v>0</v>
      </c>
      <c r="AL792" s="407">
        <v>0</v>
      </c>
      <c r="AM792" s="408">
        <v>0</v>
      </c>
      <c r="AN792" s="407">
        <v>0</v>
      </c>
      <c r="AO792" s="408">
        <v>0</v>
      </c>
      <c r="AP792" s="407">
        <v>0</v>
      </c>
      <c r="AQ792" s="408">
        <v>0</v>
      </c>
      <c r="AR792" s="407">
        <v>0</v>
      </c>
      <c r="AT792" s="406">
        <v>0</v>
      </c>
      <c r="AU792" s="407">
        <v>0</v>
      </c>
      <c r="AV792" s="408">
        <v>0</v>
      </c>
      <c r="AW792" s="407">
        <v>0</v>
      </c>
      <c r="AX792" s="408">
        <v>0</v>
      </c>
      <c r="AY792" s="407">
        <v>0</v>
      </c>
      <c r="AZ792" s="408">
        <v>0</v>
      </c>
      <c r="BA792" s="407">
        <v>0</v>
      </c>
      <c r="BB792" s="408">
        <v>0</v>
      </c>
      <c r="BC792" s="407">
        <v>0</v>
      </c>
    </row>
    <row r="793" spans="1:55" x14ac:dyDescent="0.35">
      <c r="A793" s="385" t="str" cm="1">
        <f t="array" ref="A793">IFERROR(_xlfn.IFS(AND(F793="Renta Variable",O793=1),IFERROR(MATCH(B793,[1]RV_Det!C:C,0),"Rev"),AND(J793="Corporativa",O793=1,I793="EM"),IFERROR(MATCH(B793,[1]RF_Corps!B:B,0),"Rev"),AND(F793="Alternativos",O793=1),IFERROR(MATCH(B793,[1]Rep4!C:C,0),"Rev")),"")</f>
        <v/>
      </c>
      <c r="B793" s="394" t="s">
        <v>2529</v>
      </c>
      <c r="C793" s="409" t="s">
        <v>2519</v>
      </c>
      <c r="D793" s="395" t="s">
        <v>2274</v>
      </c>
      <c r="E793" s="396" t="str">
        <f>IF(B793="","",INDEX([1]CatGlob!$S:$S,IFERROR(MATCH(MID(B793,7,1),[1]CatGlob!$R:$R,0),MATCH(MID(B793,1,2),[1]CatGlob!$R:$R,0))))</f>
        <v>DOL</v>
      </c>
      <c r="F793" s="397" t="s">
        <v>442</v>
      </c>
      <c r="G793" s="398" t="s">
        <v>610</v>
      </c>
      <c r="H793" s="399" t="s">
        <v>228</v>
      </c>
      <c r="I793" s="399" t="s">
        <v>611</v>
      </c>
      <c r="J793" s="399" t="s">
        <v>2498</v>
      </c>
      <c r="K793" s="396" t="s">
        <v>600</v>
      </c>
      <c r="L793" s="400" t="str">
        <f>IF(ISERROR(MATCH(M793,M$10:M792,0)),M793,"")</f>
        <v/>
      </c>
      <c r="M793" s="401" t="str">
        <f>IF(B793="","",IF(ISERROR(MATCH(F793&amp;"_"&amp;G793&amp;"_"&amp;H793&amp;"_"&amp;I793&amp;"_"&amp;J793&amp;IF(K793="","","_"&amp;K793),[1]CatGlob!$B:$B,0)),F793&amp;"_"&amp;G793&amp;"_"&amp;H793&amp;"_"&amp;I793&amp;"_"&amp;J793&amp;IF(K793="","","_"&amp;K793),INDEX([1]CatGlob!$C:$C,MATCH(F793&amp;"_"&amp;G793&amp;"_"&amp;H793&amp;"_"&amp;I793&amp;"_"&amp;J793&amp;IF(K793="","","_"&amp;K793),[1]CatGlob!$B:$B,0))))</f>
        <v>HCD_LOC_CORP_REG</v>
      </c>
      <c r="N793" s="402" t="str">
        <f t="shared" si="27"/>
        <v/>
      </c>
      <c r="O793" s="402" t="str">
        <f t="shared" si="26"/>
        <v/>
      </c>
      <c r="P793" s="401" t="str">
        <f>IF(LEN(B793)&gt;8,INDEX([1]CatGlob!$X:$X,MATCH(M793,[1]CatGlob!$W:$W,0)),"")</f>
        <v>PEC</v>
      </c>
      <c r="Q793" s="403" t="str">
        <f>INDEX([1]CatGlob!P:P,MATCH(M793,[1]CatGlob!O:O,0))</f>
        <v>RFLC</v>
      </c>
      <c r="R793" s="403" t="s">
        <v>601</v>
      </c>
      <c r="S793" s="403" t="s">
        <v>601</v>
      </c>
      <c r="T793" s="403" t="str">
        <f>INDEX([1]CatGlob!$D:$D,MATCH($M793,[1]CatGlob!$C:$C,0))</f>
        <v>RFL</v>
      </c>
      <c r="U793" s="403" t="s">
        <v>2288</v>
      </c>
      <c r="V793" s="404" t="str">
        <f>INDEX([1]CatGlob!$F:$F,MATCH($M793,[1]CatGlob!$C:$C,0))</f>
        <v>RFL_CORP</v>
      </c>
      <c r="W793" s="405"/>
      <c r="X793" s="406">
        <v>0</v>
      </c>
      <c r="Y793" s="407">
        <v>0</v>
      </c>
      <c r="Z793" s="408">
        <v>0</v>
      </c>
      <c r="AA793" s="407">
        <v>0</v>
      </c>
      <c r="AB793" s="408">
        <v>0</v>
      </c>
      <c r="AC793" s="407">
        <v>0</v>
      </c>
      <c r="AD793" s="408">
        <v>0</v>
      </c>
      <c r="AE793" s="407">
        <v>0</v>
      </c>
      <c r="AF793" s="408">
        <v>0</v>
      </c>
      <c r="AG793" s="407">
        <v>0</v>
      </c>
      <c r="AI793" s="406">
        <v>0</v>
      </c>
      <c r="AJ793" s="407">
        <v>0</v>
      </c>
      <c r="AK793" s="408">
        <v>0</v>
      </c>
      <c r="AL793" s="407">
        <v>0</v>
      </c>
      <c r="AM793" s="408">
        <v>0</v>
      </c>
      <c r="AN793" s="407">
        <v>0</v>
      </c>
      <c r="AO793" s="408">
        <v>0</v>
      </c>
      <c r="AP793" s="407">
        <v>0</v>
      </c>
      <c r="AQ793" s="408">
        <v>0</v>
      </c>
      <c r="AR793" s="407">
        <v>0</v>
      </c>
      <c r="AT793" s="406">
        <v>0</v>
      </c>
      <c r="AU793" s="407">
        <v>0</v>
      </c>
      <c r="AV793" s="408">
        <v>0</v>
      </c>
      <c r="AW793" s="407">
        <v>0</v>
      </c>
      <c r="AX793" s="408">
        <v>0</v>
      </c>
      <c r="AY793" s="407">
        <v>0</v>
      </c>
      <c r="AZ793" s="408">
        <v>0</v>
      </c>
      <c r="BA793" s="407">
        <v>0</v>
      </c>
      <c r="BB793" s="408">
        <v>0</v>
      </c>
      <c r="BC793" s="407">
        <v>0</v>
      </c>
    </row>
    <row r="794" spans="1:55" x14ac:dyDescent="0.35">
      <c r="A794" s="385" t="str" cm="1">
        <f t="array" ref="A794">IFERROR(_xlfn.IFS(AND(F794="Renta Variable",O794=1),IFERROR(MATCH(B794,[1]RV_Det!C:C,0),"Rev"),AND(J794="Corporativa",O794=1,I794="EM"),IFERROR(MATCH(B794,[1]RF_Corps!B:B,0),"Rev"),AND(F794="Alternativos",O794=1),IFERROR(MATCH(B794,[1]Rep4!C:C,0),"Rev")),"")</f>
        <v/>
      </c>
      <c r="B794" s="394" t="s">
        <v>2530</v>
      </c>
      <c r="C794" s="409" t="s">
        <v>2531</v>
      </c>
      <c r="D794" s="395" t="s">
        <v>2260</v>
      </c>
      <c r="E794" s="396" t="str">
        <f>IF(B794="","",INDEX([1]CatGlob!$S:$S,IFERROR(MATCH(MID(B794,7,1),[1]CatGlob!$R:$R,0),MATCH(MID(B794,1,2),[1]CatGlob!$R:$R,0))))</f>
        <v>DOL</v>
      </c>
      <c r="F794" s="397" t="s">
        <v>442</v>
      </c>
      <c r="G794" s="398" t="s">
        <v>610</v>
      </c>
      <c r="H794" s="399" t="s">
        <v>228</v>
      </c>
      <c r="I794" s="399" t="s">
        <v>611</v>
      </c>
      <c r="J794" s="399" t="s">
        <v>2498</v>
      </c>
      <c r="K794" s="396" t="s">
        <v>600</v>
      </c>
      <c r="L794" s="400" t="str">
        <f>IF(ISERROR(MATCH(M794,M$10:M793,0)),M794,"")</f>
        <v/>
      </c>
      <c r="M794" s="401" t="str">
        <f>IF(B794="","",IF(ISERROR(MATCH(F794&amp;"_"&amp;G794&amp;"_"&amp;H794&amp;"_"&amp;I794&amp;"_"&amp;J794&amp;IF(K794="","","_"&amp;K794),[1]CatGlob!$B:$B,0)),F794&amp;"_"&amp;G794&amp;"_"&amp;H794&amp;"_"&amp;I794&amp;"_"&amp;J794&amp;IF(K794="","","_"&amp;K794),INDEX([1]CatGlob!$C:$C,MATCH(F794&amp;"_"&amp;G794&amp;"_"&amp;H794&amp;"_"&amp;I794&amp;"_"&amp;J794&amp;IF(K794="","","_"&amp;K794),[1]CatGlob!$B:$B,0))))</f>
        <v>HCD_LOC_CORP_REG</v>
      </c>
      <c r="N794" s="402" t="str">
        <f t="shared" si="27"/>
        <v>rev</v>
      </c>
      <c r="O794" s="402">
        <f t="shared" si="26"/>
        <v>1</v>
      </c>
      <c r="P794" s="401" t="str">
        <f>IF(LEN(B794)&gt;8,INDEX([1]CatGlob!$X:$X,MATCH(M794,[1]CatGlob!$W:$W,0)),"")</f>
        <v>PEC</v>
      </c>
      <c r="Q794" s="403" t="str">
        <f>INDEX([1]CatGlob!P:P,MATCH(M794,[1]CatGlob!O:O,0))</f>
        <v>RFLC</v>
      </c>
      <c r="R794" s="403" t="s">
        <v>601</v>
      </c>
      <c r="S794" s="403" t="s">
        <v>601</v>
      </c>
      <c r="T794" s="403" t="str">
        <f>INDEX([1]CatGlob!$D:$D,MATCH($M794,[1]CatGlob!$C:$C,0))</f>
        <v>RFL</v>
      </c>
      <c r="U794" s="403" t="s">
        <v>2288</v>
      </c>
      <c r="V794" s="404" t="str">
        <f>INDEX([1]CatGlob!$F:$F,MATCH($M794,[1]CatGlob!$C:$C,0))</f>
        <v>RFL_CORP</v>
      </c>
      <c r="W794" s="405"/>
      <c r="X794" s="406">
        <v>0</v>
      </c>
      <c r="Y794" s="407">
        <v>0</v>
      </c>
      <c r="Z794" s="408">
        <v>-4.9404127741481596E-3</v>
      </c>
      <c r="AA794" s="407">
        <v>2.7060072478324301E-2</v>
      </c>
      <c r="AB794" s="408">
        <v>0</v>
      </c>
      <c r="AC794" s="407">
        <v>0</v>
      </c>
      <c r="AD794" s="408">
        <v>0</v>
      </c>
      <c r="AE794" s="407">
        <v>0</v>
      </c>
      <c r="AF794" s="408">
        <v>-6.4316804076740199E-4</v>
      </c>
      <c r="AG794" s="407">
        <v>3.5228177471281498E-3</v>
      </c>
      <c r="AI794" s="406">
        <v>0</v>
      </c>
      <c r="AJ794" s="407">
        <v>0</v>
      </c>
      <c r="AK794" s="408">
        <v>-2.21233383297592E-4</v>
      </c>
      <c r="AL794" s="407">
        <v>1.21175935285933E-3</v>
      </c>
      <c r="AM794" s="408">
        <v>0</v>
      </c>
      <c r="AN794" s="407">
        <v>0</v>
      </c>
      <c r="AO794" s="408">
        <v>0</v>
      </c>
      <c r="AP794" s="407">
        <v>0</v>
      </c>
      <c r="AQ794" s="408">
        <v>-6.3865342953719594E-5</v>
      </c>
      <c r="AR794" s="407">
        <v>3.4980899127523698E-4</v>
      </c>
      <c r="AT794" s="406">
        <v>0</v>
      </c>
      <c r="AU794" s="407">
        <v>0</v>
      </c>
      <c r="AV794" s="408">
        <v>0</v>
      </c>
      <c r="AW794" s="407">
        <v>0</v>
      </c>
      <c r="AX794" s="408">
        <v>0</v>
      </c>
      <c r="AY794" s="407">
        <v>0</v>
      </c>
      <c r="AZ794" s="408">
        <v>0</v>
      </c>
      <c r="BA794" s="407">
        <v>0</v>
      </c>
      <c r="BB794" s="408">
        <v>0</v>
      </c>
      <c r="BC794" s="407">
        <v>0</v>
      </c>
    </row>
    <row r="795" spans="1:55" x14ac:dyDescent="0.35">
      <c r="A795" s="385" t="str" cm="1">
        <f t="array" ref="A795">IFERROR(_xlfn.IFS(AND(F795="Renta Variable",O795=1),IFERROR(MATCH(B795,[1]RV_Det!C:C,0),"Rev"),AND(J795="Corporativa",O795=1,I795="EM"),IFERROR(MATCH(B795,[1]RF_Corps!B:B,0),"Rev"),AND(F795="Alternativos",O795=1),IFERROR(MATCH(B795,[1]Rep4!C:C,0),"Rev")),"")</f>
        <v/>
      </c>
      <c r="B795" s="394" t="s">
        <v>2532</v>
      </c>
      <c r="C795" s="409" t="s">
        <v>2533</v>
      </c>
      <c r="D795" s="395" t="s">
        <v>2287</v>
      </c>
      <c r="E795" s="396" t="str">
        <f>IF(B795="","",INDEX([1]CatGlob!$S:$S,IFERROR(MATCH(MID(B795,7,1),[1]CatGlob!$R:$R,0),MATCH(MID(B795,1,2),[1]CatGlob!$R:$R,0))))</f>
        <v>DOL</v>
      </c>
      <c r="F795" s="397" t="s">
        <v>442</v>
      </c>
      <c r="G795" s="398" t="s">
        <v>610</v>
      </c>
      <c r="H795" s="399" t="s">
        <v>228</v>
      </c>
      <c r="I795" s="399" t="s">
        <v>611</v>
      </c>
      <c r="J795" s="399" t="s">
        <v>2498</v>
      </c>
      <c r="K795" s="396" t="s">
        <v>600</v>
      </c>
      <c r="L795" s="400" t="str">
        <f>IF(ISERROR(MATCH(M795,M$10:M794,0)),M795,"")</f>
        <v/>
      </c>
      <c r="M795" s="401" t="str">
        <f>IF(B795="","",IF(ISERROR(MATCH(F795&amp;"_"&amp;G795&amp;"_"&amp;H795&amp;"_"&amp;I795&amp;"_"&amp;J795&amp;IF(K795="","","_"&amp;K795),[1]CatGlob!$B:$B,0)),F795&amp;"_"&amp;G795&amp;"_"&amp;H795&amp;"_"&amp;I795&amp;"_"&amp;J795&amp;IF(K795="","","_"&amp;K795),INDEX([1]CatGlob!$C:$C,MATCH(F795&amp;"_"&amp;G795&amp;"_"&amp;H795&amp;"_"&amp;I795&amp;"_"&amp;J795&amp;IF(K795="","","_"&amp;K795),[1]CatGlob!$B:$B,0))))</f>
        <v>HCD_LOC_CORP_REG</v>
      </c>
      <c r="N795" s="402" t="str">
        <f t="shared" si="27"/>
        <v/>
      </c>
      <c r="O795" s="402" t="str">
        <f t="shared" si="26"/>
        <v/>
      </c>
      <c r="P795" s="401" t="str">
        <f>IF(LEN(B795)&gt;8,INDEX([1]CatGlob!$X:$X,MATCH(M795,[1]CatGlob!$W:$W,0)),"")</f>
        <v>PEC</v>
      </c>
      <c r="Q795" s="403" t="str">
        <f>INDEX([1]CatGlob!P:P,MATCH(M795,[1]CatGlob!O:O,0))</f>
        <v>RFLC</v>
      </c>
      <c r="R795" s="403" t="s">
        <v>601</v>
      </c>
      <c r="S795" s="403" t="s">
        <v>601</v>
      </c>
      <c r="T795" s="403" t="str">
        <f>INDEX([1]CatGlob!$D:$D,MATCH($M795,[1]CatGlob!$C:$C,0))</f>
        <v>RFL</v>
      </c>
      <c r="U795" s="403" t="s">
        <v>2288</v>
      </c>
      <c r="V795" s="404" t="str">
        <f>INDEX([1]CatGlob!$F:$F,MATCH($M795,[1]CatGlob!$C:$C,0))</f>
        <v>RFL_CORP</v>
      </c>
      <c r="W795" s="405"/>
      <c r="X795" s="406">
        <v>0</v>
      </c>
      <c r="Y795" s="407">
        <v>0</v>
      </c>
      <c r="Z795" s="408">
        <v>0</v>
      </c>
      <c r="AA795" s="407">
        <v>0</v>
      </c>
      <c r="AB795" s="408">
        <v>0</v>
      </c>
      <c r="AC795" s="407">
        <v>0</v>
      </c>
      <c r="AD795" s="408">
        <v>0</v>
      </c>
      <c r="AE795" s="407">
        <v>0</v>
      </c>
      <c r="AF795" s="408">
        <v>0</v>
      </c>
      <c r="AG795" s="407">
        <v>0</v>
      </c>
      <c r="AI795" s="406">
        <v>0</v>
      </c>
      <c r="AJ795" s="407">
        <v>0</v>
      </c>
      <c r="AK795" s="408">
        <v>0</v>
      </c>
      <c r="AL795" s="407">
        <v>0</v>
      </c>
      <c r="AM795" s="408">
        <v>0</v>
      </c>
      <c r="AN795" s="407">
        <v>0</v>
      </c>
      <c r="AO795" s="408">
        <v>0</v>
      </c>
      <c r="AP795" s="407">
        <v>0</v>
      </c>
      <c r="AQ795" s="408">
        <v>0</v>
      </c>
      <c r="AR795" s="407">
        <v>0</v>
      </c>
      <c r="AT795" s="406">
        <v>0</v>
      </c>
      <c r="AU795" s="407">
        <v>0</v>
      </c>
      <c r="AV795" s="408">
        <v>0</v>
      </c>
      <c r="AW795" s="407">
        <v>0</v>
      </c>
      <c r="AX795" s="408">
        <v>0</v>
      </c>
      <c r="AY795" s="407">
        <v>0</v>
      </c>
      <c r="AZ795" s="408">
        <v>0</v>
      </c>
      <c r="BA795" s="407">
        <v>0</v>
      </c>
      <c r="BB795" s="408">
        <v>0</v>
      </c>
      <c r="BC795" s="407">
        <v>0</v>
      </c>
    </row>
    <row r="796" spans="1:55" x14ac:dyDescent="0.35">
      <c r="A796" s="385" t="str" cm="1">
        <f t="array" ref="A796">IFERROR(_xlfn.IFS(AND(F796="Renta Variable",O796=1),IFERROR(MATCH(B796,[1]RV_Det!C:C,0),"Rev"),AND(J796="Corporativa",O796=1,I796="EM"),IFERROR(MATCH(B796,[1]RF_Corps!B:B,0),"Rev"),AND(F796="Alternativos",O796=1),IFERROR(MATCH(B796,[1]Rep4!C:C,0),"Rev")),"")</f>
        <v/>
      </c>
      <c r="B796" s="394" t="s">
        <v>2534</v>
      </c>
      <c r="C796" s="409" t="s">
        <v>2535</v>
      </c>
      <c r="D796" s="395" t="s">
        <v>2274</v>
      </c>
      <c r="E796" s="396" t="str">
        <f>IF(B796="","",INDEX([1]CatGlob!$S:$S,IFERROR(MATCH(MID(B796,7,1),[1]CatGlob!$R:$R,0),MATCH(MID(B796,1,2),[1]CatGlob!$R:$R,0))))</f>
        <v>DOL</v>
      </c>
      <c r="F796" s="397" t="s">
        <v>442</v>
      </c>
      <c r="G796" s="398" t="s">
        <v>610</v>
      </c>
      <c r="H796" s="399" t="s">
        <v>228</v>
      </c>
      <c r="I796" s="399" t="s">
        <v>611</v>
      </c>
      <c r="J796" s="399" t="s">
        <v>2498</v>
      </c>
      <c r="K796" s="396" t="s">
        <v>600</v>
      </c>
      <c r="L796" s="400" t="str">
        <f>IF(ISERROR(MATCH(M796,M$10:M795,0)),M796,"")</f>
        <v/>
      </c>
      <c r="M796" s="401" t="str">
        <f>IF(B796="","",IF(ISERROR(MATCH(F796&amp;"_"&amp;G796&amp;"_"&amp;H796&amp;"_"&amp;I796&amp;"_"&amp;J796&amp;IF(K796="","","_"&amp;K796),[1]CatGlob!$B:$B,0)),F796&amp;"_"&amp;G796&amp;"_"&amp;H796&amp;"_"&amp;I796&amp;"_"&amp;J796&amp;IF(K796="","","_"&amp;K796),INDEX([1]CatGlob!$C:$C,MATCH(F796&amp;"_"&amp;G796&amp;"_"&amp;H796&amp;"_"&amp;I796&amp;"_"&amp;J796&amp;IF(K796="","","_"&amp;K796),[1]CatGlob!$B:$B,0))))</f>
        <v>HCD_LOC_CORP_REG</v>
      </c>
      <c r="N796" s="402" t="str">
        <f t="shared" si="27"/>
        <v/>
      </c>
      <c r="O796" s="402" t="str">
        <f t="shared" si="26"/>
        <v/>
      </c>
      <c r="P796" s="401" t="str">
        <f>IF(LEN(B796)&gt;8,INDEX([1]CatGlob!$X:$X,MATCH(M796,[1]CatGlob!$W:$W,0)),"")</f>
        <v>PEC</v>
      </c>
      <c r="Q796" s="403" t="str">
        <f>INDEX([1]CatGlob!P:P,MATCH(M796,[1]CatGlob!O:O,0))</f>
        <v>RFLC</v>
      </c>
      <c r="R796" s="403" t="s">
        <v>601</v>
      </c>
      <c r="S796" s="403" t="s">
        <v>601</v>
      </c>
      <c r="T796" s="403" t="str">
        <f>INDEX([1]CatGlob!$D:$D,MATCH($M796,[1]CatGlob!$C:$C,0))</f>
        <v>RFL</v>
      </c>
      <c r="U796" s="403" t="s">
        <v>2288</v>
      </c>
      <c r="V796" s="404" t="str">
        <f>INDEX([1]CatGlob!$F:$F,MATCH($M796,[1]CatGlob!$C:$C,0))</f>
        <v>RFL_CORP</v>
      </c>
      <c r="W796" s="405"/>
      <c r="X796" s="406">
        <v>0</v>
      </c>
      <c r="Y796" s="407">
        <v>0</v>
      </c>
      <c r="Z796" s="408">
        <v>0</v>
      </c>
      <c r="AA796" s="407">
        <v>0</v>
      </c>
      <c r="AB796" s="408">
        <v>0</v>
      </c>
      <c r="AC796" s="407">
        <v>0</v>
      </c>
      <c r="AD796" s="408">
        <v>0</v>
      </c>
      <c r="AE796" s="407">
        <v>0</v>
      </c>
      <c r="AF796" s="408">
        <v>0</v>
      </c>
      <c r="AG796" s="407">
        <v>0</v>
      </c>
      <c r="AI796" s="406">
        <v>0</v>
      </c>
      <c r="AJ796" s="407">
        <v>0</v>
      </c>
      <c r="AK796" s="408">
        <v>0</v>
      </c>
      <c r="AL796" s="407">
        <v>0</v>
      </c>
      <c r="AM796" s="408">
        <v>0</v>
      </c>
      <c r="AN796" s="407">
        <v>0</v>
      </c>
      <c r="AO796" s="408">
        <v>0</v>
      </c>
      <c r="AP796" s="407">
        <v>0</v>
      </c>
      <c r="AQ796" s="408">
        <v>0</v>
      </c>
      <c r="AR796" s="407">
        <v>0</v>
      </c>
      <c r="AT796" s="406">
        <v>0</v>
      </c>
      <c r="AU796" s="407">
        <v>0</v>
      </c>
      <c r="AV796" s="408">
        <v>0</v>
      </c>
      <c r="AW796" s="407">
        <v>0</v>
      </c>
      <c r="AX796" s="408">
        <v>0</v>
      </c>
      <c r="AY796" s="407">
        <v>0</v>
      </c>
      <c r="AZ796" s="408">
        <v>0</v>
      </c>
      <c r="BA796" s="407">
        <v>0</v>
      </c>
      <c r="BB796" s="408">
        <v>0</v>
      </c>
      <c r="BC796" s="407">
        <v>0</v>
      </c>
    </row>
    <row r="797" spans="1:55" x14ac:dyDescent="0.35">
      <c r="A797" s="385" t="str" cm="1">
        <f t="array" ref="A797">IFERROR(_xlfn.IFS(AND(F797="Renta Variable",O797=1),IFERROR(MATCH(B797,[1]RV_Det!C:C,0),"Rev"),AND(J797="Corporativa",O797=1,I797="EM"),IFERROR(MATCH(B797,[1]RF_Corps!B:B,0),"Rev"),AND(F797="Alternativos",O797=1),IFERROR(MATCH(B797,[1]Rep4!C:C,0),"Rev")),"")</f>
        <v/>
      </c>
      <c r="B797" s="394" t="s">
        <v>2536</v>
      </c>
      <c r="C797" s="409" t="s">
        <v>2537</v>
      </c>
      <c r="D797" s="395" t="s">
        <v>2287</v>
      </c>
      <c r="E797" s="396" t="str">
        <f>IF(B797="","",INDEX([1]CatGlob!$S:$S,IFERROR(MATCH(MID(B797,7,1),[1]CatGlob!$R:$R,0),MATCH(MID(B797,1,2),[1]CatGlob!$R:$R,0))))</f>
        <v>DOL</v>
      </c>
      <c r="F797" s="397" t="s">
        <v>442</v>
      </c>
      <c r="G797" s="398" t="s">
        <v>610</v>
      </c>
      <c r="H797" s="399" t="s">
        <v>228</v>
      </c>
      <c r="I797" s="399" t="s">
        <v>611</v>
      </c>
      <c r="J797" s="399" t="s">
        <v>2498</v>
      </c>
      <c r="K797" s="396" t="s">
        <v>600</v>
      </c>
      <c r="L797" s="400" t="str">
        <f>IF(ISERROR(MATCH(M797,M$10:M796,0)),M797,"")</f>
        <v/>
      </c>
      <c r="M797" s="401" t="str">
        <f>IF(B797="","",IF(ISERROR(MATCH(F797&amp;"_"&amp;G797&amp;"_"&amp;H797&amp;"_"&amp;I797&amp;"_"&amp;J797&amp;IF(K797="","","_"&amp;K797),[1]CatGlob!$B:$B,0)),F797&amp;"_"&amp;G797&amp;"_"&amp;H797&amp;"_"&amp;I797&amp;"_"&amp;J797&amp;IF(K797="","","_"&amp;K797),INDEX([1]CatGlob!$C:$C,MATCH(F797&amp;"_"&amp;G797&amp;"_"&amp;H797&amp;"_"&amp;I797&amp;"_"&amp;J797&amp;IF(K797="","","_"&amp;K797),[1]CatGlob!$B:$B,0))))</f>
        <v>HCD_LOC_CORP_REG</v>
      </c>
      <c r="N797" s="402" t="str">
        <f t="shared" si="27"/>
        <v/>
      </c>
      <c r="O797" s="402" t="str">
        <f t="shared" si="26"/>
        <v/>
      </c>
      <c r="P797" s="401" t="str">
        <f>IF(LEN(B797)&gt;8,INDEX([1]CatGlob!$X:$X,MATCH(M797,[1]CatGlob!$W:$W,0)),"")</f>
        <v>PEC</v>
      </c>
      <c r="Q797" s="403" t="str">
        <f>INDEX([1]CatGlob!P:P,MATCH(M797,[1]CatGlob!O:O,0))</f>
        <v>RFLC</v>
      </c>
      <c r="R797" s="403" t="s">
        <v>601</v>
      </c>
      <c r="S797" s="403" t="s">
        <v>601</v>
      </c>
      <c r="T797" s="403" t="str">
        <f>INDEX([1]CatGlob!$D:$D,MATCH($M797,[1]CatGlob!$C:$C,0))</f>
        <v>RFL</v>
      </c>
      <c r="U797" s="403" t="s">
        <v>2288</v>
      </c>
      <c r="V797" s="404" t="str">
        <f>INDEX([1]CatGlob!$F:$F,MATCH($M797,[1]CatGlob!$C:$C,0))</f>
        <v>RFL_CORP</v>
      </c>
      <c r="W797" s="405"/>
      <c r="X797" s="406">
        <v>0</v>
      </c>
      <c r="Y797" s="407">
        <v>0</v>
      </c>
      <c r="Z797" s="408">
        <v>0</v>
      </c>
      <c r="AA797" s="407">
        <v>0</v>
      </c>
      <c r="AB797" s="408">
        <v>0</v>
      </c>
      <c r="AC797" s="407">
        <v>0</v>
      </c>
      <c r="AD797" s="408">
        <v>0</v>
      </c>
      <c r="AE797" s="407">
        <v>0</v>
      </c>
      <c r="AF797" s="408">
        <v>0</v>
      </c>
      <c r="AG797" s="407">
        <v>0</v>
      </c>
      <c r="AI797" s="406">
        <v>0</v>
      </c>
      <c r="AJ797" s="407">
        <v>0</v>
      </c>
      <c r="AK797" s="408">
        <v>0</v>
      </c>
      <c r="AL797" s="407">
        <v>0</v>
      </c>
      <c r="AM797" s="408">
        <v>0</v>
      </c>
      <c r="AN797" s="407">
        <v>0</v>
      </c>
      <c r="AO797" s="408">
        <v>0</v>
      </c>
      <c r="AP797" s="407">
        <v>0</v>
      </c>
      <c r="AQ797" s="408">
        <v>0</v>
      </c>
      <c r="AR797" s="407">
        <v>0</v>
      </c>
      <c r="AT797" s="406">
        <v>0</v>
      </c>
      <c r="AU797" s="407">
        <v>0</v>
      </c>
      <c r="AV797" s="408">
        <v>0</v>
      </c>
      <c r="AW797" s="407">
        <v>0</v>
      </c>
      <c r="AX797" s="408">
        <v>0</v>
      </c>
      <c r="AY797" s="407">
        <v>0</v>
      </c>
      <c r="AZ797" s="408">
        <v>0</v>
      </c>
      <c r="BA797" s="407">
        <v>0</v>
      </c>
      <c r="BB797" s="408">
        <v>0</v>
      </c>
      <c r="BC797" s="407">
        <v>0</v>
      </c>
    </row>
    <row r="798" spans="1:55" x14ac:dyDescent="0.35">
      <c r="A798" s="385" t="str" cm="1">
        <f t="array" ref="A798">IFERROR(_xlfn.IFS(AND(F798="Renta Variable",O798=1),IFERROR(MATCH(B798,[1]RV_Det!C:C,0),"Rev"),AND(J798="Corporativa",O798=1,I798="EM"),IFERROR(MATCH(B798,[1]RF_Corps!B:B,0),"Rev"),AND(F798="Alternativos",O798=1),IFERROR(MATCH(B798,[1]Rep4!C:C,0),"Rev")),"")</f>
        <v/>
      </c>
      <c r="B798" s="394" t="s">
        <v>2538</v>
      </c>
      <c r="C798" s="409" t="s">
        <v>2539</v>
      </c>
      <c r="D798" s="395" t="s">
        <v>2287</v>
      </c>
      <c r="E798" s="396" t="str">
        <f>IF(B798="","",INDEX([1]CatGlob!$S:$S,IFERROR(MATCH(MID(B798,7,1),[1]CatGlob!$R:$R,0),MATCH(MID(B798,1,2),[1]CatGlob!$R:$R,0))))</f>
        <v>DOL</v>
      </c>
      <c r="F798" s="397" t="s">
        <v>442</v>
      </c>
      <c r="G798" s="398" t="s">
        <v>610</v>
      </c>
      <c r="H798" s="399" t="s">
        <v>228</v>
      </c>
      <c r="I798" s="399" t="s">
        <v>611</v>
      </c>
      <c r="J798" s="399" t="s">
        <v>2498</v>
      </c>
      <c r="K798" s="396" t="s">
        <v>600</v>
      </c>
      <c r="L798" s="400" t="str">
        <f>IF(ISERROR(MATCH(M798,M$10:M797,0)),M798,"")</f>
        <v/>
      </c>
      <c r="M798" s="401" t="str">
        <f>IF(B798="","",IF(ISERROR(MATCH(F798&amp;"_"&amp;G798&amp;"_"&amp;H798&amp;"_"&amp;I798&amp;"_"&amp;J798&amp;IF(K798="","","_"&amp;K798),[1]CatGlob!$B:$B,0)),F798&amp;"_"&amp;G798&amp;"_"&amp;H798&amp;"_"&amp;I798&amp;"_"&amp;J798&amp;IF(K798="","","_"&amp;K798),INDEX([1]CatGlob!$C:$C,MATCH(F798&amp;"_"&amp;G798&amp;"_"&amp;H798&amp;"_"&amp;I798&amp;"_"&amp;J798&amp;IF(K798="","","_"&amp;K798),[1]CatGlob!$B:$B,0))))</f>
        <v>HCD_LOC_CORP_REG</v>
      </c>
      <c r="N798" s="402" t="str">
        <f t="shared" si="27"/>
        <v>rev</v>
      </c>
      <c r="O798" s="402">
        <f t="shared" si="26"/>
        <v>1</v>
      </c>
      <c r="P798" s="401" t="str">
        <f>IF(LEN(B798)&gt;8,INDEX([1]CatGlob!$X:$X,MATCH(M798,[1]CatGlob!$W:$W,0)),"")</f>
        <v>PEC</v>
      </c>
      <c r="Q798" s="403" t="str">
        <f>INDEX([1]CatGlob!P:P,MATCH(M798,[1]CatGlob!O:O,0))</f>
        <v>RFLC</v>
      </c>
      <c r="R798" s="403" t="s">
        <v>601</v>
      </c>
      <c r="S798" s="403" t="s">
        <v>601</v>
      </c>
      <c r="T798" s="403" t="str">
        <f>INDEX([1]CatGlob!$D:$D,MATCH($M798,[1]CatGlob!$C:$C,0))</f>
        <v>RFL</v>
      </c>
      <c r="U798" s="403" t="s">
        <v>2288</v>
      </c>
      <c r="V798" s="404" t="str">
        <f>INDEX([1]CatGlob!$F:$F,MATCH($M798,[1]CatGlob!$C:$C,0))</f>
        <v>RFL_CORP</v>
      </c>
      <c r="W798" s="405"/>
      <c r="X798" s="406">
        <v>1.7286846938878099E-3</v>
      </c>
      <c r="Y798" s="407">
        <v>0.11264162171009701</v>
      </c>
      <c r="Z798" s="408">
        <v>-3.2043233215436999E-3</v>
      </c>
      <c r="AA798" s="407">
        <v>-0.20879468459300601</v>
      </c>
      <c r="AB798" s="408">
        <v>1.7286846938878099E-3</v>
      </c>
      <c r="AC798" s="407">
        <v>0.11264162171009701</v>
      </c>
      <c r="AD798" s="408">
        <v>1.7288277318022801E-3</v>
      </c>
      <c r="AE798" s="407">
        <v>0.11265094210344299</v>
      </c>
      <c r="AF798" s="408">
        <v>1.08653240564453E-3</v>
      </c>
      <c r="AG798" s="407">
        <v>7.0798782823015299E-2</v>
      </c>
      <c r="AI798" s="406">
        <v>3.0465855106398699E-3</v>
      </c>
      <c r="AJ798" s="407">
        <v>0.19851644074142499</v>
      </c>
      <c r="AK798" s="408">
        <v>1.6087894102037299E-3</v>
      </c>
      <c r="AL798" s="407">
        <v>0.104829208469326</v>
      </c>
      <c r="AM798" s="408">
        <v>3.0465855106398699E-3</v>
      </c>
      <c r="AN798" s="407">
        <v>0.19851644074142499</v>
      </c>
      <c r="AO798" s="408">
        <v>3.0466307969771798E-3</v>
      </c>
      <c r="AP798" s="407">
        <v>0.19851939161430501</v>
      </c>
      <c r="AQ798" s="408">
        <v>2.6315366350816798E-3</v>
      </c>
      <c r="AR798" s="407">
        <v>0.17147172946672701</v>
      </c>
      <c r="AT798" s="406">
        <v>0</v>
      </c>
      <c r="AU798" s="407">
        <v>0</v>
      </c>
      <c r="AV798" s="408">
        <v>0</v>
      </c>
      <c r="AW798" s="407">
        <v>0</v>
      </c>
      <c r="AX798" s="408">
        <v>0</v>
      </c>
      <c r="AY798" s="407">
        <v>0</v>
      </c>
      <c r="AZ798" s="408">
        <v>0</v>
      </c>
      <c r="BA798" s="407">
        <v>0</v>
      </c>
      <c r="BB798" s="408">
        <v>0</v>
      </c>
      <c r="BC798" s="407">
        <v>0</v>
      </c>
    </row>
    <row r="799" spans="1:55" x14ac:dyDescent="0.35">
      <c r="A799" s="385" t="str" cm="1">
        <f t="array" ref="A799">IFERROR(_xlfn.IFS(AND(F799="Renta Variable",O799=1),IFERROR(MATCH(B799,[1]RV_Det!C:C,0),"Rev"),AND(J799="Corporativa",O799=1,I799="EM"),IFERROR(MATCH(B799,[1]RF_Corps!B:B,0),"Rev"),AND(F799="Alternativos",O799=1),IFERROR(MATCH(B799,[1]Rep4!C:C,0),"Rev")),"")</f>
        <v/>
      </c>
      <c r="B799" s="394" t="s">
        <v>2540</v>
      </c>
      <c r="C799" s="409" t="s">
        <v>2541</v>
      </c>
      <c r="D799" s="395" t="s">
        <v>2287</v>
      </c>
      <c r="E799" s="396" t="str">
        <f>IF(B799="","",INDEX([1]CatGlob!$S:$S,IFERROR(MATCH(MID(B799,7,1),[1]CatGlob!$R:$R,0),MATCH(MID(B799,1,2),[1]CatGlob!$R:$R,0))))</f>
        <v>DOL</v>
      </c>
      <c r="F799" s="397" t="s">
        <v>442</v>
      </c>
      <c r="G799" s="398" t="s">
        <v>610</v>
      </c>
      <c r="H799" s="399" t="s">
        <v>228</v>
      </c>
      <c r="I799" s="399" t="s">
        <v>611</v>
      </c>
      <c r="J799" s="399" t="s">
        <v>2498</v>
      </c>
      <c r="K799" s="396" t="s">
        <v>600</v>
      </c>
      <c r="L799" s="400" t="str">
        <f>IF(ISERROR(MATCH(M799,M$10:M798,0)),M799,"")</f>
        <v/>
      </c>
      <c r="M799" s="401" t="str">
        <f>IF(B799="","",IF(ISERROR(MATCH(F799&amp;"_"&amp;G799&amp;"_"&amp;H799&amp;"_"&amp;I799&amp;"_"&amp;J799&amp;IF(K799="","","_"&amp;K799),[1]CatGlob!$B:$B,0)),F799&amp;"_"&amp;G799&amp;"_"&amp;H799&amp;"_"&amp;I799&amp;"_"&amp;J799&amp;IF(K799="","","_"&amp;K799),INDEX([1]CatGlob!$C:$C,MATCH(F799&amp;"_"&amp;G799&amp;"_"&amp;H799&amp;"_"&amp;I799&amp;"_"&amp;J799&amp;IF(K799="","","_"&amp;K799),[1]CatGlob!$B:$B,0))))</f>
        <v>HCD_LOC_CORP_REG</v>
      </c>
      <c r="N799" s="402" t="str">
        <f t="shared" si="27"/>
        <v/>
      </c>
      <c r="O799" s="402" t="str">
        <f t="shared" si="26"/>
        <v/>
      </c>
      <c r="P799" s="401" t="str">
        <f>IF(LEN(B799)&gt;8,INDEX([1]CatGlob!$X:$X,MATCH(M799,[1]CatGlob!$W:$W,0)),"")</f>
        <v>PEC</v>
      </c>
      <c r="Q799" s="403" t="str">
        <f>INDEX([1]CatGlob!P:P,MATCH(M799,[1]CatGlob!O:O,0))</f>
        <v>RFLC</v>
      </c>
      <c r="R799" s="403" t="s">
        <v>601</v>
      </c>
      <c r="S799" s="403" t="s">
        <v>601</v>
      </c>
      <c r="T799" s="403" t="str">
        <f>INDEX([1]CatGlob!$D:$D,MATCH($M799,[1]CatGlob!$C:$C,0))</f>
        <v>RFL</v>
      </c>
      <c r="U799" s="403" t="s">
        <v>2288</v>
      </c>
      <c r="V799" s="404" t="str">
        <f>INDEX([1]CatGlob!$F:$F,MATCH($M799,[1]CatGlob!$C:$C,0))</f>
        <v>RFL_CORP</v>
      </c>
      <c r="W799" s="405"/>
      <c r="X799" s="406">
        <v>0</v>
      </c>
      <c r="Y799" s="407">
        <v>0</v>
      </c>
      <c r="Z799" s="408">
        <v>0</v>
      </c>
      <c r="AA799" s="407">
        <v>0</v>
      </c>
      <c r="AB799" s="408">
        <v>0</v>
      </c>
      <c r="AC799" s="407">
        <v>0</v>
      </c>
      <c r="AD799" s="408">
        <v>0</v>
      </c>
      <c r="AE799" s="407">
        <v>0</v>
      </c>
      <c r="AF799" s="408">
        <v>0</v>
      </c>
      <c r="AG799" s="407">
        <v>0</v>
      </c>
      <c r="AI799" s="406">
        <v>0</v>
      </c>
      <c r="AJ799" s="407">
        <v>0</v>
      </c>
      <c r="AK799" s="408">
        <v>0</v>
      </c>
      <c r="AL799" s="407">
        <v>0</v>
      </c>
      <c r="AM799" s="408">
        <v>0</v>
      </c>
      <c r="AN799" s="407">
        <v>0</v>
      </c>
      <c r="AO799" s="408">
        <v>0</v>
      </c>
      <c r="AP799" s="407">
        <v>0</v>
      </c>
      <c r="AQ799" s="408">
        <v>0</v>
      </c>
      <c r="AR799" s="407">
        <v>0</v>
      </c>
      <c r="AT799" s="406">
        <v>0</v>
      </c>
      <c r="AU799" s="407">
        <v>0</v>
      </c>
      <c r="AV799" s="408">
        <v>0</v>
      </c>
      <c r="AW799" s="407">
        <v>0</v>
      </c>
      <c r="AX799" s="408">
        <v>0</v>
      </c>
      <c r="AY799" s="407">
        <v>0</v>
      </c>
      <c r="AZ799" s="408">
        <v>0</v>
      </c>
      <c r="BA799" s="407">
        <v>0</v>
      </c>
      <c r="BB799" s="408">
        <v>0</v>
      </c>
      <c r="BC799" s="407">
        <v>0</v>
      </c>
    </row>
    <row r="800" spans="1:55" x14ac:dyDescent="0.35">
      <c r="A800" s="385" t="str" cm="1">
        <f t="array" ref="A800">IFERROR(_xlfn.IFS(AND(F800="Renta Variable",O800=1),IFERROR(MATCH(B800,[1]RV_Det!C:C,0),"Rev"),AND(J800="Corporativa",O800=1,I800="EM"),IFERROR(MATCH(B800,[1]RF_Corps!B:B,0),"Rev"),AND(F800="Alternativos",O800=1),IFERROR(MATCH(B800,[1]Rep4!C:C,0),"Rev")),"")</f>
        <v/>
      </c>
      <c r="B800" s="394" t="s">
        <v>2542</v>
      </c>
      <c r="C800" s="409" t="s">
        <v>2543</v>
      </c>
      <c r="D800" s="395" t="s">
        <v>2287</v>
      </c>
      <c r="E800" s="396" t="str">
        <f>IF(B800="","",INDEX([1]CatGlob!$S:$S,IFERROR(MATCH(MID(B800,7,1),[1]CatGlob!$R:$R,0),MATCH(MID(B800,1,2),[1]CatGlob!$R:$R,0))))</f>
        <v>DOL</v>
      </c>
      <c r="F800" s="397" t="s">
        <v>442</v>
      </c>
      <c r="G800" s="398" t="s">
        <v>610</v>
      </c>
      <c r="H800" s="399" t="s">
        <v>228</v>
      </c>
      <c r="I800" s="399" t="s">
        <v>611</v>
      </c>
      <c r="J800" s="399" t="s">
        <v>2498</v>
      </c>
      <c r="K800" s="396" t="s">
        <v>600</v>
      </c>
      <c r="L800" s="400" t="str">
        <f>IF(ISERROR(MATCH(M800,M$10:M799,0)),M800,"")</f>
        <v/>
      </c>
      <c r="M800" s="401" t="str">
        <f>IF(B800="","",IF(ISERROR(MATCH(F800&amp;"_"&amp;G800&amp;"_"&amp;H800&amp;"_"&amp;I800&amp;"_"&amp;J800&amp;IF(K800="","","_"&amp;K800),[1]CatGlob!$B:$B,0)),F800&amp;"_"&amp;G800&amp;"_"&amp;H800&amp;"_"&amp;I800&amp;"_"&amp;J800&amp;IF(K800="","","_"&amp;K800),INDEX([1]CatGlob!$C:$C,MATCH(F800&amp;"_"&amp;G800&amp;"_"&amp;H800&amp;"_"&amp;I800&amp;"_"&amp;J800&amp;IF(K800="","","_"&amp;K800),[1]CatGlob!$B:$B,0))))</f>
        <v>HCD_LOC_CORP_REG</v>
      </c>
      <c r="N800" s="402" t="str">
        <f t="shared" si="27"/>
        <v/>
      </c>
      <c r="O800" s="402" t="str">
        <f t="shared" si="26"/>
        <v/>
      </c>
      <c r="P800" s="401" t="str">
        <f>IF(LEN(B800)&gt;8,INDEX([1]CatGlob!$X:$X,MATCH(M800,[1]CatGlob!$W:$W,0)),"")</f>
        <v>PEC</v>
      </c>
      <c r="Q800" s="403" t="str">
        <f>INDEX([1]CatGlob!P:P,MATCH(M800,[1]CatGlob!O:O,0))</f>
        <v>RFLC</v>
      </c>
      <c r="R800" s="403"/>
      <c r="S800" s="403"/>
      <c r="T800" s="403" t="str">
        <f>INDEX([1]CatGlob!$D:$D,MATCH($M800,[1]CatGlob!$C:$C,0))</f>
        <v>RFL</v>
      </c>
      <c r="U800" s="403" t="s">
        <v>2419</v>
      </c>
      <c r="V800" s="404" t="str">
        <f>INDEX([1]CatGlob!$F:$F,MATCH($M800,[1]CatGlob!$C:$C,0))</f>
        <v>RFL_CORP</v>
      </c>
      <c r="W800" s="405"/>
      <c r="X800" s="406">
        <v>0</v>
      </c>
      <c r="Y800" s="407">
        <v>0</v>
      </c>
      <c r="Z800" s="408">
        <v>0</v>
      </c>
      <c r="AA800" s="407">
        <v>0</v>
      </c>
      <c r="AB800" s="408">
        <v>0</v>
      </c>
      <c r="AC800" s="407">
        <v>0</v>
      </c>
      <c r="AD800" s="408">
        <v>0</v>
      </c>
      <c r="AE800" s="407">
        <v>0</v>
      </c>
      <c r="AF800" s="408">
        <v>0</v>
      </c>
      <c r="AG800" s="407">
        <v>0</v>
      </c>
      <c r="AI800" s="406">
        <v>0</v>
      </c>
      <c r="AJ800" s="407">
        <v>0</v>
      </c>
      <c r="AK800" s="408">
        <v>0</v>
      </c>
      <c r="AL800" s="407">
        <v>0</v>
      </c>
      <c r="AM800" s="408">
        <v>0</v>
      </c>
      <c r="AN800" s="407">
        <v>0</v>
      </c>
      <c r="AO800" s="408">
        <v>0</v>
      </c>
      <c r="AP800" s="407">
        <v>0</v>
      </c>
      <c r="AQ800" s="408">
        <v>0</v>
      </c>
      <c r="AR800" s="407">
        <v>0</v>
      </c>
      <c r="AT800" s="406">
        <v>0</v>
      </c>
      <c r="AU800" s="407">
        <v>0</v>
      </c>
      <c r="AV800" s="408">
        <v>0</v>
      </c>
      <c r="AW800" s="407">
        <v>0</v>
      </c>
      <c r="AX800" s="408">
        <v>0</v>
      </c>
      <c r="AY800" s="407">
        <v>0</v>
      </c>
      <c r="AZ800" s="408">
        <v>0</v>
      </c>
      <c r="BA800" s="407">
        <v>0</v>
      </c>
      <c r="BB800" s="408">
        <v>0</v>
      </c>
      <c r="BC800" s="407">
        <v>0</v>
      </c>
    </row>
    <row r="801" spans="1:55" x14ac:dyDescent="0.35">
      <c r="A801" s="385" t="str" cm="1">
        <f t="array" ref="A801">IFERROR(_xlfn.IFS(AND(F801="Renta Variable",O801=1),IFERROR(MATCH(B801,[1]RV_Det!C:C,0),"Rev"),AND(J801="Corporativa",O801=1,I801="EM"),IFERROR(MATCH(B801,[1]RF_Corps!B:B,0),"Rev"),AND(F801="Alternativos",O801=1),IFERROR(MATCH(B801,[1]Rep4!C:C,0),"Rev")),"")</f>
        <v/>
      </c>
      <c r="B801" s="394" t="s">
        <v>2544</v>
      </c>
      <c r="C801" s="409" t="s">
        <v>2545</v>
      </c>
      <c r="D801" s="395" t="s">
        <v>2287</v>
      </c>
      <c r="E801" s="396" t="str">
        <f>IF(B801="","",INDEX([1]CatGlob!$S:$S,IFERROR(MATCH(MID(B801,7,1),[1]CatGlob!$R:$R,0),MATCH(MID(B801,1,2),[1]CatGlob!$R:$R,0))))</f>
        <v>DOL</v>
      </c>
      <c r="F801" s="397" t="s">
        <v>442</v>
      </c>
      <c r="G801" s="398" t="s">
        <v>610</v>
      </c>
      <c r="H801" s="399" t="s">
        <v>228</v>
      </c>
      <c r="I801" s="399" t="s">
        <v>611</v>
      </c>
      <c r="J801" s="399" t="s">
        <v>2498</v>
      </c>
      <c r="K801" s="396" t="s">
        <v>600</v>
      </c>
      <c r="L801" s="400" t="str">
        <f>IF(ISERROR(MATCH(M801,M$10:M800,0)),M801,"")</f>
        <v/>
      </c>
      <c r="M801" s="401" t="str">
        <f>IF(B801="","",IF(ISERROR(MATCH(F801&amp;"_"&amp;G801&amp;"_"&amp;H801&amp;"_"&amp;I801&amp;"_"&amp;J801&amp;IF(K801="","","_"&amp;K801),[1]CatGlob!$B:$B,0)),F801&amp;"_"&amp;G801&amp;"_"&amp;H801&amp;"_"&amp;I801&amp;"_"&amp;J801&amp;IF(K801="","","_"&amp;K801),INDEX([1]CatGlob!$C:$C,MATCH(F801&amp;"_"&amp;G801&amp;"_"&amp;H801&amp;"_"&amp;I801&amp;"_"&amp;J801&amp;IF(K801="","","_"&amp;K801),[1]CatGlob!$B:$B,0))))</f>
        <v>HCD_LOC_CORP_REG</v>
      </c>
      <c r="N801" s="402" t="str">
        <f t="shared" si="27"/>
        <v/>
      </c>
      <c r="O801" s="402" t="str">
        <f t="shared" si="26"/>
        <v/>
      </c>
      <c r="P801" s="401" t="str">
        <f>IF(LEN(B801)&gt;8,INDEX([1]CatGlob!$X:$X,MATCH(M801,[1]CatGlob!$W:$W,0)),"")</f>
        <v>PEC</v>
      </c>
      <c r="Q801" s="403" t="str">
        <f>INDEX([1]CatGlob!P:P,MATCH(M801,[1]CatGlob!O:O,0))</f>
        <v>RFLC</v>
      </c>
      <c r="R801" s="403"/>
      <c r="S801" s="403"/>
      <c r="T801" s="403" t="str">
        <f>INDEX([1]CatGlob!$D:$D,MATCH($M801,[1]CatGlob!$C:$C,0))</f>
        <v>RFL</v>
      </c>
      <c r="U801" s="403" t="s">
        <v>2419</v>
      </c>
      <c r="V801" s="404" t="str">
        <f>INDEX([1]CatGlob!$F:$F,MATCH($M801,[1]CatGlob!$C:$C,0))</f>
        <v>RFL_CORP</v>
      </c>
      <c r="W801" s="405"/>
      <c r="X801" s="406">
        <v>0</v>
      </c>
      <c r="Y801" s="407">
        <v>0</v>
      </c>
      <c r="Z801" s="408">
        <v>0</v>
      </c>
      <c r="AA801" s="407">
        <v>0</v>
      </c>
      <c r="AB801" s="408">
        <v>0</v>
      </c>
      <c r="AC801" s="407">
        <v>0</v>
      </c>
      <c r="AD801" s="408">
        <v>0</v>
      </c>
      <c r="AE801" s="407">
        <v>0</v>
      </c>
      <c r="AF801" s="408">
        <v>0</v>
      </c>
      <c r="AG801" s="407">
        <v>0</v>
      </c>
      <c r="AI801" s="406">
        <v>0</v>
      </c>
      <c r="AJ801" s="407">
        <v>0</v>
      </c>
      <c r="AK801" s="408">
        <v>0</v>
      </c>
      <c r="AL801" s="407">
        <v>0</v>
      </c>
      <c r="AM801" s="408">
        <v>0</v>
      </c>
      <c r="AN801" s="407">
        <v>0</v>
      </c>
      <c r="AO801" s="408">
        <v>0</v>
      </c>
      <c r="AP801" s="407">
        <v>0</v>
      </c>
      <c r="AQ801" s="408">
        <v>0</v>
      </c>
      <c r="AR801" s="407">
        <v>0</v>
      </c>
      <c r="AT801" s="406">
        <v>0</v>
      </c>
      <c r="AU801" s="407">
        <v>0</v>
      </c>
      <c r="AV801" s="408">
        <v>0</v>
      </c>
      <c r="AW801" s="407">
        <v>0</v>
      </c>
      <c r="AX801" s="408">
        <v>0</v>
      </c>
      <c r="AY801" s="407">
        <v>0</v>
      </c>
      <c r="AZ801" s="408">
        <v>0</v>
      </c>
      <c r="BA801" s="407">
        <v>0</v>
      </c>
      <c r="BB801" s="408">
        <v>0</v>
      </c>
      <c r="BC801" s="407">
        <v>0</v>
      </c>
    </row>
    <row r="802" spans="1:55" x14ac:dyDescent="0.35">
      <c r="A802" s="385" t="str" cm="1">
        <f t="array" ref="A802">IFERROR(_xlfn.IFS(AND(F802="Renta Variable",O802=1),IFERROR(MATCH(B802,[1]RV_Det!C:C,0),"Rev"),AND(J802="Corporativa",O802=1,I802="EM"),IFERROR(MATCH(B802,[1]RF_Corps!B:B,0),"Rev"),AND(F802="Alternativos",O802=1),IFERROR(MATCH(B802,[1]Rep4!C:C,0),"Rev")),"")</f>
        <v/>
      </c>
      <c r="B802" s="394" t="s">
        <v>2546</v>
      </c>
      <c r="C802" s="409" t="s">
        <v>2547</v>
      </c>
      <c r="D802" s="395" t="s">
        <v>2548</v>
      </c>
      <c r="E802" s="396" t="str">
        <f>IF(B802="","",INDEX([1]CatGlob!$S:$S,IFERROR(MATCH(MID(B802,7,1),[1]CatGlob!$R:$R,0),MATCH(MID(B802,1,2),[1]CatGlob!$R:$R,0))))</f>
        <v>DOL</v>
      </c>
      <c r="F802" s="397" t="s">
        <v>442</v>
      </c>
      <c r="G802" s="398" t="s">
        <v>610</v>
      </c>
      <c r="H802" s="399" t="s">
        <v>228</v>
      </c>
      <c r="I802" s="399" t="s">
        <v>611</v>
      </c>
      <c r="J802" s="399" t="s">
        <v>2498</v>
      </c>
      <c r="K802" s="396" t="s">
        <v>600</v>
      </c>
      <c r="L802" s="400" t="str">
        <f>IF(ISERROR(MATCH(M802,M$10:M801,0)),M802,"")</f>
        <v/>
      </c>
      <c r="M802" s="401" t="str">
        <f>IF(B802="","",IF(ISERROR(MATCH(F802&amp;"_"&amp;G802&amp;"_"&amp;H802&amp;"_"&amp;I802&amp;"_"&amp;J802&amp;IF(K802="","","_"&amp;K802),[1]CatGlob!$B:$B,0)),F802&amp;"_"&amp;G802&amp;"_"&amp;H802&amp;"_"&amp;I802&amp;"_"&amp;J802&amp;IF(K802="","","_"&amp;K802),INDEX([1]CatGlob!$C:$C,MATCH(F802&amp;"_"&amp;G802&amp;"_"&amp;H802&amp;"_"&amp;I802&amp;"_"&amp;J802&amp;IF(K802="","","_"&amp;K802),[1]CatGlob!$B:$B,0))))</f>
        <v>HCD_LOC_CORP_REG</v>
      </c>
      <c r="N802" s="402" t="str">
        <f t="shared" si="27"/>
        <v/>
      </c>
      <c r="O802" s="402" t="str">
        <f t="shared" si="26"/>
        <v/>
      </c>
      <c r="P802" s="401" t="str">
        <f>IF(LEN(B802)&gt;8,INDEX([1]CatGlob!$X:$X,MATCH(M802,[1]CatGlob!$W:$W,0)),"")</f>
        <v>PEC</v>
      </c>
      <c r="Q802" s="403" t="str">
        <f>INDEX([1]CatGlob!P:P,MATCH(M802,[1]CatGlob!O:O,0))</f>
        <v>RFLC</v>
      </c>
      <c r="R802" s="403" t="s">
        <v>601</v>
      </c>
      <c r="S802" s="403" t="s">
        <v>601</v>
      </c>
      <c r="T802" s="403" t="str">
        <f>INDEX([1]CatGlob!$D:$D,MATCH($M802,[1]CatGlob!$C:$C,0))</f>
        <v>RFL</v>
      </c>
      <c r="U802" s="403" t="s">
        <v>2288</v>
      </c>
      <c r="V802" s="404" t="str">
        <f>INDEX([1]CatGlob!$F:$F,MATCH($M802,[1]CatGlob!$C:$C,0))</f>
        <v>RFL_CORP</v>
      </c>
      <c r="W802" s="405"/>
      <c r="X802" s="406">
        <v>0</v>
      </c>
      <c r="Y802" s="407">
        <v>0</v>
      </c>
      <c r="Z802" s="408">
        <v>0</v>
      </c>
      <c r="AA802" s="407">
        <v>0</v>
      </c>
      <c r="AB802" s="408">
        <v>0</v>
      </c>
      <c r="AC802" s="407">
        <v>0</v>
      </c>
      <c r="AD802" s="408">
        <v>0</v>
      </c>
      <c r="AE802" s="407">
        <v>0</v>
      </c>
      <c r="AF802" s="408">
        <v>0</v>
      </c>
      <c r="AG802" s="407">
        <v>0</v>
      </c>
      <c r="AI802" s="406">
        <v>0</v>
      </c>
      <c r="AJ802" s="407">
        <v>0</v>
      </c>
      <c r="AK802" s="408">
        <v>0</v>
      </c>
      <c r="AL802" s="407">
        <v>0</v>
      </c>
      <c r="AM802" s="408">
        <v>0</v>
      </c>
      <c r="AN802" s="407">
        <v>0</v>
      </c>
      <c r="AO802" s="408">
        <v>0</v>
      </c>
      <c r="AP802" s="407">
        <v>0</v>
      </c>
      <c r="AQ802" s="408">
        <v>0</v>
      </c>
      <c r="AR802" s="407">
        <v>0</v>
      </c>
      <c r="AT802" s="406">
        <v>0</v>
      </c>
      <c r="AU802" s="407">
        <v>0</v>
      </c>
      <c r="AV802" s="408">
        <v>0</v>
      </c>
      <c r="AW802" s="407">
        <v>0</v>
      </c>
      <c r="AX802" s="408">
        <v>0</v>
      </c>
      <c r="AY802" s="407">
        <v>0</v>
      </c>
      <c r="AZ802" s="408">
        <v>0</v>
      </c>
      <c r="BA802" s="407">
        <v>0</v>
      </c>
      <c r="BB802" s="408">
        <v>0</v>
      </c>
      <c r="BC802" s="407">
        <v>0</v>
      </c>
    </row>
    <row r="803" spans="1:55" x14ac:dyDescent="0.35">
      <c r="A803" s="385" t="str" cm="1">
        <f t="array" ref="A803">IFERROR(_xlfn.IFS(AND(F803="Renta Variable",O803=1),IFERROR(MATCH(B803,[1]RV_Det!C:C,0),"Rev"),AND(J803="Corporativa",O803=1,I803="EM"),IFERROR(MATCH(B803,[1]RF_Corps!B:B,0),"Rev"),AND(F803="Alternativos",O803=1),IFERROR(MATCH(B803,[1]Rep4!C:C,0),"Rev")),"")</f>
        <v/>
      </c>
      <c r="B803" s="394" t="s">
        <v>2549</v>
      </c>
      <c r="C803" s="409" t="s">
        <v>2550</v>
      </c>
      <c r="D803" s="395" t="s">
        <v>2260</v>
      </c>
      <c r="E803" s="396" t="str">
        <f>IF(B803="","",INDEX([1]CatGlob!$S:$S,IFERROR(MATCH(MID(B803,7,1),[1]CatGlob!$R:$R,0),MATCH(MID(B803,1,2),[1]CatGlob!$R:$R,0))))</f>
        <v>DOL</v>
      </c>
      <c r="F803" s="397" t="s">
        <v>442</v>
      </c>
      <c r="G803" s="398" t="s">
        <v>610</v>
      </c>
      <c r="H803" s="399" t="s">
        <v>228</v>
      </c>
      <c r="I803" s="399" t="s">
        <v>611</v>
      </c>
      <c r="J803" s="399" t="s">
        <v>2498</v>
      </c>
      <c r="K803" s="396" t="s">
        <v>600</v>
      </c>
      <c r="L803" s="400" t="str">
        <f>IF(ISERROR(MATCH(M803,M$10:M802,0)),M803,"")</f>
        <v/>
      </c>
      <c r="M803" s="401" t="str">
        <f>IF(B803="","",IF(ISERROR(MATCH(F803&amp;"_"&amp;G803&amp;"_"&amp;H803&amp;"_"&amp;I803&amp;"_"&amp;J803&amp;IF(K803="","","_"&amp;K803),[1]CatGlob!$B:$B,0)),F803&amp;"_"&amp;G803&amp;"_"&amp;H803&amp;"_"&amp;I803&amp;"_"&amp;J803&amp;IF(K803="","","_"&amp;K803),INDEX([1]CatGlob!$C:$C,MATCH(F803&amp;"_"&amp;G803&amp;"_"&amp;H803&amp;"_"&amp;I803&amp;"_"&amp;J803&amp;IF(K803="","","_"&amp;K803),[1]CatGlob!$B:$B,0))))</f>
        <v>HCD_LOC_CORP_REG</v>
      </c>
      <c r="N803" s="402" t="str">
        <f t="shared" si="27"/>
        <v/>
      </c>
      <c r="O803" s="402" t="str">
        <f t="shared" si="26"/>
        <v/>
      </c>
      <c r="P803" s="401" t="str">
        <f>IF(LEN(B803)&gt;8,INDEX([1]CatGlob!$X:$X,MATCH(M803,[1]CatGlob!$W:$W,0)),"")</f>
        <v>PEC</v>
      </c>
      <c r="Q803" s="403" t="str">
        <f>INDEX([1]CatGlob!P:P,MATCH(M803,[1]CatGlob!O:O,0))</f>
        <v>RFLC</v>
      </c>
      <c r="R803" s="403" t="s">
        <v>601</v>
      </c>
      <c r="S803" s="403" t="s">
        <v>601</v>
      </c>
      <c r="T803" s="403" t="str">
        <f>INDEX([1]CatGlob!$D:$D,MATCH($M803,[1]CatGlob!$C:$C,0))</f>
        <v>RFL</v>
      </c>
      <c r="U803" s="403" t="s">
        <v>2288</v>
      </c>
      <c r="V803" s="404" t="str">
        <f>INDEX([1]CatGlob!$F:$F,MATCH($M803,[1]CatGlob!$C:$C,0))</f>
        <v>RFL_CORP</v>
      </c>
      <c r="W803" s="405"/>
      <c r="X803" s="406">
        <v>0</v>
      </c>
      <c r="Y803" s="407">
        <v>0</v>
      </c>
      <c r="Z803" s="408">
        <v>0</v>
      </c>
      <c r="AA803" s="407">
        <v>0</v>
      </c>
      <c r="AB803" s="408">
        <v>0</v>
      </c>
      <c r="AC803" s="407">
        <v>0</v>
      </c>
      <c r="AD803" s="408">
        <v>0</v>
      </c>
      <c r="AE803" s="407">
        <v>0</v>
      </c>
      <c r="AF803" s="408">
        <v>0</v>
      </c>
      <c r="AG803" s="407">
        <v>0</v>
      </c>
      <c r="AI803" s="406">
        <v>0</v>
      </c>
      <c r="AJ803" s="407">
        <v>0</v>
      </c>
      <c r="AK803" s="408">
        <v>0</v>
      </c>
      <c r="AL803" s="407">
        <v>0</v>
      </c>
      <c r="AM803" s="408">
        <v>0</v>
      </c>
      <c r="AN803" s="407">
        <v>0</v>
      </c>
      <c r="AO803" s="408">
        <v>0</v>
      </c>
      <c r="AP803" s="407">
        <v>0</v>
      </c>
      <c r="AQ803" s="408">
        <v>0</v>
      </c>
      <c r="AR803" s="407">
        <v>0</v>
      </c>
      <c r="AT803" s="406">
        <v>0</v>
      </c>
      <c r="AU803" s="407">
        <v>0</v>
      </c>
      <c r="AV803" s="408">
        <v>0</v>
      </c>
      <c r="AW803" s="407">
        <v>0</v>
      </c>
      <c r="AX803" s="408">
        <v>0</v>
      </c>
      <c r="AY803" s="407">
        <v>0</v>
      </c>
      <c r="AZ803" s="408">
        <v>0</v>
      </c>
      <c r="BA803" s="407">
        <v>0</v>
      </c>
      <c r="BB803" s="408">
        <v>0</v>
      </c>
      <c r="BC803" s="407">
        <v>0</v>
      </c>
    </row>
    <row r="804" spans="1:55" x14ac:dyDescent="0.35">
      <c r="A804" s="385" t="str" cm="1">
        <f t="array" ref="A804">IFERROR(_xlfn.IFS(AND(F804="Renta Variable",O804=1),IFERROR(MATCH(B804,[1]RV_Det!C:C,0),"Rev"),AND(J804="Corporativa",O804=1,I804="EM"),IFERROR(MATCH(B804,[1]RF_Corps!B:B,0),"Rev"),AND(F804="Alternativos",O804=1),IFERROR(MATCH(B804,[1]Rep4!C:C,0),"Rev")),"")</f>
        <v/>
      </c>
      <c r="B804" s="394" t="s">
        <v>2551</v>
      </c>
      <c r="C804" s="409" t="s">
        <v>2552</v>
      </c>
      <c r="D804" s="395" t="s">
        <v>2287</v>
      </c>
      <c r="E804" s="396" t="str">
        <f>IF(B804="","",INDEX([1]CatGlob!$S:$S,IFERROR(MATCH(MID(B804,7,1),[1]CatGlob!$R:$R,0),MATCH(MID(B804,1,2),[1]CatGlob!$R:$R,0))))</f>
        <v>DOL</v>
      </c>
      <c r="F804" s="397" t="s">
        <v>442</v>
      </c>
      <c r="G804" s="398" t="s">
        <v>610</v>
      </c>
      <c r="H804" s="399" t="s">
        <v>228</v>
      </c>
      <c r="I804" s="399" t="s">
        <v>611</v>
      </c>
      <c r="J804" s="399" t="s">
        <v>2498</v>
      </c>
      <c r="K804" s="396" t="s">
        <v>600</v>
      </c>
      <c r="L804" s="400" t="str">
        <f>IF(ISERROR(MATCH(M804,M$10:M803,0)),M804,"")</f>
        <v/>
      </c>
      <c r="M804" s="401" t="str">
        <f>IF(B804="","",IF(ISERROR(MATCH(F804&amp;"_"&amp;G804&amp;"_"&amp;H804&amp;"_"&amp;I804&amp;"_"&amp;J804&amp;IF(K804="","","_"&amp;K804),[1]CatGlob!$B:$B,0)),F804&amp;"_"&amp;G804&amp;"_"&amp;H804&amp;"_"&amp;I804&amp;"_"&amp;J804&amp;IF(K804="","","_"&amp;K804),INDEX([1]CatGlob!$C:$C,MATCH(F804&amp;"_"&amp;G804&amp;"_"&amp;H804&amp;"_"&amp;I804&amp;"_"&amp;J804&amp;IF(K804="","","_"&amp;K804),[1]CatGlob!$B:$B,0))))</f>
        <v>HCD_LOC_CORP_REG</v>
      </c>
      <c r="N804" s="402" t="str">
        <f t="shared" si="27"/>
        <v>rev</v>
      </c>
      <c r="O804" s="402">
        <f t="shared" si="26"/>
        <v>1</v>
      </c>
      <c r="P804" s="401" t="str">
        <f>IF(LEN(B804)&gt;8,INDEX([1]CatGlob!$X:$X,MATCH(M804,[1]CatGlob!$W:$W,0)),"")</f>
        <v>PEC</v>
      </c>
      <c r="Q804" s="403" t="str">
        <f>INDEX([1]CatGlob!P:P,MATCH(M804,[1]CatGlob!O:O,0))</f>
        <v>RFLC</v>
      </c>
      <c r="R804" s="403" t="s">
        <v>601</v>
      </c>
      <c r="S804" s="403" t="s">
        <v>601</v>
      </c>
      <c r="T804" s="403" t="str">
        <f>INDEX([1]CatGlob!$D:$D,MATCH($M804,[1]CatGlob!$C:$C,0))</f>
        <v>RFL</v>
      </c>
      <c r="U804" s="403" t="s">
        <v>2288</v>
      </c>
      <c r="V804" s="404" t="str">
        <f>INDEX([1]CatGlob!$F:$F,MATCH($M804,[1]CatGlob!$C:$C,0))</f>
        <v>RFL_CORP</v>
      </c>
      <c r="W804" s="405"/>
      <c r="X804" s="406">
        <v>0</v>
      </c>
      <c r="Y804" s="407">
        <v>0</v>
      </c>
      <c r="Z804" s="408">
        <v>-3.7491045022169602E-4</v>
      </c>
      <c r="AA804" s="407">
        <v>-7.3899200092597496E-4</v>
      </c>
      <c r="AB804" s="408">
        <v>0</v>
      </c>
      <c r="AC804" s="407">
        <v>0</v>
      </c>
      <c r="AD804" s="408">
        <v>0</v>
      </c>
      <c r="AE804" s="407">
        <v>0</v>
      </c>
      <c r="AF804" s="408">
        <v>-4.8807747602403299E-5</v>
      </c>
      <c r="AG804" s="407">
        <v>-9.6205734036118799E-5</v>
      </c>
      <c r="AI804" s="406">
        <v>0</v>
      </c>
      <c r="AJ804" s="407">
        <v>0</v>
      </c>
      <c r="AK804" s="408">
        <v>0</v>
      </c>
      <c r="AL804" s="407">
        <v>0</v>
      </c>
      <c r="AM804" s="408">
        <v>0</v>
      </c>
      <c r="AN804" s="407">
        <v>0</v>
      </c>
      <c r="AO804" s="408">
        <v>0</v>
      </c>
      <c r="AP804" s="407">
        <v>0</v>
      </c>
      <c r="AQ804" s="408">
        <v>0</v>
      </c>
      <c r="AR804" s="407">
        <v>0</v>
      </c>
      <c r="AT804" s="406">
        <v>0</v>
      </c>
      <c r="AU804" s="407">
        <v>0</v>
      </c>
      <c r="AV804" s="408">
        <v>0</v>
      </c>
      <c r="AW804" s="407">
        <v>0</v>
      </c>
      <c r="AX804" s="408">
        <v>0</v>
      </c>
      <c r="AY804" s="407">
        <v>0</v>
      </c>
      <c r="AZ804" s="408">
        <v>0</v>
      </c>
      <c r="BA804" s="407">
        <v>0</v>
      </c>
      <c r="BB804" s="408">
        <v>0</v>
      </c>
      <c r="BC804" s="407">
        <v>0</v>
      </c>
    </row>
    <row r="805" spans="1:55" x14ac:dyDescent="0.35">
      <c r="A805" s="385" t="str" cm="1">
        <f t="array" ref="A805">IFERROR(_xlfn.IFS(AND(F805="Renta Variable",O805=1),IFERROR(MATCH(B805,[1]RV_Det!C:C,0),"Rev"),AND(J805="Corporativa",O805=1,I805="EM"),IFERROR(MATCH(B805,[1]RF_Corps!B:B,0),"Rev"),AND(F805="Alternativos",O805=1),IFERROR(MATCH(B805,[1]Rep4!C:C,0),"Rev")),"")</f>
        <v/>
      </c>
      <c r="B805" s="394" t="s">
        <v>2553</v>
      </c>
      <c r="C805" s="409" t="s">
        <v>2554</v>
      </c>
      <c r="D805" s="395" t="s">
        <v>2555</v>
      </c>
      <c r="E805" s="396" t="str">
        <f>IF(B805="","",INDEX([1]CatGlob!$S:$S,IFERROR(MATCH(MID(B805,7,1),[1]CatGlob!$R:$R,0),MATCH(MID(B805,1,2),[1]CatGlob!$R:$R,0))))</f>
        <v>DOL</v>
      </c>
      <c r="F805" s="397" t="s">
        <v>442</v>
      </c>
      <c r="G805" s="398" t="s">
        <v>610</v>
      </c>
      <c r="H805" s="399" t="s">
        <v>228</v>
      </c>
      <c r="I805" s="399" t="s">
        <v>611</v>
      </c>
      <c r="J805" s="399" t="s">
        <v>2498</v>
      </c>
      <c r="K805" s="396" t="s">
        <v>600</v>
      </c>
      <c r="L805" s="400" t="str">
        <f>IF(ISERROR(MATCH(M805,M$10:M804,0)),M805,"")</f>
        <v/>
      </c>
      <c r="M805" s="401" t="str">
        <f>IF(B805="","",IF(ISERROR(MATCH(F805&amp;"_"&amp;G805&amp;"_"&amp;H805&amp;"_"&amp;I805&amp;"_"&amp;J805&amp;IF(K805="","","_"&amp;K805),[1]CatGlob!$B:$B,0)),F805&amp;"_"&amp;G805&amp;"_"&amp;H805&amp;"_"&amp;I805&amp;"_"&amp;J805&amp;IF(K805="","","_"&amp;K805),INDEX([1]CatGlob!$C:$C,MATCH(F805&amp;"_"&amp;G805&amp;"_"&amp;H805&amp;"_"&amp;I805&amp;"_"&amp;J805&amp;IF(K805="","","_"&amp;K805),[1]CatGlob!$B:$B,0))))</f>
        <v>HCD_LOC_CORP_REG</v>
      </c>
      <c r="N805" s="402" t="str">
        <f t="shared" si="27"/>
        <v/>
      </c>
      <c r="O805" s="402" t="str">
        <f t="shared" si="26"/>
        <v/>
      </c>
      <c r="P805" s="401" t="str">
        <f>IF(LEN(B805)&gt;8,INDEX([1]CatGlob!$X:$X,MATCH(M805,[1]CatGlob!$W:$W,0)),"")</f>
        <v>PEC</v>
      </c>
      <c r="Q805" s="403" t="str">
        <f>INDEX([1]CatGlob!P:P,MATCH(M805,[1]CatGlob!O:O,0))</f>
        <v>RFLC</v>
      </c>
      <c r="R805" s="403" t="s">
        <v>601</v>
      </c>
      <c r="S805" s="403" t="s">
        <v>601</v>
      </c>
      <c r="T805" s="403" t="str">
        <f>INDEX([1]CatGlob!$D:$D,MATCH($M805,[1]CatGlob!$C:$C,0))</f>
        <v>RFL</v>
      </c>
      <c r="U805" s="403" t="s">
        <v>2288</v>
      </c>
      <c r="V805" s="404" t="str">
        <f>INDEX([1]CatGlob!$F:$F,MATCH($M805,[1]CatGlob!$C:$C,0))</f>
        <v>RFL_CORP</v>
      </c>
      <c r="W805" s="405"/>
      <c r="X805" s="406">
        <v>0</v>
      </c>
      <c r="Y805" s="407">
        <v>0</v>
      </c>
      <c r="Z805" s="408">
        <v>0</v>
      </c>
      <c r="AA805" s="407">
        <v>0</v>
      </c>
      <c r="AB805" s="408">
        <v>0</v>
      </c>
      <c r="AC805" s="407">
        <v>0</v>
      </c>
      <c r="AD805" s="408">
        <v>0</v>
      </c>
      <c r="AE805" s="407">
        <v>0</v>
      </c>
      <c r="AF805" s="408">
        <v>0</v>
      </c>
      <c r="AG805" s="407">
        <v>0</v>
      </c>
      <c r="AI805" s="406">
        <v>0</v>
      </c>
      <c r="AJ805" s="407">
        <v>0</v>
      </c>
      <c r="AK805" s="408">
        <v>0</v>
      </c>
      <c r="AL805" s="407">
        <v>0</v>
      </c>
      <c r="AM805" s="408">
        <v>0</v>
      </c>
      <c r="AN805" s="407">
        <v>0</v>
      </c>
      <c r="AO805" s="408">
        <v>0</v>
      </c>
      <c r="AP805" s="407">
        <v>0</v>
      </c>
      <c r="AQ805" s="408">
        <v>0</v>
      </c>
      <c r="AR805" s="407">
        <v>0</v>
      </c>
      <c r="AT805" s="406">
        <v>0</v>
      </c>
      <c r="AU805" s="407">
        <v>0</v>
      </c>
      <c r="AV805" s="408">
        <v>0</v>
      </c>
      <c r="AW805" s="407">
        <v>0</v>
      </c>
      <c r="AX805" s="408">
        <v>0</v>
      </c>
      <c r="AY805" s="407">
        <v>0</v>
      </c>
      <c r="AZ805" s="408">
        <v>0</v>
      </c>
      <c r="BA805" s="407">
        <v>0</v>
      </c>
      <c r="BB805" s="408">
        <v>0</v>
      </c>
      <c r="BC805" s="407">
        <v>0</v>
      </c>
    </row>
    <row r="806" spans="1:55" x14ac:dyDescent="0.35">
      <c r="A806" s="385" cm="1">
        <f t="array" ref="A806">IFERROR(_xlfn.IFS(AND(F806="Renta Variable",O806=1),IFERROR(MATCH(B806,[1]RV_Det!C:C,0),"Rev"),AND(J806="Corporativa",O806=1,I806="EM"),IFERROR(MATCH(B806,[1]RF_Corps!B:B,0),"Rev"),AND(F806="Alternativos",O806=1),IFERROR(MATCH(B806,[1]Rep4!C:C,0),"Rev")),"")</f>
        <v>214</v>
      </c>
      <c r="B806" s="394" t="s">
        <v>2556</v>
      </c>
      <c r="C806" s="409" t="s">
        <v>2557</v>
      </c>
      <c r="D806" s="395" t="s">
        <v>2558</v>
      </c>
      <c r="E806" s="396" t="str">
        <f>IF(B806="","",INDEX([1]CatGlob!$S:$S,IFERROR(MATCH(MID(B806,7,1),[1]CatGlob!$R:$R,0),MATCH(MID(B806,1,2),[1]CatGlob!$R:$R,0))))</f>
        <v>DOL</v>
      </c>
      <c r="F806" s="397" t="s">
        <v>442</v>
      </c>
      <c r="G806" s="398" t="s">
        <v>610</v>
      </c>
      <c r="H806" s="399" t="s">
        <v>229</v>
      </c>
      <c r="I806" s="399" t="s">
        <v>358</v>
      </c>
      <c r="J806" s="399" t="s">
        <v>611</v>
      </c>
      <c r="K806" s="396" t="s">
        <v>307</v>
      </c>
      <c r="L806" s="400" t="str">
        <f>IF(ISERROR(MATCH(M806,M$10:M805,0)),M806,"")</f>
        <v/>
      </c>
      <c r="M806" s="401" t="str">
        <f>IF(B806="","",IF(ISERROR(MATCH(F806&amp;"_"&amp;G806&amp;"_"&amp;H806&amp;"_"&amp;I806&amp;"_"&amp;J806&amp;IF(K806="","","_"&amp;K806),[1]CatGlob!$B:$B,0)),F806&amp;"_"&amp;G806&amp;"_"&amp;H806&amp;"_"&amp;I806&amp;"_"&amp;J806&amp;IF(K806="","","_"&amp;K806),INDEX([1]CatGlob!$C:$C,MATCH(F806&amp;"_"&amp;G806&amp;"_"&amp;H806&amp;"_"&amp;I806&amp;"_"&amp;J806&amp;IF(K806="","","_"&amp;K806),[1]CatGlob!$B:$B,0))))</f>
        <v>HCD_INT_EM_CORP_HY</v>
      </c>
      <c r="N806" s="402" t="str">
        <f t="shared" si="27"/>
        <v>rev</v>
      </c>
      <c r="O806" s="402">
        <f t="shared" si="26"/>
        <v>1</v>
      </c>
      <c r="P806" s="401" t="str">
        <f>IF(LEN(B806)&gt;8,INDEX([1]CatGlob!$X:$X,MATCH(M806,[1]CatGlob!$W:$W,0)),"")</f>
        <v>EMC</v>
      </c>
      <c r="Q806" s="403" t="str">
        <f>INDEX([1]CatGlob!P:P,MATCH(M806,[1]CatGlob!O:O,0))</f>
        <v>RFIC</v>
      </c>
      <c r="R806" s="403" t="s">
        <v>601</v>
      </c>
      <c r="S806" s="403" t="s">
        <v>601</v>
      </c>
      <c r="T806" s="403" t="str">
        <f>INDEX([1]CatGlob!$D:$D,MATCH($M806,[1]CatGlob!$C:$C,0))</f>
        <v>RFI</v>
      </c>
      <c r="U806" s="403" t="s">
        <v>1570</v>
      </c>
      <c r="V806" s="404" t="str">
        <f>INDEX([1]CatGlob!$F:$F,MATCH($M806,[1]CatGlob!$C:$C,0))</f>
        <v>RFI</v>
      </c>
      <c r="W806" s="405"/>
      <c r="X806" s="406">
        <v>1.7131699343721301E-3</v>
      </c>
      <c r="Y806" s="407">
        <v>1.7446697264667001E-3</v>
      </c>
      <c r="Z806" s="408">
        <v>1.7131699343721301E-3</v>
      </c>
      <c r="AA806" s="407">
        <v>1.7446697264667001E-3</v>
      </c>
      <c r="AB806" s="408">
        <v>1.7131699343721301E-3</v>
      </c>
      <c r="AC806" s="407">
        <v>1.7446697264667001E-3</v>
      </c>
      <c r="AD806" s="408">
        <v>1.7131699343721301E-3</v>
      </c>
      <c r="AE806" s="407">
        <v>1.7446697264667001E-3</v>
      </c>
      <c r="AF806" s="408">
        <v>1.7131699343721301E-3</v>
      </c>
      <c r="AG806" s="407">
        <v>1.7446697264667001E-3</v>
      </c>
      <c r="AI806" s="406">
        <v>1.3082664692943399E-3</v>
      </c>
      <c r="AJ806" s="407">
        <v>1.3323213643445799E-3</v>
      </c>
      <c r="AK806" s="408">
        <v>1.3082664692943399E-3</v>
      </c>
      <c r="AL806" s="407">
        <v>1.3323213643445799E-3</v>
      </c>
      <c r="AM806" s="408">
        <v>1.3082664692943399E-3</v>
      </c>
      <c r="AN806" s="407">
        <v>1.3323213643445799E-3</v>
      </c>
      <c r="AO806" s="408">
        <v>1.3082664692943399E-3</v>
      </c>
      <c r="AP806" s="407">
        <v>1.3323213643445799E-3</v>
      </c>
      <c r="AQ806" s="408">
        <v>1.3082664692943399E-3</v>
      </c>
      <c r="AR806" s="407">
        <v>1.3323213643445799E-3</v>
      </c>
      <c r="AT806" s="406">
        <v>0</v>
      </c>
      <c r="AU806" s="407">
        <v>0</v>
      </c>
      <c r="AV806" s="408">
        <v>0</v>
      </c>
      <c r="AW806" s="407">
        <v>0</v>
      </c>
      <c r="AX806" s="408">
        <v>0</v>
      </c>
      <c r="AY806" s="407">
        <v>0</v>
      </c>
      <c r="AZ806" s="408">
        <v>0</v>
      </c>
      <c r="BA806" s="407">
        <v>0</v>
      </c>
      <c r="BB806" s="408">
        <v>0</v>
      </c>
      <c r="BC806" s="407">
        <v>0</v>
      </c>
    </row>
    <row r="807" spans="1:55" x14ac:dyDescent="0.35">
      <c r="A807" s="385" t="str" cm="1">
        <f t="array" ref="A807">IFERROR(_xlfn.IFS(AND(F807="Renta Variable",O807=1),IFERROR(MATCH(B807,[1]RV_Det!C:C,0),"Rev"),AND(J807="Corporativa",O807=1,I807="EM"),IFERROR(MATCH(B807,[1]RF_Corps!B:B,0),"Rev"),AND(F807="Alternativos",O807=1),IFERROR(MATCH(B807,[1]Rep4!C:C,0),"Rev")),"")</f>
        <v/>
      </c>
      <c r="B807" s="394" t="s">
        <v>2559</v>
      </c>
      <c r="C807" s="409" t="s">
        <v>2560</v>
      </c>
      <c r="D807" s="395" t="s">
        <v>2561</v>
      </c>
      <c r="E807" s="396" t="str">
        <f>IF(B807="","",INDEX([1]CatGlob!$S:$S,IFERROR(MATCH(MID(B807,7,1),[1]CatGlob!$R:$R,0),MATCH(MID(B807,1,2),[1]CatGlob!$R:$R,0))))</f>
        <v>DOL</v>
      </c>
      <c r="F807" s="397" t="s">
        <v>442</v>
      </c>
      <c r="G807" s="398" t="s">
        <v>610</v>
      </c>
      <c r="H807" s="399" t="s">
        <v>228</v>
      </c>
      <c r="I807" s="399" t="s">
        <v>611</v>
      </c>
      <c r="J807" s="399" t="s">
        <v>2498</v>
      </c>
      <c r="K807" s="396" t="s">
        <v>600</v>
      </c>
      <c r="L807" s="400" t="str">
        <f>IF(ISERROR(MATCH(M807,M$10:M806,0)),M807,"")</f>
        <v/>
      </c>
      <c r="M807" s="401" t="str">
        <f>IF(B807="","",IF(ISERROR(MATCH(F807&amp;"_"&amp;G807&amp;"_"&amp;H807&amp;"_"&amp;I807&amp;"_"&amp;J807&amp;IF(K807="","","_"&amp;K807),[1]CatGlob!$B:$B,0)),F807&amp;"_"&amp;G807&amp;"_"&amp;H807&amp;"_"&amp;I807&amp;"_"&amp;J807&amp;IF(K807="","","_"&amp;K807),INDEX([1]CatGlob!$C:$C,MATCH(F807&amp;"_"&amp;G807&amp;"_"&amp;H807&amp;"_"&amp;I807&amp;"_"&amp;J807&amp;IF(K807="","","_"&amp;K807),[1]CatGlob!$B:$B,0))))</f>
        <v>HCD_LOC_CORP_REG</v>
      </c>
      <c r="N807" s="402" t="str">
        <f t="shared" si="27"/>
        <v/>
      </c>
      <c r="O807" s="402" t="str">
        <f t="shared" si="26"/>
        <v/>
      </c>
      <c r="P807" s="401" t="str">
        <f>IF(LEN(B807)&gt;8,INDEX([1]CatGlob!$X:$X,MATCH(M807,[1]CatGlob!$W:$W,0)),"")</f>
        <v>PEC</v>
      </c>
      <c r="Q807" s="403" t="str">
        <f>INDEX([1]CatGlob!P:P,MATCH(M807,[1]CatGlob!O:O,0))</f>
        <v>RFLC</v>
      </c>
      <c r="R807" s="403" t="s">
        <v>601</v>
      </c>
      <c r="S807" s="403" t="s">
        <v>601</v>
      </c>
      <c r="T807" s="403" t="str">
        <f>INDEX([1]CatGlob!$D:$D,MATCH($M807,[1]CatGlob!$C:$C,0))</f>
        <v>RFL</v>
      </c>
      <c r="U807" s="403" t="s">
        <v>2288</v>
      </c>
      <c r="V807" s="404" t="str">
        <f>INDEX([1]CatGlob!$F:$F,MATCH($M807,[1]CatGlob!$C:$C,0))</f>
        <v>RFL_CORP</v>
      </c>
      <c r="W807" s="405"/>
      <c r="X807" s="406">
        <v>0</v>
      </c>
      <c r="Y807" s="407">
        <v>0</v>
      </c>
      <c r="Z807" s="408">
        <v>0</v>
      </c>
      <c r="AA807" s="407">
        <v>0</v>
      </c>
      <c r="AB807" s="408">
        <v>0</v>
      </c>
      <c r="AC807" s="407">
        <v>0</v>
      </c>
      <c r="AD807" s="408">
        <v>0</v>
      </c>
      <c r="AE807" s="407">
        <v>0</v>
      </c>
      <c r="AF807" s="408">
        <v>0</v>
      </c>
      <c r="AG807" s="407">
        <v>0</v>
      </c>
      <c r="AI807" s="406">
        <v>0</v>
      </c>
      <c r="AJ807" s="407">
        <v>0</v>
      </c>
      <c r="AK807" s="408">
        <v>0</v>
      </c>
      <c r="AL807" s="407">
        <v>0</v>
      </c>
      <c r="AM807" s="408">
        <v>0</v>
      </c>
      <c r="AN807" s="407">
        <v>0</v>
      </c>
      <c r="AO807" s="408">
        <v>0</v>
      </c>
      <c r="AP807" s="407">
        <v>0</v>
      </c>
      <c r="AQ807" s="408">
        <v>0</v>
      </c>
      <c r="AR807" s="407">
        <v>0</v>
      </c>
      <c r="AT807" s="406">
        <v>0</v>
      </c>
      <c r="AU807" s="407">
        <v>0</v>
      </c>
      <c r="AV807" s="408">
        <v>0</v>
      </c>
      <c r="AW807" s="407">
        <v>0</v>
      </c>
      <c r="AX807" s="408">
        <v>0</v>
      </c>
      <c r="AY807" s="407">
        <v>0</v>
      </c>
      <c r="AZ807" s="408">
        <v>0</v>
      </c>
      <c r="BA807" s="407">
        <v>0</v>
      </c>
      <c r="BB807" s="408">
        <v>0</v>
      </c>
      <c r="BC807" s="407">
        <v>0</v>
      </c>
    </row>
    <row r="808" spans="1:55" x14ac:dyDescent="0.35">
      <c r="A808" s="385" t="str" cm="1">
        <f t="array" ref="A808">IFERROR(_xlfn.IFS(AND(F808="Renta Variable",O808=1),IFERROR(MATCH(B808,[1]RV_Det!C:C,0),"Rev"),AND(J808="Corporativa",O808=1,I808="EM"),IFERROR(MATCH(B808,[1]RF_Corps!B:B,0),"Rev"),AND(F808="Alternativos",O808=1),IFERROR(MATCH(B808,[1]Rep4!C:C,0),"Rev")),"")</f>
        <v/>
      </c>
      <c r="B808" s="394" t="s">
        <v>2562</v>
      </c>
      <c r="C808" s="409" t="s">
        <v>2563</v>
      </c>
      <c r="D808" s="395" t="s">
        <v>2561</v>
      </c>
      <c r="E808" s="396" t="str">
        <f>IF(B808="","",INDEX([1]CatGlob!$S:$S,IFERROR(MATCH(MID(B808,7,1),[1]CatGlob!$R:$R,0),MATCH(MID(B808,1,2),[1]CatGlob!$R:$R,0))))</f>
        <v>DOL</v>
      </c>
      <c r="F808" s="397" t="s">
        <v>442</v>
      </c>
      <c r="G808" s="398" t="s">
        <v>610</v>
      </c>
      <c r="H808" s="399" t="s">
        <v>228</v>
      </c>
      <c r="I808" s="399" t="s">
        <v>611</v>
      </c>
      <c r="J808" s="399" t="s">
        <v>2498</v>
      </c>
      <c r="K808" s="396" t="s">
        <v>600</v>
      </c>
      <c r="L808" s="400" t="str">
        <f>IF(ISERROR(MATCH(M808,M$10:M807,0)),M808,"")</f>
        <v/>
      </c>
      <c r="M808" s="401" t="str">
        <f>IF(B808="","",IF(ISERROR(MATCH(F808&amp;"_"&amp;G808&amp;"_"&amp;H808&amp;"_"&amp;I808&amp;"_"&amp;J808&amp;IF(K808="","","_"&amp;K808),[1]CatGlob!$B:$B,0)),F808&amp;"_"&amp;G808&amp;"_"&amp;H808&amp;"_"&amp;I808&amp;"_"&amp;J808&amp;IF(K808="","","_"&amp;K808),INDEX([1]CatGlob!$C:$C,MATCH(F808&amp;"_"&amp;G808&amp;"_"&amp;H808&amp;"_"&amp;I808&amp;"_"&amp;J808&amp;IF(K808="","","_"&amp;K808),[1]CatGlob!$B:$B,0))))</f>
        <v>HCD_LOC_CORP_REG</v>
      </c>
      <c r="N808" s="402" t="str">
        <f t="shared" si="27"/>
        <v/>
      </c>
      <c r="O808" s="402" t="str">
        <f t="shared" si="26"/>
        <v/>
      </c>
      <c r="P808" s="401" t="str">
        <f>IF(LEN(B808)&gt;8,INDEX([1]CatGlob!$X:$X,MATCH(M808,[1]CatGlob!$W:$W,0)),"")</f>
        <v>PEC</v>
      </c>
      <c r="Q808" s="403" t="str">
        <f>INDEX([1]CatGlob!P:P,MATCH(M808,[1]CatGlob!O:O,0))</f>
        <v>RFLC</v>
      </c>
      <c r="R808" s="403" t="s">
        <v>601</v>
      </c>
      <c r="S808" s="403" t="s">
        <v>601</v>
      </c>
      <c r="T808" s="403" t="str">
        <f>INDEX([1]CatGlob!$D:$D,MATCH($M808,[1]CatGlob!$C:$C,0))</f>
        <v>RFL</v>
      </c>
      <c r="U808" s="403" t="s">
        <v>1570</v>
      </c>
      <c r="V808" s="404" t="str">
        <f>INDEX([1]CatGlob!$F:$F,MATCH($M808,[1]CatGlob!$C:$C,0))</f>
        <v>RFL_CORP</v>
      </c>
      <c r="W808" s="405"/>
      <c r="X808" s="406">
        <v>0</v>
      </c>
      <c r="Y808" s="407">
        <v>0</v>
      </c>
      <c r="Z808" s="408">
        <v>0</v>
      </c>
      <c r="AA808" s="407">
        <v>0</v>
      </c>
      <c r="AB808" s="408">
        <v>0</v>
      </c>
      <c r="AC808" s="407">
        <v>0</v>
      </c>
      <c r="AD808" s="408">
        <v>0</v>
      </c>
      <c r="AE808" s="407">
        <v>0</v>
      </c>
      <c r="AF808" s="408">
        <v>0</v>
      </c>
      <c r="AG808" s="407">
        <v>0</v>
      </c>
      <c r="AI808" s="406">
        <v>0</v>
      </c>
      <c r="AJ808" s="407">
        <v>0</v>
      </c>
      <c r="AK808" s="408">
        <v>0</v>
      </c>
      <c r="AL808" s="407">
        <v>0</v>
      </c>
      <c r="AM808" s="408">
        <v>0</v>
      </c>
      <c r="AN808" s="407">
        <v>0</v>
      </c>
      <c r="AO808" s="408">
        <v>0</v>
      </c>
      <c r="AP808" s="407">
        <v>0</v>
      </c>
      <c r="AQ808" s="408">
        <v>0</v>
      </c>
      <c r="AR808" s="407">
        <v>0</v>
      </c>
      <c r="AT808" s="406">
        <v>0</v>
      </c>
      <c r="AU808" s="407">
        <v>0</v>
      </c>
      <c r="AV808" s="408">
        <v>0</v>
      </c>
      <c r="AW808" s="407">
        <v>0</v>
      </c>
      <c r="AX808" s="408">
        <v>0</v>
      </c>
      <c r="AY808" s="407">
        <v>0</v>
      </c>
      <c r="AZ808" s="408">
        <v>0</v>
      </c>
      <c r="BA808" s="407">
        <v>0</v>
      </c>
      <c r="BB808" s="408">
        <v>0</v>
      </c>
      <c r="BC808" s="407">
        <v>0</v>
      </c>
    </row>
    <row r="809" spans="1:55" x14ac:dyDescent="0.35">
      <c r="A809" s="385" t="str" cm="1">
        <f t="array" ref="A809">IFERROR(_xlfn.IFS(AND(F809="Renta Variable",O809=1),IFERROR(MATCH(B809,[1]RV_Det!C:C,0),"Rev"),AND(J809="Corporativa",O809=1,I809="EM"),IFERROR(MATCH(B809,[1]RF_Corps!B:B,0),"Rev"),AND(F809="Alternativos",O809=1),IFERROR(MATCH(B809,[1]Rep4!C:C,0),"Rev")),"")</f>
        <v/>
      </c>
      <c r="B809" s="394" t="s">
        <v>2564</v>
      </c>
      <c r="C809" s="409" t="s">
        <v>2565</v>
      </c>
      <c r="D809" s="395" t="s">
        <v>2566</v>
      </c>
      <c r="E809" s="396" t="str">
        <f>IF(B809="","",INDEX([1]CatGlob!$S:$S,IFERROR(MATCH(MID(B809,7,1),[1]CatGlob!$R:$R,0),MATCH(MID(B809,1,2),[1]CatGlob!$R:$R,0))))</f>
        <v>DOL</v>
      </c>
      <c r="F809" s="397" t="s">
        <v>442</v>
      </c>
      <c r="G809" s="398" t="s">
        <v>610</v>
      </c>
      <c r="H809" s="399" t="s">
        <v>228</v>
      </c>
      <c r="I809" s="399" t="s">
        <v>611</v>
      </c>
      <c r="J809" s="399" t="s">
        <v>2498</v>
      </c>
      <c r="K809" s="396" t="s">
        <v>600</v>
      </c>
      <c r="L809" s="400" t="str">
        <f>IF(ISERROR(MATCH(M809,M$10:M808,0)),M809,"")</f>
        <v/>
      </c>
      <c r="M809" s="401" t="str">
        <f>IF(B809="","",IF(ISERROR(MATCH(F809&amp;"_"&amp;G809&amp;"_"&amp;H809&amp;"_"&amp;I809&amp;"_"&amp;J809&amp;IF(K809="","","_"&amp;K809),[1]CatGlob!$B:$B,0)),F809&amp;"_"&amp;G809&amp;"_"&amp;H809&amp;"_"&amp;I809&amp;"_"&amp;J809&amp;IF(K809="","","_"&amp;K809),INDEX([1]CatGlob!$C:$C,MATCH(F809&amp;"_"&amp;G809&amp;"_"&amp;H809&amp;"_"&amp;I809&amp;"_"&amp;J809&amp;IF(K809="","","_"&amp;K809),[1]CatGlob!$B:$B,0))))</f>
        <v>HCD_LOC_CORP_REG</v>
      </c>
      <c r="N809" s="402" t="str">
        <f t="shared" si="27"/>
        <v/>
      </c>
      <c r="O809" s="402" t="str">
        <f t="shared" si="26"/>
        <v/>
      </c>
      <c r="P809" s="401" t="str">
        <f>IF(LEN(B809)&gt;8,INDEX([1]CatGlob!$X:$X,MATCH(M809,[1]CatGlob!$W:$W,0)),"")</f>
        <v>PEC</v>
      </c>
      <c r="Q809" s="403" t="str">
        <f>INDEX([1]CatGlob!P:P,MATCH(M809,[1]CatGlob!O:O,0))</f>
        <v>RFLC</v>
      </c>
      <c r="R809" s="403" t="s">
        <v>601</v>
      </c>
      <c r="S809" s="403" t="s">
        <v>601</v>
      </c>
      <c r="T809" s="403" t="str">
        <f>INDEX([1]CatGlob!$D:$D,MATCH($M809,[1]CatGlob!$C:$C,0))</f>
        <v>RFL</v>
      </c>
      <c r="U809" s="403" t="s">
        <v>1570</v>
      </c>
      <c r="V809" s="404" t="str">
        <f>INDEX([1]CatGlob!$F:$F,MATCH($M809,[1]CatGlob!$C:$C,0))</f>
        <v>RFL_CORP</v>
      </c>
      <c r="W809" s="405"/>
      <c r="X809" s="406">
        <v>0</v>
      </c>
      <c r="Y809" s="407">
        <v>0</v>
      </c>
      <c r="Z809" s="408">
        <v>0</v>
      </c>
      <c r="AA809" s="407">
        <v>0</v>
      </c>
      <c r="AB809" s="408">
        <v>0</v>
      </c>
      <c r="AC809" s="407">
        <v>0</v>
      </c>
      <c r="AD809" s="408">
        <v>0</v>
      </c>
      <c r="AE809" s="407">
        <v>0</v>
      </c>
      <c r="AF809" s="408">
        <v>0</v>
      </c>
      <c r="AG809" s="407">
        <v>0</v>
      </c>
      <c r="AI809" s="406">
        <v>0</v>
      </c>
      <c r="AJ809" s="407">
        <v>0</v>
      </c>
      <c r="AK809" s="408">
        <v>0</v>
      </c>
      <c r="AL809" s="407">
        <v>0</v>
      </c>
      <c r="AM809" s="408">
        <v>0</v>
      </c>
      <c r="AN809" s="407">
        <v>0</v>
      </c>
      <c r="AO809" s="408">
        <v>0</v>
      </c>
      <c r="AP809" s="407">
        <v>0</v>
      </c>
      <c r="AQ809" s="408">
        <v>0</v>
      </c>
      <c r="AR809" s="407">
        <v>0</v>
      </c>
      <c r="AT809" s="406">
        <v>0</v>
      </c>
      <c r="AU809" s="407">
        <v>0</v>
      </c>
      <c r="AV809" s="408">
        <v>0</v>
      </c>
      <c r="AW809" s="407">
        <v>0</v>
      </c>
      <c r="AX809" s="408">
        <v>0</v>
      </c>
      <c r="AY809" s="407">
        <v>0</v>
      </c>
      <c r="AZ809" s="408">
        <v>0</v>
      </c>
      <c r="BA809" s="407">
        <v>0</v>
      </c>
      <c r="BB809" s="408">
        <v>0</v>
      </c>
      <c r="BC809" s="407">
        <v>0</v>
      </c>
    </row>
    <row r="810" spans="1:55" x14ac:dyDescent="0.35">
      <c r="A810" s="385" t="str" cm="1">
        <f t="array" ref="A810">IFERROR(_xlfn.IFS(AND(F810="Renta Variable",O810=1),IFERROR(MATCH(B810,[1]RV_Det!C:C,0),"Rev"),AND(J810="Corporativa",O810=1,I810="EM"),IFERROR(MATCH(B810,[1]RF_Corps!B:B,0),"Rev"),AND(F810="Alternativos",O810=1),IFERROR(MATCH(B810,[1]Rep4!C:C,0),"Rev")),"")</f>
        <v/>
      </c>
      <c r="B810" s="394" t="s">
        <v>2567</v>
      </c>
      <c r="C810" s="409" t="s">
        <v>2568</v>
      </c>
      <c r="D810" s="395" t="s">
        <v>2566</v>
      </c>
      <c r="E810" s="396" t="str">
        <f>IF(B810="","",INDEX([1]CatGlob!$S:$S,IFERROR(MATCH(MID(B810,7,1),[1]CatGlob!$R:$R,0),MATCH(MID(B810,1,2),[1]CatGlob!$R:$R,0))))</f>
        <v>DOL</v>
      </c>
      <c r="F810" s="397" t="s">
        <v>442</v>
      </c>
      <c r="G810" s="398" t="s">
        <v>610</v>
      </c>
      <c r="H810" s="399" t="s">
        <v>228</v>
      </c>
      <c r="I810" s="399" t="s">
        <v>611</v>
      </c>
      <c r="J810" s="399" t="s">
        <v>2498</v>
      </c>
      <c r="K810" s="396" t="s">
        <v>600</v>
      </c>
      <c r="L810" s="400" t="str">
        <f>IF(ISERROR(MATCH(M810,M$10:M809,0)),M810,"")</f>
        <v/>
      </c>
      <c r="M810" s="401" t="str">
        <f>IF(B810="","",IF(ISERROR(MATCH(F810&amp;"_"&amp;G810&amp;"_"&amp;H810&amp;"_"&amp;I810&amp;"_"&amp;J810&amp;IF(K810="","","_"&amp;K810),[1]CatGlob!$B:$B,0)),F810&amp;"_"&amp;G810&amp;"_"&amp;H810&amp;"_"&amp;I810&amp;"_"&amp;J810&amp;IF(K810="","","_"&amp;K810),INDEX([1]CatGlob!$C:$C,MATCH(F810&amp;"_"&amp;G810&amp;"_"&amp;H810&amp;"_"&amp;I810&amp;"_"&amp;J810&amp;IF(K810="","","_"&amp;K810),[1]CatGlob!$B:$B,0))))</f>
        <v>HCD_LOC_CORP_REG</v>
      </c>
      <c r="N810" s="402" t="str">
        <f t="shared" si="27"/>
        <v/>
      </c>
      <c r="O810" s="402" t="str">
        <f t="shared" si="26"/>
        <v/>
      </c>
      <c r="P810" s="401" t="str">
        <f>IF(LEN(B810)&gt;8,INDEX([1]CatGlob!$X:$X,MATCH(M810,[1]CatGlob!$W:$W,0)),"")</f>
        <v>PEC</v>
      </c>
      <c r="Q810" s="403" t="str">
        <f>INDEX([1]CatGlob!P:P,MATCH(M810,[1]CatGlob!O:O,0))</f>
        <v>RFLC</v>
      </c>
      <c r="R810" s="403" t="s">
        <v>601</v>
      </c>
      <c r="S810" s="403" t="s">
        <v>601</v>
      </c>
      <c r="T810" s="403" t="str">
        <f>INDEX([1]CatGlob!$D:$D,MATCH($M810,[1]CatGlob!$C:$C,0))</f>
        <v>RFL</v>
      </c>
      <c r="U810" s="403" t="s">
        <v>1570</v>
      </c>
      <c r="V810" s="404" t="str">
        <f>INDEX([1]CatGlob!$F:$F,MATCH($M810,[1]CatGlob!$C:$C,0))</f>
        <v>RFL_CORP</v>
      </c>
      <c r="W810" s="405"/>
      <c r="X810" s="406">
        <v>0</v>
      </c>
      <c r="Y810" s="407">
        <v>0</v>
      </c>
      <c r="Z810" s="408">
        <v>0</v>
      </c>
      <c r="AA810" s="407">
        <v>0</v>
      </c>
      <c r="AB810" s="408">
        <v>0</v>
      </c>
      <c r="AC810" s="407">
        <v>0</v>
      </c>
      <c r="AD810" s="408">
        <v>0</v>
      </c>
      <c r="AE810" s="407">
        <v>0</v>
      </c>
      <c r="AF810" s="408">
        <v>0</v>
      </c>
      <c r="AG810" s="407">
        <v>0</v>
      </c>
      <c r="AI810" s="406">
        <v>0</v>
      </c>
      <c r="AJ810" s="407">
        <v>0</v>
      </c>
      <c r="AK810" s="408">
        <v>0</v>
      </c>
      <c r="AL810" s="407">
        <v>0</v>
      </c>
      <c r="AM810" s="408">
        <v>0</v>
      </c>
      <c r="AN810" s="407">
        <v>0</v>
      </c>
      <c r="AO810" s="408">
        <v>0</v>
      </c>
      <c r="AP810" s="407">
        <v>0</v>
      </c>
      <c r="AQ810" s="408">
        <v>0</v>
      </c>
      <c r="AR810" s="407">
        <v>0</v>
      </c>
      <c r="AT810" s="406">
        <v>0</v>
      </c>
      <c r="AU810" s="407">
        <v>0</v>
      </c>
      <c r="AV810" s="408">
        <v>0</v>
      </c>
      <c r="AW810" s="407">
        <v>0</v>
      </c>
      <c r="AX810" s="408">
        <v>0</v>
      </c>
      <c r="AY810" s="407">
        <v>0</v>
      </c>
      <c r="AZ810" s="408">
        <v>0</v>
      </c>
      <c r="BA810" s="407">
        <v>0</v>
      </c>
      <c r="BB810" s="408">
        <v>0</v>
      </c>
      <c r="BC810" s="407">
        <v>0</v>
      </c>
    </row>
    <row r="811" spans="1:55" x14ac:dyDescent="0.35">
      <c r="A811" s="385" t="str" cm="1">
        <f t="array" ref="A811">IFERROR(_xlfn.IFS(AND(F811="Renta Variable",O811=1),IFERROR(MATCH(B811,[1]RV_Det!C:C,0),"Rev"),AND(J811="Corporativa",O811=1,I811="EM"),IFERROR(MATCH(B811,[1]RF_Corps!B:B,0),"Rev"),AND(F811="Alternativos",O811=1),IFERROR(MATCH(B811,[1]Rep4!C:C,0),"Rev")),"")</f>
        <v/>
      </c>
      <c r="B811" s="394" t="s">
        <v>2569</v>
      </c>
      <c r="C811" s="409" t="s">
        <v>2568</v>
      </c>
      <c r="D811" s="395" t="s">
        <v>2566</v>
      </c>
      <c r="E811" s="396" t="str">
        <f>IF(B811="","",INDEX([1]CatGlob!$S:$S,IFERROR(MATCH(MID(B811,7,1),[1]CatGlob!$R:$R,0),MATCH(MID(B811,1,2),[1]CatGlob!$R:$R,0))))</f>
        <v>DOL</v>
      </c>
      <c r="F811" s="397" t="s">
        <v>442</v>
      </c>
      <c r="G811" s="398" t="s">
        <v>610</v>
      </c>
      <c r="H811" s="399" t="s">
        <v>228</v>
      </c>
      <c r="I811" s="399" t="s">
        <v>611</v>
      </c>
      <c r="J811" s="399" t="s">
        <v>2498</v>
      </c>
      <c r="K811" s="396" t="s">
        <v>600</v>
      </c>
      <c r="L811" s="400" t="str">
        <f>IF(ISERROR(MATCH(M811,M$10:M810,0)),M811,"")</f>
        <v/>
      </c>
      <c r="M811" s="401" t="str">
        <f>IF(B811="","",IF(ISERROR(MATCH(F811&amp;"_"&amp;G811&amp;"_"&amp;H811&amp;"_"&amp;I811&amp;"_"&amp;J811&amp;IF(K811="","","_"&amp;K811),[1]CatGlob!$B:$B,0)),F811&amp;"_"&amp;G811&amp;"_"&amp;H811&amp;"_"&amp;I811&amp;"_"&amp;J811&amp;IF(K811="","","_"&amp;K811),INDEX([1]CatGlob!$C:$C,MATCH(F811&amp;"_"&amp;G811&amp;"_"&amp;H811&amp;"_"&amp;I811&amp;"_"&amp;J811&amp;IF(K811="","","_"&amp;K811),[1]CatGlob!$B:$B,0))))</f>
        <v>HCD_LOC_CORP_REG</v>
      </c>
      <c r="N811" s="402" t="str">
        <f t="shared" si="27"/>
        <v/>
      </c>
      <c r="O811" s="402" t="str">
        <f t="shared" si="26"/>
        <v/>
      </c>
      <c r="P811" s="401" t="str">
        <f>IF(LEN(B811)&gt;8,INDEX([1]CatGlob!$X:$X,MATCH(M811,[1]CatGlob!$W:$W,0)),"")</f>
        <v>PEC</v>
      </c>
      <c r="Q811" s="403" t="str">
        <f>INDEX([1]CatGlob!P:P,MATCH(M811,[1]CatGlob!O:O,0))</f>
        <v>RFLC</v>
      </c>
      <c r="R811" s="403" t="s">
        <v>601</v>
      </c>
      <c r="S811" s="403" t="s">
        <v>601</v>
      </c>
      <c r="T811" s="403" t="str">
        <f>INDEX([1]CatGlob!$D:$D,MATCH($M811,[1]CatGlob!$C:$C,0))</f>
        <v>RFL</v>
      </c>
      <c r="U811" s="403" t="s">
        <v>2307</v>
      </c>
      <c r="V811" s="404" t="str">
        <f>INDEX([1]CatGlob!$F:$F,MATCH($M811,[1]CatGlob!$C:$C,0))</f>
        <v>RFL_CORP</v>
      </c>
      <c r="W811" s="405"/>
      <c r="X811" s="406">
        <v>0</v>
      </c>
      <c r="Y811" s="407">
        <v>0</v>
      </c>
      <c r="Z811" s="408">
        <v>0</v>
      </c>
      <c r="AA811" s="407">
        <v>0</v>
      </c>
      <c r="AB811" s="408">
        <v>0</v>
      </c>
      <c r="AC811" s="407">
        <v>0</v>
      </c>
      <c r="AD811" s="408">
        <v>0</v>
      </c>
      <c r="AE811" s="407">
        <v>0</v>
      </c>
      <c r="AF811" s="408">
        <v>0</v>
      </c>
      <c r="AG811" s="407">
        <v>0</v>
      </c>
      <c r="AI811" s="406">
        <v>0</v>
      </c>
      <c r="AJ811" s="407">
        <v>0</v>
      </c>
      <c r="AK811" s="408">
        <v>0</v>
      </c>
      <c r="AL811" s="407">
        <v>0</v>
      </c>
      <c r="AM811" s="408">
        <v>0</v>
      </c>
      <c r="AN811" s="407">
        <v>0</v>
      </c>
      <c r="AO811" s="408">
        <v>0</v>
      </c>
      <c r="AP811" s="407">
        <v>0</v>
      </c>
      <c r="AQ811" s="408">
        <v>0</v>
      </c>
      <c r="AR811" s="407">
        <v>0</v>
      </c>
      <c r="AT811" s="406">
        <v>0</v>
      </c>
      <c r="AU811" s="407">
        <v>0</v>
      </c>
      <c r="AV811" s="408">
        <v>0</v>
      </c>
      <c r="AW811" s="407">
        <v>0</v>
      </c>
      <c r="AX811" s="408">
        <v>0</v>
      </c>
      <c r="AY811" s="407">
        <v>0</v>
      </c>
      <c r="AZ811" s="408">
        <v>0</v>
      </c>
      <c r="BA811" s="407">
        <v>0</v>
      </c>
      <c r="BB811" s="408">
        <v>0</v>
      </c>
      <c r="BC811" s="407">
        <v>0</v>
      </c>
    </row>
    <row r="812" spans="1:55" x14ac:dyDescent="0.35">
      <c r="A812" s="385" t="str" cm="1">
        <f t="array" ref="A812">IFERROR(_xlfn.IFS(AND(F812="Renta Variable",O812=1),IFERROR(MATCH(B812,[1]RV_Det!C:C,0),"Rev"),AND(J812="Corporativa",O812=1,I812="EM"),IFERROR(MATCH(B812,[1]RF_Corps!B:B,0),"Rev"),AND(F812="Alternativos",O812=1),IFERROR(MATCH(B812,[1]Rep4!C:C,0),"Rev")),"")</f>
        <v/>
      </c>
      <c r="B812" s="394" t="s">
        <v>2570</v>
      </c>
      <c r="C812" s="409" t="s">
        <v>2571</v>
      </c>
      <c r="D812" s="395" t="s">
        <v>2572</v>
      </c>
      <c r="E812" s="396" t="str">
        <f>IF(B812="","",INDEX([1]CatGlob!$S:$S,IFERROR(MATCH(MID(B812,7,1),[1]CatGlob!$R:$R,0),MATCH(MID(B812,1,2),[1]CatGlob!$R:$R,0))))</f>
        <v>DOL</v>
      </c>
      <c r="F812" s="397" t="s">
        <v>442</v>
      </c>
      <c r="G812" s="398" t="s">
        <v>610</v>
      </c>
      <c r="H812" s="399" t="s">
        <v>228</v>
      </c>
      <c r="I812" s="399" t="s">
        <v>611</v>
      </c>
      <c r="J812" s="399" t="s">
        <v>2498</v>
      </c>
      <c r="K812" s="396" t="s">
        <v>600</v>
      </c>
      <c r="L812" s="400" t="str">
        <f>IF(ISERROR(MATCH(M812,M$10:M811,0)),M812,"")</f>
        <v/>
      </c>
      <c r="M812" s="401" t="str">
        <f>IF(B812="","",IF(ISERROR(MATCH(F812&amp;"_"&amp;G812&amp;"_"&amp;H812&amp;"_"&amp;I812&amp;"_"&amp;J812&amp;IF(K812="","","_"&amp;K812),[1]CatGlob!$B:$B,0)),F812&amp;"_"&amp;G812&amp;"_"&amp;H812&amp;"_"&amp;I812&amp;"_"&amp;J812&amp;IF(K812="","","_"&amp;K812),INDEX([1]CatGlob!$C:$C,MATCH(F812&amp;"_"&amp;G812&amp;"_"&amp;H812&amp;"_"&amp;I812&amp;"_"&amp;J812&amp;IF(K812="","","_"&amp;K812),[1]CatGlob!$B:$B,0))))</f>
        <v>HCD_LOC_CORP_REG</v>
      </c>
      <c r="N812" s="402" t="str">
        <f t="shared" si="27"/>
        <v/>
      </c>
      <c r="O812" s="402" t="str">
        <f t="shared" si="26"/>
        <v/>
      </c>
      <c r="P812" s="401" t="str">
        <f>IF(LEN(B812)&gt;8,INDEX([1]CatGlob!$X:$X,MATCH(M812,[1]CatGlob!$W:$W,0)),"")</f>
        <v>PEC</v>
      </c>
      <c r="Q812" s="403" t="str">
        <f>INDEX([1]CatGlob!P:P,MATCH(M812,[1]CatGlob!O:O,0))</f>
        <v>RFLC</v>
      </c>
      <c r="R812" s="403" t="s">
        <v>601</v>
      </c>
      <c r="S812" s="403" t="s">
        <v>601</v>
      </c>
      <c r="T812" s="403" t="str">
        <f>INDEX([1]CatGlob!$D:$D,MATCH($M812,[1]CatGlob!$C:$C,0))</f>
        <v>RFL</v>
      </c>
      <c r="U812" s="403" t="s">
        <v>2307</v>
      </c>
      <c r="V812" s="404" t="str">
        <f>INDEX([1]CatGlob!$F:$F,MATCH($M812,[1]CatGlob!$C:$C,0))</f>
        <v>RFL_CORP</v>
      </c>
      <c r="W812" s="405"/>
      <c r="X812" s="406">
        <v>0</v>
      </c>
      <c r="Y812" s="407">
        <v>0</v>
      </c>
      <c r="Z812" s="408">
        <v>0</v>
      </c>
      <c r="AA812" s="407">
        <v>0</v>
      </c>
      <c r="AB812" s="408">
        <v>0</v>
      </c>
      <c r="AC812" s="407">
        <v>0</v>
      </c>
      <c r="AD812" s="408">
        <v>0</v>
      </c>
      <c r="AE812" s="407">
        <v>0</v>
      </c>
      <c r="AF812" s="408">
        <v>0</v>
      </c>
      <c r="AG812" s="407">
        <v>0</v>
      </c>
      <c r="AI812" s="406">
        <v>0</v>
      </c>
      <c r="AJ812" s="407">
        <v>0</v>
      </c>
      <c r="AK812" s="408">
        <v>0</v>
      </c>
      <c r="AL812" s="407">
        <v>0</v>
      </c>
      <c r="AM812" s="408">
        <v>0</v>
      </c>
      <c r="AN812" s="407">
        <v>0</v>
      </c>
      <c r="AO812" s="408">
        <v>0</v>
      </c>
      <c r="AP812" s="407">
        <v>0</v>
      </c>
      <c r="AQ812" s="408">
        <v>0</v>
      </c>
      <c r="AR812" s="407">
        <v>0</v>
      </c>
      <c r="AT812" s="406">
        <v>0</v>
      </c>
      <c r="AU812" s="407">
        <v>0</v>
      </c>
      <c r="AV812" s="408">
        <v>0</v>
      </c>
      <c r="AW812" s="407">
        <v>0</v>
      </c>
      <c r="AX812" s="408">
        <v>0</v>
      </c>
      <c r="AY812" s="407">
        <v>0</v>
      </c>
      <c r="AZ812" s="408">
        <v>0</v>
      </c>
      <c r="BA812" s="407">
        <v>0</v>
      </c>
      <c r="BB812" s="408">
        <v>0</v>
      </c>
      <c r="BC812" s="407">
        <v>0</v>
      </c>
    </row>
    <row r="813" spans="1:55" x14ac:dyDescent="0.35">
      <c r="A813" s="385" t="str" cm="1">
        <f t="array" ref="A813">IFERROR(_xlfn.IFS(AND(F813="Renta Variable",O813=1),IFERROR(MATCH(B813,[1]RV_Det!C:C,0),"Rev"),AND(J813="Corporativa",O813=1,I813="EM"),IFERROR(MATCH(B813,[1]RF_Corps!B:B,0),"Rev"),AND(F813="Alternativos",O813=1),IFERROR(MATCH(B813,[1]Rep4!C:C,0),"Rev")),"")</f>
        <v/>
      </c>
      <c r="B813" s="394" t="s">
        <v>2573</v>
      </c>
      <c r="C813" s="409" t="s">
        <v>2574</v>
      </c>
      <c r="D813" s="395" t="s">
        <v>2572</v>
      </c>
      <c r="E813" s="396" t="str">
        <f>IF(B813="","",INDEX([1]CatGlob!$S:$S,IFERROR(MATCH(MID(B813,7,1),[1]CatGlob!$R:$R,0),MATCH(MID(B813,1,2),[1]CatGlob!$R:$R,0))))</f>
        <v>DOL</v>
      </c>
      <c r="F813" s="397" t="s">
        <v>442</v>
      </c>
      <c r="G813" s="398" t="s">
        <v>610</v>
      </c>
      <c r="H813" s="399" t="s">
        <v>228</v>
      </c>
      <c r="I813" s="399" t="s">
        <v>611</v>
      </c>
      <c r="J813" s="399" t="s">
        <v>2498</v>
      </c>
      <c r="K813" s="396" t="s">
        <v>600</v>
      </c>
      <c r="L813" s="400" t="str">
        <f>IF(ISERROR(MATCH(M813,M$10:M812,0)),M813,"")</f>
        <v/>
      </c>
      <c r="M813" s="401" t="str">
        <f>IF(B813="","",IF(ISERROR(MATCH(F813&amp;"_"&amp;G813&amp;"_"&amp;H813&amp;"_"&amp;I813&amp;"_"&amp;J813&amp;IF(K813="","","_"&amp;K813),[1]CatGlob!$B:$B,0)),F813&amp;"_"&amp;G813&amp;"_"&amp;H813&amp;"_"&amp;I813&amp;"_"&amp;J813&amp;IF(K813="","","_"&amp;K813),INDEX([1]CatGlob!$C:$C,MATCH(F813&amp;"_"&amp;G813&amp;"_"&amp;H813&amp;"_"&amp;I813&amp;"_"&amp;J813&amp;IF(K813="","","_"&amp;K813),[1]CatGlob!$B:$B,0))))</f>
        <v>HCD_LOC_CORP_REG</v>
      </c>
      <c r="N813" s="402" t="str">
        <f t="shared" si="27"/>
        <v>rev</v>
      </c>
      <c r="O813" s="402">
        <f t="shared" si="26"/>
        <v>1</v>
      </c>
      <c r="P813" s="401" t="str">
        <f>IF(LEN(B813)&gt;8,INDEX([1]CatGlob!$X:$X,MATCH(M813,[1]CatGlob!$W:$W,0)),"")</f>
        <v>PEC</v>
      </c>
      <c r="Q813" s="403" t="str">
        <f>INDEX([1]CatGlob!P:P,MATCH(M813,[1]CatGlob!O:O,0))</f>
        <v>RFLC</v>
      </c>
      <c r="R813" s="403" t="s">
        <v>601</v>
      </c>
      <c r="S813" s="403" t="s">
        <v>601</v>
      </c>
      <c r="T813" s="403" t="str">
        <f>INDEX([1]CatGlob!$D:$D,MATCH($M813,[1]CatGlob!$C:$C,0))</f>
        <v>RFL</v>
      </c>
      <c r="U813" s="403" t="s">
        <v>2307</v>
      </c>
      <c r="V813" s="404" t="str">
        <f>INDEX([1]CatGlob!$F:$F,MATCH($M813,[1]CatGlob!$C:$C,0))</f>
        <v>RFL_CORP</v>
      </c>
      <c r="W813" s="405"/>
      <c r="X813" s="406">
        <v>5.1008611536160304E-3</v>
      </c>
      <c r="Y813" s="407">
        <v>4.4843890805168499E-2</v>
      </c>
      <c r="Z813" s="408">
        <v>-1.0129984259001299E-2</v>
      </c>
      <c r="AA813" s="407">
        <v>-8.9057101201328606E-2</v>
      </c>
      <c r="AB813" s="408">
        <v>-2.4041580866593E-3</v>
      </c>
      <c r="AC813" s="407">
        <v>-2.1136000269983399E-2</v>
      </c>
      <c r="AD813" s="408">
        <v>-2.6256875597383202E-3</v>
      </c>
      <c r="AE813" s="407">
        <v>-2.3083562299408601E-2</v>
      </c>
      <c r="AF813" s="408">
        <v>-3.49011379262703E-3</v>
      </c>
      <c r="AG813" s="407">
        <v>-3.06831095973546E-2</v>
      </c>
      <c r="AI813" s="406">
        <v>1.5667494856984501E-3</v>
      </c>
      <c r="AJ813" s="407">
        <v>1.3773976734743299E-2</v>
      </c>
      <c r="AK813" s="408">
        <v>-2.6720529090631901E-4</v>
      </c>
      <c r="AL813" s="407">
        <v>-2.3491180267676301E-3</v>
      </c>
      <c r="AM813" s="408">
        <v>-4.6050271959034901E-4</v>
      </c>
      <c r="AN813" s="407">
        <v>-4.0484798646822596E-3</v>
      </c>
      <c r="AO813" s="408">
        <v>8.7361324338311799E-4</v>
      </c>
      <c r="AP813" s="407">
        <v>7.6803143067572001E-3</v>
      </c>
      <c r="AQ813" s="408">
        <v>-4.8620038184502298E-5</v>
      </c>
      <c r="AR813" s="407">
        <v>-4.2743991984759799E-4</v>
      </c>
      <c r="AT813" s="406">
        <v>0</v>
      </c>
      <c r="AU813" s="407">
        <v>0</v>
      </c>
      <c r="AV813" s="408">
        <v>0</v>
      </c>
      <c r="AW813" s="407">
        <v>0</v>
      </c>
      <c r="AX813" s="408">
        <v>0</v>
      </c>
      <c r="AY813" s="407">
        <v>0</v>
      </c>
      <c r="AZ813" s="408">
        <v>0</v>
      </c>
      <c r="BA813" s="407">
        <v>0</v>
      </c>
      <c r="BB813" s="408">
        <v>0</v>
      </c>
      <c r="BC813" s="407">
        <v>0</v>
      </c>
    </row>
    <row r="814" spans="1:55" x14ac:dyDescent="0.35">
      <c r="A814" s="385" t="str" cm="1">
        <f t="array" ref="A814">IFERROR(_xlfn.IFS(AND(F814="Renta Variable",O814=1),IFERROR(MATCH(B814,[1]RV_Det!C:C,0),"Rev"),AND(J814="Corporativa",O814=1,I814="EM"),IFERROR(MATCH(B814,[1]RF_Corps!B:B,0),"Rev"),AND(F814="Alternativos",O814=1),IFERROR(MATCH(B814,[1]Rep4!C:C,0),"Rev")),"")</f>
        <v/>
      </c>
      <c r="B814" s="394" t="s">
        <v>2575</v>
      </c>
      <c r="C814" s="409" t="s">
        <v>2576</v>
      </c>
      <c r="D814" s="395" t="s">
        <v>2577</v>
      </c>
      <c r="E814" s="396" t="str">
        <f>IF(B814="","",INDEX([1]CatGlob!$S:$S,IFERROR(MATCH(MID(B814,7,1),[1]CatGlob!$R:$R,0),MATCH(MID(B814,1,2),[1]CatGlob!$R:$R,0))))</f>
        <v>DOL</v>
      </c>
      <c r="F814" s="397" t="s">
        <v>442</v>
      </c>
      <c r="G814" s="398" t="s">
        <v>610</v>
      </c>
      <c r="H814" s="399" t="s">
        <v>228</v>
      </c>
      <c r="I814" s="399" t="s">
        <v>611</v>
      </c>
      <c r="J814" s="399" t="s">
        <v>2498</v>
      </c>
      <c r="K814" s="396" t="s">
        <v>600</v>
      </c>
      <c r="L814" s="400" t="str">
        <f>IF(ISERROR(MATCH(M814,M$10:M813,0)),M814,"")</f>
        <v/>
      </c>
      <c r="M814" s="401" t="str">
        <f>IF(B814="","",IF(ISERROR(MATCH(F814&amp;"_"&amp;G814&amp;"_"&amp;H814&amp;"_"&amp;I814&amp;"_"&amp;J814&amp;IF(K814="","","_"&amp;K814),[1]CatGlob!$B:$B,0)),F814&amp;"_"&amp;G814&amp;"_"&amp;H814&amp;"_"&amp;I814&amp;"_"&amp;J814&amp;IF(K814="","","_"&amp;K814),INDEX([1]CatGlob!$C:$C,MATCH(F814&amp;"_"&amp;G814&amp;"_"&amp;H814&amp;"_"&amp;I814&amp;"_"&amp;J814&amp;IF(K814="","","_"&amp;K814),[1]CatGlob!$B:$B,0))))</f>
        <v>HCD_LOC_CORP_REG</v>
      </c>
      <c r="N814" s="402" t="str">
        <f t="shared" si="27"/>
        <v/>
      </c>
      <c r="O814" s="402" t="str">
        <f t="shared" si="26"/>
        <v/>
      </c>
      <c r="P814" s="401" t="str">
        <f>IF(LEN(B814)&gt;8,INDEX([1]CatGlob!$X:$X,MATCH(M814,[1]CatGlob!$W:$W,0)),"")</f>
        <v>PEC</v>
      </c>
      <c r="Q814" s="403" t="str">
        <f>INDEX([1]CatGlob!P:P,MATCH(M814,[1]CatGlob!O:O,0))</f>
        <v>RFLC</v>
      </c>
      <c r="R814" s="403" t="s">
        <v>601</v>
      </c>
      <c r="S814" s="403" t="s">
        <v>601</v>
      </c>
      <c r="T814" s="403" t="str">
        <f>INDEX([1]CatGlob!$D:$D,MATCH($M814,[1]CatGlob!$C:$C,0))</f>
        <v>RFL</v>
      </c>
      <c r="U814" s="403" t="s">
        <v>2307</v>
      </c>
      <c r="V814" s="404" t="str">
        <f>INDEX([1]CatGlob!$F:$F,MATCH($M814,[1]CatGlob!$C:$C,0))</f>
        <v>RFL_CORP</v>
      </c>
      <c r="W814" s="405"/>
      <c r="X814" s="406">
        <v>0</v>
      </c>
      <c r="Y814" s="407">
        <v>0</v>
      </c>
      <c r="Z814" s="408">
        <v>0</v>
      </c>
      <c r="AA814" s="407">
        <v>0</v>
      </c>
      <c r="AB814" s="408">
        <v>0</v>
      </c>
      <c r="AC814" s="407">
        <v>0</v>
      </c>
      <c r="AD814" s="408">
        <v>0</v>
      </c>
      <c r="AE814" s="407">
        <v>0</v>
      </c>
      <c r="AF814" s="408">
        <v>0</v>
      </c>
      <c r="AG814" s="407">
        <v>0</v>
      </c>
      <c r="AI814" s="406">
        <v>0</v>
      </c>
      <c r="AJ814" s="407">
        <v>0</v>
      </c>
      <c r="AK814" s="408">
        <v>0</v>
      </c>
      <c r="AL814" s="407">
        <v>0</v>
      </c>
      <c r="AM814" s="408">
        <v>0</v>
      </c>
      <c r="AN814" s="407">
        <v>0</v>
      </c>
      <c r="AO814" s="408">
        <v>0</v>
      </c>
      <c r="AP814" s="407">
        <v>0</v>
      </c>
      <c r="AQ814" s="408">
        <v>0</v>
      </c>
      <c r="AR814" s="407">
        <v>0</v>
      </c>
      <c r="AT814" s="406">
        <v>0</v>
      </c>
      <c r="AU814" s="407">
        <v>0</v>
      </c>
      <c r="AV814" s="408">
        <v>0</v>
      </c>
      <c r="AW814" s="407">
        <v>0</v>
      </c>
      <c r="AX814" s="408">
        <v>0</v>
      </c>
      <c r="AY814" s="407">
        <v>0</v>
      </c>
      <c r="AZ814" s="408">
        <v>0</v>
      </c>
      <c r="BA814" s="407">
        <v>0</v>
      </c>
      <c r="BB814" s="408">
        <v>0</v>
      </c>
      <c r="BC814" s="407">
        <v>0</v>
      </c>
    </row>
    <row r="815" spans="1:55" x14ac:dyDescent="0.35">
      <c r="A815" s="385" t="str" cm="1">
        <f t="array" ref="A815">IFERROR(_xlfn.IFS(AND(F815="Renta Variable",O815=1),IFERROR(MATCH(B815,[1]RV_Det!C:C,0),"Rev"),AND(J815="Corporativa",O815=1,I815="EM"),IFERROR(MATCH(B815,[1]RF_Corps!B:B,0),"Rev"),AND(F815="Alternativos",O815=1),IFERROR(MATCH(B815,[1]Rep4!C:C,0),"Rev")),"")</f>
        <v/>
      </c>
      <c r="B815" s="394" t="s">
        <v>2578</v>
      </c>
      <c r="C815" s="409" t="s">
        <v>2579</v>
      </c>
      <c r="D815" s="395" t="s">
        <v>2580</v>
      </c>
      <c r="E815" s="396" t="str">
        <f>IF(B815="","",INDEX([1]CatGlob!$S:$S,IFERROR(MATCH(MID(B815,7,1),[1]CatGlob!$R:$R,0),MATCH(MID(B815,1,2),[1]CatGlob!$R:$R,0))))</f>
        <v>DOL</v>
      </c>
      <c r="F815" s="397" t="s">
        <v>442</v>
      </c>
      <c r="G815" s="398" t="s">
        <v>610</v>
      </c>
      <c r="H815" s="399" t="s">
        <v>228</v>
      </c>
      <c r="I815" s="399" t="s">
        <v>611</v>
      </c>
      <c r="J815" s="399" t="s">
        <v>2498</v>
      </c>
      <c r="K815" s="396" t="s">
        <v>600</v>
      </c>
      <c r="L815" s="400" t="str">
        <f>IF(ISERROR(MATCH(M815,M$10:M814,0)),M815,"")</f>
        <v/>
      </c>
      <c r="M815" s="401" t="str">
        <f>IF(B815="","",IF(ISERROR(MATCH(F815&amp;"_"&amp;G815&amp;"_"&amp;H815&amp;"_"&amp;I815&amp;"_"&amp;J815&amp;IF(K815="","","_"&amp;K815),[1]CatGlob!$B:$B,0)),F815&amp;"_"&amp;G815&amp;"_"&amp;H815&amp;"_"&amp;I815&amp;"_"&amp;J815&amp;IF(K815="","","_"&amp;K815),INDEX([1]CatGlob!$C:$C,MATCH(F815&amp;"_"&amp;G815&amp;"_"&amp;H815&amp;"_"&amp;I815&amp;"_"&amp;J815&amp;IF(K815="","","_"&amp;K815),[1]CatGlob!$B:$B,0))))</f>
        <v>HCD_LOC_CORP_REG</v>
      </c>
      <c r="N815" s="402" t="str">
        <f t="shared" si="27"/>
        <v/>
      </c>
      <c r="O815" s="402" t="str">
        <f t="shared" si="26"/>
        <v/>
      </c>
      <c r="P815" s="401" t="str">
        <f>IF(LEN(B815)&gt;8,INDEX([1]CatGlob!$X:$X,MATCH(M815,[1]CatGlob!$W:$W,0)),"")</f>
        <v>PEC</v>
      </c>
      <c r="Q815" s="403" t="str">
        <f>INDEX([1]CatGlob!P:P,MATCH(M815,[1]CatGlob!O:O,0))</f>
        <v>RFLC</v>
      </c>
      <c r="R815" s="403" t="s">
        <v>601</v>
      </c>
      <c r="S815" s="403" t="s">
        <v>601</v>
      </c>
      <c r="T815" s="403" t="str">
        <f>INDEX([1]CatGlob!$D:$D,MATCH($M815,[1]CatGlob!$C:$C,0))</f>
        <v>RFL</v>
      </c>
      <c r="U815" s="403" t="s">
        <v>2307</v>
      </c>
      <c r="V815" s="404" t="str">
        <f>INDEX([1]CatGlob!$F:$F,MATCH($M815,[1]CatGlob!$C:$C,0))</f>
        <v>RFL_CORP</v>
      </c>
      <c r="W815" s="405"/>
      <c r="X815" s="406">
        <v>0</v>
      </c>
      <c r="Y815" s="407">
        <v>0</v>
      </c>
      <c r="Z815" s="408">
        <v>0</v>
      </c>
      <c r="AA815" s="407">
        <v>0</v>
      </c>
      <c r="AB815" s="408">
        <v>0</v>
      </c>
      <c r="AC815" s="407">
        <v>0</v>
      </c>
      <c r="AD815" s="408">
        <v>0</v>
      </c>
      <c r="AE815" s="407">
        <v>0</v>
      </c>
      <c r="AF815" s="408">
        <v>0</v>
      </c>
      <c r="AG815" s="407">
        <v>0</v>
      </c>
      <c r="AI815" s="406">
        <v>0</v>
      </c>
      <c r="AJ815" s="407">
        <v>0</v>
      </c>
      <c r="AK815" s="408">
        <v>0</v>
      </c>
      <c r="AL815" s="407">
        <v>0</v>
      </c>
      <c r="AM815" s="408">
        <v>0</v>
      </c>
      <c r="AN815" s="407">
        <v>0</v>
      </c>
      <c r="AO815" s="408">
        <v>0</v>
      </c>
      <c r="AP815" s="407">
        <v>0</v>
      </c>
      <c r="AQ815" s="408">
        <v>0</v>
      </c>
      <c r="AR815" s="407">
        <v>0</v>
      </c>
      <c r="AT815" s="406">
        <v>0</v>
      </c>
      <c r="AU815" s="407">
        <v>0</v>
      </c>
      <c r="AV815" s="408">
        <v>0</v>
      </c>
      <c r="AW815" s="407">
        <v>0</v>
      </c>
      <c r="AX815" s="408">
        <v>0</v>
      </c>
      <c r="AY815" s="407">
        <v>0</v>
      </c>
      <c r="AZ815" s="408">
        <v>0</v>
      </c>
      <c r="BA815" s="407">
        <v>0</v>
      </c>
      <c r="BB815" s="408">
        <v>0</v>
      </c>
      <c r="BC815" s="407">
        <v>0</v>
      </c>
    </row>
    <row r="816" spans="1:55" x14ac:dyDescent="0.35">
      <c r="A816" s="385" t="str" cm="1">
        <f t="array" ref="A816">IFERROR(_xlfn.IFS(AND(F816="Renta Variable",O816=1),IFERROR(MATCH(B816,[1]RV_Det!C:C,0),"Rev"),AND(J816="Corporativa",O816=1,I816="EM"),IFERROR(MATCH(B816,[1]RF_Corps!B:B,0),"Rev"),AND(F816="Alternativos",O816=1),IFERROR(MATCH(B816,[1]Rep4!C:C,0),"Rev")),"")</f>
        <v/>
      </c>
      <c r="B816" s="394" t="s">
        <v>2581</v>
      </c>
      <c r="C816" s="409" t="s">
        <v>2582</v>
      </c>
      <c r="D816" s="395" t="s">
        <v>2583</v>
      </c>
      <c r="E816" s="396" t="str">
        <f>IF(B816="","",INDEX([1]CatGlob!$S:$S,IFERROR(MATCH(MID(B816,7,1),[1]CatGlob!$R:$R,0),MATCH(MID(B816,1,2),[1]CatGlob!$R:$R,0))))</f>
        <v>DOL</v>
      </c>
      <c r="F816" s="397" t="s">
        <v>442</v>
      </c>
      <c r="G816" s="398" t="s">
        <v>610</v>
      </c>
      <c r="H816" s="399" t="s">
        <v>228</v>
      </c>
      <c r="I816" s="399" t="s">
        <v>611</v>
      </c>
      <c r="J816" s="399" t="s">
        <v>2498</v>
      </c>
      <c r="K816" s="396" t="s">
        <v>600</v>
      </c>
      <c r="L816" s="400" t="str">
        <f>IF(ISERROR(MATCH(M816,M$10:M815,0)),M816,"")</f>
        <v/>
      </c>
      <c r="M816" s="401" t="str">
        <f>IF(B816="","",IF(ISERROR(MATCH(F816&amp;"_"&amp;G816&amp;"_"&amp;H816&amp;"_"&amp;I816&amp;"_"&amp;J816&amp;IF(K816="","","_"&amp;K816),[1]CatGlob!$B:$B,0)),F816&amp;"_"&amp;G816&amp;"_"&amp;H816&amp;"_"&amp;I816&amp;"_"&amp;J816&amp;IF(K816="","","_"&amp;K816),INDEX([1]CatGlob!$C:$C,MATCH(F816&amp;"_"&amp;G816&amp;"_"&amp;H816&amp;"_"&amp;I816&amp;"_"&amp;J816&amp;IF(K816="","","_"&amp;K816),[1]CatGlob!$B:$B,0))))</f>
        <v>HCD_LOC_CORP_REG</v>
      </c>
      <c r="N816" s="402" t="str">
        <f t="shared" si="27"/>
        <v>rev</v>
      </c>
      <c r="O816" s="402">
        <f t="shared" si="26"/>
        <v>1</v>
      </c>
      <c r="P816" s="401" t="str">
        <f>IF(LEN(B816)&gt;8,INDEX([1]CatGlob!$X:$X,MATCH(M816,[1]CatGlob!$W:$W,0)),"")</f>
        <v>PEC</v>
      </c>
      <c r="Q816" s="403" t="str">
        <f>INDEX([1]CatGlob!P:P,MATCH(M816,[1]CatGlob!O:O,0))</f>
        <v>RFLC</v>
      </c>
      <c r="R816" s="403" t="s">
        <v>601</v>
      </c>
      <c r="S816" s="403" t="s">
        <v>601</v>
      </c>
      <c r="T816" s="403" t="str">
        <f>INDEX([1]CatGlob!$D:$D,MATCH($M816,[1]CatGlob!$C:$C,0))</f>
        <v>RFL</v>
      </c>
      <c r="U816" s="403" t="s">
        <v>2307</v>
      </c>
      <c r="V816" s="404" t="str">
        <f>INDEX([1]CatGlob!$F:$F,MATCH($M816,[1]CatGlob!$C:$C,0))</f>
        <v>RFL_CORP</v>
      </c>
      <c r="W816" s="405"/>
      <c r="X816" s="406">
        <v>3.63768916416109E-3</v>
      </c>
      <c r="Y816" s="407">
        <v>-3.0079273606320501E-2</v>
      </c>
      <c r="Z816" s="408">
        <v>3.63768916416109E-3</v>
      </c>
      <c r="AA816" s="407">
        <v>-3.0079273606320501E-2</v>
      </c>
      <c r="AB816" s="408">
        <v>4.7929889219252503E-3</v>
      </c>
      <c r="AC816" s="407">
        <v>-3.9632200187211801E-2</v>
      </c>
      <c r="AD816" s="408">
        <v>3.63768916416109E-3</v>
      </c>
      <c r="AE816" s="407">
        <v>-3.0079273606320501E-2</v>
      </c>
      <c r="AF816" s="408">
        <v>4.22449942773853E-3</v>
      </c>
      <c r="AG816" s="407">
        <v>-3.4931482158426098E-2</v>
      </c>
      <c r="AI816" s="406">
        <v>0</v>
      </c>
      <c r="AJ816" s="407">
        <v>0</v>
      </c>
      <c r="AK816" s="408">
        <v>0</v>
      </c>
      <c r="AL816" s="407">
        <v>0</v>
      </c>
      <c r="AM816" s="408">
        <v>-8.5893634100585802E-4</v>
      </c>
      <c r="AN816" s="407">
        <v>7.1023608794185096E-3</v>
      </c>
      <c r="AO816" s="408">
        <v>0</v>
      </c>
      <c r="AP816" s="407">
        <v>0</v>
      </c>
      <c r="AQ816" s="408">
        <v>-3.8172563658196902E-4</v>
      </c>
      <c r="AR816" s="407">
        <v>3.1564076387267598E-3</v>
      </c>
      <c r="AT816" s="406">
        <v>0</v>
      </c>
      <c r="AU816" s="407">
        <v>0</v>
      </c>
      <c r="AV816" s="408">
        <v>-6.4439472507719399E-4</v>
      </c>
      <c r="AW816" s="407">
        <v>5.3283621470612301E-3</v>
      </c>
      <c r="AX816" s="408">
        <v>0</v>
      </c>
      <c r="AY816" s="407">
        <v>0</v>
      </c>
      <c r="AZ816" s="408">
        <v>0</v>
      </c>
      <c r="BA816" s="407">
        <v>0</v>
      </c>
      <c r="BB816" s="408">
        <v>-2.9492946997678501E-4</v>
      </c>
      <c r="BC816" s="407">
        <v>2.4387087024787201E-3</v>
      </c>
    </row>
    <row r="817" spans="1:55" x14ac:dyDescent="0.35">
      <c r="A817" s="385" t="str" cm="1">
        <f t="array" ref="A817">IFERROR(_xlfn.IFS(AND(F817="Renta Variable",O817=1),IFERROR(MATCH(B817,[1]RV_Det!C:C,0),"Rev"),AND(J817="Corporativa",O817=1,I817="EM"),IFERROR(MATCH(B817,[1]RF_Corps!B:B,0),"Rev"),AND(F817="Alternativos",O817=1),IFERROR(MATCH(B817,[1]Rep4!C:C,0),"Rev")),"")</f>
        <v/>
      </c>
      <c r="B817" s="394" t="s">
        <v>2584</v>
      </c>
      <c r="C817" s="409" t="s">
        <v>2585</v>
      </c>
      <c r="D817" s="395" t="s">
        <v>2586</v>
      </c>
      <c r="E817" s="396" t="str">
        <f>IF(B817="","",INDEX([1]CatGlob!$S:$S,IFERROR(MATCH(MID(B817,7,1),[1]CatGlob!$R:$R,0),MATCH(MID(B817,1,2),[1]CatGlob!$R:$R,0))))</f>
        <v>DOL</v>
      </c>
      <c r="F817" s="397" t="s">
        <v>442</v>
      </c>
      <c r="G817" s="398" t="s">
        <v>610</v>
      </c>
      <c r="H817" s="399" t="s">
        <v>228</v>
      </c>
      <c r="I817" s="399" t="s">
        <v>611</v>
      </c>
      <c r="J817" s="399" t="s">
        <v>2498</v>
      </c>
      <c r="K817" s="396" t="s">
        <v>600</v>
      </c>
      <c r="L817" s="400" t="str">
        <f>IF(ISERROR(MATCH(M817,M$10:M816,0)),M817,"")</f>
        <v/>
      </c>
      <c r="M817" s="401" t="str">
        <f>IF(B817="","",IF(ISERROR(MATCH(F817&amp;"_"&amp;G817&amp;"_"&amp;H817&amp;"_"&amp;I817&amp;"_"&amp;J817&amp;IF(K817="","","_"&amp;K817),[1]CatGlob!$B:$B,0)),F817&amp;"_"&amp;G817&amp;"_"&amp;H817&amp;"_"&amp;I817&amp;"_"&amp;J817&amp;IF(K817="","","_"&amp;K817),INDEX([1]CatGlob!$C:$C,MATCH(F817&amp;"_"&amp;G817&amp;"_"&amp;H817&amp;"_"&amp;I817&amp;"_"&amp;J817&amp;IF(K817="","","_"&amp;K817),[1]CatGlob!$B:$B,0))))</f>
        <v>HCD_LOC_CORP_REG</v>
      </c>
      <c r="N817" s="402" t="str">
        <f t="shared" si="27"/>
        <v/>
      </c>
      <c r="O817" s="402" t="str">
        <f t="shared" si="26"/>
        <v/>
      </c>
      <c r="P817" s="401" t="str">
        <f>IF(LEN(B817)&gt;8,INDEX([1]CatGlob!$X:$X,MATCH(M817,[1]CatGlob!$W:$W,0)),"")</f>
        <v>PEC</v>
      </c>
      <c r="Q817" s="403" t="str">
        <f>INDEX([1]CatGlob!P:P,MATCH(M817,[1]CatGlob!O:O,0))</f>
        <v>RFLC</v>
      </c>
      <c r="R817" s="403" t="s">
        <v>601</v>
      </c>
      <c r="S817" s="403" t="s">
        <v>601</v>
      </c>
      <c r="T817" s="403" t="str">
        <f>INDEX([1]CatGlob!$D:$D,MATCH($M817,[1]CatGlob!$C:$C,0))</f>
        <v>RFL</v>
      </c>
      <c r="U817" s="403" t="s">
        <v>2307</v>
      </c>
      <c r="V817" s="404" t="str">
        <f>INDEX([1]CatGlob!$F:$F,MATCH($M817,[1]CatGlob!$C:$C,0))</f>
        <v>RFL_CORP</v>
      </c>
      <c r="W817" s="405"/>
      <c r="X817" s="406">
        <v>0</v>
      </c>
      <c r="Y817" s="407">
        <v>0</v>
      </c>
      <c r="Z817" s="408">
        <v>0</v>
      </c>
      <c r="AA817" s="407">
        <v>0</v>
      </c>
      <c r="AB817" s="408">
        <v>0</v>
      </c>
      <c r="AC817" s="407">
        <v>0</v>
      </c>
      <c r="AD817" s="408">
        <v>0</v>
      </c>
      <c r="AE817" s="407">
        <v>0</v>
      </c>
      <c r="AF817" s="408">
        <v>0</v>
      </c>
      <c r="AG817" s="407">
        <v>0</v>
      </c>
      <c r="AI817" s="406">
        <v>0</v>
      </c>
      <c r="AJ817" s="407">
        <v>0</v>
      </c>
      <c r="AK817" s="408">
        <v>0</v>
      </c>
      <c r="AL817" s="407">
        <v>0</v>
      </c>
      <c r="AM817" s="408">
        <v>0</v>
      </c>
      <c r="AN817" s="407">
        <v>0</v>
      </c>
      <c r="AO817" s="408">
        <v>0</v>
      </c>
      <c r="AP817" s="407">
        <v>0</v>
      </c>
      <c r="AQ817" s="408">
        <v>0</v>
      </c>
      <c r="AR817" s="407">
        <v>0</v>
      </c>
      <c r="AT817" s="406">
        <v>0</v>
      </c>
      <c r="AU817" s="407">
        <v>0</v>
      </c>
      <c r="AV817" s="408">
        <v>0</v>
      </c>
      <c r="AW817" s="407">
        <v>0</v>
      </c>
      <c r="AX817" s="408">
        <v>0</v>
      </c>
      <c r="AY817" s="407">
        <v>0</v>
      </c>
      <c r="AZ817" s="408">
        <v>0</v>
      </c>
      <c r="BA817" s="407">
        <v>0</v>
      </c>
      <c r="BB817" s="408">
        <v>0</v>
      </c>
      <c r="BC817" s="407">
        <v>0</v>
      </c>
    </row>
    <row r="818" spans="1:55" x14ac:dyDescent="0.35">
      <c r="A818" s="385" t="str" cm="1">
        <f t="array" ref="A818">IFERROR(_xlfn.IFS(AND(F818="Renta Variable",O818=1),IFERROR(MATCH(B818,[1]RV_Det!C:C,0),"Rev"),AND(J818="Corporativa",O818=1,I818="EM"),IFERROR(MATCH(B818,[1]RF_Corps!B:B,0),"Rev"),AND(F818="Alternativos",O818=1),IFERROR(MATCH(B818,[1]Rep4!C:C,0),"Rev")),"")</f>
        <v/>
      </c>
      <c r="B818" s="394" t="s">
        <v>2587</v>
      </c>
      <c r="C818" s="409" t="s">
        <v>2588</v>
      </c>
      <c r="D818" s="395" t="s">
        <v>2589</v>
      </c>
      <c r="E818" s="396" t="str">
        <f>IF(B818="","",INDEX([1]CatGlob!$S:$S,IFERROR(MATCH(MID(B818,7,1),[1]CatGlob!$R:$R,0),MATCH(MID(B818,1,2),[1]CatGlob!$R:$R,0))))</f>
        <v>DOL</v>
      </c>
      <c r="F818" s="397" t="s">
        <v>442</v>
      </c>
      <c r="G818" s="398" t="s">
        <v>610</v>
      </c>
      <c r="H818" s="399" t="s">
        <v>228</v>
      </c>
      <c r="I818" s="399" t="s">
        <v>611</v>
      </c>
      <c r="J818" s="399" t="s">
        <v>2498</v>
      </c>
      <c r="K818" s="396" t="s">
        <v>600</v>
      </c>
      <c r="L818" s="400" t="str">
        <f>IF(ISERROR(MATCH(M818,M$10:M817,0)),M818,"")</f>
        <v/>
      </c>
      <c r="M818" s="401" t="str">
        <f>IF(B818="","",IF(ISERROR(MATCH(F818&amp;"_"&amp;G818&amp;"_"&amp;H818&amp;"_"&amp;I818&amp;"_"&amp;J818&amp;IF(K818="","","_"&amp;K818),[1]CatGlob!$B:$B,0)),F818&amp;"_"&amp;G818&amp;"_"&amp;H818&amp;"_"&amp;I818&amp;"_"&amp;J818&amp;IF(K818="","","_"&amp;K818),INDEX([1]CatGlob!$C:$C,MATCH(F818&amp;"_"&amp;G818&amp;"_"&amp;H818&amp;"_"&amp;I818&amp;"_"&amp;J818&amp;IF(K818="","","_"&amp;K818),[1]CatGlob!$B:$B,0))))</f>
        <v>HCD_LOC_CORP_REG</v>
      </c>
      <c r="N818" s="402" t="str">
        <f t="shared" si="27"/>
        <v/>
      </c>
      <c r="O818" s="402" t="str">
        <f t="shared" si="26"/>
        <v/>
      </c>
      <c r="P818" s="401" t="str">
        <f>IF(LEN(B818)&gt;8,INDEX([1]CatGlob!$X:$X,MATCH(M818,[1]CatGlob!$W:$W,0)),"")</f>
        <v>PEC</v>
      </c>
      <c r="Q818" s="403" t="str">
        <f>INDEX([1]CatGlob!P:P,MATCH(M818,[1]CatGlob!O:O,0))</f>
        <v>RFLC</v>
      </c>
      <c r="R818" s="403" t="s">
        <v>601</v>
      </c>
      <c r="S818" s="403" t="s">
        <v>601</v>
      </c>
      <c r="T818" s="403" t="str">
        <f>INDEX([1]CatGlob!$D:$D,MATCH($M818,[1]CatGlob!$C:$C,0))</f>
        <v>RFL</v>
      </c>
      <c r="U818" s="403" t="s">
        <v>2307</v>
      </c>
      <c r="V818" s="404" t="str">
        <f>INDEX([1]CatGlob!$F:$F,MATCH($M818,[1]CatGlob!$C:$C,0))</f>
        <v>RFL_CORP</v>
      </c>
      <c r="W818" s="405"/>
      <c r="X818" s="406">
        <v>0</v>
      </c>
      <c r="Y818" s="407">
        <v>0</v>
      </c>
      <c r="Z818" s="408">
        <v>0</v>
      </c>
      <c r="AA818" s="407">
        <v>0</v>
      </c>
      <c r="AB818" s="408">
        <v>0</v>
      </c>
      <c r="AC818" s="407">
        <v>0</v>
      </c>
      <c r="AD818" s="408">
        <v>0</v>
      </c>
      <c r="AE818" s="407">
        <v>0</v>
      </c>
      <c r="AF818" s="408">
        <v>0</v>
      </c>
      <c r="AG818" s="407">
        <v>0</v>
      </c>
      <c r="AI818" s="406">
        <v>0</v>
      </c>
      <c r="AJ818" s="407">
        <v>0</v>
      </c>
      <c r="AK818" s="408">
        <v>0</v>
      </c>
      <c r="AL818" s="407">
        <v>0</v>
      </c>
      <c r="AM818" s="408">
        <v>0</v>
      </c>
      <c r="AN818" s="407">
        <v>0</v>
      </c>
      <c r="AO818" s="408">
        <v>0</v>
      </c>
      <c r="AP818" s="407">
        <v>0</v>
      </c>
      <c r="AQ818" s="408">
        <v>0</v>
      </c>
      <c r="AR818" s="407">
        <v>0</v>
      </c>
      <c r="AT818" s="406">
        <v>0</v>
      </c>
      <c r="AU818" s="407">
        <v>0</v>
      </c>
      <c r="AV818" s="408">
        <v>0</v>
      </c>
      <c r="AW818" s="407">
        <v>0</v>
      </c>
      <c r="AX818" s="408">
        <v>0</v>
      </c>
      <c r="AY818" s="407">
        <v>0</v>
      </c>
      <c r="AZ818" s="408">
        <v>0</v>
      </c>
      <c r="BA818" s="407">
        <v>0</v>
      </c>
      <c r="BB818" s="408">
        <v>0</v>
      </c>
      <c r="BC818" s="407">
        <v>0</v>
      </c>
    </row>
    <row r="819" spans="1:55" x14ac:dyDescent="0.35">
      <c r="A819" s="385" t="str" cm="1">
        <f t="array" ref="A819">IFERROR(_xlfn.IFS(AND(F819="Renta Variable",O819=1),IFERROR(MATCH(B819,[1]RV_Det!C:C,0),"Rev"),AND(J819="Corporativa",O819=1,I819="EM"),IFERROR(MATCH(B819,[1]RF_Corps!B:B,0),"Rev"),AND(F819="Alternativos",O819=1),IFERROR(MATCH(B819,[1]Rep4!C:C,0),"Rev")),"")</f>
        <v/>
      </c>
      <c r="B819" s="394" t="s">
        <v>2590</v>
      </c>
      <c r="C819" s="409" t="s">
        <v>2591</v>
      </c>
      <c r="D819" s="395" t="s">
        <v>2592</v>
      </c>
      <c r="E819" s="396" t="str">
        <f>IF(B819="","",INDEX([1]CatGlob!$S:$S,IFERROR(MATCH(MID(B819,7,1),[1]CatGlob!$R:$R,0),MATCH(MID(B819,1,2),[1]CatGlob!$R:$R,0))))</f>
        <v>DOL</v>
      </c>
      <c r="F819" s="397" t="s">
        <v>442</v>
      </c>
      <c r="G819" s="398" t="s">
        <v>610</v>
      </c>
      <c r="H819" s="399" t="s">
        <v>228</v>
      </c>
      <c r="I819" s="399" t="s">
        <v>611</v>
      </c>
      <c r="J819" s="399" t="s">
        <v>2498</v>
      </c>
      <c r="K819" s="396" t="s">
        <v>600</v>
      </c>
      <c r="L819" s="400" t="str">
        <f>IF(ISERROR(MATCH(M819,M$10:M818,0)),M819,"")</f>
        <v/>
      </c>
      <c r="M819" s="401" t="str">
        <f>IF(B819="","",IF(ISERROR(MATCH(F819&amp;"_"&amp;G819&amp;"_"&amp;H819&amp;"_"&amp;I819&amp;"_"&amp;J819&amp;IF(K819="","","_"&amp;K819),[1]CatGlob!$B:$B,0)),F819&amp;"_"&amp;G819&amp;"_"&amp;H819&amp;"_"&amp;I819&amp;"_"&amp;J819&amp;IF(K819="","","_"&amp;K819),INDEX([1]CatGlob!$C:$C,MATCH(F819&amp;"_"&amp;G819&amp;"_"&amp;H819&amp;"_"&amp;I819&amp;"_"&amp;J819&amp;IF(K819="","","_"&amp;K819),[1]CatGlob!$B:$B,0))))</f>
        <v>HCD_LOC_CORP_REG</v>
      </c>
      <c r="N819" s="402" t="str">
        <f t="shared" si="27"/>
        <v/>
      </c>
      <c r="O819" s="402" t="str">
        <f t="shared" si="26"/>
        <v/>
      </c>
      <c r="P819" s="401" t="str">
        <f>IF(LEN(B819)&gt;8,INDEX([1]CatGlob!$X:$X,MATCH(M819,[1]CatGlob!$W:$W,0)),"")</f>
        <v>PEC</v>
      </c>
      <c r="Q819" s="403" t="str">
        <f>INDEX([1]CatGlob!P:P,MATCH(M819,[1]CatGlob!O:O,0))</f>
        <v>RFLC</v>
      </c>
      <c r="R819" s="403" t="s">
        <v>601</v>
      </c>
      <c r="S819" s="403" t="s">
        <v>601</v>
      </c>
      <c r="T819" s="403" t="str">
        <f>INDEX([1]CatGlob!$D:$D,MATCH($M819,[1]CatGlob!$C:$C,0))</f>
        <v>RFL</v>
      </c>
      <c r="U819" s="403" t="s">
        <v>2307</v>
      </c>
      <c r="V819" s="404" t="str">
        <f>INDEX([1]CatGlob!$F:$F,MATCH($M819,[1]CatGlob!$C:$C,0))</f>
        <v>RFL_CORP</v>
      </c>
      <c r="W819" s="405"/>
      <c r="X819" s="406">
        <v>0</v>
      </c>
      <c r="Y819" s="407">
        <v>0</v>
      </c>
      <c r="Z819" s="408">
        <v>0</v>
      </c>
      <c r="AA819" s="407">
        <v>0</v>
      </c>
      <c r="AB819" s="408">
        <v>0</v>
      </c>
      <c r="AC819" s="407">
        <v>0</v>
      </c>
      <c r="AD819" s="408">
        <v>0</v>
      </c>
      <c r="AE819" s="407">
        <v>0</v>
      </c>
      <c r="AF819" s="408">
        <v>0</v>
      </c>
      <c r="AG819" s="407">
        <v>0</v>
      </c>
      <c r="AI819" s="406">
        <v>0</v>
      </c>
      <c r="AJ819" s="407">
        <v>0</v>
      </c>
      <c r="AK819" s="408">
        <v>0</v>
      </c>
      <c r="AL819" s="407">
        <v>0</v>
      </c>
      <c r="AM819" s="408">
        <v>0</v>
      </c>
      <c r="AN819" s="407">
        <v>0</v>
      </c>
      <c r="AO819" s="408">
        <v>0</v>
      </c>
      <c r="AP819" s="407">
        <v>0</v>
      </c>
      <c r="AQ819" s="408">
        <v>0</v>
      </c>
      <c r="AR819" s="407">
        <v>0</v>
      </c>
      <c r="AT819" s="406">
        <v>0</v>
      </c>
      <c r="AU819" s="407">
        <v>0</v>
      </c>
      <c r="AV819" s="408">
        <v>0</v>
      </c>
      <c r="AW819" s="407">
        <v>0</v>
      </c>
      <c r="AX819" s="408">
        <v>0</v>
      </c>
      <c r="AY819" s="407">
        <v>0</v>
      </c>
      <c r="AZ819" s="408">
        <v>0</v>
      </c>
      <c r="BA819" s="407">
        <v>0</v>
      </c>
      <c r="BB819" s="408">
        <v>0</v>
      </c>
      <c r="BC819" s="407">
        <v>0</v>
      </c>
    </row>
    <row r="820" spans="1:55" x14ac:dyDescent="0.35">
      <c r="A820" s="385" t="str" cm="1">
        <f t="array" ref="A820">IFERROR(_xlfn.IFS(AND(F820="Renta Variable",O820=1),IFERROR(MATCH(B820,[1]RV_Det!C:C,0),"Rev"),AND(J820="Corporativa",O820=1,I820="EM"),IFERROR(MATCH(B820,[1]RF_Corps!B:B,0),"Rev"),AND(F820="Alternativos",O820=1),IFERROR(MATCH(B820,[1]Rep4!C:C,0),"Rev")),"")</f>
        <v/>
      </c>
      <c r="B820" s="394" t="s">
        <v>2593</v>
      </c>
      <c r="C820" s="409" t="s">
        <v>2594</v>
      </c>
      <c r="D820" s="395" t="s">
        <v>2592</v>
      </c>
      <c r="E820" s="396" t="str">
        <f>IF(B820="","",INDEX([1]CatGlob!$S:$S,IFERROR(MATCH(MID(B820,7,1),[1]CatGlob!$R:$R,0),MATCH(MID(B820,1,2),[1]CatGlob!$R:$R,0))))</f>
        <v>DOL</v>
      </c>
      <c r="F820" s="397" t="s">
        <v>442</v>
      </c>
      <c r="G820" s="398" t="s">
        <v>610</v>
      </c>
      <c r="H820" s="399" t="s">
        <v>228</v>
      </c>
      <c r="I820" s="399" t="s">
        <v>611</v>
      </c>
      <c r="J820" s="399" t="s">
        <v>2498</v>
      </c>
      <c r="K820" s="396" t="s">
        <v>600</v>
      </c>
      <c r="L820" s="400" t="str">
        <f>IF(ISERROR(MATCH(M820,M$10:M819,0)),M820,"")</f>
        <v/>
      </c>
      <c r="M820" s="401" t="str">
        <f>IF(B820="","",IF(ISERROR(MATCH(F820&amp;"_"&amp;G820&amp;"_"&amp;H820&amp;"_"&amp;I820&amp;"_"&amp;J820&amp;IF(K820="","","_"&amp;K820),[1]CatGlob!$B:$B,0)),F820&amp;"_"&amp;G820&amp;"_"&amp;H820&amp;"_"&amp;I820&amp;"_"&amp;J820&amp;IF(K820="","","_"&amp;K820),INDEX([1]CatGlob!$C:$C,MATCH(F820&amp;"_"&amp;G820&amp;"_"&amp;H820&amp;"_"&amp;I820&amp;"_"&amp;J820&amp;IF(K820="","","_"&amp;K820),[1]CatGlob!$B:$B,0))))</f>
        <v>HCD_LOC_CORP_REG</v>
      </c>
      <c r="N820" s="402" t="str">
        <f t="shared" si="27"/>
        <v>rev</v>
      </c>
      <c r="O820" s="402">
        <f t="shared" si="26"/>
        <v>1</v>
      </c>
      <c r="P820" s="401" t="str">
        <f>IF(LEN(B820)&gt;8,INDEX([1]CatGlob!$X:$X,MATCH(M820,[1]CatGlob!$W:$W,0)),"")</f>
        <v>PEC</v>
      </c>
      <c r="Q820" s="403" t="str">
        <f>INDEX([1]CatGlob!P:P,MATCH(M820,[1]CatGlob!O:O,0))</f>
        <v>RFLC</v>
      </c>
      <c r="R820" s="403" t="s">
        <v>601</v>
      </c>
      <c r="S820" s="403" t="s">
        <v>601</v>
      </c>
      <c r="T820" s="403" t="str">
        <f>INDEX([1]CatGlob!$D:$D,MATCH($M820,[1]CatGlob!$C:$C,0))</f>
        <v>RFL</v>
      </c>
      <c r="U820" s="403" t="s">
        <v>2307</v>
      </c>
      <c r="V820" s="404" t="str">
        <f>INDEX([1]CatGlob!$F:$F,MATCH($M820,[1]CatGlob!$C:$C,0))</f>
        <v>RFL_CORP</v>
      </c>
      <c r="W820" s="405"/>
      <c r="X820" s="406">
        <v>8.1781885831418797E-3</v>
      </c>
      <c r="Y820" s="407">
        <v>1.6423890940586699E-2</v>
      </c>
      <c r="Z820" s="408">
        <v>1.5452832061778399E-3</v>
      </c>
      <c r="AA820" s="407">
        <v>3.1033232605892601E-3</v>
      </c>
      <c r="AB820" s="408">
        <v>-3.7204366730349599E-3</v>
      </c>
      <c r="AC820" s="407">
        <v>-7.4715868370045504E-3</v>
      </c>
      <c r="AD820" s="408">
        <v>-1.0134265514599099E-2</v>
      </c>
      <c r="AE820" s="407">
        <v>-2.0352192895423098E-2</v>
      </c>
      <c r="AF820" s="408">
        <v>-5.3559927684783898E-3</v>
      </c>
      <c r="AG820" s="407">
        <v>-1.0756201109055201E-2</v>
      </c>
      <c r="AI820" s="406">
        <v>1.5687430821079899E-3</v>
      </c>
      <c r="AJ820" s="407">
        <v>3.1504366804213598E-3</v>
      </c>
      <c r="AK820" s="408">
        <v>1.5687430821079899E-3</v>
      </c>
      <c r="AL820" s="407">
        <v>3.1504366804213598E-3</v>
      </c>
      <c r="AM820" s="408">
        <v>-9.2148698434097202E-4</v>
      </c>
      <c r="AN820" s="407">
        <v>-1.85058116275449E-3</v>
      </c>
      <c r="AO820" s="408">
        <v>-9.3280173370690594E-3</v>
      </c>
      <c r="AP820" s="407">
        <v>-1.8733040682006302E-2</v>
      </c>
      <c r="AQ820" s="408">
        <v>-2.4463535093388598E-3</v>
      </c>
      <c r="AR820" s="407">
        <v>-4.91290251289302E-3</v>
      </c>
      <c r="AT820" s="406">
        <v>0</v>
      </c>
      <c r="AU820" s="407">
        <v>0</v>
      </c>
      <c r="AV820" s="408">
        <v>0</v>
      </c>
      <c r="AW820" s="407">
        <v>0</v>
      </c>
      <c r="AX820" s="408">
        <v>0</v>
      </c>
      <c r="AY820" s="407">
        <v>0</v>
      </c>
      <c r="AZ820" s="408">
        <v>0</v>
      </c>
      <c r="BA820" s="407">
        <v>0</v>
      </c>
      <c r="BB820" s="408">
        <v>0</v>
      </c>
      <c r="BC820" s="407">
        <v>0</v>
      </c>
    </row>
    <row r="821" spans="1:55" x14ac:dyDescent="0.35">
      <c r="A821" s="385" t="str" cm="1">
        <f t="array" ref="A821">IFERROR(_xlfn.IFS(AND(F821="Renta Variable",O821=1),IFERROR(MATCH(B821,[1]RV_Det!C:C,0),"Rev"),AND(J821="Corporativa",O821=1,I821="EM"),IFERROR(MATCH(B821,[1]RF_Corps!B:B,0),"Rev"),AND(F821="Alternativos",O821=1),IFERROR(MATCH(B821,[1]Rep4!C:C,0),"Rev")),"")</f>
        <v/>
      </c>
      <c r="B821" s="394" t="s">
        <v>2595</v>
      </c>
      <c r="C821" s="409" t="s">
        <v>2596</v>
      </c>
      <c r="D821" s="395" t="s">
        <v>2487</v>
      </c>
      <c r="E821" s="396" t="str">
        <f>IF(B821="","",INDEX([1]CatGlob!$S:$S,IFERROR(MATCH(MID(B821,7,1),[1]CatGlob!$R:$R,0),MATCH(MID(B821,1,2),[1]CatGlob!$R:$R,0))))</f>
        <v>DOL</v>
      </c>
      <c r="F821" s="397" t="s">
        <v>442</v>
      </c>
      <c r="G821" s="398" t="s">
        <v>610</v>
      </c>
      <c r="H821" s="399" t="s">
        <v>228</v>
      </c>
      <c r="I821" s="399" t="s">
        <v>611</v>
      </c>
      <c r="J821" s="399" t="s">
        <v>2498</v>
      </c>
      <c r="K821" s="396" t="s">
        <v>600</v>
      </c>
      <c r="L821" s="400" t="str">
        <f>IF(ISERROR(MATCH(M821,M$10:M820,0)),M821,"")</f>
        <v/>
      </c>
      <c r="M821" s="401" t="str">
        <f>IF(B821="","",IF(ISERROR(MATCH(F821&amp;"_"&amp;G821&amp;"_"&amp;H821&amp;"_"&amp;I821&amp;"_"&amp;J821&amp;IF(K821="","","_"&amp;K821),[1]CatGlob!$B:$B,0)),F821&amp;"_"&amp;G821&amp;"_"&amp;H821&amp;"_"&amp;I821&amp;"_"&amp;J821&amp;IF(K821="","","_"&amp;K821),INDEX([1]CatGlob!$C:$C,MATCH(F821&amp;"_"&amp;G821&amp;"_"&amp;H821&amp;"_"&amp;I821&amp;"_"&amp;J821&amp;IF(K821="","","_"&amp;K821),[1]CatGlob!$B:$B,0))))</f>
        <v>HCD_LOC_CORP_REG</v>
      </c>
      <c r="N821" s="402" t="str">
        <f t="shared" si="27"/>
        <v/>
      </c>
      <c r="O821" s="402" t="str">
        <f t="shared" si="26"/>
        <v/>
      </c>
      <c r="P821" s="401" t="str">
        <f>IF(LEN(B821)&gt;8,INDEX([1]CatGlob!$X:$X,MATCH(M821,[1]CatGlob!$W:$W,0)),"")</f>
        <v>PEC</v>
      </c>
      <c r="Q821" s="403" t="str">
        <f>INDEX([1]CatGlob!P:P,MATCH(M821,[1]CatGlob!O:O,0))</f>
        <v>RFLC</v>
      </c>
      <c r="R821" s="403" t="s">
        <v>601</v>
      </c>
      <c r="S821" s="403" t="s">
        <v>601</v>
      </c>
      <c r="T821" s="403" t="str">
        <f>INDEX([1]CatGlob!$D:$D,MATCH($M821,[1]CatGlob!$C:$C,0))</f>
        <v>RFL</v>
      </c>
      <c r="U821" s="403" t="s">
        <v>2307</v>
      </c>
      <c r="V821" s="404" t="str">
        <f>INDEX([1]CatGlob!$F:$F,MATCH($M821,[1]CatGlob!$C:$C,0))</f>
        <v>RFL_CORP</v>
      </c>
      <c r="W821" s="405"/>
      <c r="X821" s="406">
        <v>0</v>
      </c>
      <c r="Y821" s="407">
        <v>0</v>
      </c>
      <c r="Z821" s="408">
        <v>0</v>
      </c>
      <c r="AA821" s="407">
        <v>0</v>
      </c>
      <c r="AB821" s="408">
        <v>0</v>
      </c>
      <c r="AC821" s="407">
        <v>0</v>
      </c>
      <c r="AD821" s="408">
        <v>0</v>
      </c>
      <c r="AE821" s="407">
        <v>0</v>
      </c>
      <c r="AF821" s="408">
        <v>0</v>
      </c>
      <c r="AG821" s="407">
        <v>0</v>
      </c>
      <c r="AI821" s="406">
        <v>0</v>
      </c>
      <c r="AJ821" s="407">
        <v>0</v>
      </c>
      <c r="AK821" s="408">
        <v>0</v>
      </c>
      <c r="AL821" s="407">
        <v>0</v>
      </c>
      <c r="AM821" s="408">
        <v>0</v>
      </c>
      <c r="AN821" s="407">
        <v>0</v>
      </c>
      <c r="AO821" s="408">
        <v>0</v>
      </c>
      <c r="AP821" s="407">
        <v>0</v>
      </c>
      <c r="AQ821" s="408">
        <v>0</v>
      </c>
      <c r="AR821" s="407">
        <v>0</v>
      </c>
      <c r="AT821" s="406">
        <v>0</v>
      </c>
      <c r="AU821" s="407">
        <v>0</v>
      </c>
      <c r="AV821" s="408">
        <v>0</v>
      </c>
      <c r="AW821" s="407">
        <v>0</v>
      </c>
      <c r="AX821" s="408">
        <v>0</v>
      </c>
      <c r="AY821" s="407">
        <v>0</v>
      </c>
      <c r="AZ821" s="408">
        <v>0</v>
      </c>
      <c r="BA821" s="407">
        <v>0</v>
      </c>
      <c r="BB821" s="408">
        <v>0</v>
      </c>
      <c r="BC821" s="407">
        <v>0</v>
      </c>
    </row>
    <row r="822" spans="1:55" x14ac:dyDescent="0.35">
      <c r="A822" s="385" t="str" cm="1">
        <f t="array" ref="A822">IFERROR(_xlfn.IFS(AND(F822="Renta Variable",O822=1),IFERROR(MATCH(B822,[1]RV_Det!C:C,0),"Rev"),AND(J822="Corporativa",O822=1,I822="EM"),IFERROR(MATCH(B822,[1]RF_Corps!B:B,0),"Rev"),AND(F822="Alternativos",O822=1),IFERROR(MATCH(B822,[1]Rep4!C:C,0),"Rev")),"")</f>
        <v/>
      </c>
      <c r="B822" s="394" t="s">
        <v>2597</v>
      </c>
      <c r="C822" s="409" t="s">
        <v>2598</v>
      </c>
      <c r="D822" s="395" t="s">
        <v>2599</v>
      </c>
      <c r="E822" s="396" t="str">
        <f>IF(B822="","",INDEX([1]CatGlob!$S:$S,IFERROR(MATCH(MID(B822,7,1),[1]CatGlob!$R:$R,0),MATCH(MID(B822,1,2),[1]CatGlob!$R:$R,0))))</f>
        <v>DOL</v>
      </c>
      <c r="F822" s="397" t="s">
        <v>442</v>
      </c>
      <c r="G822" s="398" t="s">
        <v>610</v>
      </c>
      <c r="H822" s="399" t="s">
        <v>228</v>
      </c>
      <c r="I822" s="399" t="s">
        <v>611</v>
      </c>
      <c r="J822" s="399" t="s">
        <v>2498</v>
      </c>
      <c r="K822" s="396" t="s">
        <v>600</v>
      </c>
      <c r="L822" s="400" t="str">
        <f>IF(ISERROR(MATCH(M822,M$10:M821,0)),M822,"")</f>
        <v/>
      </c>
      <c r="M822" s="401" t="str">
        <f>IF(B822="","",IF(ISERROR(MATCH(F822&amp;"_"&amp;G822&amp;"_"&amp;H822&amp;"_"&amp;I822&amp;"_"&amp;J822&amp;IF(K822="","","_"&amp;K822),[1]CatGlob!$B:$B,0)),F822&amp;"_"&amp;G822&amp;"_"&amp;H822&amp;"_"&amp;I822&amp;"_"&amp;J822&amp;IF(K822="","","_"&amp;K822),INDEX([1]CatGlob!$C:$C,MATCH(F822&amp;"_"&amp;G822&amp;"_"&amp;H822&amp;"_"&amp;I822&amp;"_"&amp;J822&amp;IF(K822="","","_"&amp;K822),[1]CatGlob!$B:$B,0))))</f>
        <v>HCD_LOC_CORP_REG</v>
      </c>
      <c r="N822" s="402" t="str">
        <f t="shared" si="27"/>
        <v>rev</v>
      </c>
      <c r="O822" s="402">
        <f t="shared" si="26"/>
        <v>1</v>
      </c>
      <c r="P822" s="401" t="str">
        <f>IF(LEN(B822)&gt;8,INDEX([1]CatGlob!$X:$X,MATCH(M822,[1]CatGlob!$W:$W,0)),"")</f>
        <v>PEC</v>
      </c>
      <c r="Q822" s="403" t="str">
        <f>INDEX([1]CatGlob!P:P,MATCH(M822,[1]CatGlob!O:O,0))</f>
        <v>RFLC</v>
      </c>
      <c r="R822" s="403" t="s">
        <v>601</v>
      </c>
      <c r="S822" s="403" t="s">
        <v>601</v>
      </c>
      <c r="T822" s="403" t="str">
        <f>INDEX([1]CatGlob!$D:$D,MATCH($M822,[1]CatGlob!$C:$C,0))</f>
        <v>RFL</v>
      </c>
      <c r="U822" s="403" t="s">
        <v>2323</v>
      </c>
      <c r="V822" s="404" t="str">
        <f>INDEX([1]CatGlob!$F:$F,MATCH($M822,[1]CatGlob!$C:$C,0))</f>
        <v>RFL_CORP</v>
      </c>
      <c r="W822" s="405"/>
      <c r="X822" s="406">
        <v>0</v>
      </c>
      <c r="Y822" s="407">
        <v>0</v>
      </c>
      <c r="Z822" s="408">
        <v>0</v>
      </c>
      <c r="AA822" s="407">
        <v>0</v>
      </c>
      <c r="AB822" s="408">
        <v>0</v>
      </c>
      <c r="AC822" s="407">
        <v>0</v>
      </c>
      <c r="AD822" s="408">
        <v>0</v>
      </c>
      <c r="AE822" s="407">
        <v>0</v>
      </c>
      <c r="AF822" s="408">
        <v>0</v>
      </c>
      <c r="AG822" s="407">
        <v>0</v>
      </c>
      <c r="AI822" s="406">
        <v>0</v>
      </c>
      <c r="AJ822" s="407">
        <v>0</v>
      </c>
      <c r="AK822" s="408">
        <v>-1.4775112324193399E-4</v>
      </c>
      <c r="AL822" s="407">
        <v>8.3280220497527994E-5</v>
      </c>
      <c r="AM822" s="408">
        <v>0</v>
      </c>
      <c r="AN822" s="407">
        <v>0</v>
      </c>
      <c r="AO822" s="408">
        <v>0</v>
      </c>
      <c r="AP822" s="407">
        <v>0</v>
      </c>
      <c r="AQ822" s="408">
        <v>-4.2652587132161497E-5</v>
      </c>
      <c r="AR822" s="407">
        <v>2.4041217306619299E-5</v>
      </c>
      <c r="AT822" s="406">
        <v>0</v>
      </c>
      <c r="AU822" s="407">
        <v>0</v>
      </c>
      <c r="AV822" s="408">
        <v>0</v>
      </c>
      <c r="AW822" s="407">
        <v>0</v>
      </c>
      <c r="AX822" s="408">
        <v>0</v>
      </c>
      <c r="AY822" s="407">
        <v>0</v>
      </c>
      <c r="AZ822" s="408">
        <v>0</v>
      </c>
      <c r="BA822" s="407">
        <v>0</v>
      </c>
      <c r="BB822" s="408">
        <v>0</v>
      </c>
      <c r="BC822" s="407">
        <v>0</v>
      </c>
    </row>
    <row r="823" spans="1:55" x14ac:dyDescent="0.35">
      <c r="A823" s="385" t="str" cm="1">
        <f t="array" ref="A823">IFERROR(_xlfn.IFS(AND(F823="Renta Variable",O823=1),IFERROR(MATCH(B823,[1]RV_Det!C:C,0),"Rev"),AND(J823="Corporativa",O823=1,I823="EM"),IFERROR(MATCH(B823,[1]RF_Corps!B:B,0),"Rev"),AND(F823="Alternativos",O823=1),IFERROR(MATCH(B823,[1]Rep4!C:C,0),"Rev")),"")</f>
        <v/>
      </c>
      <c r="B823" s="394" t="s">
        <v>2600</v>
      </c>
      <c r="C823" s="409" t="s">
        <v>2601</v>
      </c>
      <c r="D823" s="395" t="s">
        <v>2602</v>
      </c>
      <c r="E823" s="396" t="str">
        <f>IF(B823="","",INDEX([1]CatGlob!$S:$S,IFERROR(MATCH(MID(B823,7,1),[1]CatGlob!$R:$R,0),MATCH(MID(B823,1,2),[1]CatGlob!$R:$R,0))))</f>
        <v>DOL</v>
      </c>
      <c r="F823" s="397" t="s">
        <v>442</v>
      </c>
      <c r="G823" s="398" t="s">
        <v>610</v>
      </c>
      <c r="H823" s="399" t="s">
        <v>228</v>
      </c>
      <c r="I823" s="399" t="s">
        <v>611</v>
      </c>
      <c r="J823" s="399" t="s">
        <v>2498</v>
      </c>
      <c r="K823" s="396" t="s">
        <v>600</v>
      </c>
      <c r="L823" s="400" t="str">
        <f>IF(ISERROR(MATCH(M823,M$10:M822,0)),M823,"")</f>
        <v/>
      </c>
      <c r="M823" s="401" t="str">
        <f>IF(B823="","",IF(ISERROR(MATCH(F823&amp;"_"&amp;G823&amp;"_"&amp;H823&amp;"_"&amp;I823&amp;"_"&amp;J823&amp;IF(K823="","","_"&amp;K823),[1]CatGlob!$B:$B,0)),F823&amp;"_"&amp;G823&amp;"_"&amp;H823&amp;"_"&amp;I823&amp;"_"&amp;J823&amp;IF(K823="","","_"&amp;K823),INDEX([1]CatGlob!$C:$C,MATCH(F823&amp;"_"&amp;G823&amp;"_"&amp;H823&amp;"_"&amp;I823&amp;"_"&amp;J823&amp;IF(K823="","","_"&amp;K823),[1]CatGlob!$B:$B,0))))</f>
        <v>HCD_LOC_CORP_REG</v>
      </c>
      <c r="N823" s="402" t="str">
        <f t="shared" si="27"/>
        <v/>
      </c>
      <c r="O823" s="402" t="str">
        <f t="shared" si="26"/>
        <v/>
      </c>
      <c r="P823" s="401" t="str">
        <f>IF(LEN(B823)&gt;8,INDEX([1]CatGlob!$X:$X,MATCH(M823,[1]CatGlob!$W:$W,0)),"")</f>
        <v>PEC</v>
      </c>
      <c r="Q823" s="403" t="str">
        <f>INDEX([1]CatGlob!P:P,MATCH(M823,[1]CatGlob!O:O,0))</f>
        <v>RFLC</v>
      </c>
      <c r="R823" s="403" t="s">
        <v>601</v>
      </c>
      <c r="S823" s="403" t="s">
        <v>601</v>
      </c>
      <c r="T823" s="403" t="str">
        <f>INDEX([1]CatGlob!$D:$D,MATCH($M823,[1]CatGlob!$C:$C,0))</f>
        <v>RFL</v>
      </c>
      <c r="U823" s="403" t="s">
        <v>2307</v>
      </c>
      <c r="V823" s="404" t="str">
        <f>INDEX([1]CatGlob!$F:$F,MATCH($M823,[1]CatGlob!$C:$C,0))</f>
        <v>RFL_CORP</v>
      </c>
      <c r="W823" s="405"/>
      <c r="X823" s="406">
        <v>0</v>
      </c>
      <c r="Y823" s="407">
        <v>0</v>
      </c>
      <c r="Z823" s="408">
        <v>0</v>
      </c>
      <c r="AA823" s="407">
        <v>0</v>
      </c>
      <c r="AB823" s="408">
        <v>0</v>
      </c>
      <c r="AC823" s="407">
        <v>0</v>
      </c>
      <c r="AD823" s="408">
        <v>0</v>
      </c>
      <c r="AE823" s="407">
        <v>0</v>
      </c>
      <c r="AF823" s="408">
        <v>0</v>
      </c>
      <c r="AG823" s="407">
        <v>0</v>
      </c>
      <c r="AI823" s="406">
        <v>0</v>
      </c>
      <c r="AJ823" s="407">
        <v>0</v>
      </c>
      <c r="AK823" s="408">
        <v>0</v>
      </c>
      <c r="AL823" s="407">
        <v>0</v>
      </c>
      <c r="AM823" s="408">
        <v>0</v>
      </c>
      <c r="AN823" s="407">
        <v>0</v>
      </c>
      <c r="AO823" s="408">
        <v>0</v>
      </c>
      <c r="AP823" s="407">
        <v>0</v>
      </c>
      <c r="AQ823" s="408">
        <v>0</v>
      </c>
      <c r="AR823" s="407">
        <v>0</v>
      </c>
      <c r="AT823" s="406">
        <v>0</v>
      </c>
      <c r="AU823" s="407">
        <v>0</v>
      </c>
      <c r="AV823" s="408">
        <v>0</v>
      </c>
      <c r="AW823" s="407">
        <v>0</v>
      </c>
      <c r="AX823" s="408">
        <v>0</v>
      </c>
      <c r="AY823" s="407">
        <v>0</v>
      </c>
      <c r="AZ823" s="408">
        <v>0</v>
      </c>
      <c r="BA823" s="407">
        <v>0</v>
      </c>
      <c r="BB823" s="408">
        <v>0</v>
      </c>
      <c r="BC823" s="407">
        <v>0</v>
      </c>
    </row>
    <row r="824" spans="1:55" x14ac:dyDescent="0.35">
      <c r="A824" s="385" t="str" cm="1">
        <f t="array" ref="A824">IFERROR(_xlfn.IFS(AND(F824="Renta Variable",O824=1),IFERROR(MATCH(B824,[1]RV_Det!C:C,0),"Rev"),AND(J824="Corporativa",O824=1,I824="EM"),IFERROR(MATCH(B824,[1]RF_Corps!B:B,0),"Rev"),AND(F824="Alternativos",O824=1),IFERROR(MATCH(B824,[1]Rep4!C:C,0),"Rev")),"")</f>
        <v/>
      </c>
      <c r="B824" s="394" t="s">
        <v>2603</v>
      </c>
      <c r="C824" s="409" t="s">
        <v>2604</v>
      </c>
      <c r="D824" s="395" t="s">
        <v>2605</v>
      </c>
      <c r="E824" s="396" t="str">
        <f>IF(B824="","",INDEX([1]CatGlob!$S:$S,IFERROR(MATCH(MID(B824,7,1),[1]CatGlob!$R:$R,0),MATCH(MID(B824,1,2),[1]CatGlob!$R:$R,0))))</f>
        <v>DOL</v>
      </c>
      <c r="F824" s="397" t="s">
        <v>442</v>
      </c>
      <c r="G824" s="398" t="s">
        <v>610</v>
      </c>
      <c r="H824" s="399" t="s">
        <v>228</v>
      </c>
      <c r="I824" s="399" t="s">
        <v>611</v>
      </c>
      <c r="J824" s="399" t="s">
        <v>2498</v>
      </c>
      <c r="K824" s="396" t="s">
        <v>600</v>
      </c>
      <c r="L824" s="400" t="str">
        <f>IF(ISERROR(MATCH(M824,M$10:M823,0)),M824,"")</f>
        <v/>
      </c>
      <c r="M824" s="401" t="str">
        <f>IF(B824="","",IF(ISERROR(MATCH(F824&amp;"_"&amp;G824&amp;"_"&amp;H824&amp;"_"&amp;I824&amp;"_"&amp;J824&amp;IF(K824="","","_"&amp;K824),[1]CatGlob!$B:$B,0)),F824&amp;"_"&amp;G824&amp;"_"&amp;H824&amp;"_"&amp;I824&amp;"_"&amp;J824&amp;IF(K824="","","_"&amp;K824),INDEX([1]CatGlob!$C:$C,MATCH(F824&amp;"_"&amp;G824&amp;"_"&amp;H824&amp;"_"&amp;I824&amp;"_"&amp;J824&amp;IF(K824="","","_"&amp;K824),[1]CatGlob!$B:$B,0))))</f>
        <v>HCD_LOC_CORP_REG</v>
      </c>
      <c r="N824" s="402" t="str">
        <f t="shared" si="27"/>
        <v/>
      </c>
      <c r="O824" s="402" t="str">
        <f t="shared" si="26"/>
        <v/>
      </c>
      <c r="P824" s="401" t="str">
        <f>IF(LEN(B824)&gt;8,INDEX([1]CatGlob!$X:$X,MATCH(M824,[1]CatGlob!$W:$W,0)),"")</f>
        <v>PEC</v>
      </c>
      <c r="Q824" s="403" t="str">
        <f>INDEX([1]CatGlob!P:P,MATCH(M824,[1]CatGlob!O:O,0))</f>
        <v>RFLC</v>
      </c>
      <c r="R824" s="403" t="s">
        <v>601</v>
      </c>
      <c r="S824" s="403" t="s">
        <v>601</v>
      </c>
      <c r="T824" s="403" t="str">
        <f>INDEX([1]CatGlob!$D:$D,MATCH($M824,[1]CatGlob!$C:$C,0))</f>
        <v>RFL</v>
      </c>
      <c r="U824" s="403" t="s">
        <v>2307</v>
      </c>
      <c r="V824" s="404" t="str">
        <f>INDEX([1]CatGlob!$F:$F,MATCH($M824,[1]CatGlob!$C:$C,0))</f>
        <v>RFL_CORP</v>
      </c>
      <c r="W824" s="405"/>
      <c r="X824" s="406">
        <v>0</v>
      </c>
      <c r="Y824" s="407">
        <v>0</v>
      </c>
      <c r="Z824" s="408">
        <v>0</v>
      </c>
      <c r="AA824" s="407">
        <v>0</v>
      </c>
      <c r="AB824" s="408">
        <v>0</v>
      </c>
      <c r="AC824" s="407">
        <v>0</v>
      </c>
      <c r="AD824" s="408">
        <v>0</v>
      </c>
      <c r="AE824" s="407">
        <v>0</v>
      </c>
      <c r="AF824" s="408">
        <v>0</v>
      </c>
      <c r="AG824" s="407">
        <v>0</v>
      </c>
      <c r="AI824" s="406">
        <v>0</v>
      </c>
      <c r="AJ824" s="407">
        <v>0</v>
      </c>
      <c r="AK824" s="408">
        <v>0</v>
      </c>
      <c r="AL824" s="407">
        <v>0</v>
      </c>
      <c r="AM824" s="408">
        <v>0</v>
      </c>
      <c r="AN824" s="407">
        <v>0</v>
      </c>
      <c r="AO824" s="408">
        <v>0</v>
      </c>
      <c r="AP824" s="407">
        <v>0</v>
      </c>
      <c r="AQ824" s="408">
        <v>0</v>
      </c>
      <c r="AR824" s="407">
        <v>0</v>
      </c>
      <c r="AT824" s="406">
        <v>0</v>
      </c>
      <c r="AU824" s="407">
        <v>0</v>
      </c>
      <c r="AV824" s="408">
        <v>0</v>
      </c>
      <c r="AW824" s="407">
        <v>0</v>
      </c>
      <c r="AX824" s="408">
        <v>0</v>
      </c>
      <c r="AY824" s="407">
        <v>0</v>
      </c>
      <c r="AZ824" s="408">
        <v>0</v>
      </c>
      <c r="BA824" s="407">
        <v>0</v>
      </c>
      <c r="BB824" s="408">
        <v>0</v>
      </c>
      <c r="BC824" s="407">
        <v>0</v>
      </c>
    </row>
    <row r="825" spans="1:55" x14ac:dyDescent="0.35">
      <c r="A825" s="385" t="str" cm="1">
        <f t="array" ref="A825">IFERROR(_xlfn.IFS(AND(F825="Renta Variable",O825=1),IFERROR(MATCH(B825,[1]RV_Det!C:C,0),"Rev"),AND(J825="Corporativa",O825=1,I825="EM"),IFERROR(MATCH(B825,[1]RF_Corps!B:B,0),"Rev"),AND(F825="Alternativos",O825=1),IFERROR(MATCH(B825,[1]Rep4!C:C,0),"Rev")),"")</f>
        <v/>
      </c>
      <c r="B825" s="394" t="s">
        <v>2606</v>
      </c>
      <c r="C825" s="409" t="s">
        <v>2607</v>
      </c>
      <c r="D825" s="395" t="s">
        <v>2605</v>
      </c>
      <c r="E825" s="396" t="str">
        <f>IF(B825="","",INDEX([1]CatGlob!$S:$S,IFERROR(MATCH(MID(B825,7,1),[1]CatGlob!$R:$R,0),MATCH(MID(B825,1,2),[1]CatGlob!$R:$R,0))))</f>
        <v>DOL</v>
      </c>
      <c r="F825" s="397" t="s">
        <v>442</v>
      </c>
      <c r="G825" s="398" t="s">
        <v>610</v>
      </c>
      <c r="H825" s="399" t="s">
        <v>228</v>
      </c>
      <c r="I825" s="399" t="s">
        <v>611</v>
      </c>
      <c r="J825" s="399" t="s">
        <v>2498</v>
      </c>
      <c r="K825" s="396" t="s">
        <v>600</v>
      </c>
      <c r="L825" s="400" t="str">
        <f>IF(ISERROR(MATCH(M825,M$10:M824,0)),M825,"")</f>
        <v/>
      </c>
      <c r="M825" s="401" t="str">
        <f>IF(B825="","",IF(ISERROR(MATCH(F825&amp;"_"&amp;G825&amp;"_"&amp;H825&amp;"_"&amp;I825&amp;"_"&amp;J825&amp;IF(K825="","","_"&amp;K825),[1]CatGlob!$B:$B,0)),F825&amp;"_"&amp;G825&amp;"_"&amp;H825&amp;"_"&amp;I825&amp;"_"&amp;J825&amp;IF(K825="","","_"&amp;K825),INDEX([1]CatGlob!$C:$C,MATCH(F825&amp;"_"&amp;G825&amp;"_"&amp;H825&amp;"_"&amp;I825&amp;"_"&amp;J825&amp;IF(K825="","","_"&amp;K825),[1]CatGlob!$B:$B,0))))</f>
        <v>HCD_LOC_CORP_REG</v>
      </c>
      <c r="N825" s="402" t="str">
        <f t="shared" si="27"/>
        <v/>
      </c>
      <c r="O825" s="402" t="str">
        <f t="shared" si="26"/>
        <v/>
      </c>
      <c r="P825" s="401" t="str">
        <f>IF(LEN(B825)&gt;8,INDEX([1]CatGlob!$X:$X,MATCH(M825,[1]CatGlob!$W:$W,0)),"")</f>
        <v>PEC</v>
      </c>
      <c r="Q825" s="403" t="str">
        <f>INDEX([1]CatGlob!P:P,MATCH(M825,[1]CatGlob!O:O,0))</f>
        <v>RFLC</v>
      </c>
      <c r="R825" s="403" t="s">
        <v>601</v>
      </c>
      <c r="S825" s="403" t="s">
        <v>601</v>
      </c>
      <c r="T825" s="403" t="str">
        <f>INDEX([1]CatGlob!$D:$D,MATCH($M825,[1]CatGlob!$C:$C,0))</f>
        <v>RFL</v>
      </c>
      <c r="U825" s="403" t="s">
        <v>2307</v>
      </c>
      <c r="V825" s="404" t="str">
        <f>INDEX([1]CatGlob!$F:$F,MATCH($M825,[1]CatGlob!$C:$C,0))</f>
        <v>RFL_CORP</v>
      </c>
      <c r="W825" s="405"/>
      <c r="X825" s="406">
        <v>0</v>
      </c>
      <c r="Y825" s="407">
        <v>0</v>
      </c>
      <c r="Z825" s="408">
        <v>0</v>
      </c>
      <c r="AA825" s="407">
        <v>0</v>
      </c>
      <c r="AB825" s="408">
        <v>0</v>
      </c>
      <c r="AC825" s="407">
        <v>0</v>
      </c>
      <c r="AD825" s="408">
        <v>0</v>
      </c>
      <c r="AE825" s="407">
        <v>0</v>
      </c>
      <c r="AF825" s="408">
        <v>0</v>
      </c>
      <c r="AG825" s="407">
        <v>0</v>
      </c>
      <c r="AI825" s="406">
        <v>0</v>
      </c>
      <c r="AJ825" s="407">
        <v>0</v>
      </c>
      <c r="AK825" s="408">
        <v>0</v>
      </c>
      <c r="AL825" s="407">
        <v>0</v>
      </c>
      <c r="AM825" s="408">
        <v>0</v>
      </c>
      <c r="AN825" s="407">
        <v>0</v>
      </c>
      <c r="AO825" s="408">
        <v>0</v>
      </c>
      <c r="AP825" s="407">
        <v>0</v>
      </c>
      <c r="AQ825" s="408">
        <v>0</v>
      </c>
      <c r="AR825" s="407">
        <v>0</v>
      </c>
      <c r="AT825" s="406">
        <v>0</v>
      </c>
      <c r="AU825" s="407">
        <v>0</v>
      </c>
      <c r="AV825" s="408">
        <v>0</v>
      </c>
      <c r="AW825" s="407">
        <v>0</v>
      </c>
      <c r="AX825" s="408">
        <v>0</v>
      </c>
      <c r="AY825" s="407">
        <v>0</v>
      </c>
      <c r="AZ825" s="408">
        <v>0</v>
      </c>
      <c r="BA825" s="407">
        <v>0</v>
      </c>
      <c r="BB825" s="408">
        <v>0</v>
      </c>
      <c r="BC825" s="407">
        <v>0</v>
      </c>
    </row>
    <row r="826" spans="1:55" x14ac:dyDescent="0.35">
      <c r="A826" s="385" t="str" cm="1">
        <f t="array" ref="A826">IFERROR(_xlfn.IFS(AND(F826="Renta Variable",O826=1),IFERROR(MATCH(B826,[1]RV_Det!C:C,0),"Rev"),AND(J826="Corporativa",O826=1,I826="EM"),IFERROR(MATCH(B826,[1]RF_Corps!B:B,0),"Rev"),AND(F826="Alternativos",O826=1),IFERROR(MATCH(B826,[1]Rep4!C:C,0),"Rev")),"")</f>
        <v/>
      </c>
      <c r="B826" s="394" t="s">
        <v>2608</v>
      </c>
      <c r="C826" s="409" t="s">
        <v>2609</v>
      </c>
      <c r="D826" s="395" t="s">
        <v>2605</v>
      </c>
      <c r="E826" s="396" t="str">
        <f>IF(B826="","",INDEX([1]CatGlob!$S:$S,IFERROR(MATCH(MID(B826,7,1),[1]CatGlob!$R:$R,0),MATCH(MID(B826,1,2),[1]CatGlob!$R:$R,0))))</f>
        <v>DOL</v>
      </c>
      <c r="F826" s="397" t="s">
        <v>442</v>
      </c>
      <c r="G826" s="398" t="s">
        <v>610</v>
      </c>
      <c r="H826" s="399" t="s">
        <v>228</v>
      </c>
      <c r="I826" s="399" t="s">
        <v>611</v>
      </c>
      <c r="J826" s="399" t="s">
        <v>2498</v>
      </c>
      <c r="K826" s="396" t="s">
        <v>600</v>
      </c>
      <c r="L826" s="400" t="str">
        <f>IF(ISERROR(MATCH(M826,M$10:M825,0)),M826,"")</f>
        <v/>
      </c>
      <c r="M826" s="401" t="str">
        <f>IF(B826="","",IF(ISERROR(MATCH(F826&amp;"_"&amp;G826&amp;"_"&amp;H826&amp;"_"&amp;I826&amp;"_"&amp;J826&amp;IF(K826="","","_"&amp;K826),[1]CatGlob!$B:$B,0)),F826&amp;"_"&amp;G826&amp;"_"&amp;H826&amp;"_"&amp;I826&amp;"_"&amp;J826&amp;IF(K826="","","_"&amp;K826),INDEX([1]CatGlob!$C:$C,MATCH(F826&amp;"_"&amp;G826&amp;"_"&amp;H826&amp;"_"&amp;I826&amp;"_"&amp;J826&amp;IF(K826="","","_"&amp;K826),[1]CatGlob!$B:$B,0))))</f>
        <v>HCD_LOC_CORP_REG</v>
      </c>
      <c r="N826" s="402" t="str">
        <f t="shared" si="27"/>
        <v/>
      </c>
      <c r="O826" s="402" t="str">
        <f t="shared" si="26"/>
        <v/>
      </c>
      <c r="P826" s="401" t="str">
        <f>IF(LEN(B826)&gt;8,INDEX([1]CatGlob!$X:$X,MATCH(M826,[1]CatGlob!$W:$W,0)),"")</f>
        <v>PEC</v>
      </c>
      <c r="Q826" s="403" t="str">
        <f>INDEX([1]CatGlob!P:P,MATCH(M826,[1]CatGlob!O:O,0))</f>
        <v>RFLC</v>
      </c>
      <c r="R826" s="403" t="s">
        <v>601</v>
      </c>
      <c r="S826" s="403" t="s">
        <v>601</v>
      </c>
      <c r="T826" s="403" t="str">
        <f>INDEX([1]CatGlob!$D:$D,MATCH($M826,[1]CatGlob!$C:$C,0))</f>
        <v>RFL</v>
      </c>
      <c r="U826" s="403" t="s">
        <v>2307</v>
      </c>
      <c r="V826" s="404" t="str">
        <f>INDEX([1]CatGlob!$F:$F,MATCH($M826,[1]CatGlob!$C:$C,0))</f>
        <v>RFL_CORP</v>
      </c>
      <c r="W826" s="405"/>
      <c r="X826" s="406">
        <v>0</v>
      </c>
      <c r="Y826" s="407">
        <v>0</v>
      </c>
      <c r="Z826" s="408">
        <v>0</v>
      </c>
      <c r="AA826" s="407">
        <v>0</v>
      </c>
      <c r="AB826" s="408">
        <v>0</v>
      </c>
      <c r="AC826" s="407">
        <v>0</v>
      </c>
      <c r="AD826" s="408">
        <v>0</v>
      </c>
      <c r="AE826" s="407">
        <v>0</v>
      </c>
      <c r="AF826" s="408">
        <v>0</v>
      </c>
      <c r="AG826" s="407">
        <v>0</v>
      </c>
      <c r="AI826" s="406">
        <v>0</v>
      </c>
      <c r="AJ826" s="407">
        <v>0</v>
      </c>
      <c r="AK826" s="408">
        <v>0</v>
      </c>
      <c r="AL826" s="407">
        <v>0</v>
      </c>
      <c r="AM826" s="408">
        <v>0</v>
      </c>
      <c r="AN826" s="407">
        <v>0</v>
      </c>
      <c r="AO826" s="408">
        <v>0</v>
      </c>
      <c r="AP826" s="407">
        <v>0</v>
      </c>
      <c r="AQ826" s="408">
        <v>0</v>
      </c>
      <c r="AR826" s="407">
        <v>0</v>
      </c>
      <c r="AT826" s="406">
        <v>0</v>
      </c>
      <c r="AU826" s="407">
        <v>0</v>
      </c>
      <c r="AV826" s="408">
        <v>0</v>
      </c>
      <c r="AW826" s="407">
        <v>0</v>
      </c>
      <c r="AX826" s="408">
        <v>0</v>
      </c>
      <c r="AY826" s="407">
        <v>0</v>
      </c>
      <c r="AZ826" s="408">
        <v>0</v>
      </c>
      <c r="BA826" s="407">
        <v>0</v>
      </c>
      <c r="BB826" s="408">
        <v>0</v>
      </c>
      <c r="BC826" s="407">
        <v>0</v>
      </c>
    </row>
    <row r="827" spans="1:55" x14ac:dyDescent="0.35">
      <c r="A827" s="385" t="str" cm="1">
        <f t="array" ref="A827">IFERROR(_xlfn.IFS(AND(F827="Renta Variable",O827=1),IFERROR(MATCH(B827,[1]RV_Det!C:C,0),"Rev"),AND(J827="Corporativa",O827=1,I827="EM"),IFERROR(MATCH(B827,[1]RF_Corps!B:B,0),"Rev"),AND(F827="Alternativos",O827=1),IFERROR(MATCH(B827,[1]Rep4!C:C,0),"Rev")),"")</f>
        <v/>
      </c>
      <c r="B827" s="394" t="s">
        <v>2610</v>
      </c>
      <c r="C827" s="409" t="s">
        <v>2611</v>
      </c>
      <c r="D827" s="395" t="s">
        <v>2612</v>
      </c>
      <c r="E827" s="396" t="str">
        <f>IF(B827="","",INDEX([1]CatGlob!$S:$S,IFERROR(MATCH(MID(B827,7,1),[1]CatGlob!$R:$R,0),MATCH(MID(B827,1,2),[1]CatGlob!$R:$R,0))))</f>
        <v>DOL</v>
      </c>
      <c r="F827" s="397" t="s">
        <v>442</v>
      </c>
      <c r="G827" s="398" t="s">
        <v>610</v>
      </c>
      <c r="H827" s="399" t="s">
        <v>228</v>
      </c>
      <c r="I827" s="399" t="s">
        <v>611</v>
      </c>
      <c r="J827" s="399" t="s">
        <v>2498</v>
      </c>
      <c r="K827" s="396" t="s">
        <v>600</v>
      </c>
      <c r="L827" s="400" t="str">
        <f>IF(ISERROR(MATCH(M827,M$10:M826,0)),M827,"")</f>
        <v/>
      </c>
      <c r="M827" s="401" t="str">
        <f>IF(B827="","",IF(ISERROR(MATCH(F827&amp;"_"&amp;G827&amp;"_"&amp;H827&amp;"_"&amp;I827&amp;"_"&amp;J827&amp;IF(K827="","","_"&amp;K827),[1]CatGlob!$B:$B,0)),F827&amp;"_"&amp;G827&amp;"_"&amp;H827&amp;"_"&amp;I827&amp;"_"&amp;J827&amp;IF(K827="","","_"&amp;K827),INDEX([1]CatGlob!$C:$C,MATCH(F827&amp;"_"&amp;G827&amp;"_"&amp;H827&amp;"_"&amp;I827&amp;"_"&amp;J827&amp;IF(K827="","","_"&amp;K827),[1]CatGlob!$B:$B,0))))</f>
        <v>HCD_LOC_CORP_REG</v>
      </c>
      <c r="N827" s="402" t="str">
        <f t="shared" si="27"/>
        <v/>
      </c>
      <c r="O827" s="402" t="str">
        <f t="shared" si="26"/>
        <v/>
      </c>
      <c r="P827" s="401" t="str">
        <f>IF(LEN(B827)&gt;8,INDEX([1]CatGlob!$X:$X,MATCH(M827,[1]CatGlob!$W:$W,0)),"")</f>
        <v>PEC</v>
      </c>
      <c r="Q827" s="403" t="str">
        <f>INDEX([1]CatGlob!P:P,MATCH(M827,[1]CatGlob!O:O,0))</f>
        <v>RFLC</v>
      </c>
      <c r="R827" s="403" t="s">
        <v>601</v>
      </c>
      <c r="S827" s="403" t="s">
        <v>601</v>
      </c>
      <c r="T827" s="403" t="str">
        <f>INDEX([1]CatGlob!$D:$D,MATCH($M827,[1]CatGlob!$C:$C,0))</f>
        <v>RFL</v>
      </c>
      <c r="U827" s="403" t="s">
        <v>2307</v>
      </c>
      <c r="V827" s="404" t="str">
        <f>INDEX([1]CatGlob!$F:$F,MATCH($M827,[1]CatGlob!$C:$C,0))</f>
        <v>RFL_CORP</v>
      </c>
      <c r="W827" s="405"/>
      <c r="X827" s="406">
        <v>0</v>
      </c>
      <c r="Y827" s="407">
        <v>0</v>
      </c>
      <c r="Z827" s="408">
        <v>0</v>
      </c>
      <c r="AA827" s="407">
        <v>0</v>
      </c>
      <c r="AB827" s="408">
        <v>0</v>
      </c>
      <c r="AC827" s="407">
        <v>0</v>
      </c>
      <c r="AD827" s="408">
        <v>0</v>
      </c>
      <c r="AE827" s="407">
        <v>0</v>
      </c>
      <c r="AF827" s="408">
        <v>0</v>
      </c>
      <c r="AG827" s="407">
        <v>0</v>
      </c>
      <c r="AI827" s="406">
        <v>0</v>
      </c>
      <c r="AJ827" s="407">
        <v>0</v>
      </c>
      <c r="AK827" s="408">
        <v>0</v>
      </c>
      <c r="AL827" s="407">
        <v>0</v>
      </c>
      <c r="AM827" s="408">
        <v>0</v>
      </c>
      <c r="AN827" s="407">
        <v>0</v>
      </c>
      <c r="AO827" s="408">
        <v>0</v>
      </c>
      <c r="AP827" s="407">
        <v>0</v>
      </c>
      <c r="AQ827" s="408">
        <v>0</v>
      </c>
      <c r="AR827" s="407">
        <v>0</v>
      </c>
      <c r="AT827" s="406">
        <v>0</v>
      </c>
      <c r="AU827" s="407">
        <v>0</v>
      </c>
      <c r="AV827" s="408">
        <v>0</v>
      </c>
      <c r="AW827" s="407">
        <v>0</v>
      </c>
      <c r="AX827" s="408">
        <v>0</v>
      </c>
      <c r="AY827" s="407">
        <v>0</v>
      </c>
      <c r="AZ827" s="408">
        <v>0</v>
      </c>
      <c r="BA827" s="407">
        <v>0</v>
      </c>
      <c r="BB827" s="408">
        <v>0</v>
      </c>
      <c r="BC827" s="407">
        <v>0</v>
      </c>
    </row>
    <row r="828" spans="1:55" x14ac:dyDescent="0.35">
      <c r="A828" s="385" t="str" cm="1">
        <f t="array" ref="A828">IFERROR(_xlfn.IFS(AND(F828="Renta Variable",O828=1),IFERROR(MATCH(B828,[1]RV_Det!C:C,0),"Rev"),AND(J828="Corporativa",O828=1,I828="EM"),IFERROR(MATCH(B828,[1]RF_Corps!B:B,0),"Rev"),AND(F828="Alternativos",O828=1),IFERROR(MATCH(B828,[1]Rep4!C:C,0),"Rev")),"")</f>
        <v/>
      </c>
      <c r="B828" s="394" t="s">
        <v>2613</v>
      </c>
      <c r="C828" s="409" t="s">
        <v>2614</v>
      </c>
      <c r="D828" s="395" t="s">
        <v>2615</v>
      </c>
      <c r="E828" s="396" t="str">
        <f>IF(B828="","",INDEX([1]CatGlob!$S:$S,IFERROR(MATCH(MID(B828,7,1),[1]CatGlob!$R:$R,0),MATCH(MID(B828,1,2),[1]CatGlob!$R:$R,0))))</f>
        <v>DOL</v>
      </c>
      <c r="F828" s="397" t="s">
        <v>442</v>
      </c>
      <c r="G828" s="398" t="s">
        <v>610</v>
      </c>
      <c r="H828" s="399" t="s">
        <v>228</v>
      </c>
      <c r="I828" s="399" t="s">
        <v>611</v>
      </c>
      <c r="J828" s="399" t="s">
        <v>2498</v>
      </c>
      <c r="K828" s="396" t="s">
        <v>600</v>
      </c>
      <c r="L828" s="400" t="str">
        <f>IF(ISERROR(MATCH(M828,M$10:M827,0)),M828,"")</f>
        <v/>
      </c>
      <c r="M828" s="401" t="str">
        <f>IF(B828="","",IF(ISERROR(MATCH(F828&amp;"_"&amp;G828&amp;"_"&amp;H828&amp;"_"&amp;I828&amp;"_"&amp;J828&amp;IF(K828="","","_"&amp;K828),[1]CatGlob!$B:$B,0)),F828&amp;"_"&amp;G828&amp;"_"&amp;H828&amp;"_"&amp;I828&amp;"_"&amp;J828&amp;IF(K828="","","_"&amp;K828),INDEX([1]CatGlob!$C:$C,MATCH(F828&amp;"_"&amp;G828&amp;"_"&amp;H828&amp;"_"&amp;I828&amp;"_"&amp;J828&amp;IF(K828="","","_"&amp;K828),[1]CatGlob!$B:$B,0))))</f>
        <v>HCD_LOC_CORP_REG</v>
      </c>
      <c r="N828" s="402" t="str">
        <f t="shared" si="27"/>
        <v/>
      </c>
      <c r="O828" s="402" t="str">
        <f t="shared" si="26"/>
        <v/>
      </c>
      <c r="P828" s="401" t="str">
        <f>IF(LEN(B828)&gt;8,INDEX([1]CatGlob!$X:$X,MATCH(M828,[1]CatGlob!$W:$W,0)),"")</f>
        <v>PEC</v>
      </c>
      <c r="Q828" s="403" t="str">
        <f>INDEX([1]CatGlob!P:P,MATCH(M828,[1]CatGlob!O:O,0))</f>
        <v>RFLC</v>
      </c>
      <c r="R828" s="403" t="s">
        <v>601</v>
      </c>
      <c r="S828" s="403" t="s">
        <v>601</v>
      </c>
      <c r="T828" s="403" t="str">
        <f>INDEX([1]CatGlob!$D:$D,MATCH($M828,[1]CatGlob!$C:$C,0))</f>
        <v>RFL</v>
      </c>
      <c r="U828" s="403" t="s">
        <v>2307</v>
      </c>
      <c r="V828" s="404" t="str">
        <f>INDEX([1]CatGlob!$F:$F,MATCH($M828,[1]CatGlob!$C:$C,0))</f>
        <v>RFL_CORP</v>
      </c>
      <c r="W828" s="405"/>
      <c r="X828" s="406">
        <v>0</v>
      </c>
      <c r="Y828" s="407">
        <v>0</v>
      </c>
      <c r="Z828" s="408">
        <v>0</v>
      </c>
      <c r="AA828" s="407">
        <v>0</v>
      </c>
      <c r="AB828" s="408">
        <v>0</v>
      </c>
      <c r="AC828" s="407">
        <v>0</v>
      </c>
      <c r="AD828" s="408">
        <v>0</v>
      </c>
      <c r="AE828" s="407">
        <v>0</v>
      </c>
      <c r="AF828" s="408">
        <v>0</v>
      </c>
      <c r="AG828" s="407">
        <v>0</v>
      </c>
      <c r="AI828" s="406">
        <v>0</v>
      </c>
      <c r="AJ828" s="407">
        <v>0</v>
      </c>
      <c r="AK828" s="408">
        <v>0</v>
      </c>
      <c r="AL828" s="407">
        <v>0</v>
      </c>
      <c r="AM828" s="408">
        <v>0</v>
      </c>
      <c r="AN828" s="407">
        <v>0</v>
      </c>
      <c r="AO828" s="408">
        <v>0</v>
      </c>
      <c r="AP828" s="407">
        <v>0</v>
      </c>
      <c r="AQ828" s="408">
        <v>0</v>
      </c>
      <c r="AR828" s="407">
        <v>0</v>
      </c>
      <c r="AT828" s="406">
        <v>0</v>
      </c>
      <c r="AU828" s="407">
        <v>0</v>
      </c>
      <c r="AV828" s="408">
        <v>0</v>
      </c>
      <c r="AW828" s="407">
        <v>0</v>
      </c>
      <c r="AX828" s="408">
        <v>0</v>
      </c>
      <c r="AY828" s="407">
        <v>0</v>
      </c>
      <c r="AZ828" s="408">
        <v>0</v>
      </c>
      <c r="BA828" s="407">
        <v>0</v>
      </c>
      <c r="BB828" s="408">
        <v>0</v>
      </c>
      <c r="BC828" s="407">
        <v>0</v>
      </c>
    </row>
    <row r="829" spans="1:55" x14ac:dyDescent="0.35">
      <c r="A829" s="385" t="str" cm="1">
        <f t="array" ref="A829">IFERROR(_xlfn.IFS(AND(F829="Renta Variable",O829=1),IFERROR(MATCH(B829,[1]RV_Det!C:C,0),"Rev"),AND(J829="Corporativa",O829=1,I829="EM"),IFERROR(MATCH(B829,[1]RF_Corps!B:B,0),"Rev"),AND(F829="Alternativos",O829=1),IFERROR(MATCH(B829,[1]Rep4!C:C,0),"Rev")),"")</f>
        <v/>
      </c>
      <c r="B829" s="394" t="s">
        <v>2616</v>
      </c>
      <c r="C829" s="409" t="s">
        <v>2617</v>
      </c>
      <c r="D829" s="395" t="s">
        <v>2618</v>
      </c>
      <c r="E829" s="396" t="str">
        <f>IF(B829="","",INDEX([1]CatGlob!$S:$S,IFERROR(MATCH(MID(B829,7,1),[1]CatGlob!$R:$R,0),MATCH(MID(B829,1,2),[1]CatGlob!$R:$R,0))))</f>
        <v>DOL</v>
      </c>
      <c r="F829" s="397" t="s">
        <v>442</v>
      </c>
      <c r="G829" s="398" t="s">
        <v>610</v>
      </c>
      <c r="H829" s="399" t="s">
        <v>228</v>
      </c>
      <c r="I829" s="399" t="s">
        <v>611</v>
      </c>
      <c r="J829" s="399" t="s">
        <v>2498</v>
      </c>
      <c r="K829" s="396" t="s">
        <v>600</v>
      </c>
      <c r="L829" s="400" t="str">
        <f>IF(ISERROR(MATCH(M829,M$10:M828,0)),M829,"")</f>
        <v/>
      </c>
      <c r="M829" s="401" t="str">
        <f>IF(B829="","",IF(ISERROR(MATCH(F829&amp;"_"&amp;G829&amp;"_"&amp;H829&amp;"_"&amp;I829&amp;"_"&amp;J829&amp;IF(K829="","","_"&amp;K829),[1]CatGlob!$B:$B,0)),F829&amp;"_"&amp;G829&amp;"_"&amp;H829&amp;"_"&amp;I829&amp;"_"&amp;J829&amp;IF(K829="","","_"&amp;K829),INDEX([1]CatGlob!$C:$C,MATCH(F829&amp;"_"&amp;G829&amp;"_"&amp;H829&amp;"_"&amp;I829&amp;"_"&amp;J829&amp;IF(K829="","","_"&amp;K829),[1]CatGlob!$B:$B,0))))</f>
        <v>HCD_LOC_CORP_REG</v>
      </c>
      <c r="N829" s="402" t="str">
        <f t="shared" si="27"/>
        <v/>
      </c>
      <c r="O829" s="402" t="str">
        <f t="shared" si="26"/>
        <v/>
      </c>
      <c r="P829" s="401" t="str">
        <f>IF(LEN(B829)&gt;8,INDEX([1]CatGlob!$X:$X,MATCH(M829,[1]CatGlob!$W:$W,0)),"")</f>
        <v>PEC</v>
      </c>
      <c r="Q829" s="403" t="str">
        <f>INDEX([1]CatGlob!P:P,MATCH(M829,[1]CatGlob!O:O,0))</f>
        <v>RFLC</v>
      </c>
      <c r="R829" s="403" t="s">
        <v>601</v>
      </c>
      <c r="S829" s="403" t="s">
        <v>601</v>
      </c>
      <c r="T829" s="403" t="str">
        <f>INDEX([1]CatGlob!$D:$D,MATCH($M829,[1]CatGlob!$C:$C,0))</f>
        <v>RFL</v>
      </c>
      <c r="U829" s="403" t="s">
        <v>2323</v>
      </c>
      <c r="V829" s="404" t="str">
        <f>INDEX([1]CatGlob!$F:$F,MATCH($M829,[1]CatGlob!$C:$C,0))</f>
        <v>RFL_CORP</v>
      </c>
      <c r="W829" s="405"/>
      <c r="X829" s="406">
        <v>0</v>
      </c>
      <c r="Y829" s="407">
        <v>0</v>
      </c>
      <c r="Z829" s="408">
        <v>0</v>
      </c>
      <c r="AA829" s="407">
        <v>0</v>
      </c>
      <c r="AB829" s="408">
        <v>0</v>
      </c>
      <c r="AC829" s="407">
        <v>0</v>
      </c>
      <c r="AD829" s="408">
        <v>0</v>
      </c>
      <c r="AE829" s="407">
        <v>0</v>
      </c>
      <c r="AF829" s="408">
        <v>0</v>
      </c>
      <c r="AG829" s="407">
        <v>0</v>
      </c>
      <c r="AI829" s="406">
        <v>0</v>
      </c>
      <c r="AJ829" s="407">
        <v>0</v>
      </c>
      <c r="AK829" s="408">
        <v>0</v>
      </c>
      <c r="AL829" s="407">
        <v>0</v>
      </c>
      <c r="AM829" s="408">
        <v>0</v>
      </c>
      <c r="AN829" s="407">
        <v>0</v>
      </c>
      <c r="AO829" s="408">
        <v>0</v>
      </c>
      <c r="AP829" s="407">
        <v>0</v>
      </c>
      <c r="AQ829" s="408">
        <v>0</v>
      </c>
      <c r="AR829" s="407">
        <v>0</v>
      </c>
      <c r="AT829" s="406">
        <v>0</v>
      </c>
      <c r="AU829" s="407">
        <v>0</v>
      </c>
      <c r="AV829" s="408">
        <v>0</v>
      </c>
      <c r="AW829" s="407">
        <v>0</v>
      </c>
      <c r="AX829" s="408">
        <v>0</v>
      </c>
      <c r="AY829" s="407">
        <v>0</v>
      </c>
      <c r="AZ829" s="408">
        <v>0</v>
      </c>
      <c r="BA829" s="407">
        <v>0</v>
      </c>
      <c r="BB829" s="408">
        <v>0</v>
      </c>
      <c r="BC829" s="407">
        <v>0</v>
      </c>
    </row>
    <row r="830" spans="1:55" x14ac:dyDescent="0.35">
      <c r="A830" s="385" t="str" cm="1">
        <f t="array" ref="A830">IFERROR(_xlfn.IFS(AND(F830="Renta Variable",O830=1),IFERROR(MATCH(B830,[1]RV_Det!C:C,0),"Rev"),AND(J830="Corporativa",O830=1,I830="EM"),IFERROR(MATCH(B830,[1]RF_Corps!B:B,0),"Rev"),AND(F830="Alternativos",O830=1),IFERROR(MATCH(B830,[1]Rep4!C:C,0),"Rev")),"")</f>
        <v/>
      </c>
      <c r="B830" s="394" t="s">
        <v>2619</v>
      </c>
      <c r="C830" s="409" t="s">
        <v>2620</v>
      </c>
      <c r="D830" s="395" t="s">
        <v>2621</v>
      </c>
      <c r="E830" s="396" t="str">
        <f>IF(B830="","",INDEX([1]CatGlob!$S:$S,IFERROR(MATCH(MID(B830,7,1),[1]CatGlob!$R:$R,0),MATCH(MID(B830,1,2),[1]CatGlob!$R:$R,0))))</f>
        <v>DOL</v>
      </c>
      <c r="F830" s="397" t="s">
        <v>442</v>
      </c>
      <c r="G830" s="398" t="s">
        <v>610</v>
      </c>
      <c r="H830" s="399" t="s">
        <v>228</v>
      </c>
      <c r="I830" s="399" t="s">
        <v>611</v>
      </c>
      <c r="J830" s="399" t="s">
        <v>2498</v>
      </c>
      <c r="K830" s="396" t="s">
        <v>600</v>
      </c>
      <c r="L830" s="400" t="str">
        <f>IF(ISERROR(MATCH(M830,M$10:M829,0)),M830,"")</f>
        <v/>
      </c>
      <c r="M830" s="401" t="str">
        <f>IF(B830="","",IF(ISERROR(MATCH(F830&amp;"_"&amp;G830&amp;"_"&amp;H830&amp;"_"&amp;I830&amp;"_"&amp;J830&amp;IF(K830="","","_"&amp;K830),[1]CatGlob!$B:$B,0)),F830&amp;"_"&amp;G830&amp;"_"&amp;H830&amp;"_"&amp;I830&amp;"_"&amp;J830&amp;IF(K830="","","_"&amp;K830),INDEX([1]CatGlob!$C:$C,MATCH(F830&amp;"_"&amp;G830&amp;"_"&amp;H830&amp;"_"&amp;I830&amp;"_"&amp;J830&amp;IF(K830="","","_"&amp;K830),[1]CatGlob!$B:$B,0))))</f>
        <v>HCD_LOC_CORP_REG</v>
      </c>
      <c r="N830" s="402" t="str">
        <f t="shared" si="27"/>
        <v/>
      </c>
      <c r="O830" s="402" t="str">
        <f t="shared" si="26"/>
        <v/>
      </c>
      <c r="P830" s="401" t="str">
        <f>IF(LEN(B830)&gt;8,INDEX([1]CatGlob!$X:$X,MATCH(M830,[1]CatGlob!$W:$W,0)),"")</f>
        <v>PEC</v>
      </c>
      <c r="Q830" s="403" t="str">
        <f>INDEX([1]CatGlob!P:P,MATCH(M830,[1]CatGlob!O:O,0))</f>
        <v>RFLC</v>
      </c>
      <c r="R830" s="403" t="s">
        <v>601</v>
      </c>
      <c r="S830" s="403" t="s">
        <v>601</v>
      </c>
      <c r="T830" s="403" t="str">
        <f>INDEX([1]CatGlob!$D:$D,MATCH($M830,[1]CatGlob!$C:$C,0))</f>
        <v>RFL</v>
      </c>
      <c r="U830" s="403" t="s">
        <v>2307</v>
      </c>
      <c r="V830" s="404" t="str">
        <f>INDEX([1]CatGlob!$F:$F,MATCH($M830,[1]CatGlob!$C:$C,0))</f>
        <v>RFL_CORP</v>
      </c>
      <c r="W830" s="405"/>
      <c r="X830" s="406">
        <v>0</v>
      </c>
      <c r="Y830" s="407">
        <v>0</v>
      </c>
      <c r="Z830" s="408">
        <v>0</v>
      </c>
      <c r="AA830" s="407">
        <v>0</v>
      </c>
      <c r="AB830" s="408">
        <v>0</v>
      </c>
      <c r="AC830" s="407">
        <v>0</v>
      </c>
      <c r="AD830" s="408">
        <v>0</v>
      </c>
      <c r="AE830" s="407">
        <v>0</v>
      </c>
      <c r="AF830" s="408">
        <v>0</v>
      </c>
      <c r="AG830" s="407">
        <v>0</v>
      </c>
      <c r="AI830" s="406">
        <v>0</v>
      </c>
      <c r="AJ830" s="407">
        <v>0</v>
      </c>
      <c r="AK830" s="408">
        <v>0</v>
      </c>
      <c r="AL830" s="407">
        <v>0</v>
      </c>
      <c r="AM830" s="408">
        <v>0</v>
      </c>
      <c r="AN830" s="407">
        <v>0</v>
      </c>
      <c r="AO830" s="408">
        <v>0</v>
      </c>
      <c r="AP830" s="407">
        <v>0</v>
      </c>
      <c r="AQ830" s="408">
        <v>0</v>
      </c>
      <c r="AR830" s="407">
        <v>0</v>
      </c>
      <c r="AT830" s="406">
        <v>0</v>
      </c>
      <c r="AU830" s="407">
        <v>0</v>
      </c>
      <c r="AV830" s="408">
        <v>0</v>
      </c>
      <c r="AW830" s="407">
        <v>0</v>
      </c>
      <c r="AX830" s="408">
        <v>0</v>
      </c>
      <c r="AY830" s="407">
        <v>0</v>
      </c>
      <c r="AZ830" s="408">
        <v>0</v>
      </c>
      <c r="BA830" s="407">
        <v>0</v>
      </c>
      <c r="BB830" s="408">
        <v>0</v>
      </c>
      <c r="BC830" s="407">
        <v>0</v>
      </c>
    </row>
    <row r="831" spans="1:55" x14ac:dyDescent="0.35">
      <c r="A831" s="385" t="str" cm="1">
        <f t="array" ref="A831">IFERROR(_xlfn.IFS(AND(F831="Renta Variable",O831=1),IFERROR(MATCH(B831,[1]RV_Det!C:C,0),"Rev"),AND(J831="Corporativa",O831=1,I831="EM"),IFERROR(MATCH(B831,[1]RF_Corps!B:B,0),"Rev"),AND(F831="Alternativos",O831=1),IFERROR(MATCH(B831,[1]Rep4!C:C,0),"Rev")),"")</f>
        <v/>
      </c>
      <c r="B831" s="394" t="s">
        <v>2622</v>
      </c>
      <c r="C831" s="409" t="s">
        <v>2623</v>
      </c>
      <c r="D831" s="395" t="s">
        <v>2624</v>
      </c>
      <c r="E831" s="396" t="str">
        <f>IF(B831="","",INDEX([1]CatGlob!$S:$S,IFERROR(MATCH(MID(B831,7,1),[1]CatGlob!$R:$R,0),MATCH(MID(B831,1,2),[1]CatGlob!$R:$R,0))))</f>
        <v>DOL</v>
      </c>
      <c r="F831" s="397" t="s">
        <v>442</v>
      </c>
      <c r="G831" s="398" t="s">
        <v>610</v>
      </c>
      <c r="H831" s="399" t="s">
        <v>228</v>
      </c>
      <c r="I831" s="399" t="s">
        <v>611</v>
      </c>
      <c r="J831" s="399" t="s">
        <v>2498</v>
      </c>
      <c r="K831" s="396" t="s">
        <v>600</v>
      </c>
      <c r="L831" s="400" t="str">
        <f>IF(ISERROR(MATCH(M831,M$10:M830,0)),M831,"")</f>
        <v/>
      </c>
      <c r="M831" s="401" t="str">
        <f>IF(B831="","",IF(ISERROR(MATCH(F831&amp;"_"&amp;G831&amp;"_"&amp;H831&amp;"_"&amp;I831&amp;"_"&amp;J831&amp;IF(K831="","","_"&amp;K831),[1]CatGlob!$B:$B,0)),F831&amp;"_"&amp;G831&amp;"_"&amp;H831&amp;"_"&amp;I831&amp;"_"&amp;J831&amp;IF(K831="","","_"&amp;K831),INDEX([1]CatGlob!$C:$C,MATCH(F831&amp;"_"&amp;G831&amp;"_"&amp;H831&amp;"_"&amp;I831&amp;"_"&amp;J831&amp;IF(K831="","","_"&amp;K831),[1]CatGlob!$B:$B,0))))</f>
        <v>HCD_LOC_CORP_REG</v>
      </c>
      <c r="N831" s="402" t="str">
        <f t="shared" si="27"/>
        <v/>
      </c>
      <c r="O831" s="402" t="str">
        <f t="shared" si="26"/>
        <v/>
      </c>
      <c r="P831" s="401" t="str">
        <f>IF(LEN(B831)&gt;8,INDEX([1]CatGlob!$X:$X,MATCH(M831,[1]CatGlob!$W:$W,0)),"")</f>
        <v>PEC</v>
      </c>
      <c r="Q831" s="403" t="str">
        <f>INDEX([1]CatGlob!P:P,MATCH(M831,[1]CatGlob!O:O,0))</f>
        <v>RFLC</v>
      </c>
      <c r="R831" s="403" t="s">
        <v>601</v>
      </c>
      <c r="S831" s="403" t="s">
        <v>601</v>
      </c>
      <c r="T831" s="403" t="str">
        <f>INDEX([1]CatGlob!$D:$D,MATCH($M831,[1]CatGlob!$C:$C,0))</f>
        <v>RFL</v>
      </c>
      <c r="U831" s="403" t="s">
        <v>2323</v>
      </c>
      <c r="V831" s="404" t="str">
        <f>INDEX([1]CatGlob!$F:$F,MATCH($M831,[1]CatGlob!$C:$C,0))</f>
        <v>RFL_CORP</v>
      </c>
      <c r="W831" s="405"/>
      <c r="X831" s="406">
        <v>0</v>
      </c>
      <c r="Y831" s="407">
        <v>0</v>
      </c>
      <c r="Z831" s="408">
        <v>0</v>
      </c>
      <c r="AA831" s="407">
        <v>0</v>
      </c>
      <c r="AB831" s="408">
        <v>0</v>
      </c>
      <c r="AC831" s="407">
        <v>0</v>
      </c>
      <c r="AD831" s="408">
        <v>0</v>
      </c>
      <c r="AE831" s="407">
        <v>0</v>
      </c>
      <c r="AF831" s="408">
        <v>0</v>
      </c>
      <c r="AG831" s="407">
        <v>0</v>
      </c>
      <c r="AI831" s="406">
        <v>0</v>
      </c>
      <c r="AJ831" s="407">
        <v>0</v>
      </c>
      <c r="AK831" s="408">
        <v>0</v>
      </c>
      <c r="AL831" s="407">
        <v>0</v>
      </c>
      <c r="AM831" s="408">
        <v>0</v>
      </c>
      <c r="AN831" s="407">
        <v>0</v>
      </c>
      <c r="AO831" s="408">
        <v>0</v>
      </c>
      <c r="AP831" s="407">
        <v>0</v>
      </c>
      <c r="AQ831" s="408">
        <v>0</v>
      </c>
      <c r="AR831" s="407">
        <v>0</v>
      </c>
      <c r="AT831" s="406">
        <v>0</v>
      </c>
      <c r="AU831" s="407">
        <v>0</v>
      </c>
      <c r="AV831" s="408">
        <v>0</v>
      </c>
      <c r="AW831" s="407">
        <v>0</v>
      </c>
      <c r="AX831" s="408">
        <v>0</v>
      </c>
      <c r="AY831" s="407">
        <v>0</v>
      </c>
      <c r="AZ831" s="408">
        <v>0</v>
      </c>
      <c r="BA831" s="407">
        <v>0</v>
      </c>
      <c r="BB831" s="408">
        <v>0</v>
      </c>
      <c r="BC831" s="407">
        <v>0</v>
      </c>
    </row>
    <row r="832" spans="1:55" x14ac:dyDescent="0.35">
      <c r="A832" s="385" t="str" cm="1">
        <f t="array" ref="A832">IFERROR(_xlfn.IFS(AND(F832="Renta Variable",O832=1),IFERROR(MATCH(B832,[1]RV_Det!C:C,0),"Rev"),AND(J832="Corporativa",O832=1,I832="EM"),IFERROR(MATCH(B832,[1]RF_Corps!B:B,0),"Rev"),AND(F832="Alternativos",O832=1),IFERROR(MATCH(B832,[1]Rep4!C:C,0),"Rev")),"")</f>
        <v/>
      </c>
      <c r="B832" s="394" t="s">
        <v>2625</v>
      </c>
      <c r="C832" s="409" t="s">
        <v>2626</v>
      </c>
      <c r="D832" s="395" t="s">
        <v>2627</v>
      </c>
      <c r="E832" s="396" t="str">
        <f>IF(B832="","",INDEX([1]CatGlob!$S:$S,IFERROR(MATCH(MID(B832,7,1),[1]CatGlob!$R:$R,0),MATCH(MID(B832,1,2),[1]CatGlob!$R:$R,0))))</f>
        <v>DOL</v>
      </c>
      <c r="F832" s="397" t="s">
        <v>442</v>
      </c>
      <c r="G832" s="398" t="s">
        <v>610</v>
      </c>
      <c r="H832" s="399" t="s">
        <v>228</v>
      </c>
      <c r="I832" s="399" t="s">
        <v>611</v>
      </c>
      <c r="J832" s="399" t="s">
        <v>2498</v>
      </c>
      <c r="K832" s="396" t="s">
        <v>600</v>
      </c>
      <c r="L832" s="400" t="str">
        <f>IF(ISERROR(MATCH(M832,M$10:M831,0)),M832,"")</f>
        <v/>
      </c>
      <c r="M832" s="401" t="str">
        <f>IF(B832="","",IF(ISERROR(MATCH(F832&amp;"_"&amp;G832&amp;"_"&amp;H832&amp;"_"&amp;I832&amp;"_"&amp;J832&amp;IF(K832="","","_"&amp;K832),[1]CatGlob!$B:$B,0)),F832&amp;"_"&amp;G832&amp;"_"&amp;H832&amp;"_"&amp;I832&amp;"_"&amp;J832&amp;IF(K832="","","_"&amp;K832),INDEX([1]CatGlob!$C:$C,MATCH(F832&amp;"_"&amp;G832&amp;"_"&amp;H832&amp;"_"&amp;I832&amp;"_"&amp;J832&amp;IF(K832="","","_"&amp;K832),[1]CatGlob!$B:$B,0))))</f>
        <v>HCD_LOC_CORP_REG</v>
      </c>
      <c r="N832" s="402" t="str">
        <f t="shared" si="27"/>
        <v/>
      </c>
      <c r="O832" s="402" t="str">
        <f t="shared" si="26"/>
        <v/>
      </c>
      <c r="P832" s="401" t="str">
        <f>IF(LEN(B832)&gt;8,INDEX([1]CatGlob!$X:$X,MATCH(M832,[1]CatGlob!$W:$W,0)),"")</f>
        <v>PEC</v>
      </c>
      <c r="Q832" s="403" t="str">
        <f>INDEX([1]CatGlob!P:P,MATCH(M832,[1]CatGlob!O:O,0))</f>
        <v>RFLC</v>
      </c>
      <c r="R832" s="403" t="s">
        <v>601</v>
      </c>
      <c r="S832" s="403" t="s">
        <v>601</v>
      </c>
      <c r="T832" s="403" t="str">
        <f>INDEX([1]CatGlob!$D:$D,MATCH($M832,[1]CatGlob!$C:$C,0))</f>
        <v>RFL</v>
      </c>
      <c r="U832" s="403" t="s">
        <v>2307</v>
      </c>
      <c r="V832" s="404" t="str">
        <f>INDEX([1]CatGlob!$F:$F,MATCH($M832,[1]CatGlob!$C:$C,0))</f>
        <v>RFL_CORP</v>
      </c>
      <c r="W832" s="405"/>
      <c r="X832" s="406">
        <v>0</v>
      </c>
      <c r="Y832" s="407">
        <v>0</v>
      </c>
      <c r="Z832" s="408">
        <v>0</v>
      </c>
      <c r="AA832" s="407">
        <v>0</v>
      </c>
      <c r="AB832" s="408">
        <v>0</v>
      </c>
      <c r="AC832" s="407">
        <v>0</v>
      </c>
      <c r="AD832" s="408">
        <v>0</v>
      </c>
      <c r="AE832" s="407">
        <v>0</v>
      </c>
      <c r="AF832" s="408">
        <v>0</v>
      </c>
      <c r="AG832" s="407">
        <v>0</v>
      </c>
      <c r="AI832" s="406">
        <v>0</v>
      </c>
      <c r="AJ832" s="407">
        <v>0</v>
      </c>
      <c r="AK832" s="408">
        <v>0</v>
      </c>
      <c r="AL832" s="407">
        <v>0</v>
      </c>
      <c r="AM832" s="408">
        <v>0</v>
      </c>
      <c r="AN832" s="407">
        <v>0</v>
      </c>
      <c r="AO832" s="408">
        <v>0</v>
      </c>
      <c r="AP832" s="407">
        <v>0</v>
      </c>
      <c r="AQ832" s="408">
        <v>0</v>
      </c>
      <c r="AR832" s="407">
        <v>0</v>
      </c>
      <c r="AT832" s="406">
        <v>0</v>
      </c>
      <c r="AU832" s="407">
        <v>0</v>
      </c>
      <c r="AV832" s="408">
        <v>0</v>
      </c>
      <c r="AW832" s="407">
        <v>0</v>
      </c>
      <c r="AX832" s="408">
        <v>0</v>
      </c>
      <c r="AY832" s="407">
        <v>0</v>
      </c>
      <c r="AZ832" s="408">
        <v>0</v>
      </c>
      <c r="BA832" s="407">
        <v>0</v>
      </c>
      <c r="BB832" s="408">
        <v>0</v>
      </c>
      <c r="BC832" s="407">
        <v>0</v>
      </c>
    </row>
    <row r="833" spans="1:55" x14ac:dyDescent="0.35">
      <c r="A833" s="385" t="str" cm="1">
        <f t="array" ref="A833">IFERROR(_xlfn.IFS(AND(F833="Renta Variable",O833=1),IFERROR(MATCH(B833,[1]RV_Det!C:C,0),"Rev"),AND(J833="Corporativa",O833=1,I833="EM"),IFERROR(MATCH(B833,[1]RF_Corps!B:B,0),"Rev"),AND(F833="Alternativos",O833=1),IFERROR(MATCH(B833,[1]Rep4!C:C,0),"Rev")),"")</f>
        <v/>
      </c>
      <c r="B833" s="394" t="s">
        <v>2628</v>
      </c>
      <c r="C833" s="409" t="s">
        <v>2629</v>
      </c>
      <c r="D833" s="395" t="s">
        <v>2627</v>
      </c>
      <c r="E833" s="396" t="str">
        <f>IF(B833="","",INDEX([1]CatGlob!$S:$S,IFERROR(MATCH(MID(B833,7,1),[1]CatGlob!$R:$R,0),MATCH(MID(B833,1,2),[1]CatGlob!$R:$R,0))))</f>
        <v>DOL</v>
      </c>
      <c r="F833" s="397" t="s">
        <v>442</v>
      </c>
      <c r="G833" s="398" t="s">
        <v>610</v>
      </c>
      <c r="H833" s="399" t="s">
        <v>228</v>
      </c>
      <c r="I833" s="399" t="s">
        <v>611</v>
      </c>
      <c r="J833" s="399" t="s">
        <v>2498</v>
      </c>
      <c r="K833" s="396" t="s">
        <v>600</v>
      </c>
      <c r="L833" s="400" t="str">
        <f>IF(ISERROR(MATCH(M833,M$10:M832,0)),M833,"")</f>
        <v/>
      </c>
      <c r="M833" s="401" t="str">
        <f>IF(B833="","",IF(ISERROR(MATCH(F833&amp;"_"&amp;G833&amp;"_"&amp;H833&amp;"_"&amp;I833&amp;"_"&amp;J833&amp;IF(K833="","","_"&amp;K833),[1]CatGlob!$B:$B,0)),F833&amp;"_"&amp;G833&amp;"_"&amp;H833&amp;"_"&amp;I833&amp;"_"&amp;J833&amp;IF(K833="","","_"&amp;K833),INDEX([1]CatGlob!$C:$C,MATCH(F833&amp;"_"&amp;G833&amp;"_"&amp;H833&amp;"_"&amp;I833&amp;"_"&amp;J833&amp;IF(K833="","","_"&amp;K833),[1]CatGlob!$B:$B,0))))</f>
        <v>HCD_LOC_CORP_REG</v>
      </c>
      <c r="N833" s="402" t="str">
        <f t="shared" si="27"/>
        <v/>
      </c>
      <c r="O833" s="402" t="str">
        <f t="shared" si="26"/>
        <v/>
      </c>
      <c r="P833" s="401" t="str">
        <f>IF(LEN(B833)&gt;8,INDEX([1]CatGlob!$X:$X,MATCH(M833,[1]CatGlob!$W:$W,0)),"")</f>
        <v>PEC</v>
      </c>
      <c r="Q833" s="403" t="str">
        <f>INDEX([1]CatGlob!P:P,MATCH(M833,[1]CatGlob!O:O,0))</f>
        <v>RFLC</v>
      </c>
      <c r="R833" s="403" t="s">
        <v>601</v>
      </c>
      <c r="S833" s="403" t="s">
        <v>601</v>
      </c>
      <c r="T833" s="403" t="str">
        <f>INDEX([1]CatGlob!$D:$D,MATCH($M833,[1]CatGlob!$C:$C,0))</f>
        <v>RFL</v>
      </c>
      <c r="U833" s="403" t="s">
        <v>2307</v>
      </c>
      <c r="V833" s="404" t="str">
        <f>INDEX([1]CatGlob!$F:$F,MATCH($M833,[1]CatGlob!$C:$C,0))</f>
        <v>RFL_CORP</v>
      </c>
      <c r="W833" s="405"/>
      <c r="X833" s="406">
        <v>0</v>
      </c>
      <c r="Y833" s="407">
        <v>0</v>
      </c>
      <c r="Z833" s="408">
        <v>0</v>
      </c>
      <c r="AA833" s="407">
        <v>0</v>
      </c>
      <c r="AB833" s="408">
        <v>0</v>
      </c>
      <c r="AC833" s="407">
        <v>0</v>
      </c>
      <c r="AD833" s="408">
        <v>0</v>
      </c>
      <c r="AE833" s="407">
        <v>0</v>
      </c>
      <c r="AF833" s="408">
        <v>0</v>
      </c>
      <c r="AG833" s="407">
        <v>0</v>
      </c>
      <c r="AI833" s="406">
        <v>0</v>
      </c>
      <c r="AJ833" s="407">
        <v>0</v>
      </c>
      <c r="AK833" s="408">
        <v>0</v>
      </c>
      <c r="AL833" s="407">
        <v>0</v>
      </c>
      <c r="AM833" s="408">
        <v>0</v>
      </c>
      <c r="AN833" s="407">
        <v>0</v>
      </c>
      <c r="AO833" s="408">
        <v>0</v>
      </c>
      <c r="AP833" s="407">
        <v>0</v>
      </c>
      <c r="AQ833" s="408">
        <v>0</v>
      </c>
      <c r="AR833" s="407">
        <v>0</v>
      </c>
      <c r="AT833" s="406">
        <v>0</v>
      </c>
      <c r="AU833" s="407">
        <v>0</v>
      </c>
      <c r="AV833" s="408">
        <v>0</v>
      </c>
      <c r="AW833" s="407">
        <v>0</v>
      </c>
      <c r="AX833" s="408">
        <v>0</v>
      </c>
      <c r="AY833" s="407">
        <v>0</v>
      </c>
      <c r="AZ833" s="408">
        <v>0</v>
      </c>
      <c r="BA833" s="407">
        <v>0</v>
      </c>
      <c r="BB833" s="408">
        <v>0</v>
      </c>
      <c r="BC833" s="407">
        <v>0</v>
      </c>
    </row>
    <row r="834" spans="1:55" x14ac:dyDescent="0.35">
      <c r="A834" s="385" t="str" cm="1">
        <f t="array" ref="A834">IFERROR(_xlfn.IFS(AND(F834="Renta Variable",O834=1),IFERROR(MATCH(B834,[1]RV_Det!C:C,0),"Rev"),AND(J834="Corporativa",O834=1,I834="EM"),IFERROR(MATCH(B834,[1]RF_Corps!B:B,0),"Rev"),AND(F834="Alternativos",O834=1),IFERROR(MATCH(B834,[1]Rep4!C:C,0),"Rev")),"")</f>
        <v/>
      </c>
      <c r="B834" s="394" t="s">
        <v>2630</v>
      </c>
      <c r="C834" s="409" t="s">
        <v>2631</v>
      </c>
      <c r="D834" s="395" t="s">
        <v>2632</v>
      </c>
      <c r="E834" s="396" t="str">
        <f>IF(B834="","",INDEX([1]CatGlob!$S:$S,IFERROR(MATCH(MID(B834,7,1),[1]CatGlob!$R:$R,0),MATCH(MID(B834,1,2),[1]CatGlob!$R:$R,0))))</f>
        <v>DOL</v>
      </c>
      <c r="F834" s="397" t="s">
        <v>442</v>
      </c>
      <c r="G834" s="398" t="s">
        <v>610</v>
      </c>
      <c r="H834" s="399" t="s">
        <v>228</v>
      </c>
      <c r="I834" s="399" t="s">
        <v>611</v>
      </c>
      <c r="J834" s="399" t="s">
        <v>2498</v>
      </c>
      <c r="K834" s="396" t="s">
        <v>600</v>
      </c>
      <c r="L834" s="400" t="str">
        <f>IF(ISERROR(MATCH(M834,M$10:M833,0)),M834,"")</f>
        <v/>
      </c>
      <c r="M834" s="401" t="str">
        <f>IF(B834="","",IF(ISERROR(MATCH(F834&amp;"_"&amp;G834&amp;"_"&amp;H834&amp;"_"&amp;I834&amp;"_"&amp;J834&amp;IF(K834="","","_"&amp;K834),[1]CatGlob!$B:$B,0)),F834&amp;"_"&amp;G834&amp;"_"&amp;H834&amp;"_"&amp;I834&amp;"_"&amp;J834&amp;IF(K834="","","_"&amp;K834),INDEX([1]CatGlob!$C:$C,MATCH(F834&amp;"_"&amp;G834&amp;"_"&amp;H834&amp;"_"&amp;I834&amp;"_"&amp;J834&amp;IF(K834="","","_"&amp;K834),[1]CatGlob!$B:$B,0))))</f>
        <v>HCD_LOC_CORP_REG</v>
      </c>
      <c r="N834" s="402" t="str">
        <f t="shared" si="27"/>
        <v/>
      </c>
      <c r="O834" s="402" t="str">
        <f t="shared" si="26"/>
        <v/>
      </c>
      <c r="P834" s="401" t="str">
        <f>IF(LEN(B834)&gt;8,INDEX([1]CatGlob!$X:$X,MATCH(M834,[1]CatGlob!$W:$W,0)),"")</f>
        <v>PEC</v>
      </c>
      <c r="Q834" s="403" t="str">
        <f>INDEX([1]CatGlob!P:P,MATCH(M834,[1]CatGlob!O:O,0))</f>
        <v>RFLC</v>
      </c>
      <c r="R834" s="403" t="s">
        <v>601</v>
      </c>
      <c r="S834" s="403" t="s">
        <v>601</v>
      </c>
      <c r="T834" s="403" t="str">
        <f>INDEX([1]CatGlob!$D:$D,MATCH($M834,[1]CatGlob!$C:$C,0))</f>
        <v>RFL</v>
      </c>
      <c r="U834" s="403" t="s">
        <v>2307</v>
      </c>
      <c r="V834" s="404" t="str">
        <f>INDEX([1]CatGlob!$F:$F,MATCH($M834,[1]CatGlob!$C:$C,0))</f>
        <v>RFL_CORP</v>
      </c>
      <c r="W834" s="405"/>
      <c r="X834" s="406">
        <v>0</v>
      </c>
      <c r="Y834" s="407">
        <v>0</v>
      </c>
      <c r="Z834" s="408">
        <v>0</v>
      </c>
      <c r="AA834" s="407">
        <v>0</v>
      </c>
      <c r="AB834" s="408">
        <v>0</v>
      </c>
      <c r="AC834" s="407">
        <v>0</v>
      </c>
      <c r="AD834" s="408">
        <v>0</v>
      </c>
      <c r="AE834" s="407">
        <v>0</v>
      </c>
      <c r="AF834" s="408">
        <v>0</v>
      </c>
      <c r="AG834" s="407">
        <v>0</v>
      </c>
      <c r="AI834" s="406">
        <v>0</v>
      </c>
      <c r="AJ834" s="407">
        <v>0</v>
      </c>
      <c r="AK834" s="408">
        <v>0</v>
      </c>
      <c r="AL834" s="407">
        <v>0</v>
      </c>
      <c r="AM834" s="408">
        <v>0</v>
      </c>
      <c r="AN834" s="407">
        <v>0</v>
      </c>
      <c r="AO834" s="408">
        <v>0</v>
      </c>
      <c r="AP834" s="407">
        <v>0</v>
      </c>
      <c r="AQ834" s="408">
        <v>0</v>
      </c>
      <c r="AR834" s="407">
        <v>0</v>
      </c>
      <c r="AT834" s="406">
        <v>0</v>
      </c>
      <c r="AU834" s="407">
        <v>0</v>
      </c>
      <c r="AV834" s="408">
        <v>0</v>
      </c>
      <c r="AW834" s="407">
        <v>0</v>
      </c>
      <c r="AX834" s="408">
        <v>0</v>
      </c>
      <c r="AY834" s="407">
        <v>0</v>
      </c>
      <c r="AZ834" s="408">
        <v>0</v>
      </c>
      <c r="BA834" s="407">
        <v>0</v>
      </c>
      <c r="BB834" s="408">
        <v>0</v>
      </c>
      <c r="BC834" s="407">
        <v>0</v>
      </c>
    </row>
    <row r="835" spans="1:55" x14ac:dyDescent="0.35">
      <c r="A835" s="385" t="str" cm="1">
        <f t="array" ref="A835">IFERROR(_xlfn.IFS(AND(F835="Renta Variable",O835=1),IFERROR(MATCH(B835,[1]RV_Det!C:C,0),"Rev"),AND(J835="Corporativa",O835=1,I835="EM"),IFERROR(MATCH(B835,[1]RF_Corps!B:B,0),"Rev"),AND(F835="Alternativos",O835=1),IFERROR(MATCH(B835,[1]Rep4!C:C,0),"Rev")),"")</f>
        <v/>
      </c>
      <c r="B835" s="394" t="s">
        <v>2633</v>
      </c>
      <c r="C835" s="409" t="s">
        <v>2631</v>
      </c>
      <c r="D835" s="395" t="s">
        <v>2632</v>
      </c>
      <c r="E835" s="396" t="str">
        <f>IF(B835="","",INDEX([1]CatGlob!$S:$S,IFERROR(MATCH(MID(B835,7,1),[1]CatGlob!$R:$R,0),MATCH(MID(B835,1,2),[1]CatGlob!$R:$R,0))))</f>
        <v>DOL</v>
      </c>
      <c r="F835" s="397" t="s">
        <v>442</v>
      </c>
      <c r="G835" s="398" t="s">
        <v>610</v>
      </c>
      <c r="H835" s="399" t="s">
        <v>228</v>
      </c>
      <c r="I835" s="399" t="s">
        <v>611</v>
      </c>
      <c r="J835" s="399" t="s">
        <v>2498</v>
      </c>
      <c r="K835" s="396" t="s">
        <v>600</v>
      </c>
      <c r="L835" s="400" t="str">
        <f>IF(ISERROR(MATCH(M835,M$10:M834,0)),M835,"")</f>
        <v/>
      </c>
      <c r="M835" s="401" t="str">
        <f>IF(B835="","",IF(ISERROR(MATCH(F835&amp;"_"&amp;G835&amp;"_"&amp;H835&amp;"_"&amp;I835&amp;"_"&amp;J835&amp;IF(K835="","","_"&amp;K835),[1]CatGlob!$B:$B,0)),F835&amp;"_"&amp;G835&amp;"_"&amp;H835&amp;"_"&amp;I835&amp;"_"&amp;J835&amp;IF(K835="","","_"&amp;K835),INDEX([1]CatGlob!$C:$C,MATCH(F835&amp;"_"&amp;G835&amp;"_"&amp;H835&amp;"_"&amp;I835&amp;"_"&amp;J835&amp;IF(K835="","","_"&amp;K835),[1]CatGlob!$B:$B,0))))</f>
        <v>HCD_LOC_CORP_REG</v>
      </c>
      <c r="N835" s="402" t="str">
        <f t="shared" si="27"/>
        <v/>
      </c>
      <c r="O835" s="402" t="str">
        <f t="shared" si="26"/>
        <v/>
      </c>
      <c r="P835" s="401" t="str">
        <f>IF(LEN(B835)&gt;8,INDEX([1]CatGlob!$X:$X,MATCH(M835,[1]CatGlob!$W:$W,0)),"")</f>
        <v>PEC</v>
      </c>
      <c r="Q835" s="403" t="str">
        <f>INDEX([1]CatGlob!P:P,MATCH(M835,[1]CatGlob!O:O,0))</f>
        <v>RFLC</v>
      </c>
      <c r="R835" s="403" t="s">
        <v>601</v>
      </c>
      <c r="S835" s="403" t="s">
        <v>601</v>
      </c>
      <c r="T835" s="403" t="str">
        <f>INDEX([1]CatGlob!$D:$D,MATCH($M835,[1]CatGlob!$C:$C,0))</f>
        <v>RFL</v>
      </c>
      <c r="U835" s="403" t="s">
        <v>2307</v>
      </c>
      <c r="V835" s="404" t="str">
        <f>INDEX([1]CatGlob!$F:$F,MATCH($M835,[1]CatGlob!$C:$C,0))</f>
        <v>RFL_CORP</v>
      </c>
      <c r="W835" s="405"/>
      <c r="X835" s="406">
        <v>0</v>
      </c>
      <c r="Y835" s="407">
        <v>0</v>
      </c>
      <c r="Z835" s="408">
        <v>0</v>
      </c>
      <c r="AA835" s="407">
        <v>0</v>
      </c>
      <c r="AB835" s="408">
        <v>0</v>
      </c>
      <c r="AC835" s="407">
        <v>0</v>
      </c>
      <c r="AD835" s="408">
        <v>0</v>
      </c>
      <c r="AE835" s="407">
        <v>0</v>
      </c>
      <c r="AF835" s="408">
        <v>0</v>
      </c>
      <c r="AG835" s="407">
        <v>0</v>
      </c>
      <c r="AI835" s="406">
        <v>0</v>
      </c>
      <c r="AJ835" s="407">
        <v>0</v>
      </c>
      <c r="AK835" s="408">
        <v>0</v>
      </c>
      <c r="AL835" s="407">
        <v>0</v>
      </c>
      <c r="AM835" s="408">
        <v>0</v>
      </c>
      <c r="AN835" s="407">
        <v>0</v>
      </c>
      <c r="AO835" s="408">
        <v>0</v>
      </c>
      <c r="AP835" s="407">
        <v>0</v>
      </c>
      <c r="AQ835" s="408">
        <v>0</v>
      </c>
      <c r="AR835" s="407">
        <v>0</v>
      </c>
      <c r="AT835" s="406">
        <v>0</v>
      </c>
      <c r="AU835" s="407">
        <v>0</v>
      </c>
      <c r="AV835" s="408">
        <v>0</v>
      </c>
      <c r="AW835" s="407">
        <v>0</v>
      </c>
      <c r="AX835" s="408">
        <v>0</v>
      </c>
      <c r="AY835" s="407">
        <v>0</v>
      </c>
      <c r="AZ835" s="408">
        <v>0</v>
      </c>
      <c r="BA835" s="407">
        <v>0</v>
      </c>
      <c r="BB835" s="408">
        <v>0</v>
      </c>
      <c r="BC835" s="407">
        <v>0</v>
      </c>
    </row>
    <row r="836" spans="1:55" x14ac:dyDescent="0.35">
      <c r="A836" s="385" t="str" cm="1">
        <f t="array" ref="A836">IFERROR(_xlfn.IFS(AND(F836="Renta Variable",O836=1),IFERROR(MATCH(B836,[1]RV_Det!C:C,0),"Rev"),AND(J836="Corporativa",O836=1,I836="EM"),IFERROR(MATCH(B836,[1]RF_Corps!B:B,0),"Rev"),AND(F836="Alternativos",O836=1),IFERROR(MATCH(B836,[1]Rep4!C:C,0),"Rev")),"")</f>
        <v/>
      </c>
      <c r="B836" s="394" t="s">
        <v>2634</v>
      </c>
      <c r="C836" s="409" t="s">
        <v>2635</v>
      </c>
      <c r="D836" s="395" t="s">
        <v>2396</v>
      </c>
      <c r="E836" s="396" t="str">
        <f>IF(B836="","",INDEX([1]CatGlob!$S:$S,IFERROR(MATCH(MID(B836,7,1),[1]CatGlob!$R:$R,0),MATCH(MID(B836,1,2),[1]CatGlob!$R:$R,0))))</f>
        <v>DOL</v>
      </c>
      <c r="F836" s="397" t="s">
        <v>442</v>
      </c>
      <c r="G836" s="398" t="s">
        <v>610</v>
      </c>
      <c r="H836" s="399" t="s">
        <v>228</v>
      </c>
      <c r="I836" s="399" t="s">
        <v>611</v>
      </c>
      <c r="J836" s="399" t="s">
        <v>2498</v>
      </c>
      <c r="K836" s="396" t="s">
        <v>600</v>
      </c>
      <c r="L836" s="400" t="str">
        <f>IF(ISERROR(MATCH(M836,M$10:M835,0)),M836,"")</f>
        <v/>
      </c>
      <c r="M836" s="401" t="str">
        <f>IF(B836="","",IF(ISERROR(MATCH(F836&amp;"_"&amp;G836&amp;"_"&amp;H836&amp;"_"&amp;I836&amp;"_"&amp;J836&amp;IF(K836="","","_"&amp;K836),[1]CatGlob!$B:$B,0)),F836&amp;"_"&amp;G836&amp;"_"&amp;H836&amp;"_"&amp;I836&amp;"_"&amp;J836&amp;IF(K836="","","_"&amp;K836),INDEX([1]CatGlob!$C:$C,MATCH(F836&amp;"_"&amp;G836&amp;"_"&amp;H836&amp;"_"&amp;I836&amp;"_"&amp;J836&amp;IF(K836="","","_"&amp;K836),[1]CatGlob!$B:$B,0))))</f>
        <v>HCD_LOC_CORP_REG</v>
      </c>
      <c r="N836" s="402" t="str">
        <f t="shared" si="27"/>
        <v/>
      </c>
      <c r="O836" s="402" t="str">
        <f t="shared" si="26"/>
        <v/>
      </c>
      <c r="P836" s="401" t="str">
        <f>IF(LEN(B836)&gt;8,INDEX([1]CatGlob!$X:$X,MATCH(M836,[1]CatGlob!$W:$W,0)),"")</f>
        <v>PEC</v>
      </c>
      <c r="Q836" s="403" t="str">
        <f>INDEX([1]CatGlob!P:P,MATCH(M836,[1]CatGlob!O:O,0))</f>
        <v>RFLC</v>
      </c>
      <c r="R836" s="403" t="s">
        <v>601</v>
      </c>
      <c r="S836" s="403" t="s">
        <v>601</v>
      </c>
      <c r="T836" s="403" t="str">
        <f>INDEX([1]CatGlob!$D:$D,MATCH($M836,[1]CatGlob!$C:$C,0))</f>
        <v>RFL</v>
      </c>
      <c r="U836" s="403" t="s">
        <v>2307</v>
      </c>
      <c r="V836" s="404" t="str">
        <f>INDEX([1]CatGlob!$F:$F,MATCH($M836,[1]CatGlob!$C:$C,0))</f>
        <v>RFL_CORP</v>
      </c>
      <c r="W836" s="405"/>
      <c r="X836" s="406">
        <v>0</v>
      </c>
      <c r="Y836" s="407">
        <v>0</v>
      </c>
      <c r="Z836" s="408">
        <v>0</v>
      </c>
      <c r="AA836" s="407">
        <v>0</v>
      </c>
      <c r="AB836" s="408">
        <v>0</v>
      </c>
      <c r="AC836" s="407">
        <v>0</v>
      </c>
      <c r="AD836" s="408">
        <v>0</v>
      </c>
      <c r="AE836" s="407">
        <v>0</v>
      </c>
      <c r="AF836" s="408">
        <v>0</v>
      </c>
      <c r="AG836" s="407">
        <v>0</v>
      </c>
      <c r="AI836" s="406">
        <v>0</v>
      </c>
      <c r="AJ836" s="407">
        <v>0</v>
      </c>
      <c r="AK836" s="408">
        <v>0</v>
      </c>
      <c r="AL836" s="407">
        <v>0</v>
      </c>
      <c r="AM836" s="408">
        <v>0</v>
      </c>
      <c r="AN836" s="407">
        <v>0</v>
      </c>
      <c r="AO836" s="408">
        <v>0</v>
      </c>
      <c r="AP836" s="407">
        <v>0</v>
      </c>
      <c r="AQ836" s="408">
        <v>0</v>
      </c>
      <c r="AR836" s="407">
        <v>0</v>
      </c>
      <c r="AT836" s="406">
        <v>0</v>
      </c>
      <c r="AU836" s="407">
        <v>0</v>
      </c>
      <c r="AV836" s="408">
        <v>0</v>
      </c>
      <c r="AW836" s="407">
        <v>0</v>
      </c>
      <c r="AX836" s="408">
        <v>0</v>
      </c>
      <c r="AY836" s="407">
        <v>0</v>
      </c>
      <c r="AZ836" s="408">
        <v>0</v>
      </c>
      <c r="BA836" s="407">
        <v>0</v>
      </c>
      <c r="BB836" s="408">
        <v>0</v>
      </c>
      <c r="BC836" s="407">
        <v>0</v>
      </c>
    </row>
    <row r="837" spans="1:55" x14ac:dyDescent="0.35">
      <c r="A837" s="385" t="str" cm="1">
        <f t="array" ref="A837">IFERROR(_xlfn.IFS(AND(F837="Renta Variable",O837=1),IFERROR(MATCH(B837,[1]RV_Det!C:C,0),"Rev"),AND(J837="Corporativa",O837=1,I837="EM"),IFERROR(MATCH(B837,[1]RF_Corps!B:B,0),"Rev"),AND(F837="Alternativos",O837=1),IFERROR(MATCH(B837,[1]Rep4!C:C,0),"Rev")),"")</f>
        <v/>
      </c>
      <c r="B837" s="394" t="s">
        <v>2636</v>
      </c>
      <c r="C837" s="409" t="s">
        <v>2637</v>
      </c>
      <c r="D837" s="395" t="s">
        <v>2396</v>
      </c>
      <c r="E837" s="396" t="str">
        <f>IF(B837="","",INDEX([1]CatGlob!$S:$S,IFERROR(MATCH(MID(B837,7,1),[1]CatGlob!$R:$R,0),MATCH(MID(B837,1,2),[1]CatGlob!$R:$R,0))))</f>
        <v>DOL</v>
      </c>
      <c r="F837" s="397" t="s">
        <v>442</v>
      </c>
      <c r="G837" s="398" t="s">
        <v>610</v>
      </c>
      <c r="H837" s="399" t="s">
        <v>228</v>
      </c>
      <c r="I837" s="399" t="s">
        <v>611</v>
      </c>
      <c r="J837" s="399" t="s">
        <v>2498</v>
      </c>
      <c r="K837" s="396" t="s">
        <v>600</v>
      </c>
      <c r="L837" s="400" t="str">
        <f>IF(ISERROR(MATCH(M837,M$10:M836,0)),M837,"")</f>
        <v/>
      </c>
      <c r="M837" s="401" t="str">
        <f>IF(B837="","",IF(ISERROR(MATCH(F837&amp;"_"&amp;G837&amp;"_"&amp;H837&amp;"_"&amp;I837&amp;"_"&amp;J837&amp;IF(K837="","","_"&amp;K837),[1]CatGlob!$B:$B,0)),F837&amp;"_"&amp;G837&amp;"_"&amp;H837&amp;"_"&amp;I837&amp;"_"&amp;J837&amp;IF(K837="","","_"&amp;K837),INDEX([1]CatGlob!$C:$C,MATCH(F837&amp;"_"&amp;G837&amp;"_"&amp;H837&amp;"_"&amp;I837&amp;"_"&amp;J837&amp;IF(K837="","","_"&amp;K837),[1]CatGlob!$B:$B,0))))</f>
        <v>HCD_LOC_CORP_REG</v>
      </c>
      <c r="N837" s="402" t="str">
        <f t="shared" si="27"/>
        <v/>
      </c>
      <c r="O837" s="402" t="str">
        <f t="shared" si="26"/>
        <v/>
      </c>
      <c r="P837" s="401" t="str">
        <f>IF(LEN(B837)&gt;8,INDEX([1]CatGlob!$X:$X,MATCH(M837,[1]CatGlob!$W:$W,0)),"")</f>
        <v>PEC</v>
      </c>
      <c r="Q837" s="403" t="str">
        <f>INDEX([1]CatGlob!P:P,MATCH(M837,[1]CatGlob!O:O,0))</f>
        <v>RFLC</v>
      </c>
      <c r="R837" s="403"/>
      <c r="S837" s="403"/>
      <c r="T837" s="403" t="str">
        <f>INDEX([1]CatGlob!$D:$D,MATCH($M837,[1]CatGlob!$C:$C,0))</f>
        <v>RFL</v>
      </c>
      <c r="U837" s="403" t="s">
        <v>2307</v>
      </c>
      <c r="V837" s="404" t="str">
        <f>INDEX([1]CatGlob!$F:$F,MATCH($M837,[1]CatGlob!$C:$C,0))</f>
        <v>RFL_CORP</v>
      </c>
      <c r="W837" s="405"/>
      <c r="X837" s="406">
        <v>0</v>
      </c>
      <c r="Y837" s="407">
        <v>0</v>
      </c>
      <c r="Z837" s="408">
        <v>0</v>
      </c>
      <c r="AA837" s="407">
        <v>0</v>
      </c>
      <c r="AB837" s="408">
        <v>0</v>
      </c>
      <c r="AC837" s="407">
        <v>0</v>
      </c>
      <c r="AD837" s="408">
        <v>0</v>
      </c>
      <c r="AE837" s="407">
        <v>0</v>
      </c>
      <c r="AF837" s="408">
        <v>0</v>
      </c>
      <c r="AG837" s="407">
        <v>0</v>
      </c>
      <c r="AI837" s="406">
        <v>0</v>
      </c>
      <c r="AJ837" s="407">
        <v>0</v>
      </c>
      <c r="AK837" s="408">
        <v>0</v>
      </c>
      <c r="AL837" s="407">
        <v>0</v>
      </c>
      <c r="AM837" s="408">
        <v>0</v>
      </c>
      <c r="AN837" s="407">
        <v>0</v>
      </c>
      <c r="AO837" s="408">
        <v>0</v>
      </c>
      <c r="AP837" s="407">
        <v>0</v>
      </c>
      <c r="AQ837" s="408">
        <v>0</v>
      </c>
      <c r="AR837" s="407">
        <v>0</v>
      </c>
      <c r="AT837" s="406">
        <v>0</v>
      </c>
      <c r="AU837" s="407">
        <v>0</v>
      </c>
      <c r="AV837" s="408">
        <v>0</v>
      </c>
      <c r="AW837" s="407">
        <v>0</v>
      </c>
      <c r="AX837" s="408">
        <v>0</v>
      </c>
      <c r="AY837" s="407">
        <v>0</v>
      </c>
      <c r="AZ837" s="408">
        <v>0</v>
      </c>
      <c r="BA837" s="407">
        <v>0</v>
      </c>
      <c r="BB837" s="408">
        <v>0</v>
      </c>
      <c r="BC837" s="407">
        <v>0</v>
      </c>
    </row>
    <row r="838" spans="1:55" x14ac:dyDescent="0.35">
      <c r="A838" s="385" t="str" cm="1">
        <f t="array" ref="A838">IFERROR(_xlfn.IFS(AND(F838="Renta Variable",O838=1),IFERROR(MATCH(B838,[1]RV_Det!C:C,0),"Rev"),AND(J838="Corporativa",O838=1,I838="EM"),IFERROR(MATCH(B838,[1]RF_Corps!B:B,0),"Rev"),AND(F838="Alternativos",O838=1),IFERROR(MATCH(B838,[1]Rep4!C:C,0),"Rev")),"")</f>
        <v/>
      </c>
      <c r="B838" s="394" t="s">
        <v>2638</v>
      </c>
      <c r="C838" s="409" t="s">
        <v>2639</v>
      </c>
      <c r="D838" s="395" t="s">
        <v>2396</v>
      </c>
      <c r="E838" s="396" t="str">
        <f>IF(B838="","",INDEX([1]CatGlob!$S:$S,IFERROR(MATCH(MID(B838,7,1),[1]CatGlob!$R:$R,0),MATCH(MID(B838,1,2),[1]CatGlob!$R:$R,0))))</f>
        <v>DOL</v>
      </c>
      <c r="F838" s="397" t="s">
        <v>442</v>
      </c>
      <c r="G838" s="398" t="s">
        <v>610</v>
      </c>
      <c r="H838" s="399" t="s">
        <v>228</v>
      </c>
      <c r="I838" s="399" t="s">
        <v>611</v>
      </c>
      <c r="J838" s="399" t="s">
        <v>2498</v>
      </c>
      <c r="K838" s="396" t="s">
        <v>600</v>
      </c>
      <c r="L838" s="400" t="str">
        <f>IF(ISERROR(MATCH(M838,M$10:M837,0)),M838,"")</f>
        <v/>
      </c>
      <c r="M838" s="401" t="str">
        <f>IF(B838="","",IF(ISERROR(MATCH(F838&amp;"_"&amp;G838&amp;"_"&amp;H838&amp;"_"&amp;I838&amp;"_"&amp;J838&amp;IF(K838="","","_"&amp;K838),[1]CatGlob!$B:$B,0)),F838&amp;"_"&amp;G838&amp;"_"&amp;H838&amp;"_"&amp;I838&amp;"_"&amp;J838&amp;IF(K838="","","_"&amp;K838),INDEX([1]CatGlob!$C:$C,MATCH(F838&amp;"_"&amp;G838&amp;"_"&amp;H838&amp;"_"&amp;I838&amp;"_"&amp;J838&amp;IF(K838="","","_"&amp;K838),[1]CatGlob!$B:$B,0))))</f>
        <v>HCD_LOC_CORP_REG</v>
      </c>
      <c r="N838" s="402" t="str">
        <f t="shared" si="27"/>
        <v/>
      </c>
      <c r="O838" s="402" t="str">
        <f t="shared" si="26"/>
        <v/>
      </c>
      <c r="P838" s="401" t="str">
        <f>IF(LEN(B838)&gt;8,INDEX([1]CatGlob!$X:$X,MATCH(M838,[1]CatGlob!$W:$W,0)),"")</f>
        <v>PEC</v>
      </c>
      <c r="Q838" s="403" t="str">
        <f>INDEX([1]CatGlob!P:P,MATCH(M838,[1]CatGlob!O:O,0))</f>
        <v>RFLC</v>
      </c>
      <c r="R838" s="403"/>
      <c r="S838" s="403"/>
      <c r="T838" s="403" t="str">
        <f>INDEX([1]CatGlob!$D:$D,MATCH($M838,[1]CatGlob!$C:$C,0))</f>
        <v>RFL</v>
      </c>
      <c r="U838" s="403" t="s">
        <v>2307</v>
      </c>
      <c r="V838" s="404" t="str">
        <f>INDEX([1]CatGlob!$F:$F,MATCH($M838,[1]CatGlob!$C:$C,0))</f>
        <v>RFL_CORP</v>
      </c>
      <c r="W838" s="405"/>
      <c r="X838" s="406">
        <v>0</v>
      </c>
      <c r="Y838" s="407">
        <v>0</v>
      </c>
      <c r="Z838" s="408">
        <v>0</v>
      </c>
      <c r="AA838" s="407">
        <v>0</v>
      </c>
      <c r="AB838" s="408">
        <v>0</v>
      </c>
      <c r="AC838" s="407">
        <v>0</v>
      </c>
      <c r="AD838" s="408">
        <v>0</v>
      </c>
      <c r="AE838" s="407">
        <v>0</v>
      </c>
      <c r="AF838" s="408">
        <v>0</v>
      </c>
      <c r="AG838" s="407">
        <v>0</v>
      </c>
      <c r="AI838" s="406">
        <v>0</v>
      </c>
      <c r="AJ838" s="407">
        <v>0</v>
      </c>
      <c r="AK838" s="408">
        <v>0</v>
      </c>
      <c r="AL838" s="407">
        <v>0</v>
      </c>
      <c r="AM838" s="408">
        <v>0</v>
      </c>
      <c r="AN838" s="407">
        <v>0</v>
      </c>
      <c r="AO838" s="408">
        <v>0</v>
      </c>
      <c r="AP838" s="407">
        <v>0</v>
      </c>
      <c r="AQ838" s="408">
        <v>0</v>
      </c>
      <c r="AR838" s="407">
        <v>0</v>
      </c>
      <c r="AT838" s="406">
        <v>0</v>
      </c>
      <c r="AU838" s="407">
        <v>0</v>
      </c>
      <c r="AV838" s="408">
        <v>0</v>
      </c>
      <c r="AW838" s="407">
        <v>0</v>
      </c>
      <c r="AX838" s="408">
        <v>0</v>
      </c>
      <c r="AY838" s="407">
        <v>0</v>
      </c>
      <c r="AZ838" s="408">
        <v>0</v>
      </c>
      <c r="BA838" s="407">
        <v>0</v>
      </c>
      <c r="BB838" s="408">
        <v>0</v>
      </c>
      <c r="BC838" s="407">
        <v>0</v>
      </c>
    </row>
    <row r="839" spans="1:55" x14ac:dyDescent="0.35">
      <c r="A839" s="385" t="str" cm="1">
        <f t="array" ref="A839">IFERROR(_xlfn.IFS(AND(F839="Renta Variable",O839=1),IFERROR(MATCH(B839,[1]RV_Det!C:C,0),"Rev"),AND(J839="Corporativa",O839=1,I839="EM"),IFERROR(MATCH(B839,[1]RF_Corps!B:B,0),"Rev"),AND(F839="Alternativos",O839=1),IFERROR(MATCH(B839,[1]Rep4!C:C,0),"Rev")),"")</f>
        <v/>
      </c>
      <c r="B839" s="394" t="s">
        <v>2640</v>
      </c>
      <c r="C839" s="409" t="s">
        <v>2641</v>
      </c>
      <c r="D839" s="395" t="s">
        <v>2396</v>
      </c>
      <c r="E839" s="396" t="str">
        <f>IF(B839="","",INDEX([1]CatGlob!$S:$S,IFERROR(MATCH(MID(B839,7,1),[1]CatGlob!$R:$R,0),MATCH(MID(B839,1,2),[1]CatGlob!$R:$R,0))))</f>
        <v>DOL</v>
      </c>
      <c r="F839" s="397" t="s">
        <v>442</v>
      </c>
      <c r="G839" s="398" t="s">
        <v>610</v>
      </c>
      <c r="H839" s="399" t="s">
        <v>228</v>
      </c>
      <c r="I839" s="399" t="s">
        <v>611</v>
      </c>
      <c r="J839" s="399" t="s">
        <v>2498</v>
      </c>
      <c r="K839" s="396" t="s">
        <v>600</v>
      </c>
      <c r="L839" s="400" t="str">
        <f>IF(ISERROR(MATCH(M839,M$10:M838,0)),M839,"")</f>
        <v/>
      </c>
      <c r="M839" s="401" t="str">
        <f>IF(B839="","",IF(ISERROR(MATCH(F839&amp;"_"&amp;G839&amp;"_"&amp;H839&amp;"_"&amp;I839&amp;"_"&amp;J839&amp;IF(K839="","","_"&amp;K839),[1]CatGlob!$B:$B,0)),F839&amp;"_"&amp;G839&amp;"_"&amp;H839&amp;"_"&amp;I839&amp;"_"&amp;J839&amp;IF(K839="","","_"&amp;K839),INDEX([1]CatGlob!$C:$C,MATCH(F839&amp;"_"&amp;G839&amp;"_"&amp;H839&amp;"_"&amp;I839&amp;"_"&amp;J839&amp;IF(K839="","","_"&amp;K839),[1]CatGlob!$B:$B,0))))</f>
        <v>HCD_LOC_CORP_REG</v>
      </c>
      <c r="N839" s="402" t="str">
        <f t="shared" si="27"/>
        <v>rev</v>
      </c>
      <c r="O839" s="402">
        <f t="shared" si="26"/>
        <v>1</v>
      </c>
      <c r="P839" s="401" t="str">
        <f>IF(LEN(B839)&gt;8,INDEX([1]CatGlob!$X:$X,MATCH(M839,[1]CatGlob!$W:$W,0)),"")</f>
        <v>PEC</v>
      </c>
      <c r="Q839" s="403" t="str">
        <f>INDEX([1]CatGlob!P:P,MATCH(M839,[1]CatGlob!O:O,0))</f>
        <v>RFLC</v>
      </c>
      <c r="R839" s="403"/>
      <c r="S839" s="403"/>
      <c r="T839" s="403" t="str">
        <f>INDEX([1]CatGlob!$D:$D,MATCH($M839,[1]CatGlob!$C:$C,0))</f>
        <v>RFL</v>
      </c>
      <c r="U839" s="403" t="s">
        <v>2307</v>
      </c>
      <c r="V839" s="404" t="str">
        <f>INDEX([1]CatGlob!$F:$F,MATCH($M839,[1]CatGlob!$C:$C,0))</f>
        <v>RFL_CORP</v>
      </c>
      <c r="W839" s="405"/>
      <c r="X839" s="406">
        <v>0</v>
      </c>
      <c r="Y839" s="407">
        <v>0</v>
      </c>
      <c r="Z839" s="408">
        <v>0</v>
      </c>
      <c r="AA839" s="407">
        <v>0</v>
      </c>
      <c r="AB839" s="408">
        <v>0</v>
      </c>
      <c r="AC839" s="407">
        <v>0</v>
      </c>
      <c r="AD839" s="408">
        <v>0</v>
      </c>
      <c r="AE839" s="407">
        <v>0</v>
      </c>
      <c r="AF839" s="408">
        <v>0</v>
      </c>
      <c r="AG839" s="407">
        <v>0</v>
      </c>
      <c r="AI839" s="406">
        <v>0</v>
      </c>
      <c r="AJ839" s="407">
        <v>0</v>
      </c>
      <c r="AK839" s="408">
        <v>-9.7761364424175197E-4</v>
      </c>
      <c r="AL839" s="407">
        <v>-4.2548877489112499E-2</v>
      </c>
      <c r="AM839" s="408">
        <v>-4.20818255087905E-4</v>
      </c>
      <c r="AN839" s="407">
        <v>-1.83153585120444E-2</v>
      </c>
      <c r="AO839" s="408">
        <v>-8.9044291839941595E-4</v>
      </c>
      <c r="AP839" s="407">
        <v>-3.8754928257667097E-2</v>
      </c>
      <c r="AQ839" s="408">
        <v>-7.0689820784923898E-4</v>
      </c>
      <c r="AR839" s="407">
        <v>-3.0766474486240002E-2</v>
      </c>
      <c r="AT839" s="406">
        <v>0</v>
      </c>
      <c r="AU839" s="407">
        <v>0</v>
      </c>
      <c r="AV839" s="408">
        <v>0</v>
      </c>
      <c r="AW839" s="407">
        <v>0</v>
      </c>
      <c r="AX839" s="408">
        <v>0</v>
      </c>
      <c r="AY839" s="407">
        <v>0</v>
      </c>
      <c r="AZ839" s="408">
        <v>0</v>
      </c>
      <c r="BA839" s="407">
        <v>0</v>
      </c>
      <c r="BB839" s="408">
        <v>0</v>
      </c>
      <c r="BC839" s="407">
        <v>0</v>
      </c>
    </row>
    <row r="840" spans="1:55" x14ac:dyDescent="0.35">
      <c r="A840" s="385" t="str" cm="1">
        <f t="array" ref="A840">IFERROR(_xlfn.IFS(AND(F840="Renta Variable",O840=1),IFERROR(MATCH(B840,[1]RV_Det!C:C,0),"Rev"),AND(J840="Corporativa",O840=1,I840="EM"),IFERROR(MATCH(B840,[1]RF_Corps!B:B,0),"Rev"),AND(F840="Alternativos",O840=1),IFERROR(MATCH(B840,[1]Rep4!C:C,0),"Rev")),"")</f>
        <v/>
      </c>
      <c r="B840" s="394" t="s">
        <v>2642</v>
      </c>
      <c r="C840" s="409" t="s">
        <v>2643</v>
      </c>
      <c r="D840" s="395" t="s">
        <v>2644</v>
      </c>
      <c r="E840" s="396" t="str">
        <f>IF(B840="","",INDEX([1]CatGlob!$S:$S,IFERROR(MATCH(MID(B840,7,1),[1]CatGlob!$R:$R,0),MATCH(MID(B840,1,2),[1]CatGlob!$R:$R,0))))</f>
        <v>DOL</v>
      </c>
      <c r="F840" s="397" t="s">
        <v>442</v>
      </c>
      <c r="G840" s="398" t="s">
        <v>610</v>
      </c>
      <c r="H840" s="399" t="s">
        <v>228</v>
      </c>
      <c r="I840" s="399" t="s">
        <v>611</v>
      </c>
      <c r="J840" s="399" t="s">
        <v>2498</v>
      </c>
      <c r="K840" s="396" t="s">
        <v>600</v>
      </c>
      <c r="L840" s="400" t="str">
        <f>IF(ISERROR(MATCH(M840,M$10:M839,0)),M840,"")</f>
        <v/>
      </c>
      <c r="M840" s="401" t="str">
        <f>IF(B840="","",IF(ISERROR(MATCH(F840&amp;"_"&amp;G840&amp;"_"&amp;H840&amp;"_"&amp;I840&amp;"_"&amp;J840&amp;IF(K840="","","_"&amp;K840),[1]CatGlob!$B:$B,0)),F840&amp;"_"&amp;G840&amp;"_"&amp;H840&amp;"_"&amp;I840&amp;"_"&amp;J840&amp;IF(K840="","","_"&amp;K840),INDEX([1]CatGlob!$C:$C,MATCH(F840&amp;"_"&amp;G840&amp;"_"&amp;H840&amp;"_"&amp;I840&amp;"_"&amp;J840&amp;IF(K840="","","_"&amp;K840),[1]CatGlob!$B:$B,0))))</f>
        <v>HCD_LOC_CORP_REG</v>
      </c>
      <c r="N840" s="402" t="str">
        <f t="shared" si="27"/>
        <v/>
      </c>
      <c r="O840" s="402" t="str">
        <f t="shared" si="26"/>
        <v/>
      </c>
      <c r="P840" s="401" t="str">
        <f>IF(LEN(B840)&gt;8,INDEX([1]CatGlob!$X:$X,MATCH(M840,[1]CatGlob!$W:$W,0)),"")</f>
        <v>PEC</v>
      </c>
      <c r="Q840" s="403" t="str">
        <f>INDEX([1]CatGlob!P:P,MATCH(M840,[1]CatGlob!O:O,0))</f>
        <v>RFLC</v>
      </c>
      <c r="R840" s="403"/>
      <c r="S840" s="403"/>
      <c r="T840" s="403" t="str">
        <f>INDEX([1]CatGlob!$D:$D,MATCH($M840,[1]CatGlob!$C:$C,0))</f>
        <v>RFL</v>
      </c>
      <c r="U840" s="403" t="s">
        <v>2307</v>
      </c>
      <c r="V840" s="404" t="str">
        <f>INDEX([1]CatGlob!$F:$F,MATCH($M840,[1]CatGlob!$C:$C,0))</f>
        <v>RFL_CORP</v>
      </c>
      <c r="W840" s="405"/>
      <c r="X840" s="406">
        <v>0</v>
      </c>
      <c r="Y840" s="407">
        <v>0</v>
      </c>
      <c r="Z840" s="408">
        <v>0</v>
      </c>
      <c r="AA840" s="407">
        <v>0</v>
      </c>
      <c r="AB840" s="408">
        <v>0</v>
      </c>
      <c r="AC840" s="407">
        <v>0</v>
      </c>
      <c r="AD840" s="408">
        <v>0</v>
      </c>
      <c r="AE840" s="407">
        <v>0</v>
      </c>
      <c r="AF840" s="408">
        <v>0</v>
      </c>
      <c r="AG840" s="407">
        <v>0</v>
      </c>
      <c r="AI840" s="406">
        <v>0</v>
      </c>
      <c r="AJ840" s="407">
        <v>0</v>
      </c>
      <c r="AK840" s="408">
        <v>0</v>
      </c>
      <c r="AL840" s="407">
        <v>0</v>
      </c>
      <c r="AM840" s="408">
        <v>0</v>
      </c>
      <c r="AN840" s="407">
        <v>0</v>
      </c>
      <c r="AO840" s="408">
        <v>0</v>
      </c>
      <c r="AP840" s="407">
        <v>0</v>
      </c>
      <c r="AQ840" s="408">
        <v>0</v>
      </c>
      <c r="AR840" s="407">
        <v>0</v>
      </c>
      <c r="AT840" s="406">
        <v>0</v>
      </c>
      <c r="AU840" s="407">
        <v>0</v>
      </c>
      <c r="AV840" s="408">
        <v>0</v>
      </c>
      <c r="AW840" s="407">
        <v>0</v>
      </c>
      <c r="AX840" s="408">
        <v>0</v>
      </c>
      <c r="AY840" s="407">
        <v>0</v>
      </c>
      <c r="AZ840" s="408">
        <v>0</v>
      </c>
      <c r="BA840" s="407">
        <v>0</v>
      </c>
      <c r="BB840" s="408">
        <v>0</v>
      </c>
      <c r="BC840" s="407">
        <v>0</v>
      </c>
    </row>
    <row r="841" spans="1:55" x14ac:dyDescent="0.35">
      <c r="A841" s="385" t="str" cm="1">
        <f t="array" ref="A841">IFERROR(_xlfn.IFS(AND(F841="Renta Variable",O841=1),IFERROR(MATCH(B841,[1]RV_Det!C:C,0),"Rev"),AND(J841="Corporativa",O841=1,I841="EM"),IFERROR(MATCH(B841,[1]RF_Corps!B:B,0),"Rev"),AND(F841="Alternativos",O841=1),IFERROR(MATCH(B841,[1]Rep4!C:C,0),"Rev")),"")</f>
        <v/>
      </c>
      <c r="B841" s="394" t="s">
        <v>2645</v>
      </c>
      <c r="C841" s="409" t="s">
        <v>2646</v>
      </c>
      <c r="D841" s="395" t="s">
        <v>2647</v>
      </c>
      <c r="E841" s="396" t="str">
        <f>IF(B841="","",INDEX([1]CatGlob!$S:$S,IFERROR(MATCH(MID(B841,7,1),[1]CatGlob!$R:$R,0),MATCH(MID(B841,1,2),[1]CatGlob!$R:$R,0))))</f>
        <v>DOL</v>
      </c>
      <c r="F841" s="397" t="s">
        <v>442</v>
      </c>
      <c r="G841" s="398" t="s">
        <v>610</v>
      </c>
      <c r="H841" s="399" t="s">
        <v>228</v>
      </c>
      <c r="I841" s="399" t="s">
        <v>611</v>
      </c>
      <c r="J841" s="399" t="s">
        <v>2498</v>
      </c>
      <c r="K841" s="396" t="s">
        <v>600</v>
      </c>
      <c r="L841" s="400" t="str">
        <f>IF(ISERROR(MATCH(M841,M$10:M840,0)),M841,"")</f>
        <v/>
      </c>
      <c r="M841" s="401" t="str">
        <f>IF(B841="","",IF(ISERROR(MATCH(F841&amp;"_"&amp;G841&amp;"_"&amp;H841&amp;"_"&amp;I841&amp;"_"&amp;J841&amp;IF(K841="","","_"&amp;K841),[1]CatGlob!$B:$B,0)),F841&amp;"_"&amp;G841&amp;"_"&amp;H841&amp;"_"&amp;I841&amp;"_"&amp;J841&amp;IF(K841="","","_"&amp;K841),INDEX([1]CatGlob!$C:$C,MATCH(F841&amp;"_"&amp;G841&amp;"_"&amp;H841&amp;"_"&amp;I841&amp;"_"&amp;J841&amp;IF(K841="","","_"&amp;K841),[1]CatGlob!$B:$B,0))))</f>
        <v>HCD_LOC_CORP_REG</v>
      </c>
      <c r="N841" s="402" t="str">
        <f t="shared" si="27"/>
        <v/>
      </c>
      <c r="O841" s="402" t="str">
        <f t="shared" si="26"/>
        <v/>
      </c>
      <c r="P841" s="401" t="str">
        <f>IF(LEN(B841)&gt;8,INDEX([1]CatGlob!$X:$X,MATCH(M841,[1]CatGlob!$W:$W,0)),"")</f>
        <v>PEC</v>
      </c>
      <c r="Q841" s="403" t="str">
        <f>INDEX([1]CatGlob!P:P,MATCH(M841,[1]CatGlob!O:O,0))</f>
        <v>RFLC</v>
      </c>
      <c r="R841" s="403" t="s">
        <v>601</v>
      </c>
      <c r="S841" s="403" t="s">
        <v>601</v>
      </c>
      <c r="T841" s="403" t="str">
        <f>INDEX([1]CatGlob!$D:$D,MATCH($M841,[1]CatGlob!$C:$C,0))</f>
        <v>RFL</v>
      </c>
      <c r="U841" s="403" t="s">
        <v>2307</v>
      </c>
      <c r="V841" s="404" t="str">
        <f>INDEX([1]CatGlob!$F:$F,MATCH($M841,[1]CatGlob!$C:$C,0))</f>
        <v>RFL_CORP</v>
      </c>
      <c r="W841" s="405"/>
      <c r="X841" s="406">
        <v>0</v>
      </c>
      <c r="Y841" s="407">
        <v>0</v>
      </c>
      <c r="Z841" s="408">
        <v>0</v>
      </c>
      <c r="AA841" s="407">
        <v>0</v>
      </c>
      <c r="AB841" s="408">
        <v>0</v>
      </c>
      <c r="AC841" s="407">
        <v>0</v>
      </c>
      <c r="AD841" s="408">
        <v>0</v>
      </c>
      <c r="AE841" s="407">
        <v>0</v>
      </c>
      <c r="AF841" s="408">
        <v>0</v>
      </c>
      <c r="AG841" s="407">
        <v>0</v>
      </c>
      <c r="AI841" s="406">
        <v>0</v>
      </c>
      <c r="AJ841" s="407">
        <v>0</v>
      </c>
      <c r="AK841" s="408">
        <v>0</v>
      </c>
      <c r="AL841" s="407">
        <v>0</v>
      </c>
      <c r="AM841" s="408">
        <v>0</v>
      </c>
      <c r="AN841" s="407">
        <v>0</v>
      </c>
      <c r="AO841" s="408">
        <v>0</v>
      </c>
      <c r="AP841" s="407">
        <v>0</v>
      </c>
      <c r="AQ841" s="408">
        <v>0</v>
      </c>
      <c r="AR841" s="407">
        <v>0</v>
      </c>
      <c r="AT841" s="406">
        <v>0</v>
      </c>
      <c r="AU841" s="407">
        <v>0</v>
      </c>
      <c r="AV841" s="408">
        <v>0</v>
      </c>
      <c r="AW841" s="407">
        <v>0</v>
      </c>
      <c r="AX841" s="408">
        <v>0</v>
      </c>
      <c r="AY841" s="407">
        <v>0</v>
      </c>
      <c r="AZ841" s="408">
        <v>0</v>
      </c>
      <c r="BA841" s="407">
        <v>0</v>
      </c>
      <c r="BB841" s="408">
        <v>0</v>
      </c>
      <c r="BC841" s="407">
        <v>0</v>
      </c>
    </row>
    <row r="842" spans="1:55" x14ac:dyDescent="0.35">
      <c r="A842" s="385" t="str" cm="1">
        <f t="array" ref="A842">IFERROR(_xlfn.IFS(AND(F842="Renta Variable",O842=1),IFERROR(MATCH(B842,[1]RV_Det!C:C,0),"Rev"),AND(J842="Corporativa",O842=1,I842="EM"),IFERROR(MATCH(B842,[1]RF_Corps!B:B,0),"Rev"),AND(F842="Alternativos",O842=1),IFERROR(MATCH(B842,[1]Rep4!C:C,0),"Rev")),"")</f>
        <v/>
      </c>
      <c r="B842" s="394" t="s">
        <v>2648</v>
      </c>
      <c r="C842" s="409" t="s">
        <v>2649</v>
      </c>
      <c r="D842" s="395" t="s">
        <v>2589</v>
      </c>
      <c r="E842" s="396" t="str">
        <f>IF(B842="","",INDEX([1]CatGlob!$S:$S,IFERROR(MATCH(MID(B842,7,1),[1]CatGlob!$R:$R,0),MATCH(MID(B842,1,2),[1]CatGlob!$R:$R,0))))</f>
        <v>DOL</v>
      </c>
      <c r="F842" s="397" t="s">
        <v>442</v>
      </c>
      <c r="G842" s="398" t="s">
        <v>610</v>
      </c>
      <c r="H842" s="399" t="s">
        <v>228</v>
      </c>
      <c r="I842" s="399" t="s">
        <v>611</v>
      </c>
      <c r="J842" s="399" t="s">
        <v>2498</v>
      </c>
      <c r="K842" s="396" t="s">
        <v>600</v>
      </c>
      <c r="L842" s="400" t="str">
        <f>IF(ISERROR(MATCH(M842,M$10:M841,0)),M842,"")</f>
        <v/>
      </c>
      <c r="M842" s="401" t="str">
        <f>IF(B842="","",IF(ISERROR(MATCH(F842&amp;"_"&amp;G842&amp;"_"&amp;H842&amp;"_"&amp;I842&amp;"_"&amp;J842&amp;IF(K842="","","_"&amp;K842),[1]CatGlob!$B:$B,0)),F842&amp;"_"&amp;G842&amp;"_"&amp;H842&amp;"_"&amp;I842&amp;"_"&amp;J842&amp;IF(K842="","","_"&amp;K842),INDEX([1]CatGlob!$C:$C,MATCH(F842&amp;"_"&amp;G842&amp;"_"&amp;H842&amp;"_"&amp;I842&amp;"_"&amp;J842&amp;IF(K842="","","_"&amp;K842),[1]CatGlob!$B:$B,0))))</f>
        <v>HCD_LOC_CORP_REG</v>
      </c>
      <c r="N842" s="402" t="str">
        <f t="shared" si="27"/>
        <v/>
      </c>
      <c r="O842" s="402" t="str">
        <f t="shared" si="26"/>
        <v/>
      </c>
      <c r="P842" s="401" t="str">
        <f>IF(LEN(B842)&gt;8,INDEX([1]CatGlob!$X:$X,MATCH(M842,[1]CatGlob!$W:$W,0)),"")</f>
        <v>PEC</v>
      </c>
      <c r="Q842" s="403" t="str">
        <f>INDEX([1]CatGlob!P:P,MATCH(M842,[1]CatGlob!O:O,0))</f>
        <v>RFLC</v>
      </c>
      <c r="R842" s="403" t="s">
        <v>601</v>
      </c>
      <c r="S842" s="403" t="s">
        <v>601</v>
      </c>
      <c r="T842" s="403" t="str">
        <f>INDEX([1]CatGlob!$D:$D,MATCH($M842,[1]CatGlob!$C:$C,0))</f>
        <v>RFL</v>
      </c>
      <c r="U842" s="403" t="s">
        <v>2307</v>
      </c>
      <c r="V842" s="404" t="str">
        <f>INDEX([1]CatGlob!$F:$F,MATCH($M842,[1]CatGlob!$C:$C,0))</f>
        <v>RFL_CORP</v>
      </c>
      <c r="W842" s="405"/>
      <c r="X842" s="406">
        <v>0</v>
      </c>
      <c r="Y842" s="407">
        <v>0</v>
      </c>
      <c r="Z842" s="408">
        <v>0</v>
      </c>
      <c r="AA842" s="407">
        <v>0</v>
      </c>
      <c r="AB842" s="408">
        <v>0</v>
      </c>
      <c r="AC842" s="407">
        <v>0</v>
      </c>
      <c r="AD842" s="408">
        <v>0</v>
      </c>
      <c r="AE842" s="407">
        <v>0</v>
      </c>
      <c r="AF842" s="408">
        <v>0</v>
      </c>
      <c r="AG842" s="407">
        <v>0</v>
      </c>
      <c r="AI842" s="406">
        <v>0</v>
      </c>
      <c r="AJ842" s="407">
        <v>0</v>
      </c>
      <c r="AK842" s="408">
        <v>0</v>
      </c>
      <c r="AL842" s="407">
        <v>0</v>
      </c>
      <c r="AM842" s="408">
        <v>0</v>
      </c>
      <c r="AN842" s="407">
        <v>0</v>
      </c>
      <c r="AO842" s="408">
        <v>0</v>
      </c>
      <c r="AP842" s="407">
        <v>0</v>
      </c>
      <c r="AQ842" s="408">
        <v>0</v>
      </c>
      <c r="AR842" s="407">
        <v>0</v>
      </c>
      <c r="AT842" s="406">
        <v>0</v>
      </c>
      <c r="AU842" s="407">
        <v>0</v>
      </c>
      <c r="AV842" s="408">
        <v>0</v>
      </c>
      <c r="AW842" s="407">
        <v>0</v>
      </c>
      <c r="AX842" s="408">
        <v>0</v>
      </c>
      <c r="AY842" s="407">
        <v>0</v>
      </c>
      <c r="AZ842" s="408">
        <v>0</v>
      </c>
      <c r="BA842" s="407">
        <v>0</v>
      </c>
      <c r="BB842" s="408">
        <v>0</v>
      </c>
      <c r="BC842" s="407">
        <v>0</v>
      </c>
    </row>
    <row r="843" spans="1:55" x14ac:dyDescent="0.35">
      <c r="A843" s="385" t="str" cm="1">
        <f t="array" ref="A843">IFERROR(_xlfn.IFS(AND(F843="Renta Variable",O843=1),IFERROR(MATCH(B843,[1]RV_Det!C:C,0),"Rev"),AND(J843="Corporativa",O843=1,I843="EM"),IFERROR(MATCH(B843,[1]RF_Corps!B:B,0),"Rev"),AND(F843="Alternativos",O843=1),IFERROR(MATCH(B843,[1]Rep4!C:C,0),"Rev")),"")</f>
        <v/>
      </c>
      <c r="B843" s="394" t="s">
        <v>2650</v>
      </c>
      <c r="C843" s="409" t="s">
        <v>2649</v>
      </c>
      <c r="D843" s="395" t="s">
        <v>2589</v>
      </c>
      <c r="E843" s="396" t="str">
        <f>IF(B843="","",INDEX([1]CatGlob!$S:$S,IFERROR(MATCH(MID(B843,7,1),[1]CatGlob!$R:$R,0),MATCH(MID(B843,1,2),[1]CatGlob!$R:$R,0))))</f>
        <v>DOL</v>
      </c>
      <c r="F843" s="397" t="s">
        <v>442</v>
      </c>
      <c r="G843" s="398" t="s">
        <v>610</v>
      </c>
      <c r="H843" s="399" t="s">
        <v>228</v>
      </c>
      <c r="I843" s="399" t="s">
        <v>611</v>
      </c>
      <c r="J843" s="399" t="s">
        <v>2498</v>
      </c>
      <c r="K843" s="396" t="s">
        <v>600</v>
      </c>
      <c r="L843" s="400" t="str">
        <f>IF(ISERROR(MATCH(M843,M$10:M842,0)),M843,"")</f>
        <v/>
      </c>
      <c r="M843" s="401" t="str">
        <f>IF(B843="","",IF(ISERROR(MATCH(F843&amp;"_"&amp;G843&amp;"_"&amp;H843&amp;"_"&amp;I843&amp;"_"&amp;J843&amp;IF(K843="","","_"&amp;K843),[1]CatGlob!$B:$B,0)),F843&amp;"_"&amp;G843&amp;"_"&amp;H843&amp;"_"&amp;I843&amp;"_"&amp;J843&amp;IF(K843="","","_"&amp;K843),INDEX([1]CatGlob!$C:$C,MATCH(F843&amp;"_"&amp;G843&amp;"_"&amp;H843&amp;"_"&amp;I843&amp;"_"&amp;J843&amp;IF(K843="","","_"&amp;K843),[1]CatGlob!$B:$B,0))))</f>
        <v>HCD_LOC_CORP_REG</v>
      </c>
      <c r="N843" s="402" t="str">
        <f t="shared" si="27"/>
        <v/>
      </c>
      <c r="O843" s="402" t="str">
        <f t="shared" si="26"/>
        <v/>
      </c>
      <c r="P843" s="401" t="str">
        <f>IF(LEN(B843)&gt;8,INDEX([1]CatGlob!$X:$X,MATCH(M843,[1]CatGlob!$W:$W,0)),"")</f>
        <v>PEC</v>
      </c>
      <c r="Q843" s="403" t="str">
        <f>INDEX([1]CatGlob!P:P,MATCH(M843,[1]CatGlob!O:O,0))</f>
        <v>RFLC</v>
      </c>
      <c r="R843" s="403" t="s">
        <v>601</v>
      </c>
      <c r="S843" s="403" t="s">
        <v>601</v>
      </c>
      <c r="T843" s="403" t="str">
        <f>INDEX([1]CatGlob!$D:$D,MATCH($M843,[1]CatGlob!$C:$C,0))</f>
        <v>RFL</v>
      </c>
      <c r="U843" s="403" t="s">
        <v>2307</v>
      </c>
      <c r="V843" s="404" t="str">
        <f>INDEX([1]CatGlob!$F:$F,MATCH($M843,[1]CatGlob!$C:$C,0))</f>
        <v>RFL_CORP</v>
      </c>
      <c r="W843" s="405"/>
      <c r="X843" s="406">
        <v>0</v>
      </c>
      <c r="Y843" s="407">
        <v>0</v>
      </c>
      <c r="Z843" s="408">
        <v>0</v>
      </c>
      <c r="AA843" s="407">
        <v>0</v>
      </c>
      <c r="AB843" s="408">
        <v>0</v>
      </c>
      <c r="AC843" s="407">
        <v>0</v>
      </c>
      <c r="AD843" s="408">
        <v>0</v>
      </c>
      <c r="AE843" s="407">
        <v>0</v>
      </c>
      <c r="AF843" s="408">
        <v>0</v>
      </c>
      <c r="AG843" s="407">
        <v>0</v>
      </c>
      <c r="AI843" s="406">
        <v>0</v>
      </c>
      <c r="AJ843" s="407">
        <v>0</v>
      </c>
      <c r="AK843" s="408">
        <v>0</v>
      </c>
      <c r="AL843" s="407">
        <v>0</v>
      </c>
      <c r="AM843" s="408">
        <v>0</v>
      </c>
      <c r="AN843" s="407">
        <v>0</v>
      </c>
      <c r="AO843" s="408">
        <v>0</v>
      </c>
      <c r="AP843" s="407">
        <v>0</v>
      </c>
      <c r="AQ843" s="408">
        <v>0</v>
      </c>
      <c r="AR843" s="407">
        <v>0</v>
      </c>
      <c r="AT843" s="406">
        <v>0</v>
      </c>
      <c r="AU843" s="407">
        <v>0</v>
      </c>
      <c r="AV843" s="408">
        <v>0</v>
      </c>
      <c r="AW843" s="407">
        <v>0</v>
      </c>
      <c r="AX843" s="408">
        <v>0</v>
      </c>
      <c r="AY843" s="407">
        <v>0</v>
      </c>
      <c r="AZ843" s="408">
        <v>0</v>
      </c>
      <c r="BA843" s="407">
        <v>0</v>
      </c>
      <c r="BB843" s="408">
        <v>0</v>
      </c>
      <c r="BC843" s="407">
        <v>0</v>
      </c>
    </row>
    <row r="844" spans="1:55" x14ac:dyDescent="0.35">
      <c r="A844" s="385" t="str" cm="1">
        <f t="array" ref="A844">IFERROR(_xlfn.IFS(AND(F844="Renta Variable",O844=1),IFERROR(MATCH(B844,[1]RV_Det!C:C,0),"Rev"),AND(J844="Corporativa",O844=1,I844="EM"),IFERROR(MATCH(B844,[1]RF_Corps!B:B,0),"Rev"),AND(F844="Alternativos",O844=1),IFERROR(MATCH(B844,[1]Rep4!C:C,0),"Rev")),"")</f>
        <v/>
      </c>
      <c r="B844" s="394" t="s">
        <v>2651</v>
      </c>
      <c r="C844" s="409" t="s">
        <v>2652</v>
      </c>
      <c r="D844" s="395" t="s">
        <v>2589</v>
      </c>
      <c r="E844" s="396" t="str">
        <f>IF(B844="","",INDEX([1]CatGlob!$S:$S,IFERROR(MATCH(MID(B844,7,1),[1]CatGlob!$R:$R,0),MATCH(MID(B844,1,2),[1]CatGlob!$R:$R,0))))</f>
        <v>DOL</v>
      </c>
      <c r="F844" s="397" t="s">
        <v>442</v>
      </c>
      <c r="G844" s="398" t="s">
        <v>610</v>
      </c>
      <c r="H844" s="399" t="s">
        <v>228</v>
      </c>
      <c r="I844" s="399" t="s">
        <v>611</v>
      </c>
      <c r="J844" s="399" t="s">
        <v>2498</v>
      </c>
      <c r="K844" s="396" t="s">
        <v>600</v>
      </c>
      <c r="L844" s="400" t="str">
        <f>IF(ISERROR(MATCH(M844,M$10:M843,0)),M844,"")</f>
        <v/>
      </c>
      <c r="M844" s="401" t="str">
        <f>IF(B844="","",IF(ISERROR(MATCH(F844&amp;"_"&amp;G844&amp;"_"&amp;H844&amp;"_"&amp;I844&amp;"_"&amp;J844&amp;IF(K844="","","_"&amp;K844),[1]CatGlob!$B:$B,0)),F844&amp;"_"&amp;G844&amp;"_"&amp;H844&amp;"_"&amp;I844&amp;"_"&amp;J844&amp;IF(K844="","","_"&amp;K844),INDEX([1]CatGlob!$C:$C,MATCH(F844&amp;"_"&amp;G844&amp;"_"&amp;H844&amp;"_"&amp;I844&amp;"_"&amp;J844&amp;IF(K844="","","_"&amp;K844),[1]CatGlob!$B:$B,0))))</f>
        <v>HCD_LOC_CORP_REG</v>
      </c>
      <c r="N844" s="402" t="str">
        <f t="shared" si="27"/>
        <v/>
      </c>
      <c r="O844" s="402" t="str">
        <f t="shared" ref="O844:O908" si="28">IF(SUM(ABS(AF844),ABS(AQ844),ABS(BB844))&lt;&gt;0,1,"")</f>
        <v/>
      </c>
      <c r="P844" s="401" t="str">
        <f>IF(LEN(B844)&gt;8,INDEX([1]CatGlob!$X:$X,MATCH(M844,[1]CatGlob!$W:$W,0)),"")</f>
        <v>PEC</v>
      </c>
      <c r="Q844" s="403" t="str">
        <f>INDEX([1]CatGlob!P:P,MATCH(M844,[1]CatGlob!O:O,0))</f>
        <v>RFLC</v>
      </c>
      <c r="R844" s="403" t="s">
        <v>601</v>
      </c>
      <c r="S844" s="403" t="s">
        <v>601</v>
      </c>
      <c r="T844" s="403" t="str">
        <f>INDEX([1]CatGlob!$D:$D,MATCH($M844,[1]CatGlob!$C:$C,0))</f>
        <v>RFL</v>
      </c>
      <c r="U844" s="403" t="s">
        <v>2307</v>
      </c>
      <c r="V844" s="404" t="str">
        <f>INDEX([1]CatGlob!$F:$F,MATCH($M844,[1]CatGlob!$C:$C,0))</f>
        <v>RFL_CORP</v>
      </c>
      <c r="W844" s="405"/>
      <c r="X844" s="406">
        <v>0</v>
      </c>
      <c r="Y844" s="407">
        <v>0</v>
      </c>
      <c r="Z844" s="408">
        <v>0</v>
      </c>
      <c r="AA844" s="407">
        <v>0</v>
      </c>
      <c r="AB844" s="408">
        <v>0</v>
      </c>
      <c r="AC844" s="407">
        <v>0</v>
      </c>
      <c r="AD844" s="408">
        <v>0</v>
      </c>
      <c r="AE844" s="407">
        <v>0</v>
      </c>
      <c r="AF844" s="408">
        <v>0</v>
      </c>
      <c r="AG844" s="407">
        <v>0</v>
      </c>
      <c r="AI844" s="406">
        <v>0</v>
      </c>
      <c r="AJ844" s="407">
        <v>0</v>
      </c>
      <c r="AK844" s="408">
        <v>0</v>
      </c>
      <c r="AL844" s="407">
        <v>0</v>
      </c>
      <c r="AM844" s="408">
        <v>0</v>
      </c>
      <c r="AN844" s="407">
        <v>0</v>
      </c>
      <c r="AO844" s="408">
        <v>0</v>
      </c>
      <c r="AP844" s="407">
        <v>0</v>
      </c>
      <c r="AQ844" s="408">
        <v>0</v>
      </c>
      <c r="AR844" s="407">
        <v>0</v>
      </c>
      <c r="AT844" s="406">
        <v>0</v>
      </c>
      <c r="AU844" s="407">
        <v>0</v>
      </c>
      <c r="AV844" s="408">
        <v>0</v>
      </c>
      <c r="AW844" s="407">
        <v>0</v>
      </c>
      <c r="AX844" s="408">
        <v>0</v>
      </c>
      <c r="AY844" s="407">
        <v>0</v>
      </c>
      <c r="AZ844" s="408">
        <v>0</v>
      </c>
      <c r="BA844" s="407">
        <v>0</v>
      </c>
      <c r="BB844" s="408">
        <v>0</v>
      </c>
      <c r="BC844" s="407">
        <v>0</v>
      </c>
    </row>
    <row r="845" spans="1:55" x14ac:dyDescent="0.35">
      <c r="A845" s="385" t="str" cm="1">
        <f t="array" ref="A845">IFERROR(_xlfn.IFS(AND(F845="Renta Variable",O845=1),IFERROR(MATCH(B845,[1]RV_Det!C:C,0),"Rev"),AND(J845="Corporativa",O845=1,I845="EM"),IFERROR(MATCH(B845,[1]RF_Corps!B:B,0),"Rev"),AND(F845="Alternativos",O845=1),IFERROR(MATCH(B845,[1]Rep4!C:C,0),"Rev")),"")</f>
        <v/>
      </c>
      <c r="B845" s="394" t="s">
        <v>2653</v>
      </c>
      <c r="C845" s="409" t="s">
        <v>2623</v>
      </c>
      <c r="D845" s="395" t="s">
        <v>2624</v>
      </c>
      <c r="E845" s="396" t="str">
        <f>IF(B845="","",INDEX([1]CatGlob!$S:$S,IFERROR(MATCH(MID(B845,7,1),[1]CatGlob!$R:$R,0),MATCH(MID(B845,1,2),[1]CatGlob!$R:$R,0))))</f>
        <v>DOL</v>
      </c>
      <c r="F845" s="397" t="s">
        <v>442</v>
      </c>
      <c r="G845" s="398" t="s">
        <v>610</v>
      </c>
      <c r="H845" s="399" t="s">
        <v>228</v>
      </c>
      <c r="I845" s="399" t="s">
        <v>611</v>
      </c>
      <c r="J845" s="399" t="s">
        <v>2498</v>
      </c>
      <c r="K845" s="396" t="s">
        <v>600</v>
      </c>
      <c r="L845" s="400" t="str">
        <f>IF(ISERROR(MATCH(M845,M$10:M844,0)),M845,"")</f>
        <v/>
      </c>
      <c r="M845" s="401" t="str">
        <f>IF(B845="","",IF(ISERROR(MATCH(F845&amp;"_"&amp;G845&amp;"_"&amp;H845&amp;"_"&amp;I845&amp;"_"&amp;J845&amp;IF(K845="","","_"&amp;K845),[1]CatGlob!$B:$B,0)),F845&amp;"_"&amp;G845&amp;"_"&amp;H845&amp;"_"&amp;I845&amp;"_"&amp;J845&amp;IF(K845="","","_"&amp;K845),INDEX([1]CatGlob!$C:$C,MATCH(F845&amp;"_"&amp;G845&amp;"_"&amp;H845&amp;"_"&amp;I845&amp;"_"&amp;J845&amp;IF(K845="","","_"&amp;K845),[1]CatGlob!$B:$B,0))))</f>
        <v>HCD_LOC_CORP_REG</v>
      </c>
      <c r="N845" s="402" t="str">
        <f t="shared" si="27"/>
        <v/>
      </c>
      <c r="O845" s="402" t="str">
        <f t="shared" si="28"/>
        <v/>
      </c>
      <c r="P845" s="401" t="str">
        <f>IF(LEN(B845)&gt;8,INDEX([1]CatGlob!$X:$X,MATCH(M845,[1]CatGlob!$W:$W,0)),"")</f>
        <v>PEC</v>
      </c>
      <c r="Q845" s="403" t="str">
        <f>INDEX([1]CatGlob!P:P,MATCH(M845,[1]CatGlob!O:O,0))</f>
        <v>RFLC</v>
      </c>
      <c r="R845" s="403" t="s">
        <v>601</v>
      </c>
      <c r="S845" s="403" t="s">
        <v>601</v>
      </c>
      <c r="T845" s="403" t="str">
        <f>INDEX([1]CatGlob!$D:$D,MATCH($M845,[1]CatGlob!$C:$C,0))</f>
        <v>RFL</v>
      </c>
      <c r="U845" s="403" t="s">
        <v>2323</v>
      </c>
      <c r="V845" s="404" t="str">
        <f>INDEX([1]CatGlob!$F:$F,MATCH($M845,[1]CatGlob!$C:$C,0))</f>
        <v>RFL_CORP</v>
      </c>
      <c r="W845" s="405"/>
      <c r="X845" s="406">
        <v>0</v>
      </c>
      <c r="Y845" s="407">
        <v>0</v>
      </c>
      <c r="Z845" s="408">
        <v>0</v>
      </c>
      <c r="AA845" s="407">
        <v>0</v>
      </c>
      <c r="AB845" s="408">
        <v>0</v>
      </c>
      <c r="AC845" s="407">
        <v>0</v>
      </c>
      <c r="AD845" s="408">
        <v>0</v>
      </c>
      <c r="AE845" s="407">
        <v>0</v>
      </c>
      <c r="AF845" s="408">
        <v>0</v>
      </c>
      <c r="AG845" s="407">
        <v>0</v>
      </c>
      <c r="AI845" s="406">
        <v>0</v>
      </c>
      <c r="AJ845" s="407">
        <v>0</v>
      </c>
      <c r="AK845" s="408">
        <v>0</v>
      </c>
      <c r="AL845" s="407">
        <v>0</v>
      </c>
      <c r="AM845" s="408">
        <v>0</v>
      </c>
      <c r="AN845" s="407">
        <v>0</v>
      </c>
      <c r="AO845" s="408">
        <v>0</v>
      </c>
      <c r="AP845" s="407">
        <v>0</v>
      </c>
      <c r="AQ845" s="408">
        <v>0</v>
      </c>
      <c r="AR845" s="407">
        <v>0</v>
      </c>
      <c r="AT845" s="406">
        <v>0</v>
      </c>
      <c r="AU845" s="407">
        <v>0</v>
      </c>
      <c r="AV845" s="408">
        <v>0</v>
      </c>
      <c r="AW845" s="407">
        <v>0</v>
      </c>
      <c r="AX845" s="408">
        <v>0</v>
      </c>
      <c r="AY845" s="407">
        <v>0</v>
      </c>
      <c r="AZ845" s="408">
        <v>0</v>
      </c>
      <c r="BA845" s="407">
        <v>0</v>
      </c>
      <c r="BB845" s="408">
        <v>0</v>
      </c>
      <c r="BC845" s="407">
        <v>0</v>
      </c>
    </row>
    <row r="846" spans="1:55" x14ac:dyDescent="0.35">
      <c r="A846" s="385" t="str" cm="1">
        <f t="array" ref="A846">IFERROR(_xlfn.IFS(AND(F846="Renta Variable",O846=1),IFERROR(MATCH(B846,[1]RV_Det!C:C,0),"Rev"),AND(J846="Corporativa",O846=1,I846="EM"),IFERROR(MATCH(B846,[1]RF_Corps!B:B,0),"Rev"),AND(F846="Alternativos",O846=1),IFERROR(MATCH(B846,[1]Rep4!C:C,0),"Rev")),"")</f>
        <v/>
      </c>
      <c r="B846" s="394" t="s">
        <v>2654</v>
      </c>
      <c r="C846" s="409" t="s">
        <v>2655</v>
      </c>
      <c r="D846" s="395" t="s">
        <v>2656</v>
      </c>
      <c r="E846" s="396" t="str">
        <f>IF(B846="","",INDEX([1]CatGlob!$S:$S,IFERROR(MATCH(MID(B846,7,1),[1]CatGlob!$R:$R,0),MATCH(MID(B846,1,2),[1]CatGlob!$R:$R,0))))</f>
        <v>DOL</v>
      </c>
      <c r="F846" s="397" t="s">
        <v>442</v>
      </c>
      <c r="G846" s="398" t="s">
        <v>610</v>
      </c>
      <c r="H846" s="399" t="s">
        <v>228</v>
      </c>
      <c r="I846" s="399" t="s">
        <v>611</v>
      </c>
      <c r="J846" s="399" t="s">
        <v>2498</v>
      </c>
      <c r="K846" s="396" t="s">
        <v>600</v>
      </c>
      <c r="L846" s="400" t="str">
        <f>IF(ISERROR(MATCH(M846,M$10:M845,0)),M846,"")</f>
        <v/>
      </c>
      <c r="M846" s="401" t="str">
        <f>IF(B846="","",IF(ISERROR(MATCH(F846&amp;"_"&amp;G846&amp;"_"&amp;H846&amp;"_"&amp;I846&amp;"_"&amp;J846&amp;IF(K846="","","_"&amp;K846),[1]CatGlob!$B:$B,0)),F846&amp;"_"&amp;G846&amp;"_"&amp;H846&amp;"_"&amp;I846&amp;"_"&amp;J846&amp;IF(K846="","","_"&amp;K846),INDEX([1]CatGlob!$C:$C,MATCH(F846&amp;"_"&amp;G846&amp;"_"&amp;H846&amp;"_"&amp;I846&amp;"_"&amp;J846&amp;IF(K846="","","_"&amp;K846),[1]CatGlob!$B:$B,0))))</f>
        <v>HCD_LOC_CORP_REG</v>
      </c>
      <c r="N846" s="402" t="str">
        <f t="shared" si="27"/>
        <v/>
      </c>
      <c r="O846" s="402" t="str">
        <f t="shared" si="28"/>
        <v/>
      </c>
      <c r="P846" s="401" t="str">
        <f>IF(LEN(B846)&gt;8,INDEX([1]CatGlob!$X:$X,MATCH(M846,[1]CatGlob!$W:$W,0)),"")</f>
        <v>PEC</v>
      </c>
      <c r="Q846" s="403" t="str">
        <f>INDEX([1]CatGlob!P:P,MATCH(M846,[1]CatGlob!O:O,0))</f>
        <v>RFLC</v>
      </c>
      <c r="R846" s="403" t="s">
        <v>601</v>
      </c>
      <c r="S846" s="403" t="s">
        <v>601</v>
      </c>
      <c r="T846" s="403" t="str">
        <f>INDEX([1]CatGlob!$D:$D,MATCH($M846,[1]CatGlob!$C:$C,0))</f>
        <v>RFL</v>
      </c>
      <c r="U846" s="403" t="s">
        <v>2307</v>
      </c>
      <c r="V846" s="404" t="str">
        <f>INDEX([1]CatGlob!$F:$F,MATCH($M846,[1]CatGlob!$C:$C,0))</f>
        <v>RFL_CORP</v>
      </c>
      <c r="W846" s="405"/>
      <c r="X846" s="406">
        <v>0</v>
      </c>
      <c r="Y846" s="407">
        <v>0</v>
      </c>
      <c r="Z846" s="408">
        <v>0</v>
      </c>
      <c r="AA846" s="407">
        <v>0</v>
      </c>
      <c r="AB846" s="408">
        <v>0</v>
      </c>
      <c r="AC846" s="407">
        <v>0</v>
      </c>
      <c r="AD846" s="408">
        <v>0</v>
      </c>
      <c r="AE846" s="407">
        <v>0</v>
      </c>
      <c r="AF846" s="408">
        <v>0</v>
      </c>
      <c r="AG846" s="407">
        <v>0</v>
      </c>
      <c r="AI846" s="406">
        <v>0</v>
      </c>
      <c r="AJ846" s="407">
        <v>0</v>
      </c>
      <c r="AK846" s="408">
        <v>0</v>
      </c>
      <c r="AL846" s="407">
        <v>0</v>
      </c>
      <c r="AM846" s="408">
        <v>0</v>
      </c>
      <c r="AN846" s="407">
        <v>0</v>
      </c>
      <c r="AO846" s="408">
        <v>0</v>
      </c>
      <c r="AP846" s="407">
        <v>0</v>
      </c>
      <c r="AQ846" s="408">
        <v>0</v>
      </c>
      <c r="AR846" s="407">
        <v>0</v>
      </c>
      <c r="AT846" s="406">
        <v>0</v>
      </c>
      <c r="AU846" s="407">
        <v>0</v>
      </c>
      <c r="AV846" s="408">
        <v>0</v>
      </c>
      <c r="AW846" s="407">
        <v>0</v>
      </c>
      <c r="AX846" s="408">
        <v>0</v>
      </c>
      <c r="AY846" s="407">
        <v>0</v>
      </c>
      <c r="AZ846" s="408">
        <v>0</v>
      </c>
      <c r="BA846" s="407">
        <v>0</v>
      </c>
      <c r="BB846" s="408">
        <v>0</v>
      </c>
      <c r="BC846" s="407">
        <v>0</v>
      </c>
    </row>
    <row r="847" spans="1:55" x14ac:dyDescent="0.35">
      <c r="A847" s="385" t="str" cm="1">
        <f t="array" ref="A847">IFERROR(_xlfn.IFS(AND(F847="Renta Variable",O847=1),IFERROR(MATCH(B847,[1]RV_Det!C:C,0),"Rev"),AND(J847="Corporativa",O847=1,I847="EM"),IFERROR(MATCH(B847,[1]RF_Corps!B:B,0),"Rev"),AND(F847="Alternativos",O847=1),IFERROR(MATCH(B847,[1]Rep4!C:C,0),"Rev")),"")</f>
        <v/>
      </c>
      <c r="B847" s="394" t="s">
        <v>2657</v>
      </c>
      <c r="C847" s="409" t="s">
        <v>2658</v>
      </c>
      <c r="D847" s="395" t="s">
        <v>2659</v>
      </c>
      <c r="E847" s="396" t="str">
        <f>IF(B847="","",INDEX([1]CatGlob!$S:$S,IFERROR(MATCH(MID(B847,7,1),[1]CatGlob!$R:$R,0),MATCH(MID(B847,1,2),[1]CatGlob!$R:$R,0))))</f>
        <v>DOL</v>
      </c>
      <c r="F847" s="397" t="s">
        <v>442</v>
      </c>
      <c r="G847" s="398" t="s">
        <v>610</v>
      </c>
      <c r="H847" s="399" t="s">
        <v>228</v>
      </c>
      <c r="I847" s="399" t="s">
        <v>611</v>
      </c>
      <c r="J847" s="399" t="s">
        <v>2498</v>
      </c>
      <c r="K847" s="396" t="s">
        <v>600</v>
      </c>
      <c r="L847" s="400" t="str">
        <f>IF(ISERROR(MATCH(M847,M$10:M846,0)),M847,"")</f>
        <v/>
      </c>
      <c r="M847" s="401" t="str">
        <f>IF(B847="","",IF(ISERROR(MATCH(F847&amp;"_"&amp;G847&amp;"_"&amp;H847&amp;"_"&amp;I847&amp;"_"&amp;J847&amp;IF(K847="","","_"&amp;K847),[1]CatGlob!$B:$B,0)),F847&amp;"_"&amp;G847&amp;"_"&amp;H847&amp;"_"&amp;I847&amp;"_"&amp;J847&amp;IF(K847="","","_"&amp;K847),INDEX([1]CatGlob!$C:$C,MATCH(F847&amp;"_"&amp;G847&amp;"_"&amp;H847&amp;"_"&amp;I847&amp;"_"&amp;J847&amp;IF(K847="","","_"&amp;K847),[1]CatGlob!$B:$B,0))))</f>
        <v>HCD_LOC_CORP_REG</v>
      </c>
      <c r="N847" s="402" t="str">
        <f t="shared" ref="N847:N911" si="29">+IF(AND(F847="Renta Fija",SUM(ABS(AF847),ABS(AQ847),ABS(BB847))&lt;&gt;0),IF(GG847&lt;&gt;0,"","rev"),"")</f>
        <v/>
      </c>
      <c r="O847" s="402" t="str">
        <f t="shared" si="28"/>
        <v/>
      </c>
      <c r="P847" s="401" t="str">
        <f>IF(LEN(B847)&gt;8,INDEX([1]CatGlob!$X:$X,MATCH(M847,[1]CatGlob!$W:$W,0)),"")</f>
        <v>PEC</v>
      </c>
      <c r="Q847" s="403" t="str">
        <f>INDEX([1]CatGlob!P:P,MATCH(M847,[1]CatGlob!O:O,0))</f>
        <v>RFLC</v>
      </c>
      <c r="R847" s="403" t="s">
        <v>601</v>
      </c>
      <c r="S847" s="403" t="s">
        <v>601</v>
      </c>
      <c r="T847" s="403" t="str">
        <f>INDEX([1]CatGlob!$D:$D,MATCH($M847,[1]CatGlob!$C:$C,0))</f>
        <v>RFL</v>
      </c>
      <c r="U847" s="403" t="s">
        <v>2307</v>
      </c>
      <c r="V847" s="404" t="str">
        <f>INDEX([1]CatGlob!$F:$F,MATCH($M847,[1]CatGlob!$C:$C,0))</f>
        <v>RFL_CORP</v>
      </c>
      <c r="W847" s="405"/>
      <c r="X847" s="406">
        <v>0</v>
      </c>
      <c r="Y847" s="407">
        <v>0</v>
      </c>
      <c r="Z847" s="408">
        <v>0</v>
      </c>
      <c r="AA847" s="407">
        <v>0</v>
      </c>
      <c r="AB847" s="408">
        <v>0</v>
      </c>
      <c r="AC847" s="407">
        <v>0</v>
      </c>
      <c r="AD847" s="408">
        <v>0</v>
      </c>
      <c r="AE847" s="407">
        <v>0</v>
      </c>
      <c r="AF847" s="408">
        <v>0</v>
      </c>
      <c r="AG847" s="407">
        <v>0</v>
      </c>
      <c r="AI847" s="406">
        <v>0</v>
      </c>
      <c r="AJ847" s="407">
        <v>0</v>
      </c>
      <c r="AK847" s="408">
        <v>0</v>
      </c>
      <c r="AL847" s="407">
        <v>0</v>
      </c>
      <c r="AM847" s="408">
        <v>0</v>
      </c>
      <c r="AN847" s="407">
        <v>0</v>
      </c>
      <c r="AO847" s="408">
        <v>0</v>
      </c>
      <c r="AP847" s="407">
        <v>0</v>
      </c>
      <c r="AQ847" s="408">
        <v>0</v>
      </c>
      <c r="AR847" s="407">
        <v>0</v>
      </c>
      <c r="AT847" s="406">
        <v>0</v>
      </c>
      <c r="AU847" s="407">
        <v>0</v>
      </c>
      <c r="AV847" s="408">
        <v>0</v>
      </c>
      <c r="AW847" s="407">
        <v>0</v>
      </c>
      <c r="AX847" s="408">
        <v>0</v>
      </c>
      <c r="AY847" s="407">
        <v>0</v>
      </c>
      <c r="AZ847" s="408">
        <v>0</v>
      </c>
      <c r="BA847" s="407">
        <v>0</v>
      </c>
      <c r="BB847" s="408">
        <v>0</v>
      </c>
      <c r="BC847" s="407">
        <v>0</v>
      </c>
    </row>
    <row r="848" spans="1:55" x14ac:dyDescent="0.35">
      <c r="A848" s="385" t="str" cm="1">
        <f t="array" ref="A848">IFERROR(_xlfn.IFS(AND(F848="Renta Variable",O848=1),IFERROR(MATCH(B848,[1]RV_Det!C:C,0),"Rev"),AND(J848="Corporativa",O848=1,I848="EM"),IFERROR(MATCH(B848,[1]RF_Corps!B:B,0),"Rev"),AND(F848="Alternativos",O848=1),IFERROR(MATCH(B848,[1]Rep4!C:C,0),"Rev")),"")</f>
        <v/>
      </c>
      <c r="B848" s="394" t="s">
        <v>2660</v>
      </c>
      <c r="C848" s="409" t="s">
        <v>2661</v>
      </c>
      <c r="D848" s="395" t="s">
        <v>2662</v>
      </c>
      <c r="E848" s="396" t="str">
        <f>IF(B848="","",INDEX([1]CatGlob!$S:$S,IFERROR(MATCH(MID(B848,7,1),[1]CatGlob!$R:$R,0),MATCH(MID(B848,1,2),[1]CatGlob!$R:$R,0))))</f>
        <v>DOL</v>
      </c>
      <c r="F848" s="397" t="s">
        <v>442</v>
      </c>
      <c r="G848" s="398" t="s">
        <v>610</v>
      </c>
      <c r="H848" s="399" t="s">
        <v>228</v>
      </c>
      <c r="I848" s="399" t="s">
        <v>611</v>
      </c>
      <c r="J848" s="399" t="s">
        <v>2498</v>
      </c>
      <c r="K848" s="396" t="s">
        <v>600</v>
      </c>
      <c r="L848" s="400" t="str">
        <f>IF(ISERROR(MATCH(M848,M$10:M847,0)),M848,"")</f>
        <v/>
      </c>
      <c r="M848" s="401" t="str">
        <f>IF(B848="","",IF(ISERROR(MATCH(F848&amp;"_"&amp;G848&amp;"_"&amp;H848&amp;"_"&amp;I848&amp;"_"&amp;J848&amp;IF(K848="","","_"&amp;K848),[1]CatGlob!$B:$B,0)),F848&amp;"_"&amp;G848&amp;"_"&amp;H848&amp;"_"&amp;I848&amp;"_"&amp;J848&amp;IF(K848="","","_"&amp;K848),INDEX([1]CatGlob!$C:$C,MATCH(F848&amp;"_"&amp;G848&amp;"_"&amp;H848&amp;"_"&amp;I848&amp;"_"&amp;J848&amp;IF(K848="","","_"&amp;K848),[1]CatGlob!$B:$B,0))))</f>
        <v>HCD_LOC_CORP_REG</v>
      </c>
      <c r="N848" s="402" t="str">
        <f t="shared" si="29"/>
        <v/>
      </c>
      <c r="O848" s="402" t="str">
        <f t="shared" si="28"/>
        <v/>
      </c>
      <c r="P848" s="401" t="str">
        <f>IF(LEN(B848)&gt;8,INDEX([1]CatGlob!$X:$X,MATCH(M848,[1]CatGlob!$W:$W,0)),"")</f>
        <v>PEC</v>
      </c>
      <c r="Q848" s="403" t="str">
        <f>INDEX([1]CatGlob!P:P,MATCH(M848,[1]CatGlob!O:O,0))</f>
        <v>RFLC</v>
      </c>
      <c r="R848" s="403" t="s">
        <v>601</v>
      </c>
      <c r="S848" s="403" t="s">
        <v>601</v>
      </c>
      <c r="T848" s="403" t="str">
        <f>INDEX([1]CatGlob!$D:$D,MATCH($M848,[1]CatGlob!$C:$C,0))</f>
        <v>RFL</v>
      </c>
      <c r="U848" s="403" t="s">
        <v>2307</v>
      </c>
      <c r="V848" s="404" t="str">
        <f>INDEX([1]CatGlob!$F:$F,MATCH($M848,[1]CatGlob!$C:$C,0))</f>
        <v>RFL_CORP</v>
      </c>
      <c r="W848" s="405"/>
      <c r="X848" s="406">
        <v>0</v>
      </c>
      <c r="Y848" s="407">
        <v>0</v>
      </c>
      <c r="Z848" s="408">
        <v>0</v>
      </c>
      <c r="AA848" s="407">
        <v>0</v>
      </c>
      <c r="AB848" s="408">
        <v>0</v>
      </c>
      <c r="AC848" s="407">
        <v>0</v>
      </c>
      <c r="AD848" s="408">
        <v>0</v>
      </c>
      <c r="AE848" s="407">
        <v>0</v>
      </c>
      <c r="AF848" s="408">
        <v>0</v>
      </c>
      <c r="AG848" s="407">
        <v>0</v>
      </c>
      <c r="AI848" s="406">
        <v>0</v>
      </c>
      <c r="AJ848" s="407">
        <v>0</v>
      </c>
      <c r="AK848" s="408">
        <v>0</v>
      </c>
      <c r="AL848" s="407">
        <v>0</v>
      </c>
      <c r="AM848" s="408">
        <v>0</v>
      </c>
      <c r="AN848" s="407">
        <v>0</v>
      </c>
      <c r="AO848" s="408">
        <v>0</v>
      </c>
      <c r="AP848" s="407">
        <v>0</v>
      </c>
      <c r="AQ848" s="408">
        <v>0</v>
      </c>
      <c r="AR848" s="407">
        <v>0</v>
      </c>
      <c r="AT848" s="406">
        <v>0</v>
      </c>
      <c r="AU848" s="407">
        <v>0</v>
      </c>
      <c r="AV848" s="408">
        <v>0</v>
      </c>
      <c r="AW848" s="407">
        <v>0</v>
      </c>
      <c r="AX848" s="408">
        <v>0</v>
      </c>
      <c r="AY848" s="407">
        <v>0</v>
      </c>
      <c r="AZ848" s="408">
        <v>0</v>
      </c>
      <c r="BA848" s="407">
        <v>0</v>
      </c>
      <c r="BB848" s="408">
        <v>0</v>
      </c>
      <c r="BC848" s="407">
        <v>0</v>
      </c>
    </row>
    <row r="849" spans="1:55" x14ac:dyDescent="0.35">
      <c r="A849" s="385" t="str" cm="1">
        <f t="array" ref="A849">IFERROR(_xlfn.IFS(AND(F849="Renta Variable",O849=1),IFERROR(MATCH(B849,[1]RV_Det!C:C,0),"Rev"),AND(J849="Corporativa",O849=1,I849="EM"),IFERROR(MATCH(B849,[1]RF_Corps!B:B,0),"Rev"),AND(F849="Alternativos",O849=1),IFERROR(MATCH(B849,[1]Rep4!C:C,0),"Rev")),"")</f>
        <v/>
      </c>
      <c r="B849" s="394" t="s">
        <v>2663</v>
      </c>
      <c r="C849" s="409" t="s">
        <v>2664</v>
      </c>
      <c r="D849" s="395" t="s">
        <v>2665</v>
      </c>
      <c r="E849" s="396" t="str">
        <f>IF(B849="","",INDEX([1]CatGlob!$S:$S,IFERROR(MATCH(MID(B849,7,1),[1]CatGlob!$R:$R,0),MATCH(MID(B849,1,2),[1]CatGlob!$R:$R,0))))</f>
        <v>DOL</v>
      </c>
      <c r="F849" s="397" t="s">
        <v>442</v>
      </c>
      <c r="G849" s="398" t="s">
        <v>610</v>
      </c>
      <c r="H849" s="399" t="s">
        <v>228</v>
      </c>
      <c r="I849" s="399" t="s">
        <v>611</v>
      </c>
      <c r="J849" s="399" t="s">
        <v>2498</v>
      </c>
      <c r="K849" s="396" t="s">
        <v>600</v>
      </c>
      <c r="L849" s="400" t="str">
        <f>IF(ISERROR(MATCH(M849,M$10:M848,0)),M849,"")</f>
        <v/>
      </c>
      <c r="M849" s="401" t="str">
        <f>IF(B849="","",IF(ISERROR(MATCH(F849&amp;"_"&amp;G849&amp;"_"&amp;H849&amp;"_"&amp;I849&amp;"_"&amp;J849&amp;IF(K849="","","_"&amp;K849),[1]CatGlob!$B:$B,0)),F849&amp;"_"&amp;G849&amp;"_"&amp;H849&amp;"_"&amp;I849&amp;"_"&amp;J849&amp;IF(K849="","","_"&amp;K849),INDEX([1]CatGlob!$C:$C,MATCH(F849&amp;"_"&amp;G849&amp;"_"&amp;H849&amp;"_"&amp;I849&amp;"_"&amp;J849&amp;IF(K849="","","_"&amp;K849),[1]CatGlob!$B:$B,0))))</f>
        <v>HCD_LOC_CORP_REG</v>
      </c>
      <c r="N849" s="402" t="str">
        <f t="shared" si="29"/>
        <v/>
      </c>
      <c r="O849" s="402" t="str">
        <f t="shared" si="28"/>
        <v/>
      </c>
      <c r="P849" s="401" t="str">
        <f>IF(LEN(B849)&gt;8,INDEX([1]CatGlob!$X:$X,MATCH(M849,[1]CatGlob!$W:$W,0)),"")</f>
        <v>PEC</v>
      </c>
      <c r="Q849" s="403" t="str">
        <f>INDEX([1]CatGlob!P:P,MATCH(M849,[1]CatGlob!O:O,0))</f>
        <v>RFLC</v>
      </c>
      <c r="R849" s="403" t="s">
        <v>601</v>
      </c>
      <c r="S849" s="403" t="s">
        <v>601</v>
      </c>
      <c r="T849" s="403" t="str">
        <f>INDEX([1]CatGlob!$D:$D,MATCH($M849,[1]CatGlob!$C:$C,0))</f>
        <v>RFL</v>
      </c>
      <c r="U849" s="403" t="s">
        <v>2307</v>
      </c>
      <c r="V849" s="404" t="str">
        <f>INDEX([1]CatGlob!$F:$F,MATCH($M849,[1]CatGlob!$C:$C,0))</f>
        <v>RFL_CORP</v>
      </c>
      <c r="W849" s="405"/>
      <c r="X849" s="406">
        <v>0</v>
      </c>
      <c r="Y849" s="407">
        <v>0</v>
      </c>
      <c r="Z849" s="408">
        <v>0</v>
      </c>
      <c r="AA849" s="407">
        <v>0</v>
      </c>
      <c r="AB849" s="408">
        <v>0</v>
      </c>
      <c r="AC849" s="407">
        <v>0</v>
      </c>
      <c r="AD849" s="408">
        <v>0</v>
      </c>
      <c r="AE849" s="407">
        <v>0</v>
      </c>
      <c r="AF849" s="408">
        <v>0</v>
      </c>
      <c r="AG849" s="407">
        <v>0</v>
      </c>
      <c r="AI849" s="406">
        <v>0</v>
      </c>
      <c r="AJ849" s="407">
        <v>0</v>
      </c>
      <c r="AK849" s="408">
        <v>0</v>
      </c>
      <c r="AL849" s="407">
        <v>0</v>
      </c>
      <c r="AM849" s="408">
        <v>0</v>
      </c>
      <c r="AN849" s="407">
        <v>0</v>
      </c>
      <c r="AO849" s="408">
        <v>0</v>
      </c>
      <c r="AP849" s="407">
        <v>0</v>
      </c>
      <c r="AQ849" s="408">
        <v>0</v>
      </c>
      <c r="AR849" s="407">
        <v>0</v>
      </c>
      <c r="AT849" s="406">
        <v>0</v>
      </c>
      <c r="AU849" s="407">
        <v>0</v>
      </c>
      <c r="AV849" s="408">
        <v>0</v>
      </c>
      <c r="AW849" s="407">
        <v>0</v>
      </c>
      <c r="AX849" s="408">
        <v>0</v>
      </c>
      <c r="AY849" s="407">
        <v>0</v>
      </c>
      <c r="AZ849" s="408">
        <v>0</v>
      </c>
      <c r="BA849" s="407">
        <v>0</v>
      </c>
      <c r="BB849" s="408">
        <v>0</v>
      </c>
      <c r="BC849" s="407">
        <v>0</v>
      </c>
    </row>
    <row r="850" spans="1:55" x14ac:dyDescent="0.35">
      <c r="A850" s="385" t="str" cm="1">
        <f t="array" ref="A850">IFERROR(_xlfn.IFS(AND(F850="Renta Variable",O850=1),IFERROR(MATCH(B850,[1]RV_Det!C:C,0),"Rev"),AND(J850="Corporativa",O850=1,I850="EM"),IFERROR(MATCH(B850,[1]RF_Corps!B:B,0),"Rev"),AND(F850="Alternativos",O850=1),IFERROR(MATCH(B850,[1]Rep4!C:C,0),"Rev")),"")</f>
        <v/>
      </c>
      <c r="B850" s="394" t="s">
        <v>2666</v>
      </c>
      <c r="C850" s="409" t="s">
        <v>2667</v>
      </c>
      <c r="D850" s="395" t="s">
        <v>2404</v>
      </c>
      <c r="E850" s="396" t="str">
        <f>IF(B850="","",INDEX([1]CatGlob!$S:$S,IFERROR(MATCH(MID(B850,7,1),[1]CatGlob!$R:$R,0),MATCH(MID(B850,1,2),[1]CatGlob!$R:$R,0))))</f>
        <v>DOL</v>
      </c>
      <c r="F850" s="397" t="s">
        <v>442</v>
      </c>
      <c r="G850" s="398" t="s">
        <v>610</v>
      </c>
      <c r="H850" s="399" t="s">
        <v>228</v>
      </c>
      <c r="I850" s="399" t="s">
        <v>611</v>
      </c>
      <c r="J850" s="399" t="s">
        <v>2498</v>
      </c>
      <c r="K850" s="396" t="s">
        <v>600</v>
      </c>
      <c r="L850" s="400" t="str">
        <f>IF(ISERROR(MATCH(M850,M$10:M849,0)),M850,"")</f>
        <v/>
      </c>
      <c r="M850" s="401" t="str">
        <f>IF(B850="","",IF(ISERROR(MATCH(F850&amp;"_"&amp;G850&amp;"_"&amp;H850&amp;"_"&amp;I850&amp;"_"&amp;J850&amp;IF(K850="","","_"&amp;K850),[1]CatGlob!$B:$B,0)),F850&amp;"_"&amp;G850&amp;"_"&amp;H850&amp;"_"&amp;I850&amp;"_"&amp;J850&amp;IF(K850="","","_"&amp;K850),INDEX([1]CatGlob!$C:$C,MATCH(F850&amp;"_"&amp;G850&amp;"_"&amp;H850&amp;"_"&amp;I850&amp;"_"&amp;J850&amp;IF(K850="","","_"&amp;K850),[1]CatGlob!$B:$B,0))))</f>
        <v>HCD_LOC_CORP_REG</v>
      </c>
      <c r="N850" s="402" t="str">
        <f t="shared" si="29"/>
        <v/>
      </c>
      <c r="O850" s="402" t="str">
        <f t="shared" si="28"/>
        <v/>
      </c>
      <c r="P850" s="401" t="str">
        <f>IF(LEN(B850)&gt;8,INDEX([1]CatGlob!$X:$X,MATCH(M850,[1]CatGlob!$W:$W,0)),"")</f>
        <v>PEC</v>
      </c>
      <c r="Q850" s="403" t="str">
        <f>INDEX([1]CatGlob!P:P,MATCH(M850,[1]CatGlob!O:O,0))</f>
        <v>RFLC</v>
      </c>
      <c r="R850" s="403" t="s">
        <v>601</v>
      </c>
      <c r="S850" s="403" t="s">
        <v>601</v>
      </c>
      <c r="T850" s="403" t="str">
        <f>INDEX([1]CatGlob!$D:$D,MATCH($M850,[1]CatGlob!$C:$C,0))</f>
        <v>RFL</v>
      </c>
      <c r="U850" s="403" t="s">
        <v>2307</v>
      </c>
      <c r="V850" s="404" t="str">
        <f>INDEX([1]CatGlob!$F:$F,MATCH($M850,[1]CatGlob!$C:$C,0))</f>
        <v>RFL_CORP</v>
      </c>
      <c r="W850" s="405"/>
      <c r="X850" s="406">
        <v>0</v>
      </c>
      <c r="Y850" s="407">
        <v>0</v>
      </c>
      <c r="Z850" s="408">
        <v>0</v>
      </c>
      <c r="AA850" s="407">
        <v>0</v>
      </c>
      <c r="AB850" s="408">
        <v>0</v>
      </c>
      <c r="AC850" s="407">
        <v>0</v>
      </c>
      <c r="AD850" s="408">
        <v>0</v>
      </c>
      <c r="AE850" s="407">
        <v>0</v>
      </c>
      <c r="AF850" s="408">
        <v>0</v>
      </c>
      <c r="AG850" s="407">
        <v>0</v>
      </c>
      <c r="AI850" s="406">
        <v>0</v>
      </c>
      <c r="AJ850" s="407">
        <v>0</v>
      </c>
      <c r="AK850" s="408">
        <v>0</v>
      </c>
      <c r="AL850" s="407">
        <v>0</v>
      </c>
      <c r="AM850" s="408">
        <v>0</v>
      </c>
      <c r="AN850" s="407">
        <v>0</v>
      </c>
      <c r="AO850" s="408">
        <v>0</v>
      </c>
      <c r="AP850" s="407">
        <v>0</v>
      </c>
      <c r="AQ850" s="408">
        <v>0</v>
      </c>
      <c r="AR850" s="407">
        <v>0</v>
      </c>
      <c r="AT850" s="406">
        <v>0</v>
      </c>
      <c r="AU850" s="407">
        <v>0</v>
      </c>
      <c r="AV850" s="408">
        <v>0</v>
      </c>
      <c r="AW850" s="407">
        <v>0</v>
      </c>
      <c r="AX850" s="408">
        <v>0</v>
      </c>
      <c r="AY850" s="407">
        <v>0</v>
      </c>
      <c r="AZ850" s="408">
        <v>0</v>
      </c>
      <c r="BA850" s="407">
        <v>0</v>
      </c>
      <c r="BB850" s="408">
        <v>0</v>
      </c>
      <c r="BC850" s="407">
        <v>0</v>
      </c>
    </row>
    <row r="851" spans="1:55" x14ac:dyDescent="0.35">
      <c r="A851" s="385" t="str" cm="1">
        <f t="array" ref="A851">IFERROR(_xlfn.IFS(AND(F851="Renta Variable",O851=1),IFERROR(MATCH(B851,[1]RV_Det!C:C,0),"Rev"),AND(J851="Corporativa",O851=1,I851="EM"),IFERROR(MATCH(B851,[1]RF_Corps!B:B,0),"Rev"),AND(F851="Alternativos",O851=1),IFERROR(MATCH(B851,[1]Rep4!C:C,0),"Rev")),"")</f>
        <v/>
      </c>
      <c r="B851" s="394" t="s">
        <v>2668</v>
      </c>
      <c r="C851" s="409" t="s">
        <v>2669</v>
      </c>
      <c r="D851" s="395" t="s">
        <v>2670</v>
      </c>
      <c r="E851" s="396" t="str">
        <f>IF(B851="","",INDEX([1]CatGlob!$S:$S,IFERROR(MATCH(MID(B851,7,1),[1]CatGlob!$R:$R,0),MATCH(MID(B851,1,2),[1]CatGlob!$R:$R,0))))</f>
        <v>DOL</v>
      </c>
      <c r="F851" s="397" t="s">
        <v>442</v>
      </c>
      <c r="G851" s="398" t="s">
        <v>610</v>
      </c>
      <c r="H851" s="399" t="s">
        <v>228</v>
      </c>
      <c r="I851" s="399" t="s">
        <v>611</v>
      </c>
      <c r="J851" s="399" t="s">
        <v>2498</v>
      </c>
      <c r="K851" s="396" t="s">
        <v>600</v>
      </c>
      <c r="L851" s="400" t="str">
        <f>IF(ISERROR(MATCH(M851,M$10:M850,0)),M851,"")</f>
        <v/>
      </c>
      <c r="M851" s="401" t="str">
        <f>IF(B851="","",IF(ISERROR(MATCH(F851&amp;"_"&amp;G851&amp;"_"&amp;H851&amp;"_"&amp;I851&amp;"_"&amp;J851&amp;IF(K851="","","_"&amp;K851),[1]CatGlob!$B:$B,0)),F851&amp;"_"&amp;G851&amp;"_"&amp;H851&amp;"_"&amp;I851&amp;"_"&amp;J851&amp;IF(K851="","","_"&amp;K851),INDEX([1]CatGlob!$C:$C,MATCH(F851&amp;"_"&amp;G851&amp;"_"&amp;H851&amp;"_"&amp;I851&amp;"_"&amp;J851&amp;IF(K851="","","_"&amp;K851),[1]CatGlob!$B:$B,0))))</f>
        <v>HCD_LOC_CORP_REG</v>
      </c>
      <c r="N851" s="402" t="str">
        <f t="shared" si="29"/>
        <v/>
      </c>
      <c r="O851" s="402" t="str">
        <f t="shared" si="28"/>
        <v/>
      </c>
      <c r="P851" s="401" t="str">
        <f>IF(LEN(B851)&gt;8,INDEX([1]CatGlob!$X:$X,MATCH(M851,[1]CatGlob!$W:$W,0)),"")</f>
        <v>PEC</v>
      </c>
      <c r="Q851" s="403" t="str">
        <f>INDEX([1]CatGlob!P:P,MATCH(M851,[1]CatGlob!O:O,0))</f>
        <v>RFLC</v>
      </c>
      <c r="R851" s="403" t="s">
        <v>601</v>
      </c>
      <c r="S851" s="403" t="s">
        <v>601</v>
      </c>
      <c r="T851" s="403" t="str">
        <f>INDEX([1]CatGlob!$D:$D,MATCH($M851,[1]CatGlob!$C:$C,0))</f>
        <v>RFL</v>
      </c>
      <c r="U851" s="403" t="s">
        <v>2307</v>
      </c>
      <c r="V851" s="404" t="str">
        <f>INDEX([1]CatGlob!$F:$F,MATCH($M851,[1]CatGlob!$C:$C,0))</f>
        <v>RFL_CORP</v>
      </c>
      <c r="W851" s="405"/>
      <c r="X851" s="406">
        <v>0</v>
      </c>
      <c r="Y851" s="407">
        <v>0</v>
      </c>
      <c r="Z851" s="408">
        <v>0</v>
      </c>
      <c r="AA851" s="407">
        <v>0</v>
      </c>
      <c r="AB851" s="408">
        <v>0</v>
      </c>
      <c r="AC851" s="407">
        <v>0</v>
      </c>
      <c r="AD851" s="408">
        <v>0</v>
      </c>
      <c r="AE851" s="407">
        <v>0</v>
      </c>
      <c r="AF851" s="408">
        <v>0</v>
      </c>
      <c r="AG851" s="407">
        <v>0</v>
      </c>
      <c r="AI851" s="406">
        <v>0</v>
      </c>
      <c r="AJ851" s="407">
        <v>0</v>
      </c>
      <c r="AK851" s="408">
        <v>0</v>
      </c>
      <c r="AL851" s="407">
        <v>0</v>
      </c>
      <c r="AM851" s="408">
        <v>0</v>
      </c>
      <c r="AN851" s="407">
        <v>0</v>
      </c>
      <c r="AO851" s="408">
        <v>0</v>
      </c>
      <c r="AP851" s="407">
        <v>0</v>
      </c>
      <c r="AQ851" s="408">
        <v>0</v>
      </c>
      <c r="AR851" s="407">
        <v>0</v>
      </c>
      <c r="AT851" s="406">
        <v>0</v>
      </c>
      <c r="AU851" s="407">
        <v>0</v>
      </c>
      <c r="AV851" s="408">
        <v>0</v>
      </c>
      <c r="AW851" s="407">
        <v>0</v>
      </c>
      <c r="AX851" s="408">
        <v>0</v>
      </c>
      <c r="AY851" s="407">
        <v>0</v>
      </c>
      <c r="AZ851" s="408">
        <v>0</v>
      </c>
      <c r="BA851" s="407">
        <v>0</v>
      </c>
      <c r="BB851" s="408">
        <v>0</v>
      </c>
      <c r="BC851" s="407">
        <v>0</v>
      </c>
    </row>
    <row r="852" spans="1:55" x14ac:dyDescent="0.35">
      <c r="A852" s="385" t="str" cm="1">
        <f t="array" ref="A852">IFERROR(_xlfn.IFS(AND(F852="Renta Variable",O852=1),IFERROR(MATCH(B852,[1]RV_Det!C:C,0),"Rev"),AND(J852="Corporativa",O852=1,I852="EM"),IFERROR(MATCH(B852,[1]RF_Corps!B:B,0),"Rev"),AND(F852="Alternativos",O852=1),IFERROR(MATCH(B852,[1]Rep4!C:C,0),"Rev")),"")</f>
        <v/>
      </c>
      <c r="B852" s="394" t="s">
        <v>2671</v>
      </c>
      <c r="C852" s="409" t="s">
        <v>2672</v>
      </c>
      <c r="D852" s="395" t="s">
        <v>2673</v>
      </c>
      <c r="E852" s="396" t="str">
        <f>IF(B852="","",INDEX([1]CatGlob!$S:$S,IFERROR(MATCH(MID(B852,7,1),[1]CatGlob!$R:$R,0),MATCH(MID(B852,1,2),[1]CatGlob!$R:$R,0))))</f>
        <v>DOL</v>
      </c>
      <c r="F852" s="397" t="s">
        <v>442</v>
      </c>
      <c r="G852" s="398" t="s">
        <v>610</v>
      </c>
      <c r="H852" s="399" t="s">
        <v>228</v>
      </c>
      <c r="I852" s="399" t="s">
        <v>611</v>
      </c>
      <c r="J852" s="399" t="s">
        <v>2498</v>
      </c>
      <c r="K852" s="396" t="s">
        <v>600</v>
      </c>
      <c r="L852" s="400" t="str">
        <f>IF(ISERROR(MATCH(M852,M$10:M851,0)),M852,"")</f>
        <v/>
      </c>
      <c r="M852" s="401" t="str">
        <f>IF(B852="","",IF(ISERROR(MATCH(F852&amp;"_"&amp;G852&amp;"_"&amp;H852&amp;"_"&amp;I852&amp;"_"&amp;J852&amp;IF(K852="","","_"&amp;K852),[1]CatGlob!$B:$B,0)),F852&amp;"_"&amp;G852&amp;"_"&amp;H852&amp;"_"&amp;I852&amp;"_"&amp;J852&amp;IF(K852="","","_"&amp;K852),INDEX([1]CatGlob!$C:$C,MATCH(F852&amp;"_"&amp;G852&amp;"_"&amp;H852&amp;"_"&amp;I852&amp;"_"&amp;J852&amp;IF(K852="","","_"&amp;K852),[1]CatGlob!$B:$B,0))))</f>
        <v>HCD_LOC_CORP_REG</v>
      </c>
      <c r="N852" s="402" t="str">
        <f t="shared" si="29"/>
        <v/>
      </c>
      <c r="O852" s="402" t="str">
        <f t="shared" si="28"/>
        <v/>
      </c>
      <c r="P852" s="401" t="str">
        <f>IF(LEN(B852)&gt;8,INDEX([1]CatGlob!$X:$X,MATCH(M852,[1]CatGlob!$W:$W,0)),"")</f>
        <v>PEC</v>
      </c>
      <c r="Q852" s="403" t="str">
        <f>INDEX([1]CatGlob!P:P,MATCH(M852,[1]CatGlob!O:O,0))</f>
        <v>RFLC</v>
      </c>
      <c r="R852" s="403" t="s">
        <v>601</v>
      </c>
      <c r="S852" s="403" t="s">
        <v>601</v>
      </c>
      <c r="T852" s="403" t="str">
        <f>INDEX([1]CatGlob!$D:$D,MATCH($M852,[1]CatGlob!$C:$C,0))</f>
        <v>RFL</v>
      </c>
      <c r="U852" s="403" t="s">
        <v>2307</v>
      </c>
      <c r="V852" s="404" t="str">
        <f>INDEX([1]CatGlob!$F:$F,MATCH($M852,[1]CatGlob!$C:$C,0))</f>
        <v>RFL_CORP</v>
      </c>
      <c r="W852" s="405"/>
      <c r="X852" s="406">
        <v>0</v>
      </c>
      <c r="Y852" s="407">
        <v>0</v>
      </c>
      <c r="Z852" s="408">
        <v>0</v>
      </c>
      <c r="AA852" s="407">
        <v>0</v>
      </c>
      <c r="AB852" s="408">
        <v>0</v>
      </c>
      <c r="AC852" s="407">
        <v>0</v>
      </c>
      <c r="AD852" s="408">
        <v>0</v>
      </c>
      <c r="AE852" s="407">
        <v>0</v>
      </c>
      <c r="AF852" s="408">
        <v>0</v>
      </c>
      <c r="AG852" s="407">
        <v>0</v>
      </c>
      <c r="AI852" s="406">
        <v>0</v>
      </c>
      <c r="AJ852" s="407">
        <v>0</v>
      </c>
      <c r="AK852" s="408">
        <v>0</v>
      </c>
      <c r="AL852" s="407">
        <v>0</v>
      </c>
      <c r="AM852" s="408">
        <v>0</v>
      </c>
      <c r="AN852" s="407">
        <v>0</v>
      </c>
      <c r="AO852" s="408">
        <v>0</v>
      </c>
      <c r="AP852" s="407">
        <v>0</v>
      </c>
      <c r="AQ852" s="408">
        <v>0</v>
      </c>
      <c r="AR852" s="407">
        <v>0</v>
      </c>
      <c r="AT852" s="406">
        <v>0</v>
      </c>
      <c r="AU852" s="407">
        <v>0</v>
      </c>
      <c r="AV852" s="408">
        <v>0</v>
      </c>
      <c r="AW852" s="407">
        <v>0</v>
      </c>
      <c r="AX852" s="408">
        <v>0</v>
      </c>
      <c r="AY852" s="407">
        <v>0</v>
      </c>
      <c r="AZ852" s="408">
        <v>0</v>
      </c>
      <c r="BA852" s="407">
        <v>0</v>
      </c>
      <c r="BB852" s="408">
        <v>0</v>
      </c>
      <c r="BC852" s="407">
        <v>0</v>
      </c>
    </row>
    <row r="853" spans="1:55" x14ac:dyDescent="0.35">
      <c r="A853" s="385" t="str" cm="1">
        <f t="array" ref="A853">IFERROR(_xlfn.IFS(AND(F853="Renta Variable",O853=1),IFERROR(MATCH(B853,[1]RV_Det!C:C,0),"Rev"),AND(J853="Corporativa",O853=1,I853="EM"),IFERROR(MATCH(B853,[1]RF_Corps!B:B,0),"Rev"),AND(F853="Alternativos",O853=1),IFERROR(MATCH(B853,[1]Rep4!C:C,0),"Rev")),"")</f>
        <v/>
      </c>
      <c r="B853" s="394" t="s">
        <v>2674</v>
      </c>
      <c r="C853" s="409" t="s">
        <v>2675</v>
      </c>
      <c r="D853" s="395" t="s">
        <v>2673</v>
      </c>
      <c r="E853" s="396" t="str">
        <f>IF(B853="","",INDEX([1]CatGlob!$S:$S,IFERROR(MATCH(MID(B853,7,1),[1]CatGlob!$R:$R,0),MATCH(MID(B853,1,2),[1]CatGlob!$R:$R,0))))</f>
        <v>DOL</v>
      </c>
      <c r="F853" s="397" t="s">
        <v>442</v>
      </c>
      <c r="G853" s="398" t="s">
        <v>610</v>
      </c>
      <c r="H853" s="399" t="s">
        <v>228</v>
      </c>
      <c r="I853" s="399" t="s">
        <v>611</v>
      </c>
      <c r="J853" s="399" t="s">
        <v>2498</v>
      </c>
      <c r="K853" s="396" t="s">
        <v>600</v>
      </c>
      <c r="L853" s="400" t="str">
        <f>IF(ISERROR(MATCH(M853,M$10:M852,0)),M853,"")</f>
        <v/>
      </c>
      <c r="M853" s="401" t="str">
        <f>IF(B853="","",IF(ISERROR(MATCH(F853&amp;"_"&amp;G853&amp;"_"&amp;H853&amp;"_"&amp;I853&amp;"_"&amp;J853&amp;IF(K853="","","_"&amp;K853),[1]CatGlob!$B:$B,0)),F853&amp;"_"&amp;G853&amp;"_"&amp;H853&amp;"_"&amp;I853&amp;"_"&amp;J853&amp;IF(K853="","","_"&amp;K853),INDEX([1]CatGlob!$C:$C,MATCH(F853&amp;"_"&amp;G853&amp;"_"&amp;H853&amp;"_"&amp;I853&amp;"_"&amp;J853&amp;IF(K853="","","_"&amp;K853),[1]CatGlob!$B:$B,0))))</f>
        <v>HCD_LOC_CORP_REG</v>
      </c>
      <c r="N853" s="402" t="str">
        <f t="shared" si="29"/>
        <v/>
      </c>
      <c r="O853" s="402" t="str">
        <f t="shared" si="28"/>
        <v/>
      </c>
      <c r="P853" s="401" t="str">
        <f>IF(LEN(B853)&gt;8,INDEX([1]CatGlob!$X:$X,MATCH(M853,[1]CatGlob!$W:$W,0)),"")</f>
        <v>PEC</v>
      </c>
      <c r="Q853" s="403" t="str">
        <f>INDEX([1]CatGlob!P:P,MATCH(M853,[1]CatGlob!O:O,0))</f>
        <v>RFLC</v>
      </c>
      <c r="R853" s="403"/>
      <c r="S853" s="403"/>
      <c r="T853" s="403" t="str">
        <f>INDEX([1]CatGlob!$D:$D,MATCH($M853,[1]CatGlob!$C:$C,0))</f>
        <v>RFL</v>
      </c>
      <c r="U853" s="403" t="s">
        <v>2307</v>
      </c>
      <c r="V853" s="404" t="str">
        <f>INDEX([1]CatGlob!$F:$F,MATCH($M853,[1]CatGlob!$C:$C,0))</f>
        <v>RFL_CORP</v>
      </c>
      <c r="W853" s="405"/>
      <c r="X853" s="406">
        <v>0</v>
      </c>
      <c r="Y853" s="407">
        <v>0</v>
      </c>
      <c r="Z853" s="408">
        <v>0</v>
      </c>
      <c r="AA853" s="407">
        <v>0</v>
      </c>
      <c r="AB853" s="408">
        <v>0</v>
      </c>
      <c r="AC853" s="407">
        <v>0</v>
      </c>
      <c r="AD853" s="408">
        <v>0</v>
      </c>
      <c r="AE853" s="407">
        <v>0</v>
      </c>
      <c r="AF853" s="408">
        <v>0</v>
      </c>
      <c r="AG853" s="407">
        <v>0</v>
      </c>
      <c r="AI853" s="406">
        <v>0</v>
      </c>
      <c r="AJ853" s="407">
        <v>0</v>
      </c>
      <c r="AK853" s="408">
        <v>0</v>
      </c>
      <c r="AL853" s="407">
        <v>0</v>
      </c>
      <c r="AM853" s="408">
        <v>0</v>
      </c>
      <c r="AN853" s="407">
        <v>0</v>
      </c>
      <c r="AO853" s="408">
        <v>0</v>
      </c>
      <c r="AP853" s="407">
        <v>0</v>
      </c>
      <c r="AQ853" s="408">
        <v>0</v>
      </c>
      <c r="AR853" s="407">
        <v>0</v>
      </c>
      <c r="AT853" s="406">
        <v>0</v>
      </c>
      <c r="AU853" s="407">
        <v>0</v>
      </c>
      <c r="AV853" s="408">
        <v>0</v>
      </c>
      <c r="AW853" s="407">
        <v>0</v>
      </c>
      <c r="AX853" s="408">
        <v>0</v>
      </c>
      <c r="AY853" s="407">
        <v>0</v>
      </c>
      <c r="AZ853" s="408">
        <v>0</v>
      </c>
      <c r="BA853" s="407">
        <v>0</v>
      </c>
      <c r="BB853" s="408">
        <v>0</v>
      </c>
      <c r="BC853" s="407">
        <v>0</v>
      </c>
    </row>
    <row r="854" spans="1:55" x14ac:dyDescent="0.35">
      <c r="A854" s="385" t="str" cm="1">
        <f t="array" ref="A854">IFERROR(_xlfn.IFS(AND(F854="Renta Variable",O854=1),IFERROR(MATCH(B854,[1]RV_Det!C:C,0),"Rev"),AND(J854="Corporativa",O854=1,I854="EM"),IFERROR(MATCH(B854,[1]RF_Corps!B:B,0),"Rev"),AND(F854="Alternativos",O854=1),IFERROR(MATCH(B854,[1]Rep4!C:C,0),"Rev")),"")</f>
        <v/>
      </c>
      <c r="B854" s="394" t="s">
        <v>2676</v>
      </c>
      <c r="C854" s="409" t="s">
        <v>2677</v>
      </c>
      <c r="D854" s="395" t="s">
        <v>2586</v>
      </c>
      <c r="E854" s="396" t="str">
        <f>IF(B854="","",INDEX([1]CatGlob!$S:$S,IFERROR(MATCH(MID(B854,7,1),[1]CatGlob!$R:$R,0),MATCH(MID(B854,1,2),[1]CatGlob!$R:$R,0))))</f>
        <v>DOL</v>
      </c>
      <c r="F854" s="397" t="s">
        <v>442</v>
      </c>
      <c r="G854" s="398" t="s">
        <v>610</v>
      </c>
      <c r="H854" s="399" t="s">
        <v>228</v>
      </c>
      <c r="I854" s="399" t="s">
        <v>611</v>
      </c>
      <c r="J854" s="399" t="s">
        <v>2498</v>
      </c>
      <c r="K854" s="396" t="s">
        <v>600</v>
      </c>
      <c r="L854" s="400" t="str">
        <f>IF(ISERROR(MATCH(M854,M$10:M853,0)),M854,"")</f>
        <v/>
      </c>
      <c r="M854" s="401" t="str">
        <f>IF(B854="","",IF(ISERROR(MATCH(F854&amp;"_"&amp;G854&amp;"_"&amp;H854&amp;"_"&amp;I854&amp;"_"&amp;J854&amp;IF(K854="","","_"&amp;K854),[1]CatGlob!$B:$B,0)),F854&amp;"_"&amp;G854&amp;"_"&amp;H854&amp;"_"&amp;I854&amp;"_"&amp;J854&amp;IF(K854="","","_"&amp;K854),INDEX([1]CatGlob!$C:$C,MATCH(F854&amp;"_"&amp;G854&amp;"_"&amp;H854&amp;"_"&amp;I854&amp;"_"&amp;J854&amp;IF(K854="","","_"&amp;K854),[1]CatGlob!$B:$B,0))))</f>
        <v>HCD_LOC_CORP_REG</v>
      </c>
      <c r="N854" s="402" t="str">
        <f t="shared" si="29"/>
        <v/>
      </c>
      <c r="O854" s="402" t="str">
        <f t="shared" si="28"/>
        <v/>
      </c>
      <c r="P854" s="401" t="str">
        <f>IF(LEN(B854)&gt;8,INDEX([1]CatGlob!$X:$X,MATCH(M854,[1]CatGlob!$W:$W,0)),"")</f>
        <v>PEC</v>
      </c>
      <c r="Q854" s="403" t="str">
        <f>INDEX([1]CatGlob!P:P,MATCH(M854,[1]CatGlob!O:O,0))</f>
        <v>RFLC</v>
      </c>
      <c r="R854" s="403"/>
      <c r="S854" s="403"/>
      <c r="T854" s="403" t="str">
        <f>INDEX([1]CatGlob!$D:$D,MATCH($M854,[1]CatGlob!$C:$C,0))</f>
        <v>RFL</v>
      </c>
      <c r="U854" s="403" t="s">
        <v>2307</v>
      </c>
      <c r="V854" s="404" t="str">
        <f>INDEX([1]CatGlob!$F:$F,MATCH($M854,[1]CatGlob!$C:$C,0))</f>
        <v>RFL_CORP</v>
      </c>
      <c r="W854" s="405"/>
      <c r="X854" s="406">
        <v>0</v>
      </c>
      <c r="Y854" s="407">
        <v>0</v>
      </c>
      <c r="Z854" s="408">
        <v>0</v>
      </c>
      <c r="AA854" s="407">
        <v>0</v>
      </c>
      <c r="AB854" s="408">
        <v>0</v>
      </c>
      <c r="AC854" s="407">
        <v>0</v>
      </c>
      <c r="AD854" s="408">
        <v>0</v>
      </c>
      <c r="AE854" s="407">
        <v>0</v>
      </c>
      <c r="AF854" s="408">
        <v>0</v>
      </c>
      <c r="AG854" s="407">
        <v>0</v>
      </c>
      <c r="AI854" s="406">
        <v>0</v>
      </c>
      <c r="AJ854" s="407">
        <v>0</v>
      </c>
      <c r="AK854" s="408">
        <v>0</v>
      </c>
      <c r="AL854" s="407">
        <v>0</v>
      </c>
      <c r="AM854" s="408">
        <v>0</v>
      </c>
      <c r="AN854" s="407">
        <v>0</v>
      </c>
      <c r="AO854" s="408">
        <v>0</v>
      </c>
      <c r="AP854" s="407">
        <v>0</v>
      </c>
      <c r="AQ854" s="408">
        <v>0</v>
      </c>
      <c r="AR854" s="407">
        <v>0</v>
      </c>
      <c r="AT854" s="406">
        <v>0</v>
      </c>
      <c r="AU854" s="407">
        <v>0</v>
      </c>
      <c r="AV854" s="408">
        <v>0</v>
      </c>
      <c r="AW854" s="407">
        <v>0</v>
      </c>
      <c r="AX854" s="408">
        <v>0</v>
      </c>
      <c r="AY854" s="407">
        <v>0</v>
      </c>
      <c r="AZ854" s="408">
        <v>0</v>
      </c>
      <c r="BA854" s="407">
        <v>0</v>
      </c>
      <c r="BB854" s="408">
        <v>0</v>
      </c>
      <c r="BC854" s="407">
        <v>0</v>
      </c>
    </row>
    <row r="855" spans="1:55" x14ac:dyDescent="0.35">
      <c r="A855" s="385" t="str" cm="1">
        <f t="array" ref="A855">IFERROR(_xlfn.IFS(AND(F855="Renta Variable",O855=1),IFERROR(MATCH(B855,[1]RV_Det!C:C,0),"Rev"),AND(J855="Corporativa",O855=1,I855="EM"),IFERROR(MATCH(B855,[1]RF_Corps!B:B,0),"Rev"),AND(F855="Alternativos",O855=1),IFERROR(MATCH(B855,[1]Rep4!C:C,0),"Rev")),"")</f>
        <v/>
      </c>
      <c r="B855" s="394" t="s">
        <v>2678</v>
      </c>
      <c r="C855" s="409" t="s">
        <v>2679</v>
      </c>
      <c r="D855" s="395" t="s">
        <v>2493</v>
      </c>
      <c r="E855" s="396" t="str">
        <f>IF(B855="","",INDEX([1]CatGlob!$S:$S,IFERROR(MATCH(MID(B855,7,1),[1]CatGlob!$R:$R,0),MATCH(MID(B855,1,2),[1]CatGlob!$R:$R,0))))</f>
        <v>DOL</v>
      </c>
      <c r="F855" s="397" t="s">
        <v>442</v>
      </c>
      <c r="G855" s="398" t="s">
        <v>610</v>
      </c>
      <c r="H855" s="399" t="s">
        <v>228</v>
      </c>
      <c r="I855" s="399" t="s">
        <v>611</v>
      </c>
      <c r="J855" s="399" t="s">
        <v>2498</v>
      </c>
      <c r="K855" s="396" t="s">
        <v>600</v>
      </c>
      <c r="L855" s="400" t="str">
        <f>IF(ISERROR(MATCH(M855,M$10:M854,0)),M855,"")</f>
        <v/>
      </c>
      <c r="M855" s="401" t="str">
        <f>IF(B855="","",IF(ISERROR(MATCH(F855&amp;"_"&amp;G855&amp;"_"&amp;H855&amp;"_"&amp;I855&amp;"_"&amp;J855&amp;IF(K855="","","_"&amp;K855),[1]CatGlob!$B:$B,0)),F855&amp;"_"&amp;G855&amp;"_"&amp;H855&amp;"_"&amp;I855&amp;"_"&amp;J855&amp;IF(K855="","","_"&amp;K855),INDEX([1]CatGlob!$C:$C,MATCH(F855&amp;"_"&amp;G855&amp;"_"&amp;H855&amp;"_"&amp;I855&amp;"_"&amp;J855&amp;IF(K855="","","_"&amp;K855),[1]CatGlob!$B:$B,0))))</f>
        <v>HCD_LOC_CORP_REG</v>
      </c>
      <c r="N855" s="402" t="str">
        <f t="shared" si="29"/>
        <v>rev</v>
      </c>
      <c r="O855" s="402">
        <f t="shared" si="28"/>
        <v>1</v>
      </c>
      <c r="P855" s="401" t="str">
        <f>IF(LEN(B855)&gt;8,INDEX([1]CatGlob!$X:$X,MATCH(M855,[1]CatGlob!$W:$W,0)),"")</f>
        <v>PEC</v>
      </c>
      <c r="Q855" s="403" t="str">
        <f>INDEX([1]CatGlob!P:P,MATCH(M855,[1]CatGlob!O:O,0))</f>
        <v>RFLC</v>
      </c>
      <c r="R855" s="403"/>
      <c r="S855" s="403"/>
      <c r="T855" s="403" t="str">
        <f>INDEX([1]CatGlob!$D:$D,MATCH($M855,[1]CatGlob!$C:$C,0))</f>
        <v>RFL</v>
      </c>
      <c r="U855" s="403" t="s">
        <v>2307</v>
      </c>
      <c r="V855" s="404" t="str">
        <f>INDEX([1]CatGlob!$F:$F,MATCH($M855,[1]CatGlob!$C:$C,0))</f>
        <v>RFL_CORP</v>
      </c>
      <c r="W855" s="405"/>
      <c r="X855" s="406">
        <v>0</v>
      </c>
      <c r="Y855" s="407">
        <v>0</v>
      </c>
      <c r="Z855" s="408">
        <v>0</v>
      </c>
      <c r="AA855" s="407">
        <v>0</v>
      </c>
      <c r="AB855" s="408">
        <v>-3.07795604387286E-3</v>
      </c>
      <c r="AC855" s="407">
        <v>-9.6351923639659293E-3</v>
      </c>
      <c r="AD855" s="408">
        <v>-3.2828095136146402E-3</v>
      </c>
      <c r="AE855" s="407">
        <v>-1.0276462921732199E-2</v>
      </c>
      <c r="AF855" s="408">
        <v>-2.7513856684679701E-3</v>
      </c>
      <c r="AG855" s="407">
        <v>-8.6129008360974601E-3</v>
      </c>
      <c r="AI855" s="406">
        <v>0</v>
      </c>
      <c r="AJ855" s="407">
        <v>0</v>
      </c>
      <c r="AK855" s="408">
        <v>0</v>
      </c>
      <c r="AL855" s="407">
        <v>0</v>
      </c>
      <c r="AM855" s="408">
        <v>0</v>
      </c>
      <c r="AN855" s="407">
        <v>0</v>
      </c>
      <c r="AO855" s="408">
        <v>-8.2672814797805708E-3</v>
      </c>
      <c r="AP855" s="407">
        <v>-2.5879787186600101E-2</v>
      </c>
      <c r="AQ855" s="408">
        <v>-2.20657646787415E-3</v>
      </c>
      <c r="AR855" s="407">
        <v>-6.90743741327874E-3</v>
      </c>
      <c r="AT855" s="406">
        <v>0</v>
      </c>
      <c r="AU855" s="407">
        <v>0</v>
      </c>
      <c r="AV855" s="408">
        <v>0</v>
      </c>
      <c r="AW855" s="407">
        <v>0</v>
      </c>
      <c r="AX855" s="408">
        <v>0</v>
      </c>
      <c r="AY855" s="407">
        <v>0</v>
      </c>
      <c r="AZ855" s="408">
        <v>0</v>
      </c>
      <c r="BA855" s="407">
        <v>0</v>
      </c>
      <c r="BB855" s="408">
        <v>0</v>
      </c>
      <c r="BC855" s="407">
        <v>0</v>
      </c>
    </row>
    <row r="856" spans="1:55" x14ac:dyDescent="0.35">
      <c r="A856" s="385" t="str" cm="1">
        <f t="array" ref="A856">IFERROR(_xlfn.IFS(AND(F856="Renta Variable",O856=1),IFERROR(MATCH(B856,[1]RV_Det!C:C,0),"Rev"),AND(J856="Corporativa",O856=1,I856="EM"),IFERROR(MATCH(B856,[1]RF_Corps!B:B,0),"Rev"),AND(F856="Alternativos",O856=1),IFERROR(MATCH(B856,[1]Rep4!C:C,0),"Rev")),"")</f>
        <v/>
      </c>
      <c r="B856" s="394" t="s">
        <v>2680</v>
      </c>
      <c r="C856" s="409" t="s">
        <v>2681</v>
      </c>
      <c r="D856" s="395" t="s">
        <v>2673</v>
      </c>
      <c r="E856" s="396" t="str">
        <f>IF(B856="","",INDEX([1]CatGlob!$S:$S,IFERROR(MATCH(MID(B856,7,1),[1]CatGlob!$R:$R,0),MATCH(MID(B856,1,2),[1]CatGlob!$R:$R,0))))</f>
        <v>DOL</v>
      </c>
      <c r="F856" s="397" t="s">
        <v>442</v>
      </c>
      <c r="G856" s="398" t="s">
        <v>610</v>
      </c>
      <c r="H856" s="399" t="s">
        <v>228</v>
      </c>
      <c r="I856" s="399" t="s">
        <v>611</v>
      </c>
      <c r="J856" s="399" t="s">
        <v>2498</v>
      </c>
      <c r="K856" s="396" t="s">
        <v>600</v>
      </c>
      <c r="L856" s="400" t="str">
        <f>IF(ISERROR(MATCH(M856,M$10:M855,0)),M856,"")</f>
        <v/>
      </c>
      <c r="M856" s="401" t="str">
        <f>IF(B856="","",IF(ISERROR(MATCH(F856&amp;"_"&amp;G856&amp;"_"&amp;H856&amp;"_"&amp;I856&amp;"_"&amp;J856&amp;IF(K856="","","_"&amp;K856),[1]CatGlob!$B:$B,0)),F856&amp;"_"&amp;G856&amp;"_"&amp;H856&amp;"_"&amp;I856&amp;"_"&amp;J856&amp;IF(K856="","","_"&amp;K856),INDEX([1]CatGlob!$C:$C,MATCH(F856&amp;"_"&amp;G856&amp;"_"&amp;H856&amp;"_"&amp;I856&amp;"_"&amp;J856&amp;IF(K856="","","_"&amp;K856),[1]CatGlob!$B:$B,0))))</f>
        <v>HCD_LOC_CORP_REG</v>
      </c>
      <c r="N856" s="402" t="str">
        <f t="shared" si="29"/>
        <v/>
      </c>
      <c r="O856" s="402" t="str">
        <f t="shared" si="28"/>
        <v/>
      </c>
      <c r="P856" s="401" t="str">
        <f>IF(LEN(B856)&gt;8,INDEX([1]CatGlob!$X:$X,MATCH(M856,[1]CatGlob!$W:$W,0)),"")</f>
        <v>PEC</v>
      </c>
      <c r="Q856" s="403" t="str">
        <f>INDEX([1]CatGlob!P:P,MATCH(M856,[1]CatGlob!O:O,0))</f>
        <v>RFLC</v>
      </c>
      <c r="R856" s="403"/>
      <c r="S856" s="403"/>
      <c r="T856" s="403" t="str">
        <f>INDEX([1]CatGlob!$D:$D,MATCH($M856,[1]CatGlob!$C:$C,0))</f>
        <v>RFL</v>
      </c>
      <c r="U856" s="403" t="s">
        <v>2307</v>
      </c>
      <c r="V856" s="404" t="str">
        <f>INDEX([1]CatGlob!$F:$F,MATCH($M856,[1]CatGlob!$C:$C,0))</f>
        <v>RFL_CORP</v>
      </c>
      <c r="W856" s="405"/>
      <c r="X856" s="406">
        <v>0</v>
      </c>
      <c r="Y856" s="407">
        <v>0</v>
      </c>
      <c r="Z856" s="408">
        <v>0</v>
      </c>
      <c r="AA856" s="407">
        <v>0</v>
      </c>
      <c r="AB856" s="408">
        <v>0</v>
      </c>
      <c r="AC856" s="407">
        <v>0</v>
      </c>
      <c r="AD856" s="408">
        <v>0</v>
      </c>
      <c r="AE856" s="407">
        <v>0</v>
      </c>
      <c r="AF856" s="408">
        <v>0</v>
      </c>
      <c r="AG856" s="407">
        <v>0</v>
      </c>
      <c r="AI856" s="406">
        <v>0</v>
      </c>
      <c r="AJ856" s="407">
        <v>0</v>
      </c>
      <c r="AK856" s="408">
        <v>0</v>
      </c>
      <c r="AL856" s="407">
        <v>0</v>
      </c>
      <c r="AM856" s="408">
        <v>0</v>
      </c>
      <c r="AN856" s="407">
        <v>0</v>
      </c>
      <c r="AO856" s="408">
        <v>0</v>
      </c>
      <c r="AP856" s="407">
        <v>0</v>
      </c>
      <c r="AQ856" s="408">
        <v>0</v>
      </c>
      <c r="AR856" s="407">
        <v>0</v>
      </c>
      <c r="AT856" s="406">
        <v>0</v>
      </c>
      <c r="AU856" s="407">
        <v>0</v>
      </c>
      <c r="AV856" s="408">
        <v>0</v>
      </c>
      <c r="AW856" s="407">
        <v>0</v>
      </c>
      <c r="AX856" s="408">
        <v>0</v>
      </c>
      <c r="AY856" s="407">
        <v>0</v>
      </c>
      <c r="AZ856" s="408">
        <v>0</v>
      </c>
      <c r="BA856" s="407">
        <v>0</v>
      </c>
      <c r="BB856" s="408">
        <v>0</v>
      </c>
      <c r="BC856" s="407">
        <v>0</v>
      </c>
    </row>
    <row r="857" spans="1:55" x14ac:dyDescent="0.35">
      <c r="A857" s="385" t="str" cm="1">
        <f t="array" ref="A857">IFERROR(_xlfn.IFS(AND(F857="Renta Variable",O857=1),IFERROR(MATCH(B857,[1]RV_Det!C:C,0),"Rev"),AND(J857="Corporativa",O857=1,I857="EM"),IFERROR(MATCH(B857,[1]RF_Corps!B:B,0),"Rev"),AND(F857="Alternativos",O857=1),IFERROR(MATCH(B857,[1]Rep4!C:C,0),"Rev")),"")</f>
        <v/>
      </c>
      <c r="B857" s="394" t="s">
        <v>2682</v>
      </c>
      <c r="C857" s="409" t="s">
        <v>2683</v>
      </c>
      <c r="D857" s="395" t="s">
        <v>2684</v>
      </c>
      <c r="E857" s="396" t="str">
        <f>IF(B857="","",INDEX([1]CatGlob!$S:$S,IFERROR(MATCH(MID(B857,7,1),[1]CatGlob!$R:$R,0),MATCH(MID(B857,1,2),[1]CatGlob!$R:$R,0))))</f>
        <v>DOL</v>
      </c>
      <c r="F857" s="397" t="s">
        <v>442</v>
      </c>
      <c r="G857" s="398" t="s">
        <v>610</v>
      </c>
      <c r="H857" s="399" t="s">
        <v>228</v>
      </c>
      <c r="I857" s="399" t="s">
        <v>611</v>
      </c>
      <c r="J857" s="399" t="s">
        <v>2498</v>
      </c>
      <c r="K857" s="396" t="s">
        <v>600</v>
      </c>
      <c r="L857" s="400" t="str">
        <f>IF(ISERROR(MATCH(M857,M$10:M856,0)),M857,"")</f>
        <v/>
      </c>
      <c r="M857" s="401" t="str">
        <f>IF(B857="","",IF(ISERROR(MATCH(F857&amp;"_"&amp;G857&amp;"_"&amp;H857&amp;"_"&amp;I857&amp;"_"&amp;J857&amp;IF(K857="","","_"&amp;K857),[1]CatGlob!$B:$B,0)),F857&amp;"_"&amp;G857&amp;"_"&amp;H857&amp;"_"&amp;I857&amp;"_"&amp;J857&amp;IF(K857="","","_"&amp;K857),INDEX([1]CatGlob!$C:$C,MATCH(F857&amp;"_"&amp;G857&amp;"_"&amp;H857&amp;"_"&amp;I857&amp;"_"&amp;J857&amp;IF(K857="","","_"&amp;K857),[1]CatGlob!$B:$B,0))))</f>
        <v>HCD_LOC_CORP_REG</v>
      </c>
      <c r="N857" s="402" t="str">
        <f t="shared" si="29"/>
        <v/>
      </c>
      <c r="O857" s="402" t="str">
        <f t="shared" si="28"/>
        <v/>
      </c>
      <c r="P857" s="401" t="str">
        <f>IF(LEN(B857)&gt;8,INDEX([1]CatGlob!$X:$X,MATCH(M857,[1]CatGlob!$W:$W,0)),"")</f>
        <v>PEC</v>
      </c>
      <c r="Q857" s="403" t="str">
        <f>INDEX([1]CatGlob!P:P,MATCH(M857,[1]CatGlob!O:O,0))</f>
        <v>RFLC</v>
      </c>
      <c r="R857" s="403" t="s">
        <v>601</v>
      </c>
      <c r="S857" s="403" t="s">
        <v>601</v>
      </c>
      <c r="T857" s="403" t="str">
        <f>INDEX([1]CatGlob!$D:$D,MATCH($M857,[1]CatGlob!$C:$C,0))</f>
        <v>RFL</v>
      </c>
      <c r="U857" s="403" t="s">
        <v>2307</v>
      </c>
      <c r="V857" s="404" t="str">
        <f>INDEX([1]CatGlob!$F:$F,MATCH($M857,[1]CatGlob!$C:$C,0))</f>
        <v>RFL_CORP</v>
      </c>
      <c r="W857" s="405"/>
      <c r="X857" s="406">
        <v>0</v>
      </c>
      <c r="Y857" s="407">
        <v>0</v>
      </c>
      <c r="Z857" s="408">
        <v>0</v>
      </c>
      <c r="AA857" s="407">
        <v>0</v>
      </c>
      <c r="AB857" s="408">
        <v>0</v>
      </c>
      <c r="AC857" s="407">
        <v>0</v>
      </c>
      <c r="AD857" s="408">
        <v>0</v>
      </c>
      <c r="AE857" s="407">
        <v>0</v>
      </c>
      <c r="AF857" s="408">
        <v>0</v>
      </c>
      <c r="AG857" s="407">
        <v>0</v>
      </c>
      <c r="AI857" s="406">
        <v>0</v>
      </c>
      <c r="AJ857" s="407">
        <v>0</v>
      </c>
      <c r="AK857" s="408">
        <v>0</v>
      </c>
      <c r="AL857" s="407">
        <v>0</v>
      </c>
      <c r="AM857" s="408">
        <v>0</v>
      </c>
      <c r="AN857" s="407">
        <v>0</v>
      </c>
      <c r="AO857" s="408">
        <v>0</v>
      </c>
      <c r="AP857" s="407">
        <v>0</v>
      </c>
      <c r="AQ857" s="408">
        <v>0</v>
      </c>
      <c r="AR857" s="407">
        <v>0</v>
      </c>
      <c r="AT857" s="406">
        <v>0</v>
      </c>
      <c r="AU857" s="407">
        <v>0</v>
      </c>
      <c r="AV857" s="408">
        <v>0</v>
      </c>
      <c r="AW857" s="407">
        <v>0</v>
      </c>
      <c r="AX857" s="408">
        <v>0</v>
      </c>
      <c r="AY857" s="407">
        <v>0</v>
      </c>
      <c r="AZ857" s="408">
        <v>0</v>
      </c>
      <c r="BA857" s="407">
        <v>0</v>
      </c>
      <c r="BB857" s="408">
        <v>0</v>
      </c>
      <c r="BC857" s="407">
        <v>0</v>
      </c>
    </row>
    <row r="858" spans="1:55" x14ac:dyDescent="0.35">
      <c r="A858" s="385" t="str" cm="1">
        <f t="array" ref="A858">IFERROR(_xlfn.IFS(AND(F858="Renta Variable",O858=1),IFERROR(MATCH(B858,[1]RV_Det!C:C,0),"Rev"),AND(J858="Corporativa",O858=1,I858="EM"),IFERROR(MATCH(B858,[1]RF_Corps!B:B,0),"Rev"),AND(F858="Alternativos",O858=1),IFERROR(MATCH(B858,[1]Rep4!C:C,0),"Rev")),"")</f>
        <v/>
      </c>
      <c r="B858" s="394" t="s">
        <v>2685</v>
      </c>
      <c r="C858" s="409" t="s">
        <v>2686</v>
      </c>
      <c r="D858" s="395" t="s">
        <v>2687</v>
      </c>
      <c r="E858" s="396" t="str">
        <f>IF(B858="","",INDEX([1]CatGlob!$S:$S,IFERROR(MATCH(MID(B858,7,1),[1]CatGlob!$R:$R,0),MATCH(MID(B858,1,2),[1]CatGlob!$R:$R,0))))</f>
        <v>DOL</v>
      </c>
      <c r="F858" s="397" t="s">
        <v>442</v>
      </c>
      <c r="G858" s="398" t="s">
        <v>610</v>
      </c>
      <c r="H858" s="399" t="s">
        <v>228</v>
      </c>
      <c r="I858" s="399" t="s">
        <v>611</v>
      </c>
      <c r="J858" s="399" t="s">
        <v>2498</v>
      </c>
      <c r="K858" s="396" t="s">
        <v>600</v>
      </c>
      <c r="L858" s="400" t="str">
        <f>IF(ISERROR(MATCH(M858,M$10:M857,0)),M858,"")</f>
        <v/>
      </c>
      <c r="M858" s="401" t="str">
        <f>IF(B858="","",IF(ISERROR(MATCH(F858&amp;"_"&amp;G858&amp;"_"&amp;H858&amp;"_"&amp;I858&amp;"_"&amp;J858&amp;IF(K858="","","_"&amp;K858),[1]CatGlob!$B:$B,0)),F858&amp;"_"&amp;G858&amp;"_"&amp;H858&amp;"_"&amp;I858&amp;"_"&amp;J858&amp;IF(K858="","","_"&amp;K858),INDEX([1]CatGlob!$C:$C,MATCH(F858&amp;"_"&amp;G858&amp;"_"&amp;H858&amp;"_"&amp;I858&amp;"_"&amp;J858&amp;IF(K858="","","_"&amp;K858),[1]CatGlob!$B:$B,0))))</f>
        <v>HCD_LOC_CORP_REG</v>
      </c>
      <c r="N858" s="402" t="str">
        <f t="shared" si="29"/>
        <v/>
      </c>
      <c r="O858" s="402" t="str">
        <f t="shared" si="28"/>
        <v/>
      </c>
      <c r="P858" s="401" t="str">
        <f>IF(LEN(B858)&gt;8,INDEX([1]CatGlob!$X:$X,MATCH(M858,[1]CatGlob!$W:$W,0)),"")</f>
        <v>PEC</v>
      </c>
      <c r="Q858" s="403" t="str">
        <f>INDEX([1]CatGlob!P:P,MATCH(M858,[1]CatGlob!O:O,0))</f>
        <v>RFLC</v>
      </c>
      <c r="R858" s="403" t="s">
        <v>601</v>
      </c>
      <c r="S858" s="403" t="s">
        <v>601</v>
      </c>
      <c r="T858" s="403" t="str">
        <f>INDEX([1]CatGlob!$D:$D,MATCH($M858,[1]CatGlob!$C:$C,0))</f>
        <v>RFL</v>
      </c>
      <c r="U858" s="403" t="s">
        <v>2307</v>
      </c>
      <c r="V858" s="404" t="str">
        <f>INDEX([1]CatGlob!$F:$F,MATCH($M858,[1]CatGlob!$C:$C,0))</f>
        <v>RFL_CORP</v>
      </c>
      <c r="W858" s="405"/>
      <c r="X858" s="406">
        <v>0</v>
      </c>
      <c r="Y858" s="407">
        <v>0</v>
      </c>
      <c r="Z858" s="408">
        <v>0</v>
      </c>
      <c r="AA858" s="407">
        <v>0</v>
      </c>
      <c r="AB858" s="408">
        <v>0</v>
      </c>
      <c r="AC858" s="407">
        <v>0</v>
      </c>
      <c r="AD858" s="408">
        <v>0</v>
      </c>
      <c r="AE858" s="407">
        <v>0</v>
      </c>
      <c r="AF858" s="408">
        <v>0</v>
      </c>
      <c r="AG858" s="407">
        <v>0</v>
      </c>
      <c r="AI858" s="406">
        <v>0</v>
      </c>
      <c r="AJ858" s="407">
        <v>0</v>
      </c>
      <c r="AK858" s="408">
        <v>0</v>
      </c>
      <c r="AL858" s="407">
        <v>0</v>
      </c>
      <c r="AM858" s="408">
        <v>0</v>
      </c>
      <c r="AN858" s="407">
        <v>0</v>
      </c>
      <c r="AO858" s="408">
        <v>0</v>
      </c>
      <c r="AP858" s="407">
        <v>0</v>
      </c>
      <c r="AQ858" s="408">
        <v>0</v>
      </c>
      <c r="AR858" s="407">
        <v>0</v>
      </c>
      <c r="AT858" s="406">
        <v>0</v>
      </c>
      <c r="AU858" s="407">
        <v>0</v>
      </c>
      <c r="AV858" s="408">
        <v>0</v>
      </c>
      <c r="AW858" s="407">
        <v>0</v>
      </c>
      <c r="AX858" s="408">
        <v>0</v>
      </c>
      <c r="AY858" s="407">
        <v>0</v>
      </c>
      <c r="AZ858" s="408">
        <v>0</v>
      </c>
      <c r="BA858" s="407">
        <v>0</v>
      </c>
      <c r="BB858" s="408">
        <v>0</v>
      </c>
      <c r="BC858" s="407">
        <v>0</v>
      </c>
    </row>
    <row r="859" spans="1:55" x14ac:dyDescent="0.35">
      <c r="A859" s="385" t="str" cm="1">
        <f t="array" ref="A859">IFERROR(_xlfn.IFS(AND(F859="Renta Variable",O859=1),IFERROR(MATCH(B859,[1]RV_Det!C:C,0),"Rev"),AND(J859="Corporativa",O859=1,I859="EM"),IFERROR(MATCH(B859,[1]RF_Corps!B:B,0),"Rev"),AND(F859="Alternativos",O859=1),IFERROR(MATCH(B859,[1]Rep4!C:C,0),"Rev")),"")</f>
        <v/>
      </c>
      <c r="B859" s="394" t="s">
        <v>2688</v>
      </c>
      <c r="C859" s="409" t="s">
        <v>2689</v>
      </c>
      <c r="D859" s="395" t="s">
        <v>2690</v>
      </c>
      <c r="E859" s="396" t="str">
        <f>IF(B859="","",INDEX([1]CatGlob!$S:$S,IFERROR(MATCH(MID(B859,7,1),[1]CatGlob!$R:$R,0),MATCH(MID(B859,1,2),[1]CatGlob!$R:$R,0))))</f>
        <v>DOL</v>
      </c>
      <c r="F859" s="397" t="s">
        <v>442</v>
      </c>
      <c r="G859" s="398" t="s">
        <v>610</v>
      </c>
      <c r="H859" s="399" t="s">
        <v>228</v>
      </c>
      <c r="I859" s="399" t="s">
        <v>611</v>
      </c>
      <c r="J859" s="399" t="s">
        <v>2498</v>
      </c>
      <c r="K859" s="396" t="s">
        <v>600</v>
      </c>
      <c r="L859" s="400" t="str">
        <f>IF(ISERROR(MATCH(M859,M$10:M858,0)),M859,"")</f>
        <v/>
      </c>
      <c r="M859" s="401" t="str">
        <f>IF(B859="","",IF(ISERROR(MATCH(F859&amp;"_"&amp;G859&amp;"_"&amp;H859&amp;"_"&amp;I859&amp;"_"&amp;J859&amp;IF(K859="","","_"&amp;K859),[1]CatGlob!$B:$B,0)),F859&amp;"_"&amp;G859&amp;"_"&amp;H859&amp;"_"&amp;I859&amp;"_"&amp;J859&amp;IF(K859="","","_"&amp;K859),INDEX([1]CatGlob!$C:$C,MATCH(F859&amp;"_"&amp;G859&amp;"_"&amp;H859&amp;"_"&amp;I859&amp;"_"&amp;J859&amp;IF(K859="","","_"&amp;K859),[1]CatGlob!$B:$B,0))))</f>
        <v>HCD_LOC_CORP_REG</v>
      </c>
      <c r="N859" s="402" t="str">
        <f t="shared" si="29"/>
        <v/>
      </c>
      <c r="O859" s="402" t="str">
        <f t="shared" si="28"/>
        <v/>
      </c>
      <c r="P859" s="401" t="str">
        <f>IF(LEN(B859)&gt;8,INDEX([1]CatGlob!$X:$X,MATCH(M859,[1]CatGlob!$W:$W,0)),"")</f>
        <v>PEC</v>
      </c>
      <c r="Q859" s="403" t="str">
        <f>INDEX([1]CatGlob!P:P,MATCH(M859,[1]CatGlob!O:O,0))</f>
        <v>RFLC</v>
      </c>
      <c r="R859" s="403" t="s">
        <v>601</v>
      </c>
      <c r="S859" s="403" t="s">
        <v>601</v>
      </c>
      <c r="T859" s="403" t="str">
        <f>INDEX([1]CatGlob!$D:$D,MATCH($M859,[1]CatGlob!$C:$C,0))</f>
        <v>RFL</v>
      </c>
      <c r="U859" s="403" t="s">
        <v>2307</v>
      </c>
      <c r="V859" s="404" t="str">
        <f>INDEX([1]CatGlob!$F:$F,MATCH($M859,[1]CatGlob!$C:$C,0))</f>
        <v>RFL_CORP</v>
      </c>
      <c r="W859" s="405"/>
      <c r="X859" s="406">
        <v>0</v>
      </c>
      <c r="Y859" s="407">
        <v>0</v>
      </c>
      <c r="Z859" s="408">
        <v>0</v>
      </c>
      <c r="AA859" s="407">
        <v>0</v>
      </c>
      <c r="AB859" s="408">
        <v>0</v>
      </c>
      <c r="AC859" s="407">
        <v>0</v>
      </c>
      <c r="AD859" s="408">
        <v>0</v>
      </c>
      <c r="AE859" s="407">
        <v>0</v>
      </c>
      <c r="AF859" s="408">
        <v>0</v>
      </c>
      <c r="AG859" s="407">
        <v>0</v>
      </c>
      <c r="AI859" s="406">
        <v>0</v>
      </c>
      <c r="AJ859" s="407">
        <v>0</v>
      </c>
      <c r="AK859" s="408">
        <v>0</v>
      </c>
      <c r="AL859" s="407">
        <v>0</v>
      </c>
      <c r="AM859" s="408">
        <v>0</v>
      </c>
      <c r="AN859" s="407">
        <v>0</v>
      </c>
      <c r="AO859" s="408">
        <v>0</v>
      </c>
      <c r="AP859" s="407">
        <v>0</v>
      </c>
      <c r="AQ859" s="408">
        <v>0</v>
      </c>
      <c r="AR859" s="407">
        <v>0</v>
      </c>
      <c r="AT859" s="406">
        <v>0</v>
      </c>
      <c r="AU859" s="407">
        <v>0</v>
      </c>
      <c r="AV859" s="408">
        <v>0</v>
      </c>
      <c r="AW859" s="407">
        <v>0</v>
      </c>
      <c r="AX859" s="408">
        <v>0</v>
      </c>
      <c r="AY859" s="407">
        <v>0</v>
      </c>
      <c r="AZ859" s="408">
        <v>0</v>
      </c>
      <c r="BA859" s="407">
        <v>0</v>
      </c>
      <c r="BB859" s="408">
        <v>0</v>
      </c>
      <c r="BC859" s="407">
        <v>0</v>
      </c>
    </row>
    <row r="860" spans="1:55" x14ac:dyDescent="0.35">
      <c r="A860" s="385" t="str" cm="1">
        <f t="array" ref="A860">IFERROR(_xlfn.IFS(AND(F860="Renta Variable",O860=1),IFERROR(MATCH(B860,[1]RV_Det!C:C,0),"Rev"),AND(J860="Corporativa",O860=1,I860="EM"),IFERROR(MATCH(B860,[1]RF_Corps!B:B,0),"Rev"),AND(F860="Alternativos",O860=1),IFERROR(MATCH(B860,[1]Rep4!C:C,0),"Rev")),"")</f>
        <v/>
      </c>
      <c r="B860" s="394" t="s">
        <v>2691</v>
      </c>
      <c r="C860" s="409" t="s">
        <v>2692</v>
      </c>
      <c r="D860" s="395" t="s">
        <v>2693</v>
      </c>
      <c r="E860" s="396" t="str">
        <f>IF(B860="","",INDEX([1]CatGlob!$S:$S,IFERROR(MATCH(MID(B860,7,1),[1]CatGlob!$R:$R,0),MATCH(MID(B860,1,2),[1]CatGlob!$R:$R,0))))</f>
        <v>DOL</v>
      </c>
      <c r="F860" s="397" t="s">
        <v>442</v>
      </c>
      <c r="G860" s="398" t="s">
        <v>610</v>
      </c>
      <c r="H860" s="399" t="s">
        <v>228</v>
      </c>
      <c r="I860" s="399" t="s">
        <v>611</v>
      </c>
      <c r="J860" s="399" t="s">
        <v>2498</v>
      </c>
      <c r="K860" s="396" t="s">
        <v>600</v>
      </c>
      <c r="L860" s="400" t="str">
        <f>IF(ISERROR(MATCH(M860,M$10:M859,0)),M860,"")</f>
        <v/>
      </c>
      <c r="M860" s="401" t="str">
        <f>IF(B860="","",IF(ISERROR(MATCH(F860&amp;"_"&amp;G860&amp;"_"&amp;H860&amp;"_"&amp;I860&amp;"_"&amp;J860&amp;IF(K860="","","_"&amp;K860),[1]CatGlob!$B:$B,0)),F860&amp;"_"&amp;G860&amp;"_"&amp;H860&amp;"_"&amp;I860&amp;"_"&amp;J860&amp;IF(K860="","","_"&amp;K860),INDEX([1]CatGlob!$C:$C,MATCH(F860&amp;"_"&amp;G860&amp;"_"&amp;H860&amp;"_"&amp;I860&amp;"_"&amp;J860&amp;IF(K860="","","_"&amp;K860),[1]CatGlob!$B:$B,0))))</f>
        <v>HCD_LOC_CORP_REG</v>
      </c>
      <c r="N860" s="402" t="str">
        <f t="shared" si="29"/>
        <v/>
      </c>
      <c r="O860" s="402" t="str">
        <f t="shared" si="28"/>
        <v/>
      </c>
      <c r="P860" s="401" t="str">
        <f>IF(LEN(B860)&gt;8,INDEX([1]CatGlob!$X:$X,MATCH(M860,[1]CatGlob!$W:$W,0)),"")</f>
        <v>PEC</v>
      </c>
      <c r="Q860" s="403" t="str">
        <f>INDEX([1]CatGlob!P:P,MATCH(M860,[1]CatGlob!O:O,0))</f>
        <v>RFLC</v>
      </c>
      <c r="R860" s="403" t="s">
        <v>601</v>
      </c>
      <c r="S860" s="403" t="s">
        <v>601</v>
      </c>
      <c r="T860" s="403" t="str">
        <f>INDEX([1]CatGlob!$D:$D,MATCH($M860,[1]CatGlob!$C:$C,0))</f>
        <v>RFL</v>
      </c>
      <c r="U860" s="403" t="s">
        <v>2307</v>
      </c>
      <c r="V860" s="404" t="str">
        <f>INDEX([1]CatGlob!$F:$F,MATCH($M860,[1]CatGlob!$C:$C,0))</f>
        <v>RFL_CORP</v>
      </c>
      <c r="W860" s="405"/>
      <c r="X860" s="406">
        <v>0</v>
      </c>
      <c r="Y860" s="407">
        <v>0</v>
      </c>
      <c r="Z860" s="408">
        <v>0</v>
      </c>
      <c r="AA860" s="407">
        <v>0</v>
      </c>
      <c r="AB860" s="408">
        <v>0</v>
      </c>
      <c r="AC860" s="407">
        <v>0</v>
      </c>
      <c r="AD860" s="408">
        <v>0</v>
      </c>
      <c r="AE860" s="407">
        <v>0</v>
      </c>
      <c r="AF860" s="408">
        <v>0</v>
      </c>
      <c r="AG860" s="407">
        <v>0</v>
      </c>
      <c r="AI860" s="406">
        <v>0</v>
      </c>
      <c r="AJ860" s="407">
        <v>0</v>
      </c>
      <c r="AK860" s="408">
        <v>0</v>
      </c>
      <c r="AL860" s="407">
        <v>0</v>
      </c>
      <c r="AM860" s="408">
        <v>0</v>
      </c>
      <c r="AN860" s="407">
        <v>0</v>
      </c>
      <c r="AO860" s="408">
        <v>0</v>
      </c>
      <c r="AP860" s="407">
        <v>0</v>
      </c>
      <c r="AQ860" s="408">
        <v>0</v>
      </c>
      <c r="AR860" s="407">
        <v>0</v>
      </c>
      <c r="AT860" s="406">
        <v>0</v>
      </c>
      <c r="AU860" s="407">
        <v>0</v>
      </c>
      <c r="AV860" s="408">
        <v>0</v>
      </c>
      <c r="AW860" s="407">
        <v>0</v>
      </c>
      <c r="AX860" s="408">
        <v>0</v>
      </c>
      <c r="AY860" s="407">
        <v>0</v>
      </c>
      <c r="AZ860" s="408">
        <v>0</v>
      </c>
      <c r="BA860" s="407">
        <v>0</v>
      </c>
      <c r="BB860" s="408">
        <v>0</v>
      </c>
      <c r="BC860" s="407">
        <v>0</v>
      </c>
    </row>
    <row r="861" spans="1:55" x14ac:dyDescent="0.35">
      <c r="A861" s="385" t="str" cm="1">
        <f t="array" ref="A861">IFERROR(_xlfn.IFS(AND(F861="Renta Variable",O861=1),IFERROR(MATCH(B861,[1]RV_Det!C:C,0),"Rev"),AND(J861="Corporativa",O861=1,I861="EM"),IFERROR(MATCH(B861,[1]RF_Corps!B:B,0),"Rev"),AND(F861="Alternativos",O861=1),IFERROR(MATCH(B861,[1]Rep4!C:C,0),"Rev")),"")</f>
        <v/>
      </c>
      <c r="B861" s="394" t="s">
        <v>2694</v>
      </c>
      <c r="C861" s="409" t="s">
        <v>2695</v>
      </c>
      <c r="D861" s="395" t="s">
        <v>2274</v>
      </c>
      <c r="E861" s="396" t="str">
        <f>IF(B861="","",INDEX([1]CatGlob!$S:$S,IFERROR(MATCH(MID(B861,7,1),[1]CatGlob!$R:$R,0),MATCH(MID(B861,1,2),[1]CatGlob!$R:$R,0))))</f>
        <v>DOL</v>
      </c>
      <c r="F861" s="397" t="s">
        <v>442</v>
      </c>
      <c r="G861" s="398" t="s">
        <v>610</v>
      </c>
      <c r="H861" s="399" t="s">
        <v>228</v>
      </c>
      <c r="I861" s="399" t="s">
        <v>611</v>
      </c>
      <c r="J861" s="399" t="s">
        <v>2498</v>
      </c>
      <c r="K861" s="396" t="s">
        <v>600</v>
      </c>
      <c r="L861" s="400" t="str">
        <f>IF(ISERROR(MATCH(M861,M$10:M860,0)),M861,"")</f>
        <v/>
      </c>
      <c r="M861" s="401" t="str">
        <f>IF(B861="","",IF(ISERROR(MATCH(F861&amp;"_"&amp;G861&amp;"_"&amp;H861&amp;"_"&amp;I861&amp;"_"&amp;J861&amp;IF(K861="","","_"&amp;K861),[1]CatGlob!$B:$B,0)),F861&amp;"_"&amp;G861&amp;"_"&amp;H861&amp;"_"&amp;I861&amp;"_"&amp;J861&amp;IF(K861="","","_"&amp;K861),INDEX([1]CatGlob!$C:$C,MATCH(F861&amp;"_"&amp;G861&amp;"_"&amp;H861&amp;"_"&amp;I861&amp;"_"&amp;J861&amp;IF(K861="","","_"&amp;K861),[1]CatGlob!$B:$B,0))))</f>
        <v>HCD_LOC_CORP_REG</v>
      </c>
      <c r="N861" s="402" t="str">
        <f t="shared" si="29"/>
        <v/>
      </c>
      <c r="O861" s="402" t="str">
        <f t="shared" si="28"/>
        <v/>
      </c>
      <c r="P861" s="401" t="str">
        <f>IF(LEN(B861)&gt;8,INDEX([1]CatGlob!$X:$X,MATCH(M861,[1]CatGlob!$W:$W,0)),"")</f>
        <v>PEC</v>
      </c>
      <c r="Q861" s="403" t="str">
        <f>INDEX([1]CatGlob!P:P,MATCH(M861,[1]CatGlob!O:O,0))</f>
        <v>RFLC</v>
      </c>
      <c r="R861" s="403" t="s">
        <v>601</v>
      </c>
      <c r="S861" s="403" t="s">
        <v>601</v>
      </c>
      <c r="T861" s="403" t="str">
        <f>INDEX([1]CatGlob!$D:$D,MATCH($M861,[1]CatGlob!$C:$C,0))</f>
        <v>RFL</v>
      </c>
      <c r="U861" s="403" t="s">
        <v>2419</v>
      </c>
      <c r="V861" s="404" t="str">
        <f>INDEX([1]CatGlob!$F:$F,MATCH($M861,[1]CatGlob!$C:$C,0))</f>
        <v>RFL_CORP</v>
      </c>
      <c r="W861" s="405"/>
      <c r="X861" s="406">
        <v>0</v>
      </c>
      <c r="Y861" s="407">
        <v>0</v>
      </c>
      <c r="Z861" s="408">
        <v>0</v>
      </c>
      <c r="AA861" s="407">
        <v>0</v>
      </c>
      <c r="AB861" s="408">
        <v>0</v>
      </c>
      <c r="AC861" s="407">
        <v>0</v>
      </c>
      <c r="AD861" s="408">
        <v>0</v>
      </c>
      <c r="AE861" s="407">
        <v>0</v>
      </c>
      <c r="AF861" s="408">
        <v>0</v>
      </c>
      <c r="AG861" s="407">
        <v>0</v>
      </c>
      <c r="AI861" s="406">
        <v>0</v>
      </c>
      <c r="AJ861" s="407">
        <v>0</v>
      </c>
      <c r="AK861" s="408">
        <v>0</v>
      </c>
      <c r="AL861" s="407">
        <v>0</v>
      </c>
      <c r="AM861" s="408">
        <v>0</v>
      </c>
      <c r="AN861" s="407">
        <v>0</v>
      </c>
      <c r="AO861" s="408">
        <v>0</v>
      </c>
      <c r="AP861" s="407">
        <v>0</v>
      </c>
      <c r="AQ861" s="408">
        <v>0</v>
      </c>
      <c r="AR861" s="407">
        <v>0</v>
      </c>
      <c r="AT861" s="406">
        <v>0</v>
      </c>
      <c r="AU861" s="407">
        <v>0</v>
      </c>
      <c r="AV861" s="408">
        <v>0</v>
      </c>
      <c r="AW861" s="407">
        <v>0</v>
      </c>
      <c r="AX861" s="408">
        <v>0</v>
      </c>
      <c r="AY861" s="407">
        <v>0</v>
      </c>
      <c r="AZ861" s="408">
        <v>0</v>
      </c>
      <c r="BA861" s="407">
        <v>0</v>
      </c>
      <c r="BB861" s="408">
        <v>0</v>
      </c>
      <c r="BC861" s="407">
        <v>0</v>
      </c>
    </row>
    <row r="862" spans="1:55" x14ac:dyDescent="0.35">
      <c r="A862" s="385" t="str" cm="1">
        <f t="array" ref="A862">IFERROR(_xlfn.IFS(AND(F862="Renta Variable",O862=1),IFERROR(MATCH(B862,[1]RV_Det!C:C,0),"Rev"),AND(J862="Corporativa",O862=1,I862="EM"),IFERROR(MATCH(B862,[1]RF_Corps!B:B,0),"Rev"),AND(F862="Alternativos",O862=1),IFERROR(MATCH(B862,[1]Rep4!C:C,0),"Rev")),"")</f>
        <v/>
      </c>
      <c r="B862" s="394" t="s">
        <v>2696</v>
      </c>
      <c r="C862" s="409" t="s">
        <v>2697</v>
      </c>
      <c r="D862" s="395" t="s">
        <v>2274</v>
      </c>
      <c r="E862" s="396" t="str">
        <f>IF(B862="","",INDEX([1]CatGlob!$S:$S,IFERROR(MATCH(MID(B862,7,1),[1]CatGlob!$R:$R,0),MATCH(MID(B862,1,2),[1]CatGlob!$R:$R,0))))</f>
        <v>DOL</v>
      </c>
      <c r="F862" s="397" t="s">
        <v>442</v>
      </c>
      <c r="G862" s="398" t="s">
        <v>610</v>
      </c>
      <c r="H862" s="399" t="s">
        <v>228</v>
      </c>
      <c r="I862" s="399" t="s">
        <v>611</v>
      </c>
      <c r="J862" s="399" t="s">
        <v>2498</v>
      </c>
      <c r="K862" s="396" t="s">
        <v>600</v>
      </c>
      <c r="L862" s="400" t="str">
        <f>IF(ISERROR(MATCH(M862,M$10:M861,0)),M862,"")</f>
        <v/>
      </c>
      <c r="M862" s="401" t="str">
        <f>IF(B862="","",IF(ISERROR(MATCH(F862&amp;"_"&amp;G862&amp;"_"&amp;H862&amp;"_"&amp;I862&amp;"_"&amp;J862&amp;IF(K862="","","_"&amp;K862),[1]CatGlob!$B:$B,0)),F862&amp;"_"&amp;G862&amp;"_"&amp;H862&amp;"_"&amp;I862&amp;"_"&amp;J862&amp;IF(K862="","","_"&amp;K862),INDEX([1]CatGlob!$C:$C,MATCH(F862&amp;"_"&amp;G862&amp;"_"&amp;H862&amp;"_"&amp;I862&amp;"_"&amp;J862&amp;IF(K862="","","_"&amp;K862),[1]CatGlob!$B:$B,0))))</f>
        <v>HCD_LOC_CORP_REG</v>
      </c>
      <c r="N862" s="402" t="str">
        <f t="shared" si="29"/>
        <v/>
      </c>
      <c r="O862" s="402" t="str">
        <f t="shared" si="28"/>
        <v/>
      </c>
      <c r="P862" s="401" t="str">
        <f>IF(LEN(B862)&gt;8,INDEX([1]CatGlob!$X:$X,MATCH(M862,[1]CatGlob!$W:$W,0)),"")</f>
        <v>PEC</v>
      </c>
      <c r="Q862" s="403" t="str">
        <f>INDEX([1]CatGlob!P:P,MATCH(M862,[1]CatGlob!O:O,0))</f>
        <v>RFLC</v>
      </c>
      <c r="R862" s="403" t="s">
        <v>601</v>
      </c>
      <c r="S862" s="403" t="s">
        <v>601</v>
      </c>
      <c r="T862" s="403" t="str">
        <f>INDEX([1]CatGlob!$D:$D,MATCH($M862,[1]CatGlob!$C:$C,0))</f>
        <v>RFL</v>
      </c>
      <c r="U862" s="403" t="s">
        <v>2419</v>
      </c>
      <c r="V862" s="404" t="str">
        <f>INDEX([1]CatGlob!$F:$F,MATCH($M862,[1]CatGlob!$C:$C,0))</f>
        <v>RFL_CORP</v>
      </c>
      <c r="W862" s="405"/>
      <c r="X862" s="406">
        <v>0</v>
      </c>
      <c r="Y862" s="407">
        <v>0</v>
      </c>
      <c r="Z862" s="408">
        <v>0</v>
      </c>
      <c r="AA862" s="407">
        <v>0</v>
      </c>
      <c r="AB862" s="408">
        <v>0</v>
      </c>
      <c r="AC862" s="407">
        <v>0</v>
      </c>
      <c r="AD862" s="408">
        <v>0</v>
      </c>
      <c r="AE862" s="407">
        <v>0</v>
      </c>
      <c r="AF862" s="408">
        <v>0</v>
      </c>
      <c r="AG862" s="407">
        <v>0</v>
      </c>
      <c r="AI862" s="406">
        <v>0</v>
      </c>
      <c r="AJ862" s="407">
        <v>0</v>
      </c>
      <c r="AK862" s="408">
        <v>0</v>
      </c>
      <c r="AL862" s="407">
        <v>0</v>
      </c>
      <c r="AM862" s="408">
        <v>0</v>
      </c>
      <c r="AN862" s="407">
        <v>0</v>
      </c>
      <c r="AO862" s="408">
        <v>0</v>
      </c>
      <c r="AP862" s="407">
        <v>0</v>
      </c>
      <c r="AQ862" s="408">
        <v>0</v>
      </c>
      <c r="AR862" s="407">
        <v>0</v>
      </c>
      <c r="AT862" s="406">
        <v>0</v>
      </c>
      <c r="AU862" s="407">
        <v>0</v>
      </c>
      <c r="AV862" s="408">
        <v>0</v>
      </c>
      <c r="AW862" s="407">
        <v>0</v>
      </c>
      <c r="AX862" s="408">
        <v>0</v>
      </c>
      <c r="AY862" s="407">
        <v>0</v>
      </c>
      <c r="AZ862" s="408">
        <v>0</v>
      </c>
      <c r="BA862" s="407">
        <v>0</v>
      </c>
      <c r="BB862" s="408">
        <v>0</v>
      </c>
      <c r="BC862" s="407">
        <v>0</v>
      </c>
    </row>
    <row r="863" spans="1:55" x14ac:dyDescent="0.35">
      <c r="A863" s="385" t="str" cm="1">
        <f t="array" ref="A863">IFERROR(_xlfn.IFS(AND(F863="Renta Variable",O863=1),IFERROR(MATCH(B863,[1]RV_Det!C:C,0),"Rev"),AND(J863="Corporativa",O863=1,I863="EM"),IFERROR(MATCH(B863,[1]RF_Corps!B:B,0),"Rev"),AND(F863="Alternativos",O863=1),IFERROR(MATCH(B863,[1]Rep4!C:C,0),"Rev")),"")</f>
        <v/>
      </c>
      <c r="B863" s="394" t="s">
        <v>2698</v>
      </c>
      <c r="C863" s="409" t="s">
        <v>2699</v>
      </c>
      <c r="D863" s="395" t="s">
        <v>2274</v>
      </c>
      <c r="E863" s="396" t="str">
        <f>IF(B863="","",INDEX([1]CatGlob!$S:$S,IFERROR(MATCH(MID(B863,7,1),[1]CatGlob!$R:$R,0),MATCH(MID(B863,1,2),[1]CatGlob!$R:$R,0))))</f>
        <v>DOL</v>
      </c>
      <c r="F863" s="397" t="s">
        <v>442</v>
      </c>
      <c r="G863" s="398" t="s">
        <v>610</v>
      </c>
      <c r="H863" s="399" t="s">
        <v>228</v>
      </c>
      <c r="I863" s="399" t="s">
        <v>611</v>
      </c>
      <c r="J863" s="399" t="s">
        <v>2498</v>
      </c>
      <c r="K863" s="396" t="s">
        <v>600</v>
      </c>
      <c r="L863" s="400" t="str">
        <f>IF(ISERROR(MATCH(M863,M$10:M862,0)),M863,"")</f>
        <v/>
      </c>
      <c r="M863" s="401" t="str">
        <f>IF(B863="","",IF(ISERROR(MATCH(F863&amp;"_"&amp;G863&amp;"_"&amp;H863&amp;"_"&amp;I863&amp;"_"&amp;J863&amp;IF(K863="","","_"&amp;K863),[1]CatGlob!$B:$B,0)),F863&amp;"_"&amp;G863&amp;"_"&amp;H863&amp;"_"&amp;I863&amp;"_"&amp;J863&amp;IF(K863="","","_"&amp;K863),INDEX([1]CatGlob!$C:$C,MATCH(F863&amp;"_"&amp;G863&amp;"_"&amp;H863&amp;"_"&amp;I863&amp;"_"&amp;J863&amp;IF(K863="","","_"&amp;K863),[1]CatGlob!$B:$B,0))))</f>
        <v>HCD_LOC_CORP_REG</v>
      </c>
      <c r="N863" s="402" t="str">
        <f t="shared" si="29"/>
        <v/>
      </c>
      <c r="O863" s="402" t="str">
        <f t="shared" si="28"/>
        <v/>
      </c>
      <c r="P863" s="401" t="str">
        <f>IF(LEN(B863)&gt;8,INDEX([1]CatGlob!$X:$X,MATCH(M863,[1]CatGlob!$W:$W,0)),"")</f>
        <v>PEC</v>
      </c>
      <c r="Q863" s="403" t="str">
        <f>INDEX([1]CatGlob!P:P,MATCH(M863,[1]CatGlob!O:O,0))</f>
        <v>RFLC</v>
      </c>
      <c r="R863" s="403" t="s">
        <v>601</v>
      </c>
      <c r="S863" s="403" t="s">
        <v>601</v>
      </c>
      <c r="T863" s="403" t="str">
        <f>INDEX([1]CatGlob!$D:$D,MATCH($M863,[1]CatGlob!$C:$C,0))</f>
        <v>RFL</v>
      </c>
      <c r="U863" s="403" t="s">
        <v>2419</v>
      </c>
      <c r="V863" s="404" t="str">
        <f>INDEX([1]CatGlob!$F:$F,MATCH($M863,[1]CatGlob!$C:$C,0))</f>
        <v>RFL_CORP</v>
      </c>
      <c r="W863" s="405"/>
      <c r="X863" s="406">
        <v>0</v>
      </c>
      <c r="Y863" s="407">
        <v>0</v>
      </c>
      <c r="Z863" s="408">
        <v>0</v>
      </c>
      <c r="AA863" s="407">
        <v>0</v>
      </c>
      <c r="AB863" s="408">
        <v>0</v>
      </c>
      <c r="AC863" s="407">
        <v>0</v>
      </c>
      <c r="AD863" s="408">
        <v>0</v>
      </c>
      <c r="AE863" s="407">
        <v>0</v>
      </c>
      <c r="AF863" s="408">
        <v>0</v>
      </c>
      <c r="AG863" s="407">
        <v>0</v>
      </c>
      <c r="AI863" s="406">
        <v>0</v>
      </c>
      <c r="AJ863" s="407">
        <v>0</v>
      </c>
      <c r="AK863" s="408">
        <v>0</v>
      </c>
      <c r="AL863" s="407">
        <v>0</v>
      </c>
      <c r="AM863" s="408">
        <v>0</v>
      </c>
      <c r="AN863" s="407">
        <v>0</v>
      </c>
      <c r="AO863" s="408">
        <v>0</v>
      </c>
      <c r="AP863" s="407">
        <v>0</v>
      </c>
      <c r="AQ863" s="408">
        <v>0</v>
      </c>
      <c r="AR863" s="407">
        <v>0</v>
      </c>
      <c r="AT863" s="406">
        <v>0</v>
      </c>
      <c r="AU863" s="407">
        <v>0</v>
      </c>
      <c r="AV863" s="408">
        <v>0</v>
      </c>
      <c r="AW863" s="407">
        <v>0</v>
      </c>
      <c r="AX863" s="408">
        <v>0</v>
      </c>
      <c r="AY863" s="407">
        <v>0</v>
      </c>
      <c r="AZ863" s="408">
        <v>0</v>
      </c>
      <c r="BA863" s="407">
        <v>0</v>
      </c>
      <c r="BB863" s="408">
        <v>0</v>
      </c>
      <c r="BC863" s="407">
        <v>0</v>
      </c>
    </row>
    <row r="864" spans="1:55" x14ac:dyDescent="0.35">
      <c r="A864" s="385" t="str" cm="1">
        <f t="array" ref="A864">IFERROR(_xlfn.IFS(AND(F864="Renta Variable",O864=1),IFERROR(MATCH(B864,[1]RV_Det!C:C,0),"Rev"),AND(J864="Corporativa",O864=1,I864="EM"),IFERROR(MATCH(B864,[1]RF_Corps!B:B,0),"Rev"),AND(F864="Alternativos",O864=1),IFERROR(MATCH(B864,[1]Rep4!C:C,0),"Rev")),"")</f>
        <v/>
      </c>
      <c r="B864" s="394" t="s">
        <v>2700</v>
      </c>
      <c r="C864" s="409" t="s">
        <v>2701</v>
      </c>
      <c r="D864" s="395" t="s">
        <v>2274</v>
      </c>
      <c r="E864" s="396" t="str">
        <f>IF(B864="","",INDEX([1]CatGlob!$S:$S,IFERROR(MATCH(MID(B864,7,1),[1]CatGlob!$R:$R,0),MATCH(MID(B864,1,2),[1]CatGlob!$R:$R,0))))</f>
        <v>DOL</v>
      </c>
      <c r="F864" s="397" t="s">
        <v>442</v>
      </c>
      <c r="G864" s="398" t="s">
        <v>610</v>
      </c>
      <c r="H864" s="399" t="s">
        <v>228</v>
      </c>
      <c r="I864" s="399" t="s">
        <v>611</v>
      </c>
      <c r="J864" s="399" t="s">
        <v>2498</v>
      </c>
      <c r="K864" s="396" t="s">
        <v>600</v>
      </c>
      <c r="L864" s="400" t="str">
        <f>IF(ISERROR(MATCH(M864,M$10:M863,0)),M864,"")</f>
        <v/>
      </c>
      <c r="M864" s="401" t="str">
        <f>IF(B864="","",IF(ISERROR(MATCH(F864&amp;"_"&amp;G864&amp;"_"&amp;H864&amp;"_"&amp;I864&amp;"_"&amp;J864&amp;IF(K864="","","_"&amp;K864),[1]CatGlob!$B:$B,0)),F864&amp;"_"&amp;G864&amp;"_"&amp;H864&amp;"_"&amp;I864&amp;"_"&amp;J864&amp;IF(K864="","","_"&amp;K864),INDEX([1]CatGlob!$C:$C,MATCH(F864&amp;"_"&amp;G864&amp;"_"&amp;H864&amp;"_"&amp;I864&amp;"_"&amp;J864&amp;IF(K864="","","_"&amp;K864),[1]CatGlob!$B:$B,0))))</f>
        <v>HCD_LOC_CORP_REG</v>
      </c>
      <c r="N864" s="402" t="str">
        <f t="shared" si="29"/>
        <v/>
      </c>
      <c r="O864" s="402" t="str">
        <f t="shared" si="28"/>
        <v/>
      </c>
      <c r="P864" s="401" t="str">
        <f>IF(LEN(B864)&gt;8,INDEX([1]CatGlob!$X:$X,MATCH(M864,[1]CatGlob!$W:$W,0)),"")</f>
        <v>PEC</v>
      </c>
      <c r="Q864" s="403" t="str">
        <f>INDEX([1]CatGlob!P:P,MATCH(M864,[1]CatGlob!O:O,0))</f>
        <v>RFLC</v>
      </c>
      <c r="R864" s="403" t="s">
        <v>601</v>
      </c>
      <c r="S864" s="403" t="s">
        <v>601</v>
      </c>
      <c r="T864" s="403" t="str">
        <f>INDEX([1]CatGlob!$D:$D,MATCH($M864,[1]CatGlob!$C:$C,0))</f>
        <v>RFL</v>
      </c>
      <c r="U864" s="403" t="s">
        <v>2419</v>
      </c>
      <c r="V864" s="404" t="str">
        <f>INDEX([1]CatGlob!$F:$F,MATCH($M864,[1]CatGlob!$C:$C,0))</f>
        <v>RFL_CORP</v>
      </c>
      <c r="W864" s="405"/>
      <c r="X864" s="406">
        <v>0</v>
      </c>
      <c r="Y864" s="407">
        <v>0</v>
      </c>
      <c r="Z864" s="408">
        <v>0</v>
      </c>
      <c r="AA864" s="407">
        <v>0</v>
      </c>
      <c r="AB864" s="408">
        <v>0</v>
      </c>
      <c r="AC864" s="407">
        <v>0</v>
      </c>
      <c r="AD864" s="408">
        <v>0</v>
      </c>
      <c r="AE864" s="407">
        <v>0</v>
      </c>
      <c r="AF864" s="408">
        <v>0</v>
      </c>
      <c r="AG864" s="407">
        <v>0</v>
      </c>
      <c r="AI864" s="406">
        <v>0</v>
      </c>
      <c r="AJ864" s="407">
        <v>0</v>
      </c>
      <c r="AK864" s="408">
        <v>0</v>
      </c>
      <c r="AL864" s="407">
        <v>0</v>
      </c>
      <c r="AM864" s="408">
        <v>0</v>
      </c>
      <c r="AN864" s="407">
        <v>0</v>
      </c>
      <c r="AO864" s="408">
        <v>0</v>
      </c>
      <c r="AP864" s="407">
        <v>0</v>
      </c>
      <c r="AQ864" s="408">
        <v>0</v>
      </c>
      <c r="AR864" s="407">
        <v>0</v>
      </c>
      <c r="AT864" s="406">
        <v>0</v>
      </c>
      <c r="AU864" s="407">
        <v>0</v>
      </c>
      <c r="AV864" s="408">
        <v>0</v>
      </c>
      <c r="AW864" s="407">
        <v>0</v>
      </c>
      <c r="AX864" s="408">
        <v>0</v>
      </c>
      <c r="AY864" s="407">
        <v>0</v>
      </c>
      <c r="AZ864" s="408">
        <v>0</v>
      </c>
      <c r="BA864" s="407">
        <v>0</v>
      </c>
      <c r="BB864" s="408">
        <v>0</v>
      </c>
      <c r="BC864" s="407">
        <v>0</v>
      </c>
    </row>
    <row r="865" spans="1:55" x14ac:dyDescent="0.35">
      <c r="A865" s="385" t="str" cm="1">
        <f t="array" ref="A865">IFERROR(_xlfn.IFS(AND(F865="Renta Variable",O865=1),IFERROR(MATCH(B865,[1]RV_Det!C:C,0),"Rev"),AND(J865="Corporativa",O865=1,I865="EM"),IFERROR(MATCH(B865,[1]RF_Corps!B:B,0),"Rev"),AND(F865="Alternativos",O865=1),IFERROR(MATCH(B865,[1]Rep4!C:C,0),"Rev")),"")</f>
        <v/>
      </c>
      <c r="B865" s="394" t="s">
        <v>2702</v>
      </c>
      <c r="C865" s="409" t="s">
        <v>2703</v>
      </c>
      <c r="D865" s="395" t="s">
        <v>2274</v>
      </c>
      <c r="E865" s="396" t="str">
        <f>IF(B865="","",INDEX([1]CatGlob!$S:$S,IFERROR(MATCH(MID(B865,7,1),[1]CatGlob!$R:$R,0),MATCH(MID(B865,1,2),[1]CatGlob!$R:$R,0))))</f>
        <v>DOL</v>
      </c>
      <c r="F865" s="397" t="s">
        <v>442</v>
      </c>
      <c r="G865" s="398" t="s">
        <v>610</v>
      </c>
      <c r="H865" s="399" t="s">
        <v>228</v>
      </c>
      <c r="I865" s="399" t="s">
        <v>611</v>
      </c>
      <c r="J865" s="399" t="s">
        <v>2498</v>
      </c>
      <c r="K865" s="396" t="s">
        <v>600</v>
      </c>
      <c r="L865" s="400" t="str">
        <f>IF(ISERROR(MATCH(M865,M$10:M864,0)),M865,"")</f>
        <v/>
      </c>
      <c r="M865" s="401" t="str">
        <f>IF(B865="","",IF(ISERROR(MATCH(F865&amp;"_"&amp;G865&amp;"_"&amp;H865&amp;"_"&amp;I865&amp;"_"&amp;J865&amp;IF(K865="","","_"&amp;K865),[1]CatGlob!$B:$B,0)),F865&amp;"_"&amp;G865&amp;"_"&amp;H865&amp;"_"&amp;I865&amp;"_"&amp;J865&amp;IF(K865="","","_"&amp;K865),INDEX([1]CatGlob!$C:$C,MATCH(F865&amp;"_"&amp;G865&amp;"_"&amp;H865&amp;"_"&amp;I865&amp;"_"&amp;J865&amp;IF(K865="","","_"&amp;K865),[1]CatGlob!$B:$B,0))))</f>
        <v>HCD_LOC_CORP_REG</v>
      </c>
      <c r="N865" s="402" t="str">
        <f t="shared" si="29"/>
        <v/>
      </c>
      <c r="O865" s="402" t="str">
        <f t="shared" si="28"/>
        <v/>
      </c>
      <c r="P865" s="401" t="str">
        <f>IF(LEN(B865)&gt;8,INDEX([1]CatGlob!$X:$X,MATCH(M865,[1]CatGlob!$W:$W,0)),"")</f>
        <v>PEC</v>
      </c>
      <c r="Q865" s="403" t="str">
        <f>INDEX([1]CatGlob!P:P,MATCH(M865,[1]CatGlob!O:O,0))</f>
        <v>RFLC</v>
      </c>
      <c r="R865" s="403" t="s">
        <v>601</v>
      </c>
      <c r="S865" s="403" t="s">
        <v>601</v>
      </c>
      <c r="T865" s="403" t="str">
        <f>INDEX([1]CatGlob!$D:$D,MATCH($M865,[1]CatGlob!$C:$C,0))</f>
        <v>RFL</v>
      </c>
      <c r="U865" s="403" t="s">
        <v>2419</v>
      </c>
      <c r="V865" s="404" t="str">
        <f>INDEX([1]CatGlob!$F:$F,MATCH($M865,[1]CatGlob!$C:$C,0))</f>
        <v>RFL_CORP</v>
      </c>
      <c r="W865" s="405"/>
      <c r="X865" s="406">
        <v>0</v>
      </c>
      <c r="Y865" s="407">
        <v>0</v>
      </c>
      <c r="Z865" s="408">
        <v>0</v>
      </c>
      <c r="AA865" s="407">
        <v>0</v>
      </c>
      <c r="AB865" s="408">
        <v>0</v>
      </c>
      <c r="AC865" s="407">
        <v>0</v>
      </c>
      <c r="AD865" s="408">
        <v>0</v>
      </c>
      <c r="AE865" s="407">
        <v>0</v>
      </c>
      <c r="AF865" s="408">
        <v>0</v>
      </c>
      <c r="AG865" s="407">
        <v>0</v>
      </c>
      <c r="AI865" s="406">
        <v>0</v>
      </c>
      <c r="AJ865" s="407">
        <v>0</v>
      </c>
      <c r="AK865" s="408">
        <v>0</v>
      </c>
      <c r="AL865" s="407">
        <v>0</v>
      </c>
      <c r="AM865" s="408">
        <v>0</v>
      </c>
      <c r="AN865" s="407">
        <v>0</v>
      </c>
      <c r="AO865" s="408">
        <v>0</v>
      </c>
      <c r="AP865" s="407">
        <v>0</v>
      </c>
      <c r="AQ865" s="408">
        <v>0</v>
      </c>
      <c r="AR865" s="407">
        <v>0</v>
      </c>
      <c r="AT865" s="406">
        <v>0</v>
      </c>
      <c r="AU865" s="407">
        <v>0</v>
      </c>
      <c r="AV865" s="408">
        <v>0</v>
      </c>
      <c r="AW865" s="407">
        <v>0</v>
      </c>
      <c r="AX865" s="408">
        <v>0</v>
      </c>
      <c r="AY865" s="407">
        <v>0</v>
      </c>
      <c r="AZ865" s="408">
        <v>0</v>
      </c>
      <c r="BA865" s="407">
        <v>0</v>
      </c>
      <c r="BB865" s="408">
        <v>0</v>
      </c>
      <c r="BC865" s="407">
        <v>0</v>
      </c>
    </row>
    <row r="866" spans="1:55" x14ac:dyDescent="0.35">
      <c r="A866" s="385" t="str" cm="1">
        <f t="array" ref="A866">IFERROR(_xlfn.IFS(AND(F866="Renta Variable",O866=1),IFERROR(MATCH(B866,[1]RV_Det!C:C,0),"Rev"),AND(J866="Corporativa",O866=1,I866="EM"),IFERROR(MATCH(B866,[1]RF_Corps!B:B,0),"Rev"),AND(F866="Alternativos",O866=1),IFERROR(MATCH(B866,[1]Rep4!C:C,0),"Rev")),"")</f>
        <v/>
      </c>
      <c r="B866" s="394" t="s">
        <v>2704</v>
      </c>
      <c r="C866" s="409" t="s">
        <v>2705</v>
      </c>
      <c r="D866" s="395" t="s">
        <v>2274</v>
      </c>
      <c r="E866" s="396" t="str">
        <f>IF(B866="","",INDEX([1]CatGlob!$S:$S,IFERROR(MATCH(MID(B866,7,1),[1]CatGlob!$R:$R,0),MATCH(MID(B866,1,2),[1]CatGlob!$R:$R,0))))</f>
        <v>DOL</v>
      </c>
      <c r="F866" s="397" t="s">
        <v>442</v>
      </c>
      <c r="G866" s="398" t="s">
        <v>610</v>
      </c>
      <c r="H866" s="399" t="s">
        <v>228</v>
      </c>
      <c r="I866" s="399" t="s">
        <v>611</v>
      </c>
      <c r="J866" s="399" t="s">
        <v>2498</v>
      </c>
      <c r="K866" s="396" t="s">
        <v>600</v>
      </c>
      <c r="L866" s="400" t="str">
        <f>IF(ISERROR(MATCH(M866,M$10:M865,0)),M866,"")</f>
        <v/>
      </c>
      <c r="M866" s="401" t="str">
        <f>IF(B866="","",IF(ISERROR(MATCH(F866&amp;"_"&amp;G866&amp;"_"&amp;H866&amp;"_"&amp;I866&amp;"_"&amp;J866&amp;IF(K866="","","_"&amp;K866),[1]CatGlob!$B:$B,0)),F866&amp;"_"&amp;G866&amp;"_"&amp;H866&amp;"_"&amp;I866&amp;"_"&amp;J866&amp;IF(K866="","","_"&amp;K866),INDEX([1]CatGlob!$C:$C,MATCH(F866&amp;"_"&amp;G866&amp;"_"&amp;H866&amp;"_"&amp;I866&amp;"_"&amp;J866&amp;IF(K866="","","_"&amp;K866),[1]CatGlob!$B:$B,0))))</f>
        <v>HCD_LOC_CORP_REG</v>
      </c>
      <c r="N866" s="402" t="str">
        <f t="shared" si="29"/>
        <v/>
      </c>
      <c r="O866" s="402" t="str">
        <f t="shared" si="28"/>
        <v/>
      </c>
      <c r="P866" s="401" t="str">
        <f>IF(LEN(B866)&gt;8,INDEX([1]CatGlob!$X:$X,MATCH(M866,[1]CatGlob!$W:$W,0)),"")</f>
        <v>PEC</v>
      </c>
      <c r="Q866" s="403" t="str">
        <f>INDEX([1]CatGlob!P:P,MATCH(M866,[1]CatGlob!O:O,0))</f>
        <v>RFLC</v>
      </c>
      <c r="R866" s="403" t="s">
        <v>601</v>
      </c>
      <c r="S866" s="403" t="s">
        <v>601</v>
      </c>
      <c r="T866" s="403" t="str">
        <f>INDEX([1]CatGlob!$D:$D,MATCH($M866,[1]CatGlob!$C:$C,0))</f>
        <v>RFL</v>
      </c>
      <c r="U866" s="403" t="s">
        <v>2419</v>
      </c>
      <c r="V866" s="404" t="str">
        <f>INDEX([1]CatGlob!$F:$F,MATCH($M866,[1]CatGlob!$C:$C,0))</f>
        <v>RFL_CORP</v>
      </c>
      <c r="W866" s="405"/>
      <c r="X866" s="406">
        <v>0</v>
      </c>
      <c r="Y866" s="407">
        <v>0</v>
      </c>
      <c r="Z866" s="408">
        <v>0</v>
      </c>
      <c r="AA866" s="407">
        <v>0</v>
      </c>
      <c r="AB866" s="408">
        <v>0</v>
      </c>
      <c r="AC866" s="407">
        <v>0</v>
      </c>
      <c r="AD866" s="408">
        <v>0</v>
      </c>
      <c r="AE866" s="407">
        <v>0</v>
      </c>
      <c r="AF866" s="408">
        <v>0</v>
      </c>
      <c r="AG866" s="407">
        <v>0</v>
      </c>
      <c r="AI866" s="406">
        <v>0</v>
      </c>
      <c r="AJ866" s="407">
        <v>0</v>
      </c>
      <c r="AK866" s="408">
        <v>0</v>
      </c>
      <c r="AL866" s="407">
        <v>0</v>
      </c>
      <c r="AM866" s="408">
        <v>0</v>
      </c>
      <c r="AN866" s="407">
        <v>0</v>
      </c>
      <c r="AO866" s="408">
        <v>0</v>
      </c>
      <c r="AP866" s="407">
        <v>0</v>
      </c>
      <c r="AQ866" s="408">
        <v>0</v>
      </c>
      <c r="AR866" s="407">
        <v>0</v>
      </c>
      <c r="AT866" s="406">
        <v>0</v>
      </c>
      <c r="AU866" s="407">
        <v>0</v>
      </c>
      <c r="AV866" s="408">
        <v>0</v>
      </c>
      <c r="AW866" s="407">
        <v>0</v>
      </c>
      <c r="AX866" s="408">
        <v>0</v>
      </c>
      <c r="AY866" s="407">
        <v>0</v>
      </c>
      <c r="AZ866" s="408">
        <v>0</v>
      </c>
      <c r="BA866" s="407">
        <v>0</v>
      </c>
      <c r="BB866" s="408">
        <v>0</v>
      </c>
      <c r="BC866" s="407">
        <v>0</v>
      </c>
    </row>
    <row r="867" spans="1:55" x14ac:dyDescent="0.35">
      <c r="A867" s="385" t="str" cm="1">
        <f t="array" ref="A867">IFERROR(_xlfn.IFS(AND(F867="Renta Variable",O867=1),IFERROR(MATCH(B867,[1]RV_Det!C:C,0),"Rev"),AND(J867="Corporativa",O867=1,I867="EM"),IFERROR(MATCH(B867,[1]RF_Corps!B:B,0),"Rev"),AND(F867="Alternativos",O867=1),IFERROR(MATCH(B867,[1]Rep4!C:C,0),"Rev")),"")</f>
        <v/>
      </c>
      <c r="B867" s="394" t="s">
        <v>2706</v>
      </c>
      <c r="C867" s="409" t="s">
        <v>2707</v>
      </c>
      <c r="D867" s="395" t="s">
        <v>2708</v>
      </c>
      <c r="E867" s="396" t="str">
        <f>IF(B867="","",INDEX([1]CatGlob!$S:$S,IFERROR(MATCH(MID(B867,7,1),[1]CatGlob!$R:$R,0),MATCH(MID(B867,1,2),[1]CatGlob!$R:$R,0))))</f>
        <v>NSOL</v>
      </c>
      <c r="F867" s="397" t="s">
        <v>442</v>
      </c>
      <c r="G867" s="398" t="s">
        <v>610</v>
      </c>
      <c r="H867" s="399" t="s">
        <v>228</v>
      </c>
      <c r="I867" s="399" t="s">
        <v>611</v>
      </c>
      <c r="J867" s="399" t="s">
        <v>2498</v>
      </c>
      <c r="K867" s="396" t="s">
        <v>600</v>
      </c>
      <c r="L867" s="400" t="str">
        <f>IF(ISERROR(MATCH(M867,M$10:M866,0)),M867,"")</f>
        <v/>
      </c>
      <c r="M867" s="401" t="str">
        <f>IF(B867="","",IF(ISERROR(MATCH(F867&amp;"_"&amp;G867&amp;"_"&amp;H867&amp;"_"&amp;I867&amp;"_"&amp;J867&amp;IF(K867="","","_"&amp;K867),[1]CatGlob!$B:$B,0)),F867&amp;"_"&amp;G867&amp;"_"&amp;H867&amp;"_"&amp;I867&amp;"_"&amp;J867&amp;IF(K867="","","_"&amp;K867),INDEX([1]CatGlob!$C:$C,MATCH(F867&amp;"_"&amp;G867&amp;"_"&amp;H867&amp;"_"&amp;I867&amp;"_"&amp;J867&amp;IF(K867="","","_"&amp;K867),[1]CatGlob!$B:$B,0))))</f>
        <v>HCD_LOC_CORP_REG</v>
      </c>
      <c r="N867" s="402" t="str">
        <f t="shared" si="29"/>
        <v/>
      </c>
      <c r="O867" s="402" t="str">
        <f t="shared" si="28"/>
        <v/>
      </c>
      <c r="P867" s="401" t="str">
        <f>IF(LEN(B867)&gt;8,INDEX([1]CatGlob!$X:$X,MATCH(M867,[1]CatGlob!$W:$W,0)),"")</f>
        <v>PEC</v>
      </c>
      <c r="Q867" s="403" t="str">
        <f>INDEX([1]CatGlob!P:P,MATCH(M867,[1]CatGlob!O:O,0))</f>
        <v>RFLC</v>
      </c>
      <c r="R867" s="403" t="s">
        <v>601</v>
      </c>
      <c r="S867" s="403" t="s">
        <v>601</v>
      </c>
      <c r="T867" s="403" t="str">
        <f>INDEX([1]CatGlob!$D:$D,MATCH($M867,[1]CatGlob!$C:$C,0))</f>
        <v>RFL</v>
      </c>
      <c r="U867" s="403" t="s">
        <v>2419</v>
      </c>
      <c r="V867" s="404" t="str">
        <f>INDEX([1]CatGlob!$F:$F,MATCH($M867,[1]CatGlob!$C:$C,0))</f>
        <v>RFL_CORP</v>
      </c>
      <c r="W867" s="405"/>
      <c r="X867" s="406">
        <v>0</v>
      </c>
      <c r="Y867" s="407">
        <v>0</v>
      </c>
      <c r="Z867" s="408">
        <v>0</v>
      </c>
      <c r="AA867" s="407">
        <v>0</v>
      </c>
      <c r="AB867" s="408">
        <v>0</v>
      </c>
      <c r="AC867" s="407">
        <v>0</v>
      </c>
      <c r="AD867" s="408">
        <v>0</v>
      </c>
      <c r="AE867" s="407">
        <v>0</v>
      </c>
      <c r="AF867" s="408">
        <v>0</v>
      </c>
      <c r="AG867" s="407">
        <v>0</v>
      </c>
      <c r="AI867" s="406">
        <v>0</v>
      </c>
      <c r="AJ867" s="407">
        <v>0</v>
      </c>
      <c r="AK867" s="408">
        <v>0</v>
      </c>
      <c r="AL867" s="407">
        <v>0</v>
      </c>
      <c r="AM867" s="408">
        <v>0</v>
      </c>
      <c r="AN867" s="407">
        <v>0</v>
      </c>
      <c r="AO867" s="408">
        <v>0</v>
      </c>
      <c r="AP867" s="407">
        <v>0</v>
      </c>
      <c r="AQ867" s="408">
        <v>0</v>
      </c>
      <c r="AR867" s="407">
        <v>0</v>
      </c>
      <c r="AT867" s="406">
        <v>0</v>
      </c>
      <c r="AU867" s="407">
        <v>0</v>
      </c>
      <c r="AV867" s="408">
        <v>0</v>
      </c>
      <c r="AW867" s="407">
        <v>0</v>
      </c>
      <c r="AX867" s="408">
        <v>0</v>
      </c>
      <c r="AY867" s="407">
        <v>0</v>
      </c>
      <c r="AZ867" s="408">
        <v>0</v>
      </c>
      <c r="BA867" s="407">
        <v>0</v>
      </c>
      <c r="BB867" s="408">
        <v>0</v>
      </c>
      <c r="BC867" s="407">
        <v>0</v>
      </c>
    </row>
    <row r="868" spans="1:55" x14ac:dyDescent="0.35">
      <c r="A868" s="385" t="str" cm="1">
        <f t="array" ref="A868">IFERROR(_xlfn.IFS(AND(F868="Renta Variable",O868=1),IFERROR(MATCH(B868,[1]RV_Det!C:C,0),"Rev"),AND(J868="Corporativa",O868=1,I868="EM"),IFERROR(MATCH(B868,[1]RF_Corps!B:B,0),"Rev"),AND(F868="Alternativos",O868=1),IFERROR(MATCH(B868,[1]Rep4!C:C,0),"Rev")),"")</f>
        <v/>
      </c>
      <c r="B868" s="394" t="s">
        <v>2709</v>
      </c>
      <c r="C868" s="409" t="s">
        <v>2710</v>
      </c>
      <c r="D868" s="395" t="s">
        <v>2287</v>
      </c>
      <c r="E868" s="396" t="str">
        <f>IF(B868="","",INDEX([1]CatGlob!$S:$S,IFERROR(MATCH(MID(B868,7,1),[1]CatGlob!$R:$R,0),MATCH(MID(B868,1,2),[1]CatGlob!$R:$R,0))))</f>
        <v>DOL</v>
      </c>
      <c r="F868" s="397" t="s">
        <v>442</v>
      </c>
      <c r="G868" s="398" t="s">
        <v>610</v>
      </c>
      <c r="H868" s="399" t="s">
        <v>228</v>
      </c>
      <c r="I868" s="399" t="s">
        <v>611</v>
      </c>
      <c r="J868" s="399" t="s">
        <v>2498</v>
      </c>
      <c r="K868" s="396" t="s">
        <v>600</v>
      </c>
      <c r="L868" s="400" t="str">
        <f>IF(ISERROR(MATCH(M868,M$10:M867,0)),M868,"")</f>
        <v/>
      </c>
      <c r="M868" s="401" t="str">
        <f>IF(B868="","",IF(ISERROR(MATCH(F868&amp;"_"&amp;G868&amp;"_"&amp;H868&amp;"_"&amp;I868&amp;"_"&amp;J868&amp;IF(K868="","","_"&amp;K868),[1]CatGlob!$B:$B,0)),F868&amp;"_"&amp;G868&amp;"_"&amp;H868&amp;"_"&amp;I868&amp;"_"&amp;J868&amp;IF(K868="","","_"&amp;K868),INDEX([1]CatGlob!$C:$C,MATCH(F868&amp;"_"&amp;G868&amp;"_"&amp;H868&amp;"_"&amp;I868&amp;"_"&amp;J868&amp;IF(K868="","","_"&amp;K868),[1]CatGlob!$B:$B,0))))</f>
        <v>HCD_LOC_CORP_REG</v>
      </c>
      <c r="N868" s="402" t="str">
        <f t="shared" si="29"/>
        <v/>
      </c>
      <c r="O868" s="402" t="str">
        <f t="shared" si="28"/>
        <v/>
      </c>
      <c r="P868" s="401" t="str">
        <f>IF(LEN(B868)&gt;8,INDEX([1]CatGlob!$X:$X,MATCH(M868,[1]CatGlob!$W:$W,0)),"")</f>
        <v>PEC</v>
      </c>
      <c r="Q868" s="403" t="str">
        <f>INDEX([1]CatGlob!P:P,MATCH(M868,[1]CatGlob!O:O,0))</f>
        <v>RFLC</v>
      </c>
      <c r="R868" s="403" t="s">
        <v>601</v>
      </c>
      <c r="S868" s="403" t="s">
        <v>601</v>
      </c>
      <c r="T868" s="403" t="str">
        <f>INDEX([1]CatGlob!$D:$D,MATCH($M868,[1]CatGlob!$C:$C,0))</f>
        <v>RFL</v>
      </c>
      <c r="U868" s="403" t="s">
        <v>2419</v>
      </c>
      <c r="V868" s="404" t="str">
        <f>INDEX([1]CatGlob!$F:$F,MATCH($M868,[1]CatGlob!$C:$C,0))</f>
        <v>RFL_CORP</v>
      </c>
      <c r="W868" s="405"/>
      <c r="X868" s="406">
        <v>0</v>
      </c>
      <c r="Y868" s="407">
        <v>0</v>
      </c>
      <c r="Z868" s="408">
        <v>0</v>
      </c>
      <c r="AA868" s="407">
        <v>0</v>
      </c>
      <c r="AB868" s="408">
        <v>0</v>
      </c>
      <c r="AC868" s="407">
        <v>0</v>
      </c>
      <c r="AD868" s="408">
        <v>0</v>
      </c>
      <c r="AE868" s="407">
        <v>0</v>
      </c>
      <c r="AF868" s="408">
        <v>0</v>
      </c>
      <c r="AG868" s="407">
        <v>0</v>
      </c>
      <c r="AI868" s="406">
        <v>0</v>
      </c>
      <c r="AJ868" s="407">
        <v>0</v>
      </c>
      <c r="AK868" s="408">
        <v>0</v>
      </c>
      <c r="AL868" s="407">
        <v>0</v>
      </c>
      <c r="AM868" s="408">
        <v>0</v>
      </c>
      <c r="AN868" s="407">
        <v>0</v>
      </c>
      <c r="AO868" s="408">
        <v>0</v>
      </c>
      <c r="AP868" s="407">
        <v>0</v>
      </c>
      <c r="AQ868" s="408">
        <v>0</v>
      </c>
      <c r="AR868" s="407">
        <v>0</v>
      </c>
      <c r="AT868" s="406">
        <v>0</v>
      </c>
      <c r="AU868" s="407">
        <v>0</v>
      </c>
      <c r="AV868" s="408">
        <v>0</v>
      </c>
      <c r="AW868" s="407">
        <v>0</v>
      </c>
      <c r="AX868" s="408">
        <v>0</v>
      </c>
      <c r="AY868" s="407">
        <v>0</v>
      </c>
      <c r="AZ868" s="408">
        <v>0</v>
      </c>
      <c r="BA868" s="407">
        <v>0</v>
      </c>
      <c r="BB868" s="408">
        <v>0</v>
      </c>
      <c r="BC868" s="407">
        <v>0</v>
      </c>
    </row>
    <row r="869" spans="1:55" x14ac:dyDescent="0.35">
      <c r="A869" s="385" t="str" cm="1">
        <f t="array" ref="A869">IFERROR(_xlfn.IFS(AND(F869="Renta Variable",O869=1),IFERROR(MATCH(B869,[1]RV_Det!C:C,0),"Rev"),AND(J869="Corporativa",O869=1,I869="EM"),IFERROR(MATCH(B869,[1]RF_Corps!B:B,0),"Rev"),AND(F869="Alternativos",O869=1),IFERROR(MATCH(B869,[1]Rep4!C:C,0),"Rev")),"")</f>
        <v/>
      </c>
      <c r="B869" s="394" t="s">
        <v>2711</v>
      </c>
      <c r="C869" s="409" t="s">
        <v>2712</v>
      </c>
      <c r="D869" s="395" t="s">
        <v>2713</v>
      </c>
      <c r="E869" s="396" t="str">
        <f>IF(B869="","",INDEX([1]CatGlob!$S:$S,IFERROR(MATCH(MID(B869,7,1),[1]CatGlob!$R:$R,0),MATCH(MID(B869,1,2),[1]CatGlob!$R:$R,0))))</f>
        <v>DOL</v>
      </c>
      <c r="F869" s="397" t="s">
        <v>442</v>
      </c>
      <c r="G869" s="398" t="s">
        <v>610</v>
      </c>
      <c r="H869" s="399" t="s">
        <v>228</v>
      </c>
      <c r="I869" s="399" t="s">
        <v>611</v>
      </c>
      <c r="J869" s="399" t="s">
        <v>2498</v>
      </c>
      <c r="K869" s="396" t="s">
        <v>600</v>
      </c>
      <c r="L869" s="400" t="str">
        <f>IF(ISERROR(MATCH(M869,M$10:M868,0)),M869,"")</f>
        <v/>
      </c>
      <c r="M869" s="401" t="str">
        <f>IF(B869="","",IF(ISERROR(MATCH(F869&amp;"_"&amp;G869&amp;"_"&amp;H869&amp;"_"&amp;I869&amp;"_"&amp;J869&amp;IF(K869="","","_"&amp;K869),[1]CatGlob!$B:$B,0)),F869&amp;"_"&amp;G869&amp;"_"&amp;H869&amp;"_"&amp;I869&amp;"_"&amp;J869&amp;IF(K869="","","_"&amp;K869),INDEX([1]CatGlob!$C:$C,MATCH(F869&amp;"_"&amp;G869&amp;"_"&amp;H869&amp;"_"&amp;I869&amp;"_"&amp;J869&amp;IF(K869="","","_"&amp;K869),[1]CatGlob!$B:$B,0))))</f>
        <v>HCD_LOC_CORP_REG</v>
      </c>
      <c r="N869" s="402" t="str">
        <f t="shared" si="29"/>
        <v/>
      </c>
      <c r="O869" s="402" t="str">
        <f t="shared" si="28"/>
        <v/>
      </c>
      <c r="P869" s="401" t="str">
        <f>IF(LEN(B869)&gt;8,INDEX([1]CatGlob!$X:$X,MATCH(M869,[1]CatGlob!$W:$W,0)),"")</f>
        <v>PEC</v>
      </c>
      <c r="Q869" s="403" t="str">
        <f>INDEX([1]CatGlob!P:P,MATCH(M869,[1]CatGlob!O:O,0))</f>
        <v>RFLC</v>
      </c>
      <c r="R869" s="403"/>
      <c r="S869" s="403"/>
      <c r="T869" s="403" t="str">
        <f>INDEX([1]CatGlob!$D:$D,MATCH($M869,[1]CatGlob!$C:$C,0))</f>
        <v>RFL</v>
      </c>
      <c r="U869" s="403" t="s">
        <v>2419</v>
      </c>
      <c r="V869" s="404" t="str">
        <f>INDEX([1]CatGlob!$F:$F,MATCH($M869,[1]CatGlob!$C:$C,0))</f>
        <v>RFL_CORP</v>
      </c>
      <c r="W869" s="405"/>
      <c r="X869" s="406">
        <v>0</v>
      </c>
      <c r="Y869" s="407">
        <v>0</v>
      </c>
      <c r="Z869" s="408">
        <v>0</v>
      </c>
      <c r="AA869" s="407">
        <v>0</v>
      </c>
      <c r="AB869" s="408">
        <v>0</v>
      </c>
      <c r="AC869" s="407">
        <v>0</v>
      </c>
      <c r="AD869" s="408">
        <v>0</v>
      </c>
      <c r="AE869" s="407">
        <v>0</v>
      </c>
      <c r="AF869" s="408">
        <v>0</v>
      </c>
      <c r="AG869" s="407">
        <v>0</v>
      </c>
      <c r="AI869" s="406">
        <v>0</v>
      </c>
      <c r="AJ869" s="407">
        <v>0</v>
      </c>
      <c r="AK869" s="408">
        <v>0</v>
      </c>
      <c r="AL869" s="407">
        <v>0</v>
      </c>
      <c r="AM869" s="408">
        <v>0</v>
      </c>
      <c r="AN869" s="407">
        <v>0</v>
      </c>
      <c r="AO869" s="408">
        <v>0</v>
      </c>
      <c r="AP869" s="407">
        <v>0</v>
      </c>
      <c r="AQ869" s="408">
        <v>0</v>
      </c>
      <c r="AR869" s="407">
        <v>0</v>
      </c>
      <c r="AT869" s="406">
        <v>0</v>
      </c>
      <c r="AU869" s="407">
        <v>0</v>
      </c>
      <c r="AV869" s="408">
        <v>0</v>
      </c>
      <c r="AW869" s="407">
        <v>0</v>
      </c>
      <c r="AX869" s="408">
        <v>0</v>
      </c>
      <c r="AY869" s="407">
        <v>0</v>
      </c>
      <c r="AZ869" s="408">
        <v>0</v>
      </c>
      <c r="BA869" s="407">
        <v>0</v>
      </c>
      <c r="BB869" s="408">
        <v>0</v>
      </c>
      <c r="BC869" s="407">
        <v>0</v>
      </c>
    </row>
    <row r="870" spans="1:55" x14ac:dyDescent="0.35">
      <c r="A870" s="385" t="str" cm="1">
        <f t="array" ref="A870">IFERROR(_xlfn.IFS(AND(F870="Renta Variable",O870=1),IFERROR(MATCH(B870,[1]RV_Det!C:C,0),"Rev"),AND(J870="Corporativa",O870=1,I870="EM"),IFERROR(MATCH(B870,[1]RF_Corps!B:B,0),"Rev"),AND(F870="Alternativos",O870=1),IFERROR(MATCH(B870,[1]Rep4!C:C,0),"Rev")),"")</f>
        <v/>
      </c>
      <c r="B870" s="394" t="s">
        <v>2714</v>
      </c>
      <c r="C870" s="409" t="s">
        <v>2712</v>
      </c>
      <c r="D870" s="395" t="s">
        <v>2713</v>
      </c>
      <c r="E870" s="396" t="str">
        <f>IF(B870="","",INDEX([1]CatGlob!$S:$S,IFERROR(MATCH(MID(B870,7,1),[1]CatGlob!$R:$R,0),MATCH(MID(B870,1,2),[1]CatGlob!$R:$R,0))))</f>
        <v>DOL</v>
      </c>
      <c r="F870" s="397" t="s">
        <v>442</v>
      </c>
      <c r="G870" s="398" t="s">
        <v>610</v>
      </c>
      <c r="H870" s="399" t="s">
        <v>228</v>
      </c>
      <c r="I870" s="399" t="s">
        <v>611</v>
      </c>
      <c r="J870" s="399" t="s">
        <v>2498</v>
      </c>
      <c r="K870" s="396" t="s">
        <v>600</v>
      </c>
      <c r="L870" s="400" t="str">
        <f>IF(ISERROR(MATCH(M870,M$10:M869,0)),M870,"")</f>
        <v/>
      </c>
      <c r="M870" s="401" t="str">
        <f>IF(B870="","",IF(ISERROR(MATCH(F870&amp;"_"&amp;G870&amp;"_"&amp;H870&amp;"_"&amp;I870&amp;"_"&amp;J870&amp;IF(K870="","","_"&amp;K870),[1]CatGlob!$B:$B,0)),F870&amp;"_"&amp;G870&amp;"_"&amp;H870&amp;"_"&amp;I870&amp;"_"&amp;J870&amp;IF(K870="","","_"&amp;K870),INDEX([1]CatGlob!$C:$C,MATCH(F870&amp;"_"&amp;G870&amp;"_"&amp;H870&amp;"_"&amp;I870&amp;"_"&amp;J870&amp;IF(K870="","","_"&amp;K870),[1]CatGlob!$B:$B,0))))</f>
        <v>HCD_LOC_CORP_REG</v>
      </c>
      <c r="N870" s="402" t="str">
        <f t="shared" si="29"/>
        <v/>
      </c>
      <c r="O870" s="402" t="str">
        <f t="shared" si="28"/>
        <v/>
      </c>
      <c r="P870" s="401" t="str">
        <f>IF(LEN(B870)&gt;8,INDEX([1]CatGlob!$X:$X,MATCH(M870,[1]CatGlob!$W:$W,0)),"")</f>
        <v>PEC</v>
      </c>
      <c r="Q870" s="403" t="str">
        <f>INDEX([1]CatGlob!P:P,MATCH(M870,[1]CatGlob!O:O,0))</f>
        <v>RFLC</v>
      </c>
      <c r="R870" s="403"/>
      <c r="S870" s="403"/>
      <c r="T870" s="403" t="str">
        <f>INDEX([1]CatGlob!$D:$D,MATCH($M870,[1]CatGlob!$C:$C,0))</f>
        <v>RFL</v>
      </c>
      <c r="U870" s="403" t="s">
        <v>2419</v>
      </c>
      <c r="V870" s="404" t="str">
        <f>INDEX([1]CatGlob!$F:$F,MATCH($M870,[1]CatGlob!$C:$C,0))</f>
        <v>RFL_CORP</v>
      </c>
      <c r="W870" s="405"/>
      <c r="X870" s="406">
        <v>0</v>
      </c>
      <c r="Y870" s="407">
        <v>0</v>
      </c>
      <c r="Z870" s="408">
        <v>0</v>
      </c>
      <c r="AA870" s="407">
        <v>0</v>
      </c>
      <c r="AB870" s="408">
        <v>0</v>
      </c>
      <c r="AC870" s="407">
        <v>0</v>
      </c>
      <c r="AD870" s="408">
        <v>0</v>
      </c>
      <c r="AE870" s="407">
        <v>0</v>
      </c>
      <c r="AF870" s="408">
        <v>0</v>
      </c>
      <c r="AG870" s="407">
        <v>0</v>
      </c>
      <c r="AI870" s="406">
        <v>0</v>
      </c>
      <c r="AJ870" s="407">
        <v>0</v>
      </c>
      <c r="AK870" s="408">
        <v>0</v>
      </c>
      <c r="AL870" s="407">
        <v>0</v>
      </c>
      <c r="AM870" s="408">
        <v>0</v>
      </c>
      <c r="AN870" s="407">
        <v>0</v>
      </c>
      <c r="AO870" s="408">
        <v>0</v>
      </c>
      <c r="AP870" s="407">
        <v>0</v>
      </c>
      <c r="AQ870" s="408">
        <v>0</v>
      </c>
      <c r="AR870" s="407">
        <v>0</v>
      </c>
      <c r="AT870" s="406">
        <v>0</v>
      </c>
      <c r="AU870" s="407">
        <v>0</v>
      </c>
      <c r="AV870" s="408">
        <v>0</v>
      </c>
      <c r="AW870" s="407">
        <v>0</v>
      </c>
      <c r="AX870" s="408">
        <v>0</v>
      </c>
      <c r="AY870" s="407">
        <v>0</v>
      </c>
      <c r="AZ870" s="408">
        <v>0</v>
      </c>
      <c r="BA870" s="407">
        <v>0</v>
      </c>
      <c r="BB870" s="408">
        <v>0</v>
      </c>
      <c r="BC870" s="407">
        <v>0</v>
      </c>
    </row>
    <row r="871" spans="1:55" x14ac:dyDescent="0.35">
      <c r="A871" s="385" t="str" cm="1">
        <f t="array" ref="A871">IFERROR(_xlfn.IFS(AND(F871="Renta Variable",O871=1),IFERROR(MATCH(B871,[1]RV_Det!C:C,0),"Rev"),AND(J871="Corporativa",O871=1,I871="EM"),IFERROR(MATCH(B871,[1]RF_Corps!B:B,0),"Rev"),AND(F871="Alternativos",O871=1),IFERROR(MATCH(B871,[1]Rep4!C:C,0),"Rev")),"")</f>
        <v/>
      </c>
      <c r="B871" s="394" t="s">
        <v>2715</v>
      </c>
      <c r="C871" s="409" t="s">
        <v>2716</v>
      </c>
      <c r="D871" s="395" t="s">
        <v>2260</v>
      </c>
      <c r="E871" s="396" t="str">
        <f>IF(B871="","",INDEX([1]CatGlob!$S:$S,IFERROR(MATCH(MID(B871,7,1),[1]CatGlob!$R:$R,0),MATCH(MID(B871,1,2),[1]CatGlob!$R:$R,0))))</f>
        <v>DOL</v>
      </c>
      <c r="F871" s="397" t="s">
        <v>442</v>
      </c>
      <c r="G871" s="398" t="s">
        <v>610</v>
      </c>
      <c r="H871" s="399" t="s">
        <v>228</v>
      </c>
      <c r="I871" s="399" t="s">
        <v>611</v>
      </c>
      <c r="J871" s="399" t="s">
        <v>2498</v>
      </c>
      <c r="K871" s="396" t="s">
        <v>600</v>
      </c>
      <c r="L871" s="400" t="str">
        <f>IF(ISERROR(MATCH(M871,M$10:M870,0)),M871,"")</f>
        <v/>
      </c>
      <c r="M871" s="401" t="str">
        <f>IF(B871="","",IF(ISERROR(MATCH(F871&amp;"_"&amp;G871&amp;"_"&amp;H871&amp;"_"&amp;I871&amp;"_"&amp;J871&amp;IF(K871="","","_"&amp;K871),[1]CatGlob!$B:$B,0)),F871&amp;"_"&amp;G871&amp;"_"&amp;H871&amp;"_"&amp;I871&amp;"_"&amp;J871&amp;IF(K871="","","_"&amp;K871),INDEX([1]CatGlob!$C:$C,MATCH(F871&amp;"_"&amp;G871&amp;"_"&amp;H871&amp;"_"&amp;I871&amp;"_"&amp;J871&amp;IF(K871="","","_"&amp;K871),[1]CatGlob!$B:$B,0))))</f>
        <v>HCD_LOC_CORP_REG</v>
      </c>
      <c r="N871" s="402" t="str">
        <f t="shared" si="29"/>
        <v/>
      </c>
      <c r="O871" s="402" t="str">
        <f t="shared" si="28"/>
        <v/>
      </c>
      <c r="P871" s="401" t="str">
        <f>IF(LEN(B871)&gt;8,INDEX([1]CatGlob!$X:$X,MATCH(M871,[1]CatGlob!$W:$W,0)),"")</f>
        <v>PEC</v>
      </c>
      <c r="Q871" s="403" t="str">
        <f>INDEX([1]CatGlob!P:P,MATCH(M871,[1]CatGlob!O:O,0))</f>
        <v>RFLC</v>
      </c>
      <c r="R871" s="403" t="s">
        <v>601</v>
      </c>
      <c r="S871" s="403" t="s">
        <v>601</v>
      </c>
      <c r="T871" s="403" t="str">
        <f>INDEX([1]CatGlob!$D:$D,MATCH($M871,[1]CatGlob!$C:$C,0))</f>
        <v>RFL</v>
      </c>
      <c r="U871" s="403" t="s">
        <v>2419</v>
      </c>
      <c r="V871" s="404" t="str">
        <f>INDEX([1]CatGlob!$F:$F,MATCH($M871,[1]CatGlob!$C:$C,0))</f>
        <v>RFL_CORP</v>
      </c>
      <c r="W871" s="405"/>
      <c r="X871" s="406">
        <v>0</v>
      </c>
      <c r="Y871" s="407">
        <v>0</v>
      </c>
      <c r="Z871" s="408">
        <v>0</v>
      </c>
      <c r="AA871" s="407">
        <v>0</v>
      </c>
      <c r="AB871" s="408">
        <v>0</v>
      </c>
      <c r="AC871" s="407">
        <v>0</v>
      </c>
      <c r="AD871" s="408">
        <v>0</v>
      </c>
      <c r="AE871" s="407">
        <v>0</v>
      </c>
      <c r="AF871" s="408">
        <v>0</v>
      </c>
      <c r="AG871" s="407">
        <v>0</v>
      </c>
      <c r="AI871" s="406">
        <v>0</v>
      </c>
      <c r="AJ871" s="407">
        <v>0</v>
      </c>
      <c r="AK871" s="408">
        <v>0</v>
      </c>
      <c r="AL871" s="407">
        <v>0</v>
      </c>
      <c r="AM871" s="408">
        <v>0</v>
      </c>
      <c r="AN871" s="407">
        <v>0</v>
      </c>
      <c r="AO871" s="408">
        <v>0</v>
      </c>
      <c r="AP871" s="407">
        <v>0</v>
      </c>
      <c r="AQ871" s="408">
        <v>0</v>
      </c>
      <c r="AR871" s="407">
        <v>0</v>
      </c>
      <c r="AT871" s="406">
        <v>0</v>
      </c>
      <c r="AU871" s="407">
        <v>0</v>
      </c>
      <c r="AV871" s="408">
        <v>0</v>
      </c>
      <c r="AW871" s="407">
        <v>0</v>
      </c>
      <c r="AX871" s="408">
        <v>0</v>
      </c>
      <c r="AY871" s="407">
        <v>0</v>
      </c>
      <c r="AZ871" s="408">
        <v>0</v>
      </c>
      <c r="BA871" s="407">
        <v>0</v>
      </c>
      <c r="BB871" s="408">
        <v>0</v>
      </c>
      <c r="BC871" s="407">
        <v>0</v>
      </c>
    </row>
    <row r="872" spans="1:55" x14ac:dyDescent="0.35">
      <c r="A872" s="385" t="str" cm="1">
        <f t="array" ref="A872">IFERROR(_xlfn.IFS(AND(F872="Renta Variable",O872=1),IFERROR(MATCH(B872,[1]RV_Det!C:C,0),"Rev"),AND(J872="Corporativa",O872=1,I872="EM"),IFERROR(MATCH(B872,[1]RF_Corps!B:B,0),"Rev"),AND(F872="Alternativos",O872=1),IFERROR(MATCH(B872,[1]Rep4!C:C,0),"Rev")),"")</f>
        <v/>
      </c>
      <c r="B872" s="394" t="s">
        <v>2717</v>
      </c>
      <c r="C872" s="409" t="s">
        <v>2718</v>
      </c>
      <c r="D872" s="395" t="s">
        <v>2260</v>
      </c>
      <c r="E872" s="396" t="str">
        <f>IF(B872="","",INDEX([1]CatGlob!$S:$S,IFERROR(MATCH(MID(B872,7,1),[1]CatGlob!$R:$R,0),MATCH(MID(B872,1,2),[1]CatGlob!$R:$R,0))))</f>
        <v>DOL</v>
      </c>
      <c r="F872" s="397" t="s">
        <v>442</v>
      </c>
      <c r="G872" s="398" t="s">
        <v>610</v>
      </c>
      <c r="H872" s="399" t="s">
        <v>228</v>
      </c>
      <c r="I872" s="399" t="s">
        <v>611</v>
      </c>
      <c r="J872" s="399" t="s">
        <v>2498</v>
      </c>
      <c r="K872" s="396" t="s">
        <v>600</v>
      </c>
      <c r="L872" s="400" t="str">
        <f>IF(ISERROR(MATCH(M872,M$10:M871,0)),M872,"")</f>
        <v/>
      </c>
      <c r="M872" s="401" t="str">
        <f>IF(B872="","",IF(ISERROR(MATCH(F872&amp;"_"&amp;G872&amp;"_"&amp;H872&amp;"_"&amp;I872&amp;"_"&amp;J872&amp;IF(K872="","","_"&amp;K872),[1]CatGlob!$B:$B,0)),F872&amp;"_"&amp;G872&amp;"_"&amp;H872&amp;"_"&amp;I872&amp;"_"&amp;J872&amp;IF(K872="","","_"&amp;K872),INDEX([1]CatGlob!$C:$C,MATCH(F872&amp;"_"&amp;G872&amp;"_"&amp;H872&amp;"_"&amp;I872&amp;"_"&amp;J872&amp;IF(K872="","","_"&amp;K872),[1]CatGlob!$B:$B,0))))</f>
        <v>HCD_LOC_CORP_REG</v>
      </c>
      <c r="N872" s="402" t="str">
        <f t="shared" si="29"/>
        <v/>
      </c>
      <c r="O872" s="402" t="str">
        <f t="shared" si="28"/>
        <v/>
      </c>
      <c r="P872" s="401" t="str">
        <f>IF(LEN(B872)&gt;8,INDEX([1]CatGlob!$X:$X,MATCH(M872,[1]CatGlob!$W:$W,0)),"")</f>
        <v>PEC</v>
      </c>
      <c r="Q872" s="403" t="str">
        <f>INDEX([1]CatGlob!P:P,MATCH(M872,[1]CatGlob!O:O,0))</f>
        <v>RFLC</v>
      </c>
      <c r="R872" s="403" t="s">
        <v>601</v>
      </c>
      <c r="S872" s="403" t="s">
        <v>601</v>
      </c>
      <c r="T872" s="403" t="str">
        <f>INDEX([1]CatGlob!$D:$D,MATCH($M872,[1]CatGlob!$C:$C,0))</f>
        <v>RFL</v>
      </c>
      <c r="U872" s="403" t="s">
        <v>2419</v>
      </c>
      <c r="V872" s="404" t="str">
        <f>INDEX([1]CatGlob!$F:$F,MATCH($M872,[1]CatGlob!$C:$C,0))</f>
        <v>RFL_CORP</v>
      </c>
      <c r="W872" s="405"/>
      <c r="X872" s="406">
        <v>0</v>
      </c>
      <c r="Y872" s="407">
        <v>0</v>
      </c>
      <c r="Z872" s="408">
        <v>0</v>
      </c>
      <c r="AA872" s="407">
        <v>0</v>
      </c>
      <c r="AB872" s="408">
        <v>0</v>
      </c>
      <c r="AC872" s="407">
        <v>0</v>
      </c>
      <c r="AD872" s="408">
        <v>0</v>
      </c>
      <c r="AE872" s="407">
        <v>0</v>
      </c>
      <c r="AF872" s="408">
        <v>0</v>
      </c>
      <c r="AG872" s="407">
        <v>0</v>
      </c>
      <c r="AI872" s="406">
        <v>0</v>
      </c>
      <c r="AJ872" s="407">
        <v>0</v>
      </c>
      <c r="AK872" s="408">
        <v>0</v>
      </c>
      <c r="AL872" s="407">
        <v>0</v>
      </c>
      <c r="AM872" s="408">
        <v>0</v>
      </c>
      <c r="AN872" s="407">
        <v>0</v>
      </c>
      <c r="AO872" s="408">
        <v>0</v>
      </c>
      <c r="AP872" s="407">
        <v>0</v>
      </c>
      <c r="AQ872" s="408">
        <v>0</v>
      </c>
      <c r="AR872" s="407">
        <v>0</v>
      </c>
      <c r="AT872" s="406">
        <v>0</v>
      </c>
      <c r="AU872" s="407">
        <v>0</v>
      </c>
      <c r="AV872" s="408">
        <v>0</v>
      </c>
      <c r="AW872" s="407">
        <v>0</v>
      </c>
      <c r="AX872" s="408">
        <v>0</v>
      </c>
      <c r="AY872" s="407">
        <v>0</v>
      </c>
      <c r="AZ872" s="408">
        <v>0</v>
      </c>
      <c r="BA872" s="407">
        <v>0</v>
      </c>
      <c r="BB872" s="408">
        <v>0</v>
      </c>
      <c r="BC872" s="407">
        <v>0</v>
      </c>
    </row>
    <row r="873" spans="1:55" x14ac:dyDescent="0.35">
      <c r="A873" s="385" t="str" cm="1">
        <f t="array" ref="A873">IFERROR(_xlfn.IFS(AND(F873="Renta Variable",O873=1),IFERROR(MATCH(B873,[1]RV_Det!C:C,0),"Rev"),AND(J873="Corporativa",O873=1,I873="EM"),IFERROR(MATCH(B873,[1]RF_Corps!B:B,0),"Rev"),AND(F873="Alternativos",O873=1),IFERROR(MATCH(B873,[1]Rep4!C:C,0),"Rev")),"")</f>
        <v/>
      </c>
      <c r="B873" s="394" t="s">
        <v>2719</v>
      </c>
      <c r="C873" s="409" t="s">
        <v>2720</v>
      </c>
      <c r="D873" s="395" t="s">
        <v>2721</v>
      </c>
      <c r="E873" s="396" t="str">
        <f>IF(B873="","",INDEX([1]CatGlob!$S:$S,IFERROR(MATCH(MID(B873,7,1),[1]CatGlob!$R:$R,0),MATCH(MID(B873,1,2),[1]CatGlob!$R:$R,0))))</f>
        <v>DOL</v>
      </c>
      <c r="F873" s="397" t="s">
        <v>442</v>
      </c>
      <c r="G873" s="398" t="s">
        <v>610</v>
      </c>
      <c r="H873" s="399" t="s">
        <v>228</v>
      </c>
      <c r="I873" s="399" t="s">
        <v>611</v>
      </c>
      <c r="J873" s="399" t="s">
        <v>2498</v>
      </c>
      <c r="K873" s="396" t="s">
        <v>600</v>
      </c>
      <c r="L873" s="400" t="str">
        <f>IF(ISERROR(MATCH(M873,M$10:M872,0)),M873,"")</f>
        <v/>
      </c>
      <c r="M873" s="401" t="str">
        <f>IF(B873="","",IF(ISERROR(MATCH(F873&amp;"_"&amp;G873&amp;"_"&amp;H873&amp;"_"&amp;I873&amp;"_"&amp;J873&amp;IF(K873="","","_"&amp;K873),[1]CatGlob!$B:$B,0)),F873&amp;"_"&amp;G873&amp;"_"&amp;H873&amp;"_"&amp;I873&amp;"_"&amp;J873&amp;IF(K873="","","_"&amp;K873),INDEX([1]CatGlob!$C:$C,MATCH(F873&amp;"_"&amp;G873&amp;"_"&amp;H873&amp;"_"&amp;I873&amp;"_"&amp;J873&amp;IF(K873="","","_"&amp;K873),[1]CatGlob!$B:$B,0))))</f>
        <v>HCD_LOC_CORP_REG</v>
      </c>
      <c r="N873" s="402" t="str">
        <f t="shared" si="29"/>
        <v/>
      </c>
      <c r="O873" s="402" t="str">
        <f t="shared" si="28"/>
        <v/>
      </c>
      <c r="P873" s="401" t="str">
        <f>IF(LEN(B873)&gt;8,INDEX([1]CatGlob!$X:$X,MATCH(M873,[1]CatGlob!$W:$W,0)),"")</f>
        <v>PEC</v>
      </c>
      <c r="Q873" s="403" t="str">
        <f>INDEX([1]CatGlob!P:P,MATCH(M873,[1]CatGlob!O:O,0))</f>
        <v>RFLC</v>
      </c>
      <c r="R873" s="403" t="s">
        <v>601</v>
      </c>
      <c r="S873" s="403" t="s">
        <v>601</v>
      </c>
      <c r="T873" s="403" t="str">
        <f>INDEX([1]CatGlob!$D:$D,MATCH($M873,[1]CatGlob!$C:$C,0))</f>
        <v>RFL</v>
      </c>
      <c r="U873" s="403" t="s">
        <v>2419</v>
      </c>
      <c r="V873" s="404" t="str">
        <f>INDEX([1]CatGlob!$F:$F,MATCH($M873,[1]CatGlob!$C:$C,0))</f>
        <v>RFL_CORP</v>
      </c>
      <c r="W873" s="405"/>
      <c r="X873" s="406">
        <v>0</v>
      </c>
      <c r="Y873" s="407">
        <v>0</v>
      </c>
      <c r="Z873" s="408">
        <v>0</v>
      </c>
      <c r="AA873" s="407">
        <v>0</v>
      </c>
      <c r="AB873" s="408">
        <v>0</v>
      </c>
      <c r="AC873" s="407">
        <v>0</v>
      </c>
      <c r="AD873" s="408">
        <v>0</v>
      </c>
      <c r="AE873" s="407">
        <v>0</v>
      </c>
      <c r="AF873" s="408">
        <v>0</v>
      </c>
      <c r="AG873" s="407">
        <v>0</v>
      </c>
      <c r="AI873" s="406">
        <v>0</v>
      </c>
      <c r="AJ873" s="407">
        <v>0</v>
      </c>
      <c r="AK873" s="408">
        <v>0</v>
      </c>
      <c r="AL873" s="407">
        <v>0</v>
      </c>
      <c r="AM873" s="408">
        <v>0</v>
      </c>
      <c r="AN873" s="407">
        <v>0</v>
      </c>
      <c r="AO873" s="408">
        <v>0</v>
      </c>
      <c r="AP873" s="407">
        <v>0</v>
      </c>
      <c r="AQ873" s="408">
        <v>0</v>
      </c>
      <c r="AR873" s="407">
        <v>0</v>
      </c>
      <c r="AT873" s="406">
        <v>0</v>
      </c>
      <c r="AU873" s="407">
        <v>0</v>
      </c>
      <c r="AV873" s="408">
        <v>0</v>
      </c>
      <c r="AW873" s="407">
        <v>0</v>
      </c>
      <c r="AX873" s="408">
        <v>0</v>
      </c>
      <c r="AY873" s="407">
        <v>0</v>
      </c>
      <c r="AZ873" s="408">
        <v>0</v>
      </c>
      <c r="BA873" s="407">
        <v>0</v>
      </c>
      <c r="BB873" s="408">
        <v>0</v>
      </c>
      <c r="BC873" s="407">
        <v>0</v>
      </c>
    </row>
    <row r="874" spans="1:55" x14ac:dyDescent="0.35">
      <c r="A874" s="385" t="str" cm="1">
        <f t="array" ref="A874">IFERROR(_xlfn.IFS(AND(F874="Renta Variable",O874=1),IFERROR(MATCH(B874,[1]RV_Det!C:C,0),"Rev"),AND(J874="Corporativa",O874=1,I874="EM"),IFERROR(MATCH(B874,[1]RF_Corps!B:B,0),"Rev"),AND(F874="Alternativos",O874=1),IFERROR(MATCH(B874,[1]Rep4!C:C,0),"Rev")),"")</f>
        <v/>
      </c>
      <c r="B874" s="394" t="s">
        <v>2722</v>
      </c>
      <c r="C874" s="409" t="s">
        <v>2723</v>
      </c>
      <c r="D874" s="395" t="s">
        <v>2721</v>
      </c>
      <c r="E874" s="396" t="str">
        <f>IF(B874="","",INDEX([1]CatGlob!$S:$S,IFERROR(MATCH(MID(B874,7,1),[1]CatGlob!$R:$R,0),MATCH(MID(B874,1,2),[1]CatGlob!$R:$R,0))))</f>
        <v>DOL</v>
      </c>
      <c r="F874" s="397" t="s">
        <v>442</v>
      </c>
      <c r="G874" s="398" t="s">
        <v>610</v>
      </c>
      <c r="H874" s="399" t="s">
        <v>228</v>
      </c>
      <c r="I874" s="399" t="s">
        <v>611</v>
      </c>
      <c r="J874" s="399" t="s">
        <v>2498</v>
      </c>
      <c r="K874" s="396" t="s">
        <v>600</v>
      </c>
      <c r="L874" s="400" t="str">
        <f>IF(ISERROR(MATCH(M874,M$10:M873,0)),M874,"")</f>
        <v/>
      </c>
      <c r="M874" s="401" t="str">
        <f>IF(B874="","",IF(ISERROR(MATCH(F874&amp;"_"&amp;G874&amp;"_"&amp;H874&amp;"_"&amp;I874&amp;"_"&amp;J874&amp;IF(K874="","","_"&amp;K874),[1]CatGlob!$B:$B,0)),F874&amp;"_"&amp;G874&amp;"_"&amp;H874&amp;"_"&amp;I874&amp;"_"&amp;J874&amp;IF(K874="","","_"&amp;K874),INDEX([1]CatGlob!$C:$C,MATCH(F874&amp;"_"&amp;G874&amp;"_"&amp;H874&amp;"_"&amp;I874&amp;"_"&amp;J874&amp;IF(K874="","","_"&amp;K874),[1]CatGlob!$B:$B,0))))</f>
        <v>HCD_LOC_CORP_REG</v>
      </c>
      <c r="N874" s="402" t="str">
        <f t="shared" si="29"/>
        <v/>
      </c>
      <c r="O874" s="402" t="str">
        <f t="shared" si="28"/>
        <v/>
      </c>
      <c r="P874" s="401" t="str">
        <f>IF(LEN(B874)&gt;8,INDEX([1]CatGlob!$X:$X,MATCH(M874,[1]CatGlob!$W:$W,0)),"")</f>
        <v>PEC</v>
      </c>
      <c r="Q874" s="403" t="str">
        <f>INDEX([1]CatGlob!P:P,MATCH(M874,[1]CatGlob!O:O,0))</f>
        <v>RFLC</v>
      </c>
      <c r="R874" s="403" t="s">
        <v>601</v>
      </c>
      <c r="S874" s="403" t="s">
        <v>601</v>
      </c>
      <c r="T874" s="403" t="str">
        <f>INDEX([1]CatGlob!$D:$D,MATCH($M874,[1]CatGlob!$C:$C,0))</f>
        <v>RFL</v>
      </c>
      <c r="U874" s="403" t="s">
        <v>2419</v>
      </c>
      <c r="V874" s="404" t="str">
        <f>INDEX([1]CatGlob!$F:$F,MATCH($M874,[1]CatGlob!$C:$C,0))</f>
        <v>RFL_CORP</v>
      </c>
      <c r="W874" s="405"/>
      <c r="X874" s="406">
        <v>0</v>
      </c>
      <c r="Y874" s="407">
        <v>0</v>
      </c>
      <c r="Z874" s="408">
        <v>0</v>
      </c>
      <c r="AA874" s="407">
        <v>0</v>
      </c>
      <c r="AB874" s="408">
        <v>0</v>
      </c>
      <c r="AC874" s="407">
        <v>0</v>
      </c>
      <c r="AD874" s="408">
        <v>0</v>
      </c>
      <c r="AE874" s="407">
        <v>0</v>
      </c>
      <c r="AF874" s="408">
        <v>0</v>
      </c>
      <c r="AG874" s="407">
        <v>0</v>
      </c>
      <c r="AI874" s="406">
        <v>0</v>
      </c>
      <c r="AJ874" s="407">
        <v>0</v>
      </c>
      <c r="AK874" s="408">
        <v>0</v>
      </c>
      <c r="AL874" s="407">
        <v>0</v>
      </c>
      <c r="AM874" s="408">
        <v>0</v>
      </c>
      <c r="AN874" s="407">
        <v>0</v>
      </c>
      <c r="AO874" s="408">
        <v>0</v>
      </c>
      <c r="AP874" s="407">
        <v>0</v>
      </c>
      <c r="AQ874" s="408">
        <v>0</v>
      </c>
      <c r="AR874" s="407">
        <v>0</v>
      </c>
      <c r="AT874" s="406">
        <v>0</v>
      </c>
      <c r="AU874" s="407">
        <v>0</v>
      </c>
      <c r="AV874" s="408">
        <v>0</v>
      </c>
      <c r="AW874" s="407">
        <v>0</v>
      </c>
      <c r="AX874" s="408">
        <v>0</v>
      </c>
      <c r="AY874" s="407">
        <v>0</v>
      </c>
      <c r="AZ874" s="408">
        <v>0</v>
      </c>
      <c r="BA874" s="407">
        <v>0</v>
      </c>
      <c r="BB874" s="408">
        <v>0</v>
      </c>
      <c r="BC874" s="407">
        <v>0</v>
      </c>
    </row>
    <row r="875" spans="1:55" x14ac:dyDescent="0.35">
      <c r="A875" s="385" t="str" cm="1">
        <f t="array" ref="A875">IFERROR(_xlfn.IFS(AND(F875="Renta Variable",O875=1),IFERROR(MATCH(B875,[1]RV_Det!C:C,0),"Rev"),AND(J875="Corporativa",O875=1,I875="EM"),IFERROR(MATCH(B875,[1]RF_Corps!B:B,0),"Rev"),AND(F875="Alternativos",O875=1),IFERROR(MATCH(B875,[1]Rep4!C:C,0),"Rev")),"")</f>
        <v/>
      </c>
      <c r="B875" s="394" t="s">
        <v>2724</v>
      </c>
      <c r="C875" s="409" t="s">
        <v>2725</v>
      </c>
      <c r="D875" s="395" t="s">
        <v>2721</v>
      </c>
      <c r="E875" s="396" t="str">
        <f>IF(B875="","",INDEX([1]CatGlob!$S:$S,IFERROR(MATCH(MID(B875,7,1),[1]CatGlob!$R:$R,0),MATCH(MID(B875,1,2),[1]CatGlob!$R:$R,0))))</f>
        <v>DOL</v>
      </c>
      <c r="F875" s="397" t="s">
        <v>442</v>
      </c>
      <c r="G875" s="398" t="s">
        <v>610</v>
      </c>
      <c r="H875" s="399" t="s">
        <v>228</v>
      </c>
      <c r="I875" s="399" t="s">
        <v>611</v>
      </c>
      <c r="J875" s="399" t="s">
        <v>2498</v>
      </c>
      <c r="K875" s="396" t="s">
        <v>600</v>
      </c>
      <c r="L875" s="400" t="str">
        <f>IF(ISERROR(MATCH(M875,M$10:M874,0)),M875,"")</f>
        <v/>
      </c>
      <c r="M875" s="401" t="str">
        <f>IF(B875="","",IF(ISERROR(MATCH(F875&amp;"_"&amp;G875&amp;"_"&amp;H875&amp;"_"&amp;I875&amp;"_"&amp;J875&amp;IF(K875="","","_"&amp;K875),[1]CatGlob!$B:$B,0)),F875&amp;"_"&amp;G875&amp;"_"&amp;H875&amp;"_"&amp;I875&amp;"_"&amp;J875&amp;IF(K875="","","_"&amp;K875),INDEX([1]CatGlob!$C:$C,MATCH(F875&amp;"_"&amp;G875&amp;"_"&amp;H875&amp;"_"&amp;I875&amp;"_"&amp;J875&amp;IF(K875="","","_"&amp;K875),[1]CatGlob!$B:$B,0))))</f>
        <v>HCD_LOC_CORP_REG</v>
      </c>
      <c r="N875" s="402" t="str">
        <f t="shared" si="29"/>
        <v/>
      </c>
      <c r="O875" s="402" t="str">
        <f t="shared" si="28"/>
        <v/>
      </c>
      <c r="P875" s="401" t="str">
        <f>IF(LEN(B875)&gt;8,INDEX([1]CatGlob!$X:$X,MATCH(M875,[1]CatGlob!$W:$W,0)),"")</f>
        <v>PEC</v>
      </c>
      <c r="Q875" s="403" t="str">
        <f>INDEX([1]CatGlob!P:P,MATCH(M875,[1]CatGlob!O:O,0))</f>
        <v>RFLC</v>
      </c>
      <c r="R875" s="403" t="s">
        <v>601</v>
      </c>
      <c r="S875" s="403" t="s">
        <v>601</v>
      </c>
      <c r="T875" s="403" t="str">
        <f>INDEX([1]CatGlob!$D:$D,MATCH($M875,[1]CatGlob!$C:$C,0))</f>
        <v>RFL</v>
      </c>
      <c r="U875" s="403" t="s">
        <v>2419</v>
      </c>
      <c r="V875" s="404" t="str">
        <f>INDEX([1]CatGlob!$F:$F,MATCH($M875,[1]CatGlob!$C:$C,0))</f>
        <v>RFL_CORP</v>
      </c>
      <c r="W875" s="405"/>
      <c r="X875" s="406">
        <v>0</v>
      </c>
      <c r="Y875" s="407">
        <v>0</v>
      </c>
      <c r="Z875" s="408">
        <v>0</v>
      </c>
      <c r="AA875" s="407">
        <v>0</v>
      </c>
      <c r="AB875" s="408">
        <v>0</v>
      </c>
      <c r="AC875" s="407">
        <v>0</v>
      </c>
      <c r="AD875" s="408">
        <v>0</v>
      </c>
      <c r="AE875" s="407">
        <v>0</v>
      </c>
      <c r="AF875" s="408">
        <v>0</v>
      </c>
      <c r="AG875" s="407">
        <v>0</v>
      </c>
      <c r="AI875" s="406">
        <v>0</v>
      </c>
      <c r="AJ875" s="407">
        <v>0</v>
      </c>
      <c r="AK875" s="408">
        <v>0</v>
      </c>
      <c r="AL875" s="407">
        <v>0</v>
      </c>
      <c r="AM875" s="408">
        <v>0</v>
      </c>
      <c r="AN875" s="407">
        <v>0</v>
      </c>
      <c r="AO875" s="408">
        <v>0</v>
      </c>
      <c r="AP875" s="407">
        <v>0</v>
      </c>
      <c r="AQ875" s="408">
        <v>0</v>
      </c>
      <c r="AR875" s="407">
        <v>0</v>
      </c>
      <c r="AT875" s="406">
        <v>0</v>
      </c>
      <c r="AU875" s="407">
        <v>0</v>
      </c>
      <c r="AV875" s="408">
        <v>0</v>
      </c>
      <c r="AW875" s="407">
        <v>0</v>
      </c>
      <c r="AX875" s="408">
        <v>0</v>
      </c>
      <c r="AY875" s="407">
        <v>0</v>
      </c>
      <c r="AZ875" s="408">
        <v>0</v>
      </c>
      <c r="BA875" s="407">
        <v>0</v>
      </c>
      <c r="BB875" s="408">
        <v>0</v>
      </c>
      <c r="BC875" s="407">
        <v>0</v>
      </c>
    </row>
    <row r="876" spans="1:55" x14ac:dyDescent="0.35">
      <c r="A876" s="385" t="str" cm="1">
        <f t="array" ref="A876">IFERROR(_xlfn.IFS(AND(F876="Renta Variable",O876=1),IFERROR(MATCH(B876,[1]RV_Det!C:C,0),"Rev"),AND(J876="Corporativa",O876=1,I876="EM"),IFERROR(MATCH(B876,[1]RF_Corps!B:B,0),"Rev"),AND(F876="Alternativos",O876=1),IFERROR(MATCH(B876,[1]Rep4!C:C,0),"Rev")),"")</f>
        <v/>
      </c>
      <c r="B876" s="394" t="s">
        <v>2726</v>
      </c>
      <c r="C876" s="409" t="s">
        <v>2727</v>
      </c>
      <c r="D876" s="395" t="s">
        <v>2721</v>
      </c>
      <c r="E876" s="396" t="str">
        <f>IF(B876="","",INDEX([1]CatGlob!$S:$S,IFERROR(MATCH(MID(B876,7,1),[1]CatGlob!$R:$R,0),MATCH(MID(B876,1,2),[1]CatGlob!$R:$R,0))))</f>
        <v>DOL</v>
      </c>
      <c r="F876" s="397" t="s">
        <v>442</v>
      </c>
      <c r="G876" s="398" t="s">
        <v>610</v>
      </c>
      <c r="H876" s="399" t="s">
        <v>228</v>
      </c>
      <c r="I876" s="399" t="s">
        <v>611</v>
      </c>
      <c r="J876" s="399" t="s">
        <v>2498</v>
      </c>
      <c r="K876" s="396" t="s">
        <v>600</v>
      </c>
      <c r="L876" s="400" t="str">
        <f>IF(ISERROR(MATCH(M876,M$10:M875,0)),M876,"")</f>
        <v/>
      </c>
      <c r="M876" s="401" t="str">
        <f>IF(B876="","",IF(ISERROR(MATCH(F876&amp;"_"&amp;G876&amp;"_"&amp;H876&amp;"_"&amp;I876&amp;"_"&amp;J876&amp;IF(K876="","","_"&amp;K876),[1]CatGlob!$B:$B,0)),F876&amp;"_"&amp;G876&amp;"_"&amp;H876&amp;"_"&amp;I876&amp;"_"&amp;J876&amp;IF(K876="","","_"&amp;K876),INDEX([1]CatGlob!$C:$C,MATCH(F876&amp;"_"&amp;G876&amp;"_"&amp;H876&amp;"_"&amp;I876&amp;"_"&amp;J876&amp;IF(K876="","","_"&amp;K876),[1]CatGlob!$B:$B,0))))</f>
        <v>HCD_LOC_CORP_REG</v>
      </c>
      <c r="N876" s="402" t="str">
        <f t="shared" si="29"/>
        <v/>
      </c>
      <c r="O876" s="402" t="str">
        <f t="shared" si="28"/>
        <v/>
      </c>
      <c r="P876" s="401" t="str">
        <f>IF(LEN(B876)&gt;8,INDEX([1]CatGlob!$X:$X,MATCH(M876,[1]CatGlob!$W:$W,0)),"")</f>
        <v>PEC</v>
      </c>
      <c r="Q876" s="403" t="str">
        <f>INDEX([1]CatGlob!P:P,MATCH(M876,[1]CatGlob!O:O,0))</f>
        <v>RFLC</v>
      </c>
      <c r="R876" s="403" t="s">
        <v>601</v>
      </c>
      <c r="S876" s="403" t="s">
        <v>601</v>
      </c>
      <c r="T876" s="403" t="str">
        <f>INDEX([1]CatGlob!$D:$D,MATCH($M876,[1]CatGlob!$C:$C,0))</f>
        <v>RFL</v>
      </c>
      <c r="U876" s="403" t="s">
        <v>2419</v>
      </c>
      <c r="V876" s="404" t="str">
        <f>INDEX([1]CatGlob!$F:$F,MATCH($M876,[1]CatGlob!$C:$C,0))</f>
        <v>RFL_CORP</v>
      </c>
      <c r="W876" s="405"/>
      <c r="X876" s="406">
        <v>0</v>
      </c>
      <c r="Y876" s="407">
        <v>0</v>
      </c>
      <c r="Z876" s="408">
        <v>0</v>
      </c>
      <c r="AA876" s="407">
        <v>0</v>
      </c>
      <c r="AB876" s="408">
        <v>0</v>
      </c>
      <c r="AC876" s="407">
        <v>0</v>
      </c>
      <c r="AD876" s="408">
        <v>0</v>
      </c>
      <c r="AE876" s="407">
        <v>0</v>
      </c>
      <c r="AF876" s="408">
        <v>0</v>
      </c>
      <c r="AG876" s="407">
        <v>0</v>
      </c>
      <c r="AI876" s="406">
        <v>0</v>
      </c>
      <c r="AJ876" s="407">
        <v>0</v>
      </c>
      <c r="AK876" s="408">
        <v>0</v>
      </c>
      <c r="AL876" s="407">
        <v>0</v>
      </c>
      <c r="AM876" s="408">
        <v>0</v>
      </c>
      <c r="AN876" s="407">
        <v>0</v>
      </c>
      <c r="AO876" s="408">
        <v>0</v>
      </c>
      <c r="AP876" s="407">
        <v>0</v>
      </c>
      <c r="AQ876" s="408">
        <v>0</v>
      </c>
      <c r="AR876" s="407">
        <v>0</v>
      </c>
      <c r="AT876" s="406">
        <v>0</v>
      </c>
      <c r="AU876" s="407">
        <v>0</v>
      </c>
      <c r="AV876" s="408">
        <v>0</v>
      </c>
      <c r="AW876" s="407">
        <v>0</v>
      </c>
      <c r="AX876" s="408">
        <v>0</v>
      </c>
      <c r="AY876" s="407">
        <v>0</v>
      </c>
      <c r="AZ876" s="408">
        <v>0</v>
      </c>
      <c r="BA876" s="407">
        <v>0</v>
      </c>
      <c r="BB876" s="408">
        <v>0</v>
      </c>
      <c r="BC876" s="407">
        <v>0</v>
      </c>
    </row>
    <row r="877" spans="1:55" x14ac:dyDescent="0.35">
      <c r="A877" s="385" cm="1">
        <f t="array" ref="A877">IFERROR(_xlfn.IFS(AND(F877="Renta Variable",O877=1),IFERROR(MATCH(B877,[1]RV_Det!C:C,0),"Rev"),AND(J877="Corporativa",O877=1,I877="EM"),IFERROR(MATCH(B877,[1]RF_Corps!B:B,0),"Rev"),AND(F877="Alternativos",O877=1),IFERROR(MATCH(B877,[1]Rep4!C:C,0),"Rev")),"")</f>
        <v>200</v>
      </c>
      <c r="B877" s="394" t="s">
        <v>2728</v>
      </c>
      <c r="C877" s="409" t="s">
        <v>2729</v>
      </c>
      <c r="D877" s="395" t="s">
        <v>2730</v>
      </c>
      <c r="E877" s="396" t="str">
        <f>IF(B877="","",INDEX([1]CatGlob!$S:$S,IFERROR(MATCH(MID(B877,7,1),[1]CatGlob!$R:$R,0),MATCH(MID(B877,1,2),[1]CatGlob!$R:$R,0))))</f>
        <v>DOL</v>
      </c>
      <c r="F877" s="397" t="s">
        <v>442</v>
      </c>
      <c r="G877" s="398" t="s">
        <v>610</v>
      </c>
      <c r="H877" s="399" t="s">
        <v>229</v>
      </c>
      <c r="I877" s="399" t="s">
        <v>358</v>
      </c>
      <c r="J877" s="399" t="s">
        <v>611</v>
      </c>
      <c r="K877" s="396" t="s">
        <v>307</v>
      </c>
      <c r="L877" s="400" t="str">
        <f>IF(ISERROR(MATCH(M877,M$10:M876,0)),M877,"")</f>
        <v/>
      </c>
      <c r="M877" s="401" t="str">
        <f>IF(B877="","",IF(ISERROR(MATCH(F877&amp;"_"&amp;G877&amp;"_"&amp;H877&amp;"_"&amp;I877&amp;"_"&amp;J877&amp;IF(K877="","","_"&amp;K877),[1]CatGlob!$B:$B,0)),F877&amp;"_"&amp;G877&amp;"_"&amp;H877&amp;"_"&amp;I877&amp;"_"&amp;J877&amp;IF(K877="","","_"&amp;K877),INDEX([1]CatGlob!$C:$C,MATCH(F877&amp;"_"&amp;G877&amp;"_"&amp;H877&amp;"_"&amp;I877&amp;"_"&amp;J877&amp;IF(K877="","","_"&amp;K877),[1]CatGlob!$B:$B,0))))</f>
        <v>HCD_INT_EM_CORP_HY</v>
      </c>
      <c r="N877" s="402" t="str">
        <f t="shared" si="29"/>
        <v>rev</v>
      </c>
      <c r="O877" s="402">
        <f t="shared" si="28"/>
        <v>1</v>
      </c>
      <c r="P877" s="401" t="str">
        <f>IF(LEN(B877)&gt;8,INDEX([1]CatGlob!$X:$X,MATCH(M877,[1]CatGlob!$W:$W,0)),"")</f>
        <v>EMC</v>
      </c>
      <c r="Q877" s="403" t="str">
        <f>INDEX([1]CatGlob!P:P,MATCH(M877,[1]CatGlob!O:O,0))</f>
        <v>RFIC</v>
      </c>
      <c r="R877" s="403" t="s">
        <v>601</v>
      </c>
      <c r="S877" s="403" t="s">
        <v>601</v>
      </c>
      <c r="T877" s="403" t="str">
        <f>INDEX([1]CatGlob!$D:$D,MATCH($M877,[1]CatGlob!$C:$C,0))</f>
        <v>RFI</v>
      </c>
      <c r="U877" s="403" t="s">
        <v>1570</v>
      </c>
      <c r="V877" s="404" t="str">
        <f>INDEX([1]CatGlob!$F:$F,MATCH($M877,[1]CatGlob!$C:$C,0))</f>
        <v>RFI</v>
      </c>
      <c r="W877" s="405"/>
      <c r="X877" s="406">
        <v>0</v>
      </c>
      <c r="Y877" s="407">
        <v>0</v>
      </c>
      <c r="Z877" s="408">
        <v>0</v>
      </c>
      <c r="AA877" s="407">
        <v>0</v>
      </c>
      <c r="AB877" s="408">
        <v>1.24971256509912E-7</v>
      </c>
      <c r="AC877" s="407">
        <v>4.1199621492182797E-6</v>
      </c>
      <c r="AD877" s="408">
        <v>0</v>
      </c>
      <c r="AE877" s="407">
        <v>0</v>
      </c>
      <c r="AF877" s="408">
        <v>6.3476526744980003E-8</v>
      </c>
      <c r="AG877" s="407">
        <v>2.0926483005507501E-6</v>
      </c>
      <c r="AI877" s="406">
        <v>0</v>
      </c>
      <c r="AJ877" s="407">
        <v>0</v>
      </c>
      <c r="AK877" s="408">
        <v>0</v>
      </c>
      <c r="AL877" s="407">
        <v>0</v>
      </c>
      <c r="AM877" s="408">
        <v>0</v>
      </c>
      <c r="AN877" s="407">
        <v>0</v>
      </c>
      <c r="AO877" s="408">
        <v>0</v>
      </c>
      <c r="AP877" s="407">
        <v>0</v>
      </c>
      <c r="AQ877" s="408">
        <v>0</v>
      </c>
      <c r="AR877" s="407">
        <v>0</v>
      </c>
      <c r="AT877" s="406">
        <v>0</v>
      </c>
      <c r="AU877" s="407">
        <v>0</v>
      </c>
      <c r="AV877" s="408">
        <v>0</v>
      </c>
      <c r="AW877" s="407">
        <v>0</v>
      </c>
      <c r="AX877" s="408">
        <v>0</v>
      </c>
      <c r="AY877" s="407">
        <v>0</v>
      </c>
      <c r="AZ877" s="408">
        <v>0</v>
      </c>
      <c r="BA877" s="407">
        <v>0</v>
      </c>
      <c r="BB877" s="408">
        <v>0</v>
      </c>
      <c r="BC877" s="407">
        <v>0</v>
      </c>
    </row>
    <row r="878" spans="1:55" x14ac:dyDescent="0.35">
      <c r="A878" s="385" t="str" cm="1">
        <f t="array" ref="A878">IFERROR(_xlfn.IFS(AND(F878="Renta Variable",O878=1),IFERROR(MATCH(B878,[1]RV_Det!C:C,0),"Rev"),AND(J878="Corporativa",O878=1,I878="EM"),IFERROR(MATCH(B878,[1]RF_Corps!B:B,0),"Rev"),AND(F878="Alternativos",O878=1),IFERROR(MATCH(B878,[1]Rep4!C:C,0),"Rev")),"")</f>
        <v/>
      </c>
      <c r="B878" s="394" t="s">
        <v>2731</v>
      </c>
      <c r="C878" s="409" t="s">
        <v>2732</v>
      </c>
      <c r="D878" s="395" t="s">
        <v>2733</v>
      </c>
      <c r="E878" s="396" t="str">
        <f>IF(B878="","",INDEX([1]CatGlob!$S:$S,IFERROR(MATCH(MID(B878,7,1),[1]CatGlob!$R:$R,0),MATCH(MID(B878,1,2),[1]CatGlob!$R:$R,0))))</f>
        <v>DOL</v>
      </c>
      <c r="F878" s="397" t="s">
        <v>442</v>
      </c>
      <c r="G878" s="398" t="s">
        <v>610</v>
      </c>
      <c r="H878" s="399" t="s">
        <v>228</v>
      </c>
      <c r="I878" s="399" t="s">
        <v>611</v>
      </c>
      <c r="J878" s="399" t="s">
        <v>2498</v>
      </c>
      <c r="K878" s="396" t="s">
        <v>600</v>
      </c>
      <c r="L878" s="400" t="str">
        <f>IF(ISERROR(MATCH(M878,M$10:M877,0)),M878,"")</f>
        <v/>
      </c>
      <c r="M878" s="401" t="str">
        <f>IF(B878="","",IF(ISERROR(MATCH(F878&amp;"_"&amp;G878&amp;"_"&amp;H878&amp;"_"&amp;I878&amp;"_"&amp;J878&amp;IF(K878="","","_"&amp;K878),[1]CatGlob!$B:$B,0)),F878&amp;"_"&amp;G878&amp;"_"&amp;H878&amp;"_"&amp;I878&amp;"_"&amp;J878&amp;IF(K878="","","_"&amp;K878),INDEX([1]CatGlob!$C:$C,MATCH(F878&amp;"_"&amp;G878&amp;"_"&amp;H878&amp;"_"&amp;I878&amp;"_"&amp;J878&amp;IF(K878="","","_"&amp;K878),[1]CatGlob!$B:$B,0))))</f>
        <v>HCD_LOC_CORP_REG</v>
      </c>
      <c r="N878" s="402" t="str">
        <f t="shared" si="29"/>
        <v/>
      </c>
      <c r="O878" s="402" t="str">
        <f t="shared" si="28"/>
        <v/>
      </c>
      <c r="P878" s="401" t="str">
        <f>IF(LEN(B878)&gt;8,INDEX([1]CatGlob!$X:$X,MATCH(M878,[1]CatGlob!$W:$W,0)),"")</f>
        <v>PEC</v>
      </c>
      <c r="Q878" s="403" t="str">
        <f>INDEX([1]CatGlob!P:P,MATCH(M878,[1]CatGlob!O:O,0))</f>
        <v>RFLC</v>
      </c>
      <c r="R878" s="403" t="s">
        <v>601</v>
      </c>
      <c r="S878" s="403" t="s">
        <v>601</v>
      </c>
      <c r="T878" s="403" t="str">
        <f>INDEX([1]CatGlob!$D:$D,MATCH($M878,[1]CatGlob!$C:$C,0))</f>
        <v>RFL</v>
      </c>
      <c r="U878" s="403" t="s">
        <v>2419</v>
      </c>
      <c r="V878" s="404" t="str">
        <f>INDEX([1]CatGlob!$F:$F,MATCH($M878,[1]CatGlob!$C:$C,0))</f>
        <v>RFL_CORP</v>
      </c>
      <c r="W878" s="405"/>
      <c r="X878" s="406">
        <v>0</v>
      </c>
      <c r="Y878" s="407">
        <v>0</v>
      </c>
      <c r="Z878" s="408">
        <v>0</v>
      </c>
      <c r="AA878" s="407">
        <v>0</v>
      </c>
      <c r="AB878" s="408">
        <v>0</v>
      </c>
      <c r="AC878" s="407">
        <v>0</v>
      </c>
      <c r="AD878" s="408">
        <v>0</v>
      </c>
      <c r="AE878" s="407">
        <v>0</v>
      </c>
      <c r="AF878" s="408">
        <v>0</v>
      </c>
      <c r="AG878" s="407">
        <v>0</v>
      </c>
      <c r="AI878" s="406">
        <v>0</v>
      </c>
      <c r="AJ878" s="407">
        <v>0</v>
      </c>
      <c r="AK878" s="408">
        <v>0</v>
      </c>
      <c r="AL878" s="407">
        <v>0</v>
      </c>
      <c r="AM878" s="408">
        <v>0</v>
      </c>
      <c r="AN878" s="407">
        <v>0</v>
      </c>
      <c r="AO878" s="408">
        <v>0</v>
      </c>
      <c r="AP878" s="407">
        <v>0</v>
      </c>
      <c r="AQ878" s="408">
        <v>0</v>
      </c>
      <c r="AR878" s="407">
        <v>0</v>
      </c>
      <c r="AT878" s="406">
        <v>0</v>
      </c>
      <c r="AU878" s="407">
        <v>0</v>
      </c>
      <c r="AV878" s="408">
        <v>0</v>
      </c>
      <c r="AW878" s="407">
        <v>0</v>
      </c>
      <c r="AX878" s="408">
        <v>0</v>
      </c>
      <c r="AY878" s="407">
        <v>0</v>
      </c>
      <c r="AZ878" s="408">
        <v>0</v>
      </c>
      <c r="BA878" s="407">
        <v>0</v>
      </c>
      <c r="BB878" s="408">
        <v>0</v>
      </c>
      <c r="BC878" s="407">
        <v>0</v>
      </c>
    </row>
    <row r="879" spans="1:55" x14ac:dyDescent="0.35">
      <c r="A879" s="385" t="str" cm="1">
        <f t="array" ref="A879">IFERROR(_xlfn.IFS(AND(F879="Renta Variable",O879=1),IFERROR(MATCH(B879,[1]RV_Det!C:C,0),"Rev"),AND(J879="Corporativa",O879=1,I879="EM"),IFERROR(MATCH(B879,[1]RF_Corps!B:B,0),"Rev"),AND(F879="Alternativos",O879=1),IFERROR(MATCH(B879,[1]Rep4!C:C,0),"Rev")),"")</f>
        <v/>
      </c>
      <c r="B879" s="394" t="s">
        <v>2734</v>
      </c>
      <c r="C879" s="409" t="s">
        <v>2735</v>
      </c>
      <c r="D879" s="395" t="s">
        <v>2736</v>
      </c>
      <c r="E879" s="396" t="str">
        <f>IF(B879="","",INDEX([1]CatGlob!$S:$S,IFERROR(MATCH(MID(B879,7,1),[1]CatGlob!$R:$R,0),MATCH(MID(B879,1,2),[1]CatGlob!$R:$R,0))))</f>
        <v>DOL</v>
      </c>
      <c r="F879" s="397" t="s">
        <v>442</v>
      </c>
      <c r="G879" s="398" t="s">
        <v>610</v>
      </c>
      <c r="H879" s="399" t="s">
        <v>228</v>
      </c>
      <c r="I879" s="399" t="s">
        <v>611</v>
      </c>
      <c r="J879" s="399" t="s">
        <v>2498</v>
      </c>
      <c r="K879" s="396" t="s">
        <v>600</v>
      </c>
      <c r="L879" s="400" t="str">
        <f>IF(ISERROR(MATCH(M879,M$10:M877,0)),M879,"")</f>
        <v/>
      </c>
      <c r="M879" s="401" t="str">
        <f>IF(B879="","",IF(ISERROR(MATCH(F879&amp;"_"&amp;G879&amp;"_"&amp;H879&amp;"_"&amp;I879&amp;"_"&amp;J879&amp;IF(K879="","","_"&amp;K879),[1]CatGlob!$B:$B,0)),F879&amp;"_"&amp;G879&amp;"_"&amp;H879&amp;"_"&amp;I879&amp;"_"&amp;J879&amp;IF(K879="","","_"&amp;K879),INDEX([1]CatGlob!$C:$C,MATCH(F879&amp;"_"&amp;G879&amp;"_"&amp;H879&amp;"_"&amp;I879&amp;"_"&amp;J879&amp;IF(K879="","","_"&amp;K879),[1]CatGlob!$B:$B,0))))</f>
        <v>HCD_LOC_CORP_REG</v>
      </c>
      <c r="N879" s="402" t="str">
        <f t="shared" si="29"/>
        <v>rev</v>
      </c>
      <c r="O879" s="402">
        <f t="shared" si="28"/>
        <v>1</v>
      </c>
      <c r="P879" s="401" t="str">
        <f>IF(LEN(B879)&gt;8,INDEX([1]CatGlob!$X:$X,MATCH(M879,[1]CatGlob!$W:$W,0)),"")</f>
        <v>PEC</v>
      </c>
      <c r="Q879" s="403" t="str">
        <f>INDEX([1]CatGlob!P:P,MATCH(M879,[1]CatGlob!O:O,0))</f>
        <v>RFLC</v>
      </c>
      <c r="R879" s="403" t="s">
        <v>601</v>
      </c>
      <c r="S879" s="403" t="s">
        <v>601</v>
      </c>
      <c r="T879" s="403" t="str">
        <f>INDEX([1]CatGlob!$D:$D,MATCH($M879,[1]CatGlob!$C:$C,0))</f>
        <v>RFL</v>
      </c>
      <c r="U879" s="403" t="s">
        <v>2419</v>
      </c>
      <c r="V879" s="404" t="str">
        <f>INDEX([1]CatGlob!$F:$F,MATCH($M879,[1]CatGlob!$C:$C,0))</f>
        <v>RFL_CORP</v>
      </c>
      <c r="W879" s="405"/>
      <c r="X879" s="406">
        <v>0</v>
      </c>
      <c r="Y879" s="407">
        <v>0</v>
      </c>
      <c r="Z879" s="408">
        <v>0</v>
      </c>
      <c r="AA879" s="407">
        <v>0</v>
      </c>
      <c r="AB879" s="408">
        <v>0</v>
      </c>
      <c r="AC879" s="407">
        <v>0</v>
      </c>
      <c r="AD879" s="408">
        <v>-3.1139871421155402E-3</v>
      </c>
      <c r="AE879" s="407">
        <v>-2.45519653252479E-2</v>
      </c>
      <c r="AF879" s="408">
        <v>-1.12690806160108E-3</v>
      </c>
      <c r="AG879" s="407">
        <v>-8.8850102426484695E-3</v>
      </c>
      <c r="AI879" s="406">
        <v>0</v>
      </c>
      <c r="AJ879" s="407">
        <v>0</v>
      </c>
      <c r="AK879" s="408">
        <v>0</v>
      </c>
      <c r="AL879" s="407">
        <v>0</v>
      </c>
      <c r="AM879" s="408">
        <v>0</v>
      </c>
      <c r="AN879" s="407">
        <v>0</v>
      </c>
      <c r="AO879" s="408">
        <v>-1.4071955452810701E-3</v>
      </c>
      <c r="AP879" s="407">
        <v>-1.10949129383808E-2</v>
      </c>
      <c r="AQ879" s="408">
        <v>-3.7558713629246801E-4</v>
      </c>
      <c r="AR879" s="407">
        <v>-2.9612846572139901E-3</v>
      </c>
      <c r="AT879" s="406">
        <v>0</v>
      </c>
      <c r="AU879" s="407">
        <v>0</v>
      </c>
      <c r="AV879" s="408">
        <v>0</v>
      </c>
      <c r="AW879" s="407">
        <v>0</v>
      </c>
      <c r="AX879" s="408">
        <v>0</v>
      </c>
      <c r="AY879" s="407">
        <v>0</v>
      </c>
      <c r="AZ879" s="408">
        <v>0</v>
      </c>
      <c r="BA879" s="407">
        <v>0</v>
      </c>
      <c r="BB879" s="408">
        <v>0</v>
      </c>
      <c r="BC879" s="407">
        <v>0</v>
      </c>
    </row>
    <row r="880" spans="1:55" x14ac:dyDescent="0.35">
      <c r="A880" s="385" t="str" cm="1">
        <f t="array" ref="A880">IFERROR(_xlfn.IFS(AND(F880="Renta Variable",O880=1),IFERROR(MATCH(B880,[1]RV_Det!C:C,0),"Rev"),AND(J880="Corporativa",O880=1,I880="EM"),IFERROR(MATCH(B880,[1]RF_Corps!B:B,0),"Rev"),AND(F880="Alternativos",O880=1),IFERROR(MATCH(B880,[1]Rep4!C:C,0),"Rev")),"")</f>
        <v/>
      </c>
      <c r="B880" s="394" t="s">
        <v>2737</v>
      </c>
      <c r="C880" s="409" t="s">
        <v>2738</v>
      </c>
      <c r="D880" s="395" t="s">
        <v>2736</v>
      </c>
      <c r="E880" s="396" t="str">
        <f>IF(B880="","",INDEX([1]CatGlob!$S:$S,IFERROR(MATCH(MID(B880,7,1),[1]CatGlob!$R:$R,0),MATCH(MID(B880,1,2),[1]CatGlob!$R:$R,0))))</f>
        <v>DOL</v>
      </c>
      <c r="F880" s="397" t="s">
        <v>442</v>
      </c>
      <c r="G880" s="398" t="s">
        <v>610</v>
      </c>
      <c r="H880" s="399" t="s">
        <v>228</v>
      </c>
      <c r="I880" s="399" t="s">
        <v>611</v>
      </c>
      <c r="J880" s="399" t="s">
        <v>2498</v>
      </c>
      <c r="K880" s="396" t="s">
        <v>600</v>
      </c>
      <c r="L880" s="400" t="str">
        <f>IF(ISERROR(MATCH(M880,M$10:M878,0)),M880,"")</f>
        <v/>
      </c>
      <c r="M880" s="401" t="str">
        <f>IF(B880="","",IF(ISERROR(MATCH(F880&amp;"_"&amp;G880&amp;"_"&amp;H880&amp;"_"&amp;I880&amp;"_"&amp;J880&amp;IF(K880="","","_"&amp;K880),[1]CatGlob!$B:$B,0)),F880&amp;"_"&amp;G880&amp;"_"&amp;H880&amp;"_"&amp;I880&amp;"_"&amp;J880&amp;IF(K880="","","_"&amp;K880),INDEX([1]CatGlob!$C:$C,MATCH(F880&amp;"_"&amp;G880&amp;"_"&amp;H880&amp;"_"&amp;I880&amp;"_"&amp;J880&amp;IF(K880="","","_"&amp;K880),[1]CatGlob!$B:$B,0))))</f>
        <v>HCD_LOC_CORP_REG</v>
      </c>
      <c r="N880" s="402" t="str">
        <f t="shared" si="29"/>
        <v/>
      </c>
      <c r="O880" s="402" t="str">
        <f t="shared" si="28"/>
        <v/>
      </c>
      <c r="P880" s="401" t="str">
        <f>IF(LEN(B880)&gt;8,INDEX([1]CatGlob!$X:$X,MATCH(M880,[1]CatGlob!$W:$W,0)),"")</f>
        <v>PEC</v>
      </c>
      <c r="Q880" s="403" t="str">
        <f>INDEX([1]CatGlob!P:P,MATCH(M880,[1]CatGlob!O:O,0))</f>
        <v>RFLC</v>
      </c>
      <c r="R880" s="403" t="s">
        <v>601</v>
      </c>
      <c r="S880" s="403" t="s">
        <v>601</v>
      </c>
      <c r="T880" s="403" t="str">
        <f>INDEX([1]CatGlob!$D:$D,MATCH($M880,[1]CatGlob!$C:$C,0))</f>
        <v>RFL</v>
      </c>
      <c r="U880" s="403" t="s">
        <v>2419</v>
      </c>
      <c r="V880" s="404" t="str">
        <f>INDEX([1]CatGlob!$F:$F,MATCH($M880,[1]CatGlob!$C:$C,0))</f>
        <v>RFL_CORP</v>
      </c>
      <c r="W880" s="405"/>
      <c r="X880" s="406">
        <v>0</v>
      </c>
      <c r="Y880" s="407">
        <v>0</v>
      </c>
      <c r="Z880" s="408">
        <v>0</v>
      </c>
      <c r="AA880" s="407">
        <v>0</v>
      </c>
      <c r="AB880" s="408">
        <v>0</v>
      </c>
      <c r="AC880" s="407">
        <v>0</v>
      </c>
      <c r="AD880" s="408">
        <v>0</v>
      </c>
      <c r="AE880" s="407">
        <v>0</v>
      </c>
      <c r="AF880" s="408">
        <v>0</v>
      </c>
      <c r="AG880" s="407">
        <v>0</v>
      </c>
      <c r="AI880" s="406">
        <v>0</v>
      </c>
      <c r="AJ880" s="407">
        <v>0</v>
      </c>
      <c r="AK880" s="408">
        <v>0</v>
      </c>
      <c r="AL880" s="407">
        <v>0</v>
      </c>
      <c r="AM880" s="408">
        <v>0</v>
      </c>
      <c r="AN880" s="407">
        <v>0</v>
      </c>
      <c r="AO880" s="408">
        <v>0</v>
      </c>
      <c r="AP880" s="407">
        <v>0</v>
      </c>
      <c r="AQ880" s="408">
        <v>0</v>
      </c>
      <c r="AR880" s="407">
        <v>0</v>
      </c>
      <c r="AT880" s="406">
        <v>0</v>
      </c>
      <c r="AU880" s="407">
        <v>0</v>
      </c>
      <c r="AV880" s="408">
        <v>0</v>
      </c>
      <c r="AW880" s="407">
        <v>0</v>
      </c>
      <c r="AX880" s="408">
        <v>0</v>
      </c>
      <c r="AY880" s="407">
        <v>0</v>
      </c>
      <c r="AZ880" s="408">
        <v>0</v>
      </c>
      <c r="BA880" s="407">
        <v>0</v>
      </c>
      <c r="BB880" s="408">
        <v>0</v>
      </c>
      <c r="BC880" s="407">
        <v>0</v>
      </c>
    </row>
    <row r="881" spans="1:55" x14ac:dyDescent="0.35">
      <c r="A881" s="385" t="str" cm="1">
        <f t="array" ref="A881">IFERROR(_xlfn.IFS(AND(F881="Renta Variable",O881=1),IFERROR(MATCH(B881,[1]RV_Det!C:C,0),"Rev"),AND(J881="Corporativa",O881=1,I881="EM"),IFERROR(MATCH(B881,[1]RF_Corps!B:B,0),"Rev"),AND(F881="Alternativos",O881=1),IFERROR(MATCH(B881,[1]Rep4!C:C,0),"Rev")),"")</f>
        <v/>
      </c>
      <c r="B881" s="394" t="s">
        <v>2739</v>
      </c>
      <c r="C881" s="409" t="s">
        <v>2740</v>
      </c>
      <c r="D881" s="395" t="s">
        <v>2736</v>
      </c>
      <c r="E881" s="396" t="str">
        <f>IF(B881="","",INDEX([1]CatGlob!$S:$S,IFERROR(MATCH(MID(B881,7,1),[1]CatGlob!$R:$R,0),MATCH(MID(B881,1,2),[1]CatGlob!$R:$R,0))))</f>
        <v>DOL</v>
      </c>
      <c r="F881" s="397" t="s">
        <v>442</v>
      </c>
      <c r="G881" s="398" t="s">
        <v>610</v>
      </c>
      <c r="H881" s="399" t="s">
        <v>228</v>
      </c>
      <c r="I881" s="399" t="s">
        <v>611</v>
      </c>
      <c r="J881" s="399" t="s">
        <v>2498</v>
      </c>
      <c r="K881" s="396" t="s">
        <v>600</v>
      </c>
      <c r="L881" s="400" t="str">
        <f>IF(ISERROR(MATCH(M881,M$10:M880,0)),M881,"")</f>
        <v/>
      </c>
      <c r="M881" s="401" t="str">
        <f>IF(B881="","",IF(ISERROR(MATCH(F881&amp;"_"&amp;G881&amp;"_"&amp;H881&amp;"_"&amp;I881&amp;"_"&amp;J881&amp;IF(K881="","","_"&amp;K881),[1]CatGlob!$B:$B,0)),F881&amp;"_"&amp;G881&amp;"_"&amp;H881&amp;"_"&amp;I881&amp;"_"&amp;J881&amp;IF(K881="","","_"&amp;K881),INDEX([1]CatGlob!$C:$C,MATCH(F881&amp;"_"&amp;G881&amp;"_"&amp;H881&amp;"_"&amp;I881&amp;"_"&amp;J881&amp;IF(K881="","","_"&amp;K881),[1]CatGlob!$B:$B,0))))</f>
        <v>HCD_LOC_CORP_REG</v>
      </c>
      <c r="N881" s="402" t="str">
        <f t="shared" si="29"/>
        <v/>
      </c>
      <c r="O881" s="402" t="str">
        <f t="shared" si="28"/>
        <v/>
      </c>
      <c r="P881" s="401" t="str">
        <f>IF(LEN(B881)&gt;8,INDEX([1]CatGlob!$X:$X,MATCH(M881,[1]CatGlob!$W:$W,0)),"")</f>
        <v>PEC</v>
      </c>
      <c r="Q881" s="403" t="str">
        <f>INDEX([1]CatGlob!P:P,MATCH(M881,[1]CatGlob!O:O,0))</f>
        <v>RFLC</v>
      </c>
      <c r="R881" s="403" t="s">
        <v>601</v>
      </c>
      <c r="S881" s="403" t="s">
        <v>601</v>
      </c>
      <c r="T881" s="403" t="str">
        <f>INDEX([1]CatGlob!$D:$D,MATCH($M881,[1]CatGlob!$C:$C,0))</f>
        <v>RFL</v>
      </c>
      <c r="U881" s="403" t="s">
        <v>2419</v>
      </c>
      <c r="V881" s="404" t="str">
        <f>INDEX([1]CatGlob!$F:$F,MATCH($M881,[1]CatGlob!$C:$C,0))</f>
        <v>RFL_CORP</v>
      </c>
      <c r="W881" s="405"/>
      <c r="X881" s="406">
        <v>0</v>
      </c>
      <c r="Y881" s="407">
        <v>0</v>
      </c>
      <c r="Z881" s="408">
        <v>0</v>
      </c>
      <c r="AA881" s="407">
        <v>0</v>
      </c>
      <c r="AB881" s="408">
        <v>0</v>
      </c>
      <c r="AC881" s="407">
        <v>0</v>
      </c>
      <c r="AD881" s="408">
        <v>0</v>
      </c>
      <c r="AE881" s="407">
        <v>0</v>
      </c>
      <c r="AF881" s="408">
        <v>0</v>
      </c>
      <c r="AG881" s="407">
        <v>0</v>
      </c>
      <c r="AI881" s="406">
        <v>0</v>
      </c>
      <c r="AJ881" s="407">
        <v>0</v>
      </c>
      <c r="AK881" s="408">
        <v>0</v>
      </c>
      <c r="AL881" s="407">
        <v>0</v>
      </c>
      <c r="AM881" s="408">
        <v>0</v>
      </c>
      <c r="AN881" s="407">
        <v>0</v>
      </c>
      <c r="AO881" s="408">
        <v>0</v>
      </c>
      <c r="AP881" s="407">
        <v>0</v>
      </c>
      <c r="AQ881" s="408">
        <v>0</v>
      </c>
      <c r="AR881" s="407">
        <v>0</v>
      </c>
      <c r="AT881" s="406">
        <v>0</v>
      </c>
      <c r="AU881" s="407">
        <v>0</v>
      </c>
      <c r="AV881" s="408">
        <v>0</v>
      </c>
      <c r="AW881" s="407">
        <v>0</v>
      </c>
      <c r="AX881" s="408">
        <v>0</v>
      </c>
      <c r="AY881" s="407">
        <v>0</v>
      </c>
      <c r="AZ881" s="408">
        <v>0</v>
      </c>
      <c r="BA881" s="407">
        <v>0</v>
      </c>
      <c r="BB881" s="408">
        <v>0</v>
      </c>
      <c r="BC881" s="407">
        <v>0</v>
      </c>
    </row>
    <row r="882" spans="1:55" x14ac:dyDescent="0.35">
      <c r="A882" s="385" t="str" cm="1">
        <f t="array" ref="A882">IFERROR(_xlfn.IFS(AND(F882="Renta Variable",O882=1),IFERROR(MATCH(B882,[1]RV_Det!C:C,0),"Rev"),AND(J882="Corporativa",O882=1,I882="EM"),IFERROR(MATCH(B882,[1]RF_Corps!B:B,0),"Rev"),AND(F882="Alternativos",O882=1),IFERROR(MATCH(B882,[1]Rep4!C:C,0),"Rev")),"")</f>
        <v/>
      </c>
      <c r="B882" s="394" t="s">
        <v>2741</v>
      </c>
      <c r="C882" s="409" t="s">
        <v>2742</v>
      </c>
      <c r="D882" s="395" t="s">
        <v>2736</v>
      </c>
      <c r="E882" s="396" t="str">
        <f>IF(B882="","",INDEX([1]CatGlob!$S:$S,IFERROR(MATCH(MID(B882,7,1),[1]CatGlob!$R:$R,0),MATCH(MID(B882,1,2),[1]CatGlob!$R:$R,0))))</f>
        <v>DOL</v>
      </c>
      <c r="F882" s="397" t="s">
        <v>442</v>
      </c>
      <c r="G882" s="398" t="s">
        <v>610</v>
      </c>
      <c r="H882" s="399" t="s">
        <v>228</v>
      </c>
      <c r="I882" s="399" t="s">
        <v>611</v>
      </c>
      <c r="J882" s="399" t="s">
        <v>2498</v>
      </c>
      <c r="K882" s="396" t="s">
        <v>600</v>
      </c>
      <c r="L882" s="400" t="str">
        <f>IF(ISERROR(MATCH(M882,M$10:M881,0)),M882,"")</f>
        <v/>
      </c>
      <c r="M882" s="401" t="str">
        <f>IF(B882="","",IF(ISERROR(MATCH(F882&amp;"_"&amp;G882&amp;"_"&amp;H882&amp;"_"&amp;I882&amp;"_"&amp;J882&amp;IF(K882="","","_"&amp;K882),[1]CatGlob!$B:$B,0)),F882&amp;"_"&amp;G882&amp;"_"&amp;H882&amp;"_"&amp;I882&amp;"_"&amp;J882&amp;IF(K882="","","_"&amp;K882),INDEX([1]CatGlob!$C:$C,MATCH(F882&amp;"_"&amp;G882&amp;"_"&amp;H882&amp;"_"&amp;I882&amp;"_"&amp;J882&amp;IF(K882="","","_"&amp;K882),[1]CatGlob!$B:$B,0))))</f>
        <v>HCD_LOC_CORP_REG</v>
      </c>
      <c r="N882" s="402" t="str">
        <f t="shared" si="29"/>
        <v/>
      </c>
      <c r="O882" s="402" t="str">
        <f t="shared" si="28"/>
        <v/>
      </c>
      <c r="P882" s="401" t="str">
        <f>IF(LEN(B882)&gt;8,INDEX([1]CatGlob!$X:$X,MATCH(M882,[1]CatGlob!$W:$W,0)),"")</f>
        <v>PEC</v>
      </c>
      <c r="Q882" s="403" t="str">
        <f>INDEX([1]CatGlob!P:P,MATCH(M882,[1]CatGlob!O:O,0))</f>
        <v>RFLC</v>
      </c>
      <c r="R882" s="403" t="s">
        <v>601</v>
      </c>
      <c r="S882" s="403" t="s">
        <v>601</v>
      </c>
      <c r="T882" s="403" t="str">
        <f>INDEX([1]CatGlob!$D:$D,MATCH($M882,[1]CatGlob!$C:$C,0))</f>
        <v>RFL</v>
      </c>
      <c r="U882" s="403" t="s">
        <v>2419</v>
      </c>
      <c r="V882" s="404" t="str">
        <f>INDEX([1]CatGlob!$F:$F,MATCH($M882,[1]CatGlob!$C:$C,0))</f>
        <v>RFL_CORP</v>
      </c>
      <c r="W882" s="405"/>
      <c r="X882" s="406">
        <v>0</v>
      </c>
      <c r="Y882" s="407">
        <v>0</v>
      </c>
      <c r="Z882" s="408">
        <v>0</v>
      </c>
      <c r="AA882" s="407">
        <v>0</v>
      </c>
      <c r="AB882" s="408">
        <v>0</v>
      </c>
      <c r="AC882" s="407">
        <v>0</v>
      </c>
      <c r="AD882" s="408">
        <v>0</v>
      </c>
      <c r="AE882" s="407">
        <v>0</v>
      </c>
      <c r="AF882" s="408">
        <v>0</v>
      </c>
      <c r="AG882" s="407">
        <v>0</v>
      </c>
      <c r="AI882" s="406">
        <v>0</v>
      </c>
      <c r="AJ882" s="407">
        <v>0</v>
      </c>
      <c r="AK882" s="408">
        <v>0</v>
      </c>
      <c r="AL882" s="407">
        <v>0</v>
      </c>
      <c r="AM882" s="408">
        <v>0</v>
      </c>
      <c r="AN882" s="407">
        <v>0</v>
      </c>
      <c r="AO882" s="408">
        <v>0</v>
      </c>
      <c r="AP882" s="407">
        <v>0</v>
      </c>
      <c r="AQ882" s="408">
        <v>0</v>
      </c>
      <c r="AR882" s="407">
        <v>0</v>
      </c>
      <c r="AT882" s="406">
        <v>0</v>
      </c>
      <c r="AU882" s="407">
        <v>0</v>
      </c>
      <c r="AV882" s="408">
        <v>0</v>
      </c>
      <c r="AW882" s="407">
        <v>0</v>
      </c>
      <c r="AX882" s="408">
        <v>0</v>
      </c>
      <c r="AY882" s="407">
        <v>0</v>
      </c>
      <c r="AZ882" s="408">
        <v>0</v>
      </c>
      <c r="BA882" s="407">
        <v>0</v>
      </c>
      <c r="BB882" s="408">
        <v>0</v>
      </c>
      <c r="BC882" s="407">
        <v>0</v>
      </c>
    </row>
    <row r="883" spans="1:55" x14ac:dyDescent="0.35">
      <c r="A883" s="385" t="str" cm="1">
        <f t="array" ref="A883">IFERROR(_xlfn.IFS(AND(F883="Renta Variable",O883=1),IFERROR(MATCH(B883,[1]RV_Det!C:C,0),"Rev"),AND(J883="Corporativa",O883=1,I883="EM"),IFERROR(MATCH(B883,[1]RF_Corps!B:B,0),"Rev"),AND(F883="Alternativos",O883=1),IFERROR(MATCH(B883,[1]Rep4!C:C,0),"Rev")),"")</f>
        <v/>
      </c>
      <c r="B883" s="394" t="s">
        <v>2743</v>
      </c>
      <c r="C883" s="409" t="s">
        <v>2740</v>
      </c>
      <c r="D883" s="395" t="s">
        <v>2736</v>
      </c>
      <c r="E883" s="396" t="str">
        <f>IF(B883="","",INDEX([1]CatGlob!$S:$S,IFERROR(MATCH(MID(B883,7,1),[1]CatGlob!$R:$R,0),MATCH(MID(B883,1,2),[1]CatGlob!$R:$R,0))))</f>
        <v>DOL</v>
      </c>
      <c r="F883" s="397" t="s">
        <v>442</v>
      </c>
      <c r="G883" s="398" t="s">
        <v>610</v>
      </c>
      <c r="H883" s="399" t="s">
        <v>228</v>
      </c>
      <c r="I883" s="399" t="s">
        <v>611</v>
      </c>
      <c r="J883" s="399" t="s">
        <v>2498</v>
      </c>
      <c r="K883" s="396" t="s">
        <v>600</v>
      </c>
      <c r="L883" s="400" t="str">
        <f>IF(ISERROR(MATCH(M883,M$10:M882,0)),M883,"")</f>
        <v/>
      </c>
      <c r="M883" s="401" t="str">
        <f>IF(B883="","",IF(ISERROR(MATCH(F883&amp;"_"&amp;G883&amp;"_"&amp;H883&amp;"_"&amp;I883&amp;"_"&amp;J883&amp;IF(K883="","","_"&amp;K883),[1]CatGlob!$B:$B,0)),F883&amp;"_"&amp;G883&amp;"_"&amp;H883&amp;"_"&amp;I883&amp;"_"&amp;J883&amp;IF(K883="","","_"&amp;K883),INDEX([1]CatGlob!$C:$C,MATCH(F883&amp;"_"&amp;G883&amp;"_"&amp;H883&amp;"_"&amp;I883&amp;"_"&amp;J883&amp;IF(K883="","","_"&amp;K883),[1]CatGlob!$B:$B,0))))</f>
        <v>HCD_LOC_CORP_REG</v>
      </c>
      <c r="N883" s="402" t="str">
        <f t="shared" si="29"/>
        <v/>
      </c>
      <c r="O883" s="402" t="str">
        <f t="shared" si="28"/>
        <v/>
      </c>
      <c r="P883" s="401" t="str">
        <f>IF(LEN(B883)&gt;8,INDEX([1]CatGlob!$X:$X,MATCH(M883,[1]CatGlob!$W:$W,0)),"")</f>
        <v>PEC</v>
      </c>
      <c r="Q883" s="403" t="str">
        <f>INDEX([1]CatGlob!P:P,MATCH(M883,[1]CatGlob!O:O,0))</f>
        <v>RFLC</v>
      </c>
      <c r="R883" s="403" t="s">
        <v>601</v>
      </c>
      <c r="S883" s="403" t="s">
        <v>601</v>
      </c>
      <c r="T883" s="403" t="str">
        <f>INDEX([1]CatGlob!$D:$D,MATCH($M883,[1]CatGlob!$C:$C,0))</f>
        <v>RFL</v>
      </c>
      <c r="U883" s="403" t="s">
        <v>2419</v>
      </c>
      <c r="V883" s="404" t="str">
        <f>INDEX([1]CatGlob!$F:$F,MATCH($M883,[1]CatGlob!$C:$C,0))</f>
        <v>RFL_CORP</v>
      </c>
      <c r="W883" s="405"/>
      <c r="X883" s="406">
        <v>0</v>
      </c>
      <c r="Y883" s="407">
        <v>0</v>
      </c>
      <c r="Z883" s="408">
        <v>0</v>
      </c>
      <c r="AA883" s="407">
        <v>0</v>
      </c>
      <c r="AB883" s="408">
        <v>0</v>
      </c>
      <c r="AC883" s="407">
        <v>0</v>
      </c>
      <c r="AD883" s="408">
        <v>0</v>
      </c>
      <c r="AE883" s="407">
        <v>0</v>
      </c>
      <c r="AF883" s="408">
        <v>0</v>
      </c>
      <c r="AG883" s="407">
        <v>0</v>
      </c>
      <c r="AI883" s="406">
        <v>0</v>
      </c>
      <c r="AJ883" s="407">
        <v>0</v>
      </c>
      <c r="AK883" s="408">
        <v>0</v>
      </c>
      <c r="AL883" s="407">
        <v>0</v>
      </c>
      <c r="AM883" s="408">
        <v>0</v>
      </c>
      <c r="AN883" s="407">
        <v>0</v>
      </c>
      <c r="AO883" s="408">
        <v>0</v>
      </c>
      <c r="AP883" s="407">
        <v>0</v>
      </c>
      <c r="AQ883" s="408">
        <v>0</v>
      </c>
      <c r="AR883" s="407">
        <v>0</v>
      </c>
      <c r="AT883" s="406">
        <v>0</v>
      </c>
      <c r="AU883" s="407">
        <v>0</v>
      </c>
      <c r="AV883" s="408">
        <v>0</v>
      </c>
      <c r="AW883" s="407">
        <v>0</v>
      </c>
      <c r="AX883" s="408">
        <v>0</v>
      </c>
      <c r="AY883" s="407">
        <v>0</v>
      </c>
      <c r="AZ883" s="408">
        <v>0</v>
      </c>
      <c r="BA883" s="407">
        <v>0</v>
      </c>
      <c r="BB883" s="408">
        <v>0</v>
      </c>
      <c r="BC883" s="407">
        <v>0</v>
      </c>
    </row>
    <row r="884" spans="1:55" x14ac:dyDescent="0.35">
      <c r="A884" s="385" t="str" cm="1">
        <f t="array" ref="A884">IFERROR(_xlfn.IFS(AND(F884="Renta Variable",O884=1),IFERROR(MATCH(B884,[1]RV_Det!C:C,0),"Rev"),AND(J884="Corporativa",O884=1,I884="EM"),IFERROR(MATCH(B884,[1]RF_Corps!B:B,0),"Rev"),AND(F884="Alternativos",O884=1),IFERROR(MATCH(B884,[1]Rep4!C:C,0),"Rev")),"")</f>
        <v/>
      </c>
      <c r="B884" s="394" t="s">
        <v>2744</v>
      </c>
      <c r="C884" s="409" t="s">
        <v>2745</v>
      </c>
      <c r="D884" s="395" t="s">
        <v>2746</v>
      </c>
      <c r="E884" s="396" t="str">
        <f>IF(B884="","",INDEX([1]CatGlob!$S:$S,IFERROR(MATCH(MID(B884,7,1),[1]CatGlob!$R:$R,0),MATCH(MID(B884,1,2),[1]CatGlob!$R:$R,0))))</f>
        <v>DOL</v>
      </c>
      <c r="F884" s="397" t="s">
        <v>442</v>
      </c>
      <c r="G884" s="398" t="s">
        <v>610</v>
      </c>
      <c r="H884" s="399" t="s">
        <v>228</v>
      </c>
      <c r="I884" s="399" t="s">
        <v>611</v>
      </c>
      <c r="J884" s="399" t="s">
        <v>2498</v>
      </c>
      <c r="K884" s="396" t="s">
        <v>600</v>
      </c>
      <c r="L884" s="400" t="str">
        <f>IF(ISERROR(MATCH(M884,M$10:M883,0)),M884,"")</f>
        <v/>
      </c>
      <c r="M884" s="401" t="str">
        <f>IF(B884="","",IF(ISERROR(MATCH(F884&amp;"_"&amp;G884&amp;"_"&amp;H884&amp;"_"&amp;I884&amp;"_"&amp;J884&amp;IF(K884="","","_"&amp;K884),[1]CatGlob!$B:$B,0)),F884&amp;"_"&amp;G884&amp;"_"&amp;H884&amp;"_"&amp;I884&amp;"_"&amp;J884&amp;IF(K884="","","_"&amp;K884),INDEX([1]CatGlob!$C:$C,MATCH(F884&amp;"_"&amp;G884&amp;"_"&amp;H884&amp;"_"&amp;I884&amp;"_"&amp;J884&amp;IF(K884="","","_"&amp;K884),[1]CatGlob!$B:$B,0))))</f>
        <v>HCD_LOC_CORP_REG</v>
      </c>
      <c r="N884" s="402" t="str">
        <f t="shared" si="29"/>
        <v/>
      </c>
      <c r="O884" s="402" t="str">
        <f t="shared" si="28"/>
        <v/>
      </c>
      <c r="P884" s="401" t="str">
        <f>IF(LEN(B884)&gt;8,INDEX([1]CatGlob!$X:$X,MATCH(M884,[1]CatGlob!$W:$W,0)),"")</f>
        <v>PEC</v>
      </c>
      <c r="Q884" s="403" t="str">
        <f>INDEX([1]CatGlob!P:P,MATCH(M884,[1]CatGlob!O:O,0))</f>
        <v>RFLC</v>
      </c>
      <c r="R884" s="403" t="s">
        <v>601</v>
      </c>
      <c r="S884" s="403" t="s">
        <v>601</v>
      </c>
      <c r="T884" s="403" t="str">
        <f>INDEX([1]CatGlob!$D:$D,MATCH($M884,[1]CatGlob!$C:$C,0))</f>
        <v>RFL</v>
      </c>
      <c r="U884" s="403" t="s">
        <v>2419</v>
      </c>
      <c r="V884" s="404" t="str">
        <f>INDEX([1]CatGlob!$F:$F,MATCH($M884,[1]CatGlob!$C:$C,0))</f>
        <v>RFL_CORP</v>
      </c>
      <c r="W884" s="405"/>
      <c r="X884" s="406">
        <v>0</v>
      </c>
      <c r="Y884" s="407">
        <v>0</v>
      </c>
      <c r="Z884" s="408">
        <v>0</v>
      </c>
      <c r="AA884" s="407">
        <v>0</v>
      </c>
      <c r="AB884" s="408">
        <v>0</v>
      </c>
      <c r="AC884" s="407">
        <v>0</v>
      </c>
      <c r="AD884" s="408">
        <v>0</v>
      </c>
      <c r="AE884" s="407">
        <v>0</v>
      </c>
      <c r="AF884" s="408">
        <v>0</v>
      </c>
      <c r="AG884" s="407">
        <v>0</v>
      </c>
      <c r="AI884" s="406">
        <v>0</v>
      </c>
      <c r="AJ884" s="407">
        <v>0</v>
      </c>
      <c r="AK884" s="408">
        <v>0</v>
      </c>
      <c r="AL884" s="407">
        <v>0</v>
      </c>
      <c r="AM884" s="408">
        <v>0</v>
      </c>
      <c r="AN884" s="407">
        <v>0</v>
      </c>
      <c r="AO884" s="408">
        <v>0</v>
      </c>
      <c r="AP884" s="407">
        <v>0</v>
      </c>
      <c r="AQ884" s="408">
        <v>0</v>
      </c>
      <c r="AR884" s="407">
        <v>0</v>
      </c>
      <c r="AT884" s="406">
        <v>0</v>
      </c>
      <c r="AU884" s="407">
        <v>0</v>
      </c>
      <c r="AV884" s="408">
        <v>0</v>
      </c>
      <c r="AW884" s="407">
        <v>0</v>
      </c>
      <c r="AX884" s="408">
        <v>0</v>
      </c>
      <c r="AY884" s="407">
        <v>0</v>
      </c>
      <c r="AZ884" s="408">
        <v>0</v>
      </c>
      <c r="BA884" s="407">
        <v>0</v>
      </c>
      <c r="BB884" s="408">
        <v>0</v>
      </c>
      <c r="BC884" s="407">
        <v>0</v>
      </c>
    </row>
    <row r="885" spans="1:55" x14ac:dyDescent="0.35">
      <c r="A885" s="385" t="str" cm="1">
        <f t="array" ref="A885">IFERROR(_xlfn.IFS(AND(F885="Renta Variable",O885=1),IFERROR(MATCH(B885,[1]RV_Det!C:C,0),"Rev"),AND(J885="Corporativa",O885=1,I885="EM"),IFERROR(MATCH(B885,[1]RF_Corps!B:B,0),"Rev"),AND(F885="Alternativos",O885=1),IFERROR(MATCH(B885,[1]Rep4!C:C,0),"Rev")),"")</f>
        <v/>
      </c>
      <c r="B885" s="394" t="s">
        <v>2747</v>
      </c>
      <c r="C885" s="409" t="s">
        <v>2748</v>
      </c>
      <c r="D885" s="395" t="s">
        <v>2746</v>
      </c>
      <c r="E885" s="396" t="str">
        <f>IF(B885="","",INDEX([1]CatGlob!$S:$S,IFERROR(MATCH(MID(B885,7,1),[1]CatGlob!$R:$R,0),MATCH(MID(B885,1,2),[1]CatGlob!$R:$R,0))))</f>
        <v>DOL</v>
      </c>
      <c r="F885" s="397" t="s">
        <v>442</v>
      </c>
      <c r="G885" s="398" t="s">
        <v>610</v>
      </c>
      <c r="H885" s="399" t="s">
        <v>228</v>
      </c>
      <c r="I885" s="399" t="s">
        <v>611</v>
      </c>
      <c r="J885" s="399" t="s">
        <v>2498</v>
      </c>
      <c r="K885" s="396" t="s">
        <v>600</v>
      </c>
      <c r="L885" s="400" t="str">
        <f>IF(ISERROR(MATCH(M885,M$10:M884,0)),M885,"")</f>
        <v/>
      </c>
      <c r="M885" s="401" t="str">
        <f>IF(B885="","",IF(ISERROR(MATCH(F885&amp;"_"&amp;G885&amp;"_"&amp;H885&amp;"_"&amp;I885&amp;"_"&amp;J885&amp;IF(K885="","","_"&amp;K885),[1]CatGlob!$B:$B,0)),F885&amp;"_"&amp;G885&amp;"_"&amp;H885&amp;"_"&amp;I885&amp;"_"&amp;J885&amp;IF(K885="","","_"&amp;K885),INDEX([1]CatGlob!$C:$C,MATCH(F885&amp;"_"&amp;G885&amp;"_"&amp;H885&amp;"_"&amp;I885&amp;"_"&amp;J885&amp;IF(K885="","","_"&amp;K885),[1]CatGlob!$B:$B,0))))</f>
        <v>HCD_LOC_CORP_REG</v>
      </c>
      <c r="N885" s="402" t="str">
        <f t="shared" si="29"/>
        <v/>
      </c>
      <c r="O885" s="402" t="str">
        <f t="shared" si="28"/>
        <v/>
      </c>
      <c r="P885" s="401" t="str">
        <f>IF(LEN(B885)&gt;8,INDEX([1]CatGlob!$X:$X,MATCH(M885,[1]CatGlob!$W:$W,0)),"")</f>
        <v>PEC</v>
      </c>
      <c r="Q885" s="403" t="str">
        <f>INDEX([1]CatGlob!P:P,MATCH(M885,[1]CatGlob!O:O,0))</f>
        <v>RFLC</v>
      </c>
      <c r="R885" s="403" t="s">
        <v>601</v>
      </c>
      <c r="S885" s="403" t="s">
        <v>601</v>
      </c>
      <c r="T885" s="403" t="str">
        <f>INDEX([1]CatGlob!$D:$D,MATCH($M885,[1]CatGlob!$C:$C,0))</f>
        <v>RFL</v>
      </c>
      <c r="U885" s="403" t="s">
        <v>2419</v>
      </c>
      <c r="V885" s="404" t="str">
        <f>INDEX([1]CatGlob!$F:$F,MATCH($M885,[1]CatGlob!$C:$C,0))</f>
        <v>RFL_CORP</v>
      </c>
      <c r="W885" s="405"/>
      <c r="X885" s="406">
        <v>0</v>
      </c>
      <c r="Y885" s="407">
        <v>0</v>
      </c>
      <c r="Z885" s="408">
        <v>0</v>
      </c>
      <c r="AA885" s="407">
        <v>0</v>
      </c>
      <c r="AB885" s="408">
        <v>0</v>
      </c>
      <c r="AC885" s="407">
        <v>0</v>
      </c>
      <c r="AD885" s="408">
        <v>0</v>
      </c>
      <c r="AE885" s="407">
        <v>0</v>
      </c>
      <c r="AF885" s="408">
        <v>0</v>
      </c>
      <c r="AG885" s="407">
        <v>0</v>
      </c>
      <c r="AI885" s="406">
        <v>0</v>
      </c>
      <c r="AJ885" s="407">
        <v>0</v>
      </c>
      <c r="AK885" s="408">
        <v>0</v>
      </c>
      <c r="AL885" s="407">
        <v>0</v>
      </c>
      <c r="AM885" s="408">
        <v>0</v>
      </c>
      <c r="AN885" s="407">
        <v>0</v>
      </c>
      <c r="AO885" s="408">
        <v>0</v>
      </c>
      <c r="AP885" s="407">
        <v>0</v>
      </c>
      <c r="AQ885" s="408">
        <v>0</v>
      </c>
      <c r="AR885" s="407">
        <v>0</v>
      </c>
      <c r="AT885" s="406">
        <v>0</v>
      </c>
      <c r="AU885" s="407">
        <v>0</v>
      </c>
      <c r="AV885" s="408">
        <v>0</v>
      </c>
      <c r="AW885" s="407">
        <v>0</v>
      </c>
      <c r="AX885" s="408">
        <v>0</v>
      </c>
      <c r="AY885" s="407">
        <v>0</v>
      </c>
      <c r="AZ885" s="408">
        <v>0</v>
      </c>
      <c r="BA885" s="407">
        <v>0</v>
      </c>
      <c r="BB885" s="408">
        <v>0</v>
      </c>
      <c r="BC885" s="407">
        <v>0</v>
      </c>
    </row>
    <row r="886" spans="1:55" x14ac:dyDescent="0.35">
      <c r="A886" s="385" t="str" cm="1">
        <f t="array" ref="A886">IFERROR(_xlfn.IFS(AND(F886="Renta Variable",O886=1),IFERROR(MATCH(B886,[1]RV_Det!C:C,0),"Rev"),AND(J886="Corporativa",O886=1,I886="EM"),IFERROR(MATCH(B886,[1]RF_Corps!B:B,0),"Rev"),AND(F886="Alternativos",O886=1),IFERROR(MATCH(B886,[1]Rep4!C:C,0),"Rev")),"")</f>
        <v/>
      </c>
      <c r="B886" s="394" t="s">
        <v>2749</v>
      </c>
      <c r="C886" s="409" t="s">
        <v>2750</v>
      </c>
      <c r="D886" s="395" t="s">
        <v>2618</v>
      </c>
      <c r="E886" s="396" t="str">
        <f>IF(B886="","",INDEX([1]CatGlob!$S:$S,IFERROR(MATCH(MID(B886,7,1),[1]CatGlob!$R:$R,0),MATCH(MID(B886,1,2),[1]CatGlob!$R:$R,0))))</f>
        <v>DOL</v>
      </c>
      <c r="F886" s="397" t="s">
        <v>442</v>
      </c>
      <c r="G886" s="398" t="s">
        <v>610</v>
      </c>
      <c r="H886" s="399" t="s">
        <v>228</v>
      </c>
      <c r="I886" s="399" t="s">
        <v>611</v>
      </c>
      <c r="J886" s="399" t="s">
        <v>2498</v>
      </c>
      <c r="K886" s="396" t="s">
        <v>600</v>
      </c>
      <c r="L886" s="400" t="str">
        <f>IF(ISERROR(MATCH(M886,M$10:M885,0)),M886,"")</f>
        <v/>
      </c>
      <c r="M886" s="401" t="str">
        <f>IF(B886="","",IF(ISERROR(MATCH(F886&amp;"_"&amp;G886&amp;"_"&amp;H886&amp;"_"&amp;I886&amp;"_"&amp;J886&amp;IF(K886="","","_"&amp;K886),[1]CatGlob!$B:$B,0)),F886&amp;"_"&amp;G886&amp;"_"&amp;H886&amp;"_"&amp;I886&amp;"_"&amp;J886&amp;IF(K886="","","_"&amp;K886),INDEX([1]CatGlob!$C:$C,MATCH(F886&amp;"_"&amp;G886&amp;"_"&amp;H886&amp;"_"&amp;I886&amp;"_"&amp;J886&amp;IF(K886="","","_"&amp;K886),[1]CatGlob!$B:$B,0))))</f>
        <v>HCD_LOC_CORP_REG</v>
      </c>
      <c r="N886" s="402" t="str">
        <f t="shared" si="29"/>
        <v/>
      </c>
      <c r="O886" s="402" t="str">
        <f t="shared" si="28"/>
        <v/>
      </c>
      <c r="P886" s="401" t="str">
        <f>IF(LEN(B886)&gt;8,INDEX([1]CatGlob!$X:$X,MATCH(M886,[1]CatGlob!$W:$W,0)),"")</f>
        <v>PEC</v>
      </c>
      <c r="Q886" s="403" t="str">
        <f>INDEX([1]CatGlob!P:P,MATCH(M886,[1]CatGlob!O:O,0))</f>
        <v>RFLC</v>
      </c>
      <c r="R886" s="403" t="s">
        <v>601</v>
      </c>
      <c r="S886" s="403" t="s">
        <v>601</v>
      </c>
      <c r="T886" s="403" t="str">
        <f>INDEX([1]CatGlob!$D:$D,MATCH($M886,[1]CatGlob!$C:$C,0))</f>
        <v>RFL</v>
      </c>
      <c r="U886" s="403" t="s">
        <v>2323</v>
      </c>
      <c r="V886" s="404" t="str">
        <f>INDEX([1]CatGlob!$F:$F,MATCH($M886,[1]CatGlob!$C:$C,0))</f>
        <v>RFL_CORP</v>
      </c>
      <c r="W886" s="405"/>
      <c r="X886" s="406">
        <v>0</v>
      </c>
      <c r="Y886" s="407">
        <v>0</v>
      </c>
      <c r="Z886" s="408">
        <v>0</v>
      </c>
      <c r="AA886" s="407">
        <v>0</v>
      </c>
      <c r="AB886" s="408">
        <v>0</v>
      </c>
      <c r="AC886" s="407">
        <v>0</v>
      </c>
      <c r="AD886" s="408">
        <v>0</v>
      </c>
      <c r="AE886" s="407">
        <v>0</v>
      </c>
      <c r="AF886" s="408">
        <v>0</v>
      </c>
      <c r="AG886" s="407">
        <v>0</v>
      </c>
      <c r="AI886" s="406">
        <v>0</v>
      </c>
      <c r="AJ886" s="407">
        <v>0</v>
      </c>
      <c r="AK886" s="408">
        <v>0</v>
      </c>
      <c r="AL886" s="407">
        <v>0</v>
      </c>
      <c r="AM886" s="408">
        <v>0</v>
      </c>
      <c r="AN886" s="407">
        <v>0</v>
      </c>
      <c r="AO886" s="408">
        <v>0</v>
      </c>
      <c r="AP886" s="407">
        <v>0</v>
      </c>
      <c r="AQ886" s="408">
        <v>0</v>
      </c>
      <c r="AR886" s="407">
        <v>0</v>
      </c>
      <c r="AT886" s="406">
        <v>0</v>
      </c>
      <c r="AU886" s="407">
        <v>0</v>
      </c>
      <c r="AV886" s="408">
        <v>0</v>
      </c>
      <c r="AW886" s="407">
        <v>0</v>
      </c>
      <c r="AX886" s="408">
        <v>0</v>
      </c>
      <c r="AY886" s="407">
        <v>0</v>
      </c>
      <c r="AZ886" s="408">
        <v>0</v>
      </c>
      <c r="BA886" s="407">
        <v>0</v>
      </c>
      <c r="BB886" s="408">
        <v>0</v>
      </c>
      <c r="BC886" s="407">
        <v>0</v>
      </c>
    </row>
    <row r="887" spans="1:55" x14ac:dyDescent="0.35">
      <c r="A887" s="385" t="str" cm="1">
        <f t="array" ref="A887">IFERROR(_xlfn.IFS(AND(F887="Renta Variable",O887=1),IFERROR(MATCH(B887,[1]RV_Det!C:C,0),"Rev"),AND(J887="Corporativa",O887=1,I887="EM"),IFERROR(MATCH(B887,[1]RF_Corps!B:B,0),"Rev"),AND(F887="Alternativos",O887=1),IFERROR(MATCH(B887,[1]Rep4!C:C,0),"Rev")),"")</f>
        <v/>
      </c>
      <c r="B887" s="394" t="s">
        <v>2751</v>
      </c>
      <c r="C887" s="409" t="s">
        <v>2752</v>
      </c>
      <c r="D887" s="395" t="s">
        <v>2618</v>
      </c>
      <c r="E887" s="396" t="str">
        <f>IF(B887="","",INDEX([1]CatGlob!$S:$S,IFERROR(MATCH(MID(B887,7,1),[1]CatGlob!$R:$R,0),MATCH(MID(B887,1,2),[1]CatGlob!$R:$R,0))))</f>
        <v>DOL</v>
      </c>
      <c r="F887" s="397" t="s">
        <v>442</v>
      </c>
      <c r="G887" s="398" t="s">
        <v>610</v>
      </c>
      <c r="H887" s="399" t="s">
        <v>228</v>
      </c>
      <c r="I887" s="399" t="s">
        <v>611</v>
      </c>
      <c r="J887" s="399" t="s">
        <v>2498</v>
      </c>
      <c r="K887" s="396" t="s">
        <v>600</v>
      </c>
      <c r="L887" s="400" t="str">
        <f>IF(ISERROR(MATCH(M887,M$10:M886,0)),M887,"")</f>
        <v/>
      </c>
      <c r="M887" s="401" t="str">
        <f>IF(B887="","",IF(ISERROR(MATCH(F887&amp;"_"&amp;G887&amp;"_"&amp;H887&amp;"_"&amp;I887&amp;"_"&amp;J887&amp;IF(K887="","","_"&amp;K887),[1]CatGlob!$B:$B,0)),F887&amp;"_"&amp;G887&amp;"_"&amp;H887&amp;"_"&amp;I887&amp;"_"&amp;J887&amp;IF(K887="","","_"&amp;K887),INDEX([1]CatGlob!$C:$C,MATCH(F887&amp;"_"&amp;G887&amp;"_"&amp;H887&amp;"_"&amp;I887&amp;"_"&amp;J887&amp;IF(K887="","","_"&amp;K887),[1]CatGlob!$B:$B,0))))</f>
        <v>HCD_LOC_CORP_REG</v>
      </c>
      <c r="N887" s="402" t="str">
        <f t="shared" si="29"/>
        <v>rev</v>
      </c>
      <c r="O887" s="402">
        <f t="shared" si="28"/>
        <v>1</v>
      </c>
      <c r="P887" s="401" t="str">
        <f>IF(LEN(B887)&gt;8,INDEX([1]CatGlob!$X:$X,MATCH(M887,[1]CatGlob!$W:$W,0)),"")</f>
        <v>PEC</v>
      </c>
      <c r="Q887" s="403" t="str">
        <f>INDEX([1]CatGlob!P:P,MATCH(M887,[1]CatGlob!O:O,0))</f>
        <v>RFLC</v>
      </c>
      <c r="R887" s="403" t="s">
        <v>601</v>
      </c>
      <c r="S887" s="403" t="s">
        <v>601</v>
      </c>
      <c r="T887" s="403" t="str">
        <f>INDEX([1]CatGlob!$D:$D,MATCH($M887,[1]CatGlob!$C:$C,0))</f>
        <v>RFL</v>
      </c>
      <c r="U887" s="403" t="s">
        <v>2323</v>
      </c>
      <c r="V887" s="404" t="str">
        <f>INDEX([1]CatGlob!$F:$F,MATCH($M887,[1]CatGlob!$C:$C,0))</f>
        <v>RFL_CORP</v>
      </c>
      <c r="W887" s="405"/>
      <c r="X887" s="406">
        <v>2.7417020358140301E-3</v>
      </c>
      <c r="Y887" s="407">
        <v>9.3422196429937501E-2</v>
      </c>
      <c r="Z887" s="408">
        <v>2.7417020358140301E-3</v>
      </c>
      <c r="AA887" s="407">
        <v>9.3422196429937501E-2</v>
      </c>
      <c r="AB887" s="408">
        <v>2.9051371946654798E-3</v>
      </c>
      <c r="AC887" s="407">
        <v>9.8991171948448198E-2</v>
      </c>
      <c r="AD887" s="408">
        <v>1.9023244627920401E-3</v>
      </c>
      <c r="AE887" s="407">
        <v>6.4820803762355397E-2</v>
      </c>
      <c r="AF887" s="408">
        <v>2.5209565800346999E-3</v>
      </c>
      <c r="AG887" s="407">
        <v>8.5900399728702198E-2</v>
      </c>
      <c r="AI887" s="406">
        <v>0</v>
      </c>
      <c r="AJ887" s="407">
        <v>0</v>
      </c>
      <c r="AK887" s="408">
        <v>-8.2749417538062302E-4</v>
      </c>
      <c r="AL887" s="407">
        <v>-2.8196471529851101E-2</v>
      </c>
      <c r="AM887" s="408">
        <v>-6.7342709446646697E-4</v>
      </c>
      <c r="AN887" s="407">
        <v>-2.2946708825299901E-2</v>
      </c>
      <c r="AO887" s="408">
        <v>0</v>
      </c>
      <c r="AP887" s="407">
        <v>0</v>
      </c>
      <c r="AQ887" s="408">
        <v>-5.3816209174005199E-4</v>
      </c>
      <c r="AR887" s="407">
        <v>-1.83376180158033E-2</v>
      </c>
      <c r="AT887" s="406">
        <v>0</v>
      </c>
      <c r="AU887" s="407">
        <v>0</v>
      </c>
      <c r="AV887" s="408">
        <v>0</v>
      </c>
      <c r="AW887" s="407">
        <v>0</v>
      </c>
      <c r="AX887" s="408">
        <v>0</v>
      </c>
      <c r="AY887" s="407">
        <v>0</v>
      </c>
      <c r="AZ887" s="408">
        <v>0</v>
      </c>
      <c r="BA887" s="407">
        <v>0</v>
      </c>
      <c r="BB887" s="408">
        <v>0</v>
      </c>
      <c r="BC887" s="407">
        <v>0</v>
      </c>
    </row>
    <row r="888" spans="1:55" x14ac:dyDescent="0.35">
      <c r="A888" s="385" t="str" cm="1">
        <f t="array" ref="A888">IFERROR(_xlfn.IFS(AND(F888="Renta Variable",O888=1),IFERROR(MATCH(B888,[1]RV_Det!C:C,0),"Rev"),AND(J888="Corporativa",O888=1,I888="EM"),IFERROR(MATCH(B888,[1]RF_Corps!B:B,0),"Rev"),AND(F888="Alternativos",O888=1),IFERROR(MATCH(B888,[1]Rep4!C:C,0),"Rev")),"")</f>
        <v/>
      </c>
      <c r="B888" s="394" t="s">
        <v>2753</v>
      </c>
      <c r="C888" s="409" t="s">
        <v>2754</v>
      </c>
      <c r="D888" s="395" t="s">
        <v>2755</v>
      </c>
      <c r="E888" s="396" t="str">
        <f>IF(B888="","",INDEX([1]CatGlob!$S:$S,IFERROR(MATCH(MID(B888,7,1),[1]CatGlob!$R:$R,0),MATCH(MID(B888,1,2),[1]CatGlob!$R:$R,0))))</f>
        <v>DOL</v>
      </c>
      <c r="F888" s="397" t="s">
        <v>442</v>
      </c>
      <c r="G888" s="398" t="s">
        <v>610</v>
      </c>
      <c r="H888" s="399" t="s">
        <v>228</v>
      </c>
      <c r="I888" s="399" t="s">
        <v>611</v>
      </c>
      <c r="J888" s="399" t="s">
        <v>2498</v>
      </c>
      <c r="K888" s="396" t="s">
        <v>600</v>
      </c>
      <c r="L888" s="400" t="str">
        <f>IF(ISERROR(MATCH(M888,M$10:M887,0)),M888,"")</f>
        <v/>
      </c>
      <c r="M888" s="401" t="str">
        <f>IF(B888="","",IF(ISERROR(MATCH(F888&amp;"_"&amp;G888&amp;"_"&amp;H888&amp;"_"&amp;I888&amp;"_"&amp;J888&amp;IF(K888="","","_"&amp;K888),[1]CatGlob!$B:$B,0)),F888&amp;"_"&amp;G888&amp;"_"&amp;H888&amp;"_"&amp;I888&amp;"_"&amp;J888&amp;IF(K888="","","_"&amp;K888),INDEX([1]CatGlob!$C:$C,MATCH(F888&amp;"_"&amp;G888&amp;"_"&amp;H888&amp;"_"&amp;I888&amp;"_"&amp;J888&amp;IF(K888="","","_"&amp;K888),[1]CatGlob!$B:$B,0))))</f>
        <v>HCD_LOC_CORP_REG</v>
      </c>
      <c r="N888" s="402" t="str">
        <f t="shared" si="29"/>
        <v/>
      </c>
      <c r="O888" s="402" t="str">
        <f t="shared" si="28"/>
        <v/>
      </c>
      <c r="P888" s="401" t="str">
        <f>IF(LEN(B888)&gt;8,INDEX([1]CatGlob!$X:$X,MATCH(M888,[1]CatGlob!$W:$W,0)),"")</f>
        <v>PEC</v>
      </c>
      <c r="Q888" s="403" t="str">
        <f>INDEX([1]CatGlob!P:P,MATCH(M888,[1]CatGlob!O:O,0))</f>
        <v>RFLC</v>
      </c>
      <c r="R888" s="403" t="s">
        <v>601</v>
      </c>
      <c r="S888" s="403" t="s">
        <v>601</v>
      </c>
      <c r="T888" s="403" t="str">
        <f>INDEX([1]CatGlob!$D:$D,MATCH($M888,[1]CatGlob!$C:$C,0))</f>
        <v>RFL</v>
      </c>
      <c r="U888" s="403" t="s">
        <v>2307</v>
      </c>
      <c r="V888" s="404" t="str">
        <f>INDEX([1]CatGlob!$F:$F,MATCH($M888,[1]CatGlob!$C:$C,0))</f>
        <v>RFL_CORP</v>
      </c>
      <c r="W888" s="405"/>
      <c r="X888" s="406">
        <v>0</v>
      </c>
      <c r="Y888" s="407">
        <v>0</v>
      </c>
      <c r="Z888" s="408">
        <v>0</v>
      </c>
      <c r="AA888" s="407">
        <v>0</v>
      </c>
      <c r="AB888" s="408">
        <v>0</v>
      </c>
      <c r="AC888" s="407">
        <v>0</v>
      </c>
      <c r="AD888" s="408">
        <v>0</v>
      </c>
      <c r="AE888" s="407">
        <v>0</v>
      </c>
      <c r="AF888" s="408">
        <v>0</v>
      </c>
      <c r="AG888" s="407">
        <v>0</v>
      </c>
      <c r="AI888" s="406">
        <v>0</v>
      </c>
      <c r="AJ888" s="407">
        <v>0</v>
      </c>
      <c r="AK888" s="408">
        <v>0</v>
      </c>
      <c r="AL888" s="407">
        <v>0</v>
      </c>
      <c r="AM888" s="408">
        <v>0</v>
      </c>
      <c r="AN888" s="407">
        <v>0</v>
      </c>
      <c r="AO888" s="408">
        <v>0</v>
      </c>
      <c r="AP888" s="407">
        <v>0</v>
      </c>
      <c r="AQ888" s="408">
        <v>0</v>
      </c>
      <c r="AR888" s="407">
        <v>0</v>
      </c>
      <c r="AT888" s="406">
        <v>0</v>
      </c>
      <c r="AU888" s="407">
        <v>0</v>
      </c>
      <c r="AV888" s="408">
        <v>0</v>
      </c>
      <c r="AW888" s="407">
        <v>0</v>
      </c>
      <c r="AX888" s="408">
        <v>0</v>
      </c>
      <c r="AY888" s="407">
        <v>0</v>
      </c>
      <c r="AZ888" s="408">
        <v>0</v>
      </c>
      <c r="BA888" s="407">
        <v>0</v>
      </c>
      <c r="BB888" s="408">
        <v>0</v>
      </c>
      <c r="BC888" s="407">
        <v>0</v>
      </c>
    </row>
    <row r="889" spans="1:55" x14ac:dyDescent="0.35">
      <c r="A889" s="385" t="str" cm="1">
        <f t="array" ref="A889">IFERROR(_xlfn.IFS(AND(F889="Renta Variable",O889=1),IFERROR(MATCH(B889,[1]RV_Det!C:C,0),"Rev"),AND(J889="Corporativa",O889=1,I889="EM"),IFERROR(MATCH(B889,[1]RF_Corps!B:B,0),"Rev"),AND(F889="Alternativos",O889=1),IFERROR(MATCH(B889,[1]Rep4!C:C,0),"Rev")),"")</f>
        <v/>
      </c>
      <c r="B889" s="394" t="s">
        <v>2756</v>
      </c>
      <c r="C889" s="409" t="s">
        <v>2757</v>
      </c>
      <c r="D889" s="395" t="s">
        <v>2755</v>
      </c>
      <c r="E889" s="396" t="str">
        <f>IF(B889="","",INDEX([1]CatGlob!$S:$S,IFERROR(MATCH(MID(B889,7,1),[1]CatGlob!$R:$R,0),MATCH(MID(B889,1,2),[1]CatGlob!$R:$R,0))))</f>
        <v>DOL</v>
      </c>
      <c r="F889" s="397" t="s">
        <v>442</v>
      </c>
      <c r="G889" s="398" t="s">
        <v>610</v>
      </c>
      <c r="H889" s="399" t="s">
        <v>228</v>
      </c>
      <c r="I889" s="399" t="s">
        <v>611</v>
      </c>
      <c r="J889" s="399" t="s">
        <v>2498</v>
      </c>
      <c r="K889" s="396" t="s">
        <v>600</v>
      </c>
      <c r="L889" s="400" t="str">
        <f>IF(ISERROR(MATCH(M889,M$10:M888,0)),M889,"")</f>
        <v/>
      </c>
      <c r="M889" s="401" t="str">
        <f>IF(B889="","",IF(ISERROR(MATCH(F889&amp;"_"&amp;G889&amp;"_"&amp;H889&amp;"_"&amp;I889&amp;"_"&amp;J889&amp;IF(K889="","","_"&amp;K889),[1]CatGlob!$B:$B,0)),F889&amp;"_"&amp;G889&amp;"_"&amp;H889&amp;"_"&amp;I889&amp;"_"&amp;J889&amp;IF(K889="","","_"&amp;K889),INDEX([1]CatGlob!$C:$C,MATCH(F889&amp;"_"&amp;G889&amp;"_"&amp;H889&amp;"_"&amp;I889&amp;"_"&amp;J889&amp;IF(K889="","","_"&amp;K889),[1]CatGlob!$B:$B,0))))</f>
        <v>HCD_LOC_CORP_REG</v>
      </c>
      <c r="N889" s="402" t="str">
        <f t="shared" si="29"/>
        <v>rev</v>
      </c>
      <c r="O889" s="402">
        <f t="shared" si="28"/>
        <v>1</v>
      </c>
      <c r="P889" s="401" t="str">
        <f>IF(LEN(B889)&gt;8,INDEX([1]CatGlob!$X:$X,MATCH(M889,[1]CatGlob!$W:$W,0)),"")</f>
        <v>PEC</v>
      </c>
      <c r="Q889" s="403" t="str">
        <f>INDEX([1]CatGlob!P:P,MATCH(M889,[1]CatGlob!O:O,0))</f>
        <v>RFLC</v>
      </c>
      <c r="R889" s="403" t="s">
        <v>601</v>
      </c>
      <c r="S889" s="403" t="s">
        <v>601</v>
      </c>
      <c r="T889" s="403" t="str">
        <f>INDEX([1]CatGlob!$D:$D,MATCH($M889,[1]CatGlob!$C:$C,0))</f>
        <v>RFL</v>
      </c>
      <c r="U889" s="403" t="s">
        <v>2307</v>
      </c>
      <c r="V889" s="404" t="str">
        <f>INDEX([1]CatGlob!$F:$F,MATCH($M889,[1]CatGlob!$C:$C,0))</f>
        <v>RFL_CORP</v>
      </c>
      <c r="W889" s="405"/>
      <c r="X889" s="406">
        <v>9.6132744310236194E-3</v>
      </c>
      <c r="Y889" s="407">
        <v>0.44359619115086302</v>
      </c>
      <c r="Z889" s="408">
        <v>5.4907671115843101E-3</v>
      </c>
      <c r="AA889" s="407">
        <v>0.253366674869415</v>
      </c>
      <c r="AB889" s="408">
        <v>2.4715474799709598E-3</v>
      </c>
      <c r="AC889" s="407">
        <v>0.11404740978049301</v>
      </c>
      <c r="AD889" s="408">
        <v>-2.4575489850982902E-3</v>
      </c>
      <c r="AE889" s="407">
        <v>-0.11340146140348401</v>
      </c>
      <c r="AF889" s="408">
        <v>1.08083428905265E-3</v>
      </c>
      <c r="AG889" s="407">
        <v>4.9874158626493803E-2</v>
      </c>
      <c r="AI889" s="406">
        <v>2.6103017360579899E-3</v>
      </c>
      <c r="AJ889" s="407">
        <v>0.120450104299508</v>
      </c>
      <c r="AK889" s="408">
        <v>2.6103017360579899E-3</v>
      </c>
      <c r="AL889" s="407">
        <v>0.120450104299508</v>
      </c>
      <c r="AM889" s="408">
        <v>4.50304282962731E-4</v>
      </c>
      <c r="AN889" s="407">
        <v>2.0778899656459501E-2</v>
      </c>
      <c r="AO889" s="408">
        <v>2.5654514847552501E-4</v>
      </c>
      <c r="AP889" s="407">
        <v>1.1838052844659301E-2</v>
      </c>
      <c r="AQ889" s="408">
        <v>1.02213409173257E-3</v>
      </c>
      <c r="AR889" s="407">
        <v>4.7165489052666001E-2</v>
      </c>
      <c r="AT889" s="406">
        <v>0</v>
      </c>
      <c r="AU889" s="407">
        <v>0</v>
      </c>
      <c r="AV889" s="408">
        <v>0</v>
      </c>
      <c r="AW889" s="407">
        <v>0</v>
      </c>
      <c r="AX889" s="408">
        <v>0</v>
      </c>
      <c r="AY889" s="407">
        <v>0</v>
      </c>
      <c r="AZ889" s="408">
        <v>0</v>
      </c>
      <c r="BA889" s="407">
        <v>0</v>
      </c>
      <c r="BB889" s="408">
        <v>0</v>
      </c>
      <c r="BC889" s="407">
        <v>0</v>
      </c>
    </row>
    <row r="890" spans="1:55" x14ac:dyDescent="0.35">
      <c r="A890" s="385" t="str" cm="1">
        <f t="array" ref="A890">IFERROR(_xlfn.IFS(AND(F890="Renta Variable",O890=1),IFERROR(MATCH(B890,[1]RV_Det!C:C,0),"Rev"),AND(J890="Corporativa",O890=1,I890="EM"),IFERROR(MATCH(B890,[1]RF_Corps!B:B,0),"Rev"),AND(F890="Alternativos",O890=1),IFERROR(MATCH(B890,[1]Rep4!C:C,0),"Rev")),"")</f>
        <v/>
      </c>
      <c r="B890" s="394" t="s">
        <v>2758</v>
      </c>
      <c r="C890" s="409" t="s">
        <v>2759</v>
      </c>
      <c r="D890" s="395" t="s">
        <v>2760</v>
      </c>
      <c r="E890" s="396" t="str">
        <f>IF(B890="","",INDEX([1]CatGlob!$S:$S,IFERROR(MATCH(MID(B890,7,1),[1]CatGlob!$R:$R,0),MATCH(MID(B890,1,2),[1]CatGlob!$R:$R,0))))</f>
        <v>DOL</v>
      </c>
      <c r="F890" s="397" t="s">
        <v>442</v>
      </c>
      <c r="G890" s="398" t="s">
        <v>610</v>
      </c>
      <c r="H890" s="399" t="s">
        <v>228</v>
      </c>
      <c r="I890" s="399" t="s">
        <v>611</v>
      </c>
      <c r="J890" s="399" t="s">
        <v>2498</v>
      </c>
      <c r="K890" s="396" t="s">
        <v>600</v>
      </c>
      <c r="L890" s="400" t="str">
        <f>IF(ISERROR(MATCH(M890,M$10:M889,0)),M890,"")</f>
        <v/>
      </c>
      <c r="M890" s="401" t="str">
        <f>IF(B890="","",IF(ISERROR(MATCH(F890&amp;"_"&amp;G890&amp;"_"&amp;H890&amp;"_"&amp;I890&amp;"_"&amp;J890&amp;IF(K890="","","_"&amp;K890),[1]CatGlob!$B:$B,0)),F890&amp;"_"&amp;G890&amp;"_"&amp;H890&amp;"_"&amp;I890&amp;"_"&amp;J890&amp;IF(K890="","","_"&amp;K890),INDEX([1]CatGlob!$C:$C,MATCH(F890&amp;"_"&amp;G890&amp;"_"&amp;H890&amp;"_"&amp;I890&amp;"_"&amp;J890&amp;IF(K890="","","_"&amp;K890),[1]CatGlob!$B:$B,0))))</f>
        <v>HCD_LOC_CORP_REG</v>
      </c>
      <c r="N890" s="402" t="str">
        <f t="shared" si="29"/>
        <v>rev</v>
      </c>
      <c r="O890" s="402">
        <f t="shared" si="28"/>
        <v>1</v>
      </c>
      <c r="P890" s="401" t="str">
        <f>IF(LEN(B890)&gt;8,INDEX([1]CatGlob!$X:$X,MATCH(M890,[1]CatGlob!$W:$W,0)),"")</f>
        <v>PEC</v>
      </c>
      <c r="Q890" s="403" t="str">
        <f>INDEX([1]CatGlob!P:P,MATCH(M890,[1]CatGlob!O:O,0))</f>
        <v>RFLC</v>
      </c>
      <c r="R890" s="403" t="s">
        <v>601</v>
      </c>
      <c r="S890" s="403" t="s">
        <v>601</v>
      </c>
      <c r="T890" s="403" t="str">
        <f>INDEX([1]CatGlob!$D:$D,MATCH($M890,[1]CatGlob!$C:$C,0))</f>
        <v>RFL</v>
      </c>
      <c r="U890" s="403" t="s">
        <v>2307</v>
      </c>
      <c r="V890" s="404" t="str">
        <f>INDEX([1]CatGlob!$F:$F,MATCH($M890,[1]CatGlob!$C:$C,0))</f>
        <v>RFL_CORP</v>
      </c>
      <c r="W890" s="405"/>
      <c r="X890" s="406">
        <v>0</v>
      </c>
      <c r="Y890" s="407">
        <v>0</v>
      </c>
      <c r="Z890" s="408">
        <v>0</v>
      </c>
      <c r="AA890" s="407">
        <v>0</v>
      </c>
      <c r="AB890" s="408">
        <v>0</v>
      </c>
      <c r="AC890" s="407">
        <v>0</v>
      </c>
      <c r="AD890" s="408">
        <v>0</v>
      </c>
      <c r="AE890" s="407">
        <v>0</v>
      </c>
      <c r="AF890" s="408">
        <v>0</v>
      </c>
      <c r="AG890" s="407">
        <v>0</v>
      </c>
      <c r="AI890" s="406">
        <v>0</v>
      </c>
      <c r="AJ890" s="407">
        <v>0</v>
      </c>
      <c r="AK890" s="408">
        <v>0</v>
      </c>
      <c r="AL890" s="407">
        <v>0</v>
      </c>
      <c r="AM890" s="408">
        <v>0</v>
      </c>
      <c r="AN890" s="407">
        <v>0</v>
      </c>
      <c r="AO890" s="408">
        <v>0</v>
      </c>
      <c r="AP890" s="407">
        <v>0</v>
      </c>
      <c r="AQ890" s="408">
        <v>0</v>
      </c>
      <c r="AR890" s="407">
        <v>0</v>
      </c>
      <c r="AT890" s="406">
        <v>0</v>
      </c>
      <c r="AU890" s="407">
        <v>0</v>
      </c>
      <c r="AV890" s="408">
        <v>-8.56276606654346E-19</v>
      </c>
      <c r="AW890" s="407">
        <v>0</v>
      </c>
      <c r="AX890" s="408">
        <v>0</v>
      </c>
      <c r="AY890" s="407">
        <v>0</v>
      </c>
      <c r="AZ890" s="408">
        <v>0</v>
      </c>
      <c r="BA890" s="407">
        <v>0</v>
      </c>
      <c r="BB890" s="408">
        <v>-3.9190452051548699E-19</v>
      </c>
      <c r="BC890" s="407">
        <v>0</v>
      </c>
    </row>
    <row r="891" spans="1:55" x14ac:dyDescent="0.35">
      <c r="A891" s="385" t="str" cm="1">
        <f t="array" ref="A891">IFERROR(_xlfn.IFS(AND(F891="Renta Variable",O891=1),IFERROR(MATCH(B891,[1]RV_Det!C:C,0),"Rev"),AND(J891="Corporativa",O891=1,I891="EM"),IFERROR(MATCH(B891,[1]RF_Corps!B:B,0),"Rev"),AND(F891="Alternativos",O891=1),IFERROR(MATCH(B891,[1]Rep4!C:C,0),"Rev")),"")</f>
        <v/>
      </c>
      <c r="B891" s="394" t="s">
        <v>2761</v>
      </c>
      <c r="C891" s="409" t="s">
        <v>2762</v>
      </c>
      <c r="D891" s="395" t="s">
        <v>2599</v>
      </c>
      <c r="E891" s="396" t="str">
        <f>IF(B891="","",INDEX([1]CatGlob!$S:$S,IFERROR(MATCH(MID(B891,7,1),[1]CatGlob!$R:$R,0),MATCH(MID(B891,1,2),[1]CatGlob!$R:$R,0))))</f>
        <v>DOL</v>
      </c>
      <c r="F891" s="397" t="s">
        <v>442</v>
      </c>
      <c r="G891" s="398" t="s">
        <v>610</v>
      </c>
      <c r="H891" s="399" t="s">
        <v>228</v>
      </c>
      <c r="I891" s="399" t="s">
        <v>611</v>
      </c>
      <c r="J891" s="399" t="s">
        <v>2498</v>
      </c>
      <c r="K891" s="396" t="s">
        <v>600</v>
      </c>
      <c r="L891" s="400" t="str">
        <f>IF(ISERROR(MATCH(M891,M$10:M890,0)),M891,"")</f>
        <v/>
      </c>
      <c r="M891" s="401" t="str">
        <f>IF(B891="","",IF(ISERROR(MATCH(F891&amp;"_"&amp;G891&amp;"_"&amp;H891&amp;"_"&amp;I891&amp;"_"&amp;J891&amp;IF(K891="","","_"&amp;K891),[1]CatGlob!$B:$B,0)),F891&amp;"_"&amp;G891&amp;"_"&amp;H891&amp;"_"&amp;I891&amp;"_"&amp;J891&amp;IF(K891="","","_"&amp;K891),INDEX([1]CatGlob!$C:$C,MATCH(F891&amp;"_"&amp;G891&amp;"_"&amp;H891&amp;"_"&amp;I891&amp;"_"&amp;J891&amp;IF(K891="","","_"&amp;K891),[1]CatGlob!$B:$B,0))))</f>
        <v>HCD_LOC_CORP_REG</v>
      </c>
      <c r="N891" s="402" t="str">
        <f t="shared" si="29"/>
        <v/>
      </c>
      <c r="O891" s="402" t="str">
        <f t="shared" si="28"/>
        <v/>
      </c>
      <c r="P891" s="401" t="str">
        <f>IF(LEN(B891)&gt;8,INDEX([1]CatGlob!$X:$X,MATCH(M891,[1]CatGlob!$W:$W,0)),"")</f>
        <v>PEC</v>
      </c>
      <c r="Q891" s="403" t="str">
        <f>INDEX([1]CatGlob!P:P,MATCH(M891,[1]CatGlob!O:O,0))</f>
        <v>RFLC</v>
      </c>
      <c r="R891" s="403" t="s">
        <v>601</v>
      </c>
      <c r="S891" s="403" t="s">
        <v>601</v>
      </c>
      <c r="T891" s="403" t="str">
        <f>INDEX([1]CatGlob!$D:$D,MATCH($M891,[1]CatGlob!$C:$C,0))</f>
        <v>RFL</v>
      </c>
      <c r="U891" s="403" t="s">
        <v>2323</v>
      </c>
      <c r="V891" s="404" t="str">
        <f>INDEX([1]CatGlob!$F:$F,MATCH($M891,[1]CatGlob!$C:$C,0))</f>
        <v>RFL_CORP</v>
      </c>
      <c r="W891" s="405"/>
      <c r="X891" s="406">
        <v>0</v>
      </c>
      <c r="Y891" s="407">
        <v>0</v>
      </c>
      <c r="Z891" s="408">
        <v>0</v>
      </c>
      <c r="AA891" s="407">
        <v>0</v>
      </c>
      <c r="AB891" s="408">
        <v>0</v>
      </c>
      <c r="AC891" s="407">
        <v>0</v>
      </c>
      <c r="AD891" s="408">
        <v>0</v>
      </c>
      <c r="AE891" s="407">
        <v>0</v>
      </c>
      <c r="AF891" s="408">
        <v>0</v>
      </c>
      <c r="AG891" s="407">
        <v>0</v>
      </c>
      <c r="AI891" s="406">
        <v>0</v>
      </c>
      <c r="AJ891" s="407">
        <v>0</v>
      </c>
      <c r="AK891" s="408">
        <v>0</v>
      </c>
      <c r="AL891" s="407">
        <v>0</v>
      </c>
      <c r="AM891" s="408">
        <v>0</v>
      </c>
      <c r="AN891" s="407">
        <v>0</v>
      </c>
      <c r="AO891" s="408">
        <v>0</v>
      </c>
      <c r="AP891" s="407">
        <v>0</v>
      </c>
      <c r="AQ891" s="408">
        <v>0</v>
      </c>
      <c r="AR891" s="407">
        <v>0</v>
      </c>
      <c r="AT891" s="406">
        <v>0</v>
      </c>
      <c r="AU891" s="407">
        <v>0</v>
      </c>
      <c r="AV891" s="408">
        <v>0</v>
      </c>
      <c r="AW891" s="407">
        <v>0</v>
      </c>
      <c r="AX891" s="408">
        <v>0</v>
      </c>
      <c r="AY891" s="407">
        <v>0</v>
      </c>
      <c r="AZ891" s="408">
        <v>0</v>
      </c>
      <c r="BA891" s="407">
        <v>0</v>
      </c>
      <c r="BB891" s="408">
        <v>0</v>
      </c>
      <c r="BC891" s="407">
        <v>0</v>
      </c>
    </row>
    <row r="892" spans="1:55" x14ac:dyDescent="0.35">
      <c r="A892" s="385" t="str" cm="1">
        <f t="array" ref="A892">IFERROR(_xlfn.IFS(AND(F892="Renta Variable",O892=1),IFERROR(MATCH(B892,[1]RV_Det!C:C,0),"Rev"),AND(J892="Corporativa",O892=1,I892="EM"),IFERROR(MATCH(B892,[1]RF_Corps!B:B,0),"Rev"),AND(F892="Alternativos",O892=1),IFERROR(MATCH(B892,[1]Rep4!C:C,0),"Rev")),"")</f>
        <v/>
      </c>
      <c r="B892" s="394" t="s">
        <v>2763</v>
      </c>
      <c r="C892" s="409" t="s">
        <v>2764</v>
      </c>
      <c r="D892" s="395" t="s">
        <v>2765</v>
      </c>
      <c r="E892" s="396" t="str">
        <f>IF(B892="","",INDEX([1]CatGlob!$S:$S,IFERROR(MATCH(MID(B892,7,1),[1]CatGlob!$R:$R,0),MATCH(MID(B892,1,2),[1]CatGlob!$R:$R,0))))</f>
        <v>DOL</v>
      </c>
      <c r="F892" s="397" t="s">
        <v>442</v>
      </c>
      <c r="G892" s="398" t="s">
        <v>610</v>
      </c>
      <c r="H892" s="399" t="s">
        <v>228</v>
      </c>
      <c r="I892" s="399" t="s">
        <v>611</v>
      </c>
      <c r="J892" s="399" t="s">
        <v>2498</v>
      </c>
      <c r="K892" s="396" t="s">
        <v>600</v>
      </c>
      <c r="L892" s="400" t="str">
        <f>IF(ISERROR(MATCH(M892,M$10:M891,0)),M892,"")</f>
        <v/>
      </c>
      <c r="M892" s="401" t="str">
        <f>IF(B892="","",IF(ISERROR(MATCH(F892&amp;"_"&amp;G892&amp;"_"&amp;H892&amp;"_"&amp;I892&amp;"_"&amp;J892&amp;IF(K892="","","_"&amp;K892),[1]CatGlob!$B:$B,0)),F892&amp;"_"&amp;G892&amp;"_"&amp;H892&amp;"_"&amp;I892&amp;"_"&amp;J892&amp;IF(K892="","","_"&amp;K892),INDEX([1]CatGlob!$C:$C,MATCH(F892&amp;"_"&amp;G892&amp;"_"&amp;H892&amp;"_"&amp;I892&amp;"_"&amp;J892&amp;IF(K892="","","_"&amp;K892),[1]CatGlob!$B:$B,0))))</f>
        <v>HCD_LOC_CORP_REG</v>
      </c>
      <c r="N892" s="402" t="str">
        <f t="shared" si="29"/>
        <v/>
      </c>
      <c r="O892" s="402" t="str">
        <f t="shared" si="28"/>
        <v/>
      </c>
      <c r="P892" s="401" t="str">
        <f>IF(LEN(B892)&gt;8,INDEX([1]CatGlob!$X:$X,MATCH(M892,[1]CatGlob!$W:$W,0)),"")</f>
        <v>PEC</v>
      </c>
      <c r="Q892" s="403" t="str">
        <f>INDEX([1]CatGlob!P:P,MATCH(M892,[1]CatGlob!O:O,0))</f>
        <v>RFLC</v>
      </c>
      <c r="R892" s="403" t="s">
        <v>601</v>
      </c>
      <c r="S892" s="403" t="s">
        <v>601</v>
      </c>
      <c r="T892" s="403" t="str">
        <f>INDEX([1]CatGlob!$D:$D,MATCH($M892,[1]CatGlob!$C:$C,0))</f>
        <v>RFL</v>
      </c>
      <c r="U892" s="403" t="s">
        <v>2323</v>
      </c>
      <c r="V892" s="404" t="str">
        <f>INDEX([1]CatGlob!$F:$F,MATCH($M892,[1]CatGlob!$C:$C,0))</f>
        <v>RFL_CORP</v>
      </c>
      <c r="W892" s="405"/>
      <c r="X892" s="406">
        <v>0</v>
      </c>
      <c r="Y892" s="407">
        <v>0</v>
      </c>
      <c r="Z892" s="408">
        <v>0</v>
      </c>
      <c r="AA892" s="407">
        <v>0</v>
      </c>
      <c r="AB892" s="408">
        <v>0</v>
      </c>
      <c r="AC892" s="407">
        <v>0</v>
      </c>
      <c r="AD892" s="408">
        <v>0</v>
      </c>
      <c r="AE892" s="407">
        <v>0</v>
      </c>
      <c r="AF892" s="408">
        <v>0</v>
      </c>
      <c r="AG892" s="407">
        <v>0</v>
      </c>
      <c r="AI892" s="406">
        <v>0</v>
      </c>
      <c r="AJ892" s="407">
        <v>0</v>
      </c>
      <c r="AK892" s="408">
        <v>0</v>
      </c>
      <c r="AL892" s="407">
        <v>0</v>
      </c>
      <c r="AM892" s="408">
        <v>0</v>
      </c>
      <c r="AN892" s="407">
        <v>0</v>
      </c>
      <c r="AO892" s="408">
        <v>0</v>
      </c>
      <c r="AP892" s="407">
        <v>0</v>
      </c>
      <c r="AQ892" s="408">
        <v>0</v>
      </c>
      <c r="AR892" s="407">
        <v>0</v>
      </c>
      <c r="AT892" s="406">
        <v>0</v>
      </c>
      <c r="AU892" s="407">
        <v>0</v>
      </c>
      <c r="AV892" s="408">
        <v>0</v>
      </c>
      <c r="AW892" s="407">
        <v>0</v>
      </c>
      <c r="AX892" s="408">
        <v>0</v>
      </c>
      <c r="AY892" s="407">
        <v>0</v>
      </c>
      <c r="AZ892" s="408">
        <v>0</v>
      </c>
      <c r="BA892" s="407">
        <v>0</v>
      </c>
      <c r="BB892" s="408">
        <v>0</v>
      </c>
      <c r="BC892" s="407">
        <v>0</v>
      </c>
    </row>
    <row r="893" spans="1:55" x14ac:dyDescent="0.35">
      <c r="A893" s="385" t="str" cm="1">
        <f t="array" ref="A893">IFERROR(_xlfn.IFS(AND(F893="Renta Variable",O893=1),IFERROR(MATCH(B893,[1]RV_Det!C:C,0),"Rev"),AND(J893="Corporativa",O893=1,I893="EM"),IFERROR(MATCH(B893,[1]RF_Corps!B:B,0),"Rev"),AND(F893="Alternativos",O893=1),IFERROR(MATCH(B893,[1]Rep4!C:C,0),"Rev")),"")</f>
        <v/>
      </c>
      <c r="B893" s="394" t="s">
        <v>2766</v>
      </c>
      <c r="C893" s="409" t="s">
        <v>2767</v>
      </c>
      <c r="D893" s="395" t="s">
        <v>2765</v>
      </c>
      <c r="E893" s="396" t="str">
        <f>IF(B893="","",INDEX([1]CatGlob!$S:$S,IFERROR(MATCH(MID(B893,7,1),[1]CatGlob!$R:$R,0),MATCH(MID(B893,1,2),[1]CatGlob!$R:$R,0))))</f>
        <v>DOL</v>
      </c>
      <c r="F893" s="397" t="s">
        <v>442</v>
      </c>
      <c r="G893" s="398" t="s">
        <v>610</v>
      </c>
      <c r="H893" s="399" t="s">
        <v>228</v>
      </c>
      <c r="I893" s="399" t="s">
        <v>611</v>
      </c>
      <c r="J893" s="399" t="s">
        <v>2498</v>
      </c>
      <c r="K893" s="396" t="s">
        <v>600</v>
      </c>
      <c r="L893" s="400" t="str">
        <f>IF(ISERROR(MATCH(M893,M$10:M892,0)),M893,"")</f>
        <v/>
      </c>
      <c r="M893" s="401" t="str">
        <f>IF(B893="","",IF(ISERROR(MATCH(F893&amp;"_"&amp;G893&amp;"_"&amp;H893&amp;"_"&amp;I893&amp;"_"&amp;J893&amp;IF(K893="","","_"&amp;K893),[1]CatGlob!$B:$B,0)),F893&amp;"_"&amp;G893&amp;"_"&amp;H893&amp;"_"&amp;I893&amp;"_"&amp;J893&amp;IF(K893="","","_"&amp;K893),INDEX([1]CatGlob!$C:$C,MATCH(F893&amp;"_"&amp;G893&amp;"_"&amp;H893&amp;"_"&amp;I893&amp;"_"&amp;J893&amp;IF(K893="","","_"&amp;K893),[1]CatGlob!$B:$B,0))))</f>
        <v>HCD_LOC_CORP_REG</v>
      </c>
      <c r="N893" s="402" t="str">
        <f t="shared" si="29"/>
        <v/>
      </c>
      <c r="O893" s="402" t="str">
        <f t="shared" si="28"/>
        <v/>
      </c>
      <c r="P893" s="401" t="str">
        <f>IF(LEN(B893)&gt;8,INDEX([1]CatGlob!$X:$X,MATCH(M893,[1]CatGlob!$W:$W,0)),"")</f>
        <v>PEC</v>
      </c>
      <c r="Q893" s="403" t="str">
        <f>INDEX([1]CatGlob!P:P,MATCH(M893,[1]CatGlob!O:O,0))</f>
        <v>RFLC</v>
      </c>
      <c r="R893" s="403" t="s">
        <v>601</v>
      </c>
      <c r="S893" s="403" t="s">
        <v>601</v>
      </c>
      <c r="T893" s="403" t="str">
        <f>INDEX([1]CatGlob!$D:$D,MATCH($M893,[1]CatGlob!$C:$C,0))</f>
        <v>RFL</v>
      </c>
      <c r="U893" s="403" t="s">
        <v>2323</v>
      </c>
      <c r="V893" s="404" t="str">
        <f>INDEX([1]CatGlob!$F:$F,MATCH($M893,[1]CatGlob!$C:$C,0))</f>
        <v>RFL_CORP</v>
      </c>
      <c r="W893" s="405"/>
      <c r="X893" s="406">
        <v>0</v>
      </c>
      <c r="Y893" s="407">
        <v>0</v>
      </c>
      <c r="Z893" s="408">
        <v>0</v>
      </c>
      <c r="AA893" s="407">
        <v>0</v>
      </c>
      <c r="AB893" s="408">
        <v>0</v>
      </c>
      <c r="AC893" s="407">
        <v>0</v>
      </c>
      <c r="AD893" s="408">
        <v>0</v>
      </c>
      <c r="AE893" s="407">
        <v>0</v>
      </c>
      <c r="AF893" s="408">
        <v>0</v>
      </c>
      <c r="AG893" s="407">
        <v>0</v>
      </c>
      <c r="AI893" s="406">
        <v>0</v>
      </c>
      <c r="AJ893" s="407">
        <v>0</v>
      </c>
      <c r="AK893" s="408">
        <v>0</v>
      </c>
      <c r="AL893" s="407">
        <v>0</v>
      </c>
      <c r="AM893" s="408">
        <v>0</v>
      </c>
      <c r="AN893" s="407">
        <v>0</v>
      </c>
      <c r="AO893" s="408">
        <v>0</v>
      </c>
      <c r="AP893" s="407">
        <v>0</v>
      </c>
      <c r="AQ893" s="408">
        <v>0</v>
      </c>
      <c r="AR893" s="407">
        <v>0</v>
      </c>
      <c r="AT893" s="406">
        <v>0</v>
      </c>
      <c r="AU893" s="407">
        <v>0</v>
      </c>
      <c r="AV893" s="408">
        <v>0</v>
      </c>
      <c r="AW893" s="407">
        <v>0</v>
      </c>
      <c r="AX893" s="408">
        <v>0</v>
      </c>
      <c r="AY893" s="407">
        <v>0</v>
      </c>
      <c r="AZ893" s="408">
        <v>0</v>
      </c>
      <c r="BA893" s="407">
        <v>0</v>
      </c>
      <c r="BB893" s="408">
        <v>0</v>
      </c>
      <c r="BC893" s="407">
        <v>0</v>
      </c>
    </row>
    <row r="894" spans="1:55" x14ac:dyDescent="0.35">
      <c r="A894" s="385" t="str" cm="1">
        <f t="array" ref="A894">IFERROR(_xlfn.IFS(AND(F894="Renta Variable",O894=1),IFERROR(MATCH(B894,[1]RV_Det!C:C,0),"Rev"),AND(J894="Corporativa",O894=1,I894="EM"),IFERROR(MATCH(B894,[1]RF_Corps!B:B,0),"Rev"),AND(F894="Alternativos",O894=1),IFERROR(MATCH(B894,[1]Rep4!C:C,0),"Rev")),"")</f>
        <v/>
      </c>
      <c r="B894" s="394" t="s">
        <v>2768</v>
      </c>
      <c r="C894" s="409" t="s">
        <v>2764</v>
      </c>
      <c r="D894" s="395" t="s">
        <v>2765</v>
      </c>
      <c r="E894" s="396" t="str">
        <f>IF(B894="","",INDEX([1]CatGlob!$S:$S,IFERROR(MATCH(MID(B894,7,1),[1]CatGlob!$R:$R,0),MATCH(MID(B894,1,2),[1]CatGlob!$R:$R,0))))</f>
        <v>DOL</v>
      </c>
      <c r="F894" s="397" t="s">
        <v>442</v>
      </c>
      <c r="G894" s="398" t="s">
        <v>610</v>
      </c>
      <c r="H894" s="399" t="s">
        <v>228</v>
      </c>
      <c r="I894" s="399" t="s">
        <v>611</v>
      </c>
      <c r="J894" s="399" t="s">
        <v>2498</v>
      </c>
      <c r="K894" s="396" t="s">
        <v>600</v>
      </c>
      <c r="L894" s="400" t="str">
        <f>IF(ISERROR(MATCH(M894,M$10:M893,0)),M894,"")</f>
        <v/>
      </c>
      <c r="M894" s="401" t="str">
        <f>IF(B894="","",IF(ISERROR(MATCH(F894&amp;"_"&amp;G894&amp;"_"&amp;H894&amp;"_"&amp;I894&amp;"_"&amp;J894&amp;IF(K894="","","_"&amp;K894),[1]CatGlob!$B:$B,0)),F894&amp;"_"&amp;G894&amp;"_"&amp;H894&amp;"_"&amp;I894&amp;"_"&amp;J894&amp;IF(K894="","","_"&amp;K894),INDEX([1]CatGlob!$C:$C,MATCH(F894&amp;"_"&amp;G894&amp;"_"&amp;H894&amp;"_"&amp;I894&amp;"_"&amp;J894&amp;IF(K894="","","_"&amp;K894),[1]CatGlob!$B:$B,0))))</f>
        <v>HCD_LOC_CORP_REG</v>
      </c>
      <c r="N894" s="402" t="str">
        <f t="shared" si="29"/>
        <v/>
      </c>
      <c r="O894" s="402" t="str">
        <f t="shared" si="28"/>
        <v/>
      </c>
      <c r="P894" s="401" t="str">
        <f>IF(LEN(B894)&gt;8,INDEX([1]CatGlob!$X:$X,MATCH(M894,[1]CatGlob!$W:$W,0)),"")</f>
        <v>PEC</v>
      </c>
      <c r="Q894" s="403" t="str">
        <f>INDEX([1]CatGlob!P:P,MATCH(M894,[1]CatGlob!O:O,0))</f>
        <v>RFLC</v>
      </c>
      <c r="R894" s="403" t="s">
        <v>601</v>
      </c>
      <c r="S894" s="403" t="s">
        <v>601</v>
      </c>
      <c r="T894" s="403" t="str">
        <f>INDEX([1]CatGlob!$D:$D,MATCH($M894,[1]CatGlob!$C:$C,0))</f>
        <v>RFL</v>
      </c>
      <c r="U894" s="403" t="s">
        <v>2323</v>
      </c>
      <c r="V894" s="404" t="str">
        <f>INDEX([1]CatGlob!$F:$F,MATCH($M894,[1]CatGlob!$C:$C,0))</f>
        <v>RFL_CORP</v>
      </c>
      <c r="W894" s="405"/>
      <c r="X894" s="406">
        <v>0</v>
      </c>
      <c r="Y894" s="407">
        <v>0</v>
      </c>
      <c r="Z894" s="408">
        <v>0</v>
      </c>
      <c r="AA894" s="407">
        <v>0</v>
      </c>
      <c r="AB894" s="408">
        <v>0</v>
      </c>
      <c r="AC894" s="407">
        <v>0</v>
      </c>
      <c r="AD894" s="408">
        <v>0</v>
      </c>
      <c r="AE894" s="407">
        <v>0</v>
      </c>
      <c r="AF894" s="408">
        <v>0</v>
      </c>
      <c r="AG894" s="407">
        <v>0</v>
      </c>
      <c r="AI894" s="406">
        <v>0</v>
      </c>
      <c r="AJ894" s="407">
        <v>0</v>
      </c>
      <c r="AK894" s="408">
        <v>0</v>
      </c>
      <c r="AL894" s="407">
        <v>0</v>
      </c>
      <c r="AM894" s="408">
        <v>0</v>
      </c>
      <c r="AN894" s="407">
        <v>0</v>
      </c>
      <c r="AO894" s="408">
        <v>0</v>
      </c>
      <c r="AP894" s="407">
        <v>0</v>
      </c>
      <c r="AQ894" s="408">
        <v>0</v>
      </c>
      <c r="AR894" s="407">
        <v>0</v>
      </c>
      <c r="AT894" s="406">
        <v>0</v>
      </c>
      <c r="AU894" s="407">
        <v>0</v>
      </c>
      <c r="AV894" s="408">
        <v>0</v>
      </c>
      <c r="AW894" s="407">
        <v>0</v>
      </c>
      <c r="AX894" s="408">
        <v>0</v>
      </c>
      <c r="AY894" s="407">
        <v>0</v>
      </c>
      <c r="AZ894" s="408">
        <v>0</v>
      </c>
      <c r="BA894" s="407">
        <v>0</v>
      </c>
      <c r="BB894" s="408">
        <v>0</v>
      </c>
      <c r="BC894" s="407">
        <v>0</v>
      </c>
    </row>
    <row r="895" spans="1:55" x14ac:dyDescent="0.35">
      <c r="A895" s="385" t="str" cm="1">
        <f t="array" ref="A895">IFERROR(_xlfn.IFS(AND(F895="Renta Variable",O895=1),IFERROR(MATCH(B895,[1]RV_Det!C:C,0),"Rev"),AND(J895="Corporativa",O895=1,I895="EM"),IFERROR(MATCH(B895,[1]RF_Corps!B:B,0),"Rev"),AND(F895="Alternativos",O895=1),IFERROR(MATCH(B895,[1]Rep4!C:C,0),"Rev")),"")</f>
        <v/>
      </c>
      <c r="B895" s="394" t="s">
        <v>2769</v>
      </c>
      <c r="C895" s="409" t="s">
        <v>2767</v>
      </c>
      <c r="D895" s="395" t="s">
        <v>2765</v>
      </c>
      <c r="E895" s="396" t="str">
        <f>IF(B895="","",INDEX([1]CatGlob!$S:$S,IFERROR(MATCH(MID(B895,7,1),[1]CatGlob!$R:$R,0),MATCH(MID(B895,1,2),[1]CatGlob!$R:$R,0))))</f>
        <v>DOL</v>
      </c>
      <c r="F895" s="397" t="s">
        <v>442</v>
      </c>
      <c r="G895" s="398" t="s">
        <v>610</v>
      </c>
      <c r="H895" s="399" t="s">
        <v>228</v>
      </c>
      <c r="I895" s="399" t="s">
        <v>611</v>
      </c>
      <c r="J895" s="399" t="s">
        <v>2498</v>
      </c>
      <c r="K895" s="396" t="s">
        <v>600</v>
      </c>
      <c r="L895" s="400" t="str">
        <f>IF(ISERROR(MATCH(M895,M$10:M894,0)),M895,"")</f>
        <v/>
      </c>
      <c r="M895" s="401" t="str">
        <f>IF(B895="","",IF(ISERROR(MATCH(F895&amp;"_"&amp;G895&amp;"_"&amp;H895&amp;"_"&amp;I895&amp;"_"&amp;J895&amp;IF(K895="","","_"&amp;K895),[1]CatGlob!$B:$B,0)),F895&amp;"_"&amp;G895&amp;"_"&amp;H895&amp;"_"&amp;I895&amp;"_"&amp;J895&amp;IF(K895="","","_"&amp;K895),INDEX([1]CatGlob!$C:$C,MATCH(F895&amp;"_"&amp;G895&amp;"_"&amp;H895&amp;"_"&amp;I895&amp;"_"&amp;J895&amp;IF(K895="","","_"&amp;K895),[1]CatGlob!$B:$B,0))))</f>
        <v>HCD_LOC_CORP_REG</v>
      </c>
      <c r="N895" s="402" t="str">
        <f t="shared" si="29"/>
        <v/>
      </c>
      <c r="O895" s="402" t="str">
        <f t="shared" si="28"/>
        <v/>
      </c>
      <c r="P895" s="401" t="str">
        <f>IF(LEN(B895)&gt;8,INDEX([1]CatGlob!$X:$X,MATCH(M895,[1]CatGlob!$W:$W,0)),"")</f>
        <v>PEC</v>
      </c>
      <c r="Q895" s="403" t="str">
        <f>INDEX([1]CatGlob!P:P,MATCH(M895,[1]CatGlob!O:O,0))</f>
        <v>RFLC</v>
      </c>
      <c r="R895" s="403" t="s">
        <v>601</v>
      </c>
      <c r="S895" s="403" t="s">
        <v>601</v>
      </c>
      <c r="T895" s="403" t="str">
        <f>INDEX([1]CatGlob!$D:$D,MATCH($M895,[1]CatGlob!$C:$C,0))</f>
        <v>RFL</v>
      </c>
      <c r="U895" s="403" t="s">
        <v>2323</v>
      </c>
      <c r="V895" s="404" t="str">
        <f>INDEX([1]CatGlob!$F:$F,MATCH($M895,[1]CatGlob!$C:$C,0))</f>
        <v>RFL_CORP</v>
      </c>
      <c r="W895" s="405"/>
      <c r="X895" s="406">
        <v>0</v>
      </c>
      <c r="Y895" s="407">
        <v>0</v>
      </c>
      <c r="Z895" s="408">
        <v>0</v>
      </c>
      <c r="AA895" s="407">
        <v>0</v>
      </c>
      <c r="AB895" s="408">
        <v>0</v>
      </c>
      <c r="AC895" s="407">
        <v>0</v>
      </c>
      <c r="AD895" s="408">
        <v>0</v>
      </c>
      <c r="AE895" s="407">
        <v>0</v>
      </c>
      <c r="AF895" s="408">
        <v>0</v>
      </c>
      <c r="AG895" s="407">
        <v>0</v>
      </c>
      <c r="AI895" s="406">
        <v>0</v>
      </c>
      <c r="AJ895" s="407">
        <v>0</v>
      </c>
      <c r="AK895" s="408">
        <v>0</v>
      </c>
      <c r="AL895" s="407">
        <v>0</v>
      </c>
      <c r="AM895" s="408">
        <v>0</v>
      </c>
      <c r="AN895" s="407">
        <v>0</v>
      </c>
      <c r="AO895" s="408">
        <v>0</v>
      </c>
      <c r="AP895" s="407">
        <v>0</v>
      </c>
      <c r="AQ895" s="408">
        <v>0</v>
      </c>
      <c r="AR895" s="407">
        <v>0</v>
      </c>
      <c r="AT895" s="406">
        <v>0</v>
      </c>
      <c r="AU895" s="407">
        <v>0</v>
      </c>
      <c r="AV895" s="408">
        <v>0</v>
      </c>
      <c r="AW895" s="407">
        <v>0</v>
      </c>
      <c r="AX895" s="408">
        <v>0</v>
      </c>
      <c r="AY895" s="407">
        <v>0</v>
      </c>
      <c r="AZ895" s="408">
        <v>0</v>
      </c>
      <c r="BA895" s="407">
        <v>0</v>
      </c>
      <c r="BB895" s="408">
        <v>0</v>
      </c>
      <c r="BC895" s="407">
        <v>0</v>
      </c>
    </row>
    <row r="896" spans="1:55" x14ac:dyDescent="0.35">
      <c r="A896" s="385" t="str" cm="1">
        <f t="array" ref="A896">IFERROR(_xlfn.IFS(AND(F896="Renta Variable",O896=1),IFERROR(MATCH(B896,[1]RV_Det!C:C,0),"Rev"),AND(J896="Corporativa",O896=1,I896="EM"),IFERROR(MATCH(B896,[1]RF_Corps!B:B,0),"Rev"),AND(F896="Alternativos",O896=1),IFERROR(MATCH(B896,[1]Rep4!C:C,0),"Rev")),"")</f>
        <v/>
      </c>
      <c r="B896" s="394" t="s">
        <v>2770</v>
      </c>
      <c r="C896" s="409" t="s">
        <v>2771</v>
      </c>
      <c r="D896" s="395" t="s">
        <v>2624</v>
      </c>
      <c r="E896" s="396" t="str">
        <f>IF(B896="","",INDEX([1]CatGlob!$S:$S,IFERROR(MATCH(MID(B896,7,1),[1]CatGlob!$R:$R,0),MATCH(MID(B896,1,2),[1]CatGlob!$R:$R,0))))</f>
        <v>DOL</v>
      </c>
      <c r="F896" s="397" t="s">
        <v>442</v>
      </c>
      <c r="G896" s="398" t="s">
        <v>610</v>
      </c>
      <c r="H896" s="399" t="s">
        <v>228</v>
      </c>
      <c r="I896" s="399" t="s">
        <v>611</v>
      </c>
      <c r="J896" s="399" t="s">
        <v>2498</v>
      </c>
      <c r="K896" s="396" t="s">
        <v>600</v>
      </c>
      <c r="L896" s="400" t="str">
        <f>IF(ISERROR(MATCH(M896,M$10:M895,0)),M896,"")</f>
        <v/>
      </c>
      <c r="M896" s="401" t="str">
        <f>IF(B896="","",IF(ISERROR(MATCH(F896&amp;"_"&amp;G896&amp;"_"&amp;H896&amp;"_"&amp;I896&amp;"_"&amp;J896&amp;IF(K896="","","_"&amp;K896),[1]CatGlob!$B:$B,0)),F896&amp;"_"&amp;G896&amp;"_"&amp;H896&amp;"_"&amp;I896&amp;"_"&amp;J896&amp;IF(K896="","","_"&amp;K896),INDEX([1]CatGlob!$C:$C,MATCH(F896&amp;"_"&amp;G896&amp;"_"&amp;H896&amp;"_"&amp;I896&amp;"_"&amp;J896&amp;IF(K896="","","_"&amp;K896),[1]CatGlob!$B:$B,0))))</f>
        <v>HCD_LOC_CORP_REG</v>
      </c>
      <c r="N896" s="402" t="str">
        <f t="shared" si="29"/>
        <v/>
      </c>
      <c r="O896" s="402" t="str">
        <f t="shared" si="28"/>
        <v/>
      </c>
      <c r="P896" s="401" t="str">
        <f>IF(LEN(B896)&gt;8,INDEX([1]CatGlob!$X:$X,MATCH(M896,[1]CatGlob!$W:$W,0)),"")</f>
        <v>PEC</v>
      </c>
      <c r="Q896" s="403" t="str">
        <f>INDEX([1]CatGlob!P:P,MATCH(M896,[1]CatGlob!O:O,0))</f>
        <v>RFLC</v>
      </c>
      <c r="R896" s="403" t="s">
        <v>601</v>
      </c>
      <c r="S896" s="403" t="s">
        <v>601</v>
      </c>
      <c r="T896" s="403" t="str">
        <f>INDEX([1]CatGlob!$D:$D,MATCH($M896,[1]CatGlob!$C:$C,0))</f>
        <v>RFL</v>
      </c>
      <c r="U896" s="403" t="s">
        <v>2323</v>
      </c>
      <c r="V896" s="404" t="str">
        <f>INDEX([1]CatGlob!$F:$F,MATCH($M896,[1]CatGlob!$C:$C,0))</f>
        <v>RFL_CORP</v>
      </c>
      <c r="W896" s="405"/>
      <c r="X896" s="406">
        <v>0</v>
      </c>
      <c r="Y896" s="407">
        <v>0</v>
      </c>
      <c r="Z896" s="408">
        <v>0</v>
      </c>
      <c r="AA896" s="407">
        <v>0</v>
      </c>
      <c r="AB896" s="408">
        <v>0</v>
      </c>
      <c r="AC896" s="407">
        <v>0</v>
      </c>
      <c r="AD896" s="408">
        <v>0</v>
      </c>
      <c r="AE896" s="407">
        <v>0</v>
      </c>
      <c r="AF896" s="408">
        <v>0</v>
      </c>
      <c r="AG896" s="407">
        <v>0</v>
      </c>
      <c r="AI896" s="406">
        <v>0</v>
      </c>
      <c r="AJ896" s="407">
        <v>0</v>
      </c>
      <c r="AK896" s="408">
        <v>0</v>
      </c>
      <c r="AL896" s="407">
        <v>0</v>
      </c>
      <c r="AM896" s="408">
        <v>0</v>
      </c>
      <c r="AN896" s="407">
        <v>0</v>
      </c>
      <c r="AO896" s="408">
        <v>0</v>
      </c>
      <c r="AP896" s="407">
        <v>0</v>
      </c>
      <c r="AQ896" s="408">
        <v>0</v>
      </c>
      <c r="AR896" s="407">
        <v>0</v>
      </c>
      <c r="AT896" s="406">
        <v>0</v>
      </c>
      <c r="AU896" s="407">
        <v>0</v>
      </c>
      <c r="AV896" s="408">
        <v>0</v>
      </c>
      <c r="AW896" s="407">
        <v>0</v>
      </c>
      <c r="AX896" s="408">
        <v>0</v>
      </c>
      <c r="AY896" s="407">
        <v>0</v>
      </c>
      <c r="AZ896" s="408">
        <v>0</v>
      </c>
      <c r="BA896" s="407">
        <v>0</v>
      </c>
      <c r="BB896" s="408">
        <v>0</v>
      </c>
      <c r="BC896" s="407">
        <v>0</v>
      </c>
    </row>
    <row r="897" spans="1:55" x14ac:dyDescent="0.35">
      <c r="A897" s="385" t="str" cm="1">
        <f t="array" ref="A897">IFERROR(_xlfn.IFS(AND(F897="Renta Variable",O897=1),IFERROR(MATCH(B897,[1]RV_Det!C:C,0),"Rev"),AND(J897="Corporativa",O897=1,I897="EM"),IFERROR(MATCH(B897,[1]RF_Corps!B:B,0),"Rev"),AND(F897="Alternativos",O897=1),IFERROR(MATCH(B897,[1]Rep4!C:C,0),"Rev")),"")</f>
        <v/>
      </c>
      <c r="B897" s="394" t="s">
        <v>2772</v>
      </c>
      <c r="C897" s="409" t="s">
        <v>2773</v>
      </c>
      <c r="D897" s="395" t="s">
        <v>2621</v>
      </c>
      <c r="E897" s="396" t="str">
        <f>IF(B897="","",INDEX([1]CatGlob!$S:$S,IFERROR(MATCH(MID(B897,7,1),[1]CatGlob!$R:$R,0),MATCH(MID(B897,1,2),[1]CatGlob!$R:$R,0))))</f>
        <v>DOL</v>
      </c>
      <c r="F897" s="397" t="s">
        <v>442</v>
      </c>
      <c r="G897" s="398" t="s">
        <v>610</v>
      </c>
      <c r="H897" s="399" t="s">
        <v>228</v>
      </c>
      <c r="I897" s="399" t="s">
        <v>611</v>
      </c>
      <c r="J897" s="399" t="s">
        <v>2498</v>
      </c>
      <c r="K897" s="396" t="s">
        <v>600</v>
      </c>
      <c r="L897" s="400" t="str">
        <f>IF(ISERROR(MATCH(M897,M$10:M896,0)),M897,"")</f>
        <v/>
      </c>
      <c r="M897" s="401" t="str">
        <f>IF(B897="","",IF(ISERROR(MATCH(F897&amp;"_"&amp;G897&amp;"_"&amp;H897&amp;"_"&amp;I897&amp;"_"&amp;J897&amp;IF(K897="","","_"&amp;K897),[1]CatGlob!$B:$B,0)),F897&amp;"_"&amp;G897&amp;"_"&amp;H897&amp;"_"&amp;I897&amp;"_"&amp;J897&amp;IF(K897="","","_"&amp;K897),INDEX([1]CatGlob!$C:$C,MATCH(F897&amp;"_"&amp;G897&amp;"_"&amp;H897&amp;"_"&amp;I897&amp;"_"&amp;J897&amp;IF(K897="","","_"&amp;K897),[1]CatGlob!$B:$B,0))))</f>
        <v>HCD_LOC_CORP_REG</v>
      </c>
      <c r="N897" s="402" t="str">
        <f t="shared" si="29"/>
        <v/>
      </c>
      <c r="O897" s="402" t="str">
        <f t="shared" si="28"/>
        <v/>
      </c>
      <c r="P897" s="401" t="str">
        <f>IF(LEN(B897)&gt;8,INDEX([1]CatGlob!$X:$X,MATCH(M897,[1]CatGlob!$W:$W,0)),"")</f>
        <v>PEC</v>
      </c>
      <c r="Q897" s="403" t="str">
        <f>INDEX([1]CatGlob!P:P,MATCH(M897,[1]CatGlob!O:O,0))</f>
        <v>RFLC</v>
      </c>
      <c r="R897" s="403" t="s">
        <v>601</v>
      </c>
      <c r="S897" s="403" t="s">
        <v>601</v>
      </c>
      <c r="T897" s="403" t="str">
        <f>INDEX([1]CatGlob!$D:$D,MATCH($M897,[1]CatGlob!$C:$C,0))</f>
        <v>RFL</v>
      </c>
      <c r="U897" s="403" t="s">
        <v>2307</v>
      </c>
      <c r="V897" s="404" t="str">
        <f>INDEX([1]CatGlob!$F:$F,MATCH($M897,[1]CatGlob!$C:$C,0))</f>
        <v>RFL_CORP</v>
      </c>
      <c r="W897" s="405"/>
      <c r="X897" s="406">
        <v>0</v>
      </c>
      <c r="Y897" s="407">
        <v>0</v>
      </c>
      <c r="Z897" s="408">
        <v>0</v>
      </c>
      <c r="AA897" s="407">
        <v>0</v>
      </c>
      <c r="AB897" s="408">
        <v>0</v>
      </c>
      <c r="AC897" s="407">
        <v>0</v>
      </c>
      <c r="AD897" s="408">
        <v>0</v>
      </c>
      <c r="AE897" s="407">
        <v>0</v>
      </c>
      <c r="AF897" s="408">
        <v>0</v>
      </c>
      <c r="AG897" s="407">
        <v>0</v>
      </c>
      <c r="AI897" s="406">
        <v>0</v>
      </c>
      <c r="AJ897" s="407">
        <v>0</v>
      </c>
      <c r="AK897" s="408">
        <v>0</v>
      </c>
      <c r="AL897" s="407">
        <v>0</v>
      </c>
      <c r="AM897" s="408">
        <v>0</v>
      </c>
      <c r="AN897" s="407">
        <v>0</v>
      </c>
      <c r="AO897" s="408">
        <v>0</v>
      </c>
      <c r="AP897" s="407">
        <v>0</v>
      </c>
      <c r="AQ897" s="408">
        <v>0</v>
      </c>
      <c r="AR897" s="407">
        <v>0</v>
      </c>
      <c r="AT897" s="406">
        <v>0</v>
      </c>
      <c r="AU897" s="407">
        <v>0</v>
      </c>
      <c r="AV897" s="408">
        <v>0</v>
      </c>
      <c r="AW897" s="407">
        <v>0</v>
      </c>
      <c r="AX897" s="408">
        <v>0</v>
      </c>
      <c r="AY897" s="407">
        <v>0</v>
      </c>
      <c r="AZ897" s="408">
        <v>0</v>
      </c>
      <c r="BA897" s="407">
        <v>0</v>
      </c>
      <c r="BB897" s="408">
        <v>0</v>
      </c>
      <c r="BC897" s="407">
        <v>0</v>
      </c>
    </row>
    <row r="898" spans="1:55" x14ac:dyDescent="0.35">
      <c r="A898" s="385" t="str" cm="1">
        <f t="array" ref="A898">IFERROR(_xlfn.IFS(AND(F898="Renta Variable",O898=1),IFERROR(MATCH(B898,[1]RV_Det!C:C,0),"Rev"),AND(J898="Corporativa",O898=1,I898="EM"),IFERROR(MATCH(B898,[1]RF_Corps!B:B,0),"Rev"),AND(F898="Alternativos",O898=1),IFERROR(MATCH(B898,[1]Rep4!C:C,0),"Rev")),"")</f>
        <v/>
      </c>
      <c r="B898" s="394" t="s">
        <v>2774</v>
      </c>
      <c r="C898" s="409" t="s">
        <v>2771</v>
      </c>
      <c r="D898" s="395" t="s">
        <v>2624</v>
      </c>
      <c r="E898" s="396" t="str">
        <f>IF(B898="","",INDEX([1]CatGlob!$S:$S,IFERROR(MATCH(MID(B898,7,1),[1]CatGlob!$R:$R,0),MATCH(MID(B898,1,2),[1]CatGlob!$R:$R,0))))</f>
        <v>DOL</v>
      </c>
      <c r="F898" s="397" t="s">
        <v>442</v>
      </c>
      <c r="G898" s="398" t="s">
        <v>610</v>
      </c>
      <c r="H898" s="399" t="s">
        <v>228</v>
      </c>
      <c r="I898" s="399" t="s">
        <v>611</v>
      </c>
      <c r="J898" s="399" t="s">
        <v>2498</v>
      </c>
      <c r="K898" s="396" t="s">
        <v>600</v>
      </c>
      <c r="L898" s="400" t="str">
        <f>IF(ISERROR(MATCH(M898,M$10:M897,0)),M898,"")</f>
        <v/>
      </c>
      <c r="M898" s="401" t="str">
        <f>IF(B898="","",IF(ISERROR(MATCH(F898&amp;"_"&amp;G898&amp;"_"&amp;H898&amp;"_"&amp;I898&amp;"_"&amp;J898&amp;IF(K898="","","_"&amp;K898),[1]CatGlob!$B:$B,0)),F898&amp;"_"&amp;G898&amp;"_"&amp;H898&amp;"_"&amp;I898&amp;"_"&amp;J898&amp;IF(K898="","","_"&amp;K898),INDEX([1]CatGlob!$C:$C,MATCH(F898&amp;"_"&amp;G898&amp;"_"&amp;H898&amp;"_"&amp;I898&amp;"_"&amp;J898&amp;IF(K898="","","_"&amp;K898),[1]CatGlob!$B:$B,0))))</f>
        <v>HCD_LOC_CORP_REG</v>
      </c>
      <c r="N898" s="402" t="str">
        <f t="shared" si="29"/>
        <v/>
      </c>
      <c r="O898" s="402" t="str">
        <f t="shared" si="28"/>
        <v/>
      </c>
      <c r="P898" s="401" t="str">
        <f>IF(LEN(B898)&gt;8,INDEX([1]CatGlob!$X:$X,MATCH(M898,[1]CatGlob!$W:$W,0)),"")</f>
        <v>PEC</v>
      </c>
      <c r="Q898" s="403" t="str">
        <f>INDEX([1]CatGlob!P:P,MATCH(M898,[1]CatGlob!O:O,0))</f>
        <v>RFLC</v>
      </c>
      <c r="R898" s="403" t="s">
        <v>601</v>
      </c>
      <c r="S898" s="403" t="s">
        <v>601</v>
      </c>
      <c r="T898" s="403" t="str">
        <f>INDEX([1]CatGlob!$D:$D,MATCH($M898,[1]CatGlob!$C:$C,0))</f>
        <v>RFL</v>
      </c>
      <c r="U898" s="403" t="s">
        <v>2323</v>
      </c>
      <c r="V898" s="404" t="str">
        <f>INDEX([1]CatGlob!$F:$F,MATCH($M898,[1]CatGlob!$C:$C,0))</f>
        <v>RFL_CORP</v>
      </c>
      <c r="W898" s="405"/>
      <c r="X898" s="406">
        <v>0</v>
      </c>
      <c r="Y898" s="407">
        <v>0</v>
      </c>
      <c r="Z898" s="408">
        <v>0</v>
      </c>
      <c r="AA898" s="407">
        <v>0</v>
      </c>
      <c r="AB898" s="408">
        <v>0</v>
      </c>
      <c r="AC898" s="407">
        <v>0</v>
      </c>
      <c r="AD898" s="408">
        <v>0</v>
      </c>
      <c r="AE898" s="407">
        <v>0</v>
      </c>
      <c r="AF898" s="408">
        <v>0</v>
      </c>
      <c r="AG898" s="407">
        <v>0</v>
      </c>
      <c r="AI898" s="406">
        <v>0</v>
      </c>
      <c r="AJ898" s="407">
        <v>0</v>
      </c>
      <c r="AK898" s="408">
        <v>0</v>
      </c>
      <c r="AL898" s="407">
        <v>0</v>
      </c>
      <c r="AM898" s="408">
        <v>0</v>
      </c>
      <c r="AN898" s="407">
        <v>0</v>
      </c>
      <c r="AO898" s="408">
        <v>0</v>
      </c>
      <c r="AP898" s="407">
        <v>0</v>
      </c>
      <c r="AQ898" s="408">
        <v>0</v>
      </c>
      <c r="AR898" s="407">
        <v>0</v>
      </c>
      <c r="AT898" s="406">
        <v>0</v>
      </c>
      <c r="AU898" s="407">
        <v>0</v>
      </c>
      <c r="AV898" s="408">
        <v>0</v>
      </c>
      <c r="AW898" s="407">
        <v>0</v>
      </c>
      <c r="AX898" s="408">
        <v>0</v>
      </c>
      <c r="AY898" s="407">
        <v>0</v>
      </c>
      <c r="AZ898" s="408">
        <v>0</v>
      </c>
      <c r="BA898" s="407">
        <v>0</v>
      </c>
      <c r="BB898" s="408">
        <v>0</v>
      </c>
      <c r="BC898" s="407">
        <v>0</v>
      </c>
    </row>
    <row r="899" spans="1:55" x14ac:dyDescent="0.35">
      <c r="A899" s="385" t="str" cm="1">
        <f t="array" ref="A899">IFERROR(_xlfn.IFS(AND(F899="Renta Variable",O899=1),IFERROR(MATCH(B899,[1]RV_Det!C:C,0),"Rev"),AND(J899="Corporativa",O899=1,I899="EM"),IFERROR(MATCH(B899,[1]RF_Corps!B:B,0),"Rev"),AND(F899="Alternativos",O899=1),IFERROR(MATCH(B899,[1]Rep4!C:C,0),"Rev")),"")</f>
        <v/>
      </c>
      <c r="B899" s="394" t="s">
        <v>2775</v>
      </c>
      <c r="C899" s="409" t="s">
        <v>2776</v>
      </c>
      <c r="D899" s="395" t="s">
        <v>2621</v>
      </c>
      <c r="E899" s="396" t="str">
        <f>IF(B899="","",INDEX([1]CatGlob!$S:$S,IFERROR(MATCH(MID(B899,7,1),[1]CatGlob!$R:$R,0),MATCH(MID(B899,1,2),[1]CatGlob!$R:$R,0))))</f>
        <v>DOL</v>
      </c>
      <c r="F899" s="397" t="s">
        <v>442</v>
      </c>
      <c r="G899" s="398" t="s">
        <v>610</v>
      </c>
      <c r="H899" s="399" t="s">
        <v>228</v>
      </c>
      <c r="I899" s="399" t="s">
        <v>611</v>
      </c>
      <c r="J899" s="399" t="s">
        <v>2498</v>
      </c>
      <c r="K899" s="396" t="s">
        <v>600</v>
      </c>
      <c r="L899" s="400" t="str">
        <f>IF(ISERROR(MATCH(M899,M$10:M898,0)),M899,"")</f>
        <v/>
      </c>
      <c r="M899" s="401" t="str">
        <f>IF(B899="","",IF(ISERROR(MATCH(F899&amp;"_"&amp;G899&amp;"_"&amp;H899&amp;"_"&amp;I899&amp;"_"&amp;J899&amp;IF(K899="","","_"&amp;K899),[1]CatGlob!$B:$B,0)),F899&amp;"_"&amp;G899&amp;"_"&amp;H899&amp;"_"&amp;I899&amp;"_"&amp;J899&amp;IF(K899="","","_"&amp;K899),INDEX([1]CatGlob!$C:$C,MATCH(F899&amp;"_"&amp;G899&amp;"_"&amp;H899&amp;"_"&amp;I899&amp;"_"&amp;J899&amp;IF(K899="","","_"&amp;K899),[1]CatGlob!$B:$B,0))))</f>
        <v>HCD_LOC_CORP_REG</v>
      </c>
      <c r="N899" s="402" t="str">
        <f t="shared" si="29"/>
        <v/>
      </c>
      <c r="O899" s="402" t="str">
        <f t="shared" si="28"/>
        <v/>
      </c>
      <c r="P899" s="401" t="str">
        <f>IF(LEN(B899)&gt;8,INDEX([1]CatGlob!$X:$X,MATCH(M899,[1]CatGlob!$W:$W,0)),"")</f>
        <v>PEC</v>
      </c>
      <c r="Q899" s="403" t="str">
        <f>INDEX([1]CatGlob!P:P,MATCH(M899,[1]CatGlob!O:O,0))</f>
        <v>RFLC</v>
      </c>
      <c r="R899" s="403" t="s">
        <v>601</v>
      </c>
      <c r="S899" s="403" t="s">
        <v>601</v>
      </c>
      <c r="T899" s="403" t="str">
        <f>INDEX([1]CatGlob!$D:$D,MATCH($M899,[1]CatGlob!$C:$C,0))</f>
        <v>RFL</v>
      </c>
      <c r="U899" s="403" t="s">
        <v>2307</v>
      </c>
      <c r="V899" s="404" t="str">
        <f>INDEX([1]CatGlob!$F:$F,MATCH($M899,[1]CatGlob!$C:$C,0))</f>
        <v>RFL_CORP</v>
      </c>
      <c r="W899" s="405"/>
      <c r="X899" s="406">
        <v>0</v>
      </c>
      <c r="Y899" s="407">
        <v>0</v>
      </c>
      <c r="Z899" s="408">
        <v>0</v>
      </c>
      <c r="AA899" s="407">
        <v>0</v>
      </c>
      <c r="AB899" s="408">
        <v>0</v>
      </c>
      <c r="AC899" s="407">
        <v>0</v>
      </c>
      <c r="AD899" s="408">
        <v>0</v>
      </c>
      <c r="AE899" s="407">
        <v>0</v>
      </c>
      <c r="AF899" s="408">
        <v>0</v>
      </c>
      <c r="AG899" s="407">
        <v>0</v>
      </c>
      <c r="AI899" s="406">
        <v>0</v>
      </c>
      <c r="AJ899" s="407">
        <v>0</v>
      </c>
      <c r="AK899" s="408">
        <v>0</v>
      </c>
      <c r="AL899" s="407">
        <v>0</v>
      </c>
      <c r="AM899" s="408">
        <v>0</v>
      </c>
      <c r="AN899" s="407">
        <v>0</v>
      </c>
      <c r="AO899" s="408">
        <v>0</v>
      </c>
      <c r="AP899" s="407">
        <v>0</v>
      </c>
      <c r="AQ899" s="408">
        <v>0</v>
      </c>
      <c r="AR899" s="407">
        <v>0</v>
      </c>
      <c r="AT899" s="406">
        <v>0</v>
      </c>
      <c r="AU899" s="407">
        <v>0</v>
      </c>
      <c r="AV899" s="408">
        <v>0</v>
      </c>
      <c r="AW899" s="407">
        <v>0</v>
      </c>
      <c r="AX899" s="408">
        <v>0</v>
      </c>
      <c r="AY899" s="407">
        <v>0</v>
      </c>
      <c r="AZ899" s="408">
        <v>0</v>
      </c>
      <c r="BA899" s="407">
        <v>0</v>
      </c>
      <c r="BB899" s="408">
        <v>0</v>
      </c>
      <c r="BC899" s="407">
        <v>0</v>
      </c>
    </row>
    <row r="900" spans="1:55" x14ac:dyDescent="0.35">
      <c r="A900" s="385" t="str" cm="1">
        <f t="array" ref="A900">IFERROR(_xlfn.IFS(AND(F900="Renta Variable",O900=1),IFERROR(MATCH(B900,[1]RV_Det!C:C,0),"Rev"),AND(J900="Corporativa",O900=1,I900="EM"),IFERROR(MATCH(B900,[1]RF_Corps!B:B,0),"Rev"),AND(F900="Alternativos",O900=1),IFERROR(MATCH(B900,[1]Rep4!C:C,0),"Rev")),"")</f>
        <v/>
      </c>
      <c r="B900" s="394" t="s">
        <v>2777</v>
      </c>
      <c r="C900" s="409" t="s">
        <v>2778</v>
      </c>
      <c r="D900" s="395" t="s">
        <v>2624</v>
      </c>
      <c r="E900" s="396" t="str">
        <f>IF(B900="","",INDEX([1]CatGlob!$S:$S,IFERROR(MATCH(MID(B900,7,1),[1]CatGlob!$R:$R,0),MATCH(MID(B900,1,2),[1]CatGlob!$R:$R,0))))</f>
        <v>DOL</v>
      </c>
      <c r="F900" s="397" t="s">
        <v>442</v>
      </c>
      <c r="G900" s="398" t="s">
        <v>610</v>
      </c>
      <c r="H900" s="399" t="s">
        <v>228</v>
      </c>
      <c r="I900" s="399" t="s">
        <v>611</v>
      </c>
      <c r="J900" s="399" t="s">
        <v>2498</v>
      </c>
      <c r="K900" s="396" t="s">
        <v>600</v>
      </c>
      <c r="L900" s="400" t="str">
        <f>IF(ISERROR(MATCH(M900,M$10:M899,0)),M900,"")</f>
        <v/>
      </c>
      <c r="M900" s="401" t="str">
        <f>IF(B900="","",IF(ISERROR(MATCH(F900&amp;"_"&amp;G900&amp;"_"&amp;H900&amp;"_"&amp;I900&amp;"_"&amp;J900&amp;IF(K900="","","_"&amp;K900),[1]CatGlob!$B:$B,0)),F900&amp;"_"&amp;G900&amp;"_"&amp;H900&amp;"_"&amp;I900&amp;"_"&amp;J900&amp;IF(K900="","","_"&amp;K900),INDEX([1]CatGlob!$C:$C,MATCH(F900&amp;"_"&amp;G900&amp;"_"&amp;H900&amp;"_"&amp;I900&amp;"_"&amp;J900&amp;IF(K900="","","_"&amp;K900),[1]CatGlob!$B:$B,0))))</f>
        <v>HCD_LOC_CORP_REG</v>
      </c>
      <c r="N900" s="402" t="str">
        <f t="shared" si="29"/>
        <v/>
      </c>
      <c r="O900" s="402" t="str">
        <f t="shared" si="28"/>
        <v/>
      </c>
      <c r="P900" s="401" t="str">
        <f>IF(LEN(B900)&gt;8,INDEX([1]CatGlob!$X:$X,MATCH(M900,[1]CatGlob!$W:$W,0)),"")</f>
        <v>PEC</v>
      </c>
      <c r="Q900" s="403" t="str">
        <f>INDEX([1]CatGlob!P:P,MATCH(M900,[1]CatGlob!O:O,0))</f>
        <v>RFLC</v>
      </c>
      <c r="R900" s="403" t="s">
        <v>601</v>
      </c>
      <c r="S900" s="403" t="s">
        <v>601</v>
      </c>
      <c r="T900" s="403" t="str">
        <f>INDEX([1]CatGlob!$D:$D,MATCH($M900,[1]CatGlob!$C:$C,0))</f>
        <v>RFL</v>
      </c>
      <c r="U900" s="403" t="s">
        <v>2323</v>
      </c>
      <c r="V900" s="404" t="str">
        <f>INDEX([1]CatGlob!$F:$F,MATCH($M900,[1]CatGlob!$C:$C,0))</f>
        <v>RFL_CORP</v>
      </c>
      <c r="W900" s="405"/>
      <c r="X900" s="406">
        <v>0</v>
      </c>
      <c r="Y900" s="407">
        <v>0</v>
      </c>
      <c r="Z900" s="408">
        <v>0</v>
      </c>
      <c r="AA900" s="407">
        <v>0</v>
      </c>
      <c r="AB900" s="408">
        <v>0</v>
      </c>
      <c r="AC900" s="407">
        <v>0</v>
      </c>
      <c r="AD900" s="408">
        <v>0</v>
      </c>
      <c r="AE900" s="407">
        <v>0</v>
      </c>
      <c r="AF900" s="408">
        <v>0</v>
      </c>
      <c r="AG900" s="407">
        <v>0</v>
      </c>
      <c r="AI900" s="406">
        <v>0</v>
      </c>
      <c r="AJ900" s="407">
        <v>0</v>
      </c>
      <c r="AK900" s="408">
        <v>0</v>
      </c>
      <c r="AL900" s="407">
        <v>0</v>
      </c>
      <c r="AM900" s="408">
        <v>0</v>
      </c>
      <c r="AN900" s="407">
        <v>0</v>
      </c>
      <c r="AO900" s="408">
        <v>0</v>
      </c>
      <c r="AP900" s="407">
        <v>0</v>
      </c>
      <c r="AQ900" s="408">
        <v>0</v>
      </c>
      <c r="AR900" s="407">
        <v>0</v>
      </c>
      <c r="AT900" s="406">
        <v>0</v>
      </c>
      <c r="AU900" s="407">
        <v>0</v>
      </c>
      <c r="AV900" s="408">
        <v>0</v>
      </c>
      <c r="AW900" s="407">
        <v>0</v>
      </c>
      <c r="AX900" s="408">
        <v>0</v>
      </c>
      <c r="AY900" s="407">
        <v>0</v>
      </c>
      <c r="AZ900" s="408">
        <v>0</v>
      </c>
      <c r="BA900" s="407">
        <v>0</v>
      </c>
      <c r="BB900" s="408">
        <v>0</v>
      </c>
      <c r="BC900" s="407">
        <v>0</v>
      </c>
    </row>
    <row r="901" spans="1:55" x14ac:dyDescent="0.35">
      <c r="A901" s="385" t="str" cm="1">
        <f t="array" ref="A901">IFERROR(_xlfn.IFS(AND(F901="Renta Variable",O901=1),IFERROR(MATCH(B901,[1]RV_Det!C:C,0),"Rev"),AND(J901="Corporativa",O901=1,I901="EM"),IFERROR(MATCH(B901,[1]RF_Corps!B:B,0),"Rev"),AND(F901="Alternativos",O901=1),IFERROR(MATCH(B901,[1]Rep4!C:C,0),"Rev")),"")</f>
        <v/>
      </c>
      <c r="B901" s="394" t="s">
        <v>2779</v>
      </c>
      <c r="C901" s="409" t="s">
        <v>2780</v>
      </c>
      <c r="D901" s="395" t="s">
        <v>2781</v>
      </c>
      <c r="E901" s="396" t="str">
        <f>IF(B901="","",INDEX([1]CatGlob!$S:$S,IFERROR(MATCH(MID(B901,7,1),[1]CatGlob!$R:$R,0),MATCH(MID(B901,1,2),[1]CatGlob!$R:$R,0))))</f>
        <v>DOL</v>
      </c>
      <c r="F901" s="397" t="s">
        <v>442</v>
      </c>
      <c r="G901" s="398" t="s">
        <v>610</v>
      </c>
      <c r="H901" s="399" t="s">
        <v>228</v>
      </c>
      <c r="I901" s="399" t="s">
        <v>611</v>
      </c>
      <c r="J901" s="399" t="s">
        <v>2498</v>
      </c>
      <c r="K901" s="396" t="s">
        <v>600</v>
      </c>
      <c r="L901" s="400" t="str">
        <f>IF(ISERROR(MATCH(M901,M$10:M900,0)),M901,"")</f>
        <v/>
      </c>
      <c r="M901" s="401" t="str">
        <f>IF(B901="","",IF(ISERROR(MATCH(F901&amp;"_"&amp;G901&amp;"_"&amp;H901&amp;"_"&amp;I901&amp;"_"&amp;J901&amp;IF(K901="","","_"&amp;K901),[1]CatGlob!$B:$B,0)),F901&amp;"_"&amp;G901&amp;"_"&amp;H901&amp;"_"&amp;I901&amp;"_"&amp;J901&amp;IF(K901="","","_"&amp;K901),INDEX([1]CatGlob!$C:$C,MATCH(F901&amp;"_"&amp;G901&amp;"_"&amp;H901&amp;"_"&amp;I901&amp;"_"&amp;J901&amp;IF(K901="","","_"&amp;K901),[1]CatGlob!$B:$B,0))))</f>
        <v>HCD_LOC_CORP_REG</v>
      </c>
      <c r="N901" s="402" t="str">
        <f t="shared" si="29"/>
        <v/>
      </c>
      <c r="O901" s="402" t="str">
        <f t="shared" si="28"/>
        <v/>
      </c>
      <c r="P901" s="401" t="str">
        <f>IF(LEN(B901)&gt;8,INDEX([1]CatGlob!$X:$X,MATCH(M901,[1]CatGlob!$W:$W,0)),"")</f>
        <v>PEC</v>
      </c>
      <c r="Q901" s="403" t="str">
        <f>INDEX([1]CatGlob!P:P,MATCH(M901,[1]CatGlob!O:O,0))</f>
        <v>RFLC</v>
      </c>
      <c r="R901" s="403" t="s">
        <v>601</v>
      </c>
      <c r="S901" s="403" t="s">
        <v>601</v>
      </c>
      <c r="T901" s="403" t="str">
        <f>INDEX([1]CatGlob!$D:$D,MATCH($M901,[1]CatGlob!$C:$C,0))</f>
        <v>RFL</v>
      </c>
      <c r="U901" s="403" t="s">
        <v>2323</v>
      </c>
      <c r="V901" s="404" t="str">
        <f>INDEX([1]CatGlob!$F:$F,MATCH($M901,[1]CatGlob!$C:$C,0))</f>
        <v>RFL_CORP</v>
      </c>
      <c r="W901" s="405"/>
      <c r="X901" s="406">
        <v>0</v>
      </c>
      <c r="Y901" s="407">
        <v>0</v>
      </c>
      <c r="Z901" s="408">
        <v>0</v>
      </c>
      <c r="AA901" s="407">
        <v>0</v>
      </c>
      <c r="AB901" s="408">
        <v>0</v>
      </c>
      <c r="AC901" s="407">
        <v>0</v>
      </c>
      <c r="AD901" s="408">
        <v>0</v>
      </c>
      <c r="AE901" s="407">
        <v>0</v>
      </c>
      <c r="AF901" s="408">
        <v>0</v>
      </c>
      <c r="AG901" s="407">
        <v>0</v>
      </c>
      <c r="AI901" s="406">
        <v>0</v>
      </c>
      <c r="AJ901" s="407">
        <v>0</v>
      </c>
      <c r="AK901" s="408">
        <v>0</v>
      </c>
      <c r="AL901" s="407">
        <v>0</v>
      </c>
      <c r="AM901" s="408">
        <v>0</v>
      </c>
      <c r="AN901" s="407">
        <v>0</v>
      </c>
      <c r="AO901" s="408">
        <v>0</v>
      </c>
      <c r="AP901" s="407">
        <v>0</v>
      </c>
      <c r="AQ901" s="408">
        <v>0</v>
      </c>
      <c r="AR901" s="407">
        <v>0</v>
      </c>
      <c r="AT901" s="406">
        <v>0</v>
      </c>
      <c r="AU901" s="407">
        <v>0</v>
      </c>
      <c r="AV901" s="408">
        <v>0</v>
      </c>
      <c r="AW901" s="407">
        <v>0</v>
      </c>
      <c r="AX901" s="408">
        <v>0</v>
      </c>
      <c r="AY901" s="407">
        <v>0</v>
      </c>
      <c r="AZ901" s="408">
        <v>0</v>
      </c>
      <c r="BA901" s="407">
        <v>0</v>
      </c>
      <c r="BB901" s="408">
        <v>0</v>
      </c>
      <c r="BC901" s="407">
        <v>0</v>
      </c>
    </row>
    <row r="902" spans="1:55" x14ac:dyDescent="0.35">
      <c r="A902" s="385" t="str" cm="1">
        <f t="array" ref="A902">IFERROR(_xlfn.IFS(AND(F902="Renta Variable",O902=1),IFERROR(MATCH(B902,[1]RV_Det!C:C,0),"Rev"),AND(J902="Corporativa",O902=1,I902="EM"),IFERROR(MATCH(B902,[1]RF_Corps!B:B,0),"Rev"),AND(F902="Alternativos",O902=1),IFERROR(MATCH(B902,[1]Rep4!C:C,0),"Rev")),"")</f>
        <v/>
      </c>
      <c r="B902" s="394" t="s">
        <v>2782</v>
      </c>
      <c r="C902" s="409" t="s">
        <v>2783</v>
      </c>
      <c r="D902" s="395" t="s">
        <v>2784</v>
      </c>
      <c r="E902" s="396" t="str">
        <f>IF(B902="","",INDEX([1]CatGlob!$S:$S,IFERROR(MATCH(MID(B902,7,1),[1]CatGlob!$R:$R,0),MATCH(MID(B902,1,2),[1]CatGlob!$R:$R,0))))</f>
        <v>DOL</v>
      </c>
      <c r="F902" s="397" t="s">
        <v>442</v>
      </c>
      <c r="G902" s="398" t="s">
        <v>610</v>
      </c>
      <c r="H902" s="399" t="s">
        <v>228</v>
      </c>
      <c r="I902" s="399" t="s">
        <v>611</v>
      </c>
      <c r="J902" s="399" t="s">
        <v>2498</v>
      </c>
      <c r="K902" s="396" t="s">
        <v>600</v>
      </c>
      <c r="L902" s="400" t="str">
        <f>IF(ISERROR(MATCH(M902,M$10:M901,0)),M902,"")</f>
        <v/>
      </c>
      <c r="M902" s="401" t="str">
        <f>IF(B902="","",IF(ISERROR(MATCH(F902&amp;"_"&amp;G902&amp;"_"&amp;H902&amp;"_"&amp;I902&amp;"_"&amp;J902&amp;IF(K902="","","_"&amp;K902),[1]CatGlob!$B:$B,0)),F902&amp;"_"&amp;G902&amp;"_"&amp;H902&amp;"_"&amp;I902&amp;"_"&amp;J902&amp;IF(K902="","","_"&amp;K902),INDEX([1]CatGlob!$C:$C,MATCH(F902&amp;"_"&amp;G902&amp;"_"&amp;H902&amp;"_"&amp;I902&amp;"_"&amp;J902&amp;IF(K902="","","_"&amp;K902),[1]CatGlob!$B:$B,0))))</f>
        <v>HCD_LOC_CORP_REG</v>
      </c>
      <c r="N902" s="402" t="str">
        <f t="shared" si="29"/>
        <v/>
      </c>
      <c r="O902" s="402" t="str">
        <f t="shared" si="28"/>
        <v/>
      </c>
      <c r="P902" s="401" t="str">
        <f>IF(LEN(B902)&gt;8,INDEX([1]CatGlob!$X:$X,MATCH(M902,[1]CatGlob!$W:$W,0)),"")</f>
        <v>PEC</v>
      </c>
      <c r="Q902" s="403" t="str">
        <f>INDEX([1]CatGlob!P:P,MATCH(M902,[1]CatGlob!O:O,0))</f>
        <v>RFLC</v>
      </c>
      <c r="R902" s="403" t="s">
        <v>601</v>
      </c>
      <c r="S902" s="403" t="s">
        <v>601</v>
      </c>
      <c r="T902" s="403" t="str">
        <f>INDEX([1]CatGlob!$D:$D,MATCH($M902,[1]CatGlob!$C:$C,0))</f>
        <v>RFL</v>
      </c>
      <c r="U902" s="403" t="s">
        <v>2323</v>
      </c>
      <c r="V902" s="404" t="str">
        <f>INDEX([1]CatGlob!$F:$F,MATCH($M902,[1]CatGlob!$C:$C,0))</f>
        <v>RFL_CORP</v>
      </c>
      <c r="W902" s="405"/>
      <c r="X902" s="406">
        <v>0</v>
      </c>
      <c r="Y902" s="407">
        <v>0</v>
      </c>
      <c r="Z902" s="408">
        <v>0</v>
      </c>
      <c r="AA902" s="407">
        <v>0</v>
      </c>
      <c r="AB902" s="408">
        <v>0</v>
      </c>
      <c r="AC902" s="407">
        <v>0</v>
      </c>
      <c r="AD902" s="408">
        <v>0</v>
      </c>
      <c r="AE902" s="407">
        <v>0</v>
      </c>
      <c r="AF902" s="408">
        <v>0</v>
      </c>
      <c r="AG902" s="407">
        <v>0</v>
      </c>
      <c r="AI902" s="406">
        <v>0</v>
      </c>
      <c r="AJ902" s="407">
        <v>0</v>
      </c>
      <c r="AK902" s="408">
        <v>0</v>
      </c>
      <c r="AL902" s="407">
        <v>0</v>
      </c>
      <c r="AM902" s="408">
        <v>0</v>
      </c>
      <c r="AN902" s="407">
        <v>0</v>
      </c>
      <c r="AO902" s="408">
        <v>0</v>
      </c>
      <c r="AP902" s="407">
        <v>0</v>
      </c>
      <c r="AQ902" s="408">
        <v>0</v>
      </c>
      <c r="AR902" s="407">
        <v>0</v>
      </c>
      <c r="AT902" s="406">
        <v>0</v>
      </c>
      <c r="AU902" s="407">
        <v>0</v>
      </c>
      <c r="AV902" s="408">
        <v>0</v>
      </c>
      <c r="AW902" s="407">
        <v>0</v>
      </c>
      <c r="AX902" s="408">
        <v>0</v>
      </c>
      <c r="AY902" s="407">
        <v>0</v>
      </c>
      <c r="AZ902" s="408">
        <v>0</v>
      </c>
      <c r="BA902" s="407">
        <v>0</v>
      </c>
      <c r="BB902" s="408">
        <v>0</v>
      </c>
      <c r="BC902" s="407">
        <v>0</v>
      </c>
    </row>
    <row r="903" spans="1:55" x14ac:dyDescent="0.35">
      <c r="A903" s="385" t="str" cm="1">
        <f t="array" ref="A903">IFERROR(_xlfn.IFS(AND(F903="Renta Variable",O903=1),IFERROR(MATCH(B903,[1]RV_Det!C:C,0),"Rev"),AND(J903="Corporativa",O903=1,I903="EM"),IFERROR(MATCH(B903,[1]RF_Corps!B:B,0),"Rev"),AND(F903="Alternativos",O903=1),IFERROR(MATCH(B903,[1]Rep4!C:C,0),"Rev")),"")</f>
        <v/>
      </c>
      <c r="B903" s="394" t="s">
        <v>2785</v>
      </c>
      <c r="C903" s="409" t="s">
        <v>2783</v>
      </c>
      <c r="D903" s="395" t="s">
        <v>2784</v>
      </c>
      <c r="E903" s="396" t="str">
        <f>IF(B903="","",INDEX([1]CatGlob!$S:$S,IFERROR(MATCH(MID(B903,7,1),[1]CatGlob!$R:$R,0),MATCH(MID(B903,1,2),[1]CatGlob!$R:$R,0))))</f>
        <v>DOL</v>
      </c>
      <c r="F903" s="397" t="s">
        <v>442</v>
      </c>
      <c r="G903" s="398" t="s">
        <v>610</v>
      </c>
      <c r="H903" s="399" t="s">
        <v>228</v>
      </c>
      <c r="I903" s="399" t="s">
        <v>611</v>
      </c>
      <c r="J903" s="399" t="s">
        <v>2498</v>
      </c>
      <c r="K903" s="396" t="s">
        <v>600</v>
      </c>
      <c r="L903" s="400" t="str">
        <f>IF(ISERROR(MATCH(M903,M$10:M902,0)),M903,"")</f>
        <v/>
      </c>
      <c r="M903" s="401" t="str">
        <f>IF(B903="","",IF(ISERROR(MATCH(F903&amp;"_"&amp;G903&amp;"_"&amp;H903&amp;"_"&amp;I903&amp;"_"&amp;J903&amp;IF(K903="","","_"&amp;K903),[1]CatGlob!$B:$B,0)),F903&amp;"_"&amp;G903&amp;"_"&amp;H903&amp;"_"&amp;I903&amp;"_"&amp;J903&amp;IF(K903="","","_"&amp;K903),INDEX([1]CatGlob!$C:$C,MATCH(F903&amp;"_"&amp;G903&amp;"_"&amp;H903&amp;"_"&amp;I903&amp;"_"&amp;J903&amp;IF(K903="","","_"&amp;K903),[1]CatGlob!$B:$B,0))))</f>
        <v>HCD_LOC_CORP_REG</v>
      </c>
      <c r="N903" s="402" t="str">
        <f t="shared" si="29"/>
        <v/>
      </c>
      <c r="O903" s="402" t="str">
        <f t="shared" si="28"/>
        <v/>
      </c>
      <c r="P903" s="401" t="str">
        <f>IF(LEN(B903)&gt;8,INDEX([1]CatGlob!$X:$X,MATCH(M903,[1]CatGlob!$W:$W,0)),"")</f>
        <v>PEC</v>
      </c>
      <c r="Q903" s="403" t="str">
        <f>INDEX([1]CatGlob!P:P,MATCH(M903,[1]CatGlob!O:O,0))</f>
        <v>RFLC</v>
      </c>
      <c r="R903" s="403" t="s">
        <v>601</v>
      </c>
      <c r="S903" s="403" t="s">
        <v>601</v>
      </c>
      <c r="T903" s="403" t="str">
        <f>INDEX([1]CatGlob!$D:$D,MATCH($M903,[1]CatGlob!$C:$C,0))</f>
        <v>RFL</v>
      </c>
      <c r="U903" s="403" t="s">
        <v>2323</v>
      </c>
      <c r="V903" s="404" t="str">
        <f>INDEX([1]CatGlob!$F:$F,MATCH($M903,[1]CatGlob!$C:$C,0))</f>
        <v>RFL_CORP</v>
      </c>
      <c r="W903" s="405"/>
      <c r="X903" s="406">
        <v>0</v>
      </c>
      <c r="Y903" s="407">
        <v>0</v>
      </c>
      <c r="Z903" s="408">
        <v>0</v>
      </c>
      <c r="AA903" s="407">
        <v>0</v>
      </c>
      <c r="AB903" s="408">
        <v>0</v>
      </c>
      <c r="AC903" s="407">
        <v>0</v>
      </c>
      <c r="AD903" s="408">
        <v>0</v>
      </c>
      <c r="AE903" s="407">
        <v>0</v>
      </c>
      <c r="AF903" s="408">
        <v>0</v>
      </c>
      <c r="AG903" s="407">
        <v>0</v>
      </c>
      <c r="AI903" s="406">
        <v>0</v>
      </c>
      <c r="AJ903" s="407">
        <v>0</v>
      </c>
      <c r="AK903" s="408">
        <v>0</v>
      </c>
      <c r="AL903" s="407">
        <v>0</v>
      </c>
      <c r="AM903" s="408">
        <v>0</v>
      </c>
      <c r="AN903" s="407">
        <v>0</v>
      </c>
      <c r="AO903" s="408">
        <v>0</v>
      </c>
      <c r="AP903" s="407">
        <v>0</v>
      </c>
      <c r="AQ903" s="408">
        <v>0</v>
      </c>
      <c r="AR903" s="407">
        <v>0</v>
      </c>
      <c r="AT903" s="406">
        <v>0</v>
      </c>
      <c r="AU903" s="407">
        <v>0</v>
      </c>
      <c r="AV903" s="408">
        <v>0</v>
      </c>
      <c r="AW903" s="407">
        <v>0</v>
      </c>
      <c r="AX903" s="408">
        <v>0</v>
      </c>
      <c r="AY903" s="407">
        <v>0</v>
      </c>
      <c r="AZ903" s="408">
        <v>0</v>
      </c>
      <c r="BA903" s="407">
        <v>0</v>
      </c>
      <c r="BB903" s="408">
        <v>0</v>
      </c>
      <c r="BC903" s="407">
        <v>0</v>
      </c>
    </row>
    <row r="904" spans="1:55" x14ac:dyDescent="0.35">
      <c r="A904" s="385" t="str" cm="1">
        <f t="array" ref="A904">IFERROR(_xlfn.IFS(AND(F904="Renta Variable",O904=1),IFERROR(MATCH(B904,[1]RV_Det!C:C,0),"Rev"),AND(J904="Corporativa",O904=1,I904="EM"),IFERROR(MATCH(B904,[1]RF_Corps!B:B,0),"Rev"),AND(F904="Alternativos",O904=1),IFERROR(MATCH(B904,[1]Rep4!C:C,0),"Rev")),"")</f>
        <v/>
      </c>
      <c r="B904" s="394" t="s">
        <v>2786</v>
      </c>
      <c r="C904" s="409" t="s">
        <v>2787</v>
      </c>
      <c r="D904" s="395" t="s">
        <v>2788</v>
      </c>
      <c r="E904" s="396" t="str">
        <f>IF(B904="","",INDEX([1]CatGlob!$S:$S,IFERROR(MATCH(MID(B904,7,1),[1]CatGlob!$R:$R,0),MATCH(MID(B904,1,2),[1]CatGlob!$R:$R,0))))</f>
        <v>DOL</v>
      </c>
      <c r="F904" s="397" t="s">
        <v>442</v>
      </c>
      <c r="G904" s="398" t="s">
        <v>610</v>
      </c>
      <c r="H904" s="399" t="s">
        <v>228</v>
      </c>
      <c r="I904" s="399" t="s">
        <v>611</v>
      </c>
      <c r="J904" s="399" t="s">
        <v>2498</v>
      </c>
      <c r="K904" s="396" t="s">
        <v>600</v>
      </c>
      <c r="L904" s="400" t="str">
        <f>IF(ISERROR(MATCH(M904,M$10:M903,0)),M904,"")</f>
        <v/>
      </c>
      <c r="M904" s="401" t="str">
        <f>IF(B904="","",IF(ISERROR(MATCH(F904&amp;"_"&amp;G904&amp;"_"&amp;H904&amp;"_"&amp;I904&amp;"_"&amp;J904&amp;IF(K904="","","_"&amp;K904),[1]CatGlob!$B:$B,0)),F904&amp;"_"&amp;G904&amp;"_"&amp;H904&amp;"_"&amp;I904&amp;"_"&amp;J904&amp;IF(K904="","","_"&amp;K904),INDEX([1]CatGlob!$C:$C,MATCH(F904&amp;"_"&amp;G904&amp;"_"&amp;H904&amp;"_"&amp;I904&amp;"_"&amp;J904&amp;IF(K904="","","_"&amp;K904),[1]CatGlob!$B:$B,0))))</f>
        <v>HCD_LOC_CORP_REG</v>
      </c>
      <c r="N904" s="402" t="str">
        <f t="shared" si="29"/>
        <v/>
      </c>
      <c r="O904" s="402" t="str">
        <f t="shared" si="28"/>
        <v/>
      </c>
      <c r="P904" s="401" t="str">
        <f>IF(LEN(B904)&gt;8,INDEX([1]CatGlob!$X:$X,MATCH(M904,[1]CatGlob!$W:$W,0)),"")</f>
        <v>PEC</v>
      </c>
      <c r="Q904" s="403" t="str">
        <f>INDEX([1]CatGlob!P:P,MATCH(M904,[1]CatGlob!O:O,0))</f>
        <v>RFLC</v>
      </c>
      <c r="R904" s="403" t="s">
        <v>601</v>
      </c>
      <c r="S904" s="403" t="s">
        <v>601</v>
      </c>
      <c r="T904" s="403" t="str">
        <f>INDEX([1]CatGlob!$D:$D,MATCH($M904,[1]CatGlob!$C:$C,0))</f>
        <v>RFL</v>
      </c>
      <c r="U904" s="403" t="s">
        <v>2323</v>
      </c>
      <c r="V904" s="404" t="str">
        <f>INDEX([1]CatGlob!$F:$F,MATCH($M904,[1]CatGlob!$C:$C,0))</f>
        <v>RFL_CORP</v>
      </c>
      <c r="W904" s="405"/>
      <c r="X904" s="406">
        <v>0</v>
      </c>
      <c r="Y904" s="407">
        <v>0</v>
      </c>
      <c r="Z904" s="408">
        <v>0</v>
      </c>
      <c r="AA904" s="407">
        <v>0</v>
      </c>
      <c r="AB904" s="408">
        <v>0</v>
      </c>
      <c r="AC904" s="407">
        <v>0</v>
      </c>
      <c r="AD904" s="408">
        <v>0</v>
      </c>
      <c r="AE904" s="407">
        <v>0</v>
      </c>
      <c r="AF904" s="408">
        <v>0</v>
      </c>
      <c r="AG904" s="407">
        <v>0</v>
      </c>
      <c r="AI904" s="406">
        <v>0</v>
      </c>
      <c r="AJ904" s="407">
        <v>0</v>
      </c>
      <c r="AK904" s="408">
        <v>0</v>
      </c>
      <c r="AL904" s="407">
        <v>0</v>
      </c>
      <c r="AM904" s="408">
        <v>0</v>
      </c>
      <c r="AN904" s="407">
        <v>0</v>
      </c>
      <c r="AO904" s="408">
        <v>0</v>
      </c>
      <c r="AP904" s="407">
        <v>0</v>
      </c>
      <c r="AQ904" s="408">
        <v>0</v>
      </c>
      <c r="AR904" s="407">
        <v>0</v>
      </c>
      <c r="AT904" s="406">
        <v>0</v>
      </c>
      <c r="AU904" s="407">
        <v>0</v>
      </c>
      <c r="AV904" s="408">
        <v>0</v>
      </c>
      <c r="AW904" s="407">
        <v>0</v>
      </c>
      <c r="AX904" s="408">
        <v>0</v>
      </c>
      <c r="AY904" s="407">
        <v>0</v>
      </c>
      <c r="AZ904" s="408">
        <v>0</v>
      </c>
      <c r="BA904" s="407">
        <v>0</v>
      </c>
      <c r="BB904" s="408">
        <v>0</v>
      </c>
      <c r="BC904" s="407">
        <v>0</v>
      </c>
    </row>
    <row r="905" spans="1:55" x14ac:dyDescent="0.35">
      <c r="A905" s="385" t="str" cm="1">
        <f t="array" ref="A905">IFERROR(_xlfn.IFS(AND(F905="Renta Variable",O905=1),IFERROR(MATCH(B905,[1]RV_Det!C:C,0),"Rev"),AND(J905="Corporativa",O905=1,I905="EM"),IFERROR(MATCH(B905,[1]RF_Corps!B:B,0),"Rev"),AND(F905="Alternativos",O905=1),IFERROR(MATCH(B905,[1]Rep4!C:C,0),"Rev")),"")</f>
        <v/>
      </c>
      <c r="B905" s="394" t="s">
        <v>2789</v>
      </c>
      <c r="C905" s="409" t="s">
        <v>2790</v>
      </c>
      <c r="D905" s="395" t="s">
        <v>2791</v>
      </c>
      <c r="E905" s="396" t="str">
        <f>IF(B905="","",INDEX([1]CatGlob!$S:$S,IFERROR(MATCH(MID(B905,7,1),[1]CatGlob!$R:$R,0),MATCH(MID(B905,1,2),[1]CatGlob!$R:$R,0))))</f>
        <v>DOL</v>
      </c>
      <c r="F905" s="397" t="s">
        <v>442</v>
      </c>
      <c r="G905" s="398" t="s">
        <v>610</v>
      </c>
      <c r="H905" s="399" t="s">
        <v>228</v>
      </c>
      <c r="I905" s="399" t="s">
        <v>611</v>
      </c>
      <c r="J905" s="399" t="s">
        <v>2498</v>
      </c>
      <c r="K905" s="396" t="s">
        <v>600</v>
      </c>
      <c r="L905" s="400" t="str">
        <f>IF(ISERROR(MATCH(M905,M$10:M904,0)),M905,"")</f>
        <v/>
      </c>
      <c r="M905" s="401" t="str">
        <f>IF(B905="","",IF(ISERROR(MATCH(F905&amp;"_"&amp;G905&amp;"_"&amp;H905&amp;"_"&amp;I905&amp;"_"&amp;J905&amp;IF(K905="","","_"&amp;K905),[1]CatGlob!$B:$B,0)),F905&amp;"_"&amp;G905&amp;"_"&amp;H905&amp;"_"&amp;I905&amp;"_"&amp;J905&amp;IF(K905="","","_"&amp;K905),INDEX([1]CatGlob!$C:$C,MATCH(F905&amp;"_"&amp;G905&amp;"_"&amp;H905&amp;"_"&amp;I905&amp;"_"&amp;J905&amp;IF(K905="","","_"&amp;K905),[1]CatGlob!$B:$B,0))))</f>
        <v>HCD_LOC_CORP_REG</v>
      </c>
      <c r="N905" s="402" t="str">
        <f t="shared" si="29"/>
        <v/>
      </c>
      <c r="O905" s="402" t="str">
        <f t="shared" si="28"/>
        <v/>
      </c>
      <c r="P905" s="401" t="str">
        <f>IF(LEN(B905)&gt;8,INDEX([1]CatGlob!$X:$X,MATCH(M905,[1]CatGlob!$W:$W,0)),"")</f>
        <v>PEC</v>
      </c>
      <c r="Q905" s="403" t="str">
        <f>INDEX([1]CatGlob!P:P,MATCH(M905,[1]CatGlob!O:O,0))</f>
        <v>RFLC</v>
      </c>
      <c r="R905" s="403" t="s">
        <v>601</v>
      </c>
      <c r="S905" s="403" t="s">
        <v>601</v>
      </c>
      <c r="T905" s="403" t="str">
        <f>INDEX([1]CatGlob!$D:$D,MATCH($M905,[1]CatGlob!$C:$C,0))</f>
        <v>RFL</v>
      </c>
      <c r="U905" s="403" t="s">
        <v>2323</v>
      </c>
      <c r="V905" s="404" t="str">
        <f>INDEX([1]CatGlob!$F:$F,MATCH($M905,[1]CatGlob!$C:$C,0))</f>
        <v>RFL_CORP</v>
      </c>
      <c r="W905" s="405"/>
      <c r="X905" s="406">
        <v>0</v>
      </c>
      <c r="Y905" s="407">
        <v>0</v>
      </c>
      <c r="Z905" s="408">
        <v>0</v>
      </c>
      <c r="AA905" s="407">
        <v>0</v>
      </c>
      <c r="AB905" s="408">
        <v>0</v>
      </c>
      <c r="AC905" s="407">
        <v>0</v>
      </c>
      <c r="AD905" s="408">
        <v>0</v>
      </c>
      <c r="AE905" s="407">
        <v>0</v>
      </c>
      <c r="AF905" s="408">
        <v>0</v>
      </c>
      <c r="AG905" s="407">
        <v>0</v>
      </c>
      <c r="AI905" s="406">
        <v>0</v>
      </c>
      <c r="AJ905" s="407">
        <v>0</v>
      </c>
      <c r="AK905" s="408">
        <v>0</v>
      </c>
      <c r="AL905" s="407">
        <v>0</v>
      </c>
      <c r="AM905" s="408">
        <v>0</v>
      </c>
      <c r="AN905" s="407">
        <v>0</v>
      </c>
      <c r="AO905" s="408">
        <v>0</v>
      </c>
      <c r="AP905" s="407">
        <v>0</v>
      </c>
      <c r="AQ905" s="408">
        <v>0</v>
      </c>
      <c r="AR905" s="407">
        <v>0</v>
      </c>
      <c r="AT905" s="406">
        <v>0</v>
      </c>
      <c r="AU905" s="407">
        <v>0</v>
      </c>
      <c r="AV905" s="408">
        <v>0</v>
      </c>
      <c r="AW905" s="407">
        <v>0</v>
      </c>
      <c r="AX905" s="408">
        <v>0</v>
      </c>
      <c r="AY905" s="407">
        <v>0</v>
      </c>
      <c r="AZ905" s="408">
        <v>0</v>
      </c>
      <c r="BA905" s="407">
        <v>0</v>
      </c>
      <c r="BB905" s="408">
        <v>0</v>
      </c>
      <c r="BC905" s="407">
        <v>0</v>
      </c>
    </row>
    <row r="906" spans="1:55" x14ac:dyDescent="0.35">
      <c r="A906" s="385" t="str" cm="1">
        <f t="array" ref="A906">IFERROR(_xlfn.IFS(AND(F906="Renta Variable",O906=1),IFERROR(MATCH(B906,[1]RV_Det!C:C,0),"Rev"),AND(J906="Corporativa",O906=1,I906="EM"),IFERROR(MATCH(B906,[1]RF_Corps!B:B,0),"Rev"),AND(F906="Alternativos",O906=1),IFERROR(MATCH(B906,[1]Rep4!C:C,0),"Rev")),"")</f>
        <v/>
      </c>
      <c r="B906" s="394" t="s">
        <v>2792</v>
      </c>
      <c r="C906" s="409" t="s">
        <v>2793</v>
      </c>
      <c r="D906" s="395" t="s">
        <v>2794</v>
      </c>
      <c r="E906" s="396" t="str">
        <f>IF(B906="","",INDEX([1]CatGlob!$S:$S,IFERROR(MATCH(MID(B906,7,1),[1]CatGlob!$R:$R,0),MATCH(MID(B906,1,2),[1]CatGlob!$R:$R,0))))</f>
        <v>VAC</v>
      </c>
      <c r="F906" s="397" t="s">
        <v>442</v>
      </c>
      <c r="G906" s="428" t="s">
        <v>383</v>
      </c>
      <c r="H906" s="399" t="s">
        <v>2795</v>
      </c>
      <c r="I906" s="399" t="s">
        <v>611</v>
      </c>
      <c r="J906" s="399" t="s">
        <v>600</v>
      </c>
      <c r="K906" s="396" t="s">
        <v>600</v>
      </c>
      <c r="L906" s="400" t="str">
        <f>IF(ISERROR(MATCH(M906,M$10:M905,0)),M906,"")</f>
        <v>PEN_VAC_CORP</v>
      </c>
      <c r="M906" s="401" t="str">
        <f>IF(B906="","",IF(ISERROR(MATCH(F906&amp;"_"&amp;G906&amp;"_"&amp;H906&amp;"_"&amp;I906&amp;"_"&amp;J906&amp;IF(K906="","","_"&amp;K906),[1]CatGlob!$B:$B,0)),F906&amp;"_"&amp;G906&amp;"_"&amp;H906&amp;"_"&amp;I906&amp;"_"&amp;J906&amp;IF(K906="","","_"&amp;K906),INDEX([1]CatGlob!$C:$C,MATCH(F906&amp;"_"&amp;G906&amp;"_"&amp;H906&amp;"_"&amp;I906&amp;"_"&amp;J906&amp;IF(K906="","","_"&amp;K906),[1]CatGlob!$B:$B,0))))</f>
        <v>PEN_VAC_CORP</v>
      </c>
      <c r="N906" s="402" t="str">
        <f t="shared" si="29"/>
        <v/>
      </c>
      <c r="O906" s="402" t="str">
        <f t="shared" si="28"/>
        <v/>
      </c>
      <c r="P906" s="401" t="str">
        <f>IF(LEN(B906)&gt;8,INDEX([1]CatGlob!$X:$X,MATCH(M906,[1]CatGlob!$W:$W,0)),"")</f>
        <v>PEC</v>
      </c>
      <c r="Q906" s="403" t="str">
        <f>INDEX([1]CatGlob!P:P,MATCH(M906,[1]CatGlob!O:O,0))</f>
        <v>RFLC</v>
      </c>
      <c r="R906" s="403" t="s">
        <v>601</v>
      </c>
      <c r="S906" s="403" t="s">
        <v>601</v>
      </c>
      <c r="T906" s="403" t="str">
        <f>INDEX([1]CatGlob!$D:$D,MATCH($M906,[1]CatGlob!$C:$C,0))</f>
        <v>RFL</v>
      </c>
      <c r="U906" s="403" t="s">
        <v>2253</v>
      </c>
      <c r="V906" s="404" t="str">
        <f>INDEX([1]CatGlob!$F:$F,MATCH($M906,[1]CatGlob!$C:$C,0))</f>
        <v>RFL_CORP</v>
      </c>
      <c r="W906" s="405"/>
      <c r="X906" s="406">
        <v>0</v>
      </c>
      <c r="Y906" s="407">
        <v>0</v>
      </c>
      <c r="Z906" s="408">
        <v>0</v>
      </c>
      <c r="AA906" s="407">
        <v>0</v>
      </c>
      <c r="AB906" s="408">
        <v>0</v>
      </c>
      <c r="AC906" s="407">
        <v>0</v>
      </c>
      <c r="AD906" s="408">
        <v>0</v>
      </c>
      <c r="AE906" s="407">
        <v>0</v>
      </c>
      <c r="AF906" s="408">
        <v>0</v>
      </c>
      <c r="AG906" s="407">
        <v>0</v>
      </c>
      <c r="AI906" s="406">
        <v>0</v>
      </c>
      <c r="AJ906" s="407">
        <v>0</v>
      </c>
      <c r="AK906" s="408">
        <v>0</v>
      </c>
      <c r="AL906" s="407">
        <v>0</v>
      </c>
      <c r="AM906" s="408">
        <v>0</v>
      </c>
      <c r="AN906" s="407">
        <v>0</v>
      </c>
      <c r="AO906" s="408">
        <v>0</v>
      </c>
      <c r="AP906" s="407">
        <v>0</v>
      </c>
      <c r="AQ906" s="408">
        <v>0</v>
      </c>
      <c r="AR906" s="407">
        <v>0</v>
      </c>
      <c r="AT906" s="406">
        <v>0</v>
      </c>
      <c r="AU906" s="407">
        <v>0</v>
      </c>
      <c r="AV906" s="408">
        <v>0</v>
      </c>
      <c r="AW906" s="407">
        <v>0</v>
      </c>
      <c r="AX906" s="408">
        <v>0</v>
      </c>
      <c r="AY906" s="407">
        <v>0</v>
      </c>
      <c r="AZ906" s="408">
        <v>0</v>
      </c>
      <c r="BA906" s="407">
        <v>0</v>
      </c>
      <c r="BB906" s="408">
        <v>0</v>
      </c>
      <c r="BC906" s="407">
        <v>0</v>
      </c>
    </row>
    <row r="907" spans="1:55" x14ac:dyDescent="0.35">
      <c r="A907" s="385" t="str" cm="1">
        <f t="array" ref="A907">IFERROR(_xlfn.IFS(AND(F907="Renta Variable",O907=1),IFERROR(MATCH(B907,[1]RV_Det!C:C,0),"Rev"),AND(J907="Corporativa",O907=1,I907="EM"),IFERROR(MATCH(B907,[1]RF_Corps!B:B,0),"Rev"),AND(F907="Alternativos",O907=1),IFERROR(MATCH(B907,[1]Rep4!C:C,0),"Rev")),"")</f>
        <v/>
      </c>
      <c r="B907" s="394" t="s">
        <v>2796</v>
      </c>
      <c r="C907" s="409" t="s">
        <v>2797</v>
      </c>
      <c r="D907" s="395" t="s">
        <v>2798</v>
      </c>
      <c r="E907" s="396" t="str">
        <f>IF(B907="","",INDEX([1]CatGlob!$S:$S,IFERROR(MATCH(MID(B907,7,1),[1]CatGlob!$R:$R,0),MATCH(MID(B907,1,2),[1]CatGlob!$R:$R,0))))</f>
        <v>NSOL</v>
      </c>
      <c r="F907" s="397" t="s">
        <v>442</v>
      </c>
      <c r="G907" s="429" t="s">
        <v>383</v>
      </c>
      <c r="H907" s="430" t="s">
        <v>2795</v>
      </c>
      <c r="I907" s="399" t="s">
        <v>611</v>
      </c>
      <c r="J907" s="399" t="s">
        <v>600</v>
      </c>
      <c r="K907" s="396" t="s">
        <v>600</v>
      </c>
      <c r="L907" s="400" t="str">
        <f>IF(ISERROR(MATCH(M907,M$10:M906,0)),M907,"")</f>
        <v/>
      </c>
      <c r="M907" s="401" t="str">
        <f>IF(B907="","",IF(ISERROR(MATCH(F907&amp;"_"&amp;G907&amp;"_"&amp;H907&amp;"_"&amp;I907&amp;"_"&amp;J907&amp;IF(K907="","","_"&amp;K907),[1]CatGlob!$B:$B,0)),F907&amp;"_"&amp;G907&amp;"_"&amp;H907&amp;"_"&amp;I907&amp;"_"&amp;J907&amp;IF(K907="","","_"&amp;K907),INDEX([1]CatGlob!$C:$C,MATCH(F907&amp;"_"&amp;G907&amp;"_"&amp;H907&amp;"_"&amp;I907&amp;"_"&amp;J907&amp;IF(K907="","","_"&amp;K907),[1]CatGlob!$B:$B,0))))</f>
        <v>PEN_VAC_CORP</v>
      </c>
      <c r="N907" s="402" t="str">
        <f t="shared" si="29"/>
        <v/>
      </c>
      <c r="O907" s="402" t="str">
        <f t="shared" si="28"/>
        <v/>
      </c>
      <c r="P907" s="401" t="str">
        <f>IF(LEN(B907)&gt;8,INDEX([1]CatGlob!$X:$X,MATCH(M907,[1]CatGlob!$W:$W,0)),"")</f>
        <v>PEC</v>
      </c>
      <c r="Q907" s="403" t="str">
        <f>INDEX([1]CatGlob!P:P,MATCH(M907,[1]CatGlob!O:O,0))</f>
        <v>RFLC</v>
      </c>
      <c r="R907" s="403" t="s">
        <v>601</v>
      </c>
      <c r="S907" s="403" t="s">
        <v>601</v>
      </c>
      <c r="T907" s="403" t="str">
        <f>INDEX([1]CatGlob!$D:$D,MATCH($M907,[1]CatGlob!$C:$C,0))</f>
        <v>RFL</v>
      </c>
      <c r="U907" s="403" t="s">
        <v>2323</v>
      </c>
      <c r="V907" s="404" t="str">
        <f>INDEX([1]CatGlob!$F:$F,MATCH($M907,[1]CatGlob!$C:$C,0))</f>
        <v>RFL_CORP</v>
      </c>
      <c r="W907" s="405"/>
      <c r="X907" s="406">
        <v>0</v>
      </c>
      <c r="Y907" s="407">
        <v>0</v>
      </c>
      <c r="Z907" s="408">
        <v>0</v>
      </c>
      <c r="AA907" s="407">
        <v>0</v>
      </c>
      <c r="AB907" s="408">
        <v>0</v>
      </c>
      <c r="AC907" s="407">
        <v>0</v>
      </c>
      <c r="AD907" s="408">
        <v>0</v>
      </c>
      <c r="AE907" s="407">
        <v>0</v>
      </c>
      <c r="AF907" s="408">
        <v>0</v>
      </c>
      <c r="AG907" s="407">
        <v>0</v>
      </c>
      <c r="AI907" s="406">
        <v>0</v>
      </c>
      <c r="AJ907" s="407">
        <v>0</v>
      </c>
      <c r="AK907" s="408">
        <v>0</v>
      </c>
      <c r="AL907" s="407">
        <v>0</v>
      </c>
      <c r="AM907" s="408">
        <v>0</v>
      </c>
      <c r="AN907" s="407">
        <v>0</v>
      </c>
      <c r="AO907" s="408">
        <v>0</v>
      </c>
      <c r="AP907" s="407">
        <v>0</v>
      </c>
      <c r="AQ907" s="408">
        <v>0</v>
      </c>
      <c r="AR907" s="407">
        <v>0</v>
      </c>
      <c r="AT907" s="406">
        <v>0</v>
      </c>
      <c r="AU907" s="407">
        <v>0</v>
      </c>
      <c r="AV907" s="408">
        <v>0</v>
      </c>
      <c r="AW907" s="407">
        <v>0</v>
      </c>
      <c r="AX907" s="408">
        <v>0</v>
      </c>
      <c r="AY907" s="407">
        <v>0</v>
      </c>
      <c r="AZ907" s="408">
        <v>0</v>
      </c>
      <c r="BA907" s="407">
        <v>0</v>
      </c>
      <c r="BB907" s="408">
        <v>0</v>
      </c>
      <c r="BC907" s="407">
        <v>0</v>
      </c>
    </row>
    <row r="908" spans="1:55" x14ac:dyDescent="0.35">
      <c r="A908" s="385" t="str" cm="1">
        <f t="array" ref="A908">IFERROR(_xlfn.IFS(AND(F908="Renta Variable",O908=1),IFERROR(MATCH(B908,[1]RV_Det!C:C,0),"Rev"),AND(J908="Corporativa",O908=1,I908="EM"),IFERROR(MATCH(B908,[1]RF_Corps!B:B,0),"Rev"),AND(F908="Alternativos",O908=1),IFERROR(MATCH(B908,[1]Rep4!C:C,0),"Rev")),"")</f>
        <v/>
      </c>
      <c r="B908" s="394" t="s">
        <v>2799</v>
      </c>
      <c r="C908" s="409" t="s">
        <v>2800</v>
      </c>
      <c r="D908" s="395" t="s">
        <v>2386</v>
      </c>
      <c r="E908" s="396" t="str">
        <f>IF(B908="","",INDEX([1]CatGlob!$S:$S,IFERROR(MATCH(MID(B908,7,1),[1]CatGlob!$R:$R,0),MATCH(MID(B908,1,2),[1]CatGlob!$R:$R,0))))</f>
        <v>VAC</v>
      </c>
      <c r="F908" s="397" t="s">
        <v>442</v>
      </c>
      <c r="G908" s="431" t="s">
        <v>383</v>
      </c>
      <c r="H908" s="399" t="s">
        <v>2795</v>
      </c>
      <c r="I908" s="399" t="s">
        <v>611</v>
      </c>
      <c r="J908" s="399" t="s">
        <v>600</v>
      </c>
      <c r="K908" s="396" t="s">
        <v>600</v>
      </c>
      <c r="L908" s="400" t="str">
        <f>IF(ISERROR(MATCH(M908,M$10:M907,0)),M908,"")</f>
        <v/>
      </c>
      <c r="M908" s="401" t="str">
        <f>IF(B908="","",IF(ISERROR(MATCH(F908&amp;"_"&amp;G908&amp;"_"&amp;H908&amp;"_"&amp;I908&amp;"_"&amp;J908&amp;IF(K908="","","_"&amp;K908),[1]CatGlob!$B:$B,0)),F908&amp;"_"&amp;G908&amp;"_"&amp;H908&amp;"_"&amp;I908&amp;"_"&amp;J908&amp;IF(K908="","","_"&amp;K908),INDEX([1]CatGlob!$C:$C,MATCH(F908&amp;"_"&amp;G908&amp;"_"&amp;H908&amp;"_"&amp;I908&amp;"_"&amp;J908&amp;IF(K908="","","_"&amp;K908),[1]CatGlob!$B:$B,0))))</f>
        <v>PEN_VAC_CORP</v>
      </c>
      <c r="N908" s="402" t="str">
        <f t="shared" si="29"/>
        <v/>
      </c>
      <c r="O908" s="402" t="str">
        <f t="shared" si="28"/>
        <v/>
      </c>
      <c r="P908" s="401" t="str">
        <f>IF(LEN(B908)&gt;8,INDEX([1]CatGlob!$X:$X,MATCH(M908,[1]CatGlob!$W:$W,0)),"")</f>
        <v>PEC</v>
      </c>
      <c r="Q908" s="403" t="str">
        <f>INDEX([1]CatGlob!P:P,MATCH(M908,[1]CatGlob!O:O,0))</f>
        <v>RFLC</v>
      </c>
      <c r="R908" s="403" t="s">
        <v>601</v>
      </c>
      <c r="S908" s="403" t="s">
        <v>601</v>
      </c>
      <c r="T908" s="403" t="str">
        <f>INDEX([1]CatGlob!$D:$D,MATCH($M908,[1]CatGlob!$C:$C,0))</f>
        <v>RFL</v>
      </c>
      <c r="U908" s="403" t="s">
        <v>2307</v>
      </c>
      <c r="V908" s="404" t="str">
        <f>INDEX([1]CatGlob!$F:$F,MATCH($M908,[1]CatGlob!$C:$C,0))</f>
        <v>RFL_CORP</v>
      </c>
      <c r="W908" s="405"/>
      <c r="X908" s="406">
        <v>0</v>
      </c>
      <c r="Y908" s="407">
        <v>0</v>
      </c>
      <c r="Z908" s="408">
        <v>0</v>
      </c>
      <c r="AA908" s="407">
        <v>0</v>
      </c>
      <c r="AB908" s="408">
        <v>0</v>
      </c>
      <c r="AC908" s="407">
        <v>0</v>
      </c>
      <c r="AD908" s="408">
        <v>0</v>
      </c>
      <c r="AE908" s="407">
        <v>0</v>
      </c>
      <c r="AF908" s="408">
        <v>0</v>
      </c>
      <c r="AG908" s="407">
        <v>0</v>
      </c>
      <c r="AI908" s="406">
        <v>0</v>
      </c>
      <c r="AJ908" s="407">
        <v>0</v>
      </c>
      <c r="AK908" s="408">
        <v>0</v>
      </c>
      <c r="AL908" s="407">
        <v>0</v>
      </c>
      <c r="AM908" s="408">
        <v>0</v>
      </c>
      <c r="AN908" s="407">
        <v>0</v>
      </c>
      <c r="AO908" s="408">
        <v>0</v>
      </c>
      <c r="AP908" s="407">
        <v>0</v>
      </c>
      <c r="AQ908" s="408">
        <v>0</v>
      </c>
      <c r="AR908" s="407">
        <v>0</v>
      </c>
      <c r="AT908" s="406">
        <v>0</v>
      </c>
      <c r="AU908" s="407">
        <v>0</v>
      </c>
      <c r="AV908" s="408">
        <v>0</v>
      </c>
      <c r="AW908" s="407">
        <v>0</v>
      </c>
      <c r="AX908" s="408">
        <v>0</v>
      </c>
      <c r="AY908" s="407">
        <v>0</v>
      </c>
      <c r="AZ908" s="408">
        <v>0</v>
      </c>
      <c r="BA908" s="407">
        <v>0</v>
      </c>
      <c r="BB908" s="408">
        <v>0</v>
      </c>
      <c r="BC908" s="407">
        <v>0</v>
      </c>
    </row>
    <row r="909" spans="1:55" x14ac:dyDescent="0.35">
      <c r="A909" s="385" t="str" cm="1">
        <f t="array" ref="A909">IFERROR(_xlfn.IFS(AND(F909="Renta Variable",O909=1),IFERROR(MATCH(B909,[1]RV_Det!C:C,0),"Rev"),AND(J909="Corporativa",O909=1,I909="EM"),IFERROR(MATCH(B909,[1]RF_Corps!B:B,0),"Rev"),AND(F909="Alternativos",O909=1),IFERROR(MATCH(B909,[1]Rep4!C:C,0),"Rev")),"")</f>
        <v/>
      </c>
      <c r="B909" s="394" t="s">
        <v>2801</v>
      </c>
      <c r="C909" s="409" t="s">
        <v>2802</v>
      </c>
      <c r="D909" s="395" t="s">
        <v>2803</v>
      </c>
      <c r="E909" s="396" t="str">
        <f>IF(B909="","",INDEX([1]CatGlob!$S:$S,IFERROR(MATCH(MID(B909,7,1),[1]CatGlob!$R:$R,0),MATCH(MID(B909,1,2),[1]CatGlob!$R:$R,0))))</f>
        <v>DOL</v>
      </c>
      <c r="F909" s="397" t="s">
        <v>442</v>
      </c>
      <c r="G909" s="398" t="s">
        <v>610</v>
      </c>
      <c r="H909" s="399" t="s">
        <v>228</v>
      </c>
      <c r="I909" s="399" t="s">
        <v>611</v>
      </c>
      <c r="J909" s="399" t="s">
        <v>2498</v>
      </c>
      <c r="K909" s="396" t="s">
        <v>600</v>
      </c>
      <c r="L909" s="400" t="str">
        <f>IF(ISERROR(MATCH(M909,M$10:M908,0)),M909,"")</f>
        <v/>
      </c>
      <c r="M909" s="401" t="str">
        <f>IF(B909="","",IF(ISERROR(MATCH(F909&amp;"_"&amp;G909&amp;"_"&amp;H909&amp;"_"&amp;I909&amp;"_"&amp;J909&amp;IF(K909="","","_"&amp;K909),[1]CatGlob!$B:$B,0)),F909&amp;"_"&amp;G909&amp;"_"&amp;H909&amp;"_"&amp;I909&amp;"_"&amp;J909&amp;IF(K909="","","_"&amp;K909),INDEX([1]CatGlob!$C:$C,MATCH(F909&amp;"_"&amp;G909&amp;"_"&amp;H909&amp;"_"&amp;I909&amp;"_"&amp;J909&amp;IF(K909="","","_"&amp;K909),[1]CatGlob!$B:$B,0))))</f>
        <v>HCD_LOC_CORP_REG</v>
      </c>
      <c r="N909" s="402" t="str">
        <f t="shared" si="29"/>
        <v/>
      </c>
      <c r="O909" s="402" t="str">
        <f t="shared" ref="O909:O972" si="30">IF(SUM(ABS(AF909),ABS(AQ909),ABS(BB909))&lt;&gt;0,1,"")</f>
        <v/>
      </c>
      <c r="P909" s="401" t="str">
        <f>IF(LEN(B909)&gt;8,INDEX([1]CatGlob!$X:$X,MATCH(M909,[1]CatGlob!$W:$W,0)),"")</f>
        <v>PEC</v>
      </c>
      <c r="Q909" s="403" t="str">
        <f>INDEX([1]CatGlob!P:P,MATCH(M909,[1]CatGlob!O:O,0))</f>
        <v>RFLC</v>
      </c>
      <c r="R909" s="403" t="s">
        <v>601</v>
      </c>
      <c r="S909" s="403" t="s">
        <v>601</v>
      </c>
      <c r="T909" s="403" t="str">
        <f>INDEX([1]CatGlob!$D:$D,MATCH($M909,[1]CatGlob!$C:$C,0))</f>
        <v>RFL</v>
      </c>
      <c r="U909" s="403" t="s">
        <v>2323</v>
      </c>
      <c r="V909" s="404" t="str">
        <f>INDEX([1]CatGlob!$F:$F,MATCH($M909,[1]CatGlob!$C:$C,0))</f>
        <v>RFL_CORP</v>
      </c>
      <c r="W909" s="405"/>
      <c r="X909" s="406">
        <v>0</v>
      </c>
      <c r="Y909" s="407">
        <v>0</v>
      </c>
      <c r="Z909" s="408">
        <v>0</v>
      </c>
      <c r="AA909" s="407">
        <v>0</v>
      </c>
      <c r="AB909" s="408">
        <v>0</v>
      </c>
      <c r="AC909" s="407">
        <v>0</v>
      </c>
      <c r="AD909" s="408">
        <v>0</v>
      </c>
      <c r="AE909" s="407">
        <v>0</v>
      </c>
      <c r="AF909" s="408">
        <v>0</v>
      </c>
      <c r="AG909" s="407">
        <v>0</v>
      </c>
      <c r="AI909" s="406">
        <v>0</v>
      </c>
      <c r="AJ909" s="407">
        <v>0</v>
      </c>
      <c r="AK909" s="408">
        <v>0</v>
      </c>
      <c r="AL909" s="407">
        <v>0</v>
      </c>
      <c r="AM909" s="408">
        <v>0</v>
      </c>
      <c r="AN909" s="407">
        <v>0</v>
      </c>
      <c r="AO909" s="408">
        <v>0</v>
      </c>
      <c r="AP909" s="407">
        <v>0</v>
      </c>
      <c r="AQ909" s="408">
        <v>0</v>
      </c>
      <c r="AR909" s="407">
        <v>0</v>
      </c>
      <c r="AT909" s="406">
        <v>0</v>
      </c>
      <c r="AU909" s="407">
        <v>0</v>
      </c>
      <c r="AV909" s="408">
        <v>0</v>
      </c>
      <c r="AW909" s="407">
        <v>0</v>
      </c>
      <c r="AX909" s="408">
        <v>0</v>
      </c>
      <c r="AY909" s="407">
        <v>0</v>
      </c>
      <c r="AZ909" s="408">
        <v>0</v>
      </c>
      <c r="BA909" s="407">
        <v>0</v>
      </c>
      <c r="BB909" s="408">
        <v>0</v>
      </c>
      <c r="BC909" s="407">
        <v>0</v>
      </c>
    </row>
    <row r="910" spans="1:55" x14ac:dyDescent="0.35">
      <c r="A910" s="385" t="str" cm="1">
        <f t="array" ref="A910">IFERROR(_xlfn.IFS(AND(F910="Renta Variable",O910=1),IFERROR(MATCH(B910,[1]RV_Det!C:C,0),"Rev"),AND(J910="Corporativa",O910=1,I910="EM"),IFERROR(MATCH(B910,[1]RF_Corps!B:B,0),"Rev"),AND(F910="Alternativos",O910=1),IFERROR(MATCH(B910,[1]Rep4!C:C,0),"Rev")),"")</f>
        <v/>
      </c>
      <c r="B910" s="394" t="s">
        <v>2804</v>
      </c>
      <c r="C910" s="409" t="s">
        <v>2805</v>
      </c>
      <c r="D910" s="395" t="s">
        <v>2806</v>
      </c>
      <c r="E910" s="396" t="str">
        <f>IF(B910="","",INDEX([1]CatGlob!$S:$S,IFERROR(MATCH(MID(B910,7,1),[1]CatGlob!$R:$R,0),MATCH(MID(B910,1,2),[1]CatGlob!$R:$R,0))))</f>
        <v>DOL</v>
      </c>
      <c r="F910" s="397" t="s">
        <v>442</v>
      </c>
      <c r="G910" s="398" t="s">
        <v>610</v>
      </c>
      <c r="H910" s="399" t="s">
        <v>228</v>
      </c>
      <c r="I910" s="399" t="s">
        <v>611</v>
      </c>
      <c r="J910" s="399" t="s">
        <v>2498</v>
      </c>
      <c r="K910" s="396" t="s">
        <v>600</v>
      </c>
      <c r="L910" s="400" t="str">
        <f>IF(ISERROR(MATCH(M910,M$10:M909,0)),M910,"")</f>
        <v/>
      </c>
      <c r="M910" s="401" t="str">
        <f>IF(B910="","",IF(ISERROR(MATCH(F910&amp;"_"&amp;G910&amp;"_"&amp;H910&amp;"_"&amp;I910&amp;"_"&amp;J910&amp;IF(K910="","","_"&amp;K910),[1]CatGlob!$B:$B,0)),F910&amp;"_"&amp;G910&amp;"_"&amp;H910&amp;"_"&amp;I910&amp;"_"&amp;J910&amp;IF(K910="","","_"&amp;K910),INDEX([1]CatGlob!$C:$C,MATCH(F910&amp;"_"&amp;G910&amp;"_"&amp;H910&amp;"_"&amp;I910&amp;"_"&amp;J910&amp;IF(K910="","","_"&amp;K910),[1]CatGlob!$B:$B,0))))</f>
        <v>HCD_LOC_CORP_REG</v>
      </c>
      <c r="N910" s="402" t="str">
        <f t="shared" si="29"/>
        <v/>
      </c>
      <c r="O910" s="402" t="str">
        <f t="shared" si="30"/>
        <v/>
      </c>
      <c r="P910" s="401" t="str">
        <f>IF(LEN(B910)&gt;8,INDEX([1]CatGlob!$X:$X,MATCH(M910,[1]CatGlob!$W:$W,0)),"")</f>
        <v>PEC</v>
      </c>
      <c r="Q910" s="403" t="str">
        <f>INDEX([1]CatGlob!P:P,MATCH(M910,[1]CatGlob!O:O,0))</f>
        <v>RFLC</v>
      </c>
      <c r="R910" s="403" t="s">
        <v>601</v>
      </c>
      <c r="S910" s="403" t="s">
        <v>601</v>
      </c>
      <c r="T910" s="403" t="str">
        <f>INDEX([1]CatGlob!$D:$D,MATCH($M910,[1]CatGlob!$C:$C,0))</f>
        <v>RFL</v>
      </c>
      <c r="U910" s="403" t="s">
        <v>2323</v>
      </c>
      <c r="V910" s="404" t="str">
        <f>INDEX([1]CatGlob!$F:$F,MATCH($M910,[1]CatGlob!$C:$C,0))</f>
        <v>RFL_CORP</v>
      </c>
      <c r="W910" s="405"/>
      <c r="X910" s="406">
        <v>0</v>
      </c>
      <c r="Y910" s="407">
        <v>0</v>
      </c>
      <c r="Z910" s="408">
        <v>0</v>
      </c>
      <c r="AA910" s="407">
        <v>0</v>
      </c>
      <c r="AB910" s="408">
        <v>0</v>
      </c>
      <c r="AC910" s="407">
        <v>0</v>
      </c>
      <c r="AD910" s="408">
        <v>0</v>
      </c>
      <c r="AE910" s="407">
        <v>0</v>
      </c>
      <c r="AF910" s="408">
        <v>0</v>
      </c>
      <c r="AG910" s="407">
        <v>0</v>
      </c>
      <c r="AI910" s="406">
        <v>0</v>
      </c>
      <c r="AJ910" s="407">
        <v>0</v>
      </c>
      <c r="AK910" s="408">
        <v>0</v>
      </c>
      <c r="AL910" s="407">
        <v>0</v>
      </c>
      <c r="AM910" s="408">
        <v>0</v>
      </c>
      <c r="AN910" s="407">
        <v>0</v>
      </c>
      <c r="AO910" s="408">
        <v>0</v>
      </c>
      <c r="AP910" s="407">
        <v>0</v>
      </c>
      <c r="AQ910" s="408">
        <v>0</v>
      </c>
      <c r="AR910" s="407">
        <v>0</v>
      </c>
      <c r="AT910" s="406">
        <v>0</v>
      </c>
      <c r="AU910" s="407">
        <v>0</v>
      </c>
      <c r="AV910" s="408">
        <v>0</v>
      </c>
      <c r="AW910" s="407">
        <v>0</v>
      </c>
      <c r="AX910" s="408">
        <v>0</v>
      </c>
      <c r="AY910" s="407">
        <v>0</v>
      </c>
      <c r="AZ910" s="408">
        <v>0</v>
      </c>
      <c r="BA910" s="407">
        <v>0</v>
      </c>
      <c r="BB910" s="408">
        <v>0</v>
      </c>
      <c r="BC910" s="407">
        <v>0</v>
      </c>
    </row>
    <row r="911" spans="1:55" x14ac:dyDescent="0.35">
      <c r="A911" s="385" t="str" cm="1">
        <f t="array" ref="A911">IFERROR(_xlfn.IFS(AND(F911="Renta Variable",O911=1),IFERROR(MATCH(B911,[1]RV_Det!C:C,0),"Rev"),AND(J911="Corporativa",O911=1,I911="EM"),IFERROR(MATCH(B911,[1]RF_Corps!B:B,0),"Rev"),AND(F911="Alternativos",O911=1),IFERROR(MATCH(B911,[1]Rep4!C:C,0),"Rev")),"")</f>
        <v/>
      </c>
      <c r="B911" s="394" t="s">
        <v>2807</v>
      </c>
      <c r="C911" s="409" t="s">
        <v>2808</v>
      </c>
      <c r="D911" s="395" t="s">
        <v>2809</v>
      </c>
      <c r="E911" s="396" t="str">
        <f>IF(B911="","",INDEX([1]CatGlob!$S:$S,IFERROR(MATCH(MID(B911,7,1),[1]CatGlob!$R:$R,0),MATCH(MID(B911,1,2),[1]CatGlob!$R:$R,0))))</f>
        <v>DOL</v>
      </c>
      <c r="F911" s="397" t="s">
        <v>442</v>
      </c>
      <c r="G911" s="398" t="s">
        <v>610</v>
      </c>
      <c r="H911" s="399" t="s">
        <v>228</v>
      </c>
      <c r="I911" s="399" t="s">
        <v>611</v>
      </c>
      <c r="J911" s="399" t="s">
        <v>2498</v>
      </c>
      <c r="K911" s="396" t="s">
        <v>600</v>
      </c>
      <c r="L911" s="400" t="str">
        <f>IF(ISERROR(MATCH(M911,M$10:M910,0)),M911,"")</f>
        <v/>
      </c>
      <c r="M911" s="401" t="str">
        <f>IF(B911="","",IF(ISERROR(MATCH(F911&amp;"_"&amp;G911&amp;"_"&amp;H911&amp;"_"&amp;I911&amp;"_"&amp;J911&amp;IF(K911="","","_"&amp;K911),[1]CatGlob!$B:$B,0)),F911&amp;"_"&amp;G911&amp;"_"&amp;H911&amp;"_"&amp;I911&amp;"_"&amp;J911&amp;IF(K911="","","_"&amp;K911),INDEX([1]CatGlob!$C:$C,MATCH(F911&amp;"_"&amp;G911&amp;"_"&amp;H911&amp;"_"&amp;I911&amp;"_"&amp;J911&amp;IF(K911="","","_"&amp;K911),[1]CatGlob!$B:$B,0))))</f>
        <v>HCD_LOC_CORP_REG</v>
      </c>
      <c r="N911" s="402" t="str">
        <f t="shared" si="29"/>
        <v/>
      </c>
      <c r="O911" s="402" t="str">
        <f t="shared" si="30"/>
        <v/>
      </c>
      <c r="P911" s="401" t="str">
        <f>IF(LEN(B911)&gt;8,INDEX([1]CatGlob!$X:$X,MATCH(M911,[1]CatGlob!$W:$W,0)),"")</f>
        <v>PEC</v>
      </c>
      <c r="Q911" s="403" t="str">
        <f>INDEX([1]CatGlob!P:P,MATCH(M911,[1]CatGlob!O:O,0))</f>
        <v>RFLC</v>
      </c>
      <c r="R911" s="403" t="s">
        <v>601</v>
      </c>
      <c r="S911" s="403" t="s">
        <v>601</v>
      </c>
      <c r="T911" s="403" t="str">
        <f>INDEX([1]CatGlob!$D:$D,MATCH($M911,[1]CatGlob!$C:$C,0))</f>
        <v>RFL</v>
      </c>
      <c r="U911" s="403" t="s">
        <v>2323</v>
      </c>
      <c r="V911" s="404" t="str">
        <f>INDEX([1]CatGlob!$F:$F,MATCH($M911,[1]CatGlob!$C:$C,0))</f>
        <v>RFL_CORP</v>
      </c>
      <c r="W911" s="405"/>
      <c r="X911" s="406">
        <v>0</v>
      </c>
      <c r="Y911" s="407">
        <v>0</v>
      </c>
      <c r="Z911" s="408">
        <v>0</v>
      </c>
      <c r="AA911" s="407">
        <v>0</v>
      </c>
      <c r="AB911" s="408">
        <v>0</v>
      </c>
      <c r="AC911" s="407">
        <v>0</v>
      </c>
      <c r="AD911" s="408">
        <v>0</v>
      </c>
      <c r="AE911" s="407">
        <v>0</v>
      </c>
      <c r="AF911" s="408">
        <v>0</v>
      </c>
      <c r="AG911" s="407">
        <v>0</v>
      </c>
      <c r="AI911" s="406">
        <v>0</v>
      </c>
      <c r="AJ911" s="407">
        <v>0</v>
      </c>
      <c r="AK911" s="408">
        <v>0</v>
      </c>
      <c r="AL911" s="407">
        <v>0</v>
      </c>
      <c r="AM911" s="408">
        <v>0</v>
      </c>
      <c r="AN911" s="407">
        <v>0</v>
      </c>
      <c r="AO911" s="408">
        <v>0</v>
      </c>
      <c r="AP911" s="407">
        <v>0</v>
      </c>
      <c r="AQ911" s="408">
        <v>0</v>
      </c>
      <c r="AR911" s="407">
        <v>0</v>
      </c>
      <c r="AT911" s="406">
        <v>0</v>
      </c>
      <c r="AU911" s="407">
        <v>0</v>
      </c>
      <c r="AV911" s="408">
        <v>0</v>
      </c>
      <c r="AW911" s="407">
        <v>0</v>
      </c>
      <c r="AX911" s="408">
        <v>0</v>
      </c>
      <c r="AY911" s="407">
        <v>0</v>
      </c>
      <c r="AZ911" s="408">
        <v>0</v>
      </c>
      <c r="BA911" s="407">
        <v>0</v>
      </c>
      <c r="BB911" s="408">
        <v>0</v>
      </c>
      <c r="BC911" s="407">
        <v>0</v>
      </c>
    </row>
    <row r="912" spans="1:55" x14ac:dyDescent="0.35">
      <c r="A912" s="385" t="str" cm="1">
        <f t="array" ref="A912">IFERROR(_xlfn.IFS(AND(F912="Renta Variable",O912=1),IFERROR(MATCH(B912,[1]RV_Det!C:C,0),"Rev"),AND(J912="Corporativa",O912=1,I912="EM"),IFERROR(MATCH(B912,[1]RF_Corps!B:B,0),"Rev"),AND(F912="Alternativos",O912=1),IFERROR(MATCH(B912,[1]Rep4!C:C,0),"Rev")),"")</f>
        <v/>
      </c>
      <c r="B912" s="394" t="s">
        <v>2810</v>
      </c>
      <c r="C912" s="409" t="s">
        <v>2811</v>
      </c>
      <c r="D912" s="395" t="s">
        <v>2812</v>
      </c>
      <c r="E912" s="396" t="str">
        <f>IF(B912="","",INDEX([1]CatGlob!$S:$S,IFERROR(MATCH(MID(B912,7,1),[1]CatGlob!$R:$R,0),MATCH(MID(B912,1,2),[1]CatGlob!$R:$R,0))))</f>
        <v>DOL</v>
      </c>
      <c r="F912" s="397" t="s">
        <v>442</v>
      </c>
      <c r="G912" s="398" t="s">
        <v>610</v>
      </c>
      <c r="H912" s="399" t="s">
        <v>228</v>
      </c>
      <c r="I912" s="399" t="s">
        <v>611</v>
      </c>
      <c r="J912" s="399" t="s">
        <v>2498</v>
      </c>
      <c r="K912" s="396" t="s">
        <v>600</v>
      </c>
      <c r="L912" s="400" t="str">
        <f>IF(ISERROR(MATCH(M912,M$10:M911,0)),M912,"")</f>
        <v/>
      </c>
      <c r="M912" s="401" t="str">
        <f>IF(B912="","",IF(ISERROR(MATCH(F912&amp;"_"&amp;G912&amp;"_"&amp;H912&amp;"_"&amp;I912&amp;"_"&amp;J912&amp;IF(K912="","","_"&amp;K912),[1]CatGlob!$B:$B,0)),F912&amp;"_"&amp;G912&amp;"_"&amp;H912&amp;"_"&amp;I912&amp;"_"&amp;J912&amp;IF(K912="","","_"&amp;K912),INDEX([1]CatGlob!$C:$C,MATCH(F912&amp;"_"&amp;G912&amp;"_"&amp;H912&amp;"_"&amp;I912&amp;"_"&amp;J912&amp;IF(K912="","","_"&amp;K912),[1]CatGlob!$B:$B,0))))</f>
        <v>HCD_LOC_CORP_REG</v>
      </c>
      <c r="N912" s="402" t="str">
        <f t="shared" ref="N912:N975" si="31">+IF(AND(F912="Renta Fija",SUM(ABS(AF912),ABS(AQ912),ABS(BB912))&lt;&gt;0),IF(GG912&lt;&gt;0,"","rev"),"")</f>
        <v/>
      </c>
      <c r="O912" s="402" t="str">
        <f t="shared" si="30"/>
        <v/>
      </c>
      <c r="P912" s="401" t="str">
        <f>IF(LEN(B912)&gt;8,INDEX([1]CatGlob!$X:$X,MATCH(M912,[1]CatGlob!$W:$W,0)),"")</f>
        <v>PEC</v>
      </c>
      <c r="Q912" s="403" t="str">
        <f>INDEX([1]CatGlob!P:P,MATCH(M912,[1]CatGlob!O:O,0))</f>
        <v>RFLC</v>
      </c>
      <c r="R912" s="403" t="s">
        <v>601</v>
      </c>
      <c r="S912" s="403" t="s">
        <v>601</v>
      </c>
      <c r="T912" s="403" t="str">
        <f>INDEX([1]CatGlob!$D:$D,MATCH($M912,[1]CatGlob!$C:$C,0))</f>
        <v>RFL</v>
      </c>
      <c r="U912" s="403" t="s">
        <v>2323</v>
      </c>
      <c r="V912" s="404" t="str">
        <f>INDEX([1]CatGlob!$F:$F,MATCH($M912,[1]CatGlob!$C:$C,0))</f>
        <v>RFL_CORP</v>
      </c>
      <c r="W912" s="405"/>
      <c r="X912" s="406">
        <v>0</v>
      </c>
      <c r="Y912" s="407">
        <v>0</v>
      </c>
      <c r="Z912" s="408">
        <v>0</v>
      </c>
      <c r="AA912" s="407">
        <v>0</v>
      </c>
      <c r="AB912" s="408">
        <v>0</v>
      </c>
      <c r="AC912" s="407">
        <v>0</v>
      </c>
      <c r="AD912" s="408">
        <v>0</v>
      </c>
      <c r="AE912" s="407">
        <v>0</v>
      </c>
      <c r="AF912" s="408">
        <v>0</v>
      </c>
      <c r="AG912" s="407">
        <v>0</v>
      </c>
      <c r="AI912" s="406">
        <v>0</v>
      </c>
      <c r="AJ912" s="407">
        <v>0</v>
      </c>
      <c r="AK912" s="408">
        <v>0</v>
      </c>
      <c r="AL912" s="407">
        <v>0</v>
      </c>
      <c r="AM912" s="408">
        <v>0</v>
      </c>
      <c r="AN912" s="407">
        <v>0</v>
      </c>
      <c r="AO912" s="408">
        <v>0</v>
      </c>
      <c r="AP912" s="407">
        <v>0</v>
      </c>
      <c r="AQ912" s="408">
        <v>0</v>
      </c>
      <c r="AR912" s="407">
        <v>0</v>
      </c>
      <c r="AT912" s="406">
        <v>0</v>
      </c>
      <c r="AU912" s="407">
        <v>0</v>
      </c>
      <c r="AV912" s="408">
        <v>0</v>
      </c>
      <c r="AW912" s="407">
        <v>0</v>
      </c>
      <c r="AX912" s="408">
        <v>0</v>
      </c>
      <c r="AY912" s="407">
        <v>0</v>
      </c>
      <c r="AZ912" s="408">
        <v>0</v>
      </c>
      <c r="BA912" s="407">
        <v>0</v>
      </c>
      <c r="BB912" s="408">
        <v>0</v>
      </c>
      <c r="BC912" s="407">
        <v>0</v>
      </c>
    </row>
    <row r="913" spans="1:55" x14ac:dyDescent="0.35">
      <c r="A913" s="385" t="str" cm="1">
        <f t="array" ref="A913">IFERROR(_xlfn.IFS(AND(F913="Renta Variable",O913=1),IFERROR(MATCH(B913,[1]RV_Det!C:C,0),"Rev"),AND(J913="Corporativa",O913=1,I913="EM"),IFERROR(MATCH(B913,[1]RF_Corps!B:B,0),"Rev"),AND(F913="Alternativos",O913=1),IFERROR(MATCH(B913,[1]Rep4!C:C,0),"Rev")),"")</f>
        <v/>
      </c>
      <c r="B913" s="394" t="s">
        <v>2813</v>
      </c>
      <c r="C913" s="409" t="s">
        <v>2814</v>
      </c>
      <c r="D913" s="395" t="s">
        <v>2815</v>
      </c>
      <c r="E913" s="396" t="str">
        <f>IF(B913="","",INDEX([1]CatGlob!$S:$S,IFERROR(MATCH(MID(B913,7,1),[1]CatGlob!$R:$R,0),MATCH(MID(B913,1,2),[1]CatGlob!$R:$R,0))))</f>
        <v>DOL</v>
      </c>
      <c r="F913" s="397" t="s">
        <v>442</v>
      </c>
      <c r="G913" s="398" t="s">
        <v>610</v>
      </c>
      <c r="H913" s="399" t="s">
        <v>228</v>
      </c>
      <c r="I913" s="399" t="s">
        <v>611</v>
      </c>
      <c r="J913" s="399" t="s">
        <v>2498</v>
      </c>
      <c r="K913" s="396" t="s">
        <v>600</v>
      </c>
      <c r="L913" s="400" t="str">
        <f>IF(ISERROR(MATCH(M913,M$10:M912,0)),M913,"")</f>
        <v/>
      </c>
      <c r="M913" s="401" t="str">
        <f>IF(B913="","",IF(ISERROR(MATCH(F913&amp;"_"&amp;G913&amp;"_"&amp;H913&amp;"_"&amp;I913&amp;"_"&amp;J913&amp;IF(K913="","","_"&amp;K913),[1]CatGlob!$B:$B,0)),F913&amp;"_"&amp;G913&amp;"_"&amp;H913&amp;"_"&amp;I913&amp;"_"&amp;J913&amp;IF(K913="","","_"&amp;K913),INDEX([1]CatGlob!$C:$C,MATCH(F913&amp;"_"&amp;G913&amp;"_"&amp;H913&amp;"_"&amp;I913&amp;"_"&amp;J913&amp;IF(K913="","","_"&amp;K913),[1]CatGlob!$B:$B,0))))</f>
        <v>HCD_LOC_CORP_REG</v>
      </c>
      <c r="N913" s="402" t="str">
        <f t="shared" si="31"/>
        <v/>
      </c>
      <c r="O913" s="402" t="str">
        <f t="shared" si="30"/>
        <v/>
      </c>
      <c r="P913" s="401" t="str">
        <f>IF(LEN(B913)&gt;8,INDEX([1]CatGlob!$X:$X,MATCH(M913,[1]CatGlob!$W:$W,0)),"")</f>
        <v>PEC</v>
      </c>
      <c r="Q913" s="403" t="str">
        <f>INDEX([1]CatGlob!P:P,MATCH(M913,[1]CatGlob!O:O,0))</f>
        <v>RFLC</v>
      </c>
      <c r="R913" s="403" t="s">
        <v>601</v>
      </c>
      <c r="S913" s="403" t="s">
        <v>601</v>
      </c>
      <c r="T913" s="403" t="str">
        <f>INDEX([1]CatGlob!$D:$D,MATCH($M913,[1]CatGlob!$C:$C,0))</f>
        <v>RFL</v>
      </c>
      <c r="U913" s="403" t="s">
        <v>2323</v>
      </c>
      <c r="V913" s="404" t="str">
        <f>INDEX([1]CatGlob!$F:$F,MATCH($M913,[1]CatGlob!$C:$C,0))</f>
        <v>RFL_CORP</v>
      </c>
      <c r="W913" s="405"/>
      <c r="X913" s="406">
        <v>0</v>
      </c>
      <c r="Y913" s="407">
        <v>0</v>
      </c>
      <c r="Z913" s="408">
        <v>0</v>
      </c>
      <c r="AA913" s="407">
        <v>0</v>
      </c>
      <c r="AB913" s="408">
        <v>0</v>
      </c>
      <c r="AC913" s="407">
        <v>0</v>
      </c>
      <c r="AD913" s="408">
        <v>0</v>
      </c>
      <c r="AE913" s="407">
        <v>0</v>
      </c>
      <c r="AF913" s="408">
        <v>0</v>
      </c>
      <c r="AG913" s="407">
        <v>0</v>
      </c>
      <c r="AI913" s="406">
        <v>0</v>
      </c>
      <c r="AJ913" s="407">
        <v>0</v>
      </c>
      <c r="AK913" s="408">
        <v>0</v>
      </c>
      <c r="AL913" s="407">
        <v>0</v>
      </c>
      <c r="AM913" s="408">
        <v>0</v>
      </c>
      <c r="AN913" s="407">
        <v>0</v>
      </c>
      <c r="AO913" s="408">
        <v>0</v>
      </c>
      <c r="AP913" s="407">
        <v>0</v>
      </c>
      <c r="AQ913" s="408">
        <v>0</v>
      </c>
      <c r="AR913" s="407">
        <v>0</v>
      </c>
      <c r="AT913" s="406">
        <v>0</v>
      </c>
      <c r="AU913" s="407">
        <v>0</v>
      </c>
      <c r="AV913" s="408">
        <v>0</v>
      </c>
      <c r="AW913" s="407">
        <v>0</v>
      </c>
      <c r="AX913" s="408">
        <v>0</v>
      </c>
      <c r="AY913" s="407">
        <v>0</v>
      </c>
      <c r="AZ913" s="408">
        <v>0</v>
      </c>
      <c r="BA913" s="407">
        <v>0</v>
      </c>
      <c r="BB913" s="408">
        <v>0</v>
      </c>
      <c r="BC913" s="407">
        <v>0</v>
      </c>
    </row>
    <row r="914" spans="1:55" x14ac:dyDescent="0.35">
      <c r="A914" s="385" t="str" cm="1">
        <f t="array" ref="A914">IFERROR(_xlfn.IFS(AND(F914="Renta Variable",O914=1),IFERROR(MATCH(B914,[1]RV_Det!C:C,0),"Rev"),AND(J914="Corporativa",O914=1,I914="EM"),IFERROR(MATCH(B914,[1]RF_Corps!B:B,0),"Rev"),AND(F914="Alternativos",O914=1),IFERROR(MATCH(B914,[1]Rep4!C:C,0),"Rev")),"")</f>
        <v/>
      </c>
      <c r="B914" s="394" t="s">
        <v>2816</v>
      </c>
      <c r="C914" s="409" t="s">
        <v>2817</v>
      </c>
      <c r="D914" s="395" t="s">
        <v>2818</v>
      </c>
      <c r="E914" s="396" t="str">
        <f>IF(B914="","",INDEX([1]CatGlob!$S:$S,IFERROR(MATCH(MID(B914,7,1),[1]CatGlob!$R:$R,0),MATCH(MID(B914,1,2),[1]CatGlob!$R:$R,0))))</f>
        <v>DOL</v>
      </c>
      <c r="F914" s="397" t="s">
        <v>442</v>
      </c>
      <c r="G914" s="398" t="s">
        <v>610</v>
      </c>
      <c r="H914" s="399" t="s">
        <v>228</v>
      </c>
      <c r="I914" s="399" t="s">
        <v>611</v>
      </c>
      <c r="J914" s="399" t="s">
        <v>2498</v>
      </c>
      <c r="K914" s="396" t="s">
        <v>600</v>
      </c>
      <c r="L914" s="400" t="str">
        <f>IF(ISERROR(MATCH(M914,M$10:M913,0)),M914,"")</f>
        <v/>
      </c>
      <c r="M914" s="401" t="str">
        <f>IF(B914="","",IF(ISERROR(MATCH(F914&amp;"_"&amp;G914&amp;"_"&amp;H914&amp;"_"&amp;I914&amp;"_"&amp;J914&amp;IF(K914="","","_"&amp;K914),[1]CatGlob!$B:$B,0)),F914&amp;"_"&amp;G914&amp;"_"&amp;H914&amp;"_"&amp;I914&amp;"_"&amp;J914&amp;IF(K914="","","_"&amp;K914),INDEX([1]CatGlob!$C:$C,MATCH(F914&amp;"_"&amp;G914&amp;"_"&amp;H914&amp;"_"&amp;I914&amp;"_"&amp;J914&amp;IF(K914="","","_"&amp;K914),[1]CatGlob!$B:$B,0))))</f>
        <v>HCD_LOC_CORP_REG</v>
      </c>
      <c r="N914" s="402" t="str">
        <f t="shared" si="31"/>
        <v/>
      </c>
      <c r="O914" s="402" t="str">
        <f t="shared" si="30"/>
        <v/>
      </c>
      <c r="P914" s="401" t="str">
        <f>IF(LEN(B914)&gt;8,INDEX([1]CatGlob!$X:$X,MATCH(M914,[1]CatGlob!$W:$W,0)),"")</f>
        <v>PEC</v>
      </c>
      <c r="Q914" s="403" t="str">
        <f>INDEX([1]CatGlob!P:P,MATCH(M914,[1]CatGlob!O:O,0))</f>
        <v>RFLC</v>
      </c>
      <c r="R914" s="403" t="s">
        <v>601</v>
      </c>
      <c r="S914" s="403" t="s">
        <v>601</v>
      </c>
      <c r="T914" s="403" t="str">
        <f>INDEX([1]CatGlob!$D:$D,MATCH($M914,[1]CatGlob!$C:$C,0))</f>
        <v>RFL</v>
      </c>
      <c r="U914" s="403" t="s">
        <v>2323</v>
      </c>
      <c r="V914" s="404" t="str">
        <f>INDEX([1]CatGlob!$F:$F,MATCH($M914,[1]CatGlob!$C:$C,0))</f>
        <v>RFL_CORP</v>
      </c>
      <c r="W914" s="405"/>
      <c r="X914" s="406">
        <v>0</v>
      </c>
      <c r="Y914" s="407">
        <v>0</v>
      </c>
      <c r="Z914" s="408">
        <v>0</v>
      </c>
      <c r="AA914" s="407">
        <v>0</v>
      </c>
      <c r="AB914" s="408">
        <v>0</v>
      </c>
      <c r="AC914" s="407">
        <v>0</v>
      </c>
      <c r="AD914" s="408">
        <v>0</v>
      </c>
      <c r="AE914" s="407">
        <v>0</v>
      </c>
      <c r="AF914" s="408">
        <v>0</v>
      </c>
      <c r="AG914" s="407">
        <v>0</v>
      </c>
      <c r="AI914" s="406">
        <v>0</v>
      </c>
      <c r="AJ914" s="407">
        <v>0</v>
      </c>
      <c r="AK914" s="408">
        <v>0</v>
      </c>
      <c r="AL914" s="407">
        <v>0</v>
      </c>
      <c r="AM914" s="408">
        <v>0</v>
      </c>
      <c r="AN914" s="407">
        <v>0</v>
      </c>
      <c r="AO914" s="408">
        <v>0</v>
      </c>
      <c r="AP914" s="407">
        <v>0</v>
      </c>
      <c r="AQ914" s="408">
        <v>0</v>
      </c>
      <c r="AR914" s="407">
        <v>0</v>
      </c>
      <c r="AT914" s="406">
        <v>0</v>
      </c>
      <c r="AU914" s="407">
        <v>0</v>
      </c>
      <c r="AV914" s="408">
        <v>0</v>
      </c>
      <c r="AW914" s="407">
        <v>0</v>
      </c>
      <c r="AX914" s="408">
        <v>0</v>
      </c>
      <c r="AY914" s="407">
        <v>0</v>
      </c>
      <c r="AZ914" s="408">
        <v>0</v>
      </c>
      <c r="BA914" s="407">
        <v>0</v>
      </c>
      <c r="BB914" s="408">
        <v>0</v>
      </c>
      <c r="BC914" s="407">
        <v>0</v>
      </c>
    </row>
    <row r="915" spans="1:55" x14ac:dyDescent="0.35">
      <c r="A915" s="385" t="str" cm="1">
        <f t="array" ref="A915">IFERROR(_xlfn.IFS(AND(F915="Renta Variable",O915=1),IFERROR(MATCH(B915,[1]RV_Det!C:C,0),"Rev"),AND(J915="Corporativa",O915=1,I915="EM"),IFERROR(MATCH(B915,[1]RF_Corps!B:B,0),"Rev"),AND(F915="Alternativos",O915=1),IFERROR(MATCH(B915,[1]Rep4!C:C,0),"Rev")),"")</f>
        <v/>
      </c>
      <c r="B915" s="394" t="s">
        <v>2819</v>
      </c>
      <c r="C915" s="409" t="s">
        <v>2820</v>
      </c>
      <c r="D915" s="395" t="s">
        <v>2815</v>
      </c>
      <c r="E915" s="396" t="str">
        <f>IF(B915="","",INDEX([1]CatGlob!$S:$S,IFERROR(MATCH(MID(B915,7,1),[1]CatGlob!$R:$R,0),MATCH(MID(B915,1,2),[1]CatGlob!$R:$R,0))))</f>
        <v>DOL</v>
      </c>
      <c r="F915" s="397" t="s">
        <v>442</v>
      </c>
      <c r="G915" s="398" t="s">
        <v>610</v>
      </c>
      <c r="H915" s="399" t="s">
        <v>228</v>
      </c>
      <c r="I915" s="399" t="s">
        <v>611</v>
      </c>
      <c r="J915" s="399" t="s">
        <v>2498</v>
      </c>
      <c r="K915" s="396" t="s">
        <v>600</v>
      </c>
      <c r="L915" s="400" t="str">
        <f>IF(ISERROR(MATCH(M915,M$10:M914,0)),M915,"")</f>
        <v/>
      </c>
      <c r="M915" s="401" t="str">
        <f>IF(B915="","",IF(ISERROR(MATCH(F915&amp;"_"&amp;G915&amp;"_"&amp;H915&amp;"_"&amp;I915&amp;"_"&amp;J915&amp;IF(K915="","","_"&amp;K915),[1]CatGlob!$B:$B,0)),F915&amp;"_"&amp;G915&amp;"_"&amp;H915&amp;"_"&amp;I915&amp;"_"&amp;J915&amp;IF(K915="","","_"&amp;K915),INDEX([1]CatGlob!$C:$C,MATCH(F915&amp;"_"&amp;G915&amp;"_"&amp;H915&amp;"_"&amp;I915&amp;"_"&amp;J915&amp;IF(K915="","","_"&amp;K915),[1]CatGlob!$B:$B,0))))</f>
        <v>HCD_LOC_CORP_REG</v>
      </c>
      <c r="N915" s="402" t="str">
        <f t="shared" si="31"/>
        <v/>
      </c>
      <c r="O915" s="402" t="str">
        <f t="shared" si="30"/>
        <v/>
      </c>
      <c r="P915" s="401" t="str">
        <f>IF(LEN(B915)&gt;8,INDEX([1]CatGlob!$X:$X,MATCH(M915,[1]CatGlob!$W:$W,0)),"")</f>
        <v>PEC</v>
      </c>
      <c r="Q915" s="403" t="str">
        <f>INDEX([1]CatGlob!P:P,MATCH(M915,[1]CatGlob!O:O,0))</f>
        <v>RFLC</v>
      </c>
      <c r="R915" s="403" t="s">
        <v>601</v>
      </c>
      <c r="S915" s="403" t="s">
        <v>601</v>
      </c>
      <c r="T915" s="403" t="str">
        <f>INDEX([1]CatGlob!$D:$D,MATCH($M915,[1]CatGlob!$C:$C,0))</f>
        <v>RFL</v>
      </c>
      <c r="U915" s="403" t="s">
        <v>2323</v>
      </c>
      <c r="V915" s="404" t="str">
        <f>INDEX([1]CatGlob!$F:$F,MATCH($M915,[1]CatGlob!$C:$C,0))</f>
        <v>RFL_CORP</v>
      </c>
      <c r="W915" s="405"/>
      <c r="X915" s="406">
        <v>0</v>
      </c>
      <c r="Y915" s="407">
        <v>0</v>
      </c>
      <c r="Z915" s="408">
        <v>0</v>
      </c>
      <c r="AA915" s="407">
        <v>0</v>
      </c>
      <c r="AB915" s="408">
        <v>0</v>
      </c>
      <c r="AC915" s="407">
        <v>0</v>
      </c>
      <c r="AD915" s="408">
        <v>0</v>
      </c>
      <c r="AE915" s="407">
        <v>0</v>
      </c>
      <c r="AF915" s="408">
        <v>0</v>
      </c>
      <c r="AG915" s="407">
        <v>0</v>
      </c>
      <c r="AI915" s="406">
        <v>0</v>
      </c>
      <c r="AJ915" s="407">
        <v>0</v>
      </c>
      <c r="AK915" s="408">
        <v>0</v>
      </c>
      <c r="AL915" s="407">
        <v>0</v>
      </c>
      <c r="AM915" s="408">
        <v>0</v>
      </c>
      <c r="AN915" s="407">
        <v>0</v>
      </c>
      <c r="AO915" s="408">
        <v>0</v>
      </c>
      <c r="AP915" s="407">
        <v>0</v>
      </c>
      <c r="AQ915" s="408">
        <v>0</v>
      </c>
      <c r="AR915" s="407">
        <v>0</v>
      </c>
      <c r="AT915" s="406">
        <v>0</v>
      </c>
      <c r="AU915" s="407">
        <v>0</v>
      </c>
      <c r="AV915" s="408">
        <v>0</v>
      </c>
      <c r="AW915" s="407">
        <v>0</v>
      </c>
      <c r="AX915" s="408">
        <v>0</v>
      </c>
      <c r="AY915" s="407">
        <v>0</v>
      </c>
      <c r="AZ915" s="408">
        <v>0</v>
      </c>
      <c r="BA915" s="407">
        <v>0</v>
      </c>
      <c r="BB915" s="408">
        <v>0</v>
      </c>
      <c r="BC915" s="407">
        <v>0</v>
      </c>
    </row>
    <row r="916" spans="1:55" x14ac:dyDescent="0.35">
      <c r="A916" s="385" t="str" cm="1">
        <f t="array" ref="A916">IFERROR(_xlfn.IFS(AND(F916="Renta Variable",O916=1),IFERROR(MATCH(B916,[1]RV_Det!C:C,0),"Rev"),AND(J916="Corporativa",O916=1,I916="EM"),IFERROR(MATCH(B916,[1]RF_Corps!B:B,0),"Rev"),AND(F916="Alternativos",O916=1),IFERROR(MATCH(B916,[1]Rep4!C:C,0),"Rev")),"")</f>
        <v/>
      </c>
      <c r="B916" s="394" t="s">
        <v>2821</v>
      </c>
      <c r="C916" s="409" t="s">
        <v>2822</v>
      </c>
      <c r="D916" s="395" t="s">
        <v>2823</v>
      </c>
      <c r="E916" s="396" t="str">
        <f>IF(B916="","",INDEX([1]CatGlob!$S:$S,IFERROR(MATCH(MID(B916,7,1),[1]CatGlob!$R:$R,0),MATCH(MID(B916,1,2),[1]CatGlob!$R:$R,0))))</f>
        <v>DOL</v>
      </c>
      <c r="F916" s="397" t="s">
        <v>442</v>
      </c>
      <c r="G916" s="398" t="s">
        <v>610</v>
      </c>
      <c r="H916" s="399" t="s">
        <v>228</v>
      </c>
      <c r="I916" s="399" t="s">
        <v>611</v>
      </c>
      <c r="J916" s="399" t="s">
        <v>2498</v>
      </c>
      <c r="K916" s="396" t="s">
        <v>600</v>
      </c>
      <c r="L916" s="400" t="str">
        <f>IF(ISERROR(MATCH(M916,M$10:M915,0)),M916,"")</f>
        <v/>
      </c>
      <c r="M916" s="401" t="str">
        <f>IF(B916="","",IF(ISERROR(MATCH(F916&amp;"_"&amp;G916&amp;"_"&amp;H916&amp;"_"&amp;I916&amp;"_"&amp;J916&amp;IF(K916="","","_"&amp;K916),[1]CatGlob!$B:$B,0)),F916&amp;"_"&amp;G916&amp;"_"&amp;H916&amp;"_"&amp;I916&amp;"_"&amp;J916&amp;IF(K916="","","_"&amp;K916),INDEX([1]CatGlob!$C:$C,MATCH(F916&amp;"_"&amp;G916&amp;"_"&amp;H916&amp;"_"&amp;I916&amp;"_"&amp;J916&amp;IF(K916="","","_"&amp;K916),[1]CatGlob!$B:$B,0))))</f>
        <v>HCD_LOC_CORP_REG</v>
      </c>
      <c r="N916" s="402" t="str">
        <f t="shared" si="31"/>
        <v/>
      </c>
      <c r="O916" s="402" t="str">
        <f t="shared" si="30"/>
        <v/>
      </c>
      <c r="P916" s="401" t="str">
        <f>IF(LEN(B916)&gt;8,INDEX([1]CatGlob!$X:$X,MATCH(M916,[1]CatGlob!$W:$W,0)),"")</f>
        <v>PEC</v>
      </c>
      <c r="Q916" s="403" t="str">
        <f>INDEX([1]CatGlob!P:P,MATCH(M916,[1]CatGlob!O:O,0))</f>
        <v>RFLC</v>
      </c>
      <c r="R916" s="403" t="s">
        <v>601</v>
      </c>
      <c r="S916" s="403" t="s">
        <v>601</v>
      </c>
      <c r="T916" s="403" t="str">
        <f>INDEX([1]CatGlob!$D:$D,MATCH($M916,[1]CatGlob!$C:$C,0))</f>
        <v>RFL</v>
      </c>
      <c r="U916" s="403" t="s">
        <v>2323</v>
      </c>
      <c r="V916" s="404" t="str">
        <f>INDEX([1]CatGlob!$F:$F,MATCH($M916,[1]CatGlob!$C:$C,0))</f>
        <v>RFL_CORP</v>
      </c>
      <c r="W916" s="405"/>
      <c r="X916" s="406">
        <v>0</v>
      </c>
      <c r="Y916" s="407">
        <v>0</v>
      </c>
      <c r="Z916" s="408">
        <v>0</v>
      </c>
      <c r="AA916" s="407">
        <v>0</v>
      </c>
      <c r="AB916" s="408">
        <v>0</v>
      </c>
      <c r="AC916" s="407">
        <v>0</v>
      </c>
      <c r="AD916" s="408">
        <v>0</v>
      </c>
      <c r="AE916" s="407">
        <v>0</v>
      </c>
      <c r="AF916" s="408">
        <v>0</v>
      </c>
      <c r="AG916" s="407">
        <v>0</v>
      </c>
      <c r="AI916" s="406">
        <v>0</v>
      </c>
      <c r="AJ916" s="407">
        <v>0</v>
      </c>
      <c r="AK916" s="408">
        <v>0</v>
      </c>
      <c r="AL916" s="407">
        <v>0</v>
      </c>
      <c r="AM916" s="408">
        <v>0</v>
      </c>
      <c r="AN916" s="407">
        <v>0</v>
      </c>
      <c r="AO916" s="408">
        <v>0</v>
      </c>
      <c r="AP916" s="407">
        <v>0</v>
      </c>
      <c r="AQ916" s="408">
        <v>0</v>
      </c>
      <c r="AR916" s="407">
        <v>0</v>
      </c>
      <c r="AT916" s="406">
        <v>0</v>
      </c>
      <c r="AU916" s="407">
        <v>0</v>
      </c>
      <c r="AV916" s="408">
        <v>0</v>
      </c>
      <c r="AW916" s="407">
        <v>0</v>
      </c>
      <c r="AX916" s="408">
        <v>0</v>
      </c>
      <c r="AY916" s="407">
        <v>0</v>
      </c>
      <c r="AZ916" s="408">
        <v>0</v>
      </c>
      <c r="BA916" s="407">
        <v>0</v>
      </c>
      <c r="BB916" s="408">
        <v>0</v>
      </c>
      <c r="BC916" s="407">
        <v>0</v>
      </c>
    </row>
    <row r="917" spans="1:55" x14ac:dyDescent="0.35">
      <c r="A917" s="385" t="str" cm="1">
        <f t="array" ref="A917">IFERROR(_xlfn.IFS(AND(F917="Renta Variable",O917=1),IFERROR(MATCH(B917,[1]RV_Det!C:C,0),"Rev"),AND(J917="Corporativa",O917=1,I917="EM"),IFERROR(MATCH(B917,[1]RF_Corps!B:B,0),"Rev"),AND(F917="Alternativos",O917=1),IFERROR(MATCH(B917,[1]Rep4!C:C,0),"Rev")),"")</f>
        <v/>
      </c>
      <c r="B917" s="394" t="s">
        <v>2824</v>
      </c>
      <c r="C917" s="409" t="s">
        <v>2825</v>
      </c>
      <c r="D917" s="395" t="s">
        <v>2823</v>
      </c>
      <c r="E917" s="396" t="str">
        <f>IF(B917="","",INDEX([1]CatGlob!$S:$S,IFERROR(MATCH(MID(B917,7,1),[1]CatGlob!$R:$R,0),MATCH(MID(B917,1,2),[1]CatGlob!$R:$R,0))))</f>
        <v>DOL</v>
      </c>
      <c r="F917" s="397" t="s">
        <v>442</v>
      </c>
      <c r="G917" s="398" t="s">
        <v>610</v>
      </c>
      <c r="H917" s="399" t="s">
        <v>228</v>
      </c>
      <c r="I917" s="399" t="s">
        <v>611</v>
      </c>
      <c r="J917" s="399" t="s">
        <v>2498</v>
      </c>
      <c r="K917" s="396" t="s">
        <v>600</v>
      </c>
      <c r="L917" s="400" t="str">
        <f>IF(ISERROR(MATCH(M917,M$10:M916,0)),M917,"")</f>
        <v/>
      </c>
      <c r="M917" s="401" t="str">
        <f>IF(B917="","",IF(ISERROR(MATCH(F917&amp;"_"&amp;G917&amp;"_"&amp;H917&amp;"_"&amp;I917&amp;"_"&amp;J917&amp;IF(K917="","","_"&amp;K917),[1]CatGlob!$B:$B,0)),F917&amp;"_"&amp;G917&amp;"_"&amp;H917&amp;"_"&amp;I917&amp;"_"&amp;J917&amp;IF(K917="","","_"&amp;K917),INDEX([1]CatGlob!$C:$C,MATCH(F917&amp;"_"&amp;G917&amp;"_"&amp;H917&amp;"_"&amp;I917&amp;"_"&amp;J917&amp;IF(K917="","","_"&amp;K917),[1]CatGlob!$B:$B,0))))</f>
        <v>HCD_LOC_CORP_REG</v>
      </c>
      <c r="N917" s="402" t="str">
        <f t="shared" si="31"/>
        <v/>
      </c>
      <c r="O917" s="402" t="str">
        <f t="shared" si="30"/>
        <v/>
      </c>
      <c r="P917" s="401" t="str">
        <f>IF(LEN(B917)&gt;8,INDEX([1]CatGlob!$X:$X,MATCH(M917,[1]CatGlob!$W:$W,0)),"")</f>
        <v>PEC</v>
      </c>
      <c r="Q917" s="403" t="str">
        <f>INDEX([1]CatGlob!P:P,MATCH(M917,[1]CatGlob!O:O,0))</f>
        <v>RFLC</v>
      </c>
      <c r="R917" s="403" t="s">
        <v>601</v>
      </c>
      <c r="S917" s="403" t="s">
        <v>601</v>
      </c>
      <c r="T917" s="403" t="str">
        <f>INDEX([1]CatGlob!$D:$D,MATCH($M917,[1]CatGlob!$C:$C,0))</f>
        <v>RFL</v>
      </c>
      <c r="U917" s="403" t="s">
        <v>2323</v>
      </c>
      <c r="V917" s="404" t="str">
        <f>INDEX([1]CatGlob!$F:$F,MATCH($M917,[1]CatGlob!$C:$C,0))</f>
        <v>RFL_CORP</v>
      </c>
      <c r="W917" s="405"/>
      <c r="X917" s="406">
        <v>0</v>
      </c>
      <c r="Y917" s="407">
        <v>0</v>
      </c>
      <c r="Z917" s="408">
        <v>0</v>
      </c>
      <c r="AA917" s="407">
        <v>0</v>
      </c>
      <c r="AB917" s="408">
        <v>0</v>
      </c>
      <c r="AC917" s="407">
        <v>0</v>
      </c>
      <c r="AD917" s="408">
        <v>0</v>
      </c>
      <c r="AE917" s="407">
        <v>0</v>
      </c>
      <c r="AF917" s="408">
        <v>0</v>
      </c>
      <c r="AG917" s="407">
        <v>0</v>
      </c>
      <c r="AI917" s="406">
        <v>0</v>
      </c>
      <c r="AJ917" s="407">
        <v>0</v>
      </c>
      <c r="AK917" s="408">
        <v>0</v>
      </c>
      <c r="AL917" s="407">
        <v>0</v>
      </c>
      <c r="AM917" s="408">
        <v>0</v>
      </c>
      <c r="AN917" s="407">
        <v>0</v>
      </c>
      <c r="AO917" s="408">
        <v>0</v>
      </c>
      <c r="AP917" s="407">
        <v>0</v>
      </c>
      <c r="AQ917" s="408">
        <v>0</v>
      </c>
      <c r="AR917" s="407">
        <v>0</v>
      </c>
      <c r="AT917" s="406">
        <v>0</v>
      </c>
      <c r="AU917" s="407">
        <v>0</v>
      </c>
      <c r="AV917" s="408">
        <v>0</v>
      </c>
      <c r="AW917" s="407">
        <v>0</v>
      </c>
      <c r="AX917" s="408">
        <v>0</v>
      </c>
      <c r="AY917" s="407">
        <v>0</v>
      </c>
      <c r="AZ917" s="408">
        <v>0</v>
      </c>
      <c r="BA917" s="407">
        <v>0</v>
      </c>
      <c r="BB917" s="408">
        <v>0</v>
      </c>
      <c r="BC917" s="407">
        <v>0</v>
      </c>
    </row>
    <row r="918" spans="1:55" x14ac:dyDescent="0.35">
      <c r="A918" s="385" t="str" cm="1">
        <f t="array" ref="A918">IFERROR(_xlfn.IFS(AND(F918="Renta Variable",O918=1),IFERROR(MATCH(B918,[1]RV_Det!C:C,0),"Rev"),AND(J918="Corporativa",O918=1,I918="EM"),IFERROR(MATCH(B918,[1]RF_Corps!B:B,0),"Rev"),AND(F918="Alternativos",O918=1),IFERROR(MATCH(B918,[1]Rep4!C:C,0),"Rev")),"")</f>
        <v/>
      </c>
      <c r="B918" s="394" t="s">
        <v>2826</v>
      </c>
      <c r="C918" s="409" t="s">
        <v>2827</v>
      </c>
      <c r="D918" s="395" t="s">
        <v>2260</v>
      </c>
      <c r="E918" s="396" t="str">
        <f>IF(B918="","",INDEX([1]CatGlob!$S:$S,IFERROR(MATCH(MID(B918,7,1),[1]CatGlob!$R:$R,0),MATCH(MID(B918,1,2),[1]CatGlob!$R:$R,0))))</f>
        <v>DOL</v>
      </c>
      <c r="F918" s="397" t="s">
        <v>442</v>
      </c>
      <c r="G918" s="398" t="s">
        <v>610</v>
      </c>
      <c r="H918" s="399" t="s">
        <v>228</v>
      </c>
      <c r="I918" s="399" t="s">
        <v>611</v>
      </c>
      <c r="J918" s="399" t="s">
        <v>2498</v>
      </c>
      <c r="K918" s="396" t="s">
        <v>600</v>
      </c>
      <c r="L918" s="400" t="str">
        <f>IF(ISERROR(MATCH(M918,M$10:M917,0)),M918,"")</f>
        <v/>
      </c>
      <c r="M918" s="401" t="str">
        <f>IF(B918="","",IF(ISERROR(MATCH(F918&amp;"_"&amp;G918&amp;"_"&amp;H918&amp;"_"&amp;I918&amp;"_"&amp;J918&amp;IF(K918="","","_"&amp;K918),[1]CatGlob!$B:$B,0)),F918&amp;"_"&amp;G918&amp;"_"&amp;H918&amp;"_"&amp;I918&amp;"_"&amp;J918&amp;IF(K918="","","_"&amp;K918),INDEX([1]CatGlob!$C:$C,MATCH(F918&amp;"_"&amp;G918&amp;"_"&amp;H918&amp;"_"&amp;I918&amp;"_"&amp;J918&amp;IF(K918="","","_"&amp;K918),[1]CatGlob!$B:$B,0))))</f>
        <v>HCD_LOC_CORP_REG</v>
      </c>
      <c r="N918" s="402" t="str">
        <f t="shared" si="31"/>
        <v/>
      </c>
      <c r="O918" s="402" t="str">
        <f t="shared" si="30"/>
        <v/>
      </c>
      <c r="P918" s="401" t="str">
        <f>IF(LEN(B918)&gt;8,INDEX([1]CatGlob!$X:$X,MATCH(M918,[1]CatGlob!$W:$W,0)),"")</f>
        <v>PEC</v>
      </c>
      <c r="Q918" s="403" t="str">
        <f>INDEX([1]CatGlob!P:P,MATCH(M918,[1]CatGlob!O:O,0))</f>
        <v>RFLC</v>
      </c>
      <c r="R918" s="403" t="s">
        <v>601</v>
      </c>
      <c r="S918" s="403" t="s">
        <v>601</v>
      </c>
      <c r="T918" s="403" t="str">
        <f>INDEX([1]CatGlob!$D:$D,MATCH($M918,[1]CatGlob!$C:$C,0))</f>
        <v>RFL</v>
      </c>
      <c r="U918" s="403" t="s">
        <v>2419</v>
      </c>
      <c r="V918" s="404" t="str">
        <f>INDEX([1]CatGlob!$F:$F,MATCH($M918,[1]CatGlob!$C:$C,0))</f>
        <v>RFL_CORP</v>
      </c>
      <c r="W918" s="405"/>
      <c r="X918" s="406">
        <v>0</v>
      </c>
      <c r="Y918" s="407">
        <v>0</v>
      </c>
      <c r="Z918" s="408">
        <v>0</v>
      </c>
      <c r="AA918" s="407">
        <v>0</v>
      </c>
      <c r="AB918" s="408">
        <v>0</v>
      </c>
      <c r="AC918" s="407">
        <v>0</v>
      </c>
      <c r="AD918" s="408">
        <v>0</v>
      </c>
      <c r="AE918" s="407">
        <v>0</v>
      </c>
      <c r="AF918" s="408">
        <v>0</v>
      </c>
      <c r="AG918" s="407">
        <v>0</v>
      </c>
      <c r="AI918" s="406">
        <v>0</v>
      </c>
      <c r="AJ918" s="407">
        <v>0</v>
      </c>
      <c r="AK918" s="408">
        <v>0</v>
      </c>
      <c r="AL918" s="407">
        <v>0</v>
      </c>
      <c r="AM918" s="408">
        <v>0</v>
      </c>
      <c r="AN918" s="407">
        <v>0</v>
      </c>
      <c r="AO918" s="408">
        <v>0</v>
      </c>
      <c r="AP918" s="407">
        <v>0</v>
      </c>
      <c r="AQ918" s="408">
        <v>0</v>
      </c>
      <c r="AR918" s="407">
        <v>0</v>
      </c>
      <c r="AT918" s="406">
        <v>0</v>
      </c>
      <c r="AU918" s="407">
        <v>0</v>
      </c>
      <c r="AV918" s="408">
        <v>0</v>
      </c>
      <c r="AW918" s="407">
        <v>0</v>
      </c>
      <c r="AX918" s="408">
        <v>0</v>
      </c>
      <c r="AY918" s="407">
        <v>0</v>
      </c>
      <c r="AZ918" s="408">
        <v>0</v>
      </c>
      <c r="BA918" s="407">
        <v>0</v>
      </c>
      <c r="BB918" s="408">
        <v>0</v>
      </c>
      <c r="BC918" s="407">
        <v>0</v>
      </c>
    </row>
    <row r="919" spans="1:55" x14ac:dyDescent="0.35">
      <c r="A919" s="385" t="str" cm="1">
        <f t="array" ref="A919">IFERROR(_xlfn.IFS(AND(F919="Renta Variable",O919=1),IFERROR(MATCH(B919,[1]RV_Det!C:C,0),"Rev"),AND(J919="Corporativa",O919=1,I919="EM"),IFERROR(MATCH(B919,[1]RF_Corps!B:B,0),"Rev"),AND(F919="Alternativos",O919=1),IFERROR(MATCH(B919,[1]Rep4!C:C,0),"Rev")),"")</f>
        <v/>
      </c>
      <c r="B919" s="394" t="s">
        <v>2828</v>
      </c>
      <c r="C919" s="409" t="s">
        <v>2829</v>
      </c>
      <c r="D919" s="395" t="s">
        <v>2673</v>
      </c>
      <c r="E919" s="396" t="str">
        <f>IF(B919="","",INDEX([1]CatGlob!$S:$S,IFERROR(MATCH(MID(B919,7,1),[1]CatGlob!$R:$R,0),MATCH(MID(B919,1,2),[1]CatGlob!$R:$R,0))))</f>
        <v>DOL</v>
      </c>
      <c r="F919" s="397" t="s">
        <v>442</v>
      </c>
      <c r="G919" s="398" t="s">
        <v>610</v>
      </c>
      <c r="H919" s="399" t="s">
        <v>228</v>
      </c>
      <c r="I919" s="399" t="s">
        <v>611</v>
      </c>
      <c r="J919" s="399" t="s">
        <v>2498</v>
      </c>
      <c r="K919" s="396" t="s">
        <v>600</v>
      </c>
      <c r="L919" s="400" t="str">
        <f>IF(ISERROR(MATCH(M919,M$10:M918,0)),M919,"")</f>
        <v/>
      </c>
      <c r="M919" s="401" t="str">
        <f>IF(B919="","",IF(ISERROR(MATCH(F919&amp;"_"&amp;G919&amp;"_"&amp;H919&amp;"_"&amp;I919&amp;"_"&amp;J919&amp;IF(K919="","","_"&amp;K919),[1]CatGlob!$B:$B,0)),F919&amp;"_"&amp;G919&amp;"_"&amp;H919&amp;"_"&amp;I919&amp;"_"&amp;J919&amp;IF(K919="","","_"&amp;K919),INDEX([1]CatGlob!$C:$C,MATCH(F919&amp;"_"&amp;G919&amp;"_"&amp;H919&amp;"_"&amp;I919&amp;"_"&amp;J919&amp;IF(K919="","","_"&amp;K919),[1]CatGlob!$B:$B,0))))</f>
        <v>HCD_LOC_CORP_REG</v>
      </c>
      <c r="N919" s="402" t="str">
        <f t="shared" si="31"/>
        <v/>
      </c>
      <c r="O919" s="402" t="str">
        <f t="shared" si="30"/>
        <v/>
      </c>
      <c r="P919" s="401" t="str">
        <f>IF(LEN(B919)&gt;8,INDEX([1]CatGlob!$X:$X,MATCH(M919,[1]CatGlob!$W:$W,0)),"")</f>
        <v>PEC</v>
      </c>
      <c r="Q919" s="403" t="str">
        <f>INDEX([1]CatGlob!P:P,MATCH(M919,[1]CatGlob!O:O,0))</f>
        <v>RFLC</v>
      </c>
      <c r="R919" s="403" t="s">
        <v>601</v>
      </c>
      <c r="S919" s="403" t="s">
        <v>601</v>
      </c>
      <c r="T919" s="403" t="str">
        <f>INDEX([1]CatGlob!$D:$D,MATCH($M919,[1]CatGlob!$C:$C,0))</f>
        <v>RFL</v>
      </c>
      <c r="U919" s="403" t="s">
        <v>2307</v>
      </c>
      <c r="V919" s="404" t="str">
        <f>INDEX([1]CatGlob!$F:$F,MATCH($M919,[1]CatGlob!$C:$C,0))</f>
        <v>RFL_CORP</v>
      </c>
      <c r="W919" s="405"/>
      <c r="X919" s="406">
        <v>0</v>
      </c>
      <c r="Y919" s="407">
        <v>0</v>
      </c>
      <c r="Z919" s="408">
        <v>0</v>
      </c>
      <c r="AA919" s="407">
        <v>0</v>
      </c>
      <c r="AB919" s="408">
        <v>0</v>
      </c>
      <c r="AC919" s="407">
        <v>0</v>
      </c>
      <c r="AD919" s="408">
        <v>0</v>
      </c>
      <c r="AE919" s="407">
        <v>0</v>
      </c>
      <c r="AF919" s="408">
        <v>0</v>
      </c>
      <c r="AG919" s="407">
        <v>0</v>
      </c>
      <c r="AI919" s="406">
        <v>0</v>
      </c>
      <c r="AJ919" s="407">
        <v>0</v>
      </c>
      <c r="AK919" s="408">
        <v>0</v>
      </c>
      <c r="AL919" s="407">
        <v>0</v>
      </c>
      <c r="AM919" s="408">
        <v>0</v>
      </c>
      <c r="AN919" s="407">
        <v>0</v>
      </c>
      <c r="AO919" s="408">
        <v>0</v>
      </c>
      <c r="AP919" s="407">
        <v>0</v>
      </c>
      <c r="AQ919" s="408">
        <v>0</v>
      </c>
      <c r="AR919" s="407">
        <v>0</v>
      </c>
      <c r="AT919" s="406">
        <v>0</v>
      </c>
      <c r="AU919" s="407">
        <v>0</v>
      </c>
      <c r="AV919" s="408">
        <v>0</v>
      </c>
      <c r="AW919" s="407">
        <v>0</v>
      </c>
      <c r="AX919" s="408">
        <v>0</v>
      </c>
      <c r="AY919" s="407">
        <v>0</v>
      </c>
      <c r="AZ919" s="408">
        <v>0</v>
      </c>
      <c r="BA919" s="407">
        <v>0</v>
      </c>
      <c r="BB919" s="408">
        <v>0</v>
      </c>
      <c r="BC919" s="407">
        <v>0</v>
      </c>
    </row>
    <row r="920" spans="1:55" x14ac:dyDescent="0.35">
      <c r="A920" s="385" t="str" cm="1">
        <f t="array" ref="A920">IFERROR(_xlfn.IFS(AND(F920="Renta Variable",O920=1),IFERROR(MATCH(B920,[1]RV_Det!C:C,0),"Rev"),AND(J920="Corporativa",O920=1,I920="EM"),IFERROR(MATCH(B920,[1]RF_Corps!B:B,0),"Rev"),AND(F920="Alternativos",O920=1),IFERROR(MATCH(B920,[1]Rep4!C:C,0),"Rev")),"")</f>
        <v/>
      </c>
      <c r="B920" s="394" t="s">
        <v>2830</v>
      </c>
      <c r="C920" s="409" t="s">
        <v>2831</v>
      </c>
      <c r="D920" s="395" t="s">
        <v>2487</v>
      </c>
      <c r="E920" s="396" t="str">
        <f>IF(B920="","",INDEX([1]CatGlob!$S:$S,IFERROR(MATCH(MID(B920,7,1),[1]CatGlob!$R:$R,0),MATCH(MID(B920,1,2),[1]CatGlob!$R:$R,0))))</f>
        <v>DOL</v>
      </c>
      <c r="F920" s="397" t="s">
        <v>442</v>
      </c>
      <c r="G920" s="398" t="s">
        <v>610</v>
      </c>
      <c r="H920" s="399" t="s">
        <v>228</v>
      </c>
      <c r="I920" s="399" t="s">
        <v>611</v>
      </c>
      <c r="J920" s="399" t="s">
        <v>2498</v>
      </c>
      <c r="K920" s="396" t="s">
        <v>600</v>
      </c>
      <c r="L920" s="400" t="str">
        <f>IF(ISERROR(MATCH(M920,M$10:M919,0)),M920,"")</f>
        <v/>
      </c>
      <c r="M920" s="401" t="str">
        <f>IF(B920="","",IF(ISERROR(MATCH(F920&amp;"_"&amp;G920&amp;"_"&amp;H920&amp;"_"&amp;I920&amp;"_"&amp;J920&amp;IF(K920="","","_"&amp;K920),[1]CatGlob!$B:$B,0)),F920&amp;"_"&amp;G920&amp;"_"&amp;H920&amp;"_"&amp;I920&amp;"_"&amp;J920&amp;IF(K920="","","_"&amp;K920),INDEX([1]CatGlob!$C:$C,MATCH(F920&amp;"_"&amp;G920&amp;"_"&amp;H920&amp;"_"&amp;I920&amp;"_"&amp;J920&amp;IF(K920="","","_"&amp;K920),[1]CatGlob!$B:$B,0))))</f>
        <v>HCD_LOC_CORP_REG</v>
      </c>
      <c r="N920" s="402" t="str">
        <f t="shared" si="31"/>
        <v/>
      </c>
      <c r="O920" s="402" t="str">
        <f t="shared" si="30"/>
        <v/>
      </c>
      <c r="P920" s="401" t="str">
        <f>IF(LEN(B920)&gt;8,INDEX([1]CatGlob!$X:$X,MATCH(M920,[1]CatGlob!$W:$W,0)),"")</f>
        <v>PEC</v>
      </c>
      <c r="Q920" s="403" t="str">
        <f>INDEX([1]CatGlob!P:P,MATCH(M920,[1]CatGlob!O:O,0))</f>
        <v>RFLC</v>
      </c>
      <c r="R920" s="403"/>
      <c r="S920" s="403"/>
      <c r="T920" s="403" t="str">
        <f>INDEX([1]CatGlob!$D:$D,MATCH($M920,[1]CatGlob!$C:$C,0))</f>
        <v>RFL</v>
      </c>
      <c r="U920" s="403" t="s">
        <v>2307</v>
      </c>
      <c r="V920" s="404" t="str">
        <f>INDEX([1]CatGlob!$F:$F,MATCH($M920,[1]CatGlob!$C:$C,0))</f>
        <v>RFL_CORP</v>
      </c>
      <c r="W920" s="405"/>
      <c r="X920" s="406">
        <v>0</v>
      </c>
      <c r="Y920" s="407">
        <v>0</v>
      </c>
      <c r="Z920" s="408">
        <v>0</v>
      </c>
      <c r="AA920" s="407">
        <v>0</v>
      </c>
      <c r="AB920" s="408">
        <v>0</v>
      </c>
      <c r="AC920" s="407">
        <v>0</v>
      </c>
      <c r="AD920" s="408">
        <v>0</v>
      </c>
      <c r="AE920" s="407">
        <v>0</v>
      </c>
      <c r="AF920" s="408">
        <v>0</v>
      </c>
      <c r="AG920" s="407">
        <v>0</v>
      </c>
      <c r="AI920" s="406">
        <v>0</v>
      </c>
      <c r="AJ920" s="407">
        <v>0</v>
      </c>
      <c r="AK920" s="408">
        <v>0</v>
      </c>
      <c r="AL920" s="407">
        <v>0</v>
      </c>
      <c r="AM920" s="408">
        <v>0</v>
      </c>
      <c r="AN920" s="407">
        <v>0</v>
      </c>
      <c r="AO920" s="408">
        <v>0</v>
      </c>
      <c r="AP920" s="407">
        <v>0</v>
      </c>
      <c r="AQ920" s="408">
        <v>0</v>
      </c>
      <c r="AR920" s="407">
        <v>0</v>
      </c>
      <c r="AT920" s="406">
        <v>0</v>
      </c>
      <c r="AU920" s="407">
        <v>0</v>
      </c>
      <c r="AV920" s="408">
        <v>0</v>
      </c>
      <c r="AW920" s="407">
        <v>0</v>
      </c>
      <c r="AX920" s="408">
        <v>0</v>
      </c>
      <c r="AY920" s="407">
        <v>0</v>
      </c>
      <c r="AZ920" s="408">
        <v>0</v>
      </c>
      <c r="BA920" s="407">
        <v>0</v>
      </c>
      <c r="BB920" s="408">
        <v>0</v>
      </c>
      <c r="BC920" s="407">
        <v>0</v>
      </c>
    </row>
    <row r="921" spans="1:55" x14ac:dyDescent="0.35">
      <c r="A921" s="385" t="str" cm="1">
        <f t="array" ref="A921">IFERROR(_xlfn.IFS(AND(F921="Renta Variable",O921=1),IFERROR(MATCH(B921,[1]RV_Det!C:C,0),"Rev"),AND(J921="Corporativa",O921=1,I921="EM"),IFERROR(MATCH(B921,[1]RF_Corps!B:B,0),"Rev"),AND(F921="Alternativos",O921=1),IFERROR(MATCH(B921,[1]Rep4!C:C,0),"Rev")),"")</f>
        <v/>
      </c>
      <c r="B921" s="394" t="s">
        <v>2832</v>
      </c>
      <c r="C921" s="409" t="s">
        <v>2833</v>
      </c>
      <c r="D921" s="395" t="s">
        <v>2487</v>
      </c>
      <c r="E921" s="396" t="str">
        <f>IF(B921="","",INDEX([1]CatGlob!$S:$S,IFERROR(MATCH(MID(B921,7,1),[1]CatGlob!$R:$R,0),MATCH(MID(B921,1,2),[1]CatGlob!$R:$R,0))))</f>
        <v>DOL</v>
      </c>
      <c r="F921" s="397" t="s">
        <v>442</v>
      </c>
      <c r="G921" s="398" t="s">
        <v>610</v>
      </c>
      <c r="H921" s="399" t="s">
        <v>228</v>
      </c>
      <c r="I921" s="399" t="s">
        <v>611</v>
      </c>
      <c r="J921" s="399" t="s">
        <v>2498</v>
      </c>
      <c r="K921" s="396" t="s">
        <v>600</v>
      </c>
      <c r="L921" s="400" t="str">
        <f>IF(ISERROR(MATCH(M921,M$10:M920,0)),M921,"")</f>
        <v/>
      </c>
      <c r="M921" s="401" t="str">
        <f>IF(B921="","",IF(ISERROR(MATCH(F921&amp;"_"&amp;G921&amp;"_"&amp;H921&amp;"_"&amp;I921&amp;"_"&amp;J921&amp;IF(K921="","","_"&amp;K921),[1]CatGlob!$B:$B,0)),F921&amp;"_"&amp;G921&amp;"_"&amp;H921&amp;"_"&amp;I921&amp;"_"&amp;J921&amp;IF(K921="","","_"&amp;K921),INDEX([1]CatGlob!$C:$C,MATCH(F921&amp;"_"&amp;G921&amp;"_"&amp;H921&amp;"_"&amp;I921&amp;"_"&amp;J921&amp;IF(K921="","","_"&amp;K921),[1]CatGlob!$B:$B,0))))</f>
        <v>HCD_LOC_CORP_REG</v>
      </c>
      <c r="N921" s="402" t="str">
        <f t="shared" si="31"/>
        <v>rev</v>
      </c>
      <c r="O921" s="402">
        <f t="shared" si="30"/>
        <v>1</v>
      </c>
      <c r="P921" s="401" t="str">
        <f>IF(LEN(B921)&gt;8,INDEX([1]CatGlob!$X:$X,MATCH(M921,[1]CatGlob!$W:$W,0)),"")</f>
        <v>PEC</v>
      </c>
      <c r="Q921" s="403" t="str">
        <f>INDEX([1]CatGlob!P:P,MATCH(M921,[1]CatGlob!O:O,0))</f>
        <v>RFLC</v>
      </c>
      <c r="R921" s="403"/>
      <c r="S921" s="403"/>
      <c r="T921" s="403" t="str">
        <f>INDEX([1]CatGlob!$D:$D,MATCH($M921,[1]CatGlob!$C:$C,0))</f>
        <v>RFL</v>
      </c>
      <c r="U921" s="403" t="s">
        <v>2307</v>
      </c>
      <c r="V921" s="404" t="str">
        <f>INDEX([1]CatGlob!$F:$F,MATCH($M921,[1]CatGlob!$C:$C,0))</f>
        <v>RFL_CORP</v>
      </c>
      <c r="W921" s="405"/>
      <c r="X921" s="406">
        <v>0</v>
      </c>
      <c r="Y921" s="407">
        <v>0</v>
      </c>
      <c r="Z921" s="408">
        <v>0</v>
      </c>
      <c r="AA921" s="407">
        <v>0</v>
      </c>
      <c r="AB921" s="408">
        <v>-1.1944576176024801E-2</v>
      </c>
      <c r="AC921" s="407">
        <v>-0.33541391774583001</v>
      </c>
      <c r="AD921" s="408">
        <v>-1.10669011943463E-2</v>
      </c>
      <c r="AE921" s="407">
        <v>-0.31076805339980101</v>
      </c>
      <c r="AF921" s="408">
        <v>-1.0071952343477301E-2</v>
      </c>
      <c r="AG921" s="407">
        <v>-0.28282903847676999</v>
      </c>
      <c r="AI921" s="406">
        <v>0</v>
      </c>
      <c r="AJ921" s="407">
        <v>0</v>
      </c>
      <c r="AK921" s="408">
        <v>-2.5940322317667998E-3</v>
      </c>
      <c r="AL921" s="407">
        <v>-7.2842644293080697E-2</v>
      </c>
      <c r="AM921" s="408">
        <v>-6.7715336718830602E-3</v>
      </c>
      <c r="AN921" s="407">
        <v>-0.19015045863213201</v>
      </c>
      <c r="AO921" s="408">
        <v>-4.4332924335507198E-3</v>
      </c>
      <c r="AP921" s="407">
        <v>-0.12449064426656201</v>
      </c>
      <c r="AQ921" s="408">
        <v>-4.9414907839093001E-3</v>
      </c>
      <c r="AR921" s="407">
        <v>-0.13876128871482701</v>
      </c>
      <c r="AT921" s="406">
        <v>0</v>
      </c>
      <c r="AU921" s="407">
        <v>0</v>
      </c>
      <c r="AV921" s="408">
        <v>0</v>
      </c>
      <c r="AW921" s="407">
        <v>0</v>
      </c>
      <c r="AX921" s="408">
        <v>0</v>
      </c>
      <c r="AY921" s="407">
        <v>0</v>
      </c>
      <c r="AZ921" s="408">
        <v>0</v>
      </c>
      <c r="BA921" s="407">
        <v>0</v>
      </c>
      <c r="BB921" s="408">
        <v>0</v>
      </c>
      <c r="BC921" s="407">
        <v>0</v>
      </c>
    </row>
    <row r="922" spans="1:55" x14ac:dyDescent="0.35">
      <c r="A922" s="385" t="str" cm="1">
        <f t="array" ref="A922">IFERROR(_xlfn.IFS(AND(F922="Renta Variable",O922=1),IFERROR(MATCH(B922,[1]RV_Det!C:C,0),"Rev"),AND(J922="Corporativa",O922=1,I922="EM"),IFERROR(MATCH(B922,[1]RF_Corps!B:B,0),"Rev"),AND(F922="Alternativos",O922=1),IFERROR(MATCH(B922,[1]Rep4!C:C,0),"Rev")),"")</f>
        <v/>
      </c>
      <c r="B922" s="394" t="s">
        <v>2834</v>
      </c>
      <c r="C922" s="409" t="s">
        <v>2835</v>
      </c>
      <c r="D922" s="395" t="s">
        <v>2836</v>
      </c>
      <c r="E922" s="396" t="str">
        <f>IF(B922="","",INDEX([1]CatGlob!$S:$S,IFERROR(MATCH(MID(B922,7,1),[1]CatGlob!$R:$R,0),MATCH(MID(B922,1,2),[1]CatGlob!$R:$R,0))))</f>
        <v>DOL</v>
      </c>
      <c r="F922" s="397" t="s">
        <v>442</v>
      </c>
      <c r="G922" s="398" t="s">
        <v>610</v>
      </c>
      <c r="H922" s="399" t="s">
        <v>228</v>
      </c>
      <c r="I922" s="399" t="s">
        <v>611</v>
      </c>
      <c r="J922" s="399" t="s">
        <v>2498</v>
      </c>
      <c r="K922" s="396" t="s">
        <v>600</v>
      </c>
      <c r="L922" s="400" t="str">
        <f>IF(ISERROR(MATCH(M922,M$10:M921,0)),M922,"")</f>
        <v/>
      </c>
      <c r="M922" s="401" t="str">
        <f>IF(B922="","",IF(ISERROR(MATCH(F922&amp;"_"&amp;G922&amp;"_"&amp;H922&amp;"_"&amp;I922&amp;"_"&amp;J922&amp;IF(K922="","","_"&amp;K922),[1]CatGlob!$B:$B,0)),F922&amp;"_"&amp;G922&amp;"_"&amp;H922&amp;"_"&amp;I922&amp;"_"&amp;J922&amp;IF(K922="","","_"&amp;K922),INDEX([1]CatGlob!$C:$C,MATCH(F922&amp;"_"&amp;G922&amp;"_"&amp;H922&amp;"_"&amp;I922&amp;"_"&amp;J922&amp;IF(K922="","","_"&amp;K922),[1]CatGlob!$B:$B,0))))</f>
        <v>HCD_LOC_CORP_REG</v>
      </c>
      <c r="N922" s="402" t="str">
        <f t="shared" si="31"/>
        <v/>
      </c>
      <c r="O922" s="402" t="str">
        <f t="shared" si="30"/>
        <v/>
      </c>
      <c r="P922" s="401" t="str">
        <f>IF(LEN(B922)&gt;8,INDEX([1]CatGlob!$X:$X,MATCH(M922,[1]CatGlob!$W:$W,0)),"")</f>
        <v>PEC</v>
      </c>
      <c r="Q922" s="403" t="str">
        <f>INDEX([1]CatGlob!P:P,MATCH(M922,[1]CatGlob!O:O,0))</f>
        <v>RFLC</v>
      </c>
      <c r="R922" s="403" t="s">
        <v>601</v>
      </c>
      <c r="S922" s="403"/>
      <c r="T922" s="403" t="str">
        <f>INDEX([1]CatGlob!$D:$D,MATCH($M922,[1]CatGlob!$C:$C,0))</f>
        <v>RFL</v>
      </c>
      <c r="U922" s="403" t="s">
        <v>2307</v>
      </c>
      <c r="V922" s="404" t="str">
        <f>INDEX([1]CatGlob!$F:$F,MATCH($M922,[1]CatGlob!$C:$C,0))</f>
        <v>RFL_CORP</v>
      </c>
      <c r="W922" s="405"/>
      <c r="X922" s="406">
        <v>0</v>
      </c>
      <c r="Y922" s="407">
        <v>0</v>
      </c>
      <c r="Z922" s="408">
        <v>0</v>
      </c>
      <c r="AA922" s="407">
        <v>0</v>
      </c>
      <c r="AB922" s="408">
        <v>0</v>
      </c>
      <c r="AC922" s="407">
        <v>0</v>
      </c>
      <c r="AD922" s="408">
        <v>0</v>
      </c>
      <c r="AE922" s="407">
        <v>0</v>
      </c>
      <c r="AF922" s="408">
        <v>0</v>
      </c>
      <c r="AG922" s="407">
        <v>0</v>
      </c>
      <c r="AI922" s="406">
        <v>0</v>
      </c>
      <c r="AJ922" s="407">
        <v>0</v>
      </c>
      <c r="AK922" s="408">
        <v>0</v>
      </c>
      <c r="AL922" s="407">
        <v>0</v>
      </c>
      <c r="AM922" s="408">
        <v>0</v>
      </c>
      <c r="AN922" s="407">
        <v>0</v>
      </c>
      <c r="AO922" s="408">
        <v>0</v>
      </c>
      <c r="AP922" s="407">
        <v>0</v>
      </c>
      <c r="AQ922" s="408">
        <v>0</v>
      </c>
      <c r="AR922" s="407">
        <v>0</v>
      </c>
      <c r="AT922" s="406">
        <v>0</v>
      </c>
      <c r="AU922" s="407">
        <v>0</v>
      </c>
      <c r="AV922" s="408">
        <v>0</v>
      </c>
      <c r="AW922" s="407">
        <v>0</v>
      </c>
      <c r="AX922" s="408">
        <v>0</v>
      </c>
      <c r="AY922" s="407">
        <v>0</v>
      </c>
      <c r="AZ922" s="408">
        <v>0</v>
      </c>
      <c r="BA922" s="407">
        <v>0</v>
      </c>
      <c r="BB922" s="408">
        <v>0</v>
      </c>
      <c r="BC922" s="407">
        <v>0</v>
      </c>
    </row>
    <row r="923" spans="1:55" x14ac:dyDescent="0.35">
      <c r="A923" s="385" t="str" cm="1">
        <f t="array" ref="A923">IFERROR(_xlfn.IFS(AND(F923="Renta Variable",O923=1),IFERROR(MATCH(B923,[1]RV_Det!C:C,0),"Rev"),AND(J923="Corporativa",O923=1,I923="EM"),IFERROR(MATCH(B923,[1]RF_Corps!B:B,0),"Rev"),AND(F923="Alternativos",O923=1),IFERROR(MATCH(B923,[1]Rep4!C:C,0),"Rev")),"")</f>
        <v/>
      </c>
      <c r="B923" s="394" t="s">
        <v>2837</v>
      </c>
      <c r="C923" s="409" t="s">
        <v>2838</v>
      </c>
      <c r="D923" s="395" t="s">
        <v>2839</v>
      </c>
      <c r="E923" s="396" t="str">
        <f>IF(B923="","",INDEX([1]CatGlob!$S:$S,IFERROR(MATCH(MID(B923,7,1),[1]CatGlob!$R:$R,0),MATCH(MID(B923,1,2),[1]CatGlob!$R:$R,0))))</f>
        <v>DOL</v>
      </c>
      <c r="F923" s="397" t="s">
        <v>442</v>
      </c>
      <c r="G923" s="398" t="s">
        <v>610</v>
      </c>
      <c r="H923" s="399" t="s">
        <v>228</v>
      </c>
      <c r="I923" s="399" t="s">
        <v>611</v>
      </c>
      <c r="J923" s="399" t="s">
        <v>2498</v>
      </c>
      <c r="K923" s="396" t="s">
        <v>600</v>
      </c>
      <c r="L923" s="400" t="str">
        <f>IF(ISERROR(MATCH(M923,M$10:M922,0)),M923,"")</f>
        <v/>
      </c>
      <c r="M923" s="401" t="str">
        <f>IF(B923="","",IF(ISERROR(MATCH(F923&amp;"_"&amp;G923&amp;"_"&amp;H923&amp;"_"&amp;I923&amp;"_"&amp;J923&amp;IF(K923="","","_"&amp;K923),[1]CatGlob!$B:$B,0)),F923&amp;"_"&amp;G923&amp;"_"&amp;H923&amp;"_"&amp;I923&amp;"_"&amp;J923&amp;IF(K923="","","_"&amp;K923),INDEX([1]CatGlob!$C:$C,MATCH(F923&amp;"_"&amp;G923&amp;"_"&amp;H923&amp;"_"&amp;I923&amp;"_"&amp;J923&amp;IF(K923="","","_"&amp;K923),[1]CatGlob!$B:$B,0))))</f>
        <v>HCD_LOC_CORP_REG</v>
      </c>
      <c r="N923" s="402" t="str">
        <f t="shared" si="31"/>
        <v/>
      </c>
      <c r="O923" s="402" t="str">
        <f t="shared" si="30"/>
        <v/>
      </c>
      <c r="P923" s="401" t="str">
        <f>IF(LEN(B923)&gt;8,INDEX([1]CatGlob!$X:$X,MATCH(M923,[1]CatGlob!$W:$W,0)),"")</f>
        <v>PEC</v>
      </c>
      <c r="Q923" s="403" t="str">
        <f>INDEX([1]CatGlob!P:P,MATCH(M923,[1]CatGlob!O:O,0))</f>
        <v>RFLC</v>
      </c>
      <c r="R923" s="403" t="s">
        <v>601</v>
      </c>
      <c r="S923" s="403"/>
      <c r="T923" s="403" t="str">
        <f>INDEX([1]CatGlob!$D:$D,MATCH($M923,[1]CatGlob!$C:$C,0))</f>
        <v>RFL</v>
      </c>
      <c r="U923" s="403" t="s">
        <v>2307</v>
      </c>
      <c r="V923" s="404" t="str">
        <f>INDEX([1]CatGlob!$F:$F,MATCH($M923,[1]CatGlob!$C:$C,0))</f>
        <v>RFL_CORP</v>
      </c>
      <c r="W923" s="405"/>
      <c r="X923" s="406">
        <v>0</v>
      </c>
      <c r="Y923" s="407">
        <v>0</v>
      </c>
      <c r="Z923" s="408">
        <v>0</v>
      </c>
      <c r="AA923" s="407">
        <v>0</v>
      </c>
      <c r="AB923" s="408">
        <v>0</v>
      </c>
      <c r="AC923" s="407">
        <v>0</v>
      </c>
      <c r="AD923" s="408">
        <v>0</v>
      </c>
      <c r="AE923" s="407">
        <v>0</v>
      </c>
      <c r="AF923" s="408">
        <v>0</v>
      </c>
      <c r="AG923" s="407">
        <v>0</v>
      </c>
      <c r="AI923" s="406">
        <v>0</v>
      </c>
      <c r="AJ923" s="407">
        <v>0</v>
      </c>
      <c r="AK923" s="408">
        <v>0</v>
      </c>
      <c r="AL923" s="407">
        <v>0</v>
      </c>
      <c r="AM923" s="408">
        <v>0</v>
      </c>
      <c r="AN923" s="407">
        <v>0</v>
      </c>
      <c r="AO923" s="408">
        <v>0</v>
      </c>
      <c r="AP923" s="407">
        <v>0</v>
      </c>
      <c r="AQ923" s="408">
        <v>0</v>
      </c>
      <c r="AR923" s="407">
        <v>0</v>
      </c>
      <c r="AT923" s="406">
        <v>0</v>
      </c>
      <c r="AU923" s="407">
        <v>0</v>
      </c>
      <c r="AV923" s="408">
        <v>0</v>
      </c>
      <c r="AW923" s="407">
        <v>0</v>
      </c>
      <c r="AX923" s="408">
        <v>0</v>
      </c>
      <c r="AY923" s="407">
        <v>0</v>
      </c>
      <c r="AZ923" s="408">
        <v>0</v>
      </c>
      <c r="BA923" s="407">
        <v>0</v>
      </c>
      <c r="BB923" s="408">
        <v>0</v>
      </c>
      <c r="BC923" s="407">
        <v>0</v>
      </c>
    </row>
    <row r="924" spans="1:55" x14ac:dyDescent="0.35">
      <c r="A924" s="385" t="str" cm="1">
        <f t="array" ref="A924">IFERROR(_xlfn.IFS(AND(F924="Renta Variable",O924=1),IFERROR(MATCH(B924,[1]RV_Det!C:C,0),"Rev"),AND(J924="Corporativa",O924=1,I924="EM"),IFERROR(MATCH(B924,[1]RF_Corps!B:B,0),"Rev"),AND(F924="Alternativos",O924=1),IFERROR(MATCH(B924,[1]Rep4!C:C,0),"Rev")),"")</f>
        <v/>
      </c>
      <c r="B924" s="394" t="s">
        <v>2840</v>
      </c>
      <c r="C924" s="409" t="s">
        <v>2841</v>
      </c>
      <c r="D924" s="395" t="s">
        <v>2839</v>
      </c>
      <c r="E924" s="396" t="str">
        <f>IF(B924="","",INDEX([1]CatGlob!$S:$S,IFERROR(MATCH(MID(B924,7,1),[1]CatGlob!$R:$R,0),MATCH(MID(B924,1,2),[1]CatGlob!$R:$R,0))))</f>
        <v>DOL</v>
      </c>
      <c r="F924" s="397" t="s">
        <v>442</v>
      </c>
      <c r="G924" s="398" t="s">
        <v>610</v>
      </c>
      <c r="H924" s="399" t="s">
        <v>228</v>
      </c>
      <c r="I924" s="399" t="s">
        <v>611</v>
      </c>
      <c r="J924" s="399" t="s">
        <v>2498</v>
      </c>
      <c r="K924" s="396" t="s">
        <v>600</v>
      </c>
      <c r="L924" s="400" t="str">
        <f>IF(ISERROR(MATCH(M924,M$10:M923,0)),M924,"")</f>
        <v/>
      </c>
      <c r="M924" s="401" t="str">
        <f>IF(B924="","",IF(ISERROR(MATCH(F924&amp;"_"&amp;G924&amp;"_"&amp;H924&amp;"_"&amp;I924&amp;"_"&amp;J924&amp;IF(K924="","","_"&amp;K924),[1]CatGlob!$B:$B,0)),F924&amp;"_"&amp;G924&amp;"_"&amp;H924&amp;"_"&amp;I924&amp;"_"&amp;J924&amp;IF(K924="","","_"&amp;K924),INDEX([1]CatGlob!$C:$C,MATCH(F924&amp;"_"&amp;G924&amp;"_"&amp;H924&amp;"_"&amp;I924&amp;"_"&amp;J924&amp;IF(K924="","","_"&amp;K924),[1]CatGlob!$B:$B,0))))</f>
        <v>HCD_LOC_CORP_REG</v>
      </c>
      <c r="N924" s="402" t="str">
        <f t="shared" si="31"/>
        <v/>
      </c>
      <c r="O924" s="402" t="str">
        <f t="shared" si="30"/>
        <v/>
      </c>
      <c r="P924" s="401" t="str">
        <f>IF(LEN(B924)&gt;8,INDEX([1]CatGlob!$X:$X,MATCH(M924,[1]CatGlob!$W:$W,0)),"")</f>
        <v>PEC</v>
      </c>
      <c r="Q924" s="403" t="str">
        <f>INDEX([1]CatGlob!P:P,MATCH(M924,[1]CatGlob!O:O,0))</f>
        <v>RFLC</v>
      </c>
      <c r="R924" s="403" t="s">
        <v>601</v>
      </c>
      <c r="S924" s="403"/>
      <c r="T924" s="403" t="str">
        <f>INDEX([1]CatGlob!$D:$D,MATCH($M924,[1]CatGlob!$C:$C,0))</f>
        <v>RFL</v>
      </c>
      <c r="U924" s="403" t="s">
        <v>2307</v>
      </c>
      <c r="V924" s="404" t="str">
        <f>INDEX([1]CatGlob!$F:$F,MATCH($M924,[1]CatGlob!$C:$C,0))</f>
        <v>RFL_CORP</v>
      </c>
      <c r="W924" s="405"/>
      <c r="X924" s="406">
        <v>0</v>
      </c>
      <c r="Y924" s="407">
        <v>0</v>
      </c>
      <c r="Z924" s="408">
        <v>0</v>
      </c>
      <c r="AA924" s="407">
        <v>0</v>
      </c>
      <c r="AB924" s="408">
        <v>0</v>
      </c>
      <c r="AC924" s="407">
        <v>0</v>
      </c>
      <c r="AD924" s="408">
        <v>0</v>
      </c>
      <c r="AE924" s="407">
        <v>0</v>
      </c>
      <c r="AF924" s="408">
        <v>0</v>
      </c>
      <c r="AG924" s="407">
        <v>0</v>
      </c>
      <c r="AI924" s="406">
        <v>0</v>
      </c>
      <c r="AJ924" s="407">
        <v>0</v>
      </c>
      <c r="AK924" s="408">
        <v>0</v>
      </c>
      <c r="AL924" s="407">
        <v>0</v>
      </c>
      <c r="AM924" s="408">
        <v>0</v>
      </c>
      <c r="AN924" s="407">
        <v>0</v>
      </c>
      <c r="AO924" s="408">
        <v>0</v>
      </c>
      <c r="AP924" s="407">
        <v>0</v>
      </c>
      <c r="AQ924" s="408">
        <v>0</v>
      </c>
      <c r="AR924" s="407">
        <v>0</v>
      </c>
      <c r="AT924" s="406">
        <v>0</v>
      </c>
      <c r="AU924" s="407">
        <v>0</v>
      </c>
      <c r="AV924" s="408">
        <v>0</v>
      </c>
      <c r="AW924" s="407">
        <v>0</v>
      </c>
      <c r="AX924" s="408">
        <v>0</v>
      </c>
      <c r="AY924" s="407">
        <v>0</v>
      </c>
      <c r="AZ924" s="408">
        <v>0</v>
      </c>
      <c r="BA924" s="407">
        <v>0</v>
      </c>
      <c r="BB924" s="408">
        <v>0</v>
      </c>
      <c r="BC924" s="407">
        <v>0</v>
      </c>
    </row>
    <row r="925" spans="1:55" x14ac:dyDescent="0.35">
      <c r="A925" s="385" t="str" cm="1">
        <f t="array" ref="A925">IFERROR(_xlfn.IFS(AND(F925="Renta Variable",O925=1),IFERROR(MATCH(B925,[1]RV_Det!C:C,0),"Rev"),AND(J925="Corporativa",O925=1,I925="EM"),IFERROR(MATCH(B925,[1]RF_Corps!B:B,0),"Rev"),AND(F925="Alternativos",O925=1),IFERROR(MATCH(B925,[1]Rep4!C:C,0),"Rev")),"")</f>
        <v/>
      </c>
      <c r="B925" s="394" t="s">
        <v>2842</v>
      </c>
      <c r="C925" s="409" t="s">
        <v>2841</v>
      </c>
      <c r="D925" s="395" t="s">
        <v>2839</v>
      </c>
      <c r="E925" s="396" t="str">
        <f>IF(B925="","",INDEX([1]CatGlob!$S:$S,IFERROR(MATCH(MID(B925,7,1),[1]CatGlob!$R:$R,0),MATCH(MID(B925,1,2),[1]CatGlob!$R:$R,0))))</f>
        <v>DOL</v>
      </c>
      <c r="F925" s="397" t="s">
        <v>442</v>
      </c>
      <c r="G925" s="398" t="s">
        <v>610</v>
      </c>
      <c r="H925" s="399" t="s">
        <v>228</v>
      </c>
      <c r="I925" s="399" t="s">
        <v>611</v>
      </c>
      <c r="J925" s="399" t="s">
        <v>2498</v>
      </c>
      <c r="K925" s="396" t="s">
        <v>600</v>
      </c>
      <c r="L925" s="400" t="str">
        <f>IF(ISERROR(MATCH(M925,M$10:M924,0)),M925,"")</f>
        <v/>
      </c>
      <c r="M925" s="401" t="str">
        <f>IF(B925="","",IF(ISERROR(MATCH(F925&amp;"_"&amp;G925&amp;"_"&amp;H925&amp;"_"&amp;I925&amp;"_"&amp;J925&amp;IF(K925="","","_"&amp;K925),[1]CatGlob!$B:$B,0)),F925&amp;"_"&amp;G925&amp;"_"&amp;H925&amp;"_"&amp;I925&amp;"_"&amp;J925&amp;IF(K925="","","_"&amp;K925),INDEX([1]CatGlob!$C:$C,MATCH(F925&amp;"_"&amp;G925&amp;"_"&amp;H925&amp;"_"&amp;I925&amp;"_"&amp;J925&amp;IF(K925="","","_"&amp;K925),[1]CatGlob!$B:$B,0))))</f>
        <v>HCD_LOC_CORP_REG</v>
      </c>
      <c r="N925" s="402" t="str">
        <f t="shared" si="31"/>
        <v/>
      </c>
      <c r="O925" s="402" t="str">
        <f t="shared" si="30"/>
        <v/>
      </c>
      <c r="P925" s="401" t="str">
        <f>IF(LEN(B925)&gt;8,INDEX([1]CatGlob!$X:$X,MATCH(M925,[1]CatGlob!$W:$W,0)),"")</f>
        <v>PEC</v>
      </c>
      <c r="Q925" s="403" t="str">
        <f>INDEX([1]CatGlob!P:P,MATCH(M925,[1]CatGlob!O:O,0))</f>
        <v>RFLC</v>
      </c>
      <c r="R925" s="403" t="s">
        <v>601</v>
      </c>
      <c r="S925" s="403"/>
      <c r="T925" s="403" t="str">
        <f>INDEX([1]CatGlob!$D:$D,MATCH($M925,[1]CatGlob!$C:$C,0))</f>
        <v>RFL</v>
      </c>
      <c r="U925" s="403" t="s">
        <v>1570</v>
      </c>
      <c r="V925" s="404" t="str">
        <f>INDEX([1]CatGlob!$F:$F,MATCH($M925,[1]CatGlob!$C:$C,0))</f>
        <v>RFL_CORP</v>
      </c>
      <c r="W925" s="405"/>
      <c r="X925" s="406">
        <v>0</v>
      </c>
      <c r="Y925" s="407">
        <v>0</v>
      </c>
      <c r="Z925" s="408">
        <v>0</v>
      </c>
      <c r="AA925" s="407">
        <v>0</v>
      </c>
      <c r="AB925" s="408">
        <v>0</v>
      </c>
      <c r="AC925" s="407">
        <v>0</v>
      </c>
      <c r="AD925" s="408">
        <v>0</v>
      </c>
      <c r="AE925" s="407">
        <v>0</v>
      </c>
      <c r="AF925" s="408">
        <v>0</v>
      </c>
      <c r="AG925" s="407">
        <v>0</v>
      </c>
      <c r="AI925" s="406">
        <v>0</v>
      </c>
      <c r="AJ925" s="407">
        <v>0</v>
      </c>
      <c r="AK925" s="408">
        <v>0</v>
      </c>
      <c r="AL925" s="407">
        <v>0</v>
      </c>
      <c r="AM925" s="408">
        <v>0</v>
      </c>
      <c r="AN925" s="407">
        <v>0</v>
      </c>
      <c r="AO925" s="408">
        <v>0</v>
      </c>
      <c r="AP925" s="407">
        <v>0</v>
      </c>
      <c r="AQ925" s="408">
        <v>0</v>
      </c>
      <c r="AR925" s="407">
        <v>0</v>
      </c>
      <c r="AT925" s="406">
        <v>0</v>
      </c>
      <c r="AU925" s="407">
        <v>0</v>
      </c>
      <c r="AV925" s="408">
        <v>0</v>
      </c>
      <c r="AW925" s="407">
        <v>0</v>
      </c>
      <c r="AX925" s="408">
        <v>0</v>
      </c>
      <c r="AY925" s="407">
        <v>0</v>
      </c>
      <c r="AZ925" s="408">
        <v>0</v>
      </c>
      <c r="BA925" s="407">
        <v>0</v>
      </c>
      <c r="BB925" s="408">
        <v>0</v>
      </c>
      <c r="BC925" s="407">
        <v>0</v>
      </c>
    </row>
    <row r="926" spans="1:55" x14ac:dyDescent="0.35">
      <c r="A926" s="385" t="str" cm="1">
        <f t="array" ref="A926">IFERROR(_xlfn.IFS(AND(F926="Renta Variable",O926=1),IFERROR(MATCH(B926,[1]RV_Det!C:C,0),"Rev"),AND(J926="Corporativa",O926=1,I926="EM"),IFERROR(MATCH(B926,[1]RF_Corps!B:B,0),"Rev"),AND(F926="Alternativos",O926=1),IFERROR(MATCH(B926,[1]Rep4!C:C,0),"Rev")),"")</f>
        <v/>
      </c>
      <c r="B926" s="394" t="s">
        <v>2843</v>
      </c>
      <c r="C926" s="409" t="s">
        <v>2844</v>
      </c>
      <c r="D926" s="395" t="s">
        <v>2839</v>
      </c>
      <c r="E926" s="396" t="str">
        <f>IF(B926="","",INDEX([1]CatGlob!$S:$S,IFERROR(MATCH(MID(B926,7,1),[1]CatGlob!$R:$R,0),MATCH(MID(B926,1,2),[1]CatGlob!$R:$R,0))))</f>
        <v>DOL</v>
      </c>
      <c r="F926" s="397" t="s">
        <v>442</v>
      </c>
      <c r="G926" s="398" t="s">
        <v>610</v>
      </c>
      <c r="H926" s="399" t="s">
        <v>228</v>
      </c>
      <c r="I926" s="399" t="s">
        <v>611</v>
      </c>
      <c r="J926" s="399" t="s">
        <v>2498</v>
      </c>
      <c r="K926" s="396" t="s">
        <v>600</v>
      </c>
      <c r="L926" s="400" t="str">
        <f>IF(ISERROR(MATCH(M926,M$10:M925,0)),M926,"")</f>
        <v/>
      </c>
      <c r="M926" s="401" t="str">
        <f>IF(B926="","",IF(ISERROR(MATCH(F926&amp;"_"&amp;G926&amp;"_"&amp;H926&amp;"_"&amp;I926&amp;"_"&amp;J926&amp;IF(K926="","","_"&amp;K926),[1]CatGlob!$B:$B,0)),F926&amp;"_"&amp;G926&amp;"_"&amp;H926&amp;"_"&amp;I926&amp;"_"&amp;J926&amp;IF(K926="","","_"&amp;K926),INDEX([1]CatGlob!$C:$C,MATCH(F926&amp;"_"&amp;G926&amp;"_"&amp;H926&amp;"_"&amp;I926&amp;"_"&amp;J926&amp;IF(K926="","","_"&amp;K926),[1]CatGlob!$B:$B,0))))</f>
        <v>HCD_LOC_CORP_REG</v>
      </c>
      <c r="N926" s="402" t="str">
        <f t="shared" si="31"/>
        <v/>
      </c>
      <c r="O926" s="402" t="str">
        <f t="shared" si="30"/>
        <v/>
      </c>
      <c r="P926" s="401" t="str">
        <f>IF(LEN(B926)&gt;8,INDEX([1]CatGlob!$X:$X,MATCH(M926,[1]CatGlob!$W:$W,0)),"")</f>
        <v>PEC</v>
      </c>
      <c r="Q926" s="403" t="str">
        <f>INDEX([1]CatGlob!P:P,MATCH(M926,[1]CatGlob!O:O,0))</f>
        <v>RFLC</v>
      </c>
      <c r="R926" s="403" t="s">
        <v>601</v>
      </c>
      <c r="S926" s="403"/>
      <c r="T926" s="403" t="str">
        <f>INDEX([1]CatGlob!$D:$D,MATCH($M926,[1]CatGlob!$C:$C,0))</f>
        <v>RFL</v>
      </c>
      <c r="U926" s="403" t="s">
        <v>1570</v>
      </c>
      <c r="V926" s="404" t="str">
        <f>INDEX([1]CatGlob!$F:$F,MATCH($M926,[1]CatGlob!$C:$C,0))</f>
        <v>RFL_CORP</v>
      </c>
      <c r="W926" s="405"/>
      <c r="X926" s="406">
        <v>0</v>
      </c>
      <c r="Y926" s="407">
        <v>0</v>
      </c>
      <c r="Z926" s="408">
        <v>0</v>
      </c>
      <c r="AA926" s="407">
        <v>0</v>
      </c>
      <c r="AB926" s="408">
        <v>0</v>
      </c>
      <c r="AC926" s="407">
        <v>0</v>
      </c>
      <c r="AD926" s="408">
        <v>0</v>
      </c>
      <c r="AE926" s="407">
        <v>0</v>
      </c>
      <c r="AF926" s="408">
        <v>0</v>
      </c>
      <c r="AG926" s="407">
        <v>0</v>
      </c>
      <c r="AI926" s="406">
        <v>0</v>
      </c>
      <c r="AJ926" s="407">
        <v>0</v>
      </c>
      <c r="AK926" s="408">
        <v>0</v>
      </c>
      <c r="AL926" s="407">
        <v>0</v>
      </c>
      <c r="AM926" s="408">
        <v>0</v>
      </c>
      <c r="AN926" s="407">
        <v>0</v>
      </c>
      <c r="AO926" s="408">
        <v>0</v>
      </c>
      <c r="AP926" s="407">
        <v>0</v>
      </c>
      <c r="AQ926" s="408">
        <v>0</v>
      </c>
      <c r="AR926" s="407">
        <v>0</v>
      </c>
      <c r="AT926" s="406">
        <v>0</v>
      </c>
      <c r="AU926" s="407">
        <v>0</v>
      </c>
      <c r="AV926" s="408">
        <v>0</v>
      </c>
      <c r="AW926" s="407">
        <v>0</v>
      </c>
      <c r="AX926" s="408">
        <v>0</v>
      </c>
      <c r="AY926" s="407">
        <v>0</v>
      </c>
      <c r="AZ926" s="408">
        <v>0</v>
      </c>
      <c r="BA926" s="407">
        <v>0</v>
      </c>
      <c r="BB926" s="408">
        <v>0</v>
      </c>
      <c r="BC926" s="407">
        <v>0</v>
      </c>
    </row>
    <row r="927" spans="1:55" x14ac:dyDescent="0.35">
      <c r="A927" s="385" t="str" cm="1">
        <f t="array" ref="A927">IFERROR(_xlfn.IFS(AND(F927="Renta Variable",O927=1),IFERROR(MATCH(B927,[1]RV_Det!C:C,0),"Rev"),AND(J927="Corporativa",O927=1,I927="EM"),IFERROR(MATCH(B927,[1]RF_Corps!B:B,0),"Rev"),AND(F927="Alternativos",O927=1),IFERROR(MATCH(B927,[1]Rep4!C:C,0),"Rev")),"")</f>
        <v/>
      </c>
      <c r="B927" s="394" t="s">
        <v>2845</v>
      </c>
      <c r="C927" s="409" t="s">
        <v>2846</v>
      </c>
      <c r="D927" s="395" t="s">
        <v>2592</v>
      </c>
      <c r="E927" s="396" t="str">
        <f>IF(B927="","",INDEX([1]CatGlob!$S:$S,IFERROR(MATCH(MID(B927,7,1),[1]CatGlob!$R:$R,0),MATCH(MID(B927,1,2),[1]CatGlob!$R:$R,0))))</f>
        <v>DOL</v>
      </c>
      <c r="F927" s="397" t="s">
        <v>442</v>
      </c>
      <c r="G927" s="398" t="s">
        <v>610</v>
      </c>
      <c r="H927" s="399" t="s">
        <v>228</v>
      </c>
      <c r="I927" s="399" t="s">
        <v>611</v>
      </c>
      <c r="J927" s="399" t="s">
        <v>2498</v>
      </c>
      <c r="K927" s="396" t="s">
        <v>600</v>
      </c>
      <c r="L927" s="400" t="str">
        <f>IF(ISERROR(MATCH(M927,M$10:M926,0)),M927,"")</f>
        <v/>
      </c>
      <c r="M927" s="401" t="str">
        <f>IF(B927="","",IF(ISERROR(MATCH(F927&amp;"_"&amp;G927&amp;"_"&amp;H927&amp;"_"&amp;I927&amp;"_"&amp;J927&amp;IF(K927="","","_"&amp;K927),[1]CatGlob!$B:$B,0)),F927&amp;"_"&amp;G927&amp;"_"&amp;H927&amp;"_"&amp;I927&amp;"_"&amp;J927&amp;IF(K927="","","_"&amp;K927),INDEX([1]CatGlob!$C:$C,MATCH(F927&amp;"_"&amp;G927&amp;"_"&amp;H927&amp;"_"&amp;I927&amp;"_"&amp;J927&amp;IF(K927="","","_"&amp;K927),[1]CatGlob!$B:$B,0))))</f>
        <v>HCD_LOC_CORP_REG</v>
      </c>
      <c r="N927" s="402" t="str">
        <f t="shared" si="31"/>
        <v/>
      </c>
      <c r="O927" s="402" t="str">
        <f t="shared" si="30"/>
        <v/>
      </c>
      <c r="P927" s="401" t="str">
        <f>IF(LEN(B927)&gt;8,INDEX([1]CatGlob!$X:$X,MATCH(M927,[1]CatGlob!$W:$W,0)),"")</f>
        <v>PEC</v>
      </c>
      <c r="Q927" s="403" t="str">
        <f>INDEX([1]CatGlob!P:P,MATCH(M927,[1]CatGlob!O:O,0))</f>
        <v>RFLC</v>
      </c>
      <c r="R927" s="403" t="s">
        <v>601</v>
      </c>
      <c r="S927" s="403"/>
      <c r="T927" s="403" t="str">
        <f>INDEX([1]CatGlob!$D:$D,MATCH($M927,[1]CatGlob!$C:$C,0))</f>
        <v>RFL</v>
      </c>
      <c r="U927" s="403" t="s">
        <v>2307</v>
      </c>
      <c r="V927" s="404" t="str">
        <f>INDEX([1]CatGlob!$F:$F,MATCH($M927,[1]CatGlob!$C:$C,0))</f>
        <v>RFL_CORP</v>
      </c>
      <c r="W927" s="405"/>
      <c r="X927" s="406">
        <v>0</v>
      </c>
      <c r="Y927" s="407">
        <v>0</v>
      </c>
      <c r="Z927" s="408">
        <v>0</v>
      </c>
      <c r="AA927" s="407">
        <v>0</v>
      </c>
      <c r="AB927" s="408">
        <v>0</v>
      </c>
      <c r="AC927" s="407">
        <v>0</v>
      </c>
      <c r="AD927" s="408">
        <v>0</v>
      </c>
      <c r="AE927" s="407">
        <v>0</v>
      </c>
      <c r="AF927" s="408">
        <v>0</v>
      </c>
      <c r="AG927" s="407">
        <v>0</v>
      </c>
      <c r="AI927" s="406">
        <v>0</v>
      </c>
      <c r="AJ927" s="407">
        <v>0</v>
      </c>
      <c r="AK927" s="408">
        <v>0</v>
      </c>
      <c r="AL927" s="407">
        <v>0</v>
      </c>
      <c r="AM927" s="408">
        <v>0</v>
      </c>
      <c r="AN927" s="407">
        <v>0</v>
      </c>
      <c r="AO927" s="408">
        <v>0</v>
      </c>
      <c r="AP927" s="407">
        <v>0</v>
      </c>
      <c r="AQ927" s="408">
        <v>0</v>
      </c>
      <c r="AR927" s="407">
        <v>0</v>
      </c>
      <c r="AT927" s="406">
        <v>0</v>
      </c>
      <c r="AU927" s="407">
        <v>0</v>
      </c>
      <c r="AV927" s="408">
        <v>0</v>
      </c>
      <c r="AW927" s="407">
        <v>0</v>
      </c>
      <c r="AX927" s="408">
        <v>0</v>
      </c>
      <c r="AY927" s="407">
        <v>0</v>
      </c>
      <c r="AZ927" s="408">
        <v>0</v>
      </c>
      <c r="BA927" s="407">
        <v>0</v>
      </c>
      <c r="BB927" s="408">
        <v>0</v>
      </c>
      <c r="BC927" s="407">
        <v>0</v>
      </c>
    </row>
    <row r="928" spans="1:55" x14ac:dyDescent="0.35">
      <c r="A928" s="385" t="str" cm="1">
        <f t="array" ref="A928">IFERROR(_xlfn.IFS(AND(F928="Renta Variable",O928=1),IFERROR(MATCH(B928,[1]RV_Det!C:C,0),"Rev"),AND(J928="Corporativa",O928=1,I928="EM"),IFERROR(MATCH(B928,[1]RF_Corps!B:B,0),"Rev"),AND(F928="Alternativos",O928=1),IFERROR(MATCH(B928,[1]Rep4!C:C,0),"Rev")),"")</f>
        <v/>
      </c>
      <c r="B928" s="394" t="s">
        <v>2847</v>
      </c>
      <c r="C928" s="409" t="s">
        <v>2831</v>
      </c>
      <c r="D928" s="395" t="s">
        <v>2487</v>
      </c>
      <c r="E928" s="396" t="str">
        <f>IF(B928="","",INDEX([1]CatGlob!$S:$S,IFERROR(MATCH(MID(B928,7,1),[1]CatGlob!$R:$R,0),MATCH(MID(B928,1,2),[1]CatGlob!$R:$R,0))))</f>
        <v>DOL</v>
      </c>
      <c r="F928" s="397" t="s">
        <v>442</v>
      </c>
      <c r="G928" s="398" t="s">
        <v>610</v>
      </c>
      <c r="H928" s="399" t="s">
        <v>228</v>
      </c>
      <c r="I928" s="399" t="s">
        <v>611</v>
      </c>
      <c r="J928" s="399" t="s">
        <v>2498</v>
      </c>
      <c r="K928" s="396" t="s">
        <v>600</v>
      </c>
      <c r="L928" s="400" t="str">
        <f>IF(ISERROR(MATCH(M928,M$10:M927,0)),M928,"")</f>
        <v/>
      </c>
      <c r="M928" s="401" t="str">
        <f>IF(B928="","",IF(ISERROR(MATCH(F928&amp;"_"&amp;G928&amp;"_"&amp;H928&amp;"_"&amp;I928&amp;"_"&amp;J928&amp;IF(K928="","","_"&amp;K928),[1]CatGlob!$B:$B,0)),F928&amp;"_"&amp;G928&amp;"_"&amp;H928&amp;"_"&amp;I928&amp;"_"&amp;J928&amp;IF(K928="","","_"&amp;K928),INDEX([1]CatGlob!$C:$C,MATCH(F928&amp;"_"&amp;G928&amp;"_"&amp;H928&amp;"_"&amp;I928&amp;"_"&amp;J928&amp;IF(K928="","","_"&amp;K928),[1]CatGlob!$B:$B,0))))</f>
        <v>HCD_LOC_CORP_REG</v>
      </c>
      <c r="N928" s="402" t="str">
        <f t="shared" si="31"/>
        <v/>
      </c>
      <c r="O928" s="402" t="str">
        <f t="shared" si="30"/>
        <v/>
      </c>
      <c r="P928" s="401" t="str">
        <f>IF(LEN(B928)&gt;8,INDEX([1]CatGlob!$X:$X,MATCH(M928,[1]CatGlob!$W:$W,0)),"")</f>
        <v>PEC</v>
      </c>
      <c r="Q928" s="403" t="str">
        <f>INDEX([1]CatGlob!P:P,MATCH(M928,[1]CatGlob!O:O,0))</f>
        <v>RFLC</v>
      </c>
      <c r="R928" s="403" t="s">
        <v>601</v>
      </c>
      <c r="S928" s="403"/>
      <c r="T928" s="403" t="str">
        <f>INDEX([1]CatGlob!$D:$D,MATCH($M928,[1]CatGlob!$C:$C,0))</f>
        <v>RFL</v>
      </c>
      <c r="U928" s="403" t="s">
        <v>2307</v>
      </c>
      <c r="V928" s="404" t="str">
        <f>INDEX([1]CatGlob!$F:$F,MATCH($M928,[1]CatGlob!$C:$C,0))</f>
        <v>RFL_CORP</v>
      </c>
      <c r="W928" s="405"/>
      <c r="X928" s="406">
        <v>0</v>
      </c>
      <c r="Y928" s="407">
        <v>0</v>
      </c>
      <c r="Z928" s="408">
        <v>0</v>
      </c>
      <c r="AA928" s="407">
        <v>0</v>
      </c>
      <c r="AB928" s="408">
        <v>0</v>
      </c>
      <c r="AC928" s="407">
        <v>0</v>
      </c>
      <c r="AD928" s="408">
        <v>0</v>
      </c>
      <c r="AE928" s="407">
        <v>0</v>
      </c>
      <c r="AF928" s="408">
        <v>0</v>
      </c>
      <c r="AG928" s="407">
        <v>0</v>
      </c>
      <c r="AI928" s="406">
        <v>0</v>
      </c>
      <c r="AJ928" s="407">
        <v>0</v>
      </c>
      <c r="AK928" s="408">
        <v>0</v>
      </c>
      <c r="AL928" s="407">
        <v>0</v>
      </c>
      <c r="AM928" s="408">
        <v>0</v>
      </c>
      <c r="AN928" s="407">
        <v>0</v>
      </c>
      <c r="AO928" s="408">
        <v>0</v>
      </c>
      <c r="AP928" s="407">
        <v>0</v>
      </c>
      <c r="AQ928" s="408">
        <v>0</v>
      </c>
      <c r="AR928" s="407">
        <v>0</v>
      </c>
      <c r="AT928" s="406">
        <v>0</v>
      </c>
      <c r="AU928" s="407">
        <v>0</v>
      </c>
      <c r="AV928" s="408">
        <v>0</v>
      </c>
      <c r="AW928" s="407">
        <v>0</v>
      </c>
      <c r="AX928" s="408">
        <v>0</v>
      </c>
      <c r="AY928" s="407">
        <v>0</v>
      </c>
      <c r="AZ928" s="408">
        <v>0</v>
      </c>
      <c r="BA928" s="407">
        <v>0</v>
      </c>
      <c r="BB928" s="408">
        <v>0</v>
      </c>
      <c r="BC928" s="407">
        <v>0</v>
      </c>
    </row>
    <row r="929" spans="1:55" x14ac:dyDescent="0.35">
      <c r="A929" s="385" t="str" cm="1">
        <f t="array" ref="A929">IFERROR(_xlfn.IFS(AND(F929="Renta Variable",O929=1),IFERROR(MATCH(B929,[1]RV_Det!C:C,0),"Rev"),AND(J929="Corporativa",O929=1,I929="EM"),IFERROR(MATCH(B929,[1]RF_Corps!B:B,0),"Rev"),AND(F929="Alternativos",O929=1),IFERROR(MATCH(B929,[1]Rep4!C:C,0),"Rev")),"")</f>
        <v/>
      </c>
      <c r="B929" s="394" t="s">
        <v>2848</v>
      </c>
      <c r="C929" s="409" t="s">
        <v>2849</v>
      </c>
      <c r="D929" s="395" t="s">
        <v>2850</v>
      </c>
      <c r="E929" s="396" t="str">
        <f>IF(B929="","",INDEX([1]CatGlob!$S:$S,IFERROR(MATCH(MID(B929,7,1),[1]CatGlob!$R:$R,0),MATCH(MID(B929,1,2),[1]CatGlob!$R:$R,0))))</f>
        <v>DOL</v>
      </c>
      <c r="F929" s="397" t="s">
        <v>442</v>
      </c>
      <c r="G929" s="398" t="s">
        <v>610</v>
      </c>
      <c r="H929" s="399" t="s">
        <v>228</v>
      </c>
      <c r="I929" s="399" t="s">
        <v>611</v>
      </c>
      <c r="J929" s="399" t="s">
        <v>2498</v>
      </c>
      <c r="K929" s="396" t="s">
        <v>600</v>
      </c>
      <c r="L929" s="400" t="str">
        <f>IF(ISERROR(MATCH(M929,M$10:M928,0)),M929,"")</f>
        <v/>
      </c>
      <c r="M929" s="401" t="str">
        <f>IF(B929="","",IF(ISERROR(MATCH(F929&amp;"_"&amp;G929&amp;"_"&amp;H929&amp;"_"&amp;I929&amp;"_"&amp;J929&amp;IF(K929="","","_"&amp;K929),[1]CatGlob!$B:$B,0)),F929&amp;"_"&amp;G929&amp;"_"&amp;H929&amp;"_"&amp;I929&amp;"_"&amp;J929&amp;IF(K929="","","_"&amp;K929),INDEX([1]CatGlob!$C:$C,MATCH(F929&amp;"_"&amp;G929&amp;"_"&amp;H929&amp;"_"&amp;I929&amp;"_"&amp;J929&amp;IF(K929="","","_"&amp;K929),[1]CatGlob!$B:$B,0))))</f>
        <v>HCD_LOC_CORP_REG</v>
      </c>
      <c r="N929" s="402" t="str">
        <f t="shared" si="31"/>
        <v/>
      </c>
      <c r="O929" s="402" t="str">
        <f t="shared" si="30"/>
        <v/>
      </c>
      <c r="P929" s="401" t="str">
        <f>IF(LEN(B929)&gt;8,INDEX([1]CatGlob!$X:$X,MATCH(M929,[1]CatGlob!$W:$W,0)),"")</f>
        <v>PEC</v>
      </c>
      <c r="Q929" s="403" t="str">
        <f>INDEX([1]CatGlob!P:P,MATCH(M929,[1]CatGlob!O:O,0))</f>
        <v>RFLC</v>
      </c>
      <c r="R929" s="403" t="s">
        <v>601</v>
      </c>
      <c r="S929" s="403"/>
      <c r="T929" s="403" t="str">
        <f>INDEX([1]CatGlob!$D:$D,MATCH($M929,[1]CatGlob!$C:$C,0))</f>
        <v>RFL</v>
      </c>
      <c r="U929" s="403" t="s">
        <v>2307</v>
      </c>
      <c r="V929" s="404" t="str">
        <f>INDEX([1]CatGlob!$F:$F,MATCH($M929,[1]CatGlob!$C:$C,0))</f>
        <v>RFL_CORP</v>
      </c>
      <c r="W929" s="405"/>
      <c r="X929" s="406">
        <v>0</v>
      </c>
      <c r="Y929" s="407">
        <v>0</v>
      </c>
      <c r="Z929" s="408">
        <v>0</v>
      </c>
      <c r="AA929" s="407">
        <v>0</v>
      </c>
      <c r="AB929" s="408">
        <v>0</v>
      </c>
      <c r="AC929" s="407">
        <v>0</v>
      </c>
      <c r="AD929" s="408">
        <v>0</v>
      </c>
      <c r="AE929" s="407">
        <v>0</v>
      </c>
      <c r="AF929" s="408">
        <v>0</v>
      </c>
      <c r="AG929" s="407">
        <v>0</v>
      </c>
      <c r="AI929" s="406">
        <v>0</v>
      </c>
      <c r="AJ929" s="407">
        <v>0</v>
      </c>
      <c r="AK929" s="408">
        <v>0</v>
      </c>
      <c r="AL929" s="407">
        <v>0</v>
      </c>
      <c r="AM929" s="408">
        <v>0</v>
      </c>
      <c r="AN929" s="407">
        <v>0</v>
      </c>
      <c r="AO929" s="408">
        <v>0</v>
      </c>
      <c r="AP929" s="407">
        <v>0</v>
      </c>
      <c r="AQ929" s="408">
        <v>0</v>
      </c>
      <c r="AR929" s="407">
        <v>0</v>
      </c>
      <c r="AT929" s="406">
        <v>0</v>
      </c>
      <c r="AU929" s="407">
        <v>0</v>
      </c>
      <c r="AV929" s="408">
        <v>0</v>
      </c>
      <c r="AW929" s="407">
        <v>0</v>
      </c>
      <c r="AX929" s="408">
        <v>0</v>
      </c>
      <c r="AY929" s="407">
        <v>0</v>
      </c>
      <c r="AZ929" s="408">
        <v>0</v>
      </c>
      <c r="BA929" s="407">
        <v>0</v>
      </c>
      <c r="BB929" s="408">
        <v>0</v>
      </c>
      <c r="BC929" s="407">
        <v>0</v>
      </c>
    </row>
    <row r="930" spans="1:55" x14ac:dyDescent="0.35">
      <c r="A930" s="385" t="str" cm="1">
        <f t="array" ref="A930">IFERROR(_xlfn.IFS(AND(F930="Renta Variable",O930=1),IFERROR(MATCH(B930,[1]RV_Det!C:C,0),"Rev"),AND(J930="Corporativa",O930=1,I930="EM"),IFERROR(MATCH(B930,[1]RF_Corps!B:B,0),"Rev"),AND(F930="Alternativos",O930=1),IFERROR(MATCH(B930,[1]Rep4!C:C,0),"Rev")),"")</f>
        <v/>
      </c>
      <c r="B930" s="394" t="s">
        <v>2851</v>
      </c>
      <c r="C930" s="409" t="s">
        <v>2852</v>
      </c>
      <c r="D930" s="395" t="s">
        <v>2391</v>
      </c>
      <c r="E930" s="396" t="str">
        <f>IF(B930="","",INDEX([1]CatGlob!$S:$S,IFERROR(MATCH(MID(B930,7,1),[1]CatGlob!$R:$R,0),MATCH(MID(B930,1,2),[1]CatGlob!$R:$R,0))))</f>
        <v>DOL</v>
      </c>
      <c r="F930" s="397" t="s">
        <v>442</v>
      </c>
      <c r="G930" s="398" t="s">
        <v>610</v>
      </c>
      <c r="H930" s="399" t="s">
        <v>228</v>
      </c>
      <c r="I930" s="399" t="s">
        <v>611</v>
      </c>
      <c r="J930" s="399" t="s">
        <v>2498</v>
      </c>
      <c r="K930" s="396" t="s">
        <v>600</v>
      </c>
      <c r="L930" s="400" t="str">
        <f>IF(ISERROR(MATCH(M930,M$10:M929,0)),M930,"")</f>
        <v/>
      </c>
      <c r="M930" s="401" t="str">
        <f>IF(B930="","",IF(ISERROR(MATCH(F930&amp;"_"&amp;G930&amp;"_"&amp;H930&amp;"_"&amp;I930&amp;"_"&amp;J930&amp;IF(K930="","","_"&amp;K930),[1]CatGlob!$B:$B,0)),F930&amp;"_"&amp;G930&amp;"_"&amp;H930&amp;"_"&amp;I930&amp;"_"&amp;J930&amp;IF(K930="","","_"&amp;K930),INDEX([1]CatGlob!$C:$C,MATCH(F930&amp;"_"&amp;G930&amp;"_"&amp;H930&amp;"_"&amp;I930&amp;"_"&amp;J930&amp;IF(K930="","","_"&amp;K930),[1]CatGlob!$B:$B,0))))</f>
        <v>HCD_LOC_CORP_REG</v>
      </c>
      <c r="N930" s="402" t="str">
        <f t="shared" si="31"/>
        <v/>
      </c>
      <c r="O930" s="402" t="str">
        <f t="shared" si="30"/>
        <v/>
      </c>
      <c r="P930" s="401" t="str">
        <f>IF(LEN(B930)&gt;8,INDEX([1]CatGlob!$X:$X,MATCH(M930,[1]CatGlob!$W:$W,0)),"")</f>
        <v>PEC</v>
      </c>
      <c r="Q930" s="403" t="str">
        <f>INDEX([1]CatGlob!P:P,MATCH(M930,[1]CatGlob!O:O,0))</f>
        <v>RFLC</v>
      </c>
      <c r="R930" s="403" t="s">
        <v>601</v>
      </c>
      <c r="S930" s="403"/>
      <c r="T930" s="403" t="str">
        <f>INDEX([1]CatGlob!$D:$D,MATCH($M930,[1]CatGlob!$C:$C,0))</f>
        <v>RFL</v>
      </c>
      <c r="U930" s="403" t="s">
        <v>2307</v>
      </c>
      <c r="V930" s="404" t="str">
        <f>INDEX([1]CatGlob!$F:$F,MATCH($M930,[1]CatGlob!$C:$C,0))</f>
        <v>RFL_CORP</v>
      </c>
      <c r="W930" s="405"/>
      <c r="X930" s="406">
        <v>0</v>
      </c>
      <c r="Y930" s="407">
        <v>0</v>
      </c>
      <c r="Z930" s="408">
        <v>0</v>
      </c>
      <c r="AA930" s="407">
        <v>0</v>
      </c>
      <c r="AB930" s="408">
        <v>0</v>
      </c>
      <c r="AC930" s="407">
        <v>0</v>
      </c>
      <c r="AD930" s="408">
        <v>0</v>
      </c>
      <c r="AE930" s="407">
        <v>0</v>
      </c>
      <c r="AF930" s="408">
        <v>0</v>
      </c>
      <c r="AG930" s="407">
        <v>0</v>
      </c>
      <c r="AI930" s="406">
        <v>0</v>
      </c>
      <c r="AJ930" s="407">
        <v>0</v>
      </c>
      <c r="AK930" s="408">
        <v>0</v>
      </c>
      <c r="AL930" s="407">
        <v>0</v>
      </c>
      <c r="AM930" s="408">
        <v>0</v>
      </c>
      <c r="AN930" s="407">
        <v>0</v>
      </c>
      <c r="AO930" s="408">
        <v>0</v>
      </c>
      <c r="AP930" s="407">
        <v>0</v>
      </c>
      <c r="AQ930" s="408">
        <v>0</v>
      </c>
      <c r="AR930" s="407">
        <v>0</v>
      </c>
      <c r="AT930" s="406">
        <v>0</v>
      </c>
      <c r="AU930" s="407">
        <v>0</v>
      </c>
      <c r="AV930" s="408">
        <v>0</v>
      </c>
      <c r="AW930" s="407">
        <v>0</v>
      </c>
      <c r="AX930" s="408">
        <v>0</v>
      </c>
      <c r="AY930" s="407">
        <v>0</v>
      </c>
      <c r="AZ930" s="408">
        <v>0</v>
      </c>
      <c r="BA930" s="407">
        <v>0</v>
      </c>
      <c r="BB930" s="408">
        <v>0</v>
      </c>
      <c r="BC930" s="407">
        <v>0</v>
      </c>
    </row>
    <row r="931" spans="1:55" x14ac:dyDescent="0.35">
      <c r="A931" s="385" t="str" cm="1">
        <f t="array" ref="A931">IFERROR(_xlfn.IFS(AND(F931="Renta Variable",O931=1),IFERROR(MATCH(B931,[1]RV_Det!C:C,0),"Rev"),AND(J931="Corporativa",O931=1,I931="EM"),IFERROR(MATCH(B931,[1]RF_Corps!B:B,0),"Rev"),AND(F931="Alternativos",O931=1),IFERROR(MATCH(B931,[1]Rep4!C:C,0),"Rev")),"")</f>
        <v/>
      </c>
      <c r="B931" s="394" t="s">
        <v>2853</v>
      </c>
      <c r="C931" s="409" t="s">
        <v>2854</v>
      </c>
      <c r="D931" s="395" t="s">
        <v>2855</v>
      </c>
      <c r="E931" s="396" t="str">
        <f>IF(B931="","",INDEX([1]CatGlob!$S:$S,IFERROR(MATCH(MID(B931,7,1),[1]CatGlob!$R:$R,0),MATCH(MID(B931,1,2),[1]CatGlob!$R:$R,0))))</f>
        <v>DOL</v>
      </c>
      <c r="F931" s="397" t="s">
        <v>442</v>
      </c>
      <c r="G931" s="398" t="s">
        <v>610</v>
      </c>
      <c r="H931" s="399" t="s">
        <v>228</v>
      </c>
      <c r="I931" s="399" t="s">
        <v>267</v>
      </c>
      <c r="J931" s="399" t="s">
        <v>600</v>
      </c>
      <c r="K931" s="396" t="s">
        <v>600</v>
      </c>
      <c r="L931" s="400" t="str">
        <f>IF(ISERROR(MATCH(M931,M$10:M930,0)),M931,"")</f>
        <v>HCD_LOC_GOB_HC</v>
      </c>
      <c r="M931" s="401" t="str">
        <f>IF(B931="","",IF(ISERROR(MATCH(F931&amp;"_"&amp;G931&amp;"_"&amp;H931&amp;"_"&amp;I931&amp;"_"&amp;J931&amp;IF(K931="","","_"&amp;K931),[1]CatGlob!$B:$B,0)),F931&amp;"_"&amp;G931&amp;"_"&amp;H931&amp;"_"&amp;I931&amp;"_"&amp;J931&amp;IF(K931="","","_"&amp;K931),INDEX([1]CatGlob!$C:$C,MATCH(F931&amp;"_"&amp;G931&amp;"_"&amp;H931&amp;"_"&amp;I931&amp;"_"&amp;J931&amp;IF(K931="","","_"&amp;K931),[1]CatGlob!$B:$B,0))))</f>
        <v>HCD_LOC_GOB_HC</v>
      </c>
      <c r="N931" s="402" t="str">
        <f t="shared" si="31"/>
        <v/>
      </c>
      <c r="O931" s="402" t="str">
        <f t="shared" si="30"/>
        <v/>
      </c>
      <c r="P931" s="401" t="str">
        <f>IF(LEN(B931)&gt;8,INDEX([1]CatGlob!$X:$X,MATCH(M931,[1]CatGlob!$W:$W,0)),"")</f>
        <v>PEG</v>
      </c>
      <c r="Q931" s="403" t="str">
        <f>INDEX([1]CatGlob!P:P,MATCH(M931,[1]CatGlob!O:O,0))</f>
        <v>RFLG</v>
      </c>
      <c r="R931" s="403" t="s">
        <v>601</v>
      </c>
      <c r="S931" s="403" t="s">
        <v>601</v>
      </c>
      <c r="T931" s="403" t="str">
        <f>INDEX([1]CatGlob!$D:$D,MATCH($M931,[1]CatGlob!$C:$C,0))</f>
        <v>RFL</v>
      </c>
      <c r="U931" s="403" t="s">
        <v>2856</v>
      </c>
      <c r="V931" s="404" t="str">
        <f>INDEX([1]CatGlob!$F:$F,MATCH($M931,[1]CatGlob!$C:$C,0))</f>
        <v>RF_SOB</v>
      </c>
      <c r="W931" s="405"/>
      <c r="X931" s="406">
        <v>0</v>
      </c>
      <c r="Y931" s="407">
        <v>0</v>
      </c>
      <c r="Z931" s="408">
        <v>0</v>
      </c>
      <c r="AA931" s="407">
        <v>0</v>
      </c>
      <c r="AB931" s="408">
        <v>0</v>
      </c>
      <c r="AC931" s="407">
        <v>0</v>
      </c>
      <c r="AD931" s="408">
        <v>0</v>
      </c>
      <c r="AE931" s="407">
        <v>0</v>
      </c>
      <c r="AF931" s="408">
        <v>0</v>
      </c>
      <c r="AG931" s="407">
        <v>0</v>
      </c>
      <c r="AI931" s="406">
        <v>0</v>
      </c>
      <c r="AJ931" s="407">
        <v>0</v>
      </c>
      <c r="AK931" s="408">
        <v>0</v>
      </c>
      <c r="AL931" s="407">
        <v>0</v>
      </c>
      <c r="AM931" s="408">
        <v>0</v>
      </c>
      <c r="AN931" s="407">
        <v>0</v>
      </c>
      <c r="AO931" s="408">
        <v>0</v>
      </c>
      <c r="AP931" s="407">
        <v>0</v>
      </c>
      <c r="AQ931" s="408">
        <v>0</v>
      </c>
      <c r="AR931" s="407">
        <v>0</v>
      </c>
      <c r="AT931" s="406">
        <v>0</v>
      </c>
      <c r="AU931" s="407">
        <v>0</v>
      </c>
      <c r="AV931" s="408">
        <v>0</v>
      </c>
      <c r="AW931" s="407">
        <v>0</v>
      </c>
      <c r="AX931" s="408">
        <v>0</v>
      </c>
      <c r="AY931" s="407">
        <v>0</v>
      </c>
      <c r="AZ931" s="408">
        <v>0</v>
      </c>
      <c r="BA931" s="407">
        <v>0</v>
      </c>
      <c r="BB931" s="408">
        <v>0</v>
      </c>
      <c r="BC931" s="407">
        <v>0</v>
      </c>
    </row>
    <row r="932" spans="1:55" x14ac:dyDescent="0.35">
      <c r="A932" s="385" t="str" cm="1">
        <f t="array" ref="A932">IFERROR(_xlfn.IFS(AND(F932="Renta Variable",O932=1),IFERROR(MATCH(B932,[1]RV_Det!C:C,0),"Rev"),AND(J932="Corporativa",O932=1,I932="EM"),IFERROR(MATCH(B932,[1]RF_Corps!B:B,0),"Rev"),AND(F932="Alternativos",O932=1),IFERROR(MATCH(B932,[1]Rep4!C:C,0),"Rev")),"")</f>
        <v/>
      </c>
      <c r="B932" s="394" t="s">
        <v>2857</v>
      </c>
      <c r="C932" s="409" t="s">
        <v>2858</v>
      </c>
      <c r="D932" s="395" t="s">
        <v>2855</v>
      </c>
      <c r="E932" s="396" t="str">
        <f>IF(B932="","",INDEX([1]CatGlob!$S:$S,IFERROR(MATCH(MID(B932,7,1),[1]CatGlob!$R:$R,0),MATCH(MID(B932,1,2),[1]CatGlob!$R:$R,0))))</f>
        <v>DOL</v>
      </c>
      <c r="F932" s="397" t="s">
        <v>442</v>
      </c>
      <c r="G932" s="398" t="s">
        <v>610</v>
      </c>
      <c r="H932" s="399" t="s">
        <v>228</v>
      </c>
      <c r="I932" s="399" t="s">
        <v>267</v>
      </c>
      <c r="J932" s="399" t="s">
        <v>600</v>
      </c>
      <c r="K932" s="396" t="s">
        <v>600</v>
      </c>
      <c r="L932" s="400" t="str">
        <f>IF(ISERROR(MATCH(M932,M$10:M931,0)),M932,"")</f>
        <v/>
      </c>
      <c r="M932" s="401" t="str">
        <f>IF(B932="","",IF(ISERROR(MATCH(F932&amp;"_"&amp;G932&amp;"_"&amp;H932&amp;"_"&amp;I932&amp;"_"&amp;J932&amp;IF(K932="","","_"&amp;K932),[1]CatGlob!$B:$B,0)),F932&amp;"_"&amp;G932&amp;"_"&amp;H932&amp;"_"&amp;I932&amp;"_"&amp;J932&amp;IF(K932="","","_"&amp;K932),INDEX([1]CatGlob!$C:$C,MATCH(F932&amp;"_"&amp;G932&amp;"_"&amp;H932&amp;"_"&amp;I932&amp;"_"&amp;J932&amp;IF(K932="","","_"&amp;K932),[1]CatGlob!$B:$B,0))))</f>
        <v>HCD_LOC_GOB_HC</v>
      </c>
      <c r="N932" s="402" t="str">
        <f t="shared" si="31"/>
        <v/>
      </c>
      <c r="O932" s="402" t="str">
        <f t="shared" si="30"/>
        <v/>
      </c>
      <c r="P932" s="401" t="str">
        <f>IF(LEN(B932)&gt;8,INDEX([1]CatGlob!$X:$X,MATCH(M932,[1]CatGlob!$W:$W,0)),"")</f>
        <v>PEG</v>
      </c>
      <c r="Q932" s="403" t="str">
        <f>INDEX([1]CatGlob!P:P,MATCH(M932,[1]CatGlob!O:O,0))</f>
        <v>RFLG</v>
      </c>
      <c r="R932" s="403" t="s">
        <v>601</v>
      </c>
      <c r="S932" s="403" t="s">
        <v>601</v>
      </c>
      <c r="T932" s="403" t="str">
        <f>INDEX([1]CatGlob!$D:$D,MATCH($M932,[1]CatGlob!$C:$C,0))</f>
        <v>RFL</v>
      </c>
      <c r="U932" s="403" t="s">
        <v>2856</v>
      </c>
      <c r="V932" s="404" t="str">
        <f>INDEX([1]CatGlob!$F:$F,MATCH($M932,[1]CatGlob!$C:$C,0))</f>
        <v>RF_SOB</v>
      </c>
      <c r="W932" s="405"/>
      <c r="X932" s="406">
        <v>0</v>
      </c>
      <c r="Y932" s="407">
        <v>0</v>
      </c>
      <c r="Z932" s="408">
        <v>0</v>
      </c>
      <c r="AA932" s="407">
        <v>0</v>
      </c>
      <c r="AB932" s="408">
        <v>0</v>
      </c>
      <c r="AC932" s="407">
        <v>0</v>
      </c>
      <c r="AD932" s="408">
        <v>0</v>
      </c>
      <c r="AE932" s="407">
        <v>0</v>
      </c>
      <c r="AF932" s="408">
        <v>0</v>
      </c>
      <c r="AG932" s="407">
        <v>0</v>
      </c>
      <c r="AI932" s="406">
        <v>0</v>
      </c>
      <c r="AJ932" s="407">
        <v>0</v>
      </c>
      <c r="AK932" s="408">
        <v>0</v>
      </c>
      <c r="AL932" s="407">
        <v>0</v>
      </c>
      <c r="AM932" s="408">
        <v>0</v>
      </c>
      <c r="AN932" s="407">
        <v>0</v>
      </c>
      <c r="AO932" s="408">
        <v>0</v>
      </c>
      <c r="AP932" s="407">
        <v>0</v>
      </c>
      <c r="AQ932" s="408">
        <v>0</v>
      </c>
      <c r="AR932" s="407">
        <v>0</v>
      </c>
      <c r="AT932" s="406">
        <v>0</v>
      </c>
      <c r="AU932" s="407">
        <v>0</v>
      </c>
      <c r="AV932" s="408">
        <v>0</v>
      </c>
      <c r="AW932" s="407">
        <v>0</v>
      </c>
      <c r="AX932" s="408">
        <v>0</v>
      </c>
      <c r="AY932" s="407">
        <v>0</v>
      </c>
      <c r="AZ932" s="408">
        <v>0</v>
      </c>
      <c r="BA932" s="407">
        <v>0</v>
      </c>
      <c r="BB932" s="408">
        <v>0</v>
      </c>
      <c r="BC932" s="407">
        <v>0</v>
      </c>
    </row>
    <row r="933" spans="1:55" x14ac:dyDescent="0.35">
      <c r="A933" s="385" t="str" cm="1">
        <f t="array" ref="A933">IFERROR(_xlfn.IFS(AND(F933="Renta Variable",O933=1),IFERROR(MATCH(B933,[1]RV_Det!C:C,0),"Rev"),AND(J933="Corporativa",O933=1,I933="EM"),IFERROR(MATCH(B933,[1]RF_Corps!B:B,0),"Rev"),AND(F933="Alternativos",O933=1),IFERROR(MATCH(B933,[1]Rep4!C:C,0),"Rev")),"")</f>
        <v/>
      </c>
      <c r="B933" s="394" t="s">
        <v>2859</v>
      </c>
      <c r="C933" s="409" t="s">
        <v>2860</v>
      </c>
      <c r="D933" s="395" t="s">
        <v>2855</v>
      </c>
      <c r="E933" s="396" t="str">
        <f>IF(B933="","",INDEX([1]CatGlob!$S:$S,IFERROR(MATCH(MID(B933,7,1),[1]CatGlob!$R:$R,0),MATCH(MID(B933,1,2),[1]CatGlob!$R:$R,0))))</f>
        <v>DOL</v>
      </c>
      <c r="F933" s="397" t="s">
        <v>442</v>
      </c>
      <c r="G933" s="398" t="s">
        <v>610</v>
      </c>
      <c r="H933" s="399" t="s">
        <v>228</v>
      </c>
      <c r="I933" s="399" t="s">
        <v>267</v>
      </c>
      <c r="J933" s="399" t="s">
        <v>600</v>
      </c>
      <c r="K933" s="396" t="s">
        <v>600</v>
      </c>
      <c r="L933" s="400" t="str">
        <f>IF(ISERROR(MATCH(M933,M$10:M932,0)),M933,"")</f>
        <v/>
      </c>
      <c r="M933" s="401" t="str">
        <f>IF(B933="","",IF(ISERROR(MATCH(F933&amp;"_"&amp;G933&amp;"_"&amp;H933&amp;"_"&amp;I933&amp;"_"&amp;J933&amp;IF(K933="","","_"&amp;K933),[1]CatGlob!$B:$B,0)),F933&amp;"_"&amp;G933&amp;"_"&amp;H933&amp;"_"&amp;I933&amp;"_"&amp;J933&amp;IF(K933="","","_"&amp;K933),INDEX([1]CatGlob!$C:$C,MATCH(F933&amp;"_"&amp;G933&amp;"_"&amp;H933&amp;"_"&amp;I933&amp;"_"&amp;J933&amp;IF(K933="","","_"&amp;K933),[1]CatGlob!$B:$B,0))))</f>
        <v>HCD_LOC_GOB_HC</v>
      </c>
      <c r="N933" s="402" t="str">
        <f t="shared" si="31"/>
        <v/>
      </c>
      <c r="O933" s="402" t="str">
        <f t="shared" si="30"/>
        <v/>
      </c>
      <c r="P933" s="401" t="str">
        <f>IF(LEN(B933)&gt;8,INDEX([1]CatGlob!$X:$X,MATCH(M933,[1]CatGlob!$W:$W,0)),"")</f>
        <v>PEG</v>
      </c>
      <c r="Q933" s="403" t="str">
        <f>INDEX([1]CatGlob!P:P,MATCH(M933,[1]CatGlob!O:O,0))</f>
        <v>RFLG</v>
      </c>
      <c r="R933" s="403" t="s">
        <v>601</v>
      </c>
      <c r="S933" s="403" t="s">
        <v>601</v>
      </c>
      <c r="T933" s="403" t="str">
        <f>INDEX([1]CatGlob!$D:$D,MATCH($M933,[1]CatGlob!$C:$C,0))</f>
        <v>RFL</v>
      </c>
      <c r="U933" s="403" t="s">
        <v>2856</v>
      </c>
      <c r="V933" s="404" t="str">
        <f>INDEX([1]CatGlob!$F:$F,MATCH($M933,[1]CatGlob!$C:$C,0))</f>
        <v>RF_SOB</v>
      </c>
      <c r="W933" s="405"/>
      <c r="X933" s="406">
        <v>0</v>
      </c>
      <c r="Y933" s="407">
        <v>0</v>
      </c>
      <c r="Z933" s="408">
        <v>0</v>
      </c>
      <c r="AA933" s="407">
        <v>0</v>
      </c>
      <c r="AB933" s="408">
        <v>0</v>
      </c>
      <c r="AC933" s="407">
        <v>0</v>
      </c>
      <c r="AD933" s="408">
        <v>0</v>
      </c>
      <c r="AE933" s="407">
        <v>0</v>
      </c>
      <c r="AF933" s="408">
        <v>0</v>
      </c>
      <c r="AG933" s="407">
        <v>0</v>
      </c>
      <c r="AI933" s="406">
        <v>0</v>
      </c>
      <c r="AJ933" s="407">
        <v>0</v>
      </c>
      <c r="AK933" s="408">
        <v>0</v>
      </c>
      <c r="AL933" s="407">
        <v>0</v>
      </c>
      <c r="AM933" s="408">
        <v>0</v>
      </c>
      <c r="AN933" s="407">
        <v>0</v>
      </c>
      <c r="AO933" s="408">
        <v>0</v>
      </c>
      <c r="AP933" s="407">
        <v>0</v>
      </c>
      <c r="AQ933" s="408">
        <v>0</v>
      </c>
      <c r="AR933" s="407">
        <v>0</v>
      </c>
      <c r="AT933" s="406">
        <v>0</v>
      </c>
      <c r="AU933" s="407">
        <v>0</v>
      </c>
      <c r="AV933" s="408">
        <v>0</v>
      </c>
      <c r="AW933" s="407">
        <v>0</v>
      </c>
      <c r="AX933" s="408">
        <v>0</v>
      </c>
      <c r="AY933" s="407">
        <v>0</v>
      </c>
      <c r="AZ933" s="408">
        <v>0</v>
      </c>
      <c r="BA933" s="407">
        <v>0</v>
      </c>
      <c r="BB933" s="408">
        <v>0</v>
      </c>
      <c r="BC933" s="407">
        <v>0</v>
      </c>
    </row>
    <row r="934" spans="1:55" x14ac:dyDescent="0.35">
      <c r="A934" s="385" t="str" cm="1">
        <f t="array" ref="A934">IFERROR(_xlfn.IFS(AND(F934="Renta Variable",O934=1),IFERROR(MATCH(B934,[1]RV_Det!C:C,0),"Rev"),AND(J934="Corporativa",O934=1,I934="EM"),IFERROR(MATCH(B934,[1]RF_Corps!B:B,0),"Rev"),AND(F934="Alternativos",O934=1),IFERROR(MATCH(B934,[1]Rep4!C:C,0),"Rev")),"")</f>
        <v/>
      </c>
      <c r="B934" s="394" t="s">
        <v>2861</v>
      </c>
      <c r="C934" s="409" t="s">
        <v>2862</v>
      </c>
      <c r="D934" s="395" t="s">
        <v>2855</v>
      </c>
      <c r="E934" s="396" t="str">
        <f>IF(B934="","",INDEX([1]CatGlob!$S:$S,IFERROR(MATCH(MID(B934,7,1),[1]CatGlob!$R:$R,0),MATCH(MID(B934,1,2),[1]CatGlob!$R:$R,0))))</f>
        <v>DOL</v>
      </c>
      <c r="F934" s="397" t="s">
        <v>442</v>
      </c>
      <c r="G934" s="398" t="s">
        <v>610</v>
      </c>
      <c r="H934" s="399" t="s">
        <v>228</v>
      </c>
      <c r="I934" s="399" t="s">
        <v>267</v>
      </c>
      <c r="J934" s="399" t="s">
        <v>600</v>
      </c>
      <c r="K934" s="396" t="s">
        <v>600</v>
      </c>
      <c r="L934" s="400" t="str">
        <f>IF(ISERROR(MATCH(M934,M$10:M933,0)),M934,"")</f>
        <v/>
      </c>
      <c r="M934" s="401" t="str">
        <f>IF(B934="","",IF(ISERROR(MATCH(F934&amp;"_"&amp;G934&amp;"_"&amp;H934&amp;"_"&amp;I934&amp;"_"&amp;J934&amp;IF(K934="","","_"&amp;K934),[1]CatGlob!$B:$B,0)),F934&amp;"_"&amp;G934&amp;"_"&amp;H934&amp;"_"&amp;I934&amp;"_"&amp;J934&amp;IF(K934="","","_"&amp;K934),INDEX([1]CatGlob!$C:$C,MATCH(F934&amp;"_"&amp;G934&amp;"_"&amp;H934&amp;"_"&amp;I934&amp;"_"&amp;J934&amp;IF(K934="","","_"&amp;K934),[1]CatGlob!$B:$B,0))))</f>
        <v>HCD_LOC_GOB_HC</v>
      </c>
      <c r="N934" s="402" t="str">
        <f t="shared" si="31"/>
        <v/>
      </c>
      <c r="O934" s="402" t="str">
        <f t="shared" si="30"/>
        <v/>
      </c>
      <c r="P934" s="401" t="str">
        <f>IF(LEN(B934)&gt;8,INDEX([1]CatGlob!$X:$X,MATCH(M934,[1]CatGlob!$W:$W,0)),"")</f>
        <v>PEG</v>
      </c>
      <c r="Q934" s="403" t="str">
        <f>INDEX([1]CatGlob!P:P,MATCH(M934,[1]CatGlob!O:O,0))</f>
        <v>RFLG</v>
      </c>
      <c r="R934" s="403" t="s">
        <v>601</v>
      </c>
      <c r="S934" s="403" t="s">
        <v>601</v>
      </c>
      <c r="T934" s="403" t="str">
        <f>INDEX([1]CatGlob!$D:$D,MATCH($M934,[1]CatGlob!$C:$C,0))</f>
        <v>RFL</v>
      </c>
      <c r="U934" s="403" t="s">
        <v>2856</v>
      </c>
      <c r="V934" s="404" t="str">
        <f>INDEX([1]CatGlob!$F:$F,MATCH($M934,[1]CatGlob!$C:$C,0))</f>
        <v>RF_SOB</v>
      </c>
      <c r="W934" s="405"/>
      <c r="X934" s="406">
        <v>0</v>
      </c>
      <c r="Y934" s="407">
        <v>0</v>
      </c>
      <c r="Z934" s="408">
        <v>0</v>
      </c>
      <c r="AA934" s="407">
        <v>0</v>
      </c>
      <c r="AB934" s="408">
        <v>0</v>
      </c>
      <c r="AC934" s="407">
        <v>0</v>
      </c>
      <c r="AD934" s="408">
        <v>0</v>
      </c>
      <c r="AE934" s="407">
        <v>0</v>
      </c>
      <c r="AF934" s="408">
        <v>0</v>
      </c>
      <c r="AG934" s="407">
        <v>0</v>
      </c>
      <c r="AI934" s="406">
        <v>0</v>
      </c>
      <c r="AJ934" s="407">
        <v>0</v>
      </c>
      <c r="AK934" s="408">
        <v>0</v>
      </c>
      <c r="AL934" s="407">
        <v>0</v>
      </c>
      <c r="AM934" s="408">
        <v>0</v>
      </c>
      <c r="AN934" s="407">
        <v>0</v>
      </c>
      <c r="AO934" s="408">
        <v>0</v>
      </c>
      <c r="AP934" s="407">
        <v>0</v>
      </c>
      <c r="AQ934" s="408">
        <v>0</v>
      </c>
      <c r="AR934" s="407">
        <v>0</v>
      </c>
      <c r="AT934" s="406">
        <v>0</v>
      </c>
      <c r="AU934" s="407">
        <v>0</v>
      </c>
      <c r="AV934" s="408">
        <v>0</v>
      </c>
      <c r="AW934" s="407">
        <v>0</v>
      </c>
      <c r="AX934" s="408">
        <v>0</v>
      </c>
      <c r="AY934" s="407">
        <v>0</v>
      </c>
      <c r="AZ934" s="408">
        <v>0</v>
      </c>
      <c r="BA934" s="407">
        <v>0</v>
      </c>
      <c r="BB934" s="408">
        <v>0</v>
      </c>
      <c r="BC934" s="407">
        <v>0</v>
      </c>
    </row>
    <row r="935" spans="1:55" x14ac:dyDescent="0.35">
      <c r="A935" s="385" t="str" cm="1">
        <f t="array" ref="A935">IFERROR(_xlfn.IFS(AND(F935="Renta Variable",O935=1),IFERROR(MATCH(B935,[1]RV_Det!C:C,0),"Rev"),AND(J935="Corporativa",O935=1,I935="EM"),IFERROR(MATCH(B935,[1]RF_Corps!B:B,0),"Rev"),AND(F935="Alternativos",O935=1),IFERROR(MATCH(B935,[1]Rep4!C:C,0),"Rev")),"")</f>
        <v/>
      </c>
      <c r="B935" s="394" t="s">
        <v>2863</v>
      </c>
      <c r="C935" s="409" t="s">
        <v>2864</v>
      </c>
      <c r="D935" s="395" t="s">
        <v>2855</v>
      </c>
      <c r="E935" s="396" t="str">
        <f>IF(B935="","",INDEX([1]CatGlob!$S:$S,IFERROR(MATCH(MID(B935,7,1),[1]CatGlob!$R:$R,0),MATCH(MID(B935,1,2),[1]CatGlob!$R:$R,0))))</f>
        <v>DOL</v>
      </c>
      <c r="F935" s="397" t="s">
        <v>442</v>
      </c>
      <c r="G935" s="398" t="s">
        <v>610</v>
      </c>
      <c r="H935" s="399" t="s">
        <v>228</v>
      </c>
      <c r="I935" s="399" t="s">
        <v>267</v>
      </c>
      <c r="J935" s="399" t="s">
        <v>600</v>
      </c>
      <c r="K935" s="396" t="s">
        <v>600</v>
      </c>
      <c r="L935" s="400" t="str">
        <f>IF(ISERROR(MATCH(M935,M$10:M934,0)),M935,"")</f>
        <v/>
      </c>
      <c r="M935" s="401" t="str">
        <f>IF(B935="","",IF(ISERROR(MATCH(F935&amp;"_"&amp;G935&amp;"_"&amp;H935&amp;"_"&amp;I935&amp;"_"&amp;J935&amp;IF(K935="","","_"&amp;K935),[1]CatGlob!$B:$B,0)),F935&amp;"_"&amp;G935&amp;"_"&amp;H935&amp;"_"&amp;I935&amp;"_"&amp;J935&amp;IF(K935="","","_"&amp;K935),INDEX([1]CatGlob!$C:$C,MATCH(F935&amp;"_"&amp;G935&amp;"_"&amp;H935&amp;"_"&amp;I935&amp;"_"&amp;J935&amp;IF(K935="","","_"&amp;K935),[1]CatGlob!$B:$B,0))))</f>
        <v>HCD_LOC_GOB_HC</v>
      </c>
      <c r="N935" s="402" t="str">
        <f t="shared" si="31"/>
        <v>rev</v>
      </c>
      <c r="O935" s="402">
        <f t="shared" si="30"/>
        <v>1</v>
      </c>
      <c r="P935" s="401" t="str">
        <f>IF(LEN(B935)&gt;8,INDEX([1]CatGlob!$X:$X,MATCH(M935,[1]CatGlob!$W:$W,0)),"")</f>
        <v>PEG</v>
      </c>
      <c r="Q935" s="403" t="str">
        <f>INDEX([1]CatGlob!P:P,MATCH(M935,[1]CatGlob!O:O,0))</f>
        <v>RFLG</v>
      </c>
      <c r="R935" s="403" t="s">
        <v>601</v>
      </c>
      <c r="S935" s="403" t="s">
        <v>601</v>
      </c>
      <c r="T935" s="403" t="str">
        <f>INDEX([1]CatGlob!$D:$D,MATCH($M935,[1]CatGlob!$C:$C,0))</f>
        <v>RFL</v>
      </c>
      <c r="U935" s="403" t="s">
        <v>2856</v>
      </c>
      <c r="V935" s="404" t="str">
        <f>INDEX([1]CatGlob!$F:$F,MATCH($M935,[1]CatGlob!$C:$C,0))</f>
        <v>RF_SOB</v>
      </c>
      <c r="W935" s="405"/>
      <c r="X935" s="406">
        <v>0</v>
      </c>
      <c r="Y935" s="407">
        <v>0</v>
      </c>
      <c r="Z935" s="408">
        <v>0</v>
      </c>
      <c r="AA935" s="407">
        <v>0</v>
      </c>
      <c r="AB935" s="408">
        <v>0</v>
      </c>
      <c r="AC935" s="407">
        <v>0</v>
      </c>
      <c r="AD935" s="408">
        <v>0</v>
      </c>
      <c r="AE935" s="407">
        <v>0</v>
      </c>
      <c r="AF935" s="408">
        <v>0</v>
      </c>
      <c r="AG935" s="407">
        <v>0</v>
      </c>
      <c r="AI935" s="406">
        <v>0</v>
      </c>
      <c r="AJ935" s="407">
        <v>0</v>
      </c>
      <c r="AK935" s="408">
        <v>0</v>
      </c>
      <c r="AL935" s="407">
        <v>0</v>
      </c>
      <c r="AM935" s="408">
        <v>-1.4517618940923599E-6</v>
      </c>
      <c r="AN935" s="407">
        <v>-1.3054885283914099E-4</v>
      </c>
      <c r="AO935" s="408">
        <v>0</v>
      </c>
      <c r="AP935" s="407">
        <v>0</v>
      </c>
      <c r="AQ935" s="408">
        <v>-6.4518720041450598E-7</v>
      </c>
      <c r="AR935" s="407">
        <v>-5.8018087692865399E-5</v>
      </c>
      <c r="AT935" s="406">
        <v>0</v>
      </c>
      <c r="AU935" s="407">
        <v>0</v>
      </c>
      <c r="AV935" s="408">
        <v>0</v>
      </c>
      <c r="AW935" s="407">
        <v>0</v>
      </c>
      <c r="AX935" s="408">
        <v>0</v>
      </c>
      <c r="AY935" s="407">
        <v>0</v>
      </c>
      <c r="AZ935" s="408">
        <v>0</v>
      </c>
      <c r="BA935" s="407">
        <v>0</v>
      </c>
      <c r="BB935" s="408">
        <v>0</v>
      </c>
      <c r="BC935" s="407">
        <v>0</v>
      </c>
    </row>
    <row r="936" spans="1:55" x14ac:dyDescent="0.35">
      <c r="A936" s="385" t="str" cm="1">
        <f t="array" ref="A936">IFERROR(_xlfn.IFS(AND(F936="Renta Variable",O936=1),IFERROR(MATCH(B936,[1]RV_Det!C:C,0),"Rev"),AND(J936="Corporativa",O936=1,I936="EM"),IFERROR(MATCH(B936,[1]RF_Corps!B:B,0),"Rev"),AND(F936="Alternativos",O936=1),IFERROR(MATCH(B936,[1]Rep4!C:C,0),"Rev")),"")</f>
        <v/>
      </c>
      <c r="B936" s="394" t="s">
        <v>2865</v>
      </c>
      <c r="C936" s="409" t="s">
        <v>2866</v>
      </c>
      <c r="D936" s="395" t="s">
        <v>2855</v>
      </c>
      <c r="E936" s="396" t="str">
        <f>IF(B936="","",INDEX([1]CatGlob!$S:$S,IFERROR(MATCH(MID(B936,7,1),[1]CatGlob!$R:$R,0),MATCH(MID(B936,1,2),[1]CatGlob!$R:$R,0))))</f>
        <v>DOL</v>
      </c>
      <c r="F936" s="397" t="s">
        <v>442</v>
      </c>
      <c r="G936" s="398" t="s">
        <v>610</v>
      </c>
      <c r="H936" s="399" t="s">
        <v>228</v>
      </c>
      <c r="I936" s="399" t="s">
        <v>267</v>
      </c>
      <c r="J936" s="399" t="s">
        <v>600</v>
      </c>
      <c r="K936" s="396" t="s">
        <v>600</v>
      </c>
      <c r="L936" s="400" t="str">
        <f>IF(ISERROR(MATCH(M936,M$10:M935,0)),M936,"")</f>
        <v/>
      </c>
      <c r="M936" s="401" t="str">
        <f>IF(B936="","",IF(ISERROR(MATCH(F936&amp;"_"&amp;G936&amp;"_"&amp;H936&amp;"_"&amp;I936&amp;"_"&amp;J936&amp;IF(K936="","","_"&amp;K936),[1]CatGlob!$B:$B,0)),F936&amp;"_"&amp;G936&amp;"_"&amp;H936&amp;"_"&amp;I936&amp;"_"&amp;J936&amp;IF(K936="","","_"&amp;K936),INDEX([1]CatGlob!$C:$C,MATCH(F936&amp;"_"&amp;G936&amp;"_"&amp;H936&amp;"_"&amp;I936&amp;"_"&amp;J936&amp;IF(K936="","","_"&amp;K936),[1]CatGlob!$B:$B,0))))</f>
        <v>HCD_LOC_GOB_HC</v>
      </c>
      <c r="N936" s="402" t="str">
        <f t="shared" si="31"/>
        <v>rev</v>
      </c>
      <c r="O936" s="402">
        <f t="shared" si="30"/>
        <v>1</v>
      </c>
      <c r="P936" s="401" t="str">
        <f>IF(LEN(B936)&gt;8,INDEX([1]CatGlob!$X:$X,MATCH(M936,[1]CatGlob!$W:$W,0)),"")</f>
        <v>PEG</v>
      </c>
      <c r="Q936" s="403" t="str">
        <f>INDEX([1]CatGlob!P:P,MATCH(M936,[1]CatGlob!O:O,0))</f>
        <v>RFLG</v>
      </c>
      <c r="R936" s="403" t="s">
        <v>601</v>
      </c>
      <c r="S936" s="403" t="s">
        <v>601</v>
      </c>
      <c r="T936" s="403" t="str">
        <f>INDEX([1]CatGlob!$D:$D,MATCH($M936,[1]CatGlob!$C:$C,0))</f>
        <v>RFL</v>
      </c>
      <c r="U936" s="403" t="s">
        <v>2856</v>
      </c>
      <c r="V936" s="404" t="str">
        <f>INDEX([1]CatGlob!$F:$F,MATCH($M936,[1]CatGlob!$C:$C,0))</f>
        <v>RF_SOB</v>
      </c>
      <c r="W936" s="405"/>
      <c r="X936" s="406">
        <v>0</v>
      </c>
      <c r="Y936" s="407">
        <v>0</v>
      </c>
      <c r="Z936" s="408">
        <v>0</v>
      </c>
      <c r="AA936" s="407">
        <v>0</v>
      </c>
      <c r="AB936" s="408">
        <v>-1.14990476557479E-6</v>
      </c>
      <c r="AC936" s="407">
        <v>-1.2154296680222399E-4</v>
      </c>
      <c r="AD936" s="408">
        <v>0</v>
      </c>
      <c r="AE936" s="407">
        <v>0</v>
      </c>
      <c r="AF936" s="408">
        <v>-5.8406999052937201E-7</v>
      </c>
      <c r="AG936" s="407">
        <v>-6.1735198943715903E-5</v>
      </c>
      <c r="AI936" s="406">
        <v>0</v>
      </c>
      <c r="AJ936" s="407">
        <v>0</v>
      </c>
      <c r="AK936" s="408">
        <v>0</v>
      </c>
      <c r="AL936" s="407">
        <v>0</v>
      </c>
      <c r="AM936" s="408">
        <v>0</v>
      </c>
      <c r="AN936" s="407">
        <v>0</v>
      </c>
      <c r="AO936" s="408">
        <v>0</v>
      </c>
      <c r="AP936" s="407">
        <v>0</v>
      </c>
      <c r="AQ936" s="408">
        <v>0</v>
      </c>
      <c r="AR936" s="407">
        <v>0</v>
      </c>
      <c r="AT936" s="406">
        <v>0</v>
      </c>
      <c r="AU936" s="407">
        <v>0</v>
      </c>
      <c r="AV936" s="408">
        <v>0</v>
      </c>
      <c r="AW936" s="407">
        <v>0</v>
      </c>
      <c r="AX936" s="408">
        <v>0</v>
      </c>
      <c r="AY936" s="407">
        <v>0</v>
      </c>
      <c r="AZ936" s="408">
        <v>0</v>
      </c>
      <c r="BA936" s="407">
        <v>0</v>
      </c>
      <c r="BB936" s="408">
        <v>0</v>
      </c>
      <c r="BC936" s="407">
        <v>0</v>
      </c>
    </row>
    <row r="937" spans="1:55" x14ac:dyDescent="0.35">
      <c r="A937" s="385" t="str" cm="1">
        <f t="array" ref="A937">IFERROR(_xlfn.IFS(AND(F937="Renta Variable",O937=1),IFERROR(MATCH(B937,[1]RV_Det!C:C,0),"Rev"),AND(J937="Corporativa",O937=1,I937="EM"),IFERROR(MATCH(B937,[1]RF_Corps!B:B,0),"Rev"),AND(F937="Alternativos",O937=1),IFERROR(MATCH(B937,[1]Rep4!C:C,0),"Rev")),"")</f>
        <v/>
      </c>
      <c r="B937" s="394" t="s">
        <v>2867</v>
      </c>
      <c r="C937" s="409" t="s">
        <v>2868</v>
      </c>
      <c r="D937" s="395" t="s">
        <v>2855</v>
      </c>
      <c r="E937" s="396" t="str">
        <f>IF(B937="","",INDEX([1]CatGlob!$S:$S,IFERROR(MATCH(MID(B937,7,1),[1]CatGlob!$R:$R,0),MATCH(MID(B937,1,2),[1]CatGlob!$R:$R,0))))</f>
        <v>DOL</v>
      </c>
      <c r="F937" s="397" t="s">
        <v>442</v>
      </c>
      <c r="G937" s="398" t="s">
        <v>610</v>
      </c>
      <c r="H937" s="399" t="s">
        <v>228</v>
      </c>
      <c r="I937" s="399" t="s">
        <v>267</v>
      </c>
      <c r="J937" s="399" t="s">
        <v>600</v>
      </c>
      <c r="K937" s="396" t="s">
        <v>600</v>
      </c>
      <c r="L937" s="400" t="str">
        <f>IF(ISERROR(MATCH(M937,M$10:M936,0)),M937,"")</f>
        <v/>
      </c>
      <c r="M937" s="401" t="str">
        <f>IF(B937="","",IF(ISERROR(MATCH(F937&amp;"_"&amp;G937&amp;"_"&amp;H937&amp;"_"&amp;I937&amp;"_"&amp;J937&amp;IF(K937="","","_"&amp;K937),[1]CatGlob!$B:$B,0)),F937&amp;"_"&amp;G937&amp;"_"&amp;H937&amp;"_"&amp;I937&amp;"_"&amp;J937&amp;IF(K937="","","_"&amp;K937),INDEX([1]CatGlob!$C:$C,MATCH(F937&amp;"_"&amp;G937&amp;"_"&amp;H937&amp;"_"&amp;I937&amp;"_"&amp;J937&amp;IF(K937="","","_"&amp;K937),[1]CatGlob!$B:$B,0))))</f>
        <v>HCD_LOC_GOB_HC</v>
      </c>
      <c r="N937" s="402" t="str">
        <f t="shared" si="31"/>
        <v/>
      </c>
      <c r="O937" s="402" t="str">
        <f t="shared" si="30"/>
        <v/>
      </c>
      <c r="P937" s="401" t="str">
        <f>IF(LEN(B937)&gt;8,INDEX([1]CatGlob!$X:$X,MATCH(M937,[1]CatGlob!$W:$W,0)),"")</f>
        <v>PEG</v>
      </c>
      <c r="Q937" s="403" t="str">
        <f>INDEX([1]CatGlob!P:P,MATCH(M937,[1]CatGlob!O:O,0))</f>
        <v>RFLG</v>
      </c>
      <c r="R937" s="403" t="s">
        <v>601</v>
      </c>
      <c r="S937" s="403" t="s">
        <v>601</v>
      </c>
      <c r="T937" s="403" t="str">
        <f>INDEX([1]CatGlob!$D:$D,MATCH($M937,[1]CatGlob!$C:$C,0))</f>
        <v>RFL</v>
      </c>
      <c r="U937" s="403" t="s">
        <v>2856</v>
      </c>
      <c r="V937" s="404" t="str">
        <f>INDEX([1]CatGlob!$F:$F,MATCH($M937,[1]CatGlob!$C:$C,0))</f>
        <v>RF_SOB</v>
      </c>
      <c r="W937" s="405"/>
      <c r="X937" s="406">
        <v>0</v>
      </c>
      <c r="Y937" s="407">
        <v>0</v>
      </c>
      <c r="Z937" s="408">
        <v>0</v>
      </c>
      <c r="AA937" s="407">
        <v>0</v>
      </c>
      <c r="AB937" s="408">
        <v>0</v>
      </c>
      <c r="AC937" s="407">
        <v>0</v>
      </c>
      <c r="AD937" s="408">
        <v>0</v>
      </c>
      <c r="AE937" s="407">
        <v>0</v>
      </c>
      <c r="AF937" s="408">
        <v>0</v>
      </c>
      <c r="AG937" s="407">
        <v>0</v>
      </c>
      <c r="AI937" s="406">
        <v>0</v>
      </c>
      <c r="AJ937" s="407">
        <v>0</v>
      </c>
      <c r="AK937" s="408">
        <v>0</v>
      </c>
      <c r="AL937" s="407">
        <v>0</v>
      </c>
      <c r="AM937" s="408">
        <v>0</v>
      </c>
      <c r="AN937" s="407">
        <v>0</v>
      </c>
      <c r="AO937" s="408">
        <v>0</v>
      </c>
      <c r="AP937" s="407">
        <v>0</v>
      </c>
      <c r="AQ937" s="408">
        <v>0</v>
      </c>
      <c r="AR937" s="407">
        <v>0</v>
      </c>
      <c r="AT937" s="406">
        <v>0</v>
      </c>
      <c r="AU937" s="407">
        <v>0</v>
      </c>
      <c r="AV937" s="408">
        <v>0</v>
      </c>
      <c r="AW937" s="407">
        <v>0</v>
      </c>
      <c r="AX937" s="408">
        <v>0</v>
      </c>
      <c r="AY937" s="407">
        <v>0</v>
      </c>
      <c r="AZ937" s="408">
        <v>0</v>
      </c>
      <c r="BA937" s="407">
        <v>0</v>
      </c>
      <c r="BB937" s="408">
        <v>0</v>
      </c>
      <c r="BC937" s="407">
        <v>0</v>
      </c>
    </row>
    <row r="938" spans="1:55" x14ac:dyDescent="0.35">
      <c r="A938" s="385" t="str" cm="1">
        <f t="array" ref="A938">IFERROR(_xlfn.IFS(AND(F938="Renta Variable",O938=1),IFERROR(MATCH(B938,[1]RV_Det!C:C,0),"Rev"),AND(J938="Corporativa",O938=1,I938="EM"),IFERROR(MATCH(B938,[1]RF_Corps!B:B,0),"Rev"),AND(F938="Alternativos",O938=1),IFERROR(MATCH(B938,[1]Rep4!C:C,0),"Rev")),"")</f>
        <v/>
      </c>
      <c r="B938" s="394" t="s">
        <v>2869</v>
      </c>
      <c r="C938" s="422" t="s">
        <v>2870</v>
      </c>
      <c r="D938" s="395" t="s">
        <v>2855</v>
      </c>
      <c r="E938" s="396" t="str">
        <f>IF(B938="","",INDEX([1]CatGlob!$S:$S,IFERROR(MATCH(MID(B938,7,1),[1]CatGlob!$R:$R,0),MATCH(MID(B938,1,2),[1]CatGlob!$R:$R,0))))</f>
        <v>DOL</v>
      </c>
      <c r="F938" s="397" t="s">
        <v>442</v>
      </c>
      <c r="G938" s="398" t="s">
        <v>610</v>
      </c>
      <c r="H938" s="399" t="s">
        <v>228</v>
      </c>
      <c r="I938" s="399" t="s">
        <v>267</v>
      </c>
      <c r="J938" s="399" t="s">
        <v>600</v>
      </c>
      <c r="K938" s="396" t="s">
        <v>600</v>
      </c>
      <c r="L938" s="400" t="str">
        <f>IF(ISERROR(MATCH(M938,M$10:M937,0)),M938,"")</f>
        <v/>
      </c>
      <c r="M938" s="401" t="str">
        <f>IF(B938="","",IF(ISERROR(MATCH(F938&amp;"_"&amp;G938&amp;"_"&amp;H938&amp;"_"&amp;I938&amp;"_"&amp;J938&amp;IF(K938="","","_"&amp;K938),[1]CatGlob!$B:$B,0)),F938&amp;"_"&amp;G938&amp;"_"&amp;H938&amp;"_"&amp;I938&amp;"_"&amp;J938&amp;IF(K938="","","_"&amp;K938),INDEX([1]CatGlob!$C:$C,MATCH(F938&amp;"_"&amp;G938&amp;"_"&amp;H938&amp;"_"&amp;I938&amp;"_"&amp;J938&amp;IF(K938="","","_"&amp;K938),[1]CatGlob!$B:$B,0))))</f>
        <v>HCD_LOC_GOB_HC</v>
      </c>
      <c r="N938" s="402" t="str">
        <f t="shared" si="31"/>
        <v/>
      </c>
      <c r="O938" s="402" t="str">
        <f t="shared" si="30"/>
        <v/>
      </c>
      <c r="P938" s="401" t="str">
        <f>IF(LEN(B938)&gt;8,INDEX([1]CatGlob!$X:$X,MATCH(M938,[1]CatGlob!$W:$W,0)),"")</f>
        <v>PEG</v>
      </c>
      <c r="Q938" s="403" t="str">
        <f>INDEX([1]CatGlob!P:P,MATCH(M938,[1]CatGlob!O:O,0))</f>
        <v>RFLG</v>
      </c>
      <c r="R938" s="403" t="s">
        <v>601</v>
      </c>
      <c r="S938" s="403" t="s">
        <v>601</v>
      </c>
      <c r="T938" s="403" t="str">
        <f>INDEX([1]CatGlob!$D:$D,MATCH($M938,[1]CatGlob!$C:$C,0))</f>
        <v>RFL</v>
      </c>
      <c r="U938" s="403" t="s">
        <v>2856</v>
      </c>
      <c r="V938" s="404" t="str">
        <f>INDEX([1]CatGlob!$F:$F,MATCH($M938,[1]CatGlob!$C:$C,0))</f>
        <v>RF_SOB</v>
      </c>
      <c r="W938" s="405"/>
      <c r="X938" s="406">
        <v>0</v>
      </c>
      <c r="Y938" s="407">
        <v>0</v>
      </c>
      <c r="Z938" s="408">
        <v>0</v>
      </c>
      <c r="AA938" s="407">
        <v>0</v>
      </c>
      <c r="AB938" s="408">
        <v>0</v>
      </c>
      <c r="AC938" s="407">
        <v>0</v>
      </c>
      <c r="AD938" s="408">
        <v>0</v>
      </c>
      <c r="AE938" s="407">
        <v>0</v>
      </c>
      <c r="AF938" s="408">
        <v>0</v>
      </c>
      <c r="AG938" s="407">
        <v>0</v>
      </c>
      <c r="AI938" s="406">
        <v>0</v>
      </c>
      <c r="AJ938" s="407">
        <v>0</v>
      </c>
      <c r="AK938" s="408">
        <v>0</v>
      </c>
      <c r="AL938" s="407">
        <v>0</v>
      </c>
      <c r="AM938" s="408">
        <v>0</v>
      </c>
      <c r="AN938" s="407">
        <v>0</v>
      </c>
      <c r="AO938" s="408">
        <v>0</v>
      </c>
      <c r="AP938" s="407">
        <v>0</v>
      </c>
      <c r="AQ938" s="408">
        <v>0</v>
      </c>
      <c r="AR938" s="407">
        <v>0</v>
      </c>
      <c r="AT938" s="406">
        <v>0</v>
      </c>
      <c r="AU938" s="407">
        <v>0</v>
      </c>
      <c r="AV938" s="408">
        <v>0</v>
      </c>
      <c r="AW938" s="407">
        <v>0</v>
      </c>
      <c r="AX938" s="408">
        <v>0</v>
      </c>
      <c r="AY938" s="407">
        <v>0</v>
      </c>
      <c r="AZ938" s="408">
        <v>0</v>
      </c>
      <c r="BA938" s="407">
        <v>0</v>
      </c>
      <c r="BB938" s="408">
        <v>0</v>
      </c>
      <c r="BC938" s="407">
        <v>0</v>
      </c>
    </row>
    <row r="939" spans="1:55" x14ac:dyDescent="0.35">
      <c r="A939" s="385" t="str" cm="1">
        <f t="array" ref="A939">IFERROR(_xlfn.IFS(AND(F939="Renta Variable",O939=1),IFERROR(MATCH(B939,[1]RV_Det!C:C,0),"Rev"),AND(J939="Corporativa",O939=1,I939="EM"),IFERROR(MATCH(B939,[1]RF_Corps!B:B,0),"Rev"),AND(F939="Alternativos",O939=1),IFERROR(MATCH(B939,[1]Rep4!C:C,0),"Rev")),"")</f>
        <v/>
      </c>
      <c r="B939" s="394" t="s">
        <v>2871</v>
      </c>
      <c r="C939" s="422" t="s">
        <v>2872</v>
      </c>
      <c r="D939" s="395" t="s">
        <v>2855</v>
      </c>
      <c r="E939" s="396" t="str">
        <f>IF(B939="","",INDEX([1]CatGlob!$S:$S,IFERROR(MATCH(MID(B939,7,1),[1]CatGlob!$R:$R,0),MATCH(MID(B939,1,2),[1]CatGlob!$R:$R,0))))</f>
        <v>DOL</v>
      </c>
      <c r="F939" s="397" t="s">
        <v>442</v>
      </c>
      <c r="G939" s="398" t="s">
        <v>610</v>
      </c>
      <c r="H939" s="399" t="s">
        <v>228</v>
      </c>
      <c r="I939" s="399" t="s">
        <v>267</v>
      </c>
      <c r="J939" s="399" t="s">
        <v>600</v>
      </c>
      <c r="K939" s="396" t="s">
        <v>600</v>
      </c>
      <c r="L939" s="400" t="str">
        <f>IF(ISERROR(MATCH(M939,M$10:M938,0)),M939,"")</f>
        <v/>
      </c>
      <c r="M939" s="401" t="str">
        <f>IF(B939="","",IF(ISERROR(MATCH(F939&amp;"_"&amp;G939&amp;"_"&amp;H939&amp;"_"&amp;I939&amp;"_"&amp;J939&amp;IF(K939="","","_"&amp;K939),[1]CatGlob!$B:$B,0)),F939&amp;"_"&amp;G939&amp;"_"&amp;H939&amp;"_"&amp;I939&amp;"_"&amp;J939&amp;IF(K939="","","_"&amp;K939),INDEX([1]CatGlob!$C:$C,MATCH(F939&amp;"_"&amp;G939&amp;"_"&amp;H939&amp;"_"&amp;I939&amp;"_"&amp;J939&amp;IF(K939="","","_"&amp;K939),[1]CatGlob!$B:$B,0))))</f>
        <v>HCD_LOC_GOB_HC</v>
      </c>
      <c r="N939" s="402" t="str">
        <f t="shared" si="31"/>
        <v/>
      </c>
      <c r="O939" s="402" t="str">
        <f t="shared" si="30"/>
        <v/>
      </c>
      <c r="P939" s="401" t="str">
        <f>IF(LEN(B939)&gt;8,INDEX([1]CatGlob!$X:$X,MATCH(M939,[1]CatGlob!$W:$W,0)),"")</f>
        <v>PEG</v>
      </c>
      <c r="Q939" s="403" t="str">
        <f>INDEX([1]CatGlob!P:P,MATCH(M939,[1]CatGlob!O:O,0))</f>
        <v>RFLG</v>
      </c>
      <c r="R939" s="403" t="s">
        <v>601</v>
      </c>
      <c r="S939" s="403" t="s">
        <v>601</v>
      </c>
      <c r="T939" s="403" t="str">
        <f>INDEX([1]CatGlob!$D:$D,MATCH($M939,[1]CatGlob!$C:$C,0))</f>
        <v>RFL</v>
      </c>
      <c r="U939" s="403" t="s">
        <v>2856</v>
      </c>
      <c r="V939" s="404" t="str">
        <f>INDEX([1]CatGlob!$F:$F,MATCH($M939,[1]CatGlob!$C:$C,0))</f>
        <v>RF_SOB</v>
      </c>
      <c r="W939" s="405"/>
      <c r="X939" s="406">
        <v>0</v>
      </c>
      <c r="Y939" s="407">
        <v>0</v>
      </c>
      <c r="Z939" s="408">
        <v>0</v>
      </c>
      <c r="AA939" s="407">
        <v>0</v>
      </c>
      <c r="AB939" s="408">
        <v>0</v>
      </c>
      <c r="AC939" s="407">
        <v>0</v>
      </c>
      <c r="AD939" s="408">
        <v>0</v>
      </c>
      <c r="AE939" s="407">
        <v>0</v>
      </c>
      <c r="AF939" s="408">
        <v>0</v>
      </c>
      <c r="AG939" s="407">
        <v>0</v>
      </c>
      <c r="AI939" s="406">
        <v>0</v>
      </c>
      <c r="AJ939" s="407">
        <v>0</v>
      </c>
      <c r="AK939" s="408">
        <v>0</v>
      </c>
      <c r="AL939" s="407">
        <v>0</v>
      </c>
      <c r="AM939" s="408">
        <v>0</v>
      </c>
      <c r="AN939" s="407">
        <v>0</v>
      </c>
      <c r="AO939" s="408">
        <v>0</v>
      </c>
      <c r="AP939" s="407">
        <v>0</v>
      </c>
      <c r="AQ939" s="408">
        <v>0</v>
      </c>
      <c r="AR939" s="407">
        <v>0</v>
      </c>
      <c r="AT939" s="406">
        <v>0</v>
      </c>
      <c r="AU939" s="407">
        <v>0</v>
      </c>
      <c r="AV939" s="408">
        <v>0</v>
      </c>
      <c r="AW939" s="407">
        <v>0</v>
      </c>
      <c r="AX939" s="408">
        <v>0</v>
      </c>
      <c r="AY939" s="407">
        <v>0</v>
      </c>
      <c r="AZ939" s="408">
        <v>0</v>
      </c>
      <c r="BA939" s="407">
        <v>0</v>
      </c>
      <c r="BB939" s="408">
        <v>0</v>
      </c>
      <c r="BC939" s="407">
        <v>0</v>
      </c>
    </row>
    <row r="940" spans="1:55" x14ac:dyDescent="0.35">
      <c r="A940" s="385" t="str" cm="1">
        <f t="array" ref="A940">IFERROR(_xlfn.IFS(AND(F940="Renta Variable",O940=1),IFERROR(MATCH(B940,[1]RV_Det!C:C,0),"Rev"),AND(J940="Corporativa",O940=1,I940="EM"),IFERROR(MATCH(B940,[1]RF_Corps!B:B,0),"Rev"),AND(F940="Alternativos",O940=1),IFERROR(MATCH(B940,[1]Rep4!C:C,0),"Rev")),"")</f>
        <v/>
      </c>
      <c r="B940" s="394" t="s">
        <v>2873</v>
      </c>
      <c r="C940" s="422" t="s">
        <v>2874</v>
      </c>
      <c r="D940" s="395" t="s">
        <v>2855</v>
      </c>
      <c r="E940" s="396" t="str">
        <f>IF(B940="","",INDEX([1]CatGlob!$S:$S,IFERROR(MATCH(MID(B940,7,1),[1]CatGlob!$R:$R,0),MATCH(MID(B940,1,2),[1]CatGlob!$R:$R,0))))</f>
        <v>DOL</v>
      </c>
      <c r="F940" s="397" t="s">
        <v>442</v>
      </c>
      <c r="G940" s="398" t="s">
        <v>610</v>
      </c>
      <c r="H940" s="399" t="s">
        <v>228</v>
      </c>
      <c r="I940" s="399" t="s">
        <v>267</v>
      </c>
      <c r="J940" s="399" t="s">
        <v>600</v>
      </c>
      <c r="K940" s="396" t="s">
        <v>600</v>
      </c>
      <c r="L940" s="400" t="str">
        <f>IF(ISERROR(MATCH(M940,M$10:M939,0)),M940,"")</f>
        <v/>
      </c>
      <c r="M940" s="401" t="str">
        <f>IF(B940="","",IF(ISERROR(MATCH(F940&amp;"_"&amp;G940&amp;"_"&amp;H940&amp;"_"&amp;I940&amp;"_"&amp;J940&amp;IF(K940="","","_"&amp;K940),[1]CatGlob!$B:$B,0)),F940&amp;"_"&amp;G940&amp;"_"&amp;H940&amp;"_"&amp;I940&amp;"_"&amp;J940&amp;IF(K940="","","_"&amp;K940),INDEX([1]CatGlob!$C:$C,MATCH(F940&amp;"_"&amp;G940&amp;"_"&amp;H940&amp;"_"&amp;I940&amp;"_"&amp;J940&amp;IF(K940="","","_"&amp;K940),[1]CatGlob!$B:$B,0))))</f>
        <v>HCD_LOC_GOB_HC</v>
      </c>
      <c r="N940" s="402" t="str">
        <f t="shared" si="31"/>
        <v/>
      </c>
      <c r="O940" s="402" t="str">
        <f t="shared" si="30"/>
        <v/>
      </c>
      <c r="P940" s="401" t="str">
        <f>IF(LEN(B940)&gt;8,INDEX([1]CatGlob!$X:$X,MATCH(M940,[1]CatGlob!$W:$W,0)),"")</f>
        <v>PEG</v>
      </c>
      <c r="Q940" s="403" t="str">
        <f>INDEX([1]CatGlob!P:P,MATCH(M940,[1]CatGlob!O:O,0))</f>
        <v>RFLG</v>
      </c>
      <c r="R940" s="403" t="s">
        <v>601</v>
      </c>
      <c r="S940" s="403" t="s">
        <v>601</v>
      </c>
      <c r="T940" s="403" t="str">
        <f>INDEX([1]CatGlob!$D:$D,MATCH($M940,[1]CatGlob!$C:$C,0))</f>
        <v>RFL</v>
      </c>
      <c r="U940" s="403" t="s">
        <v>2856</v>
      </c>
      <c r="V940" s="404" t="str">
        <f>INDEX([1]CatGlob!$F:$F,MATCH($M940,[1]CatGlob!$C:$C,0))</f>
        <v>RF_SOB</v>
      </c>
      <c r="W940" s="405"/>
      <c r="X940" s="406">
        <v>0</v>
      </c>
      <c r="Y940" s="407">
        <v>0</v>
      </c>
      <c r="Z940" s="408">
        <v>0</v>
      </c>
      <c r="AA940" s="407">
        <v>0</v>
      </c>
      <c r="AB940" s="408">
        <v>0</v>
      </c>
      <c r="AC940" s="407">
        <v>0</v>
      </c>
      <c r="AD940" s="408">
        <v>0</v>
      </c>
      <c r="AE940" s="407">
        <v>0</v>
      </c>
      <c r="AF940" s="408">
        <v>0</v>
      </c>
      <c r="AG940" s="407">
        <v>0</v>
      </c>
      <c r="AI940" s="406">
        <v>0</v>
      </c>
      <c r="AJ940" s="407">
        <v>0</v>
      </c>
      <c r="AK940" s="408">
        <v>0</v>
      </c>
      <c r="AL940" s="407">
        <v>0</v>
      </c>
      <c r="AM940" s="408">
        <v>0</v>
      </c>
      <c r="AN940" s="407">
        <v>0</v>
      </c>
      <c r="AO940" s="408">
        <v>0</v>
      </c>
      <c r="AP940" s="407">
        <v>0</v>
      </c>
      <c r="AQ940" s="408">
        <v>0</v>
      </c>
      <c r="AR940" s="407">
        <v>0</v>
      </c>
      <c r="AT940" s="406">
        <v>0</v>
      </c>
      <c r="AU940" s="407">
        <v>0</v>
      </c>
      <c r="AV940" s="408">
        <v>0</v>
      </c>
      <c r="AW940" s="407">
        <v>0</v>
      </c>
      <c r="AX940" s="408">
        <v>0</v>
      </c>
      <c r="AY940" s="407">
        <v>0</v>
      </c>
      <c r="AZ940" s="408">
        <v>0</v>
      </c>
      <c r="BA940" s="407">
        <v>0</v>
      </c>
      <c r="BB940" s="408">
        <v>0</v>
      </c>
      <c r="BC940" s="407">
        <v>0</v>
      </c>
    </row>
    <row r="941" spans="1:55" x14ac:dyDescent="0.35">
      <c r="A941" s="385" t="str" cm="1">
        <f t="array" ref="A941">IFERROR(_xlfn.IFS(AND(F941="Renta Variable",O941=1),IFERROR(MATCH(B941,[1]RV_Det!C:C,0),"Rev"),AND(J941="Corporativa",O941=1,I941="EM"),IFERROR(MATCH(B941,[1]RF_Corps!B:B,0),"Rev"),AND(F941="Alternativos",O941=1),IFERROR(MATCH(B941,[1]Rep4!C:C,0),"Rev")),"")</f>
        <v/>
      </c>
      <c r="B941" s="394" t="s">
        <v>2875</v>
      </c>
      <c r="C941" s="409" t="s">
        <v>2876</v>
      </c>
      <c r="D941" s="395" t="s">
        <v>2855</v>
      </c>
      <c r="E941" s="396" t="str">
        <f>IF(B941="","",INDEX([1]CatGlob!$S:$S,IFERROR(MATCH(MID(B941,7,1),[1]CatGlob!$R:$R,0),MATCH(MID(B941,1,2),[1]CatGlob!$R:$R,0))))</f>
        <v>DOL</v>
      </c>
      <c r="F941" s="397" t="s">
        <v>442</v>
      </c>
      <c r="G941" s="398" t="s">
        <v>610</v>
      </c>
      <c r="H941" s="399" t="s">
        <v>228</v>
      </c>
      <c r="I941" s="399" t="s">
        <v>267</v>
      </c>
      <c r="J941" s="399" t="s">
        <v>600</v>
      </c>
      <c r="K941" s="396" t="s">
        <v>600</v>
      </c>
      <c r="L941" s="400" t="str">
        <f>IF(ISERROR(MATCH(M941,M$10:M940,0)),M941,"")</f>
        <v/>
      </c>
      <c r="M941" s="401" t="str">
        <f>IF(B941="","",IF(ISERROR(MATCH(F941&amp;"_"&amp;G941&amp;"_"&amp;H941&amp;"_"&amp;I941&amp;"_"&amp;J941&amp;IF(K941="","","_"&amp;K941),[1]CatGlob!$B:$B,0)),F941&amp;"_"&amp;G941&amp;"_"&amp;H941&amp;"_"&amp;I941&amp;"_"&amp;J941&amp;IF(K941="","","_"&amp;K941),INDEX([1]CatGlob!$C:$C,MATCH(F941&amp;"_"&amp;G941&amp;"_"&amp;H941&amp;"_"&amp;I941&amp;"_"&amp;J941&amp;IF(K941="","","_"&amp;K941),[1]CatGlob!$B:$B,0))))</f>
        <v>HCD_LOC_GOB_HC</v>
      </c>
      <c r="N941" s="402" t="str">
        <f t="shared" si="31"/>
        <v/>
      </c>
      <c r="O941" s="402" t="str">
        <f t="shared" si="30"/>
        <v/>
      </c>
      <c r="P941" s="401" t="str">
        <f>IF(LEN(B941)&gt;8,INDEX([1]CatGlob!$X:$X,MATCH(M941,[1]CatGlob!$W:$W,0)),"")</f>
        <v>PEG</v>
      </c>
      <c r="Q941" s="403" t="str">
        <f>INDEX([1]CatGlob!P:P,MATCH(M941,[1]CatGlob!O:O,0))</f>
        <v>RFLG</v>
      </c>
      <c r="R941" s="403" t="s">
        <v>601</v>
      </c>
      <c r="S941" s="403" t="s">
        <v>601</v>
      </c>
      <c r="T941" s="403" t="str">
        <f>INDEX([1]CatGlob!$D:$D,MATCH($M941,[1]CatGlob!$C:$C,0))</f>
        <v>RFL</v>
      </c>
      <c r="U941" s="403" t="s">
        <v>2856</v>
      </c>
      <c r="V941" s="404" t="str">
        <f>INDEX([1]CatGlob!$F:$F,MATCH($M941,[1]CatGlob!$C:$C,0))</f>
        <v>RF_SOB</v>
      </c>
      <c r="W941" s="405"/>
      <c r="X941" s="406">
        <v>0</v>
      </c>
      <c r="Y941" s="407">
        <v>0</v>
      </c>
      <c r="Z941" s="408">
        <v>0</v>
      </c>
      <c r="AA941" s="407">
        <v>0</v>
      </c>
      <c r="AB941" s="408">
        <v>0</v>
      </c>
      <c r="AC941" s="407">
        <v>0</v>
      </c>
      <c r="AD941" s="408">
        <v>0</v>
      </c>
      <c r="AE941" s="407">
        <v>0</v>
      </c>
      <c r="AF941" s="408">
        <v>0</v>
      </c>
      <c r="AG941" s="407">
        <v>0</v>
      </c>
      <c r="AI941" s="406">
        <v>0</v>
      </c>
      <c r="AJ941" s="407">
        <v>0</v>
      </c>
      <c r="AK941" s="408">
        <v>0</v>
      </c>
      <c r="AL941" s="407">
        <v>0</v>
      </c>
      <c r="AM941" s="408">
        <v>0</v>
      </c>
      <c r="AN941" s="407">
        <v>0</v>
      </c>
      <c r="AO941" s="408">
        <v>0</v>
      </c>
      <c r="AP941" s="407">
        <v>0</v>
      </c>
      <c r="AQ941" s="408">
        <v>0</v>
      </c>
      <c r="AR941" s="407">
        <v>0</v>
      </c>
      <c r="AT941" s="406">
        <v>0</v>
      </c>
      <c r="AU941" s="407">
        <v>0</v>
      </c>
      <c r="AV941" s="408">
        <v>0</v>
      </c>
      <c r="AW941" s="407">
        <v>0</v>
      </c>
      <c r="AX941" s="408">
        <v>0</v>
      </c>
      <c r="AY941" s="407">
        <v>0</v>
      </c>
      <c r="AZ941" s="408">
        <v>0</v>
      </c>
      <c r="BA941" s="407">
        <v>0</v>
      </c>
      <c r="BB941" s="408">
        <v>0</v>
      </c>
      <c r="BC941" s="407">
        <v>0</v>
      </c>
    </row>
    <row r="942" spans="1:55" x14ac:dyDescent="0.35">
      <c r="A942" s="385" t="str" cm="1">
        <f t="array" ref="A942">IFERROR(_xlfn.IFS(AND(F942="Renta Variable",O942=1),IFERROR(MATCH(B942,[1]RV_Det!C:C,0),"Rev"),AND(J942="Corporativa",O942=1,I942="EM"),IFERROR(MATCH(B942,[1]RF_Corps!B:B,0),"Rev"),AND(F942="Alternativos",O942=1),IFERROR(MATCH(B942,[1]Rep4!C:C,0),"Rev")),"")</f>
        <v/>
      </c>
      <c r="B942" s="394" t="s">
        <v>2877</v>
      </c>
      <c r="C942" s="409" t="s">
        <v>2878</v>
      </c>
      <c r="D942" s="395" t="s">
        <v>2855</v>
      </c>
      <c r="E942" s="396" t="str">
        <f>IF(B942="","",INDEX([1]CatGlob!$S:$S,IFERROR(MATCH(MID(B942,7,1),[1]CatGlob!$R:$R,0),MATCH(MID(B942,1,2),[1]CatGlob!$R:$R,0))))</f>
        <v>DOL</v>
      </c>
      <c r="F942" s="397" t="s">
        <v>442</v>
      </c>
      <c r="G942" s="398" t="s">
        <v>610</v>
      </c>
      <c r="H942" s="399" t="s">
        <v>228</v>
      </c>
      <c r="I942" s="399" t="s">
        <v>267</v>
      </c>
      <c r="J942" s="399" t="s">
        <v>600</v>
      </c>
      <c r="K942" s="396" t="s">
        <v>600</v>
      </c>
      <c r="L942" s="400" t="str">
        <f>IF(ISERROR(MATCH(M942,M$10:M941,0)),M942,"")</f>
        <v/>
      </c>
      <c r="M942" s="401" t="str">
        <f>IF(B942="","",IF(ISERROR(MATCH(F942&amp;"_"&amp;G942&amp;"_"&amp;H942&amp;"_"&amp;I942&amp;"_"&amp;J942&amp;IF(K942="","","_"&amp;K942),[1]CatGlob!$B:$B,0)),F942&amp;"_"&amp;G942&amp;"_"&amp;H942&amp;"_"&amp;I942&amp;"_"&amp;J942&amp;IF(K942="","","_"&amp;K942),INDEX([1]CatGlob!$C:$C,MATCH(F942&amp;"_"&amp;G942&amp;"_"&amp;H942&amp;"_"&amp;I942&amp;"_"&amp;J942&amp;IF(K942="","","_"&amp;K942),[1]CatGlob!$B:$B,0))))</f>
        <v>HCD_LOC_GOB_HC</v>
      </c>
      <c r="N942" s="402" t="str">
        <f t="shared" si="31"/>
        <v/>
      </c>
      <c r="O942" s="402" t="str">
        <f t="shared" si="30"/>
        <v/>
      </c>
      <c r="P942" s="401" t="str">
        <f>IF(LEN(B942)&gt;8,INDEX([1]CatGlob!$X:$X,MATCH(M942,[1]CatGlob!$W:$W,0)),"")</f>
        <v>PEG</v>
      </c>
      <c r="Q942" s="403" t="str">
        <f>INDEX([1]CatGlob!P:P,MATCH(M942,[1]CatGlob!O:O,0))</f>
        <v>RFLG</v>
      </c>
      <c r="R942" s="403" t="s">
        <v>601</v>
      </c>
      <c r="S942" s="403" t="s">
        <v>601</v>
      </c>
      <c r="T942" s="403" t="str">
        <f>INDEX([1]CatGlob!$D:$D,MATCH($M942,[1]CatGlob!$C:$C,0))</f>
        <v>RFL</v>
      </c>
      <c r="U942" s="403" t="s">
        <v>2856</v>
      </c>
      <c r="V942" s="404" t="str">
        <f>INDEX([1]CatGlob!$F:$F,MATCH($M942,[1]CatGlob!$C:$C,0))</f>
        <v>RF_SOB</v>
      </c>
      <c r="W942" s="405"/>
      <c r="X942" s="406">
        <v>0</v>
      </c>
      <c r="Y942" s="407">
        <v>0</v>
      </c>
      <c r="Z942" s="408">
        <v>0</v>
      </c>
      <c r="AA942" s="407">
        <v>0</v>
      </c>
      <c r="AB942" s="408">
        <v>0</v>
      </c>
      <c r="AC942" s="407">
        <v>0</v>
      </c>
      <c r="AD942" s="408">
        <v>0</v>
      </c>
      <c r="AE942" s="407">
        <v>0</v>
      </c>
      <c r="AF942" s="408">
        <v>0</v>
      </c>
      <c r="AG942" s="407">
        <v>0</v>
      </c>
      <c r="AI942" s="406">
        <v>0</v>
      </c>
      <c r="AJ942" s="407">
        <v>0</v>
      </c>
      <c r="AK942" s="408">
        <v>0</v>
      </c>
      <c r="AL942" s="407">
        <v>0</v>
      </c>
      <c r="AM942" s="408">
        <v>0</v>
      </c>
      <c r="AN942" s="407">
        <v>0</v>
      </c>
      <c r="AO942" s="408">
        <v>0</v>
      </c>
      <c r="AP942" s="407">
        <v>0</v>
      </c>
      <c r="AQ942" s="408">
        <v>0</v>
      </c>
      <c r="AR942" s="407">
        <v>0</v>
      </c>
      <c r="AT942" s="406">
        <v>0</v>
      </c>
      <c r="AU942" s="407">
        <v>0</v>
      </c>
      <c r="AV942" s="408">
        <v>0</v>
      </c>
      <c r="AW942" s="407">
        <v>0</v>
      </c>
      <c r="AX942" s="408">
        <v>0</v>
      </c>
      <c r="AY942" s="407">
        <v>0</v>
      </c>
      <c r="AZ942" s="408">
        <v>0</v>
      </c>
      <c r="BA942" s="407">
        <v>0</v>
      </c>
      <c r="BB942" s="408">
        <v>0</v>
      </c>
      <c r="BC942" s="407">
        <v>0</v>
      </c>
    </row>
    <row r="943" spans="1:55" x14ac:dyDescent="0.35">
      <c r="A943" s="385" t="str" cm="1">
        <f t="array" ref="A943">IFERROR(_xlfn.IFS(AND(F943="Renta Variable",O943=1),IFERROR(MATCH(B943,[1]RV_Det!C:C,0),"Rev"),AND(J943="Corporativa",O943=1,I943="EM"),IFERROR(MATCH(B943,[1]RF_Corps!B:B,0),"Rev"),AND(F943="Alternativos",O943=1),IFERROR(MATCH(B943,[1]Rep4!C:C,0),"Rev")),"")</f>
        <v/>
      </c>
      <c r="B943" s="394" t="s">
        <v>2879</v>
      </c>
      <c r="C943" s="409" t="s">
        <v>2880</v>
      </c>
      <c r="D943" s="395" t="s">
        <v>2855</v>
      </c>
      <c r="E943" s="396" t="str">
        <f>IF(B943="","",INDEX([1]CatGlob!$S:$S,IFERROR(MATCH(MID(B943,7,1),[1]CatGlob!$R:$R,0),MATCH(MID(B943,1,2),[1]CatGlob!$R:$R,0))))</f>
        <v>DOL</v>
      </c>
      <c r="F943" s="397" t="s">
        <v>442</v>
      </c>
      <c r="G943" s="398" t="s">
        <v>610</v>
      </c>
      <c r="H943" s="399" t="s">
        <v>228</v>
      </c>
      <c r="I943" s="399" t="s">
        <v>267</v>
      </c>
      <c r="J943" s="399" t="s">
        <v>600</v>
      </c>
      <c r="K943" s="396" t="s">
        <v>600</v>
      </c>
      <c r="L943" s="400" t="str">
        <f>IF(ISERROR(MATCH(M943,M$10:M942,0)),M943,"")</f>
        <v/>
      </c>
      <c r="M943" s="401" t="str">
        <f>IF(B943="","",IF(ISERROR(MATCH(F943&amp;"_"&amp;G943&amp;"_"&amp;H943&amp;"_"&amp;I943&amp;"_"&amp;J943&amp;IF(K943="","","_"&amp;K943),[1]CatGlob!$B:$B,0)),F943&amp;"_"&amp;G943&amp;"_"&amp;H943&amp;"_"&amp;I943&amp;"_"&amp;J943&amp;IF(K943="","","_"&amp;K943),INDEX([1]CatGlob!$C:$C,MATCH(F943&amp;"_"&amp;G943&amp;"_"&amp;H943&amp;"_"&amp;I943&amp;"_"&amp;J943&amp;IF(K943="","","_"&amp;K943),[1]CatGlob!$B:$B,0))))</f>
        <v>HCD_LOC_GOB_HC</v>
      </c>
      <c r="N943" s="402" t="str">
        <f t="shared" si="31"/>
        <v/>
      </c>
      <c r="O943" s="402" t="str">
        <f t="shared" si="30"/>
        <v/>
      </c>
      <c r="P943" s="401" t="str">
        <f>IF(LEN(B943)&gt;8,INDEX([1]CatGlob!$X:$X,MATCH(M943,[1]CatGlob!$W:$W,0)),"")</f>
        <v>PEG</v>
      </c>
      <c r="Q943" s="403" t="str">
        <f>INDEX([1]CatGlob!P:P,MATCH(M943,[1]CatGlob!O:O,0))</f>
        <v>RFLG</v>
      </c>
      <c r="R943" s="403" t="s">
        <v>601</v>
      </c>
      <c r="S943" s="403" t="s">
        <v>601</v>
      </c>
      <c r="T943" s="403" t="str">
        <f>INDEX([1]CatGlob!$D:$D,MATCH($M943,[1]CatGlob!$C:$C,0))</f>
        <v>RFL</v>
      </c>
      <c r="U943" s="403" t="s">
        <v>2856</v>
      </c>
      <c r="V943" s="404" t="str">
        <f>INDEX([1]CatGlob!$F:$F,MATCH($M943,[1]CatGlob!$C:$C,0))</f>
        <v>RF_SOB</v>
      </c>
      <c r="W943" s="405"/>
      <c r="X943" s="406">
        <v>0</v>
      </c>
      <c r="Y943" s="407">
        <v>0</v>
      </c>
      <c r="Z943" s="408">
        <v>0</v>
      </c>
      <c r="AA943" s="407">
        <v>0</v>
      </c>
      <c r="AB943" s="408">
        <v>0</v>
      </c>
      <c r="AC943" s="407">
        <v>0</v>
      </c>
      <c r="AD943" s="408">
        <v>0</v>
      </c>
      <c r="AE943" s="407">
        <v>0</v>
      </c>
      <c r="AF943" s="408">
        <v>0</v>
      </c>
      <c r="AG943" s="407">
        <v>0</v>
      </c>
      <c r="AI943" s="406">
        <v>0</v>
      </c>
      <c r="AJ943" s="407">
        <v>0</v>
      </c>
      <c r="AK943" s="408">
        <v>0</v>
      </c>
      <c r="AL943" s="407">
        <v>0</v>
      </c>
      <c r="AM943" s="408">
        <v>0</v>
      </c>
      <c r="AN943" s="407">
        <v>0</v>
      </c>
      <c r="AO943" s="408">
        <v>0</v>
      </c>
      <c r="AP943" s="407">
        <v>0</v>
      </c>
      <c r="AQ943" s="408">
        <v>0</v>
      </c>
      <c r="AR943" s="407">
        <v>0</v>
      </c>
      <c r="AT943" s="406">
        <v>0</v>
      </c>
      <c r="AU943" s="407">
        <v>0</v>
      </c>
      <c r="AV943" s="408">
        <v>0</v>
      </c>
      <c r="AW943" s="407">
        <v>0</v>
      </c>
      <c r="AX943" s="408">
        <v>0</v>
      </c>
      <c r="AY943" s="407">
        <v>0</v>
      </c>
      <c r="AZ943" s="408">
        <v>0</v>
      </c>
      <c r="BA943" s="407">
        <v>0</v>
      </c>
      <c r="BB943" s="408">
        <v>0</v>
      </c>
      <c r="BC943" s="407">
        <v>0</v>
      </c>
    </row>
    <row r="944" spans="1:55" x14ac:dyDescent="0.35">
      <c r="A944" s="385" t="str" cm="1">
        <f t="array" ref="A944">IFERROR(_xlfn.IFS(AND(F944="Renta Variable",O944=1),IFERROR(MATCH(B944,[1]RV_Det!C:C,0),"Rev"),AND(J944="Corporativa",O944=1,I944="EM"),IFERROR(MATCH(B944,[1]RF_Corps!B:B,0),"Rev"),AND(F944="Alternativos",O944=1),IFERROR(MATCH(B944,[1]Rep4!C:C,0),"Rev")),"")</f>
        <v/>
      </c>
      <c r="B944" s="394" t="s">
        <v>2881</v>
      </c>
      <c r="C944" s="409" t="s">
        <v>2882</v>
      </c>
      <c r="D944" s="395" t="s">
        <v>2855</v>
      </c>
      <c r="E944" s="396" t="str">
        <f>IF(B944="","",INDEX([1]CatGlob!$S:$S,IFERROR(MATCH(MID(B944,7,1),[1]CatGlob!$R:$R,0),MATCH(MID(B944,1,2),[1]CatGlob!$R:$R,0))))</f>
        <v>DOL</v>
      </c>
      <c r="F944" s="397" t="s">
        <v>442</v>
      </c>
      <c r="G944" s="398" t="s">
        <v>610</v>
      </c>
      <c r="H944" s="399" t="s">
        <v>228</v>
      </c>
      <c r="I944" s="399" t="s">
        <v>267</v>
      </c>
      <c r="J944" s="399" t="s">
        <v>600</v>
      </c>
      <c r="K944" s="396" t="s">
        <v>600</v>
      </c>
      <c r="L944" s="400" t="str">
        <f>IF(ISERROR(MATCH(M944,M$10:M943,0)),M944,"")</f>
        <v/>
      </c>
      <c r="M944" s="401" t="str">
        <f>IF(B944="","",IF(ISERROR(MATCH(F944&amp;"_"&amp;G944&amp;"_"&amp;H944&amp;"_"&amp;I944&amp;"_"&amp;J944&amp;IF(K944="","","_"&amp;K944),[1]CatGlob!$B:$B,0)),F944&amp;"_"&amp;G944&amp;"_"&amp;H944&amp;"_"&amp;I944&amp;"_"&amp;J944&amp;IF(K944="","","_"&amp;K944),INDEX([1]CatGlob!$C:$C,MATCH(F944&amp;"_"&amp;G944&amp;"_"&amp;H944&amp;"_"&amp;I944&amp;"_"&amp;J944&amp;IF(K944="","","_"&amp;K944),[1]CatGlob!$B:$B,0))))</f>
        <v>HCD_LOC_GOB_HC</v>
      </c>
      <c r="N944" s="402" t="str">
        <f t="shared" si="31"/>
        <v/>
      </c>
      <c r="O944" s="402" t="str">
        <f t="shared" si="30"/>
        <v/>
      </c>
      <c r="P944" s="401" t="str">
        <f>IF(LEN(B944)&gt;8,INDEX([1]CatGlob!$X:$X,MATCH(M944,[1]CatGlob!$W:$W,0)),"")</f>
        <v>PEG</v>
      </c>
      <c r="Q944" s="403" t="str">
        <f>INDEX([1]CatGlob!P:P,MATCH(M944,[1]CatGlob!O:O,0))</f>
        <v>RFLG</v>
      </c>
      <c r="R944" s="403" t="s">
        <v>601</v>
      </c>
      <c r="S944" s="403" t="s">
        <v>601</v>
      </c>
      <c r="T944" s="403" t="str">
        <f>INDEX([1]CatGlob!$D:$D,MATCH($M944,[1]CatGlob!$C:$C,0))</f>
        <v>RFL</v>
      </c>
      <c r="U944" s="403" t="s">
        <v>2856</v>
      </c>
      <c r="V944" s="404" t="str">
        <f>INDEX([1]CatGlob!$F:$F,MATCH($M944,[1]CatGlob!$C:$C,0))</f>
        <v>RF_SOB</v>
      </c>
      <c r="W944" s="405"/>
      <c r="X944" s="406">
        <v>0</v>
      </c>
      <c r="Y944" s="407">
        <v>0</v>
      </c>
      <c r="Z944" s="408">
        <v>0</v>
      </c>
      <c r="AA944" s="407">
        <v>0</v>
      </c>
      <c r="AB944" s="408">
        <v>0</v>
      </c>
      <c r="AC944" s="407">
        <v>0</v>
      </c>
      <c r="AD944" s="408">
        <v>0</v>
      </c>
      <c r="AE944" s="407">
        <v>0</v>
      </c>
      <c r="AF944" s="408">
        <v>0</v>
      </c>
      <c r="AG944" s="407">
        <v>0</v>
      </c>
      <c r="AI944" s="406">
        <v>0</v>
      </c>
      <c r="AJ944" s="407">
        <v>0</v>
      </c>
      <c r="AK944" s="408">
        <v>0</v>
      </c>
      <c r="AL944" s="407">
        <v>0</v>
      </c>
      <c r="AM944" s="408">
        <v>0</v>
      </c>
      <c r="AN944" s="407">
        <v>0</v>
      </c>
      <c r="AO944" s="408">
        <v>0</v>
      </c>
      <c r="AP944" s="407">
        <v>0</v>
      </c>
      <c r="AQ944" s="408">
        <v>0</v>
      </c>
      <c r="AR944" s="407">
        <v>0</v>
      </c>
      <c r="AT944" s="406">
        <v>0</v>
      </c>
      <c r="AU944" s="407">
        <v>0</v>
      </c>
      <c r="AV944" s="408">
        <v>0</v>
      </c>
      <c r="AW944" s="407">
        <v>0</v>
      </c>
      <c r="AX944" s="408">
        <v>0</v>
      </c>
      <c r="AY944" s="407">
        <v>0</v>
      </c>
      <c r="AZ944" s="408">
        <v>0</v>
      </c>
      <c r="BA944" s="407">
        <v>0</v>
      </c>
      <c r="BB944" s="408">
        <v>0</v>
      </c>
      <c r="BC944" s="407">
        <v>0</v>
      </c>
    </row>
    <row r="945" spans="1:55" x14ac:dyDescent="0.35">
      <c r="A945" s="385" t="str" cm="1">
        <f t="array" ref="A945">IFERROR(_xlfn.IFS(AND(F945="Renta Variable",O945=1),IFERROR(MATCH(B945,[1]RV_Det!C:C,0),"Rev"),AND(J945="Corporativa",O945=1,I945="EM"),IFERROR(MATCH(B945,[1]RF_Corps!B:B,0),"Rev"),AND(F945="Alternativos",O945=1),IFERROR(MATCH(B945,[1]Rep4!C:C,0),"Rev")),"")</f>
        <v/>
      </c>
      <c r="B945" s="394" t="s">
        <v>2883</v>
      </c>
      <c r="C945" s="409" t="s">
        <v>2884</v>
      </c>
      <c r="D945" s="395" t="s">
        <v>2855</v>
      </c>
      <c r="E945" s="396" t="str">
        <f>IF(B945="","",INDEX([1]CatGlob!$S:$S,IFERROR(MATCH(MID(B945,7,1),[1]CatGlob!$R:$R,0),MATCH(MID(B945,1,2),[1]CatGlob!$R:$R,0))))</f>
        <v>DOL</v>
      </c>
      <c r="F945" s="397" t="s">
        <v>442</v>
      </c>
      <c r="G945" s="398" t="s">
        <v>610</v>
      </c>
      <c r="H945" s="399" t="s">
        <v>228</v>
      </c>
      <c r="I945" s="399" t="s">
        <v>267</v>
      </c>
      <c r="J945" s="399" t="s">
        <v>600</v>
      </c>
      <c r="K945" s="396" t="s">
        <v>600</v>
      </c>
      <c r="L945" s="400" t="str">
        <f>IF(ISERROR(MATCH(M945,M$10:M944,0)),M945,"")</f>
        <v/>
      </c>
      <c r="M945" s="401" t="str">
        <f>IF(B945="","",IF(ISERROR(MATCH(F945&amp;"_"&amp;G945&amp;"_"&amp;H945&amp;"_"&amp;I945&amp;"_"&amp;J945&amp;IF(K945="","","_"&amp;K945),[1]CatGlob!$B:$B,0)),F945&amp;"_"&amp;G945&amp;"_"&amp;H945&amp;"_"&amp;I945&amp;"_"&amp;J945&amp;IF(K945="","","_"&amp;K945),INDEX([1]CatGlob!$C:$C,MATCH(F945&amp;"_"&amp;G945&amp;"_"&amp;H945&amp;"_"&amp;I945&amp;"_"&amp;J945&amp;IF(K945="","","_"&amp;K945),[1]CatGlob!$B:$B,0))))</f>
        <v>HCD_LOC_GOB_HC</v>
      </c>
      <c r="N945" s="402" t="str">
        <f t="shared" si="31"/>
        <v/>
      </c>
      <c r="O945" s="402" t="str">
        <f t="shared" si="30"/>
        <v/>
      </c>
      <c r="P945" s="401" t="str">
        <f>IF(LEN(B945)&gt;8,INDEX([1]CatGlob!$X:$X,MATCH(M945,[1]CatGlob!$W:$W,0)),"")</f>
        <v>PEG</v>
      </c>
      <c r="Q945" s="403" t="str">
        <f>INDEX([1]CatGlob!P:P,MATCH(M945,[1]CatGlob!O:O,0))</f>
        <v>RFLG</v>
      </c>
      <c r="R945" s="403" t="s">
        <v>601</v>
      </c>
      <c r="S945" s="403" t="s">
        <v>601</v>
      </c>
      <c r="T945" s="403" t="str">
        <f>INDEX([1]CatGlob!$D:$D,MATCH($M945,[1]CatGlob!$C:$C,0))</f>
        <v>RFL</v>
      </c>
      <c r="U945" s="403" t="s">
        <v>2856</v>
      </c>
      <c r="V945" s="404" t="str">
        <f>INDEX([1]CatGlob!$F:$F,MATCH($M945,[1]CatGlob!$C:$C,0))</f>
        <v>RF_SOB</v>
      </c>
      <c r="W945" s="405"/>
      <c r="X945" s="406">
        <v>0</v>
      </c>
      <c r="Y945" s="407">
        <v>0</v>
      </c>
      <c r="Z945" s="408">
        <v>0</v>
      </c>
      <c r="AA945" s="407">
        <v>0</v>
      </c>
      <c r="AB945" s="408">
        <v>0</v>
      </c>
      <c r="AC945" s="407">
        <v>0</v>
      </c>
      <c r="AD945" s="408">
        <v>0</v>
      </c>
      <c r="AE945" s="407">
        <v>0</v>
      </c>
      <c r="AF945" s="408">
        <v>0</v>
      </c>
      <c r="AG945" s="407">
        <v>0</v>
      </c>
      <c r="AI945" s="406">
        <v>0</v>
      </c>
      <c r="AJ945" s="407">
        <v>0</v>
      </c>
      <c r="AK945" s="408">
        <v>0</v>
      </c>
      <c r="AL945" s="407">
        <v>0</v>
      </c>
      <c r="AM945" s="408">
        <v>0</v>
      </c>
      <c r="AN945" s="407">
        <v>0</v>
      </c>
      <c r="AO945" s="408">
        <v>0</v>
      </c>
      <c r="AP945" s="407">
        <v>0</v>
      </c>
      <c r="AQ945" s="408">
        <v>0</v>
      </c>
      <c r="AR945" s="407">
        <v>0</v>
      </c>
      <c r="AT945" s="406">
        <v>0</v>
      </c>
      <c r="AU945" s="407">
        <v>0</v>
      </c>
      <c r="AV945" s="408">
        <v>0</v>
      </c>
      <c r="AW945" s="407">
        <v>0</v>
      </c>
      <c r="AX945" s="408">
        <v>0</v>
      </c>
      <c r="AY945" s="407">
        <v>0</v>
      </c>
      <c r="AZ945" s="408">
        <v>0</v>
      </c>
      <c r="BA945" s="407">
        <v>0</v>
      </c>
      <c r="BB945" s="408">
        <v>0</v>
      </c>
      <c r="BC945" s="407">
        <v>0</v>
      </c>
    </row>
    <row r="946" spans="1:55" x14ac:dyDescent="0.35">
      <c r="A946" s="385" t="str" cm="1">
        <f t="array" ref="A946">IFERROR(_xlfn.IFS(AND(F946="Renta Variable",O946=1),IFERROR(MATCH(B946,[1]RV_Det!C:C,0),"Rev"),AND(J946="Corporativa",O946=1,I946="EM"),IFERROR(MATCH(B946,[1]RF_Corps!B:B,0),"Rev"),AND(F946="Alternativos",O946=1),IFERROR(MATCH(B946,[1]Rep4!C:C,0),"Rev")),"")</f>
        <v/>
      </c>
      <c r="B946" s="394" t="s">
        <v>2885</v>
      </c>
      <c r="C946" s="409" t="s">
        <v>2886</v>
      </c>
      <c r="D946" s="395" t="s">
        <v>2855</v>
      </c>
      <c r="E946" s="396" t="str">
        <f>IF(B946="","",INDEX([1]CatGlob!$S:$S,IFERROR(MATCH(MID(B946,7,1),[1]CatGlob!$R:$R,0),MATCH(MID(B946,1,2),[1]CatGlob!$R:$R,0))))</f>
        <v>DOL</v>
      </c>
      <c r="F946" s="397" t="s">
        <v>442</v>
      </c>
      <c r="G946" s="398" t="s">
        <v>610</v>
      </c>
      <c r="H946" s="399" t="s">
        <v>228</v>
      </c>
      <c r="I946" s="399" t="s">
        <v>267</v>
      </c>
      <c r="J946" s="399" t="s">
        <v>600</v>
      </c>
      <c r="K946" s="396" t="s">
        <v>600</v>
      </c>
      <c r="L946" s="400" t="str">
        <f>IF(ISERROR(MATCH(M946,M$10:M945,0)),M946,"")</f>
        <v/>
      </c>
      <c r="M946" s="401" t="str">
        <f>IF(B946="","",IF(ISERROR(MATCH(F946&amp;"_"&amp;G946&amp;"_"&amp;H946&amp;"_"&amp;I946&amp;"_"&amp;J946&amp;IF(K946="","","_"&amp;K946),[1]CatGlob!$B:$B,0)),F946&amp;"_"&amp;G946&amp;"_"&amp;H946&amp;"_"&amp;I946&amp;"_"&amp;J946&amp;IF(K946="","","_"&amp;K946),INDEX([1]CatGlob!$C:$C,MATCH(F946&amp;"_"&amp;G946&amp;"_"&amp;H946&amp;"_"&amp;I946&amp;"_"&amp;J946&amp;IF(K946="","","_"&amp;K946),[1]CatGlob!$B:$B,0))))</f>
        <v>HCD_LOC_GOB_HC</v>
      </c>
      <c r="N946" s="402" t="str">
        <f t="shared" si="31"/>
        <v/>
      </c>
      <c r="O946" s="402" t="str">
        <f t="shared" si="30"/>
        <v/>
      </c>
      <c r="P946" s="401" t="str">
        <f>IF(LEN(B946)&gt;8,INDEX([1]CatGlob!$X:$X,MATCH(M946,[1]CatGlob!$W:$W,0)),"")</f>
        <v>PEG</v>
      </c>
      <c r="Q946" s="403" t="str">
        <f>INDEX([1]CatGlob!P:P,MATCH(M946,[1]CatGlob!O:O,0))</f>
        <v>RFLG</v>
      </c>
      <c r="R946" s="403" t="s">
        <v>601</v>
      </c>
      <c r="S946" s="403" t="s">
        <v>601</v>
      </c>
      <c r="T946" s="403" t="str">
        <f>INDEX([1]CatGlob!$D:$D,MATCH($M946,[1]CatGlob!$C:$C,0))</f>
        <v>RFL</v>
      </c>
      <c r="U946" s="403" t="s">
        <v>2856</v>
      </c>
      <c r="V946" s="404" t="str">
        <f>INDEX([1]CatGlob!$F:$F,MATCH($M946,[1]CatGlob!$C:$C,0))</f>
        <v>RF_SOB</v>
      </c>
      <c r="W946" s="405"/>
      <c r="X946" s="406">
        <v>0</v>
      </c>
      <c r="Y946" s="407">
        <v>0</v>
      </c>
      <c r="Z946" s="408">
        <v>0</v>
      </c>
      <c r="AA946" s="407">
        <v>0</v>
      </c>
      <c r="AB946" s="408">
        <v>0</v>
      </c>
      <c r="AC946" s="407">
        <v>0</v>
      </c>
      <c r="AD946" s="408">
        <v>0</v>
      </c>
      <c r="AE946" s="407">
        <v>0</v>
      </c>
      <c r="AF946" s="408">
        <v>0</v>
      </c>
      <c r="AG946" s="407">
        <v>0</v>
      </c>
      <c r="AI946" s="406">
        <v>0</v>
      </c>
      <c r="AJ946" s="407">
        <v>0</v>
      </c>
      <c r="AK946" s="408">
        <v>0</v>
      </c>
      <c r="AL946" s="407">
        <v>0</v>
      </c>
      <c r="AM946" s="408">
        <v>0</v>
      </c>
      <c r="AN946" s="407">
        <v>0</v>
      </c>
      <c r="AO946" s="408">
        <v>0</v>
      </c>
      <c r="AP946" s="407">
        <v>0</v>
      </c>
      <c r="AQ946" s="408">
        <v>0</v>
      </c>
      <c r="AR946" s="407">
        <v>0</v>
      </c>
      <c r="AT946" s="406">
        <v>0</v>
      </c>
      <c r="AU946" s="407">
        <v>0</v>
      </c>
      <c r="AV946" s="408">
        <v>0</v>
      </c>
      <c r="AW946" s="407">
        <v>0</v>
      </c>
      <c r="AX946" s="408">
        <v>0</v>
      </c>
      <c r="AY946" s="407">
        <v>0</v>
      </c>
      <c r="AZ946" s="408">
        <v>0</v>
      </c>
      <c r="BA946" s="407">
        <v>0</v>
      </c>
      <c r="BB946" s="408">
        <v>0</v>
      </c>
      <c r="BC946" s="407">
        <v>0</v>
      </c>
    </row>
    <row r="947" spans="1:55" x14ac:dyDescent="0.35">
      <c r="A947" s="385" t="str" cm="1">
        <f t="array" ref="A947">IFERROR(_xlfn.IFS(AND(F947="Renta Variable",O947=1),IFERROR(MATCH(B947,[1]RV_Det!C:C,0),"Rev"),AND(J947="Corporativa",O947=1,I947="EM"),IFERROR(MATCH(B947,[1]RF_Corps!B:B,0),"Rev"),AND(F947="Alternativos",O947=1),IFERROR(MATCH(B947,[1]Rep4!C:C,0),"Rev")),"")</f>
        <v/>
      </c>
      <c r="B947" s="394" t="s">
        <v>2887</v>
      </c>
      <c r="C947" s="409" t="s">
        <v>2888</v>
      </c>
      <c r="D947" s="395" t="s">
        <v>2855</v>
      </c>
      <c r="E947" s="396" t="str">
        <f>IF(B947="","",INDEX([1]CatGlob!$S:$S,IFERROR(MATCH(MID(B947,7,1),[1]CatGlob!$R:$R,0),MATCH(MID(B947,1,2),[1]CatGlob!$R:$R,0))))</f>
        <v>DOL</v>
      </c>
      <c r="F947" s="397" t="s">
        <v>442</v>
      </c>
      <c r="G947" s="398" t="s">
        <v>610</v>
      </c>
      <c r="H947" s="399" t="s">
        <v>228</v>
      </c>
      <c r="I947" s="399" t="s">
        <v>267</v>
      </c>
      <c r="J947" s="399" t="s">
        <v>600</v>
      </c>
      <c r="K947" s="396" t="s">
        <v>600</v>
      </c>
      <c r="L947" s="400" t="str">
        <f>IF(ISERROR(MATCH(M947,M$10:M946,0)),M947,"")</f>
        <v/>
      </c>
      <c r="M947" s="401" t="str">
        <f>IF(B947="","",IF(ISERROR(MATCH(F947&amp;"_"&amp;G947&amp;"_"&amp;H947&amp;"_"&amp;I947&amp;"_"&amp;J947&amp;IF(K947="","","_"&amp;K947),[1]CatGlob!$B:$B,0)),F947&amp;"_"&amp;G947&amp;"_"&amp;H947&amp;"_"&amp;I947&amp;"_"&amp;J947&amp;IF(K947="","","_"&amp;K947),INDEX([1]CatGlob!$C:$C,MATCH(F947&amp;"_"&amp;G947&amp;"_"&amp;H947&amp;"_"&amp;I947&amp;"_"&amp;J947&amp;IF(K947="","","_"&amp;K947),[1]CatGlob!$B:$B,0))))</f>
        <v>HCD_LOC_GOB_HC</v>
      </c>
      <c r="N947" s="402" t="str">
        <f t="shared" si="31"/>
        <v/>
      </c>
      <c r="O947" s="402" t="str">
        <f t="shared" si="30"/>
        <v/>
      </c>
      <c r="P947" s="401" t="str">
        <f>IF(LEN(B947)&gt;8,INDEX([1]CatGlob!$X:$X,MATCH(M947,[1]CatGlob!$W:$W,0)),"")</f>
        <v>PEG</v>
      </c>
      <c r="Q947" s="403" t="str">
        <f>INDEX([1]CatGlob!P:P,MATCH(M947,[1]CatGlob!O:O,0))</f>
        <v>RFLG</v>
      </c>
      <c r="R947" s="403" t="s">
        <v>601</v>
      </c>
      <c r="S947" s="403" t="s">
        <v>601</v>
      </c>
      <c r="T947" s="403" t="str">
        <f>INDEX([1]CatGlob!$D:$D,MATCH($M947,[1]CatGlob!$C:$C,0))</f>
        <v>RFL</v>
      </c>
      <c r="U947" s="403" t="s">
        <v>2856</v>
      </c>
      <c r="V947" s="404" t="str">
        <f>INDEX([1]CatGlob!$F:$F,MATCH($M947,[1]CatGlob!$C:$C,0))</f>
        <v>RF_SOB</v>
      </c>
      <c r="W947" s="405"/>
      <c r="X947" s="406">
        <v>0</v>
      </c>
      <c r="Y947" s="407">
        <v>0</v>
      </c>
      <c r="Z947" s="408">
        <v>0</v>
      </c>
      <c r="AA947" s="407">
        <v>0</v>
      </c>
      <c r="AB947" s="408">
        <v>0</v>
      </c>
      <c r="AC947" s="407">
        <v>0</v>
      </c>
      <c r="AD947" s="408">
        <v>0</v>
      </c>
      <c r="AE947" s="407">
        <v>0</v>
      </c>
      <c r="AF947" s="408">
        <v>0</v>
      </c>
      <c r="AG947" s="407">
        <v>0</v>
      </c>
      <c r="AI947" s="406">
        <v>0</v>
      </c>
      <c r="AJ947" s="407">
        <v>0</v>
      </c>
      <c r="AK947" s="408">
        <v>0</v>
      </c>
      <c r="AL947" s="407">
        <v>0</v>
      </c>
      <c r="AM947" s="408">
        <v>0</v>
      </c>
      <c r="AN947" s="407">
        <v>0</v>
      </c>
      <c r="AO947" s="408">
        <v>0</v>
      </c>
      <c r="AP947" s="407">
        <v>0</v>
      </c>
      <c r="AQ947" s="408">
        <v>0</v>
      </c>
      <c r="AR947" s="407">
        <v>0</v>
      </c>
      <c r="AT947" s="406">
        <v>0</v>
      </c>
      <c r="AU947" s="407">
        <v>0</v>
      </c>
      <c r="AV947" s="408">
        <v>0</v>
      </c>
      <c r="AW947" s="407">
        <v>0</v>
      </c>
      <c r="AX947" s="408">
        <v>0</v>
      </c>
      <c r="AY947" s="407">
        <v>0</v>
      </c>
      <c r="AZ947" s="408">
        <v>0</v>
      </c>
      <c r="BA947" s="407">
        <v>0</v>
      </c>
      <c r="BB947" s="408">
        <v>0</v>
      </c>
      <c r="BC947" s="407">
        <v>0</v>
      </c>
    </row>
    <row r="948" spans="1:55" x14ac:dyDescent="0.35">
      <c r="A948" s="385" t="str" cm="1">
        <f t="array" ref="A948">IFERROR(_xlfn.IFS(AND(F948="Renta Variable",O948=1),IFERROR(MATCH(B948,[1]RV_Det!C:C,0),"Rev"),AND(J948="Corporativa",O948=1,I948="EM"),IFERROR(MATCH(B948,[1]RF_Corps!B:B,0),"Rev"),AND(F948="Alternativos",O948=1),IFERROR(MATCH(B948,[1]Rep4!C:C,0),"Rev")),"")</f>
        <v/>
      </c>
      <c r="B948" s="394" t="s">
        <v>2889</v>
      </c>
      <c r="C948" s="409" t="s">
        <v>2890</v>
      </c>
      <c r="D948" s="395" t="s">
        <v>2855</v>
      </c>
      <c r="E948" s="396" t="str">
        <f>IF(B948="","",INDEX([1]CatGlob!$S:$S,IFERROR(MATCH(MID(B948,7,1),[1]CatGlob!$R:$R,0),MATCH(MID(B948,1,2),[1]CatGlob!$R:$R,0))))</f>
        <v>EUR</v>
      </c>
      <c r="F948" s="397" t="s">
        <v>442</v>
      </c>
      <c r="G948" s="398" t="s">
        <v>610</v>
      </c>
      <c r="H948" s="399" t="s">
        <v>228</v>
      </c>
      <c r="I948" s="399" t="s">
        <v>267</v>
      </c>
      <c r="J948" s="399" t="s">
        <v>600</v>
      </c>
      <c r="K948" s="396" t="s">
        <v>600</v>
      </c>
      <c r="L948" s="400" t="str">
        <f>IF(ISERROR(MATCH(M948,M$10:M947,0)),M948,"")</f>
        <v/>
      </c>
      <c r="M948" s="401" t="str">
        <f>IF(B948="","",IF(ISERROR(MATCH(F948&amp;"_"&amp;G948&amp;"_"&amp;H948&amp;"_"&amp;I948&amp;"_"&amp;J948&amp;IF(K948="","","_"&amp;K948),[1]CatGlob!$B:$B,0)),F948&amp;"_"&amp;G948&amp;"_"&amp;H948&amp;"_"&amp;I948&amp;"_"&amp;J948&amp;IF(K948="","","_"&amp;K948),INDEX([1]CatGlob!$C:$C,MATCH(F948&amp;"_"&amp;G948&amp;"_"&amp;H948&amp;"_"&amp;I948&amp;"_"&amp;J948&amp;IF(K948="","","_"&amp;K948),[1]CatGlob!$B:$B,0))))</f>
        <v>HCD_LOC_GOB_HC</v>
      </c>
      <c r="N948" s="402" t="str">
        <f t="shared" si="31"/>
        <v/>
      </c>
      <c r="O948" s="402" t="str">
        <f t="shared" si="30"/>
        <v/>
      </c>
      <c r="P948" s="401" t="str">
        <f>IF(LEN(B948)&gt;8,INDEX([1]CatGlob!$X:$X,MATCH(M948,[1]CatGlob!$W:$W,0)),"")</f>
        <v>PEG</v>
      </c>
      <c r="Q948" s="403" t="str">
        <f>INDEX([1]CatGlob!P:P,MATCH(M948,[1]CatGlob!O:O,0))</f>
        <v>RFLG</v>
      </c>
      <c r="R948" s="403" t="s">
        <v>601</v>
      </c>
      <c r="S948" s="403" t="s">
        <v>601</v>
      </c>
      <c r="T948" s="403" t="str">
        <f>INDEX([1]CatGlob!$D:$D,MATCH($M948,[1]CatGlob!$C:$C,0))</f>
        <v>RFL</v>
      </c>
      <c r="U948" s="403" t="s">
        <v>2856</v>
      </c>
      <c r="V948" s="404" t="str">
        <f>INDEX([1]CatGlob!$F:$F,MATCH($M948,[1]CatGlob!$C:$C,0))</f>
        <v>RF_SOB</v>
      </c>
      <c r="W948" s="405"/>
      <c r="X948" s="406">
        <v>0</v>
      </c>
      <c r="Y948" s="407">
        <v>0</v>
      </c>
      <c r="Z948" s="408">
        <v>0</v>
      </c>
      <c r="AA948" s="407">
        <v>0</v>
      </c>
      <c r="AB948" s="408">
        <v>0</v>
      </c>
      <c r="AC948" s="407">
        <v>0</v>
      </c>
      <c r="AD948" s="408">
        <v>0</v>
      </c>
      <c r="AE948" s="407">
        <v>0</v>
      </c>
      <c r="AF948" s="408">
        <v>0</v>
      </c>
      <c r="AG948" s="407">
        <v>0</v>
      </c>
      <c r="AI948" s="406">
        <v>0</v>
      </c>
      <c r="AJ948" s="407">
        <v>0</v>
      </c>
      <c r="AK948" s="408">
        <v>0</v>
      </c>
      <c r="AL948" s="407">
        <v>0</v>
      </c>
      <c r="AM948" s="408">
        <v>0</v>
      </c>
      <c r="AN948" s="407">
        <v>0</v>
      </c>
      <c r="AO948" s="408">
        <v>0</v>
      </c>
      <c r="AP948" s="407">
        <v>0</v>
      </c>
      <c r="AQ948" s="408">
        <v>0</v>
      </c>
      <c r="AR948" s="407">
        <v>0</v>
      </c>
      <c r="AT948" s="406">
        <v>0</v>
      </c>
      <c r="AU948" s="407">
        <v>0</v>
      </c>
      <c r="AV948" s="408">
        <v>0</v>
      </c>
      <c r="AW948" s="407">
        <v>0</v>
      </c>
      <c r="AX948" s="408">
        <v>0</v>
      </c>
      <c r="AY948" s="407">
        <v>0</v>
      </c>
      <c r="AZ948" s="408">
        <v>0</v>
      </c>
      <c r="BA948" s="407">
        <v>0</v>
      </c>
      <c r="BB948" s="408">
        <v>0</v>
      </c>
      <c r="BC948" s="407">
        <v>0</v>
      </c>
    </row>
    <row r="949" spans="1:55" x14ac:dyDescent="0.35">
      <c r="A949" s="385" t="str" cm="1">
        <f t="array" ref="A949">IFERROR(_xlfn.IFS(AND(F949="Renta Variable",O949=1),IFERROR(MATCH(B949,[1]RV_Det!C:C,0),"Rev"),AND(J949="Corporativa",O949=1,I949="EM"),IFERROR(MATCH(B949,[1]RF_Corps!B:B,0),"Rev"),AND(F949="Alternativos",O949=1),IFERROR(MATCH(B949,[1]Rep4!C:C,0),"Rev")),"")</f>
        <v/>
      </c>
      <c r="B949" s="394" t="s">
        <v>2891</v>
      </c>
      <c r="C949" s="409" t="s">
        <v>2892</v>
      </c>
      <c r="D949" s="395" t="s">
        <v>2855</v>
      </c>
      <c r="E949" s="396" t="str">
        <f>IF(B949="","",INDEX([1]CatGlob!$S:$S,IFERROR(MATCH(MID(B949,7,1),[1]CatGlob!$R:$R,0),MATCH(MID(B949,1,2),[1]CatGlob!$R:$R,0))))</f>
        <v>EUR</v>
      </c>
      <c r="F949" s="397" t="s">
        <v>442</v>
      </c>
      <c r="G949" s="398" t="s">
        <v>610</v>
      </c>
      <c r="H949" s="399" t="s">
        <v>228</v>
      </c>
      <c r="I949" s="399" t="s">
        <v>267</v>
      </c>
      <c r="J949" s="399" t="s">
        <v>600</v>
      </c>
      <c r="K949" s="396" t="s">
        <v>600</v>
      </c>
      <c r="L949" s="400" t="str">
        <f>IF(ISERROR(MATCH(M949,M$10:M948,0)),M949,"")</f>
        <v/>
      </c>
      <c r="M949" s="401" t="str">
        <f>IF(B949="","",IF(ISERROR(MATCH(F949&amp;"_"&amp;G949&amp;"_"&amp;H949&amp;"_"&amp;I949&amp;"_"&amp;J949&amp;IF(K949="","","_"&amp;K949),[1]CatGlob!$B:$B,0)),F949&amp;"_"&amp;G949&amp;"_"&amp;H949&amp;"_"&amp;I949&amp;"_"&amp;J949&amp;IF(K949="","","_"&amp;K949),INDEX([1]CatGlob!$C:$C,MATCH(F949&amp;"_"&amp;G949&amp;"_"&amp;H949&amp;"_"&amp;I949&amp;"_"&amp;J949&amp;IF(K949="","","_"&amp;K949),[1]CatGlob!$B:$B,0))))</f>
        <v>HCD_LOC_GOB_HC</v>
      </c>
      <c r="N949" s="402" t="str">
        <f t="shared" si="31"/>
        <v/>
      </c>
      <c r="O949" s="402" t="str">
        <f t="shared" si="30"/>
        <v/>
      </c>
      <c r="P949" s="401" t="str">
        <f>IF(LEN(B949)&gt;8,INDEX([1]CatGlob!$X:$X,MATCH(M949,[1]CatGlob!$W:$W,0)),"")</f>
        <v>PEG</v>
      </c>
      <c r="Q949" s="403" t="str">
        <f>INDEX([1]CatGlob!P:P,MATCH(M949,[1]CatGlob!O:O,0))</f>
        <v>RFLG</v>
      </c>
      <c r="R949" s="403" t="s">
        <v>601</v>
      </c>
      <c r="S949" s="403" t="s">
        <v>601</v>
      </c>
      <c r="T949" s="403" t="str">
        <f>INDEX([1]CatGlob!$D:$D,MATCH($M949,[1]CatGlob!$C:$C,0))</f>
        <v>RFL</v>
      </c>
      <c r="U949" s="403" t="s">
        <v>2856</v>
      </c>
      <c r="V949" s="404" t="str">
        <f>INDEX([1]CatGlob!$F:$F,MATCH($M949,[1]CatGlob!$C:$C,0))</f>
        <v>RF_SOB</v>
      </c>
      <c r="W949" s="405"/>
      <c r="X949" s="406">
        <v>0</v>
      </c>
      <c r="Y949" s="407">
        <v>0</v>
      </c>
      <c r="Z949" s="408">
        <v>0</v>
      </c>
      <c r="AA949" s="407">
        <v>0</v>
      </c>
      <c r="AB949" s="408">
        <v>0</v>
      </c>
      <c r="AC949" s="407">
        <v>0</v>
      </c>
      <c r="AD949" s="408">
        <v>0</v>
      </c>
      <c r="AE949" s="407">
        <v>0</v>
      </c>
      <c r="AF949" s="408">
        <v>0</v>
      </c>
      <c r="AG949" s="407">
        <v>0</v>
      </c>
      <c r="AI949" s="406">
        <v>0</v>
      </c>
      <c r="AJ949" s="407">
        <v>0</v>
      </c>
      <c r="AK949" s="408">
        <v>0</v>
      </c>
      <c r="AL949" s="407">
        <v>0</v>
      </c>
      <c r="AM949" s="408">
        <v>0</v>
      </c>
      <c r="AN949" s="407">
        <v>0</v>
      </c>
      <c r="AO949" s="408">
        <v>0</v>
      </c>
      <c r="AP949" s="407">
        <v>0</v>
      </c>
      <c r="AQ949" s="408">
        <v>0</v>
      </c>
      <c r="AR949" s="407">
        <v>0</v>
      </c>
      <c r="AT949" s="406">
        <v>0</v>
      </c>
      <c r="AU949" s="407">
        <v>0</v>
      </c>
      <c r="AV949" s="408">
        <v>0</v>
      </c>
      <c r="AW949" s="407">
        <v>0</v>
      </c>
      <c r="AX949" s="408">
        <v>0</v>
      </c>
      <c r="AY949" s="407">
        <v>0</v>
      </c>
      <c r="AZ949" s="408">
        <v>0</v>
      </c>
      <c r="BA949" s="407">
        <v>0</v>
      </c>
      <c r="BB949" s="408">
        <v>0</v>
      </c>
      <c r="BC949" s="407">
        <v>0</v>
      </c>
    </row>
    <row r="950" spans="1:55" x14ac:dyDescent="0.35">
      <c r="A950" s="385" t="str" cm="1">
        <f t="array" ref="A950">IFERROR(_xlfn.IFS(AND(F950="Renta Variable",O950=1),IFERROR(MATCH(B950,[1]RV_Det!C:C,0),"Rev"),AND(J950="Corporativa",O950=1,I950="EM"),IFERROR(MATCH(B950,[1]RF_Corps!B:B,0),"Rev"),AND(F950="Alternativos",O950=1),IFERROR(MATCH(B950,[1]Rep4!C:C,0),"Rev")),"")</f>
        <v/>
      </c>
      <c r="B950" s="394" t="s">
        <v>2893</v>
      </c>
      <c r="C950" s="409" t="s">
        <v>2894</v>
      </c>
      <c r="D950" s="395" t="s">
        <v>1494</v>
      </c>
      <c r="E950" s="396" t="str">
        <f>IF(B950="","",INDEX([1]CatGlob!$S:$S,IFERROR(MATCH(MID(B950,7,1),[1]CatGlob!$R:$R,0),MATCH(MID(B950,1,2),[1]CatGlob!$R:$R,0))))</f>
        <v>DOL</v>
      </c>
      <c r="F950" s="397" t="s">
        <v>442</v>
      </c>
      <c r="G950" s="398" t="s">
        <v>2032</v>
      </c>
      <c r="H950" s="399" t="s">
        <v>611</v>
      </c>
      <c r="I950" s="399" t="s">
        <v>108</v>
      </c>
      <c r="J950" s="399" t="s">
        <v>600</v>
      </c>
      <c r="K950" s="396" t="s">
        <v>600</v>
      </c>
      <c r="L950" s="400" t="str">
        <f>IF(ISERROR(MATCH(M950,M$10:M949,0)),M950,"")</f>
        <v>LCD_CORP_FM</v>
      </c>
      <c r="M950" s="401" t="str">
        <f>IF(B950="","",IF(ISERROR(MATCH(F950&amp;"_"&amp;G950&amp;"_"&amp;H950&amp;"_"&amp;I950&amp;"_"&amp;J950&amp;IF(K950="","","_"&amp;K950),[1]CatGlob!$B:$B,0)),F950&amp;"_"&amp;G950&amp;"_"&amp;H950&amp;"_"&amp;I950&amp;"_"&amp;J950&amp;IF(K950="","","_"&amp;K950),INDEX([1]CatGlob!$C:$C,MATCH(F950&amp;"_"&amp;G950&amp;"_"&amp;H950&amp;"_"&amp;I950&amp;"_"&amp;J950&amp;IF(K950="","","_"&amp;K950),[1]CatGlob!$B:$B,0))))</f>
        <v>LCD_CORP_FM</v>
      </c>
      <c r="N950" s="402" t="str">
        <f t="shared" si="31"/>
        <v/>
      </c>
      <c r="O950" s="402" t="str">
        <f t="shared" si="30"/>
        <v/>
      </c>
      <c r="P950" s="401" t="str">
        <f>IF(LEN(B950)&gt;8,INDEX([1]CatGlob!$X:$X,MATCH(M950,[1]CatGlob!$W:$W,0)),"")</f>
        <v>EMC</v>
      </c>
      <c r="Q950" s="403" t="str">
        <f>INDEX([1]CatGlob!P:P,MATCH(M950,[1]CatGlob!O:O,0))</f>
        <v>RFLG</v>
      </c>
      <c r="R950" s="403" t="s">
        <v>601</v>
      </c>
      <c r="S950" s="403" t="s">
        <v>1018</v>
      </c>
      <c r="T950" s="403" t="str">
        <f>INDEX([1]CatGlob!$D:$D,MATCH($M950,[1]CatGlob!$C:$C,0))</f>
        <v>RFI</v>
      </c>
      <c r="U950" s="403" t="s">
        <v>602</v>
      </c>
      <c r="V950" s="404" t="str">
        <f>INDEX([1]CatGlob!$F:$F,MATCH($M950,[1]CatGlob!$C:$C,0))</f>
        <v>RF_ETF</v>
      </c>
      <c r="W950" s="405"/>
      <c r="X950" s="406">
        <v>0</v>
      </c>
      <c r="Y950" s="407">
        <v>0</v>
      </c>
      <c r="Z950" s="408">
        <v>0</v>
      </c>
      <c r="AA950" s="407">
        <v>0</v>
      </c>
      <c r="AB950" s="408">
        <v>0</v>
      </c>
      <c r="AC950" s="407">
        <v>0</v>
      </c>
      <c r="AD950" s="408">
        <v>0</v>
      </c>
      <c r="AE950" s="407">
        <v>0</v>
      </c>
      <c r="AF950" s="408">
        <v>0</v>
      </c>
      <c r="AG950" s="407">
        <v>0</v>
      </c>
      <c r="AI950" s="406">
        <v>0</v>
      </c>
      <c r="AJ950" s="407">
        <v>0</v>
      </c>
      <c r="AK950" s="408">
        <v>0</v>
      </c>
      <c r="AL950" s="407">
        <v>0</v>
      </c>
      <c r="AM950" s="408">
        <v>0</v>
      </c>
      <c r="AN950" s="407">
        <v>0</v>
      </c>
      <c r="AO950" s="408">
        <v>0</v>
      </c>
      <c r="AP950" s="407">
        <v>0</v>
      </c>
      <c r="AQ950" s="408">
        <v>0</v>
      </c>
      <c r="AR950" s="407">
        <v>0</v>
      </c>
      <c r="AT950" s="406">
        <v>0</v>
      </c>
      <c r="AU950" s="407">
        <v>0</v>
      </c>
      <c r="AV950" s="408">
        <v>0</v>
      </c>
      <c r="AW950" s="407">
        <v>0</v>
      </c>
      <c r="AX950" s="408">
        <v>0</v>
      </c>
      <c r="AY950" s="407">
        <v>0</v>
      </c>
      <c r="AZ950" s="408">
        <v>0</v>
      </c>
      <c r="BA950" s="407">
        <v>0</v>
      </c>
      <c r="BB950" s="408">
        <v>0</v>
      </c>
      <c r="BC950" s="407">
        <v>0</v>
      </c>
    </row>
    <row r="951" spans="1:55" x14ac:dyDescent="0.35">
      <c r="A951" s="385" t="str" cm="1">
        <f t="array" ref="A951">IFERROR(_xlfn.IFS(AND(F951="Renta Variable",O951=1),IFERROR(MATCH(B951,[1]RV_Det!C:C,0),"Rev"),AND(J951="Corporativa",O951=1,I951="EM"),IFERROR(MATCH(B951,[1]RF_Corps!B:B,0),"Rev"),AND(F951="Alternativos",O951=1),IFERROR(MATCH(B951,[1]Rep4!C:C,0),"Rev")),"")</f>
        <v/>
      </c>
      <c r="B951" s="420" t="s">
        <v>2895</v>
      </c>
      <c r="C951" s="409" t="s">
        <v>2896</v>
      </c>
      <c r="D951" s="395" t="s">
        <v>2897</v>
      </c>
      <c r="E951" s="396" t="str">
        <f>IF(B951="","",INDEX([1]CatGlob!$S:$S,IFERROR(MATCH(MID(B951,7,1),[1]CatGlob!$R:$R,0),MATCH(MID(B951,1,2),[1]CatGlob!$R:$R,0))))</f>
        <v>DOL</v>
      </c>
      <c r="F951" s="397" t="s">
        <v>442</v>
      </c>
      <c r="G951" s="398" t="s">
        <v>610</v>
      </c>
      <c r="H951" s="399" t="s">
        <v>229</v>
      </c>
      <c r="I951" s="399" t="s">
        <v>328</v>
      </c>
      <c r="J951" s="399" t="s">
        <v>611</v>
      </c>
      <c r="K951" s="396" t="s">
        <v>1216</v>
      </c>
      <c r="L951" s="400" t="str">
        <f>IF(ISERROR(MATCH(M951,M$10:M950,0)),M951,"")</f>
        <v/>
      </c>
      <c r="M951" s="401" t="str">
        <f>IF(B951="","",IF(ISERROR(MATCH(F951&amp;"_"&amp;G951&amp;"_"&amp;H951&amp;"_"&amp;I951&amp;"_"&amp;J951&amp;IF(K951="","","_"&amp;K951),[1]CatGlob!$B:$B,0)),F951&amp;"_"&amp;G951&amp;"_"&amp;H951&amp;"_"&amp;I951&amp;"_"&amp;J951&amp;IF(K951="","","_"&amp;K951),INDEX([1]CatGlob!$C:$C,MATCH(F951&amp;"_"&amp;G951&amp;"_"&amp;H951&amp;"_"&amp;I951&amp;"_"&amp;J951&amp;IF(K951="","","_"&amp;K951),[1]CatGlob!$B:$B,0))))</f>
        <v>HCD_INT_DM_CORP_FMIG</v>
      </c>
      <c r="N951" s="402" t="str">
        <f t="shared" si="31"/>
        <v>rev</v>
      </c>
      <c r="O951" s="402">
        <f t="shared" si="30"/>
        <v>1</v>
      </c>
      <c r="P951" s="401" t="str">
        <f>IF(LEN(B951)&gt;8,INDEX([1]CatGlob!$X:$X,MATCH(M951,[1]CatGlob!$W:$W,0)),"")</f>
        <v>DMIG</v>
      </c>
      <c r="Q951" s="403" t="str">
        <f>INDEX([1]CatGlob!P:P,MATCH(M951,[1]CatGlob!O:O,0))</f>
        <v>RFIG</v>
      </c>
      <c r="R951" s="403" t="s">
        <v>1017</v>
      </c>
      <c r="S951" s="403" t="s">
        <v>1018</v>
      </c>
      <c r="T951" s="403" t="str">
        <f>INDEX([1]CatGlob!$D:$D,MATCH($M951,[1]CatGlob!$C:$C,0))</f>
        <v>RFI</v>
      </c>
      <c r="U951" s="403" t="s">
        <v>602</v>
      </c>
      <c r="V951" s="404" t="str">
        <f>INDEX([1]CatGlob!$F:$F,MATCH($M951,[1]CatGlob!$C:$C,0))</f>
        <v>RF_ETF</v>
      </c>
      <c r="W951" s="405"/>
      <c r="X951" s="406">
        <v>3.48224788296471E-3</v>
      </c>
      <c r="Y951" s="407">
        <v>4.01892955248506E-2</v>
      </c>
      <c r="Z951" s="408">
        <v>3.48224788296471E-3</v>
      </c>
      <c r="AA951" s="407">
        <v>4.01892955248506E-2</v>
      </c>
      <c r="AB951" s="408">
        <v>3.48224788296471E-3</v>
      </c>
      <c r="AC951" s="407">
        <v>4.01892955248506E-2</v>
      </c>
      <c r="AD951" s="408">
        <v>3.48224788296471E-3</v>
      </c>
      <c r="AE951" s="407">
        <v>4.01892955248506E-2</v>
      </c>
      <c r="AF951" s="408">
        <v>3.48224788296471E-3</v>
      </c>
      <c r="AG951" s="407">
        <v>4.01892955248506E-2</v>
      </c>
      <c r="AI951" s="406">
        <v>3.4182533524885999E-3</v>
      </c>
      <c r="AJ951" s="407">
        <v>3.9450722284506398E-2</v>
      </c>
      <c r="AK951" s="408">
        <v>3.4182533524885999E-3</v>
      </c>
      <c r="AL951" s="407">
        <v>3.9450722284506398E-2</v>
      </c>
      <c r="AM951" s="408">
        <v>3.4182533524885999E-3</v>
      </c>
      <c r="AN951" s="407">
        <v>3.9450722284506398E-2</v>
      </c>
      <c r="AO951" s="408">
        <v>3.4182533524885999E-3</v>
      </c>
      <c r="AP951" s="407">
        <v>3.9450722284506398E-2</v>
      </c>
      <c r="AQ951" s="408">
        <v>3.4182533524885999E-3</v>
      </c>
      <c r="AR951" s="407">
        <v>3.9450722284506398E-2</v>
      </c>
      <c r="AT951" s="406">
        <v>0</v>
      </c>
      <c r="AU951" s="407">
        <v>0</v>
      </c>
      <c r="AV951" s="408">
        <v>0</v>
      </c>
      <c r="AW951" s="407">
        <v>0</v>
      </c>
      <c r="AX951" s="408">
        <v>0</v>
      </c>
      <c r="AY951" s="407">
        <v>0</v>
      </c>
      <c r="AZ951" s="408">
        <v>0</v>
      </c>
      <c r="BA951" s="407">
        <v>0</v>
      </c>
      <c r="BB951" s="408">
        <v>0</v>
      </c>
      <c r="BC951" s="407">
        <v>0</v>
      </c>
    </row>
    <row r="952" spans="1:55" x14ac:dyDescent="0.35">
      <c r="A952" s="385" t="str" cm="1">
        <f t="array" ref="A952">IFERROR(_xlfn.IFS(AND(F952="Renta Variable",O952=1),IFERROR(MATCH(B952,[1]RV_Det!C:C,0),"Rev"),AND(J952="Corporativa",O952=1,I952="EM"),IFERROR(MATCH(B952,[1]RF_Corps!B:B,0),"Rev"),AND(F952="Alternativos",O952=1),IFERROR(MATCH(B952,[1]Rep4!C:C,0),"Rev")),"")</f>
        <v/>
      </c>
      <c r="B952" s="420" t="s">
        <v>2898</v>
      </c>
      <c r="C952" s="409" t="s">
        <v>2899</v>
      </c>
      <c r="D952" s="395" t="s">
        <v>2900</v>
      </c>
      <c r="E952" s="396" t="str">
        <f>IF(B952="","",INDEX([1]CatGlob!$S:$S,IFERROR(MATCH(MID(B952,7,1),[1]CatGlob!$R:$R,0),MATCH(MID(B952,1,2),[1]CatGlob!$R:$R,0))))</f>
        <v>DOL</v>
      </c>
      <c r="F952" s="397" t="s">
        <v>442</v>
      </c>
      <c r="G952" s="398" t="s">
        <v>2032</v>
      </c>
      <c r="H952" s="399" t="s">
        <v>611</v>
      </c>
      <c r="I952" s="399" t="s">
        <v>108</v>
      </c>
      <c r="J952" s="399" t="s">
        <v>600</v>
      </c>
      <c r="K952" s="396" t="s">
        <v>600</v>
      </c>
      <c r="L952" s="400" t="str">
        <f>IF(ISERROR(MATCH(M952,M$10:M951,0)),M952,"")</f>
        <v/>
      </c>
      <c r="M952" s="401" t="str">
        <f>IF(B952="","",IF(ISERROR(MATCH(F952&amp;"_"&amp;G952&amp;"_"&amp;H952&amp;"_"&amp;I952&amp;"_"&amp;J952&amp;IF(K952="","","_"&amp;K952),[1]CatGlob!$B:$B,0)),F952&amp;"_"&amp;G952&amp;"_"&amp;H952&amp;"_"&amp;I952&amp;"_"&amp;J952&amp;IF(K952="","","_"&amp;K952),INDEX([1]CatGlob!$C:$C,MATCH(F952&amp;"_"&amp;G952&amp;"_"&amp;H952&amp;"_"&amp;I952&amp;"_"&amp;J952&amp;IF(K952="","","_"&amp;K952),[1]CatGlob!$B:$B,0))))</f>
        <v>LCD_CORP_FM</v>
      </c>
      <c r="N952" s="402" t="str">
        <f t="shared" si="31"/>
        <v>rev</v>
      </c>
      <c r="O952" s="402">
        <f t="shared" si="30"/>
        <v>1</v>
      </c>
      <c r="P952" s="401" t="str">
        <f>IF(LEN(B952)&gt;8,INDEX([1]CatGlob!$X:$X,MATCH(M952,[1]CatGlob!$W:$W,0)),"")</f>
        <v>EMC</v>
      </c>
      <c r="Q952" s="403" t="str">
        <f>INDEX([1]CatGlob!P:P,MATCH(M952,[1]CatGlob!O:O,0))</f>
        <v>RFLG</v>
      </c>
      <c r="R952" s="403" t="s">
        <v>1017</v>
      </c>
      <c r="S952" s="403" t="s">
        <v>1018</v>
      </c>
      <c r="T952" s="403" t="str">
        <f>INDEX([1]CatGlob!$D:$D,MATCH($M952,[1]CatGlob!$C:$C,0))</f>
        <v>RFI</v>
      </c>
      <c r="U952" s="403" t="s">
        <v>602</v>
      </c>
      <c r="V952" s="404" t="str">
        <f>INDEX([1]CatGlob!$F:$F,MATCH($M952,[1]CatGlob!$C:$C,0))</f>
        <v>RF_ETF</v>
      </c>
      <c r="W952" s="405"/>
      <c r="X952" s="406">
        <v>2.6437676315564401E-2</v>
      </c>
      <c r="Y952" s="407">
        <v>1.2026823625221901</v>
      </c>
      <c r="Z952" s="408">
        <v>7.7707678542565601E-3</v>
      </c>
      <c r="AA952" s="407">
        <v>0.35350177262305499</v>
      </c>
      <c r="AB952" s="408">
        <v>3.0282617592321099E-3</v>
      </c>
      <c r="AC952" s="407">
        <v>0.13775934629922701</v>
      </c>
      <c r="AD952" s="408">
        <v>1.00106342439257E-2</v>
      </c>
      <c r="AE952" s="407">
        <v>0.45539604536903899</v>
      </c>
      <c r="AF952" s="408">
        <v>6.1724875030894997E-3</v>
      </c>
      <c r="AG952" s="407">
        <v>0.28079403667114</v>
      </c>
      <c r="AI952" s="406">
        <v>1.2465818286291001E-8</v>
      </c>
      <c r="AJ952" s="407">
        <v>5.67086377856185E-7</v>
      </c>
      <c r="AK952" s="408">
        <v>-8.0159882380841496E-3</v>
      </c>
      <c r="AL952" s="407">
        <v>-0.36465714902678098</v>
      </c>
      <c r="AM952" s="408">
        <v>-4.4670008145361699E-3</v>
      </c>
      <c r="AN952" s="407">
        <v>-0.203209352777067</v>
      </c>
      <c r="AO952" s="408">
        <v>-1.21417898027276E-2</v>
      </c>
      <c r="AP952" s="407">
        <v>-0.55234492891465004</v>
      </c>
      <c r="AQ952" s="408">
        <v>-7.5399549527257097E-3</v>
      </c>
      <c r="AR952" s="407">
        <v>-0.34300181028069598</v>
      </c>
      <c r="AT952" s="406">
        <v>0</v>
      </c>
      <c r="AU952" s="407">
        <v>0</v>
      </c>
      <c r="AV952" s="408">
        <v>0</v>
      </c>
      <c r="AW952" s="407">
        <v>0</v>
      </c>
      <c r="AX952" s="408">
        <v>0</v>
      </c>
      <c r="AY952" s="407">
        <v>0</v>
      </c>
      <c r="AZ952" s="408">
        <v>0</v>
      </c>
      <c r="BA952" s="407">
        <v>0</v>
      </c>
      <c r="BB952" s="408">
        <v>0</v>
      </c>
      <c r="BC952" s="407">
        <v>0</v>
      </c>
    </row>
    <row r="953" spans="1:55" x14ac:dyDescent="0.35">
      <c r="A953" s="385" t="str" cm="1">
        <f t="array" ref="A953">IFERROR(_xlfn.IFS(AND(F953="Renta Variable",O953=1),IFERROR(MATCH(B953,[1]RV_Det!C:C,0),"Rev"),AND(J953="Corporativa",O953=1,I953="EM"),IFERROR(MATCH(B953,[1]RF_Corps!B:B,0),"Rev"),AND(F953="Alternativos",O953=1),IFERROR(MATCH(B953,[1]Rep4!C:C,0),"Rev")),"")</f>
        <v/>
      </c>
      <c r="B953" s="396" t="s">
        <v>2901</v>
      </c>
      <c r="C953" s="412" t="s">
        <v>2902</v>
      </c>
      <c r="D953" s="395" t="s">
        <v>1563</v>
      </c>
      <c r="E953" s="396" t="str">
        <f>IF(B953="","",INDEX([1]CatGlob!$S:$S,IFERROR(MATCH(MID(B953,7,1),[1]CatGlob!$R:$R,0),MATCH(MID(B953,1,2),[1]CatGlob!$R:$R,0))))</f>
        <v>DOL</v>
      </c>
      <c r="F953" s="397" t="s">
        <v>442</v>
      </c>
      <c r="G953" s="398" t="s">
        <v>2032</v>
      </c>
      <c r="H953" s="399" t="s">
        <v>611</v>
      </c>
      <c r="I953" s="399" t="s">
        <v>108</v>
      </c>
      <c r="J953" s="399" t="s">
        <v>600</v>
      </c>
      <c r="K953" s="396" t="s">
        <v>600</v>
      </c>
      <c r="L953" s="400" t="str">
        <f>IF(ISERROR(MATCH(M953,M$10:M952,0)),M953,"")</f>
        <v/>
      </c>
      <c r="M953" s="401" t="str">
        <f>IF(B953="","",IF(ISERROR(MATCH(F953&amp;"_"&amp;G953&amp;"_"&amp;H953&amp;"_"&amp;I953&amp;"_"&amp;J953&amp;IF(K953="","","_"&amp;K953),[1]CatGlob!$B:$B,0)),F953&amp;"_"&amp;G953&amp;"_"&amp;H953&amp;"_"&amp;I953&amp;"_"&amp;J953&amp;IF(K953="","","_"&amp;K953),INDEX([1]CatGlob!$C:$C,MATCH(F953&amp;"_"&amp;G953&amp;"_"&amp;H953&amp;"_"&amp;I953&amp;"_"&amp;J953&amp;IF(K953="","","_"&amp;K953),[1]CatGlob!$B:$B,0))))</f>
        <v>LCD_CORP_FM</v>
      </c>
      <c r="N953" s="402" t="str">
        <f t="shared" si="31"/>
        <v/>
      </c>
      <c r="O953" s="402" t="str">
        <f t="shared" si="30"/>
        <v/>
      </c>
      <c r="P953" s="401" t="str">
        <f>IF(LEN(B953)&gt;8,INDEX([1]CatGlob!$X:$X,MATCH(M953,[1]CatGlob!$W:$W,0)),"")</f>
        <v>EMC</v>
      </c>
      <c r="Q953" s="403" t="str">
        <f>INDEX([1]CatGlob!P:P,MATCH(M953,[1]CatGlob!O:O,0))</f>
        <v>RFLG</v>
      </c>
      <c r="R953" s="403"/>
      <c r="S953" s="403" t="s">
        <v>1018</v>
      </c>
      <c r="T953" s="403" t="str">
        <f>INDEX([1]CatGlob!$D:$D,MATCH($M953,[1]CatGlob!$C:$C,0))</f>
        <v>RFI</v>
      </c>
      <c r="U953" s="403" t="s">
        <v>602</v>
      </c>
      <c r="V953" s="404" t="str">
        <f>INDEX([1]CatGlob!$F:$F,MATCH($M953,[1]CatGlob!$C:$C,0))</f>
        <v>RF_ETF</v>
      </c>
      <c r="W953" s="405"/>
      <c r="X953" s="406">
        <v>0</v>
      </c>
      <c r="Y953" s="407">
        <v>0</v>
      </c>
      <c r="Z953" s="408">
        <v>0</v>
      </c>
      <c r="AA953" s="407">
        <v>0</v>
      </c>
      <c r="AB953" s="408">
        <v>0</v>
      </c>
      <c r="AC953" s="407">
        <v>0</v>
      </c>
      <c r="AD953" s="408">
        <v>0</v>
      </c>
      <c r="AE953" s="407">
        <v>0</v>
      </c>
      <c r="AF953" s="408">
        <v>0</v>
      </c>
      <c r="AG953" s="407">
        <v>0</v>
      </c>
      <c r="AI953" s="406">
        <v>0</v>
      </c>
      <c r="AJ953" s="407">
        <v>0</v>
      </c>
      <c r="AK953" s="408">
        <v>0</v>
      </c>
      <c r="AL953" s="407">
        <v>0</v>
      </c>
      <c r="AM953" s="408">
        <v>0</v>
      </c>
      <c r="AN953" s="407">
        <v>0</v>
      </c>
      <c r="AO953" s="408">
        <v>0</v>
      </c>
      <c r="AP953" s="407">
        <v>0</v>
      </c>
      <c r="AQ953" s="408">
        <v>0</v>
      </c>
      <c r="AR953" s="407">
        <v>0</v>
      </c>
      <c r="AT953" s="406">
        <v>0</v>
      </c>
      <c r="AU953" s="407">
        <v>0</v>
      </c>
      <c r="AV953" s="408">
        <v>0</v>
      </c>
      <c r="AW953" s="407">
        <v>0</v>
      </c>
      <c r="AX953" s="408">
        <v>0</v>
      </c>
      <c r="AY953" s="407">
        <v>0</v>
      </c>
      <c r="AZ953" s="408">
        <v>0</v>
      </c>
      <c r="BA953" s="407">
        <v>0</v>
      </c>
      <c r="BB953" s="408">
        <v>0</v>
      </c>
      <c r="BC953" s="407">
        <v>0</v>
      </c>
    </row>
    <row r="954" spans="1:55" x14ac:dyDescent="0.35">
      <c r="A954" s="385" t="str" cm="1">
        <f t="array" ref="A954">IFERROR(_xlfn.IFS(AND(F954="Renta Variable",O954=1),IFERROR(MATCH(B954,[1]RV_Det!C:C,0),"Rev"),AND(J954="Corporativa",O954=1,I954="EM"),IFERROR(MATCH(B954,[1]RF_Corps!B:B,0),"Rev"),AND(F954="Alternativos",O954=1),IFERROR(MATCH(B954,[1]Rep4!C:C,0),"Rev")),"")</f>
        <v/>
      </c>
      <c r="B954" s="394" t="s">
        <v>2903</v>
      </c>
      <c r="C954" s="409" t="s">
        <v>2904</v>
      </c>
      <c r="D954" s="395" t="s">
        <v>2904</v>
      </c>
      <c r="E954" s="396" t="str">
        <f>IF(B954="","",INDEX([1]CatGlob!$S:$S,IFERROR(MATCH(MID(B954,7,1),[1]CatGlob!$R:$R,0),MATCH(MID(B954,1,2),[1]CatGlob!$R:$R,0))))</f>
        <v>BRL</v>
      </c>
      <c r="F954" s="397" t="s">
        <v>442</v>
      </c>
      <c r="G954" s="398" t="s">
        <v>2032</v>
      </c>
      <c r="H954" s="399" t="s">
        <v>611</v>
      </c>
      <c r="I954" s="399" t="s">
        <v>307</v>
      </c>
      <c r="J954" s="399" t="s">
        <v>600</v>
      </c>
      <c r="K954" s="396" t="s">
        <v>600</v>
      </c>
      <c r="L954" s="400" t="str">
        <f>IF(ISERROR(MATCH(M954,M$10:M953,0)),M954,"")</f>
        <v>LCD_CORP_HY</v>
      </c>
      <c r="M954" s="401" t="str">
        <f>IF(B954="","",IF(ISERROR(MATCH(F954&amp;"_"&amp;G954&amp;"_"&amp;H954&amp;"_"&amp;I954&amp;"_"&amp;J954&amp;IF(K954="","","_"&amp;K954),[1]CatGlob!$B:$B,0)),F954&amp;"_"&amp;G954&amp;"_"&amp;H954&amp;"_"&amp;I954&amp;"_"&amp;J954&amp;IF(K954="","","_"&amp;K954),INDEX([1]CatGlob!$C:$C,MATCH(F954&amp;"_"&amp;G954&amp;"_"&amp;H954&amp;"_"&amp;I954&amp;"_"&amp;J954&amp;IF(K954="","","_"&amp;K954),[1]CatGlob!$B:$B,0))))</f>
        <v>LCD_CORP_HY</v>
      </c>
      <c r="N954" s="402" t="str">
        <f t="shared" si="31"/>
        <v/>
      </c>
      <c r="O954" s="402" t="str">
        <f t="shared" si="30"/>
        <v/>
      </c>
      <c r="P954" s="401" t="str">
        <f>IF(LEN(B954)&gt;8,INDEX([1]CatGlob!$X:$X,MATCH(M954,[1]CatGlob!$W:$W,0)),"")</f>
        <v>EMC</v>
      </c>
      <c r="Q954" s="403" t="str">
        <f>INDEX([1]CatGlob!P:P,MATCH(M954,[1]CatGlob!O:O,0))</f>
        <v>RFIC</v>
      </c>
      <c r="R954" s="403" t="s">
        <v>601</v>
      </c>
      <c r="S954" s="403" t="s">
        <v>601</v>
      </c>
      <c r="T954" s="403" t="str">
        <f>INDEX([1]CatGlob!$D:$D,MATCH($M954,[1]CatGlob!$C:$C,0))</f>
        <v>RFI</v>
      </c>
      <c r="U954" s="403" t="s">
        <v>1570</v>
      </c>
      <c r="V954" s="404" t="str">
        <f>INDEX([1]CatGlob!$F:$F,MATCH($M954,[1]CatGlob!$C:$C,0))</f>
        <v>RFI</v>
      </c>
      <c r="W954" s="405"/>
      <c r="X954" s="406">
        <v>0</v>
      </c>
      <c r="Y954" s="407">
        <v>0</v>
      </c>
      <c r="Z954" s="408">
        <v>0</v>
      </c>
      <c r="AA954" s="407">
        <v>0</v>
      </c>
      <c r="AB954" s="408">
        <v>0</v>
      </c>
      <c r="AC954" s="407">
        <v>0</v>
      </c>
      <c r="AD954" s="408">
        <v>0</v>
      </c>
      <c r="AE954" s="407">
        <v>0</v>
      </c>
      <c r="AF954" s="408">
        <v>0</v>
      </c>
      <c r="AG954" s="407">
        <v>0</v>
      </c>
      <c r="AI954" s="406">
        <v>0</v>
      </c>
      <c r="AJ954" s="407">
        <v>0</v>
      </c>
      <c r="AK954" s="408">
        <v>0</v>
      </c>
      <c r="AL954" s="407">
        <v>0</v>
      </c>
      <c r="AM954" s="408">
        <v>0</v>
      </c>
      <c r="AN954" s="407">
        <v>0</v>
      </c>
      <c r="AO954" s="408">
        <v>0</v>
      </c>
      <c r="AP954" s="407">
        <v>0</v>
      </c>
      <c r="AQ954" s="408">
        <v>0</v>
      </c>
      <c r="AR954" s="407">
        <v>0</v>
      </c>
      <c r="AT954" s="406">
        <v>0</v>
      </c>
      <c r="AU954" s="407">
        <v>0</v>
      </c>
      <c r="AV954" s="408">
        <v>0</v>
      </c>
      <c r="AW954" s="407">
        <v>0</v>
      </c>
      <c r="AX954" s="408">
        <v>0</v>
      </c>
      <c r="AY954" s="407">
        <v>0</v>
      </c>
      <c r="AZ954" s="408">
        <v>0</v>
      </c>
      <c r="BA954" s="407">
        <v>0</v>
      </c>
      <c r="BB954" s="408">
        <v>0</v>
      </c>
      <c r="BC954" s="407">
        <v>0</v>
      </c>
    </row>
    <row r="955" spans="1:55" x14ac:dyDescent="0.35">
      <c r="A955" s="385" t="str" cm="1">
        <f t="array" ref="A955">IFERROR(_xlfn.IFS(AND(F955="Renta Variable",O955=1),IFERROR(MATCH(B955,[1]RV_Det!C:C,0),"Rev"),AND(J955="Corporativa",O955=1,I955="EM"),IFERROR(MATCH(B955,[1]RF_Corps!B:B,0),"Rev"),AND(F955="Alternativos",O955=1),IFERROR(MATCH(B955,[1]Rep4!C:C,0),"Rev")),"")</f>
        <v/>
      </c>
      <c r="B955" s="394" t="s">
        <v>2905</v>
      </c>
      <c r="C955" s="409" t="s">
        <v>2906</v>
      </c>
      <c r="D955" s="395" t="s">
        <v>1634</v>
      </c>
      <c r="E955" s="396" t="str">
        <f>IF(B955="","",INDEX([1]CatGlob!$S:$S,IFERROR(MATCH(MID(B955,7,1),[1]CatGlob!$R:$R,0),MATCH(MID(B955,1,2),[1]CatGlob!$R:$R,0))))</f>
        <v>BRL</v>
      </c>
      <c r="F955" s="397" t="s">
        <v>442</v>
      </c>
      <c r="G955" s="398" t="s">
        <v>2032</v>
      </c>
      <c r="H955" s="399" t="s">
        <v>611</v>
      </c>
      <c r="I955" s="399" t="s">
        <v>307</v>
      </c>
      <c r="J955" s="399" t="s">
        <v>600</v>
      </c>
      <c r="K955" s="396" t="s">
        <v>600</v>
      </c>
      <c r="L955" s="400" t="str">
        <f>IF(ISERROR(MATCH(M955,M$10:M954,0)),M955,"")</f>
        <v/>
      </c>
      <c r="M955" s="401" t="str">
        <f>IF(B955="","",IF(ISERROR(MATCH(F955&amp;"_"&amp;G955&amp;"_"&amp;H955&amp;"_"&amp;I955&amp;"_"&amp;J955&amp;IF(K955="","","_"&amp;K955),[1]CatGlob!$B:$B,0)),F955&amp;"_"&amp;G955&amp;"_"&amp;H955&amp;"_"&amp;I955&amp;"_"&amp;J955&amp;IF(K955="","","_"&amp;K955),INDEX([1]CatGlob!$C:$C,MATCH(F955&amp;"_"&amp;G955&amp;"_"&amp;H955&amp;"_"&amp;I955&amp;"_"&amp;J955&amp;IF(K955="","","_"&amp;K955),[1]CatGlob!$B:$B,0))))</f>
        <v>LCD_CORP_HY</v>
      </c>
      <c r="N955" s="402" t="str">
        <f t="shared" si="31"/>
        <v/>
      </c>
      <c r="O955" s="402" t="str">
        <f t="shared" si="30"/>
        <v/>
      </c>
      <c r="P955" s="401" t="str">
        <f>IF(LEN(B955)&gt;8,INDEX([1]CatGlob!$X:$X,MATCH(M955,[1]CatGlob!$W:$W,0)),"")</f>
        <v>EMC</v>
      </c>
      <c r="Q955" s="403" t="str">
        <f>INDEX([1]CatGlob!P:P,MATCH(M955,[1]CatGlob!O:O,0))</f>
        <v>RFIC</v>
      </c>
      <c r="R955" s="403" t="s">
        <v>601</v>
      </c>
      <c r="S955" s="403" t="s">
        <v>601</v>
      </c>
      <c r="T955" s="403" t="str">
        <f>INDEX([1]CatGlob!$D:$D,MATCH($M955,[1]CatGlob!$C:$C,0))</f>
        <v>RFI</v>
      </c>
      <c r="U955" s="403" t="s">
        <v>1570</v>
      </c>
      <c r="V955" s="404" t="str">
        <f>INDEX([1]CatGlob!$F:$F,MATCH($M955,[1]CatGlob!$C:$C,0))</f>
        <v>RFI</v>
      </c>
      <c r="W955" s="405"/>
      <c r="X955" s="406">
        <v>0</v>
      </c>
      <c r="Y955" s="407">
        <v>0</v>
      </c>
      <c r="Z955" s="408">
        <v>0</v>
      </c>
      <c r="AA955" s="407">
        <v>0</v>
      </c>
      <c r="AB955" s="408">
        <v>0</v>
      </c>
      <c r="AC955" s="407">
        <v>0</v>
      </c>
      <c r="AD955" s="408">
        <v>0</v>
      </c>
      <c r="AE955" s="407">
        <v>0</v>
      </c>
      <c r="AF955" s="408">
        <v>0</v>
      </c>
      <c r="AG955" s="407">
        <v>0</v>
      </c>
      <c r="AI955" s="406">
        <v>0</v>
      </c>
      <c r="AJ955" s="407">
        <v>0</v>
      </c>
      <c r="AK955" s="408">
        <v>0</v>
      </c>
      <c r="AL955" s="407">
        <v>0</v>
      </c>
      <c r="AM955" s="408">
        <v>0</v>
      </c>
      <c r="AN955" s="407">
        <v>0</v>
      </c>
      <c r="AO955" s="408">
        <v>0</v>
      </c>
      <c r="AP955" s="407">
        <v>0</v>
      </c>
      <c r="AQ955" s="408">
        <v>0</v>
      </c>
      <c r="AR955" s="407">
        <v>0</v>
      </c>
      <c r="AT955" s="406">
        <v>0</v>
      </c>
      <c r="AU955" s="407">
        <v>0</v>
      </c>
      <c r="AV955" s="408">
        <v>0</v>
      </c>
      <c r="AW955" s="407">
        <v>0</v>
      </c>
      <c r="AX955" s="408">
        <v>0</v>
      </c>
      <c r="AY955" s="407">
        <v>0</v>
      </c>
      <c r="AZ955" s="408">
        <v>0</v>
      </c>
      <c r="BA955" s="407">
        <v>0</v>
      </c>
      <c r="BB955" s="408">
        <v>0</v>
      </c>
      <c r="BC955" s="407">
        <v>0</v>
      </c>
    </row>
    <row r="956" spans="1:55" x14ac:dyDescent="0.35">
      <c r="A956" s="385" t="str" cm="1">
        <f t="array" ref="A956">IFERROR(_xlfn.IFS(AND(F956="Renta Variable",O956=1),IFERROR(MATCH(B956,[1]RV_Det!C:C,0),"Rev"),AND(J956="Corporativa",O956=1,I956="EM"),IFERROR(MATCH(B956,[1]RF_Corps!B:B,0),"Rev"),AND(F956="Alternativos",O956=1),IFERROR(MATCH(B956,[1]Rep4!C:C,0),"Rev")),"")</f>
        <v/>
      </c>
      <c r="B956" s="394" t="s">
        <v>2907</v>
      </c>
      <c r="C956" s="409" t="s">
        <v>2908</v>
      </c>
      <c r="D956" s="395" t="s">
        <v>1837</v>
      </c>
      <c r="E956" s="396" t="str">
        <f>IF(B956="","",INDEX([1]CatGlob!$S:$S,IFERROR(MATCH(MID(B956,7,1),[1]CatGlob!$R:$R,0),MATCH(MID(B956,1,2),[1]CatGlob!$R:$R,0))))</f>
        <v>BRL</v>
      </c>
      <c r="F956" s="397" t="s">
        <v>442</v>
      </c>
      <c r="G956" s="398" t="s">
        <v>2032</v>
      </c>
      <c r="H956" s="399" t="s">
        <v>611</v>
      </c>
      <c r="I956" s="399" t="s">
        <v>307</v>
      </c>
      <c r="J956" s="399" t="s">
        <v>600</v>
      </c>
      <c r="K956" s="396" t="s">
        <v>600</v>
      </c>
      <c r="L956" s="400" t="str">
        <f>IF(ISERROR(MATCH(M956,M$10:M955,0)),M956,"")</f>
        <v/>
      </c>
      <c r="M956" s="401" t="str">
        <f>IF(B956="","",IF(ISERROR(MATCH(F956&amp;"_"&amp;G956&amp;"_"&amp;H956&amp;"_"&amp;I956&amp;"_"&amp;J956&amp;IF(K956="","","_"&amp;K956),[1]CatGlob!$B:$B,0)),F956&amp;"_"&amp;G956&amp;"_"&amp;H956&amp;"_"&amp;I956&amp;"_"&amp;J956&amp;IF(K956="","","_"&amp;K956),INDEX([1]CatGlob!$C:$C,MATCH(F956&amp;"_"&amp;G956&amp;"_"&amp;H956&amp;"_"&amp;I956&amp;"_"&amp;J956&amp;IF(K956="","","_"&amp;K956),[1]CatGlob!$B:$B,0))))</f>
        <v>LCD_CORP_HY</v>
      </c>
      <c r="N956" s="402" t="str">
        <f t="shared" si="31"/>
        <v/>
      </c>
      <c r="O956" s="402" t="str">
        <f t="shared" si="30"/>
        <v/>
      </c>
      <c r="P956" s="401" t="str">
        <f>IF(LEN(B956)&gt;8,INDEX([1]CatGlob!$X:$X,MATCH(M956,[1]CatGlob!$W:$W,0)),"")</f>
        <v>EMC</v>
      </c>
      <c r="Q956" s="403" t="str">
        <f>INDEX([1]CatGlob!P:P,MATCH(M956,[1]CatGlob!O:O,0))</f>
        <v>RFIC</v>
      </c>
      <c r="R956" s="403" t="s">
        <v>601</v>
      </c>
      <c r="S956" s="403" t="s">
        <v>601</v>
      </c>
      <c r="T956" s="403" t="str">
        <f>INDEX([1]CatGlob!$D:$D,MATCH($M956,[1]CatGlob!$C:$C,0))</f>
        <v>RFI</v>
      </c>
      <c r="U956" s="403" t="s">
        <v>1570</v>
      </c>
      <c r="V956" s="404" t="str">
        <f>INDEX([1]CatGlob!$F:$F,MATCH($M956,[1]CatGlob!$C:$C,0))</f>
        <v>RFI</v>
      </c>
      <c r="W956" s="405"/>
      <c r="X956" s="406">
        <v>0</v>
      </c>
      <c r="Y956" s="407">
        <v>0</v>
      </c>
      <c r="Z956" s="408">
        <v>0</v>
      </c>
      <c r="AA956" s="407">
        <v>0</v>
      </c>
      <c r="AB956" s="408">
        <v>0</v>
      </c>
      <c r="AC956" s="407">
        <v>0</v>
      </c>
      <c r="AD956" s="408">
        <v>0</v>
      </c>
      <c r="AE956" s="407">
        <v>0</v>
      </c>
      <c r="AF956" s="408">
        <v>0</v>
      </c>
      <c r="AG956" s="407">
        <v>0</v>
      </c>
      <c r="AI956" s="406">
        <v>0</v>
      </c>
      <c r="AJ956" s="407">
        <v>0</v>
      </c>
      <c r="AK956" s="408">
        <v>0</v>
      </c>
      <c r="AL956" s="407">
        <v>0</v>
      </c>
      <c r="AM956" s="408">
        <v>0</v>
      </c>
      <c r="AN956" s="407">
        <v>0</v>
      </c>
      <c r="AO956" s="408">
        <v>0</v>
      </c>
      <c r="AP956" s="407">
        <v>0</v>
      </c>
      <c r="AQ956" s="408">
        <v>0</v>
      </c>
      <c r="AR956" s="407">
        <v>0</v>
      </c>
      <c r="AT956" s="406">
        <v>0</v>
      </c>
      <c r="AU956" s="407">
        <v>0</v>
      </c>
      <c r="AV956" s="408">
        <v>0</v>
      </c>
      <c r="AW956" s="407">
        <v>0</v>
      </c>
      <c r="AX956" s="408">
        <v>0</v>
      </c>
      <c r="AY956" s="407">
        <v>0</v>
      </c>
      <c r="AZ956" s="408">
        <v>0</v>
      </c>
      <c r="BA956" s="407">
        <v>0</v>
      </c>
      <c r="BB956" s="408">
        <v>0</v>
      </c>
      <c r="BC956" s="407">
        <v>0</v>
      </c>
    </row>
    <row r="957" spans="1:55" x14ac:dyDescent="0.35">
      <c r="A957" s="385" t="str" cm="1">
        <f t="array" ref="A957">IFERROR(_xlfn.IFS(AND(F957="Renta Variable",O957=1),IFERROR(MATCH(B957,[1]RV_Det!C:C,0),"Rev"),AND(J957="Corporativa",O957=1,I957="EM"),IFERROR(MATCH(B957,[1]RF_Corps!B:B,0),"Rev"),AND(F957="Alternativos",O957=1),IFERROR(MATCH(B957,[1]Rep4!C:C,0),"Rev")),"")</f>
        <v/>
      </c>
      <c r="B957" s="394" t="s">
        <v>2909</v>
      </c>
      <c r="C957" s="409" t="s">
        <v>2910</v>
      </c>
      <c r="D957" s="395" t="s">
        <v>2911</v>
      </c>
      <c r="E957" s="396" t="str">
        <f>IF(B957="","",INDEX([1]CatGlob!$S:$S,IFERROR(MATCH(MID(B957,7,1),[1]CatGlob!$R:$R,0),MATCH(MID(B957,1,2),[1]CatGlob!$R:$R,0))))</f>
        <v>COP</v>
      </c>
      <c r="F957" s="397" t="s">
        <v>442</v>
      </c>
      <c r="G957" s="398" t="s">
        <v>2032</v>
      </c>
      <c r="H957" s="399" t="s">
        <v>611</v>
      </c>
      <c r="I957" s="399" t="s">
        <v>307</v>
      </c>
      <c r="J957" s="399" t="s">
        <v>600</v>
      </c>
      <c r="K957" s="396" t="s">
        <v>600</v>
      </c>
      <c r="L957" s="400" t="str">
        <f>IF(ISERROR(MATCH(M957,M$10:M956,0)),M957,"")</f>
        <v/>
      </c>
      <c r="M957" s="401" t="str">
        <f>IF(B957="","",IF(ISERROR(MATCH(F957&amp;"_"&amp;G957&amp;"_"&amp;H957&amp;"_"&amp;I957&amp;"_"&amp;J957&amp;IF(K957="","","_"&amp;K957),[1]CatGlob!$B:$B,0)),F957&amp;"_"&amp;G957&amp;"_"&amp;H957&amp;"_"&amp;I957&amp;"_"&amp;J957&amp;IF(K957="","","_"&amp;K957),INDEX([1]CatGlob!$C:$C,MATCH(F957&amp;"_"&amp;G957&amp;"_"&amp;H957&amp;"_"&amp;I957&amp;"_"&amp;J957&amp;IF(K957="","","_"&amp;K957),[1]CatGlob!$B:$B,0))))</f>
        <v>LCD_CORP_HY</v>
      </c>
      <c r="N957" s="402" t="str">
        <f t="shared" si="31"/>
        <v/>
      </c>
      <c r="O957" s="402" t="str">
        <f t="shared" si="30"/>
        <v/>
      </c>
      <c r="P957" s="401" t="str">
        <f>IF(LEN(B957)&gt;8,INDEX([1]CatGlob!$X:$X,MATCH(M957,[1]CatGlob!$W:$W,0)),"")</f>
        <v>EMC</v>
      </c>
      <c r="Q957" s="403" t="str">
        <f>INDEX([1]CatGlob!P:P,MATCH(M957,[1]CatGlob!O:O,0))</f>
        <v>RFIC</v>
      </c>
      <c r="R957" s="403" t="s">
        <v>601</v>
      </c>
      <c r="S957" s="403" t="s">
        <v>601</v>
      </c>
      <c r="T957" s="403" t="str">
        <f>INDEX([1]CatGlob!$D:$D,MATCH($M957,[1]CatGlob!$C:$C,0))</f>
        <v>RFI</v>
      </c>
      <c r="U957" s="403" t="s">
        <v>1570</v>
      </c>
      <c r="V957" s="404" t="str">
        <f>INDEX([1]CatGlob!$F:$F,MATCH($M957,[1]CatGlob!$C:$C,0))</f>
        <v>RFI</v>
      </c>
      <c r="W957" s="405"/>
      <c r="X957" s="406">
        <v>0</v>
      </c>
      <c r="Y957" s="407">
        <v>0</v>
      </c>
      <c r="Z957" s="408">
        <v>0</v>
      </c>
      <c r="AA957" s="407">
        <v>0</v>
      </c>
      <c r="AB957" s="408">
        <v>0</v>
      </c>
      <c r="AC957" s="407">
        <v>0</v>
      </c>
      <c r="AD957" s="408">
        <v>0</v>
      </c>
      <c r="AE957" s="407">
        <v>0</v>
      </c>
      <c r="AF957" s="408">
        <v>0</v>
      </c>
      <c r="AG957" s="407">
        <v>0</v>
      </c>
      <c r="AI957" s="406">
        <v>0</v>
      </c>
      <c r="AJ957" s="407">
        <v>0</v>
      </c>
      <c r="AK957" s="408">
        <v>0</v>
      </c>
      <c r="AL957" s="407">
        <v>0</v>
      </c>
      <c r="AM957" s="408">
        <v>0</v>
      </c>
      <c r="AN957" s="407">
        <v>0</v>
      </c>
      <c r="AO957" s="408">
        <v>0</v>
      </c>
      <c r="AP957" s="407">
        <v>0</v>
      </c>
      <c r="AQ957" s="408">
        <v>0</v>
      </c>
      <c r="AR957" s="407">
        <v>0</v>
      </c>
      <c r="AT957" s="406">
        <v>0</v>
      </c>
      <c r="AU957" s="407">
        <v>0</v>
      </c>
      <c r="AV957" s="408">
        <v>0</v>
      </c>
      <c r="AW957" s="407">
        <v>0</v>
      </c>
      <c r="AX957" s="408">
        <v>0</v>
      </c>
      <c r="AY957" s="407">
        <v>0</v>
      </c>
      <c r="AZ957" s="408">
        <v>0</v>
      </c>
      <c r="BA957" s="407">
        <v>0</v>
      </c>
      <c r="BB957" s="408">
        <v>0</v>
      </c>
      <c r="BC957" s="407">
        <v>0</v>
      </c>
    </row>
    <row r="958" spans="1:55" x14ac:dyDescent="0.35">
      <c r="A958" s="385" t="str" cm="1">
        <f t="array" ref="A958">IFERROR(_xlfn.IFS(AND(F958="Renta Variable",O958=1),IFERROR(MATCH(B958,[1]RV_Det!C:C,0),"Rev"),AND(J958="Corporativa",O958=1,I958="EM"),IFERROR(MATCH(B958,[1]RF_Corps!B:B,0),"Rev"),AND(F958="Alternativos",O958=1),IFERROR(MATCH(B958,[1]Rep4!C:C,0),"Rev")),"")</f>
        <v/>
      </c>
      <c r="B958" s="394" t="s">
        <v>2912</v>
      </c>
      <c r="C958" s="409" t="s">
        <v>2913</v>
      </c>
      <c r="D958" s="395" t="s">
        <v>1613</v>
      </c>
      <c r="E958" s="396" t="str">
        <f>IF(B958="","",INDEX([1]CatGlob!$S:$S,IFERROR(MATCH(MID(B958,7,1),[1]CatGlob!$R:$R,0),MATCH(MID(B958,1,2),[1]CatGlob!$R:$R,0))))</f>
        <v>MXN</v>
      </c>
      <c r="F958" s="397" t="s">
        <v>442</v>
      </c>
      <c r="G958" s="398" t="s">
        <v>2032</v>
      </c>
      <c r="H958" s="399" t="s">
        <v>611</v>
      </c>
      <c r="I958" s="399" t="s">
        <v>307</v>
      </c>
      <c r="J958" s="399" t="s">
        <v>600</v>
      </c>
      <c r="K958" s="396" t="s">
        <v>600</v>
      </c>
      <c r="L958" s="400" t="str">
        <f>IF(ISERROR(MATCH(M958,M$10:M957,0)),M958,"")</f>
        <v/>
      </c>
      <c r="M958" s="401" t="str">
        <f>IF(B958="","",IF(ISERROR(MATCH(F958&amp;"_"&amp;G958&amp;"_"&amp;H958&amp;"_"&amp;I958&amp;"_"&amp;J958&amp;IF(K958="","","_"&amp;K958),[1]CatGlob!$B:$B,0)),F958&amp;"_"&amp;G958&amp;"_"&amp;H958&amp;"_"&amp;I958&amp;"_"&amp;J958&amp;IF(K958="","","_"&amp;K958),INDEX([1]CatGlob!$C:$C,MATCH(F958&amp;"_"&amp;G958&amp;"_"&amp;H958&amp;"_"&amp;I958&amp;"_"&amp;J958&amp;IF(K958="","","_"&amp;K958),[1]CatGlob!$B:$B,0))))</f>
        <v>LCD_CORP_HY</v>
      </c>
      <c r="N958" s="402" t="str">
        <f t="shared" si="31"/>
        <v/>
      </c>
      <c r="O958" s="402" t="str">
        <f t="shared" si="30"/>
        <v/>
      </c>
      <c r="P958" s="401" t="str">
        <f>IF(LEN(B958)&gt;8,INDEX([1]CatGlob!$X:$X,MATCH(M958,[1]CatGlob!$W:$W,0)),"")</f>
        <v>EMC</v>
      </c>
      <c r="Q958" s="403" t="str">
        <f>INDEX([1]CatGlob!P:P,MATCH(M958,[1]CatGlob!O:O,0))</f>
        <v>RFIC</v>
      </c>
      <c r="R958" s="403" t="s">
        <v>601</v>
      </c>
      <c r="S958" s="403" t="s">
        <v>601</v>
      </c>
      <c r="T958" s="403" t="str">
        <f>INDEX([1]CatGlob!$D:$D,MATCH($M958,[1]CatGlob!$C:$C,0))</f>
        <v>RFI</v>
      </c>
      <c r="U958" s="403" t="s">
        <v>612</v>
      </c>
      <c r="V958" s="404" t="str">
        <f>INDEX([1]CatGlob!$F:$F,MATCH($M958,[1]CatGlob!$C:$C,0))</f>
        <v>RFI</v>
      </c>
      <c r="W958" s="405"/>
      <c r="X958" s="406">
        <v>0</v>
      </c>
      <c r="Y958" s="407">
        <v>0</v>
      </c>
      <c r="Z958" s="408">
        <v>0</v>
      </c>
      <c r="AA958" s="407">
        <v>0</v>
      </c>
      <c r="AB958" s="408">
        <v>0</v>
      </c>
      <c r="AC958" s="407">
        <v>0</v>
      </c>
      <c r="AD958" s="408">
        <v>0</v>
      </c>
      <c r="AE958" s="407">
        <v>0</v>
      </c>
      <c r="AF958" s="408">
        <v>0</v>
      </c>
      <c r="AG958" s="407">
        <v>0</v>
      </c>
      <c r="AI958" s="406">
        <v>0</v>
      </c>
      <c r="AJ958" s="407">
        <v>0</v>
      </c>
      <c r="AK958" s="408">
        <v>0</v>
      </c>
      <c r="AL958" s="407">
        <v>0</v>
      </c>
      <c r="AM958" s="408">
        <v>0</v>
      </c>
      <c r="AN958" s="407">
        <v>0</v>
      </c>
      <c r="AO958" s="408">
        <v>0</v>
      </c>
      <c r="AP958" s="407">
        <v>0</v>
      </c>
      <c r="AQ958" s="408">
        <v>0</v>
      </c>
      <c r="AR958" s="407">
        <v>0</v>
      </c>
      <c r="AT958" s="406">
        <v>0</v>
      </c>
      <c r="AU958" s="407">
        <v>0</v>
      </c>
      <c r="AV958" s="408">
        <v>0</v>
      </c>
      <c r="AW958" s="407">
        <v>0</v>
      </c>
      <c r="AX958" s="408">
        <v>0</v>
      </c>
      <c r="AY958" s="407">
        <v>0</v>
      </c>
      <c r="AZ958" s="408">
        <v>0</v>
      </c>
      <c r="BA958" s="407">
        <v>0</v>
      </c>
      <c r="BB958" s="408">
        <v>0</v>
      </c>
      <c r="BC958" s="407">
        <v>0</v>
      </c>
    </row>
    <row r="959" spans="1:55" x14ac:dyDescent="0.35">
      <c r="A959" s="385" t="str" cm="1">
        <f t="array" ref="A959">IFERROR(_xlfn.IFS(AND(F959="Renta Variable",O959=1),IFERROR(MATCH(B959,[1]RV_Det!C:C,0),"Rev"),AND(J959="Corporativa",O959=1,I959="EM"),IFERROR(MATCH(B959,[1]RF_Corps!B:B,0),"Rev"),AND(F959="Alternativos",O959=1),IFERROR(MATCH(B959,[1]Rep4!C:C,0),"Rev")),"")</f>
        <v/>
      </c>
      <c r="B959" s="394" t="s">
        <v>2914</v>
      </c>
      <c r="C959" s="409" t="s">
        <v>2915</v>
      </c>
      <c r="D959" s="395" t="s">
        <v>2916</v>
      </c>
      <c r="E959" s="396" t="str">
        <f>IF(B959="","",INDEX([1]CatGlob!$S:$S,IFERROR(MATCH(MID(B959,7,1),[1]CatGlob!$R:$R,0),MATCH(MID(B959,1,2),[1]CatGlob!$R:$R,0))))</f>
        <v>COP</v>
      </c>
      <c r="F959" s="397" t="s">
        <v>442</v>
      </c>
      <c r="G959" s="398" t="s">
        <v>2032</v>
      </c>
      <c r="H959" s="399" t="s">
        <v>611</v>
      </c>
      <c r="I959" s="399" t="s">
        <v>307</v>
      </c>
      <c r="J959" s="399" t="s">
        <v>600</v>
      </c>
      <c r="K959" s="396" t="s">
        <v>600</v>
      </c>
      <c r="L959" s="400" t="str">
        <f>IF(ISERROR(MATCH(M959,M$10:M958,0)),M959,"")</f>
        <v/>
      </c>
      <c r="M959" s="401" t="str">
        <f>IF(B959="","",IF(ISERROR(MATCH(F959&amp;"_"&amp;G959&amp;"_"&amp;H959&amp;"_"&amp;I959&amp;"_"&amp;J959&amp;IF(K959="","","_"&amp;K959),[1]CatGlob!$B:$B,0)),F959&amp;"_"&amp;G959&amp;"_"&amp;H959&amp;"_"&amp;I959&amp;"_"&amp;J959&amp;IF(K959="","","_"&amp;K959),INDEX([1]CatGlob!$C:$C,MATCH(F959&amp;"_"&amp;G959&amp;"_"&amp;H959&amp;"_"&amp;I959&amp;"_"&amp;J959&amp;IF(K959="","","_"&amp;K959),[1]CatGlob!$B:$B,0))))</f>
        <v>LCD_CORP_HY</v>
      </c>
      <c r="N959" s="402" t="str">
        <f t="shared" si="31"/>
        <v/>
      </c>
      <c r="O959" s="402" t="str">
        <f t="shared" si="30"/>
        <v/>
      </c>
      <c r="P959" s="401" t="str">
        <f>IF(LEN(B959)&gt;8,INDEX([1]CatGlob!$X:$X,MATCH(M959,[1]CatGlob!$W:$W,0)),"")</f>
        <v>EMC</v>
      </c>
      <c r="Q959" s="403" t="str">
        <f>INDEX([1]CatGlob!P:P,MATCH(M959,[1]CatGlob!O:O,0))</f>
        <v>RFIC</v>
      </c>
      <c r="R959" s="403" t="s">
        <v>601</v>
      </c>
      <c r="S959" s="403" t="s">
        <v>601</v>
      </c>
      <c r="T959" s="403" t="str">
        <f>INDEX([1]CatGlob!$D:$D,MATCH($M959,[1]CatGlob!$C:$C,0))</f>
        <v>RFI</v>
      </c>
      <c r="U959" s="403" t="s">
        <v>612</v>
      </c>
      <c r="V959" s="404" t="str">
        <f>INDEX([1]CatGlob!$F:$F,MATCH($M959,[1]CatGlob!$C:$C,0))</f>
        <v>RFI</v>
      </c>
      <c r="W959" s="405"/>
      <c r="X959" s="406">
        <v>0</v>
      </c>
      <c r="Y959" s="407">
        <v>0</v>
      </c>
      <c r="Z959" s="408">
        <v>0</v>
      </c>
      <c r="AA959" s="407">
        <v>0</v>
      </c>
      <c r="AB959" s="408">
        <v>0</v>
      </c>
      <c r="AC959" s="407">
        <v>0</v>
      </c>
      <c r="AD959" s="408">
        <v>0</v>
      </c>
      <c r="AE959" s="407">
        <v>0</v>
      </c>
      <c r="AF959" s="408">
        <v>0</v>
      </c>
      <c r="AG959" s="407">
        <v>0</v>
      </c>
      <c r="AI959" s="406">
        <v>0</v>
      </c>
      <c r="AJ959" s="407">
        <v>0</v>
      </c>
      <c r="AK959" s="408">
        <v>0</v>
      </c>
      <c r="AL959" s="407">
        <v>0</v>
      </c>
      <c r="AM959" s="408">
        <v>0</v>
      </c>
      <c r="AN959" s="407">
        <v>0</v>
      </c>
      <c r="AO959" s="408">
        <v>0</v>
      </c>
      <c r="AP959" s="407">
        <v>0</v>
      </c>
      <c r="AQ959" s="408">
        <v>0</v>
      </c>
      <c r="AR959" s="407">
        <v>0</v>
      </c>
      <c r="AT959" s="406">
        <v>0</v>
      </c>
      <c r="AU959" s="407">
        <v>0</v>
      </c>
      <c r="AV959" s="408">
        <v>0</v>
      </c>
      <c r="AW959" s="407">
        <v>0</v>
      </c>
      <c r="AX959" s="408">
        <v>0</v>
      </c>
      <c r="AY959" s="407">
        <v>0</v>
      </c>
      <c r="AZ959" s="408">
        <v>0</v>
      </c>
      <c r="BA959" s="407">
        <v>0</v>
      </c>
      <c r="BB959" s="408">
        <v>0</v>
      </c>
      <c r="BC959" s="407">
        <v>0</v>
      </c>
    </row>
    <row r="960" spans="1:55" x14ac:dyDescent="0.35">
      <c r="A960" s="385" t="str" cm="1">
        <f t="array" ref="A960">IFERROR(_xlfn.IFS(AND(F960="Renta Variable",O960=1),IFERROR(MATCH(B960,[1]RV_Det!C:C,0),"Rev"),AND(J960="Corporativa",O960=1,I960="EM"),IFERROR(MATCH(B960,[1]RF_Corps!B:B,0),"Rev"),AND(F960="Alternativos",O960=1),IFERROR(MATCH(B960,[1]Rep4!C:C,0),"Rev")),"")</f>
        <v/>
      </c>
      <c r="B960" s="394" t="s">
        <v>2917</v>
      </c>
      <c r="C960" s="409" t="s">
        <v>2918</v>
      </c>
      <c r="D960" s="395" t="s">
        <v>1764</v>
      </c>
      <c r="E960" s="396" t="str">
        <f>IF(B960="","",INDEX([1]CatGlob!$S:$S,IFERROR(MATCH(MID(B960,7,1),[1]CatGlob!$R:$R,0),MATCH(MID(B960,1,2),[1]CatGlob!$R:$R,0))))</f>
        <v>COP</v>
      </c>
      <c r="F960" s="397" t="s">
        <v>442</v>
      </c>
      <c r="G960" s="398" t="s">
        <v>2032</v>
      </c>
      <c r="H960" s="399" t="s">
        <v>611</v>
      </c>
      <c r="I960" s="399" t="s">
        <v>307</v>
      </c>
      <c r="J960" s="399" t="s">
        <v>600</v>
      </c>
      <c r="K960" s="396" t="s">
        <v>600</v>
      </c>
      <c r="L960" s="400" t="str">
        <f>IF(ISERROR(MATCH(M960,M$10:M959,0)),M960,"")</f>
        <v/>
      </c>
      <c r="M960" s="401" t="str">
        <f>IF(B960="","",IF(ISERROR(MATCH(F960&amp;"_"&amp;G960&amp;"_"&amp;H960&amp;"_"&amp;I960&amp;"_"&amp;J960&amp;IF(K960="","","_"&amp;K960),[1]CatGlob!$B:$B,0)),F960&amp;"_"&amp;G960&amp;"_"&amp;H960&amp;"_"&amp;I960&amp;"_"&amp;J960&amp;IF(K960="","","_"&amp;K960),INDEX([1]CatGlob!$C:$C,MATCH(F960&amp;"_"&amp;G960&amp;"_"&amp;H960&amp;"_"&amp;I960&amp;"_"&amp;J960&amp;IF(K960="","","_"&amp;K960),[1]CatGlob!$B:$B,0))))</f>
        <v>LCD_CORP_HY</v>
      </c>
      <c r="N960" s="402" t="str">
        <f t="shared" si="31"/>
        <v/>
      </c>
      <c r="O960" s="402" t="str">
        <f t="shared" si="30"/>
        <v/>
      </c>
      <c r="P960" s="401" t="str">
        <f>IF(LEN(B960)&gt;8,INDEX([1]CatGlob!$X:$X,MATCH(M960,[1]CatGlob!$W:$W,0)),"")</f>
        <v>EMC</v>
      </c>
      <c r="Q960" s="403" t="str">
        <f>INDEX([1]CatGlob!P:P,MATCH(M960,[1]CatGlob!O:O,0))</f>
        <v>RFIC</v>
      </c>
      <c r="R960" s="403"/>
      <c r="S960" s="403"/>
      <c r="T960" s="403" t="str">
        <f>INDEX([1]CatGlob!$D:$D,MATCH($M960,[1]CatGlob!$C:$C,0))</f>
        <v>RFI</v>
      </c>
      <c r="U960" s="403" t="s">
        <v>1570</v>
      </c>
      <c r="V960" s="404" t="str">
        <f>INDEX([1]CatGlob!$F:$F,MATCH($M960,[1]CatGlob!$C:$C,0))</f>
        <v>RFI</v>
      </c>
      <c r="W960" s="405"/>
      <c r="X960" s="406">
        <v>0</v>
      </c>
      <c r="Y960" s="407">
        <v>0</v>
      </c>
      <c r="Z960" s="408">
        <v>0</v>
      </c>
      <c r="AA960" s="407">
        <v>0</v>
      </c>
      <c r="AB960" s="408">
        <v>0</v>
      </c>
      <c r="AC960" s="407">
        <v>0</v>
      </c>
      <c r="AD960" s="408">
        <v>0</v>
      </c>
      <c r="AE960" s="407">
        <v>0</v>
      </c>
      <c r="AF960" s="408">
        <v>0</v>
      </c>
      <c r="AG960" s="407">
        <v>0</v>
      </c>
      <c r="AI960" s="406">
        <v>0</v>
      </c>
      <c r="AJ960" s="407">
        <v>0</v>
      </c>
      <c r="AK960" s="408">
        <v>0</v>
      </c>
      <c r="AL960" s="407">
        <v>0</v>
      </c>
      <c r="AM960" s="408">
        <v>0</v>
      </c>
      <c r="AN960" s="407">
        <v>0</v>
      </c>
      <c r="AO960" s="408">
        <v>0</v>
      </c>
      <c r="AP960" s="407">
        <v>0</v>
      </c>
      <c r="AQ960" s="408">
        <v>0</v>
      </c>
      <c r="AR960" s="407">
        <v>0</v>
      </c>
      <c r="AT960" s="406">
        <v>0</v>
      </c>
      <c r="AU960" s="407">
        <v>0</v>
      </c>
      <c r="AV960" s="408">
        <v>0</v>
      </c>
      <c r="AW960" s="407">
        <v>0</v>
      </c>
      <c r="AX960" s="408">
        <v>0</v>
      </c>
      <c r="AY960" s="407">
        <v>0</v>
      </c>
      <c r="AZ960" s="408">
        <v>0</v>
      </c>
      <c r="BA960" s="407">
        <v>0</v>
      </c>
      <c r="BB960" s="408">
        <v>0</v>
      </c>
      <c r="BC960" s="407">
        <v>0</v>
      </c>
    </row>
    <row r="961" spans="1:55" x14ac:dyDescent="0.35">
      <c r="A961" s="385" t="str" cm="1">
        <f t="array" ref="A961">IFERROR(_xlfn.IFS(AND(F961="Renta Variable",O961=1),IFERROR(MATCH(B961,[1]RV_Det!C:C,0),"Rev"),AND(J961="Corporativa",O961=1,I961="EM"),IFERROR(MATCH(B961,[1]RF_Corps!B:B,0),"Rev"),AND(F961="Alternativos",O961=1),IFERROR(MATCH(B961,[1]Rep4!C:C,0),"Rev")),"")</f>
        <v/>
      </c>
      <c r="B961" s="394" t="s">
        <v>2919</v>
      </c>
      <c r="C961" s="409" t="s">
        <v>2920</v>
      </c>
      <c r="D961" s="395" t="s">
        <v>1764</v>
      </c>
      <c r="E961" s="396" t="str">
        <f>IF(B961="","",INDEX([1]CatGlob!$S:$S,IFERROR(MATCH(MID(B961,7,1),[1]CatGlob!$R:$R,0),MATCH(MID(B961,1,2),[1]CatGlob!$R:$R,0))))</f>
        <v>COP</v>
      </c>
      <c r="F961" s="397" t="s">
        <v>442</v>
      </c>
      <c r="G961" s="398" t="s">
        <v>2032</v>
      </c>
      <c r="H961" s="399" t="s">
        <v>611</v>
      </c>
      <c r="I961" s="399" t="s">
        <v>307</v>
      </c>
      <c r="J961" s="399" t="s">
        <v>600</v>
      </c>
      <c r="K961" s="396" t="s">
        <v>600</v>
      </c>
      <c r="L961" s="400" t="str">
        <f>IF(ISERROR(MATCH(M961,M$10:M960,0)),M961,"")</f>
        <v/>
      </c>
      <c r="M961" s="401" t="str">
        <f>IF(B961="","",IF(ISERROR(MATCH(F961&amp;"_"&amp;G961&amp;"_"&amp;H961&amp;"_"&amp;I961&amp;"_"&amp;J961&amp;IF(K961="","","_"&amp;K961),[1]CatGlob!$B:$B,0)),F961&amp;"_"&amp;G961&amp;"_"&amp;H961&amp;"_"&amp;I961&amp;"_"&amp;J961&amp;IF(K961="","","_"&amp;K961),INDEX([1]CatGlob!$C:$C,MATCH(F961&amp;"_"&amp;G961&amp;"_"&amp;H961&amp;"_"&amp;I961&amp;"_"&amp;J961&amp;IF(K961="","","_"&amp;K961),[1]CatGlob!$B:$B,0))))</f>
        <v>LCD_CORP_HY</v>
      </c>
      <c r="N961" s="402" t="str">
        <f t="shared" si="31"/>
        <v/>
      </c>
      <c r="O961" s="402" t="str">
        <f t="shared" si="30"/>
        <v/>
      </c>
      <c r="P961" s="401" t="str">
        <f>IF(LEN(B961)&gt;8,INDEX([1]CatGlob!$X:$X,MATCH(M961,[1]CatGlob!$W:$W,0)),"")</f>
        <v>EMC</v>
      </c>
      <c r="Q961" s="403" t="str">
        <f>INDEX([1]CatGlob!P:P,MATCH(M961,[1]CatGlob!O:O,0))</f>
        <v>RFIC</v>
      </c>
      <c r="R961" s="403"/>
      <c r="S961" s="403"/>
      <c r="T961" s="403" t="str">
        <f>INDEX([1]CatGlob!$D:$D,MATCH($M961,[1]CatGlob!$C:$C,0))</f>
        <v>RFI</v>
      </c>
      <c r="U961" s="403" t="s">
        <v>1570</v>
      </c>
      <c r="V961" s="404" t="str">
        <f>INDEX([1]CatGlob!$F:$F,MATCH($M961,[1]CatGlob!$C:$C,0))</f>
        <v>RFI</v>
      </c>
      <c r="W961" s="405"/>
      <c r="X961" s="406">
        <v>0</v>
      </c>
      <c r="Y961" s="407">
        <v>0</v>
      </c>
      <c r="Z961" s="408">
        <v>0</v>
      </c>
      <c r="AA961" s="407">
        <v>0</v>
      </c>
      <c r="AB961" s="408">
        <v>0</v>
      </c>
      <c r="AC961" s="407">
        <v>0</v>
      </c>
      <c r="AD961" s="408">
        <v>0</v>
      </c>
      <c r="AE961" s="407">
        <v>0</v>
      </c>
      <c r="AF961" s="408">
        <v>0</v>
      </c>
      <c r="AG961" s="407">
        <v>0</v>
      </c>
      <c r="AI961" s="406">
        <v>0</v>
      </c>
      <c r="AJ961" s="407">
        <v>0</v>
      </c>
      <c r="AK961" s="408">
        <v>0</v>
      </c>
      <c r="AL961" s="407">
        <v>0</v>
      </c>
      <c r="AM961" s="408">
        <v>0</v>
      </c>
      <c r="AN961" s="407">
        <v>0</v>
      </c>
      <c r="AO961" s="408">
        <v>0</v>
      </c>
      <c r="AP961" s="407">
        <v>0</v>
      </c>
      <c r="AQ961" s="408">
        <v>0</v>
      </c>
      <c r="AR961" s="407">
        <v>0</v>
      </c>
      <c r="AT961" s="406">
        <v>0</v>
      </c>
      <c r="AU961" s="407">
        <v>0</v>
      </c>
      <c r="AV961" s="408">
        <v>0</v>
      </c>
      <c r="AW961" s="407">
        <v>0</v>
      </c>
      <c r="AX961" s="408">
        <v>0</v>
      </c>
      <c r="AY961" s="407">
        <v>0</v>
      </c>
      <c r="AZ961" s="408">
        <v>0</v>
      </c>
      <c r="BA961" s="407">
        <v>0</v>
      </c>
      <c r="BB961" s="408">
        <v>0</v>
      </c>
      <c r="BC961" s="407">
        <v>0</v>
      </c>
    </row>
    <row r="962" spans="1:55" x14ac:dyDescent="0.35">
      <c r="A962" s="385" t="str" cm="1">
        <f t="array" ref="A962">IFERROR(_xlfn.IFS(AND(F962="Renta Variable",O962=1),IFERROR(MATCH(B962,[1]RV_Det!C:C,0),"Rev"),AND(J962="Corporativa",O962=1,I962="EM"),IFERROR(MATCH(B962,[1]RF_Corps!B:B,0),"Rev"),AND(F962="Alternativos",O962=1),IFERROR(MATCH(B962,[1]Rep4!C:C,0),"Rev")),"")</f>
        <v/>
      </c>
      <c r="B962" s="394" t="s">
        <v>2921</v>
      </c>
      <c r="C962" s="409" t="s">
        <v>2922</v>
      </c>
      <c r="D962" s="395" t="s">
        <v>1900</v>
      </c>
      <c r="E962" s="396" t="str">
        <f>IF(B962="","",INDEX([1]CatGlob!$S:$S,IFERROR(MATCH(MID(B962,7,1),[1]CatGlob!$R:$R,0),MATCH(MID(B962,1,2),[1]CatGlob!$R:$R,0))))</f>
        <v>BRL</v>
      </c>
      <c r="F962" s="397" t="s">
        <v>442</v>
      </c>
      <c r="G962" s="398" t="s">
        <v>2032</v>
      </c>
      <c r="H962" s="399" t="s">
        <v>611</v>
      </c>
      <c r="I962" s="399" t="s">
        <v>307</v>
      </c>
      <c r="J962" s="399" t="s">
        <v>600</v>
      </c>
      <c r="K962" s="396" t="s">
        <v>600</v>
      </c>
      <c r="L962" s="400" t="str">
        <f>IF(ISERROR(MATCH(M962,M$10:M961,0)),M962,"")</f>
        <v/>
      </c>
      <c r="M962" s="401" t="str">
        <f>IF(B962="","",IF(ISERROR(MATCH(F962&amp;"_"&amp;G962&amp;"_"&amp;H962&amp;"_"&amp;I962&amp;"_"&amp;J962&amp;IF(K962="","","_"&amp;K962),[1]CatGlob!$B:$B,0)),F962&amp;"_"&amp;G962&amp;"_"&amp;H962&amp;"_"&amp;I962&amp;"_"&amp;J962&amp;IF(K962="","","_"&amp;K962),INDEX([1]CatGlob!$C:$C,MATCH(F962&amp;"_"&amp;G962&amp;"_"&amp;H962&amp;"_"&amp;I962&amp;"_"&amp;J962&amp;IF(K962="","","_"&amp;K962),[1]CatGlob!$B:$B,0))))</f>
        <v>LCD_CORP_HY</v>
      </c>
      <c r="N962" s="402" t="str">
        <f t="shared" si="31"/>
        <v/>
      </c>
      <c r="O962" s="402" t="str">
        <f t="shared" si="30"/>
        <v/>
      </c>
      <c r="P962" s="401" t="str">
        <f>IF(LEN(B962)&gt;8,INDEX([1]CatGlob!$X:$X,MATCH(M962,[1]CatGlob!$W:$W,0)),"")</f>
        <v>EMC</v>
      </c>
      <c r="Q962" s="403" t="str">
        <f>INDEX([1]CatGlob!P:P,MATCH(M962,[1]CatGlob!O:O,0))</f>
        <v>RFIC</v>
      </c>
      <c r="R962" s="403"/>
      <c r="S962" s="403"/>
      <c r="T962" s="403" t="str">
        <f>INDEX([1]CatGlob!$D:$D,MATCH($M962,[1]CatGlob!$C:$C,0))</f>
        <v>RFI</v>
      </c>
      <c r="U962" s="403" t="s">
        <v>1570</v>
      </c>
      <c r="V962" s="404" t="str">
        <f>INDEX([1]CatGlob!$F:$F,MATCH($M962,[1]CatGlob!$C:$C,0))</f>
        <v>RFI</v>
      </c>
      <c r="W962" s="405"/>
      <c r="X962" s="406">
        <v>0</v>
      </c>
      <c r="Y962" s="407">
        <v>0</v>
      </c>
      <c r="Z962" s="408">
        <v>0</v>
      </c>
      <c r="AA962" s="407">
        <v>0</v>
      </c>
      <c r="AB962" s="408">
        <v>0</v>
      </c>
      <c r="AC962" s="407">
        <v>0</v>
      </c>
      <c r="AD962" s="408">
        <v>0</v>
      </c>
      <c r="AE962" s="407">
        <v>0</v>
      </c>
      <c r="AF962" s="408">
        <v>0</v>
      </c>
      <c r="AG962" s="407">
        <v>0</v>
      </c>
      <c r="AI962" s="406">
        <v>0</v>
      </c>
      <c r="AJ962" s="407">
        <v>0</v>
      </c>
      <c r="AK962" s="408">
        <v>0</v>
      </c>
      <c r="AL962" s="407">
        <v>0</v>
      </c>
      <c r="AM962" s="408">
        <v>0</v>
      </c>
      <c r="AN962" s="407">
        <v>0</v>
      </c>
      <c r="AO962" s="408">
        <v>0</v>
      </c>
      <c r="AP962" s="407">
        <v>0</v>
      </c>
      <c r="AQ962" s="408">
        <v>0</v>
      </c>
      <c r="AR962" s="407">
        <v>0</v>
      </c>
      <c r="AT962" s="406">
        <v>0</v>
      </c>
      <c r="AU962" s="407">
        <v>0</v>
      </c>
      <c r="AV962" s="408">
        <v>0</v>
      </c>
      <c r="AW962" s="407">
        <v>0</v>
      </c>
      <c r="AX962" s="408">
        <v>0</v>
      </c>
      <c r="AY962" s="407">
        <v>0</v>
      </c>
      <c r="AZ962" s="408">
        <v>0</v>
      </c>
      <c r="BA962" s="407">
        <v>0</v>
      </c>
      <c r="BB962" s="408">
        <v>0</v>
      </c>
      <c r="BC962" s="407">
        <v>0</v>
      </c>
    </row>
    <row r="963" spans="1:55" x14ac:dyDescent="0.35">
      <c r="A963" s="385" t="str" cm="1">
        <f t="array" ref="A963">IFERROR(_xlfn.IFS(AND(F963="Renta Variable",O963=1),IFERROR(MATCH(B963,[1]RV_Det!C:C,0),"Rev"),AND(J963="Corporativa",O963=1,I963="EM"),IFERROR(MATCH(B963,[1]RF_Corps!B:B,0),"Rev"),AND(F963="Alternativos",O963=1),IFERROR(MATCH(B963,[1]Rep4!C:C,0),"Rev")),"")</f>
        <v/>
      </c>
      <c r="B963" s="394" t="s">
        <v>2923</v>
      </c>
      <c r="C963" s="409" t="s">
        <v>2920</v>
      </c>
      <c r="D963" s="395" t="s">
        <v>1764</v>
      </c>
      <c r="E963" s="396" t="str">
        <f>IF(B963="","",INDEX([1]CatGlob!$S:$S,IFERROR(MATCH(MID(B963,7,1),[1]CatGlob!$R:$R,0),MATCH(MID(B963,1,2),[1]CatGlob!$R:$R,0))))</f>
        <v>COP</v>
      </c>
      <c r="F963" s="397" t="s">
        <v>442</v>
      </c>
      <c r="G963" s="398" t="s">
        <v>2032</v>
      </c>
      <c r="H963" s="399" t="s">
        <v>611</v>
      </c>
      <c r="I963" s="399" t="s">
        <v>307</v>
      </c>
      <c r="J963" s="399" t="s">
        <v>600</v>
      </c>
      <c r="K963" s="396" t="s">
        <v>600</v>
      </c>
      <c r="L963" s="400" t="str">
        <f>IF(ISERROR(MATCH(M963,M$10:M962,0)),M963,"")</f>
        <v/>
      </c>
      <c r="M963" s="401" t="str">
        <f>IF(B963="","",IF(ISERROR(MATCH(F963&amp;"_"&amp;G963&amp;"_"&amp;H963&amp;"_"&amp;I963&amp;"_"&amp;J963&amp;IF(K963="","","_"&amp;K963),[1]CatGlob!$B:$B,0)),F963&amp;"_"&amp;G963&amp;"_"&amp;H963&amp;"_"&amp;I963&amp;"_"&amp;J963&amp;IF(K963="","","_"&amp;K963),INDEX([1]CatGlob!$C:$C,MATCH(F963&amp;"_"&amp;G963&amp;"_"&amp;H963&amp;"_"&amp;I963&amp;"_"&amp;J963&amp;IF(K963="","","_"&amp;K963),[1]CatGlob!$B:$B,0))))</f>
        <v>LCD_CORP_HY</v>
      </c>
      <c r="N963" s="402" t="str">
        <f t="shared" si="31"/>
        <v>rev</v>
      </c>
      <c r="O963" s="402">
        <f t="shared" si="30"/>
        <v>1</v>
      </c>
      <c r="P963" s="401" t="str">
        <f>IF(LEN(B963)&gt;8,INDEX([1]CatGlob!$X:$X,MATCH(M963,[1]CatGlob!$W:$W,0)),"")</f>
        <v>EMC</v>
      </c>
      <c r="Q963" s="403" t="str">
        <f>INDEX([1]CatGlob!P:P,MATCH(M963,[1]CatGlob!O:O,0))</f>
        <v>RFIC</v>
      </c>
      <c r="R963" s="403" t="s">
        <v>601</v>
      </c>
      <c r="S963" s="403"/>
      <c r="T963" s="403" t="str">
        <f>INDEX([1]CatGlob!$D:$D,MATCH($M963,[1]CatGlob!$C:$C,0))</f>
        <v>RFI</v>
      </c>
      <c r="U963" s="403" t="s">
        <v>1570</v>
      </c>
      <c r="V963" s="404" t="str">
        <f>INDEX([1]CatGlob!$F:$F,MATCH($M963,[1]CatGlob!$C:$C,0))</f>
        <v>RFI</v>
      </c>
      <c r="W963" s="405"/>
      <c r="X963" s="406">
        <v>8.3402723005345809E-3</v>
      </c>
      <c r="Y963" s="407">
        <v>7.4489237016361898E-2</v>
      </c>
      <c r="Z963" s="408">
        <v>-6.1625415802259503E-3</v>
      </c>
      <c r="AA963" s="407">
        <v>-5.5039332511608301E-2</v>
      </c>
      <c r="AB963" s="408">
        <v>-1.3222970386010601E-2</v>
      </c>
      <c r="AC963" s="407">
        <v>-0.118097939688644</v>
      </c>
      <c r="AD963" s="408">
        <v>1.21476359761844E-3</v>
      </c>
      <c r="AE963" s="407">
        <v>1.08493836026291E-2</v>
      </c>
      <c r="AF963" s="408">
        <v>-7.0789954258660397E-3</v>
      </c>
      <c r="AG963" s="407">
        <v>-6.3224430703209003E-2</v>
      </c>
      <c r="AI963" s="406">
        <v>3.7524184725911099E-3</v>
      </c>
      <c r="AJ963" s="407">
        <v>3.3513868482604202E-2</v>
      </c>
      <c r="AK963" s="408">
        <v>-1.68990941799389E-3</v>
      </c>
      <c r="AL963" s="407">
        <v>-1.50930399678284E-2</v>
      </c>
      <c r="AM963" s="408">
        <v>-1.85330779992512E-4</v>
      </c>
      <c r="AN963" s="407">
        <v>-1.6552395287750001E-3</v>
      </c>
      <c r="AO963" s="408">
        <v>3.7206318970880899E-3</v>
      </c>
      <c r="AP963" s="407">
        <v>3.3229973943615897E-2</v>
      </c>
      <c r="AQ963" s="408">
        <v>4.2284945178673101E-4</v>
      </c>
      <c r="AR963" s="407">
        <v>3.7765832939450801E-3</v>
      </c>
      <c r="AT963" s="406">
        <v>0</v>
      </c>
      <c r="AU963" s="407">
        <v>0</v>
      </c>
      <c r="AV963" s="408">
        <v>0</v>
      </c>
      <c r="AW963" s="407">
        <v>0</v>
      </c>
      <c r="AX963" s="408">
        <v>0</v>
      </c>
      <c r="AY963" s="407">
        <v>0</v>
      </c>
      <c r="AZ963" s="408">
        <v>0</v>
      </c>
      <c r="BA963" s="407">
        <v>0</v>
      </c>
      <c r="BB963" s="408">
        <v>0</v>
      </c>
      <c r="BC963" s="407">
        <v>0</v>
      </c>
    </row>
    <row r="964" spans="1:55" x14ac:dyDescent="0.35">
      <c r="A964" s="385" t="str" cm="1">
        <f t="array" ref="A964">IFERROR(_xlfn.IFS(AND(F964="Renta Variable",O964=1),IFERROR(MATCH(B964,[1]RV_Det!C:C,0),"Rev"),AND(J964="Corporativa",O964=1,I964="EM"),IFERROR(MATCH(B964,[1]RF_Corps!B:B,0),"Rev"),AND(F964="Alternativos",O964=1),IFERROR(MATCH(B964,[1]Rep4!C:C,0),"Rev")),"")</f>
        <v/>
      </c>
      <c r="B964" s="394" t="s">
        <v>2924</v>
      </c>
      <c r="C964" s="409" t="s">
        <v>2920</v>
      </c>
      <c r="D964" s="395" t="s">
        <v>1764</v>
      </c>
      <c r="E964" s="396" t="str">
        <f>IF(B964="","",INDEX([1]CatGlob!$S:$S,IFERROR(MATCH(MID(B964,7,1),[1]CatGlob!$R:$R,0),MATCH(MID(B964,1,2),[1]CatGlob!$R:$R,0))))</f>
        <v>COP</v>
      </c>
      <c r="F964" s="397" t="s">
        <v>442</v>
      </c>
      <c r="G964" s="398" t="s">
        <v>2032</v>
      </c>
      <c r="H964" s="399" t="s">
        <v>611</v>
      </c>
      <c r="I964" s="399" t="s">
        <v>307</v>
      </c>
      <c r="J964" s="399" t="s">
        <v>600</v>
      </c>
      <c r="K964" s="396" t="s">
        <v>600</v>
      </c>
      <c r="L964" s="400" t="str">
        <f>IF(ISERROR(MATCH(M964,M$10:M963,0)),M964,"")</f>
        <v/>
      </c>
      <c r="M964" s="401" t="str">
        <f>IF(B964="","",IF(ISERROR(MATCH(F964&amp;"_"&amp;G964&amp;"_"&amp;H964&amp;"_"&amp;I964&amp;"_"&amp;J964&amp;IF(K964="","","_"&amp;K964),[1]CatGlob!$B:$B,0)),F964&amp;"_"&amp;G964&amp;"_"&amp;H964&amp;"_"&amp;I964&amp;"_"&amp;J964&amp;IF(K964="","","_"&amp;K964),INDEX([1]CatGlob!$C:$C,MATCH(F964&amp;"_"&amp;G964&amp;"_"&amp;H964&amp;"_"&amp;I964&amp;"_"&amp;J964&amp;IF(K964="","","_"&amp;K964),[1]CatGlob!$B:$B,0))))</f>
        <v>LCD_CORP_HY</v>
      </c>
      <c r="N964" s="402" t="str">
        <f t="shared" si="31"/>
        <v/>
      </c>
      <c r="O964" s="402" t="str">
        <f t="shared" si="30"/>
        <v/>
      </c>
      <c r="P964" s="401" t="str">
        <f>IF(LEN(B964)&gt;8,INDEX([1]CatGlob!$X:$X,MATCH(M964,[1]CatGlob!$W:$W,0)),"")</f>
        <v>EMC</v>
      </c>
      <c r="Q964" s="403" t="str">
        <f>INDEX([1]CatGlob!P:P,MATCH(M964,[1]CatGlob!O:O,0))</f>
        <v>RFIC</v>
      </c>
      <c r="R964" s="403" t="s">
        <v>601</v>
      </c>
      <c r="S964" s="403"/>
      <c r="T964" s="403" t="str">
        <f>INDEX([1]CatGlob!$D:$D,MATCH($M964,[1]CatGlob!$C:$C,0))</f>
        <v>RFI</v>
      </c>
      <c r="U964" s="403" t="s">
        <v>1570</v>
      </c>
      <c r="V964" s="404" t="str">
        <f>INDEX([1]CatGlob!$F:$F,MATCH($M964,[1]CatGlob!$C:$C,0))</f>
        <v>RFI</v>
      </c>
      <c r="W964" s="405"/>
      <c r="X964" s="406">
        <v>0</v>
      </c>
      <c r="Y964" s="407">
        <v>0</v>
      </c>
      <c r="Z964" s="408">
        <v>0</v>
      </c>
      <c r="AA964" s="407">
        <v>0</v>
      </c>
      <c r="AB964" s="408">
        <v>0</v>
      </c>
      <c r="AC964" s="407">
        <v>0</v>
      </c>
      <c r="AD964" s="408">
        <v>0</v>
      </c>
      <c r="AE964" s="407">
        <v>0</v>
      </c>
      <c r="AF964" s="408">
        <v>0</v>
      </c>
      <c r="AG964" s="407">
        <v>0</v>
      </c>
      <c r="AI964" s="406">
        <v>0</v>
      </c>
      <c r="AJ964" s="407">
        <v>0</v>
      </c>
      <c r="AK964" s="408">
        <v>0</v>
      </c>
      <c r="AL964" s="407">
        <v>0</v>
      </c>
      <c r="AM964" s="408">
        <v>0</v>
      </c>
      <c r="AN964" s="407">
        <v>0</v>
      </c>
      <c r="AO964" s="408">
        <v>0</v>
      </c>
      <c r="AP964" s="407">
        <v>0</v>
      </c>
      <c r="AQ964" s="408">
        <v>0</v>
      </c>
      <c r="AR964" s="407">
        <v>0</v>
      </c>
      <c r="AT964" s="406">
        <v>0</v>
      </c>
      <c r="AU964" s="407">
        <v>0</v>
      </c>
      <c r="AV964" s="408">
        <v>0</v>
      </c>
      <c r="AW964" s="407">
        <v>0</v>
      </c>
      <c r="AX964" s="408">
        <v>0</v>
      </c>
      <c r="AY964" s="407">
        <v>0</v>
      </c>
      <c r="AZ964" s="408">
        <v>0</v>
      </c>
      <c r="BA964" s="407">
        <v>0</v>
      </c>
      <c r="BB964" s="408">
        <v>0</v>
      </c>
      <c r="BC964" s="407">
        <v>0</v>
      </c>
    </row>
    <row r="965" spans="1:55" x14ac:dyDescent="0.35">
      <c r="A965" s="385" t="str" cm="1">
        <f t="array" ref="A965">IFERROR(_xlfn.IFS(AND(F965="Renta Variable",O965=1),IFERROR(MATCH(B965,[1]RV_Det!C:C,0),"Rev"),AND(J965="Corporativa",O965=1,I965="EM"),IFERROR(MATCH(B965,[1]RF_Corps!B:B,0),"Rev"),AND(F965="Alternativos",O965=1),IFERROR(MATCH(B965,[1]Rep4!C:C,0),"Rev")),"")</f>
        <v/>
      </c>
      <c r="B965" s="394" t="s">
        <v>2925</v>
      </c>
      <c r="C965" s="409" t="s">
        <v>2926</v>
      </c>
      <c r="D965" s="395" t="s">
        <v>1597</v>
      </c>
      <c r="E965" s="396" t="str">
        <f>IF(B965="","",INDEX([1]CatGlob!$S:$S,IFERROR(MATCH(MID(B965,7,1),[1]CatGlob!$R:$R,0),MATCH(MID(B965,1,2),[1]CatGlob!$R:$R,0))))</f>
        <v>BRL</v>
      </c>
      <c r="F965" s="397" t="s">
        <v>442</v>
      </c>
      <c r="G965" s="398" t="s">
        <v>2032</v>
      </c>
      <c r="H965" s="399" t="s">
        <v>611</v>
      </c>
      <c r="I965" s="399" t="s">
        <v>1752</v>
      </c>
      <c r="J965" s="399" t="s">
        <v>600</v>
      </c>
      <c r="K965" s="396" t="s">
        <v>600</v>
      </c>
      <c r="L965" s="400" t="str">
        <f>IF(ISERROR(MATCH(M965,M$10:M964,0)),M965,"")</f>
        <v>LCD_CORP_IG</v>
      </c>
      <c r="M965" s="401" t="str">
        <f>IF(B965="","",IF(ISERROR(MATCH(F965&amp;"_"&amp;G965&amp;"_"&amp;H965&amp;"_"&amp;I965&amp;"_"&amp;J965&amp;IF(K965="","","_"&amp;K965),[1]CatGlob!$B:$B,0)),F965&amp;"_"&amp;G965&amp;"_"&amp;H965&amp;"_"&amp;I965&amp;"_"&amp;J965&amp;IF(K965="","","_"&amp;K965),INDEX([1]CatGlob!$C:$C,MATCH(F965&amp;"_"&amp;G965&amp;"_"&amp;H965&amp;"_"&amp;I965&amp;"_"&amp;J965&amp;IF(K965="","","_"&amp;K965),[1]CatGlob!$B:$B,0))))</f>
        <v>LCD_CORP_IG</v>
      </c>
      <c r="N965" s="402" t="str">
        <f t="shared" si="31"/>
        <v/>
      </c>
      <c r="O965" s="402" t="str">
        <f t="shared" si="30"/>
        <v/>
      </c>
      <c r="P965" s="401" t="str">
        <f>IF(LEN(B965)&gt;8,INDEX([1]CatGlob!$X:$X,MATCH(M965,[1]CatGlob!$W:$W,0)),"")</f>
        <v>EMC</v>
      </c>
      <c r="Q965" s="403" t="str">
        <f>INDEX([1]CatGlob!P:P,MATCH(M965,[1]CatGlob!O:O,0))</f>
        <v>RFIC</v>
      </c>
      <c r="R965" s="403" t="s">
        <v>601</v>
      </c>
      <c r="S965" s="403" t="s">
        <v>601</v>
      </c>
      <c r="T965" s="403" t="str">
        <f>INDEX([1]CatGlob!$D:$D,MATCH($M965,[1]CatGlob!$C:$C,0))</f>
        <v>RFI</v>
      </c>
      <c r="U965" s="403" t="s">
        <v>1570</v>
      </c>
      <c r="V965" s="404" t="str">
        <f>INDEX([1]CatGlob!$F:$F,MATCH($M965,[1]CatGlob!$C:$C,0))</f>
        <v>RFI</v>
      </c>
      <c r="W965" s="405"/>
      <c r="X965" s="406">
        <v>0</v>
      </c>
      <c r="Y965" s="407">
        <v>0</v>
      </c>
      <c r="Z965" s="408">
        <v>0</v>
      </c>
      <c r="AA965" s="407">
        <v>0</v>
      </c>
      <c r="AB965" s="408">
        <v>0</v>
      </c>
      <c r="AC965" s="407">
        <v>0</v>
      </c>
      <c r="AD965" s="408">
        <v>0</v>
      </c>
      <c r="AE965" s="407">
        <v>0</v>
      </c>
      <c r="AF965" s="408">
        <v>0</v>
      </c>
      <c r="AG965" s="407">
        <v>0</v>
      </c>
      <c r="AI965" s="406">
        <v>0</v>
      </c>
      <c r="AJ965" s="407">
        <v>0</v>
      </c>
      <c r="AK965" s="408">
        <v>0</v>
      </c>
      <c r="AL965" s="407">
        <v>0</v>
      </c>
      <c r="AM965" s="408">
        <v>0</v>
      </c>
      <c r="AN965" s="407">
        <v>0</v>
      </c>
      <c r="AO965" s="408">
        <v>0</v>
      </c>
      <c r="AP965" s="407">
        <v>0</v>
      </c>
      <c r="AQ965" s="408">
        <v>0</v>
      </c>
      <c r="AR965" s="407">
        <v>0</v>
      </c>
      <c r="AT965" s="406">
        <v>0</v>
      </c>
      <c r="AU965" s="407">
        <v>0</v>
      </c>
      <c r="AV965" s="408">
        <v>0</v>
      </c>
      <c r="AW965" s="407">
        <v>0</v>
      </c>
      <c r="AX965" s="408">
        <v>0</v>
      </c>
      <c r="AY965" s="407">
        <v>0</v>
      </c>
      <c r="AZ965" s="408">
        <v>0</v>
      </c>
      <c r="BA965" s="407">
        <v>0</v>
      </c>
      <c r="BB965" s="408">
        <v>0</v>
      </c>
      <c r="BC965" s="407">
        <v>0</v>
      </c>
    </row>
    <row r="966" spans="1:55" x14ac:dyDescent="0.35">
      <c r="A966" s="385" t="str" cm="1">
        <f t="array" ref="A966">IFERROR(_xlfn.IFS(AND(F966="Renta Variable",O966=1),IFERROR(MATCH(B966,[1]RV_Det!C:C,0),"Rev"),AND(J966="Corporativa",O966=1,I966="EM"),IFERROR(MATCH(B966,[1]RF_Corps!B:B,0),"Rev"),AND(F966="Alternativos",O966=1),IFERROR(MATCH(B966,[1]Rep4!C:C,0),"Rev")),"")</f>
        <v/>
      </c>
      <c r="B966" s="394" t="s">
        <v>2927</v>
      </c>
      <c r="C966" s="409" t="s">
        <v>2928</v>
      </c>
      <c r="D966" s="395" t="s">
        <v>2929</v>
      </c>
      <c r="E966" s="396" t="str">
        <f>IF(B966="","",INDEX([1]CatGlob!$S:$S,IFERROR(MATCH(MID(B966,7,1),[1]CatGlob!$R:$R,0),MATCH(MID(B966,1,2),[1]CatGlob!$R:$R,0))))</f>
        <v>MXN</v>
      </c>
      <c r="F966" s="397" t="s">
        <v>442</v>
      </c>
      <c r="G966" s="398" t="s">
        <v>2032</v>
      </c>
      <c r="H966" s="399" t="s">
        <v>611</v>
      </c>
      <c r="I966" s="399" t="s">
        <v>1752</v>
      </c>
      <c r="J966" s="399" t="s">
        <v>600</v>
      </c>
      <c r="K966" s="396" t="s">
        <v>600</v>
      </c>
      <c r="L966" s="400" t="str">
        <f>IF(ISERROR(MATCH(M966,M$10:M965,0)),M966,"")</f>
        <v/>
      </c>
      <c r="M966" s="401" t="str">
        <f>IF(B966="","",IF(ISERROR(MATCH(F966&amp;"_"&amp;G966&amp;"_"&amp;H966&amp;"_"&amp;I966&amp;"_"&amp;J966&amp;IF(K966="","","_"&amp;K966),[1]CatGlob!$B:$B,0)),F966&amp;"_"&amp;G966&amp;"_"&amp;H966&amp;"_"&amp;I966&amp;"_"&amp;J966&amp;IF(K966="","","_"&amp;K966),INDEX([1]CatGlob!$C:$C,MATCH(F966&amp;"_"&amp;G966&amp;"_"&amp;H966&amp;"_"&amp;I966&amp;"_"&amp;J966&amp;IF(K966="","","_"&amp;K966),[1]CatGlob!$B:$B,0))))</f>
        <v>LCD_CORP_IG</v>
      </c>
      <c r="N966" s="402" t="str">
        <f t="shared" si="31"/>
        <v/>
      </c>
      <c r="O966" s="402" t="str">
        <f t="shared" si="30"/>
        <v/>
      </c>
      <c r="P966" s="401" t="str">
        <f>IF(LEN(B966)&gt;8,INDEX([1]CatGlob!$X:$X,MATCH(M966,[1]CatGlob!$W:$W,0)),"")</f>
        <v>EMC</v>
      </c>
      <c r="Q966" s="403" t="str">
        <f>INDEX([1]CatGlob!P:P,MATCH(M966,[1]CatGlob!O:O,0))</f>
        <v>RFIC</v>
      </c>
      <c r="R966" s="403" t="s">
        <v>601</v>
      </c>
      <c r="S966" s="403" t="s">
        <v>601</v>
      </c>
      <c r="T966" s="403" t="str">
        <f>INDEX([1]CatGlob!$D:$D,MATCH($M966,[1]CatGlob!$C:$C,0))</f>
        <v>RFI</v>
      </c>
      <c r="U966" s="403" t="s">
        <v>1570</v>
      </c>
      <c r="V966" s="404" t="str">
        <f>INDEX([1]CatGlob!$F:$F,MATCH($M966,[1]CatGlob!$C:$C,0))</f>
        <v>RFI</v>
      </c>
      <c r="W966" s="405"/>
      <c r="X966" s="406">
        <v>0</v>
      </c>
      <c r="Y966" s="407">
        <v>0</v>
      </c>
      <c r="Z966" s="408">
        <v>0</v>
      </c>
      <c r="AA966" s="407">
        <v>0</v>
      </c>
      <c r="AB966" s="408">
        <v>0</v>
      </c>
      <c r="AC966" s="407">
        <v>0</v>
      </c>
      <c r="AD966" s="408">
        <v>0</v>
      </c>
      <c r="AE966" s="407">
        <v>0</v>
      </c>
      <c r="AF966" s="408">
        <v>0</v>
      </c>
      <c r="AG966" s="407">
        <v>0</v>
      </c>
      <c r="AI966" s="406">
        <v>0</v>
      </c>
      <c r="AJ966" s="407">
        <v>0</v>
      </c>
      <c r="AK966" s="408">
        <v>0</v>
      </c>
      <c r="AL966" s="407">
        <v>0</v>
      </c>
      <c r="AM966" s="408">
        <v>0</v>
      </c>
      <c r="AN966" s="407">
        <v>0</v>
      </c>
      <c r="AO966" s="408">
        <v>0</v>
      </c>
      <c r="AP966" s="407">
        <v>0</v>
      </c>
      <c r="AQ966" s="408">
        <v>0</v>
      </c>
      <c r="AR966" s="407">
        <v>0</v>
      </c>
      <c r="AT966" s="406">
        <v>0</v>
      </c>
      <c r="AU966" s="407">
        <v>0</v>
      </c>
      <c r="AV966" s="408">
        <v>0</v>
      </c>
      <c r="AW966" s="407">
        <v>0</v>
      </c>
      <c r="AX966" s="408">
        <v>0</v>
      </c>
      <c r="AY966" s="407">
        <v>0</v>
      </c>
      <c r="AZ966" s="408">
        <v>0</v>
      </c>
      <c r="BA966" s="407">
        <v>0</v>
      </c>
      <c r="BB966" s="408">
        <v>0</v>
      </c>
      <c r="BC966" s="407">
        <v>0</v>
      </c>
    </row>
    <row r="967" spans="1:55" x14ac:dyDescent="0.35">
      <c r="A967" s="385" t="str" cm="1">
        <f t="array" ref="A967">IFERROR(_xlfn.IFS(AND(F967="Renta Variable",O967=1),IFERROR(MATCH(B967,[1]RV_Det!C:C,0),"Rev"),AND(J967="Corporativa",O967=1,I967="EM"),IFERROR(MATCH(B967,[1]RF_Corps!B:B,0),"Rev"),AND(F967="Alternativos",O967=1),IFERROR(MATCH(B967,[1]Rep4!C:C,0),"Rev")),"")</f>
        <v/>
      </c>
      <c r="B967" s="394" t="s">
        <v>2930</v>
      </c>
      <c r="C967" s="409" t="s">
        <v>2931</v>
      </c>
      <c r="D967" s="395" t="s">
        <v>2929</v>
      </c>
      <c r="E967" s="396" t="str">
        <f>IF(B967="","",INDEX([1]CatGlob!$S:$S,IFERROR(MATCH(MID(B967,7,1),[1]CatGlob!$R:$R,0),MATCH(MID(B967,1,2),[1]CatGlob!$R:$R,0))))</f>
        <v>MXN</v>
      </c>
      <c r="F967" s="397" t="s">
        <v>442</v>
      </c>
      <c r="G967" s="398" t="s">
        <v>2032</v>
      </c>
      <c r="H967" s="399" t="s">
        <v>611</v>
      </c>
      <c r="I967" s="399" t="s">
        <v>1752</v>
      </c>
      <c r="J967" s="399" t="s">
        <v>600</v>
      </c>
      <c r="K967" s="396" t="s">
        <v>600</v>
      </c>
      <c r="L967" s="400" t="str">
        <f>IF(ISERROR(MATCH(M967,M$10:M966,0)),M967,"")</f>
        <v/>
      </c>
      <c r="M967" s="401" t="str">
        <f>IF(B967="","",IF(ISERROR(MATCH(F967&amp;"_"&amp;G967&amp;"_"&amp;H967&amp;"_"&amp;I967&amp;"_"&amp;J967&amp;IF(K967="","","_"&amp;K967),[1]CatGlob!$B:$B,0)),F967&amp;"_"&amp;G967&amp;"_"&amp;H967&amp;"_"&amp;I967&amp;"_"&amp;J967&amp;IF(K967="","","_"&amp;K967),INDEX([1]CatGlob!$C:$C,MATCH(F967&amp;"_"&amp;G967&amp;"_"&amp;H967&amp;"_"&amp;I967&amp;"_"&amp;J967&amp;IF(K967="","","_"&amp;K967),[1]CatGlob!$B:$B,0))))</f>
        <v>LCD_CORP_IG</v>
      </c>
      <c r="N967" s="402" t="str">
        <f t="shared" si="31"/>
        <v/>
      </c>
      <c r="O967" s="402" t="str">
        <f t="shared" si="30"/>
        <v/>
      </c>
      <c r="P967" s="401" t="str">
        <f>IF(LEN(B967)&gt;8,INDEX([1]CatGlob!$X:$X,MATCH(M967,[1]CatGlob!$W:$W,0)),"")</f>
        <v>EMC</v>
      </c>
      <c r="Q967" s="403" t="str">
        <f>INDEX([1]CatGlob!P:P,MATCH(M967,[1]CatGlob!O:O,0))</f>
        <v>RFIC</v>
      </c>
      <c r="R967" s="403" t="s">
        <v>601</v>
      </c>
      <c r="S967" s="403" t="s">
        <v>601</v>
      </c>
      <c r="T967" s="403" t="str">
        <f>INDEX([1]CatGlob!$D:$D,MATCH($M967,[1]CatGlob!$C:$C,0))</f>
        <v>RFI</v>
      </c>
      <c r="U967" s="403" t="s">
        <v>1570</v>
      </c>
      <c r="V967" s="404" t="str">
        <f>INDEX([1]CatGlob!$F:$F,MATCH($M967,[1]CatGlob!$C:$C,0))</f>
        <v>RFI</v>
      </c>
      <c r="W967" s="405"/>
      <c r="X967" s="406">
        <v>0</v>
      </c>
      <c r="Y967" s="407">
        <v>0</v>
      </c>
      <c r="Z967" s="408">
        <v>0</v>
      </c>
      <c r="AA967" s="407">
        <v>0</v>
      </c>
      <c r="AB967" s="408">
        <v>0</v>
      </c>
      <c r="AC967" s="407">
        <v>0</v>
      </c>
      <c r="AD967" s="408">
        <v>0</v>
      </c>
      <c r="AE967" s="407">
        <v>0</v>
      </c>
      <c r="AF967" s="408">
        <v>0</v>
      </c>
      <c r="AG967" s="407">
        <v>0</v>
      </c>
      <c r="AI967" s="406">
        <v>0</v>
      </c>
      <c r="AJ967" s="407">
        <v>0</v>
      </c>
      <c r="AK967" s="408">
        <v>0</v>
      </c>
      <c r="AL967" s="407">
        <v>0</v>
      </c>
      <c r="AM967" s="408">
        <v>0</v>
      </c>
      <c r="AN967" s="407">
        <v>0</v>
      </c>
      <c r="AO967" s="408">
        <v>0</v>
      </c>
      <c r="AP967" s="407">
        <v>0</v>
      </c>
      <c r="AQ967" s="408">
        <v>0</v>
      </c>
      <c r="AR967" s="407">
        <v>0</v>
      </c>
      <c r="AT967" s="406">
        <v>0</v>
      </c>
      <c r="AU967" s="407">
        <v>0</v>
      </c>
      <c r="AV967" s="408">
        <v>0</v>
      </c>
      <c r="AW967" s="407">
        <v>0</v>
      </c>
      <c r="AX967" s="408">
        <v>0</v>
      </c>
      <c r="AY967" s="407">
        <v>0</v>
      </c>
      <c r="AZ967" s="408">
        <v>0</v>
      </c>
      <c r="BA967" s="407">
        <v>0</v>
      </c>
      <c r="BB967" s="408">
        <v>0</v>
      </c>
      <c r="BC967" s="407">
        <v>0</v>
      </c>
    </row>
    <row r="968" spans="1:55" x14ac:dyDescent="0.35">
      <c r="A968" s="385" t="str" cm="1">
        <f t="array" ref="A968">IFERROR(_xlfn.IFS(AND(F968="Renta Variable",O968=1),IFERROR(MATCH(B968,[1]RV_Det!C:C,0),"Rev"),AND(J968="Corporativa",O968=1,I968="EM"),IFERROR(MATCH(B968,[1]RF_Corps!B:B,0),"Rev"),AND(F968="Alternativos",O968=1),IFERROR(MATCH(B968,[1]Rep4!C:C,0),"Rev")),"")</f>
        <v/>
      </c>
      <c r="B968" s="394" t="s">
        <v>2932</v>
      </c>
      <c r="C968" s="409" t="s">
        <v>2933</v>
      </c>
      <c r="D968" s="395" t="s">
        <v>2934</v>
      </c>
      <c r="E968" s="396" t="str">
        <f>IF(B968="","",INDEX([1]CatGlob!$S:$S,IFERROR(MATCH(MID(B968,7,1),[1]CatGlob!$R:$R,0),MATCH(MID(B968,1,2),[1]CatGlob!$R:$R,0))))</f>
        <v>MXN</v>
      </c>
      <c r="F968" s="397" t="s">
        <v>442</v>
      </c>
      <c r="G968" s="398" t="s">
        <v>2032</v>
      </c>
      <c r="H968" s="399" t="s">
        <v>611</v>
      </c>
      <c r="I968" s="399" t="s">
        <v>1752</v>
      </c>
      <c r="J968" s="399" t="s">
        <v>600</v>
      </c>
      <c r="K968" s="396" t="s">
        <v>600</v>
      </c>
      <c r="L968" s="400" t="str">
        <f>IF(ISERROR(MATCH(M968,M$10:M967,0)),M968,"")</f>
        <v/>
      </c>
      <c r="M968" s="401" t="str">
        <f>IF(B968="","",IF(ISERROR(MATCH(F968&amp;"_"&amp;G968&amp;"_"&amp;H968&amp;"_"&amp;I968&amp;"_"&amp;J968&amp;IF(K968="","","_"&amp;K968),[1]CatGlob!$B:$B,0)),F968&amp;"_"&amp;G968&amp;"_"&amp;H968&amp;"_"&amp;I968&amp;"_"&amp;J968&amp;IF(K968="","","_"&amp;K968),INDEX([1]CatGlob!$C:$C,MATCH(F968&amp;"_"&amp;G968&amp;"_"&amp;H968&amp;"_"&amp;I968&amp;"_"&amp;J968&amp;IF(K968="","","_"&amp;K968),[1]CatGlob!$B:$B,0))))</f>
        <v>LCD_CORP_IG</v>
      </c>
      <c r="N968" s="402" t="str">
        <f t="shared" si="31"/>
        <v/>
      </c>
      <c r="O968" s="402" t="str">
        <f t="shared" si="30"/>
        <v/>
      </c>
      <c r="P968" s="401" t="str">
        <f>IF(LEN(B968)&gt;8,INDEX([1]CatGlob!$X:$X,MATCH(M968,[1]CatGlob!$W:$W,0)),"")</f>
        <v>EMC</v>
      </c>
      <c r="Q968" s="403" t="str">
        <f>INDEX([1]CatGlob!P:P,MATCH(M968,[1]CatGlob!O:O,0))</f>
        <v>RFIC</v>
      </c>
      <c r="R968" s="403" t="s">
        <v>601</v>
      </c>
      <c r="S968" s="403" t="s">
        <v>601</v>
      </c>
      <c r="T968" s="403" t="str">
        <f>INDEX([1]CatGlob!$D:$D,MATCH($M968,[1]CatGlob!$C:$C,0))</f>
        <v>RFI</v>
      </c>
      <c r="U968" s="403" t="s">
        <v>1570</v>
      </c>
      <c r="V968" s="404" t="str">
        <f>INDEX([1]CatGlob!$F:$F,MATCH($M968,[1]CatGlob!$C:$C,0))</f>
        <v>RFI</v>
      </c>
      <c r="W968" s="405"/>
      <c r="X968" s="406">
        <v>0</v>
      </c>
      <c r="Y968" s="407">
        <v>0</v>
      </c>
      <c r="Z968" s="408">
        <v>0</v>
      </c>
      <c r="AA968" s="407">
        <v>0</v>
      </c>
      <c r="AB968" s="408">
        <v>0</v>
      </c>
      <c r="AC968" s="407">
        <v>0</v>
      </c>
      <c r="AD968" s="408">
        <v>0</v>
      </c>
      <c r="AE968" s="407">
        <v>0</v>
      </c>
      <c r="AF968" s="408">
        <v>0</v>
      </c>
      <c r="AG968" s="407">
        <v>0</v>
      </c>
      <c r="AI968" s="406">
        <v>0</v>
      </c>
      <c r="AJ968" s="407">
        <v>0</v>
      </c>
      <c r="AK968" s="408">
        <v>0</v>
      </c>
      <c r="AL968" s="407">
        <v>0</v>
      </c>
      <c r="AM968" s="408">
        <v>0</v>
      </c>
      <c r="AN968" s="407">
        <v>0</v>
      </c>
      <c r="AO968" s="408">
        <v>0</v>
      </c>
      <c r="AP968" s="407">
        <v>0</v>
      </c>
      <c r="AQ968" s="408">
        <v>0</v>
      </c>
      <c r="AR968" s="407">
        <v>0</v>
      </c>
      <c r="AT968" s="406">
        <v>0</v>
      </c>
      <c r="AU968" s="407">
        <v>0</v>
      </c>
      <c r="AV968" s="408">
        <v>0</v>
      </c>
      <c r="AW968" s="407">
        <v>0</v>
      </c>
      <c r="AX968" s="408">
        <v>0</v>
      </c>
      <c r="AY968" s="407">
        <v>0</v>
      </c>
      <c r="AZ968" s="408">
        <v>0</v>
      </c>
      <c r="BA968" s="407">
        <v>0</v>
      </c>
      <c r="BB968" s="408">
        <v>0</v>
      </c>
      <c r="BC968" s="407">
        <v>0</v>
      </c>
    </row>
    <row r="969" spans="1:55" x14ac:dyDescent="0.35">
      <c r="A969" s="385" t="str" cm="1">
        <f t="array" ref="A969">IFERROR(_xlfn.IFS(AND(F969="Renta Variable",O969=1),IFERROR(MATCH(B969,[1]RV_Det!C:C,0),"Rev"),AND(J969="Corporativa",O969=1,I969="EM"),IFERROR(MATCH(B969,[1]RF_Corps!B:B,0),"Rev"),AND(F969="Alternativos",O969=1),IFERROR(MATCH(B969,[1]Rep4!C:C,0),"Rev")),"")</f>
        <v/>
      </c>
      <c r="B969" s="394" t="s">
        <v>2935</v>
      </c>
      <c r="C969" s="409" t="s">
        <v>2936</v>
      </c>
      <c r="D969" s="395" t="s">
        <v>1789</v>
      </c>
      <c r="E969" s="396" t="str">
        <f>IF(B969="","",INDEX([1]CatGlob!$S:$S,IFERROR(MATCH(MID(B969,7,1),[1]CatGlob!$R:$R,0),MATCH(MID(B969,1,2),[1]CatGlob!$R:$R,0))))</f>
        <v>CLP</v>
      </c>
      <c r="F969" s="397" t="s">
        <v>442</v>
      </c>
      <c r="G969" s="398" t="s">
        <v>2032</v>
      </c>
      <c r="H969" s="399" t="s">
        <v>611</v>
      </c>
      <c r="I969" s="399" t="s">
        <v>1752</v>
      </c>
      <c r="J969" s="399" t="s">
        <v>600</v>
      </c>
      <c r="K969" s="396" t="s">
        <v>600</v>
      </c>
      <c r="L969" s="400" t="str">
        <f>IF(ISERROR(MATCH(M969,M$10:M968,0)),M969,"")</f>
        <v/>
      </c>
      <c r="M969" s="401" t="str">
        <f>IF(B969="","",IF(ISERROR(MATCH(F969&amp;"_"&amp;G969&amp;"_"&amp;H969&amp;"_"&amp;I969&amp;"_"&amp;J969&amp;IF(K969="","","_"&amp;K969),[1]CatGlob!$B:$B,0)),F969&amp;"_"&amp;G969&amp;"_"&amp;H969&amp;"_"&amp;I969&amp;"_"&amp;J969&amp;IF(K969="","","_"&amp;K969),INDEX([1]CatGlob!$C:$C,MATCH(F969&amp;"_"&amp;G969&amp;"_"&amp;H969&amp;"_"&amp;I969&amp;"_"&amp;J969&amp;IF(K969="","","_"&amp;K969),[1]CatGlob!$B:$B,0))))</f>
        <v>LCD_CORP_IG</v>
      </c>
      <c r="N969" s="402" t="str">
        <f t="shared" si="31"/>
        <v/>
      </c>
      <c r="O969" s="402" t="str">
        <f t="shared" si="30"/>
        <v/>
      </c>
      <c r="P969" s="401" t="str">
        <f>IF(LEN(B969)&gt;8,INDEX([1]CatGlob!$X:$X,MATCH(M969,[1]CatGlob!$W:$W,0)),"")</f>
        <v>EMC</v>
      </c>
      <c r="Q969" s="403" t="str">
        <f>INDEX([1]CatGlob!P:P,MATCH(M969,[1]CatGlob!O:O,0))</f>
        <v>RFIC</v>
      </c>
      <c r="R969" s="403" t="s">
        <v>601</v>
      </c>
      <c r="S969" s="403" t="s">
        <v>601</v>
      </c>
      <c r="T969" s="403" t="str">
        <f>INDEX([1]CatGlob!$D:$D,MATCH($M969,[1]CatGlob!$C:$C,0))</f>
        <v>RFI</v>
      </c>
      <c r="U969" s="403" t="s">
        <v>1570</v>
      </c>
      <c r="V969" s="404" t="str">
        <f>INDEX([1]CatGlob!$F:$F,MATCH($M969,[1]CatGlob!$C:$C,0))</f>
        <v>RFI</v>
      </c>
      <c r="W969" s="405"/>
      <c r="X969" s="406">
        <v>0</v>
      </c>
      <c r="Y969" s="407">
        <v>0</v>
      </c>
      <c r="Z969" s="408">
        <v>0</v>
      </c>
      <c r="AA969" s="407">
        <v>0</v>
      </c>
      <c r="AB969" s="408">
        <v>0</v>
      </c>
      <c r="AC969" s="407">
        <v>0</v>
      </c>
      <c r="AD969" s="408">
        <v>0</v>
      </c>
      <c r="AE969" s="407">
        <v>0</v>
      </c>
      <c r="AF969" s="408">
        <v>0</v>
      </c>
      <c r="AG969" s="407">
        <v>0</v>
      </c>
      <c r="AI969" s="406">
        <v>0</v>
      </c>
      <c r="AJ969" s="407">
        <v>0</v>
      </c>
      <c r="AK969" s="408">
        <v>0</v>
      </c>
      <c r="AL969" s="407">
        <v>0</v>
      </c>
      <c r="AM969" s="408">
        <v>0</v>
      </c>
      <c r="AN969" s="407">
        <v>0</v>
      </c>
      <c r="AO969" s="408">
        <v>0</v>
      </c>
      <c r="AP969" s="407">
        <v>0</v>
      </c>
      <c r="AQ969" s="408">
        <v>0</v>
      </c>
      <c r="AR969" s="407">
        <v>0</v>
      </c>
      <c r="AT969" s="406">
        <v>0</v>
      </c>
      <c r="AU969" s="407">
        <v>0</v>
      </c>
      <c r="AV969" s="408">
        <v>0</v>
      </c>
      <c r="AW969" s="407">
        <v>0</v>
      </c>
      <c r="AX969" s="408">
        <v>0</v>
      </c>
      <c r="AY969" s="407">
        <v>0</v>
      </c>
      <c r="AZ969" s="408">
        <v>0</v>
      </c>
      <c r="BA969" s="407">
        <v>0</v>
      </c>
      <c r="BB969" s="408">
        <v>0</v>
      </c>
      <c r="BC969" s="407">
        <v>0</v>
      </c>
    </row>
    <row r="970" spans="1:55" x14ac:dyDescent="0.35">
      <c r="A970" s="385" t="str" cm="1">
        <f t="array" ref="A970">IFERROR(_xlfn.IFS(AND(F970="Renta Variable",O970=1),IFERROR(MATCH(B970,[1]RV_Det!C:C,0),"Rev"),AND(J970="Corporativa",O970=1,I970="EM"),IFERROR(MATCH(B970,[1]RF_Corps!B:B,0),"Rev"),AND(F970="Alternativos",O970=1),IFERROR(MATCH(B970,[1]Rep4!C:C,0),"Rev")),"")</f>
        <v/>
      </c>
      <c r="B970" s="394" t="s">
        <v>2937</v>
      </c>
      <c r="C970" s="409" t="s">
        <v>2938</v>
      </c>
      <c r="D970" s="395" t="s">
        <v>2939</v>
      </c>
      <c r="E970" s="396" t="str">
        <f>IF(B970="","",INDEX([1]CatGlob!$S:$S,IFERROR(MATCH(MID(B970,7,1),[1]CatGlob!$R:$R,0),MATCH(MID(B970,1,2),[1]CatGlob!$R:$R,0))))</f>
        <v>COP</v>
      </c>
      <c r="F970" s="397" t="s">
        <v>442</v>
      </c>
      <c r="G970" s="398" t="s">
        <v>2032</v>
      </c>
      <c r="H970" s="399" t="s">
        <v>611</v>
      </c>
      <c r="I970" s="399" t="s">
        <v>1752</v>
      </c>
      <c r="J970" s="399" t="s">
        <v>600</v>
      </c>
      <c r="K970" s="396" t="s">
        <v>600</v>
      </c>
      <c r="L970" s="400" t="str">
        <f>IF(ISERROR(MATCH(M970,M$10:M969,0)),M970,"")</f>
        <v/>
      </c>
      <c r="M970" s="401" t="str">
        <f>IF(B970="","",IF(ISERROR(MATCH(F970&amp;"_"&amp;G970&amp;"_"&amp;H970&amp;"_"&amp;I970&amp;"_"&amp;J970&amp;IF(K970="","","_"&amp;K970),[1]CatGlob!$B:$B,0)),F970&amp;"_"&amp;G970&amp;"_"&amp;H970&amp;"_"&amp;I970&amp;"_"&amp;J970&amp;IF(K970="","","_"&amp;K970),INDEX([1]CatGlob!$C:$C,MATCH(F970&amp;"_"&amp;G970&amp;"_"&amp;H970&amp;"_"&amp;I970&amp;"_"&amp;J970&amp;IF(K970="","","_"&amp;K970),[1]CatGlob!$B:$B,0))))</f>
        <v>LCD_CORP_IG</v>
      </c>
      <c r="N970" s="402" t="str">
        <f t="shared" si="31"/>
        <v/>
      </c>
      <c r="O970" s="402" t="str">
        <f t="shared" si="30"/>
        <v/>
      </c>
      <c r="P970" s="401" t="str">
        <f>IF(LEN(B970)&gt;8,INDEX([1]CatGlob!$X:$X,MATCH(M970,[1]CatGlob!$W:$W,0)),"")</f>
        <v>EMC</v>
      </c>
      <c r="Q970" s="403" t="str">
        <f>INDEX([1]CatGlob!P:P,MATCH(M970,[1]CatGlob!O:O,0))</f>
        <v>RFIC</v>
      </c>
      <c r="R970" s="403" t="s">
        <v>601</v>
      </c>
      <c r="S970" s="403" t="s">
        <v>601</v>
      </c>
      <c r="T970" s="403" t="str">
        <f>INDEX([1]CatGlob!$D:$D,MATCH($M970,[1]CatGlob!$C:$C,0))</f>
        <v>RFI</v>
      </c>
      <c r="U970" s="403" t="s">
        <v>1570</v>
      </c>
      <c r="V970" s="404" t="str">
        <f>INDEX([1]CatGlob!$F:$F,MATCH($M970,[1]CatGlob!$C:$C,0))</f>
        <v>RFI</v>
      </c>
      <c r="W970" s="405"/>
      <c r="X970" s="406">
        <v>0</v>
      </c>
      <c r="Y970" s="407">
        <v>0</v>
      </c>
      <c r="Z970" s="408">
        <v>0</v>
      </c>
      <c r="AA970" s="407">
        <v>0</v>
      </c>
      <c r="AB970" s="408">
        <v>0</v>
      </c>
      <c r="AC970" s="407">
        <v>0</v>
      </c>
      <c r="AD970" s="408">
        <v>0</v>
      </c>
      <c r="AE970" s="407">
        <v>0</v>
      </c>
      <c r="AF970" s="408">
        <v>0</v>
      </c>
      <c r="AG970" s="407">
        <v>0</v>
      </c>
      <c r="AI970" s="406">
        <v>0</v>
      </c>
      <c r="AJ970" s="407">
        <v>0</v>
      </c>
      <c r="AK970" s="408">
        <v>0</v>
      </c>
      <c r="AL970" s="407">
        <v>0</v>
      </c>
      <c r="AM970" s="408">
        <v>0</v>
      </c>
      <c r="AN970" s="407">
        <v>0</v>
      </c>
      <c r="AO970" s="408">
        <v>0</v>
      </c>
      <c r="AP970" s="407">
        <v>0</v>
      </c>
      <c r="AQ970" s="408">
        <v>0</v>
      </c>
      <c r="AR970" s="407">
        <v>0</v>
      </c>
      <c r="AT970" s="406">
        <v>0</v>
      </c>
      <c r="AU970" s="407">
        <v>0</v>
      </c>
      <c r="AV970" s="408">
        <v>0</v>
      </c>
      <c r="AW970" s="407">
        <v>0</v>
      </c>
      <c r="AX970" s="408">
        <v>0</v>
      </c>
      <c r="AY970" s="407">
        <v>0</v>
      </c>
      <c r="AZ970" s="408">
        <v>0</v>
      </c>
      <c r="BA970" s="407">
        <v>0</v>
      </c>
      <c r="BB970" s="408">
        <v>0</v>
      </c>
      <c r="BC970" s="407">
        <v>0</v>
      </c>
    </row>
    <row r="971" spans="1:55" x14ac:dyDescent="0.35">
      <c r="A971" s="385" t="str" cm="1">
        <f t="array" ref="A971">IFERROR(_xlfn.IFS(AND(F971="Renta Variable",O971=1),IFERROR(MATCH(B971,[1]RV_Det!C:C,0),"Rev"),AND(J971="Corporativa",O971=1,I971="EM"),IFERROR(MATCH(B971,[1]RF_Corps!B:B,0),"Rev"),AND(F971="Alternativos",O971=1),IFERROR(MATCH(B971,[1]Rep4!C:C,0),"Rev")),"")</f>
        <v/>
      </c>
      <c r="B971" s="394" t="s">
        <v>2940</v>
      </c>
      <c r="C971" s="409" t="s">
        <v>2941</v>
      </c>
      <c r="D971" s="395" t="s">
        <v>2942</v>
      </c>
      <c r="E971" s="396" t="str">
        <f>IF(B971="","",INDEX([1]CatGlob!$S:$S,IFERROR(MATCH(MID(B971,7,1),[1]CatGlob!$R:$R,0),MATCH(MID(B971,1,2),[1]CatGlob!$R:$R,0))))</f>
        <v>BRL</v>
      </c>
      <c r="F971" s="397" t="s">
        <v>442</v>
      </c>
      <c r="G971" s="398" t="s">
        <v>2032</v>
      </c>
      <c r="H971" s="399" t="s">
        <v>611</v>
      </c>
      <c r="I971" s="399" t="s">
        <v>1752</v>
      </c>
      <c r="J971" s="399" t="s">
        <v>600</v>
      </c>
      <c r="K971" s="396" t="s">
        <v>600</v>
      </c>
      <c r="L971" s="400" t="str">
        <f>IF(ISERROR(MATCH(M971,M$10:M970,0)),M971,"")</f>
        <v/>
      </c>
      <c r="M971" s="401" t="str">
        <f>IF(B971="","",IF(ISERROR(MATCH(F971&amp;"_"&amp;G971&amp;"_"&amp;H971&amp;"_"&amp;I971&amp;"_"&amp;J971&amp;IF(K971="","","_"&amp;K971),[1]CatGlob!$B:$B,0)),F971&amp;"_"&amp;G971&amp;"_"&amp;H971&amp;"_"&amp;I971&amp;"_"&amp;J971&amp;IF(K971="","","_"&amp;K971),INDEX([1]CatGlob!$C:$C,MATCH(F971&amp;"_"&amp;G971&amp;"_"&amp;H971&amp;"_"&amp;I971&amp;"_"&amp;J971&amp;IF(K971="","","_"&amp;K971),[1]CatGlob!$B:$B,0))))</f>
        <v>LCD_CORP_IG</v>
      </c>
      <c r="N971" s="402" t="str">
        <f t="shared" si="31"/>
        <v/>
      </c>
      <c r="O971" s="402" t="str">
        <f t="shared" si="30"/>
        <v/>
      </c>
      <c r="P971" s="401" t="str">
        <f>IF(LEN(B971)&gt;8,INDEX([1]CatGlob!$X:$X,MATCH(M971,[1]CatGlob!$W:$W,0)),"")</f>
        <v>EMC</v>
      </c>
      <c r="Q971" s="403" t="str">
        <f>INDEX([1]CatGlob!P:P,MATCH(M971,[1]CatGlob!O:O,0))</f>
        <v>RFIC</v>
      </c>
      <c r="R971" s="403" t="s">
        <v>601</v>
      </c>
      <c r="S971" s="403" t="s">
        <v>601</v>
      </c>
      <c r="T971" s="403" t="str">
        <f>INDEX([1]CatGlob!$D:$D,MATCH($M971,[1]CatGlob!$C:$C,0))</f>
        <v>RFI</v>
      </c>
      <c r="U971" s="403" t="s">
        <v>1570</v>
      </c>
      <c r="V971" s="404" t="str">
        <f>INDEX([1]CatGlob!$F:$F,MATCH($M971,[1]CatGlob!$C:$C,0))</f>
        <v>RFI</v>
      </c>
      <c r="W971" s="405"/>
      <c r="X971" s="406">
        <v>0</v>
      </c>
      <c r="Y971" s="407">
        <v>0</v>
      </c>
      <c r="Z971" s="408">
        <v>0</v>
      </c>
      <c r="AA971" s="407">
        <v>0</v>
      </c>
      <c r="AB971" s="408">
        <v>0</v>
      </c>
      <c r="AC971" s="407">
        <v>0</v>
      </c>
      <c r="AD971" s="408">
        <v>0</v>
      </c>
      <c r="AE971" s="407">
        <v>0</v>
      </c>
      <c r="AF971" s="408">
        <v>0</v>
      </c>
      <c r="AG971" s="407">
        <v>0</v>
      </c>
      <c r="AI971" s="406">
        <v>0</v>
      </c>
      <c r="AJ971" s="407">
        <v>0</v>
      </c>
      <c r="AK971" s="408">
        <v>0</v>
      </c>
      <c r="AL971" s="407">
        <v>0</v>
      </c>
      <c r="AM971" s="408">
        <v>0</v>
      </c>
      <c r="AN971" s="407">
        <v>0</v>
      </c>
      <c r="AO971" s="408">
        <v>0</v>
      </c>
      <c r="AP971" s="407">
        <v>0</v>
      </c>
      <c r="AQ971" s="408">
        <v>0</v>
      </c>
      <c r="AR971" s="407">
        <v>0</v>
      </c>
      <c r="AT971" s="406">
        <v>0</v>
      </c>
      <c r="AU971" s="407">
        <v>0</v>
      </c>
      <c r="AV971" s="408">
        <v>0</v>
      </c>
      <c r="AW971" s="407">
        <v>0</v>
      </c>
      <c r="AX971" s="408">
        <v>0</v>
      </c>
      <c r="AY971" s="407">
        <v>0</v>
      </c>
      <c r="AZ971" s="408">
        <v>0</v>
      </c>
      <c r="BA971" s="407">
        <v>0</v>
      </c>
      <c r="BB971" s="408">
        <v>0</v>
      </c>
      <c r="BC971" s="407">
        <v>0</v>
      </c>
    </row>
    <row r="972" spans="1:55" x14ac:dyDescent="0.35">
      <c r="A972" s="385" t="str" cm="1">
        <f t="array" ref="A972">IFERROR(_xlfn.IFS(AND(F972="Renta Variable",O972=1),IFERROR(MATCH(B972,[1]RV_Det!C:C,0),"Rev"),AND(J972="Corporativa",O972=1,I972="EM"),IFERROR(MATCH(B972,[1]RF_Corps!B:B,0),"Rev"),AND(F972="Alternativos",O972=1),IFERROR(MATCH(B972,[1]Rep4!C:C,0),"Rev")),"")</f>
        <v/>
      </c>
      <c r="B972" s="394" t="s">
        <v>2943</v>
      </c>
      <c r="C972" s="409" t="s">
        <v>2944</v>
      </c>
      <c r="D972" s="395" t="s">
        <v>2945</v>
      </c>
      <c r="E972" s="396" t="str">
        <f>IF(B972="","",INDEX([1]CatGlob!$S:$S,IFERROR(MATCH(MID(B972,7,1),[1]CatGlob!$R:$R,0),MATCH(MID(B972,1,2),[1]CatGlob!$R:$R,0))))</f>
        <v>BRL</v>
      </c>
      <c r="F972" s="397" t="s">
        <v>442</v>
      </c>
      <c r="G972" s="398" t="s">
        <v>2032</v>
      </c>
      <c r="H972" s="399" t="s">
        <v>611</v>
      </c>
      <c r="I972" s="399" t="s">
        <v>1752</v>
      </c>
      <c r="J972" s="399" t="s">
        <v>600</v>
      </c>
      <c r="K972" s="396" t="s">
        <v>600</v>
      </c>
      <c r="L972" s="400" t="str">
        <f>IF(ISERROR(MATCH(M972,M$10:M971,0)),M972,"")</f>
        <v/>
      </c>
      <c r="M972" s="401" t="str">
        <f>IF(B972="","",IF(ISERROR(MATCH(F972&amp;"_"&amp;G972&amp;"_"&amp;H972&amp;"_"&amp;I972&amp;"_"&amp;J972&amp;IF(K972="","","_"&amp;K972),[1]CatGlob!$B:$B,0)),F972&amp;"_"&amp;G972&amp;"_"&amp;H972&amp;"_"&amp;I972&amp;"_"&amp;J972&amp;IF(K972="","","_"&amp;K972),INDEX([1]CatGlob!$C:$C,MATCH(F972&amp;"_"&amp;G972&amp;"_"&amp;H972&amp;"_"&amp;I972&amp;"_"&amp;J972&amp;IF(K972="","","_"&amp;K972),[1]CatGlob!$B:$B,0))))</f>
        <v>LCD_CORP_IG</v>
      </c>
      <c r="N972" s="402" t="str">
        <f t="shared" si="31"/>
        <v/>
      </c>
      <c r="O972" s="402" t="str">
        <f t="shared" si="30"/>
        <v/>
      </c>
      <c r="P972" s="401" t="str">
        <f>IF(LEN(B972)&gt;8,INDEX([1]CatGlob!$X:$X,MATCH(M972,[1]CatGlob!$W:$W,0)),"")</f>
        <v>EMC</v>
      </c>
      <c r="Q972" s="403" t="str">
        <f>INDEX([1]CatGlob!P:P,MATCH(M972,[1]CatGlob!O:O,0))</f>
        <v>RFIC</v>
      </c>
      <c r="R972" s="403" t="s">
        <v>601</v>
      </c>
      <c r="S972" s="403" t="s">
        <v>601</v>
      </c>
      <c r="T972" s="403" t="str">
        <f>INDEX([1]CatGlob!$D:$D,MATCH($M972,[1]CatGlob!$C:$C,0))</f>
        <v>RFI</v>
      </c>
      <c r="U972" s="403" t="s">
        <v>612</v>
      </c>
      <c r="V972" s="404" t="str">
        <f>INDEX([1]CatGlob!$F:$F,MATCH($M972,[1]CatGlob!$C:$C,0))</f>
        <v>RFI</v>
      </c>
      <c r="W972" s="405"/>
      <c r="X972" s="406">
        <v>0</v>
      </c>
      <c r="Y972" s="407">
        <v>0</v>
      </c>
      <c r="Z972" s="408">
        <v>0</v>
      </c>
      <c r="AA972" s="407">
        <v>0</v>
      </c>
      <c r="AB972" s="408">
        <v>0</v>
      </c>
      <c r="AC972" s="407">
        <v>0</v>
      </c>
      <c r="AD972" s="408">
        <v>0</v>
      </c>
      <c r="AE972" s="407">
        <v>0</v>
      </c>
      <c r="AF972" s="408">
        <v>0</v>
      </c>
      <c r="AG972" s="407">
        <v>0</v>
      </c>
      <c r="AI972" s="406">
        <v>0</v>
      </c>
      <c r="AJ972" s="407">
        <v>0</v>
      </c>
      <c r="AK972" s="408">
        <v>0</v>
      </c>
      <c r="AL972" s="407">
        <v>0</v>
      </c>
      <c r="AM972" s="408">
        <v>0</v>
      </c>
      <c r="AN972" s="407">
        <v>0</v>
      </c>
      <c r="AO972" s="408">
        <v>0</v>
      </c>
      <c r="AP972" s="407">
        <v>0</v>
      </c>
      <c r="AQ972" s="408">
        <v>0</v>
      </c>
      <c r="AR972" s="407">
        <v>0</v>
      </c>
      <c r="AT972" s="406">
        <v>0</v>
      </c>
      <c r="AU972" s="407">
        <v>0</v>
      </c>
      <c r="AV972" s="408">
        <v>0</v>
      </c>
      <c r="AW972" s="407">
        <v>0</v>
      </c>
      <c r="AX972" s="408">
        <v>0</v>
      </c>
      <c r="AY972" s="407">
        <v>0</v>
      </c>
      <c r="AZ972" s="408">
        <v>0</v>
      </c>
      <c r="BA972" s="407">
        <v>0</v>
      </c>
      <c r="BB972" s="408">
        <v>0</v>
      </c>
      <c r="BC972" s="407">
        <v>0</v>
      </c>
    </row>
    <row r="973" spans="1:55" x14ac:dyDescent="0.35">
      <c r="A973" s="385" t="str" cm="1">
        <f t="array" ref="A973">IFERROR(_xlfn.IFS(AND(F973="Renta Variable",O973=1),IFERROR(MATCH(B973,[1]RV_Det!C:C,0),"Rev"),AND(J973="Corporativa",O973=1,I973="EM"),IFERROR(MATCH(B973,[1]RF_Corps!B:B,0),"Rev"),AND(F973="Alternativos",O973=1),IFERROR(MATCH(B973,[1]Rep4!C:C,0),"Rev")),"")</f>
        <v/>
      </c>
      <c r="B973" s="394" t="s">
        <v>2946</v>
      </c>
      <c r="C973" s="409" t="s">
        <v>2947</v>
      </c>
      <c r="D973" s="395" t="s">
        <v>2948</v>
      </c>
      <c r="E973" s="396" t="str">
        <f>IF(B973="","",INDEX([1]CatGlob!$S:$S,IFERROR(MATCH(MID(B973,7,1),[1]CatGlob!$R:$R,0),MATCH(MID(B973,1,2),[1]CatGlob!$R:$R,0))))</f>
        <v>MXN</v>
      </c>
      <c r="F973" s="397" t="s">
        <v>442</v>
      </c>
      <c r="G973" s="398" t="s">
        <v>2032</v>
      </c>
      <c r="H973" s="399" t="s">
        <v>611</v>
      </c>
      <c r="I973" s="399" t="s">
        <v>1752</v>
      </c>
      <c r="J973" s="399" t="s">
        <v>600</v>
      </c>
      <c r="K973" s="396" t="s">
        <v>600</v>
      </c>
      <c r="L973" s="400" t="str">
        <f>IF(ISERROR(MATCH(M973,M$10:M972,0)),M973,"")</f>
        <v/>
      </c>
      <c r="M973" s="401" t="str">
        <f>IF(B973="","",IF(ISERROR(MATCH(F973&amp;"_"&amp;G973&amp;"_"&amp;H973&amp;"_"&amp;I973&amp;"_"&amp;J973&amp;IF(K973="","","_"&amp;K973),[1]CatGlob!$B:$B,0)),F973&amp;"_"&amp;G973&amp;"_"&amp;H973&amp;"_"&amp;I973&amp;"_"&amp;J973&amp;IF(K973="","","_"&amp;K973),INDEX([1]CatGlob!$C:$C,MATCH(F973&amp;"_"&amp;G973&amp;"_"&amp;H973&amp;"_"&amp;I973&amp;"_"&amp;J973&amp;IF(K973="","","_"&amp;K973),[1]CatGlob!$B:$B,0))))</f>
        <v>LCD_CORP_IG</v>
      </c>
      <c r="N973" s="402" t="str">
        <f t="shared" si="31"/>
        <v/>
      </c>
      <c r="O973" s="402" t="str">
        <f t="shared" ref="O973:O1036" si="32">IF(SUM(ABS(AF973),ABS(AQ973),ABS(BB973))&lt;&gt;0,1,"")</f>
        <v/>
      </c>
      <c r="P973" s="401" t="str">
        <f>IF(LEN(B973)&gt;8,INDEX([1]CatGlob!$X:$X,MATCH(M973,[1]CatGlob!$W:$W,0)),"")</f>
        <v>EMC</v>
      </c>
      <c r="Q973" s="403" t="str">
        <f>INDEX([1]CatGlob!P:P,MATCH(M973,[1]CatGlob!O:O,0))</f>
        <v>RFIC</v>
      </c>
      <c r="R973" s="403" t="s">
        <v>601</v>
      </c>
      <c r="S973" s="403" t="s">
        <v>601</v>
      </c>
      <c r="T973" s="403" t="str">
        <f>INDEX([1]CatGlob!$D:$D,MATCH($M973,[1]CatGlob!$C:$C,0))</f>
        <v>RFI</v>
      </c>
      <c r="U973" s="403" t="s">
        <v>612</v>
      </c>
      <c r="V973" s="404" t="str">
        <f>INDEX([1]CatGlob!$F:$F,MATCH($M973,[1]CatGlob!$C:$C,0))</f>
        <v>RFI</v>
      </c>
      <c r="W973" s="405"/>
      <c r="X973" s="406">
        <v>0</v>
      </c>
      <c r="Y973" s="407">
        <v>0</v>
      </c>
      <c r="Z973" s="408">
        <v>0</v>
      </c>
      <c r="AA973" s="407">
        <v>0</v>
      </c>
      <c r="AB973" s="408">
        <v>0</v>
      </c>
      <c r="AC973" s="407">
        <v>0</v>
      </c>
      <c r="AD973" s="408">
        <v>0</v>
      </c>
      <c r="AE973" s="407">
        <v>0</v>
      </c>
      <c r="AF973" s="408">
        <v>0</v>
      </c>
      <c r="AG973" s="407">
        <v>0</v>
      </c>
      <c r="AI973" s="406">
        <v>0</v>
      </c>
      <c r="AJ973" s="407">
        <v>0</v>
      </c>
      <c r="AK973" s="408">
        <v>0</v>
      </c>
      <c r="AL973" s="407">
        <v>0</v>
      </c>
      <c r="AM973" s="408">
        <v>0</v>
      </c>
      <c r="AN973" s="407">
        <v>0</v>
      </c>
      <c r="AO973" s="408">
        <v>0</v>
      </c>
      <c r="AP973" s="407">
        <v>0</v>
      </c>
      <c r="AQ973" s="408">
        <v>0</v>
      </c>
      <c r="AR973" s="407">
        <v>0</v>
      </c>
      <c r="AT973" s="406">
        <v>0</v>
      </c>
      <c r="AU973" s="407">
        <v>0</v>
      </c>
      <c r="AV973" s="408">
        <v>0</v>
      </c>
      <c r="AW973" s="407">
        <v>0</v>
      </c>
      <c r="AX973" s="408">
        <v>0</v>
      </c>
      <c r="AY973" s="407">
        <v>0</v>
      </c>
      <c r="AZ973" s="408">
        <v>0</v>
      </c>
      <c r="BA973" s="407">
        <v>0</v>
      </c>
      <c r="BB973" s="408">
        <v>0</v>
      </c>
      <c r="BC973" s="407">
        <v>0</v>
      </c>
    </row>
    <row r="974" spans="1:55" x14ac:dyDescent="0.35">
      <c r="A974" s="385" t="str" cm="1">
        <f t="array" ref="A974">IFERROR(_xlfn.IFS(AND(F974="Renta Variable",O974=1),IFERROR(MATCH(B974,[1]RV_Det!C:C,0),"Rev"),AND(J974="Corporativa",O974=1,I974="EM"),IFERROR(MATCH(B974,[1]RF_Corps!B:B,0),"Rev"),AND(F974="Alternativos",O974=1),IFERROR(MATCH(B974,[1]Rep4!C:C,0),"Rev")),"")</f>
        <v/>
      </c>
      <c r="B974" s="394" t="s">
        <v>2949</v>
      </c>
      <c r="C974" s="409" t="s">
        <v>2950</v>
      </c>
      <c r="D974" s="395" t="s">
        <v>2951</v>
      </c>
      <c r="E974" s="396" t="str">
        <f>IF(B974="","",INDEX([1]CatGlob!$S:$S,IFERROR(MATCH(MID(B974,7,1),[1]CatGlob!$R:$R,0),MATCH(MID(B974,1,2),[1]CatGlob!$R:$R,0))))</f>
        <v>BRL</v>
      </c>
      <c r="F974" s="397" t="s">
        <v>442</v>
      </c>
      <c r="G974" s="398" t="s">
        <v>2032</v>
      </c>
      <c r="H974" s="399" t="s">
        <v>611</v>
      </c>
      <c r="I974" s="399" t="s">
        <v>1752</v>
      </c>
      <c r="J974" s="399" t="s">
        <v>600</v>
      </c>
      <c r="K974" s="396" t="s">
        <v>600</v>
      </c>
      <c r="L974" s="400" t="str">
        <f>IF(ISERROR(MATCH(M974,M$10:M973,0)),M974,"")</f>
        <v/>
      </c>
      <c r="M974" s="401" t="str">
        <f>IF(B974="","",IF(ISERROR(MATCH(F974&amp;"_"&amp;G974&amp;"_"&amp;H974&amp;"_"&amp;I974&amp;"_"&amp;J974&amp;IF(K974="","","_"&amp;K974),[1]CatGlob!$B:$B,0)),F974&amp;"_"&amp;G974&amp;"_"&amp;H974&amp;"_"&amp;I974&amp;"_"&amp;J974&amp;IF(K974="","","_"&amp;K974),INDEX([1]CatGlob!$C:$C,MATCH(F974&amp;"_"&amp;G974&amp;"_"&amp;H974&amp;"_"&amp;I974&amp;"_"&amp;J974&amp;IF(K974="","","_"&amp;K974),[1]CatGlob!$B:$B,0))))</f>
        <v>LCD_CORP_IG</v>
      </c>
      <c r="N974" s="402" t="str">
        <f t="shared" si="31"/>
        <v/>
      </c>
      <c r="O974" s="402" t="str">
        <f t="shared" si="32"/>
        <v/>
      </c>
      <c r="P974" s="401" t="str">
        <f>IF(LEN(B974)&gt;8,INDEX([1]CatGlob!$X:$X,MATCH(M974,[1]CatGlob!$W:$W,0)),"")</f>
        <v>EMC</v>
      </c>
      <c r="Q974" s="403" t="str">
        <f>INDEX([1]CatGlob!P:P,MATCH(M974,[1]CatGlob!O:O,0))</f>
        <v>RFIC</v>
      </c>
      <c r="R974" s="403" t="s">
        <v>601</v>
      </c>
      <c r="S974" s="403" t="s">
        <v>601</v>
      </c>
      <c r="T974" s="403" t="str">
        <f>INDEX([1]CatGlob!$D:$D,MATCH($M974,[1]CatGlob!$C:$C,0))</f>
        <v>RFI</v>
      </c>
      <c r="U974" s="403" t="s">
        <v>612</v>
      </c>
      <c r="V974" s="404" t="str">
        <f>INDEX([1]CatGlob!$F:$F,MATCH($M974,[1]CatGlob!$C:$C,0))</f>
        <v>RFI</v>
      </c>
      <c r="W974" s="405"/>
      <c r="X974" s="406">
        <v>0</v>
      </c>
      <c r="Y974" s="407">
        <v>0</v>
      </c>
      <c r="Z974" s="408">
        <v>0</v>
      </c>
      <c r="AA974" s="407">
        <v>0</v>
      </c>
      <c r="AB974" s="408">
        <v>0</v>
      </c>
      <c r="AC974" s="407">
        <v>0</v>
      </c>
      <c r="AD974" s="408">
        <v>0</v>
      </c>
      <c r="AE974" s="407">
        <v>0</v>
      </c>
      <c r="AF974" s="408">
        <v>0</v>
      </c>
      <c r="AG974" s="407">
        <v>0</v>
      </c>
      <c r="AI974" s="406">
        <v>0</v>
      </c>
      <c r="AJ974" s="407">
        <v>0</v>
      </c>
      <c r="AK974" s="408">
        <v>0</v>
      </c>
      <c r="AL974" s="407">
        <v>0</v>
      </c>
      <c r="AM974" s="408">
        <v>0</v>
      </c>
      <c r="AN974" s="407">
        <v>0</v>
      </c>
      <c r="AO974" s="408">
        <v>0</v>
      </c>
      <c r="AP974" s="407">
        <v>0</v>
      </c>
      <c r="AQ974" s="408">
        <v>0</v>
      </c>
      <c r="AR974" s="407">
        <v>0</v>
      </c>
      <c r="AT974" s="406">
        <v>0</v>
      </c>
      <c r="AU974" s="407">
        <v>0</v>
      </c>
      <c r="AV974" s="408">
        <v>0</v>
      </c>
      <c r="AW974" s="407">
        <v>0</v>
      </c>
      <c r="AX974" s="408">
        <v>0</v>
      </c>
      <c r="AY974" s="407">
        <v>0</v>
      </c>
      <c r="AZ974" s="408">
        <v>0</v>
      </c>
      <c r="BA974" s="407">
        <v>0</v>
      </c>
      <c r="BB974" s="408">
        <v>0</v>
      </c>
      <c r="BC974" s="407">
        <v>0</v>
      </c>
    </row>
    <row r="975" spans="1:55" x14ac:dyDescent="0.35">
      <c r="A975" s="385" t="str" cm="1">
        <f t="array" ref="A975">IFERROR(_xlfn.IFS(AND(F975="Renta Variable",O975=1),IFERROR(MATCH(B975,[1]RV_Det!C:C,0),"Rev"),AND(J975="Corporativa",O975=1,I975="EM"),IFERROR(MATCH(B975,[1]RF_Corps!B:B,0),"Rev"),AND(F975="Alternativos",O975=1),IFERROR(MATCH(B975,[1]Rep4!C:C,0),"Rev")),"")</f>
        <v/>
      </c>
      <c r="B975" s="394" t="s">
        <v>2952</v>
      </c>
      <c r="C975" s="409" t="s">
        <v>2953</v>
      </c>
      <c r="D975" s="395" t="s">
        <v>2954</v>
      </c>
      <c r="E975" s="396" t="str">
        <f>IF(B975="","",INDEX([1]CatGlob!$S:$S,IFERROR(MATCH(MID(B975,7,1),[1]CatGlob!$R:$R,0),MATCH(MID(B975,1,2),[1]CatGlob!$R:$R,0))))</f>
        <v>CLP</v>
      </c>
      <c r="F975" s="397" t="s">
        <v>442</v>
      </c>
      <c r="G975" s="398" t="s">
        <v>2032</v>
      </c>
      <c r="H975" s="399" t="s">
        <v>611</v>
      </c>
      <c r="I975" s="399" t="s">
        <v>1752</v>
      </c>
      <c r="J975" s="399" t="s">
        <v>600</v>
      </c>
      <c r="K975" s="396" t="s">
        <v>600</v>
      </c>
      <c r="L975" s="400" t="str">
        <f>IF(ISERROR(MATCH(M975,M$10:M974,0)),M975,"")</f>
        <v/>
      </c>
      <c r="M975" s="401" t="str">
        <f>IF(B975="","",IF(ISERROR(MATCH(F975&amp;"_"&amp;G975&amp;"_"&amp;H975&amp;"_"&amp;I975&amp;"_"&amp;J975&amp;IF(K975="","","_"&amp;K975),[1]CatGlob!$B:$B,0)),F975&amp;"_"&amp;G975&amp;"_"&amp;H975&amp;"_"&amp;I975&amp;"_"&amp;J975&amp;IF(K975="","","_"&amp;K975),INDEX([1]CatGlob!$C:$C,MATCH(F975&amp;"_"&amp;G975&amp;"_"&amp;H975&amp;"_"&amp;I975&amp;"_"&amp;J975&amp;IF(K975="","","_"&amp;K975),[1]CatGlob!$B:$B,0))))</f>
        <v>LCD_CORP_IG</v>
      </c>
      <c r="N975" s="402" t="str">
        <f t="shared" si="31"/>
        <v/>
      </c>
      <c r="O975" s="402" t="str">
        <f t="shared" si="32"/>
        <v/>
      </c>
      <c r="P975" s="401" t="str">
        <f>IF(LEN(B975)&gt;8,INDEX([1]CatGlob!$X:$X,MATCH(M975,[1]CatGlob!$W:$W,0)),"")</f>
        <v>EMC</v>
      </c>
      <c r="Q975" s="403" t="str">
        <f>INDEX([1]CatGlob!P:P,MATCH(M975,[1]CatGlob!O:O,0))</f>
        <v>RFIC</v>
      </c>
      <c r="R975" s="403" t="s">
        <v>601</v>
      </c>
      <c r="S975" s="403" t="s">
        <v>601</v>
      </c>
      <c r="T975" s="403" t="str">
        <f>INDEX([1]CatGlob!$D:$D,MATCH($M975,[1]CatGlob!$C:$C,0))</f>
        <v>RFI</v>
      </c>
      <c r="U975" s="403" t="s">
        <v>612</v>
      </c>
      <c r="V975" s="404" t="str">
        <f>INDEX([1]CatGlob!$F:$F,MATCH($M975,[1]CatGlob!$C:$C,0))</f>
        <v>RFI</v>
      </c>
      <c r="W975" s="405"/>
      <c r="X975" s="406">
        <v>0</v>
      </c>
      <c r="Y975" s="407">
        <v>0</v>
      </c>
      <c r="Z975" s="408">
        <v>0</v>
      </c>
      <c r="AA975" s="407">
        <v>0</v>
      </c>
      <c r="AB975" s="408">
        <v>0</v>
      </c>
      <c r="AC975" s="407">
        <v>0</v>
      </c>
      <c r="AD975" s="408">
        <v>0</v>
      </c>
      <c r="AE975" s="407">
        <v>0</v>
      </c>
      <c r="AF975" s="408">
        <v>0</v>
      </c>
      <c r="AG975" s="407">
        <v>0</v>
      </c>
      <c r="AI975" s="406">
        <v>0</v>
      </c>
      <c r="AJ975" s="407">
        <v>0</v>
      </c>
      <c r="AK975" s="408">
        <v>0</v>
      </c>
      <c r="AL975" s="407">
        <v>0</v>
      </c>
      <c r="AM975" s="408">
        <v>0</v>
      </c>
      <c r="AN975" s="407">
        <v>0</v>
      </c>
      <c r="AO975" s="408">
        <v>0</v>
      </c>
      <c r="AP975" s="407">
        <v>0</v>
      </c>
      <c r="AQ975" s="408">
        <v>0</v>
      </c>
      <c r="AR975" s="407">
        <v>0</v>
      </c>
      <c r="AT975" s="406">
        <v>0</v>
      </c>
      <c r="AU975" s="407">
        <v>0</v>
      </c>
      <c r="AV975" s="408">
        <v>0</v>
      </c>
      <c r="AW975" s="407">
        <v>0</v>
      </c>
      <c r="AX975" s="408">
        <v>0</v>
      </c>
      <c r="AY975" s="407">
        <v>0</v>
      </c>
      <c r="AZ975" s="408">
        <v>0</v>
      </c>
      <c r="BA975" s="407">
        <v>0</v>
      </c>
      <c r="BB975" s="408">
        <v>0</v>
      </c>
      <c r="BC975" s="407">
        <v>0</v>
      </c>
    </row>
    <row r="976" spans="1:55" x14ac:dyDescent="0.35">
      <c r="A976" s="385" t="str" cm="1">
        <f t="array" ref="A976">IFERROR(_xlfn.IFS(AND(F976="Renta Variable",O976=1),IFERROR(MATCH(B976,[1]RV_Det!C:C,0),"Rev"),AND(J976="Corporativa",O976=1,I976="EM"),IFERROR(MATCH(B976,[1]RF_Corps!B:B,0),"Rev"),AND(F976="Alternativos",O976=1),IFERROR(MATCH(B976,[1]Rep4!C:C,0),"Rev")),"")</f>
        <v/>
      </c>
      <c r="B976" s="394" t="s">
        <v>2955</v>
      </c>
      <c r="C976" s="409" t="s">
        <v>2956</v>
      </c>
      <c r="D976" s="395" t="s">
        <v>2957</v>
      </c>
      <c r="E976" s="396" t="str">
        <f>IF(B976="","",INDEX([1]CatGlob!$S:$S,IFERROR(MATCH(MID(B976,7,1),[1]CatGlob!$R:$R,0),MATCH(MID(B976,1,2),[1]CatGlob!$R:$R,0))))</f>
        <v>BRL</v>
      </c>
      <c r="F976" s="397" t="s">
        <v>442</v>
      </c>
      <c r="G976" s="398" t="s">
        <v>2032</v>
      </c>
      <c r="H976" s="399" t="s">
        <v>611</v>
      </c>
      <c r="I976" s="399" t="s">
        <v>1752</v>
      </c>
      <c r="J976" s="399" t="s">
        <v>600</v>
      </c>
      <c r="K976" s="396" t="s">
        <v>600</v>
      </c>
      <c r="L976" s="400" t="str">
        <f>IF(ISERROR(MATCH(M976,M$10:M975,0)),M976,"")</f>
        <v/>
      </c>
      <c r="M976" s="401" t="str">
        <f>IF(B976="","",IF(ISERROR(MATCH(F976&amp;"_"&amp;G976&amp;"_"&amp;H976&amp;"_"&amp;I976&amp;"_"&amp;J976&amp;IF(K976="","","_"&amp;K976),[1]CatGlob!$B:$B,0)),F976&amp;"_"&amp;G976&amp;"_"&amp;H976&amp;"_"&amp;I976&amp;"_"&amp;J976&amp;IF(K976="","","_"&amp;K976),INDEX([1]CatGlob!$C:$C,MATCH(F976&amp;"_"&amp;G976&amp;"_"&amp;H976&amp;"_"&amp;I976&amp;"_"&amp;J976&amp;IF(K976="","","_"&amp;K976),[1]CatGlob!$B:$B,0))))</f>
        <v>LCD_CORP_IG</v>
      </c>
      <c r="N976" s="402" t="str">
        <f t="shared" ref="N976:N1039" si="33">+IF(AND(F976="Renta Fija",SUM(ABS(AF976),ABS(AQ976),ABS(BB976))&lt;&gt;0),IF(GG976&lt;&gt;0,"","rev"),"")</f>
        <v/>
      </c>
      <c r="O976" s="402" t="str">
        <f t="shared" si="32"/>
        <v/>
      </c>
      <c r="P976" s="401" t="str">
        <f>IF(LEN(B976)&gt;8,INDEX([1]CatGlob!$X:$X,MATCH(M976,[1]CatGlob!$W:$W,0)),"")</f>
        <v>EMC</v>
      </c>
      <c r="Q976" s="403" t="str">
        <f>INDEX([1]CatGlob!P:P,MATCH(M976,[1]CatGlob!O:O,0))</f>
        <v>RFIC</v>
      </c>
      <c r="R976" s="403" t="s">
        <v>601</v>
      </c>
      <c r="S976" s="403" t="s">
        <v>601</v>
      </c>
      <c r="T976" s="403" t="str">
        <f>INDEX([1]CatGlob!$D:$D,MATCH($M976,[1]CatGlob!$C:$C,0))</f>
        <v>RFI</v>
      </c>
      <c r="U976" s="403" t="s">
        <v>612</v>
      </c>
      <c r="V976" s="404" t="str">
        <f>INDEX([1]CatGlob!$F:$F,MATCH($M976,[1]CatGlob!$C:$C,0))</f>
        <v>RFI</v>
      </c>
      <c r="W976" s="405"/>
      <c r="X976" s="406">
        <v>0</v>
      </c>
      <c r="Y976" s="407">
        <v>0</v>
      </c>
      <c r="Z976" s="408">
        <v>0</v>
      </c>
      <c r="AA976" s="407">
        <v>0</v>
      </c>
      <c r="AB976" s="408">
        <v>0</v>
      </c>
      <c r="AC976" s="407">
        <v>0</v>
      </c>
      <c r="AD976" s="408">
        <v>0</v>
      </c>
      <c r="AE976" s="407">
        <v>0</v>
      </c>
      <c r="AF976" s="408">
        <v>0</v>
      </c>
      <c r="AG976" s="407">
        <v>0</v>
      </c>
      <c r="AI976" s="406">
        <v>0</v>
      </c>
      <c r="AJ976" s="407">
        <v>0</v>
      </c>
      <c r="AK976" s="408">
        <v>0</v>
      </c>
      <c r="AL976" s="407">
        <v>0</v>
      </c>
      <c r="AM976" s="408">
        <v>0</v>
      </c>
      <c r="AN976" s="407">
        <v>0</v>
      </c>
      <c r="AO976" s="408">
        <v>0</v>
      </c>
      <c r="AP976" s="407">
        <v>0</v>
      </c>
      <c r="AQ976" s="408">
        <v>0</v>
      </c>
      <c r="AR976" s="407">
        <v>0</v>
      </c>
      <c r="AT976" s="406">
        <v>0</v>
      </c>
      <c r="AU976" s="407">
        <v>0</v>
      </c>
      <c r="AV976" s="408">
        <v>0</v>
      </c>
      <c r="AW976" s="407">
        <v>0</v>
      </c>
      <c r="AX976" s="408">
        <v>0</v>
      </c>
      <c r="AY976" s="407">
        <v>0</v>
      </c>
      <c r="AZ976" s="408">
        <v>0</v>
      </c>
      <c r="BA976" s="407">
        <v>0</v>
      </c>
      <c r="BB976" s="408">
        <v>0</v>
      </c>
      <c r="BC976" s="407">
        <v>0</v>
      </c>
    </row>
    <row r="977" spans="1:55" x14ac:dyDescent="0.35">
      <c r="A977" s="385" t="str" cm="1">
        <f t="array" ref="A977">IFERROR(_xlfn.IFS(AND(F977="Renta Variable",O977=1),IFERROR(MATCH(B977,[1]RV_Det!C:C,0),"Rev"),AND(J977="Corporativa",O977=1,I977="EM"),IFERROR(MATCH(B977,[1]RF_Corps!B:B,0),"Rev"),AND(F977="Alternativos",O977=1),IFERROR(MATCH(B977,[1]Rep4!C:C,0),"Rev")),"")</f>
        <v/>
      </c>
      <c r="B977" s="394" t="s">
        <v>2958</v>
      </c>
      <c r="C977" s="409" t="s">
        <v>2959</v>
      </c>
      <c r="D977" s="395" t="s">
        <v>2957</v>
      </c>
      <c r="E977" s="396" t="str">
        <f>IF(B977="","",INDEX([1]CatGlob!$S:$S,IFERROR(MATCH(MID(B977,7,1),[1]CatGlob!$R:$R,0),MATCH(MID(B977,1,2),[1]CatGlob!$R:$R,0))))</f>
        <v>BRL</v>
      </c>
      <c r="F977" s="397" t="s">
        <v>442</v>
      </c>
      <c r="G977" s="398" t="s">
        <v>2032</v>
      </c>
      <c r="H977" s="399" t="s">
        <v>611</v>
      </c>
      <c r="I977" s="399" t="s">
        <v>1752</v>
      </c>
      <c r="J977" s="399" t="s">
        <v>600</v>
      </c>
      <c r="K977" s="396" t="s">
        <v>600</v>
      </c>
      <c r="L977" s="400" t="str">
        <f>IF(ISERROR(MATCH(M977,M$10:M976,0)),M977,"")</f>
        <v/>
      </c>
      <c r="M977" s="401" t="str">
        <f>IF(B977="","",IF(ISERROR(MATCH(F977&amp;"_"&amp;G977&amp;"_"&amp;H977&amp;"_"&amp;I977&amp;"_"&amp;J977&amp;IF(K977="","","_"&amp;K977),[1]CatGlob!$B:$B,0)),F977&amp;"_"&amp;G977&amp;"_"&amp;H977&amp;"_"&amp;I977&amp;"_"&amp;J977&amp;IF(K977="","","_"&amp;K977),INDEX([1]CatGlob!$C:$C,MATCH(F977&amp;"_"&amp;G977&amp;"_"&amp;H977&amp;"_"&amp;I977&amp;"_"&amp;J977&amp;IF(K977="","","_"&amp;K977),[1]CatGlob!$B:$B,0))))</f>
        <v>LCD_CORP_IG</v>
      </c>
      <c r="N977" s="402" t="str">
        <f t="shared" si="33"/>
        <v/>
      </c>
      <c r="O977" s="402" t="str">
        <f t="shared" si="32"/>
        <v/>
      </c>
      <c r="P977" s="401" t="str">
        <f>IF(LEN(B977)&gt;8,INDEX([1]CatGlob!$X:$X,MATCH(M977,[1]CatGlob!$W:$W,0)),"")</f>
        <v>EMC</v>
      </c>
      <c r="Q977" s="403" t="str">
        <f>INDEX([1]CatGlob!P:P,MATCH(M977,[1]CatGlob!O:O,0))</f>
        <v>RFIC</v>
      </c>
      <c r="R977" s="403" t="s">
        <v>601</v>
      </c>
      <c r="S977" s="403" t="s">
        <v>601</v>
      </c>
      <c r="T977" s="403" t="str">
        <f>INDEX([1]CatGlob!$D:$D,MATCH($M977,[1]CatGlob!$C:$C,0))</f>
        <v>RFI</v>
      </c>
      <c r="U977" s="403" t="s">
        <v>612</v>
      </c>
      <c r="V977" s="404" t="str">
        <f>INDEX([1]CatGlob!$F:$F,MATCH($M977,[1]CatGlob!$C:$C,0))</f>
        <v>RFI</v>
      </c>
      <c r="W977" s="405"/>
      <c r="X977" s="406">
        <v>0</v>
      </c>
      <c r="Y977" s="407">
        <v>0</v>
      </c>
      <c r="Z977" s="408">
        <v>0</v>
      </c>
      <c r="AA977" s="407">
        <v>0</v>
      </c>
      <c r="AB977" s="408">
        <v>0</v>
      </c>
      <c r="AC977" s="407">
        <v>0</v>
      </c>
      <c r="AD977" s="408">
        <v>0</v>
      </c>
      <c r="AE977" s="407">
        <v>0</v>
      </c>
      <c r="AF977" s="408">
        <v>0</v>
      </c>
      <c r="AG977" s="407">
        <v>0</v>
      </c>
      <c r="AI977" s="406">
        <v>0</v>
      </c>
      <c r="AJ977" s="407">
        <v>0</v>
      </c>
      <c r="AK977" s="408">
        <v>0</v>
      </c>
      <c r="AL977" s="407">
        <v>0</v>
      </c>
      <c r="AM977" s="408">
        <v>0</v>
      </c>
      <c r="AN977" s="407">
        <v>0</v>
      </c>
      <c r="AO977" s="408">
        <v>0</v>
      </c>
      <c r="AP977" s="407">
        <v>0</v>
      </c>
      <c r="AQ977" s="408">
        <v>0</v>
      </c>
      <c r="AR977" s="407">
        <v>0</v>
      </c>
      <c r="AT977" s="406">
        <v>0</v>
      </c>
      <c r="AU977" s="407">
        <v>0</v>
      </c>
      <c r="AV977" s="408">
        <v>0</v>
      </c>
      <c r="AW977" s="407">
        <v>0</v>
      </c>
      <c r="AX977" s="408">
        <v>0</v>
      </c>
      <c r="AY977" s="407">
        <v>0</v>
      </c>
      <c r="AZ977" s="408">
        <v>0</v>
      </c>
      <c r="BA977" s="407">
        <v>0</v>
      </c>
      <c r="BB977" s="408">
        <v>0</v>
      </c>
      <c r="BC977" s="407">
        <v>0</v>
      </c>
    </row>
    <row r="978" spans="1:55" x14ac:dyDescent="0.35">
      <c r="A978" s="385" t="str" cm="1">
        <f t="array" ref="A978">IFERROR(_xlfn.IFS(AND(F978="Renta Variable",O978=1),IFERROR(MATCH(B978,[1]RV_Det!C:C,0),"Rev"),AND(J978="Corporativa",O978=1,I978="EM"),IFERROR(MATCH(B978,[1]RF_Corps!B:B,0),"Rev"),AND(F978="Alternativos",O978=1),IFERROR(MATCH(B978,[1]Rep4!C:C,0),"Rev")),"")</f>
        <v/>
      </c>
      <c r="B978" s="394" t="s">
        <v>2960</v>
      </c>
      <c r="C978" s="409" t="s">
        <v>2961</v>
      </c>
      <c r="D978" s="395" t="s">
        <v>2962</v>
      </c>
      <c r="E978" s="396" t="str">
        <f>IF(B978="","",INDEX([1]CatGlob!$S:$S,IFERROR(MATCH(MID(B978,7,1),[1]CatGlob!$R:$R,0),MATCH(MID(B978,1,2),[1]CatGlob!$R:$R,0))))</f>
        <v>NSOL</v>
      </c>
      <c r="F978" s="397" t="s">
        <v>442</v>
      </c>
      <c r="G978" s="398" t="s">
        <v>2032</v>
      </c>
      <c r="H978" s="399" t="s">
        <v>611</v>
      </c>
      <c r="I978" s="399" t="s">
        <v>1752</v>
      </c>
      <c r="J978" s="399" t="s">
        <v>600</v>
      </c>
      <c r="K978" s="396" t="s">
        <v>600</v>
      </c>
      <c r="L978" s="400" t="str">
        <f>IF(ISERROR(MATCH(M978,M$10:M977,0)),M978,"")</f>
        <v/>
      </c>
      <c r="M978" s="401" t="str">
        <f>IF(B978="","",IF(ISERROR(MATCH(F978&amp;"_"&amp;G978&amp;"_"&amp;H978&amp;"_"&amp;I978&amp;"_"&amp;J978&amp;IF(K978="","","_"&amp;K978),[1]CatGlob!$B:$B,0)),F978&amp;"_"&amp;G978&amp;"_"&amp;H978&amp;"_"&amp;I978&amp;"_"&amp;J978&amp;IF(K978="","","_"&amp;K978),INDEX([1]CatGlob!$C:$C,MATCH(F978&amp;"_"&amp;G978&amp;"_"&amp;H978&amp;"_"&amp;I978&amp;"_"&amp;J978&amp;IF(K978="","","_"&amp;K978),[1]CatGlob!$B:$B,0))))</f>
        <v>LCD_CORP_IG</v>
      </c>
      <c r="N978" s="402" t="str">
        <f t="shared" si="33"/>
        <v/>
      </c>
      <c r="O978" s="402" t="str">
        <f t="shared" si="32"/>
        <v/>
      </c>
      <c r="P978" s="401" t="str">
        <f>IF(LEN(B978)&gt;8,INDEX([1]CatGlob!$X:$X,MATCH(M978,[1]CatGlob!$W:$W,0)),"")</f>
        <v>EMC</v>
      </c>
      <c r="Q978" s="403" t="str">
        <f>INDEX([1]CatGlob!P:P,MATCH(M978,[1]CatGlob!O:O,0))</f>
        <v>RFIC</v>
      </c>
      <c r="R978" s="403" t="s">
        <v>601</v>
      </c>
      <c r="S978" s="403" t="s">
        <v>601</v>
      </c>
      <c r="T978" s="403" t="str">
        <f>INDEX([1]CatGlob!$D:$D,MATCH($M978,[1]CatGlob!$C:$C,0))</f>
        <v>RFI</v>
      </c>
      <c r="U978" s="403" t="s">
        <v>612</v>
      </c>
      <c r="V978" s="404" t="str">
        <f>INDEX([1]CatGlob!$F:$F,MATCH($M978,[1]CatGlob!$C:$C,0))</f>
        <v>RFI</v>
      </c>
      <c r="W978" s="405"/>
      <c r="X978" s="406">
        <v>0</v>
      </c>
      <c r="Y978" s="407">
        <v>0</v>
      </c>
      <c r="Z978" s="408">
        <v>0</v>
      </c>
      <c r="AA978" s="407">
        <v>0</v>
      </c>
      <c r="AB978" s="408">
        <v>0</v>
      </c>
      <c r="AC978" s="407">
        <v>0</v>
      </c>
      <c r="AD978" s="408">
        <v>0</v>
      </c>
      <c r="AE978" s="407">
        <v>0</v>
      </c>
      <c r="AF978" s="408">
        <v>0</v>
      </c>
      <c r="AG978" s="407">
        <v>0</v>
      </c>
      <c r="AI978" s="406">
        <v>0</v>
      </c>
      <c r="AJ978" s="407">
        <v>0</v>
      </c>
      <c r="AK978" s="408">
        <v>0</v>
      </c>
      <c r="AL978" s="407">
        <v>0</v>
      </c>
      <c r="AM978" s="408">
        <v>0</v>
      </c>
      <c r="AN978" s="407">
        <v>0</v>
      </c>
      <c r="AO978" s="408">
        <v>0</v>
      </c>
      <c r="AP978" s="407">
        <v>0</v>
      </c>
      <c r="AQ978" s="408">
        <v>0</v>
      </c>
      <c r="AR978" s="407">
        <v>0</v>
      </c>
      <c r="AT978" s="406">
        <v>0</v>
      </c>
      <c r="AU978" s="407">
        <v>0</v>
      </c>
      <c r="AV978" s="408">
        <v>0</v>
      </c>
      <c r="AW978" s="407">
        <v>0</v>
      </c>
      <c r="AX978" s="408">
        <v>0</v>
      </c>
      <c r="AY978" s="407">
        <v>0</v>
      </c>
      <c r="AZ978" s="408">
        <v>0</v>
      </c>
      <c r="BA978" s="407">
        <v>0</v>
      </c>
      <c r="BB978" s="408">
        <v>0</v>
      </c>
      <c r="BC978" s="407">
        <v>0</v>
      </c>
    </row>
    <row r="979" spans="1:55" x14ac:dyDescent="0.35">
      <c r="A979" s="385" t="str" cm="1">
        <f t="array" ref="A979">IFERROR(_xlfn.IFS(AND(F979="Renta Variable",O979=1),IFERROR(MATCH(B979,[1]RV_Det!C:C,0),"Rev"),AND(J979="Corporativa",O979=1,I979="EM"),IFERROR(MATCH(B979,[1]RF_Corps!B:B,0),"Rev"),AND(F979="Alternativos",O979=1),IFERROR(MATCH(B979,[1]Rep4!C:C,0),"Rev")),"")</f>
        <v/>
      </c>
      <c r="B979" s="394" t="s">
        <v>2963</v>
      </c>
      <c r="C979" s="409" t="s">
        <v>2964</v>
      </c>
      <c r="D979" s="395" t="s">
        <v>1736</v>
      </c>
      <c r="E979" s="396" t="str">
        <f>IF(B979="","",INDEX([1]CatGlob!$S:$S,IFERROR(MATCH(MID(B979,7,1),[1]CatGlob!$R:$R,0),MATCH(MID(B979,1,2),[1]CatGlob!$R:$R,0))))</f>
        <v>COP</v>
      </c>
      <c r="F979" s="397" t="s">
        <v>442</v>
      </c>
      <c r="G979" s="398" t="s">
        <v>2032</v>
      </c>
      <c r="H979" s="399" t="s">
        <v>611</v>
      </c>
      <c r="I979" s="399" t="s">
        <v>1752</v>
      </c>
      <c r="J979" s="399" t="s">
        <v>600</v>
      </c>
      <c r="K979" s="396" t="s">
        <v>600</v>
      </c>
      <c r="L979" s="400" t="str">
        <f>IF(ISERROR(MATCH(M979,M$10:M978,0)),M979,"")</f>
        <v/>
      </c>
      <c r="M979" s="401" t="str">
        <f>IF(B979="","",IF(ISERROR(MATCH(F979&amp;"_"&amp;G979&amp;"_"&amp;H979&amp;"_"&amp;I979&amp;"_"&amp;J979&amp;IF(K979="","","_"&amp;K979),[1]CatGlob!$B:$B,0)),F979&amp;"_"&amp;G979&amp;"_"&amp;H979&amp;"_"&amp;I979&amp;"_"&amp;J979&amp;IF(K979="","","_"&amp;K979),INDEX([1]CatGlob!$C:$C,MATCH(F979&amp;"_"&amp;G979&amp;"_"&amp;H979&amp;"_"&amp;I979&amp;"_"&amp;J979&amp;IF(K979="","","_"&amp;K979),[1]CatGlob!$B:$B,0))))</f>
        <v>LCD_CORP_IG</v>
      </c>
      <c r="N979" s="402" t="str">
        <f t="shared" si="33"/>
        <v/>
      </c>
      <c r="O979" s="402" t="str">
        <f t="shared" si="32"/>
        <v/>
      </c>
      <c r="P979" s="401" t="str">
        <f>IF(LEN(B979)&gt;8,INDEX([1]CatGlob!$X:$X,MATCH(M979,[1]CatGlob!$W:$W,0)),"")</f>
        <v>EMC</v>
      </c>
      <c r="Q979" s="403" t="str">
        <f>INDEX([1]CatGlob!P:P,MATCH(M979,[1]CatGlob!O:O,0))</f>
        <v>RFIC</v>
      </c>
      <c r="R979" s="403"/>
      <c r="S979" s="403"/>
      <c r="T979" s="403" t="str">
        <f>INDEX([1]CatGlob!$D:$D,MATCH($M979,[1]CatGlob!$C:$C,0))</f>
        <v>RFI</v>
      </c>
      <c r="U979" s="403" t="s">
        <v>612</v>
      </c>
      <c r="V979" s="404" t="str">
        <f>INDEX([1]CatGlob!$F:$F,MATCH($M979,[1]CatGlob!$C:$C,0))</f>
        <v>RFI</v>
      </c>
      <c r="W979" s="405"/>
      <c r="X979" s="406">
        <v>0</v>
      </c>
      <c r="Y979" s="407">
        <v>0</v>
      </c>
      <c r="Z979" s="408">
        <v>0</v>
      </c>
      <c r="AA979" s="407">
        <v>0</v>
      </c>
      <c r="AB979" s="408">
        <v>0</v>
      </c>
      <c r="AC979" s="407">
        <v>0</v>
      </c>
      <c r="AD979" s="408">
        <v>0</v>
      </c>
      <c r="AE979" s="407">
        <v>0</v>
      </c>
      <c r="AF979" s="408">
        <v>0</v>
      </c>
      <c r="AG979" s="407">
        <v>0</v>
      </c>
      <c r="AI979" s="406">
        <v>0</v>
      </c>
      <c r="AJ979" s="407">
        <v>0</v>
      </c>
      <c r="AK979" s="408">
        <v>0</v>
      </c>
      <c r="AL979" s="407">
        <v>0</v>
      </c>
      <c r="AM979" s="408">
        <v>0</v>
      </c>
      <c r="AN979" s="407">
        <v>0</v>
      </c>
      <c r="AO979" s="408">
        <v>0</v>
      </c>
      <c r="AP979" s="407">
        <v>0</v>
      </c>
      <c r="AQ979" s="408">
        <v>0</v>
      </c>
      <c r="AR979" s="407">
        <v>0</v>
      </c>
      <c r="AT979" s="406">
        <v>0</v>
      </c>
      <c r="AU979" s="407">
        <v>0</v>
      </c>
      <c r="AV979" s="408">
        <v>0</v>
      </c>
      <c r="AW979" s="407">
        <v>0</v>
      </c>
      <c r="AX979" s="408">
        <v>0</v>
      </c>
      <c r="AY979" s="407">
        <v>0</v>
      </c>
      <c r="AZ979" s="408">
        <v>0</v>
      </c>
      <c r="BA979" s="407">
        <v>0</v>
      </c>
      <c r="BB979" s="408">
        <v>0</v>
      </c>
      <c r="BC979" s="407">
        <v>0</v>
      </c>
    </row>
    <row r="980" spans="1:55" x14ac:dyDescent="0.35">
      <c r="A980" s="385" t="str" cm="1">
        <f t="array" ref="A980">IFERROR(_xlfn.IFS(AND(F980="Renta Variable",O980=1),IFERROR(MATCH(B980,[1]RV_Det!C:C,0),"Rev"),AND(J980="Corporativa",O980=1,I980="EM"),IFERROR(MATCH(B980,[1]RF_Corps!B:B,0),"Rev"),AND(F980="Alternativos",O980=1),IFERROR(MATCH(B980,[1]Rep4!C:C,0),"Rev")),"")</f>
        <v/>
      </c>
      <c r="B980" s="394" t="s">
        <v>2965</v>
      </c>
      <c r="C980" s="409" t="s">
        <v>2966</v>
      </c>
      <c r="D980" s="395" t="s">
        <v>1746</v>
      </c>
      <c r="E980" s="396" t="str">
        <f>IF(B980="","",INDEX([1]CatGlob!$S:$S,IFERROR(MATCH(MID(B980,7,1),[1]CatGlob!$R:$R,0),MATCH(MID(B980,1,2),[1]CatGlob!$R:$R,0))))</f>
        <v>COP</v>
      </c>
      <c r="F980" s="397" t="s">
        <v>442</v>
      </c>
      <c r="G980" s="398" t="s">
        <v>2032</v>
      </c>
      <c r="H980" s="399" t="s">
        <v>611</v>
      </c>
      <c r="I980" s="399" t="s">
        <v>1752</v>
      </c>
      <c r="J980" s="399" t="s">
        <v>600</v>
      </c>
      <c r="K980" s="396" t="s">
        <v>600</v>
      </c>
      <c r="L980" s="400" t="str">
        <f>IF(ISERROR(MATCH(M980,M$10:M979,0)),M980,"")</f>
        <v/>
      </c>
      <c r="M980" s="401" t="str">
        <f>IF(B980="","",IF(ISERROR(MATCH(F980&amp;"_"&amp;G980&amp;"_"&amp;H980&amp;"_"&amp;I980&amp;"_"&amp;J980&amp;IF(K980="","","_"&amp;K980),[1]CatGlob!$B:$B,0)),F980&amp;"_"&amp;G980&amp;"_"&amp;H980&amp;"_"&amp;I980&amp;"_"&amp;J980&amp;IF(K980="","","_"&amp;K980),INDEX([1]CatGlob!$C:$C,MATCH(F980&amp;"_"&amp;G980&amp;"_"&amp;H980&amp;"_"&amp;I980&amp;"_"&amp;J980&amp;IF(K980="","","_"&amp;K980),[1]CatGlob!$B:$B,0))))</f>
        <v>LCD_CORP_IG</v>
      </c>
      <c r="N980" s="402" t="str">
        <f t="shared" si="33"/>
        <v/>
      </c>
      <c r="O980" s="402" t="str">
        <f t="shared" si="32"/>
        <v/>
      </c>
      <c r="P980" s="401" t="str">
        <f>IF(LEN(B980)&gt;8,INDEX([1]CatGlob!$X:$X,MATCH(M980,[1]CatGlob!$W:$W,0)),"")</f>
        <v>EMC</v>
      </c>
      <c r="Q980" s="403" t="str">
        <f>INDEX([1]CatGlob!P:P,MATCH(M980,[1]CatGlob!O:O,0))</f>
        <v>RFIC</v>
      </c>
      <c r="R980" s="403" t="s">
        <v>601</v>
      </c>
      <c r="S980" s="403" t="s">
        <v>601</v>
      </c>
      <c r="T980" s="403" t="str">
        <f>INDEX([1]CatGlob!$D:$D,MATCH($M980,[1]CatGlob!$C:$C,0))</f>
        <v>RFI</v>
      </c>
      <c r="U980" s="403" t="s">
        <v>612</v>
      </c>
      <c r="V980" s="404" t="str">
        <f>INDEX([1]CatGlob!$F:$F,MATCH($M980,[1]CatGlob!$C:$C,0))</f>
        <v>RFI</v>
      </c>
      <c r="W980" s="405"/>
      <c r="X980" s="406">
        <v>0</v>
      </c>
      <c r="Y980" s="407">
        <v>0</v>
      </c>
      <c r="Z980" s="408">
        <v>0</v>
      </c>
      <c r="AA980" s="407">
        <v>0</v>
      </c>
      <c r="AB980" s="408">
        <v>0</v>
      </c>
      <c r="AC980" s="407">
        <v>0</v>
      </c>
      <c r="AD980" s="408">
        <v>0</v>
      </c>
      <c r="AE980" s="407">
        <v>0</v>
      </c>
      <c r="AF980" s="408">
        <v>0</v>
      </c>
      <c r="AG980" s="407">
        <v>0</v>
      </c>
      <c r="AI980" s="406">
        <v>0</v>
      </c>
      <c r="AJ980" s="407">
        <v>0</v>
      </c>
      <c r="AK980" s="408">
        <v>0</v>
      </c>
      <c r="AL980" s="407">
        <v>0</v>
      </c>
      <c r="AM980" s="408">
        <v>0</v>
      </c>
      <c r="AN980" s="407">
        <v>0</v>
      </c>
      <c r="AO980" s="408">
        <v>0</v>
      </c>
      <c r="AP980" s="407">
        <v>0</v>
      </c>
      <c r="AQ980" s="408">
        <v>0</v>
      </c>
      <c r="AR980" s="407">
        <v>0</v>
      </c>
      <c r="AT980" s="406">
        <v>0</v>
      </c>
      <c r="AU980" s="407">
        <v>0</v>
      </c>
      <c r="AV980" s="408">
        <v>0</v>
      </c>
      <c r="AW980" s="407">
        <v>0</v>
      </c>
      <c r="AX980" s="408">
        <v>0</v>
      </c>
      <c r="AY980" s="407">
        <v>0</v>
      </c>
      <c r="AZ980" s="408">
        <v>0</v>
      </c>
      <c r="BA980" s="407">
        <v>0</v>
      </c>
      <c r="BB980" s="408">
        <v>0</v>
      </c>
      <c r="BC980" s="407">
        <v>0</v>
      </c>
    </row>
    <row r="981" spans="1:55" x14ac:dyDescent="0.35">
      <c r="A981" s="385" t="str" cm="1">
        <f t="array" ref="A981">IFERROR(_xlfn.IFS(AND(F981="Renta Variable",O981=1),IFERROR(MATCH(B981,[1]RV_Det!C:C,0),"Rev"),AND(J981="Corporativa",O981=1,I981="EM"),IFERROR(MATCH(B981,[1]RF_Corps!B:B,0),"Rev"),AND(F981="Alternativos",O981=1),IFERROR(MATCH(B981,[1]Rep4!C:C,0),"Rev")),"")</f>
        <v/>
      </c>
      <c r="B981" s="394" t="s">
        <v>2967</v>
      </c>
      <c r="C981" s="409" t="s">
        <v>2968</v>
      </c>
      <c r="D981" s="395" t="s">
        <v>2969</v>
      </c>
      <c r="E981" s="396" t="str">
        <f>IF(B981="","",INDEX([1]CatGlob!$S:$S,IFERROR(MATCH(MID(B981,7,1),[1]CatGlob!$R:$R,0),MATCH(MID(B981,1,2),[1]CatGlob!$R:$R,0))))</f>
        <v>NSOL</v>
      </c>
      <c r="F981" s="397" t="s">
        <v>442</v>
      </c>
      <c r="G981" s="398" t="s">
        <v>2032</v>
      </c>
      <c r="H981" s="399" t="s">
        <v>611</v>
      </c>
      <c r="I981" s="399" t="s">
        <v>1752</v>
      </c>
      <c r="J981" s="399" t="s">
        <v>600</v>
      </c>
      <c r="K981" s="396" t="s">
        <v>600</v>
      </c>
      <c r="L981" s="400" t="str">
        <f>IF(ISERROR(MATCH(M981,M$10:M980,0)),M981,"")</f>
        <v/>
      </c>
      <c r="M981" s="401" t="str">
        <f>IF(B981="","",IF(ISERROR(MATCH(F981&amp;"_"&amp;G981&amp;"_"&amp;H981&amp;"_"&amp;I981&amp;"_"&amp;J981&amp;IF(K981="","","_"&amp;K981),[1]CatGlob!$B:$B,0)),F981&amp;"_"&amp;G981&amp;"_"&amp;H981&amp;"_"&amp;I981&amp;"_"&amp;J981&amp;IF(K981="","","_"&amp;K981),INDEX([1]CatGlob!$C:$C,MATCH(F981&amp;"_"&amp;G981&amp;"_"&amp;H981&amp;"_"&amp;I981&amp;"_"&amp;J981&amp;IF(K981="","","_"&amp;K981),[1]CatGlob!$B:$B,0))))</f>
        <v>LCD_CORP_IG</v>
      </c>
      <c r="N981" s="402" t="str">
        <f t="shared" si="33"/>
        <v/>
      </c>
      <c r="O981" s="402" t="str">
        <f t="shared" si="32"/>
        <v/>
      </c>
      <c r="P981" s="401" t="str">
        <f>IF(LEN(B981)&gt;8,INDEX([1]CatGlob!$X:$X,MATCH(M981,[1]CatGlob!$W:$W,0)),"")</f>
        <v>EMC</v>
      </c>
      <c r="Q981" s="403" t="str">
        <f>INDEX([1]CatGlob!P:P,MATCH(M981,[1]CatGlob!O:O,0))</f>
        <v>RFIC</v>
      </c>
      <c r="R981" s="403" t="s">
        <v>601</v>
      </c>
      <c r="S981" s="403" t="s">
        <v>601</v>
      </c>
      <c r="T981" s="403" t="str">
        <f>INDEX([1]CatGlob!$D:$D,MATCH($M981,[1]CatGlob!$C:$C,0))</f>
        <v>RFI</v>
      </c>
      <c r="U981" s="403" t="s">
        <v>2970</v>
      </c>
      <c r="V981" s="404" t="str">
        <f>INDEX([1]CatGlob!$F:$F,MATCH($M981,[1]CatGlob!$C:$C,0))</f>
        <v>RFI</v>
      </c>
      <c r="W981" s="405"/>
      <c r="X981" s="406">
        <v>0</v>
      </c>
      <c r="Y981" s="407">
        <v>0</v>
      </c>
      <c r="Z981" s="408">
        <v>0</v>
      </c>
      <c r="AA981" s="407">
        <v>0</v>
      </c>
      <c r="AB981" s="408">
        <v>0</v>
      </c>
      <c r="AC981" s="407">
        <v>0</v>
      </c>
      <c r="AD981" s="408">
        <v>0</v>
      </c>
      <c r="AE981" s="407">
        <v>0</v>
      </c>
      <c r="AF981" s="408">
        <v>0</v>
      </c>
      <c r="AG981" s="407">
        <v>0</v>
      </c>
      <c r="AI981" s="406">
        <v>0</v>
      </c>
      <c r="AJ981" s="407">
        <v>0</v>
      </c>
      <c r="AK981" s="408">
        <v>0</v>
      </c>
      <c r="AL981" s="407">
        <v>0</v>
      </c>
      <c r="AM981" s="408">
        <v>0</v>
      </c>
      <c r="AN981" s="407">
        <v>0</v>
      </c>
      <c r="AO981" s="408">
        <v>0</v>
      </c>
      <c r="AP981" s="407">
        <v>0</v>
      </c>
      <c r="AQ981" s="408">
        <v>0</v>
      </c>
      <c r="AR981" s="407">
        <v>0</v>
      </c>
      <c r="AT981" s="406">
        <v>0</v>
      </c>
      <c r="AU981" s="407">
        <v>0</v>
      </c>
      <c r="AV981" s="408">
        <v>0</v>
      </c>
      <c r="AW981" s="407">
        <v>0</v>
      </c>
      <c r="AX981" s="408">
        <v>0</v>
      </c>
      <c r="AY981" s="407">
        <v>0</v>
      </c>
      <c r="AZ981" s="408">
        <v>0</v>
      </c>
      <c r="BA981" s="407">
        <v>0</v>
      </c>
      <c r="BB981" s="408">
        <v>0</v>
      </c>
      <c r="BC981" s="407">
        <v>0</v>
      </c>
    </row>
    <row r="982" spans="1:55" x14ac:dyDescent="0.35">
      <c r="A982" s="385" t="str" cm="1">
        <f t="array" ref="A982">IFERROR(_xlfn.IFS(AND(F982="Renta Variable",O982=1),IFERROR(MATCH(B982,[1]RV_Det!C:C,0),"Rev"),AND(J982="Corporativa",O982=1,I982="EM"),IFERROR(MATCH(B982,[1]RF_Corps!B:B,0),"Rev"),AND(F982="Alternativos",O982=1),IFERROR(MATCH(B982,[1]Rep4!C:C,0),"Rev")),"")</f>
        <v/>
      </c>
      <c r="B982" s="394" t="s">
        <v>2971</v>
      </c>
      <c r="C982" s="409" t="s">
        <v>2972</v>
      </c>
      <c r="D982" s="395" t="s">
        <v>2973</v>
      </c>
      <c r="E982" s="396" t="str">
        <f>IF(B982="","",INDEX([1]CatGlob!$S:$S,IFERROR(MATCH(MID(B982,7,1),[1]CatGlob!$R:$R,0),MATCH(MID(B982,1,2),[1]CatGlob!$R:$R,0))))</f>
        <v>NSOL</v>
      </c>
      <c r="F982" s="397" t="s">
        <v>442</v>
      </c>
      <c r="G982" s="398" t="s">
        <v>2032</v>
      </c>
      <c r="H982" s="399" t="s">
        <v>611</v>
      </c>
      <c r="I982" s="399" t="s">
        <v>1752</v>
      </c>
      <c r="J982" s="399" t="s">
        <v>600</v>
      </c>
      <c r="K982" s="396" t="s">
        <v>600</v>
      </c>
      <c r="L982" s="400" t="str">
        <f>IF(ISERROR(MATCH(M982,M$10:M981,0)),M982,"")</f>
        <v/>
      </c>
      <c r="M982" s="401" t="str">
        <f>IF(B982="","",IF(ISERROR(MATCH(F982&amp;"_"&amp;G982&amp;"_"&amp;H982&amp;"_"&amp;I982&amp;"_"&amp;J982&amp;IF(K982="","","_"&amp;K982),[1]CatGlob!$B:$B,0)),F982&amp;"_"&amp;G982&amp;"_"&amp;H982&amp;"_"&amp;I982&amp;"_"&amp;J982&amp;IF(K982="","","_"&amp;K982),INDEX([1]CatGlob!$C:$C,MATCH(F982&amp;"_"&amp;G982&amp;"_"&amp;H982&amp;"_"&amp;I982&amp;"_"&amp;J982&amp;IF(K982="","","_"&amp;K982),[1]CatGlob!$B:$B,0))))</f>
        <v>LCD_CORP_IG</v>
      </c>
      <c r="N982" s="402" t="str">
        <f t="shared" si="33"/>
        <v/>
      </c>
      <c r="O982" s="402" t="str">
        <f t="shared" si="32"/>
        <v/>
      </c>
      <c r="P982" s="401" t="str">
        <f>IF(LEN(B982)&gt;8,INDEX([1]CatGlob!$X:$X,MATCH(M982,[1]CatGlob!$W:$W,0)),"")</f>
        <v>EMC</v>
      </c>
      <c r="Q982" s="403" t="str">
        <f>INDEX([1]CatGlob!P:P,MATCH(M982,[1]CatGlob!O:O,0))</f>
        <v>RFIC</v>
      </c>
      <c r="R982" s="403" t="s">
        <v>601</v>
      </c>
      <c r="S982" s="403" t="s">
        <v>601</v>
      </c>
      <c r="T982" s="403" t="str">
        <f>INDEX([1]CatGlob!$D:$D,MATCH($M982,[1]CatGlob!$C:$C,0))</f>
        <v>RFI</v>
      </c>
      <c r="U982" s="403" t="s">
        <v>2970</v>
      </c>
      <c r="V982" s="404" t="str">
        <f>INDEX([1]CatGlob!$F:$F,MATCH($M982,[1]CatGlob!$C:$C,0))</f>
        <v>RFI</v>
      </c>
      <c r="W982" s="405"/>
      <c r="X982" s="406">
        <v>0</v>
      </c>
      <c r="Y982" s="407">
        <v>0</v>
      </c>
      <c r="Z982" s="408">
        <v>0</v>
      </c>
      <c r="AA982" s="407">
        <v>0</v>
      </c>
      <c r="AB982" s="408">
        <v>0</v>
      </c>
      <c r="AC982" s="407">
        <v>0</v>
      </c>
      <c r="AD982" s="408">
        <v>0</v>
      </c>
      <c r="AE982" s="407">
        <v>0</v>
      </c>
      <c r="AF982" s="408">
        <v>0</v>
      </c>
      <c r="AG982" s="407">
        <v>0</v>
      </c>
      <c r="AI982" s="406">
        <v>0</v>
      </c>
      <c r="AJ982" s="407">
        <v>0</v>
      </c>
      <c r="AK982" s="408">
        <v>0</v>
      </c>
      <c r="AL982" s="407">
        <v>0</v>
      </c>
      <c r="AM982" s="408">
        <v>0</v>
      </c>
      <c r="AN982" s="407">
        <v>0</v>
      </c>
      <c r="AO982" s="408">
        <v>0</v>
      </c>
      <c r="AP982" s="407">
        <v>0</v>
      </c>
      <c r="AQ982" s="408">
        <v>0</v>
      </c>
      <c r="AR982" s="407">
        <v>0</v>
      </c>
      <c r="AT982" s="406">
        <v>0</v>
      </c>
      <c r="AU982" s="407">
        <v>0</v>
      </c>
      <c r="AV982" s="408">
        <v>0</v>
      </c>
      <c r="AW982" s="407">
        <v>0</v>
      </c>
      <c r="AX982" s="408">
        <v>0</v>
      </c>
      <c r="AY982" s="407">
        <v>0</v>
      </c>
      <c r="AZ982" s="408">
        <v>0</v>
      </c>
      <c r="BA982" s="407">
        <v>0</v>
      </c>
      <c r="BB982" s="408">
        <v>0</v>
      </c>
      <c r="BC982" s="407">
        <v>0</v>
      </c>
    </row>
    <row r="983" spans="1:55" x14ac:dyDescent="0.35">
      <c r="A983" s="385" t="str" cm="1">
        <f t="array" ref="A983">IFERROR(_xlfn.IFS(AND(F983="Renta Variable",O983=1),IFERROR(MATCH(B983,[1]RV_Det!C:C,0),"Rev"),AND(J983="Corporativa",O983=1,I983="EM"),IFERROR(MATCH(B983,[1]RF_Corps!B:B,0),"Rev"),AND(F983="Alternativos",O983=1),IFERROR(MATCH(B983,[1]Rep4!C:C,0),"Rev")),"")</f>
        <v/>
      </c>
      <c r="B983" s="394" t="s">
        <v>2974</v>
      </c>
      <c r="C983" s="409" t="s">
        <v>2975</v>
      </c>
      <c r="D983" s="395" t="s">
        <v>2969</v>
      </c>
      <c r="E983" s="396" t="str">
        <f>IF(B983="","",INDEX([1]CatGlob!$S:$S,IFERROR(MATCH(MID(B983,7,1),[1]CatGlob!$R:$R,0),MATCH(MID(B983,1,2),[1]CatGlob!$R:$R,0))))</f>
        <v>BRL</v>
      </c>
      <c r="F983" s="397" t="s">
        <v>442</v>
      </c>
      <c r="G983" s="398" t="s">
        <v>2032</v>
      </c>
      <c r="H983" s="399" t="s">
        <v>611</v>
      </c>
      <c r="I983" s="399" t="s">
        <v>1752</v>
      </c>
      <c r="J983" s="399" t="s">
        <v>600</v>
      </c>
      <c r="K983" s="396" t="s">
        <v>600</v>
      </c>
      <c r="L983" s="400" t="str">
        <f>IF(ISERROR(MATCH(M983,M$10:M982,0)),M983,"")</f>
        <v/>
      </c>
      <c r="M983" s="401" t="str">
        <f>IF(B983="","",IF(ISERROR(MATCH(F983&amp;"_"&amp;G983&amp;"_"&amp;H983&amp;"_"&amp;I983&amp;"_"&amp;J983&amp;IF(K983="","","_"&amp;K983),[1]CatGlob!$B:$B,0)),F983&amp;"_"&amp;G983&amp;"_"&amp;H983&amp;"_"&amp;I983&amp;"_"&amp;J983&amp;IF(K983="","","_"&amp;K983),INDEX([1]CatGlob!$C:$C,MATCH(F983&amp;"_"&amp;G983&amp;"_"&amp;H983&amp;"_"&amp;I983&amp;"_"&amp;J983&amp;IF(K983="","","_"&amp;K983),[1]CatGlob!$B:$B,0))))</f>
        <v>LCD_CORP_IG</v>
      </c>
      <c r="N983" s="402" t="str">
        <f t="shared" si="33"/>
        <v/>
      </c>
      <c r="O983" s="402" t="str">
        <f t="shared" si="32"/>
        <v/>
      </c>
      <c r="P983" s="401" t="str">
        <f>IF(LEN(B983)&gt;8,INDEX([1]CatGlob!$X:$X,MATCH(M983,[1]CatGlob!$W:$W,0)),"")</f>
        <v>EMC</v>
      </c>
      <c r="Q983" s="403" t="str">
        <f>INDEX([1]CatGlob!P:P,MATCH(M983,[1]CatGlob!O:O,0))</f>
        <v>RFIC</v>
      </c>
      <c r="R983" s="403" t="s">
        <v>601</v>
      </c>
      <c r="S983" s="403" t="s">
        <v>601</v>
      </c>
      <c r="T983" s="403" t="str">
        <f>INDEX([1]CatGlob!$D:$D,MATCH($M983,[1]CatGlob!$C:$C,0))</f>
        <v>RFI</v>
      </c>
      <c r="U983" s="403" t="s">
        <v>2419</v>
      </c>
      <c r="V983" s="404" t="str">
        <f>INDEX([1]CatGlob!$F:$F,MATCH($M983,[1]CatGlob!$C:$C,0))</f>
        <v>RFI</v>
      </c>
      <c r="W983" s="405"/>
      <c r="X983" s="406">
        <v>0</v>
      </c>
      <c r="Y983" s="407">
        <v>0</v>
      </c>
      <c r="Z983" s="408">
        <v>0</v>
      </c>
      <c r="AA983" s="407">
        <v>0</v>
      </c>
      <c r="AB983" s="408">
        <v>0</v>
      </c>
      <c r="AC983" s="407">
        <v>0</v>
      </c>
      <c r="AD983" s="408">
        <v>0</v>
      </c>
      <c r="AE983" s="407">
        <v>0</v>
      </c>
      <c r="AF983" s="408">
        <v>0</v>
      </c>
      <c r="AG983" s="407">
        <v>0</v>
      </c>
      <c r="AI983" s="406">
        <v>0</v>
      </c>
      <c r="AJ983" s="407">
        <v>0</v>
      </c>
      <c r="AK983" s="408">
        <v>0</v>
      </c>
      <c r="AL983" s="407">
        <v>0</v>
      </c>
      <c r="AM983" s="408">
        <v>0</v>
      </c>
      <c r="AN983" s="407">
        <v>0</v>
      </c>
      <c r="AO983" s="408">
        <v>0</v>
      </c>
      <c r="AP983" s="407">
        <v>0</v>
      </c>
      <c r="AQ983" s="408">
        <v>0</v>
      </c>
      <c r="AR983" s="407">
        <v>0</v>
      </c>
      <c r="AT983" s="406">
        <v>0</v>
      </c>
      <c r="AU983" s="407">
        <v>0</v>
      </c>
      <c r="AV983" s="408">
        <v>0</v>
      </c>
      <c r="AW983" s="407">
        <v>0</v>
      </c>
      <c r="AX983" s="408">
        <v>0</v>
      </c>
      <c r="AY983" s="407">
        <v>0</v>
      </c>
      <c r="AZ983" s="408">
        <v>0</v>
      </c>
      <c r="BA983" s="407">
        <v>0</v>
      </c>
      <c r="BB983" s="408">
        <v>0</v>
      </c>
      <c r="BC983" s="407">
        <v>0</v>
      </c>
    </row>
    <row r="984" spans="1:55" x14ac:dyDescent="0.35">
      <c r="A984" s="385" t="str" cm="1">
        <f t="array" ref="A984">IFERROR(_xlfn.IFS(AND(F984="Renta Variable",O984=1),IFERROR(MATCH(B984,[1]RV_Det!C:C,0),"Rev"),AND(J984="Corporativa",O984=1,I984="EM"),IFERROR(MATCH(B984,[1]RF_Corps!B:B,0),"Rev"),AND(F984="Alternativos",O984=1),IFERROR(MATCH(B984,[1]Rep4!C:C,0),"Rev")),"")</f>
        <v/>
      </c>
      <c r="B984" s="394" t="s">
        <v>2976</v>
      </c>
      <c r="C984" s="409" t="s">
        <v>2977</v>
      </c>
      <c r="D984" s="395" t="s">
        <v>2978</v>
      </c>
      <c r="E984" s="396" t="str">
        <f>IF(B984="","",INDEX([1]CatGlob!$S:$S,IFERROR(MATCH(MID(B984,7,1),[1]CatGlob!$R:$R,0),MATCH(MID(B984,1,2),[1]CatGlob!$R:$R,0))))</f>
        <v>NSOL</v>
      </c>
      <c r="F984" s="397" t="s">
        <v>442</v>
      </c>
      <c r="G984" s="398" t="s">
        <v>2032</v>
      </c>
      <c r="H984" s="399" t="s">
        <v>611</v>
      </c>
      <c r="I984" s="399" t="s">
        <v>1752</v>
      </c>
      <c r="J984" s="399" t="s">
        <v>600</v>
      </c>
      <c r="K984" s="396" t="s">
        <v>600</v>
      </c>
      <c r="L984" s="400" t="str">
        <f>IF(ISERROR(MATCH(M984,M$10:M983,0)),M984,"")</f>
        <v/>
      </c>
      <c r="M984" s="401" t="str">
        <f>IF(B984="","",IF(ISERROR(MATCH(F984&amp;"_"&amp;G984&amp;"_"&amp;H984&amp;"_"&amp;I984&amp;"_"&amp;J984&amp;IF(K984="","","_"&amp;K984),[1]CatGlob!$B:$B,0)),F984&amp;"_"&amp;G984&amp;"_"&amp;H984&amp;"_"&amp;I984&amp;"_"&amp;J984&amp;IF(K984="","","_"&amp;K984),INDEX([1]CatGlob!$C:$C,MATCH(F984&amp;"_"&amp;G984&amp;"_"&amp;H984&amp;"_"&amp;I984&amp;"_"&amp;J984&amp;IF(K984="","","_"&amp;K984),[1]CatGlob!$B:$B,0))))</f>
        <v>LCD_CORP_IG</v>
      </c>
      <c r="N984" s="402" t="str">
        <f t="shared" si="33"/>
        <v/>
      </c>
      <c r="O984" s="402" t="str">
        <f t="shared" si="32"/>
        <v/>
      </c>
      <c r="P984" s="401" t="str">
        <f>IF(LEN(B984)&gt;8,INDEX([1]CatGlob!$X:$X,MATCH(M984,[1]CatGlob!$W:$W,0)),"")</f>
        <v>EMC</v>
      </c>
      <c r="Q984" s="403" t="str">
        <f>INDEX([1]CatGlob!P:P,MATCH(M984,[1]CatGlob!O:O,0))</f>
        <v>RFIC</v>
      </c>
      <c r="R984" s="403" t="s">
        <v>601</v>
      </c>
      <c r="S984" s="403" t="s">
        <v>601</v>
      </c>
      <c r="T984" s="403" t="str">
        <f>INDEX([1]CatGlob!$D:$D,MATCH($M984,[1]CatGlob!$C:$C,0))</f>
        <v>RFI</v>
      </c>
      <c r="U984" s="403" t="s">
        <v>2979</v>
      </c>
      <c r="V984" s="404" t="str">
        <f>INDEX([1]CatGlob!$F:$F,MATCH($M984,[1]CatGlob!$C:$C,0))</f>
        <v>RFI</v>
      </c>
      <c r="W984" s="405"/>
      <c r="X984" s="406">
        <v>0</v>
      </c>
      <c r="Y984" s="407">
        <v>0</v>
      </c>
      <c r="Z984" s="408">
        <v>0</v>
      </c>
      <c r="AA984" s="407">
        <v>0</v>
      </c>
      <c r="AB984" s="408">
        <v>0</v>
      </c>
      <c r="AC984" s="407">
        <v>0</v>
      </c>
      <c r="AD984" s="408">
        <v>0</v>
      </c>
      <c r="AE984" s="407">
        <v>0</v>
      </c>
      <c r="AF984" s="408">
        <v>0</v>
      </c>
      <c r="AG984" s="407">
        <v>0</v>
      </c>
      <c r="AI984" s="406">
        <v>0</v>
      </c>
      <c r="AJ984" s="407">
        <v>0</v>
      </c>
      <c r="AK984" s="408">
        <v>0</v>
      </c>
      <c r="AL984" s="407">
        <v>0</v>
      </c>
      <c r="AM984" s="408">
        <v>0</v>
      </c>
      <c r="AN984" s="407">
        <v>0</v>
      </c>
      <c r="AO984" s="408">
        <v>0</v>
      </c>
      <c r="AP984" s="407">
        <v>0</v>
      </c>
      <c r="AQ984" s="408">
        <v>0</v>
      </c>
      <c r="AR984" s="407">
        <v>0</v>
      </c>
      <c r="AT984" s="406">
        <v>0</v>
      </c>
      <c r="AU984" s="407">
        <v>0</v>
      </c>
      <c r="AV984" s="408">
        <v>0</v>
      </c>
      <c r="AW984" s="407">
        <v>0</v>
      </c>
      <c r="AX984" s="408">
        <v>0</v>
      </c>
      <c r="AY984" s="407">
        <v>0</v>
      </c>
      <c r="AZ984" s="408">
        <v>0</v>
      </c>
      <c r="BA984" s="407">
        <v>0</v>
      </c>
      <c r="BB984" s="408">
        <v>0</v>
      </c>
      <c r="BC984" s="407">
        <v>0</v>
      </c>
    </row>
    <row r="985" spans="1:55" x14ac:dyDescent="0.35">
      <c r="A985" s="385" t="str" cm="1">
        <f t="array" ref="A985">IFERROR(_xlfn.IFS(AND(F985="Renta Variable",O985=1),IFERROR(MATCH(B985,[1]RV_Det!C:C,0),"Rev"),AND(J985="Corporativa",O985=1,I985="EM"),IFERROR(MATCH(B985,[1]RF_Corps!B:B,0),"Rev"),AND(F985="Alternativos",O985=1),IFERROR(MATCH(B985,[1]Rep4!C:C,0),"Rev")),"")</f>
        <v/>
      </c>
      <c r="B985" s="394" t="s">
        <v>2980</v>
      </c>
      <c r="C985" s="409" t="s">
        <v>2981</v>
      </c>
      <c r="D985" s="395" t="s">
        <v>1764</v>
      </c>
      <c r="E985" s="396" t="str">
        <f>IF(B985="","",INDEX([1]CatGlob!$S:$S,IFERROR(MATCH(MID(B985,7,1),[1]CatGlob!$R:$R,0),MATCH(MID(B985,1,2),[1]CatGlob!$R:$R,0))))</f>
        <v>COP</v>
      </c>
      <c r="F985" s="397" t="s">
        <v>442</v>
      </c>
      <c r="G985" s="398" t="s">
        <v>2032</v>
      </c>
      <c r="H985" s="399" t="s">
        <v>611</v>
      </c>
      <c r="I985" s="399" t="s">
        <v>1752</v>
      </c>
      <c r="J985" s="399" t="s">
        <v>600</v>
      </c>
      <c r="K985" s="396" t="s">
        <v>600</v>
      </c>
      <c r="L985" s="400" t="str">
        <f>IF(ISERROR(MATCH(M985,M$10:M984,0)),M985,"")</f>
        <v/>
      </c>
      <c r="M985" s="401" t="str">
        <f>IF(B985="","",IF(ISERROR(MATCH(F985&amp;"_"&amp;G985&amp;"_"&amp;H985&amp;"_"&amp;I985&amp;"_"&amp;J985&amp;IF(K985="","","_"&amp;K985),[1]CatGlob!$B:$B,0)),F985&amp;"_"&amp;G985&amp;"_"&amp;H985&amp;"_"&amp;I985&amp;"_"&amp;J985&amp;IF(K985="","","_"&amp;K985),INDEX([1]CatGlob!$C:$C,MATCH(F985&amp;"_"&amp;G985&amp;"_"&amp;H985&amp;"_"&amp;I985&amp;"_"&amp;J985&amp;IF(K985="","","_"&amp;K985),[1]CatGlob!$B:$B,0))))</f>
        <v>LCD_CORP_IG</v>
      </c>
      <c r="N985" s="402" t="str">
        <f t="shared" si="33"/>
        <v/>
      </c>
      <c r="O985" s="402" t="str">
        <f t="shared" si="32"/>
        <v/>
      </c>
      <c r="P985" s="401" t="str">
        <f>IF(LEN(B985)&gt;8,INDEX([1]CatGlob!$X:$X,MATCH(M985,[1]CatGlob!$W:$W,0)),"")</f>
        <v>EMC</v>
      </c>
      <c r="Q985" s="403" t="str">
        <f>INDEX([1]CatGlob!P:P,MATCH(M985,[1]CatGlob!O:O,0))</f>
        <v>RFIC</v>
      </c>
      <c r="R985" s="403" t="s">
        <v>601</v>
      </c>
      <c r="S985" s="403" t="s">
        <v>601</v>
      </c>
      <c r="T985" s="403" t="str">
        <f>INDEX([1]CatGlob!$D:$D,MATCH($M985,[1]CatGlob!$C:$C,0))</f>
        <v>RFI</v>
      </c>
      <c r="U985" s="403" t="s">
        <v>1570</v>
      </c>
      <c r="V985" s="404" t="str">
        <f>INDEX([1]CatGlob!$F:$F,MATCH($M985,[1]CatGlob!$C:$C,0))</f>
        <v>RFI</v>
      </c>
      <c r="W985" s="405"/>
      <c r="X985" s="406">
        <v>0</v>
      </c>
      <c r="Y985" s="407">
        <v>0</v>
      </c>
      <c r="Z985" s="408">
        <v>0</v>
      </c>
      <c r="AA985" s="407">
        <v>0</v>
      </c>
      <c r="AB985" s="408">
        <v>0</v>
      </c>
      <c r="AC985" s="407">
        <v>0</v>
      </c>
      <c r="AD985" s="408">
        <v>0</v>
      </c>
      <c r="AE985" s="407">
        <v>0</v>
      </c>
      <c r="AF985" s="408">
        <v>0</v>
      </c>
      <c r="AG985" s="407">
        <v>0</v>
      </c>
      <c r="AI985" s="406">
        <v>0</v>
      </c>
      <c r="AJ985" s="407">
        <v>0</v>
      </c>
      <c r="AK985" s="408">
        <v>0</v>
      </c>
      <c r="AL985" s="407">
        <v>0</v>
      </c>
      <c r="AM985" s="408">
        <v>0</v>
      </c>
      <c r="AN985" s="407">
        <v>0</v>
      </c>
      <c r="AO985" s="408">
        <v>0</v>
      </c>
      <c r="AP985" s="407">
        <v>0</v>
      </c>
      <c r="AQ985" s="408">
        <v>0</v>
      </c>
      <c r="AR985" s="407">
        <v>0</v>
      </c>
      <c r="AT985" s="406">
        <v>0</v>
      </c>
      <c r="AU985" s="407">
        <v>0</v>
      </c>
      <c r="AV985" s="408">
        <v>0</v>
      </c>
      <c r="AW985" s="407">
        <v>0</v>
      </c>
      <c r="AX985" s="408">
        <v>0</v>
      </c>
      <c r="AY985" s="407">
        <v>0</v>
      </c>
      <c r="AZ985" s="408">
        <v>0</v>
      </c>
      <c r="BA985" s="407">
        <v>0</v>
      </c>
      <c r="BB985" s="408">
        <v>0</v>
      </c>
      <c r="BC985" s="407">
        <v>0</v>
      </c>
    </row>
    <row r="986" spans="1:55" x14ac:dyDescent="0.35">
      <c r="A986" s="385" t="str" cm="1">
        <f t="array" ref="A986">IFERROR(_xlfn.IFS(AND(F986="Renta Variable",O986=1),IFERROR(MATCH(B986,[1]RV_Det!C:C,0),"Rev"),AND(J986="Corporativa",O986=1,I986="EM"),IFERROR(MATCH(B986,[1]RF_Corps!B:B,0),"Rev"),AND(F986="Alternativos",O986=1),IFERROR(MATCH(B986,[1]Rep4!C:C,0),"Rev")),"")</f>
        <v/>
      </c>
      <c r="B986" s="394" t="s">
        <v>2982</v>
      </c>
      <c r="C986" s="409" t="s">
        <v>2983</v>
      </c>
      <c r="D986" s="395" t="s">
        <v>1927</v>
      </c>
      <c r="E986" s="396" t="str">
        <f>IF(B986="","",INDEX([1]CatGlob!$S:$S,IFERROR(MATCH(MID(B986,7,1),[1]CatGlob!$R:$R,0),MATCH(MID(B986,1,2),[1]CatGlob!$R:$R,0))))</f>
        <v>BRL</v>
      </c>
      <c r="F986" s="397" t="s">
        <v>442</v>
      </c>
      <c r="G986" s="398" t="s">
        <v>2032</v>
      </c>
      <c r="H986" s="399" t="s">
        <v>267</v>
      </c>
      <c r="I986" s="399" t="s">
        <v>97</v>
      </c>
      <c r="J986" s="418" t="s">
        <v>600</v>
      </c>
      <c r="K986" s="424" t="s">
        <v>600</v>
      </c>
      <c r="L986" s="400" t="str">
        <f>IF(ISERROR(MATCH(M986,M$10:M985,0)),M986,"")</f>
        <v>LCD_GOB_BRA</v>
      </c>
      <c r="M986" s="401" t="str">
        <f>IF(B986="","",IF(ISERROR(MATCH(F986&amp;"_"&amp;G986&amp;"_"&amp;H986&amp;"_"&amp;I986&amp;"_"&amp;J986&amp;IF(K986="","","_"&amp;K986),[1]CatGlob!$B:$B,0)),F986&amp;"_"&amp;G986&amp;"_"&amp;H986&amp;"_"&amp;I986&amp;"_"&amp;J986&amp;IF(K986="","","_"&amp;K986),INDEX([1]CatGlob!$C:$C,MATCH(F986&amp;"_"&amp;G986&amp;"_"&amp;H986&amp;"_"&amp;I986&amp;"_"&amp;J986&amp;IF(K986="","","_"&amp;K986),[1]CatGlob!$B:$B,0))))</f>
        <v>LCD_GOB_BRA</v>
      </c>
      <c r="N986" s="402" t="str">
        <f t="shared" si="33"/>
        <v/>
      </c>
      <c r="O986" s="402" t="str">
        <f t="shared" si="32"/>
        <v/>
      </c>
      <c r="P986" s="401" t="str">
        <f>IF(LEN(B986)&gt;8,INDEX([1]CatGlob!$X:$X,MATCH(M986,[1]CatGlob!$W:$W,0)),"")</f>
        <v>EMLC</v>
      </c>
      <c r="Q986" s="403" t="str">
        <f>INDEX([1]CatGlob!P:P,MATCH(M986,[1]CatGlob!O:O,0))</f>
        <v>RFIG</v>
      </c>
      <c r="R986" s="403" t="s">
        <v>601</v>
      </c>
      <c r="S986" s="403" t="s">
        <v>601</v>
      </c>
      <c r="T986" s="403" t="str">
        <f>INDEX([1]CatGlob!$D:$D,MATCH($M986,[1]CatGlob!$C:$C,0))</f>
        <v>RFI</v>
      </c>
      <c r="U986" s="403" t="s">
        <v>1293</v>
      </c>
      <c r="V986" s="404" t="str">
        <f>INDEX([1]CatGlob!$F:$F,MATCH($M986,[1]CatGlob!$C:$C,0))</f>
        <v>RFI</v>
      </c>
      <c r="W986" s="405"/>
      <c r="X986" s="406">
        <v>0</v>
      </c>
      <c r="Y986" s="407">
        <v>0</v>
      </c>
      <c r="Z986" s="408">
        <v>0</v>
      </c>
      <c r="AA986" s="407">
        <v>0</v>
      </c>
      <c r="AB986" s="408">
        <v>0</v>
      </c>
      <c r="AC986" s="407">
        <v>0</v>
      </c>
      <c r="AD986" s="408">
        <v>0</v>
      </c>
      <c r="AE986" s="407">
        <v>0</v>
      </c>
      <c r="AF986" s="408">
        <v>0</v>
      </c>
      <c r="AG986" s="407">
        <v>0</v>
      </c>
      <c r="AI986" s="406">
        <v>0</v>
      </c>
      <c r="AJ986" s="407">
        <v>0</v>
      </c>
      <c r="AK986" s="408">
        <v>0</v>
      </c>
      <c r="AL986" s="407">
        <v>0</v>
      </c>
      <c r="AM986" s="408">
        <v>0</v>
      </c>
      <c r="AN986" s="407">
        <v>0</v>
      </c>
      <c r="AO986" s="408">
        <v>0</v>
      </c>
      <c r="AP986" s="407">
        <v>0</v>
      </c>
      <c r="AQ986" s="408">
        <v>0</v>
      </c>
      <c r="AR986" s="407">
        <v>0</v>
      </c>
      <c r="AT986" s="406">
        <v>0</v>
      </c>
      <c r="AU986" s="407">
        <v>0</v>
      </c>
      <c r="AV986" s="408">
        <v>0</v>
      </c>
      <c r="AW986" s="407">
        <v>0</v>
      </c>
      <c r="AX986" s="408">
        <v>0</v>
      </c>
      <c r="AY986" s="407">
        <v>0</v>
      </c>
      <c r="AZ986" s="408">
        <v>0</v>
      </c>
      <c r="BA986" s="407">
        <v>0</v>
      </c>
      <c r="BB986" s="408">
        <v>0</v>
      </c>
      <c r="BC986" s="407">
        <v>0</v>
      </c>
    </row>
    <row r="987" spans="1:55" x14ac:dyDescent="0.35">
      <c r="A987" s="385" t="str" cm="1">
        <f t="array" ref="A987">IFERROR(_xlfn.IFS(AND(F987="Renta Variable",O987=1),IFERROR(MATCH(B987,[1]RV_Det!C:C,0),"Rev"),AND(J987="Corporativa",O987=1,I987="EM"),IFERROR(MATCH(B987,[1]RF_Corps!B:B,0),"Rev"),AND(F987="Alternativos",O987=1),IFERROR(MATCH(B987,[1]Rep4!C:C,0),"Rev")),"")</f>
        <v/>
      </c>
      <c r="B987" s="394" t="s">
        <v>2984</v>
      </c>
      <c r="C987" s="409" t="s">
        <v>2985</v>
      </c>
      <c r="D987" s="395" t="s">
        <v>1927</v>
      </c>
      <c r="E987" s="396" t="str">
        <f>IF(B987="","",INDEX([1]CatGlob!$S:$S,IFERROR(MATCH(MID(B987,7,1),[1]CatGlob!$R:$R,0),MATCH(MID(B987,1,2),[1]CatGlob!$R:$R,0))))</f>
        <v>BRL</v>
      </c>
      <c r="F987" s="397" t="s">
        <v>442</v>
      </c>
      <c r="G987" s="398" t="s">
        <v>2032</v>
      </c>
      <c r="H987" s="399" t="s">
        <v>267</v>
      </c>
      <c r="I987" s="399" t="s">
        <v>97</v>
      </c>
      <c r="J987" s="418" t="s">
        <v>600</v>
      </c>
      <c r="K987" s="424" t="s">
        <v>600</v>
      </c>
      <c r="L987" s="400" t="str">
        <f>IF(ISERROR(MATCH(M987,M$10:M986,0)),M987,"")</f>
        <v/>
      </c>
      <c r="M987" s="401" t="str">
        <f>IF(B987="","",IF(ISERROR(MATCH(F987&amp;"_"&amp;G987&amp;"_"&amp;H987&amp;"_"&amp;I987&amp;"_"&amp;J987&amp;IF(K987="","","_"&amp;K987),[1]CatGlob!$B:$B,0)),F987&amp;"_"&amp;G987&amp;"_"&amp;H987&amp;"_"&amp;I987&amp;"_"&amp;J987&amp;IF(K987="","","_"&amp;K987),INDEX([1]CatGlob!$C:$C,MATCH(F987&amp;"_"&amp;G987&amp;"_"&amp;H987&amp;"_"&amp;I987&amp;"_"&amp;J987&amp;IF(K987="","","_"&amp;K987),[1]CatGlob!$B:$B,0))))</f>
        <v>LCD_GOB_BRA</v>
      </c>
      <c r="N987" s="402" t="str">
        <f t="shared" si="33"/>
        <v/>
      </c>
      <c r="O987" s="402" t="str">
        <f t="shared" si="32"/>
        <v/>
      </c>
      <c r="P987" s="401" t="str">
        <f>IF(LEN(B987)&gt;8,INDEX([1]CatGlob!$X:$X,MATCH(M987,[1]CatGlob!$W:$W,0)),"")</f>
        <v>EMLC</v>
      </c>
      <c r="Q987" s="403" t="str">
        <f>INDEX([1]CatGlob!P:P,MATCH(M987,[1]CatGlob!O:O,0))</f>
        <v>RFIG</v>
      </c>
      <c r="R987" s="403" t="s">
        <v>601</v>
      </c>
      <c r="S987" s="403" t="s">
        <v>601</v>
      </c>
      <c r="T987" s="403" t="str">
        <f>INDEX([1]CatGlob!$D:$D,MATCH($M987,[1]CatGlob!$C:$C,0))</f>
        <v>RFI</v>
      </c>
      <c r="U987" s="403" t="s">
        <v>1293</v>
      </c>
      <c r="V987" s="404" t="str">
        <f>INDEX([1]CatGlob!$F:$F,MATCH($M987,[1]CatGlob!$C:$C,0))</f>
        <v>RFI</v>
      </c>
      <c r="W987" s="405"/>
      <c r="X987" s="406">
        <v>0</v>
      </c>
      <c r="Y987" s="407">
        <v>0</v>
      </c>
      <c r="Z987" s="408">
        <v>0</v>
      </c>
      <c r="AA987" s="407">
        <v>0</v>
      </c>
      <c r="AB987" s="408">
        <v>0</v>
      </c>
      <c r="AC987" s="407">
        <v>0</v>
      </c>
      <c r="AD987" s="408">
        <v>0</v>
      </c>
      <c r="AE987" s="407">
        <v>0</v>
      </c>
      <c r="AF987" s="408">
        <v>0</v>
      </c>
      <c r="AG987" s="407">
        <v>0</v>
      </c>
      <c r="AI987" s="406">
        <v>0</v>
      </c>
      <c r="AJ987" s="407">
        <v>0</v>
      </c>
      <c r="AK987" s="408">
        <v>0</v>
      </c>
      <c r="AL987" s="407">
        <v>0</v>
      </c>
      <c r="AM987" s="408">
        <v>0</v>
      </c>
      <c r="AN987" s="407">
        <v>0</v>
      </c>
      <c r="AO987" s="408">
        <v>0</v>
      </c>
      <c r="AP987" s="407">
        <v>0</v>
      </c>
      <c r="AQ987" s="408">
        <v>0</v>
      </c>
      <c r="AR987" s="407">
        <v>0</v>
      </c>
      <c r="AT987" s="406">
        <v>0</v>
      </c>
      <c r="AU987" s="407">
        <v>0</v>
      </c>
      <c r="AV987" s="408">
        <v>0</v>
      </c>
      <c r="AW987" s="407">
        <v>0</v>
      </c>
      <c r="AX987" s="408">
        <v>0</v>
      </c>
      <c r="AY987" s="407">
        <v>0</v>
      </c>
      <c r="AZ987" s="408">
        <v>0</v>
      </c>
      <c r="BA987" s="407">
        <v>0</v>
      </c>
      <c r="BB987" s="408">
        <v>0</v>
      </c>
      <c r="BC987" s="407">
        <v>0</v>
      </c>
    </row>
    <row r="988" spans="1:55" x14ac:dyDescent="0.35">
      <c r="A988" s="385" t="str" cm="1">
        <f t="array" ref="A988">IFERROR(_xlfn.IFS(AND(F988="Renta Variable",O988=1),IFERROR(MATCH(B988,[1]RV_Det!C:C,0),"Rev"),AND(J988="Corporativa",O988=1,I988="EM"),IFERROR(MATCH(B988,[1]RF_Corps!B:B,0),"Rev"),AND(F988="Alternativos",O988=1),IFERROR(MATCH(B988,[1]Rep4!C:C,0),"Rev")),"")</f>
        <v/>
      </c>
      <c r="B988" s="394" t="s">
        <v>2986</v>
      </c>
      <c r="C988" s="409" t="s">
        <v>2987</v>
      </c>
      <c r="D988" s="395" t="s">
        <v>1927</v>
      </c>
      <c r="E988" s="396" t="str">
        <f>IF(B988="","",INDEX([1]CatGlob!$S:$S,IFERROR(MATCH(MID(B988,7,1),[1]CatGlob!$R:$R,0),MATCH(MID(B988,1,2),[1]CatGlob!$R:$R,0))))</f>
        <v>BRL</v>
      </c>
      <c r="F988" s="397" t="s">
        <v>442</v>
      </c>
      <c r="G988" s="398" t="s">
        <v>2032</v>
      </c>
      <c r="H988" s="399" t="s">
        <v>267</v>
      </c>
      <c r="I988" s="399" t="s">
        <v>97</v>
      </c>
      <c r="J988" s="418" t="s">
        <v>600</v>
      </c>
      <c r="K988" s="424" t="s">
        <v>600</v>
      </c>
      <c r="L988" s="400" t="str">
        <f>IF(ISERROR(MATCH(M988,M$10:M987,0)),M988,"")</f>
        <v/>
      </c>
      <c r="M988" s="401" t="str">
        <f>IF(B988="","",IF(ISERROR(MATCH(F988&amp;"_"&amp;G988&amp;"_"&amp;H988&amp;"_"&amp;I988&amp;"_"&amp;J988&amp;IF(K988="","","_"&amp;K988),[1]CatGlob!$B:$B,0)),F988&amp;"_"&amp;G988&amp;"_"&amp;H988&amp;"_"&amp;I988&amp;"_"&amp;J988&amp;IF(K988="","","_"&amp;K988),INDEX([1]CatGlob!$C:$C,MATCH(F988&amp;"_"&amp;G988&amp;"_"&amp;H988&amp;"_"&amp;I988&amp;"_"&amp;J988&amp;IF(K988="","","_"&amp;K988),[1]CatGlob!$B:$B,0))))</f>
        <v>LCD_GOB_BRA</v>
      </c>
      <c r="N988" s="402" t="str">
        <f t="shared" si="33"/>
        <v>rev</v>
      </c>
      <c r="O988" s="402">
        <f t="shared" si="32"/>
        <v>1</v>
      </c>
      <c r="P988" s="401" t="str">
        <f>IF(LEN(B988)&gt;8,INDEX([1]CatGlob!$X:$X,MATCH(M988,[1]CatGlob!$W:$W,0)),"")</f>
        <v>EMLC</v>
      </c>
      <c r="Q988" s="403" t="str">
        <f>INDEX([1]CatGlob!P:P,MATCH(M988,[1]CatGlob!O:O,0))</f>
        <v>RFIG</v>
      </c>
      <c r="R988" s="403" t="s">
        <v>601</v>
      </c>
      <c r="S988" s="403" t="s">
        <v>601</v>
      </c>
      <c r="T988" s="403" t="str">
        <f>INDEX([1]CatGlob!$D:$D,MATCH($M988,[1]CatGlob!$C:$C,0))</f>
        <v>RFI</v>
      </c>
      <c r="U988" s="403" t="s">
        <v>1293</v>
      </c>
      <c r="V988" s="404" t="str">
        <f>INDEX([1]CatGlob!$F:$F,MATCH($M988,[1]CatGlob!$C:$C,0))</f>
        <v>RFI</v>
      </c>
      <c r="W988" s="405"/>
      <c r="X988" s="406">
        <v>3.4104018658934303E-2</v>
      </c>
      <c r="Y988" s="407">
        <v>2.8264766957120102</v>
      </c>
      <c r="Z988" s="408">
        <v>1.1553984714895099E-2</v>
      </c>
      <c r="AA988" s="407">
        <v>0.95757244522598495</v>
      </c>
      <c r="AB988" s="408">
        <v>2.0414912766278201E-2</v>
      </c>
      <c r="AC988" s="407">
        <v>1.6919494372769099</v>
      </c>
      <c r="AD988" s="408">
        <v>2.96480820906962E-2</v>
      </c>
      <c r="AE988" s="407">
        <v>2.4571770834391802</v>
      </c>
      <c r="AF988" s="408">
        <v>2.2602705980044401E-2</v>
      </c>
      <c r="AG988" s="407">
        <v>1.8732696094126</v>
      </c>
      <c r="AI988" s="406">
        <v>0</v>
      </c>
      <c r="AJ988" s="407">
        <v>0</v>
      </c>
      <c r="AK988" s="408">
        <v>0</v>
      </c>
      <c r="AL988" s="407">
        <v>0</v>
      </c>
      <c r="AM988" s="408">
        <v>0</v>
      </c>
      <c r="AN988" s="407">
        <v>0</v>
      </c>
      <c r="AO988" s="408">
        <v>0</v>
      </c>
      <c r="AP988" s="407">
        <v>0</v>
      </c>
      <c r="AQ988" s="408">
        <v>0</v>
      </c>
      <c r="AR988" s="407">
        <v>0</v>
      </c>
      <c r="AT988" s="406">
        <v>0</v>
      </c>
      <c r="AU988" s="407">
        <v>0</v>
      </c>
      <c r="AV988" s="408">
        <v>0</v>
      </c>
      <c r="AW988" s="407">
        <v>0</v>
      </c>
      <c r="AX988" s="408">
        <v>0</v>
      </c>
      <c r="AY988" s="407">
        <v>0</v>
      </c>
      <c r="AZ988" s="408">
        <v>0</v>
      </c>
      <c r="BA988" s="407">
        <v>0</v>
      </c>
      <c r="BB988" s="408">
        <v>0</v>
      </c>
      <c r="BC988" s="407">
        <v>0</v>
      </c>
    </row>
    <row r="989" spans="1:55" x14ac:dyDescent="0.35">
      <c r="A989" s="385" t="str" cm="1">
        <f t="array" ref="A989">IFERROR(_xlfn.IFS(AND(F989="Renta Variable",O989=1),IFERROR(MATCH(B989,[1]RV_Det!C:C,0),"Rev"),AND(J989="Corporativa",O989=1,I989="EM"),IFERROR(MATCH(B989,[1]RF_Corps!B:B,0),"Rev"),AND(F989="Alternativos",O989=1),IFERROR(MATCH(B989,[1]Rep4!C:C,0),"Rev")),"")</f>
        <v/>
      </c>
      <c r="B989" s="394" t="s">
        <v>2988</v>
      </c>
      <c r="C989" s="409" t="s">
        <v>2989</v>
      </c>
      <c r="D989" s="395" t="s">
        <v>1927</v>
      </c>
      <c r="E989" s="396" t="str">
        <f>IF(B989="","",INDEX([1]CatGlob!$S:$S,IFERROR(MATCH(MID(B989,7,1),[1]CatGlob!$R:$R,0),MATCH(MID(B989,1,2),[1]CatGlob!$R:$R,0))))</f>
        <v>BRL</v>
      </c>
      <c r="F989" s="397" t="s">
        <v>442</v>
      </c>
      <c r="G989" s="398" t="s">
        <v>2032</v>
      </c>
      <c r="H989" s="399" t="s">
        <v>267</v>
      </c>
      <c r="I989" s="399" t="s">
        <v>97</v>
      </c>
      <c r="J989" s="418" t="s">
        <v>600</v>
      </c>
      <c r="K989" s="424" t="s">
        <v>600</v>
      </c>
      <c r="L989" s="400" t="str">
        <f>IF(ISERROR(MATCH(M989,M$10:M988,0)),M989,"")</f>
        <v/>
      </c>
      <c r="M989" s="401" t="str">
        <f>IF(B989="","",IF(ISERROR(MATCH(F989&amp;"_"&amp;G989&amp;"_"&amp;H989&amp;"_"&amp;I989&amp;"_"&amp;J989&amp;IF(K989="","","_"&amp;K989),[1]CatGlob!$B:$B,0)),F989&amp;"_"&amp;G989&amp;"_"&amp;H989&amp;"_"&amp;I989&amp;"_"&amp;J989&amp;IF(K989="","","_"&amp;K989),INDEX([1]CatGlob!$C:$C,MATCH(F989&amp;"_"&amp;G989&amp;"_"&amp;H989&amp;"_"&amp;I989&amp;"_"&amp;J989&amp;IF(K989="","","_"&amp;K989),[1]CatGlob!$B:$B,0))))</f>
        <v>LCD_GOB_BRA</v>
      </c>
      <c r="N989" s="402" t="str">
        <f t="shared" si="33"/>
        <v>rev</v>
      </c>
      <c r="O989" s="402">
        <f t="shared" si="32"/>
        <v>1</v>
      </c>
      <c r="P989" s="401" t="str">
        <f>IF(LEN(B989)&gt;8,INDEX([1]CatGlob!$X:$X,MATCH(M989,[1]CatGlob!$W:$W,0)),"")</f>
        <v>EMLC</v>
      </c>
      <c r="Q989" s="403" t="str">
        <f>INDEX([1]CatGlob!P:P,MATCH(M989,[1]CatGlob!O:O,0))</f>
        <v>RFIG</v>
      </c>
      <c r="R989" s="403" t="s">
        <v>601</v>
      </c>
      <c r="S989" s="403" t="s">
        <v>601</v>
      </c>
      <c r="T989" s="403" t="str">
        <f>INDEX([1]CatGlob!$D:$D,MATCH($M989,[1]CatGlob!$C:$C,0))</f>
        <v>RFI</v>
      </c>
      <c r="U989" s="403" t="s">
        <v>1293</v>
      </c>
      <c r="V989" s="404" t="str">
        <f>INDEX([1]CatGlob!$F:$F,MATCH($M989,[1]CatGlob!$C:$C,0))</f>
        <v>RFI</v>
      </c>
      <c r="W989" s="405"/>
      <c r="X989" s="406">
        <v>4.2156714730376299E-2</v>
      </c>
      <c r="Y989" s="407">
        <v>3.5722842281837899</v>
      </c>
      <c r="Z989" s="408">
        <v>4.2156714730376299E-2</v>
      </c>
      <c r="AA989" s="407">
        <v>3.5722842281837899</v>
      </c>
      <c r="AB989" s="408">
        <v>4.2156714730376299E-2</v>
      </c>
      <c r="AC989" s="407">
        <v>3.5722842281837899</v>
      </c>
      <c r="AD989" s="408">
        <v>4.2156714730376299E-2</v>
      </c>
      <c r="AE989" s="407">
        <v>3.5722842281837899</v>
      </c>
      <c r="AF989" s="408">
        <v>4.2156714730376299E-2</v>
      </c>
      <c r="AG989" s="407">
        <v>3.5722842281837899</v>
      </c>
      <c r="AI989" s="406">
        <v>0</v>
      </c>
      <c r="AJ989" s="407">
        <v>0</v>
      </c>
      <c r="AK989" s="408">
        <v>0</v>
      </c>
      <c r="AL989" s="407">
        <v>0</v>
      </c>
      <c r="AM989" s="408">
        <v>0</v>
      </c>
      <c r="AN989" s="407">
        <v>0</v>
      </c>
      <c r="AO989" s="408">
        <v>0</v>
      </c>
      <c r="AP989" s="407">
        <v>0</v>
      </c>
      <c r="AQ989" s="408">
        <v>0</v>
      </c>
      <c r="AR989" s="407">
        <v>0</v>
      </c>
      <c r="AT989" s="406">
        <v>0</v>
      </c>
      <c r="AU989" s="407">
        <v>0</v>
      </c>
      <c r="AV989" s="408">
        <v>0</v>
      </c>
      <c r="AW989" s="407">
        <v>0</v>
      </c>
      <c r="AX989" s="408">
        <v>0</v>
      </c>
      <c r="AY989" s="407">
        <v>0</v>
      </c>
      <c r="AZ989" s="408">
        <v>0</v>
      </c>
      <c r="BA989" s="407">
        <v>0</v>
      </c>
      <c r="BB989" s="408">
        <v>0</v>
      </c>
      <c r="BC989" s="407">
        <v>0</v>
      </c>
    </row>
    <row r="990" spans="1:55" x14ac:dyDescent="0.35">
      <c r="A990" s="385" t="str" cm="1">
        <f t="array" ref="A990">IFERROR(_xlfn.IFS(AND(F990="Renta Variable",O990=1),IFERROR(MATCH(B990,[1]RV_Det!C:C,0),"Rev"),AND(J990="Corporativa",O990=1,I990="EM"),IFERROR(MATCH(B990,[1]RF_Corps!B:B,0),"Rev"),AND(F990="Alternativos",O990=1),IFERROR(MATCH(B990,[1]Rep4!C:C,0),"Rev")),"")</f>
        <v/>
      </c>
      <c r="B990" s="394" t="s">
        <v>2990</v>
      </c>
      <c r="C990" s="409" t="s">
        <v>2991</v>
      </c>
      <c r="D990" s="395" t="s">
        <v>1927</v>
      </c>
      <c r="E990" s="396" t="str">
        <f>IF(B990="","",INDEX([1]CatGlob!$S:$S,IFERROR(MATCH(MID(B990,7,1),[1]CatGlob!$R:$R,0),MATCH(MID(B990,1,2),[1]CatGlob!$R:$R,0))))</f>
        <v>BRL</v>
      </c>
      <c r="F990" s="397" t="s">
        <v>442</v>
      </c>
      <c r="G990" s="398" t="s">
        <v>2032</v>
      </c>
      <c r="H990" s="399" t="s">
        <v>267</v>
      </c>
      <c r="I990" s="399" t="s">
        <v>97</v>
      </c>
      <c r="J990" s="418" t="s">
        <v>600</v>
      </c>
      <c r="K990" s="424" t="s">
        <v>600</v>
      </c>
      <c r="L990" s="400" t="str">
        <f>IF(ISERROR(MATCH(M990,M$10:M989,0)),M990,"")</f>
        <v/>
      </c>
      <c r="M990" s="401" t="str">
        <f>IF(B990="","",IF(ISERROR(MATCH(F990&amp;"_"&amp;G990&amp;"_"&amp;H990&amp;"_"&amp;I990&amp;"_"&amp;J990&amp;IF(K990="","","_"&amp;K990),[1]CatGlob!$B:$B,0)),F990&amp;"_"&amp;G990&amp;"_"&amp;H990&amp;"_"&amp;I990&amp;"_"&amp;J990&amp;IF(K990="","","_"&amp;K990),INDEX([1]CatGlob!$C:$C,MATCH(F990&amp;"_"&amp;G990&amp;"_"&amp;H990&amp;"_"&amp;I990&amp;"_"&amp;J990&amp;IF(K990="","","_"&amp;K990),[1]CatGlob!$B:$B,0))))</f>
        <v>LCD_GOB_BRA</v>
      </c>
      <c r="N990" s="402" t="str">
        <f t="shared" si="33"/>
        <v/>
      </c>
      <c r="O990" s="402" t="str">
        <f t="shared" si="32"/>
        <v/>
      </c>
      <c r="P990" s="401" t="str">
        <f>IF(LEN(B990)&gt;8,INDEX([1]CatGlob!$X:$X,MATCH(M990,[1]CatGlob!$W:$W,0)),"")</f>
        <v>EMLC</v>
      </c>
      <c r="Q990" s="403" t="str">
        <f>INDEX([1]CatGlob!P:P,MATCH(M990,[1]CatGlob!O:O,0))</f>
        <v>RFIG</v>
      </c>
      <c r="R990" s="403"/>
      <c r="S990" s="403"/>
      <c r="T990" s="403" t="str">
        <f>INDEX([1]CatGlob!$D:$D,MATCH($M990,[1]CatGlob!$C:$C,0))</f>
        <v>RFI</v>
      </c>
      <c r="U990" s="403" t="s">
        <v>1293</v>
      </c>
      <c r="V990" s="404" t="str">
        <f>INDEX([1]CatGlob!$F:$F,MATCH($M990,[1]CatGlob!$C:$C,0))</f>
        <v>RFI</v>
      </c>
      <c r="W990" s="405"/>
      <c r="X990" s="406">
        <v>0</v>
      </c>
      <c r="Y990" s="407">
        <v>0</v>
      </c>
      <c r="Z990" s="408">
        <v>0</v>
      </c>
      <c r="AA990" s="407">
        <v>0</v>
      </c>
      <c r="AB990" s="408">
        <v>0</v>
      </c>
      <c r="AC990" s="407">
        <v>0</v>
      </c>
      <c r="AD990" s="408">
        <v>0</v>
      </c>
      <c r="AE990" s="407">
        <v>0</v>
      </c>
      <c r="AF990" s="408">
        <v>0</v>
      </c>
      <c r="AG990" s="407">
        <v>0</v>
      </c>
      <c r="AI990" s="406">
        <v>0</v>
      </c>
      <c r="AJ990" s="407">
        <v>0</v>
      </c>
      <c r="AK990" s="408">
        <v>0</v>
      </c>
      <c r="AL990" s="407">
        <v>0</v>
      </c>
      <c r="AM990" s="408">
        <v>0</v>
      </c>
      <c r="AN990" s="407">
        <v>0</v>
      </c>
      <c r="AO990" s="408">
        <v>0</v>
      </c>
      <c r="AP990" s="407">
        <v>0</v>
      </c>
      <c r="AQ990" s="408">
        <v>0</v>
      </c>
      <c r="AR990" s="407">
        <v>0</v>
      </c>
      <c r="AT990" s="406">
        <v>0</v>
      </c>
      <c r="AU990" s="407">
        <v>0</v>
      </c>
      <c r="AV990" s="408">
        <v>0</v>
      </c>
      <c r="AW990" s="407">
        <v>0</v>
      </c>
      <c r="AX990" s="408">
        <v>0</v>
      </c>
      <c r="AY990" s="407">
        <v>0</v>
      </c>
      <c r="AZ990" s="408">
        <v>0</v>
      </c>
      <c r="BA990" s="407">
        <v>0</v>
      </c>
      <c r="BB990" s="408">
        <v>0</v>
      </c>
      <c r="BC990" s="407">
        <v>0</v>
      </c>
    </row>
    <row r="991" spans="1:55" x14ac:dyDescent="0.35">
      <c r="A991" s="385" t="str" cm="1">
        <f t="array" ref="A991">IFERROR(_xlfn.IFS(AND(F991="Renta Variable",O991=1),IFERROR(MATCH(B991,[1]RV_Det!C:C,0),"Rev"),AND(J991="Corporativa",O991=1,I991="EM"),IFERROR(MATCH(B991,[1]RF_Corps!B:B,0),"Rev"),AND(F991="Alternativos",O991=1),IFERROR(MATCH(B991,[1]Rep4!C:C,0),"Rev")),"")</f>
        <v/>
      </c>
      <c r="B991" s="394" t="s">
        <v>2992</v>
      </c>
      <c r="C991" s="409" t="s">
        <v>2993</v>
      </c>
      <c r="D991" s="395" t="s">
        <v>1927</v>
      </c>
      <c r="E991" s="396" t="str">
        <f>IF(B991="","",INDEX([1]CatGlob!$S:$S,IFERROR(MATCH(MID(B991,7,1),[1]CatGlob!$R:$R,0),MATCH(MID(B991,1,2),[1]CatGlob!$R:$R,0))))</f>
        <v>DOL</v>
      </c>
      <c r="F991" s="397" t="s">
        <v>442</v>
      </c>
      <c r="G991" s="398" t="s">
        <v>2032</v>
      </c>
      <c r="H991" s="399" t="s">
        <v>267</v>
      </c>
      <c r="I991" s="399" t="s">
        <v>97</v>
      </c>
      <c r="J991" s="418" t="s">
        <v>600</v>
      </c>
      <c r="K991" s="424" t="s">
        <v>600</v>
      </c>
      <c r="L991" s="400" t="str">
        <f>IF(ISERROR(MATCH(M991,M$10:M990,0)),M991,"")</f>
        <v/>
      </c>
      <c r="M991" s="401" t="str">
        <f>IF(B991="","",IF(ISERROR(MATCH(F991&amp;"_"&amp;G991&amp;"_"&amp;H991&amp;"_"&amp;I991&amp;"_"&amp;J991&amp;IF(K991="","","_"&amp;K991),[1]CatGlob!$B:$B,0)),F991&amp;"_"&amp;G991&amp;"_"&amp;H991&amp;"_"&amp;I991&amp;"_"&amp;J991&amp;IF(K991="","","_"&amp;K991),INDEX([1]CatGlob!$C:$C,MATCH(F991&amp;"_"&amp;G991&amp;"_"&amp;H991&amp;"_"&amp;I991&amp;"_"&amp;J991&amp;IF(K991="","","_"&amp;K991),[1]CatGlob!$B:$B,0))))</f>
        <v>LCD_GOB_BRA</v>
      </c>
      <c r="N991" s="402" t="str">
        <f t="shared" si="33"/>
        <v>rev</v>
      </c>
      <c r="O991" s="402">
        <f t="shared" si="32"/>
        <v>1</v>
      </c>
      <c r="P991" s="401" t="str">
        <f>IF(LEN(B991)&gt;8,INDEX([1]CatGlob!$X:$X,MATCH(M991,[1]CatGlob!$W:$W,0)),"")</f>
        <v>EMLC</v>
      </c>
      <c r="Q991" s="403" t="str">
        <f>INDEX([1]CatGlob!P:P,MATCH(M991,[1]CatGlob!O:O,0))</f>
        <v>RFIG</v>
      </c>
      <c r="R991" s="403"/>
      <c r="S991" s="403"/>
      <c r="T991" s="403" t="str">
        <f>INDEX([1]CatGlob!$D:$D,MATCH($M991,[1]CatGlob!$C:$C,0))</f>
        <v>RFI</v>
      </c>
      <c r="U991" s="403" t="s">
        <v>1293</v>
      </c>
      <c r="V991" s="404" t="str">
        <f>INDEX([1]CatGlob!$F:$F,MATCH($M991,[1]CatGlob!$C:$C,0))</f>
        <v>RFI</v>
      </c>
      <c r="W991" s="405"/>
      <c r="X991" s="406">
        <v>0</v>
      </c>
      <c r="Y991" s="407">
        <v>0</v>
      </c>
      <c r="Z991" s="408">
        <v>0</v>
      </c>
      <c r="AA991" s="407">
        <v>0</v>
      </c>
      <c r="AB991" s="408">
        <v>-6.9502661744454998E-3</v>
      </c>
      <c r="AC991" s="407">
        <v>-0.46890699741286601</v>
      </c>
      <c r="AD991" s="408">
        <v>0</v>
      </c>
      <c r="AE991" s="407">
        <v>0</v>
      </c>
      <c r="AF991" s="408">
        <v>-3.5302418254226902E-3</v>
      </c>
      <c r="AG991" s="407">
        <v>-0.23817146753121801</v>
      </c>
      <c r="AI991" s="406">
        <v>0</v>
      </c>
      <c r="AJ991" s="407">
        <v>0</v>
      </c>
      <c r="AK991" s="408">
        <v>0</v>
      </c>
      <c r="AL991" s="407">
        <v>0</v>
      </c>
      <c r="AM991" s="408">
        <v>0</v>
      </c>
      <c r="AN991" s="407">
        <v>0</v>
      </c>
      <c r="AO991" s="408">
        <v>0</v>
      </c>
      <c r="AP991" s="407">
        <v>0</v>
      </c>
      <c r="AQ991" s="408">
        <v>0</v>
      </c>
      <c r="AR991" s="407">
        <v>0</v>
      </c>
      <c r="AT991" s="406">
        <v>0</v>
      </c>
      <c r="AU991" s="407">
        <v>0</v>
      </c>
      <c r="AV991" s="408">
        <v>0</v>
      </c>
      <c r="AW991" s="407">
        <v>0</v>
      </c>
      <c r="AX991" s="408">
        <v>0</v>
      </c>
      <c r="AY991" s="407">
        <v>0</v>
      </c>
      <c r="AZ991" s="408">
        <v>0</v>
      </c>
      <c r="BA991" s="407">
        <v>0</v>
      </c>
      <c r="BB991" s="408">
        <v>0</v>
      </c>
      <c r="BC991" s="407">
        <v>0</v>
      </c>
    </row>
    <row r="992" spans="1:55" x14ac:dyDescent="0.35">
      <c r="A992" s="385" t="str" cm="1">
        <f t="array" ref="A992">IFERROR(_xlfn.IFS(AND(F992="Renta Variable",O992=1),IFERROR(MATCH(B992,[1]RV_Det!C:C,0),"Rev"),AND(J992="Corporativa",O992=1,I992="EM"),IFERROR(MATCH(B992,[1]RF_Corps!B:B,0),"Rev"),AND(F992="Alternativos",O992=1),IFERROR(MATCH(B992,[1]Rep4!C:C,0),"Rev")),"")</f>
        <v/>
      </c>
      <c r="B992" s="394" t="s">
        <v>2994</v>
      </c>
      <c r="C992" s="409" t="s">
        <v>2995</v>
      </c>
      <c r="D992" s="395" t="s">
        <v>1927</v>
      </c>
      <c r="E992" s="396" t="str">
        <f>IF(B992="","",INDEX([1]CatGlob!$S:$S,IFERROR(MATCH(MID(B992,7,1),[1]CatGlob!$R:$R,0),MATCH(MID(B992,1,2),[1]CatGlob!$R:$R,0))))</f>
        <v>DOL</v>
      </c>
      <c r="F992" s="397" t="s">
        <v>442</v>
      </c>
      <c r="G992" s="398" t="s">
        <v>2032</v>
      </c>
      <c r="H992" s="399" t="s">
        <v>267</v>
      </c>
      <c r="I992" s="399" t="s">
        <v>97</v>
      </c>
      <c r="J992" s="418" t="s">
        <v>600</v>
      </c>
      <c r="K992" s="424" t="s">
        <v>600</v>
      </c>
      <c r="L992" s="400" t="str">
        <f>IF(ISERROR(MATCH(M992,M$10:M991,0)),M992,"")</f>
        <v/>
      </c>
      <c r="M992" s="401" t="str">
        <f>IF(B992="","",IF(ISERROR(MATCH(F992&amp;"_"&amp;G992&amp;"_"&amp;H992&amp;"_"&amp;I992&amp;"_"&amp;J992&amp;IF(K992="","","_"&amp;K992),[1]CatGlob!$B:$B,0)),F992&amp;"_"&amp;G992&amp;"_"&amp;H992&amp;"_"&amp;I992&amp;"_"&amp;J992&amp;IF(K992="","","_"&amp;K992),INDEX([1]CatGlob!$C:$C,MATCH(F992&amp;"_"&amp;G992&amp;"_"&amp;H992&amp;"_"&amp;I992&amp;"_"&amp;J992&amp;IF(K992="","","_"&amp;K992),[1]CatGlob!$B:$B,0))))</f>
        <v>LCD_GOB_BRA</v>
      </c>
      <c r="N992" s="402" t="str">
        <f t="shared" si="33"/>
        <v/>
      </c>
      <c r="O992" s="402" t="str">
        <f t="shared" si="32"/>
        <v/>
      </c>
      <c r="P992" s="401" t="str">
        <f>IF(LEN(B992)&gt;8,INDEX([1]CatGlob!$X:$X,MATCH(M992,[1]CatGlob!$W:$W,0)),"")</f>
        <v>EMLC</v>
      </c>
      <c r="Q992" s="403" t="str">
        <f>INDEX([1]CatGlob!P:P,MATCH(M992,[1]CatGlob!O:O,0))</f>
        <v>RFIG</v>
      </c>
      <c r="R992" s="403"/>
      <c r="S992" s="403"/>
      <c r="T992" s="403" t="str">
        <f>INDEX([1]CatGlob!$D:$D,MATCH($M992,[1]CatGlob!$C:$C,0))</f>
        <v>RFI</v>
      </c>
      <c r="U992" s="403" t="s">
        <v>1293</v>
      </c>
      <c r="V992" s="404" t="str">
        <f>INDEX([1]CatGlob!$F:$F,MATCH($M992,[1]CatGlob!$C:$C,0))</f>
        <v>RFI</v>
      </c>
      <c r="W992" s="405"/>
      <c r="X992" s="406">
        <v>0</v>
      </c>
      <c r="Y992" s="407">
        <v>0</v>
      </c>
      <c r="Z992" s="408">
        <v>0</v>
      </c>
      <c r="AA992" s="407">
        <v>0</v>
      </c>
      <c r="AB992" s="408">
        <v>0</v>
      </c>
      <c r="AC992" s="407">
        <v>0</v>
      </c>
      <c r="AD992" s="408">
        <v>0</v>
      </c>
      <c r="AE992" s="407">
        <v>0</v>
      </c>
      <c r="AF992" s="408">
        <v>0</v>
      </c>
      <c r="AG992" s="407">
        <v>0</v>
      </c>
      <c r="AI992" s="406">
        <v>0</v>
      </c>
      <c r="AJ992" s="407">
        <v>0</v>
      </c>
      <c r="AK992" s="408">
        <v>0</v>
      </c>
      <c r="AL992" s="407">
        <v>0</v>
      </c>
      <c r="AM992" s="408">
        <v>0</v>
      </c>
      <c r="AN992" s="407">
        <v>0</v>
      </c>
      <c r="AO992" s="408">
        <v>0</v>
      </c>
      <c r="AP992" s="407">
        <v>0</v>
      </c>
      <c r="AQ992" s="408">
        <v>0</v>
      </c>
      <c r="AR992" s="407">
        <v>0</v>
      </c>
      <c r="AT992" s="406">
        <v>0</v>
      </c>
      <c r="AU992" s="407">
        <v>0</v>
      </c>
      <c r="AV992" s="408">
        <v>0</v>
      </c>
      <c r="AW992" s="407">
        <v>0</v>
      </c>
      <c r="AX992" s="408">
        <v>0</v>
      </c>
      <c r="AY992" s="407">
        <v>0</v>
      </c>
      <c r="AZ992" s="408">
        <v>0</v>
      </c>
      <c r="BA992" s="407">
        <v>0</v>
      </c>
      <c r="BB992" s="408">
        <v>0</v>
      </c>
      <c r="BC992" s="407">
        <v>0</v>
      </c>
    </row>
    <row r="993" spans="1:55" x14ac:dyDescent="0.35">
      <c r="A993" s="385" t="str" cm="1">
        <f t="array" ref="A993">IFERROR(_xlfn.IFS(AND(F993="Renta Variable",O993=1),IFERROR(MATCH(B993,[1]RV_Det!C:C,0),"Rev"),AND(J993="Corporativa",O993=1,I993="EM"),IFERROR(MATCH(B993,[1]RF_Corps!B:B,0),"Rev"),AND(F993="Alternativos",O993=1),IFERROR(MATCH(B993,[1]Rep4!C:C,0),"Rev")),"")</f>
        <v/>
      </c>
      <c r="B993" s="394" t="s">
        <v>2996</v>
      </c>
      <c r="C993" s="409" t="s">
        <v>2997</v>
      </c>
      <c r="D993" s="395" t="s">
        <v>1927</v>
      </c>
      <c r="E993" s="396" t="str">
        <f>IF(B993="","",INDEX([1]CatGlob!$S:$S,IFERROR(MATCH(MID(B993,7,1),[1]CatGlob!$R:$R,0),MATCH(MID(B993,1,2),[1]CatGlob!$R:$R,0))))</f>
        <v>BRL</v>
      </c>
      <c r="F993" s="397" t="s">
        <v>442</v>
      </c>
      <c r="G993" s="398" t="s">
        <v>2032</v>
      </c>
      <c r="H993" s="399" t="s">
        <v>267</v>
      </c>
      <c r="I993" s="399" t="s">
        <v>97</v>
      </c>
      <c r="J993" s="418" t="s">
        <v>600</v>
      </c>
      <c r="K993" s="424" t="s">
        <v>600</v>
      </c>
      <c r="L993" s="400" t="str">
        <f>IF(ISERROR(MATCH(M993,M$10:M992,0)),M993,"")</f>
        <v/>
      </c>
      <c r="M993" s="401" t="str">
        <f>IF(B993="","",IF(ISERROR(MATCH(F993&amp;"_"&amp;G993&amp;"_"&amp;H993&amp;"_"&amp;I993&amp;"_"&amp;J993&amp;IF(K993="","","_"&amp;K993),[1]CatGlob!$B:$B,0)),F993&amp;"_"&amp;G993&amp;"_"&amp;H993&amp;"_"&amp;I993&amp;"_"&amp;J993&amp;IF(K993="","","_"&amp;K993),INDEX([1]CatGlob!$C:$C,MATCH(F993&amp;"_"&amp;G993&amp;"_"&amp;H993&amp;"_"&amp;I993&amp;"_"&amp;J993&amp;IF(K993="","","_"&amp;K993),[1]CatGlob!$B:$B,0))))</f>
        <v>LCD_GOB_BRA</v>
      </c>
      <c r="N993" s="402" t="str">
        <f t="shared" si="33"/>
        <v>rev</v>
      </c>
      <c r="O993" s="402">
        <f t="shared" si="32"/>
        <v>1</v>
      </c>
      <c r="P993" s="401" t="str">
        <f>IF(LEN(B993)&gt;8,INDEX([1]CatGlob!$X:$X,MATCH(M993,[1]CatGlob!$W:$W,0)),"")</f>
        <v>EMLC</v>
      </c>
      <c r="Q993" s="403" t="str">
        <f>INDEX([1]CatGlob!P:P,MATCH(M993,[1]CatGlob!O:O,0))</f>
        <v>RFIG</v>
      </c>
      <c r="R993" s="403"/>
      <c r="S993" s="403"/>
      <c r="T993" s="403" t="str">
        <f>INDEX([1]CatGlob!$D:$D,MATCH($M993,[1]CatGlob!$C:$C,0))</f>
        <v>RFI</v>
      </c>
      <c r="U993" s="403" t="s">
        <v>1293</v>
      </c>
      <c r="V993" s="404" t="str">
        <f>INDEX([1]CatGlob!$F:$F,MATCH($M993,[1]CatGlob!$C:$C,0))</f>
        <v>RFI</v>
      </c>
      <c r="W993" s="405"/>
      <c r="X993" s="406">
        <v>0</v>
      </c>
      <c r="Y993" s="407">
        <v>0</v>
      </c>
      <c r="Z993" s="408">
        <v>0</v>
      </c>
      <c r="AA993" s="407">
        <v>0</v>
      </c>
      <c r="AB993" s="408">
        <v>0</v>
      </c>
      <c r="AC993" s="407">
        <v>0</v>
      </c>
      <c r="AD993" s="408">
        <v>0</v>
      </c>
      <c r="AE993" s="407">
        <v>0</v>
      </c>
      <c r="AF993" s="408">
        <v>0</v>
      </c>
      <c r="AG993" s="407">
        <v>0</v>
      </c>
      <c r="AI993" s="406">
        <v>0</v>
      </c>
      <c r="AJ993" s="407">
        <v>0</v>
      </c>
      <c r="AK993" s="408">
        <v>-7.20723929596594E-3</v>
      </c>
      <c r="AL993" s="407">
        <v>-0.55659485229675498</v>
      </c>
      <c r="AM993" s="408">
        <v>-4.6445710722399398E-3</v>
      </c>
      <c r="AN993" s="407">
        <v>-0.35868718156528701</v>
      </c>
      <c r="AO993" s="408">
        <v>0</v>
      </c>
      <c r="AP993" s="407">
        <v>0</v>
      </c>
      <c r="AQ993" s="408">
        <v>-4.1447005901532798E-3</v>
      </c>
      <c r="AR993" s="407">
        <v>-0.32008358791174202</v>
      </c>
      <c r="AT993" s="406">
        <v>0</v>
      </c>
      <c r="AU993" s="407">
        <v>0</v>
      </c>
      <c r="AV993" s="408">
        <v>0</v>
      </c>
      <c r="AW993" s="407">
        <v>0</v>
      </c>
      <c r="AX993" s="408">
        <v>0</v>
      </c>
      <c r="AY993" s="407">
        <v>0</v>
      </c>
      <c r="AZ993" s="408">
        <v>-1.50580292947509E-2</v>
      </c>
      <c r="BA993" s="407">
        <v>-1.16288931822917</v>
      </c>
      <c r="BB993" s="408">
        <v>-4.4056286522397396E-3</v>
      </c>
      <c r="BC993" s="407">
        <v>-0.34023432943910498</v>
      </c>
    </row>
    <row r="994" spans="1:55" x14ac:dyDescent="0.35">
      <c r="A994" s="385" t="str" cm="1">
        <f t="array" ref="A994">IFERROR(_xlfn.IFS(AND(F994="Renta Variable",O994=1),IFERROR(MATCH(B994,[1]RV_Det!C:C,0),"Rev"),AND(J994="Corporativa",O994=1,I994="EM"),IFERROR(MATCH(B994,[1]RF_Corps!B:B,0),"Rev"),AND(F994="Alternativos",O994=1),IFERROR(MATCH(B994,[1]Rep4!C:C,0),"Rev")),"")</f>
        <v/>
      </c>
      <c r="B994" s="394" t="s">
        <v>2998</v>
      </c>
      <c r="C994" s="409" t="s">
        <v>2999</v>
      </c>
      <c r="D994" s="395" t="s">
        <v>1927</v>
      </c>
      <c r="E994" s="396" t="str">
        <f>IF(B994="","",INDEX([1]CatGlob!$S:$S,IFERROR(MATCH(MID(B994,7,1),[1]CatGlob!$R:$R,0),MATCH(MID(B994,1,2),[1]CatGlob!$R:$R,0))))</f>
        <v>BRL</v>
      </c>
      <c r="F994" s="397" t="s">
        <v>442</v>
      </c>
      <c r="G994" s="398" t="s">
        <v>2032</v>
      </c>
      <c r="H994" s="399" t="s">
        <v>267</v>
      </c>
      <c r="I994" s="399" t="s">
        <v>97</v>
      </c>
      <c r="J994" s="418" t="s">
        <v>600</v>
      </c>
      <c r="K994" s="424" t="s">
        <v>600</v>
      </c>
      <c r="L994" s="400" t="str">
        <f>IF(ISERROR(MATCH(M994,M$10:M993,0)),M994,"")</f>
        <v/>
      </c>
      <c r="M994" s="401" t="str">
        <f>IF(B994="","",IF(ISERROR(MATCH(F994&amp;"_"&amp;G994&amp;"_"&amp;H994&amp;"_"&amp;I994&amp;"_"&amp;J994&amp;IF(K994="","","_"&amp;K994),[1]CatGlob!$B:$B,0)),F994&amp;"_"&amp;G994&amp;"_"&amp;H994&amp;"_"&amp;I994&amp;"_"&amp;J994&amp;IF(K994="","","_"&amp;K994),INDEX([1]CatGlob!$C:$C,MATCH(F994&amp;"_"&amp;G994&amp;"_"&amp;H994&amp;"_"&amp;I994&amp;"_"&amp;J994&amp;IF(K994="","","_"&amp;K994),[1]CatGlob!$B:$B,0))))</f>
        <v>LCD_GOB_BRA</v>
      </c>
      <c r="N994" s="402" t="str">
        <f t="shared" si="33"/>
        <v>rev</v>
      </c>
      <c r="O994" s="402">
        <f t="shared" si="32"/>
        <v>1</v>
      </c>
      <c r="P994" s="401" t="str">
        <f>IF(LEN(B994)&gt;8,INDEX([1]CatGlob!$X:$X,MATCH(M994,[1]CatGlob!$W:$W,0)),"")</f>
        <v>EMLC</v>
      </c>
      <c r="Q994" s="403" t="str">
        <f>INDEX([1]CatGlob!P:P,MATCH(M994,[1]CatGlob!O:O,0))</f>
        <v>RFIG</v>
      </c>
      <c r="R994" s="403"/>
      <c r="S994" s="403"/>
      <c r="T994" s="403" t="str">
        <f>INDEX([1]CatGlob!$D:$D,MATCH($M994,[1]CatGlob!$C:$C,0))</f>
        <v>RFI</v>
      </c>
      <c r="U994" s="403" t="s">
        <v>1293</v>
      </c>
      <c r="V994" s="404" t="str">
        <f>INDEX([1]CatGlob!$F:$F,MATCH($M994,[1]CatGlob!$C:$C,0))</f>
        <v>RFI</v>
      </c>
      <c r="W994" s="405"/>
      <c r="X994" s="406">
        <v>0</v>
      </c>
      <c r="Y994" s="407">
        <v>0</v>
      </c>
      <c r="Z994" s="408">
        <v>0</v>
      </c>
      <c r="AA994" s="407">
        <v>0</v>
      </c>
      <c r="AB994" s="408">
        <v>-3.5787052128441403E-2</v>
      </c>
      <c r="AC994" s="407">
        <v>-1.84019356397336</v>
      </c>
      <c r="AD994" s="408">
        <v>-1.1262435458533599E-2</v>
      </c>
      <c r="AE994" s="407">
        <v>-0.57912177764962702</v>
      </c>
      <c r="AF994" s="408">
        <v>-2.2252998672630302E-2</v>
      </c>
      <c r="AG994" s="407">
        <v>-1.1442637071506401</v>
      </c>
      <c r="AI994" s="406">
        <v>0</v>
      </c>
      <c r="AJ994" s="407">
        <v>0</v>
      </c>
      <c r="AK994" s="408">
        <v>0</v>
      </c>
      <c r="AL994" s="407">
        <v>0</v>
      </c>
      <c r="AM994" s="408">
        <v>0</v>
      </c>
      <c r="AN994" s="407">
        <v>0</v>
      </c>
      <c r="AO994" s="408">
        <v>0</v>
      </c>
      <c r="AP994" s="407">
        <v>0</v>
      </c>
      <c r="AQ994" s="408">
        <v>0</v>
      </c>
      <c r="AR994" s="407">
        <v>0</v>
      </c>
      <c r="AT994" s="406">
        <v>0</v>
      </c>
      <c r="AU994" s="407">
        <v>0</v>
      </c>
      <c r="AV994" s="408">
        <v>0</v>
      </c>
      <c r="AW994" s="407">
        <v>0</v>
      </c>
      <c r="AX994" s="408">
        <v>0</v>
      </c>
      <c r="AY994" s="407">
        <v>0</v>
      </c>
      <c r="AZ994" s="408">
        <v>0</v>
      </c>
      <c r="BA994" s="407">
        <v>0</v>
      </c>
      <c r="BB994" s="408">
        <v>0</v>
      </c>
      <c r="BC994" s="407">
        <v>0</v>
      </c>
    </row>
    <row r="995" spans="1:55" x14ac:dyDescent="0.35">
      <c r="A995" s="385" t="str" cm="1">
        <f t="array" ref="A995">IFERROR(_xlfn.IFS(AND(F995="Renta Variable",O995=1),IFERROR(MATCH(B995,[1]RV_Det!C:C,0),"Rev"),AND(J995="Corporativa",O995=1,I995="EM"),IFERROR(MATCH(B995,[1]RF_Corps!B:B,0),"Rev"),AND(F995="Alternativos",O995=1),IFERROR(MATCH(B995,[1]Rep4!C:C,0),"Rev")),"")</f>
        <v/>
      </c>
      <c r="B995" s="394" t="s">
        <v>3000</v>
      </c>
      <c r="C995" s="409" t="s">
        <v>3001</v>
      </c>
      <c r="D995" s="395" t="s">
        <v>1927</v>
      </c>
      <c r="E995" s="396" t="str">
        <f>IF(B995="","",INDEX([1]CatGlob!$S:$S,IFERROR(MATCH(MID(B995,7,1),[1]CatGlob!$R:$R,0),MATCH(MID(B995,1,2),[1]CatGlob!$R:$R,0))))</f>
        <v>BRL</v>
      </c>
      <c r="F995" s="397" t="s">
        <v>442</v>
      </c>
      <c r="G995" s="398" t="s">
        <v>2032</v>
      </c>
      <c r="H995" s="399" t="s">
        <v>267</v>
      </c>
      <c r="I995" s="399" t="s">
        <v>97</v>
      </c>
      <c r="J995" s="418" t="s">
        <v>600</v>
      </c>
      <c r="K995" s="424" t="s">
        <v>600</v>
      </c>
      <c r="L995" s="400" t="str">
        <f>IF(ISERROR(MATCH(M995,M$10:M994,0)),M995,"")</f>
        <v/>
      </c>
      <c r="M995" s="401" t="str">
        <f>IF(B995="","",IF(ISERROR(MATCH(F995&amp;"_"&amp;G995&amp;"_"&amp;H995&amp;"_"&amp;I995&amp;"_"&amp;J995&amp;IF(K995="","","_"&amp;K995),[1]CatGlob!$B:$B,0)),F995&amp;"_"&amp;G995&amp;"_"&amp;H995&amp;"_"&amp;I995&amp;"_"&amp;J995&amp;IF(K995="","","_"&amp;K995),INDEX([1]CatGlob!$C:$C,MATCH(F995&amp;"_"&amp;G995&amp;"_"&amp;H995&amp;"_"&amp;I995&amp;"_"&amp;J995&amp;IF(K995="","","_"&amp;K995),[1]CatGlob!$B:$B,0))))</f>
        <v>LCD_GOB_BRA</v>
      </c>
      <c r="N995" s="402" t="str">
        <f t="shared" si="33"/>
        <v/>
      </c>
      <c r="O995" s="402" t="str">
        <f t="shared" si="32"/>
        <v/>
      </c>
      <c r="P995" s="401" t="str">
        <f>IF(LEN(B995)&gt;8,INDEX([1]CatGlob!$X:$X,MATCH(M995,[1]CatGlob!$W:$W,0)),"")</f>
        <v>EMLC</v>
      </c>
      <c r="Q995" s="403" t="str">
        <f>INDEX([1]CatGlob!P:P,MATCH(M995,[1]CatGlob!O:O,0))</f>
        <v>RFIG</v>
      </c>
      <c r="R995" s="403"/>
      <c r="S995" s="403"/>
      <c r="T995" s="403" t="str">
        <f>INDEX([1]CatGlob!$D:$D,MATCH($M995,[1]CatGlob!$C:$C,0))</f>
        <v>RFI</v>
      </c>
      <c r="U995" s="403" t="s">
        <v>1293</v>
      </c>
      <c r="V995" s="404" t="str">
        <f>INDEX([1]CatGlob!$F:$F,MATCH($M995,[1]CatGlob!$C:$C,0))</f>
        <v>RFI</v>
      </c>
      <c r="W995" s="405"/>
      <c r="X995" s="406">
        <v>0</v>
      </c>
      <c r="Y995" s="407">
        <v>0</v>
      </c>
      <c r="Z995" s="408">
        <v>0</v>
      </c>
      <c r="AA995" s="407">
        <v>0</v>
      </c>
      <c r="AB995" s="408">
        <v>0</v>
      </c>
      <c r="AC995" s="407">
        <v>0</v>
      </c>
      <c r="AD995" s="408">
        <v>0</v>
      </c>
      <c r="AE995" s="407">
        <v>0</v>
      </c>
      <c r="AF995" s="408">
        <v>0</v>
      </c>
      <c r="AG995" s="407">
        <v>0</v>
      </c>
      <c r="AI995" s="406">
        <v>0</v>
      </c>
      <c r="AJ995" s="407">
        <v>0</v>
      </c>
      <c r="AK995" s="408">
        <v>0</v>
      </c>
      <c r="AL995" s="407">
        <v>0</v>
      </c>
      <c r="AM995" s="408">
        <v>0</v>
      </c>
      <c r="AN995" s="407">
        <v>0</v>
      </c>
      <c r="AO995" s="408">
        <v>0</v>
      </c>
      <c r="AP995" s="407">
        <v>0</v>
      </c>
      <c r="AQ995" s="408">
        <v>0</v>
      </c>
      <c r="AR995" s="407">
        <v>0</v>
      </c>
      <c r="AT995" s="406">
        <v>0</v>
      </c>
      <c r="AU995" s="407">
        <v>0</v>
      </c>
      <c r="AV995" s="408">
        <v>0</v>
      </c>
      <c r="AW995" s="407">
        <v>0</v>
      </c>
      <c r="AX995" s="408">
        <v>0</v>
      </c>
      <c r="AY995" s="407">
        <v>0</v>
      </c>
      <c r="AZ995" s="408">
        <v>0</v>
      </c>
      <c r="BA995" s="407">
        <v>0</v>
      </c>
      <c r="BB995" s="408">
        <v>0</v>
      </c>
      <c r="BC995" s="407">
        <v>0</v>
      </c>
    </row>
    <row r="996" spans="1:55" x14ac:dyDescent="0.35">
      <c r="A996" s="385" t="str" cm="1">
        <f t="array" ref="A996">IFERROR(_xlfn.IFS(AND(F996="Renta Variable",O996=1),IFERROR(MATCH(B996,[1]RV_Det!C:C,0),"Rev"),AND(J996="Corporativa",O996=1,I996="EM"),IFERROR(MATCH(B996,[1]RF_Corps!B:B,0),"Rev"),AND(F996="Alternativos",O996=1),IFERROR(MATCH(B996,[1]Rep4!C:C,0),"Rev")),"")</f>
        <v/>
      </c>
      <c r="B996" s="394" t="s">
        <v>3002</v>
      </c>
      <c r="C996" s="409" t="s">
        <v>3003</v>
      </c>
      <c r="D996" s="395" t="s">
        <v>1927</v>
      </c>
      <c r="E996" s="396" t="str">
        <f>IF(B996="","",INDEX([1]CatGlob!$S:$S,IFERROR(MATCH(MID(B996,7,1),[1]CatGlob!$R:$R,0),MATCH(MID(B996,1,2),[1]CatGlob!$R:$R,0))))</f>
        <v>BRL</v>
      </c>
      <c r="F996" s="397" t="s">
        <v>442</v>
      </c>
      <c r="G996" s="398" t="s">
        <v>2032</v>
      </c>
      <c r="H996" s="399" t="s">
        <v>267</v>
      </c>
      <c r="I996" s="399" t="s">
        <v>97</v>
      </c>
      <c r="J996" s="418" t="s">
        <v>600</v>
      </c>
      <c r="K996" s="424" t="s">
        <v>600</v>
      </c>
      <c r="L996" s="400" t="str">
        <f>IF(ISERROR(MATCH(M996,M$10:M995,0)),M996,"")</f>
        <v/>
      </c>
      <c r="M996" s="401" t="str">
        <f>IF(B996="","",IF(ISERROR(MATCH(F996&amp;"_"&amp;G996&amp;"_"&amp;H996&amp;"_"&amp;I996&amp;"_"&amp;J996&amp;IF(K996="","","_"&amp;K996),[1]CatGlob!$B:$B,0)),F996&amp;"_"&amp;G996&amp;"_"&amp;H996&amp;"_"&amp;I996&amp;"_"&amp;J996&amp;IF(K996="","","_"&amp;K996),INDEX([1]CatGlob!$C:$C,MATCH(F996&amp;"_"&amp;G996&amp;"_"&amp;H996&amp;"_"&amp;I996&amp;"_"&amp;J996&amp;IF(K996="","","_"&amp;K996),[1]CatGlob!$B:$B,0))))</f>
        <v>LCD_GOB_BRA</v>
      </c>
      <c r="N996" s="402" t="str">
        <f t="shared" si="33"/>
        <v/>
      </c>
      <c r="O996" s="402" t="str">
        <f t="shared" si="32"/>
        <v/>
      </c>
      <c r="P996" s="401" t="str">
        <f>IF(LEN(B996)&gt;8,INDEX([1]CatGlob!$X:$X,MATCH(M996,[1]CatGlob!$W:$W,0)),"")</f>
        <v>EMLC</v>
      </c>
      <c r="Q996" s="403" t="str">
        <f>INDEX([1]CatGlob!P:P,MATCH(M996,[1]CatGlob!O:O,0))</f>
        <v>RFIG</v>
      </c>
      <c r="R996" s="403"/>
      <c r="S996" s="403"/>
      <c r="T996" s="403" t="str">
        <f>INDEX([1]CatGlob!$D:$D,MATCH($M996,[1]CatGlob!$C:$C,0))</f>
        <v>RFI</v>
      </c>
      <c r="U996" s="403" t="s">
        <v>1293</v>
      </c>
      <c r="V996" s="404" t="str">
        <f>INDEX([1]CatGlob!$F:$F,MATCH($M996,[1]CatGlob!$C:$C,0))</f>
        <v>RFI</v>
      </c>
      <c r="W996" s="405"/>
      <c r="X996" s="406">
        <v>0</v>
      </c>
      <c r="Y996" s="407">
        <v>0</v>
      </c>
      <c r="Z996" s="408">
        <v>0</v>
      </c>
      <c r="AA996" s="407">
        <v>0</v>
      </c>
      <c r="AB996" s="408">
        <v>0</v>
      </c>
      <c r="AC996" s="407">
        <v>0</v>
      </c>
      <c r="AD996" s="408">
        <v>0</v>
      </c>
      <c r="AE996" s="407">
        <v>0</v>
      </c>
      <c r="AF996" s="408">
        <v>0</v>
      </c>
      <c r="AG996" s="407">
        <v>0</v>
      </c>
      <c r="AI996" s="406">
        <v>0</v>
      </c>
      <c r="AJ996" s="407">
        <v>0</v>
      </c>
      <c r="AK996" s="408">
        <v>0</v>
      </c>
      <c r="AL996" s="407">
        <v>0</v>
      </c>
      <c r="AM996" s="408">
        <v>0</v>
      </c>
      <c r="AN996" s="407">
        <v>0</v>
      </c>
      <c r="AO996" s="408">
        <v>0</v>
      </c>
      <c r="AP996" s="407">
        <v>0</v>
      </c>
      <c r="AQ996" s="408">
        <v>0</v>
      </c>
      <c r="AR996" s="407">
        <v>0</v>
      </c>
      <c r="AT996" s="406">
        <v>0</v>
      </c>
      <c r="AU996" s="407">
        <v>0</v>
      </c>
      <c r="AV996" s="408">
        <v>0</v>
      </c>
      <c r="AW996" s="407">
        <v>0</v>
      </c>
      <c r="AX996" s="408">
        <v>0</v>
      </c>
      <c r="AY996" s="407">
        <v>0</v>
      </c>
      <c r="AZ996" s="408">
        <v>0</v>
      </c>
      <c r="BA996" s="407">
        <v>0</v>
      </c>
      <c r="BB996" s="408">
        <v>0</v>
      </c>
      <c r="BC996" s="407">
        <v>0</v>
      </c>
    </row>
    <row r="997" spans="1:55" x14ac:dyDescent="0.35">
      <c r="A997" s="385" t="str" cm="1">
        <f t="array" ref="A997">IFERROR(_xlfn.IFS(AND(F997="Renta Variable",O997=1),IFERROR(MATCH(B997,[1]RV_Det!C:C,0),"Rev"),AND(J997="Corporativa",O997=1,I997="EM"),IFERROR(MATCH(B997,[1]RF_Corps!B:B,0),"Rev"),AND(F997="Alternativos",O997=1),IFERROR(MATCH(B997,[1]Rep4!C:C,0),"Rev")),"")</f>
        <v/>
      </c>
      <c r="B997" s="394" t="s">
        <v>3004</v>
      </c>
      <c r="C997" s="409" t="s">
        <v>3005</v>
      </c>
      <c r="D997" s="395" t="s">
        <v>1927</v>
      </c>
      <c r="E997" s="396" t="str">
        <f>IF(B997="","",INDEX([1]CatGlob!$S:$S,IFERROR(MATCH(MID(B997,7,1),[1]CatGlob!$R:$R,0),MATCH(MID(B997,1,2),[1]CatGlob!$R:$R,0))))</f>
        <v>BRL</v>
      </c>
      <c r="F997" s="397" t="s">
        <v>442</v>
      </c>
      <c r="G997" s="398" t="s">
        <v>2032</v>
      </c>
      <c r="H997" s="399" t="s">
        <v>267</v>
      </c>
      <c r="I997" s="399" t="s">
        <v>97</v>
      </c>
      <c r="J997" s="418" t="s">
        <v>600</v>
      </c>
      <c r="K997" s="424" t="s">
        <v>600</v>
      </c>
      <c r="L997" s="400" t="str">
        <f>IF(ISERROR(MATCH(M997,M$10:M996,0)),M997,"")</f>
        <v/>
      </c>
      <c r="M997" s="401" t="str">
        <f>IF(B997="","",IF(ISERROR(MATCH(F997&amp;"_"&amp;G997&amp;"_"&amp;H997&amp;"_"&amp;I997&amp;"_"&amp;J997&amp;IF(K997="","","_"&amp;K997),[1]CatGlob!$B:$B,0)),F997&amp;"_"&amp;G997&amp;"_"&amp;H997&amp;"_"&amp;I997&amp;"_"&amp;J997&amp;IF(K997="","","_"&amp;K997),INDEX([1]CatGlob!$C:$C,MATCH(F997&amp;"_"&amp;G997&amp;"_"&amp;H997&amp;"_"&amp;I997&amp;"_"&amp;J997&amp;IF(K997="","","_"&amp;K997),[1]CatGlob!$B:$B,0))))</f>
        <v>LCD_GOB_BRA</v>
      </c>
      <c r="N997" s="402" t="str">
        <f t="shared" si="33"/>
        <v>rev</v>
      </c>
      <c r="O997" s="402">
        <f t="shared" si="32"/>
        <v>1</v>
      </c>
      <c r="P997" s="401" t="str">
        <f>IF(LEN(B997)&gt;8,INDEX([1]CatGlob!$X:$X,MATCH(M997,[1]CatGlob!$W:$W,0)),"")</f>
        <v>EMLC</v>
      </c>
      <c r="Q997" s="403" t="str">
        <f>INDEX([1]CatGlob!P:P,MATCH(M997,[1]CatGlob!O:O,0))</f>
        <v>RFIG</v>
      </c>
      <c r="R997" s="403"/>
      <c r="S997" s="403"/>
      <c r="T997" s="403" t="str">
        <f>INDEX([1]CatGlob!$D:$D,MATCH($M997,[1]CatGlob!$C:$C,0))</f>
        <v>RFI</v>
      </c>
      <c r="U997" s="403" t="s">
        <v>1293</v>
      </c>
      <c r="V997" s="404" t="str">
        <f>INDEX([1]CatGlob!$F:$F,MATCH($M997,[1]CatGlob!$C:$C,0))</f>
        <v>RFI</v>
      </c>
      <c r="W997" s="405"/>
      <c r="X997" s="406">
        <v>0</v>
      </c>
      <c r="Y997" s="407">
        <v>0</v>
      </c>
      <c r="Z997" s="408">
        <v>-2.8565456104509199E-2</v>
      </c>
      <c r="AA997" s="407">
        <v>-0.27919392314501601</v>
      </c>
      <c r="AB997" s="408">
        <v>-2.5199493389632299E-2</v>
      </c>
      <c r="AC997" s="407">
        <v>-0.24629557445088299</v>
      </c>
      <c r="AD997" s="408">
        <v>-2.4587767297896499E-2</v>
      </c>
      <c r="AE997" s="407">
        <v>-0.240316667381446</v>
      </c>
      <c r="AF997" s="408">
        <v>-2.5416316469158099E-2</v>
      </c>
      <c r="AG997" s="407">
        <v>-0.248414766456062</v>
      </c>
      <c r="AI997" s="406">
        <v>0</v>
      </c>
      <c r="AJ997" s="407">
        <v>0</v>
      </c>
      <c r="AK997" s="408">
        <v>0</v>
      </c>
      <c r="AL997" s="407">
        <v>0</v>
      </c>
      <c r="AM997" s="408">
        <v>-8.5822050561036901E-3</v>
      </c>
      <c r="AN997" s="407">
        <v>-8.3881016640363598E-2</v>
      </c>
      <c r="AO997" s="408">
        <v>0</v>
      </c>
      <c r="AP997" s="407">
        <v>0</v>
      </c>
      <c r="AQ997" s="408">
        <v>-3.81407507392428E-3</v>
      </c>
      <c r="AR997" s="407">
        <v>-3.7278122889397199E-2</v>
      </c>
      <c r="AT997" s="406">
        <v>0</v>
      </c>
      <c r="AU997" s="407">
        <v>0</v>
      </c>
      <c r="AV997" s="408">
        <v>0</v>
      </c>
      <c r="AW997" s="407">
        <v>0</v>
      </c>
      <c r="AX997" s="408">
        <v>0</v>
      </c>
      <c r="AY997" s="407">
        <v>0</v>
      </c>
      <c r="AZ997" s="408">
        <v>0</v>
      </c>
      <c r="BA997" s="407">
        <v>0</v>
      </c>
      <c r="BB997" s="408">
        <v>0</v>
      </c>
      <c r="BC997" s="407">
        <v>0</v>
      </c>
    </row>
    <row r="998" spans="1:55" x14ac:dyDescent="0.35">
      <c r="A998" s="385" t="str" cm="1">
        <f t="array" ref="A998">IFERROR(_xlfn.IFS(AND(F998="Renta Variable",O998=1),IFERROR(MATCH(B998,[1]RV_Det!C:C,0),"Rev"),AND(J998="Corporativa",O998=1,I998="EM"),IFERROR(MATCH(B998,[1]RF_Corps!B:B,0),"Rev"),AND(F998="Alternativos",O998=1),IFERROR(MATCH(B998,[1]Rep4!C:C,0),"Rev")),"")</f>
        <v/>
      </c>
      <c r="B998" s="394" t="s">
        <v>3006</v>
      </c>
      <c r="C998" s="409" t="s">
        <v>3007</v>
      </c>
      <c r="D998" s="395" t="s">
        <v>1927</v>
      </c>
      <c r="E998" s="396" t="str">
        <f>IF(B998="","",INDEX([1]CatGlob!$S:$S,IFERROR(MATCH(MID(B998,7,1),[1]CatGlob!$R:$R,0),MATCH(MID(B998,1,2),[1]CatGlob!$R:$R,0))))</f>
        <v>BRL</v>
      </c>
      <c r="F998" s="397" t="s">
        <v>442</v>
      </c>
      <c r="G998" s="398" t="s">
        <v>2032</v>
      </c>
      <c r="H998" s="399" t="s">
        <v>267</v>
      </c>
      <c r="I998" s="399" t="s">
        <v>97</v>
      </c>
      <c r="J998" s="418" t="s">
        <v>600</v>
      </c>
      <c r="K998" s="424" t="s">
        <v>600</v>
      </c>
      <c r="L998" s="400" t="str">
        <f>IF(ISERROR(MATCH(M998,M$10:M997,0)),M998,"")</f>
        <v/>
      </c>
      <c r="M998" s="401" t="str">
        <f>IF(B998="","",IF(ISERROR(MATCH(F998&amp;"_"&amp;G998&amp;"_"&amp;H998&amp;"_"&amp;I998&amp;"_"&amp;J998&amp;IF(K998="","","_"&amp;K998),[1]CatGlob!$B:$B,0)),F998&amp;"_"&amp;G998&amp;"_"&amp;H998&amp;"_"&amp;I998&amp;"_"&amp;J998&amp;IF(K998="","","_"&amp;K998),INDEX([1]CatGlob!$C:$C,MATCH(F998&amp;"_"&amp;G998&amp;"_"&amp;H998&amp;"_"&amp;I998&amp;"_"&amp;J998&amp;IF(K998="","","_"&amp;K998),[1]CatGlob!$B:$B,0))))</f>
        <v>LCD_GOB_BRA</v>
      </c>
      <c r="N998" s="402" t="str">
        <f t="shared" si="33"/>
        <v/>
      </c>
      <c r="O998" s="402" t="str">
        <f t="shared" si="32"/>
        <v/>
      </c>
      <c r="P998" s="401" t="str">
        <f>IF(LEN(B998)&gt;8,INDEX([1]CatGlob!$X:$X,MATCH(M998,[1]CatGlob!$W:$W,0)),"")</f>
        <v>EMLC</v>
      </c>
      <c r="Q998" s="403" t="str">
        <f>INDEX([1]CatGlob!P:P,MATCH(M998,[1]CatGlob!O:O,0))</f>
        <v>RFIG</v>
      </c>
      <c r="R998" s="403"/>
      <c r="S998" s="403"/>
      <c r="T998" s="403" t="str">
        <f>INDEX([1]CatGlob!$D:$D,MATCH($M998,[1]CatGlob!$C:$C,0))</f>
        <v>RFI</v>
      </c>
      <c r="U998" s="403" t="s">
        <v>1293</v>
      </c>
      <c r="V998" s="404" t="str">
        <f>INDEX([1]CatGlob!$F:$F,MATCH($M998,[1]CatGlob!$C:$C,0))</f>
        <v>RFI</v>
      </c>
      <c r="W998" s="405"/>
      <c r="X998" s="406">
        <v>0</v>
      </c>
      <c r="Y998" s="407">
        <v>0</v>
      </c>
      <c r="Z998" s="408">
        <v>0</v>
      </c>
      <c r="AA998" s="407">
        <v>0</v>
      </c>
      <c r="AB998" s="408">
        <v>0</v>
      </c>
      <c r="AC998" s="407">
        <v>0</v>
      </c>
      <c r="AD998" s="408">
        <v>0</v>
      </c>
      <c r="AE998" s="407">
        <v>0</v>
      </c>
      <c r="AF998" s="408">
        <v>0</v>
      </c>
      <c r="AG998" s="407">
        <v>0</v>
      </c>
      <c r="AI998" s="406">
        <v>0</v>
      </c>
      <c r="AJ998" s="407">
        <v>0</v>
      </c>
      <c r="AK998" s="408">
        <v>0</v>
      </c>
      <c r="AL998" s="407">
        <v>0</v>
      </c>
      <c r="AM998" s="408">
        <v>0</v>
      </c>
      <c r="AN998" s="407">
        <v>0</v>
      </c>
      <c r="AO998" s="408">
        <v>0</v>
      </c>
      <c r="AP998" s="407">
        <v>0</v>
      </c>
      <c r="AQ998" s="408">
        <v>0</v>
      </c>
      <c r="AR998" s="407">
        <v>0</v>
      </c>
      <c r="AT998" s="406">
        <v>0</v>
      </c>
      <c r="AU998" s="407">
        <v>0</v>
      </c>
      <c r="AV998" s="408">
        <v>0</v>
      </c>
      <c r="AW998" s="407">
        <v>0</v>
      </c>
      <c r="AX998" s="408">
        <v>0</v>
      </c>
      <c r="AY998" s="407">
        <v>0</v>
      </c>
      <c r="AZ998" s="408">
        <v>0</v>
      </c>
      <c r="BA998" s="407">
        <v>0</v>
      </c>
      <c r="BB998" s="408">
        <v>0</v>
      </c>
      <c r="BC998" s="407">
        <v>0</v>
      </c>
    </row>
    <row r="999" spans="1:55" x14ac:dyDescent="0.35">
      <c r="A999" s="385" t="str" cm="1">
        <f t="array" ref="A999">IFERROR(_xlfn.IFS(AND(F999="Renta Variable",O999=1),IFERROR(MATCH(B999,[1]RV_Det!C:C,0),"Rev"),AND(J999="Corporativa",O999=1,I999="EM"),IFERROR(MATCH(B999,[1]RF_Corps!B:B,0),"Rev"),AND(F999="Alternativos",O999=1),IFERROR(MATCH(B999,[1]Rep4!C:C,0),"Rev")),"")</f>
        <v/>
      </c>
      <c r="B999" s="394" t="s">
        <v>3008</v>
      </c>
      <c r="C999" s="409" t="s">
        <v>3009</v>
      </c>
      <c r="D999" s="395" t="s">
        <v>1927</v>
      </c>
      <c r="E999" s="396" t="str">
        <f>IF(B999="","",INDEX([1]CatGlob!$S:$S,IFERROR(MATCH(MID(B999,7,1),[1]CatGlob!$R:$R,0),MATCH(MID(B999,1,2),[1]CatGlob!$R:$R,0))))</f>
        <v>BRL</v>
      </c>
      <c r="F999" s="397" t="s">
        <v>442</v>
      </c>
      <c r="G999" s="398" t="s">
        <v>2032</v>
      </c>
      <c r="H999" s="399" t="s">
        <v>267</v>
      </c>
      <c r="I999" s="399" t="s">
        <v>97</v>
      </c>
      <c r="J999" s="399" t="s">
        <v>600</v>
      </c>
      <c r="K999" s="396" t="s">
        <v>600</v>
      </c>
      <c r="L999" s="400" t="str">
        <f>IF(ISERROR(MATCH(M999,M$10:M998,0)),M999,"")</f>
        <v/>
      </c>
      <c r="M999" s="401" t="str">
        <f>IF(B999="","",IF(ISERROR(MATCH(F999&amp;"_"&amp;G999&amp;"_"&amp;H999&amp;"_"&amp;I999&amp;"_"&amp;J999&amp;IF(K999="","","_"&amp;K999),[1]CatGlob!$B:$B,0)),F999&amp;"_"&amp;G999&amp;"_"&amp;H999&amp;"_"&amp;I999&amp;"_"&amp;J999&amp;IF(K999="","","_"&amp;K999),INDEX([1]CatGlob!$C:$C,MATCH(F999&amp;"_"&amp;G999&amp;"_"&amp;H999&amp;"_"&amp;I999&amp;"_"&amp;J999&amp;IF(K999="","","_"&amp;K999),[1]CatGlob!$B:$B,0))))</f>
        <v>LCD_GOB_BRA</v>
      </c>
      <c r="N999" s="402" t="str">
        <f t="shared" si="33"/>
        <v/>
      </c>
      <c r="O999" s="402" t="str">
        <f t="shared" si="32"/>
        <v/>
      </c>
      <c r="P999" s="401" t="str">
        <f>IF(LEN(B999)&gt;8,INDEX([1]CatGlob!$X:$X,MATCH(M999,[1]CatGlob!$W:$W,0)),"")</f>
        <v>EMLC</v>
      </c>
      <c r="Q999" s="403" t="str">
        <f>INDEX([1]CatGlob!P:P,MATCH(M999,[1]CatGlob!O:O,0))</f>
        <v>RFIG</v>
      </c>
      <c r="R999" s="403"/>
      <c r="S999" s="403"/>
      <c r="T999" s="403" t="str">
        <f>INDEX([1]CatGlob!$D:$D,MATCH($M999,[1]CatGlob!$C:$C,0))</f>
        <v>RFI</v>
      </c>
      <c r="U999" s="403" t="s">
        <v>1293</v>
      </c>
      <c r="V999" s="404" t="str">
        <f>INDEX([1]CatGlob!$F:$F,MATCH($M999,[1]CatGlob!$C:$C,0))</f>
        <v>RFI</v>
      </c>
      <c r="W999" s="405"/>
      <c r="X999" s="406">
        <v>0</v>
      </c>
      <c r="Y999" s="407">
        <v>0</v>
      </c>
      <c r="Z999" s="408">
        <v>0</v>
      </c>
      <c r="AA999" s="407">
        <v>0</v>
      </c>
      <c r="AB999" s="408">
        <v>0</v>
      </c>
      <c r="AC999" s="407">
        <v>0</v>
      </c>
      <c r="AD999" s="408">
        <v>0</v>
      </c>
      <c r="AE999" s="407">
        <v>0</v>
      </c>
      <c r="AF999" s="408">
        <v>0</v>
      </c>
      <c r="AG999" s="407">
        <v>0</v>
      </c>
      <c r="AI999" s="406">
        <v>0</v>
      </c>
      <c r="AJ999" s="407">
        <v>0</v>
      </c>
      <c r="AK999" s="408">
        <v>0</v>
      </c>
      <c r="AL999" s="407">
        <v>0</v>
      </c>
      <c r="AM999" s="408">
        <v>0</v>
      </c>
      <c r="AN999" s="407">
        <v>0</v>
      </c>
      <c r="AO999" s="408">
        <v>0</v>
      </c>
      <c r="AP999" s="407">
        <v>0</v>
      </c>
      <c r="AQ999" s="408">
        <v>0</v>
      </c>
      <c r="AR999" s="407">
        <v>0</v>
      </c>
      <c r="AT999" s="406">
        <v>0</v>
      </c>
      <c r="AU999" s="407">
        <v>0</v>
      </c>
      <c r="AV999" s="408">
        <v>0</v>
      </c>
      <c r="AW999" s="407">
        <v>0</v>
      </c>
      <c r="AX999" s="408">
        <v>0</v>
      </c>
      <c r="AY999" s="407">
        <v>0</v>
      </c>
      <c r="AZ999" s="408">
        <v>0</v>
      </c>
      <c r="BA999" s="407">
        <v>0</v>
      </c>
      <c r="BB999" s="408">
        <v>0</v>
      </c>
      <c r="BC999" s="407">
        <v>0</v>
      </c>
    </row>
    <row r="1000" spans="1:55" x14ac:dyDescent="0.35">
      <c r="A1000" s="385" t="str" cm="1">
        <f t="array" ref="A1000">IFERROR(_xlfn.IFS(AND(F1000="Renta Variable",O1000=1),IFERROR(MATCH(B1000,[1]RV_Det!C:C,0),"Rev"),AND(J1000="Corporativa",O1000=1,I1000="EM"),IFERROR(MATCH(B1000,[1]RF_Corps!B:B,0),"Rev"),AND(F1000="Alternativos",O1000=1),IFERROR(MATCH(B1000,[1]Rep4!C:C,0),"Rev")),"")</f>
        <v/>
      </c>
      <c r="B1000" s="394" t="s">
        <v>3010</v>
      </c>
      <c r="C1000" s="409" t="s">
        <v>3001</v>
      </c>
      <c r="D1000" s="395" t="s">
        <v>1927</v>
      </c>
      <c r="E1000" s="396" t="str">
        <f>IF(B1000="","",INDEX([1]CatGlob!$S:$S,IFERROR(MATCH(MID(B1000,7,1),[1]CatGlob!$R:$R,0),MATCH(MID(B1000,1,2),[1]CatGlob!$R:$R,0))))</f>
        <v>BRL</v>
      </c>
      <c r="F1000" s="397" t="s">
        <v>442</v>
      </c>
      <c r="G1000" s="398" t="s">
        <v>2032</v>
      </c>
      <c r="H1000" s="399" t="s">
        <v>267</v>
      </c>
      <c r="I1000" s="399" t="s">
        <v>97</v>
      </c>
      <c r="J1000" s="399" t="s">
        <v>600</v>
      </c>
      <c r="K1000" s="396" t="s">
        <v>600</v>
      </c>
      <c r="L1000" s="400" t="str">
        <f>IF(ISERROR(MATCH(M1000,M$10:M999,0)),M1000,"")</f>
        <v/>
      </c>
      <c r="M1000" s="401" t="str">
        <f>IF(B1000="","",IF(ISERROR(MATCH(F1000&amp;"_"&amp;G1000&amp;"_"&amp;H1000&amp;"_"&amp;I1000&amp;"_"&amp;J1000&amp;IF(K1000="","","_"&amp;K1000),[1]CatGlob!$B:$B,0)),F1000&amp;"_"&amp;G1000&amp;"_"&amp;H1000&amp;"_"&amp;I1000&amp;"_"&amp;J1000&amp;IF(K1000="","","_"&amp;K1000),INDEX([1]CatGlob!$C:$C,MATCH(F1000&amp;"_"&amp;G1000&amp;"_"&amp;H1000&amp;"_"&amp;I1000&amp;"_"&amp;J1000&amp;IF(K1000="","","_"&amp;K1000),[1]CatGlob!$B:$B,0))))</f>
        <v>LCD_GOB_BRA</v>
      </c>
      <c r="N1000" s="402" t="str">
        <f t="shared" si="33"/>
        <v/>
      </c>
      <c r="O1000" s="402" t="str">
        <f t="shared" si="32"/>
        <v/>
      </c>
      <c r="P1000" s="401" t="str">
        <f>IF(LEN(B1000)&gt;8,INDEX([1]CatGlob!$X:$X,MATCH(M1000,[1]CatGlob!$W:$W,0)),"")</f>
        <v>EMLC</v>
      </c>
      <c r="Q1000" s="403" t="str">
        <f>INDEX([1]CatGlob!P:P,MATCH(M1000,[1]CatGlob!O:O,0))</f>
        <v>RFIG</v>
      </c>
      <c r="R1000" s="403"/>
      <c r="S1000" s="403"/>
      <c r="T1000" s="403" t="str">
        <f>INDEX([1]CatGlob!$D:$D,MATCH($M1000,[1]CatGlob!$C:$C,0))</f>
        <v>RFI</v>
      </c>
      <c r="U1000" s="403" t="s">
        <v>1293</v>
      </c>
      <c r="V1000" s="404" t="str">
        <f>INDEX([1]CatGlob!$F:$F,MATCH($M1000,[1]CatGlob!$C:$C,0))</f>
        <v>RFI</v>
      </c>
      <c r="W1000" s="405"/>
      <c r="X1000" s="406">
        <v>0</v>
      </c>
      <c r="Y1000" s="407">
        <v>0</v>
      </c>
      <c r="Z1000" s="408">
        <v>0</v>
      </c>
      <c r="AA1000" s="407">
        <v>0</v>
      </c>
      <c r="AB1000" s="408">
        <v>0</v>
      </c>
      <c r="AC1000" s="407">
        <v>0</v>
      </c>
      <c r="AD1000" s="408">
        <v>0</v>
      </c>
      <c r="AE1000" s="407">
        <v>0</v>
      </c>
      <c r="AF1000" s="408">
        <v>0</v>
      </c>
      <c r="AG1000" s="407">
        <v>0</v>
      </c>
      <c r="AI1000" s="406">
        <v>0</v>
      </c>
      <c r="AJ1000" s="407">
        <v>0</v>
      </c>
      <c r="AK1000" s="408">
        <v>0</v>
      </c>
      <c r="AL1000" s="407">
        <v>0</v>
      </c>
      <c r="AM1000" s="408">
        <v>0</v>
      </c>
      <c r="AN1000" s="407">
        <v>0</v>
      </c>
      <c r="AO1000" s="408">
        <v>0</v>
      </c>
      <c r="AP1000" s="407">
        <v>0</v>
      </c>
      <c r="AQ1000" s="408">
        <v>0</v>
      </c>
      <c r="AR1000" s="407">
        <v>0</v>
      </c>
      <c r="AT1000" s="406">
        <v>0</v>
      </c>
      <c r="AU1000" s="407">
        <v>0</v>
      </c>
      <c r="AV1000" s="408">
        <v>0</v>
      </c>
      <c r="AW1000" s="407">
        <v>0</v>
      </c>
      <c r="AX1000" s="408">
        <v>0</v>
      </c>
      <c r="AY1000" s="407">
        <v>0</v>
      </c>
      <c r="AZ1000" s="408">
        <v>0</v>
      </c>
      <c r="BA1000" s="407">
        <v>0</v>
      </c>
      <c r="BB1000" s="408">
        <v>0</v>
      </c>
      <c r="BC1000" s="407">
        <v>0</v>
      </c>
    </row>
    <row r="1001" spans="1:55" x14ac:dyDescent="0.35">
      <c r="A1001" s="385" t="str" cm="1">
        <f t="array" ref="A1001">IFERROR(_xlfn.IFS(AND(F1001="Renta Variable",O1001=1),IFERROR(MATCH(B1001,[1]RV_Det!C:C,0),"Rev"),AND(J1001="Corporativa",O1001=1,I1001="EM"),IFERROR(MATCH(B1001,[1]RF_Corps!B:B,0),"Rev"),AND(F1001="Alternativos",O1001=1),IFERROR(MATCH(B1001,[1]Rep4!C:C,0),"Rev")),"")</f>
        <v/>
      </c>
      <c r="B1001" s="394" t="s">
        <v>3011</v>
      </c>
      <c r="C1001" s="409" t="s">
        <v>3012</v>
      </c>
      <c r="D1001" s="395" t="s">
        <v>1927</v>
      </c>
      <c r="E1001" s="396" t="str">
        <f>IF(B1001="","",INDEX([1]CatGlob!$S:$S,IFERROR(MATCH(MID(B1001,7,1),[1]CatGlob!$R:$R,0),MATCH(MID(B1001,1,2),[1]CatGlob!$R:$R,0))))</f>
        <v>BRL</v>
      </c>
      <c r="F1001" s="397" t="s">
        <v>442</v>
      </c>
      <c r="G1001" s="398" t="s">
        <v>2032</v>
      </c>
      <c r="H1001" s="399" t="s">
        <v>267</v>
      </c>
      <c r="I1001" s="399" t="s">
        <v>97</v>
      </c>
      <c r="J1001" s="399" t="s">
        <v>600</v>
      </c>
      <c r="K1001" s="396" t="s">
        <v>600</v>
      </c>
      <c r="L1001" s="400" t="str">
        <f>IF(ISERROR(MATCH(M1001,M$10:M1000,0)),M1001,"")</f>
        <v/>
      </c>
      <c r="M1001" s="401" t="str">
        <f>IF(B1001="","",IF(ISERROR(MATCH(F1001&amp;"_"&amp;G1001&amp;"_"&amp;H1001&amp;"_"&amp;I1001&amp;"_"&amp;J1001&amp;IF(K1001="","","_"&amp;K1001),[1]CatGlob!$B:$B,0)),F1001&amp;"_"&amp;G1001&amp;"_"&amp;H1001&amp;"_"&amp;I1001&amp;"_"&amp;J1001&amp;IF(K1001="","","_"&amp;K1001),INDEX([1]CatGlob!$C:$C,MATCH(F1001&amp;"_"&amp;G1001&amp;"_"&amp;H1001&amp;"_"&amp;I1001&amp;"_"&amp;J1001&amp;IF(K1001="","","_"&amp;K1001),[1]CatGlob!$B:$B,0))))</f>
        <v>LCD_GOB_BRA</v>
      </c>
      <c r="N1001" s="402" t="str">
        <f t="shared" si="33"/>
        <v>rev</v>
      </c>
      <c r="O1001" s="402">
        <f t="shared" si="32"/>
        <v>1</v>
      </c>
      <c r="P1001" s="401" t="str">
        <f>IF(LEN(B1001)&gt;8,INDEX([1]CatGlob!$X:$X,MATCH(M1001,[1]CatGlob!$W:$W,0)),"")</f>
        <v>EMLC</v>
      </c>
      <c r="Q1001" s="403" t="str">
        <f>INDEX([1]CatGlob!P:P,MATCH(M1001,[1]CatGlob!O:O,0))</f>
        <v>RFIG</v>
      </c>
      <c r="R1001" s="403"/>
      <c r="S1001" s="403"/>
      <c r="T1001" s="403" t="str">
        <f>INDEX([1]CatGlob!$D:$D,MATCH($M1001,[1]CatGlob!$C:$C,0))</f>
        <v>RFI</v>
      </c>
      <c r="U1001" s="403" t="s">
        <v>1293</v>
      </c>
      <c r="V1001" s="404" t="str">
        <f>INDEX([1]CatGlob!$F:$F,MATCH($M1001,[1]CatGlob!$C:$C,0))</f>
        <v>RFI</v>
      </c>
      <c r="W1001" s="405"/>
      <c r="X1001" s="406">
        <v>0</v>
      </c>
      <c r="Y1001" s="407">
        <v>0</v>
      </c>
      <c r="Z1001" s="408">
        <v>-4.3849272622658697E-2</v>
      </c>
      <c r="AA1001" s="407">
        <v>-3.1710009937202499</v>
      </c>
      <c r="AB1001" s="408">
        <v>0</v>
      </c>
      <c r="AC1001" s="407">
        <v>0</v>
      </c>
      <c r="AD1001" s="408">
        <v>-4.78356959681904E-2</v>
      </c>
      <c r="AE1001" s="407">
        <v>-3.4592829111623802</v>
      </c>
      <c r="AF1001" s="408">
        <v>-2.30195853669324E-2</v>
      </c>
      <c r="AG1001" s="407">
        <v>-1.66468275772179</v>
      </c>
      <c r="AI1001" s="406">
        <v>0</v>
      </c>
      <c r="AJ1001" s="407">
        <v>0</v>
      </c>
      <c r="AK1001" s="408">
        <v>0</v>
      </c>
      <c r="AL1001" s="407">
        <v>0</v>
      </c>
      <c r="AM1001" s="408">
        <v>0</v>
      </c>
      <c r="AN1001" s="407">
        <v>0</v>
      </c>
      <c r="AO1001" s="408">
        <v>-1.12030536252428E-2</v>
      </c>
      <c r="AP1001" s="407">
        <v>-0.81015925814886802</v>
      </c>
      <c r="AQ1001" s="408">
        <v>-2.9901479172146301E-3</v>
      </c>
      <c r="AR1001" s="407">
        <v>-0.21623533184805999</v>
      </c>
      <c r="AT1001" s="406">
        <v>0</v>
      </c>
      <c r="AU1001" s="407">
        <v>0</v>
      </c>
      <c r="AV1001" s="408">
        <v>0</v>
      </c>
      <c r="AW1001" s="407">
        <v>0</v>
      </c>
      <c r="AX1001" s="408">
        <v>0</v>
      </c>
      <c r="AY1001" s="407">
        <v>0</v>
      </c>
      <c r="AZ1001" s="408">
        <v>0</v>
      </c>
      <c r="BA1001" s="407">
        <v>0</v>
      </c>
      <c r="BB1001" s="408">
        <v>0</v>
      </c>
      <c r="BC1001" s="407">
        <v>0</v>
      </c>
    </row>
    <row r="1002" spans="1:55" x14ac:dyDescent="0.35">
      <c r="A1002" s="385" t="str" cm="1">
        <f t="array" ref="A1002">IFERROR(_xlfn.IFS(AND(F1002="Renta Variable",O1002=1),IFERROR(MATCH(B1002,[1]RV_Det!C:C,0),"Rev"),AND(J1002="Corporativa",O1002=1,I1002="EM"),IFERROR(MATCH(B1002,[1]RF_Corps!B:B,0),"Rev"),AND(F1002="Alternativos",O1002=1),IFERROR(MATCH(B1002,[1]Rep4!C:C,0),"Rev")),"")</f>
        <v/>
      </c>
      <c r="B1002" s="394" t="s">
        <v>3013</v>
      </c>
      <c r="C1002" s="409" t="s">
        <v>3014</v>
      </c>
      <c r="D1002" s="395" t="s">
        <v>1927</v>
      </c>
      <c r="E1002" s="396" t="str">
        <f>IF(B1002="","",INDEX([1]CatGlob!$S:$S,IFERROR(MATCH(MID(B1002,7,1),[1]CatGlob!$R:$R,0),MATCH(MID(B1002,1,2),[1]CatGlob!$R:$R,0))))</f>
        <v>BRL</v>
      </c>
      <c r="F1002" s="397" t="s">
        <v>442</v>
      </c>
      <c r="G1002" s="398" t="s">
        <v>2032</v>
      </c>
      <c r="H1002" s="399" t="s">
        <v>267</v>
      </c>
      <c r="I1002" s="399" t="s">
        <v>97</v>
      </c>
      <c r="J1002" s="399" t="s">
        <v>600</v>
      </c>
      <c r="K1002" s="396" t="s">
        <v>600</v>
      </c>
      <c r="L1002" s="400" t="str">
        <f>IF(ISERROR(MATCH(M1002,M$10:M1001,0)),M1002,"")</f>
        <v/>
      </c>
      <c r="M1002" s="401" t="str">
        <f>IF(B1002="","",IF(ISERROR(MATCH(F1002&amp;"_"&amp;G1002&amp;"_"&amp;H1002&amp;"_"&amp;I1002&amp;"_"&amp;J1002&amp;IF(K1002="","","_"&amp;K1002),[1]CatGlob!$B:$B,0)),F1002&amp;"_"&amp;G1002&amp;"_"&amp;H1002&amp;"_"&amp;I1002&amp;"_"&amp;J1002&amp;IF(K1002="","","_"&amp;K1002),INDEX([1]CatGlob!$C:$C,MATCH(F1002&amp;"_"&amp;G1002&amp;"_"&amp;H1002&amp;"_"&amp;I1002&amp;"_"&amp;J1002&amp;IF(K1002="","","_"&amp;K1002),[1]CatGlob!$B:$B,0))))</f>
        <v>LCD_GOB_BRA</v>
      </c>
      <c r="N1002" s="402" t="str">
        <f t="shared" si="33"/>
        <v/>
      </c>
      <c r="O1002" s="402" t="str">
        <f t="shared" si="32"/>
        <v/>
      </c>
      <c r="P1002" s="401" t="str">
        <f>IF(LEN(B1002)&gt;8,INDEX([1]CatGlob!$X:$X,MATCH(M1002,[1]CatGlob!$W:$W,0)),"")</f>
        <v>EMLC</v>
      </c>
      <c r="Q1002" s="403" t="str">
        <f>INDEX([1]CatGlob!P:P,MATCH(M1002,[1]CatGlob!O:O,0))</f>
        <v>RFIG</v>
      </c>
      <c r="R1002" s="403"/>
      <c r="S1002" s="403"/>
      <c r="T1002" s="403" t="str">
        <f>INDEX([1]CatGlob!$D:$D,MATCH($M1002,[1]CatGlob!$C:$C,0))</f>
        <v>RFI</v>
      </c>
      <c r="U1002" s="403" t="s">
        <v>1293</v>
      </c>
      <c r="V1002" s="404" t="str">
        <f>INDEX([1]CatGlob!$F:$F,MATCH($M1002,[1]CatGlob!$C:$C,0))</f>
        <v>RFI</v>
      </c>
      <c r="W1002" s="405"/>
      <c r="X1002" s="406">
        <v>0</v>
      </c>
      <c r="Y1002" s="407">
        <v>0</v>
      </c>
      <c r="Z1002" s="408">
        <v>0</v>
      </c>
      <c r="AA1002" s="407">
        <v>0</v>
      </c>
      <c r="AB1002" s="408">
        <v>0</v>
      </c>
      <c r="AC1002" s="407">
        <v>0</v>
      </c>
      <c r="AD1002" s="408">
        <v>0</v>
      </c>
      <c r="AE1002" s="407">
        <v>0</v>
      </c>
      <c r="AF1002" s="408">
        <v>0</v>
      </c>
      <c r="AG1002" s="407">
        <v>0</v>
      </c>
      <c r="AI1002" s="406">
        <v>0</v>
      </c>
      <c r="AJ1002" s="407">
        <v>0</v>
      </c>
      <c r="AK1002" s="408">
        <v>0</v>
      </c>
      <c r="AL1002" s="407">
        <v>0</v>
      </c>
      <c r="AM1002" s="408">
        <v>0</v>
      </c>
      <c r="AN1002" s="407">
        <v>0</v>
      </c>
      <c r="AO1002" s="408">
        <v>0</v>
      </c>
      <c r="AP1002" s="407">
        <v>0</v>
      </c>
      <c r="AQ1002" s="408">
        <v>0</v>
      </c>
      <c r="AR1002" s="407">
        <v>0</v>
      </c>
      <c r="AT1002" s="406">
        <v>0</v>
      </c>
      <c r="AU1002" s="407">
        <v>0</v>
      </c>
      <c r="AV1002" s="408">
        <v>0</v>
      </c>
      <c r="AW1002" s="407">
        <v>0</v>
      </c>
      <c r="AX1002" s="408">
        <v>0</v>
      </c>
      <c r="AY1002" s="407">
        <v>0</v>
      </c>
      <c r="AZ1002" s="408">
        <v>0</v>
      </c>
      <c r="BA1002" s="407">
        <v>0</v>
      </c>
      <c r="BB1002" s="408">
        <v>0</v>
      </c>
      <c r="BC1002" s="407">
        <v>0</v>
      </c>
    </row>
    <row r="1003" spans="1:55" x14ac:dyDescent="0.35">
      <c r="A1003" s="385" t="str" cm="1">
        <f t="array" ref="A1003">IFERROR(_xlfn.IFS(AND(F1003="Renta Variable",O1003=1),IFERROR(MATCH(B1003,[1]RV_Det!C:C,0),"Rev"),AND(J1003="Corporativa",O1003=1,I1003="EM"),IFERROR(MATCH(B1003,[1]RF_Corps!B:B,0),"Rev"),AND(F1003="Alternativos",O1003=1),IFERROR(MATCH(B1003,[1]Rep4!C:C,0),"Rev")),"")</f>
        <v/>
      </c>
      <c r="B1003" s="394" t="s">
        <v>3015</v>
      </c>
      <c r="C1003" s="409" t="s">
        <v>3016</v>
      </c>
      <c r="D1003" s="395" t="s">
        <v>1927</v>
      </c>
      <c r="E1003" s="396" t="str">
        <f>IF(B1003="","",INDEX([1]CatGlob!$S:$S,IFERROR(MATCH(MID(B1003,7,1),[1]CatGlob!$R:$R,0),MATCH(MID(B1003,1,2),[1]CatGlob!$R:$R,0))))</f>
        <v>BRL</v>
      </c>
      <c r="F1003" s="397" t="s">
        <v>442</v>
      </c>
      <c r="G1003" s="398" t="s">
        <v>2032</v>
      </c>
      <c r="H1003" s="399" t="s">
        <v>267</v>
      </c>
      <c r="I1003" s="399" t="s">
        <v>97</v>
      </c>
      <c r="J1003" s="418" t="s">
        <v>600</v>
      </c>
      <c r="K1003" s="424" t="s">
        <v>600</v>
      </c>
      <c r="L1003" s="400" t="str">
        <f>IF(ISERROR(MATCH(M1003,M$10:M1002,0)),M1003,"")</f>
        <v/>
      </c>
      <c r="M1003" s="401" t="str">
        <f>IF(B1003="","",IF(ISERROR(MATCH(F1003&amp;"_"&amp;G1003&amp;"_"&amp;H1003&amp;"_"&amp;I1003&amp;"_"&amp;J1003&amp;IF(K1003="","","_"&amp;K1003),[1]CatGlob!$B:$B,0)),F1003&amp;"_"&amp;G1003&amp;"_"&amp;H1003&amp;"_"&amp;I1003&amp;"_"&amp;J1003&amp;IF(K1003="","","_"&amp;K1003),INDEX([1]CatGlob!$C:$C,MATCH(F1003&amp;"_"&amp;G1003&amp;"_"&amp;H1003&amp;"_"&amp;I1003&amp;"_"&amp;J1003&amp;IF(K1003="","","_"&amp;K1003),[1]CatGlob!$B:$B,0))))</f>
        <v>LCD_GOB_BRA</v>
      </c>
      <c r="N1003" s="402" t="str">
        <f t="shared" si="33"/>
        <v/>
      </c>
      <c r="O1003" s="402" t="str">
        <f t="shared" si="32"/>
        <v/>
      </c>
      <c r="P1003" s="401" t="str">
        <f>IF(LEN(B1003)&gt;8,INDEX([1]CatGlob!$X:$X,MATCH(M1003,[1]CatGlob!$W:$W,0)),"")</f>
        <v>EMLC</v>
      </c>
      <c r="Q1003" s="403" t="str">
        <f>INDEX([1]CatGlob!P:P,MATCH(M1003,[1]CatGlob!O:O,0))</f>
        <v>RFIG</v>
      </c>
      <c r="R1003" s="403" t="s">
        <v>601</v>
      </c>
      <c r="S1003" s="403"/>
      <c r="T1003" s="403" t="str">
        <f>INDEX([1]CatGlob!$D:$D,MATCH($M1003,[1]CatGlob!$C:$C,0))</f>
        <v>RFI</v>
      </c>
      <c r="U1003" s="403" t="s">
        <v>1293</v>
      </c>
      <c r="V1003" s="404" t="str">
        <f>INDEX([1]CatGlob!$F:$F,MATCH($M1003,[1]CatGlob!$C:$C,0))</f>
        <v>RFI</v>
      </c>
      <c r="W1003" s="405"/>
      <c r="X1003" s="406">
        <v>0</v>
      </c>
      <c r="Y1003" s="407">
        <v>0</v>
      </c>
      <c r="Z1003" s="408">
        <v>0</v>
      </c>
      <c r="AA1003" s="407">
        <v>0</v>
      </c>
      <c r="AB1003" s="408">
        <v>0</v>
      </c>
      <c r="AC1003" s="407">
        <v>0</v>
      </c>
      <c r="AD1003" s="408">
        <v>0</v>
      </c>
      <c r="AE1003" s="407">
        <v>0</v>
      </c>
      <c r="AF1003" s="408">
        <v>0</v>
      </c>
      <c r="AG1003" s="407">
        <v>0</v>
      </c>
      <c r="AI1003" s="406">
        <v>0</v>
      </c>
      <c r="AJ1003" s="407">
        <v>0</v>
      </c>
      <c r="AK1003" s="408">
        <v>0</v>
      </c>
      <c r="AL1003" s="407">
        <v>0</v>
      </c>
      <c r="AM1003" s="408">
        <v>0</v>
      </c>
      <c r="AN1003" s="407">
        <v>0</v>
      </c>
      <c r="AO1003" s="408">
        <v>0</v>
      </c>
      <c r="AP1003" s="407">
        <v>0</v>
      </c>
      <c r="AQ1003" s="408">
        <v>0</v>
      </c>
      <c r="AR1003" s="407">
        <v>0</v>
      </c>
      <c r="AT1003" s="406">
        <v>0</v>
      </c>
      <c r="AU1003" s="407">
        <v>0</v>
      </c>
      <c r="AV1003" s="408">
        <v>0</v>
      </c>
      <c r="AW1003" s="407">
        <v>0</v>
      </c>
      <c r="AX1003" s="408">
        <v>0</v>
      </c>
      <c r="AY1003" s="407">
        <v>0</v>
      </c>
      <c r="AZ1003" s="408">
        <v>0</v>
      </c>
      <c r="BA1003" s="407">
        <v>0</v>
      </c>
      <c r="BB1003" s="408">
        <v>0</v>
      </c>
      <c r="BC1003" s="407">
        <v>0</v>
      </c>
    </row>
    <row r="1004" spans="1:55" x14ac:dyDescent="0.35">
      <c r="A1004" s="385" t="str" cm="1">
        <f t="array" ref="A1004">IFERROR(_xlfn.IFS(AND(F1004="Renta Variable",O1004=1),IFERROR(MATCH(B1004,[1]RV_Det!C:C,0),"Rev"),AND(J1004="Corporativa",O1004=1,I1004="EM"),IFERROR(MATCH(B1004,[1]RF_Corps!B:B,0),"Rev"),AND(F1004="Alternativos",O1004=1),IFERROR(MATCH(B1004,[1]Rep4!C:C,0),"Rev")),"")</f>
        <v/>
      </c>
      <c r="B1004" s="394" t="s">
        <v>3017</v>
      </c>
      <c r="C1004" s="409" t="s">
        <v>3018</v>
      </c>
      <c r="D1004" s="395" t="s">
        <v>1927</v>
      </c>
      <c r="E1004" s="396" t="str">
        <f>IF(B1004="","",INDEX([1]CatGlob!$S:$S,IFERROR(MATCH(MID(B1004,7,1),[1]CatGlob!$R:$R,0),MATCH(MID(B1004,1,2),[1]CatGlob!$R:$R,0))))</f>
        <v>BRL</v>
      </c>
      <c r="F1004" s="397" t="s">
        <v>442</v>
      </c>
      <c r="G1004" s="398" t="s">
        <v>2032</v>
      </c>
      <c r="H1004" s="399" t="s">
        <v>267</v>
      </c>
      <c r="I1004" s="399" t="s">
        <v>97</v>
      </c>
      <c r="J1004" s="418" t="s">
        <v>600</v>
      </c>
      <c r="K1004" s="424" t="s">
        <v>600</v>
      </c>
      <c r="L1004" s="400" t="str">
        <f>IF(ISERROR(MATCH(M1004,M$10:M1003,0)),M1004,"")</f>
        <v/>
      </c>
      <c r="M1004" s="401" t="str">
        <f>IF(B1004="","",IF(ISERROR(MATCH(F1004&amp;"_"&amp;G1004&amp;"_"&amp;H1004&amp;"_"&amp;I1004&amp;"_"&amp;J1004&amp;IF(K1004="","","_"&amp;K1004),[1]CatGlob!$B:$B,0)),F1004&amp;"_"&amp;G1004&amp;"_"&amp;H1004&amp;"_"&amp;I1004&amp;"_"&amp;J1004&amp;IF(K1004="","","_"&amp;K1004),INDEX([1]CatGlob!$C:$C,MATCH(F1004&amp;"_"&amp;G1004&amp;"_"&amp;H1004&amp;"_"&amp;I1004&amp;"_"&amp;J1004&amp;IF(K1004="","","_"&amp;K1004),[1]CatGlob!$B:$B,0))))</f>
        <v>LCD_GOB_BRA</v>
      </c>
      <c r="N1004" s="402" t="str">
        <f t="shared" si="33"/>
        <v/>
      </c>
      <c r="O1004" s="402" t="str">
        <f t="shared" si="32"/>
        <v/>
      </c>
      <c r="P1004" s="401" t="str">
        <f>IF(LEN(B1004)&gt;8,INDEX([1]CatGlob!$X:$X,MATCH(M1004,[1]CatGlob!$W:$W,0)),"")</f>
        <v>EMLC</v>
      </c>
      <c r="Q1004" s="403" t="str">
        <f>INDEX([1]CatGlob!P:P,MATCH(M1004,[1]CatGlob!O:O,0))</f>
        <v>RFIG</v>
      </c>
      <c r="R1004" s="403" t="s">
        <v>601</v>
      </c>
      <c r="S1004" s="403"/>
      <c r="T1004" s="403" t="str">
        <f>INDEX([1]CatGlob!$D:$D,MATCH($M1004,[1]CatGlob!$C:$C,0))</f>
        <v>RFI</v>
      </c>
      <c r="U1004" s="403" t="s">
        <v>1293</v>
      </c>
      <c r="V1004" s="404" t="str">
        <f>INDEX([1]CatGlob!$F:$F,MATCH($M1004,[1]CatGlob!$C:$C,0))</f>
        <v>RFI</v>
      </c>
      <c r="W1004" s="405"/>
      <c r="X1004" s="406">
        <v>0</v>
      </c>
      <c r="Y1004" s="407">
        <v>0</v>
      </c>
      <c r="Z1004" s="408">
        <v>0</v>
      </c>
      <c r="AA1004" s="407">
        <v>0</v>
      </c>
      <c r="AB1004" s="408">
        <v>0</v>
      </c>
      <c r="AC1004" s="407">
        <v>0</v>
      </c>
      <c r="AD1004" s="408">
        <v>0</v>
      </c>
      <c r="AE1004" s="407">
        <v>0</v>
      </c>
      <c r="AF1004" s="408">
        <v>0</v>
      </c>
      <c r="AG1004" s="407">
        <v>0</v>
      </c>
      <c r="AI1004" s="406">
        <v>0</v>
      </c>
      <c r="AJ1004" s="407">
        <v>0</v>
      </c>
      <c r="AK1004" s="408">
        <v>0</v>
      </c>
      <c r="AL1004" s="407">
        <v>0</v>
      </c>
      <c r="AM1004" s="408">
        <v>0</v>
      </c>
      <c r="AN1004" s="407">
        <v>0</v>
      </c>
      <c r="AO1004" s="408">
        <v>0</v>
      </c>
      <c r="AP1004" s="407">
        <v>0</v>
      </c>
      <c r="AQ1004" s="408">
        <v>0</v>
      </c>
      <c r="AR1004" s="407">
        <v>0</v>
      </c>
      <c r="AT1004" s="406">
        <v>0</v>
      </c>
      <c r="AU1004" s="407">
        <v>0</v>
      </c>
      <c r="AV1004" s="408">
        <v>0</v>
      </c>
      <c r="AW1004" s="407">
        <v>0</v>
      </c>
      <c r="AX1004" s="408">
        <v>0</v>
      </c>
      <c r="AY1004" s="407">
        <v>0</v>
      </c>
      <c r="AZ1004" s="408">
        <v>0</v>
      </c>
      <c r="BA1004" s="407">
        <v>0</v>
      </c>
      <c r="BB1004" s="408">
        <v>0</v>
      </c>
      <c r="BC1004" s="407">
        <v>0</v>
      </c>
    </row>
    <row r="1005" spans="1:55" x14ac:dyDescent="0.35">
      <c r="A1005" s="385" t="str" cm="1">
        <f t="array" ref="A1005">IFERROR(_xlfn.IFS(AND(F1005="Renta Variable",O1005=1),IFERROR(MATCH(B1005,[1]RV_Det!C:C,0),"Rev"),AND(J1005="Corporativa",O1005=1,I1005="EM"),IFERROR(MATCH(B1005,[1]RF_Corps!B:B,0),"Rev"),AND(F1005="Alternativos",O1005=1),IFERROR(MATCH(B1005,[1]Rep4!C:C,0),"Rev")),"")</f>
        <v/>
      </c>
      <c r="B1005" s="394" t="s">
        <v>3019</v>
      </c>
      <c r="C1005" s="409" t="s">
        <v>3020</v>
      </c>
      <c r="D1005" s="395" t="s">
        <v>1955</v>
      </c>
      <c r="E1005" s="396" t="str">
        <f>IF(B1005="","",INDEX([1]CatGlob!$S:$S,IFERROR(MATCH(MID(B1005,7,1),[1]CatGlob!$R:$R,0),MATCH(MID(B1005,1,2),[1]CatGlob!$R:$R,0))))</f>
        <v>CLP</v>
      </c>
      <c r="F1005" s="397" t="s">
        <v>442</v>
      </c>
      <c r="G1005" s="398" t="s">
        <v>2032</v>
      </c>
      <c r="H1005" s="399" t="s">
        <v>267</v>
      </c>
      <c r="I1005" s="399" t="s">
        <v>110</v>
      </c>
      <c r="J1005" s="399" t="s">
        <v>600</v>
      </c>
      <c r="K1005" s="396" t="s">
        <v>600</v>
      </c>
      <c r="L1005" s="400" t="str">
        <f>IF(ISERROR(MATCH(M1005,M$10:M1004,0)),M1005,"")</f>
        <v>LCD_GOB_CHI</v>
      </c>
      <c r="M1005" s="401" t="str">
        <f>IF(B1005="","",IF(ISERROR(MATCH(F1005&amp;"_"&amp;G1005&amp;"_"&amp;H1005&amp;"_"&amp;I1005&amp;"_"&amp;J1005&amp;IF(K1005="","","_"&amp;K1005),[1]CatGlob!$B:$B,0)),F1005&amp;"_"&amp;G1005&amp;"_"&amp;H1005&amp;"_"&amp;I1005&amp;"_"&amp;J1005&amp;IF(K1005="","","_"&amp;K1005),INDEX([1]CatGlob!$C:$C,MATCH(F1005&amp;"_"&amp;G1005&amp;"_"&amp;H1005&amp;"_"&amp;I1005&amp;"_"&amp;J1005&amp;IF(K1005="","","_"&amp;K1005),[1]CatGlob!$B:$B,0))))</f>
        <v>LCD_GOB_CHI</v>
      </c>
      <c r="N1005" s="402" t="str">
        <f t="shared" si="33"/>
        <v/>
      </c>
      <c r="O1005" s="402" t="str">
        <f t="shared" si="32"/>
        <v/>
      </c>
      <c r="P1005" s="401" t="str">
        <f>IF(LEN(B1005)&gt;8,INDEX([1]CatGlob!$X:$X,MATCH(M1005,[1]CatGlob!$W:$W,0)),"")</f>
        <v>EMLC</v>
      </c>
      <c r="Q1005" s="403" t="str">
        <f>INDEX([1]CatGlob!P:P,MATCH(M1005,[1]CatGlob!O:O,0))</f>
        <v>RFIG</v>
      </c>
      <c r="R1005" s="403" t="s">
        <v>601</v>
      </c>
      <c r="S1005" s="403" t="s">
        <v>601</v>
      </c>
      <c r="T1005" s="403" t="str">
        <f>INDEX([1]CatGlob!$D:$D,MATCH($M1005,[1]CatGlob!$C:$C,0))</f>
        <v>RFI</v>
      </c>
      <c r="U1005" s="403" t="s">
        <v>1293</v>
      </c>
      <c r="V1005" s="404" t="str">
        <f>INDEX([1]CatGlob!$F:$F,MATCH($M1005,[1]CatGlob!$C:$C,0))</f>
        <v>RFI</v>
      </c>
      <c r="W1005" s="405"/>
      <c r="X1005" s="406">
        <v>0</v>
      </c>
      <c r="Y1005" s="407">
        <v>0</v>
      </c>
      <c r="Z1005" s="408">
        <v>0</v>
      </c>
      <c r="AA1005" s="407">
        <v>0</v>
      </c>
      <c r="AB1005" s="408">
        <v>0</v>
      </c>
      <c r="AC1005" s="407">
        <v>0</v>
      </c>
      <c r="AD1005" s="408">
        <v>0</v>
      </c>
      <c r="AE1005" s="407">
        <v>0</v>
      </c>
      <c r="AF1005" s="408">
        <v>0</v>
      </c>
      <c r="AG1005" s="407">
        <v>0</v>
      </c>
      <c r="AI1005" s="406">
        <v>0</v>
      </c>
      <c r="AJ1005" s="407">
        <v>0</v>
      </c>
      <c r="AK1005" s="408">
        <v>0</v>
      </c>
      <c r="AL1005" s="407">
        <v>0</v>
      </c>
      <c r="AM1005" s="408">
        <v>0</v>
      </c>
      <c r="AN1005" s="407">
        <v>0</v>
      </c>
      <c r="AO1005" s="408">
        <v>0</v>
      </c>
      <c r="AP1005" s="407">
        <v>0</v>
      </c>
      <c r="AQ1005" s="408">
        <v>0</v>
      </c>
      <c r="AR1005" s="407">
        <v>0</v>
      </c>
      <c r="AT1005" s="406">
        <v>0</v>
      </c>
      <c r="AU1005" s="407">
        <v>0</v>
      </c>
      <c r="AV1005" s="408">
        <v>0</v>
      </c>
      <c r="AW1005" s="407">
        <v>0</v>
      </c>
      <c r="AX1005" s="408">
        <v>0</v>
      </c>
      <c r="AY1005" s="407">
        <v>0</v>
      </c>
      <c r="AZ1005" s="408">
        <v>0</v>
      </c>
      <c r="BA1005" s="407">
        <v>0</v>
      </c>
      <c r="BB1005" s="408">
        <v>0</v>
      </c>
      <c r="BC1005" s="407">
        <v>0</v>
      </c>
    </row>
    <row r="1006" spans="1:55" x14ac:dyDescent="0.35">
      <c r="A1006" s="385" t="str" cm="1">
        <f t="array" ref="A1006">IFERROR(_xlfn.IFS(AND(F1006="Renta Variable",O1006=1),IFERROR(MATCH(B1006,[1]RV_Det!C:C,0),"Rev"),AND(J1006="Corporativa",O1006=1,I1006="EM"),IFERROR(MATCH(B1006,[1]RF_Corps!B:B,0),"Rev"),AND(F1006="Alternativos",O1006=1),IFERROR(MATCH(B1006,[1]Rep4!C:C,0),"Rev")),"")</f>
        <v/>
      </c>
      <c r="B1006" s="394" t="s">
        <v>3021</v>
      </c>
      <c r="C1006" s="409" t="s">
        <v>3022</v>
      </c>
      <c r="D1006" s="395" t="s">
        <v>1955</v>
      </c>
      <c r="E1006" s="396" t="str">
        <f>IF(B1006="","",INDEX([1]CatGlob!$S:$S,IFERROR(MATCH(MID(B1006,7,1),[1]CatGlob!$R:$R,0),MATCH(MID(B1006,1,2),[1]CatGlob!$R:$R,0))))</f>
        <v>CLP</v>
      </c>
      <c r="F1006" s="397" t="s">
        <v>442</v>
      </c>
      <c r="G1006" s="398" t="s">
        <v>2032</v>
      </c>
      <c r="H1006" s="399" t="s">
        <v>267</v>
      </c>
      <c r="I1006" s="399" t="s">
        <v>110</v>
      </c>
      <c r="J1006" s="399" t="s">
        <v>600</v>
      </c>
      <c r="K1006" s="396" t="s">
        <v>600</v>
      </c>
      <c r="L1006" s="400" t="str">
        <f>IF(ISERROR(MATCH(M1006,M$10:M1005,0)),M1006,"")</f>
        <v/>
      </c>
      <c r="M1006" s="401" t="str">
        <f>IF(B1006="","",IF(ISERROR(MATCH(F1006&amp;"_"&amp;G1006&amp;"_"&amp;H1006&amp;"_"&amp;I1006&amp;"_"&amp;J1006&amp;IF(K1006="","","_"&amp;K1006),[1]CatGlob!$B:$B,0)),F1006&amp;"_"&amp;G1006&amp;"_"&amp;H1006&amp;"_"&amp;I1006&amp;"_"&amp;J1006&amp;IF(K1006="","","_"&amp;K1006),INDEX([1]CatGlob!$C:$C,MATCH(F1006&amp;"_"&amp;G1006&amp;"_"&amp;H1006&amp;"_"&amp;I1006&amp;"_"&amp;J1006&amp;IF(K1006="","","_"&amp;K1006),[1]CatGlob!$B:$B,0))))</f>
        <v>LCD_GOB_CHI</v>
      </c>
      <c r="N1006" s="402" t="str">
        <f t="shared" si="33"/>
        <v>rev</v>
      </c>
      <c r="O1006" s="402">
        <f t="shared" si="32"/>
        <v>1</v>
      </c>
      <c r="P1006" s="401" t="str">
        <f>IF(LEN(B1006)&gt;8,INDEX([1]CatGlob!$X:$X,MATCH(M1006,[1]CatGlob!$W:$W,0)),"")</f>
        <v>EMLC</v>
      </c>
      <c r="Q1006" s="403" t="str">
        <f>INDEX([1]CatGlob!P:P,MATCH(M1006,[1]CatGlob!O:O,0))</f>
        <v>RFIG</v>
      </c>
      <c r="R1006" s="403" t="s">
        <v>601</v>
      </c>
      <c r="S1006" s="403" t="s">
        <v>601</v>
      </c>
      <c r="T1006" s="403" t="str">
        <f>INDEX([1]CatGlob!$D:$D,MATCH($M1006,[1]CatGlob!$C:$C,0))</f>
        <v>RFI</v>
      </c>
      <c r="U1006" s="403" t="s">
        <v>1293</v>
      </c>
      <c r="V1006" s="404" t="str">
        <f>INDEX([1]CatGlob!$F:$F,MATCH($M1006,[1]CatGlob!$C:$C,0))</f>
        <v>RFI</v>
      </c>
      <c r="W1006" s="405"/>
      <c r="X1006" s="406">
        <v>0</v>
      </c>
      <c r="Y1006" s="407">
        <v>0</v>
      </c>
      <c r="Z1006" s="408">
        <v>0</v>
      </c>
      <c r="AA1006" s="407">
        <v>0</v>
      </c>
      <c r="AB1006" s="408">
        <v>0</v>
      </c>
      <c r="AC1006" s="407">
        <v>0</v>
      </c>
      <c r="AD1006" s="408">
        <v>-1.45939788475154E-2</v>
      </c>
      <c r="AE1006" s="407">
        <v>2.2218748023661299E-2</v>
      </c>
      <c r="AF1006" s="408">
        <v>-5.2813552733322602E-3</v>
      </c>
      <c r="AG1006" s="407">
        <v>8.0406517830182104E-3</v>
      </c>
      <c r="AI1006" s="406">
        <v>0</v>
      </c>
      <c r="AJ1006" s="407">
        <v>0</v>
      </c>
      <c r="AK1006" s="408">
        <v>0</v>
      </c>
      <c r="AL1006" s="407">
        <v>0</v>
      </c>
      <c r="AM1006" s="408">
        <v>0</v>
      </c>
      <c r="AN1006" s="407">
        <v>0</v>
      </c>
      <c r="AO1006" s="408">
        <v>0</v>
      </c>
      <c r="AP1006" s="407">
        <v>0</v>
      </c>
      <c r="AQ1006" s="408">
        <v>0</v>
      </c>
      <c r="AR1006" s="407">
        <v>0</v>
      </c>
      <c r="AT1006" s="406">
        <v>0</v>
      </c>
      <c r="AU1006" s="407">
        <v>0</v>
      </c>
      <c r="AV1006" s="408">
        <v>0</v>
      </c>
      <c r="AW1006" s="407">
        <v>0</v>
      </c>
      <c r="AX1006" s="408">
        <v>0</v>
      </c>
      <c r="AY1006" s="407">
        <v>0</v>
      </c>
      <c r="AZ1006" s="408">
        <v>0</v>
      </c>
      <c r="BA1006" s="407">
        <v>0</v>
      </c>
      <c r="BB1006" s="408">
        <v>0</v>
      </c>
      <c r="BC1006" s="407">
        <v>0</v>
      </c>
    </row>
    <row r="1007" spans="1:55" x14ac:dyDescent="0.35">
      <c r="A1007" s="385" t="str" cm="1">
        <f t="array" ref="A1007">IFERROR(_xlfn.IFS(AND(F1007="Renta Variable",O1007=1),IFERROR(MATCH(B1007,[1]RV_Det!C:C,0),"Rev"),AND(J1007="Corporativa",O1007=1,I1007="EM"),IFERROR(MATCH(B1007,[1]RF_Corps!B:B,0),"Rev"),AND(F1007="Alternativos",O1007=1),IFERROR(MATCH(B1007,[1]Rep4!C:C,0),"Rev")),"")</f>
        <v/>
      </c>
      <c r="B1007" s="394" t="s">
        <v>3023</v>
      </c>
      <c r="C1007" s="409" t="s">
        <v>3024</v>
      </c>
      <c r="D1007" s="395" t="s">
        <v>1955</v>
      </c>
      <c r="E1007" s="396" t="str">
        <f>IF(B1007="","",INDEX([1]CatGlob!$S:$S,IFERROR(MATCH(MID(B1007,7,1),[1]CatGlob!$R:$R,0),MATCH(MID(B1007,1,2),[1]CatGlob!$R:$R,0))))</f>
        <v>CLP</v>
      </c>
      <c r="F1007" s="397" t="s">
        <v>442</v>
      </c>
      <c r="G1007" s="398" t="s">
        <v>2032</v>
      </c>
      <c r="H1007" s="399" t="s">
        <v>267</v>
      </c>
      <c r="I1007" s="399" t="s">
        <v>110</v>
      </c>
      <c r="J1007" s="399" t="s">
        <v>600</v>
      </c>
      <c r="K1007" s="396" t="s">
        <v>600</v>
      </c>
      <c r="L1007" s="400" t="str">
        <f>IF(ISERROR(MATCH(M1007,M$10:M1006,0)),M1007,"")</f>
        <v/>
      </c>
      <c r="M1007" s="401" t="str">
        <f>IF(B1007="","",IF(ISERROR(MATCH(F1007&amp;"_"&amp;G1007&amp;"_"&amp;H1007&amp;"_"&amp;I1007&amp;"_"&amp;J1007&amp;IF(K1007="","","_"&amp;K1007),[1]CatGlob!$B:$B,0)),F1007&amp;"_"&amp;G1007&amp;"_"&amp;H1007&amp;"_"&amp;I1007&amp;"_"&amp;J1007&amp;IF(K1007="","","_"&amp;K1007),INDEX([1]CatGlob!$C:$C,MATCH(F1007&amp;"_"&amp;G1007&amp;"_"&amp;H1007&amp;"_"&amp;I1007&amp;"_"&amp;J1007&amp;IF(K1007="","","_"&amp;K1007),[1]CatGlob!$B:$B,0))))</f>
        <v>LCD_GOB_CHI</v>
      </c>
      <c r="N1007" s="402" t="str">
        <f t="shared" si="33"/>
        <v/>
      </c>
      <c r="O1007" s="402" t="str">
        <f t="shared" si="32"/>
        <v/>
      </c>
      <c r="P1007" s="401" t="str">
        <f>IF(LEN(B1007)&gt;8,INDEX([1]CatGlob!$X:$X,MATCH(M1007,[1]CatGlob!$W:$W,0)),"")</f>
        <v>EMLC</v>
      </c>
      <c r="Q1007" s="403" t="str">
        <f>INDEX([1]CatGlob!P:P,MATCH(M1007,[1]CatGlob!O:O,0))</f>
        <v>RFIG</v>
      </c>
      <c r="R1007" s="403" t="s">
        <v>601</v>
      </c>
      <c r="S1007" s="403" t="s">
        <v>601</v>
      </c>
      <c r="T1007" s="403" t="str">
        <f>INDEX([1]CatGlob!$D:$D,MATCH($M1007,[1]CatGlob!$C:$C,0))</f>
        <v>RFI</v>
      </c>
      <c r="U1007" s="403" t="s">
        <v>1293</v>
      </c>
      <c r="V1007" s="404" t="str">
        <f>INDEX([1]CatGlob!$F:$F,MATCH($M1007,[1]CatGlob!$C:$C,0))</f>
        <v>RFI</v>
      </c>
      <c r="W1007" s="405"/>
      <c r="X1007" s="406">
        <v>0</v>
      </c>
      <c r="Y1007" s="407">
        <v>0</v>
      </c>
      <c r="Z1007" s="408">
        <v>0</v>
      </c>
      <c r="AA1007" s="407">
        <v>0</v>
      </c>
      <c r="AB1007" s="408">
        <v>0</v>
      </c>
      <c r="AC1007" s="407">
        <v>0</v>
      </c>
      <c r="AD1007" s="408">
        <v>0</v>
      </c>
      <c r="AE1007" s="407">
        <v>0</v>
      </c>
      <c r="AF1007" s="408">
        <v>0</v>
      </c>
      <c r="AG1007" s="407">
        <v>0</v>
      </c>
      <c r="AI1007" s="406">
        <v>0</v>
      </c>
      <c r="AJ1007" s="407">
        <v>0</v>
      </c>
      <c r="AK1007" s="408">
        <v>0</v>
      </c>
      <c r="AL1007" s="407">
        <v>0</v>
      </c>
      <c r="AM1007" s="408">
        <v>0</v>
      </c>
      <c r="AN1007" s="407">
        <v>0</v>
      </c>
      <c r="AO1007" s="408">
        <v>0</v>
      </c>
      <c r="AP1007" s="407">
        <v>0</v>
      </c>
      <c r="AQ1007" s="408">
        <v>0</v>
      </c>
      <c r="AR1007" s="407">
        <v>0</v>
      </c>
      <c r="AT1007" s="406">
        <v>0</v>
      </c>
      <c r="AU1007" s="407">
        <v>0</v>
      </c>
      <c r="AV1007" s="408">
        <v>0</v>
      </c>
      <c r="AW1007" s="407">
        <v>0</v>
      </c>
      <c r="AX1007" s="408">
        <v>0</v>
      </c>
      <c r="AY1007" s="407">
        <v>0</v>
      </c>
      <c r="AZ1007" s="408">
        <v>0</v>
      </c>
      <c r="BA1007" s="407">
        <v>0</v>
      </c>
      <c r="BB1007" s="408">
        <v>0</v>
      </c>
      <c r="BC1007" s="407">
        <v>0</v>
      </c>
    </row>
    <row r="1008" spans="1:55" x14ac:dyDescent="0.35">
      <c r="A1008" s="385" t="str" cm="1">
        <f t="array" ref="A1008">IFERROR(_xlfn.IFS(AND(F1008="Renta Variable",O1008=1),IFERROR(MATCH(B1008,[1]RV_Det!C:C,0),"Rev"),AND(J1008="Corporativa",O1008=1,I1008="EM"),IFERROR(MATCH(B1008,[1]RF_Corps!B:B,0),"Rev"),AND(F1008="Alternativos",O1008=1),IFERROR(MATCH(B1008,[1]Rep4!C:C,0),"Rev")),"")</f>
        <v/>
      </c>
      <c r="B1008" s="394" t="s">
        <v>3025</v>
      </c>
      <c r="C1008" s="409" t="s">
        <v>3026</v>
      </c>
      <c r="D1008" s="395" t="s">
        <v>1955</v>
      </c>
      <c r="E1008" s="396" t="str">
        <f>IF(B1008="","",INDEX([1]CatGlob!$S:$S,IFERROR(MATCH(MID(B1008,7,1),[1]CatGlob!$R:$R,0),MATCH(MID(B1008,1,2),[1]CatGlob!$R:$R,0))))</f>
        <v>CLP</v>
      </c>
      <c r="F1008" s="397" t="s">
        <v>442</v>
      </c>
      <c r="G1008" s="398" t="s">
        <v>2032</v>
      </c>
      <c r="H1008" s="399" t="s">
        <v>267</v>
      </c>
      <c r="I1008" s="399" t="s">
        <v>110</v>
      </c>
      <c r="J1008" s="399" t="s">
        <v>600</v>
      </c>
      <c r="K1008" s="396" t="s">
        <v>600</v>
      </c>
      <c r="L1008" s="400" t="str">
        <f>IF(ISERROR(MATCH(M1008,M$10:M1007,0)),M1008,"")</f>
        <v/>
      </c>
      <c r="M1008" s="401" t="str">
        <f>IF(B1008="","",IF(ISERROR(MATCH(F1008&amp;"_"&amp;G1008&amp;"_"&amp;H1008&amp;"_"&amp;I1008&amp;"_"&amp;J1008&amp;IF(K1008="","","_"&amp;K1008),[1]CatGlob!$B:$B,0)),F1008&amp;"_"&amp;G1008&amp;"_"&amp;H1008&amp;"_"&amp;I1008&amp;"_"&amp;J1008&amp;IF(K1008="","","_"&amp;K1008),INDEX([1]CatGlob!$C:$C,MATCH(F1008&amp;"_"&amp;G1008&amp;"_"&amp;H1008&amp;"_"&amp;I1008&amp;"_"&amp;J1008&amp;IF(K1008="","","_"&amp;K1008),[1]CatGlob!$B:$B,0))))</f>
        <v>LCD_GOB_CHI</v>
      </c>
      <c r="N1008" s="402" t="str">
        <f t="shared" si="33"/>
        <v>rev</v>
      </c>
      <c r="O1008" s="402">
        <f t="shared" si="32"/>
        <v>1</v>
      </c>
      <c r="P1008" s="401" t="str">
        <f>IF(LEN(B1008)&gt;8,INDEX([1]CatGlob!$X:$X,MATCH(M1008,[1]CatGlob!$W:$W,0)),"")</f>
        <v>EMLC</v>
      </c>
      <c r="Q1008" s="403" t="str">
        <f>INDEX([1]CatGlob!P:P,MATCH(M1008,[1]CatGlob!O:O,0))</f>
        <v>RFIG</v>
      </c>
      <c r="R1008" s="403" t="s">
        <v>601</v>
      </c>
      <c r="S1008" s="403" t="s">
        <v>601</v>
      </c>
      <c r="T1008" s="403" t="str">
        <f>INDEX([1]CatGlob!$D:$D,MATCH($M1008,[1]CatGlob!$C:$C,0))</f>
        <v>RFI</v>
      </c>
      <c r="U1008" s="403" t="s">
        <v>1293</v>
      </c>
      <c r="V1008" s="404" t="str">
        <f>INDEX([1]CatGlob!$F:$F,MATCH($M1008,[1]CatGlob!$C:$C,0))</f>
        <v>RFI</v>
      </c>
      <c r="W1008" s="405"/>
      <c r="X1008" s="406">
        <v>0</v>
      </c>
      <c r="Y1008" s="407">
        <v>0</v>
      </c>
      <c r="Z1008" s="408">
        <v>-3.6606105012440798E-2</v>
      </c>
      <c r="AA1008" s="407">
        <v>-1.1327113160064499</v>
      </c>
      <c r="AB1008" s="408">
        <v>-3.2090834304593703E-2</v>
      </c>
      <c r="AC1008" s="407">
        <v>-0.99299423264365105</v>
      </c>
      <c r="AD1008" s="408">
        <v>-5.16258018244155E-2</v>
      </c>
      <c r="AE1008" s="407">
        <v>-1.59746932661964</v>
      </c>
      <c r="AF1008" s="408">
        <v>-3.9748084631661303E-2</v>
      </c>
      <c r="AG1008" s="407">
        <v>-1.2299343302586501</v>
      </c>
      <c r="AI1008" s="406">
        <v>0</v>
      </c>
      <c r="AJ1008" s="407">
        <v>0</v>
      </c>
      <c r="AK1008" s="408">
        <v>0</v>
      </c>
      <c r="AL1008" s="407">
        <v>0</v>
      </c>
      <c r="AM1008" s="408">
        <v>0</v>
      </c>
      <c r="AN1008" s="407">
        <v>0</v>
      </c>
      <c r="AO1008" s="408">
        <v>-1.0623755887590999E-2</v>
      </c>
      <c r="AP1008" s="407">
        <v>-0.32873337680317</v>
      </c>
      <c r="AQ1008" s="408">
        <v>-2.8355306153940302E-3</v>
      </c>
      <c r="AR1008" s="407">
        <v>-8.77404906598067E-2</v>
      </c>
      <c r="AT1008" s="406">
        <v>0</v>
      </c>
      <c r="AU1008" s="407">
        <v>0</v>
      </c>
      <c r="AV1008" s="408">
        <v>0</v>
      </c>
      <c r="AW1008" s="407">
        <v>0</v>
      </c>
      <c r="AX1008" s="408">
        <v>0</v>
      </c>
      <c r="AY1008" s="407">
        <v>0</v>
      </c>
      <c r="AZ1008" s="408">
        <v>-1.53110298504595E-2</v>
      </c>
      <c r="BA1008" s="407">
        <v>-0.47377279733584698</v>
      </c>
      <c r="BB1008" s="408">
        <v>-4.4796507221563702E-3</v>
      </c>
      <c r="BC1008" s="407">
        <v>-0.13861488576876299</v>
      </c>
    </row>
    <row r="1009" spans="1:55" x14ac:dyDescent="0.35">
      <c r="A1009" s="385" t="str" cm="1">
        <f t="array" ref="A1009">IFERROR(_xlfn.IFS(AND(F1009="Renta Variable",O1009=1),IFERROR(MATCH(B1009,[1]RV_Det!C:C,0),"Rev"),AND(J1009="Corporativa",O1009=1,I1009="EM"),IFERROR(MATCH(B1009,[1]RF_Corps!B:B,0),"Rev"),AND(F1009="Alternativos",O1009=1),IFERROR(MATCH(B1009,[1]Rep4!C:C,0),"Rev")),"")</f>
        <v/>
      </c>
      <c r="B1009" s="394" t="s">
        <v>3027</v>
      </c>
      <c r="C1009" s="409" t="s">
        <v>3028</v>
      </c>
      <c r="D1009" s="395" t="s">
        <v>1955</v>
      </c>
      <c r="E1009" s="396" t="str">
        <f>IF(B1009="","",INDEX([1]CatGlob!$S:$S,IFERROR(MATCH(MID(B1009,7,1),[1]CatGlob!$R:$R,0),MATCH(MID(B1009,1,2),[1]CatGlob!$R:$R,0))))</f>
        <v>CLP</v>
      </c>
      <c r="F1009" s="397" t="s">
        <v>442</v>
      </c>
      <c r="G1009" s="398" t="s">
        <v>2032</v>
      </c>
      <c r="H1009" s="399" t="s">
        <v>267</v>
      </c>
      <c r="I1009" s="399" t="s">
        <v>110</v>
      </c>
      <c r="J1009" s="399" t="s">
        <v>600</v>
      </c>
      <c r="K1009" s="396" t="s">
        <v>600</v>
      </c>
      <c r="L1009" s="400" t="str">
        <f>IF(ISERROR(MATCH(M1009,M$10:M1008,0)),M1009,"")</f>
        <v/>
      </c>
      <c r="M1009" s="401" t="str">
        <f>IF(B1009="","",IF(ISERROR(MATCH(F1009&amp;"_"&amp;G1009&amp;"_"&amp;H1009&amp;"_"&amp;I1009&amp;"_"&amp;J1009&amp;IF(K1009="","","_"&amp;K1009),[1]CatGlob!$B:$B,0)),F1009&amp;"_"&amp;G1009&amp;"_"&amp;H1009&amp;"_"&amp;I1009&amp;"_"&amp;J1009&amp;IF(K1009="","","_"&amp;K1009),INDEX([1]CatGlob!$C:$C,MATCH(F1009&amp;"_"&amp;G1009&amp;"_"&amp;H1009&amp;"_"&amp;I1009&amp;"_"&amp;J1009&amp;IF(K1009="","","_"&amp;K1009),[1]CatGlob!$B:$B,0))))</f>
        <v>LCD_GOB_CHI</v>
      </c>
      <c r="N1009" s="402" t="str">
        <f t="shared" si="33"/>
        <v/>
      </c>
      <c r="O1009" s="402" t="str">
        <f t="shared" si="32"/>
        <v/>
      </c>
      <c r="P1009" s="401" t="str">
        <f>IF(LEN(B1009)&gt;8,INDEX([1]CatGlob!$X:$X,MATCH(M1009,[1]CatGlob!$W:$W,0)),"")</f>
        <v>EMLC</v>
      </c>
      <c r="Q1009" s="403" t="str">
        <f>INDEX([1]CatGlob!P:P,MATCH(M1009,[1]CatGlob!O:O,0))</f>
        <v>RFIG</v>
      </c>
      <c r="R1009" s="403" t="s">
        <v>601</v>
      </c>
      <c r="S1009" s="403" t="s">
        <v>601</v>
      </c>
      <c r="T1009" s="403" t="str">
        <f>INDEX([1]CatGlob!$D:$D,MATCH($M1009,[1]CatGlob!$C:$C,0))</f>
        <v>RFI</v>
      </c>
      <c r="U1009" s="403" t="s">
        <v>1293</v>
      </c>
      <c r="V1009" s="404" t="str">
        <f>INDEX([1]CatGlob!$F:$F,MATCH($M1009,[1]CatGlob!$C:$C,0))</f>
        <v>RFI</v>
      </c>
      <c r="W1009" s="405"/>
      <c r="X1009" s="406">
        <v>0</v>
      </c>
      <c r="Y1009" s="407">
        <v>0</v>
      </c>
      <c r="Z1009" s="408">
        <v>0</v>
      </c>
      <c r="AA1009" s="407">
        <v>0</v>
      </c>
      <c r="AB1009" s="408">
        <v>0</v>
      </c>
      <c r="AC1009" s="407">
        <v>0</v>
      </c>
      <c r="AD1009" s="408">
        <v>0</v>
      </c>
      <c r="AE1009" s="407">
        <v>0</v>
      </c>
      <c r="AF1009" s="408">
        <v>0</v>
      </c>
      <c r="AG1009" s="407">
        <v>0</v>
      </c>
      <c r="AI1009" s="406">
        <v>0</v>
      </c>
      <c r="AJ1009" s="407">
        <v>0</v>
      </c>
      <c r="AK1009" s="408">
        <v>0</v>
      </c>
      <c r="AL1009" s="407">
        <v>0</v>
      </c>
      <c r="AM1009" s="408">
        <v>0</v>
      </c>
      <c r="AN1009" s="407">
        <v>0</v>
      </c>
      <c r="AO1009" s="408">
        <v>0</v>
      </c>
      <c r="AP1009" s="407">
        <v>0</v>
      </c>
      <c r="AQ1009" s="408">
        <v>0</v>
      </c>
      <c r="AR1009" s="407">
        <v>0</v>
      </c>
      <c r="AT1009" s="406">
        <v>0</v>
      </c>
      <c r="AU1009" s="407">
        <v>0</v>
      </c>
      <c r="AV1009" s="408">
        <v>0</v>
      </c>
      <c r="AW1009" s="407">
        <v>0</v>
      </c>
      <c r="AX1009" s="408">
        <v>0</v>
      </c>
      <c r="AY1009" s="407">
        <v>0</v>
      </c>
      <c r="AZ1009" s="408">
        <v>0</v>
      </c>
      <c r="BA1009" s="407">
        <v>0</v>
      </c>
      <c r="BB1009" s="408">
        <v>0</v>
      </c>
      <c r="BC1009" s="407">
        <v>0</v>
      </c>
    </row>
    <row r="1010" spans="1:55" x14ac:dyDescent="0.35">
      <c r="A1010" s="385" t="str" cm="1">
        <f t="array" ref="A1010">IFERROR(_xlfn.IFS(AND(F1010="Renta Variable",O1010=1),IFERROR(MATCH(B1010,[1]RV_Det!C:C,0),"Rev"),AND(J1010="Corporativa",O1010=1,I1010="EM"),IFERROR(MATCH(B1010,[1]RF_Corps!B:B,0),"Rev"),AND(F1010="Alternativos",O1010=1),IFERROR(MATCH(B1010,[1]Rep4!C:C,0),"Rev")),"")</f>
        <v/>
      </c>
      <c r="B1010" s="394" t="s">
        <v>3029</v>
      </c>
      <c r="C1010" s="409" t="s">
        <v>3030</v>
      </c>
      <c r="D1010" s="395" t="s">
        <v>1955</v>
      </c>
      <c r="E1010" s="396" t="str">
        <f>IF(B1010="","",INDEX([1]CatGlob!$S:$S,IFERROR(MATCH(MID(B1010,7,1),[1]CatGlob!$R:$R,0),MATCH(MID(B1010,1,2),[1]CatGlob!$R:$R,0))))</f>
        <v>CLP</v>
      </c>
      <c r="F1010" s="397" t="s">
        <v>442</v>
      </c>
      <c r="G1010" s="398" t="s">
        <v>2032</v>
      </c>
      <c r="H1010" s="399" t="s">
        <v>267</v>
      </c>
      <c r="I1010" s="399" t="s">
        <v>110</v>
      </c>
      <c r="J1010" s="399" t="s">
        <v>600</v>
      </c>
      <c r="K1010" s="396" t="s">
        <v>600</v>
      </c>
      <c r="L1010" s="400" t="str">
        <f>IF(ISERROR(MATCH(M1010,M$10:M1009,0)),M1010,"")</f>
        <v/>
      </c>
      <c r="M1010" s="401" t="str">
        <f>IF(B1010="","",IF(ISERROR(MATCH(F1010&amp;"_"&amp;G1010&amp;"_"&amp;H1010&amp;"_"&amp;I1010&amp;"_"&amp;J1010&amp;IF(K1010="","","_"&amp;K1010),[1]CatGlob!$B:$B,0)),F1010&amp;"_"&amp;G1010&amp;"_"&amp;H1010&amp;"_"&amp;I1010&amp;"_"&amp;J1010&amp;IF(K1010="","","_"&amp;K1010),INDEX([1]CatGlob!$C:$C,MATCH(F1010&amp;"_"&amp;G1010&amp;"_"&amp;H1010&amp;"_"&amp;I1010&amp;"_"&amp;J1010&amp;IF(K1010="","","_"&amp;K1010),[1]CatGlob!$B:$B,0))))</f>
        <v>LCD_GOB_CHI</v>
      </c>
      <c r="N1010" s="402" t="str">
        <f t="shared" si="33"/>
        <v/>
      </c>
      <c r="O1010" s="402" t="str">
        <f t="shared" si="32"/>
        <v/>
      </c>
      <c r="P1010" s="401" t="str">
        <f>IF(LEN(B1010)&gt;8,INDEX([1]CatGlob!$X:$X,MATCH(M1010,[1]CatGlob!$W:$W,0)),"")</f>
        <v>EMLC</v>
      </c>
      <c r="Q1010" s="403" t="str">
        <f>INDEX([1]CatGlob!P:P,MATCH(M1010,[1]CatGlob!O:O,0))</f>
        <v>RFIG</v>
      </c>
      <c r="R1010" s="403" t="s">
        <v>601</v>
      </c>
      <c r="S1010" s="403" t="s">
        <v>601</v>
      </c>
      <c r="T1010" s="403" t="str">
        <f>INDEX([1]CatGlob!$D:$D,MATCH($M1010,[1]CatGlob!$C:$C,0))</f>
        <v>RFI</v>
      </c>
      <c r="U1010" s="403" t="s">
        <v>1293</v>
      </c>
      <c r="V1010" s="404" t="str">
        <f>INDEX([1]CatGlob!$F:$F,MATCH($M1010,[1]CatGlob!$C:$C,0))</f>
        <v>RFI</v>
      </c>
      <c r="W1010" s="405"/>
      <c r="X1010" s="406">
        <v>0</v>
      </c>
      <c r="Y1010" s="407">
        <v>0</v>
      </c>
      <c r="Z1010" s="408">
        <v>0</v>
      </c>
      <c r="AA1010" s="407">
        <v>0</v>
      </c>
      <c r="AB1010" s="408">
        <v>0</v>
      </c>
      <c r="AC1010" s="407">
        <v>0</v>
      </c>
      <c r="AD1010" s="408">
        <v>0</v>
      </c>
      <c r="AE1010" s="407">
        <v>0</v>
      </c>
      <c r="AF1010" s="408">
        <v>0</v>
      </c>
      <c r="AG1010" s="407">
        <v>0</v>
      </c>
      <c r="AI1010" s="406">
        <v>0</v>
      </c>
      <c r="AJ1010" s="407">
        <v>0</v>
      </c>
      <c r="AK1010" s="408">
        <v>0</v>
      </c>
      <c r="AL1010" s="407">
        <v>0</v>
      </c>
      <c r="AM1010" s="408">
        <v>0</v>
      </c>
      <c r="AN1010" s="407">
        <v>0</v>
      </c>
      <c r="AO1010" s="408">
        <v>0</v>
      </c>
      <c r="AP1010" s="407">
        <v>0</v>
      </c>
      <c r="AQ1010" s="408">
        <v>0</v>
      </c>
      <c r="AR1010" s="407">
        <v>0</v>
      </c>
      <c r="AT1010" s="406">
        <v>0</v>
      </c>
      <c r="AU1010" s="407">
        <v>0</v>
      </c>
      <c r="AV1010" s="408">
        <v>0</v>
      </c>
      <c r="AW1010" s="407">
        <v>0</v>
      </c>
      <c r="AX1010" s="408">
        <v>0</v>
      </c>
      <c r="AY1010" s="407">
        <v>0</v>
      </c>
      <c r="AZ1010" s="408">
        <v>0</v>
      </c>
      <c r="BA1010" s="407">
        <v>0</v>
      </c>
      <c r="BB1010" s="408">
        <v>0</v>
      </c>
      <c r="BC1010" s="407">
        <v>0</v>
      </c>
    </row>
    <row r="1011" spans="1:55" x14ac:dyDescent="0.35">
      <c r="A1011" s="385" t="str" cm="1">
        <f t="array" ref="A1011">IFERROR(_xlfn.IFS(AND(F1011="Renta Variable",O1011=1),IFERROR(MATCH(B1011,[1]RV_Det!C:C,0),"Rev"),AND(J1011="Corporativa",O1011=1,I1011="EM"),IFERROR(MATCH(B1011,[1]RF_Corps!B:B,0),"Rev"),AND(F1011="Alternativos",O1011=1),IFERROR(MATCH(B1011,[1]Rep4!C:C,0),"Rev")),"")</f>
        <v/>
      </c>
      <c r="B1011" s="394" t="s">
        <v>3031</v>
      </c>
      <c r="C1011" s="409" t="s">
        <v>3032</v>
      </c>
      <c r="D1011" s="395" t="s">
        <v>1955</v>
      </c>
      <c r="E1011" s="396" t="str">
        <f>IF(B1011="","",INDEX([1]CatGlob!$S:$S,IFERROR(MATCH(MID(B1011,7,1),[1]CatGlob!$R:$R,0),MATCH(MID(B1011,1,2),[1]CatGlob!$R:$R,0))))</f>
        <v>CLP</v>
      </c>
      <c r="F1011" s="397" t="s">
        <v>442</v>
      </c>
      <c r="G1011" s="398" t="s">
        <v>2032</v>
      </c>
      <c r="H1011" s="399" t="s">
        <v>267</v>
      </c>
      <c r="I1011" s="399" t="s">
        <v>110</v>
      </c>
      <c r="J1011" s="399" t="s">
        <v>600</v>
      </c>
      <c r="K1011" s="396" t="s">
        <v>600</v>
      </c>
      <c r="L1011" s="400" t="str">
        <f>IF(ISERROR(MATCH(M1011,M$10:M1010,0)),M1011,"")</f>
        <v/>
      </c>
      <c r="M1011" s="401" t="str">
        <f>IF(B1011="","",IF(ISERROR(MATCH(F1011&amp;"_"&amp;G1011&amp;"_"&amp;H1011&amp;"_"&amp;I1011&amp;"_"&amp;J1011&amp;IF(K1011="","","_"&amp;K1011),[1]CatGlob!$B:$B,0)),F1011&amp;"_"&amp;G1011&amp;"_"&amp;H1011&amp;"_"&amp;I1011&amp;"_"&amp;J1011&amp;IF(K1011="","","_"&amp;K1011),INDEX([1]CatGlob!$C:$C,MATCH(F1011&amp;"_"&amp;G1011&amp;"_"&amp;H1011&amp;"_"&amp;I1011&amp;"_"&amp;J1011&amp;IF(K1011="","","_"&amp;K1011),[1]CatGlob!$B:$B,0))))</f>
        <v>LCD_GOB_CHI</v>
      </c>
      <c r="N1011" s="402" t="str">
        <f t="shared" si="33"/>
        <v/>
      </c>
      <c r="O1011" s="402" t="str">
        <f t="shared" si="32"/>
        <v/>
      </c>
      <c r="P1011" s="401" t="str">
        <f>IF(LEN(B1011)&gt;8,INDEX([1]CatGlob!$X:$X,MATCH(M1011,[1]CatGlob!$W:$W,0)),"")</f>
        <v>EMLC</v>
      </c>
      <c r="Q1011" s="403" t="str">
        <f>INDEX([1]CatGlob!P:P,MATCH(M1011,[1]CatGlob!O:O,0))</f>
        <v>RFIG</v>
      </c>
      <c r="R1011" s="403" t="s">
        <v>601</v>
      </c>
      <c r="S1011" s="403" t="s">
        <v>601</v>
      </c>
      <c r="T1011" s="403" t="str">
        <f>INDEX([1]CatGlob!$D:$D,MATCH($M1011,[1]CatGlob!$C:$C,0))</f>
        <v>RFI</v>
      </c>
      <c r="U1011" s="403" t="s">
        <v>1293</v>
      </c>
      <c r="V1011" s="404" t="str">
        <f>INDEX([1]CatGlob!$F:$F,MATCH($M1011,[1]CatGlob!$C:$C,0))</f>
        <v>RFI</v>
      </c>
      <c r="W1011" s="405"/>
      <c r="X1011" s="406">
        <v>0</v>
      </c>
      <c r="Y1011" s="407">
        <v>0</v>
      </c>
      <c r="Z1011" s="408">
        <v>0</v>
      </c>
      <c r="AA1011" s="407">
        <v>0</v>
      </c>
      <c r="AB1011" s="408">
        <v>0</v>
      </c>
      <c r="AC1011" s="407">
        <v>0</v>
      </c>
      <c r="AD1011" s="408">
        <v>0</v>
      </c>
      <c r="AE1011" s="407">
        <v>0</v>
      </c>
      <c r="AF1011" s="408">
        <v>0</v>
      </c>
      <c r="AG1011" s="407">
        <v>0</v>
      </c>
      <c r="AI1011" s="406">
        <v>0</v>
      </c>
      <c r="AJ1011" s="407">
        <v>0</v>
      </c>
      <c r="AK1011" s="408">
        <v>0</v>
      </c>
      <c r="AL1011" s="407">
        <v>0</v>
      </c>
      <c r="AM1011" s="408">
        <v>0</v>
      </c>
      <c r="AN1011" s="407">
        <v>0</v>
      </c>
      <c r="AO1011" s="408">
        <v>0</v>
      </c>
      <c r="AP1011" s="407">
        <v>0</v>
      </c>
      <c r="AQ1011" s="408">
        <v>0</v>
      </c>
      <c r="AR1011" s="407">
        <v>0</v>
      </c>
      <c r="AT1011" s="406">
        <v>0</v>
      </c>
      <c r="AU1011" s="407">
        <v>0</v>
      </c>
      <c r="AV1011" s="408">
        <v>0</v>
      </c>
      <c r="AW1011" s="407">
        <v>0</v>
      </c>
      <c r="AX1011" s="408">
        <v>0</v>
      </c>
      <c r="AY1011" s="407">
        <v>0</v>
      </c>
      <c r="AZ1011" s="408">
        <v>0</v>
      </c>
      <c r="BA1011" s="407">
        <v>0</v>
      </c>
      <c r="BB1011" s="408">
        <v>0</v>
      </c>
      <c r="BC1011" s="407">
        <v>0</v>
      </c>
    </row>
    <row r="1012" spans="1:55" x14ac:dyDescent="0.35">
      <c r="A1012" s="385" t="str" cm="1">
        <f t="array" ref="A1012">IFERROR(_xlfn.IFS(AND(F1012="Renta Variable",O1012=1),IFERROR(MATCH(B1012,[1]RV_Det!C:C,0),"Rev"),AND(J1012="Corporativa",O1012=1,I1012="EM"),IFERROR(MATCH(B1012,[1]RF_Corps!B:B,0),"Rev"),AND(F1012="Alternativos",O1012=1),IFERROR(MATCH(B1012,[1]Rep4!C:C,0),"Rev")),"")</f>
        <v/>
      </c>
      <c r="B1012" s="394" t="s">
        <v>3033</v>
      </c>
      <c r="C1012" s="409" t="s">
        <v>3034</v>
      </c>
      <c r="D1012" s="395" t="s">
        <v>1955</v>
      </c>
      <c r="E1012" s="396" t="str">
        <f>IF(B1012="","",INDEX([1]CatGlob!$S:$S,IFERROR(MATCH(MID(B1012,7,1),[1]CatGlob!$R:$R,0),MATCH(MID(B1012,1,2),[1]CatGlob!$R:$R,0))))</f>
        <v>CLP</v>
      </c>
      <c r="F1012" s="397" t="s">
        <v>442</v>
      </c>
      <c r="G1012" s="398" t="s">
        <v>2032</v>
      </c>
      <c r="H1012" s="399" t="s">
        <v>267</v>
      </c>
      <c r="I1012" s="399" t="s">
        <v>110</v>
      </c>
      <c r="J1012" s="399" t="s">
        <v>600</v>
      </c>
      <c r="K1012" s="396" t="s">
        <v>600</v>
      </c>
      <c r="L1012" s="400" t="str">
        <f>IF(ISERROR(MATCH(M1012,M$10:M1011,0)),M1012,"")</f>
        <v/>
      </c>
      <c r="M1012" s="401" t="str">
        <f>IF(B1012="","",IF(ISERROR(MATCH(F1012&amp;"_"&amp;G1012&amp;"_"&amp;H1012&amp;"_"&amp;I1012&amp;"_"&amp;J1012&amp;IF(K1012="","","_"&amp;K1012),[1]CatGlob!$B:$B,0)),F1012&amp;"_"&amp;G1012&amp;"_"&amp;H1012&amp;"_"&amp;I1012&amp;"_"&amp;J1012&amp;IF(K1012="","","_"&amp;K1012),INDEX([1]CatGlob!$C:$C,MATCH(F1012&amp;"_"&amp;G1012&amp;"_"&amp;H1012&amp;"_"&amp;I1012&amp;"_"&amp;J1012&amp;IF(K1012="","","_"&amp;K1012),[1]CatGlob!$B:$B,0))))</f>
        <v>LCD_GOB_CHI</v>
      </c>
      <c r="N1012" s="402" t="str">
        <f t="shared" si="33"/>
        <v/>
      </c>
      <c r="O1012" s="402" t="str">
        <f t="shared" si="32"/>
        <v/>
      </c>
      <c r="P1012" s="401" t="str">
        <f>IF(LEN(B1012)&gt;8,INDEX([1]CatGlob!$X:$X,MATCH(M1012,[1]CatGlob!$W:$W,0)),"")</f>
        <v>EMLC</v>
      </c>
      <c r="Q1012" s="403" t="str">
        <f>INDEX([1]CatGlob!P:P,MATCH(M1012,[1]CatGlob!O:O,0))</f>
        <v>RFIG</v>
      </c>
      <c r="R1012" s="403" t="s">
        <v>601</v>
      </c>
      <c r="S1012" s="403" t="s">
        <v>601</v>
      </c>
      <c r="T1012" s="403" t="str">
        <f>INDEX([1]CatGlob!$D:$D,MATCH($M1012,[1]CatGlob!$C:$C,0))</f>
        <v>RFI</v>
      </c>
      <c r="U1012" s="403" t="s">
        <v>1293</v>
      </c>
      <c r="V1012" s="404" t="str">
        <f>INDEX([1]CatGlob!$F:$F,MATCH($M1012,[1]CatGlob!$C:$C,0))</f>
        <v>RFI</v>
      </c>
      <c r="W1012" s="405"/>
      <c r="X1012" s="406">
        <v>0</v>
      </c>
      <c r="Y1012" s="407">
        <v>0</v>
      </c>
      <c r="Z1012" s="408">
        <v>0</v>
      </c>
      <c r="AA1012" s="407">
        <v>0</v>
      </c>
      <c r="AB1012" s="408">
        <v>0</v>
      </c>
      <c r="AC1012" s="407">
        <v>0</v>
      </c>
      <c r="AD1012" s="408">
        <v>0</v>
      </c>
      <c r="AE1012" s="407">
        <v>0</v>
      </c>
      <c r="AF1012" s="408">
        <v>0</v>
      </c>
      <c r="AG1012" s="407">
        <v>0</v>
      </c>
      <c r="AI1012" s="406">
        <v>0</v>
      </c>
      <c r="AJ1012" s="407">
        <v>0</v>
      </c>
      <c r="AK1012" s="408">
        <v>0</v>
      </c>
      <c r="AL1012" s="407">
        <v>0</v>
      </c>
      <c r="AM1012" s="408">
        <v>0</v>
      </c>
      <c r="AN1012" s="407">
        <v>0</v>
      </c>
      <c r="AO1012" s="408">
        <v>0</v>
      </c>
      <c r="AP1012" s="407">
        <v>0</v>
      </c>
      <c r="AQ1012" s="408">
        <v>0</v>
      </c>
      <c r="AR1012" s="407">
        <v>0</v>
      </c>
      <c r="AT1012" s="406">
        <v>0</v>
      </c>
      <c r="AU1012" s="407">
        <v>0</v>
      </c>
      <c r="AV1012" s="408">
        <v>0</v>
      </c>
      <c r="AW1012" s="407">
        <v>0</v>
      </c>
      <c r="AX1012" s="408">
        <v>0</v>
      </c>
      <c r="AY1012" s="407">
        <v>0</v>
      </c>
      <c r="AZ1012" s="408">
        <v>0</v>
      </c>
      <c r="BA1012" s="407">
        <v>0</v>
      </c>
      <c r="BB1012" s="408">
        <v>0</v>
      </c>
      <c r="BC1012" s="407">
        <v>0</v>
      </c>
    </row>
    <row r="1013" spans="1:55" x14ac:dyDescent="0.35">
      <c r="A1013" s="385" t="str" cm="1">
        <f t="array" ref="A1013">IFERROR(_xlfn.IFS(AND(F1013="Renta Variable",O1013=1),IFERROR(MATCH(B1013,[1]RV_Det!C:C,0),"Rev"),AND(J1013="Corporativa",O1013=1,I1013="EM"),IFERROR(MATCH(B1013,[1]RF_Corps!B:B,0),"Rev"),AND(F1013="Alternativos",O1013=1),IFERROR(MATCH(B1013,[1]Rep4!C:C,0),"Rev")),"")</f>
        <v/>
      </c>
      <c r="B1013" s="394" t="s">
        <v>3035</v>
      </c>
      <c r="C1013" s="409" t="s">
        <v>3036</v>
      </c>
      <c r="D1013" s="395" t="s">
        <v>1955</v>
      </c>
      <c r="E1013" s="396" t="str">
        <f>IF(B1013="","",INDEX([1]CatGlob!$S:$S,IFERROR(MATCH(MID(B1013,7,1),[1]CatGlob!$R:$R,0),MATCH(MID(B1013,1,2),[1]CatGlob!$R:$R,0))))</f>
        <v>CLP</v>
      </c>
      <c r="F1013" s="397" t="s">
        <v>442</v>
      </c>
      <c r="G1013" s="398" t="s">
        <v>2032</v>
      </c>
      <c r="H1013" s="399" t="s">
        <v>267</v>
      </c>
      <c r="I1013" s="399" t="s">
        <v>110</v>
      </c>
      <c r="J1013" s="399" t="s">
        <v>600</v>
      </c>
      <c r="K1013" s="396" t="s">
        <v>600</v>
      </c>
      <c r="L1013" s="400" t="str">
        <f>IF(ISERROR(MATCH(M1013,M$10:M1012,0)),M1013,"")</f>
        <v/>
      </c>
      <c r="M1013" s="401" t="str">
        <f>IF(B1013="","",IF(ISERROR(MATCH(F1013&amp;"_"&amp;G1013&amp;"_"&amp;H1013&amp;"_"&amp;I1013&amp;"_"&amp;J1013&amp;IF(K1013="","","_"&amp;K1013),[1]CatGlob!$B:$B,0)),F1013&amp;"_"&amp;G1013&amp;"_"&amp;H1013&amp;"_"&amp;I1013&amp;"_"&amp;J1013&amp;IF(K1013="","","_"&amp;K1013),INDEX([1]CatGlob!$C:$C,MATCH(F1013&amp;"_"&amp;G1013&amp;"_"&amp;H1013&amp;"_"&amp;I1013&amp;"_"&amp;J1013&amp;IF(K1013="","","_"&amp;K1013),[1]CatGlob!$B:$B,0))))</f>
        <v>LCD_GOB_CHI</v>
      </c>
      <c r="N1013" s="402" t="str">
        <f t="shared" si="33"/>
        <v/>
      </c>
      <c r="O1013" s="402" t="str">
        <f t="shared" si="32"/>
        <v/>
      </c>
      <c r="P1013" s="401" t="str">
        <f>IF(LEN(B1013)&gt;8,INDEX([1]CatGlob!$X:$X,MATCH(M1013,[1]CatGlob!$W:$W,0)),"")</f>
        <v>EMLC</v>
      </c>
      <c r="Q1013" s="403" t="str">
        <f>INDEX([1]CatGlob!P:P,MATCH(M1013,[1]CatGlob!O:O,0))</f>
        <v>RFIG</v>
      </c>
      <c r="R1013" s="403" t="s">
        <v>601</v>
      </c>
      <c r="S1013" s="403" t="s">
        <v>601</v>
      </c>
      <c r="T1013" s="403" t="str">
        <f>INDEX([1]CatGlob!$D:$D,MATCH($M1013,[1]CatGlob!$C:$C,0))</f>
        <v>RFI</v>
      </c>
      <c r="U1013" s="403" t="s">
        <v>1293</v>
      </c>
      <c r="V1013" s="404" t="str">
        <f>INDEX([1]CatGlob!$F:$F,MATCH($M1013,[1]CatGlob!$C:$C,0))</f>
        <v>RFI</v>
      </c>
      <c r="W1013" s="405"/>
      <c r="X1013" s="406">
        <v>0</v>
      </c>
      <c r="Y1013" s="407">
        <v>0</v>
      </c>
      <c r="Z1013" s="408">
        <v>0</v>
      </c>
      <c r="AA1013" s="407">
        <v>0</v>
      </c>
      <c r="AB1013" s="408">
        <v>0</v>
      </c>
      <c r="AC1013" s="407">
        <v>0</v>
      </c>
      <c r="AD1013" s="408">
        <v>0</v>
      </c>
      <c r="AE1013" s="407">
        <v>0</v>
      </c>
      <c r="AF1013" s="408">
        <v>0</v>
      </c>
      <c r="AG1013" s="407">
        <v>0</v>
      </c>
      <c r="AI1013" s="406">
        <v>0</v>
      </c>
      <c r="AJ1013" s="407">
        <v>0</v>
      </c>
      <c r="AK1013" s="408">
        <v>0</v>
      </c>
      <c r="AL1013" s="407">
        <v>0</v>
      </c>
      <c r="AM1013" s="408">
        <v>0</v>
      </c>
      <c r="AN1013" s="407">
        <v>0</v>
      </c>
      <c r="AO1013" s="408">
        <v>0</v>
      </c>
      <c r="AP1013" s="407">
        <v>0</v>
      </c>
      <c r="AQ1013" s="408">
        <v>0</v>
      </c>
      <c r="AR1013" s="407">
        <v>0</v>
      </c>
      <c r="AT1013" s="406">
        <v>0</v>
      </c>
      <c r="AU1013" s="407">
        <v>0</v>
      </c>
      <c r="AV1013" s="408">
        <v>0</v>
      </c>
      <c r="AW1013" s="407">
        <v>0</v>
      </c>
      <c r="AX1013" s="408">
        <v>0</v>
      </c>
      <c r="AY1013" s="407">
        <v>0</v>
      </c>
      <c r="AZ1013" s="408">
        <v>0</v>
      </c>
      <c r="BA1013" s="407">
        <v>0</v>
      </c>
      <c r="BB1013" s="408">
        <v>0</v>
      </c>
      <c r="BC1013" s="407">
        <v>0</v>
      </c>
    </row>
    <row r="1014" spans="1:55" x14ac:dyDescent="0.35">
      <c r="A1014" s="385" t="str" cm="1">
        <f t="array" ref="A1014">IFERROR(_xlfn.IFS(AND(F1014="Renta Variable",O1014=1),IFERROR(MATCH(B1014,[1]RV_Det!C:C,0),"Rev"),AND(J1014="Corporativa",O1014=1,I1014="EM"),IFERROR(MATCH(B1014,[1]RF_Corps!B:B,0),"Rev"),AND(F1014="Alternativos",O1014=1),IFERROR(MATCH(B1014,[1]Rep4!C:C,0),"Rev")),"")</f>
        <v/>
      </c>
      <c r="B1014" s="394" t="s">
        <v>3037</v>
      </c>
      <c r="C1014" s="409" t="s">
        <v>3038</v>
      </c>
      <c r="D1014" s="395" t="s">
        <v>1955</v>
      </c>
      <c r="E1014" s="396" t="str">
        <f>IF(B1014="","",INDEX([1]CatGlob!$S:$S,IFERROR(MATCH(MID(B1014,7,1),[1]CatGlob!$R:$R,0),MATCH(MID(B1014,1,2),[1]CatGlob!$R:$R,0))))</f>
        <v>CLP</v>
      </c>
      <c r="F1014" s="397" t="s">
        <v>442</v>
      </c>
      <c r="G1014" s="398" t="s">
        <v>2032</v>
      </c>
      <c r="H1014" s="399" t="s">
        <v>267</v>
      </c>
      <c r="I1014" s="399" t="s">
        <v>110</v>
      </c>
      <c r="J1014" s="399" t="s">
        <v>600</v>
      </c>
      <c r="K1014" s="396" t="s">
        <v>600</v>
      </c>
      <c r="L1014" s="400" t="str">
        <f>IF(ISERROR(MATCH(M1014,M$10:M1013,0)),M1014,"")</f>
        <v/>
      </c>
      <c r="M1014" s="401" t="str">
        <f>IF(B1014="","",IF(ISERROR(MATCH(F1014&amp;"_"&amp;G1014&amp;"_"&amp;H1014&amp;"_"&amp;I1014&amp;"_"&amp;J1014&amp;IF(K1014="","","_"&amp;K1014),[1]CatGlob!$B:$B,0)),F1014&amp;"_"&amp;G1014&amp;"_"&amp;H1014&amp;"_"&amp;I1014&amp;"_"&amp;J1014&amp;IF(K1014="","","_"&amp;K1014),INDEX([1]CatGlob!$C:$C,MATCH(F1014&amp;"_"&amp;G1014&amp;"_"&amp;H1014&amp;"_"&amp;I1014&amp;"_"&amp;J1014&amp;IF(K1014="","","_"&amp;K1014),[1]CatGlob!$B:$B,0))))</f>
        <v>LCD_GOB_CHI</v>
      </c>
      <c r="N1014" s="402" t="str">
        <f t="shared" si="33"/>
        <v/>
      </c>
      <c r="O1014" s="402" t="str">
        <f t="shared" si="32"/>
        <v/>
      </c>
      <c r="P1014" s="401" t="str">
        <f>IF(LEN(B1014)&gt;8,INDEX([1]CatGlob!$X:$X,MATCH(M1014,[1]CatGlob!$W:$W,0)),"")</f>
        <v>EMLC</v>
      </c>
      <c r="Q1014" s="403" t="str">
        <f>INDEX([1]CatGlob!P:P,MATCH(M1014,[1]CatGlob!O:O,0))</f>
        <v>RFIG</v>
      </c>
      <c r="R1014" s="403" t="s">
        <v>601</v>
      </c>
      <c r="S1014" s="403" t="s">
        <v>601</v>
      </c>
      <c r="T1014" s="403" t="str">
        <f>INDEX([1]CatGlob!$D:$D,MATCH($M1014,[1]CatGlob!$C:$C,0))</f>
        <v>RFI</v>
      </c>
      <c r="U1014" s="403" t="s">
        <v>1293</v>
      </c>
      <c r="V1014" s="404" t="str">
        <f>INDEX([1]CatGlob!$F:$F,MATCH($M1014,[1]CatGlob!$C:$C,0))</f>
        <v>RFI</v>
      </c>
      <c r="W1014" s="405"/>
      <c r="X1014" s="406">
        <v>0</v>
      </c>
      <c r="Y1014" s="407">
        <v>0</v>
      </c>
      <c r="Z1014" s="408">
        <v>0</v>
      </c>
      <c r="AA1014" s="407">
        <v>0</v>
      </c>
      <c r="AB1014" s="408">
        <v>0</v>
      </c>
      <c r="AC1014" s="407">
        <v>0</v>
      </c>
      <c r="AD1014" s="408">
        <v>0</v>
      </c>
      <c r="AE1014" s="407">
        <v>0</v>
      </c>
      <c r="AF1014" s="408">
        <v>0</v>
      </c>
      <c r="AG1014" s="407">
        <v>0</v>
      </c>
      <c r="AI1014" s="406">
        <v>0</v>
      </c>
      <c r="AJ1014" s="407">
        <v>0</v>
      </c>
      <c r="AK1014" s="408">
        <v>0</v>
      </c>
      <c r="AL1014" s="407">
        <v>0</v>
      </c>
      <c r="AM1014" s="408">
        <v>0</v>
      </c>
      <c r="AN1014" s="407">
        <v>0</v>
      </c>
      <c r="AO1014" s="408">
        <v>0</v>
      </c>
      <c r="AP1014" s="407">
        <v>0</v>
      </c>
      <c r="AQ1014" s="408">
        <v>0</v>
      </c>
      <c r="AR1014" s="407">
        <v>0</v>
      </c>
      <c r="AT1014" s="406">
        <v>0</v>
      </c>
      <c r="AU1014" s="407">
        <v>0</v>
      </c>
      <c r="AV1014" s="408">
        <v>0</v>
      </c>
      <c r="AW1014" s="407">
        <v>0</v>
      </c>
      <c r="AX1014" s="408">
        <v>0</v>
      </c>
      <c r="AY1014" s="407">
        <v>0</v>
      </c>
      <c r="AZ1014" s="408">
        <v>0</v>
      </c>
      <c r="BA1014" s="407">
        <v>0</v>
      </c>
      <c r="BB1014" s="408">
        <v>0</v>
      </c>
      <c r="BC1014" s="407">
        <v>0</v>
      </c>
    </row>
    <row r="1015" spans="1:55" x14ac:dyDescent="0.35">
      <c r="A1015" s="385" t="str" cm="1">
        <f t="array" ref="A1015">IFERROR(_xlfn.IFS(AND(F1015="Renta Variable",O1015=1),IFERROR(MATCH(B1015,[1]RV_Det!C:C,0),"Rev"),AND(J1015="Corporativa",O1015=1,I1015="EM"),IFERROR(MATCH(B1015,[1]RF_Corps!B:B,0),"Rev"),AND(F1015="Alternativos",O1015=1),IFERROR(MATCH(B1015,[1]Rep4!C:C,0),"Rev")),"")</f>
        <v/>
      </c>
      <c r="B1015" s="394" t="s">
        <v>3039</v>
      </c>
      <c r="C1015" s="409" t="s">
        <v>3040</v>
      </c>
      <c r="D1015" s="395" t="s">
        <v>1955</v>
      </c>
      <c r="E1015" s="396" t="str">
        <f>IF(B1015="","",INDEX([1]CatGlob!$S:$S,IFERROR(MATCH(MID(B1015,7,1),[1]CatGlob!$R:$R,0),MATCH(MID(B1015,1,2),[1]CatGlob!$R:$R,0))))</f>
        <v>CLP</v>
      </c>
      <c r="F1015" s="397" t="s">
        <v>442</v>
      </c>
      <c r="G1015" s="398" t="s">
        <v>2032</v>
      </c>
      <c r="H1015" s="399" t="s">
        <v>267</v>
      </c>
      <c r="I1015" s="399" t="s">
        <v>110</v>
      </c>
      <c r="J1015" s="399" t="s">
        <v>600</v>
      </c>
      <c r="K1015" s="396" t="s">
        <v>600</v>
      </c>
      <c r="L1015" s="400" t="str">
        <f>IF(ISERROR(MATCH(M1015,M$10:M1014,0)),M1015,"")</f>
        <v/>
      </c>
      <c r="M1015" s="401" t="str">
        <f>IF(B1015="","",IF(ISERROR(MATCH(F1015&amp;"_"&amp;G1015&amp;"_"&amp;H1015&amp;"_"&amp;I1015&amp;"_"&amp;J1015&amp;IF(K1015="","","_"&amp;K1015),[1]CatGlob!$B:$B,0)),F1015&amp;"_"&amp;G1015&amp;"_"&amp;H1015&amp;"_"&amp;I1015&amp;"_"&amp;J1015&amp;IF(K1015="","","_"&amp;K1015),INDEX([1]CatGlob!$C:$C,MATCH(F1015&amp;"_"&amp;G1015&amp;"_"&amp;H1015&amp;"_"&amp;I1015&amp;"_"&amp;J1015&amp;IF(K1015="","","_"&amp;K1015),[1]CatGlob!$B:$B,0))))</f>
        <v>LCD_GOB_CHI</v>
      </c>
      <c r="N1015" s="402" t="str">
        <f t="shared" si="33"/>
        <v/>
      </c>
      <c r="O1015" s="402" t="str">
        <f t="shared" si="32"/>
        <v/>
      </c>
      <c r="P1015" s="401" t="str">
        <f>IF(LEN(B1015)&gt;8,INDEX([1]CatGlob!$X:$X,MATCH(M1015,[1]CatGlob!$W:$W,0)),"")</f>
        <v>EMLC</v>
      </c>
      <c r="Q1015" s="403" t="str">
        <f>INDEX([1]CatGlob!P:P,MATCH(M1015,[1]CatGlob!O:O,0))</f>
        <v>RFIG</v>
      </c>
      <c r="R1015" s="403" t="s">
        <v>601</v>
      </c>
      <c r="S1015" s="403" t="s">
        <v>601</v>
      </c>
      <c r="T1015" s="403" t="str">
        <f>INDEX([1]CatGlob!$D:$D,MATCH($M1015,[1]CatGlob!$C:$C,0))</f>
        <v>RFI</v>
      </c>
      <c r="U1015" s="403" t="s">
        <v>1293</v>
      </c>
      <c r="V1015" s="404" t="str">
        <f>INDEX([1]CatGlob!$F:$F,MATCH($M1015,[1]CatGlob!$C:$C,0))</f>
        <v>RFI</v>
      </c>
      <c r="W1015" s="405"/>
      <c r="X1015" s="406">
        <v>0</v>
      </c>
      <c r="Y1015" s="407">
        <v>0</v>
      </c>
      <c r="Z1015" s="408">
        <v>0</v>
      </c>
      <c r="AA1015" s="407">
        <v>0</v>
      </c>
      <c r="AB1015" s="408">
        <v>0</v>
      </c>
      <c r="AC1015" s="407">
        <v>0</v>
      </c>
      <c r="AD1015" s="408">
        <v>0</v>
      </c>
      <c r="AE1015" s="407">
        <v>0</v>
      </c>
      <c r="AF1015" s="408">
        <v>0</v>
      </c>
      <c r="AG1015" s="407">
        <v>0</v>
      </c>
      <c r="AI1015" s="406">
        <v>0</v>
      </c>
      <c r="AJ1015" s="407">
        <v>0</v>
      </c>
      <c r="AK1015" s="408">
        <v>0</v>
      </c>
      <c r="AL1015" s="407">
        <v>0</v>
      </c>
      <c r="AM1015" s="408">
        <v>0</v>
      </c>
      <c r="AN1015" s="407">
        <v>0</v>
      </c>
      <c r="AO1015" s="408">
        <v>0</v>
      </c>
      <c r="AP1015" s="407">
        <v>0</v>
      </c>
      <c r="AQ1015" s="408">
        <v>0</v>
      </c>
      <c r="AR1015" s="407">
        <v>0</v>
      </c>
      <c r="AT1015" s="406">
        <v>0</v>
      </c>
      <c r="AU1015" s="407">
        <v>0</v>
      </c>
      <c r="AV1015" s="408">
        <v>0</v>
      </c>
      <c r="AW1015" s="407">
        <v>0</v>
      </c>
      <c r="AX1015" s="408">
        <v>0</v>
      </c>
      <c r="AY1015" s="407">
        <v>0</v>
      </c>
      <c r="AZ1015" s="408">
        <v>0</v>
      </c>
      <c r="BA1015" s="407">
        <v>0</v>
      </c>
      <c r="BB1015" s="408">
        <v>0</v>
      </c>
      <c r="BC1015" s="407">
        <v>0</v>
      </c>
    </row>
    <row r="1016" spans="1:55" x14ac:dyDescent="0.35">
      <c r="A1016" s="385" t="str" cm="1">
        <f t="array" ref="A1016">IFERROR(_xlfn.IFS(AND(F1016="Renta Variable",O1016=1),IFERROR(MATCH(B1016,[1]RV_Det!C:C,0),"Rev"),AND(J1016="Corporativa",O1016=1,I1016="EM"),IFERROR(MATCH(B1016,[1]RF_Corps!B:B,0),"Rev"),AND(F1016="Alternativos",O1016=1),IFERROR(MATCH(B1016,[1]Rep4!C:C,0),"Rev")),"")</f>
        <v/>
      </c>
      <c r="B1016" s="394" t="s">
        <v>3041</v>
      </c>
      <c r="C1016" s="409" t="s">
        <v>3042</v>
      </c>
      <c r="D1016" s="395" t="s">
        <v>1955</v>
      </c>
      <c r="E1016" s="396" t="str">
        <f>IF(B1016="","",INDEX([1]CatGlob!$S:$S,IFERROR(MATCH(MID(B1016,7,1),[1]CatGlob!$R:$R,0),MATCH(MID(B1016,1,2),[1]CatGlob!$R:$R,0))))</f>
        <v>CLP</v>
      </c>
      <c r="F1016" s="397" t="s">
        <v>442</v>
      </c>
      <c r="G1016" s="398" t="s">
        <v>2032</v>
      </c>
      <c r="H1016" s="399" t="s">
        <v>267</v>
      </c>
      <c r="I1016" s="399" t="s">
        <v>110</v>
      </c>
      <c r="J1016" s="399" t="s">
        <v>600</v>
      </c>
      <c r="K1016" s="396" t="s">
        <v>600</v>
      </c>
      <c r="L1016" s="400" t="str">
        <f>IF(ISERROR(MATCH(M1016,M$10:M1015,0)),M1016,"")</f>
        <v/>
      </c>
      <c r="M1016" s="401" t="str">
        <f>IF(B1016="","",IF(ISERROR(MATCH(F1016&amp;"_"&amp;G1016&amp;"_"&amp;H1016&amp;"_"&amp;I1016&amp;"_"&amp;J1016&amp;IF(K1016="","","_"&amp;K1016),[1]CatGlob!$B:$B,0)),F1016&amp;"_"&amp;G1016&amp;"_"&amp;H1016&amp;"_"&amp;I1016&amp;"_"&amp;J1016&amp;IF(K1016="","","_"&amp;K1016),INDEX([1]CatGlob!$C:$C,MATCH(F1016&amp;"_"&amp;G1016&amp;"_"&amp;H1016&amp;"_"&amp;I1016&amp;"_"&amp;J1016&amp;IF(K1016="","","_"&amp;K1016),[1]CatGlob!$B:$B,0))))</f>
        <v>LCD_GOB_CHI</v>
      </c>
      <c r="N1016" s="402" t="str">
        <f t="shared" si="33"/>
        <v/>
      </c>
      <c r="O1016" s="402" t="str">
        <f t="shared" si="32"/>
        <v/>
      </c>
      <c r="P1016" s="401" t="str">
        <f>IF(LEN(B1016)&gt;8,INDEX([1]CatGlob!$X:$X,MATCH(M1016,[1]CatGlob!$W:$W,0)),"")</f>
        <v>EMLC</v>
      </c>
      <c r="Q1016" s="403" t="str">
        <f>INDEX([1]CatGlob!P:P,MATCH(M1016,[1]CatGlob!O:O,0))</f>
        <v>RFIG</v>
      </c>
      <c r="R1016" s="403" t="s">
        <v>601</v>
      </c>
      <c r="S1016" s="403" t="s">
        <v>601</v>
      </c>
      <c r="T1016" s="403" t="str">
        <f>INDEX([1]CatGlob!$D:$D,MATCH($M1016,[1]CatGlob!$C:$C,0))</f>
        <v>RFI</v>
      </c>
      <c r="U1016" s="403" t="s">
        <v>1293</v>
      </c>
      <c r="V1016" s="404" t="str">
        <f>INDEX([1]CatGlob!$F:$F,MATCH($M1016,[1]CatGlob!$C:$C,0))</f>
        <v>RFI</v>
      </c>
      <c r="W1016" s="405"/>
      <c r="X1016" s="406">
        <v>0</v>
      </c>
      <c r="Y1016" s="407">
        <v>0</v>
      </c>
      <c r="Z1016" s="408">
        <v>0</v>
      </c>
      <c r="AA1016" s="407">
        <v>0</v>
      </c>
      <c r="AB1016" s="408">
        <v>0</v>
      </c>
      <c r="AC1016" s="407">
        <v>0</v>
      </c>
      <c r="AD1016" s="408">
        <v>0</v>
      </c>
      <c r="AE1016" s="407">
        <v>0</v>
      </c>
      <c r="AF1016" s="408">
        <v>0</v>
      </c>
      <c r="AG1016" s="407">
        <v>0</v>
      </c>
      <c r="AI1016" s="406">
        <v>0</v>
      </c>
      <c r="AJ1016" s="407">
        <v>0</v>
      </c>
      <c r="AK1016" s="408">
        <v>0</v>
      </c>
      <c r="AL1016" s="407">
        <v>0</v>
      </c>
      <c r="AM1016" s="408">
        <v>0</v>
      </c>
      <c r="AN1016" s="407">
        <v>0</v>
      </c>
      <c r="AO1016" s="408">
        <v>0</v>
      </c>
      <c r="AP1016" s="407">
        <v>0</v>
      </c>
      <c r="AQ1016" s="408">
        <v>0</v>
      </c>
      <c r="AR1016" s="407">
        <v>0</v>
      </c>
      <c r="AT1016" s="406">
        <v>0</v>
      </c>
      <c r="AU1016" s="407">
        <v>0</v>
      </c>
      <c r="AV1016" s="408">
        <v>0</v>
      </c>
      <c r="AW1016" s="407">
        <v>0</v>
      </c>
      <c r="AX1016" s="408">
        <v>0</v>
      </c>
      <c r="AY1016" s="407">
        <v>0</v>
      </c>
      <c r="AZ1016" s="408">
        <v>0</v>
      </c>
      <c r="BA1016" s="407">
        <v>0</v>
      </c>
      <c r="BB1016" s="408">
        <v>0</v>
      </c>
      <c r="BC1016" s="407">
        <v>0</v>
      </c>
    </row>
    <row r="1017" spans="1:55" x14ac:dyDescent="0.35">
      <c r="A1017" s="385" t="str" cm="1">
        <f t="array" ref="A1017">IFERROR(_xlfn.IFS(AND(F1017="Renta Variable",O1017=1),IFERROR(MATCH(B1017,[1]RV_Det!C:C,0),"Rev"),AND(J1017="Corporativa",O1017=1,I1017="EM"),IFERROR(MATCH(B1017,[1]RF_Corps!B:B,0),"Rev"),AND(F1017="Alternativos",O1017=1),IFERROR(MATCH(B1017,[1]Rep4!C:C,0),"Rev")),"")</f>
        <v/>
      </c>
      <c r="B1017" s="394" t="s">
        <v>3043</v>
      </c>
      <c r="C1017" s="409" t="s">
        <v>3044</v>
      </c>
      <c r="D1017" s="395" t="s">
        <v>1955</v>
      </c>
      <c r="E1017" s="396" t="str">
        <f>IF(B1017="","",INDEX([1]CatGlob!$S:$S,IFERROR(MATCH(MID(B1017,7,1),[1]CatGlob!$R:$R,0),MATCH(MID(B1017,1,2),[1]CatGlob!$R:$R,0))))</f>
        <v>CLP</v>
      </c>
      <c r="F1017" s="397" t="s">
        <v>442</v>
      </c>
      <c r="G1017" s="398" t="s">
        <v>2032</v>
      </c>
      <c r="H1017" s="399" t="s">
        <v>267</v>
      </c>
      <c r="I1017" s="399" t="s">
        <v>110</v>
      </c>
      <c r="J1017" s="399" t="s">
        <v>600</v>
      </c>
      <c r="K1017" s="396" t="s">
        <v>600</v>
      </c>
      <c r="L1017" s="400" t="str">
        <f>IF(ISERROR(MATCH(M1017,M$10:M1016,0)),M1017,"")</f>
        <v/>
      </c>
      <c r="M1017" s="401" t="str">
        <f>IF(B1017="","",IF(ISERROR(MATCH(F1017&amp;"_"&amp;G1017&amp;"_"&amp;H1017&amp;"_"&amp;I1017&amp;"_"&amp;J1017&amp;IF(K1017="","","_"&amp;K1017),[1]CatGlob!$B:$B,0)),F1017&amp;"_"&amp;G1017&amp;"_"&amp;H1017&amp;"_"&amp;I1017&amp;"_"&amp;J1017&amp;IF(K1017="","","_"&amp;K1017),INDEX([1]CatGlob!$C:$C,MATCH(F1017&amp;"_"&amp;G1017&amp;"_"&amp;H1017&amp;"_"&amp;I1017&amp;"_"&amp;J1017&amp;IF(K1017="","","_"&amp;K1017),[1]CatGlob!$B:$B,0))))</f>
        <v>LCD_GOB_CHI</v>
      </c>
      <c r="N1017" s="402" t="str">
        <f t="shared" si="33"/>
        <v/>
      </c>
      <c r="O1017" s="402" t="str">
        <f t="shared" si="32"/>
        <v/>
      </c>
      <c r="P1017" s="401" t="str">
        <f>IF(LEN(B1017)&gt;8,INDEX([1]CatGlob!$X:$X,MATCH(M1017,[1]CatGlob!$W:$W,0)),"")</f>
        <v>EMLC</v>
      </c>
      <c r="Q1017" s="403" t="str">
        <f>INDEX([1]CatGlob!P:P,MATCH(M1017,[1]CatGlob!O:O,0))</f>
        <v>RFIG</v>
      </c>
      <c r="R1017" s="403" t="s">
        <v>601</v>
      </c>
      <c r="S1017" s="403" t="s">
        <v>601</v>
      </c>
      <c r="T1017" s="403" t="str">
        <f>INDEX([1]CatGlob!$D:$D,MATCH($M1017,[1]CatGlob!$C:$C,0))</f>
        <v>RFI</v>
      </c>
      <c r="U1017" s="403" t="s">
        <v>1293</v>
      </c>
      <c r="V1017" s="404" t="str">
        <f>INDEX([1]CatGlob!$F:$F,MATCH($M1017,[1]CatGlob!$C:$C,0))</f>
        <v>RFI</v>
      </c>
      <c r="W1017" s="405"/>
      <c r="X1017" s="406">
        <v>0</v>
      </c>
      <c r="Y1017" s="407">
        <v>0</v>
      </c>
      <c r="Z1017" s="408">
        <v>0</v>
      </c>
      <c r="AA1017" s="407">
        <v>0</v>
      </c>
      <c r="AB1017" s="408">
        <v>0</v>
      </c>
      <c r="AC1017" s="407">
        <v>0</v>
      </c>
      <c r="AD1017" s="408">
        <v>0</v>
      </c>
      <c r="AE1017" s="407">
        <v>0</v>
      </c>
      <c r="AF1017" s="408">
        <v>0</v>
      </c>
      <c r="AG1017" s="407">
        <v>0</v>
      </c>
      <c r="AI1017" s="406">
        <v>0</v>
      </c>
      <c r="AJ1017" s="407">
        <v>0</v>
      </c>
      <c r="AK1017" s="408">
        <v>0</v>
      </c>
      <c r="AL1017" s="407">
        <v>0</v>
      </c>
      <c r="AM1017" s="408">
        <v>0</v>
      </c>
      <c r="AN1017" s="407">
        <v>0</v>
      </c>
      <c r="AO1017" s="408">
        <v>0</v>
      </c>
      <c r="AP1017" s="407">
        <v>0</v>
      </c>
      <c r="AQ1017" s="408">
        <v>0</v>
      </c>
      <c r="AR1017" s="407">
        <v>0</v>
      </c>
      <c r="AT1017" s="406">
        <v>0</v>
      </c>
      <c r="AU1017" s="407">
        <v>0</v>
      </c>
      <c r="AV1017" s="408">
        <v>0</v>
      </c>
      <c r="AW1017" s="407">
        <v>0</v>
      </c>
      <c r="AX1017" s="408">
        <v>0</v>
      </c>
      <c r="AY1017" s="407">
        <v>0</v>
      </c>
      <c r="AZ1017" s="408">
        <v>0</v>
      </c>
      <c r="BA1017" s="407">
        <v>0</v>
      </c>
      <c r="BB1017" s="408">
        <v>0</v>
      </c>
      <c r="BC1017" s="407">
        <v>0</v>
      </c>
    </row>
    <row r="1018" spans="1:55" x14ac:dyDescent="0.35">
      <c r="A1018" s="385" t="str" cm="1">
        <f t="array" ref="A1018">IFERROR(_xlfn.IFS(AND(F1018="Renta Variable",O1018=1),IFERROR(MATCH(B1018,[1]RV_Det!C:C,0),"Rev"),AND(J1018="Corporativa",O1018=1,I1018="EM"),IFERROR(MATCH(B1018,[1]RF_Corps!B:B,0),"Rev"),AND(F1018="Alternativos",O1018=1),IFERROR(MATCH(B1018,[1]Rep4!C:C,0),"Rev")),"")</f>
        <v/>
      </c>
      <c r="B1018" s="394" t="s">
        <v>3045</v>
      </c>
      <c r="C1018" s="409" t="s">
        <v>3046</v>
      </c>
      <c r="D1018" s="395" t="s">
        <v>1955</v>
      </c>
      <c r="E1018" s="396" t="str">
        <f>IF(B1018="","",INDEX([1]CatGlob!$S:$S,IFERROR(MATCH(MID(B1018,7,1),[1]CatGlob!$R:$R,0),MATCH(MID(B1018,1,2),[1]CatGlob!$R:$R,0))))</f>
        <v>CLP</v>
      </c>
      <c r="F1018" s="397" t="s">
        <v>442</v>
      </c>
      <c r="G1018" s="398" t="s">
        <v>2032</v>
      </c>
      <c r="H1018" s="399" t="s">
        <v>267</v>
      </c>
      <c r="I1018" s="399" t="s">
        <v>110</v>
      </c>
      <c r="J1018" s="399" t="s">
        <v>600</v>
      </c>
      <c r="K1018" s="396" t="s">
        <v>600</v>
      </c>
      <c r="L1018" s="400" t="str">
        <f>IF(ISERROR(MATCH(M1018,M$10:M1017,0)),M1018,"")</f>
        <v/>
      </c>
      <c r="M1018" s="401" t="str">
        <f>IF(B1018="","",IF(ISERROR(MATCH(F1018&amp;"_"&amp;G1018&amp;"_"&amp;H1018&amp;"_"&amp;I1018&amp;"_"&amp;J1018&amp;IF(K1018="","","_"&amp;K1018),[1]CatGlob!$B:$B,0)),F1018&amp;"_"&amp;G1018&amp;"_"&amp;H1018&amp;"_"&amp;I1018&amp;"_"&amp;J1018&amp;IF(K1018="","","_"&amp;K1018),INDEX([1]CatGlob!$C:$C,MATCH(F1018&amp;"_"&amp;G1018&amp;"_"&amp;H1018&amp;"_"&amp;I1018&amp;"_"&amp;J1018&amp;IF(K1018="","","_"&amp;K1018),[1]CatGlob!$B:$B,0))))</f>
        <v>LCD_GOB_CHI</v>
      </c>
      <c r="N1018" s="402" t="str">
        <f t="shared" si="33"/>
        <v/>
      </c>
      <c r="O1018" s="402" t="str">
        <f t="shared" si="32"/>
        <v/>
      </c>
      <c r="P1018" s="401" t="str">
        <f>IF(LEN(B1018)&gt;8,INDEX([1]CatGlob!$X:$X,MATCH(M1018,[1]CatGlob!$W:$W,0)),"")</f>
        <v>EMLC</v>
      </c>
      <c r="Q1018" s="403" t="str">
        <f>INDEX([1]CatGlob!P:P,MATCH(M1018,[1]CatGlob!O:O,0))</f>
        <v>RFIG</v>
      </c>
      <c r="R1018" s="403" t="s">
        <v>601</v>
      </c>
      <c r="S1018" s="403" t="s">
        <v>601</v>
      </c>
      <c r="T1018" s="403" t="str">
        <f>INDEX([1]CatGlob!$D:$D,MATCH($M1018,[1]CatGlob!$C:$C,0))</f>
        <v>RFI</v>
      </c>
      <c r="U1018" s="403" t="s">
        <v>1293</v>
      </c>
      <c r="V1018" s="404" t="str">
        <f>INDEX([1]CatGlob!$F:$F,MATCH($M1018,[1]CatGlob!$C:$C,0))</f>
        <v>RFI</v>
      </c>
      <c r="W1018" s="405"/>
      <c r="X1018" s="406">
        <v>0</v>
      </c>
      <c r="Y1018" s="407">
        <v>0</v>
      </c>
      <c r="Z1018" s="408">
        <v>0</v>
      </c>
      <c r="AA1018" s="407">
        <v>0</v>
      </c>
      <c r="AB1018" s="408">
        <v>0</v>
      </c>
      <c r="AC1018" s="407">
        <v>0</v>
      </c>
      <c r="AD1018" s="408">
        <v>0</v>
      </c>
      <c r="AE1018" s="407">
        <v>0</v>
      </c>
      <c r="AF1018" s="408">
        <v>0</v>
      </c>
      <c r="AG1018" s="407">
        <v>0</v>
      </c>
      <c r="AI1018" s="406">
        <v>0</v>
      </c>
      <c r="AJ1018" s="407">
        <v>0</v>
      </c>
      <c r="AK1018" s="408">
        <v>0</v>
      </c>
      <c r="AL1018" s="407">
        <v>0</v>
      </c>
      <c r="AM1018" s="408">
        <v>0</v>
      </c>
      <c r="AN1018" s="407">
        <v>0</v>
      </c>
      <c r="AO1018" s="408">
        <v>0</v>
      </c>
      <c r="AP1018" s="407">
        <v>0</v>
      </c>
      <c r="AQ1018" s="408">
        <v>0</v>
      </c>
      <c r="AR1018" s="407">
        <v>0</v>
      </c>
      <c r="AT1018" s="406">
        <v>0</v>
      </c>
      <c r="AU1018" s="407">
        <v>0</v>
      </c>
      <c r="AV1018" s="408">
        <v>0</v>
      </c>
      <c r="AW1018" s="407">
        <v>0</v>
      </c>
      <c r="AX1018" s="408">
        <v>0</v>
      </c>
      <c r="AY1018" s="407">
        <v>0</v>
      </c>
      <c r="AZ1018" s="408">
        <v>0</v>
      </c>
      <c r="BA1018" s="407">
        <v>0</v>
      </c>
      <c r="BB1018" s="408">
        <v>0</v>
      </c>
      <c r="BC1018" s="407">
        <v>0</v>
      </c>
    </row>
    <row r="1019" spans="1:55" x14ac:dyDescent="0.35">
      <c r="A1019" s="385" t="str" cm="1">
        <f t="array" ref="A1019">IFERROR(_xlfn.IFS(AND(F1019="Renta Variable",O1019=1),IFERROR(MATCH(B1019,[1]RV_Det!C:C,0),"Rev"),AND(J1019="Corporativa",O1019=1,I1019="EM"),IFERROR(MATCH(B1019,[1]RF_Corps!B:B,0),"Rev"),AND(F1019="Alternativos",O1019=1),IFERROR(MATCH(B1019,[1]Rep4!C:C,0),"Rev")),"")</f>
        <v/>
      </c>
      <c r="B1019" s="394" t="s">
        <v>3047</v>
      </c>
      <c r="C1019" s="409" t="s">
        <v>3048</v>
      </c>
      <c r="D1019" s="395" t="s">
        <v>1955</v>
      </c>
      <c r="E1019" s="396" t="str">
        <f>IF(B1019="","",INDEX([1]CatGlob!$S:$S,IFERROR(MATCH(MID(B1019,7,1),[1]CatGlob!$R:$R,0),MATCH(MID(B1019,1,2),[1]CatGlob!$R:$R,0))))</f>
        <v>CLP</v>
      </c>
      <c r="F1019" s="397" t="s">
        <v>442</v>
      </c>
      <c r="G1019" s="398" t="s">
        <v>2032</v>
      </c>
      <c r="H1019" s="399" t="s">
        <v>267</v>
      </c>
      <c r="I1019" s="399" t="s">
        <v>110</v>
      </c>
      <c r="J1019" s="399" t="s">
        <v>600</v>
      </c>
      <c r="K1019" s="396" t="s">
        <v>600</v>
      </c>
      <c r="L1019" s="400" t="str">
        <f>IF(ISERROR(MATCH(M1019,M$10:M1018,0)),M1019,"")</f>
        <v/>
      </c>
      <c r="M1019" s="401" t="str">
        <f>IF(B1019="","",IF(ISERROR(MATCH(F1019&amp;"_"&amp;G1019&amp;"_"&amp;H1019&amp;"_"&amp;I1019&amp;"_"&amp;J1019&amp;IF(K1019="","","_"&amp;K1019),[1]CatGlob!$B:$B,0)),F1019&amp;"_"&amp;G1019&amp;"_"&amp;H1019&amp;"_"&amp;I1019&amp;"_"&amp;J1019&amp;IF(K1019="","","_"&amp;K1019),INDEX([1]CatGlob!$C:$C,MATCH(F1019&amp;"_"&amp;G1019&amp;"_"&amp;H1019&amp;"_"&amp;I1019&amp;"_"&amp;J1019&amp;IF(K1019="","","_"&amp;K1019),[1]CatGlob!$B:$B,0))))</f>
        <v>LCD_GOB_CHI</v>
      </c>
      <c r="N1019" s="402" t="str">
        <f t="shared" si="33"/>
        <v/>
      </c>
      <c r="O1019" s="402" t="str">
        <f t="shared" si="32"/>
        <v/>
      </c>
      <c r="P1019" s="401" t="str">
        <f>IF(LEN(B1019)&gt;8,INDEX([1]CatGlob!$X:$X,MATCH(M1019,[1]CatGlob!$W:$W,0)),"")</f>
        <v>EMLC</v>
      </c>
      <c r="Q1019" s="403" t="str">
        <f>INDEX([1]CatGlob!P:P,MATCH(M1019,[1]CatGlob!O:O,0))</f>
        <v>RFIG</v>
      </c>
      <c r="R1019" s="403" t="s">
        <v>601</v>
      </c>
      <c r="S1019" s="403" t="s">
        <v>601</v>
      </c>
      <c r="T1019" s="403" t="str">
        <f>INDEX([1]CatGlob!$D:$D,MATCH($M1019,[1]CatGlob!$C:$C,0))</f>
        <v>RFI</v>
      </c>
      <c r="U1019" s="403" t="s">
        <v>1293</v>
      </c>
      <c r="V1019" s="404" t="str">
        <f>INDEX([1]CatGlob!$F:$F,MATCH($M1019,[1]CatGlob!$C:$C,0))</f>
        <v>RFI</v>
      </c>
      <c r="W1019" s="405"/>
      <c r="X1019" s="406">
        <v>0</v>
      </c>
      <c r="Y1019" s="407">
        <v>0</v>
      </c>
      <c r="Z1019" s="408">
        <v>0</v>
      </c>
      <c r="AA1019" s="407">
        <v>0</v>
      </c>
      <c r="AB1019" s="408">
        <v>0</v>
      </c>
      <c r="AC1019" s="407">
        <v>0</v>
      </c>
      <c r="AD1019" s="408">
        <v>0</v>
      </c>
      <c r="AE1019" s="407">
        <v>0</v>
      </c>
      <c r="AF1019" s="408">
        <v>0</v>
      </c>
      <c r="AG1019" s="407">
        <v>0</v>
      </c>
      <c r="AI1019" s="406">
        <v>0</v>
      </c>
      <c r="AJ1019" s="407">
        <v>0</v>
      </c>
      <c r="AK1019" s="408">
        <v>0</v>
      </c>
      <c r="AL1019" s="407">
        <v>0</v>
      </c>
      <c r="AM1019" s="408">
        <v>0</v>
      </c>
      <c r="AN1019" s="407">
        <v>0</v>
      </c>
      <c r="AO1019" s="408">
        <v>0</v>
      </c>
      <c r="AP1019" s="407">
        <v>0</v>
      </c>
      <c r="AQ1019" s="408">
        <v>0</v>
      </c>
      <c r="AR1019" s="407">
        <v>0</v>
      </c>
      <c r="AT1019" s="406">
        <v>0</v>
      </c>
      <c r="AU1019" s="407">
        <v>0</v>
      </c>
      <c r="AV1019" s="408">
        <v>0</v>
      </c>
      <c r="AW1019" s="407">
        <v>0</v>
      </c>
      <c r="AX1019" s="408">
        <v>0</v>
      </c>
      <c r="AY1019" s="407">
        <v>0</v>
      </c>
      <c r="AZ1019" s="408">
        <v>0</v>
      </c>
      <c r="BA1019" s="407">
        <v>0</v>
      </c>
      <c r="BB1019" s="408">
        <v>0</v>
      </c>
      <c r="BC1019" s="407">
        <v>0</v>
      </c>
    </row>
    <row r="1020" spans="1:55" x14ac:dyDescent="0.35">
      <c r="A1020" s="385" t="str" cm="1">
        <f t="array" ref="A1020">IFERROR(_xlfn.IFS(AND(F1020="Renta Variable",O1020=1),IFERROR(MATCH(B1020,[1]RV_Det!C:C,0),"Rev"),AND(J1020="Corporativa",O1020=1,I1020="EM"),IFERROR(MATCH(B1020,[1]RF_Corps!B:B,0),"Rev"),AND(F1020="Alternativos",O1020=1),IFERROR(MATCH(B1020,[1]Rep4!C:C,0),"Rev")),"")</f>
        <v/>
      </c>
      <c r="B1020" s="394" t="s">
        <v>3049</v>
      </c>
      <c r="C1020" s="409" t="s">
        <v>3050</v>
      </c>
      <c r="D1020" s="395" t="s">
        <v>1955</v>
      </c>
      <c r="E1020" s="396" t="str">
        <f>IF(B1020="","",INDEX([1]CatGlob!$S:$S,IFERROR(MATCH(MID(B1020,7,1),[1]CatGlob!$R:$R,0),MATCH(MID(B1020,1,2),[1]CatGlob!$R:$R,0))))</f>
        <v>CLP</v>
      </c>
      <c r="F1020" s="397" t="s">
        <v>442</v>
      </c>
      <c r="G1020" s="398" t="s">
        <v>2032</v>
      </c>
      <c r="H1020" s="399" t="s">
        <v>267</v>
      </c>
      <c r="I1020" s="399" t="s">
        <v>110</v>
      </c>
      <c r="J1020" s="399" t="s">
        <v>600</v>
      </c>
      <c r="K1020" s="396" t="s">
        <v>600</v>
      </c>
      <c r="L1020" s="400" t="str">
        <f>IF(ISERROR(MATCH(M1020,M$10:M1019,0)),M1020,"")</f>
        <v/>
      </c>
      <c r="M1020" s="401" t="str">
        <f>IF(B1020="","",IF(ISERROR(MATCH(F1020&amp;"_"&amp;G1020&amp;"_"&amp;H1020&amp;"_"&amp;I1020&amp;"_"&amp;J1020&amp;IF(K1020="","","_"&amp;K1020),[1]CatGlob!$B:$B,0)),F1020&amp;"_"&amp;G1020&amp;"_"&amp;H1020&amp;"_"&amp;I1020&amp;"_"&amp;J1020&amp;IF(K1020="","","_"&amp;K1020),INDEX([1]CatGlob!$C:$C,MATCH(F1020&amp;"_"&amp;G1020&amp;"_"&amp;H1020&amp;"_"&amp;I1020&amp;"_"&amp;J1020&amp;IF(K1020="","","_"&amp;K1020),[1]CatGlob!$B:$B,0))))</f>
        <v>LCD_GOB_CHI</v>
      </c>
      <c r="N1020" s="402" t="str">
        <f t="shared" si="33"/>
        <v/>
      </c>
      <c r="O1020" s="402" t="str">
        <f t="shared" si="32"/>
        <v/>
      </c>
      <c r="P1020" s="401" t="str">
        <f>IF(LEN(B1020)&gt;8,INDEX([1]CatGlob!$X:$X,MATCH(M1020,[1]CatGlob!$W:$W,0)),"")</f>
        <v>EMLC</v>
      </c>
      <c r="Q1020" s="403" t="str">
        <f>INDEX([1]CatGlob!P:P,MATCH(M1020,[1]CatGlob!O:O,0))</f>
        <v>RFIG</v>
      </c>
      <c r="R1020" s="403" t="s">
        <v>601</v>
      </c>
      <c r="S1020" s="403" t="s">
        <v>601</v>
      </c>
      <c r="T1020" s="403" t="str">
        <f>INDEX([1]CatGlob!$D:$D,MATCH($M1020,[1]CatGlob!$C:$C,0))</f>
        <v>RFI</v>
      </c>
      <c r="U1020" s="403" t="s">
        <v>1293</v>
      </c>
      <c r="V1020" s="404" t="str">
        <f>INDEX([1]CatGlob!$F:$F,MATCH($M1020,[1]CatGlob!$C:$C,0))</f>
        <v>RFI</v>
      </c>
      <c r="W1020" s="405"/>
      <c r="X1020" s="406">
        <v>0</v>
      </c>
      <c r="Y1020" s="407">
        <v>0</v>
      </c>
      <c r="Z1020" s="408">
        <v>0</v>
      </c>
      <c r="AA1020" s="407">
        <v>0</v>
      </c>
      <c r="AB1020" s="408">
        <v>0</v>
      </c>
      <c r="AC1020" s="407">
        <v>0</v>
      </c>
      <c r="AD1020" s="408">
        <v>0</v>
      </c>
      <c r="AE1020" s="407">
        <v>0</v>
      </c>
      <c r="AF1020" s="408">
        <v>0</v>
      </c>
      <c r="AG1020" s="407">
        <v>0</v>
      </c>
      <c r="AI1020" s="406">
        <v>0</v>
      </c>
      <c r="AJ1020" s="407">
        <v>0</v>
      </c>
      <c r="AK1020" s="408">
        <v>0</v>
      </c>
      <c r="AL1020" s="407">
        <v>0</v>
      </c>
      <c r="AM1020" s="408">
        <v>0</v>
      </c>
      <c r="AN1020" s="407">
        <v>0</v>
      </c>
      <c r="AO1020" s="408">
        <v>0</v>
      </c>
      <c r="AP1020" s="407">
        <v>0</v>
      </c>
      <c r="AQ1020" s="408">
        <v>0</v>
      </c>
      <c r="AR1020" s="407">
        <v>0</v>
      </c>
      <c r="AT1020" s="406">
        <v>0</v>
      </c>
      <c r="AU1020" s="407">
        <v>0</v>
      </c>
      <c r="AV1020" s="408">
        <v>0</v>
      </c>
      <c r="AW1020" s="407">
        <v>0</v>
      </c>
      <c r="AX1020" s="408">
        <v>0</v>
      </c>
      <c r="AY1020" s="407">
        <v>0</v>
      </c>
      <c r="AZ1020" s="408">
        <v>0</v>
      </c>
      <c r="BA1020" s="407">
        <v>0</v>
      </c>
      <c r="BB1020" s="408">
        <v>0</v>
      </c>
      <c r="BC1020" s="407">
        <v>0</v>
      </c>
    </row>
    <row r="1021" spans="1:55" x14ac:dyDescent="0.35">
      <c r="A1021" s="385" t="str" cm="1">
        <f t="array" ref="A1021">IFERROR(_xlfn.IFS(AND(F1021="Renta Variable",O1021=1),IFERROR(MATCH(B1021,[1]RV_Det!C:C,0),"Rev"),AND(J1021="Corporativa",O1021=1,I1021="EM"),IFERROR(MATCH(B1021,[1]RF_Corps!B:B,0),"Rev"),AND(F1021="Alternativos",O1021=1),IFERROR(MATCH(B1021,[1]Rep4!C:C,0),"Rev")),"")</f>
        <v/>
      </c>
      <c r="B1021" s="396" t="s">
        <v>3051</v>
      </c>
      <c r="C1021" s="412" t="s">
        <v>3052</v>
      </c>
      <c r="D1021" s="395" t="s">
        <v>1955</v>
      </c>
      <c r="E1021" s="396" t="str">
        <f>IF(B1021="","",INDEX([1]CatGlob!$S:$S,IFERROR(MATCH(MID(B1021,7,1),[1]CatGlob!$R:$R,0),MATCH(MID(B1021,1,2),[1]CatGlob!$R:$R,0))))</f>
        <v>CLP</v>
      </c>
      <c r="F1021" s="397" t="s">
        <v>442</v>
      </c>
      <c r="G1021" s="398" t="s">
        <v>2032</v>
      </c>
      <c r="H1021" s="399" t="s">
        <v>267</v>
      </c>
      <c r="I1021" s="399" t="s">
        <v>110</v>
      </c>
      <c r="J1021" s="399" t="s">
        <v>600</v>
      </c>
      <c r="K1021" s="396" t="s">
        <v>600</v>
      </c>
      <c r="L1021" s="400" t="str">
        <f>IF(ISERROR(MATCH(M1021,M$10:M1020,0)),M1021,"")</f>
        <v/>
      </c>
      <c r="M1021" s="401" t="str">
        <f>IF(B1021="","",IF(ISERROR(MATCH(F1021&amp;"_"&amp;G1021&amp;"_"&amp;H1021&amp;"_"&amp;I1021&amp;"_"&amp;J1021&amp;IF(K1021="","","_"&amp;K1021),[1]CatGlob!$B:$B,0)),F1021&amp;"_"&amp;G1021&amp;"_"&amp;H1021&amp;"_"&amp;I1021&amp;"_"&amp;J1021&amp;IF(K1021="","","_"&amp;K1021),INDEX([1]CatGlob!$C:$C,MATCH(F1021&amp;"_"&amp;G1021&amp;"_"&amp;H1021&amp;"_"&amp;I1021&amp;"_"&amp;J1021&amp;IF(K1021="","","_"&amp;K1021),[1]CatGlob!$B:$B,0))))</f>
        <v>LCD_GOB_CHI</v>
      </c>
      <c r="N1021" s="402" t="str">
        <f t="shared" si="33"/>
        <v/>
      </c>
      <c r="O1021" s="402" t="str">
        <f t="shared" si="32"/>
        <v/>
      </c>
      <c r="P1021" s="401" t="str">
        <f>IF(LEN(B1021)&gt;8,INDEX([1]CatGlob!$X:$X,MATCH(M1021,[1]CatGlob!$W:$W,0)),"")</f>
        <v>EMLC</v>
      </c>
      <c r="Q1021" s="403" t="str">
        <f>INDEX([1]CatGlob!P:P,MATCH(M1021,[1]CatGlob!O:O,0))</f>
        <v>RFIG</v>
      </c>
      <c r="R1021" s="403" t="s">
        <v>601</v>
      </c>
      <c r="S1021" s="403" t="s">
        <v>601</v>
      </c>
      <c r="T1021" s="403" t="str">
        <f>INDEX([1]CatGlob!$D:$D,MATCH($M1021,[1]CatGlob!$C:$C,0))</f>
        <v>RFI</v>
      </c>
      <c r="U1021" s="403" t="s">
        <v>1293</v>
      </c>
      <c r="V1021" s="404" t="str">
        <f>INDEX([1]CatGlob!$F:$F,MATCH($M1021,[1]CatGlob!$C:$C,0))</f>
        <v>RFI</v>
      </c>
      <c r="W1021" s="405"/>
      <c r="X1021" s="406">
        <v>0</v>
      </c>
      <c r="Y1021" s="407">
        <v>0</v>
      </c>
      <c r="Z1021" s="408">
        <v>0</v>
      </c>
      <c r="AA1021" s="407">
        <v>0</v>
      </c>
      <c r="AB1021" s="408">
        <v>0</v>
      </c>
      <c r="AC1021" s="407">
        <v>0</v>
      </c>
      <c r="AD1021" s="408">
        <v>0</v>
      </c>
      <c r="AE1021" s="407">
        <v>0</v>
      </c>
      <c r="AF1021" s="408">
        <v>0</v>
      </c>
      <c r="AG1021" s="407">
        <v>0</v>
      </c>
      <c r="AI1021" s="406">
        <v>0</v>
      </c>
      <c r="AJ1021" s="407">
        <v>0</v>
      </c>
      <c r="AK1021" s="408">
        <v>0</v>
      </c>
      <c r="AL1021" s="407">
        <v>0</v>
      </c>
      <c r="AM1021" s="408">
        <v>0</v>
      </c>
      <c r="AN1021" s="407">
        <v>0</v>
      </c>
      <c r="AO1021" s="408">
        <v>0</v>
      </c>
      <c r="AP1021" s="407">
        <v>0</v>
      </c>
      <c r="AQ1021" s="408">
        <v>0</v>
      </c>
      <c r="AR1021" s="407">
        <v>0</v>
      </c>
      <c r="AT1021" s="406">
        <v>0</v>
      </c>
      <c r="AU1021" s="407">
        <v>0</v>
      </c>
      <c r="AV1021" s="408">
        <v>0</v>
      </c>
      <c r="AW1021" s="407">
        <v>0</v>
      </c>
      <c r="AX1021" s="408">
        <v>0</v>
      </c>
      <c r="AY1021" s="407">
        <v>0</v>
      </c>
      <c r="AZ1021" s="408">
        <v>0</v>
      </c>
      <c r="BA1021" s="407">
        <v>0</v>
      </c>
      <c r="BB1021" s="408">
        <v>0</v>
      </c>
      <c r="BC1021" s="407">
        <v>0</v>
      </c>
    </row>
    <row r="1022" spans="1:55" x14ac:dyDescent="0.35">
      <c r="A1022" s="385" t="str" cm="1">
        <f t="array" ref="A1022">IFERROR(_xlfn.IFS(AND(F1022="Renta Variable",O1022=1),IFERROR(MATCH(B1022,[1]RV_Det!C:C,0),"Rev"),AND(J1022="Corporativa",O1022=1,I1022="EM"),IFERROR(MATCH(B1022,[1]RF_Corps!B:B,0),"Rev"),AND(F1022="Alternativos",O1022=1),IFERROR(MATCH(B1022,[1]Rep4!C:C,0),"Rev")),"")</f>
        <v/>
      </c>
      <c r="B1022" s="396" t="s">
        <v>3053</v>
      </c>
      <c r="C1022" s="412" t="s">
        <v>3054</v>
      </c>
      <c r="D1022" s="395" t="s">
        <v>1955</v>
      </c>
      <c r="E1022" s="396" t="str">
        <f>IF(B1022="","",INDEX([1]CatGlob!$S:$S,IFERROR(MATCH(MID(B1022,7,1),[1]CatGlob!$R:$R,0),MATCH(MID(B1022,1,2),[1]CatGlob!$R:$R,0))))</f>
        <v>CLP</v>
      </c>
      <c r="F1022" s="397" t="s">
        <v>442</v>
      </c>
      <c r="G1022" s="398" t="s">
        <v>2032</v>
      </c>
      <c r="H1022" s="399" t="s">
        <v>267</v>
      </c>
      <c r="I1022" s="399" t="s">
        <v>110</v>
      </c>
      <c r="J1022" s="399" t="s">
        <v>600</v>
      </c>
      <c r="K1022" s="396" t="s">
        <v>600</v>
      </c>
      <c r="L1022" s="400" t="str">
        <f>IF(ISERROR(MATCH(M1022,M$10:M1021,0)),M1022,"")</f>
        <v/>
      </c>
      <c r="M1022" s="401" t="str">
        <f>IF(B1022="","",IF(ISERROR(MATCH(F1022&amp;"_"&amp;G1022&amp;"_"&amp;H1022&amp;"_"&amp;I1022&amp;"_"&amp;J1022&amp;IF(K1022="","","_"&amp;K1022),[1]CatGlob!$B:$B,0)),F1022&amp;"_"&amp;G1022&amp;"_"&amp;H1022&amp;"_"&amp;I1022&amp;"_"&amp;J1022&amp;IF(K1022="","","_"&amp;K1022),INDEX([1]CatGlob!$C:$C,MATCH(F1022&amp;"_"&amp;G1022&amp;"_"&amp;H1022&amp;"_"&amp;I1022&amp;"_"&amp;J1022&amp;IF(K1022="","","_"&amp;K1022),[1]CatGlob!$B:$B,0))))</f>
        <v>LCD_GOB_CHI</v>
      </c>
      <c r="N1022" s="402" t="str">
        <f t="shared" si="33"/>
        <v/>
      </c>
      <c r="O1022" s="402" t="str">
        <f t="shared" si="32"/>
        <v/>
      </c>
      <c r="P1022" s="401" t="str">
        <f>IF(LEN(B1022)&gt;8,INDEX([1]CatGlob!$X:$X,MATCH(M1022,[1]CatGlob!$W:$W,0)),"")</f>
        <v>EMLC</v>
      </c>
      <c r="Q1022" s="403" t="str">
        <f>INDEX([1]CatGlob!P:P,MATCH(M1022,[1]CatGlob!O:O,0))</f>
        <v>RFIG</v>
      </c>
      <c r="R1022" s="403" t="s">
        <v>601</v>
      </c>
      <c r="S1022" s="403" t="s">
        <v>601</v>
      </c>
      <c r="T1022" s="403" t="str">
        <f>INDEX([1]CatGlob!$D:$D,MATCH($M1022,[1]CatGlob!$C:$C,0))</f>
        <v>RFI</v>
      </c>
      <c r="U1022" s="403" t="s">
        <v>1293</v>
      </c>
      <c r="V1022" s="404" t="str">
        <f>INDEX([1]CatGlob!$F:$F,MATCH($M1022,[1]CatGlob!$C:$C,0))</f>
        <v>RFI</v>
      </c>
      <c r="W1022" s="405"/>
      <c r="X1022" s="406">
        <v>0</v>
      </c>
      <c r="Y1022" s="407">
        <v>0</v>
      </c>
      <c r="Z1022" s="408">
        <v>0</v>
      </c>
      <c r="AA1022" s="407">
        <v>0</v>
      </c>
      <c r="AB1022" s="408">
        <v>0</v>
      </c>
      <c r="AC1022" s="407">
        <v>0</v>
      </c>
      <c r="AD1022" s="408">
        <v>0</v>
      </c>
      <c r="AE1022" s="407">
        <v>0</v>
      </c>
      <c r="AF1022" s="408">
        <v>0</v>
      </c>
      <c r="AG1022" s="407">
        <v>0</v>
      </c>
      <c r="AI1022" s="406">
        <v>0</v>
      </c>
      <c r="AJ1022" s="407">
        <v>0</v>
      </c>
      <c r="AK1022" s="408">
        <v>0</v>
      </c>
      <c r="AL1022" s="407">
        <v>0</v>
      </c>
      <c r="AM1022" s="408">
        <v>0</v>
      </c>
      <c r="AN1022" s="407">
        <v>0</v>
      </c>
      <c r="AO1022" s="408">
        <v>0</v>
      </c>
      <c r="AP1022" s="407">
        <v>0</v>
      </c>
      <c r="AQ1022" s="408">
        <v>0</v>
      </c>
      <c r="AR1022" s="407">
        <v>0</v>
      </c>
      <c r="AT1022" s="406">
        <v>0</v>
      </c>
      <c r="AU1022" s="407">
        <v>0</v>
      </c>
      <c r="AV1022" s="408">
        <v>0</v>
      </c>
      <c r="AW1022" s="407">
        <v>0</v>
      </c>
      <c r="AX1022" s="408">
        <v>0</v>
      </c>
      <c r="AY1022" s="407">
        <v>0</v>
      </c>
      <c r="AZ1022" s="408">
        <v>0</v>
      </c>
      <c r="BA1022" s="407">
        <v>0</v>
      </c>
      <c r="BB1022" s="408">
        <v>0</v>
      </c>
      <c r="BC1022" s="407">
        <v>0</v>
      </c>
    </row>
    <row r="1023" spans="1:55" x14ac:dyDescent="0.35">
      <c r="A1023" s="385" t="str" cm="1">
        <f t="array" ref="A1023">IFERROR(_xlfn.IFS(AND(F1023="Renta Variable",O1023=1),IFERROR(MATCH(B1023,[1]RV_Det!C:C,0),"Rev"),AND(J1023="Corporativa",O1023=1,I1023="EM"),IFERROR(MATCH(B1023,[1]RF_Corps!B:B,0),"Rev"),AND(F1023="Alternativos",O1023=1),IFERROR(MATCH(B1023,[1]Rep4!C:C,0),"Rev")),"")</f>
        <v/>
      </c>
      <c r="B1023" s="396" t="s">
        <v>3055</v>
      </c>
      <c r="C1023" s="412" t="s">
        <v>3056</v>
      </c>
      <c r="D1023" s="395" t="s">
        <v>1955</v>
      </c>
      <c r="E1023" s="396" t="str">
        <f>IF(B1023="","",INDEX([1]CatGlob!$S:$S,IFERROR(MATCH(MID(B1023,7,1),[1]CatGlob!$R:$R,0),MATCH(MID(B1023,1,2),[1]CatGlob!$R:$R,0))))</f>
        <v>CLP</v>
      </c>
      <c r="F1023" s="397" t="s">
        <v>442</v>
      </c>
      <c r="G1023" s="398" t="s">
        <v>2032</v>
      </c>
      <c r="H1023" s="399" t="s">
        <v>267</v>
      </c>
      <c r="I1023" s="399" t="s">
        <v>110</v>
      </c>
      <c r="J1023" s="399" t="s">
        <v>600</v>
      </c>
      <c r="K1023" s="396" t="s">
        <v>600</v>
      </c>
      <c r="L1023" s="400" t="str">
        <f>IF(ISERROR(MATCH(M1023,M$10:M1022,0)),M1023,"")</f>
        <v/>
      </c>
      <c r="M1023" s="401" t="str">
        <f>IF(B1023="","",IF(ISERROR(MATCH(F1023&amp;"_"&amp;G1023&amp;"_"&amp;H1023&amp;"_"&amp;I1023&amp;"_"&amp;J1023&amp;IF(K1023="","","_"&amp;K1023),[1]CatGlob!$B:$B,0)),F1023&amp;"_"&amp;G1023&amp;"_"&amp;H1023&amp;"_"&amp;I1023&amp;"_"&amp;J1023&amp;IF(K1023="","","_"&amp;K1023),INDEX([1]CatGlob!$C:$C,MATCH(F1023&amp;"_"&amp;G1023&amp;"_"&amp;H1023&amp;"_"&amp;I1023&amp;"_"&amp;J1023&amp;IF(K1023="","","_"&amp;K1023),[1]CatGlob!$B:$B,0))))</f>
        <v>LCD_GOB_CHI</v>
      </c>
      <c r="N1023" s="402" t="str">
        <f t="shared" si="33"/>
        <v/>
      </c>
      <c r="O1023" s="402" t="str">
        <f t="shared" si="32"/>
        <v/>
      </c>
      <c r="P1023" s="401" t="str">
        <f>IF(LEN(B1023)&gt;8,INDEX([1]CatGlob!$X:$X,MATCH(M1023,[1]CatGlob!$W:$W,0)),"")</f>
        <v>EMLC</v>
      </c>
      <c r="Q1023" s="403" t="str">
        <f>INDEX([1]CatGlob!P:P,MATCH(M1023,[1]CatGlob!O:O,0))</f>
        <v>RFIG</v>
      </c>
      <c r="R1023" s="403" t="s">
        <v>601</v>
      </c>
      <c r="S1023" s="403" t="s">
        <v>601</v>
      </c>
      <c r="T1023" s="403" t="str">
        <f>INDEX([1]CatGlob!$D:$D,MATCH($M1023,[1]CatGlob!$C:$C,0))</f>
        <v>RFI</v>
      </c>
      <c r="U1023" s="403" t="s">
        <v>1293</v>
      </c>
      <c r="V1023" s="404" t="str">
        <f>INDEX([1]CatGlob!$F:$F,MATCH($M1023,[1]CatGlob!$C:$C,0))</f>
        <v>RFI</v>
      </c>
      <c r="W1023" s="405"/>
      <c r="X1023" s="406">
        <v>0</v>
      </c>
      <c r="Y1023" s="407">
        <v>0</v>
      </c>
      <c r="Z1023" s="408">
        <v>0</v>
      </c>
      <c r="AA1023" s="407">
        <v>0</v>
      </c>
      <c r="AB1023" s="408">
        <v>0</v>
      </c>
      <c r="AC1023" s="407">
        <v>0</v>
      </c>
      <c r="AD1023" s="408">
        <v>0</v>
      </c>
      <c r="AE1023" s="407">
        <v>0</v>
      </c>
      <c r="AF1023" s="408">
        <v>0</v>
      </c>
      <c r="AG1023" s="407">
        <v>0</v>
      </c>
      <c r="AI1023" s="406">
        <v>0</v>
      </c>
      <c r="AJ1023" s="407">
        <v>0</v>
      </c>
      <c r="AK1023" s="408">
        <v>0</v>
      </c>
      <c r="AL1023" s="407">
        <v>0</v>
      </c>
      <c r="AM1023" s="408">
        <v>0</v>
      </c>
      <c r="AN1023" s="407">
        <v>0</v>
      </c>
      <c r="AO1023" s="408">
        <v>0</v>
      </c>
      <c r="AP1023" s="407">
        <v>0</v>
      </c>
      <c r="AQ1023" s="408">
        <v>0</v>
      </c>
      <c r="AR1023" s="407">
        <v>0</v>
      </c>
      <c r="AT1023" s="406">
        <v>0</v>
      </c>
      <c r="AU1023" s="407">
        <v>0</v>
      </c>
      <c r="AV1023" s="408">
        <v>0</v>
      </c>
      <c r="AW1023" s="407">
        <v>0</v>
      </c>
      <c r="AX1023" s="408">
        <v>0</v>
      </c>
      <c r="AY1023" s="407">
        <v>0</v>
      </c>
      <c r="AZ1023" s="408">
        <v>0</v>
      </c>
      <c r="BA1023" s="407">
        <v>0</v>
      </c>
      <c r="BB1023" s="408">
        <v>0</v>
      </c>
      <c r="BC1023" s="407">
        <v>0</v>
      </c>
    </row>
    <row r="1024" spans="1:55" x14ac:dyDescent="0.35">
      <c r="A1024" s="385" t="str" cm="1">
        <f t="array" ref="A1024">IFERROR(_xlfn.IFS(AND(F1024="Renta Variable",O1024=1),IFERROR(MATCH(B1024,[1]RV_Det!C:C,0),"Rev"),AND(J1024="Corporativa",O1024=1,I1024="EM"),IFERROR(MATCH(B1024,[1]RF_Corps!B:B,0),"Rev"),AND(F1024="Alternativos",O1024=1),IFERROR(MATCH(B1024,[1]Rep4!C:C,0),"Rev")),"")</f>
        <v/>
      </c>
      <c r="B1024" s="396" t="s">
        <v>3057</v>
      </c>
      <c r="C1024" s="412" t="s">
        <v>3058</v>
      </c>
      <c r="D1024" s="395" t="s">
        <v>1955</v>
      </c>
      <c r="E1024" s="396" t="str">
        <f>IF(B1024="","",INDEX([1]CatGlob!$S:$S,IFERROR(MATCH(MID(B1024,7,1),[1]CatGlob!$R:$R,0),MATCH(MID(B1024,1,2),[1]CatGlob!$R:$R,0))))</f>
        <v>CLP</v>
      </c>
      <c r="F1024" s="397" t="s">
        <v>442</v>
      </c>
      <c r="G1024" s="398" t="s">
        <v>2032</v>
      </c>
      <c r="H1024" s="399" t="s">
        <v>267</v>
      </c>
      <c r="I1024" s="399" t="s">
        <v>110</v>
      </c>
      <c r="J1024" s="399" t="s">
        <v>600</v>
      </c>
      <c r="K1024" s="396" t="s">
        <v>600</v>
      </c>
      <c r="L1024" s="400" t="str">
        <f>IF(ISERROR(MATCH(M1024,M$10:M1023,0)),M1024,"")</f>
        <v/>
      </c>
      <c r="M1024" s="401" t="str">
        <f>IF(B1024="","",IF(ISERROR(MATCH(F1024&amp;"_"&amp;G1024&amp;"_"&amp;H1024&amp;"_"&amp;I1024&amp;"_"&amp;J1024&amp;IF(K1024="","","_"&amp;K1024),[1]CatGlob!$B:$B,0)),F1024&amp;"_"&amp;G1024&amp;"_"&amp;H1024&amp;"_"&amp;I1024&amp;"_"&amp;J1024&amp;IF(K1024="","","_"&amp;K1024),INDEX([1]CatGlob!$C:$C,MATCH(F1024&amp;"_"&amp;G1024&amp;"_"&amp;H1024&amp;"_"&amp;I1024&amp;"_"&amp;J1024&amp;IF(K1024="","","_"&amp;K1024),[1]CatGlob!$B:$B,0))))</f>
        <v>LCD_GOB_CHI</v>
      </c>
      <c r="N1024" s="402" t="str">
        <f t="shared" si="33"/>
        <v/>
      </c>
      <c r="O1024" s="402" t="str">
        <f t="shared" si="32"/>
        <v/>
      </c>
      <c r="P1024" s="401" t="str">
        <f>IF(LEN(B1024)&gt;8,INDEX([1]CatGlob!$X:$X,MATCH(M1024,[1]CatGlob!$W:$W,0)),"")</f>
        <v>EMLC</v>
      </c>
      <c r="Q1024" s="403" t="str">
        <f>INDEX([1]CatGlob!P:P,MATCH(M1024,[1]CatGlob!O:O,0))</f>
        <v>RFIG</v>
      </c>
      <c r="R1024" s="403" t="s">
        <v>601</v>
      </c>
      <c r="S1024" s="403" t="s">
        <v>601</v>
      </c>
      <c r="T1024" s="403" t="str">
        <f>INDEX([1]CatGlob!$D:$D,MATCH($M1024,[1]CatGlob!$C:$C,0))</f>
        <v>RFI</v>
      </c>
      <c r="U1024" s="403" t="s">
        <v>1293</v>
      </c>
      <c r="V1024" s="404" t="str">
        <f>INDEX([1]CatGlob!$F:$F,MATCH($M1024,[1]CatGlob!$C:$C,0))</f>
        <v>RFI</v>
      </c>
      <c r="W1024" s="405"/>
      <c r="X1024" s="406">
        <v>0</v>
      </c>
      <c r="Y1024" s="407">
        <v>0</v>
      </c>
      <c r="Z1024" s="408">
        <v>0</v>
      </c>
      <c r="AA1024" s="407">
        <v>0</v>
      </c>
      <c r="AB1024" s="408">
        <v>0</v>
      </c>
      <c r="AC1024" s="407">
        <v>0</v>
      </c>
      <c r="AD1024" s="408">
        <v>0</v>
      </c>
      <c r="AE1024" s="407">
        <v>0</v>
      </c>
      <c r="AF1024" s="408">
        <v>0</v>
      </c>
      <c r="AG1024" s="407">
        <v>0</v>
      </c>
      <c r="AI1024" s="406">
        <v>0</v>
      </c>
      <c r="AJ1024" s="407">
        <v>0</v>
      </c>
      <c r="AK1024" s="408">
        <v>0</v>
      </c>
      <c r="AL1024" s="407">
        <v>0</v>
      </c>
      <c r="AM1024" s="408">
        <v>0</v>
      </c>
      <c r="AN1024" s="407">
        <v>0</v>
      </c>
      <c r="AO1024" s="408">
        <v>0</v>
      </c>
      <c r="AP1024" s="407">
        <v>0</v>
      </c>
      <c r="AQ1024" s="408">
        <v>0</v>
      </c>
      <c r="AR1024" s="407">
        <v>0</v>
      </c>
      <c r="AT1024" s="406">
        <v>0</v>
      </c>
      <c r="AU1024" s="407">
        <v>0</v>
      </c>
      <c r="AV1024" s="408">
        <v>0</v>
      </c>
      <c r="AW1024" s="407">
        <v>0</v>
      </c>
      <c r="AX1024" s="408">
        <v>0</v>
      </c>
      <c r="AY1024" s="407">
        <v>0</v>
      </c>
      <c r="AZ1024" s="408">
        <v>0</v>
      </c>
      <c r="BA1024" s="407">
        <v>0</v>
      </c>
      <c r="BB1024" s="408">
        <v>0</v>
      </c>
      <c r="BC1024" s="407">
        <v>0</v>
      </c>
    </row>
    <row r="1025" spans="1:55" x14ac:dyDescent="0.35">
      <c r="A1025" s="385" t="str" cm="1">
        <f t="array" ref="A1025">IFERROR(_xlfn.IFS(AND(F1025="Renta Variable",O1025=1),IFERROR(MATCH(B1025,[1]RV_Det!C:C,0),"Rev"),AND(J1025="Corporativa",O1025=1,I1025="EM"),IFERROR(MATCH(B1025,[1]RF_Corps!B:B,0),"Rev"),AND(F1025="Alternativos",O1025=1),IFERROR(MATCH(B1025,[1]Rep4!C:C,0),"Rev")),"")</f>
        <v/>
      </c>
      <c r="B1025" s="396" t="s">
        <v>3059</v>
      </c>
      <c r="C1025" s="412" t="s">
        <v>3060</v>
      </c>
      <c r="D1025" s="395" t="s">
        <v>1955</v>
      </c>
      <c r="E1025" s="396" t="str">
        <f>IF(B1025="","",INDEX([1]CatGlob!$S:$S,IFERROR(MATCH(MID(B1025,7,1),[1]CatGlob!$R:$R,0),MATCH(MID(B1025,1,2),[1]CatGlob!$R:$R,0))))</f>
        <v>CLP</v>
      </c>
      <c r="F1025" s="397" t="s">
        <v>442</v>
      </c>
      <c r="G1025" s="398" t="s">
        <v>2032</v>
      </c>
      <c r="H1025" s="399" t="s">
        <v>267</v>
      </c>
      <c r="I1025" s="399" t="s">
        <v>110</v>
      </c>
      <c r="J1025" s="399" t="s">
        <v>600</v>
      </c>
      <c r="K1025" s="396" t="s">
        <v>600</v>
      </c>
      <c r="L1025" s="400" t="str">
        <f>IF(ISERROR(MATCH(M1025,M$10:M1024,0)),M1025,"")</f>
        <v/>
      </c>
      <c r="M1025" s="401" t="str">
        <f>IF(B1025="","",IF(ISERROR(MATCH(F1025&amp;"_"&amp;G1025&amp;"_"&amp;H1025&amp;"_"&amp;I1025&amp;"_"&amp;J1025&amp;IF(K1025="","","_"&amp;K1025),[1]CatGlob!$B:$B,0)),F1025&amp;"_"&amp;G1025&amp;"_"&amp;H1025&amp;"_"&amp;I1025&amp;"_"&amp;J1025&amp;IF(K1025="","","_"&amp;K1025),INDEX([1]CatGlob!$C:$C,MATCH(F1025&amp;"_"&amp;G1025&amp;"_"&amp;H1025&amp;"_"&amp;I1025&amp;"_"&amp;J1025&amp;IF(K1025="","","_"&amp;K1025),[1]CatGlob!$B:$B,0))))</f>
        <v>LCD_GOB_CHI</v>
      </c>
      <c r="N1025" s="402" t="str">
        <f t="shared" si="33"/>
        <v/>
      </c>
      <c r="O1025" s="402" t="str">
        <f t="shared" si="32"/>
        <v/>
      </c>
      <c r="P1025" s="401" t="str">
        <f>IF(LEN(B1025)&gt;8,INDEX([1]CatGlob!$X:$X,MATCH(M1025,[1]CatGlob!$W:$W,0)),"")</f>
        <v>EMLC</v>
      </c>
      <c r="Q1025" s="403" t="str">
        <f>INDEX([1]CatGlob!P:P,MATCH(M1025,[1]CatGlob!O:O,0))</f>
        <v>RFIG</v>
      </c>
      <c r="R1025" s="403" t="s">
        <v>601</v>
      </c>
      <c r="S1025" s="403" t="s">
        <v>601</v>
      </c>
      <c r="T1025" s="403" t="str">
        <f>INDEX([1]CatGlob!$D:$D,MATCH($M1025,[1]CatGlob!$C:$C,0))</f>
        <v>RFI</v>
      </c>
      <c r="U1025" s="403" t="s">
        <v>1293</v>
      </c>
      <c r="V1025" s="404" t="str">
        <f>INDEX([1]CatGlob!$F:$F,MATCH($M1025,[1]CatGlob!$C:$C,0))</f>
        <v>RFI</v>
      </c>
      <c r="W1025" s="405"/>
      <c r="X1025" s="406">
        <v>0</v>
      </c>
      <c r="Y1025" s="407">
        <v>0</v>
      </c>
      <c r="Z1025" s="408">
        <v>0</v>
      </c>
      <c r="AA1025" s="407">
        <v>0</v>
      </c>
      <c r="AB1025" s="408">
        <v>0</v>
      </c>
      <c r="AC1025" s="407">
        <v>0</v>
      </c>
      <c r="AD1025" s="408">
        <v>0</v>
      </c>
      <c r="AE1025" s="407">
        <v>0</v>
      </c>
      <c r="AF1025" s="408">
        <v>0</v>
      </c>
      <c r="AG1025" s="407">
        <v>0</v>
      </c>
      <c r="AI1025" s="406">
        <v>0</v>
      </c>
      <c r="AJ1025" s="407">
        <v>0</v>
      </c>
      <c r="AK1025" s="408">
        <v>0</v>
      </c>
      <c r="AL1025" s="407">
        <v>0</v>
      </c>
      <c r="AM1025" s="408">
        <v>0</v>
      </c>
      <c r="AN1025" s="407">
        <v>0</v>
      </c>
      <c r="AO1025" s="408">
        <v>0</v>
      </c>
      <c r="AP1025" s="407">
        <v>0</v>
      </c>
      <c r="AQ1025" s="408">
        <v>0</v>
      </c>
      <c r="AR1025" s="407">
        <v>0</v>
      </c>
      <c r="AT1025" s="406">
        <v>0</v>
      </c>
      <c r="AU1025" s="407">
        <v>0</v>
      </c>
      <c r="AV1025" s="408">
        <v>0</v>
      </c>
      <c r="AW1025" s="407">
        <v>0</v>
      </c>
      <c r="AX1025" s="408">
        <v>0</v>
      </c>
      <c r="AY1025" s="407">
        <v>0</v>
      </c>
      <c r="AZ1025" s="408">
        <v>0</v>
      </c>
      <c r="BA1025" s="407">
        <v>0</v>
      </c>
      <c r="BB1025" s="408">
        <v>0</v>
      </c>
      <c r="BC1025" s="407">
        <v>0</v>
      </c>
    </row>
    <row r="1026" spans="1:55" x14ac:dyDescent="0.35">
      <c r="A1026" s="385" t="str" cm="1">
        <f t="array" ref="A1026">IFERROR(_xlfn.IFS(AND(F1026="Renta Variable",O1026=1),IFERROR(MATCH(B1026,[1]RV_Det!C:C,0),"Rev"),AND(J1026="Corporativa",O1026=1,I1026="EM"),IFERROR(MATCH(B1026,[1]RF_Corps!B:B,0),"Rev"),AND(F1026="Alternativos",O1026=1),IFERROR(MATCH(B1026,[1]Rep4!C:C,0),"Rev")),"")</f>
        <v/>
      </c>
      <c r="B1026" s="396" t="s">
        <v>3061</v>
      </c>
      <c r="C1026" s="412" t="s">
        <v>3062</v>
      </c>
      <c r="D1026" s="395" t="s">
        <v>1955</v>
      </c>
      <c r="E1026" s="396" t="str">
        <f>IF(B1026="","",INDEX([1]CatGlob!$S:$S,IFERROR(MATCH(MID(B1026,7,1),[1]CatGlob!$R:$R,0),MATCH(MID(B1026,1,2),[1]CatGlob!$R:$R,0))))</f>
        <v>CLP</v>
      </c>
      <c r="F1026" s="397" t="s">
        <v>442</v>
      </c>
      <c r="G1026" s="398" t="s">
        <v>2032</v>
      </c>
      <c r="H1026" s="399" t="s">
        <v>267</v>
      </c>
      <c r="I1026" s="399" t="s">
        <v>110</v>
      </c>
      <c r="J1026" s="399" t="s">
        <v>600</v>
      </c>
      <c r="K1026" s="396" t="s">
        <v>600</v>
      </c>
      <c r="L1026" s="400" t="str">
        <f>IF(ISERROR(MATCH(M1026,M$10:M1025,0)),M1026,"")</f>
        <v/>
      </c>
      <c r="M1026" s="401" t="str">
        <f>IF(B1026="","",IF(ISERROR(MATCH(F1026&amp;"_"&amp;G1026&amp;"_"&amp;H1026&amp;"_"&amp;I1026&amp;"_"&amp;J1026&amp;IF(K1026="","","_"&amp;K1026),[1]CatGlob!$B:$B,0)),F1026&amp;"_"&amp;G1026&amp;"_"&amp;H1026&amp;"_"&amp;I1026&amp;"_"&amp;J1026&amp;IF(K1026="","","_"&amp;K1026),INDEX([1]CatGlob!$C:$C,MATCH(F1026&amp;"_"&amp;G1026&amp;"_"&amp;H1026&amp;"_"&amp;I1026&amp;"_"&amp;J1026&amp;IF(K1026="","","_"&amp;K1026),[1]CatGlob!$B:$B,0))))</f>
        <v>LCD_GOB_CHI</v>
      </c>
      <c r="N1026" s="402" t="str">
        <f t="shared" si="33"/>
        <v/>
      </c>
      <c r="O1026" s="402" t="str">
        <f t="shared" si="32"/>
        <v/>
      </c>
      <c r="P1026" s="401" t="str">
        <f>IF(LEN(B1026)&gt;8,INDEX([1]CatGlob!$X:$X,MATCH(M1026,[1]CatGlob!$W:$W,0)),"")</f>
        <v>EMLC</v>
      </c>
      <c r="Q1026" s="403" t="str">
        <f>INDEX([1]CatGlob!P:P,MATCH(M1026,[1]CatGlob!O:O,0))</f>
        <v>RFIG</v>
      </c>
      <c r="R1026" s="403" t="s">
        <v>601</v>
      </c>
      <c r="S1026" s="403" t="s">
        <v>601</v>
      </c>
      <c r="T1026" s="403" t="str">
        <f>INDEX([1]CatGlob!$D:$D,MATCH($M1026,[1]CatGlob!$C:$C,0))</f>
        <v>RFI</v>
      </c>
      <c r="U1026" s="403" t="s">
        <v>1293</v>
      </c>
      <c r="V1026" s="404" t="str">
        <f>INDEX([1]CatGlob!$F:$F,MATCH($M1026,[1]CatGlob!$C:$C,0))</f>
        <v>RFI</v>
      </c>
      <c r="W1026" s="405"/>
      <c r="X1026" s="406">
        <v>0</v>
      </c>
      <c r="Y1026" s="407">
        <v>0</v>
      </c>
      <c r="Z1026" s="408">
        <v>0</v>
      </c>
      <c r="AA1026" s="407">
        <v>0</v>
      </c>
      <c r="AB1026" s="408">
        <v>0</v>
      </c>
      <c r="AC1026" s="407">
        <v>0</v>
      </c>
      <c r="AD1026" s="408">
        <v>0</v>
      </c>
      <c r="AE1026" s="407">
        <v>0</v>
      </c>
      <c r="AF1026" s="408">
        <v>0</v>
      </c>
      <c r="AG1026" s="407">
        <v>0</v>
      </c>
      <c r="AI1026" s="406">
        <v>0</v>
      </c>
      <c r="AJ1026" s="407">
        <v>0</v>
      </c>
      <c r="AK1026" s="408">
        <v>0</v>
      </c>
      <c r="AL1026" s="407">
        <v>0</v>
      </c>
      <c r="AM1026" s="408">
        <v>0</v>
      </c>
      <c r="AN1026" s="407">
        <v>0</v>
      </c>
      <c r="AO1026" s="408">
        <v>0</v>
      </c>
      <c r="AP1026" s="407">
        <v>0</v>
      </c>
      <c r="AQ1026" s="408">
        <v>0</v>
      </c>
      <c r="AR1026" s="407">
        <v>0</v>
      </c>
      <c r="AT1026" s="406">
        <v>0</v>
      </c>
      <c r="AU1026" s="407">
        <v>0</v>
      </c>
      <c r="AV1026" s="408">
        <v>0</v>
      </c>
      <c r="AW1026" s="407">
        <v>0</v>
      </c>
      <c r="AX1026" s="408">
        <v>0</v>
      </c>
      <c r="AY1026" s="407">
        <v>0</v>
      </c>
      <c r="AZ1026" s="408">
        <v>0</v>
      </c>
      <c r="BA1026" s="407">
        <v>0</v>
      </c>
      <c r="BB1026" s="408">
        <v>0</v>
      </c>
      <c r="BC1026" s="407">
        <v>0</v>
      </c>
    </row>
    <row r="1027" spans="1:55" x14ac:dyDescent="0.35">
      <c r="A1027" s="385" t="str" cm="1">
        <f t="array" ref="A1027">IFERROR(_xlfn.IFS(AND(F1027="Renta Variable",O1027=1),IFERROR(MATCH(B1027,[1]RV_Det!C:C,0),"Rev"),AND(J1027="Corporativa",O1027=1,I1027="EM"),IFERROR(MATCH(B1027,[1]RF_Corps!B:B,0),"Rev"),AND(F1027="Alternativos",O1027=1),IFERROR(MATCH(B1027,[1]Rep4!C:C,0),"Rev")),"")</f>
        <v/>
      </c>
      <c r="B1027" s="396" t="s">
        <v>3063</v>
      </c>
      <c r="C1027" s="412" t="s">
        <v>3064</v>
      </c>
      <c r="D1027" s="395" t="s">
        <v>1955</v>
      </c>
      <c r="E1027" s="396" t="str">
        <f>IF(B1027="","",INDEX([1]CatGlob!$S:$S,IFERROR(MATCH(MID(B1027,7,1),[1]CatGlob!$R:$R,0),MATCH(MID(B1027,1,2),[1]CatGlob!$R:$R,0))))</f>
        <v>CLP</v>
      </c>
      <c r="F1027" s="397" t="s">
        <v>442</v>
      </c>
      <c r="G1027" s="398" t="s">
        <v>2032</v>
      </c>
      <c r="H1027" s="399" t="s">
        <v>267</v>
      </c>
      <c r="I1027" s="399" t="s">
        <v>110</v>
      </c>
      <c r="J1027" s="399" t="s">
        <v>600</v>
      </c>
      <c r="K1027" s="396" t="s">
        <v>600</v>
      </c>
      <c r="L1027" s="400" t="str">
        <f>IF(ISERROR(MATCH(M1027,M$10:M1026,0)),M1027,"")</f>
        <v/>
      </c>
      <c r="M1027" s="401" t="str">
        <f>IF(B1027="","",IF(ISERROR(MATCH(F1027&amp;"_"&amp;G1027&amp;"_"&amp;H1027&amp;"_"&amp;I1027&amp;"_"&amp;J1027&amp;IF(K1027="","","_"&amp;K1027),[1]CatGlob!$B:$B,0)),F1027&amp;"_"&amp;G1027&amp;"_"&amp;H1027&amp;"_"&amp;I1027&amp;"_"&amp;J1027&amp;IF(K1027="","","_"&amp;K1027),INDEX([1]CatGlob!$C:$C,MATCH(F1027&amp;"_"&amp;G1027&amp;"_"&amp;H1027&amp;"_"&amp;I1027&amp;"_"&amp;J1027&amp;IF(K1027="","","_"&amp;K1027),[1]CatGlob!$B:$B,0))))</f>
        <v>LCD_GOB_CHI</v>
      </c>
      <c r="N1027" s="402" t="str">
        <f t="shared" si="33"/>
        <v/>
      </c>
      <c r="O1027" s="402" t="str">
        <f t="shared" si="32"/>
        <v/>
      </c>
      <c r="P1027" s="401" t="str">
        <f>IF(LEN(B1027)&gt;8,INDEX([1]CatGlob!$X:$X,MATCH(M1027,[1]CatGlob!$W:$W,0)),"")</f>
        <v>EMLC</v>
      </c>
      <c r="Q1027" s="403" t="str">
        <f>INDEX([1]CatGlob!P:P,MATCH(M1027,[1]CatGlob!O:O,0))</f>
        <v>RFIG</v>
      </c>
      <c r="R1027" s="403" t="s">
        <v>601</v>
      </c>
      <c r="S1027" s="403" t="s">
        <v>601</v>
      </c>
      <c r="T1027" s="403" t="str">
        <f>INDEX([1]CatGlob!$D:$D,MATCH($M1027,[1]CatGlob!$C:$C,0))</f>
        <v>RFI</v>
      </c>
      <c r="U1027" s="403" t="s">
        <v>1293</v>
      </c>
      <c r="V1027" s="404" t="str">
        <f>INDEX([1]CatGlob!$F:$F,MATCH($M1027,[1]CatGlob!$C:$C,0))</f>
        <v>RFI</v>
      </c>
      <c r="W1027" s="405"/>
      <c r="X1027" s="406">
        <v>0</v>
      </c>
      <c r="Y1027" s="407">
        <v>0</v>
      </c>
      <c r="Z1027" s="408">
        <v>0</v>
      </c>
      <c r="AA1027" s="407">
        <v>0</v>
      </c>
      <c r="AB1027" s="408">
        <v>0</v>
      </c>
      <c r="AC1027" s="407">
        <v>0</v>
      </c>
      <c r="AD1027" s="408">
        <v>0</v>
      </c>
      <c r="AE1027" s="407">
        <v>0</v>
      </c>
      <c r="AF1027" s="408">
        <v>0</v>
      </c>
      <c r="AG1027" s="407">
        <v>0</v>
      </c>
      <c r="AI1027" s="406">
        <v>0</v>
      </c>
      <c r="AJ1027" s="407">
        <v>0</v>
      </c>
      <c r="AK1027" s="408">
        <v>0</v>
      </c>
      <c r="AL1027" s="407">
        <v>0</v>
      </c>
      <c r="AM1027" s="408">
        <v>0</v>
      </c>
      <c r="AN1027" s="407">
        <v>0</v>
      </c>
      <c r="AO1027" s="408">
        <v>0</v>
      </c>
      <c r="AP1027" s="407">
        <v>0</v>
      </c>
      <c r="AQ1027" s="408">
        <v>0</v>
      </c>
      <c r="AR1027" s="407">
        <v>0</v>
      </c>
      <c r="AT1027" s="406">
        <v>0</v>
      </c>
      <c r="AU1027" s="407">
        <v>0</v>
      </c>
      <c r="AV1027" s="408">
        <v>0</v>
      </c>
      <c r="AW1027" s="407">
        <v>0</v>
      </c>
      <c r="AX1027" s="408">
        <v>0</v>
      </c>
      <c r="AY1027" s="407">
        <v>0</v>
      </c>
      <c r="AZ1027" s="408">
        <v>0</v>
      </c>
      <c r="BA1027" s="407">
        <v>0</v>
      </c>
      <c r="BB1027" s="408">
        <v>0</v>
      </c>
      <c r="BC1027" s="407">
        <v>0</v>
      </c>
    </row>
    <row r="1028" spans="1:55" x14ac:dyDescent="0.35">
      <c r="A1028" s="385" t="str" cm="1">
        <f t="array" ref="A1028">IFERROR(_xlfn.IFS(AND(F1028="Renta Variable",O1028=1),IFERROR(MATCH(B1028,[1]RV_Det!C:C,0),"Rev"),AND(J1028="Corporativa",O1028=1,I1028="EM"),IFERROR(MATCH(B1028,[1]RF_Corps!B:B,0),"Rev"),AND(F1028="Alternativos",O1028=1),IFERROR(MATCH(B1028,[1]Rep4!C:C,0),"Rev")),"")</f>
        <v/>
      </c>
      <c r="B1028" s="396" t="s">
        <v>3065</v>
      </c>
      <c r="C1028" s="412" t="s">
        <v>3066</v>
      </c>
      <c r="D1028" s="395" t="s">
        <v>1955</v>
      </c>
      <c r="E1028" s="396" t="str">
        <f>IF(B1028="","",INDEX([1]CatGlob!$S:$S,IFERROR(MATCH(MID(B1028,7,1),[1]CatGlob!$R:$R,0),MATCH(MID(B1028,1,2),[1]CatGlob!$R:$R,0))))</f>
        <v>CLP</v>
      </c>
      <c r="F1028" s="397" t="s">
        <v>442</v>
      </c>
      <c r="G1028" s="398" t="s">
        <v>2032</v>
      </c>
      <c r="H1028" s="399" t="s">
        <v>267</v>
      </c>
      <c r="I1028" s="399" t="s">
        <v>110</v>
      </c>
      <c r="J1028" s="399" t="s">
        <v>600</v>
      </c>
      <c r="K1028" s="396" t="s">
        <v>600</v>
      </c>
      <c r="L1028" s="400" t="str">
        <f>IF(ISERROR(MATCH(M1028,M$10:M1027,0)),M1028,"")</f>
        <v/>
      </c>
      <c r="M1028" s="401" t="str">
        <f>IF(B1028="","",IF(ISERROR(MATCH(F1028&amp;"_"&amp;G1028&amp;"_"&amp;H1028&amp;"_"&amp;I1028&amp;"_"&amp;J1028&amp;IF(K1028="","","_"&amp;K1028),[1]CatGlob!$B:$B,0)),F1028&amp;"_"&amp;G1028&amp;"_"&amp;H1028&amp;"_"&amp;I1028&amp;"_"&amp;J1028&amp;IF(K1028="","","_"&amp;K1028),INDEX([1]CatGlob!$C:$C,MATCH(F1028&amp;"_"&amp;G1028&amp;"_"&amp;H1028&amp;"_"&amp;I1028&amp;"_"&amp;J1028&amp;IF(K1028="","","_"&amp;K1028),[1]CatGlob!$B:$B,0))))</f>
        <v>LCD_GOB_CHI</v>
      </c>
      <c r="N1028" s="402" t="str">
        <f t="shared" si="33"/>
        <v/>
      </c>
      <c r="O1028" s="402" t="str">
        <f t="shared" si="32"/>
        <v/>
      </c>
      <c r="P1028" s="401" t="str">
        <f>IF(LEN(B1028)&gt;8,INDEX([1]CatGlob!$X:$X,MATCH(M1028,[1]CatGlob!$W:$W,0)),"")</f>
        <v>EMLC</v>
      </c>
      <c r="Q1028" s="403" t="str">
        <f>INDEX([1]CatGlob!P:P,MATCH(M1028,[1]CatGlob!O:O,0))</f>
        <v>RFIG</v>
      </c>
      <c r="R1028" s="403" t="s">
        <v>601</v>
      </c>
      <c r="S1028" s="403" t="s">
        <v>601</v>
      </c>
      <c r="T1028" s="403" t="str">
        <f>INDEX([1]CatGlob!$D:$D,MATCH($M1028,[1]CatGlob!$C:$C,0))</f>
        <v>RFI</v>
      </c>
      <c r="U1028" s="403" t="s">
        <v>1293</v>
      </c>
      <c r="V1028" s="404" t="str">
        <f>INDEX([1]CatGlob!$F:$F,MATCH($M1028,[1]CatGlob!$C:$C,0))</f>
        <v>RFI</v>
      </c>
      <c r="W1028" s="405"/>
      <c r="X1028" s="406">
        <v>0</v>
      </c>
      <c r="Y1028" s="407">
        <v>0</v>
      </c>
      <c r="Z1028" s="408">
        <v>0</v>
      </c>
      <c r="AA1028" s="407">
        <v>0</v>
      </c>
      <c r="AB1028" s="408">
        <v>0</v>
      </c>
      <c r="AC1028" s="407">
        <v>0</v>
      </c>
      <c r="AD1028" s="408">
        <v>0</v>
      </c>
      <c r="AE1028" s="407">
        <v>0</v>
      </c>
      <c r="AF1028" s="408">
        <v>0</v>
      </c>
      <c r="AG1028" s="407">
        <v>0</v>
      </c>
      <c r="AI1028" s="406">
        <v>0</v>
      </c>
      <c r="AJ1028" s="407">
        <v>0</v>
      </c>
      <c r="AK1028" s="408">
        <v>0</v>
      </c>
      <c r="AL1028" s="407">
        <v>0</v>
      </c>
      <c r="AM1028" s="408">
        <v>0</v>
      </c>
      <c r="AN1028" s="407">
        <v>0</v>
      </c>
      <c r="AO1028" s="408">
        <v>0</v>
      </c>
      <c r="AP1028" s="407">
        <v>0</v>
      </c>
      <c r="AQ1028" s="408">
        <v>0</v>
      </c>
      <c r="AR1028" s="407">
        <v>0</v>
      </c>
      <c r="AT1028" s="406">
        <v>0</v>
      </c>
      <c r="AU1028" s="407">
        <v>0</v>
      </c>
      <c r="AV1028" s="408">
        <v>0</v>
      </c>
      <c r="AW1028" s="407">
        <v>0</v>
      </c>
      <c r="AX1028" s="408">
        <v>0</v>
      </c>
      <c r="AY1028" s="407">
        <v>0</v>
      </c>
      <c r="AZ1028" s="408">
        <v>0</v>
      </c>
      <c r="BA1028" s="407">
        <v>0</v>
      </c>
      <c r="BB1028" s="408">
        <v>0</v>
      </c>
      <c r="BC1028" s="407">
        <v>0</v>
      </c>
    </row>
    <row r="1029" spans="1:55" x14ac:dyDescent="0.35">
      <c r="A1029" s="385" t="str" cm="1">
        <f t="array" ref="A1029">IFERROR(_xlfn.IFS(AND(F1029="Renta Variable",O1029=1),IFERROR(MATCH(B1029,[1]RV_Det!C:C,0),"Rev"),AND(J1029="Corporativa",O1029=1,I1029="EM"),IFERROR(MATCH(B1029,[1]RF_Corps!B:B,0),"Rev"),AND(F1029="Alternativos",O1029=1),IFERROR(MATCH(B1029,[1]Rep4!C:C,0),"Rev")),"")</f>
        <v/>
      </c>
      <c r="B1029" s="394" t="s">
        <v>3067</v>
      </c>
      <c r="C1029" s="409" t="s">
        <v>3068</v>
      </c>
      <c r="D1029" s="395" t="s">
        <v>1970</v>
      </c>
      <c r="E1029" s="396" t="str">
        <f>IF(B1029="","",INDEX([1]CatGlob!$S:$S,IFERROR(MATCH(MID(B1029,7,1),[1]CatGlob!$R:$R,0),MATCH(MID(B1029,1,2),[1]CatGlob!$R:$R,0))))</f>
        <v>COP</v>
      </c>
      <c r="F1029" s="397" t="s">
        <v>442</v>
      </c>
      <c r="G1029" s="398" t="s">
        <v>2032</v>
      </c>
      <c r="H1029" s="399" t="s">
        <v>267</v>
      </c>
      <c r="I1029" s="399" t="s">
        <v>120</v>
      </c>
      <c r="J1029" s="399" t="s">
        <v>600</v>
      </c>
      <c r="K1029" s="396" t="s">
        <v>600</v>
      </c>
      <c r="L1029" s="400" t="str">
        <f>IF(ISERROR(MATCH(M1029,M$10:M1028,0)),M1029,"")</f>
        <v>LCD_GOB_COL</v>
      </c>
      <c r="M1029" s="401" t="str">
        <f>IF(B1029="","",IF(ISERROR(MATCH(F1029&amp;"_"&amp;G1029&amp;"_"&amp;H1029&amp;"_"&amp;I1029&amp;"_"&amp;J1029&amp;IF(K1029="","","_"&amp;K1029),[1]CatGlob!$B:$B,0)),F1029&amp;"_"&amp;G1029&amp;"_"&amp;H1029&amp;"_"&amp;I1029&amp;"_"&amp;J1029&amp;IF(K1029="","","_"&amp;K1029),INDEX([1]CatGlob!$C:$C,MATCH(F1029&amp;"_"&amp;G1029&amp;"_"&amp;H1029&amp;"_"&amp;I1029&amp;"_"&amp;J1029&amp;IF(K1029="","","_"&amp;K1029),[1]CatGlob!$B:$B,0))))</f>
        <v>LCD_GOB_COL</v>
      </c>
      <c r="N1029" s="402" t="str">
        <f t="shared" si="33"/>
        <v/>
      </c>
      <c r="O1029" s="402" t="str">
        <f t="shared" si="32"/>
        <v/>
      </c>
      <c r="P1029" s="401" t="str">
        <f>IF(LEN(B1029)&gt;8,INDEX([1]CatGlob!$X:$X,MATCH(M1029,[1]CatGlob!$W:$W,0)),"")</f>
        <v>EMLC</v>
      </c>
      <c r="Q1029" s="403" t="str">
        <f>INDEX([1]CatGlob!P:P,MATCH(M1029,[1]CatGlob!O:O,0))</f>
        <v>RFIG</v>
      </c>
      <c r="R1029" s="403" t="s">
        <v>601</v>
      </c>
      <c r="S1029" s="403" t="s">
        <v>601</v>
      </c>
      <c r="T1029" s="403" t="str">
        <f>INDEX([1]CatGlob!$D:$D,MATCH($M1029,[1]CatGlob!$C:$C,0))</f>
        <v>RFI</v>
      </c>
      <c r="U1029" s="403" t="s">
        <v>1293</v>
      </c>
      <c r="V1029" s="404" t="str">
        <f>INDEX([1]CatGlob!$F:$F,MATCH($M1029,[1]CatGlob!$C:$C,0))</f>
        <v>RFI</v>
      </c>
      <c r="W1029" s="405"/>
      <c r="X1029" s="406">
        <v>0</v>
      </c>
      <c r="Y1029" s="407">
        <v>0</v>
      </c>
      <c r="Z1029" s="408">
        <v>0</v>
      </c>
      <c r="AA1029" s="407">
        <v>0</v>
      </c>
      <c r="AB1029" s="408">
        <v>0</v>
      </c>
      <c r="AC1029" s="407">
        <v>0</v>
      </c>
      <c r="AD1029" s="408">
        <v>0</v>
      </c>
      <c r="AE1029" s="407">
        <v>0</v>
      </c>
      <c r="AF1029" s="408">
        <v>0</v>
      </c>
      <c r="AG1029" s="407">
        <v>0</v>
      </c>
      <c r="AI1029" s="406">
        <v>0</v>
      </c>
      <c r="AJ1029" s="407">
        <v>0</v>
      </c>
      <c r="AK1029" s="408">
        <v>0</v>
      </c>
      <c r="AL1029" s="407">
        <v>0</v>
      </c>
      <c r="AM1029" s="408">
        <v>0</v>
      </c>
      <c r="AN1029" s="407">
        <v>0</v>
      </c>
      <c r="AO1029" s="408">
        <v>0</v>
      </c>
      <c r="AP1029" s="407">
        <v>0</v>
      </c>
      <c r="AQ1029" s="408">
        <v>0</v>
      </c>
      <c r="AR1029" s="407">
        <v>0</v>
      </c>
      <c r="AT1029" s="406">
        <v>0</v>
      </c>
      <c r="AU1029" s="407">
        <v>0</v>
      </c>
      <c r="AV1029" s="408">
        <v>0</v>
      </c>
      <c r="AW1029" s="407">
        <v>0</v>
      </c>
      <c r="AX1029" s="408">
        <v>0</v>
      </c>
      <c r="AY1029" s="407">
        <v>0</v>
      </c>
      <c r="AZ1029" s="408">
        <v>0</v>
      </c>
      <c r="BA1029" s="407">
        <v>0</v>
      </c>
      <c r="BB1029" s="408">
        <v>0</v>
      </c>
      <c r="BC1029" s="407">
        <v>0</v>
      </c>
    </row>
    <row r="1030" spans="1:55" x14ac:dyDescent="0.35">
      <c r="A1030" s="385" t="str" cm="1">
        <f t="array" ref="A1030">IFERROR(_xlfn.IFS(AND(F1030="Renta Variable",O1030=1),IFERROR(MATCH(B1030,[1]RV_Det!C:C,0),"Rev"),AND(J1030="Corporativa",O1030=1,I1030="EM"),IFERROR(MATCH(B1030,[1]RF_Corps!B:B,0),"Rev"),AND(F1030="Alternativos",O1030=1),IFERROR(MATCH(B1030,[1]Rep4!C:C,0),"Rev")),"")</f>
        <v/>
      </c>
      <c r="B1030" s="394" t="s">
        <v>3069</v>
      </c>
      <c r="C1030" s="409" t="s">
        <v>3070</v>
      </c>
      <c r="D1030" s="395" t="s">
        <v>1970</v>
      </c>
      <c r="E1030" s="396" t="str">
        <f>IF(B1030="","",INDEX([1]CatGlob!$S:$S,IFERROR(MATCH(MID(B1030,7,1),[1]CatGlob!$R:$R,0),MATCH(MID(B1030,1,2),[1]CatGlob!$R:$R,0))))</f>
        <v>COP</v>
      </c>
      <c r="F1030" s="397" t="s">
        <v>442</v>
      </c>
      <c r="G1030" s="398" t="s">
        <v>2032</v>
      </c>
      <c r="H1030" s="399" t="s">
        <v>267</v>
      </c>
      <c r="I1030" s="399" t="s">
        <v>120</v>
      </c>
      <c r="J1030" s="399" t="s">
        <v>600</v>
      </c>
      <c r="K1030" s="396" t="s">
        <v>600</v>
      </c>
      <c r="L1030" s="400" t="str">
        <f>IF(ISERROR(MATCH(M1030,M$10:M1029,0)),M1030,"")</f>
        <v/>
      </c>
      <c r="M1030" s="401" t="str">
        <f>IF(B1030="","",IF(ISERROR(MATCH(F1030&amp;"_"&amp;G1030&amp;"_"&amp;H1030&amp;"_"&amp;I1030&amp;"_"&amp;J1030&amp;IF(K1030="","","_"&amp;K1030),[1]CatGlob!$B:$B,0)),F1030&amp;"_"&amp;G1030&amp;"_"&amp;H1030&amp;"_"&amp;I1030&amp;"_"&amp;J1030&amp;IF(K1030="","","_"&amp;K1030),INDEX([1]CatGlob!$C:$C,MATCH(F1030&amp;"_"&amp;G1030&amp;"_"&amp;H1030&amp;"_"&amp;I1030&amp;"_"&amp;J1030&amp;IF(K1030="","","_"&amp;K1030),[1]CatGlob!$B:$B,0))))</f>
        <v>LCD_GOB_COL</v>
      </c>
      <c r="N1030" s="402" t="str">
        <f t="shared" si="33"/>
        <v/>
      </c>
      <c r="O1030" s="402" t="str">
        <f t="shared" si="32"/>
        <v/>
      </c>
      <c r="P1030" s="401" t="str">
        <f>IF(LEN(B1030)&gt;8,INDEX([1]CatGlob!$X:$X,MATCH(M1030,[1]CatGlob!$W:$W,0)),"")</f>
        <v>EMLC</v>
      </c>
      <c r="Q1030" s="403" t="str">
        <f>INDEX([1]CatGlob!P:P,MATCH(M1030,[1]CatGlob!O:O,0))</f>
        <v>RFIG</v>
      </c>
      <c r="R1030" s="403"/>
      <c r="S1030" s="403"/>
      <c r="T1030" s="403" t="str">
        <f>INDEX([1]CatGlob!$D:$D,MATCH($M1030,[1]CatGlob!$C:$C,0))</f>
        <v>RFI</v>
      </c>
      <c r="U1030" s="403" t="s">
        <v>1293</v>
      </c>
      <c r="V1030" s="404" t="str">
        <f>INDEX([1]CatGlob!$F:$F,MATCH($M1030,[1]CatGlob!$C:$C,0))</f>
        <v>RFI</v>
      </c>
      <c r="W1030" s="405"/>
      <c r="X1030" s="406">
        <v>0</v>
      </c>
      <c r="Y1030" s="407">
        <v>0</v>
      </c>
      <c r="Z1030" s="408">
        <v>0</v>
      </c>
      <c r="AA1030" s="407">
        <v>0</v>
      </c>
      <c r="AB1030" s="408">
        <v>0</v>
      </c>
      <c r="AC1030" s="407">
        <v>0</v>
      </c>
      <c r="AD1030" s="408">
        <v>0</v>
      </c>
      <c r="AE1030" s="407">
        <v>0</v>
      </c>
      <c r="AF1030" s="408">
        <v>0</v>
      </c>
      <c r="AG1030" s="407">
        <v>0</v>
      </c>
      <c r="AI1030" s="406">
        <v>0</v>
      </c>
      <c r="AJ1030" s="407">
        <v>0</v>
      </c>
      <c r="AK1030" s="408">
        <v>0</v>
      </c>
      <c r="AL1030" s="407">
        <v>0</v>
      </c>
      <c r="AM1030" s="408">
        <v>0</v>
      </c>
      <c r="AN1030" s="407">
        <v>0</v>
      </c>
      <c r="AO1030" s="408">
        <v>0</v>
      </c>
      <c r="AP1030" s="407">
        <v>0</v>
      </c>
      <c r="AQ1030" s="408">
        <v>0</v>
      </c>
      <c r="AR1030" s="407">
        <v>0</v>
      </c>
      <c r="AT1030" s="406">
        <v>0</v>
      </c>
      <c r="AU1030" s="407">
        <v>0</v>
      </c>
      <c r="AV1030" s="408">
        <v>0</v>
      </c>
      <c r="AW1030" s="407">
        <v>0</v>
      </c>
      <c r="AX1030" s="408">
        <v>0</v>
      </c>
      <c r="AY1030" s="407">
        <v>0</v>
      </c>
      <c r="AZ1030" s="408">
        <v>0</v>
      </c>
      <c r="BA1030" s="407">
        <v>0</v>
      </c>
      <c r="BB1030" s="408">
        <v>0</v>
      </c>
      <c r="BC1030" s="407">
        <v>0</v>
      </c>
    </row>
    <row r="1031" spans="1:55" x14ac:dyDescent="0.35">
      <c r="A1031" s="385" t="str" cm="1">
        <f t="array" ref="A1031">IFERROR(_xlfn.IFS(AND(F1031="Renta Variable",O1031=1),IFERROR(MATCH(B1031,[1]RV_Det!C:C,0),"Rev"),AND(J1031="Corporativa",O1031=1,I1031="EM"),IFERROR(MATCH(B1031,[1]RF_Corps!B:B,0),"Rev"),AND(F1031="Alternativos",O1031=1),IFERROR(MATCH(B1031,[1]Rep4!C:C,0),"Rev")),"")</f>
        <v/>
      </c>
      <c r="B1031" s="432" t="s">
        <v>3071</v>
      </c>
      <c r="C1031" s="421" t="s">
        <v>3072</v>
      </c>
      <c r="D1031" s="395" t="s">
        <v>1970</v>
      </c>
      <c r="E1031" s="396" t="str">
        <f>IF(B1031="","",INDEX([1]CatGlob!$S:$S,IFERROR(MATCH(MID(B1031,7,1),[1]CatGlob!$R:$R,0),MATCH(MID(B1031,1,2),[1]CatGlob!$R:$R,0))))</f>
        <v>COP</v>
      </c>
      <c r="F1031" s="397" t="s">
        <v>442</v>
      </c>
      <c r="G1031" s="398" t="s">
        <v>2032</v>
      </c>
      <c r="H1031" s="399" t="s">
        <v>267</v>
      </c>
      <c r="I1031" s="399" t="s">
        <v>120</v>
      </c>
      <c r="J1031" s="399" t="s">
        <v>600</v>
      </c>
      <c r="K1031" s="396" t="s">
        <v>600</v>
      </c>
      <c r="L1031" s="400" t="str">
        <f>IF(ISERROR(MATCH(M1031,M$10:M1030,0)),M1031,"")</f>
        <v/>
      </c>
      <c r="M1031" s="401" t="str">
        <f>IF(B1031="","",IF(ISERROR(MATCH(F1031&amp;"_"&amp;G1031&amp;"_"&amp;H1031&amp;"_"&amp;I1031&amp;"_"&amp;J1031&amp;IF(K1031="","","_"&amp;K1031),[1]CatGlob!$B:$B,0)),F1031&amp;"_"&amp;G1031&amp;"_"&amp;H1031&amp;"_"&amp;I1031&amp;"_"&amp;J1031&amp;IF(K1031="","","_"&amp;K1031),INDEX([1]CatGlob!$C:$C,MATCH(F1031&amp;"_"&amp;G1031&amp;"_"&amp;H1031&amp;"_"&amp;I1031&amp;"_"&amp;J1031&amp;IF(K1031="","","_"&amp;K1031),[1]CatGlob!$B:$B,0))))</f>
        <v>LCD_GOB_COL</v>
      </c>
      <c r="N1031" s="402" t="str">
        <f t="shared" si="33"/>
        <v>rev</v>
      </c>
      <c r="O1031" s="402">
        <f t="shared" si="32"/>
        <v>1</v>
      </c>
      <c r="P1031" s="401" t="str">
        <f>IF(LEN(B1031)&gt;8,INDEX([1]CatGlob!$X:$X,MATCH(M1031,[1]CatGlob!$W:$W,0)),"")</f>
        <v>EMLC</v>
      </c>
      <c r="Q1031" s="403" t="str">
        <f>INDEX([1]CatGlob!P:P,MATCH(M1031,[1]CatGlob!O:O,0))</f>
        <v>RFIG</v>
      </c>
      <c r="R1031" s="403" t="s">
        <v>601</v>
      </c>
      <c r="S1031" s="403" t="s">
        <v>601</v>
      </c>
      <c r="T1031" s="403" t="str">
        <f>INDEX([1]CatGlob!$D:$D,MATCH($M1031,[1]CatGlob!$C:$C,0))</f>
        <v>RFI</v>
      </c>
      <c r="U1031" s="403" t="s">
        <v>1293</v>
      </c>
      <c r="V1031" s="404" t="str">
        <f>INDEX([1]CatGlob!$F:$F,MATCH($M1031,[1]CatGlob!$C:$C,0))</f>
        <v>RFI</v>
      </c>
      <c r="W1031" s="405"/>
      <c r="X1031" s="406">
        <v>9.2040262889173004E-3</v>
      </c>
      <c r="Y1031" s="407">
        <v>0.29702045509782898</v>
      </c>
      <c r="Z1031" s="408">
        <v>9.2040262889173004E-3</v>
      </c>
      <c r="AA1031" s="407">
        <v>0.29702045509782898</v>
      </c>
      <c r="AB1031" s="408">
        <v>9.2040262889173004E-3</v>
      </c>
      <c r="AC1031" s="407">
        <v>0.29702045509782898</v>
      </c>
      <c r="AD1031" s="408">
        <v>9.2040262889173004E-3</v>
      </c>
      <c r="AE1031" s="407">
        <v>0.29702045509782898</v>
      </c>
      <c r="AF1031" s="408">
        <v>9.2040262889173004E-3</v>
      </c>
      <c r="AG1031" s="407">
        <v>0.29702045509782998</v>
      </c>
      <c r="AI1031" s="406">
        <v>0</v>
      </c>
      <c r="AJ1031" s="407">
        <v>0</v>
      </c>
      <c r="AK1031" s="408">
        <v>0</v>
      </c>
      <c r="AL1031" s="407">
        <v>0</v>
      </c>
      <c r="AM1031" s="408">
        <v>0</v>
      </c>
      <c r="AN1031" s="407">
        <v>0</v>
      </c>
      <c r="AO1031" s="408">
        <v>0</v>
      </c>
      <c r="AP1031" s="407">
        <v>0</v>
      </c>
      <c r="AQ1031" s="408">
        <v>0</v>
      </c>
      <c r="AR1031" s="407">
        <v>0</v>
      </c>
      <c r="AT1031" s="406">
        <v>0</v>
      </c>
      <c r="AU1031" s="407">
        <v>0</v>
      </c>
      <c r="AV1031" s="408">
        <v>0</v>
      </c>
      <c r="AW1031" s="407">
        <v>0</v>
      </c>
      <c r="AX1031" s="408">
        <v>0</v>
      </c>
      <c r="AY1031" s="407">
        <v>0</v>
      </c>
      <c r="AZ1031" s="408">
        <v>0</v>
      </c>
      <c r="BA1031" s="407">
        <v>0</v>
      </c>
      <c r="BB1031" s="408">
        <v>0</v>
      </c>
      <c r="BC1031" s="407">
        <v>0</v>
      </c>
    </row>
    <row r="1032" spans="1:55" x14ac:dyDescent="0.35">
      <c r="A1032" s="385" t="str" cm="1">
        <f t="array" ref="A1032">IFERROR(_xlfn.IFS(AND(F1032="Renta Variable",O1032=1),IFERROR(MATCH(B1032,[1]RV_Det!C:C,0),"Rev"),AND(J1032="Corporativa",O1032=1,I1032="EM"),IFERROR(MATCH(B1032,[1]RF_Corps!B:B,0),"Rev"),AND(F1032="Alternativos",O1032=1),IFERROR(MATCH(B1032,[1]Rep4!C:C,0),"Rev")),"")</f>
        <v/>
      </c>
      <c r="B1032" s="432" t="s">
        <v>3073</v>
      </c>
      <c r="C1032" s="421" t="s">
        <v>3074</v>
      </c>
      <c r="D1032" s="395" t="s">
        <v>1970</v>
      </c>
      <c r="E1032" s="396" t="str">
        <f>IF(B1032="","",INDEX([1]CatGlob!$S:$S,IFERROR(MATCH(MID(B1032,7,1),[1]CatGlob!$R:$R,0),MATCH(MID(B1032,1,2),[1]CatGlob!$R:$R,0))))</f>
        <v>COP</v>
      </c>
      <c r="F1032" s="397" t="s">
        <v>442</v>
      </c>
      <c r="G1032" s="398" t="s">
        <v>2032</v>
      </c>
      <c r="H1032" s="399" t="s">
        <v>267</v>
      </c>
      <c r="I1032" s="399" t="s">
        <v>120</v>
      </c>
      <c r="J1032" s="399" t="s">
        <v>600</v>
      </c>
      <c r="K1032" s="396" t="s">
        <v>600</v>
      </c>
      <c r="L1032" s="400" t="str">
        <f>IF(ISERROR(MATCH(M1032,M$10:M1031,0)),M1032,"")</f>
        <v/>
      </c>
      <c r="M1032" s="401" t="str">
        <f>IF(B1032="","",IF(ISERROR(MATCH(F1032&amp;"_"&amp;G1032&amp;"_"&amp;H1032&amp;"_"&amp;I1032&amp;"_"&amp;J1032&amp;IF(K1032="","","_"&amp;K1032),[1]CatGlob!$B:$B,0)),F1032&amp;"_"&amp;G1032&amp;"_"&amp;H1032&amp;"_"&amp;I1032&amp;"_"&amp;J1032&amp;IF(K1032="","","_"&amp;K1032),INDEX([1]CatGlob!$C:$C,MATCH(F1032&amp;"_"&amp;G1032&amp;"_"&amp;H1032&amp;"_"&amp;I1032&amp;"_"&amp;J1032&amp;IF(K1032="","","_"&amp;K1032),[1]CatGlob!$B:$B,0))))</f>
        <v>LCD_GOB_COL</v>
      </c>
      <c r="N1032" s="402" t="str">
        <f t="shared" si="33"/>
        <v/>
      </c>
      <c r="O1032" s="402" t="str">
        <f t="shared" si="32"/>
        <v/>
      </c>
      <c r="P1032" s="401" t="str">
        <f>IF(LEN(B1032)&gt;8,INDEX([1]CatGlob!$X:$X,MATCH(M1032,[1]CatGlob!$W:$W,0)),"")</f>
        <v>EMLC</v>
      </c>
      <c r="Q1032" s="403" t="str">
        <f>INDEX([1]CatGlob!P:P,MATCH(M1032,[1]CatGlob!O:O,0))</f>
        <v>RFIG</v>
      </c>
      <c r="R1032" s="403" t="s">
        <v>601</v>
      </c>
      <c r="S1032" s="403" t="s">
        <v>601</v>
      </c>
      <c r="T1032" s="403" t="str">
        <f>INDEX([1]CatGlob!$D:$D,MATCH($M1032,[1]CatGlob!$C:$C,0))</f>
        <v>RFI</v>
      </c>
      <c r="U1032" s="403" t="s">
        <v>1293</v>
      </c>
      <c r="V1032" s="404" t="str">
        <f>INDEX([1]CatGlob!$F:$F,MATCH($M1032,[1]CatGlob!$C:$C,0))</f>
        <v>RFI</v>
      </c>
      <c r="W1032" s="405"/>
      <c r="X1032" s="406">
        <v>0</v>
      </c>
      <c r="Y1032" s="407">
        <v>0</v>
      </c>
      <c r="Z1032" s="408">
        <v>0</v>
      </c>
      <c r="AA1032" s="407">
        <v>0</v>
      </c>
      <c r="AB1032" s="408">
        <v>0</v>
      </c>
      <c r="AC1032" s="407">
        <v>0</v>
      </c>
      <c r="AD1032" s="408">
        <v>0</v>
      </c>
      <c r="AE1032" s="407">
        <v>0</v>
      </c>
      <c r="AF1032" s="408">
        <v>0</v>
      </c>
      <c r="AG1032" s="407">
        <v>0</v>
      </c>
      <c r="AI1032" s="406">
        <v>0</v>
      </c>
      <c r="AJ1032" s="407">
        <v>0</v>
      </c>
      <c r="AK1032" s="408">
        <v>0</v>
      </c>
      <c r="AL1032" s="407">
        <v>0</v>
      </c>
      <c r="AM1032" s="408">
        <v>0</v>
      </c>
      <c r="AN1032" s="407">
        <v>0</v>
      </c>
      <c r="AO1032" s="408">
        <v>0</v>
      </c>
      <c r="AP1032" s="407">
        <v>0</v>
      </c>
      <c r="AQ1032" s="408">
        <v>0</v>
      </c>
      <c r="AR1032" s="407">
        <v>0</v>
      </c>
      <c r="AT1032" s="406">
        <v>0</v>
      </c>
      <c r="AU1032" s="407">
        <v>0</v>
      </c>
      <c r="AV1032" s="408">
        <v>0</v>
      </c>
      <c r="AW1032" s="407">
        <v>0</v>
      </c>
      <c r="AX1032" s="408">
        <v>0</v>
      </c>
      <c r="AY1032" s="407">
        <v>0</v>
      </c>
      <c r="AZ1032" s="408">
        <v>0</v>
      </c>
      <c r="BA1032" s="407">
        <v>0</v>
      </c>
      <c r="BB1032" s="408">
        <v>0</v>
      </c>
      <c r="BC1032" s="407">
        <v>0</v>
      </c>
    </row>
    <row r="1033" spans="1:55" x14ac:dyDescent="0.35">
      <c r="A1033" s="385" t="str" cm="1">
        <f t="array" ref="A1033">IFERROR(_xlfn.IFS(AND(F1033="Renta Variable",O1033=1),IFERROR(MATCH(B1033,[1]RV_Det!C:C,0),"Rev"),AND(J1033="Corporativa",O1033=1,I1033="EM"),IFERROR(MATCH(B1033,[1]RF_Corps!B:B,0),"Rev"),AND(F1033="Alternativos",O1033=1),IFERROR(MATCH(B1033,[1]Rep4!C:C,0),"Rev")),"")</f>
        <v/>
      </c>
      <c r="B1033" s="432" t="s">
        <v>3075</v>
      </c>
      <c r="C1033" s="421" t="s">
        <v>3076</v>
      </c>
      <c r="D1033" s="395" t="s">
        <v>1970</v>
      </c>
      <c r="E1033" s="396" t="str">
        <f>IF(B1033="","",INDEX([1]CatGlob!$S:$S,IFERROR(MATCH(MID(B1033,7,1),[1]CatGlob!$R:$R,0),MATCH(MID(B1033,1,2),[1]CatGlob!$R:$R,0))))</f>
        <v>COP</v>
      </c>
      <c r="F1033" s="397" t="s">
        <v>442</v>
      </c>
      <c r="G1033" s="398" t="s">
        <v>2032</v>
      </c>
      <c r="H1033" s="399" t="s">
        <v>267</v>
      </c>
      <c r="I1033" s="399" t="s">
        <v>120</v>
      </c>
      <c r="J1033" s="399" t="s">
        <v>600</v>
      </c>
      <c r="K1033" s="396" t="s">
        <v>600</v>
      </c>
      <c r="L1033" s="400" t="str">
        <f>IF(ISERROR(MATCH(M1033,M$10:M1032,0)),M1033,"")</f>
        <v/>
      </c>
      <c r="M1033" s="401" t="str">
        <f>IF(B1033="","",IF(ISERROR(MATCH(F1033&amp;"_"&amp;G1033&amp;"_"&amp;H1033&amp;"_"&amp;I1033&amp;"_"&amp;J1033&amp;IF(K1033="","","_"&amp;K1033),[1]CatGlob!$B:$B,0)),F1033&amp;"_"&amp;G1033&amp;"_"&amp;H1033&amp;"_"&amp;I1033&amp;"_"&amp;J1033&amp;IF(K1033="","","_"&amp;K1033),INDEX([1]CatGlob!$C:$C,MATCH(F1033&amp;"_"&amp;G1033&amp;"_"&amp;H1033&amp;"_"&amp;I1033&amp;"_"&amp;J1033&amp;IF(K1033="","","_"&amp;K1033),[1]CatGlob!$B:$B,0))))</f>
        <v>LCD_GOB_COL</v>
      </c>
      <c r="N1033" s="402" t="str">
        <f t="shared" si="33"/>
        <v/>
      </c>
      <c r="O1033" s="402" t="str">
        <f t="shared" si="32"/>
        <v/>
      </c>
      <c r="P1033" s="401" t="str">
        <f>IF(LEN(B1033)&gt;8,INDEX([1]CatGlob!$X:$X,MATCH(M1033,[1]CatGlob!$W:$W,0)),"")</f>
        <v>EMLC</v>
      </c>
      <c r="Q1033" s="403" t="str">
        <f>INDEX([1]CatGlob!P:P,MATCH(M1033,[1]CatGlob!O:O,0))</f>
        <v>RFIG</v>
      </c>
      <c r="R1033" s="403" t="s">
        <v>601</v>
      </c>
      <c r="S1033" s="403" t="s">
        <v>601</v>
      </c>
      <c r="T1033" s="403" t="str">
        <f>INDEX([1]CatGlob!$D:$D,MATCH($M1033,[1]CatGlob!$C:$C,0))</f>
        <v>RFI</v>
      </c>
      <c r="U1033" s="403" t="s">
        <v>1293</v>
      </c>
      <c r="V1033" s="404" t="str">
        <f>INDEX([1]CatGlob!$F:$F,MATCH($M1033,[1]CatGlob!$C:$C,0))</f>
        <v>RFI</v>
      </c>
      <c r="W1033" s="405"/>
      <c r="X1033" s="406">
        <v>0</v>
      </c>
      <c r="Y1033" s="407">
        <v>0</v>
      </c>
      <c r="Z1033" s="408">
        <v>0</v>
      </c>
      <c r="AA1033" s="407">
        <v>0</v>
      </c>
      <c r="AB1033" s="408">
        <v>0</v>
      </c>
      <c r="AC1033" s="407">
        <v>0</v>
      </c>
      <c r="AD1033" s="408">
        <v>0</v>
      </c>
      <c r="AE1033" s="407">
        <v>0</v>
      </c>
      <c r="AF1033" s="408">
        <v>0</v>
      </c>
      <c r="AG1033" s="407">
        <v>0</v>
      </c>
      <c r="AI1033" s="406">
        <v>0</v>
      </c>
      <c r="AJ1033" s="407">
        <v>0</v>
      </c>
      <c r="AK1033" s="408">
        <v>0</v>
      </c>
      <c r="AL1033" s="407">
        <v>0</v>
      </c>
      <c r="AM1033" s="408">
        <v>0</v>
      </c>
      <c r="AN1033" s="407">
        <v>0</v>
      </c>
      <c r="AO1033" s="408">
        <v>0</v>
      </c>
      <c r="AP1033" s="407">
        <v>0</v>
      </c>
      <c r="AQ1033" s="408">
        <v>0</v>
      </c>
      <c r="AR1033" s="407">
        <v>0</v>
      </c>
      <c r="AT1033" s="406">
        <v>0</v>
      </c>
      <c r="AU1033" s="407">
        <v>0</v>
      </c>
      <c r="AV1033" s="408">
        <v>0</v>
      </c>
      <c r="AW1033" s="407">
        <v>0</v>
      </c>
      <c r="AX1033" s="408">
        <v>0</v>
      </c>
      <c r="AY1033" s="407">
        <v>0</v>
      </c>
      <c r="AZ1033" s="408">
        <v>0</v>
      </c>
      <c r="BA1033" s="407">
        <v>0</v>
      </c>
      <c r="BB1033" s="408">
        <v>0</v>
      </c>
      <c r="BC1033" s="407">
        <v>0</v>
      </c>
    </row>
    <row r="1034" spans="1:55" x14ac:dyDescent="0.35">
      <c r="A1034" s="385" t="str" cm="1">
        <f t="array" ref="A1034">IFERROR(_xlfn.IFS(AND(F1034="Renta Variable",O1034=1),IFERROR(MATCH(B1034,[1]RV_Det!C:C,0),"Rev"),AND(J1034="Corporativa",O1034=1,I1034="EM"),IFERROR(MATCH(B1034,[1]RF_Corps!B:B,0),"Rev"),AND(F1034="Alternativos",O1034=1),IFERROR(MATCH(B1034,[1]Rep4!C:C,0),"Rev")),"")</f>
        <v/>
      </c>
      <c r="B1034" s="432" t="s">
        <v>3077</v>
      </c>
      <c r="C1034" s="421" t="s">
        <v>3078</v>
      </c>
      <c r="D1034" s="395" t="s">
        <v>1970</v>
      </c>
      <c r="E1034" s="396" t="str">
        <f>IF(B1034="","",INDEX([1]CatGlob!$S:$S,IFERROR(MATCH(MID(B1034,7,1),[1]CatGlob!$R:$R,0),MATCH(MID(B1034,1,2),[1]CatGlob!$R:$R,0))))</f>
        <v>COP</v>
      </c>
      <c r="F1034" s="397" t="s">
        <v>442</v>
      </c>
      <c r="G1034" s="398" t="s">
        <v>2032</v>
      </c>
      <c r="H1034" s="399" t="s">
        <v>267</v>
      </c>
      <c r="I1034" s="399" t="s">
        <v>120</v>
      </c>
      <c r="J1034" s="399" t="s">
        <v>600</v>
      </c>
      <c r="K1034" s="396" t="s">
        <v>600</v>
      </c>
      <c r="L1034" s="400" t="str">
        <f>IF(ISERROR(MATCH(M1034,M$10:M1033,0)),M1034,"")</f>
        <v/>
      </c>
      <c r="M1034" s="401" t="str">
        <f>IF(B1034="","",IF(ISERROR(MATCH(F1034&amp;"_"&amp;G1034&amp;"_"&amp;H1034&amp;"_"&amp;I1034&amp;"_"&amp;J1034&amp;IF(K1034="","","_"&amp;K1034),[1]CatGlob!$B:$B,0)),F1034&amp;"_"&amp;G1034&amp;"_"&amp;H1034&amp;"_"&amp;I1034&amp;"_"&amp;J1034&amp;IF(K1034="","","_"&amp;K1034),INDEX([1]CatGlob!$C:$C,MATCH(F1034&amp;"_"&amp;G1034&amp;"_"&amp;H1034&amp;"_"&amp;I1034&amp;"_"&amp;J1034&amp;IF(K1034="","","_"&amp;K1034),[1]CatGlob!$B:$B,0))))</f>
        <v>LCD_GOB_COL</v>
      </c>
      <c r="N1034" s="402" t="str">
        <f t="shared" si="33"/>
        <v>rev</v>
      </c>
      <c r="O1034" s="402">
        <f t="shared" si="32"/>
        <v>1</v>
      </c>
      <c r="P1034" s="401" t="str">
        <f>IF(LEN(B1034)&gt;8,INDEX([1]CatGlob!$X:$X,MATCH(M1034,[1]CatGlob!$W:$W,0)),"")</f>
        <v>EMLC</v>
      </c>
      <c r="Q1034" s="403" t="str">
        <f>INDEX([1]CatGlob!P:P,MATCH(M1034,[1]CatGlob!O:O,0))</f>
        <v>RFIG</v>
      </c>
      <c r="R1034" s="403" t="s">
        <v>601</v>
      </c>
      <c r="S1034" s="403" t="s">
        <v>601</v>
      </c>
      <c r="T1034" s="403" t="str">
        <f>INDEX([1]CatGlob!$D:$D,MATCH($M1034,[1]CatGlob!$C:$C,0))</f>
        <v>RFI</v>
      </c>
      <c r="U1034" s="403" t="s">
        <v>1293</v>
      </c>
      <c r="V1034" s="404" t="str">
        <f>INDEX([1]CatGlob!$F:$F,MATCH($M1034,[1]CatGlob!$C:$C,0))</f>
        <v>RFI</v>
      </c>
      <c r="W1034" s="405"/>
      <c r="X1034" s="406">
        <v>0</v>
      </c>
      <c r="Y1034" s="407">
        <v>0</v>
      </c>
      <c r="Z1034" s="408">
        <v>0</v>
      </c>
      <c r="AA1034" s="407">
        <v>0</v>
      </c>
      <c r="AB1034" s="408">
        <v>0</v>
      </c>
      <c r="AC1034" s="407">
        <v>0</v>
      </c>
      <c r="AD1034" s="408">
        <v>0</v>
      </c>
      <c r="AE1034" s="407">
        <v>0</v>
      </c>
      <c r="AF1034" s="408">
        <v>0</v>
      </c>
      <c r="AG1034" s="407">
        <v>0</v>
      </c>
      <c r="AI1034" s="406">
        <v>0</v>
      </c>
      <c r="AJ1034" s="407">
        <v>0</v>
      </c>
      <c r="AK1034" s="408">
        <v>0</v>
      </c>
      <c r="AL1034" s="407">
        <v>0</v>
      </c>
      <c r="AM1034" s="408">
        <v>0</v>
      </c>
      <c r="AN1034" s="407">
        <v>0</v>
      </c>
      <c r="AO1034" s="408">
        <v>0</v>
      </c>
      <c r="AP1034" s="407">
        <v>0</v>
      </c>
      <c r="AQ1034" s="408">
        <v>0</v>
      </c>
      <c r="AR1034" s="407">
        <v>0</v>
      </c>
      <c r="AT1034" s="406">
        <v>0</v>
      </c>
      <c r="AU1034" s="407">
        <v>0</v>
      </c>
      <c r="AV1034" s="408">
        <v>0</v>
      </c>
      <c r="AW1034" s="407">
        <v>0</v>
      </c>
      <c r="AX1034" s="408">
        <v>0</v>
      </c>
      <c r="AY1034" s="407">
        <v>0</v>
      </c>
      <c r="AZ1034" s="408">
        <v>-1.0763310756937599E-2</v>
      </c>
      <c r="BA1034" s="407">
        <v>0.14268960786045801</v>
      </c>
      <c r="BB1034" s="408">
        <v>-3.1490940371762099E-3</v>
      </c>
      <c r="BC1034" s="407">
        <v>4.1747655849363102E-2</v>
      </c>
    </row>
    <row r="1035" spans="1:55" x14ac:dyDescent="0.35">
      <c r="A1035" s="385" t="str" cm="1">
        <f t="array" ref="A1035">IFERROR(_xlfn.IFS(AND(F1035="Renta Variable",O1035=1),IFERROR(MATCH(B1035,[1]RV_Det!C:C,0),"Rev"),AND(J1035="Corporativa",O1035=1,I1035="EM"),IFERROR(MATCH(B1035,[1]RF_Corps!B:B,0),"Rev"),AND(F1035="Alternativos",O1035=1),IFERROR(MATCH(B1035,[1]Rep4!C:C,0),"Rev")),"")</f>
        <v/>
      </c>
      <c r="B1035" s="432" t="s">
        <v>3079</v>
      </c>
      <c r="C1035" s="421" t="s">
        <v>3080</v>
      </c>
      <c r="D1035" s="395" t="s">
        <v>1970</v>
      </c>
      <c r="E1035" s="396" t="str">
        <f>IF(B1035="","",INDEX([1]CatGlob!$S:$S,IFERROR(MATCH(MID(B1035,7,1),[1]CatGlob!$R:$R,0),MATCH(MID(B1035,1,2),[1]CatGlob!$R:$R,0))))</f>
        <v>COP</v>
      </c>
      <c r="F1035" s="397" t="s">
        <v>442</v>
      </c>
      <c r="G1035" s="398" t="s">
        <v>2032</v>
      </c>
      <c r="H1035" s="399" t="s">
        <v>267</v>
      </c>
      <c r="I1035" s="399" t="s">
        <v>120</v>
      </c>
      <c r="J1035" s="399" t="s">
        <v>600</v>
      </c>
      <c r="K1035" s="396" t="s">
        <v>600</v>
      </c>
      <c r="L1035" s="400" t="str">
        <f>IF(ISERROR(MATCH(M1035,M$10:M1034,0)),M1035,"")</f>
        <v/>
      </c>
      <c r="M1035" s="401" t="str">
        <f>IF(B1035="","",IF(ISERROR(MATCH(F1035&amp;"_"&amp;G1035&amp;"_"&amp;H1035&amp;"_"&amp;I1035&amp;"_"&amp;J1035&amp;IF(K1035="","","_"&amp;K1035),[1]CatGlob!$B:$B,0)),F1035&amp;"_"&amp;G1035&amp;"_"&amp;H1035&amp;"_"&amp;I1035&amp;"_"&amp;J1035&amp;IF(K1035="","","_"&amp;K1035),INDEX([1]CatGlob!$C:$C,MATCH(F1035&amp;"_"&amp;G1035&amp;"_"&amp;H1035&amp;"_"&amp;I1035&amp;"_"&amp;J1035&amp;IF(K1035="","","_"&amp;K1035),[1]CatGlob!$B:$B,0))))</f>
        <v>LCD_GOB_COL</v>
      </c>
      <c r="N1035" s="402" t="str">
        <f t="shared" si="33"/>
        <v>rev</v>
      </c>
      <c r="O1035" s="402">
        <f t="shared" si="32"/>
        <v>1</v>
      </c>
      <c r="P1035" s="401" t="str">
        <f>IF(LEN(B1035)&gt;8,INDEX([1]CatGlob!$X:$X,MATCH(M1035,[1]CatGlob!$W:$W,0)),"")</f>
        <v>EMLC</v>
      </c>
      <c r="Q1035" s="403" t="str">
        <f>INDEX([1]CatGlob!P:P,MATCH(M1035,[1]CatGlob!O:O,0))</f>
        <v>RFIG</v>
      </c>
      <c r="R1035" s="403" t="s">
        <v>601</v>
      </c>
      <c r="S1035" s="403" t="s">
        <v>601</v>
      </c>
      <c r="T1035" s="403" t="str">
        <f>INDEX([1]CatGlob!$D:$D,MATCH($M1035,[1]CatGlob!$C:$C,0))</f>
        <v>RFI</v>
      </c>
      <c r="U1035" s="403" t="s">
        <v>1293</v>
      </c>
      <c r="V1035" s="404" t="str">
        <f>INDEX([1]CatGlob!$F:$F,MATCH($M1035,[1]CatGlob!$C:$C,0))</f>
        <v>RFI</v>
      </c>
      <c r="W1035" s="405"/>
      <c r="X1035" s="406">
        <v>9.76999368137536E-3</v>
      </c>
      <c r="Y1035" s="407">
        <v>0.36149367701687801</v>
      </c>
      <c r="Z1035" s="408">
        <v>9.76999368137536E-3</v>
      </c>
      <c r="AA1035" s="407">
        <v>0.36149367701687801</v>
      </c>
      <c r="AB1035" s="408">
        <v>9.76999368137536E-3</v>
      </c>
      <c r="AC1035" s="407">
        <v>0.36149367701687801</v>
      </c>
      <c r="AD1035" s="408">
        <v>-5.1915005066580696E-3</v>
      </c>
      <c r="AE1035" s="407">
        <v>-0.19208759683975199</v>
      </c>
      <c r="AF1035" s="408">
        <v>4.3556397856690503E-3</v>
      </c>
      <c r="AG1035" s="407">
        <v>0.161160415577455</v>
      </c>
      <c r="AI1035" s="406">
        <v>0</v>
      </c>
      <c r="AJ1035" s="407">
        <v>0</v>
      </c>
      <c r="AK1035" s="408">
        <v>0</v>
      </c>
      <c r="AL1035" s="407">
        <v>0</v>
      </c>
      <c r="AM1035" s="408">
        <v>-5.2536245289156397E-3</v>
      </c>
      <c r="AN1035" s="407">
        <v>-0.19438621053025101</v>
      </c>
      <c r="AO1035" s="408">
        <v>0</v>
      </c>
      <c r="AP1035" s="407">
        <v>0</v>
      </c>
      <c r="AQ1035" s="408">
        <v>-2.3347983685432301E-3</v>
      </c>
      <c r="AR1035" s="407">
        <v>-8.6388474226765197E-2</v>
      </c>
      <c r="AT1035" s="406">
        <v>0</v>
      </c>
      <c r="AU1035" s="407">
        <v>0</v>
      </c>
      <c r="AV1035" s="408">
        <v>0</v>
      </c>
      <c r="AW1035" s="407">
        <v>0</v>
      </c>
      <c r="AX1035" s="408">
        <v>0</v>
      </c>
      <c r="AY1035" s="407">
        <v>0</v>
      </c>
      <c r="AZ1035" s="408">
        <v>0</v>
      </c>
      <c r="BA1035" s="407">
        <v>0</v>
      </c>
      <c r="BB1035" s="408">
        <v>0</v>
      </c>
      <c r="BC1035" s="407">
        <v>0</v>
      </c>
    </row>
    <row r="1036" spans="1:55" x14ac:dyDescent="0.35">
      <c r="A1036" s="385" t="str" cm="1">
        <f t="array" ref="A1036">IFERROR(_xlfn.IFS(AND(F1036="Renta Variable",O1036=1),IFERROR(MATCH(B1036,[1]RV_Det!C:C,0),"Rev"),AND(J1036="Corporativa",O1036=1,I1036="EM"),IFERROR(MATCH(B1036,[1]RF_Corps!B:B,0),"Rev"),AND(F1036="Alternativos",O1036=1),IFERROR(MATCH(B1036,[1]Rep4!C:C,0),"Rev")),"")</f>
        <v/>
      </c>
      <c r="B1036" s="432" t="s">
        <v>3081</v>
      </c>
      <c r="C1036" s="421" t="s">
        <v>3082</v>
      </c>
      <c r="D1036" s="395" t="s">
        <v>1970</v>
      </c>
      <c r="E1036" s="396" t="str">
        <f>IF(B1036="","",INDEX([1]CatGlob!$S:$S,IFERROR(MATCH(MID(B1036,7,1),[1]CatGlob!$R:$R,0),MATCH(MID(B1036,1,2),[1]CatGlob!$R:$R,0))))</f>
        <v>COP</v>
      </c>
      <c r="F1036" s="397" t="s">
        <v>442</v>
      </c>
      <c r="G1036" s="398" t="s">
        <v>2032</v>
      </c>
      <c r="H1036" s="399" t="s">
        <v>267</v>
      </c>
      <c r="I1036" s="399" t="s">
        <v>120</v>
      </c>
      <c r="J1036" s="399" t="s">
        <v>600</v>
      </c>
      <c r="K1036" s="396" t="s">
        <v>600</v>
      </c>
      <c r="L1036" s="400" t="str">
        <f>IF(ISERROR(MATCH(M1036,M$10:M1035,0)),M1036,"")</f>
        <v/>
      </c>
      <c r="M1036" s="401" t="str">
        <f>IF(B1036="","",IF(ISERROR(MATCH(F1036&amp;"_"&amp;G1036&amp;"_"&amp;H1036&amp;"_"&amp;I1036&amp;"_"&amp;J1036&amp;IF(K1036="","","_"&amp;K1036),[1]CatGlob!$B:$B,0)),F1036&amp;"_"&amp;G1036&amp;"_"&amp;H1036&amp;"_"&amp;I1036&amp;"_"&amp;J1036&amp;IF(K1036="","","_"&amp;K1036),INDEX([1]CatGlob!$C:$C,MATCH(F1036&amp;"_"&amp;G1036&amp;"_"&amp;H1036&amp;"_"&amp;I1036&amp;"_"&amp;J1036&amp;IF(K1036="","","_"&amp;K1036),[1]CatGlob!$B:$B,0))))</f>
        <v>LCD_GOB_COL</v>
      </c>
      <c r="N1036" s="402" t="str">
        <f t="shared" si="33"/>
        <v>rev</v>
      </c>
      <c r="O1036" s="402">
        <f t="shared" si="32"/>
        <v>1</v>
      </c>
      <c r="P1036" s="401" t="str">
        <f>IF(LEN(B1036)&gt;8,INDEX([1]CatGlob!$X:$X,MATCH(M1036,[1]CatGlob!$W:$W,0)),"")</f>
        <v>EMLC</v>
      </c>
      <c r="Q1036" s="403" t="str">
        <f>INDEX([1]CatGlob!P:P,MATCH(M1036,[1]CatGlob!O:O,0))</f>
        <v>RFIG</v>
      </c>
      <c r="R1036" s="403" t="s">
        <v>601</v>
      </c>
      <c r="S1036" s="403" t="s">
        <v>601</v>
      </c>
      <c r="T1036" s="403" t="str">
        <f>INDEX([1]CatGlob!$D:$D,MATCH($M1036,[1]CatGlob!$C:$C,0))</f>
        <v>RFI</v>
      </c>
      <c r="U1036" s="403" t="s">
        <v>1293</v>
      </c>
      <c r="V1036" s="404" t="str">
        <f>INDEX([1]CatGlob!$F:$F,MATCH($M1036,[1]CatGlob!$C:$C,0))</f>
        <v>RFI</v>
      </c>
      <c r="W1036" s="405"/>
      <c r="X1036" s="406">
        <v>0</v>
      </c>
      <c r="Y1036" s="407">
        <v>0</v>
      </c>
      <c r="Z1036" s="408">
        <v>0</v>
      </c>
      <c r="AA1036" s="407">
        <v>0</v>
      </c>
      <c r="AB1036" s="408">
        <v>-9.6441736889715905E-3</v>
      </c>
      <c r="AC1036" s="407">
        <v>-0.11806436368444501</v>
      </c>
      <c r="AD1036" s="408">
        <v>0</v>
      </c>
      <c r="AE1036" s="407">
        <v>0</v>
      </c>
      <c r="AF1036" s="408">
        <v>-4.8985556054858296E-3</v>
      </c>
      <c r="AG1036" s="407">
        <v>-5.9968315501815299E-2</v>
      </c>
      <c r="AI1036" s="406">
        <v>0</v>
      </c>
      <c r="AJ1036" s="407">
        <v>0</v>
      </c>
      <c r="AK1036" s="408">
        <v>0</v>
      </c>
      <c r="AL1036" s="407">
        <v>0</v>
      </c>
      <c r="AM1036" s="408">
        <v>0</v>
      </c>
      <c r="AN1036" s="407">
        <v>0</v>
      </c>
      <c r="AO1036" s="408">
        <v>0</v>
      </c>
      <c r="AP1036" s="407">
        <v>0</v>
      </c>
      <c r="AQ1036" s="408">
        <v>0</v>
      </c>
      <c r="AR1036" s="407">
        <v>0</v>
      </c>
      <c r="AT1036" s="406">
        <v>0</v>
      </c>
      <c r="AU1036" s="407">
        <v>0</v>
      </c>
      <c r="AV1036" s="408">
        <v>0</v>
      </c>
      <c r="AW1036" s="407">
        <v>0</v>
      </c>
      <c r="AX1036" s="408">
        <v>-1.2049037502579901E-3</v>
      </c>
      <c r="AY1036" s="407">
        <v>-1.4750480358261001E-2</v>
      </c>
      <c r="AZ1036" s="408">
        <v>0</v>
      </c>
      <c r="BA1036" s="407">
        <v>0</v>
      </c>
      <c r="BB1036" s="408">
        <v>-3.0091122024817702E-4</v>
      </c>
      <c r="BC1036" s="407">
        <v>-3.6837673074722301E-3</v>
      </c>
    </row>
    <row r="1037" spans="1:55" x14ac:dyDescent="0.35">
      <c r="A1037" s="385" t="str" cm="1">
        <f t="array" ref="A1037">IFERROR(_xlfn.IFS(AND(F1037="Renta Variable",O1037=1),IFERROR(MATCH(B1037,[1]RV_Det!C:C,0),"Rev"),AND(J1037="Corporativa",O1037=1,I1037="EM"),IFERROR(MATCH(B1037,[1]RF_Corps!B:B,0),"Rev"),AND(F1037="Alternativos",O1037=1),IFERROR(MATCH(B1037,[1]Rep4!C:C,0),"Rev")),"")</f>
        <v/>
      </c>
      <c r="B1037" s="432" t="s">
        <v>3083</v>
      </c>
      <c r="C1037" s="421" t="s">
        <v>3084</v>
      </c>
      <c r="D1037" s="395" t="s">
        <v>1970</v>
      </c>
      <c r="E1037" s="396" t="str">
        <f>IF(B1037="","",INDEX([1]CatGlob!$S:$S,IFERROR(MATCH(MID(B1037,7,1),[1]CatGlob!$R:$R,0),MATCH(MID(B1037,1,2),[1]CatGlob!$R:$R,0))))</f>
        <v>COP</v>
      </c>
      <c r="F1037" s="397" t="s">
        <v>442</v>
      </c>
      <c r="G1037" s="398" t="s">
        <v>2032</v>
      </c>
      <c r="H1037" s="399" t="s">
        <v>267</v>
      </c>
      <c r="I1037" s="399" t="s">
        <v>120</v>
      </c>
      <c r="J1037" s="399" t="s">
        <v>600</v>
      </c>
      <c r="K1037" s="396" t="s">
        <v>600</v>
      </c>
      <c r="L1037" s="400" t="str">
        <f>IF(ISERROR(MATCH(M1037,M$10:M1036,0)),M1037,"")</f>
        <v/>
      </c>
      <c r="M1037" s="401" t="str">
        <f>IF(B1037="","",IF(ISERROR(MATCH(F1037&amp;"_"&amp;G1037&amp;"_"&amp;H1037&amp;"_"&amp;I1037&amp;"_"&amp;J1037&amp;IF(K1037="","","_"&amp;K1037),[1]CatGlob!$B:$B,0)),F1037&amp;"_"&amp;G1037&amp;"_"&amp;H1037&amp;"_"&amp;I1037&amp;"_"&amp;J1037&amp;IF(K1037="","","_"&amp;K1037),INDEX([1]CatGlob!$C:$C,MATCH(F1037&amp;"_"&amp;G1037&amp;"_"&amp;H1037&amp;"_"&amp;I1037&amp;"_"&amp;J1037&amp;IF(K1037="","","_"&amp;K1037),[1]CatGlob!$B:$B,0))))</f>
        <v>LCD_GOB_COL</v>
      </c>
      <c r="N1037" s="402" t="str">
        <f t="shared" si="33"/>
        <v/>
      </c>
      <c r="O1037" s="402" t="str">
        <f t="shared" ref="O1037:O1100" si="34">IF(SUM(ABS(AF1037),ABS(AQ1037),ABS(BB1037))&lt;&gt;0,1,"")</f>
        <v/>
      </c>
      <c r="P1037" s="401" t="str">
        <f>IF(LEN(B1037)&gt;8,INDEX([1]CatGlob!$X:$X,MATCH(M1037,[1]CatGlob!$W:$W,0)),"")</f>
        <v>EMLC</v>
      </c>
      <c r="Q1037" s="403" t="str">
        <f>INDEX([1]CatGlob!P:P,MATCH(M1037,[1]CatGlob!O:O,0))</f>
        <v>RFIG</v>
      </c>
      <c r="R1037" s="403" t="s">
        <v>601</v>
      </c>
      <c r="S1037" s="403" t="s">
        <v>601</v>
      </c>
      <c r="T1037" s="403" t="str">
        <f>INDEX([1]CatGlob!$D:$D,MATCH($M1037,[1]CatGlob!$C:$C,0))</f>
        <v>RFI</v>
      </c>
      <c r="U1037" s="403" t="s">
        <v>1293</v>
      </c>
      <c r="V1037" s="404" t="str">
        <f>INDEX([1]CatGlob!$F:$F,MATCH($M1037,[1]CatGlob!$C:$C,0))</f>
        <v>RFI</v>
      </c>
      <c r="W1037" s="405"/>
      <c r="X1037" s="406">
        <v>0</v>
      </c>
      <c r="Y1037" s="407">
        <v>0</v>
      </c>
      <c r="Z1037" s="408">
        <v>0</v>
      </c>
      <c r="AA1037" s="407">
        <v>0</v>
      </c>
      <c r="AB1037" s="408">
        <v>0</v>
      </c>
      <c r="AC1037" s="407">
        <v>0</v>
      </c>
      <c r="AD1037" s="408">
        <v>0</v>
      </c>
      <c r="AE1037" s="407">
        <v>0</v>
      </c>
      <c r="AF1037" s="408">
        <v>0</v>
      </c>
      <c r="AG1037" s="407">
        <v>0</v>
      </c>
      <c r="AI1037" s="406">
        <v>0</v>
      </c>
      <c r="AJ1037" s="407">
        <v>0</v>
      </c>
      <c r="AK1037" s="408">
        <v>0</v>
      </c>
      <c r="AL1037" s="407">
        <v>0</v>
      </c>
      <c r="AM1037" s="408">
        <v>0</v>
      </c>
      <c r="AN1037" s="407">
        <v>0</v>
      </c>
      <c r="AO1037" s="408">
        <v>0</v>
      </c>
      <c r="AP1037" s="407">
        <v>0</v>
      </c>
      <c r="AQ1037" s="408">
        <v>0</v>
      </c>
      <c r="AR1037" s="407">
        <v>0</v>
      </c>
      <c r="AT1037" s="406">
        <v>0</v>
      </c>
      <c r="AU1037" s="407">
        <v>0</v>
      </c>
      <c r="AV1037" s="408">
        <v>0</v>
      </c>
      <c r="AW1037" s="407">
        <v>0</v>
      </c>
      <c r="AX1037" s="408">
        <v>0</v>
      </c>
      <c r="AY1037" s="407">
        <v>0</v>
      </c>
      <c r="AZ1037" s="408">
        <v>0</v>
      </c>
      <c r="BA1037" s="407">
        <v>0</v>
      </c>
      <c r="BB1037" s="408">
        <v>0</v>
      </c>
      <c r="BC1037" s="407">
        <v>0</v>
      </c>
    </row>
    <row r="1038" spans="1:55" x14ac:dyDescent="0.35">
      <c r="A1038" s="385" t="str" cm="1">
        <f t="array" ref="A1038">IFERROR(_xlfn.IFS(AND(F1038="Renta Variable",O1038=1),IFERROR(MATCH(B1038,[1]RV_Det!C:C,0),"Rev"),AND(J1038="Corporativa",O1038=1,I1038="EM"),IFERROR(MATCH(B1038,[1]RF_Corps!B:B,0),"Rev"),AND(F1038="Alternativos",O1038=1),IFERROR(MATCH(B1038,[1]Rep4!C:C,0),"Rev")),"")</f>
        <v/>
      </c>
      <c r="B1038" s="432" t="s">
        <v>3085</v>
      </c>
      <c r="C1038" s="421" t="s">
        <v>3086</v>
      </c>
      <c r="D1038" s="395" t="s">
        <v>1970</v>
      </c>
      <c r="E1038" s="396" t="str">
        <f>IF(B1038="","",INDEX([1]CatGlob!$S:$S,IFERROR(MATCH(MID(B1038,7,1),[1]CatGlob!$R:$R,0),MATCH(MID(B1038,1,2),[1]CatGlob!$R:$R,0))))</f>
        <v>COP</v>
      </c>
      <c r="F1038" s="397" t="s">
        <v>442</v>
      </c>
      <c r="G1038" s="398" t="s">
        <v>2032</v>
      </c>
      <c r="H1038" s="399" t="s">
        <v>267</v>
      </c>
      <c r="I1038" s="399" t="s">
        <v>120</v>
      </c>
      <c r="J1038" s="399" t="s">
        <v>600</v>
      </c>
      <c r="K1038" s="396" t="s">
        <v>600</v>
      </c>
      <c r="L1038" s="400" t="str">
        <f>IF(ISERROR(MATCH(M1038,M$10:M1037,0)),M1038,"")</f>
        <v/>
      </c>
      <c r="M1038" s="401" t="str">
        <f>IF(B1038="","",IF(ISERROR(MATCH(F1038&amp;"_"&amp;G1038&amp;"_"&amp;H1038&amp;"_"&amp;I1038&amp;"_"&amp;J1038&amp;IF(K1038="","","_"&amp;K1038),[1]CatGlob!$B:$B,0)),F1038&amp;"_"&amp;G1038&amp;"_"&amp;H1038&amp;"_"&amp;I1038&amp;"_"&amp;J1038&amp;IF(K1038="","","_"&amp;K1038),INDEX([1]CatGlob!$C:$C,MATCH(F1038&amp;"_"&amp;G1038&amp;"_"&amp;H1038&amp;"_"&amp;I1038&amp;"_"&amp;J1038&amp;IF(K1038="","","_"&amp;K1038),[1]CatGlob!$B:$B,0))))</f>
        <v>LCD_GOB_COL</v>
      </c>
      <c r="N1038" s="402" t="str">
        <f t="shared" si="33"/>
        <v/>
      </c>
      <c r="O1038" s="402" t="str">
        <f t="shared" si="34"/>
        <v/>
      </c>
      <c r="P1038" s="401" t="str">
        <f>IF(LEN(B1038)&gt;8,INDEX([1]CatGlob!$X:$X,MATCH(M1038,[1]CatGlob!$W:$W,0)),"")</f>
        <v>EMLC</v>
      </c>
      <c r="Q1038" s="403" t="str">
        <f>INDEX([1]CatGlob!P:P,MATCH(M1038,[1]CatGlob!O:O,0))</f>
        <v>RFIG</v>
      </c>
      <c r="R1038" s="403" t="s">
        <v>601</v>
      </c>
      <c r="S1038" s="403" t="s">
        <v>601</v>
      </c>
      <c r="T1038" s="403" t="str">
        <f>INDEX([1]CatGlob!$D:$D,MATCH($M1038,[1]CatGlob!$C:$C,0))</f>
        <v>RFI</v>
      </c>
      <c r="U1038" s="403" t="s">
        <v>1293</v>
      </c>
      <c r="V1038" s="404" t="str">
        <f>INDEX([1]CatGlob!$F:$F,MATCH($M1038,[1]CatGlob!$C:$C,0))</f>
        <v>RFI</v>
      </c>
      <c r="W1038" s="405"/>
      <c r="X1038" s="406">
        <v>0</v>
      </c>
      <c r="Y1038" s="407">
        <v>0</v>
      </c>
      <c r="Z1038" s="408">
        <v>0</v>
      </c>
      <c r="AA1038" s="407">
        <v>0</v>
      </c>
      <c r="AB1038" s="408">
        <v>0</v>
      </c>
      <c r="AC1038" s="407">
        <v>0</v>
      </c>
      <c r="AD1038" s="408">
        <v>0</v>
      </c>
      <c r="AE1038" s="407">
        <v>0</v>
      </c>
      <c r="AF1038" s="408">
        <v>0</v>
      </c>
      <c r="AG1038" s="407">
        <v>0</v>
      </c>
      <c r="AI1038" s="406">
        <v>0</v>
      </c>
      <c r="AJ1038" s="407">
        <v>0</v>
      </c>
      <c r="AK1038" s="408">
        <v>0</v>
      </c>
      <c r="AL1038" s="407">
        <v>0</v>
      </c>
      <c r="AM1038" s="408">
        <v>0</v>
      </c>
      <c r="AN1038" s="407">
        <v>0</v>
      </c>
      <c r="AO1038" s="408">
        <v>0</v>
      </c>
      <c r="AP1038" s="407">
        <v>0</v>
      </c>
      <c r="AQ1038" s="408">
        <v>0</v>
      </c>
      <c r="AR1038" s="407">
        <v>0</v>
      </c>
      <c r="AT1038" s="406">
        <v>0</v>
      </c>
      <c r="AU1038" s="407">
        <v>0</v>
      </c>
      <c r="AV1038" s="408">
        <v>0</v>
      </c>
      <c r="AW1038" s="407">
        <v>0</v>
      </c>
      <c r="AX1038" s="408">
        <v>0</v>
      </c>
      <c r="AY1038" s="407">
        <v>0</v>
      </c>
      <c r="AZ1038" s="408">
        <v>0</v>
      </c>
      <c r="BA1038" s="407">
        <v>0</v>
      </c>
      <c r="BB1038" s="408">
        <v>0</v>
      </c>
      <c r="BC1038" s="407">
        <v>0</v>
      </c>
    </row>
    <row r="1039" spans="1:55" x14ac:dyDescent="0.35">
      <c r="A1039" s="385" t="str" cm="1">
        <f t="array" ref="A1039">IFERROR(_xlfn.IFS(AND(F1039="Renta Variable",O1039=1),IFERROR(MATCH(B1039,[1]RV_Det!C:C,0),"Rev"),AND(J1039="Corporativa",O1039=1,I1039="EM"),IFERROR(MATCH(B1039,[1]RF_Corps!B:B,0),"Rev"),AND(F1039="Alternativos",O1039=1),IFERROR(MATCH(B1039,[1]Rep4!C:C,0),"Rev")),"")</f>
        <v/>
      </c>
      <c r="B1039" s="432" t="s">
        <v>3087</v>
      </c>
      <c r="C1039" s="421" t="s">
        <v>3088</v>
      </c>
      <c r="D1039" s="395" t="s">
        <v>1970</v>
      </c>
      <c r="E1039" s="396" t="str">
        <f>IF(B1039="","",INDEX([1]CatGlob!$S:$S,IFERROR(MATCH(MID(B1039,7,1),[1]CatGlob!$R:$R,0),MATCH(MID(B1039,1,2),[1]CatGlob!$R:$R,0))))</f>
        <v>COP</v>
      </c>
      <c r="F1039" s="397" t="s">
        <v>442</v>
      </c>
      <c r="G1039" s="398" t="s">
        <v>2032</v>
      </c>
      <c r="H1039" s="399" t="s">
        <v>267</v>
      </c>
      <c r="I1039" s="399" t="s">
        <v>120</v>
      </c>
      <c r="J1039" s="399" t="s">
        <v>600</v>
      </c>
      <c r="K1039" s="396" t="s">
        <v>600</v>
      </c>
      <c r="L1039" s="400" t="str">
        <f>IF(ISERROR(MATCH(M1039,M$10:M1038,0)),M1039,"")</f>
        <v/>
      </c>
      <c r="M1039" s="401" t="str">
        <f>IF(B1039="","",IF(ISERROR(MATCH(F1039&amp;"_"&amp;G1039&amp;"_"&amp;H1039&amp;"_"&amp;I1039&amp;"_"&amp;J1039&amp;IF(K1039="","","_"&amp;K1039),[1]CatGlob!$B:$B,0)),F1039&amp;"_"&amp;G1039&amp;"_"&amp;H1039&amp;"_"&amp;I1039&amp;"_"&amp;J1039&amp;IF(K1039="","","_"&amp;K1039),INDEX([1]CatGlob!$C:$C,MATCH(F1039&amp;"_"&amp;G1039&amp;"_"&amp;H1039&amp;"_"&amp;I1039&amp;"_"&amp;J1039&amp;IF(K1039="","","_"&amp;K1039),[1]CatGlob!$B:$B,0))))</f>
        <v>LCD_GOB_COL</v>
      </c>
      <c r="N1039" s="402" t="str">
        <f t="shared" si="33"/>
        <v/>
      </c>
      <c r="O1039" s="402" t="str">
        <f t="shared" si="34"/>
        <v/>
      </c>
      <c r="P1039" s="401" t="str">
        <f>IF(LEN(B1039)&gt;8,INDEX([1]CatGlob!$X:$X,MATCH(M1039,[1]CatGlob!$W:$W,0)),"")</f>
        <v>EMLC</v>
      </c>
      <c r="Q1039" s="403" t="str">
        <f>INDEX([1]CatGlob!P:P,MATCH(M1039,[1]CatGlob!O:O,0))</f>
        <v>RFIG</v>
      </c>
      <c r="R1039" s="403" t="s">
        <v>601</v>
      </c>
      <c r="S1039" s="403" t="s">
        <v>601</v>
      </c>
      <c r="T1039" s="403" t="str">
        <f>INDEX([1]CatGlob!$D:$D,MATCH($M1039,[1]CatGlob!$C:$C,0))</f>
        <v>RFI</v>
      </c>
      <c r="U1039" s="403" t="s">
        <v>1293</v>
      </c>
      <c r="V1039" s="404" t="str">
        <f>INDEX([1]CatGlob!$F:$F,MATCH($M1039,[1]CatGlob!$C:$C,0))</f>
        <v>RFI</v>
      </c>
      <c r="W1039" s="405"/>
      <c r="X1039" s="406">
        <v>0</v>
      </c>
      <c r="Y1039" s="407">
        <v>0</v>
      </c>
      <c r="Z1039" s="408">
        <v>0</v>
      </c>
      <c r="AA1039" s="407">
        <v>0</v>
      </c>
      <c r="AB1039" s="408">
        <v>0</v>
      </c>
      <c r="AC1039" s="407">
        <v>0</v>
      </c>
      <c r="AD1039" s="408">
        <v>0</v>
      </c>
      <c r="AE1039" s="407">
        <v>0</v>
      </c>
      <c r="AF1039" s="408">
        <v>0</v>
      </c>
      <c r="AG1039" s="407">
        <v>0</v>
      </c>
      <c r="AI1039" s="406">
        <v>0</v>
      </c>
      <c r="AJ1039" s="407">
        <v>0</v>
      </c>
      <c r="AK1039" s="408">
        <v>0</v>
      </c>
      <c r="AL1039" s="407">
        <v>0</v>
      </c>
      <c r="AM1039" s="408">
        <v>0</v>
      </c>
      <c r="AN1039" s="407">
        <v>0</v>
      </c>
      <c r="AO1039" s="408">
        <v>0</v>
      </c>
      <c r="AP1039" s="407">
        <v>0</v>
      </c>
      <c r="AQ1039" s="408">
        <v>0</v>
      </c>
      <c r="AR1039" s="407">
        <v>0</v>
      </c>
      <c r="AT1039" s="406">
        <v>0</v>
      </c>
      <c r="AU1039" s="407">
        <v>0</v>
      </c>
      <c r="AV1039" s="408">
        <v>0</v>
      </c>
      <c r="AW1039" s="407">
        <v>0</v>
      </c>
      <c r="AX1039" s="408">
        <v>0</v>
      </c>
      <c r="AY1039" s="407">
        <v>0</v>
      </c>
      <c r="AZ1039" s="408">
        <v>0</v>
      </c>
      <c r="BA1039" s="407">
        <v>0</v>
      </c>
      <c r="BB1039" s="408">
        <v>0</v>
      </c>
      <c r="BC1039" s="407">
        <v>0</v>
      </c>
    </row>
    <row r="1040" spans="1:55" x14ac:dyDescent="0.35">
      <c r="A1040" s="385" t="str" cm="1">
        <f t="array" ref="A1040">IFERROR(_xlfn.IFS(AND(F1040="Renta Variable",O1040=1),IFERROR(MATCH(B1040,[1]RV_Det!C:C,0),"Rev"),AND(J1040="Corporativa",O1040=1,I1040="EM"),IFERROR(MATCH(B1040,[1]RF_Corps!B:B,0),"Rev"),AND(F1040="Alternativos",O1040=1),IFERROR(MATCH(B1040,[1]Rep4!C:C,0),"Rev")),"")</f>
        <v/>
      </c>
      <c r="B1040" s="394" t="s">
        <v>3089</v>
      </c>
      <c r="C1040" s="409" t="s">
        <v>3090</v>
      </c>
      <c r="D1040" s="395" t="s">
        <v>1970</v>
      </c>
      <c r="E1040" s="396" t="str">
        <f>IF(B1040="","",INDEX([1]CatGlob!$S:$S,IFERROR(MATCH(MID(B1040,7,1),[1]CatGlob!$R:$R,0),MATCH(MID(B1040,1,2),[1]CatGlob!$R:$R,0))))</f>
        <v>COP</v>
      </c>
      <c r="F1040" s="397" t="s">
        <v>442</v>
      </c>
      <c r="G1040" s="398" t="s">
        <v>2032</v>
      </c>
      <c r="H1040" s="399" t="s">
        <v>267</v>
      </c>
      <c r="I1040" s="399" t="s">
        <v>120</v>
      </c>
      <c r="J1040" s="399" t="s">
        <v>600</v>
      </c>
      <c r="K1040" s="396" t="s">
        <v>600</v>
      </c>
      <c r="L1040" s="400" t="str">
        <f>IF(ISERROR(MATCH(M1040,M$10:M1039,0)),M1040,"")</f>
        <v/>
      </c>
      <c r="M1040" s="401" t="str">
        <f>IF(B1040="","",IF(ISERROR(MATCH(F1040&amp;"_"&amp;G1040&amp;"_"&amp;H1040&amp;"_"&amp;I1040&amp;"_"&amp;J1040&amp;IF(K1040="","","_"&amp;K1040),[1]CatGlob!$B:$B,0)),F1040&amp;"_"&amp;G1040&amp;"_"&amp;H1040&amp;"_"&amp;I1040&amp;"_"&amp;J1040&amp;IF(K1040="","","_"&amp;K1040),INDEX([1]CatGlob!$C:$C,MATCH(F1040&amp;"_"&amp;G1040&amp;"_"&amp;H1040&amp;"_"&amp;I1040&amp;"_"&amp;J1040&amp;IF(K1040="","","_"&amp;K1040),[1]CatGlob!$B:$B,0))))</f>
        <v>LCD_GOB_COL</v>
      </c>
      <c r="N1040" s="402" t="str">
        <f t="shared" ref="N1040:N1103" si="35">+IF(AND(F1040="Renta Fija",SUM(ABS(AF1040),ABS(AQ1040),ABS(BB1040))&lt;&gt;0),IF(GG1040&lt;&gt;0,"","rev"),"")</f>
        <v/>
      </c>
      <c r="O1040" s="402" t="str">
        <f t="shared" si="34"/>
        <v/>
      </c>
      <c r="P1040" s="401" t="str">
        <f>IF(LEN(B1040)&gt;8,INDEX([1]CatGlob!$X:$X,MATCH(M1040,[1]CatGlob!$W:$W,0)),"")</f>
        <v>EMLC</v>
      </c>
      <c r="Q1040" s="403" t="str">
        <f>INDEX([1]CatGlob!P:P,MATCH(M1040,[1]CatGlob!O:O,0))</f>
        <v>RFIG</v>
      </c>
      <c r="R1040" s="403" t="s">
        <v>601</v>
      </c>
      <c r="S1040" s="403" t="s">
        <v>601</v>
      </c>
      <c r="T1040" s="403" t="str">
        <f>INDEX([1]CatGlob!$D:$D,MATCH($M1040,[1]CatGlob!$C:$C,0))</f>
        <v>RFI</v>
      </c>
      <c r="U1040" s="403" t="s">
        <v>1293</v>
      </c>
      <c r="V1040" s="404" t="str">
        <f>INDEX([1]CatGlob!$F:$F,MATCH($M1040,[1]CatGlob!$C:$C,0))</f>
        <v>RFI</v>
      </c>
      <c r="W1040" s="405"/>
      <c r="X1040" s="406">
        <v>0</v>
      </c>
      <c r="Y1040" s="407">
        <v>0</v>
      </c>
      <c r="Z1040" s="408">
        <v>0</v>
      </c>
      <c r="AA1040" s="407">
        <v>0</v>
      </c>
      <c r="AB1040" s="408">
        <v>0</v>
      </c>
      <c r="AC1040" s="407">
        <v>0</v>
      </c>
      <c r="AD1040" s="408">
        <v>0</v>
      </c>
      <c r="AE1040" s="407">
        <v>0</v>
      </c>
      <c r="AF1040" s="408">
        <v>0</v>
      </c>
      <c r="AG1040" s="407">
        <v>0</v>
      </c>
      <c r="AI1040" s="406">
        <v>0</v>
      </c>
      <c r="AJ1040" s="407">
        <v>0</v>
      </c>
      <c r="AK1040" s="408">
        <v>0</v>
      </c>
      <c r="AL1040" s="407">
        <v>0</v>
      </c>
      <c r="AM1040" s="408">
        <v>0</v>
      </c>
      <c r="AN1040" s="407">
        <v>0</v>
      </c>
      <c r="AO1040" s="408">
        <v>0</v>
      </c>
      <c r="AP1040" s="407">
        <v>0</v>
      </c>
      <c r="AQ1040" s="408">
        <v>0</v>
      </c>
      <c r="AR1040" s="407">
        <v>0</v>
      </c>
      <c r="AT1040" s="406">
        <v>0</v>
      </c>
      <c r="AU1040" s="407">
        <v>0</v>
      </c>
      <c r="AV1040" s="408">
        <v>0</v>
      </c>
      <c r="AW1040" s="407">
        <v>0</v>
      </c>
      <c r="AX1040" s="408">
        <v>0</v>
      </c>
      <c r="AY1040" s="407">
        <v>0</v>
      </c>
      <c r="AZ1040" s="408">
        <v>0</v>
      </c>
      <c r="BA1040" s="407">
        <v>0</v>
      </c>
      <c r="BB1040" s="408">
        <v>0</v>
      </c>
      <c r="BC1040" s="407">
        <v>0</v>
      </c>
    </row>
    <row r="1041" spans="1:55" x14ac:dyDescent="0.35">
      <c r="A1041" s="385" t="str" cm="1">
        <f t="array" ref="A1041">IFERROR(_xlfn.IFS(AND(F1041="Renta Variable",O1041=1),IFERROR(MATCH(B1041,[1]RV_Det!C:C,0),"Rev"),AND(J1041="Corporativa",O1041=1,I1041="EM"),IFERROR(MATCH(B1041,[1]RF_Corps!B:B,0),"Rev"),AND(F1041="Alternativos",O1041=1),IFERROR(MATCH(B1041,[1]Rep4!C:C,0),"Rev")),"")</f>
        <v/>
      </c>
      <c r="B1041" s="394" t="s">
        <v>3091</v>
      </c>
      <c r="C1041" s="409" t="s">
        <v>3092</v>
      </c>
      <c r="D1041" s="395" t="s">
        <v>1970</v>
      </c>
      <c r="E1041" s="396" t="str">
        <f>IF(B1041="","",INDEX([1]CatGlob!$S:$S,IFERROR(MATCH(MID(B1041,7,1),[1]CatGlob!$R:$R,0),MATCH(MID(B1041,1,2),[1]CatGlob!$R:$R,0))))</f>
        <v>COP</v>
      </c>
      <c r="F1041" s="397" t="s">
        <v>442</v>
      </c>
      <c r="G1041" s="398" t="s">
        <v>2032</v>
      </c>
      <c r="H1041" s="399" t="s">
        <v>267</v>
      </c>
      <c r="I1041" s="399" t="s">
        <v>120</v>
      </c>
      <c r="J1041" s="399" t="s">
        <v>600</v>
      </c>
      <c r="K1041" s="396" t="s">
        <v>600</v>
      </c>
      <c r="L1041" s="400" t="str">
        <f>IF(ISERROR(MATCH(M1041,M$10:M1040,0)),M1041,"")</f>
        <v/>
      </c>
      <c r="M1041" s="401" t="str">
        <f>IF(B1041="","",IF(ISERROR(MATCH(F1041&amp;"_"&amp;G1041&amp;"_"&amp;H1041&amp;"_"&amp;I1041&amp;"_"&amp;J1041&amp;IF(K1041="","","_"&amp;K1041),[1]CatGlob!$B:$B,0)),F1041&amp;"_"&amp;G1041&amp;"_"&amp;H1041&amp;"_"&amp;I1041&amp;"_"&amp;J1041&amp;IF(K1041="","","_"&amp;K1041),INDEX([1]CatGlob!$C:$C,MATCH(F1041&amp;"_"&amp;G1041&amp;"_"&amp;H1041&amp;"_"&amp;I1041&amp;"_"&amp;J1041&amp;IF(K1041="","","_"&amp;K1041),[1]CatGlob!$B:$B,0))))</f>
        <v>LCD_GOB_COL</v>
      </c>
      <c r="N1041" s="402" t="str">
        <f t="shared" si="35"/>
        <v/>
      </c>
      <c r="O1041" s="402" t="str">
        <f t="shared" si="34"/>
        <v/>
      </c>
      <c r="P1041" s="401" t="str">
        <f>IF(LEN(B1041)&gt;8,INDEX([1]CatGlob!$X:$X,MATCH(M1041,[1]CatGlob!$W:$W,0)),"")</f>
        <v>EMLC</v>
      </c>
      <c r="Q1041" s="403" t="str">
        <f>INDEX([1]CatGlob!P:P,MATCH(M1041,[1]CatGlob!O:O,0))</f>
        <v>RFIG</v>
      </c>
      <c r="R1041" s="403"/>
      <c r="S1041" s="403"/>
      <c r="T1041" s="403" t="str">
        <f>INDEX([1]CatGlob!$D:$D,MATCH($M1041,[1]CatGlob!$C:$C,0))</f>
        <v>RFI</v>
      </c>
      <c r="U1041" s="403" t="s">
        <v>1293</v>
      </c>
      <c r="V1041" s="404" t="str">
        <f>INDEX([1]CatGlob!$F:$F,MATCH($M1041,[1]CatGlob!$C:$C,0))</f>
        <v>RFI</v>
      </c>
      <c r="W1041" s="405"/>
      <c r="X1041" s="406">
        <v>0</v>
      </c>
      <c r="Y1041" s="407">
        <v>0</v>
      </c>
      <c r="Z1041" s="408">
        <v>0</v>
      </c>
      <c r="AA1041" s="407">
        <v>0</v>
      </c>
      <c r="AB1041" s="408">
        <v>0</v>
      </c>
      <c r="AC1041" s="407">
        <v>0</v>
      </c>
      <c r="AD1041" s="408">
        <v>0</v>
      </c>
      <c r="AE1041" s="407">
        <v>0</v>
      </c>
      <c r="AF1041" s="408">
        <v>0</v>
      </c>
      <c r="AG1041" s="407">
        <v>0</v>
      </c>
      <c r="AI1041" s="406">
        <v>0</v>
      </c>
      <c r="AJ1041" s="407">
        <v>0</v>
      </c>
      <c r="AK1041" s="408">
        <v>0</v>
      </c>
      <c r="AL1041" s="407">
        <v>0</v>
      </c>
      <c r="AM1041" s="408">
        <v>0</v>
      </c>
      <c r="AN1041" s="407">
        <v>0</v>
      </c>
      <c r="AO1041" s="408">
        <v>0</v>
      </c>
      <c r="AP1041" s="407">
        <v>0</v>
      </c>
      <c r="AQ1041" s="408">
        <v>0</v>
      </c>
      <c r="AR1041" s="407">
        <v>0</v>
      </c>
      <c r="AT1041" s="406">
        <v>0</v>
      </c>
      <c r="AU1041" s="407">
        <v>0</v>
      </c>
      <c r="AV1041" s="408">
        <v>0</v>
      </c>
      <c r="AW1041" s="407">
        <v>0</v>
      </c>
      <c r="AX1041" s="408">
        <v>0</v>
      </c>
      <c r="AY1041" s="407">
        <v>0</v>
      </c>
      <c r="AZ1041" s="408">
        <v>0</v>
      </c>
      <c r="BA1041" s="407">
        <v>0</v>
      </c>
      <c r="BB1041" s="408">
        <v>0</v>
      </c>
      <c r="BC1041" s="407">
        <v>0</v>
      </c>
    </row>
    <row r="1042" spans="1:55" x14ac:dyDescent="0.35">
      <c r="A1042" s="385" t="str" cm="1">
        <f t="array" ref="A1042">IFERROR(_xlfn.IFS(AND(F1042="Renta Variable",O1042=1),IFERROR(MATCH(B1042,[1]RV_Det!C:C,0),"Rev"),AND(J1042="Corporativa",O1042=1,I1042="EM"),IFERROR(MATCH(B1042,[1]RF_Corps!B:B,0),"Rev"),AND(F1042="Alternativos",O1042=1),IFERROR(MATCH(B1042,[1]Rep4!C:C,0),"Rev")),"")</f>
        <v/>
      </c>
      <c r="B1042" s="394" t="s">
        <v>3093</v>
      </c>
      <c r="C1042" s="409" t="s">
        <v>3094</v>
      </c>
      <c r="D1042" s="395" t="s">
        <v>1970</v>
      </c>
      <c r="E1042" s="396" t="str">
        <f>IF(B1042="","",INDEX([1]CatGlob!$S:$S,IFERROR(MATCH(MID(B1042,7,1),[1]CatGlob!$R:$R,0),MATCH(MID(B1042,1,2),[1]CatGlob!$R:$R,0))))</f>
        <v>COP</v>
      </c>
      <c r="F1042" s="397" t="s">
        <v>442</v>
      </c>
      <c r="G1042" s="398" t="s">
        <v>2032</v>
      </c>
      <c r="H1042" s="399" t="s">
        <v>267</v>
      </c>
      <c r="I1042" s="399" t="s">
        <v>120</v>
      </c>
      <c r="J1042" s="399" t="s">
        <v>600</v>
      </c>
      <c r="K1042" s="396" t="s">
        <v>600</v>
      </c>
      <c r="L1042" s="400" t="str">
        <f>IF(ISERROR(MATCH(M1042,M$10:M1041,0)),M1042,"")</f>
        <v/>
      </c>
      <c r="M1042" s="401" t="str">
        <f>IF(B1042="","",IF(ISERROR(MATCH(F1042&amp;"_"&amp;G1042&amp;"_"&amp;H1042&amp;"_"&amp;I1042&amp;"_"&amp;J1042&amp;IF(K1042="","","_"&amp;K1042),[1]CatGlob!$B:$B,0)),F1042&amp;"_"&amp;G1042&amp;"_"&amp;H1042&amp;"_"&amp;I1042&amp;"_"&amp;J1042&amp;IF(K1042="","","_"&amp;K1042),INDEX([1]CatGlob!$C:$C,MATCH(F1042&amp;"_"&amp;G1042&amp;"_"&amp;H1042&amp;"_"&amp;I1042&amp;"_"&amp;J1042&amp;IF(K1042="","","_"&amp;K1042),[1]CatGlob!$B:$B,0))))</f>
        <v>LCD_GOB_COL</v>
      </c>
      <c r="N1042" s="402" t="str">
        <f t="shared" si="35"/>
        <v/>
      </c>
      <c r="O1042" s="402" t="str">
        <f t="shared" si="34"/>
        <v/>
      </c>
      <c r="P1042" s="401" t="str">
        <f>IF(LEN(B1042)&gt;8,INDEX([1]CatGlob!$X:$X,MATCH(M1042,[1]CatGlob!$W:$W,0)),"")</f>
        <v>EMLC</v>
      </c>
      <c r="Q1042" s="403" t="str">
        <f>INDEX([1]CatGlob!P:P,MATCH(M1042,[1]CatGlob!O:O,0))</f>
        <v>RFIG</v>
      </c>
      <c r="R1042" s="403"/>
      <c r="S1042" s="403"/>
      <c r="T1042" s="403" t="str">
        <f>INDEX([1]CatGlob!$D:$D,MATCH($M1042,[1]CatGlob!$C:$C,0))</f>
        <v>RFI</v>
      </c>
      <c r="U1042" s="403" t="s">
        <v>1293</v>
      </c>
      <c r="V1042" s="404" t="str">
        <f>INDEX([1]CatGlob!$F:$F,MATCH($M1042,[1]CatGlob!$C:$C,0))</f>
        <v>RFI</v>
      </c>
      <c r="W1042" s="405"/>
      <c r="X1042" s="406">
        <v>0</v>
      </c>
      <c r="Y1042" s="407">
        <v>0</v>
      </c>
      <c r="Z1042" s="408">
        <v>0</v>
      </c>
      <c r="AA1042" s="407">
        <v>0</v>
      </c>
      <c r="AB1042" s="408">
        <v>0</v>
      </c>
      <c r="AC1042" s="407">
        <v>0</v>
      </c>
      <c r="AD1042" s="408">
        <v>0</v>
      </c>
      <c r="AE1042" s="407">
        <v>0</v>
      </c>
      <c r="AF1042" s="408">
        <v>0</v>
      </c>
      <c r="AG1042" s="407">
        <v>0</v>
      </c>
      <c r="AI1042" s="406">
        <v>0</v>
      </c>
      <c r="AJ1042" s="407">
        <v>0</v>
      </c>
      <c r="AK1042" s="408">
        <v>0</v>
      </c>
      <c r="AL1042" s="407">
        <v>0</v>
      </c>
      <c r="AM1042" s="408">
        <v>0</v>
      </c>
      <c r="AN1042" s="407">
        <v>0</v>
      </c>
      <c r="AO1042" s="408">
        <v>0</v>
      </c>
      <c r="AP1042" s="407">
        <v>0</v>
      </c>
      <c r="AQ1042" s="408">
        <v>0</v>
      </c>
      <c r="AR1042" s="407">
        <v>0</v>
      </c>
      <c r="AT1042" s="406">
        <v>0</v>
      </c>
      <c r="AU1042" s="407">
        <v>0</v>
      </c>
      <c r="AV1042" s="408">
        <v>0</v>
      </c>
      <c r="AW1042" s="407">
        <v>0</v>
      </c>
      <c r="AX1042" s="408">
        <v>0</v>
      </c>
      <c r="AY1042" s="407">
        <v>0</v>
      </c>
      <c r="AZ1042" s="408">
        <v>0</v>
      </c>
      <c r="BA1042" s="407">
        <v>0</v>
      </c>
      <c r="BB1042" s="408">
        <v>0</v>
      </c>
      <c r="BC1042" s="407">
        <v>0</v>
      </c>
    </row>
    <row r="1043" spans="1:55" x14ac:dyDescent="0.35">
      <c r="A1043" s="385" t="str" cm="1">
        <f t="array" ref="A1043">IFERROR(_xlfn.IFS(AND(F1043="Renta Variable",O1043=1),IFERROR(MATCH(B1043,[1]RV_Det!C:C,0),"Rev"),AND(J1043="Corporativa",O1043=1,I1043="EM"),IFERROR(MATCH(B1043,[1]RF_Corps!B:B,0),"Rev"),AND(F1043="Alternativos",O1043=1),IFERROR(MATCH(B1043,[1]Rep4!C:C,0),"Rev")),"")</f>
        <v/>
      </c>
      <c r="B1043" s="394" t="s">
        <v>3095</v>
      </c>
      <c r="C1043" s="409" t="s">
        <v>3096</v>
      </c>
      <c r="D1043" s="395" t="s">
        <v>1970</v>
      </c>
      <c r="E1043" s="396" t="str">
        <f>IF(B1043="","",INDEX([1]CatGlob!$S:$S,IFERROR(MATCH(MID(B1043,7,1),[1]CatGlob!$R:$R,0),MATCH(MID(B1043,1,2),[1]CatGlob!$R:$R,0))))</f>
        <v>COP</v>
      </c>
      <c r="F1043" s="397" t="s">
        <v>442</v>
      </c>
      <c r="G1043" s="398" t="s">
        <v>2032</v>
      </c>
      <c r="H1043" s="399" t="s">
        <v>267</v>
      </c>
      <c r="I1043" s="399" t="s">
        <v>120</v>
      </c>
      <c r="J1043" s="399" t="s">
        <v>600</v>
      </c>
      <c r="K1043" s="396" t="s">
        <v>600</v>
      </c>
      <c r="L1043" s="400" t="str">
        <f>IF(ISERROR(MATCH(M1043,M$10:M1042,0)),M1043,"")</f>
        <v/>
      </c>
      <c r="M1043" s="401" t="str">
        <f>IF(B1043="","",IF(ISERROR(MATCH(F1043&amp;"_"&amp;G1043&amp;"_"&amp;H1043&amp;"_"&amp;I1043&amp;"_"&amp;J1043&amp;IF(K1043="","","_"&amp;K1043),[1]CatGlob!$B:$B,0)),F1043&amp;"_"&amp;G1043&amp;"_"&amp;H1043&amp;"_"&amp;I1043&amp;"_"&amp;J1043&amp;IF(K1043="","","_"&amp;K1043),INDEX([1]CatGlob!$C:$C,MATCH(F1043&amp;"_"&amp;G1043&amp;"_"&amp;H1043&amp;"_"&amp;I1043&amp;"_"&amp;J1043&amp;IF(K1043="","","_"&amp;K1043),[1]CatGlob!$B:$B,0))))</f>
        <v>LCD_GOB_COL</v>
      </c>
      <c r="N1043" s="402" t="str">
        <f t="shared" si="35"/>
        <v/>
      </c>
      <c r="O1043" s="402" t="str">
        <f t="shared" si="34"/>
        <v/>
      </c>
      <c r="P1043" s="401" t="str">
        <f>IF(LEN(B1043)&gt;8,INDEX([1]CatGlob!$X:$X,MATCH(M1043,[1]CatGlob!$W:$W,0)),"")</f>
        <v>EMLC</v>
      </c>
      <c r="Q1043" s="403" t="str">
        <f>INDEX([1]CatGlob!P:P,MATCH(M1043,[1]CatGlob!O:O,0))</f>
        <v>RFIG</v>
      </c>
      <c r="R1043" s="403"/>
      <c r="S1043" s="403"/>
      <c r="T1043" s="403" t="str">
        <f>INDEX([1]CatGlob!$D:$D,MATCH($M1043,[1]CatGlob!$C:$C,0))</f>
        <v>RFI</v>
      </c>
      <c r="U1043" s="403" t="s">
        <v>1293</v>
      </c>
      <c r="V1043" s="404" t="str">
        <f>INDEX([1]CatGlob!$F:$F,MATCH($M1043,[1]CatGlob!$C:$C,0))</f>
        <v>RFI</v>
      </c>
      <c r="W1043" s="405"/>
      <c r="X1043" s="406">
        <v>0</v>
      </c>
      <c r="Y1043" s="407">
        <v>0</v>
      </c>
      <c r="Z1043" s="408">
        <v>0</v>
      </c>
      <c r="AA1043" s="407">
        <v>0</v>
      </c>
      <c r="AB1043" s="408">
        <v>0</v>
      </c>
      <c r="AC1043" s="407">
        <v>0</v>
      </c>
      <c r="AD1043" s="408">
        <v>0</v>
      </c>
      <c r="AE1043" s="407">
        <v>0</v>
      </c>
      <c r="AF1043" s="408">
        <v>0</v>
      </c>
      <c r="AG1043" s="407">
        <v>0</v>
      </c>
      <c r="AI1043" s="406">
        <v>0</v>
      </c>
      <c r="AJ1043" s="407">
        <v>0</v>
      </c>
      <c r="AK1043" s="408">
        <v>0</v>
      </c>
      <c r="AL1043" s="407">
        <v>0</v>
      </c>
      <c r="AM1043" s="408">
        <v>0</v>
      </c>
      <c r="AN1043" s="407">
        <v>0</v>
      </c>
      <c r="AO1043" s="408">
        <v>0</v>
      </c>
      <c r="AP1043" s="407">
        <v>0</v>
      </c>
      <c r="AQ1043" s="408">
        <v>0</v>
      </c>
      <c r="AR1043" s="407">
        <v>0</v>
      </c>
      <c r="AT1043" s="406">
        <v>0</v>
      </c>
      <c r="AU1043" s="407">
        <v>0</v>
      </c>
      <c r="AV1043" s="408">
        <v>0</v>
      </c>
      <c r="AW1043" s="407">
        <v>0</v>
      </c>
      <c r="AX1043" s="408">
        <v>0</v>
      </c>
      <c r="AY1043" s="407">
        <v>0</v>
      </c>
      <c r="AZ1043" s="408">
        <v>0</v>
      </c>
      <c r="BA1043" s="407">
        <v>0</v>
      </c>
      <c r="BB1043" s="408">
        <v>0</v>
      </c>
      <c r="BC1043" s="407">
        <v>0</v>
      </c>
    </row>
    <row r="1044" spans="1:55" x14ac:dyDescent="0.35">
      <c r="A1044" s="385" t="str" cm="1">
        <f t="array" ref="A1044">IFERROR(_xlfn.IFS(AND(F1044="Renta Variable",O1044=1),IFERROR(MATCH(B1044,[1]RV_Det!C:C,0),"Rev"),AND(J1044="Corporativa",O1044=1,I1044="EM"),IFERROR(MATCH(B1044,[1]RF_Corps!B:B,0),"Rev"),AND(F1044="Alternativos",O1044=1),IFERROR(MATCH(B1044,[1]Rep4!C:C,0),"Rev")),"")</f>
        <v/>
      </c>
      <c r="B1044" s="394" t="s">
        <v>3097</v>
      </c>
      <c r="C1044" s="409" t="s">
        <v>3098</v>
      </c>
      <c r="D1044" s="395" t="s">
        <v>1970</v>
      </c>
      <c r="E1044" s="396" t="str">
        <f>IF(B1044="","",INDEX([1]CatGlob!$S:$S,IFERROR(MATCH(MID(B1044,7,1),[1]CatGlob!$R:$R,0),MATCH(MID(B1044,1,2),[1]CatGlob!$R:$R,0))))</f>
        <v>COP</v>
      </c>
      <c r="F1044" s="397" t="s">
        <v>442</v>
      </c>
      <c r="G1044" s="398" t="s">
        <v>2032</v>
      </c>
      <c r="H1044" s="399" t="s">
        <v>267</v>
      </c>
      <c r="I1044" s="399" t="s">
        <v>120</v>
      </c>
      <c r="J1044" s="399" t="s">
        <v>600</v>
      </c>
      <c r="K1044" s="396" t="s">
        <v>600</v>
      </c>
      <c r="L1044" s="400" t="str">
        <f>IF(ISERROR(MATCH(M1044,M$10:M1043,0)),M1044,"")</f>
        <v/>
      </c>
      <c r="M1044" s="401" t="str">
        <f>IF(B1044="","",IF(ISERROR(MATCH(F1044&amp;"_"&amp;G1044&amp;"_"&amp;H1044&amp;"_"&amp;I1044&amp;"_"&amp;J1044&amp;IF(K1044="","","_"&amp;K1044),[1]CatGlob!$B:$B,0)),F1044&amp;"_"&amp;G1044&amp;"_"&amp;H1044&amp;"_"&amp;I1044&amp;"_"&amp;J1044&amp;IF(K1044="","","_"&amp;K1044),INDEX([1]CatGlob!$C:$C,MATCH(F1044&amp;"_"&amp;G1044&amp;"_"&amp;H1044&amp;"_"&amp;I1044&amp;"_"&amp;J1044&amp;IF(K1044="","","_"&amp;K1044),[1]CatGlob!$B:$B,0))))</f>
        <v>LCD_GOB_COL</v>
      </c>
      <c r="N1044" s="402" t="str">
        <f t="shared" si="35"/>
        <v/>
      </c>
      <c r="O1044" s="402" t="str">
        <f t="shared" si="34"/>
        <v/>
      </c>
      <c r="P1044" s="401" t="str">
        <f>IF(LEN(B1044)&gt;8,INDEX([1]CatGlob!$X:$X,MATCH(M1044,[1]CatGlob!$W:$W,0)),"")</f>
        <v>EMLC</v>
      </c>
      <c r="Q1044" s="403" t="str">
        <f>INDEX([1]CatGlob!P:P,MATCH(M1044,[1]CatGlob!O:O,0))</f>
        <v>RFIG</v>
      </c>
      <c r="R1044" s="403"/>
      <c r="S1044" s="403"/>
      <c r="T1044" s="403" t="str">
        <f>INDEX([1]CatGlob!$D:$D,MATCH($M1044,[1]CatGlob!$C:$C,0))</f>
        <v>RFI</v>
      </c>
      <c r="U1044" s="403" t="s">
        <v>1293</v>
      </c>
      <c r="V1044" s="404" t="str">
        <f>INDEX([1]CatGlob!$F:$F,MATCH($M1044,[1]CatGlob!$C:$C,0))</f>
        <v>RFI</v>
      </c>
      <c r="W1044" s="405"/>
      <c r="X1044" s="406">
        <v>0</v>
      </c>
      <c r="Y1044" s="407">
        <v>0</v>
      </c>
      <c r="Z1044" s="408">
        <v>0</v>
      </c>
      <c r="AA1044" s="407">
        <v>0</v>
      </c>
      <c r="AB1044" s="408">
        <v>0</v>
      </c>
      <c r="AC1044" s="407">
        <v>0</v>
      </c>
      <c r="AD1044" s="408">
        <v>0</v>
      </c>
      <c r="AE1044" s="407">
        <v>0</v>
      </c>
      <c r="AF1044" s="408">
        <v>0</v>
      </c>
      <c r="AG1044" s="407">
        <v>0</v>
      </c>
      <c r="AI1044" s="406">
        <v>0</v>
      </c>
      <c r="AJ1044" s="407">
        <v>0</v>
      </c>
      <c r="AK1044" s="408">
        <v>0</v>
      </c>
      <c r="AL1044" s="407">
        <v>0</v>
      </c>
      <c r="AM1044" s="408">
        <v>0</v>
      </c>
      <c r="AN1044" s="407">
        <v>0</v>
      </c>
      <c r="AO1044" s="408">
        <v>0</v>
      </c>
      <c r="AP1044" s="407">
        <v>0</v>
      </c>
      <c r="AQ1044" s="408">
        <v>0</v>
      </c>
      <c r="AR1044" s="407">
        <v>0</v>
      </c>
      <c r="AT1044" s="406">
        <v>0</v>
      </c>
      <c r="AU1044" s="407">
        <v>0</v>
      </c>
      <c r="AV1044" s="408">
        <v>0</v>
      </c>
      <c r="AW1044" s="407">
        <v>0</v>
      </c>
      <c r="AX1044" s="408">
        <v>0</v>
      </c>
      <c r="AY1044" s="407">
        <v>0</v>
      </c>
      <c r="AZ1044" s="408">
        <v>0</v>
      </c>
      <c r="BA1044" s="407">
        <v>0</v>
      </c>
      <c r="BB1044" s="408">
        <v>0</v>
      </c>
      <c r="BC1044" s="407">
        <v>0</v>
      </c>
    </row>
    <row r="1045" spans="1:55" x14ac:dyDescent="0.35">
      <c r="A1045" s="385" t="str" cm="1">
        <f t="array" ref="A1045">IFERROR(_xlfn.IFS(AND(F1045="Renta Variable",O1045=1),IFERROR(MATCH(B1045,[1]RV_Det!C:C,0),"Rev"),AND(J1045="Corporativa",O1045=1,I1045="EM"),IFERROR(MATCH(B1045,[1]RF_Corps!B:B,0),"Rev"),AND(F1045="Alternativos",O1045=1),IFERROR(MATCH(B1045,[1]Rep4!C:C,0),"Rev")),"")</f>
        <v/>
      </c>
      <c r="B1045" s="394" t="s">
        <v>3099</v>
      </c>
      <c r="C1045" s="409" t="s">
        <v>3100</v>
      </c>
      <c r="D1045" s="395" t="s">
        <v>1970</v>
      </c>
      <c r="E1045" s="396" t="str">
        <f>IF(B1045="","",INDEX([1]CatGlob!$S:$S,IFERROR(MATCH(MID(B1045,7,1),[1]CatGlob!$R:$R,0),MATCH(MID(B1045,1,2),[1]CatGlob!$R:$R,0))))</f>
        <v>COP</v>
      </c>
      <c r="F1045" s="397" t="s">
        <v>442</v>
      </c>
      <c r="G1045" s="398" t="s">
        <v>2032</v>
      </c>
      <c r="H1045" s="399" t="s">
        <v>267</v>
      </c>
      <c r="I1045" s="399" t="s">
        <v>120</v>
      </c>
      <c r="J1045" s="399" t="s">
        <v>600</v>
      </c>
      <c r="K1045" s="396" t="s">
        <v>600</v>
      </c>
      <c r="L1045" s="400" t="str">
        <f>IF(ISERROR(MATCH(M1045,M$10:M1044,0)),M1045,"")</f>
        <v/>
      </c>
      <c r="M1045" s="401" t="str">
        <f>IF(B1045="","",IF(ISERROR(MATCH(F1045&amp;"_"&amp;G1045&amp;"_"&amp;H1045&amp;"_"&amp;I1045&amp;"_"&amp;J1045&amp;IF(K1045="","","_"&amp;K1045),[1]CatGlob!$B:$B,0)),F1045&amp;"_"&amp;G1045&amp;"_"&amp;H1045&amp;"_"&amp;I1045&amp;"_"&amp;J1045&amp;IF(K1045="","","_"&amp;K1045),INDEX([1]CatGlob!$C:$C,MATCH(F1045&amp;"_"&amp;G1045&amp;"_"&amp;H1045&amp;"_"&amp;I1045&amp;"_"&amp;J1045&amp;IF(K1045="","","_"&amp;K1045),[1]CatGlob!$B:$B,0))))</f>
        <v>LCD_GOB_COL</v>
      </c>
      <c r="N1045" s="402" t="str">
        <f t="shared" si="35"/>
        <v/>
      </c>
      <c r="O1045" s="402" t="str">
        <f t="shared" si="34"/>
        <v/>
      </c>
      <c r="P1045" s="401" t="str">
        <f>IF(LEN(B1045)&gt;8,INDEX([1]CatGlob!$X:$X,MATCH(M1045,[1]CatGlob!$W:$W,0)),"")</f>
        <v>EMLC</v>
      </c>
      <c r="Q1045" s="403" t="str">
        <f>INDEX([1]CatGlob!P:P,MATCH(M1045,[1]CatGlob!O:O,0))</f>
        <v>RFIG</v>
      </c>
      <c r="R1045" s="403"/>
      <c r="S1045" s="403"/>
      <c r="T1045" s="403" t="str">
        <f>INDEX([1]CatGlob!$D:$D,MATCH($M1045,[1]CatGlob!$C:$C,0))</f>
        <v>RFI</v>
      </c>
      <c r="U1045" s="403" t="s">
        <v>1293</v>
      </c>
      <c r="V1045" s="404" t="str">
        <f>INDEX([1]CatGlob!$F:$F,MATCH($M1045,[1]CatGlob!$C:$C,0))</f>
        <v>RFI</v>
      </c>
      <c r="W1045" s="405"/>
      <c r="X1045" s="406">
        <v>0</v>
      </c>
      <c r="Y1045" s="407">
        <v>0</v>
      </c>
      <c r="Z1045" s="408">
        <v>0</v>
      </c>
      <c r="AA1045" s="407">
        <v>0</v>
      </c>
      <c r="AB1045" s="408">
        <v>0</v>
      </c>
      <c r="AC1045" s="407">
        <v>0</v>
      </c>
      <c r="AD1045" s="408">
        <v>0</v>
      </c>
      <c r="AE1045" s="407">
        <v>0</v>
      </c>
      <c r="AF1045" s="408">
        <v>0</v>
      </c>
      <c r="AG1045" s="407">
        <v>0</v>
      </c>
      <c r="AI1045" s="406">
        <v>0</v>
      </c>
      <c r="AJ1045" s="407">
        <v>0</v>
      </c>
      <c r="AK1045" s="408">
        <v>0</v>
      </c>
      <c r="AL1045" s="407">
        <v>0</v>
      </c>
      <c r="AM1045" s="408">
        <v>0</v>
      </c>
      <c r="AN1045" s="407">
        <v>0</v>
      </c>
      <c r="AO1045" s="408">
        <v>0</v>
      </c>
      <c r="AP1045" s="407">
        <v>0</v>
      </c>
      <c r="AQ1045" s="408">
        <v>0</v>
      </c>
      <c r="AR1045" s="407">
        <v>0</v>
      </c>
      <c r="AT1045" s="406">
        <v>0</v>
      </c>
      <c r="AU1045" s="407">
        <v>0</v>
      </c>
      <c r="AV1045" s="408">
        <v>0</v>
      </c>
      <c r="AW1045" s="407">
        <v>0</v>
      </c>
      <c r="AX1045" s="408">
        <v>0</v>
      </c>
      <c r="AY1045" s="407">
        <v>0</v>
      </c>
      <c r="AZ1045" s="408">
        <v>0</v>
      </c>
      <c r="BA1045" s="407">
        <v>0</v>
      </c>
      <c r="BB1045" s="408">
        <v>0</v>
      </c>
      <c r="BC1045" s="407">
        <v>0</v>
      </c>
    </row>
    <row r="1046" spans="1:55" x14ac:dyDescent="0.35">
      <c r="A1046" s="385" t="str" cm="1">
        <f t="array" ref="A1046">IFERROR(_xlfn.IFS(AND(F1046="Renta Variable",O1046=1),IFERROR(MATCH(B1046,[1]RV_Det!C:C,0),"Rev"),AND(J1046="Corporativa",O1046=1,I1046="EM"),IFERROR(MATCH(B1046,[1]RF_Corps!B:B,0),"Rev"),AND(F1046="Alternativos",O1046=1),IFERROR(MATCH(B1046,[1]Rep4!C:C,0),"Rev")),"")</f>
        <v/>
      </c>
      <c r="B1046" s="394" t="s">
        <v>3101</v>
      </c>
      <c r="C1046" s="409" t="s">
        <v>3102</v>
      </c>
      <c r="D1046" s="395" t="s">
        <v>1970</v>
      </c>
      <c r="E1046" s="396" t="str">
        <f>IF(B1046="","",INDEX([1]CatGlob!$S:$S,IFERROR(MATCH(MID(B1046,7,1),[1]CatGlob!$R:$R,0),MATCH(MID(B1046,1,2),[1]CatGlob!$R:$R,0))))</f>
        <v>COP</v>
      </c>
      <c r="F1046" s="397" t="s">
        <v>442</v>
      </c>
      <c r="G1046" s="398" t="s">
        <v>2032</v>
      </c>
      <c r="H1046" s="399" t="s">
        <v>267</v>
      </c>
      <c r="I1046" s="399" t="s">
        <v>120</v>
      </c>
      <c r="J1046" s="399" t="s">
        <v>600</v>
      </c>
      <c r="K1046" s="396" t="s">
        <v>600</v>
      </c>
      <c r="L1046" s="400" t="str">
        <f>IF(ISERROR(MATCH(M1046,M$10:M1045,0)),M1046,"")</f>
        <v/>
      </c>
      <c r="M1046" s="401" t="str">
        <f>IF(B1046="","",IF(ISERROR(MATCH(F1046&amp;"_"&amp;G1046&amp;"_"&amp;H1046&amp;"_"&amp;I1046&amp;"_"&amp;J1046&amp;IF(K1046="","","_"&amp;K1046),[1]CatGlob!$B:$B,0)),F1046&amp;"_"&amp;G1046&amp;"_"&amp;H1046&amp;"_"&amp;I1046&amp;"_"&amp;J1046&amp;IF(K1046="","","_"&amp;K1046),INDEX([1]CatGlob!$C:$C,MATCH(F1046&amp;"_"&amp;G1046&amp;"_"&amp;H1046&amp;"_"&amp;I1046&amp;"_"&amp;J1046&amp;IF(K1046="","","_"&amp;K1046),[1]CatGlob!$B:$B,0))))</f>
        <v>LCD_GOB_COL</v>
      </c>
      <c r="N1046" s="402" t="str">
        <f t="shared" si="35"/>
        <v/>
      </c>
      <c r="O1046" s="402" t="str">
        <f t="shared" si="34"/>
        <v/>
      </c>
      <c r="P1046" s="401" t="str">
        <f>IF(LEN(B1046)&gt;8,INDEX([1]CatGlob!$X:$X,MATCH(M1046,[1]CatGlob!$W:$W,0)),"")</f>
        <v>EMLC</v>
      </c>
      <c r="Q1046" s="403" t="str">
        <f>INDEX([1]CatGlob!P:P,MATCH(M1046,[1]CatGlob!O:O,0))</f>
        <v>RFIG</v>
      </c>
      <c r="R1046" s="403"/>
      <c r="S1046" s="403"/>
      <c r="T1046" s="403" t="str">
        <f>INDEX([1]CatGlob!$D:$D,MATCH($M1046,[1]CatGlob!$C:$C,0))</f>
        <v>RFI</v>
      </c>
      <c r="U1046" s="403" t="s">
        <v>1293</v>
      </c>
      <c r="V1046" s="404" t="str">
        <f>INDEX([1]CatGlob!$F:$F,MATCH($M1046,[1]CatGlob!$C:$C,0))</f>
        <v>RFI</v>
      </c>
      <c r="W1046" s="405"/>
      <c r="X1046" s="406">
        <v>0</v>
      </c>
      <c r="Y1046" s="407">
        <v>0</v>
      </c>
      <c r="Z1046" s="408">
        <v>0</v>
      </c>
      <c r="AA1046" s="407">
        <v>0</v>
      </c>
      <c r="AB1046" s="408">
        <v>0</v>
      </c>
      <c r="AC1046" s="407">
        <v>0</v>
      </c>
      <c r="AD1046" s="408">
        <v>0</v>
      </c>
      <c r="AE1046" s="407">
        <v>0</v>
      </c>
      <c r="AF1046" s="408">
        <v>0</v>
      </c>
      <c r="AG1046" s="407">
        <v>0</v>
      </c>
      <c r="AI1046" s="406">
        <v>0</v>
      </c>
      <c r="AJ1046" s="407">
        <v>0</v>
      </c>
      <c r="AK1046" s="408">
        <v>0</v>
      </c>
      <c r="AL1046" s="407">
        <v>0</v>
      </c>
      <c r="AM1046" s="408">
        <v>0</v>
      </c>
      <c r="AN1046" s="407">
        <v>0</v>
      </c>
      <c r="AO1046" s="408">
        <v>0</v>
      </c>
      <c r="AP1046" s="407">
        <v>0</v>
      </c>
      <c r="AQ1046" s="408">
        <v>0</v>
      </c>
      <c r="AR1046" s="407">
        <v>0</v>
      </c>
      <c r="AT1046" s="406">
        <v>0</v>
      </c>
      <c r="AU1046" s="407">
        <v>0</v>
      </c>
      <c r="AV1046" s="408">
        <v>0</v>
      </c>
      <c r="AW1046" s="407">
        <v>0</v>
      </c>
      <c r="AX1046" s="408">
        <v>0</v>
      </c>
      <c r="AY1046" s="407">
        <v>0</v>
      </c>
      <c r="AZ1046" s="408">
        <v>0</v>
      </c>
      <c r="BA1046" s="407">
        <v>0</v>
      </c>
      <c r="BB1046" s="408">
        <v>0</v>
      </c>
      <c r="BC1046" s="407">
        <v>0</v>
      </c>
    </row>
    <row r="1047" spans="1:55" x14ac:dyDescent="0.35">
      <c r="A1047" s="385" t="str" cm="1">
        <f t="array" ref="A1047">IFERROR(_xlfn.IFS(AND(F1047="Renta Variable",O1047=1),IFERROR(MATCH(B1047,[1]RV_Det!C:C,0),"Rev"),AND(J1047="Corporativa",O1047=1,I1047="EM"),IFERROR(MATCH(B1047,[1]RF_Corps!B:B,0),"Rev"),AND(F1047="Alternativos",O1047=1),IFERROR(MATCH(B1047,[1]Rep4!C:C,0),"Rev")),"")</f>
        <v/>
      </c>
      <c r="B1047" s="394" t="s">
        <v>3103</v>
      </c>
      <c r="C1047" s="409" t="s">
        <v>3104</v>
      </c>
      <c r="D1047" s="395" t="s">
        <v>1970</v>
      </c>
      <c r="E1047" s="396" t="str">
        <f>IF(B1047="","",INDEX([1]CatGlob!$S:$S,IFERROR(MATCH(MID(B1047,7,1),[1]CatGlob!$R:$R,0),MATCH(MID(B1047,1,2),[1]CatGlob!$R:$R,0))))</f>
        <v>COP</v>
      </c>
      <c r="F1047" s="397" t="s">
        <v>442</v>
      </c>
      <c r="G1047" s="398" t="s">
        <v>2032</v>
      </c>
      <c r="H1047" s="399" t="s">
        <v>267</v>
      </c>
      <c r="I1047" s="399" t="s">
        <v>120</v>
      </c>
      <c r="J1047" s="399" t="s">
        <v>600</v>
      </c>
      <c r="K1047" s="396" t="s">
        <v>600</v>
      </c>
      <c r="L1047" s="400" t="str">
        <f>IF(ISERROR(MATCH(M1047,M$10:M1046,0)),M1047,"")</f>
        <v/>
      </c>
      <c r="M1047" s="401" t="str">
        <f>IF(B1047="","",IF(ISERROR(MATCH(F1047&amp;"_"&amp;G1047&amp;"_"&amp;H1047&amp;"_"&amp;I1047&amp;"_"&amp;J1047&amp;IF(K1047="","","_"&amp;K1047),[1]CatGlob!$B:$B,0)),F1047&amp;"_"&amp;G1047&amp;"_"&amp;H1047&amp;"_"&amp;I1047&amp;"_"&amp;J1047&amp;IF(K1047="","","_"&amp;K1047),INDEX([1]CatGlob!$C:$C,MATCH(F1047&amp;"_"&amp;G1047&amp;"_"&amp;H1047&amp;"_"&amp;I1047&amp;"_"&amp;J1047&amp;IF(K1047="","","_"&amp;K1047),[1]CatGlob!$B:$B,0))))</f>
        <v>LCD_GOB_COL</v>
      </c>
      <c r="N1047" s="402" t="str">
        <f t="shared" si="35"/>
        <v/>
      </c>
      <c r="O1047" s="402" t="str">
        <f t="shared" si="34"/>
        <v/>
      </c>
      <c r="P1047" s="401" t="str">
        <f>IF(LEN(B1047)&gt;8,INDEX([1]CatGlob!$X:$X,MATCH(M1047,[1]CatGlob!$W:$W,0)),"")</f>
        <v>EMLC</v>
      </c>
      <c r="Q1047" s="403" t="str">
        <f>INDEX([1]CatGlob!P:P,MATCH(M1047,[1]CatGlob!O:O,0))</f>
        <v>RFIG</v>
      </c>
      <c r="R1047" s="403"/>
      <c r="S1047" s="403"/>
      <c r="T1047" s="403" t="str">
        <f>INDEX([1]CatGlob!$D:$D,MATCH($M1047,[1]CatGlob!$C:$C,0))</f>
        <v>RFI</v>
      </c>
      <c r="U1047" s="403" t="s">
        <v>1293</v>
      </c>
      <c r="V1047" s="404" t="str">
        <f>INDEX([1]CatGlob!$F:$F,MATCH($M1047,[1]CatGlob!$C:$C,0))</f>
        <v>RFI</v>
      </c>
      <c r="W1047" s="405"/>
      <c r="X1047" s="406">
        <v>0</v>
      </c>
      <c r="Y1047" s="407">
        <v>0</v>
      </c>
      <c r="Z1047" s="408">
        <v>0</v>
      </c>
      <c r="AA1047" s="407">
        <v>0</v>
      </c>
      <c r="AB1047" s="408">
        <v>0</v>
      </c>
      <c r="AC1047" s="407">
        <v>0</v>
      </c>
      <c r="AD1047" s="408">
        <v>0</v>
      </c>
      <c r="AE1047" s="407">
        <v>0</v>
      </c>
      <c r="AF1047" s="408">
        <v>0</v>
      </c>
      <c r="AG1047" s="407">
        <v>0</v>
      </c>
      <c r="AI1047" s="406">
        <v>0</v>
      </c>
      <c r="AJ1047" s="407">
        <v>0</v>
      </c>
      <c r="AK1047" s="408">
        <v>0</v>
      </c>
      <c r="AL1047" s="407">
        <v>0</v>
      </c>
      <c r="AM1047" s="408">
        <v>0</v>
      </c>
      <c r="AN1047" s="407">
        <v>0</v>
      </c>
      <c r="AO1047" s="408">
        <v>0</v>
      </c>
      <c r="AP1047" s="407">
        <v>0</v>
      </c>
      <c r="AQ1047" s="408">
        <v>0</v>
      </c>
      <c r="AR1047" s="407">
        <v>0</v>
      </c>
      <c r="AT1047" s="406">
        <v>0</v>
      </c>
      <c r="AU1047" s="407">
        <v>0</v>
      </c>
      <c r="AV1047" s="408">
        <v>0</v>
      </c>
      <c r="AW1047" s="407">
        <v>0</v>
      </c>
      <c r="AX1047" s="408">
        <v>0</v>
      </c>
      <c r="AY1047" s="407">
        <v>0</v>
      </c>
      <c r="AZ1047" s="408">
        <v>0</v>
      </c>
      <c r="BA1047" s="407">
        <v>0</v>
      </c>
      <c r="BB1047" s="408">
        <v>0</v>
      </c>
      <c r="BC1047" s="407">
        <v>0</v>
      </c>
    </row>
    <row r="1048" spans="1:55" x14ac:dyDescent="0.35">
      <c r="A1048" s="385" t="str" cm="1">
        <f t="array" ref="A1048">IFERROR(_xlfn.IFS(AND(F1048="Renta Variable",O1048=1),IFERROR(MATCH(B1048,[1]RV_Det!C:C,0),"Rev"),AND(J1048="Corporativa",O1048=1,I1048="EM"),IFERROR(MATCH(B1048,[1]RF_Corps!B:B,0),"Rev"),AND(F1048="Alternativos",O1048=1),IFERROR(MATCH(B1048,[1]Rep4!C:C,0),"Rev")),"")</f>
        <v/>
      </c>
      <c r="B1048" s="394" t="s">
        <v>3105</v>
      </c>
      <c r="C1048" s="409" t="s">
        <v>3106</v>
      </c>
      <c r="D1048" s="395" t="s">
        <v>1970</v>
      </c>
      <c r="E1048" s="396" t="str">
        <f>IF(B1048="","",INDEX([1]CatGlob!$S:$S,IFERROR(MATCH(MID(B1048,7,1),[1]CatGlob!$R:$R,0),MATCH(MID(B1048,1,2),[1]CatGlob!$R:$R,0))))</f>
        <v>COP</v>
      </c>
      <c r="F1048" s="397" t="s">
        <v>442</v>
      </c>
      <c r="G1048" s="398" t="s">
        <v>2032</v>
      </c>
      <c r="H1048" s="399" t="s">
        <v>267</v>
      </c>
      <c r="I1048" s="399" t="s">
        <v>120</v>
      </c>
      <c r="J1048" s="399" t="s">
        <v>600</v>
      </c>
      <c r="K1048" s="396" t="s">
        <v>600</v>
      </c>
      <c r="L1048" s="400" t="str">
        <f>IF(ISERROR(MATCH(M1048,M$10:M1047,0)),M1048,"")</f>
        <v/>
      </c>
      <c r="M1048" s="401" t="str">
        <f>IF(B1048="","",IF(ISERROR(MATCH(F1048&amp;"_"&amp;G1048&amp;"_"&amp;H1048&amp;"_"&amp;I1048&amp;"_"&amp;J1048&amp;IF(K1048="","","_"&amp;K1048),[1]CatGlob!$B:$B,0)),F1048&amp;"_"&amp;G1048&amp;"_"&amp;H1048&amp;"_"&amp;I1048&amp;"_"&amp;J1048&amp;IF(K1048="","","_"&amp;K1048),INDEX([1]CatGlob!$C:$C,MATCH(F1048&amp;"_"&amp;G1048&amp;"_"&amp;H1048&amp;"_"&amp;I1048&amp;"_"&amp;J1048&amp;IF(K1048="","","_"&amp;K1048),[1]CatGlob!$B:$B,0))))</f>
        <v>LCD_GOB_COL</v>
      </c>
      <c r="N1048" s="402" t="str">
        <f t="shared" si="35"/>
        <v/>
      </c>
      <c r="O1048" s="402" t="str">
        <f t="shared" si="34"/>
        <v/>
      </c>
      <c r="P1048" s="401" t="str">
        <f>IF(LEN(B1048)&gt;8,INDEX([1]CatGlob!$X:$X,MATCH(M1048,[1]CatGlob!$W:$W,0)),"")</f>
        <v>EMLC</v>
      </c>
      <c r="Q1048" s="403" t="str">
        <f>INDEX([1]CatGlob!P:P,MATCH(M1048,[1]CatGlob!O:O,0))</f>
        <v>RFIG</v>
      </c>
      <c r="R1048" s="403"/>
      <c r="S1048" s="403"/>
      <c r="T1048" s="403" t="str">
        <f>INDEX([1]CatGlob!$D:$D,MATCH($M1048,[1]CatGlob!$C:$C,0))</f>
        <v>RFI</v>
      </c>
      <c r="U1048" s="403" t="s">
        <v>1293</v>
      </c>
      <c r="V1048" s="404" t="str">
        <f>INDEX([1]CatGlob!$F:$F,MATCH($M1048,[1]CatGlob!$C:$C,0))</f>
        <v>RFI</v>
      </c>
      <c r="W1048" s="405"/>
      <c r="X1048" s="406">
        <v>0</v>
      </c>
      <c r="Y1048" s="407">
        <v>0</v>
      </c>
      <c r="Z1048" s="408">
        <v>0</v>
      </c>
      <c r="AA1048" s="407">
        <v>0</v>
      </c>
      <c r="AB1048" s="408">
        <v>0</v>
      </c>
      <c r="AC1048" s="407">
        <v>0</v>
      </c>
      <c r="AD1048" s="408">
        <v>0</v>
      </c>
      <c r="AE1048" s="407">
        <v>0</v>
      </c>
      <c r="AF1048" s="408">
        <v>0</v>
      </c>
      <c r="AG1048" s="407">
        <v>0</v>
      </c>
      <c r="AI1048" s="406">
        <v>0</v>
      </c>
      <c r="AJ1048" s="407">
        <v>0</v>
      </c>
      <c r="AK1048" s="408">
        <v>0</v>
      </c>
      <c r="AL1048" s="407">
        <v>0</v>
      </c>
      <c r="AM1048" s="408">
        <v>0</v>
      </c>
      <c r="AN1048" s="407">
        <v>0</v>
      </c>
      <c r="AO1048" s="408">
        <v>0</v>
      </c>
      <c r="AP1048" s="407">
        <v>0</v>
      </c>
      <c r="AQ1048" s="408">
        <v>0</v>
      </c>
      <c r="AR1048" s="407">
        <v>0</v>
      </c>
      <c r="AT1048" s="406">
        <v>0</v>
      </c>
      <c r="AU1048" s="407">
        <v>0</v>
      </c>
      <c r="AV1048" s="408">
        <v>0</v>
      </c>
      <c r="AW1048" s="407">
        <v>0</v>
      </c>
      <c r="AX1048" s="408">
        <v>0</v>
      </c>
      <c r="AY1048" s="407">
        <v>0</v>
      </c>
      <c r="AZ1048" s="408">
        <v>0</v>
      </c>
      <c r="BA1048" s="407">
        <v>0</v>
      </c>
      <c r="BB1048" s="408">
        <v>0</v>
      </c>
      <c r="BC1048" s="407">
        <v>0</v>
      </c>
    </row>
    <row r="1049" spans="1:55" x14ac:dyDescent="0.35">
      <c r="A1049" s="385" t="str" cm="1">
        <f t="array" ref="A1049">IFERROR(_xlfn.IFS(AND(F1049="Renta Variable",O1049=1),IFERROR(MATCH(B1049,[1]RV_Det!C:C,0),"Rev"),AND(J1049="Corporativa",O1049=1,I1049="EM"),IFERROR(MATCH(B1049,[1]RF_Corps!B:B,0),"Rev"),AND(F1049="Alternativos",O1049=1),IFERROR(MATCH(B1049,[1]Rep4!C:C,0),"Rev")),"")</f>
        <v/>
      </c>
      <c r="B1049" s="394" t="s">
        <v>3107</v>
      </c>
      <c r="C1049" s="409" t="s">
        <v>3108</v>
      </c>
      <c r="D1049" s="395" t="s">
        <v>1970</v>
      </c>
      <c r="E1049" s="396" t="str">
        <f>IF(B1049="","",INDEX([1]CatGlob!$S:$S,IFERROR(MATCH(MID(B1049,7,1),[1]CatGlob!$R:$R,0),MATCH(MID(B1049,1,2),[1]CatGlob!$R:$R,0))))</f>
        <v>COP</v>
      </c>
      <c r="F1049" s="397" t="s">
        <v>442</v>
      </c>
      <c r="G1049" s="398" t="s">
        <v>2032</v>
      </c>
      <c r="H1049" s="399" t="s">
        <v>267</v>
      </c>
      <c r="I1049" s="399" t="s">
        <v>120</v>
      </c>
      <c r="J1049" s="399" t="s">
        <v>600</v>
      </c>
      <c r="K1049" s="396" t="s">
        <v>600</v>
      </c>
      <c r="L1049" s="400" t="str">
        <f>IF(ISERROR(MATCH(M1049,M$10:M1048,0)),M1049,"")</f>
        <v/>
      </c>
      <c r="M1049" s="401" t="str">
        <f>IF(B1049="","",IF(ISERROR(MATCH(F1049&amp;"_"&amp;G1049&amp;"_"&amp;H1049&amp;"_"&amp;I1049&amp;"_"&amp;J1049&amp;IF(K1049="","","_"&amp;K1049),[1]CatGlob!$B:$B,0)),F1049&amp;"_"&amp;G1049&amp;"_"&amp;H1049&amp;"_"&amp;I1049&amp;"_"&amp;J1049&amp;IF(K1049="","","_"&amp;K1049),INDEX([1]CatGlob!$C:$C,MATCH(F1049&amp;"_"&amp;G1049&amp;"_"&amp;H1049&amp;"_"&amp;I1049&amp;"_"&amp;J1049&amp;IF(K1049="","","_"&amp;K1049),[1]CatGlob!$B:$B,0))))</f>
        <v>LCD_GOB_COL</v>
      </c>
      <c r="N1049" s="402" t="str">
        <f t="shared" si="35"/>
        <v>rev</v>
      </c>
      <c r="O1049" s="402">
        <f t="shared" si="34"/>
        <v>1</v>
      </c>
      <c r="P1049" s="401" t="str">
        <f>IF(LEN(B1049)&gt;8,INDEX([1]CatGlob!$X:$X,MATCH(M1049,[1]CatGlob!$W:$W,0)),"")</f>
        <v>EMLC</v>
      </c>
      <c r="Q1049" s="403" t="str">
        <f>INDEX([1]CatGlob!P:P,MATCH(M1049,[1]CatGlob!O:O,0))</f>
        <v>RFIG</v>
      </c>
      <c r="R1049" s="403"/>
      <c r="S1049" s="403"/>
      <c r="T1049" s="403" t="str">
        <f>INDEX([1]CatGlob!$D:$D,MATCH($M1049,[1]CatGlob!$C:$C,0))</f>
        <v>RFI</v>
      </c>
      <c r="U1049" s="403" t="s">
        <v>1293</v>
      </c>
      <c r="V1049" s="404" t="str">
        <f>INDEX([1]CatGlob!$F:$F,MATCH($M1049,[1]CatGlob!$C:$C,0))</f>
        <v>RFI</v>
      </c>
      <c r="W1049" s="405"/>
      <c r="X1049" s="406">
        <v>0</v>
      </c>
      <c r="Y1049" s="407">
        <v>0</v>
      </c>
      <c r="Z1049" s="408">
        <v>0</v>
      </c>
      <c r="AA1049" s="407">
        <v>0</v>
      </c>
      <c r="AB1049" s="408">
        <v>0</v>
      </c>
      <c r="AC1049" s="407">
        <v>0</v>
      </c>
      <c r="AD1049" s="408">
        <v>0</v>
      </c>
      <c r="AE1049" s="407">
        <v>0</v>
      </c>
      <c r="AF1049" s="408">
        <v>0</v>
      </c>
      <c r="AG1049" s="407">
        <v>0</v>
      </c>
      <c r="AI1049" s="406">
        <v>0</v>
      </c>
      <c r="AJ1049" s="407">
        <v>0</v>
      </c>
      <c r="AK1049" s="408">
        <v>0</v>
      </c>
      <c r="AL1049" s="407">
        <v>0</v>
      </c>
      <c r="AM1049" s="408">
        <v>0</v>
      </c>
      <c r="AN1049" s="407">
        <v>0</v>
      </c>
      <c r="AO1049" s="408">
        <v>-6.4126816052428398E-9</v>
      </c>
      <c r="AP1049" s="407">
        <v>-6.0470517482258401E-8</v>
      </c>
      <c r="AQ1049" s="408">
        <v>-1.7115750033073599E-9</v>
      </c>
      <c r="AR1049" s="407">
        <v>-1.6139866678407201E-8</v>
      </c>
      <c r="AT1049" s="406">
        <v>0</v>
      </c>
      <c r="AU1049" s="407">
        <v>0</v>
      </c>
      <c r="AV1049" s="408">
        <v>0</v>
      </c>
      <c r="AW1049" s="407">
        <v>0</v>
      </c>
      <c r="AX1049" s="408">
        <v>0</v>
      </c>
      <c r="AY1049" s="407">
        <v>0</v>
      </c>
      <c r="AZ1049" s="408">
        <v>0</v>
      </c>
      <c r="BA1049" s="407">
        <v>0</v>
      </c>
      <c r="BB1049" s="408">
        <v>0</v>
      </c>
      <c r="BC1049" s="407">
        <v>0</v>
      </c>
    </row>
    <row r="1050" spans="1:55" x14ac:dyDescent="0.35">
      <c r="A1050" s="385" t="str" cm="1">
        <f t="array" ref="A1050">IFERROR(_xlfn.IFS(AND(F1050="Renta Variable",O1050=1),IFERROR(MATCH(B1050,[1]RV_Det!C:C,0),"Rev"),AND(J1050="Corporativa",O1050=1,I1050="EM"),IFERROR(MATCH(B1050,[1]RF_Corps!B:B,0),"Rev"),AND(F1050="Alternativos",O1050=1),IFERROR(MATCH(B1050,[1]Rep4!C:C,0),"Rev")),"")</f>
        <v/>
      </c>
      <c r="B1050" s="394" t="s">
        <v>3109</v>
      </c>
      <c r="C1050" s="409" t="s">
        <v>3108</v>
      </c>
      <c r="D1050" s="395" t="s">
        <v>1970</v>
      </c>
      <c r="E1050" s="396" t="str">
        <f>IF(B1050="","",INDEX([1]CatGlob!$S:$S,IFERROR(MATCH(MID(B1050,7,1),[1]CatGlob!$R:$R,0),MATCH(MID(B1050,1,2),[1]CatGlob!$R:$R,0))))</f>
        <v>COP</v>
      </c>
      <c r="F1050" s="397" t="s">
        <v>442</v>
      </c>
      <c r="G1050" s="398" t="s">
        <v>2032</v>
      </c>
      <c r="H1050" s="399" t="s">
        <v>267</v>
      </c>
      <c r="I1050" s="399" t="s">
        <v>120</v>
      </c>
      <c r="J1050" s="399" t="s">
        <v>600</v>
      </c>
      <c r="K1050" s="396" t="s">
        <v>600</v>
      </c>
      <c r="L1050" s="400" t="str">
        <f>IF(ISERROR(MATCH(M1050,M$10:M1049,0)),M1050,"")</f>
        <v/>
      </c>
      <c r="M1050" s="401" t="str">
        <f>IF(B1050="","",IF(ISERROR(MATCH(F1050&amp;"_"&amp;G1050&amp;"_"&amp;H1050&amp;"_"&amp;I1050&amp;"_"&amp;J1050&amp;IF(K1050="","","_"&amp;K1050),[1]CatGlob!$B:$B,0)),F1050&amp;"_"&amp;G1050&amp;"_"&amp;H1050&amp;"_"&amp;I1050&amp;"_"&amp;J1050&amp;IF(K1050="","","_"&amp;K1050),INDEX([1]CatGlob!$C:$C,MATCH(F1050&amp;"_"&amp;G1050&amp;"_"&amp;H1050&amp;"_"&amp;I1050&amp;"_"&amp;J1050&amp;IF(K1050="","","_"&amp;K1050),[1]CatGlob!$B:$B,0))))</f>
        <v>LCD_GOB_COL</v>
      </c>
      <c r="N1050" s="402" t="str">
        <f t="shared" si="35"/>
        <v/>
      </c>
      <c r="O1050" s="402" t="str">
        <f t="shared" si="34"/>
        <v/>
      </c>
      <c r="P1050" s="401" t="str">
        <f>IF(LEN(B1050)&gt;8,INDEX([1]CatGlob!$X:$X,MATCH(M1050,[1]CatGlob!$W:$W,0)),"")</f>
        <v>EMLC</v>
      </c>
      <c r="Q1050" s="403" t="str">
        <f>INDEX([1]CatGlob!P:P,MATCH(M1050,[1]CatGlob!O:O,0))</f>
        <v>RFIG</v>
      </c>
      <c r="R1050" s="403"/>
      <c r="S1050" s="403"/>
      <c r="T1050" s="403" t="str">
        <f>INDEX([1]CatGlob!$D:$D,MATCH($M1050,[1]CatGlob!$C:$C,0))</f>
        <v>RFI</v>
      </c>
      <c r="U1050" s="403" t="s">
        <v>1293</v>
      </c>
      <c r="V1050" s="404" t="str">
        <f>INDEX([1]CatGlob!$F:$F,MATCH($M1050,[1]CatGlob!$C:$C,0))</f>
        <v>RFI</v>
      </c>
      <c r="W1050" s="405"/>
      <c r="X1050" s="406">
        <v>0</v>
      </c>
      <c r="Y1050" s="407">
        <v>0</v>
      </c>
      <c r="Z1050" s="408">
        <v>0</v>
      </c>
      <c r="AA1050" s="407">
        <v>0</v>
      </c>
      <c r="AB1050" s="408">
        <v>0</v>
      </c>
      <c r="AC1050" s="407">
        <v>0</v>
      </c>
      <c r="AD1050" s="408">
        <v>0</v>
      </c>
      <c r="AE1050" s="407">
        <v>0</v>
      </c>
      <c r="AF1050" s="408">
        <v>0</v>
      </c>
      <c r="AG1050" s="407">
        <v>0</v>
      </c>
      <c r="AI1050" s="406">
        <v>0</v>
      </c>
      <c r="AJ1050" s="407">
        <v>0</v>
      </c>
      <c r="AK1050" s="408">
        <v>0</v>
      </c>
      <c r="AL1050" s="407">
        <v>0</v>
      </c>
      <c r="AM1050" s="408">
        <v>0</v>
      </c>
      <c r="AN1050" s="407">
        <v>0</v>
      </c>
      <c r="AO1050" s="408">
        <v>0</v>
      </c>
      <c r="AP1050" s="407">
        <v>0</v>
      </c>
      <c r="AQ1050" s="408">
        <v>0</v>
      </c>
      <c r="AR1050" s="407">
        <v>0</v>
      </c>
      <c r="AT1050" s="406">
        <v>0</v>
      </c>
      <c r="AU1050" s="407">
        <v>0</v>
      </c>
      <c r="AV1050" s="408">
        <v>0</v>
      </c>
      <c r="AW1050" s="407">
        <v>0</v>
      </c>
      <c r="AX1050" s="408">
        <v>0</v>
      </c>
      <c r="AY1050" s="407">
        <v>0</v>
      </c>
      <c r="AZ1050" s="408">
        <v>0</v>
      </c>
      <c r="BA1050" s="407">
        <v>0</v>
      </c>
      <c r="BB1050" s="408">
        <v>0</v>
      </c>
      <c r="BC1050" s="407">
        <v>0</v>
      </c>
    </row>
    <row r="1051" spans="1:55" x14ac:dyDescent="0.35">
      <c r="A1051" s="385" t="str" cm="1">
        <f t="array" ref="A1051">IFERROR(_xlfn.IFS(AND(F1051="Renta Variable",O1051=1),IFERROR(MATCH(B1051,[1]RV_Det!C:C,0),"Rev"),AND(J1051="Corporativa",O1051=1,I1051="EM"),IFERROR(MATCH(B1051,[1]RF_Corps!B:B,0),"Rev"),AND(F1051="Alternativos",O1051=1),IFERROR(MATCH(B1051,[1]Rep4!C:C,0),"Rev")),"")</f>
        <v/>
      </c>
      <c r="B1051" s="394" t="s">
        <v>3110</v>
      </c>
      <c r="C1051" s="409" t="s">
        <v>3111</v>
      </c>
      <c r="D1051" s="395" t="s">
        <v>1970</v>
      </c>
      <c r="E1051" s="396" t="str">
        <f>IF(B1051="","",INDEX([1]CatGlob!$S:$S,IFERROR(MATCH(MID(B1051,7,1),[1]CatGlob!$R:$R,0),MATCH(MID(B1051,1,2),[1]CatGlob!$R:$R,0))))</f>
        <v>COP</v>
      </c>
      <c r="F1051" s="397" t="s">
        <v>442</v>
      </c>
      <c r="G1051" s="398" t="s">
        <v>2032</v>
      </c>
      <c r="H1051" s="399" t="s">
        <v>267</v>
      </c>
      <c r="I1051" s="399" t="s">
        <v>120</v>
      </c>
      <c r="J1051" s="399" t="s">
        <v>600</v>
      </c>
      <c r="K1051" s="396" t="s">
        <v>600</v>
      </c>
      <c r="L1051" s="400" t="str">
        <f>IF(ISERROR(MATCH(M1051,M$10:M1050,0)),M1051,"")</f>
        <v/>
      </c>
      <c r="M1051" s="401" t="str">
        <f>IF(B1051="","",IF(ISERROR(MATCH(F1051&amp;"_"&amp;G1051&amp;"_"&amp;H1051&amp;"_"&amp;I1051&amp;"_"&amp;J1051&amp;IF(K1051="","","_"&amp;K1051),[1]CatGlob!$B:$B,0)),F1051&amp;"_"&amp;G1051&amp;"_"&amp;H1051&amp;"_"&amp;I1051&amp;"_"&amp;J1051&amp;IF(K1051="","","_"&amp;K1051),INDEX([1]CatGlob!$C:$C,MATCH(F1051&amp;"_"&amp;G1051&amp;"_"&amp;H1051&amp;"_"&amp;I1051&amp;"_"&amp;J1051&amp;IF(K1051="","","_"&amp;K1051),[1]CatGlob!$B:$B,0))))</f>
        <v>LCD_GOB_COL</v>
      </c>
      <c r="N1051" s="402" t="str">
        <f t="shared" si="35"/>
        <v>rev</v>
      </c>
      <c r="O1051" s="402">
        <f t="shared" si="34"/>
        <v>1</v>
      </c>
      <c r="P1051" s="401" t="str">
        <f>IF(LEN(B1051)&gt;8,INDEX([1]CatGlob!$X:$X,MATCH(M1051,[1]CatGlob!$W:$W,0)),"")</f>
        <v>EMLC</v>
      </c>
      <c r="Q1051" s="403" t="str">
        <f>INDEX([1]CatGlob!P:P,MATCH(M1051,[1]CatGlob!O:O,0))</f>
        <v>RFIG</v>
      </c>
      <c r="R1051" s="403"/>
      <c r="S1051" s="403"/>
      <c r="T1051" s="403" t="str">
        <f>INDEX([1]CatGlob!$D:$D,MATCH($M1051,[1]CatGlob!$C:$C,0))</f>
        <v>RFI</v>
      </c>
      <c r="U1051" s="403" t="s">
        <v>1293</v>
      </c>
      <c r="V1051" s="404" t="str">
        <f>INDEX([1]CatGlob!$F:$F,MATCH($M1051,[1]CatGlob!$C:$C,0))</f>
        <v>RFI</v>
      </c>
      <c r="W1051" s="405"/>
      <c r="X1051" s="406">
        <v>0</v>
      </c>
      <c r="Y1051" s="407">
        <v>0</v>
      </c>
      <c r="Z1051" s="408">
        <v>-2.8108310802232798E-2</v>
      </c>
      <c r="AA1051" s="407">
        <v>7.5437621951390796E-2</v>
      </c>
      <c r="AB1051" s="408">
        <v>-8.8654187325624603E-3</v>
      </c>
      <c r="AC1051" s="407">
        <v>2.37931802971048E-2</v>
      </c>
      <c r="AD1051" s="408">
        <v>-1.46698278922058E-2</v>
      </c>
      <c r="AE1051" s="407">
        <v>3.9371164577417503E-2</v>
      </c>
      <c r="AF1051" s="408">
        <v>-1.3471090083193299E-2</v>
      </c>
      <c r="AG1051" s="407">
        <v>3.6153969126576098E-2</v>
      </c>
      <c r="AI1051" s="406">
        <v>0</v>
      </c>
      <c r="AJ1051" s="407">
        <v>0</v>
      </c>
      <c r="AK1051" s="408">
        <v>0</v>
      </c>
      <c r="AL1051" s="407">
        <v>0</v>
      </c>
      <c r="AM1051" s="408">
        <v>0</v>
      </c>
      <c r="AN1051" s="407">
        <v>0</v>
      </c>
      <c r="AO1051" s="408">
        <v>0</v>
      </c>
      <c r="AP1051" s="407">
        <v>0</v>
      </c>
      <c r="AQ1051" s="408">
        <v>0</v>
      </c>
      <c r="AR1051" s="407">
        <v>0</v>
      </c>
      <c r="AT1051" s="406">
        <v>0</v>
      </c>
      <c r="AU1051" s="407">
        <v>0</v>
      </c>
      <c r="AV1051" s="408">
        <v>0</v>
      </c>
      <c r="AW1051" s="407">
        <v>0</v>
      </c>
      <c r="AX1051" s="408">
        <v>0</v>
      </c>
      <c r="AY1051" s="407">
        <v>0</v>
      </c>
      <c r="AZ1051" s="408">
        <v>0</v>
      </c>
      <c r="BA1051" s="407">
        <v>0</v>
      </c>
      <c r="BB1051" s="408">
        <v>0</v>
      </c>
      <c r="BC1051" s="407">
        <v>0</v>
      </c>
    </row>
    <row r="1052" spans="1:55" x14ac:dyDescent="0.35">
      <c r="A1052" s="385" t="str" cm="1">
        <f t="array" ref="A1052">IFERROR(_xlfn.IFS(AND(F1052="Renta Variable",O1052=1),IFERROR(MATCH(B1052,[1]RV_Det!C:C,0),"Rev"),AND(J1052="Corporativa",O1052=1,I1052="EM"),IFERROR(MATCH(B1052,[1]RF_Corps!B:B,0),"Rev"),AND(F1052="Alternativos",O1052=1),IFERROR(MATCH(B1052,[1]Rep4!C:C,0),"Rev")),"")</f>
        <v/>
      </c>
      <c r="B1052" s="396" t="s">
        <v>3112</v>
      </c>
      <c r="C1052" s="412" t="s">
        <v>3113</v>
      </c>
      <c r="D1052" s="395" t="s">
        <v>1970</v>
      </c>
      <c r="E1052" s="396" t="str">
        <f>IF(B1052="","",INDEX([1]CatGlob!$S:$S,IFERROR(MATCH(MID(B1052,7,1),[1]CatGlob!$R:$R,0),MATCH(MID(B1052,1,2),[1]CatGlob!$R:$R,0))))</f>
        <v>COP</v>
      </c>
      <c r="F1052" s="397" t="s">
        <v>442</v>
      </c>
      <c r="G1052" s="398" t="s">
        <v>2032</v>
      </c>
      <c r="H1052" s="399" t="s">
        <v>267</v>
      </c>
      <c r="I1052" s="399" t="s">
        <v>120</v>
      </c>
      <c r="J1052" s="399" t="s">
        <v>600</v>
      </c>
      <c r="K1052" s="396" t="s">
        <v>600</v>
      </c>
      <c r="L1052" s="400" t="str">
        <f>IF(ISERROR(MATCH(M1052,M$10:M1051,0)),M1052,"")</f>
        <v/>
      </c>
      <c r="M1052" s="401" t="str">
        <f>IF(B1052="","",IF(ISERROR(MATCH(F1052&amp;"_"&amp;G1052&amp;"_"&amp;H1052&amp;"_"&amp;I1052&amp;"_"&amp;J1052&amp;IF(K1052="","","_"&amp;K1052),[1]CatGlob!$B:$B,0)),F1052&amp;"_"&amp;G1052&amp;"_"&amp;H1052&amp;"_"&amp;I1052&amp;"_"&amp;J1052&amp;IF(K1052="","","_"&amp;K1052),INDEX([1]CatGlob!$C:$C,MATCH(F1052&amp;"_"&amp;G1052&amp;"_"&amp;H1052&amp;"_"&amp;I1052&amp;"_"&amp;J1052&amp;IF(K1052="","","_"&amp;K1052),[1]CatGlob!$B:$B,0))))</f>
        <v>LCD_GOB_COL</v>
      </c>
      <c r="N1052" s="402" t="str">
        <f t="shared" si="35"/>
        <v/>
      </c>
      <c r="O1052" s="402" t="str">
        <f t="shared" si="34"/>
        <v/>
      </c>
      <c r="P1052" s="401" t="str">
        <f>IF(LEN(B1052)&gt;8,INDEX([1]CatGlob!$X:$X,MATCH(M1052,[1]CatGlob!$W:$W,0)),"")</f>
        <v>EMLC</v>
      </c>
      <c r="Q1052" s="403" t="str">
        <f>INDEX([1]CatGlob!P:P,MATCH(M1052,[1]CatGlob!O:O,0))</f>
        <v>RFIG</v>
      </c>
      <c r="R1052" s="403" t="s">
        <v>601</v>
      </c>
      <c r="S1052" s="403"/>
      <c r="T1052" s="403" t="str">
        <f>INDEX([1]CatGlob!$D:$D,MATCH($M1052,[1]CatGlob!$C:$C,0))</f>
        <v>RFI</v>
      </c>
      <c r="U1052" s="403" t="s">
        <v>1293</v>
      </c>
      <c r="V1052" s="404" t="str">
        <f>INDEX([1]CatGlob!$F:$F,MATCH($M1052,[1]CatGlob!$C:$C,0))</f>
        <v>RFI</v>
      </c>
      <c r="W1052" s="405"/>
      <c r="X1052" s="406">
        <v>0</v>
      </c>
      <c r="Y1052" s="407">
        <v>0</v>
      </c>
      <c r="Z1052" s="408">
        <v>0</v>
      </c>
      <c r="AA1052" s="407">
        <v>0</v>
      </c>
      <c r="AB1052" s="408">
        <v>0</v>
      </c>
      <c r="AC1052" s="407">
        <v>0</v>
      </c>
      <c r="AD1052" s="408">
        <v>0</v>
      </c>
      <c r="AE1052" s="407">
        <v>0</v>
      </c>
      <c r="AF1052" s="408">
        <v>0</v>
      </c>
      <c r="AG1052" s="407">
        <v>0</v>
      </c>
      <c r="AI1052" s="406">
        <v>0</v>
      </c>
      <c r="AJ1052" s="407">
        <v>0</v>
      </c>
      <c r="AK1052" s="408">
        <v>0</v>
      </c>
      <c r="AL1052" s="407">
        <v>0</v>
      </c>
      <c r="AM1052" s="408">
        <v>0</v>
      </c>
      <c r="AN1052" s="407">
        <v>0</v>
      </c>
      <c r="AO1052" s="408">
        <v>0</v>
      </c>
      <c r="AP1052" s="407">
        <v>0</v>
      </c>
      <c r="AQ1052" s="408">
        <v>0</v>
      </c>
      <c r="AR1052" s="407">
        <v>0</v>
      </c>
      <c r="AT1052" s="406">
        <v>0</v>
      </c>
      <c r="AU1052" s="407">
        <v>0</v>
      </c>
      <c r="AV1052" s="408">
        <v>0</v>
      </c>
      <c r="AW1052" s="407">
        <v>0</v>
      </c>
      <c r="AX1052" s="408">
        <v>0</v>
      </c>
      <c r="AY1052" s="407">
        <v>0</v>
      </c>
      <c r="AZ1052" s="408">
        <v>0</v>
      </c>
      <c r="BA1052" s="407">
        <v>0</v>
      </c>
      <c r="BB1052" s="408">
        <v>0</v>
      </c>
      <c r="BC1052" s="407">
        <v>0</v>
      </c>
    </row>
    <row r="1053" spans="1:55" x14ac:dyDescent="0.35">
      <c r="A1053" s="385" t="str" cm="1">
        <f t="array" ref="A1053">IFERROR(_xlfn.IFS(AND(F1053="Renta Variable",O1053=1),IFERROR(MATCH(B1053,[1]RV_Det!C:C,0),"Rev"),AND(J1053="Corporativa",O1053=1,I1053="EM"),IFERROR(MATCH(B1053,[1]RF_Corps!B:B,0),"Rev"),AND(F1053="Alternativos",O1053=1),IFERROR(MATCH(B1053,[1]Rep4!C:C,0),"Rev")),"")</f>
        <v/>
      </c>
      <c r="B1053" s="394" t="s">
        <v>3114</v>
      </c>
      <c r="C1053" s="409" t="s">
        <v>3115</v>
      </c>
      <c r="D1053" s="395" t="s">
        <v>3116</v>
      </c>
      <c r="E1053" s="396" t="str">
        <f>IF(B1053="","",INDEX([1]CatGlob!$S:$S,IFERROR(MATCH(MID(B1053,7,1),[1]CatGlob!$R:$R,0),MATCH(MID(B1053,1,2),[1]CatGlob!$R:$R,0))))</f>
        <v>DOL</v>
      </c>
      <c r="F1053" s="397" t="s">
        <v>442</v>
      </c>
      <c r="G1053" s="398" t="s">
        <v>2032</v>
      </c>
      <c r="H1053" s="399" t="s">
        <v>267</v>
      </c>
      <c r="I1053" s="399" t="s">
        <v>108</v>
      </c>
      <c r="J1053" s="399" t="s">
        <v>600</v>
      </c>
      <c r="K1053" s="396" t="s">
        <v>600</v>
      </c>
      <c r="L1053" s="400" t="str">
        <f>IF(ISERROR(MATCH(M1053,M$10:M1052,0)),M1053,"")</f>
        <v/>
      </c>
      <c r="M1053" s="401" t="str">
        <f>IF(B1053="","",IF(ISERROR(MATCH(F1053&amp;"_"&amp;G1053&amp;"_"&amp;H1053&amp;"_"&amp;I1053&amp;"_"&amp;J1053&amp;IF(K1053="","","_"&amp;K1053),[1]CatGlob!$B:$B,0)),F1053&amp;"_"&amp;G1053&amp;"_"&amp;H1053&amp;"_"&amp;I1053&amp;"_"&amp;J1053&amp;IF(K1053="","","_"&amp;K1053),INDEX([1]CatGlob!$C:$C,MATCH(F1053&amp;"_"&amp;G1053&amp;"_"&amp;H1053&amp;"_"&amp;I1053&amp;"_"&amp;J1053&amp;IF(K1053="","","_"&amp;K1053),[1]CatGlob!$B:$B,0))))</f>
        <v>LCD_GOB_FM</v>
      </c>
      <c r="N1053" s="402" t="str">
        <f t="shared" si="35"/>
        <v>rev</v>
      </c>
      <c r="O1053" s="402">
        <f t="shared" si="34"/>
        <v>1</v>
      </c>
      <c r="P1053" s="401" t="str">
        <f>IF(LEN(B1053)&gt;8,INDEX([1]CatGlob!$X:$X,MATCH(M1053,[1]CatGlob!$W:$W,0)),"")</f>
        <v>EMLC</v>
      </c>
      <c r="Q1053" s="403" t="str">
        <f>INDEX([1]CatGlob!P:P,MATCH(M1053,[1]CatGlob!O:O,0))</f>
        <v>RFIG</v>
      </c>
      <c r="R1053" s="403" t="s">
        <v>1017</v>
      </c>
      <c r="S1053" s="403" t="s">
        <v>1018</v>
      </c>
      <c r="T1053" s="403" t="str">
        <f>INDEX([1]CatGlob!$D:$D,MATCH($M1053,[1]CatGlob!$C:$C,0))</f>
        <v>RFI</v>
      </c>
      <c r="U1053" s="403" t="s">
        <v>602</v>
      </c>
      <c r="V1053" s="404" t="str">
        <f>INDEX([1]CatGlob!$F:$F,MATCH($M1053,[1]CatGlob!$C:$C,0))</f>
        <v>RF_ETF</v>
      </c>
      <c r="W1053" s="405"/>
      <c r="X1053" s="406">
        <v>0</v>
      </c>
      <c r="Y1053" s="407">
        <v>0</v>
      </c>
      <c r="Z1053" s="408">
        <v>0</v>
      </c>
      <c r="AA1053" s="407">
        <v>0</v>
      </c>
      <c r="AB1053" s="408">
        <v>-1.0285590254736E-2</v>
      </c>
      <c r="AC1053" s="407">
        <v>0.75104993674912601</v>
      </c>
      <c r="AD1053" s="408">
        <v>0</v>
      </c>
      <c r="AE1053" s="407">
        <v>0</v>
      </c>
      <c r="AF1053" s="408">
        <v>-5.2243496874888901E-3</v>
      </c>
      <c r="AG1053" s="407">
        <v>0.38148005171965399</v>
      </c>
      <c r="AI1053" s="406">
        <v>0</v>
      </c>
      <c r="AJ1053" s="407">
        <v>0</v>
      </c>
      <c r="AK1053" s="408">
        <v>0</v>
      </c>
      <c r="AL1053" s="407">
        <v>0</v>
      </c>
      <c r="AM1053" s="408">
        <v>0</v>
      </c>
      <c r="AN1053" s="407">
        <v>0</v>
      </c>
      <c r="AO1053" s="408">
        <v>0</v>
      </c>
      <c r="AP1053" s="407">
        <v>0</v>
      </c>
      <c r="AQ1053" s="408">
        <v>0</v>
      </c>
      <c r="AR1053" s="407">
        <v>0</v>
      </c>
      <c r="AT1053" s="406">
        <v>0</v>
      </c>
      <c r="AU1053" s="407">
        <v>0</v>
      </c>
      <c r="AV1053" s="408">
        <v>0</v>
      </c>
      <c r="AW1053" s="407">
        <v>0</v>
      </c>
      <c r="AX1053" s="408">
        <v>0</v>
      </c>
      <c r="AY1053" s="407">
        <v>0</v>
      </c>
      <c r="AZ1053" s="408">
        <v>0</v>
      </c>
      <c r="BA1053" s="407">
        <v>0</v>
      </c>
      <c r="BB1053" s="408">
        <v>0</v>
      </c>
      <c r="BC1053" s="407">
        <v>0</v>
      </c>
    </row>
    <row r="1054" spans="1:55" x14ac:dyDescent="0.35">
      <c r="A1054" s="385" t="str" cm="1">
        <f t="array" ref="A1054">IFERROR(_xlfn.IFS(AND(F1054="Renta Variable",O1054=1),IFERROR(MATCH(B1054,[1]RV_Det!C:C,0),"Rev"),AND(J1054="Corporativa",O1054=1,I1054="EM"),IFERROR(MATCH(B1054,[1]RF_Corps!B:B,0),"Rev"),AND(F1054="Alternativos",O1054=1),IFERROR(MATCH(B1054,[1]Rep4!C:C,0),"Rev")),"")</f>
        <v/>
      </c>
      <c r="B1054" s="394" t="s">
        <v>3117</v>
      </c>
      <c r="C1054" s="409" t="s">
        <v>3118</v>
      </c>
      <c r="D1054" s="395" t="s">
        <v>3119</v>
      </c>
      <c r="E1054" s="396" t="str">
        <f>IF(B1054="","",INDEX([1]CatGlob!$S:$S,IFERROR(MATCH(MID(B1054,7,1),[1]CatGlob!$R:$R,0),MATCH(MID(B1054,1,2),[1]CatGlob!$R:$R,0))))</f>
        <v>DOL</v>
      </c>
      <c r="F1054" s="397" t="s">
        <v>442</v>
      </c>
      <c r="G1054" s="398" t="s">
        <v>2032</v>
      </c>
      <c r="H1054" s="399" t="s">
        <v>267</v>
      </c>
      <c r="I1054" s="399" t="s">
        <v>108</v>
      </c>
      <c r="J1054" s="399" t="s">
        <v>600</v>
      </c>
      <c r="K1054" s="396" t="s">
        <v>600</v>
      </c>
      <c r="L1054" s="400" t="str">
        <f>IF(ISERROR(MATCH(M1054,M$10:M1053,0)),M1054,"")</f>
        <v/>
      </c>
      <c r="M1054" s="401" t="str">
        <f>IF(B1054="","",IF(ISERROR(MATCH(F1054&amp;"_"&amp;G1054&amp;"_"&amp;H1054&amp;"_"&amp;I1054&amp;"_"&amp;J1054&amp;IF(K1054="","","_"&amp;K1054),[1]CatGlob!$B:$B,0)),F1054&amp;"_"&amp;G1054&amp;"_"&amp;H1054&amp;"_"&amp;I1054&amp;"_"&amp;J1054&amp;IF(K1054="","","_"&amp;K1054),INDEX([1]CatGlob!$C:$C,MATCH(F1054&amp;"_"&amp;G1054&amp;"_"&amp;H1054&amp;"_"&amp;I1054&amp;"_"&amp;J1054&amp;IF(K1054="","","_"&amp;K1054),[1]CatGlob!$B:$B,0))))</f>
        <v>LCD_GOB_FM</v>
      </c>
      <c r="N1054" s="402" t="str">
        <f t="shared" si="35"/>
        <v/>
      </c>
      <c r="O1054" s="402" t="str">
        <f t="shared" si="34"/>
        <v/>
      </c>
      <c r="P1054" s="401" t="str">
        <f>IF(LEN(B1054)&gt;8,INDEX([1]CatGlob!$X:$X,MATCH(M1054,[1]CatGlob!$W:$W,0)),"")</f>
        <v>EMLC</v>
      </c>
      <c r="Q1054" s="403" t="str">
        <f>INDEX([1]CatGlob!P:P,MATCH(M1054,[1]CatGlob!O:O,0))</f>
        <v>RFIG</v>
      </c>
      <c r="R1054" s="403" t="s">
        <v>1017</v>
      </c>
      <c r="S1054" s="403" t="s">
        <v>1018</v>
      </c>
      <c r="T1054" s="403" t="str">
        <f>INDEX([1]CatGlob!$D:$D,MATCH($M1054,[1]CatGlob!$C:$C,0))</f>
        <v>RFI</v>
      </c>
      <c r="U1054" s="403" t="s">
        <v>602</v>
      </c>
      <c r="V1054" s="404" t="str">
        <f>INDEX([1]CatGlob!$F:$F,MATCH($M1054,[1]CatGlob!$C:$C,0))</f>
        <v>RF_ETF</v>
      </c>
      <c r="W1054" s="405"/>
      <c r="X1054" s="406">
        <v>0</v>
      </c>
      <c r="Y1054" s="407">
        <v>0</v>
      </c>
      <c r="Z1054" s="408">
        <v>0</v>
      </c>
      <c r="AA1054" s="407">
        <v>0</v>
      </c>
      <c r="AB1054" s="408">
        <v>0</v>
      </c>
      <c r="AC1054" s="407">
        <v>0</v>
      </c>
      <c r="AD1054" s="408">
        <v>0</v>
      </c>
      <c r="AE1054" s="407">
        <v>0</v>
      </c>
      <c r="AF1054" s="408">
        <v>0</v>
      </c>
      <c r="AG1054" s="407">
        <v>0</v>
      </c>
      <c r="AI1054" s="406">
        <v>0</v>
      </c>
      <c r="AJ1054" s="407">
        <v>0</v>
      </c>
      <c r="AK1054" s="408">
        <v>0</v>
      </c>
      <c r="AL1054" s="407">
        <v>0</v>
      </c>
      <c r="AM1054" s="408">
        <v>0</v>
      </c>
      <c r="AN1054" s="407">
        <v>0</v>
      </c>
      <c r="AO1054" s="408">
        <v>0</v>
      </c>
      <c r="AP1054" s="407">
        <v>0</v>
      </c>
      <c r="AQ1054" s="408">
        <v>0</v>
      </c>
      <c r="AR1054" s="407">
        <v>0</v>
      </c>
      <c r="AT1054" s="406">
        <v>0</v>
      </c>
      <c r="AU1054" s="407">
        <v>0</v>
      </c>
      <c r="AV1054" s="408">
        <v>0</v>
      </c>
      <c r="AW1054" s="407">
        <v>0</v>
      </c>
      <c r="AX1054" s="408">
        <v>0</v>
      </c>
      <c r="AY1054" s="407">
        <v>0</v>
      </c>
      <c r="AZ1054" s="408">
        <v>0</v>
      </c>
      <c r="BA1054" s="407">
        <v>0</v>
      </c>
      <c r="BB1054" s="408">
        <v>0</v>
      </c>
      <c r="BC1054" s="407">
        <v>0</v>
      </c>
    </row>
    <row r="1055" spans="1:55" x14ac:dyDescent="0.35">
      <c r="A1055" s="385" t="str" cm="1">
        <f t="array" ref="A1055">IFERROR(_xlfn.IFS(AND(F1055="Renta Variable",O1055=1),IFERROR(MATCH(B1055,[1]RV_Det!C:C,0),"Rev"),AND(J1055="Corporativa",O1055=1,I1055="EM"),IFERROR(MATCH(B1055,[1]RF_Corps!B:B,0),"Rev"),AND(F1055="Alternativos",O1055=1),IFERROR(MATCH(B1055,[1]Rep4!C:C,0),"Rev")),"")</f>
        <v/>
      </c>
      <c r="B1055" s="394" t="s">
        <v>3120</v>
      </c>
      <c r="C1055" s="409" t="s">
        <v>3121</v>
      </c>
      <c r="D1055" s="395" t="s">
        <v>3119</v>
      </c>
      <c r="E1055" s="396" t="str">
        <f>IF(B1055="","",INDEX([1]CatGlob!$S:$S,IFERROR(MATCH(MID(B1055,7,1),[1]CatGlob!$R:$R,0),MATCH(MID(B1055,1,2),[1]CatGlob!$R:$R,0))))</f>
        <v>EUR</v>
      </c>
      <c r="F1055" s="397" t="s">
        <v>442</v>
      </c>
      <c r="G1055" s="398" t="s">
        <v>2032</v>
      </c>
      <c r="H1055" s="399" t="s">
        <v>267</v>
      </c>
      <c r="I1055" s="399" t="s">
        <v>108</v>
      </c>
      <c r="J1055" s="399" t="s">
        <v>600</v>
      </c>
      <c r="K1055" s="396" t="s">
        <v>600</v>
      </c>
      <c r="L1055" s="400" t="str">
        <f>IF(ISERROR(MATCH(M1055,M$10:M1054,0)),M1055,"")</f>
        <v/>
      </c>
      <c r="M1055" s="401" t="str">
        <f>IF(B1055="","",IF(ISERROR(MATCH(F1055&amp;"_"&amp;G1055&amp;"_"&amp;H1055&amp;"_"&amp;I1055&amp;"_"&amp;J1055&amp;IF(K1055="","","_"&amp;K1055),[1]CatGlob!$B:$B,0)),F1055&amp;"_"&amp;G1055&amp;"_"&amp;H1055&amp;"_"&amp;I1055&amp;"_"&amp;J1055&amp;IF(K1055="","","_"&amp;K1055),INDEX([1]CatGlob!$C:$C,MATCH(F1055&amp;"_"&amp;G1055&amp;"_"&amp;H1055&amp;"_"&amp;I1055&amp;"_"&amp;J1055&amp;IF(K1055="","","_"&amp;K1055),[1]CatGlob!$B:$B,0))))</f>
        <v>LCD_GOB_FM</v>
      </c>
      <c r="N1055" s="402" t="str">
        <f t="shared" si="35"/>
        <v/>
      </c>
      <c r="O1055" s="402" t="str">
        <f t="shared" si="34"/>
        <v/>
      </c>
      <c r="P1055" s="401" t="str">
        <f>IF(LEN(B1055)&gt;8,INDEX([1]CatGlob!$X:$X,MATCH(M1055,[1]CatGlob!$W:$W,0)),"")</f>
        <v>EMLC</v>
      </c>
      <c r="Q1055" s="403" t="str">
        <f>INDEX([1]CatGlob!P:P,MATCH(M1055,[1]CatGlob!O:O,0))</f>
        <v>RFIG</v>
      </c>
      <c r="R1055" s="403" t="s">
        <v>1017</v>
      </c>
      <c r="S1055" s="403" t="s">
        <v>1018</v>
      </c>
      <c r="T1055" s="403" t="str">
        <f>INDEX([1]CatGlob!$D:$D,MATCH($M1055,[1]CatGlob!$C:$C,0))</f>
        <v>RFI</v>
      </c>
      <c r="U1055" s="403" t="s">
        <v>602</v>
      </c>
      <c r="V1055" s="404" t="str">
        <f>INDEX([1]CatGlob!$F:$F,MATCH($M1055,[1]CatGlob!$C:$C,0))</f>
        <v>RF_ETF</v>
      </c>
      <c r="W1055" s="405"/>
      <c r="X1055" s="406">
        <v>0</v>
      </c>
      <c r="Y1055" s="407">
        <v>0</v>
      </c>
      <c r="Z1055" s="408">
        <v>0</v>
      </c>
      <c r="AA1055" s="407">
        <v>0</v>
      </c>
      <c r="AB1055" s="408">
        <v>0</v>
      </c>
      <c r="AC1055" s="407">
        <v>0</v>
      </c>
      <c r="AD1055" s="408">
        <v>0</v>
      </c>
      <c r="AE1055" s="407">
        <v>0</v>
      </c>
      <c r="AF1055" s="408">
        <v>0</v>
      </c>
      <c r="AG1055" s="407">
        <v>0</v>
      </c>
      <c r="AI1055" s="406">
        <v>0</v>
      </c>
      <c r="AJ1055" s="407">
        <v>0</v>
      </c>
      <c r="AK1055" s="408">
        <v>0</v>
      </c>
      <c r="AL1055" s="407">
        <v>0</v>
      </c>
      <c r="AM1055" s="408">
        <v>0</v>
      </c>
      <c r="AN1055" s="407">
        <v>0</v>
      </c>
      <c r="AO1055" s="408">
        <v>0</v>
      </c>
      <c r="AP1055" s="407">
        <v>0</v>
      </c>
      <c r="AQ1055" s="408">
        <v>0</v>
      </c>
      <c r="AR1055" s="407">
        <v>0</v>
      </c>
      <c r="AT1055" s="406">
        <v>0</v>
      </c>
      <c r="AU1055" s="407">
        <v>0</v>
      </c>
      <c r="AV1055" s="408">
        <v>0</v>
      </c>
      <c r="AW1055" s="407">
        <v>0</v>
      </c>
      <c r="AX1055" s="408">
        <v>0</v>
      </c>
      <c r="AY1055" s="407">
        <v>0</v>
      </c>
      <c r="AZ1055" s="408">
        <v>0</v>
      </c>
      <c r="BA1055" s="407">
        <v>0</v>
      </c>
      <c r="BB1055" s="408">
        <v>0</v>
      </c>
      <c r="BC1055" s="407">
        <v>0</v>
      </c>
    </row>
    <row r="1056" spans="1:55" x14ac:dyDescent="0.35">
      <c r="A1056" s="385" t="str" cm="1">
        <f t="array" ref="A1056">IFERROR(_xlfn.IFS(AND(F1056="Renta Variable",O1056=1),IFERROR(MATCH(B1056,[1]RV_Det!C:C,0),"Rev"),AND(J1056="Corporativa",O1056=1,I1056="EM"),IFERROR(MATCH(B1056,[1]RF_Corps!B:B,0),"Rev"),AND(F1056="Alternativos",O1056=1),IFERROR(MATCH(B1056,[1]Rep4!C:C,0),"Rev")),"")</f>
        <v/>
      </c>
      <c r="B1056" s="394" t="s">
        <v>3122</v>
      </c>
      <c r="C1056" s="409" t="s">
        <v>3123</v>
      </c>
      <c r="D1056" s="395" t="s">
        <v>3124</v>
      </c>
      <c r="E1056" s="396" t="str">
        <f>IF(B1056="","",INDEX([1]CatGlob!$S:$S,IFERROR(MATCH(MID(B1056,7,1),[1]CatGlob!$R:$R,0),MATCH(MID(B1056,1,2),[1]CatGlob!$R:$R,0))))</f>
        <v>DOL</v>
      </c>
      <c r="F1056" s="397" t="s">
        <v>442</v>
      </c>
      <c r="G1056" s="398" t="s">
        <v>2032</v>
      </c>
      <c r="H1056" s="399" t="s">
        <v>267</v>
      </c>
      <c r="I1056" s="399" t="s">
        <v>108</v>
      </c>
      <c r="J1056" s="399" t="s">
        <v>600</v>
      </c>
      <c r="K1056" s="396" t="s">
        <v>600</v>
      </c>
      <c r="L1056" s="400" t="str">
        <f>IF(ISERROR(MATCH(M1056,M$10:M1055,0)),M1056,"")</f>
        <v/>
      </c>
      <c r="M1056" s="401" t="str">
        <f>IF(B1056="","",IF(ISERROR(MATCH(F1056&amp;"_"&amp;G1056&amp;"_"&amp;H1056&amp;"_"&amp;I1056&amp;"_"&amp;J1056&amp;IF(K1056="","","_"&amp;K1056),[1]CatGlob!$B:$B,0)),F1056&amp;"_"&amp;G1056&amp;"_"&amp;H1056&amp;"_"&amp;I1056&amp;"_"&amp;J1056&amp;IF(K1056="","","_"&amp;K1056),INDEX([1]CatGlob!$C:$C,MATCH(F1056&amp;"_"&amp;G1056&amp;"_"&amp;H1056&amp;"_"&amp;I1056&amp;"_"&amp;J1056&amp;IF(K1056="","","_"&amp;K1056),[1]CatGlob!$B:$B,0))))</f>
        <v>LCD_GOB_FM</v>
      </c>
      <c r="N1056" s="402" t="str">
        <f t="shared" si="35"/>
        <v/>
      </c>
      <c r="O1056" s="402" t="str">
        <f t="shared" si="34"/>
        <v/>
      </c>
      <c r="P1056" s="401" t="str">
        <f>IF(LEN(B1056)&gt;8,INDEX([1]CatGlob!$X:$X,MATCH(M1056,[1]CatGlob!$W:$W,0)),"")</f>
        <v>EMLC</v>
      </c>
      <c r="Q1056" s="403" t="str">
        <f>INDEX([1]CatGlob!P:P,MATCH(M1056,[1]CatGlob!O:O,0))</f>
        <v>RFIG</v>
      </c>
      <c r="R1056" s="403" t="s">
        <v>1017</v>
      </c>
      <c r="S1056" s="403" t="s">
        <v>1018</v>
      </c>
      <c r="T1056" s="403" t="str">
        <f>INDEX([1]CatGlob!$D:$D,MATCH($M1056,[1]CatGlob!$C:$C,0))</f>
        <v>RFI</v>
      </c>
      <c r="U1056" s="403" t="s">
        <v>602</v>
      </c>
      <c r="V1056" s="404" t="str">
        <f>INDEX([1]CatGlob!$F:$F,MATCH($M1056,[1]CatGlob!$C:$C,0))</f>
        <v>RF_ETF</v>
      </c>
      <c r="W1056" s="405"/>
      <c r="X1056" s="406">
        <v>0</v>
      </c>
      <c r="Y1056" s="407">
        <v>0</v>
      </c>
      <c r="Z1056" s="408">
        <v>0</v>
      </c>
      <c r="AA1056" s="407">
        <v>0</v>
      </c>
      <c r="AB1056" s="408">
        <v>0</v>
      </c>
      <c r="AC1056" s="407">
        <v>0</v>
      </c>
      <c r="AD1056" s="408">
        <v>0</v>
      </c>
      <c r="AE1056" s="407">
        <v>0</v>
      </c>
      <c r="AF1056" s="408">
        <v>0</v>
      </c>
      <c r="AG1056" s="407">
        <v>0</v>
      </c>
      <c r="AI1056" s="406">
        <v>0</v>
      </c>
      <c r="AJ1056" s="407">
        <v>0</v>
      </c>
      <c r="AK1056" s="408">
        <v>0</v>
      </c>
      <c r="AL1056" s="407">
        <v>0</v>
      </c>
      <c r="AM1056" s="408">
        <v>0</v>
      </c>
      <c r="AN1056" s="407">
        <v>0</v>
      </c>
      <c r="AO1056" s="408">
        <v>0</v>
      </c>
      <c r="AP1056" s="407">
        <v>0</v>
      </c>
      <c r="AQ1056" s="408">
        <v>0</v>
      </c>
      <c r="AR1056" s="407">
        <v>0</v>
      </c>
      <c r="AT1056" s="406">
        <v>0</v>
      </c>
      <c r="AU1056" s="407">
        <v>0</v>
      </c>
      <c r="AV1056" s="408">
        <v>0</v>
      </c>
      <c r="AW1056" s="407">
        <v>0</v>
      </c>
      <c r="AX1056" s="408">
        <v>0</v>
      </c>
      <c r="AY1056" s="407">
        <v>0</v>
      </c>
      <c r="AZ1056" s="408">
        <v>0</v>
      </c>
      <c r="BA1056" s="407">
        <v>0</v>
      </c>
      <c r="BB1056" s="408">
        <v>0</v>
      </c>
      <c r="BC1056" s="407">
        <v>0</v>
      </c>
    </row>
    <row r="1057" spans="1:55" x14ac:dyDescent="0.35">
      <c r="A1057" s="385" t="str" cm="1">
        <f t="array" ref="A1057">IFERROR(_xlfn.IFS(AND(F1057="Renta Variable",O1057=1),IFERROR(MATCH(B1057,[1]RV_Det!C:C,0),"Rev"),AND(J1057="Corporativa",O1057=1,I1057="EM"),IFERROR(MATCH(B1057,[1]RF_Corps!B:B,0),"Rev"),AND(F1057="Alternativos",O1057=1),IFERROR(MATCH(B1057,[1]Rep4!C:C,0),"Rev")),"")</f>
        <v/>
      </c>
      <c r="B1057" s="394" t="s">
        <v>3125</v>
      </c>
      <c r="C1057" s="409" t="s">
        <v>3126</v>
      </c>
      <c r="D1057" s="395" t="s">
        <v>3127</v>
      </c>
      <c r="E1057" s="396" t="str">
        <f>IF(B1057="","",INDEX([1]CatGlob!$S:$S,IFERROR(MATCH(MID(B1057,7,1),[1]CatGlob!$R:$R,0),MATCH(MID(B1057,1,2),[1]CatGlob!$R:$R,0))))</f>
        <v>DOL</v>
      </c>
      <c r="F1057" s="397" t="s">
        <v>442</v>
      </c>
      <c r="G1057" s="398" t="s">
        <v>2032</v>
      </c>
      <c r="H1057" s="399" t="s">
        <v>267</v>
      </c>
      <c r="I1057" s="399" t="s">
        <v>108</v>
      </c>
      <c r="J1057" s="399" t="s">
        <v>600</v>
      </c>
      <c r="K1057" s="396" t="s">
        <v>600</v>
      </c>
      <c r="L1057" s="400" t="str">
        <f>IF(ISERROR(MATCH(M1057,M$10:M1056,0)),M1057,"")</f>
        <v/>
      </c>
      <c r="M1057" s="401" t="str">
        <f>IF(B1057="","",IF(ISERROR(MATCH(F1057&amp;"_"&amp;G1057&amp;"_"&amp;H1057&amp;"_"&amp;I1057&amp;"_"&amp;J1057&amp;IF(K1057="","","_"&amp;K1057),[1]CatGlob!$B:$B,0)),F1057&amp;"_"&amp;G1057&amp;"_"&amp;H1057&amp;"_"&amp;I1057&amp;"_"&amp;J1057&amp;IF(K1057="","","_"&amp;K1057),INDEX([1]CatGlob!$C:$C,MATCH(F1057&amp;"_"&amp;G1057&amp;"_"&amp;H1057&amp;"_"&amp;I1057&amp;"_"&amp;J1057&amp;IF(K1057="","","_"&amp;K1057),[1]CatGlob!$B:$B,0))))</f>
        <v>LCD_GOB_FM</v>
      </c>
      <c r="N1057" s="402" t="str">
        <f t="shared" si="35"/>
        <v/>
      </c>
      <c r="O1057" s="402" t="str">
        <f t="shared" si="34"/>
        <v/>
      </c>
      <c r="P1057" s="401" t="str">
        <f>IF(LEN(B1057)&gt;8,INDEX([1]CatGlob!$X:$X,MATCH(M1057,[1]CatGlob!$W:$W,0)),"")</f>
        <v>EMLC</v>
      </c>
      <c r="Q1057" s="403" t="str">
        <f>INDEX([1]CatGlob!P:P,MATCH(M1057,[1]CatGlob!O:O,0))</f>
        <v>RFIG</v>
      </c>
      <c r="R1057" s="403" t="s">
        <v>1017</v>
      </c>
      <c r="S1057" s="403" t="s">
        <v>1018</v>
      </c>
      <c r="T1057" s="403" t="str">
        <f>INDEX([1]CatGlob!$D:$D,MATCH($M1057,[1]CatGlob!$C:$C,0))</f>
        <v>RFI</v>
      </c>
      <c r="U1057" s="403" t="s">
        <v>602</v>
      </c>
      <c r="V1057" s="404" t="str">
        <f>INDEX([1]CatGlob!$F:$F,MATCH($M1057,[1]CatGlob!$C:$C,0))</f>
        <v>RF_ETF</v>
      </c>
      <c r="W1057" s="405"/>
      <c r="X1057" s="406">
        <v>0</v>
      </c>
      <c r="Y1057" s="407">
        <v>0</v>
      </c>
      <c r="Z1057" s="408">
        <v>0</v>
      </c>
      <c r="AA1057" s="407">
        <v>0</v>
      </c>
      <c r="AB1057" s="408">
        <v>0</v>
      </c>
      <c r="AC1057" s="407">
        <v>0</v>
      </c>
      <c r="AD1057" s="408">
        <v>0</v>
      </c>
      <c r="AE1057" s="407">
        <v>0</v>
      </c>
      <c r="AF1057" s="408">
        <v>0</v>
      </c>
      <c r="AG1057" s="407">
        <v>0</v>
      </c>
      <c r="AI1057" s="406">
        <v>0</v>
      </c>
      <c r="AJ1057" s="407">
        <v>0</v>
      </c>
      <c r="AK1057" s="408">
        <v>0</v>
      </c>
      <c r="AL1057" s="407">
        <v>0</v>
      </c>
      <c r="AM1057" s="408">
        <v>0</v>
      </c>
      <c r="AN1057" s="407">
        <v>0</v>
      </c>
      <c r="AO1057" s="408">
        <v>0</v>
      </c>
      <c r="AP1057" s="407">
        <v>0</v>
      </c>
      <c r="AQ1057" s="408">
        <v>0</v>
      </c>
      <c r="AR1057" s="407">
        <v>0</v>
      </c>
      <c r="AT1057" s="406">
        <v>0</v>
      </c>
      <c r="AU1057" s="407">
        <v>0</v>
      </c>
      <c r="AV1057" s="408">
        <v>0</v>
      </c>
      <c r="AW1057" s="407">
        <v>0</v>
      </c>
      <c r="AX1057" s="408">
        <v>0</v>
      </c>
      <c r="AY1057" s="407">
        <v>0</v>
      </c>
      <c r="AZ1057" s="408">
        <v>0</v>
      </c>
      <c r="BA1057" s="407">
        <v>0</v>
      </c>
      <c r="BB1057" s="408">
        <v>0</v>
      </c>
      <c r="BC1057" s="407">
        <v>0</v>
      </c>
    </row>
    <row r="1058" spans="1:55" x14ac:dyDescent="0.35">
      <c r="A1058" s="385" t="str" cm="1">
        <f t="array" ref="A1058">IFERROR(_xlfn.IFS(AND(F1058="Renta Variable",O1058=1),IFERROR(MATCH(B1058,[1]RV_Det!C:C,0),"Rev"),AND(J1058="Corporativa",O1058=1,I1058="EM"),IFERROR(MATCH(B1058,[1]RF_Corps!B:B,0),"Rev"),AND(F1058="Alternativos",O1058=1),IFERROR(MATCH(B1058,[1]Rep4!C:C,0),"Rev")),"")</f>
        <v/>
      </c>
      <c r="B1058" s="394" t="s">
        <v>3128</v>
      </c>
      <c r="C1058" s="409" t="s">
        <v>3129</v>
      </c>
      <c r="D1058" s="395" t="s">
        <v>3127</v>
      </c>
      <c r="E1058" s="396" t="str">
        <f>IF(B1058="","",INDEX([1]CatGlob!$S:$S,IFERROR(MATCH(MID(B1058,7,1),[1]CatGlob!$R:$R,0),MATCH(MID(B1058,1,2),[1]CatGlob!$R:$R,0))))</f>
        <v>EUR</v>
      </c>
      <c r="F1058" s="397" t="s">
        <v>442</v>
      </c>
      <c r="G1058" s="398" t="s">
        <v>2032</v>
      </c>
      <c r="H1058" s="399" t="s">
        <v>267</v>
      </c>
      <c r="I1058" s="399" t="s">
        <v>108</v>
      </c>
      <c r="J1058" s="399" t="s">
        <v>600</v>
      </c>
      <c r="K1058" s="396" t="s">
        <v>600</v>
      </c>
      <c r="L1058" s="400" t="str">
        <f>IF(ISERROR(MATCH(M1058,M$10:M1057,0)),M1058,"")</f>
        <v/>
      </c>
      <c r="M1058" s="401" t="str">
        <f>IF(B1058="","",IF(ISERROR(MATCH(F1058&amp;"_"&amp;G1058&amp;"_"&amp;H1058&amp;"_"&amp;I1058&amp;"_"&amp;J1058&amp;IF(K1058="","","_"&amp;K1058),[1]CatGlob!$B:$B,0)),F1058&amp;"_"&amp;G1058&amp;"_"&amp;H1058&amp;"_"&amp;I1058&amp;"_"&amp;J1058&amp;IF(K1058="","","_"&amp;K1058),INDEX([1]CatGlob!$C:$C,MATCH(F1058&amp;"_"&amp;G1058&amp;"_"&amp;H1058&amp;"_"&amp;I1058&amp;"_"&amp;J1058&amp;IF(K1058="","","_"&amp;K1058),[1]CatGlob!$B:$B,0))))</f>
        <v>LCD_GOB_FM</v>
      </c>
      <c r="N1058" s="402" t="str">
        <f t="shared" si="35"/>
        <v/>
      </c>
      <c r="O1058" s="402" t="str">
        <f t="shared" si="34"/>
        <v/>
      </c>
      <c r="P1058" s="401" t="str">
        <f>IF(LEN(B1058)&gt;8,INDEX([1]CatGlob!$X:$X,MATCH(M1058,[1]CatGlob!$W:$W,0)),"")</f>
        <v>EMLC</v>
      </c>
      <c r="Q1058" s="403" t="str">
        <f>INDEX([1]CatGlob!P:P,MATCH(M1058,[1]CatGlob!O:O,0))</f>
        <v>RFIG</v>
      </c>
      <c r="R1058" s="403" t="s">
        <v>1017</v>
      </c>
      <c r="S1058" s="403" t="s">
        <v>1018</v>
      </c>
      <c r="T1058" s="403" t="str">
        <f>INDEX([1]CatGlob!$D:$D,MATCH($M1058,[1]CatGlob!$C:$C,0))</f>
        <v>RFI</v>
      </c>
      <c r="U1058" s="403" t="s">
        <v>602</v>
      </c>
      <c r="V1058" s="404" t="str">
        <f>INDEX([1]CatGlob!$F:$F,MATCH($M1058,[1]CatGlob!$C:$C,0))</f>
        <v>RF_ETF</v>
      </c>
      <c r="W1058" s="405"/>
      <c r="X1058" s="406">
        <v>0</v>
      </c>
      <c r="Y1058" s="407">
        <v>0</v>
      </c>
      <c r="Z1058" s="408">
        <v>0</v>
      </c>
      <c r="AA1058" s="407">
        <v>0</v>
      </c>
      <c r="AB1058" s="408">
        <v>0</v>
      </c>
      <c r="AC1058" s="407">
        <v>0</v>
      </c>
      <c r="AD1058" s="408">
        <v>0</v>
      </c>
      <c r="AE1058" s="407">
        <v>0</v>
      </c>
      <c r="AF1058" s="408">
        <v>0</v>
      </c>
      <c r="AG1058" s="407">
        <v>0</v>
      </c>
      <c r="AI1058" s="406">
        <v>0</v>
      </c>
      <c r="AJ1058" s="407">
        <v>0</v>
      </c>
      <c r="AK1058" s="408">
        <v>0</v>
      </c>
      <c r="AL1058" s="407">
        <v>0</v>
      </c>
      <c r="AM1058" s="408">
        <v>0</v>
      </c>
      <c r="AN1058" s="407">
        <v>0</v>
      </c>
      <c r="AO1058" s="408">
        <v>0</v>
      </c>
      <c r="AP1058" s="407">
        <v>0</v>
      </c>
      <c r="AQ1058" s="408">
        <v>0</v>
      </c>
      <c r="AR1058" s="407">
        <v>0</v>
      </c>
      <c r="AT1058" s="406">
        <v>0</v>
      </c>
      <c r="AU1058" s="407">
        <v>0</v>
      </c>
      <c r="AV1058" s="408">
        <v>0</v>
      </c>
      <c r="AW1058" s="407">
        <v>0</v>
      </c>
      <c r="AX1058" s="408">
        <v>0</v>
      </c>
      <c r="AY1058" s="407">
        <v>0</v>
      </c>
      <c r="AZ1058" s="408">
        <v>0</v>
      </c>
      <c r="BA1058" s="407">
        <v>0</v>
      </c>
      <c r="BB1058" s="408">
        <v>0</v>
      </c>
      <c r="BC1058" s="407">
        <v>0</v>
      </c>
    </row>
    <row r="1059" spans="1:55" x14ac:dyDescent="0.35">
      <c r="A1059" s="385" t="str" cm="1">
        <f t="array" ref="A1059">IFERROR(_xlfn.IFS(AND(F1059="Renta Variable",O1059=1),IFERROR(MATCH(B1059,[1]RV_Det!C:C,0),"Rev"),AND(J1059="Corporativa",O1059=1,I1059="EM"),IFERROR(MATCH(B1059,[1]RF_Corps!B:B,0),"Rev"),AND(F1059="Alternativos",O1059=1),IFERROR(MATCH(B1059,[1]Rep4!C:C,0),"Rev")),"")</f>
        <v/>
      </c>
      <c r="B1059" s="394" t="s">
        <v>3130</v>
      </c>
      <c r="C1059" s="409" t="s">
        <v>3131</v>
      </c>
      <c r="D1059" s="395" t="s">
        <v>3132</v>
      </c>
      <c r="E1059" s="396" t="str">
        <f>IF(B1059="","",INDEX([1]CatGlob!$S:$S,IFERROR(MATCH(MID(B1059,7,1),[1]CatGlob!$R:$R,0),MATCH(MID(B1059,1,2),[1]CatGlob!$R:$R,0))))</f>
        <v>DOL</v>
      </c>
      <c r="F1059" s="397" t="s">
        <v>442</v>
      </c>
      <c r="G1059" s="398" t="s">
        <v>2032</v>
      </c>
      <c r="H1059" s="399" t="s">
        <v>267</v>
      </c>
      <c r="I1059" s="399" t="s">
        <v>108</v>
      </c>
      <c r="J1059" s="399" t="s">
        <v>600</v>
      </c>
      <c r="K1059" s="396" t="s">
        <v>600</v>
      </c>
      <c r="L1059" s="400" t="str">
        <f>IF(ISERROR(MATCH(M1059,M$10:M1058,0)),M1059,"")</f>
        <v/>
      </c>
      <c r="M1059" s="401" t="str">
        <f>IF(B1059="","",IF(ISERROR(MATCH(F1059&amp;"_"&amp;G1059&amp;"_"&amp;H1059&amp;"_"&amp;I1059&amp;"_"&amp;J1059&amp;IF(K1059="","","_"&amp;K1059),[1]CatGlob!$B:$B,0)),F1059&amp;"_"&amp;G1059&amp;"_"&amp;H1059&amp;"_"&amp;I1059&amp;"_"&amp;J1059&amp;IF(K1059="","","_"&amp;K1059),INDEX([1]CatGlob!$C:$C,MATCH(F1059&amp;"_"&amp;G1059&amp;"_"&amp;H1059&amp;"_"&amp;I1059&amp;"_"&amp;J1059&amp;IF(K1059="","","_"&amp;K1059),[1]CatGlob!$B:$B,0))))</f>
        <v>LCD_GOB_FM</v>
      </c>
      <c r="N1059" s="402" t="str">
        <f t="shared" si="35"/>
        <v>rev</v>
      </c>
      <c r="O1059" s="402">
        <f t="shared" si="34"/>
        <v>1</v>
      </c>
      <c r="P1059" s="401" t="str">
        <f>IF(LEN(B1059)&gt;8,INDEX([1]CatGlob!$X:$X,MATCH(M1059,[1]CatGlob!$W:$W,0)),"")</f>
        <v>EMLC</v>
      </c>
      <c r="Q1059" s="403" t="str">
        <f>INDEX([1]CatGlob!P:P,MATCH(M1059,[1]CatGlob!O:O,0))</f>
        <v>RFIG</v>
      </c>
      <c r="R1059" s="403" t="s">
        <v>1017</v>
      </c>
      <c r="S1059" s="403" t="s">
        <v>1018</v>
      </c>
      <c r="T1059" s="403" t="str">
        <f>INDEX([1]CatGlob!$D:$D,MATCH($M1059,[1]CatGlob!$C:$C,0))</f>
        <v>RFI</v>
      </c>
      <c r="U1059" s="403" t="s">
        <v>602</v>
      </c>
      <c r="V1059" s="404" t="str">
        <f>INDEX([1]CatGlob!$F:$F,MATCH($M1059,[1]CatGlob!$C:$C,0))</f>
        <v>RF_ETF</v>
      </c>
      <c r="W1059" s="405"/>
      <c r="X1059" s="406">
        <v>9.7796416707792296E-8</v>
      </c>
      <c r="Y1059" s="407">
        <v>-1.1631823282343101E-5</v>
      </c>
      <c r="Z1059" s="408">
        <v>-1.9781239109567E-7</v>
      </c>
      <c r="AA1059" s="407">
        <v>2.35276398363737E-5</v>
      </c>
      <c r="AB1059" s="408">
        <v>9.7796416707792296E-8</v>
      </c>
      <c r="AC1059" s="407">
        <v>-1.1631823282343101E-5</v>
      </c>
      <c r="AD1059" s="408">
        <v>9.7796416707792296E-8</v>
      </c>
      <c r="AE1059" s="407">
        <v>-1.1631823282343101E-5</v>
      </c>
      <c r="AF1059" s="408">
        <v>5.9312559904688903E-8</v>
      </c>
      <c r="AG1059" s="407">
        <v>-7.0545857027569004E-6</v>
      </c>
      <c r="AI1059" s="406">
        <v>1.6772205424952398E-8</v>
      </c>
      <c r="AJ1059" s="407">
        <v>-1.9948720453300001E-6</v>
      </c>
      <c r="AK1059" s="408">
        <v>-8.7866639771030494E-5</v>
      </c>
      <c r="AL1059" s="407">
        <v>1.04507844533863E-2</v>
      </c>
      <c r="AM1059" s="408">
        <v>1.6772205424952398E-8</v>
      </c>
      <c r="AN1059" s="407">
        <v>-1.9948720453300001E-6</v>
      </c>
      <c r="AO1059" s="408">
        <v>1.6772205424952398E-8</v>
      </c>
      <c r="AP1059" s="407">
        <v>-1.9948720453300001E-6</v>
      </c>
      <c r="AQ1059" s="408">
        <v>-2.5353287964334401E-5</v>
      </c>
      <c r="AR1059" s="407">
        <v>3.0154988103627202E-3</v>
      </c>
      <c r="AT1059" s="406">
        <v>0</v>
      </c>
      <c r="AU1059" s="407">
        <v>0</v>
      </c>
      <c r="AV1059" s="408">
        <v>0</v>
      </c>
      <c r="AW1059" s="407">
        <v>0</v>
      </c>
      <c r="AX1059" s="408">
        <v>0</v>
      </c>
      <c r="AY1059" s="407">
        <v>0</v>
      </c>
      <c r="AZ1059" s="408">
        <v>0</v>
      </c>
      <c r="BA1059" s="407">
        <v>0</v>
      </c>
      <c r="BB1059" s="408">
        <v>0</v>
      </c>
      <c r="BC1059" s="407">
        <v>0</v>
      </c>
    </row>
    <row r="1060" spans="1:55" x14ac:dyDescent="0.35">
      <c r="A1060" s="385" t="str" cm="1">
        <f t="array" ref="A1060">IFERROR(_xlfn.IFS(AND(F1060="Renta Variable",O1060=1),IFERROR(MATCH(B1060,[1]RV_Det!C:C,0),"Rev"),AND(J1060="Corporativa",O1060=1,I1060="EM"),IFERROR(MATCH(B1060,[1]RF_Corps!B:B,0),"Rev"),AND(F1060="Alternativos",O1060=1),IFERROR(MATCH(B1060,[1]Rep4!C:C,0),"Rev")),"")</f>
        <v/>
      </c>
      <c r="B1060" s="394" t="s">
        <v>3133</v>
      </c>
      <c r="C1060" s="409" t="s">
        <v>3134</v>
      </c>
      <c r="D1060" s="395" t="s">
        <v>3135</v>
      </c>
      <c r="E1060" s="396" t="str">
        <f>IF(B1060="","",INDEX([1]CatGlob!$S:$S,IFERROR(MATCH(MID(B1060,7,1),[1]CatGlob!$R:$R,0),MATCH(MID(B1060,1,2),[1]CatGlob!$R:$R,0))))</f>
        <v>GBP</v>
      </c>
      <c r="F1060" s="397" t="s">
        <v>442</v>
      </c>
      <c r="G1060" s="398" t="s">
        <v>2032</v>
      </c>
      <c r="H1060" s="399" t="s">
        <v>267</v>
      </c>
      <c r="I1060" s="399" t="s">
        <v>108</v>
      </c>
      <c r="J1060" s="399" t="s">
        <v>600</v>
      </c>
      <c r="K1060" s="396" t="s">
        <v>600</v>
      </c>
      <c r="L1060" s="400" t="str">
        <f>IF(ISERROR(MATCH(M1060,M$10:M1059,0)),M1060,"")</f>
        <v/>
      </c>
      <c r="M1060" s="401" t="str">
        <f>IF(B1060="","",IF(ISERROR(MATCH(F1060&amp;"_"&amp;G1060&amp;"_"&amp;H1060&amp;"_"&amp;I1060&amp;"_"&amp;J1060&amp;IF(K1060="","","_"&amp;K1060),[1]CatGlob!$B:$B,0)),F1060&amp;"_"&amp;G1060&amp;"_"&amp;H1060&amp;"_"&amp;I1060&amp;"_"&amp;J1060&amp;IF(K1060="","","_"&amp;K1060),INDEX([1]CatGlob!$C:$C,MATCH(F1060&amp;"_"&amp;G1060&amp;"_"&amp;H1060&amp;"_"&amp;I1060&amp;"_"&amp;J1060&amp;IF(K1060="","","_"&amp;K1060),[1]CatGlob!$B:$B,0))))</f>
        <v>LCD_GOB_FM</v>
      </c>
      <c r="N1060" s="402" t="str">
        <f t="shared" si="35"/>
        <v/>
      </c>
      <c r="O1060" s="402" t="str">
        <f t="shared" si="34"/>
        <v/>
      </c>
      <c r="P1060" s="401" t="str">
        <f>IF(LEN(B1060)&gt;8,INDEX([1]CatGlob!$X:$X,MATCH(M1060,[1]CatGlob!$W:$W,0)),"")</f>
        <v>EMLC</v>
      </c>
      <c r="Q1060" s="403" t="str">
        <f>INDEX([1]CatGlob!P:P,MATCH(M1060,[1]CatGlob!O:O,0))</f>
        <v>RFIG</v>
      </c>
      <c r="R1060" s="403" t="s">
        <v>1017</v>
      </c>
      <c r="S1060" s="403" t="s">
        <v>1018</v>
      </c>
      <c r="T1060" s="403" t="str">
        <f>INDEX([1]CatGlob!$D:$D,MATCH($M1060,[1]CatGlob!$C:$C,0))</f>
        <v>RFI</v>
      </c>
      <c r="U1060" s="403" t="s">
        <v>602</v>
      </c>
      <c r="V1060" s="404" t="str">
        <f>INDEX([1]CatGlob!$F:$F,MATCH($M1060,[1]CatGlob!$C:$C,0))</f>
        <v>RF_ETF</v>
      </c>
      <c r="W1060" s="405"/>
      <c r="X1060" s="406">
        <v>0</v>
      </c>
      <c r="Y1060" s="407">
        <v>0</v>
      </c>
      <c r="Z1060" s="408">
        <v>0</v>
      </c>
      <c r="AA1060" s="407">
        <v>0</v>
      </c>
      <c r="AB1060" s="408">
        <v>0</v>
      </c>
      <c r="AC1060" s="407">
        <v>0</v>
      </c>
      <c r="AD1060" s="408">
        <v>0</v>
      </c>
      <c r="AE1060" s="407">
        <v>0</v>
      </c>
      <c r="AF1060" s="408">
        <v>0</v>
      </c>
      <c r="AG1060" s="407">
        <v>0</v>
      </c>
      <c r="AI1060" s="406">
        <v>0</v>
      </c>
      <c r="AJ1060" s="407">
        <v>0</v>
      </c>
      <c r="AK1060" s="408">
        <v>0</v>
      </c>
      <c r="AL1060" s="407">
        <v>0</v>
      </c>
      <c r="AM1060" s="408">
        <v>0</v>
      </c>
      <c r="AN1060" s="407">
        <v>0</v>
      </c>
      <c r="AO1060" s="408">
        <v>0</v>
      </c>
      <c r="AP1060" s="407">
        <v>0</v>
      </c>
      <c r="AQ1060" s="408">
        <v>0</v>
      </c>
      <c r="AR1060" s="407">
        <v>0</v>
      </c>
      <c r="AT1060" s="406">
        <v>0</v>
      </c>
      <c r="AU1060" s="407">
        <v>0</v>
      </c>
      <c r="AV1060" s="408">
        <v>0</v>
      </c>
      <c r="AW1060" s="407">
        <v>0</v>
      </c>
      <c r="AX1060" s="408">
        <v>0</v>
      </c>
      <c r="AY1060" s="407">
        <v>0</v>
      </c>
      <c r="AZ1060" s="408">
        <v>0</v>
      </c>
      <c r="BA1060" s="407">
        <v>0</v>
      </c>
      <c r="BB1060" s="408">
        <v>0</v>
      </c>
      <c r="BC1060" s="407">
        <v>0</v>
      </c>
    </row>
    <row r="1061" spans="1:55" x14ac:dyDescent="0.35">
      <c r="A1061" s="385" t="str" cm="1">
        <f t="array" ref="A1061">IFERROR(_xlfn.IFS(AND(F1061="Renta Variable",O1061=1),IFERROR(MATCH(B1061,[1]RV_Det!C:C,0),"Rev"),AND(J1061="Corporativa",O1061=1,I1061="EM"),IFERROR(MATCH(B1061,[1]RF_Corps!B:B,0),"Rev"),AND(F1061="Alternativos",O1061=1),IFERROR(MATCH(B1061,[1]Rep4!C:C,0),"Rev")),"")</f>
        <v/>
      </c>
      <c r="B1061" s="394" t="s">
        <v>3136</v>
      </c>
      <c r="C1061" s="409" t="s">
        <v>3137</v>
      </c>
      <c r="D1061" s="395" t="s">
        <v>3138</v>
      </c>
      <c r="E1061" s="396" t="str">
        <f>IF(B1061="","",INDEX([1]CatGlob!$S:$S,IFERROR(MATCH(MID(B1061,7,1),[1]CatGlob!$R:$R,0),MATCH(MID(B1061,1,2),[1]CatGlob!$R:$R,0))))</f>
        <v>DOL</v>
      </c>
      <c r="F1061" s="397" t="s">
        <v>442</v>
      </c>
      <c r="G1061" s="398" t="s">
        <v>2032</v>
      </c>
      <c r="H1061" s="399" t="s">
        <v>267</v>
      </c>
      <c r="I1061" s="399" t="s">
        <v>108</v>
      </c>
      <c r="J1061" s="399" t="s">
        <v>600</v>
      </c>
      <c r="K1061" s="396" t="s">
        <v>600</v>
      </c>
      <c r="L1061" s="400" t="str">
        <f>IF(ISERROR(MATCH(M1061,M$10:M1060,0)),M1061,"")</f>
        <v/>
      </c>
      <c r="M1061" s="401" t="str">
        <f>IF(B1061="","",IF(ISERROR(MATCH(F1061&amp;"_"&amp;G1061&amp;"_"&amp;H1061&amp;"_"&amp;I1061&amp;"_"&amp;J1061&amp;IF(K1061="","","_"&amp;K1061),[1]CatGlob!$B:$B,0)),F1061&amp;"_"&amp;G1061&amp;"_"&amp;H1061&amp;"_"&amp;I1061&amp;"_"&amp;J1061&amp;IF(K1061="","","_"&amp;K1061),INDEX([1]CatGlob!$C:$C,MATCH(F1061&amp;"_"&amp;G1061&amp;"_"&amp;H1061&amp;"_"&amp;I1061&amp;"_"&amp;J1061&amp;IF(K1061="","","_"&amp;K1061),[1]CatGlob!$B:$B,0))))</f>
        <v>LCD_GOB_FM</v>
      </c>
      <c r="N1061" s="402" t="str">
        <f t="shared" si="35"/>
        <v/>
      </c>
      <c r="O1061" s="402" t="str">
        <f t="shared" si="34"/>
        <v/>
      </c>
      <c r="P1061" s="401" t="str">
        <f>IF(LEN(B1061)&gt;8,INDEX([1]CatGlob!$X:$X,MATCH(M1061,[1]CatGlob!$W:$W,0)),"")</f>
        <v>EMLC</v>
      </c>
      <c r="Q1061" s="403" t="str">
        <f>INDEX([1]CatGlob!P:P,MATCH(M1061,[1]CatGlob!O:O,0))</f>
        <v>RFIG</v>
      </c>
      <c r="R1061" s="403" t="s">
        <v>1017</v>
      </c>
      <c r="S1061" s="403" t="s">
        <v>1018</v>
      </c>
      <c r="T1061" s="403" t="str">
        <f>INDEX([1]CatGlob!$D:$D,MATCH($M1061,[1]CatGlob!$C:$C,0))</f>
        <v>RFI</v>
      </c>
      <c r="U1061" s="403" t="s">
        <v>602</v>
      </c>
      <c r="V1061" s="404" t="str">
        <f>INDEX([1]CatGlob!$F:$F,MATCH($M1061,[1]CatGlob!$C:$C,0))</f>
        <v>RF_ETF</v>
      </c>
      <c r="W1061" s="405"/>
      <c r="X1061" s="406">
        <v>0</v>
      </c>
      <c r="Y1061" s="407">
        <v>0</v>
      </c>
      <c r="Z1061" s="408">
        <v>0</v>
      </c>
      <c r="AA1061" s="407">
        <v>0</v>
      </c>
      <c r="AB1061" s="408">
        <v>0</v>
      </c>
      <c r="AC1061" s="407">
        <v>0</v>
      </c>
      <c r="AD1061" s="408">
        <v>0</v>
      </c>
      <c r="AE1061" s="407">
        <v>0</v>
      </c>
      <c r="AF1061" s="408">
        <v>0</v>
      </c>
      <c r="AG1061" s="407">
        <v>0</v>
      </c>
      <c r="AI1061" s="406">
        <v>0</v>
      </c>
      <c r="AJ1061" s="407">
        <v>0</v>
      </c>
      <c r="AK1061" s="408">
        <v>0</v>
      </c>
      <c r="AL1061" s="407">
        <v>0</v>
      </c>
      <c r="AM1061" s="408">
        <v>0</v>
      </c>
      <c r="AN1061" s="407">
        <v>0</v>
      </c>
      <c r="AO1061" s="408">
        <v>0</v>
      </c>
      <c r="AP1061" s="407">
        <v>0</v>
      </c>
      <c r="AQ1061" s="408">
        <v>0</v>
      </c>
      <c r="AR1061" s="407">
        <v>0</v>
      </c>
      <c r="AT1061" s="406">
        <v>0</v>
      </c>
      <c r="AU1061" s="407">
        <v>0</v>
      </c>
      <c r="AV1061" s="408">
        <v>0</v>
      </c>
      <c r="AW1061" s="407">
        <v>0</v>
      </c>
      <c r="AX1061" s="408">
        <v>0</v>
      </c>
      <c r="AY1061" s="407">
        <v>0</v>
      </c>
      <c r="AZ1061" s="408">
        <v>0</v>
      </c>
      <c r="BA1061" s="407">
        <v>0</v>
      </c>
      <c r="BB1061" s="408">
        <v>0</v>
      </c>
      <c r="BC1061" s="407">
        <v>0</v>
      </c>
    </row>
    <row r="1062" spans="1:55" x14ac:dyDescent="0.35">
      <c r="A1062" s="385" t="str" cm="1">
        <f t="array" ref="A1062">IFERROR(_xlfn.IFS(AND(F1062="Renta Variable",O1062=1),IFERROR(MATCH(B1062,[1]RV_Det!C:C,0),"Rev"),AND(J1062="Corporativa",O1062=1,I1062="EM"),IFERROR(MATCH(B1062,[1]RF_Corps!B:B,0),"Rev"),AND(F1062="Alternativos",O1062=1),IFERROR(MATCH(B1062,[1]Rep4!C:C,0),"Rev")),"")</f>
        <v/>
      </c>
      <c r="B1062" s="394" t="s">
        <v>3139</v>
      </c>
      <c r="C1062" s="409" t="s">
        <v>3140</v>
      </c>
      <c r="D1062" s="395" t="s">
        <v>3141</v>
      </c>
      <c r="E1062" s="396" t="str">
        <f>IF(B1062="","",INDEX([1]CatGlob!$S:$S,IFERROR(MATCH(MID(B1062,7,1),[1]CatGlob!$R:$R,0),MATCH(MID(B1062,1,2),[1]CatGlob!$R:$R,0))))</f>
        <v>DOL</v>
      </c>
      <c r="F1062" s="397" t="s">
        <v>442</v>
      </c>
      <c r="G1062" s="398" t="s">
        <v>2032</v>
      </c>
      <c r="H1062" s="399" t="s">
        <v>267</v>
      </c>
      <c r="I1062" s="399" t="s">
        <v>108</v>
      </c>
      <c r="J1062" s="399" t="s">
        <v>600</v>
      </c>
      <c r="K1062" s="396" t="s">
        <v>600</v>
      </c>
      <c r="L1062" s="400" t="str">
        <f>IF(ISERROR(MATCH(M1062,M$10:M1061,0)),M1062,"")</f>
        <v/>
      </c>
      <c r="M1062" s="401" t="str">
        <f>IF(B1062="","",IF(ISERROR(MATCH(F1062&amp;"_"&amp;G1062&amp;"_"&amp;H1062&amp;"_"&amp;I1062&amp;"_"&amp;J1062&amp;IF(K1062="","","_"&amp;K1062),[1]CatGlob!$B:$B,0)),F1062&amp;"_"&amp;G1062&amp;"_"&amp;H1062&amp;"_"&amp;I1062&amp;"_"&amp;J1062&amp;IF(K1062="","","_"&amp;K1062),INDEX([1]CatGlob!$C:$C,MATCH(F1062&amp;"_"&amp;G1062&amp;"_"&amp;H1062&amp;"_"&amp;I1062&amp;"_"&amp;J1062&amp;IF(K1062="","","_"&amp;K1062),[1]CatGlob!$B:$B,0))))</f>
        <v>LCD_GOB_FM</v>
      </c>
      <c r="N1062" s="402" t="str">
        <f t="shared" si="35"/>
        <v>rev</v>
      </c>
      <c r="O1062" s="402">
        <f t="shared" si="34"/>
        <v>1</v>
      </c>
      <c r="P1062" s="401" t="str">
        <f>IF(LEN(B1062)&gt;8,INDEX([1]CatGlob!$X:$X,MATCH(M1062,[1]CatGlob!$W:$W,0)),"")</f>
        <v>EMLC</v>
      </c>
      <c r="Q1062" s="403" t="str">
        <f>INDEX([1]CatGlob!P:P,MATCH(M1062,[1]CatGlob!O:O,0))</f>
        <v>RFIG</v>
      </c>
      <c r="R1062" s="403" t="s">
        <v>601</v>
      </c>
      <c r="S1062" s="403" t="s">
        <v>1025</v>
      </c>
      <c r="T1062" s="403" t="str">
        <f>INDEX([1]CatGlob!$D:$D,MATCH($M1062,[1]CatGlob!$C:$C,0))</f>
        <v>RFI</v>
      </c>
      <c r="U1062" s="403" t="s">
        <v>602</v>
      </c>
      <c r="V1062" s="404" t="str">
        <f>INDEX([1]CatGlob!$F:$F,MATCH($M1062,[1]CatGlob!$C:$C,0))</f>
        <v>RF_ETF</v>
      </c>
      <c r="W1062" s="405"/>
      <c r="X1062" s="406">
        <v>0</v>
      </c>
      <c r="Y1062" s="407">
        <v>0</v>
      </c>
      <c r="Z1062" s="408">
        <v>-2.57197673989326E-2</v>
      </c>
      <c r="AA1062" s="407">
        <v>-1.13277578278503</v>
      </c>
      <c r="AB1062" s="408">
        <v>-3.82968010514285E-3</v>
      </c>
      <c r="AC1062" s="407">
        <v>-0.16867061088165999</v>
      </c>
      <c r="AD1062" s="408">
        <v>0</v>
      </c>
      <c r="AE1062" s="407">
        <v>0</v>
      </c>
      <c r="AF1062" s="408">
        <v>-5.2935356497687304E-3</v>
      </c>
      <c r="AG1062" s="407">
        <v>-0.23314320446041101</v>
      </c>
      <c r="AI1062" s="406">
        <v>0</v>
      </c>
      <c r="AJ1062" s="407">
        <v>0</v>
      </c>
      <c r="AK1062" s="408">
        <v>0</v>
      </c>
      <c r="AL1062" s="407">
        <v>0</v>
      </c>
      <c r="AM1062" s="408">
        <v>0</v>
      </c>
      <c r="AN1062" s="407">
        <v>0</v>
      </c>
      <c r="AO1062" s="408">
        <v>0</v>
      </c>
      <c r="AP1062" s="407">
        <v>0</v>
      </c>
      <c r="AQ1062" s="408">
        <v>0</v>
      </c>
      <c r="AR1062" s="407">
        <v>0</v>
      </c>
      <c r="AT1062" s="406">
        <v>0</v>
      </c>
      <c r="AU1062" s="407">
        <v>0</v>
      </c>
      <c r="AV1062" s="408">
        <v>0</v>
      </c>
      <c r="AW1062" s="407">
        <v>0</v>
      </c>
      <c r="AX1062" s="408">
        <v>0</v>
      </c>
      <c r="AY1062" s="407">
        <v>0</v>
      </c>
      <c r="AZ1062" s="408">
        <v>0</v>
      </c>
      <c r="BA1062" s="407">
        <v>0</v>
      </c>
      <c r="BB1062" s="408">
        <v>0</v>
      </c>
      <c r="BC1062" s="407">
        <v>0</v>
      </c>
    </row>
    <row r="1063" spans="1:55" x14ac:dyDescent="0.35">
      <c r="A1063" s="385" t="str" cm="1">
        <f t="array" ref="A1063">IFERROR(_xlfn.IFS(AND(F1063="Renta Variable",O1063=1),IFERROR(MATCH(B1063,[1]RV_Det!C:C,0),"Rev"),AND(J1063="Corporativa",O1063=1,I1063="EM"),IFERROR(MATCH(B1063,[1]RF_Corps!B:B,0),"Rev"),AND(F1063="Alternativos",O1063=1),IFERROR(MATCH(B1063,[1]Rep4!C:C,0),"Rev")),"")</f>
        <v/>
      </c>
      <c r="B1063" s="394" t="s">
        <v>3142</v>
      </c>
      <c r="C1063" s="409" t="s">
        <v>3143</v>
      </c>
      <c r="D1063" s="395" t="s">
        <v>3144</v>
      </c>
      <c r="E1063" s="396" t="str">
        <f>IF(B1063="","",INDEX([1]CatGlob!$S:$S,IFERROR(MATCH(MID(B1063,7,1),[1]CatGlob!$R:$R,0),MATCH(MID(B1063,1,2),[1]CatGlob!$R:$R,0))))</f>
        <v>DOL</v>
      </c>
      <c r="F1063" s="397" t="s">
        <v>442</v>
      </c>
      <c r="G1063" s="398" t="s">
        <v>2032</v>
      </c>
      <c r="H1063" s="399" t="s">
        <v>267</v>
      </c>
      <c r="I1063" s="399" t="s">
        <v>108</v>
      </c>
      <c r="J1063" s="399" t="s">
        <v>600</v>
      </c>
      <c r="K1063" s="396" t="s">
        <v>600</v>
      </c>
      <c r="L1063" s="400" t="str">
        <f>IF(ISERROR(MATCH(M1063,M$10:M1062,0)),M1063,"")</f>
        <v/>
      </c>
      <c r="M1063" s="401" t="str">
        <f>IF(B1063="","",IF(ISERROR(MATCH(F1063&amp;"_"&amp;G1063&amp;"_"&amp;H1063&amp;"_"&amp;I1063&amp;"_"&amp;J1063&amp;IF(K1063="","","_"&amp;K1063),[1]CatGlob!$B:$B,0)),F1063&amp;"_"&amp;G1063&amp;"_"&amp;H1063&amp;"_"&amp;I1063&amp;"_"&amp;J1063&amp;IF(K1063="","","_"&amp;K1063),INDEX([1]CatGlob!$C:$C,MATCH(F1063&amp;"_"&amp;G1063&amp;"_"&amp;H1063&amp;"_"&amp;I1063&amp;"_"&amp;J1063&amp;IF(K1063="","","_"&amp;K1063),[1]CatGlob!$B:$B,0))))</f>
        <v>LCD_GOB_FM</v>
      </c>
      <c r="N1063" s="402" t="str">
        <f t="shared" si="35"/>
        <v>rev</v>
      </c>
      <c r="O1063" s="402">
        <f t="shared" si="34"/>
        <v>1</v>
      </c>
      <c r="P1063" s="401" t="str">
        <f>IF(LEN(B1063)&gt;8,INDEX([1]CatGlob!$X:$X,MATCH(M1063,[1]CatGlob!$W:$W,0)),"")</f>
        <v>EMLC</v>
      </c>
      <c r="Q1063" s="403" t="str">
        <f>INDEX([1]CatGlob!P:P,MATCH(M1063,[1]CatGlob!O:O,0))</f>
        <v>RFIG</v>
      </c>
      <c r="R1063" s="403" t="s">
        <v>1017</v>
      </c>
      <c r="S1063" s="403" t="s">
        <v>1018</v>
      </c>
      <c r="T1063" s="403" t="str">
        <f>INDEX([1]CatGlob!$D:$D,MATCH($M1063,[1]CatGlob!$C:$C,0))</f>
        <v>RFI</v>
      </c>
      <c r="U1063" s="403" t="s">
        <v>602</v>
      </c>
      <c r="V1063" s="404" t="str">
        <f>INDEX([1]CatGlob!$F:$F,MATCH($M1063,[1]CatGlob!$C:$C,0))</f>
        <v>RF_ETF</v>
      </c>
      <c r="W1063" s="405"/>
      <c r="X1063" s="406">
        <v>0</v>
      </c>
      <c r="Y1063" s="407">
        <v>0</v>
      </c>
      <c r="Z1063" s="408">
        <v>-2.7281867989019798E-3</v>
      </c>
      <c r="AA1063" s="407">
        <v>9.2652030068141003E-2</v>
      </c>
      <c r="AB1063" s="408">
        <v>0</v>
      </c>
      <c r="AC1063" s="407">
        <v>0</v>
      </c>
      <c r="AD1063" s="408">
        <v>0</v>
      </c>
      <c r="AE1063" s="407">
        <v>0</v>
      </c>
      <c r="AF1063" s="408">
        <v>-3.5516922138147198E-4</v>
      </c>
      <c r="AG1063" s="407">
        <v>1.2061912106589801E-2</v>
      </c>
      <c r="AI1063" s="406">
        <v>0</v>
      </c>
      <c r="AJ1063" s="407">
        <v>0</v>
      </c>
      <c r="AK1063" s="408">
        <v>0</v>
      </c>
      <c r="AL1063" s="407">
        <v>0</v>
      </c>
      <c r="AM1063" s="408">
        <v>0</v>
      </c>
      <c r="AN1063" s="407">
        <v>0</v>
      </c>
      <c r="AO1063" s="408">
        <v>0</v>
      </c>
      <c r="AP1063" s="407">
        <v>0</v>
      </c>
      <c r="AQ1063" s="408">
        <v>0</v>
      </c>
      <c r="AR1063" s="407">
        <v>0</v>
      </c>
      <c r="AT1063" s="406">
        <v>0</v>
      </c>
      <c r="AU1063" s="407">
        <v>0</v>
      </c>
      <c r="AV1063" s="408">
        <v>0</v>
      </c>
      <c r="AW1063" s="407">
        <v>0</v>
      </c>
      <c r="AX1063" s="408">
        <v>0</v>
      </c>
      <c r="AY1063" s="407">
        <v>0</v>
      </c>
      <c r="AZ1063" s="408">
        <v>0</v>
      </c>
      <c r="BA1063" s="407">
        <v>0</v>
      </c>
      <c r="BB1063" s="408">
        <v>0</v>
      </c>
      <c r="BC1063" s="407">
        <v>0</v>
      </c>
    </row>
    <row r="1064" spans="1:55" x14ac:dyDescent="0.35">
      <c r="A1064" s="385" t="str" cm="1">
        <f t="array" ref="A1064">IFERROR(_xlfn.IFS(AND(F1064="Renta Variable",O1064=1),IFERROR(MATCH(B1064,[1]RV_Det!C:C,0),"Rev"),AND(J1064="Corporativa",O1064=1,I1064="EM"),IFERROR(MATCH(B1064,[1]RF_Corps!B:B,0),"Rev"),AND(F1064="Alternativos",O1064=1),IFERROR(MATCH(B1064,[1]Rep4!C:C,0),"Rev")),"")</f>
        <v/>
      </c>
      <c r="B1064" s="394" t="s">
        <v>3145</v>
      </c>
      <c r="C1064" s="409" t="s">
        <v>3146</v>
      </c>
      <c r="D1064" s="395" t="s">
        <v>3147</v>
      </c>
      <c r="E1064" s="396" t="str">
        <f>IF(B1064="","",INDEX([1]CatGlob!$S:$S,IFERROR(MATCH(MID(B1064,7,1),[1]CatGlob!$R:$R,0),MATCH(MID(B1064,1,2),[1]CatGlob!$R:$R,0))))</f>
        <v>DOL</v>
      </c>
      <c r="F1064" s="397" t="s">
        <v>442</v>
      </c>
      <c r="G1064" s="398" t="s">
        <v>2032</v>
      </c>
      <c r="H1064" s="399" t="s">
        <v>267</v>
      </c>
      <c r="I1064" s="399" t="s">
        <v>108</v>
      </c>
      <c r="J1064" s="399" t="s">
        <v>600</v>
      </c>
      <c r="K1064" s="396" t="s">
        <v>600</v>
      </c>
      <c r="L1064" s="400" t="str">
        <f>IF(ISERROR(MATCH(M1064,M$10:M1063,0)),M1064,"")</f>
        <v/>
      </c>
      <c r="M1064" s="401" t="str">
        <f>IF(B1064="","",IF(ISERROR(MATCH(F1064&amp;"_"&amp;G1064&amp;"_"&amp;H1064&amp;"_"&amp;I1064&amp;"_"&amp;J1064&amp;IF(K1064="","","_"&amp;K1064),[1]CatGlob!$B:$B,0)),F1064&amp;"_"&amp;G1064&amp;"_"&amp;H1064&amp;"_"&amp;I1064&amp;"_"&amp;J1064&amp;IF(K1064="","","_"&amp;K1064),INDEX([1]CatGlob!$C:$C,MATCH(F1064&amp;"_"&amp;G1064&amp;"_"&amp;H1064&amp;"_"&amp;I1064&amp;"_"&amp;J1064&amp;IF(K1064="","","_"&amp;K1064),[1]CatGlob!$B:$B,0))))</f>
        <v>LCD_GOB_FM</v>
      </c>
      <c r="N1064" s="402" t="str">
        <f t="shared" si="35"/>
        <v/>
      </c>
      <c r="O1064" s="402" t="str">
        <f t="shared" si="34"/>
        <v/>
      </c>
      <c r="P1064" s="401" t="str">
        <f>IF(LEN(B1064)&gt;8,INDEX([1]CatGlob!$X:$X,MATCH(M1064,[1]CatGlob!$W:$W,0)),"")</f>
        <v>EMLC</v>
      </c>
      <c r="Q1064" s="403" t="str">
        <f>INDEX([1]CatGlob!P:P,MATCH(M1064,[1]CatGlob!O:O,0))</f>
        <v>RFIG</v>
      </c>
      <c r="R1064" s="403" t="s">
        <v>1017</v>
      </c>
      <c r="S1064" s="403" t="s">
        <v>1018</v>
      </c>
      <c r="T1064" s="403" t="str">
        <f>INDEX([1]CatGlob!$D:$D,MATCH($M1064,[1]CatGlob!$C:$C,0))</f>
        <v>RFI</v>
      </c>
      <c r="U1064" s="403" t="s">
        <v>602</v>
      </c>
      <c r="V1064" s="404" t="str">
        <f>INDEX([1]CatGlob!$F:$F,MATCH($M1064,[1]CatGlob!$C:$C,0))</f>
        <v>RF_ETF</v>
      </c>
      <c r="W1064" s="405"/>
      <c r="X1064" s="406">
        <v>0</v>
      </c>
      <c r="Y1064" s="407">
        <v>0</v>
      </c>
      <c r="Z1064" s="408">
        <v>0</v>
      </c>
      <c r="AA1064" s="407">
        <v>0</v>
      </c>
      <c r="AB1064" s="408">
        <v>0</v>
      </c>
      <c r="AC1064" s="407">
        <v>0</v>
      </c>
      <c r="AD1064" s="408">
        <v>0</v>
      </c>
      <c r="AE1064" s="407">
        <v>0</v>
      </c>
      <c r="AF1064" s="408">
        <v>0</v>
      </c>
      <c r="AG1064" s="407">
        <v>0</v>
      </c>
      <c r="AI1064" s="406">
        <v>0</v>
      </c>
      <c r="AJ1064" s="407">
        <v>0</v>
      </c>
      <c r="AK1064" s="408">
        <v>0</v>
      </c>
      <c r="AL1064" s="407">
        <v>0</v>
      </c>
      <c r="AM1064" s="408">
        <v>0</v>
      </c>
      <c r="AN1064" s="407">
        <v>0</v>
      </c>
      <c r="AO1064" s="408">
        <v>0</v>
      </c>
      <c r="AP1064" s="407">
        <v>0</v>
      </c>
      <c r="AQ1064" s="408">
        <v>0</v>
      </c>
      <c r="AR1064" s="407">
        <v>0</v>
      </c>
      <c r="AT1064" s="406">
        <v>0</v>
      </c>
      <c r="AU1064" s="407">
        <v>0</v>
      </c>
      <c r="AV1064" s="408">
        <v>0</v>
      </c>
      <c r="AW1064" s="407">
        <v>0</v>
      </c>
      <c r="AX1064" s="408">
        <v>0</v>
      </c>
      <c r="AY1064" s="407">
        <v>0</v>
      </c>
      <c r="AZ1064" s="408">
        <v>0</v>
      </c>
      <c r="BA1064" s="407">
        <v>0</v>
      </c>
      <c r="BB1064" s="408">
        <v>0</v>
      </c>
      <c r="BC1064" s="407">
        <v>0</v>
      </c>
    </row>
    <row r="1065" spans="1:55" x14ac:dyDescent="0.35">
      <c r="A1065" s="385" t="str" cm="1">
        <f t="array" ref="A1065">IFERROR(_xlfn.IFS(AND(F1065="Renta Variable",O1065=1),IFERROR(MATCH(B1065,[1]RV_Det!C:C,0),"Rev"),AND(J1065="Corporativa",O1065=1,I1065="EM"),IFERROR(MATCH(B1065,[1]RF_Corps!B:B,0),"Rev"),AND(F1065="Alternativos",O1065=1),IFERROR(MATCH(B1065,[1]Rep4!C:C,0),"Rev")),"")</f>
        <v/>
      </c>
      <c r="B1065" s="394" t="s">
        <v>3148</v>
      </c>
      <c r="C1065" s="409" t="s">
        <v>3149</v>
      </c>
      <c r="D1065" s="395" t="s">
        <v>3150</v>
      </c>
      <c r="E1065" s="396" t="str">
        <f>IF(B1065="","",INDEX([1]CatGlob!$S:$S,IFERROR(MATCH(MID(B1065,7,1),[1]CatGlob!$R:$R,0),MATCH(MID(B1065,1,2),[1]CatGlob!$R:$R,0))))</f>
        <v>DOL</v>
      </c>
      <c r="F1065" s="397" t="s">
        <v>442</v>
      </c>
      <c r="G1065" s="398" t="s">
        <v>2032</v>
      </c>
      <c r="H1065" s="399" t="s">
        <v>267</v>
      </c>
      <c r="I1065" s="399" t="s">
        <v>108</v>
      </c>
      <c r="J1065" s="399" t="s">
        <v>600</v>
      </c>
      <c r="K1065" s="396" t="s">
        <v>600</v>
      </c>
      <c r="L1065" s="400" t="str">
        <f>IF(ISERROR(MATCH(M1065,M$10:M1064,0)),M1065,"")</f>
        <v/>
      </c>
      <c r="M1065" s="401" t="str">
        <f>IF(B1065="","",IF(ISERROR(MATCH(F1065&amp;"_"&amp;G1065&amp;"_"&amp;H1065&amp;"_"&amp;I1065&amp;"_"&amp;J1065&amp;IF(K1065="","","_"&amp;K1065),[1]CatGlob!$B:$B,0)),F1065&amp;"_"&amp;G1065&amp;"_"&amp;H1065&amp;"_"&amp;I1065&amp;"_"&amp;J1065&amp;IF(K1065="","","_"&amp;K1065),INDEX([1]CatGlob!$C:$C,MATCH(F1065&amp;"_"&amp;G1065&amp;"_"&amp;H1065&amp;"_"&amp;I1065&amp;"_"&amp;J1065&amp;IF(K1065="","","_"&amp;K1065),[1]CatGlob!$B:$B,0))))</f>
        <v>LCD_GOB_FM</v>
      </c>
      <c r="N1065" s="402" t="str">
        <f t="shared" si="35"/>
        <v/>
      </c>
      <c r="O1065" s="402" t="str">
        <f t="shared" si="34"/>
        <v/>
      </c>
      <c r="P1065" s="401" t="str">
        <f>IF(LEN(B1065)&gt;8,INDEX([1]CatGlob!$X:$X,MATCH(M1065,[1]CatGlob!$W:$W,0)),"")</f>
        <v>EMLC</v>
      </c>
      <c r="Q1065" s="403" t="str">
        <f>INDEX([1]CatGlob!P:P,MATCH(M1065,[1]CatGlob!O:O,0))</f>
        <v>RFIG</v>
      </c>
      <c r="R1065" s="403" t="s">
        <v>1017</v>
      </c>
      <c r="S1065" s="403" t="s">
        <v>1018</v>
      </c>
      <c r="T1065" s="403" t="str">
        <f>INDEX([1]CatGlob!$D:$D,MATCH($M1065,[1]CatGlob!$C:$C,0))</f>
        <v>RFI</v>
      </c>
      <c r="U1065" s="403" t="s">
        <v>602</v>
      </c>
      <c r="V1065" s="404" t="str">
        <f>INDEX([1]CatGlob!$F:$F,MATCH($M1065,[1]CatGlob!$C:$C,0))</f>
        <v>RF_ETF</v>
      </c>
      <c r="W1065" s="405"/>
      <c r="X1065" s="406">
        <v>0</v>
      </c>
      <c r="Y1065" s="407">
        <v>0</v>
      </c>
      <c r="Z1065" s="408">
        <v>0</v>
      </c>
      <c r="AA1065" s="407">
        <v>0</v>
      </c>
      <c r="AB1065" s="408">
        <v>0</v>
      </c>
      <c r="AC1065" s="407">
        <v>0</v>
      </c>
      <c r="AD1065" s="408">
        <v>0</v>
      </c>
      <c r="AE1065" s="407">
        <v>0</v>
      </c>
      <c r="AF1065" s="408">
        <v>0</v>
      </c>
      <c r="AG1065" s="407">
        <v>0</v>
      </c>
      <c r="AI1065" s="406">
        <v>0</v>
      </c>
      <c r="AJ1065" s="407">
        <v>0</v>
      </c>
      <c r="AK1065" s="408">
        <v>0</v>
      </c>
      <c r="AL1065" s="407">
        <v>0</v>
      </c>
      <c r="AM1065" s="408">
        <v>0</v>
      </c>
      <c r="AN1065" s="407">
        <v>0</v>
      </c>
      <c r="AO1065" s="408">
        <v>0</v>
      </c>
      <c r="AP1065" s="407">
        <v>0</v>
      </c>
      <c r="AQ1065" s="408">
        <v>0</v>
      </c>
      <c r="AR1065" s="407">
        <v>0</v>
      </c>
      <c r="AT1065" s="406">
        <v>0</v>
      </c>
      <c r="AU1065" s="407">
        <v>0</v>
      </c>
      <c r="AV1065" s="408">
        <v>0</v>
      </c>
      <c r="AW1065" s="407">
        <v>0</v>
      </c>
      <c r="AX1065" s="408">
        <v>0</v>
      </c>
      <c r="AY1065" s="407">
        <v>0</v>
      </c>
      <c r="AZ1065" s="408">
        <v>0</v>
      </c>
      <c r="BA1065" s="407">
        <v>0</v>
      </c>
      <c r="BB1065" s="408">
        <v>0</v>
      </c>
      <c r="BC1065" s="407">
        <v>0</v>
      </c>
    </row>
    <row r="1066" spans="1:55" x14ac:dyDescent="0.35">
      <c r="A1066" s="385" t="str" cm="1">
        <f t="array" ref="A1066">IFERROR(_xlfn.IFS(AND(F1066="Renta Variable",O1066=1),IFERROR(MATCH(B1066,[1]RV_Det!C:C,0),"Rev"),AND(J1066="Corporativa",O1066=1,I1066="EM"),IFERROR(MATCH(B1066,[1]RF_Corps!B:B,0),"Rev"),AND(F1066="Alternativos",O1066=1),IFERROR(MATCH(B1066,[1]Rep4!C:C,0),"Rev")),"")</f>
        <v/>
      </c>
      <c r="B1066" s="394" t="s">
        <v>3151</v>
      </c>
      <c r="C1066" s="409" t="s">
        <v>3152</v>
      </c>
      <c r="D1066" s="395" t="s">
        <v>3153</v>
      </c>
      <c r="E1066" s="396" t="str">
        <f>IF(B1066="","",INDEX([1]CatGlob!$S:$S,IFERROR(MATCH(MID(B1066,7,1),[1]CatGlob!$R:$R,0),MATCH(MID(B1066,1,2),[1]CatGlob!$R:$R,0))))</f>
        <v>DOL</v>
      </c>
      <c r="F1066" s="397" t="s">
        <v>442</v>
      </c>
      <c r="G1066" s="398" t="s">
        <v>2032</v>
      </c>
      <c r="H1066" s="399" t="s">
        <v>267</v>
      </c>
      <c r="I1066" s="399" t="s">
        <v>108</v>
      </c>
      <c r="J1066" s="399" t="s">
        <v>600</v>
      </c>
      <c r="K1066" s="396" t="s">
        <v>600</v>
      </c>
      <c r="L1066" s="400" t="str">
        <f>IF(ISERROR(MATCH(M1066,M$10:M1065,0)),M1066,"")</f>
        <v/>
      </c>
      <c r="M1066" s="401" t="str">
        <f>IF(B1066="","",IF(ISERROR(MATCH(F1066&amp;"_"&amp;G1066&amp;"_"&amp;H1066&amp;"_"&amp;I1066&amp;"_"&amp;J1066&amp;IF(K1066="","","_"&amp;K1066),[1]CatGlob!$B:$B,0)),F1066&amp;"_"&amp;G1066&amp;"_"&amp;H1066&amp;"_"&amp;I1066&amp;"_"&amp;J1066&amp;IF(K1066="","","_"&amp;K1066),INDEX([1]CatGlob!$C:$C,MATCH(F1066&amp;"_"&amp;G1066&amp;"_"&amp;H1066&amp;"_"&amp;I1066&amp;"_"&amp;J1066&amp;IF(K1066="","","_"&amp;K1066),[1]CatGlob!$B:$B,0))))</f>
        <v>LCD_GOB_FM</v>
      </c>
      <c r="N1066" s="402" t="str">
        <f t="shared" si="35"/>
        <v>rev</v>
      </c>
      <c r="O1066" s="402">
        <f t="shared" si="34"/>
        <v>1</v>
      </c>
      <c r="P1066" s="401" t="str">
        <f>IF(LEN(B1066)&gt;8,INDEX([1]CatGlob!$X:$X,MATCH(M1066,[1]CatGlob!$W:$W,0)),"")</f>
        <v>EMLC</v>
      </c>
      <c r="Q1066" s="403" t="str">
        <f>INDEX([1]CatGlob!P:P,MATCH(M1066,[1]CatGlob!O:O,0))</f>
        <v>RFIG</v>
      </c>
      <c r="R1066" s="403" t="s">
        <v>1017</v>
      </c>
      <c r="S1066" s="403" t="s">
        <v>1018</v>
      </c>
      <c r="T1066" s="403" t="str">
        <f>INDEX([1]CatGlob!$D:$D,MATCH($M1066,[1]CatGlob!$C:$C,0))</f>
        <v>RFI</v>
      </c>
      <c r="U1066" s="403" t="s">
        <v>602</v>
      </c>
      <c r="V1066" s="404" t="str">
        <f>INDEX([1]CatGlob!$F:$F,MATCH($M1066,[1]CatGlob!$C:$C,0))</f>
        <v>RF_ETF</v>
      </c>
      <c r="W1066" s="405"/>
      <c r="X1066" s="406">
        <v>9.4980195910803107E-8</v>
      </c>
      <c r="Y1066" s="407">
        <v>5.8274274294944895E-7</v>
      </c>
      <c r="Z1066" s="408">
        <v>9.4980195910803107E-8</v>
      </c>
      <c r="AA1066" s="407">
        <v>5.8274274294944895E-7</v>
      </c>
      <c r="AB1066" s="408">
        <v>9.4980195910803107E-8</v>
      </c>
      <c r="AC1066" s="407">
        <v>5.8274274294944895E-7</v>
      </c>
      <c r="AD1066" s="408">
        <v>9.4980195910803107E-8</v>
      </c>
      <c r="AE1066" s="407">
        <v>5.8274274294944895E-7</v>
      </c>
      <c r="AF1066" s="408">
        <v>9.4980195910803107E-8</v>
      </c>
      <c r="AG1066" s="407">
        <v>5.8274274294944895E-7</v>
      </c>
      <c r="AI1066" s="406">
        <v>1.81544788791069E-8</v>
      </c>
      <c r="AJ1066" s="407">
        <v>1.1138423516854301E-7</v>
      </c>
      <c r="AK1066" s="408">
        <v>1.81544788791069E-8</v>
      </c>
      <c r="AL1066" s="407">
        <v>1.1138423516854301E-7</v>
      </c>
      <c r="AM1066" s="408">
        <v>1.81544788791069E-8</v>
      </c>
      <c r="AN1066" s="407">
        <v>1.1138423516854301E-7</v>
      </c>
      <c r="AO1066" s="408">
        <v>1.81544788791069E-8</v>
      </c>
      <c r="AP1066" s="407">
        <v>1.1138423516854301E-7</v>
      </c>
      <c r="AQ1066" s="408">
        <v>1.81544788791069E-8</v>
      </c>
      <c r="AR1066" s="407">
        <v>1.1138423516854301E-7</v>
      </c>
      <c r="AT1066" s="406">
        <v>0</v>
      </c>
      <c r="AU1066" s="407">
        <v>0</v>
      </c>
      <c r="AV1066" s="408">
        <v>0</v>
      </c>
      <c r="AW1066" s="407">
        <v>0</v>
      </c>
      <c r="AX1066" s="408">
        <v>0</v>
      </c>
      <c r="AY1066" s="407">
        <v>0</v>
      </c>
      <c r="AZ1066" s="408">
        <v>0</v>
      </c>
      <c r="BA1066" s="407">
        <v>0</v>
      </c>
      <c r="BB1066" s="408">
        <v>0</v>
      </c>
      <c r="BC1066" s="407">
        <v>0</v>
      </c>
    </row>
    <row r="1067" spans="1:55" x14ac:dyDescent="0.35">
      <c r="A1067" s="385" t="str" cm="1">
        <f t="array" ref="A1067">IFERROR(_xlfn.IFS(AND(F1067="Renta Variable",O1067=1),IFERROR(MATCH(B1067,[1]RV_Det!C:C,0),"Rev"),AND(J1067="Corporativa",O1067=1,I1067="EM"),IFERROR(MATCH(B1067,[1]RF_Corps!B:B,0),"Rev"),AND(F1067="Alternativos",O1067=1),IFERROR(MATCH(B1067,[1]Rep4!C:C,0),"Rev")),"")</f>
        <v/>
      </c>
      <c r="B1067" s="394" t="s">
        <v>3154</v>
      </c>
      <c r="C1067" s="409" t="s">
        <v>3155</v>
      </c>
      <c r="D1067" s="395" t="s">
        <v>3156</v>
      </c>
      <c r="E1067" s="396" t="str">
        <f>IF(B1067="","",INDEX([1]CatGlob!$S:$S,IFERROR(MATCH(MID(B1067,7,1),[1]CatGlob!$R:$R,0),MATCH(MID(B1067,1,2),[1]CatGlob!$R:$R,0))))</f>
        <v>DOL</v>
      </c>
      <c r="F1067" s="397" t="s">
        <v>442</v>
      </c>
      <c r="G1067" s="398" t="s">
        <v>2032</v>
      </c>
      <c r="H1067" s="399" t="s">
        <v>267</v>
      </c>
      <c r="I1067" s="399" t="s">
        <v>108</v>
      </c>
      <c r="J1067" s="399" t="s">
        <v>600</v>
      </c>
      <c r="K1067" s="396" t="s">
        <v>600</v>
      </c>
      <c r="L1067" s="400" t="str">
        <f>IF(ISERROR(MATCH(M1067,M$10:M1066,0)),M1067,"")</f>
        <v/>
      </c>
      <c r="M1067" s="401" t="str">
        <f>IF(B1067="","",IF(ISERROR(MATCH(F1067&amp;"_"&amp;G1067&amp;"_"&amp;H1067&amp;"_"&amp;I1067&amp;"_"&amp;J1067&amp;IF(K1067="","","_"&amp;K1067),[1]CatGlob!$B:$B,0)),F1067&amp;"_"&amp;G1067&amp;"_"&amp;H1067&amp;"_"&amp;I1067&amp;"_"&amp;J1067&amp;IF(K1067="","","_"&amp;K1067),INDEX([1]CatGlob!$C:$C,MATCH(F1067&amp;"_"&amp;G1067&amp;"_"&amp;H1067&amp;"_"&amp;I1067&amp;"_"&amp;J1067&amp;IF(K1067="","","_"&amp;K1067),[1]CatGlob!$B:$B,0))))</f>
        <v>LCD_GOB_FM</v>
      </c>
      <c r="N1067" s="402" t="str">
        <f t="shared" si="35"/>
        <v/>
      </c>
      <c r="O1067" s="402" t="str">
        <f t="shared" si="34"/>
        <v/>
      </c>
      <c r="P1067" s="401" t="str">
        <f>IF(LEN(B1067)&gt;8,INDEX([1]CatGlob!$X:$X,MATCH(M1067,[1]CatGlob!$W:$W,0)),"")</f>
        <v>EMLC</v>
      </c>
      <c r="Q1067" s="403" t="str">
        <f>INDEX([1]CatGlob!P:P,MATCH(M1067,[1]CatGlob!O:O,0))</f>
        <v>RFIG</v>
      </c>
      <c r="R1067" s="403" t="s">
        <v>1017</v>
      </c>
      <c r="S1067" s="403" t="s">
        <v>1018</v>
      </c>
      <c r="T1067" s="403" t="str">
        <f>INDEX([1]CatGlob!$D:$D,MATCH($M1067,[1]CatGlob!$C:$C,0))</f>
        <v>RFI</v>
      </c>
      <c r="U1067" s="403" t="s">
        <v>602</v>
      </c>
      <c r="V1067" s="404" t="str">
        <f>INDEX([1]CatGlob!$F:$F,MATCH($M1067,[1]CatGlob!$C:$C,0))</f>
        <v>RF_ETF</v>
      </c>
      <c r="W1067" s="405"/>
      <c r="X1067" s="406">
        <v>0</v>
      </c>
      <c r="Y1067" s="407">
        <v>0</v>
      </c>
      <c r="Z1067" s="408">
        <v>0</v>
      </c>
      <c r="AA1067" s="407">
        <v>0</v>
      </c>
      <c r="AB1067" s="408">
        <v>0</v>
      </c>
      <c r="AC1067" s="407">
        <v>0</v>
      </c>
      <c r="AD1067" s="408">
        <v>0</v>
      </c>
      <c r="AE1067" s="407">
        <v>0</v>
      </c>
      <c r="AF1067" s="408">
        <v>0</v>
      </c>
      <c r="AG1067" s="407">
        <v>0</v>
      </c>
      <c r="AI1067" s="406">
        <v>0</v>
      </c>
      <c r="AJ1067" s="407">
        <v>0</v>
      </c>
      <c r="AK1067" s="408">
        <v>0</v>
      </c>
      <c r="AL1067" s="407">
        <v>0</v>
      </c>
      <c r="AM1067" s="408">
        <v>0</v>
      </c>
      <c r="AN1067" s="407">
        <v>0</v>
      </c>
      <c r="AO1067" s="408">
        <v>0</v>
      </c>
      <c r="AP1067" s="407">
        <v>0</v>
      </c>
      <c r="AQ1067" s="408">
        <v>0</v>
      </c>
      <c r="AR1067" s="407">
        <v>0</v>
      </c>
      <c r="AT1067" s="406">
        <v>0</v>
      </c>
      <c r="AU1067" s="407">
        <v>0</v>
      </c>
      <c r="AV1067" s="408">
        <v>0</v>
      </c>
      <c r="AW1067" s="407">
        <v>0</v>
      </c>
      <c r="AX1067" s="408">
        <v>0</v>
      </c>
      <c r="AY1067" s="407">
        <v>0</v>
      </c>
      <c r="AZ1067" s="408">
        <v>0</v>
      </c>
      <c r="BA1067" s="407">
        <v>0</v>
      </c>
      <c r="BB1067" s="408">
        <v>0</v>
      </c>
      <c r="BC1067" s="407">
        <v>0</v>
      </c>
    </row>
    <row r="1068" spans="1:55" x14ac:dyDescent="0.35">
      <c r="A1068" s="385" t="str" cm="1">
        <f t="array" ref="A1068">IFERROR(_xlfn.IFS(AND(F1068="Renta Variable",O1068=1),IFERROR(MATCH(B1068,[1]RV_Det!C:C,0),"Rev"),AND(J1068="Corporativa",O1068=1,I1068="EM"),IFERROR(MATCH(B1068,[1]RF_Corps!B:B,0),"Rev"),AND(F1068="Alternativos",O1068=1),IFERROR(MATCH(B1068,[1]Rep4!C:C,0),"Rev")),"")</f>
        <v/>
      </c>
      <c r="B1068" s="394" t="s">
        <v>3157</v>
      </c>
      <c r="C1068" s="409" t="s">
        <v>3158</v>
      </c>
      <c r="D1068" s="395" t="s">
        <v>3159</v>
      </c>
      <c r="E1068" s="396" t="str">
        <f>IF(B1068="","",INDEX([1]CatGlob!$S:$S,IFERROR(MATCH(MID(B1068,7,1),[1]CatGlob!$R:$R,0),MATCH(MID(B1068,1,2),[1]CatGlob!$R:$R,0))))</f>
        <v>EUR</v>
      </c>
      <c r="F1068" s="397" t="s">
        <v>442</v>
      </c>
      <c r="G1068" s="398" t="s">
        <v>2032</v>
      </c>
      <c r="H1068" s="399" t="s">
        <v>267</v>
      </c>
      <c r="I1068" s="399" t="s">
        <v>108</v>
      </c>
      <c r="J1068" s="399" t="s">
        <v>600</v>
      </c>
      <c r="K1068" s="396" t="s">
        <v>600</v>
      </c>
      <c r="L1068" s="400" t="str">
        <f>IF(ISERROR(MATCH(M1068,M$10:M1067,0)),M1068,"")</f>
        <v/>
      </c>
      <c r="M1068" s="401" t="str">
        <f>IF(B1068="","",IF(ISERROR(MATCH(F1068&amp;"_"&amp;G1068&amp;"_"&amp;H1068&amp;"_"&amp;I1068&amp;"_"&amp;J1068&amp;IF(K1068="","","_"&amp;K1068),[1]CatGlob!$B:$B,0)),F1068&amp;"_"&amp;G1068&amp;"_"&amp;H1068&amp;"_"&amp;I1068&amp;"_"&amp;J1068&amp;IF(K1068="","","_"&amp;K1068),INDEX([1]CatGlob!$C:$C,MATCH(F1068&amp;"_"&amp;G1068&amp;"_"&amp;H1068&amp;"_"&amp;I1068&amp;"_"&amp;J1068&amp;IF(K1068="","","_"&amp;K1068),[1]CatGlob!$B:$B,0))))</f>
        <v>LCD_GOB_FM</v>
      </c>
      <c r="N1068" s="402" t="str">
        <f t="shared" si="35"/>
        <v/>
      </c>
      <c r="O1068" s="402" t="str">
        <f t="shared" si="34"/>
        <v/>
      </c>
      <c r="P1068" s="401" t="str">
        <f>IF(LEN(B1068)&gt;8,INDEX([1]CatGlob!$X:$X,MATCH(M1068,[1]CatGlob!$W:$W,0)),"")</f>
        <v>EMLC</v>
      </c>
      <c r="Q1068" s="403" t="str">
        <f>INDEX([1]CatGlob!P:P,MATCH(M1068,[1]CatGlob!O:O,0))</f>
        <v>RFIG</v>
      </c>
      <c r="R1068" s="403" t="s">
        <v>1017</v>
      </c>
      <c r="S1068" s="403" t="s">
        <v>1025</v>
      </c>
      <c r="T1068" s="403" t="str">
        <f>INDEX([1]CatGlob!$D:$D,MATCH($M1068,[1]CatGlob!$C:$C,0))</f>
        <v>RFI</v>
      </c>
      <c r="U1068" s="403" t="s">
        <v>602</v>
      </c>
      <c r="V1068" s="404" t="str">
        <f>INDEX([1]CatGlob!$F:$F,MATCH($M1068,[1]CatGlob!$C:$C,0))</f>
        <v>RF_ETF</v>
      </c>
      <c r="W1068" s="405"/>
      <c r="X1068" s="406">
        <v>0</v>
      </c>
      <c r="Y1068" s="407">
        <v>0</v>
      </c>
      <c r="Z1068" s="408">
        <v>0</v>
      </c>
      <c r="AA1068" s="407">
        <v>0</v>
      </c>
      <c r="AB1068" s="408">
        <v>0</v>
      </c>
      <c r="AC1068" s="407">
        <v>0</v>
      </c>
      <c r="AD1068" s="408">
        <v>0</v>
      </c>
      <c r="AE1068" s="407">
        <v>0</v>
      </c>
      <c r="AF1068" s="408">
        <v>0</v>
      </c>
      <c r="AG1068" s="407">
        <v>0</v>
      </c>
      <c r="AI1068" s="406">
        <v>0</v>
      </c>
      <c r="AJ1068" s="407">
        <v>0</v>
      </c>
      <c r="AK1068" s="408">
        <v>0</v>
      </c>
      <c r="AL1068" s="407">
        <v>0</v>
      </c>
      <c r="AM1068" s="408">
        <v>0</v>
      </c>
      <c r="AN1068" s="407">
        <v>0</v>
      </c>
      <c r="AO1068" s="408">
        <v>0</v>
      </c>
      <c r="AP1068" s="407">
        <v>0</v>
      </c>
      <c r="AQ1068" s="408">
        <v>0</v>
      </c>
      <c r="AR1068" s="407">
        <v>0</v>
      </c>
      <c r="AT1068" s="406">
        <v>0</v>
      </c>
      <c r="AU1068" s="407">
        <v>0</v>
      </c>
      <c r="AV1068" s="408">
        <v>0</v>
      </c>
      <c r="AW1068" s="407">
        <v>0</v>
      </c>
      <c r="AX1068" s="408">
        <v>0</v>
      </c>
      <c r="AY1068" s="407">
        <v>0</v>
      </c>
      <c r="AZ1068" s="408">
        <v>0</v>
      </c>
      <c r="BA1068" s="407">
        <v>0</v>
      </c>
      <c r="BB1068" s="408">
        <v>0</v>
      </c>
      <c r="BC1068" s="407">
        <v>0</v>
      </c>
    </row>
    <row r="1069" spans="1:55" x14ac:dyDescent="0.35">
      <c r="A1069" s="385" t="str" cm="1">
        <f t="array" ref="A1069">IFERROR(_xlfn.IFS(AND(F1069="Renta Variable",O1069=1),IFERROR(MATCH(B1069,[1]RV_Det!C:C,0),"Rev"),AND(J1069="Corporativa",O1069=1,I1069="EM"),IFERROR(MATCH(B1069,[1]RF_Corps!B:B,0),"Rev"),AND(F1069="Alternativos",O1069=1),IFERROR(MATCH(B1069,[1]Rep4!C:C,0),"Rev")),"")</f>
        <v/>
      </c>
      <c r="B1069" s="394" t="s">
        <v>3160</v>
      </c>
      <c r="C1069" s="409" t="s">
        <v>3161</v>
      </c>
      <c r="D1069" s="395" t="s">
        <v>3162</v>
      </c>
      <c r="E1069" s="396" t="str">
        <f>IF(B1069="","",INDEX([1]CatGlob!$S:$S,IFERROR(MATCH(MID(B1069,7,1),[1]CatGlob!$R:$R,0),MATCH(MID(B1069,1,2),[1]CatGlob!$R:$R,0))))</f>
        <v>DOL</v>
      </c>
      <c r="F1069" s="397" t="s">
        <v>442</v>
      </c>
      <c r="G1069" s="398" t="s">
        <v>2032</v>
      </c>
      <c r="H1069" s="399" t="s">
        <v>267</v>
      </c>
      <c r="I1069" s="399" t="s">
        <v>108</v>
      </c>
      <c r="J1069" s="399" t="s">
        <v>600</v>
      </c>
      <c r="K1069" s="396" t="s">
        <v>600</v>
      </c>
      <c r="L1069" s="400" t="str">
        <f>IF(ISERROR(MATCH(M1069,M$10:M1068,0)),M1069,"")</f>
        <v/>
      </c>
      <c r="M1069" s="401" t="str">
        <f>IF(B1069="","",IF(ISERROR(MATCH(F1069&amp;"_"&amp;G1069&amp;"_"&amp;H1069&amp;"_"&amp;I1069&amp;"_"&amp;J1069&amp;IF(K1069="","","_"&amp;K1069),[1]CatGlob!$B:$B,0)),F1069&amp;"_"&amp;G1069&amp;"_"&amp;H1069&amp;"_"&amp;I1069&amp;"_"&amp;J1069&amp;IF(K1069="","","_"&amp;K1069),INDEX([1]CatGlob!$C:$C,MATCH(F1069&amp;"_"&amp;G1069&amp;"_"&amp;H1069&amp;"_"&amp;I1069&amp;"_"&amp;J1069&amp;IF(K1069="","","_"&amp;K1069),[1]CatGlob!$B:$B,0))))</f>
        <v>LCD_GOB_FM</v>
      </c>
      <c r="N1069" s="402" t="str">
        <f t="shared" si="35"/>
        <v>rev</v>
      </c>
      <c r="O1069" s="402">
        <f t="shared" si="34"/>
        <v>1</v>
      </c>
      <c r="P1069" s="401" t="str">
        <f>IF(LEN(B1069)&gt;8,INDEX([1]CatGlob!$X:$X,MATCH(M1069,[1]CatGlob!$W:$W,0)),"")</f>
        <v>EMLC</v>
      </c>
      <c r="Q1069" s="403" t="str">
        <f>INDEX([1]CatGlob!P:P,MATCH(M1069,[1]CatGlob!O:O,0))</f>
        <v>RFIG</v>
      </c>
      <c r="R1069" s="403" t="s">
        <v>1017</v>
      </c>
      <c r="S1069" s="403" t="s">
        <v>1025</v>
      </c>
      <c r="T1069" s="403" t="str">
        <f>INDEX([1]CatGlob!$D:$D,MATCH($M1069,[1]CatGlob!$C:$C,0))</f>
        <v>RFI</v>
      </c>
      <c r="U1069" s="403" t="s">
        <v>602</v>
      </c>
      <c r="V1069" s="404" t="str">
        <f>INDEX([1]CatGlob!$F:$F,MATCH($M1069,[1]CatGlob!$C:$C,0))</f>
        <v>RF_ETF</v>
      </c>
      <c r="W1069" s="405"/>
      <c r="X1069" s="406">
        <v>0</v>
      </c>
      <c r="Y1069" s="407">
        <v>0</v>
      </c>
      <c r="Z1069" s="408">
        <v>0</v>
      </c>
      <c r="AA1069" s="407">
        <v>0</v>
      </c>
      <c r="AB1069" s="408">
        <v>0</v>
      </c>
      <c r="AC1069" s="407">
        <v>0</v>
      </c>
      <c r="AD1069" s="408">
        <v>-3.34853922102285E-8</v>
      </c>
      <c r="AE1069" s="407">
        <v>-9.3220764441071001E-7</v>
      </c>
      <c r="AF1069" s="408">
        <v>-1.2117891534370501E-8</v>
      </c>
      <c r="AG1069" s="407">
        <v>-3.3735280899679701E-7</v>
      </c>
      <c r="AI1069" s="406">
        <v>0</v>
      </c>
      <c r="AJ1069" s="407">
        <v>0</v>
      </c>
      <c r="AK1069" s="408">
        <v>0</v>
      </c>
      <c r="AL1069" s="407">
        <v>0</v>
      </c>
      <c r="AM1069" s="408">
        <v>0</v>
      </c>
      <c r="AN1069" s="407">
        <v>0</v>
      </c>
      <c r="AO1069" s="408">
        <v>0</v>
      </c>
      <c r="AP1069" s="407">
        <v>0</v>
      </c>
      <c r="AQ1069" s="408">
        <v>0</v>
      </c>
      <c r="AR1069" s="407">
        <v>0</v>
      </c>
      <c r="AT1069" s="406">
        <v>0</v>
      </c>
      <c r="AU1069" s="407">
        <v>0</v>
      </c>
      <c r="AV1069" s="408">
        <v>0</v>
      </c>
      <c r="AW1069" s="407">
        <v>0</v>
      </c>
      <c r="AX1069" s="408">
        <v>0</v>
      </c>
      <c r="AY1069" s="407">
        <v>0</v>
      </c>
      <c r="AZ1069" s="408">
        <v>0</v>
      </c>
      <c r="BA1069" s="407">
        <v>0</v>
      </c>
      <c r="BB1069" s="408">
        <v>0</v>
      </c>
      <c r="BC1069" s="407">
        <v>0</v>
      </c>
    </row>
    <row r="1070" spans="1:55" x14ac:dyDescent="0.35">
      <c r="A1070" s="385" t="str" cm="1">
        <f t="array" ref="A1070">IFERROR(_xlfn.IFS(AND(F1070="Renta Variable",O1070=1),IFERROR(MATCH(B1070,[1]RV_Det!C:C,0),"Rev"),AND(J1070="Corporativa",O1070=1,I1070="EM"),IFERROR(MATCH(B1070,[1]RF_Corps!B:B,0),"Rev"),AND(F1070="Alternativos",O1070=1),IFERROR(MATCH(B1070,[1]Rep4!C:C,0),"Rev")),"")</f>
        <v/>
      </c>
      <c r="B1070" s="394" t="s">
        <v>3163</v>
      </c>
      <c r="C1070" s="409" t="s">
        <v>3164</v>
      </c>
      <c r="D1070" s="395" t="s">
        <v>3165</v>
      </c>
      <c r="E1070" s="396" t="str">
        <f>IF(B1070="","",INDEX([1]CatGlob!$S:$S,IFERROR(MATCH(MID(B1070,7,1),[1]CatGlob!$R:$R,0),MATCH(MID(B1070,1,2),[1]CatGlob!$R:$R,0))))</f>
        <v>DOL</v>
      </c>
      <c r="F1070" s="397" t="s">
        <v>442</v>
      </c>
      <c r="G1070" s="398" t="s">
        <v>2032</v>
      </c>
      <c r="H1070" s="399" t="s">
        <v>267</v>
      </c>
      <c r="I1070" s="399" t="s">
        <v>108</v>
      </c>
      <c r="J1070" s="399" t="s">
        <v>600</v>
      </c>
      <c r="K1070" s="396" t="s">
        <v>600</v>
      </c>
      <c r="L1070" s="400" t="str">
        <f>IF(ISERROR(MATCH(M1070,M$10:M1069,0)),M1070,"")</f>
        <v/>
      </c>
      <c r="M1070" s="401" t="str">
        <f>IF(B1070="","",IF(ISERROR(MATCH(F1070&amp;"_"&amp;G1070&amp;"_"&amp;H1070&amp;"_"&amp;I1070&amp;"_"&amp;J1070&amp;IF(K1070="","","_"&amp;K1070),[1]CatGlob!$B:$B,0)),F1070&amp;"_"&amp;G1070&amp;"_"&amp;H1070&amp;"_"&amp;I1070&amp;"_"&amp;J1070&amp;IF(K1070="","","_"&amp;K1070),INDEX([1]CatGlob!$C:$C,MATCH(F1070&amp;"_"&amp;G1070&amp;"_"&amp;H1070&amp;"_"&amp;I1070&amp;"_"&amp;J1070&amp;IF(K1070="","","_"&amp;K1070),[1]CatGlob!$B:$B,0))))</f>
        <v>LCD_GOB_FM</v>
      </c>
      <c r="N1070" s="402" t="str">
        <f t="shared" si="35"/>
        <v/>
      </c>
      <c r="O1070" s="402" t="str">
        <f t="shared" si="34"/>
        <v/>
      </c>
      <c r="P1070" s="401" t="str">
        <f>IF(LEN(B1070)&gt;8,INDEX([1]CatGlob!$X:$X,MATCH(M1070,[1]CatGlob!$W:$W,0)),"")</f>
        <v>EMLC</v>
      </c>
      <c r="Q1070" s="403" t="str">
        <f>INDEX([1]CatGlob!P:P,MATCH(M1070,[1]CatGlob!O:O,0))</f>
        <v>RFIG</v>
      </c>
      <c r="R1070" s="403" t="s">
        <v>601</v>
      </c>
      <c r="S1070" s="403" t="s">
        <v>1025</v>
      </c>
      <c r="T1070" s="403" t="str">
        <f>INDEX([1]CatGlob!$D:$D,MATCH($M1070,[1]CatGlob!$C:$C,0))</f>
        <v>RFI</v>
      </c>
      <c r="U1070" s="403" t="s">
        <v>602</v>
      </c>
      <c r="V1070" s="404" t="str">
        <f>INDEX([1]CatGlob!$F:$F,MATCH($M1070,[1]CatGlob!$C:$C,0))</f>
        <v>RF_ETF</v>
      </c>
      <c r="W1070" s="405"/>
      <c r="X1070" s="406">
        <v>0</v>
      </c>
      <c r="Y1070" s="407">
        <v>0</v>
      </c>
      <c r="Z1070" s="408">
        <v>0</v>
      </c>
      <c r="AA1070" s="407">
        <v>0</v>
      </c>
      <c r="AB1070" s="408">
        <v>0</v>
      </c>
      <c r="AC1070" s="407">
        <v>0</v>
      </c>
      <c r="AD1070" s="408">
        <v>0</v>
      </c>
      <c r="AE1070" s="407">
        <v>0</v>
      </c>
      <c r="AF1070" s="408">
        <v>0</v>
      </c>
      <c r="AG1070" s="407">
        <v>0</v>
      </c>
      <c r="AI1070" s="406">
        <v>0</v>
      </c>
      <c r="AJ1070" s="407">
        <v>0</v>
      </c>
      <c r="AK1070" s="408">
        <v>0</v>
      </c>
      <c r="AL1070" s="407">
        <v>0</v>
      </c>
      <c r="AM1070" s="408">
        <v>0</v>
      </c>
      <c r="AN1070" s="407">
        <v>0</v>
      </c>
      <c r="AO1070" s="408">
        <v>0</v>
      </c>
      <c r="AP1070" s="407">
        <v>0</v>
      </c>
      <c r="AQ1070" s="408">
        <v>0</v>
      </c>
      <c r="AR1070" s="407">
        <v>0</v>
      </c>
      <c r="AT1070" s="406">
        <v>0</v>
      </c>
      <c r="AU1070" s="407">
        <v>0</v>
      </c>
      <c r="AV1070" s="408">
        <v>0</v>
      </c>
      <c r="AW1070" s="407">
        <v>0</v>
      </c>
      <c r="AX1070" s="408">
        <v>0</v>
      </c>
      <c r="AY1070" s="407">
        <v>0</v>
      </c>
      <c r="AZ1070" s="408">
        <v>0</v>
      </c>
      <c r="BA1070" s="407">
        <v>0</v>
      </c>
      <c r="BB1070" s="408">
        <v>0</v>
      </c>
      <c r="BC1070" s="407">
        <v>0</v>
      </c>
    </row>
    <row r="1071" spans="1:55" x14ac:dyDescent="0.35">
      <c r="A1071" s="385" t="str" cm="1">
        <f t="array" ref="A1071">IFERROR(_xlfn.IFS(AND(F1071="Renta Variable",O1071=1),IFERROR(MATCH(B1071,[1]RV_Det!C:C,0),"Rev"),AND(J1071="Corporativa",O1071=1,I1071="EM"),IFERROR(MATCH(B1071,[1]RF_Corps!B:B,0),"Rev"),AND(F1071="Alternativos",O1071=1),IFERROR(MATCH(B1071,[1]Rep4!C:C,0),"Rev")),"")</f>
        <v/>
      </c>
      <c r="B1071" s="394" t="s">
        <v>3166</v>
      </c>
      <c r="C1071" s="409" t="s">
        <v>3167</v>
      </c>
      <c r="D1071" s="395" t="s">
        <v>3168</v>
      </c>
      <c r="E1071" s="396" t="str">
        <f>IF(B1071="","",INDEX([1]CatGlob!$S:$S,IFERROR(MATCH(MID(B1071,7,1),[1]CatGlob!$R:$R,0),MATCH(MID(B1071,1,2),[1]CatGlob!$R:$R,0))))</f>
        <v>DOL</v>
      </c>
      <c r="F1071" s="397" t="s">
        <v>442</v>
      </c>
      <c r="G1071" s="398" t="s">
        <v>2032</v>
      </c>
      <c r="H1071" s="399" t="s">
        <v>267</v>
      </c>
      <c r="I1071" s="399" t="s">
        <v>108</v>
      </c>
      <c r="J1071" s="399" t="s">
        <v>600</v>
      </c>
      <c r="K1071" s="396" t="s">
        <v>600</v>
      </c>
      <c r="L1071" s="400" t="str">
        <f>IF(ISERROR(MATCH(M1071,M$10:M1070,0)),M1071,"")</f>
        <v/>
      </c>
      <c r="M1071" s="401" t="str">
        <f>IF(B1071="","",IF(ISERROR(MATCH(F1071&amp;"_"&amp;G1071&amp;"_"&amp;H1071&amp;"_"&amp;I1071&amp;"_"&amp;J1071&amp;IF(K1071="","","_"&amp;K1071),[1]CatGlob!$B:$B,0)),F1071&amp;"_"&amp;G1071&amp;"_"&amp;H1071&amp;"_"&amp;I1071&amp;"_"&amp;J1071&amp;IF(K1071="","","_"&amp;K1071),INDEX([1]CatGlob!$C:$C,MATCH(F1071&amp;"_"&amp;G1071&amp;"_"&amp;H1071&amp;"_"&amp;I1071&amp;"_"&amp;J1071&amp;IF(K1071="","","_"&amp;K1071),[1]CatGlob!$B:$B,0))))</f>
        <v>LCD_GOB_FM</v>
      </c>
      <c r="N1071" s="402" t="str">
        <f t="shared" si="35"/>
        <v/>
      </c>
      <c r="O1071" s="402" t="str">
        <f t="shared" si="34"/>
        <v/>
      </c>
      <c r="P1071" s="401" t="str">
        <f>IF(LEN(B1071)&gt;8,INDEX([1]CatGlob!$X:$X,MATCH(M1071,[1]CatGlob!$W:$W,0)),"")</f>
        <v>EMLC</v>
      </c>
      <c r="Q1071" s="403" t="str">
        <f>INDEX([1]CatGlob!P:P,MATCH(M1071,[1]CatGlob!O:O,0))</f>
        <v>RFIG</v>
      </c>
      <c r="R1071" s="403" t="s">
        <v>1017</v>
      </c>
      <c r="S1071" s="403" t="s">
        <v>1018</v>
      </c>
      <c r="T1071" s="403" t="str">
        <f>INDEX([1]CatGlob!$D:$D,MATCH($M1071,[1]CatGlob!$C:$C,0))</f>
        <v>RFI</v>
      </c>
      <c r="U1071" s="403" t="s">
        <v>602</v>
      </c>
      <c r="V1071" s="404" t="str">
        <f>INDEX([1]CatGlob!$F:$F,MATCH($M1071,[1]CatGlob!$C:$C,0))</f>
        <v>RF_ETF</v>
      </c>
      <c r="W1071" s="405"/>
      <c r="X1071" s="406">
        <v>0</v>
      </c>
      <c r="Y1071" s="407">
        <v>0</v>
      </c>
      <c r="Z1071" s="408">
        <v>0</v>
      </c>
      <c r="AA1071" s="407">
        <v>0</v>
      </c>
      <c r="AB1071" s="408">
        <v>0</v>
      </c>
      <c r="AC1071" s="407">
        <v>0</v>
      </c>
      <c r="AD1071" s="408">
        <v>0</v>
      </c>
      <c r="AE1071" s="407">
        <v>0</v>
      </c>
      <c r="AF1071" s="408">
        <v>0</v>
      </c>
      <c r="AG1071" s="407">
        <v>0</v>
      </c>
      <c r="AI1071" s="406">
        <v>0</v>
      </c>
      <c r="AJ1071" s="407">
        <v>0</v>
      </c>
      <c r="AK1071" s="408">
        <v>0</v>
      </c>
      <c r="AL1071" s="407">
        <v>0</v>
      </c>
      <c r="AM1071" s="408">
        <v>0</v>
      </c>
      <c r="AN1071" s="407">
        <v>0</v>
      </c>
      <c r="AO1071" s="408">
        <v>0</v>
      </c>
      <c r="AP1071" s="407">
        <v>0</v>
      </c>
      <c r="AQ1071" s="408">
        <v>0</v>
      </c>
      <c r="AR1071" s="407">
        <v>0</v>
      </c>
      <c r="AT1071" s="406">
        <v>0</v>
      </c>
      <c r="AU1071" s="407">
        <v>0</v>
      </c>
      <c r="AV1071" s="408">
        <v>0</v>
      </c>
      <c r="AW1071" s="407">
        <v>0</v>
      </c>
      <c r="AX1071" s="408">
        <v>0</v>
      </c>
      <c r="AY1071" s="407">
        <v>0</v>
      </c>
      <c r="AZ1071" s="408">
        <v>0</v>
      </c>
      <c r="BA1071" s="407">
        <v>0</v>
      </c>
      <c r="BB1071" s="408">
        <v>0</v>
      </c>
      <c r="BC1071" s="407">
        <v>0</v>
      </c>
    </row>
    <row r="1072" spans="1:55" x14ac:dyDescent="0.35">
      <c r="A1072" s="385" t="str" cm="1">
        <f t="array" ref="A1072">IFERROR(_xlfn.IFS(AND(F1072="Renta Variable",O1072=1),IFERROR(MATCH(B1072,[1]RV_Det!C:C,0),"Rev"),AND(J1072="Corporativa",O1072=1,I1072="EM"),IFERROR(MATCH(B1072,[1]RF_Corps!B:B,0),"Rev"),AND(F1072="Alternativos",O1072=1),IFERROR(MATCH(B1072,[1]Rep4!C:C,0),"Rev")),"")</f>
        <v/>
      </c>
      <c r="B1072" s="394" t="s">
        <v>3169</v>
      </c>
      <c r="C1072" s="409" t="s">
        <v>3170</v>
      </c>
      <c r="D1072" s="395" t="s">
        <v>3171</v>
      </c>
      <c r="E1072" s="396" t="str">
        <f>IF(B1072="","",INDEX([1]CatGlob!$S:$S,IFERROR(MATCH(MID(B1072,7,1),[1]CatGlob!$R:$R,0),MATCH(MID(B1072,1,2),[1]CatGlob!$R:$R,0))))</f>
        <v>DOL</v>
      </c>
      <c r="F1072" s="397" t="s">
        <v>442</v>
      </c>
      <c r="G1072" s="398" t="s">
        <v>2032</v>
      </c>
      <c r="H1072" s="399" t="s">
        <v>267</v>
      </c>
      <c r="I1072" s="399" t="s">
        <v>108</v>
      </c>
      <c r="J1072" s="399" t="s">
        <v>600</v>
      </c>
      <c r="K1072" s="396" t="s">
        <v>600</v>
      </c>
      <c r="L1072" s="400" t="str">
        <f>IF(ISERROR(MATCH(M1072,M$10:M1071,0)),M1072,"")</f>
        <v/>
      </c>
      <c r="M1072" s="401" t="str">
        <f>IF(B1072="","",IF(ISERROR(MATCH(F1072&amp;"_"&amp;G1072&amp;"_"&amp;H1072&amp;"_"&amp;I1072&amp;"_"&amp;J1072&amp;IF(K1072="","","_"&amp;K1072),[1]CatGlob!$B:$B,0)),F1072&amp;"_"&amp;G1072&amp;"_"&amp;H1072&amp;"_"&amp;I1072&amp;"_"&amp;J1072&amp;IF(K1072="","","_"&amp;K1072),INDEX([1]CatGlob!$C:$C,MATCH(F1072&amp;"_"&amp;G1072&amp;"_"&amp;H1072&amp;"_"&amp;I1072&amp;"_"&amp;J1072&amp;IF(K1072="","","_"&amp;K1072),[1]CatGlob!$B:$B,0))))</f>
        <v>LCD_GOB_FM</v>
      </c>
      <c r="N1072" s="402" t="str">
        <f t="shared" si="35"/>
        <v/>
      </c>
      <c r="O1072" s="402" t="str">
        <f t="shared" si="34"/>
        <v/>
      </c>
      <c r="P1072" s="401" t="str">
        <f>IF(LEN(B1072)&gt;8,INDEX([1]CatGlob!$X:$X,MATCH(M1072,[1]CatGlob!$W:$W,0)),"")</f>
        <v>EMLC</v>
      </c>
      <c r="Q1072" s="403" t="str">
        <f>INDEX([1]CatGlob!P:P,MATCH(M1072,[1]CatGlob!O:O,0))</f>
        <v>RFIG</v>
      </c>
      <c r="R1072" s="403" t="s">
        <v>1017</v>
      </c>
      <c r="S1072" s="403" t="s">
        <v>1018</v>
      </c>
      <c r="T1072" s="403" t="str">
        <f>INDEX([1]CatGlob!$D:$D,MATCH($M1072,[1]CatGlob!$C:$C,0))</f>
        <v>RFI</v>
      </c>
      <c r="U1072" s="403" t="s">
        <v>602</v>
      </c>
      <c r="V1072" s="404" t="str">
        <f>INDEX([1]CatGlob!$F:$F,MATCH($M1072,[1]CatGlob!$C:$C,0))</f>
        <v>RF_ETF</v>
      </c>
      <c r="W1072" s="405"/>
      <c r="X1072" s="406">
        <v>0</v>
      </c>
      <c r="Y1072" s="407">
        <v>0</v>
      </c>
      <c r="Z1072" s="408">
        <v>0</v>
      </c>
      <c r="AA1072" s="407">
        <v>0</v>
      </c>
      <c r="AB1072" s="408">
        <v>0</v>
      </c>
      <c r="AC1072" s="407">
        <v>0</v>
      </c>
      <c r="AD1072" s="408">
        <v>0</v>
      </c>
      <c r="AE1072" s="407">
        <v>0</v>
      </c>
      <c r="AF1072" s="408">
        <v>0</v>
      </c>
      <c r="AG1072" s="407">
        <v>0</v>
      </c>
      <c r="AI1072" s="406">
        <v>0</v>
      </c>
      <c r="AJ1072" s="407">
        <v>0</v>
      </c>
      <c r="AK1072" s="408">
        <v>0</v>
      </c>
      <c r="AL1072" s="407">
        <v>0</v>
      </c>
      <c r="AM1072" s="408">
        <v>0</v>
      </c>
      <c r="AN1072" s="407">
        <v>0</v>
      </c>
      <c r="AO1072" s="408">
        <v>0</v>
      </c>
      <c r="AP1072" s="407">
        <v>0</v>
      </c>
      <c r="AQ1072" s="408">
        <v>0</v>
      </c>
      <c r="AR1072" s="407">
        <v>0</v>
      </c>
      <c r="AT1072" s="406">
        <v>0</v>
      </c>
      <c r="AU1072" s="407">
        <v>0</v>
      </c>
      <c r="AV1072" s="408">
        <v>0</v>
      </c>
      <c r="AW1072" s="407">
        <v>0</v>
      </c>
      <c r="AX1072" s="408">
        <v>0</v>
      </c>
      <c r="AY1072" s="407">
        <v>0</v>
      </c>
      <c r="AZ1072" s="408">
        <v>0</v>
      </c>
      <c r="BA1072" s="407">
        <v>0</v>
      </c>
      <c r="BB1072" s="408">
        <v>0</v>
      </c>
      <c r="BC1072" s="407">
        <v>0</v>
      </c>
    </row>
    <row r="1073" spans="1:55" x14ac:dyDescent="0.35">
      <c r="A1073" s="385" t="str" cm="1">
        <f t="array" ref="A1073">IFERROR(_xlfn.IFS(AND(F1073="Renta Variable",O1073=1),IFERROR(MATCH(B1073,[1]RV_Det!C:C,0),"Rev"),AND(J1073="Corporativa",O1073=1,I1073="EM"),IFERROR(MATCH(B1073,[1]RF_Corps!B:B,0),"Rev"),AND(F1073="Alternativos",O1073=1),IFERROR(MATCH(B1073,[1]Rep4!C:C,0),"Rev")),"")</f>
        <v/>
      </c>
      <c r="B1073" s="394" t="s">
        <v>3172</v>
      </c>
      <c r="C1073" s="409" t="s">
        <v>3173</v>
      </c>
      <c r="D1073" s="395" t="s">
        <v>3174</v>
      </c>
      <c r="E1073" s="396" t="str">
        <f>IF(B1073="","",INDEX([1]CatGlob!$S:$S,IFERROR(MATCH(MID(B1073,7,1),[1]CatGlob!$R:$R,0),MATCH(MID(B1073,1,2),[1]CatGlob!$R:$R,0))))</f>
        <v>EUR</v>
      </c>
      <c r="F1073" s="397" t="s">
        <v>442</v>
      </c>
      <c r="G1073" s="398" t="s">
        <v>2032</v>
      </c>
      <c r="H1073" s="399" t="s">
        <v>267</v>
      </c>
      <c r="I1073" s="399" t="s">
        <v>108</v>
      </c>
      <c r="J1073" s="399" t="s">
        <v>600</v>
      </c>
      <c r="K1073" s="396" t="s">
        <v>600</v>
      </c>
      <c r="L1073" s="400" t="str">
        <f>IF(ISERROR(MATCH(M1073,M$10:M1072,0)),M1073,"")</f>
        <v/>
      </c>
      <c r="M1073" s="401" t="str">
        <f>IF(B1073="","",IF(ISERROR(MATCH(F1073&amp;"_"&amp;G1073&amp;"_"&amp;H1073&amp;"_"&amp;I1073&amp;"_"&amp;J1073&amp;IF(K1073="","","_"&amp;K1073),[1]CatGlob!$B:$B,0)),F1073&amp;"_"&amp;G1073&amp;"_"&amp;H1073&amp;"_"&amp;I1073&amp;"_"&amp;J1073&amp;IF(K1073="","","_"&amp;K1073),INDEX([1]CatGlob!$C:$C,MATCH(F1073&amp;"_"&amp;G1073&amp;"_"&amp;H1073&amp;"_"&amp;I1073&amp;"_"&amp;J1073&amp;IF(K1073="","","_"&amp;K1073),[1]CatGlob!$B:$B,0))))</f>
        <v>LCD_GOB_FM</v>
      </c>
      <c r="N1073" s="402" t="str">
        <f t="shared" si="35"/>
        <v/>
      </c>
      <c r="O1073" s="402" t="str">
        <f t="shared" si="34"/>
        <v/>
      </c>
      <c r="P1073" s="401" t="str">
        <f>IF(LEN(B1073)&gt;8,INDEX([1]CatGlob!$X:$X,MATCH(M1073,[1]CatGlob!$W:$W,0)),"")</f>
        <v>EMLC</v>
      </c>
      <c r="Q1073" s="403" t="str">
        <f>INDEX([1]CatGlob!P:P,MATCH(M1073,[1]CatGlob!O:O,0))</f>
        <v>RFIG</v>
      </c>
      <c r="R1073" s="403" t="s">
        <v>1017</v>
      </c>
      <c r="S1073" s="403" t="s">
        <v>1018</v>
      </c>
      <c r="T1073" s="403" t="str">
        <f>INDEX([1]CatGlob!$D:$D,MATCH($M1073,[1]CatGlob!$C:$C,0))</f>
        <v>RFI</v>
      </c>
      <c r="U1073" s="403" t="s">
        <v>602</v>
      </c>
      <c r="V1073" s="404" t="str">
        <f>INDEX([1]CatGlob!$F:$F,MATCH($M1073,[1]CatGlob!$C:$C,0))</f>
        <v>RF_ETF</v>
      </c>
      <c r="W1073" s="405"/>
      <c r="X1073" s="406">
        <v>0</v>
      </c>
      <c r="Y1073" s="407">
        <v>0</v>
      </c>
      <c r="Z1073" s="408">
        <v>0</v>
      </c>
      <c r="AA1073" s="407">
        <v>0</v>
      </c>
      <c r="AB1073" s="408">
        <v>0</v>
      </c>
      <c r="AC1073" s="407">
        <v>0</v>
      </c>
      <c r="AD1073" s="408">
        <v>0</v>
      </c>
      <c r="AE1073" s="407">
        <v>0</v>
      </c>
      <c r="AF1073" s="408">
        <v>0</v>
      </c>
      <c r="AG1073" s="407">
        <v>0</v>
      </c>
      <c r="AI1073" s="406">
        <v>0</v>
      </c>
      <c r="AJ1073" s="407">
        <v>0</v>
      </c>
      <c r="AK1073" s="408">
        <v>0</v>
      </c>
      <c r="AL1073" s="407">
        <v>0</v>
      </c>
      <c r="AM1073" s="408">
        <v>0</v>
      </c>
      <c r="AN1073" s="407">
        <v>0</v>
      </c>
      <c r="AO1073" s="408">
        <v>0</v>
      </c>
      <c r="AP1073" s="407">
        <v>0</v>
      </c>
      <c r="AQ1073" s="408">
        <v>0</v>
      </c>
      <c r="AR1073" s="407">
        <v>0</v>
      </c>
      <c r="AT1073" s="406">
        <v>0</v>
      </c>
      <c r="AU1073" s="407">
        <v>0</v>
      </c>
      <c r="AV1073" s="408">
        <v>0</v>
      </c>
      <c r="AW1073" s="407">
        <v>0</v>
      </c>
      <c r="AX1073" s="408">
        <v>0</v>
      </c>
      <c r="AY1073" s="407">
        <v>0</v>
      </c>
      <c r="AZ1073" s="408">
        <v>0</v>
      </c>
      <c r="BA1073" s="407">
        <v>0</v>
      </c>
      <c r="BB1073" s="408">
        <v>0</v>
      </c>
      <c r="BC1073" s="407">
        <v>0</v>
      </c>
    </row>
    <row r="1074" spans="1:55" x14ac:dyDescent="0.35">
      <c r="A1074" s="385" t="str" cm="1">
        <f t="array" ref="A1074">IFERROR(_xlfn.IFS(AND(F1074="Renta Variable",O1074=1),IFERROR(MATCH(B1074,[1]RV_Det!C:C,0),"Rev"),AND(J1074="Corporativa",O1074=1,I1074="EM"),IFERROR(MATCH(B1074,[1]RF_Corps!B:B,0),"Rev"),AND(F1074="Alternativos",O1074=1),IFERROR(MATCH(B1074,[1]Rep4!C:C,0),"Rev")),"")</f>
        <v/>
      </c>
      <c r="B1074" s="394" t="s">
        <v>3175</v>
      </c>
      <c r="C1074" s="409" t="s">
        <v>3176</v>
      </c>
      <c r="D1074" s="395" t="s">
        <v>3177</v>
      </c>
      <c r="E1074" s="396" t="str">
        <f>IF(B1074="","",INDEX([1]CatGlob!$S:$S,IFERROR(MATCH(MID(B1074,7,1),[1]CatGlob!$R:$R,0),MATCH(MID(B1074,1,2),[1]CatGlob!$R:$R,0))))</f>
        <v>DOL</v>
      </c>
      <c r="F1074" s="397" t="s">
        <v>442</v>
      </c>
      <c r="G1074" s="398" t="s">
        <v>2032</v>
      </c>
      <c r="H1074" s="399" t="s">
        <v>267</v>
      </c>
      <c r="I1074" s="399" t="s">
        <v>108</v>
      </c>
      <c r="J1074" s="399" t="s">
        <v>600</v>
      </c>
      <c r="K1074" s="396" t="s">
        <v>600</v>
      </c>
      <c r="L1074" s="400" t="str">
        <f>IF(ISERROR(MATCH(M1074,M$10:M1073,0)),M1074,"")</f>
        <v/>
      </c>
      <c r="M1074" s="401" t="str">
        <f>IF(B1074="","",IF(ISERROR(MATCH(F1074&amp;"_"&amp;G1074&amp;"_"&amp;H1074&amp;"_"&amp;I1074&amp;"_"&amp;J1074&amp;IF(K1074="","","_"&amp;K1074),[1]CatGlob!$B:$B,0)),F1074&amp;"_"&amp;G1074&amp;"_"&amp;H1074&amp;"_"&amp;I1074&amp;"_"&amp;J1074&amp;IF(K1074="","","_"&amp;K1074),INDEX([1]CatGlob!$C:$C,MATCH(F1074&amp;"_"&amp;G1074&amp;"_"&amp;H1074&amp;"_"&amp;I1074&amp;"_"&amp;J1074&amp;IF(K1074="","","_"&amp;K1074),[1]CatGlob!$B:$B,0))))</f>
        <v>LCD_GOB_FM</v>
      </c>
      <c r="N1074" s="402" t="str">
        <f t="shared" si="35"/>
        <v/>
      </c>
      <c r="O1074" s="402" t="str">
        <f t="shared" si="34"/>
        <v/>
      </c>
      <c r="P1074" s="401" t="str">
        <f>IF(LEN(B1074)&gt;8,INDEX([1]CatGlob!$X:$X,MATCH(M1074,[1]CatGlob!$W:$W,0)),"")</f>
        <v>EMLC</v>
      </c>
      <c r="Q1074" s="403" t="str">
        <f>INDEX([1]CatGlob!P:P,MATCH(M1074,[1]CatGlob!O:O,0))</f>
        <v>RFIG</v>
      </c>
      <c r="R1074" s="403" t="s">
        <v>1017</v>
      </c>
      <c r="S1074" s="403" t="s">
        <v>1018</v>
      </c>
      <c r="T1074" s="403" t="str">
        <f>INDEX([1]CatGlob!$D:$D,MATCH($M1074,[1]CatGlob!$C:$C,0))</f>
        <v>RFI</v>
      </c>
      <c r="U1074" s="403" t="s">
        <v>602</v>
      </c>
      <c r="V1074" s="404" t="str">
        <f>INDEX([1]CatGlob!$F:$F,MATCH($M1074,[1]CatGlob!$C:$C,0))</f>
        <v>RF_ETF</v>
      </c>
      <c r="W1074" s="405"/>
      <c r="X1074" s="406">
        <v>0</v>
      </c>
      <c r="Y1074" s="407">
        <v>0</v>
      </c>
      <c r="Z1074" s="408">
        <v>0</v>
      </c>
      <c r="AA1074" s="407">
        <v>0</v>
      </c>
      <c r="AB1074" s="408">
        <v>0</v>
      </c>
      <c r="AC1074" s="407">
        <v>0</v>
      </c>
      <c r="AD1074" s="408">
        <v>0</v>
      </c>
      <c r="AE1074" s="407">
        <v>0</v>
      </c>
      <c r="AF1074" s="408">
        <v>0</v>
      </c>
      <c r="AG1074" s="407">
        <v>0</v>
      </c>
      <c r="AI1074" s="406">
        <v>0</v>
      </c>
      <c r="AJ1074" s="407">
        <v>0</v>
      </c>
      <c r="AK1074" s="408">
        <v>0</v>
      </c>
      <c r="AL1074" s="407">
        <v>0</v>
      </c>
      <c r="AM1074" s="408">
        <v>0</v>
      </c>
      <c r="AN1074" s="407">
        <v>0</v>
      </c>
      <c r="AO1074" s="408">
        <v>0</v>
      </c>
      <c r="AP1074" s="407">
        <v>0</v>
      </c>
      <c r="AQ1074" s="408">
        <v>0</v>
      </c>
      <c r="AR1074" s="407">
        <v>0</v>
      </c>
      <c r="AT1074" s="406">
        <v>0</v>
      </c>
      <c r="AU1074" s="407">
        <v>0</v>
      </c>
      <c r="AV1074" s="408">
        <v>0</v>
      </c>
      <c r="AW1074" s="407">
        <v>0</v>
      </c>
      <c r="AX1074" s="408">
        <v>0</v>
      </c>
      <c r="AY1074" s="407">
        <v>0</v>
      </c>
      <c r="AZ1074" s="408">
        <v>0</v>
      </c>
      <c r="BA1074" s="407">
        <v>0</v>
      </c>
      <c r="BB1074" s="408">
        <v>0</v>
      </c>
      <c r="BC1074" s="407">
        <v>0</v>
      </c>
    </row>
    <row r="1075" spans="1:55" x14ac:dyDescent="0.35">
      <c r="A1075" s="385" t="str" cm="1">
        <f t="array" ref="A1075">IFERROR(_xlfn.IFS(AND(F1075="Renta Variable",O1075=1),IFERROR(MATCH(B1075,[1]RV_Det!C:C,0),"Rev"),AND(J1075="Corporativa",O1075=1,I1075="EM"),IFERROR(MATCH(B1075,[1]RF_Corps!B:B,0),"Rev"),AND(F1075="Alternativos",O1075=1),IFERROR(MATCH(B1075,[1]Rep4!C:C,0),"Rev")),"")</f>
        <v/>
      </c>
      <c r="B1075" s="394" t="s">
        <v>3178</v>
      </c>
      <c r="C1075" s="409" t="s">
        <v>3179</v>
      </c>
      <c r="D1075" s="395" t="s">
        <v>3180</v>
      </c>
      <c r="E1075" s="396" t="str">
        <f>IF(B1075="","",INDEX([1]CatGlob!$S:$S,IFERROR(MATCH(MID(B1075,7,1),[1]CatGlob!$R:$R,0),MATCH(MID(B1075,1,2),[1]CatGlob!$R:$R,0))))</f>
        <v>DOL</v>
      </c>
      <c r="F1075" s="397" t="s">
        <v>442</v>
      </c>
      <c r="G1075" s="398" t="s">
        <v>2032</v>
      </c>
      <c r="H1075" s="399" t="s">
        <v>267</v>
      </c>
      <c r="I1075" s="399" t="s">
        <v>108</v>
      </c>
      <c r="J1075" s="399" t="s">
        <v>600</v>
      </c>
      <c r="K1075" s="396" t="s">
        <v>600</v>
      </c>
      <c r="L1075" s="400" t="str">
        <f>IF(ISERROR(MATCH(M1075,M$10:M1074,0)),M1075,"")</f>
        <v/>
      </c>
      <c r="M1075" s="401" t="str">
        <f>IF(B1075="","",IF(ISERROR(MATCH(F1075&amp;"_"&amp;G1075&amp;"_"&amp;H1075&amp;"_"&amp;I1075&amp;"_"&amp;J1075&amp;IF(K1075="","","_"&amp;K1075),[1]CatGlob!$B:$B,0)),F1075&amp;"_"&amp;G1075&amp;"_"&amp;H1075&amp;"_"&amp;I1075&amp;"_"&amp;J1075&amp;IF(K1075="","","_"&amp;K1075),INDEX([1]CatGlob!$C:$C,MATCH(F1075&amp;"_"&amp;G1075&amp;"_"&amp;H1075&amp;"_"&amp;I1075&amp;"_"&amp;J1075&amp;IF(K1075="","","_"&amp;K1075),[1]CatGlob!$B:$B,0))))</f>
        <v>LCD_GOB_FM</v>
      </c>
      <c r="N1075" s="402" t="str">
        <f t="shared" si="35"/>
        <v>rev</v>
      </c>
      <c r="O1075" s="402">
        <f t="shared" si="34"/>
        <v>1</v>
      </c>
      <c r="P1075" s="401" t="str">
        <f>IF(LEN(B1075)&gt;8,INDEX([1]CatGlob!$X:$X,MATCH(M1075,[1]CatGlob!$W:$W,0)),"")</f>
        <v>EMLC</v>
      </c>
      <c r="Q1075" s="403" t="str">
        <f>INDEX([1]CatGlob!P:P,MATCH(M1075,[1]CatGlob!O:O,0))</f>
        <v>RFIG</v>
      </c>
      <c r="R1075" s="403" t="s">
        <v>1017</v>
      </c>
      <c r="S1075" s="403" t="s">
        <v>1018</v>
      </c>
      <c r="T1075" s="403" t="str">
        <f>INDEX([1]CatGlob!$D:$D,MATCH($M1075,[1]CatGlob!$C:$C,0))</f>
        <v>RFI</v>
      </c>
      <c r="U1075" s="403" t="s">
        <v>602</v>
      </c>
      <c r="V1075" s="404" t="str">
        <f>INDEX([1]CatGlob!$F:$F,MATCH($M1075,[1]CatGlob!$C:$C,0))</f>
        <v>RF_ETF</v>
      </c>
      <c r="W1075" s="405"/>
      <c r="X1075" s="406">
        <v>2.7486563336539701E-2</v>
      </c>
      <c r="Y1075" s="407">
        <v>-0.33629897692177801</v>
      </c>
      <c r="Z1075" s="408">
        <v>2.7486563336539701E-2</v>
      </c>
      <c r="AA1075" s="407">
        <v>-0.33629897692177801</v>
      </c>
      <c r="AB1075" s="408">
        <v>7.2111345141223603E-3</v>
      </c>
      <c r="AC1075" s="407">
        <v>-8.8228460206618606E-2</v>
      </c>
      <c r="AD1075" s="408">
        <v>2.3206565092359299E-2</v>
      </c>
      <c r="AE1075" s="407">
        <v>-0.28393306223395398</v>
      </c>
      <c r="AF1075" s="408">
        <v>1.56392137765697E-2</v>
      </c>
      <c r="AG1075" s="407">
        <v>-0.19134627812621</v>
      </c>
      <c r="AI1075" s="406">
        <v>0</v>
      </c>
      <c r="AJ1075" s="407">
        <v>0</v>
      </c>
      <c r="AK1075" s="408">
        <v>0</v>
      </c>
      <c r="AL1075" s="407">
        <v>0</v>
      </c>
      <c r="AM1075" s="408">
        <v>-1.1237309687275101E-2</v>
      </c>
      <c r="AN1075" s="407">
        <v>0.13748884154507501</v>
      </c>
      <c r="AO1075" s="408">
        <v>-3.9924791769720101E-3</v>
      </c>
      <c r="AP1075" s="407">
        <v>4.8848109752697197E-2</v>
      </c>
      <c r="AQ1075" s="408">
        <v>-6.0596594040474598E-3</v>
      </c>
      <c r="AR1075" s="407">
        <v>7.4140125599823997E-2</v>
      </c>
      <c r="AT1075" s="406">
        <v>0</v>
      </c>
      <c r="AU1075" s="407">
        <v>0</v>
      </c>
      <c r="AV1075" s="408">
        <v>0</v>
      </c>
      <c r="AW1075" s="407">
        <v>0</v>
      </c>
      <c r="AX1075" s="408">
        <v>-9.9631069992508793E-3</v>
      </c>
      <c r="AY1075" s="407">
        <v>0.12189893111802499</v>
      </c>
      <c r="AZ1075" s="408">
        <v>0</v>
      </c>
      <c r="BA1075" s="407">
        <v>0</v>
      </c>
      <c r="BB1075" s="408">
        <v>-2.4881744155629102E-3</v>
      </c>
      <c r="BC1075" s="407">
        <v>3.0442893137165E-2</v>
      </c>
    </row>
    <row r="1076" spans="1:55" x14ac:dyDescent="0.35">
      <c r="A1076" s="385" t="str" cm="1">
        <f t="array" ref="A1076">IFERROR(_xlfn.IFS(AND(F1076="Renta Variable",O1076=1),IFERROR(MATCH(B1076,[1]RV_Det!C:C,0),"Rev"),AND(J1076="Corporativa",O1076=1,I1076="EM"),IFERROR(MATCH(B1076,[1]RF_Corps!B:B,0),"Rev"),AND(F1076="Alternativos",O1076=1),IFERROR(MATCH(B1076,[1]Rep4!C:C,0),"Rev")),"")</f>
        <v/>
      </c>
      <c r="B1076" s="394" t="s">
        <v>3181</v>
      </c>
      <c r="C1076" s="409" t="s">
        <v>3182</v>
      </c>
      <c r="D1076" s="395" t="s">
        <v>3183</v>
      </c>
      <c r="E1076" s="396" t="str">
        <f>IF(B1076="","",INDEX([1]CatGlob!$S:$S,IFERROR(MATCH(MID(B1076,7,1),[1]CatGlob!$R:$R,0),MATCH(MID(B1076,1,2),[1]CatGlob!$R:$R,0))))</f>
        <v>DOL</v>
      </c>
      <c r="F1076" s="397" t="s">
        <v>442</v>
      </c>
      <c r="G1076" s="398" t="s">
        <v>2032</v>
      </c>
      <c r="H1076" s="399" t="s">
        <v>267</v>
      </c>
      <c r="I1076" s="399" t="s">
        <v>108</v>
      </c>
      <c r="J1076" s="399" t="s">
        <v>600</v>
      </c>
      <c r="K1076" s="396" t="s">
        <v>600</v>
      </c>
      <c r="L1076" s="400" t="str">
        <f>IF(ISERROR(MATCH(M1076,M$10:M1075,0)),M1076,"")</f>
        <v/>
      </c>
      <c r="M1076" s="401" t="str">
        <f>IF(B1076="","",IF(ISERROR(MATCH(F1076&amp;"_"&amp;G1076&amp;"_"&amp;H1076&amp;"_"&amp;I1076&amp;"_"&amp;J1076&amp;IF(K1076="","","_"&amp;K1076),[1]CatGlob!$B:$B,0)),F1076&amp;"_"&amp;G1076&amp;"_"&amp;H1076&amp;"_"&amp;I1076&amp;"_"&amp;J1076&amp;IF(K1076="","","_"&amp;K1076),INDEX([1]CatGlob!$C:$C,MATCH(F1076&amp;"_"&amp;G1076&amp;"_"&amp;H1076&amp;"_"&amp;I1076&amp;"_"&amp;J1076&amp;IF(K1076="","","_"&amp;K1076),[1]CatGlob!$B:$B,0))))</f>
        <v>LCD_GOB_FM</v>
      </c>
      <c r="N1076" s="402" t="str">
        <f t="shared" si="35"/>
        <v>rev</v>
      </c>
      <c r="O1076" s="402">
        <f t="shared" si="34"/>
        <v>1</v>
      </c>
      <c r="P1076" s="401" t="str">
        <f>IF(LEN(B1076)&gt;8,INDEX([1]CatGlob!$X:$X,MATCH(M1076,[1]CatGlob!$W:$W,0)),"")</f>
        <v>EMLC</v>
      </c>
      <c r="Q1076" s="403" t="str">
        <f>INDEX([1]CatGlob!P:P,MATCH(M1076,[1]CatGlob!O:O,0))</f>
        <v>RFIG</v>
      </c>
      <c r="R1076" s="403" t="s">
        <v>1017</v>
      </c>
      <c r="S1076" s="403" t="s">
        <v>1018</v>
      </c>
      <c r="T1076" s="403" t="str">
        <f>INDEX([1]CatGlob!$D:$D,MATCH($M1076,[1]CatGlob!$C:$C,0))</f>
        <v>RFI</v>
      </c>
      <c r="U1076" s="403" t="s">
        <v>602</v>
      </c>
      <c r="V1076" s="404" t="str">
        <f>INDEX([1]CatGlob!$F:$F,MATCH($M1076,[1]CatGlob!$C:$C,0))</f>
        <v>RF_ETF</v>
      </c>
      <c r="W1076" s="405"/>
      <c r="X1076" s="406">
        <v>0</v>
      </c>
      <c r="Y1076" s="407">
        <v>0</v>
      </c>
      <c r="Z1076" s="408">
        <v>0</v>
      </c>
      <c r="AA1076" s="407">
        <v>0</v>
      </c>
      <c r="AB1076" s="408">
        <v>0</v>
      </c>
      <c r="AC1076" s="407">
        <v>0</v>
      </c>
      <c r="AD1076" s="408">
        <v>0</v>
      </c>
      <c r="AE1076" s="407">
        <v>0</v>
      </c>
      <c r="AF1076" s="408">
        <v>0</v>
      </c>
      <c r="AG1076" s="407">
        <v>0</v>
      </c>
      <c r="AI1076" s="406">
        <v>0</v>
      </c>
      <c r="AJ1076" s="407">
        <v>0</v>
      </c>
      <c r="AK1076" s="408">
        <v>-3.0360915557988999E-4</v>
      </c>
      <c r="AL1076" s="407">
        <v>3.7584622569752902E-3</v>
      </c>
      <c r="AM1076" s="408">
        <v>0</v>
      </c>
      <c r="AN1076" s="407">
        <v>0</v>
      </c>
      <c r="AO1076" s="408">
        <v>0</v>
      </c>
      <c r="AP1076" s="407">
        <v>0</v>
      </c>
      <c r="AQ1076" s="408">
        <v>-8.7645465417469394E-5</v>
      </c>
      <c r="AR1076" s="407">
        <v>1.0849876155329299E-3</v>
      </c>
      <c r="AT1076" s="406">
        <v>0</v>
      </c>
      <c r="AU1076" s="407">
        <v>0</v>
      </c>
      <c r="AV1076" s="408">
        <v>0</v>
      </c>
      <c r="AW1076" s="407">
        <v>0</v>
      </c>
      <c r="AX1076" s="408">
        <v>0</v>
      </c>
      <c r="AY1076" s="407">
        <v>0</v>
      </c>
      <c r="AZ1076" s="408">
        <v>0</v>
      </c>
      <c r="BA1076" s="407">
        <v>0</v>
      </c>
      <c r="BB1076" s="408">
        <v>0</v>
      </c>
      <c r="BC1076" s="407">
        <v>0</v>
      </c>
    </row>
    <row r="1077" spans="1:55" x14ac:dyDescent="0.35">
      <c r="A1077" s="385" t="str" cm="1">
        <f t="array" ref="A1077">IFERROR(_xlfn.IFS(AND(F1077="Renta Variable",O1077=1),IFERROR(MATCH(B1077,[1]RV_Det!C:C,0),"Rev"),AND(J1077="Corporativa",O1077=1,I1077="EM"),IFERROR(MATCH(B1077,[1]RF_Corps!B:B,0),"Rev"),AND(F1077="Alternativos",O1077=1),IFERROR(MATCH(B1077,[1]Rep4!C:C,0),"Rev")),"")</f>
        <v/>
      </c>
      <c r="B1077" s="420" t="s">
        <v>3184</v>
      </c>
      <c r="C1077" s="409" t="s">
        <v>3185</v>
      </c>
      <c r="D1077" s="395" t="s">
        <v>3186</v>
      </c>
      <c r="E1077" s="396" t="str">
        <f>IF(B1077="","",INDEX([1]CatGlob!$S:$S,IFERROR(MATCH(MID(B1077,7,1),[1]CatGlob!$R:$R,0),MATCH(MID(B1077,1,2),[1]CatGlob!$R:$R,0))))</f>
        <v>DOL</v>
      </c>
      <c r="F1077" s="397" t="s">
        <v>442</v>
      </c>
      <c r="G1077" s="398" t="s">
        <v>2032</v>
      </c>
      <c r="H1077" s="399" t="s">
        <v>267</v>
      </c>
      <c r="I1077" s="399" t="s">
        <v>108</v>
      </c>
      <c r="J1077" s="399" t="s">
        <v>600</v>
      </c>
      <c r="K1077" s="396" t="s">
        <v>600</v>
      </c>
      <c r="L1077" s="400" t="str">
        <f>IF(ISERROR(MATCH(M1077,M$10:M1076,0)),M1077,"")</f>
        <v/>
      </c>
      <c r="M1077" s="401" t="str">
        <f>IF(B1077="","",IF(ISERROR(MATCH(F1077&amp;"_"&amp;G1077&amp;"_"&amp;H1077&amp;"_"&amp;I1077&amp;"_"&amp;J1077&amp;IF(K1077="","","_"&amp;K1077),[1]CatGlob!$B:$B,0)),F1077&amp;"_"&amp;G1077&amp;"_"&amp;H1077&amp;"_"&amp;I1077&amp;"_"&amp;J1077&amp;IF(K1077="","","_"&amp;K1077),INDEX([1]CatGlob!$C:$C,MATCH(F1077&amp;"_"&amp;G1077&amp;"_"&amp;H1077&amp;"_"&amp;I1077&amp;"_"&amp;J1077&amp;IF(K1077="","","_"&amp;K1077),[1]CatGlob!$B:$B,0))))</f>
        <v>LCD_GOB_FM</v>
      </c>
      <c r="N1077" s="402" t="str">
        <f t="shared" si="35"/>
        <v/>
      </c>
      <c r="O1077" s="402" t="str">
        <f t="shared" si="34"/>
        <v/>
      </c>
      <c r="P1077" s="401" t="str">
        <f>IF(LEN(B1077)&gt;8,INDEX([1]CatGlob!$X:$X,MATCH(M1077,[1]CatGlob!$W:$W,0)),"")</f>
        <v>EMLC</v>
      </c>
      <c r="Q1077" s="403" t="str">
        <f>INDEX([1]CatGlob!P:P,MATCH(M1077,[1]CatGlob!O:O,0))</f>
        <v>RFIG</v>
      </c>
      <c r="R1077" s="403" t="s">
        <v>1017</v>
      </c>
      <c r="S1077" s="403" t="s">
        <v>1018</v>
      </c>
      <c r="T1077" s="403" t="str">
        <f>INDEX([1]CatGlob!$D:$D,MATCH($M1077,[1]CatGlob!$C:$C,0))</f>
        <v>RFI</v>
      </c>
      <c r="U1077" s="403" t="s">
        <v>602</v>
      </c>
      <c r="V1077" s="404" t="str">
        <f>INDEX([1]CatGlob!$F:$F,MATCH($M1077,[1]CatGlob!$C:$C,0))</f>
        <v>RF_ETF</v>
      </c>
      <c r="W1077" s="405"/>
      <c r="X1077" s="406">
        <v>0</v>
      </c>
      <c r="Y1077" s="407">
        <v>0</v>
      </c>
      <c r="Z1077" s="408">
        <v>0</v>
      </c>
      <c r="AA1077" s="407">
        <v>0</v>
      </c>
      <c r="AB1077" s="408">
        <v>0</v>
      </c>
      <c r="AC1077" s="407">
        <v>0</v>
      </c>
      <c r="AD1077" s="408">
        <v>0</v>
      </c>
      <c r="AE1077" s="407">
        <v>0</v>
      </c>
      <c r="AF1077" s="408">
        <v>0</v>
      </c>
      <c r="AG1077" s="407">
        <v>0</v>
      </c>
      <c r="AI1077" s="406">
        <v>0</v>
      </c>
      <c r="AJ1077" s="407">
        <v>0</v>
      </c>
      <c r="AK1077" s="408">
        <v>0</v>
      </c>
      <c r="AL1077" s="407">
        <v>0</v>
      </c>
      <c r="AM1077" s="408">
        <v>0</v>
      </c>
      <c r="AN1077" s="407">
        <v>0</v>
      </c>
      <c r="AO1077" s="408">
        <v>0</v>
      </c>
      <c r="AP1077" s="407">
        <v>0</v>
      </c>
      <c r="AQ1077" s="408">
        <v>0</v>
      </c>
      <c r="AR1077" s="407">
        <v>0</v>
      </c>
      <c r="AT1077" s="406">
        <v>0</v>
      </c>
      <c r="AU1077" s="407">
        <v>0</v>
      </c>
      <c r="AV1077" s="408">
        <v>0</v>
      </c>
      <c r="AW1077" s="407">
        <v>0</v>
      </c>
      <c r="AX1077" s="408">
        <v>0</v>
      </c>
      <c r="AY1077" s="407">
        <v>0</v>
      </c>
      <c r="AZ1077" s="408">
        <v>0</v>
      </c>
      <c r="BA1077" s="407">
        <v>0</v>
      </c>
      <c r="BB1077" s="408">
        <v>0</v>
      </c>
      <c r="BC1077" s="407">
        <v>0</v>
      </c>
    </row>
    <row r="1078" spans="1:55" x14ac:dyDescent="0.35">
      <c r="A1078" s="385" t="str" cm="1">
        <f t="array" ref="A1078">IFERROR(_xlfn.IFS(AND(F1078="Renta Variable",O1078=1),IFERROR(MATCH(B1078,[1]RV_Det!C:C,0),"Rev"),AND(J1078="Corporativa",O1078=1,I1078="EM"),IFERROR(MATCH(B1078,[1]RF_Corps!B:B,0),"Rev"),AND(F1078="Alternativos",O1078=1),IFERROR(MATCH(B1078,[1]Rep4!C:C,0),"Rev")),"")</f>
        <v/>
      </c>
      <c r="B1078" s="394" t="s">
        <v>3187</v>
      </c>
      <c r="C1078" s="409" t="s">
        <v>3188</v>
      </c>
      <c r="D1078" s="395" t="s">
        <v>3189</v>
      </c>
      <c r="E1078" s="396" t="str">
        <f>IF(B1078="","",INDEX([1]CatGlob!$S:$S,IFERROR(MATCH(MID(B1078,7,1),[1]CatGlob!$R:$R,0),MATCH(MID(B1078,1,2),[1]CatGlob!$R:$R,0))))</f>
        <v>DOL</v>
      </c>
      <c r="F1078" s="397" t="s">
        <v>442</v>
      </c>
      <c r="G1078" s="398" t="s">
        <v>2032</v>
      </c>
      <c r="H1078" s="399" t="s">
        <v>267</v>
      </c>
      <c r="I1078" s="399" t="s">
        <v>108</v>
      </c>
      <c r="J1078" s="399" t="s">
        <v>600</v>
      </c>
      <c r="K1078" s="396" t="s">
        <v>600</v>
      </c>
      <c r="L1078" s="400" t="str">
        <f>IF(ISERROR(MATCH(M1078,M$10:M1077,0)),M1078,"")</f>
        <v/>
      </c>
      <c r="M1078" s="401" t="str">
        <f>IF(B1078="","",IF(ISERROR(MATCH(F1078&amp;"_"&amp;G1078&amp;"_"&amp;H1078&amp;"_"&amp;I1078&amp;"_"&amp;J1078&amp;IF(K1078="","","_"&amp;K1078),[1]CatGlob!$B:$B,0)),F1078&amp;"_"&amp;G1078&amp;"_"&amp;H1078&amp;"_"&amp;I1078&amp;"_"&amp;J1078&amp;IF(K1078="","","_"&amp;K1078),INDEX([1]CatGlob!$C:$C,MATCH(F1078&amp;"_"&amp;G1078&amp;"_"&amp;H1078&amp;"_"&amp;I1078&amp;"_"&amp;J1078&amp;IF(K1078="","","_"&amp;K1078),[1]CatGlob!$B:$B,0))))</f>
        <v>LCD_GOB_FM</v>
      </c>
      <c r="N1078" s="402" t="str">
        <f t="shared" si="35"/>
        <v>rev</v>
      </c>
      <c r="O1078" s="402">
        <f t="shared" si="34"/>
        <v>1</v>
      </c>
      <c r="P1078" s="401" t="str">
        <f>IF(LEN(B1078)&gt;8,INDEX([1]CatGlob!$X:$X,MATCH(M1078,[1]CatGlob!$W:$W,0)),"")</f>
        <v>EMLC</v>
      </c>
      <c r="Q1078" s="403" t="str">
        <f>INDEX([1]CatGlob!P:P,MATCH(M1078,[1]CatGlob!O:O,0))</f>
        <v>RFIG</v>
      </c>
      <c r="R1078" s="403" t="s">
        <v>1017</v>
      </c>
      <c r="S1078" s="403" t="s">
        <v>1018</v>
      </c>
      <c r="T1078" s="403" t="str">
        <f>INDEX([1]CatGlob!$D:$D,MATCH($M1078,[1]CatGlob!$C:$C,0))</f>
        <v>RFI</v>
      </c>
      <c r="U1078" s="403" t="s">
        <v>602</v>
      </c>
      <c r="V1078" s="404" t="str">
        <f>INDEX([1]CatGlob!$F:$F,MATCH($M1078,[1]CatGlob!$C:$C,0))</f>
        <v>RF_ETF</v>
      </c>
      <c r="W1078" s="405"/>
      <c r="X1078" s="406">
        <v>1.8339027068953202E-2</v>
      </c>
      <c r="Y1078" s="407">
        <v>-1.1410012549339901</v>
      </c>
      <c r="Z1078" s="408">
        <v>-2.9241718118493999E-3</v>
      </c>
      <c r="AA1078" s="407">
        <v>0.18193351775996899</v>
      </c>
      <c r="AB1078" s="408">
        <v>-8.5070892843833994E-3</v>
      </c>
      <c r="AC1078" s="407">
        <v>0.52928650537520405</v>
      </c>
      <c r="AD1078" s="408">
        <v>-8.7384852953892502E-3</v>
      </c>
      <c r="AE1078" s="407">
        <v>0.543683296325703</v>
      </c>
      <c r="AF1078" s="408">
        <v>-7.8640156722872903E-3</v>
      </c>
      <c r="AG1078" s="407">
        <v>0.48927632404676302</v>
      </c>
      <c r="AI1078" s="406">
        <v>1.7819007288893601E-2</v>
      </c>
      <c r="AJ1078" s="407">
        <v>-1.10864712734582</v>
      </c>
      <c r="AK1078" s="408">
        <v>1.2903907350695199E-2</v>
      </c>
      <c r="AL1078" s="407">
        <v>-0.80284381637763003</v>
      </c>
      <c r="AM1078" s="408">
        <v>1.1212872411126E-2</v>
      </c>
      <c r="AN1078" s="407">
        <v>-0.69763251040577701</v>
      </c>
      <c r="AO1078" s="408">
        <v>1.6476055423058501E-2</v>
      </c>
      <c r="AP1078" s="407">
        <v>-1.0250925440802301</v>
      </c>
      <c r="AQ1078" s="408">
        <v>1.3105806407327499E-2</v>
      </c>
      <c r="AR1078" s="407">
        <v>-0.815405392088564</v>
      </c>
      <c r="AT1078" s="406">
        <v>0</v>
      </c>
      <c r="AU1078" s="407">
        <v>0</v>
      </c>
      <c r="AV1078" s="408">
        <v>-1.23926496681279E-8</v>
      </c>
      <c r="AW1078" s="407">
        <v>7.7103434747982604E-7</v>
      </c>
      <c r="AX1078" s="408">
        <v>0</v>
      </c>
      <c r="AY1078" s="407">
        <v>0</v>
      </c>
      <c r="AZ1078" s="408">
        <v>0</v>
      </c>
      <c r="BA1078" s="407">
        <v>0</v>
      </c>
      <c r="BB1078" s="408">
        <v>-5.6719235213961398E-9</v>
      </c>
      <c r="BC1078" s="407">
        <v>3.5289046074807801E-7</v>
      </c>
    </row>
    <row r="1079" spans="1:55" x14ac:dyDescent="0.35">
      <c r="A1079" s="385" t="str" cm="1">
        <f t="array" ref="A1079">IFERROR(_xlfn.IFS(AND(F1079="Renta Variable",O1079=1),IFERROR(MATCH(B1079,[1]RV_Det!C:C,0),"Rev"),AND(J1079="Corporativa",O1079=1,I1079="EM"),IFERROR(MATCH(B1079,[1]RF_Corps!B:B,0),"Rev"),AND(F1079="Alternativos",O1079=1),IFERROR(MATCH(B1079,[1]Rep4!C:C,0),"Rev")),"")</f>
        <v/>
      </c>
      <c r="B1079" s="394" t="s">
        <v>3190</v>
      </c>
      <c r="C1079" s="409" t="s">
        <v>3191</v>
      </c>
      <c r="D1079" s="395" t="s">
        <v>3192</v>
      </c>
      <c r="E1079" s="396" t="str">
        <f>IF(B1079="","",INDEX([1]CatGlob!$S:$S,IFERROR(MATCH(MID(B1079,7,1),[1]CatGlob!$R:$R,0),MATCH(MID(B1079,1,2),[1]CatGlob!$R:$R,0))))</f>
        <v>DOL</v>
      </c>
      <c r="F1079" s="397" t="s">
        <v>442</v>
      </c>
      <c r="G1079" s="398" t="s">
        <v>2032</v>
      </c>
      <c r="H1079" s="399" t="s">
        <v>267</v>
      </c>
      <c r="I1079" s="399" t="s">
        <v>108</v>
      </c>
      <c r="J1079" s="399" t="s">
        <v>600</v>
      </c>
      <c r="K1079" s="396" t="s">
        <v>600</v>
      </c>
      <c r="L1079" s="400" t="str">
        <f>IF(ISERROR(MATCH(M1079,M$10:M1078,0)),M1079,"")</f>
        <v/>
      </c>
      <c r="M1079" s="401" t="str">
        <f>IF(B1079="","",IF(ISERROR(MATCH(F1079&amp;"_"&amp;G1079&amp;"_"&amp;H1079&amp;"_"&amp;I1079&amp;"_"&amp;J1079&amp;IF(K1079="","","_"&amp;K1079),[1]CatGlob!$B:$B,0)),F1079&amp;"_"&amp;G1079&amp;"_"&amp;H1079&amp;"_"&amp;I1079&amp;"_"&amp;J1079&amp;IF(K1079="","","_"&amp;K1079),INDEX([1]CatGlob!$C:$C,MATCH(F1079&amp;"_"&amp;G1079&amp;"_"&amp;H1079&amp;"_"&amp;I1079&amp;"_"&amp;J1079&amp;IF(K1079="","","_"&amp;K1079),[1]CatGlob!$B:$B,0))))</f>
        <v>LCD_GOB_FM</v>
      </c>
      <c r="N1079" s="402" t="str">
        <f t="shared" si="35"/>
        <v/>
      </c>
      <c r="O1079" s="402" t="str">
        <f t="shared" si="34"/>
        <v/>
      </c>
      <c r="P1079" s="401" t="str">
        <f>IF(LEN(B1079)&gt;8,INDEX([1]CatGlob!$X:$X,MATCH(M1079,[1]CatGlob!$W:$W,0)),"")</f>
        <v>EMLC</v>
      </c>
      <c r="Q1079" s="403" t="str">
        <f>INDEX([1]CatGlob!P:P,MATCH(M1079,[1]CatGlob!O:O,0))</f>
        <v>RFIG</v>
      </c>
      <c r="R1079" s="403" t="s">
        <v>1017</v>
      </c>
      <c r="S1079" s="403" t="s">
        <v>1018</v>
      </c>
      <c r="T1079" s="403" t="str">
        <f>INDEX([1]CatGlob!$D:$D,MATCH($M1079,[1]CatGlob!$C:$C,0))</f>
        <v>RFI</v>
      </c>
      <c r="U1079" s="403" t="s">
        <v>602</v>
      </c>
      <c r="V1079" s="404" t="str">
        <f>INDEX([1]CatGlob!$F:$F,MATCH($M1079,[1]CatGlob!$C:$C,0))</f>
        <v>RF_ETF</v>
      </c>
      <c r="W1079" s="405"/>
      <c r="X1079" s="406">
        <v>0</v>
      </c>
      <c r="Y1079" s="407">
        <v>0</v>
      </c>
      <c r="Z1079" s="408">
        <v>0</v>
      </c>
      <c r="AA1079" s="407">
        <v>0</v>
      </c>
      <c r="AB1079" s="408">
        <v>0</v>
      </c>
      <c r="AC1079" s="407">
        <v>0</v>
      </c>
      <c r="AD1079" s="408">
        <v>0</v>
      </c>
      <c r="AE1079" s="407">
        <v>0</v>
      </c>
      <c r="AF1079" s="408">
        <v>0</v>
      </c>
      <c r="AG1079" s="407">
        <v>0</v>
      </c>
      <c r="AI1079" s="406">
        <v>0</v>
      </c>
      <c r="AJ1079" s="407">
        <v>0</v>
      </c>
      <c r="AK1079" s="408">
        <v>0</v>
      </c>
      <c r="AL1079" s="407">
        <v>0</v>
      </c>
      <c r="AM1079" s="408">
        <v>0</v>
      </c>
      <c r="AN1079" s="407">
        <v>0</v>
      </c>
      <c r="AO1079" s="408">
        <v>0</v>
      </c>
      <c r="AP1079" s="407">
        <v>0</v>
      </c>
      <c r="AQ1079" s="408">
        <v>0</v>
      </c>
      <c r="AR1079" s="407">
        <v>0</v>
      </c>
      <c r="AT1079" s="406">
        <v>0</v>
      </c>
      <c r="AU1079" s="407">
        <v>0</v>
      </c>
      <c r="AV1079" s="408">
        <v>0</v>
      </c>
      <c r="AW1079" s="407">
        <v>0</v>
      </c>
      <c r="AX1079" s="408">
        <v>0</v>
      </c>
      <c r="AY1079" s="407">
        <v>0</v>
      </c>
      <c r="AZ1079" s="408">
        <v>0</v>
      </c>
      <c r="BA1079" s="407">
        <v>0</v>
      </c>
      <c r="BB1079" s="408">
        <v>0</v>
      </c>
      <c r="BC1079" s="407">
        <v>0</v>
      </c>
    </row>
    <row r="1080" spans="1:55" x14ac:dyDescent="0.35">
      <c r="A1080" s="385" t="str" cm="1">
        <f t="array" ref="A1080">IFERROR(_xlfn.IFS(AND(F1080="Renta Variable",O1080=1),IFERROR(MATCH(B1080,[1]RV_Det!C:C,0),"Rev"),AND(J1080="Corporativa",O1080=1,I1080="EM"),IFERROR(MATCH(B1080,[1]RF_Corps!B:B,0),"Rev"),AND(F1080="Alternativos",O1080=1),IFERROR(MATCH(B1080,[1]Rep4!C:C,0),"Rev")),"")</f>
        <v/>
      </c>
      <c r="B1080" s="396" t="s">
        <v>3193</v>
      </c>
      <c r="C1080" s="412" t="s">
        <v>3194</v>
      </c>
      <c r="D1080" s="395" t="s">
        <v>3195</v>
      </c>
      <c r="E1080" s="396" t="str">
        <f>IF(B1080="","",INDEX([1]CatGlob!$S:$S,IFERROR(MATCH(MID(B1080,7,1),[1]CatGlob!$R:$R,0),MATCH(MID(B1080,1,2),[1]CatGlob!$R:$R,0))))</f>
        <v>DOL</v>
      </c>
      <c r="F1080" s="397" t="s">
        <v>442</v>
      </c>
      <c r="G1080" s="398" t="s">
        <v>2032</v>
      </c>
      <c r="H1080" s="399" t="s">
        <v>267</v>
      </c>
      <c r="I1080" s="399" t="s">
        <v>108</v>
      </c>
      <c r="J1080" s="399" t="s">
        <v>600</v>
      </c>
      <c r="K1080" s="396" t="s">
        <v>600</v>
      </c>
      <c r="L1080" s="400" t="str">
        <f>IF(ISERROR(MATCH(M1080,M$10:M1079,0)),M1080,"")</f>
        <v/>
      </c>
      <c r="M1080" s="401" t="str">
        <f>IF(B1080="","",IF(ISERROR(MATCH(F1080&amp;"_"&amp;G1080&amp;"_"&amp;H1080&amp;"_"&amp;I1080&amp;"_"&amp;J1080&amp;IF(K1080="","","_"&amp;K1080),[1]CatGlob!$B:$B,0)),F1080&amp;"_"&amp;G1080&amp;"_"&amp;H1080&amp;"_"&amp;I1080&amp;"_"&amp;J1080&amp;IF(K1080="","","_"&amp;K1080),INDEX([1]CatGlob!$C:$C,MATCH(F1080&amp;"_"&amp;G1080&amp;"_"&amp;H1080&amp;"_"&amp;I1080&amp;"_"&amp;J1080&amp;IF(K1080="","","_"&amp;K1080),[1]CatGlob!$B:$B,0))))</f>
        <v>LCD_GOB_FM</v>
      </c>
      <c r="N1080" s="402" t="str">
        <f t="shared" si="35"/>
        <v>rev</v>
      </c>
      <c r="O1080" s="402">
        <f t="shared" si="34"/>
        <v>1</v>
      </c>
      <c r="P1080" s="401" t="str">
        <f>IF(LEN(B1080)&gt;8,INDEX([1]CatGlob!$X:$X,MATCH(M1080,[1]CatGlob!$W:$W,0)),"")</f>
        <v>EMLC</v>
      </c>
      <c r="Q1080" s="403" t="str">
        <f>INDEX([1]CatGlob!P:P,MATCH(M1080,[1]CatGlob!O:O,0))</f>
        <v>RFIG</v>
      </c>
      <c r="R1080" s="403" t="s">
        <v>1017</v>
      </c>
      <c r="S1080" s="403" t="s">
        <v>1018</v>
      </c>
      <c r="T1080" s="403" t="str">
        <f>INDEX([1]CatGlob!$D:$D,MATCH($M1080,[1]CatGlob!$C:$C,0))</f>
        <v>RFI</v>
      </c>
      <c r="U1080" s="403" t="s">
        <v>602</v>
      </c>
      <c r="V1080" s="404" t="str">
        <f>INDEX([1]CatGlob!$F:$F,MATCH($M1080,[1]CatGlob!$C:$C,0))</f>
        <v>RF_ETF</v>
      </c>
      <c r="W1080" s="405"/>
      <c r="X1080" s="406">
        <v>1.4930386683015599E-2</v>
      </c>
      <c r="Y1080" s="407">
        <v>-0.89962156287093398</v>
      </c>
      <c r="Z1080" s="408">
        <v>1.2134091492626901E-2</v>
      </c>
      <c r="AA1080" s="407">
        <v>-0.73113246055633896</v>
      </c>
      <c r="AB1080" s="408">
        <v>1.4930386683015599E-2</v>
      </c>
      <c r="AC1080" s="407">
        <v>-0.89962156287093398</v>
      </c>
      <c r="AD1080" s="408">
        <v>-6.3701520712444205E-4</v>
      </c>
      <c r="AE1080" s="407">
        <v>3.8382972147310603E-2</v>
      </c>
      <c r="AF1080" s="408">
        <v>8.9327274110242195E-3</v>
      </c>
      <c r="AG1080" s="407">
        <v>-0.53823617330338103</v>
      </c>
      <c r="AI1080" s="406">
        <v>2.08698014199436E-8</v>
      </c>
      <c r="AJ1080" s="407">
        <v>-1.25749743951076E-6</v>
      </c>
      <c r="AK1080" s="408">
        <v>-1.6904829965686898E-5</v>
      </c>
      <c r="AL1080" s="407">
        <v>1.0185904675275E-3</v>
      </c>
      <c r="AM1080" s="408">
        <v>2.08698014199436E-8</v>
      </c>
      <c r="AN1080" s="407">
        <v>-1.25749743951076E-6</v>
      </c>
      <c r="AO1080" s="408">
        <v>-7.22994349356775E-3</v>
      </c>
      <c r="AP1080" s="407">
        <v>0.43563594187112598</v>
      </c>
      <c r="AQ1080" s="408">
        <v>-1.9345768484190101E-3</v>
      </c>
      <c r="AR1080" s="407">
        <v>0.116566776522205</v>
      </c>
      <c r="AT1080" s="406">
        <v>0</v>
      </c>
      <c r="AU1080" s="407">
        <v>0</v>
      </c>
      <c r="AV1080" s="408">
        <v>0</v>
      </c>
      <c r="AW1080" s="407">
        <v>0</v>
      </c>
      <c r="AX1080" s="408">
        <v>0</v>
      </c>
      <c r="AY1080" s="407">
        <v>0</v>
      </c>
      <c r="AZ1080" s="408">
        <v>0</v>
      </c>
      <c r="BA1080" s="407">
        <v>0</v>
      </c>
      <c r="BB1080" s="408">
        <v>0</v>
      </c>
      <c r="BC1080" s="407">
        <v>0</v>
      </c>
    </row>
    <row r="1081" spans="1:55" x14ac:dyDescent="0.35">
      <c r="A1081" s="385" t="str" cm="1">
        <f t="array" ref="A1081">IFERROR(_xlfn.IFS(AND(F1081="Renta Variable",O1081=1),IFERROR(MATCH(B1081,[1]RV_Det!C:C,0),"Rev"),AND(J1081="Corporativa",O1081=1,I1081="EM"),IFERROR(MATCH(B1081,[1]RF_Corps!B:B,0),"Rev"),AND(F1081="Alternativos",O1081=1),IFERROR(MATCH(B1081,[1]Rep4!C:C,0),"Rev")),"")</f>
        <v/>
      </c>
      <c r="B1081" s="396" t="s">
        <v>3196</v>
      </c>
      <c r="C1081" s="412" t="s">
        <v>3197</v>
      </c>
      <c r="D1081" s="395" t="s">
        <v>3198</v>
      </c>
      <c r="E1081" s="396" t="str">
        <f>IF(B1081="","",INDEX([1]CatGlob!$S:$S,IFERROR(MATCH(MID(B1081,7,1),[1]CatGlob!$R:$R,0),MATCH(MID(B1081,1,2),[1]CatGlob!$R:$R,0))))</f>
        <v>DOL</v>
      </c>
      <c r="F1081" s="397" t="s">
        <v>442</v>
      </c>
      <c r="G1081" s="398" t="s">
        <v>2032</v>
      </c>
      <c r="H1081" s="399" t="s">
        <v>267</v>
      </c>
      <c r="I1081" s="399" t="s">
        <v>108</v>
      </c>
      <c r="J1081" s="399" t="s">
        <v>600</v>
      </c>
      <c r="K1081" s="396" t="s">
        <v>600</v>
      </c>
      <c r="L1081" s="400" t="str">
        <f>IF(ISERROR(MATCH(M1081,M$10:M1080,0)),M1081,"")</f>
        <v/>
      </c>
      <c r="M1081" s="401" t="str">
        <f>IF(B1081="","",IF(ISERROR(MATCH(F1081&amp;"_"&amp;G1081&amp;"_"&amp;H1081&amp;"_"&amp;I1081&amp;"_"&amp;J1081&amp;IF(K1081="","","_"&amp;K1081),[1]CatGlob!$B:$B,0)),F1081&amp;"_"&amp;G1081&amp;"_"&amp;H1081&amp;"_"&amp;I1081&amp;"_"&amp;J1081&amp;IF(K1081="","","_"&amp;K1081),INDEX([1]CatGlob!$C:$C,MATCH(F1081&amp;"_"&amp;G1081&amp;"_"&amp;H1081&amp;"_"&amp;I1081&amp;"_"&amp;J1081&amp;IF(K1081="","","_"&amp;K1081),[1]CatGlob!$B:$B,0))))</f>
        <v>LCD_GOB_FM</v>
      </c>
      <c r="N1081" s="402" t="str">
        <f t="shared" si="35"/>
        <v/>
      </c>
      <c r="O1081" s="402" t="str">
        <f t="shared" si="34"/>
        <v/>
      </c>
      <c r="P1081" s="401" t="str">
        <f>IF(LEN(B1081)&gt;8,INDEX([1]CatGlob!$X:$X,MATCH(M1081,[1]CatGlob!$W:$W,0)),"")</f>
        <v>EMLC</v>
      </c>
      <c r="Q1081" s="403" t="str">
        <f>INDEX([1]CatGlob!P:P,MATCH(M1081,[1]CatGlob!O:O,0))</f>
        <v>RFIG</v>
      </c>
      <c r="R1081" s="403" t="s">
        <v>1017</v>
      </c>
      <c r="S1081" s="403" t="s">
        <v>1018</v>
      </c>
      <c r="T1081" s="403" t="str">
        <f>INDEX([1]CatGlob!$D:$D,MATCH($M1081,[1]CatGlob!$C:$C,0))</f>
        <v>RFI</v>
      </c>
      <c r="U1081" s="403" t="s">
        <v>602</v>
      </c>
      <c r="V1081" s="404" t="str">
        <f>INDEX([1]CatGlob!$F:$F,MATCH($M1081,[1]CatGlob!$C:$C,0))</f>
        <v>RF_ETF</v>
      </c>
      <c r="W1081" s="405"/>
      <c r="X1081" s="406">
        <v>0</v>
      </c>
      <c r="Y1081" s="407">
        <v>0</v>
      </c>
      <c r="Z1081" s="408">
        <v>0</v>
      </c>
      <c r="AA1081" s="407">
        <v>0</v>
      </c>
      <c r="AB1081" s="408">
        <v>0</v>
      </c>
      <c r="AC1081" s="407">
        <v>0</v>
      </c>
      <c r="AD1081" s="408">
        <v>0</v>
      </c>
      <c r="AE1081" s="407">
        <v>0</v>
      </c>
      <c r="AF1081" s="408">
        <v>0</v>
      </c>
      <c r="AG1081" s="407">
        <v>0</v>
      </c>
      <c r="AI1081" s="406">
        <v>0</v>
      </c>
      <c r="AJ1081" s="407">
        <v>0</v>
      </c>
      <c r="AK1081" s="408">
        <v>0</v>
      </c>
      <c r="AL1081" s="407">
        <v>0</v>
      </c>
      <c r="AM1081" s="408">
        <v>0</v>
      </c>
      <c r="AN1081" s="407">
        <v>0</v>
      </c>
      <c r="AO1081" s="408">
        <v>0</v>
      </c>
      <c r="AP1081" s="407">
        <v>0</v>
      </c>
      <c r="AQ1081" s="408">
        <v>0</v>
      </c>
      <c r="AR1081" s="407">
        <v>0</v>
      </c>
      <c r="AT1081" s="406">
        <v>0</v>
      </c>
      <c r="AU1081" s="407">
        <v>0</v>
      </c>
      <c r="AV1081" s="408">
        <v>0</v>
      </c>
      <c r="AW1081" s="407">
        <v>0</v>
      </c>
      <c r="AX1081" s="408">
        <v>0</v>
      </c>
      <c r="AY1081" s="407">
        <v>0</v>
      </c>
      <c r="AZ1081" s="408">
        <v>0</v>
      </c>
      <c r="BA1081" s="407">
        <v>0</v>
      </c>
      <c r="BB1081" s="408">
        <v>0</v>
      </c>
      <c r="BC1081" s="407">
        <v>0</v>
      </c>
    </row>
    <row r="1082" spans="1:55" x14ac:dyDescent="0.35">
      <c r="A1082" s="385" t="str" cm="1">
        <f t="array" ref="A1082">IFERROR(_xlfn.IFS(AND(F1082="Renta Variable",O1082=1),IFERROR(MATCH(B1082,[1]RV_Det!C:C,0),"Rev"),AND(J1082="Corporativa",O1082=1,I1082="EM"),IFERROR(MATCH(B1082,[1]RF_Corps!B:B,0),"Rev"),AND(F1082="Alternativos",O1082=1),IFERROR(MATCH(B1082,[1]Rep4!C:C,0),"Rev")),"")</f>
        <v/>
      </c>
      <c r="B1082" s="396" t="s">
        <v>3199</v>
      </c>
      <c r="C1082" s="412" t="s">
        <v>3200</v>
      </c>
      <c r="D1082" s="395" t="s">
        <v>3201</v>
      </c>
      <c r="E1082" s="396" t="str">
        <f>IF(B1082="","",INDEX([1]CatGlob!$S:$S,IFERROR(MATCH(MID(B1082,7,1),[1]CatGlob!$R:$R,0),MATCH(MID(B1082,1,2),[1]CatGlob!$R:$R,0))))</f>
        <v>DOL</v>
      </c>
      <c r="F1082" s="397" t="s">
        <v>442</v>
      </c>
      <c r="G1082" s="398" t="s">
        <v>2032</v>
      </c>
      <c r="H1082" s="399" t="s">
        <v>267</v>
      </c>
      <c r="I1082" s="399" t="s">
        <v>108</v>
      </c>
      <c r="J1082" s="399" t="s">
        <v>600</v>
      </c>
      <c r="K1082" s="396" t="s">
        <v>600</v>
      </c>
      <c r="L1082" s="400" t="str">
        <f>IF(ISERROR(MATCH(M1082,M$10:M1081,0)),M1082,"")</f>
        <v/>
      </c>
      <c r="M1082" s="401" t="str">
        <f>IF(B1082="","",IF(ISERROR(MATCH(F1082&amp;"_"&amp;G1082&amp;"_"&amp;H1082&amp;"_"&amp;I1082&amp;"_"&amp;J1082&amp;IF(K1082="","","_"&amp;K1082),[1]CatGlob!$B:$B,0)),F1082&amp;"_"&amp;G1082&amp;"_"&amp;H1082&amp;"_"&amp;I1082&amp;"_"&amp;J1082&amp;IF(K1082="","","_"&amp;K1082),INDEX([1]CatGlob!$C:$C,MATCH(F1082&amp;"_"&amp;G1082&amp;"_"&amp;H1082&amp;"_"&amp;I1082&amp;"_"&amp;J1082&amp;IF(K1082="","","_"&amp;K1082),[1]CatGlob!$B:$B,0))))</f>
        <v>LCD_GOB_FM</v>
      </c>
      <c r="N1082" s="402" t="str">
        <f t="shared" si="35"/>
        <v>rev</v>
      </c>
      <c r="O1082" s="402">
        <f t="shared" si="34"/>
        <v>1</v>
      </c>
      <c r="P1082" s="401" t="str">
        <f>IF(LEN(B1082)&gt;8,INDEX([1]CatGlob!$X:$X,MATCH(M1082,[1]CatGlob!$W:$W,0)),"")</f>
        <v>EMLC</v>
      </c>
      <c r="Q1082" s="403" t="str">
        <f>INDEX([1]CatGlob!P:P,MATCH(M1082,[1]CatGlob!O:O,0))</f>
        <v>RFIG</v>
      </c>
      <c r="R1082" s="403" t="s">
        <v>1017</v>
      </c>
      <c r="S1082" s="403" t="s">
        <v>1018</v>
      </c>
      <c r="T1082" s="403" t="str">
        <f>INDEX([1]CatGlob!$D:$D,MATCH($M1082,[1]CatGlob!$C:$C,0))</f>
        <v>RFI</v>
      </c>
      <c r="U1082" s="403" t="s">
        <v>602</v>
      </c>
      <c r="V1082" s="404" t="str">
        <f>INDEX([1]CatGlob!$F:$F,MATCH($M1082,[1]CatGlob!$C:$C,0))</f>
        <v>RF_ETF</v>
      </c>
      <c r="W1082" s="405"/>
      <c r="X1082" s="406">
        <v>0</v>
      </c>
      <c r="Y1082" s="407">
        <v>0</v>
      </c>
      <c r="Z1082" s="408">
        <v>0</v>
      </c>
      <c r="AA1082" s="407">
        <v>0</v>
      </c>
      <c r="AB1082" s="408">
        <v>-1.87976067683179E-2</v>
      </c>
      <c r="AC1082" s="407">
        <v>-0.96256250618265105</v>
      </c>
      <c r="AD1082" s="408">
        <v>-1.1307514853739899E-2</v>
      </c>
      <c r="AE1082" s="407">
        <v>-0.57901997687515006</v>
      </c>
      <c r="AF1082" s="408">
        <v>-1.36398800881945E-2</v>
      </c>
      <c r="AG1082" s="407">
        <v>-0.69845259152068395</v>
      </c>
      <c r="AI1082" s="406">
        <v>0</v>
      </c>
      <c r="AJ1082" s="407">
        <v>0</v>
      </c>
      <c r="AK1082" s="408">
        <v>0</v>
      </c>
      <c r="AL1082" s="407">
        <v>0</v>
      </c>
      <c r="AM1082" s="408">
        <v>-2.2225597245641099E-3</v>
      </c>
      <c r="AN1082" s="407">
        <v>-0.11380984212383501</v>
      </c>
      <c r="AO1082" s="408">
        <v>0</v>
      </c>
      <c r="AP1082" s="407">
        <v>0</v>
      </c>
      <c r="AQ1082" s="408">
        <v>-9.8774261280778195E-4</v>
      </c>
      <c r="AR1082" s="407">
        <v>-5.0578992132454398E-2</v>
      </c>
      <c r="AT1082" s="406">
        <v>0</v>
      </c>
      <c r="AU1082" s="407">
        <v>0</v>
      </c>
      <c r="AV1082" s="408">
        <v>0</v>
      </c>
      <c r="AW1082" s="407">
        <v>0</v>
      </c>
      <c r="AX1082" s="408">
        <v>-1.2505218297426899E-2</v>
      </c>
      <c r="AY1082" s="407">
        <v>-0.64035036018594804</v>
      </c>
      <c r="AZ1082" s="408">
        <v>0</v>
      </c>
      <c r="BA1082" s="407">
        <v>0</v>
      </c>
      <c r="BB1082" s="408">
        <v>-3.1230382481113898E-3</v>
      </c>
      <c r="BC1082" s="407">
        <v>-0.15992033241547701</v>
      </c>
    </row>
    <row r="1083" spans="1:55" x14ac:dyDescent="0.35">
      <c r="A1083" s="385" t="str" cm="1">
        <f t="array" ref="A1083">IFERROR(_xlfn.IFS(AND(F1083="Renta Variable",O1083=1),IFERROR(MATCH(B1083,[1]RV_Det!C:C,0),"Rev"),AND(J1083="Corporativa",O1083=1,I1083="EM"),IFERROR(MATCH(B1083,[1]RF_Corps!B:B,0),"Rev"),AND(F1083="Alternativos",O1083=1),IFERROR(MATCH(B1083,[1]Rep4!C:C,0),"Rev")),"")</f>
        <v/>
      </c>
      <c r="B1083" s="396" t="s">
        <v>3202</v>
      </c>
      <c r="C1083" s="412" t="s">
        <v>3203</v>
      </c>
      <c r="D1083" s="395" t="s">
        <v>3204</v>
      </c>
      <c r="E1083" s="396" t="str">
        <f>IF(B1083="","",INDEX([1]CatGlob!$S:$S,IFERROR(MATCH(MID(B1083,7,1),[1]CatGlob!$R:$R,0),MATCH(MID(B1083,1,2),[1]CatGlob!$R:$R,0))))</f>
        <v>DOL</v>
      </c>
      <c r="F1083" s="397" t="s">
        <v>442</v>
      </c>
      <c r="G1083" s="398" t="s">
        <v>2032</v>
      </c>
      <c r="H1083" s="399" t="s">
        <v>267</v>
      </c>
      <c r="I1083" s="399" t="s">
        <v>108</v>
      </c>
      <c r="J1083" s="399" t="s">
        <v>600</v>
      </c>
      <c r="K1083" s="396" t="s">
        <v>600</v>
      </c>
      <c r="L1083" s="400" t="str">
        <f>IF(ISERROR(MATCH(M1083,M$10:M1082,0)),M1083,"")</f>
        <v/>
      </c>
      <c r="M1083" s="401" t="str">
        <f>IF(B1083="","",IF(ISERROR(MATCH(F1083&amp;"_"&amp;G1083&amp;"_"&amp;H1083&amp;"_"&amp;I1083&amp;"_"&amp;J1083&amp;IF(K1083="","","_"&amp;K1083),[1]CatGlob!$B:$B,0)),F1083&amp;"_"&amp;G1083&amp;"_"&amp;H1083&amp;"_"&amp;I1083&amp;"_"&amp;J1083&amp;IF(K1083="","","_"&amp;K1083),INDEX([1]CatGlob!$C:$C,MATCH(F1083&amp;"_"&amp;G1083&amp;"_"&amp;H1083&amp;"_"&amp;I1083&amp;"_"&amp;J1083&amp;IF(K1083="","","_"&amp;K1083),[1]CatGlob!$B:$B,0))))</f>
        <v>LCD_GOB_FM</v>
      </c>
      <c r="N1083" s="402" t="str">
        <f t="shared" si="35"/>
        <v/>
      </c>
      <c r="O1083" s="402" t="str">
        <f t="shared" si="34"/>
        <v/>
      </c>
      <c r="P1083" s="401" t="str">
        <f>IF(LEN(B1083)&gt;8,INDEX([1]CatGlob!$X:$X,MATCH(M1083,[1]CatGlob!$W:$W,0)),"")</f>
        <v>EMLC</v>
      </c>
      <c r="Q1083" s="403" t="str">
        <f>INDEX([1]CatGlob!P:P,MATCH(M1083,[1]CatGlob!O:O,0))</f>
        <v>RFIG</v>
      </c>
      <c r="R1083" s="403" t="s">
        <v>1017</v>
      </c>
      <c r="S1083" s="403" t="s">
        <v>1018</v>
      </c>
      <c r="T1083" s="403" t="str">
        <f>INDEX([1]CatGlob!$D:$D,MATCH($M1083,[1]CatGlob!$C:$C,0))</f>
        <v>RFI</v>
      </c>
      <c r="U1083" s="403" t="s">
        <v>602</v>
      </c>
      <c r="V1083" s="404" t="str">
        <f>INDEX([1]CatGlob!$F:$F,MATCH($M1083,[1]CatGlob!$C:$C,0))</f>
        <v>RF_ETF</v>
      </c>
      <c r="W1083" s="405"/>
      <c r="X1083" s="406">
        <v>0</v>
      </c>
      <c r="Y1083" s="407">
        <v>0</v>
      </c>
      <c r="Z1083" s="408">
        <v>0</v>
      </c>
      <c r="AA1083" s="407">
        <v>0</v>
      </c>
      <c r="AB1083" s="408">
        <v>0</v>
      </c>
      <c r="AC1083" s="407">
        <v>0</v>
      </c>
      <c r="AD1083" s="408">
        <v>0</v>
      </c>
      <c r="AE1083" s="407">
        <v>0</v>
      </c>
      <c r="AF1083" s="408">
        <v>0</v>
      </c>
      <c r="AG1083" s="407">
        <v>0</v>
      </c>
      <c r="AI1083" s="406">
        <v>0</v>
      </c>
      <c r="AJ1083" s="407">
        <v>0</v>
      </c>
      <c r="AK1083" s="408">
        <v>0</v>
      </c>
      <c r="AL1083" s="407">
        <v>0</v>
      </c>
      <c r="AM1083" s="408">
        <v>0</v>
      </c>
      <c r="AN1083" s="407">
        <v>0</v>
      </c>
      <c r="AO1083" s="408">
        <v>0</v>
      </c>
      <c r="AP1083" s="407">
        <v>0</v>
      </c>
      <c r="AQ1083" s="408">
        <v>0</v>
      </c>
      <c r="AR1083" s="407">
        <v>0</v>
      </c>
      <c r="AT1083" s="406">
        <v>0</v>
      </c>
      <c r="AU1083" s="407">
        <v>0</v>
      </c>
      <c r="AV1083" s="408">
        <v>0</v>
      </c>
      <c r="AW1083" s="407">
        <v>0</v>
      </c>
      <c r="AX1083" s="408">
        <v>0</v>
      </c>
      <c r="AY1083" s="407">
        <v>0</v>
      </c>
      <c r="AZ1083" s="408">
        <v>0</v>
      </c>
      <c r="BA1083" s="407">
        <v>0</v>
      </c>
      <c r="BB1083" s="408">
        <v>0</v>
      </c>
      <c r="BC1083" s="407">
        <v>0</v>
      </c>
    </row>
    <row r="1084" spans="1:55" x14ac:dyDescent="0.35">
      <c r="A1084" s="385" t="str" cm="1">
        <f t="array" ref="A1084">IFERROR(_xlfn.IFS(AND(F1084="Renta Variable",O1084=1),IFERROR(MATCH(B1084,[1]RV_Det!C:C,0),"Rev"),AND(J1084="Corporativa",O1084=1,I1084="EM"),IFERROR(MATCH(B1084,[1]RF_Corps!B:B,0),"Rev"),AND(F1084="Alternativos",O1084=1),IFERROR(MATCH(B1084,[1]Rep4!C:C,0),"Rev")),"")</f>
        <v/>
      </c>
      <c r="B1084" s="394" t="s">
        <v>3205</v>
      </c>
      <c r="C1084" s="409" t="s">
        <v>3206</v>
      </c>
      <c r="D1084" s="395" t="s">
        <v>2151</v>
      </c>
      <c r="E1084" s="396" t="str">
        <f>IF(B1084="","",INDEX([1]CatGlob!$S:$S,IFERROR(MATCH(MID(B1084,7,1),[1]CatGlob!$R:$R,0),MATCH(MID(B1084,1,2),[1]CatGlob!$R:$R,0))))</f>
        <v>MXN</v>
      </c>
      <c r="F1084" s="397" t="s">
        <v>442</v>
      </c>
      <c r="G1084" s="398" t="s">
        <v>2032</v>
      </c>
      <c r="H1084" s="399" t="s">
        <v>267</v>
      </c>
      <c r="I1084" s="399" t="s">
        <v>290</v>
      </c>
      <c r="J1084" s="399" t="s">
        <v>600</v>
      </c>
      <c r="K1084" s="396" t="s">
        <v>600</v>
      </c>
      <c r="L1084" s="400" t="str">
        <f>IF(ISERROR(MATCH(M1084,M$10:M1083,0)),M1084,"")</f>
        <v>LCD_GOB_MEX</v>
      </c>
      <c r="M1084" s="401" t="str">
        <f>IF(B1084="","",IF(ISERROR(MATCH(F1084&amp;"_"&amp;G1084&amp;"_"&amp;H1084&amp;"_"&amp;I1084&amp;"_"&amp;J1084&amp;IF(K1084="","","_"&amp;K1084),[1]CatGlob!$B:$B,0)),F1084&amp;"_"&amp;G1084&amp;"_"&amp;H1084&amp;"_"&amp;I1084&amp;"_"&amp;J1084&amp;IF(K1084="","","_"&amp;K1084),INDEX([1]CatGlob!$C:$C,MATCH(F1084&amp;"_"&amp;G1084&amp;"_"&amp;H1084&amp;"_"&amp;I1084&amp;"_"&amp;J1084&amp;IF(K1084="","","_"&amp;K1084),[1]CatGlob!$B:$B,0))))</f>
        <v>LCD_GOB_MEX</v>
      </c>
      <c r="N1084" s="402" t="str">
        <f t="shared" si="35"/>
        <v/>
      </c>
      <c r="O1084" s="402" t="str">
        <f t="shared" si="34"/>
        <v/>
      </c>
      <c r="P1084" s="401" t="str">
        <f>IF(LEN(B1084)&gt;8,INDEX([1]CatGlob!$X:$X,MATCH(M1084,[1]CatGlob!$W:$W,0)),"")</f>
        <v>EMLC</v>
      </c>
      <c r="Q1084" s="403" t="str">
        <f>INDEX([1]CatGlob!P:P,MATCH(M1084,[1]CatGlob!O:O,0))</f>
        <v>RFIG</v>
      </c>
      <c r="R1084" s="403" t="s">
        <v>601</v>
      </c>
      <c r="S1084" s="403" t="s">
        <v>601</v>
      </c>
      <c r="T1084" s="403" t="str">
        <f>INDEX([1]CatGlob!$D:$D,MATCH($M1084,[1]CatGlob!$C:$C,0))</f>
        <v>RFI</v>
      </c>
      <c r="U1084" s="403" t="s">
        <v>1293</v>
      </c>
      <c r="V1084" s="404" t="str">
        <f>INDEX([1]CatGlob!$F:$F,MATCH($M1084,[1]CatGlob!$C:$C,0))</f>
        <v>RFI</v>
      </c>
      <c r="W1084" s="405"/>
      <c r="X1084" s="406">
        <v>0</v>
      </c>
      <c r="Y1084" s="407">
        <v>0</v>
      </c>
      <c r="Z1084" s="408">
        <v>0</v>
      </c>
      <c r="AA1084" s="407">
        <v>0</v>
      </c>
      <c r="AB1084" s="408">
        <v>0</v>
      </c>
      <c r="AC1084" s="407">
        <v>0</v>
      </c>
      <c r="AD1084" s="408">
        <v>0</v>
      </c>
      <c r="AE1084" s="407">
        <v>0</v>
      </c>
      <c r="AF1084" s="408">
        <v>0</v>
      </c>
      <c r="AG1084" s="407">
        <v>0</v>
      </c>
      <c r="AI1084" s="406">
        <v>0</v>
      </c>
      <c r="AJ1084" s="407">
        <v>0</v>
      </c>
      <c r="AK1084" s="408">
        <v>0</v>
      </c>
      <c r="AL1084" s="407">
        <v>0</v>
      </c>
      <c r="AM1084" s="408">
        <v>0</v>
      </c>
      <c r="AN1084" s="407">
        <v>0</v>
      </c>
      <c r="AO1084" s="408">
        <v>0</v>
      </c>
      <c r="AP1084" s="407">
        <v>0</v>
      </c>
      <c r="AQ1084" s="408">
        <v>0</v>
      </c>
      <c r="AR1084" s="407">
        <v>0</v>
      </c>
      <c r="AT1084" s="406">
        <v>0</v>
      </c>
      <c r="AU1084" s="407">
        <v>0</v>
      </c>
      <c r="AV1084" s="408">
        <v>0</v>
      </c>
      <c r="AW1084" s="407">
        <v>0</v>
      </c>
      <c r="AX1084" s="408">
        <v>0</v>
      </c>
      <c r="AY1084" s="407">
        <v>0</v>
      </c>
      <c r="AZ1084" s="408">
        <v>0</v>
      </c>
      <c r="BA1084" s="407">
        <v>0</v>
      </c>
      <c r="BB1084" s="408">
        <v>0</v>
      </c>
      <c r="BC1084" s="407">
        <v>0</v>
      </c>
    </row>
    <row r="1085" spans="1:55" x14ac:dyDescent="0.35">
      <c r="A1085" s="385" t="str" cm="1">
        <f t="array" ref="A1085">IFERROR(_xlfn.IFS(AND(F1085="Renta Variable",O1085=1),IFERROR(MATCH(B1085,[1]RV_Det!C:C,0),"Rev"),AND(J1085="Corporativa",O1085=1,I1085="EM"),IFERROR(MATCH(B1085,[1]RF_Corps!B:B,0),"Rev"),AND(F1085="Alternativos",O1085=1),IFERROR(MATCH(B1085,[1]Rep4!C:C,0),"Rev")),"")</f>
        <v/>
      </c>
      <c r="B1085" s="394" t="s">
        <v>3207</v>
      </c>
      <c r="C1085" s="409" t="s">
        <v>3208</v>
      </c>
      <c r="D1085" s="395" t="s">
        <v>2151</v>
      </c>
      <c r="E1085" s="396" t="str">
        <f>IF(B1085="","",INDEX([1]CatGlob!$S:$S,IFERROR(MATCH(MID(B1085,7,1),[1]CatGlob!$R:$R,0),MATCH(MID(B1085,1,2),[1]CatGlob!$R:$R,0))))</f>
        <v>MXN</v>
      </c>
      <c r="F1085" s="397" t="s">
        <v>442</v>
      </c>
      <c r="G1085" s="398" t="s">
        <v>2032</v>
      </c>
      <c r="H1085" s="399" t="s">
        <v>267</v>
      </c>
      <c r="I1085" s="399" t="s">
        <v>290</v>
      </c>
      <c r="J1085" s="399" t="s">
        <v>600</v>
      </c>
      <c r="K1085" s="396" t="s">
        <v>600</v>
      </c>
      <c r="L1085" s="400" t="str">
        <f>IF(ISERROR(MATCH(M1085,M$10:M1084,0)),M1085,"")</f>
        <v/>
      </c>
      <c r="M1085" s="401" t="str">
        <f>IF(B1085="","",IF(ISERROR(MATCH(F1085&amp;"_"&amp;G1085&amp;"_"&amp;H1085&amp;"_"&amp;I1085&amp;"_"&amp;J1085&amp;IF(K1085="","","_"&amp;K1085),[1]CatGlob!$B:$B,0)),F1085&amp;"_"&amp;G1085&amp;"_"&amp;H1085&amp;"_"&amp;I1085&amp;"_"&amp;J1085&amp;IF(K1085="","","_"&amp;K1085),INDEX([1]CatGlob!$C:$C,MATCH(F1085&amp;"_"&amp;G1085&amp;"_"&amp;H1085&amp;"_"&amp;I1085&amp;"_"&amp;J1085&amp;IF(K1085="","","_"&amp;K1085),[1]CatGlob!$B:$B,0))))</f>
        <v>LCD_GOB_MEX</v>
      </c>
      <c r="N1085" s="402" t="str">
        <f t="shared" si="35"/>
        <v/>
      </c>
      <c r="O1085" s="402" t="str">
        <f t="shared" si="34"/>
        <v/>
      </c>
      <c r="P1085" s="401" t="str">
        <f>IF(LEN(B1085)&gt;8,INDEX([1]CatGlob!$X:$X,MATCH(M1085,[1]CatGlob!$W:$W,0)),"")</f>
        <v>EMLC</v>
      </c>
      <c r="Q1085" s="403" t="str">
        <f>INDEX([1]CatGlob!P:P,MATCH(M1085,[1]CatGlob!O:O,0))</f>
        <v>RFIG</v>
      </c>
      <c r="R1085" s="403" t="s">
        <v>601</v>
      </c>
      <c r="S1085" s="403" t="s">
        <v>601</v>
      </c>
      <c r="T1085" s="403" t="str">
        <f>INDEX([1]CatGlob!$D:$D,MATCH($M1085,[1]CatGlob!$C:$C,0))</f>
        <v>RFI</v>
      </c>
      <c r="U1085" s="403" t="s">
        <v>1293</v>
      </c>
      <c r="V1085" s="404" t="str">
        <f>INDEX([1]CatGlob!$F:$F,MATCH($M1085,[1]CatGlob!$C:$C,0))</f>
        <v>RFI</v>
      </c>
      <c r="W1085" s="405"/>
      <c r="X1085" s="406">
        <v>0</v>
      </c>
      <c r="Y1085" s="407">
        <v>0</v>
      </c>
      <c r="Z1085" s="408">
        <v>0</v>
      </c>
      <c r="AA1085" s="407">
        <v>0</v>
      </c>
      <c r="AB1085" s="408">
        <v>0</v>
      </c>
      <c r="AC1085" s="407">
        <v>0</v>
      </c>
      <c r="AD1085" s="408">
        <v>0</v>
      </c>
      <c r="AE1085" s="407">
        <v>0</v>
      </c>
      <c r="AF1085" s="408">
        <v>0</v>
      </c>
      <c r="AG1085" s="407">
        <v>0</v>
      </c>
      <c r="AI1085" s="406">
        <v>0</v>
      </c>
      <c r="AJ1085" s="407">
        <v>0</v>
      </c>
      <c r="AK1085" s="408">
        <v>0</v>
      </c>
      <c r="AL1085" s="407">
        <v>0</v>
      </c>
      <c r="AM1085" s="408">
        <v>0</v>
      </c>
      <c r="AN1085" s="407">
        <v>0</v>
      </c>
      <c r="AO1085" s="408">
        <v>0</v>
      </c>
      <c r="AP1085" s="407">
        <v>0</v>
      </c>
      <c r="AQ1085" s="408">
        <v>0</v>
      </c>
      <c r="AR1085" s="407">
        <v>0</v>
      </c>
      <c r="AT1085" s="406">
        <v>0</v>
      </c>
      <c r="AU1085" s="407">
        <v>0</v>
      </c>
      <c r="AV1085" s="408">
        <v>0</v>
      </c>
      <c r="AW1085" s="407">
        <v>0</v>
      </c>
      <c r="AX1085" s="408">
        <v>0</v>
      </c>
      <c r="AY1085" s="407">
        <v>0</v>
      </c>
      <c r="AZ1085" s="408">
        <v>0</v>
      </c>
      <c r="BA1085" s="407">
        <v>0</v>
      </c>
      <c r="BB1085" s="408">
        <v>0</v>
      </c>
      <c r="BC1085" s="407">
        <v>0</v>
      </c>
    </row>
    <row r="1086" spans="1:55" x14ac:dyDescent="0.35">
      <c r="A1086" s="385" t="str" cm="1">
        <f t="array" ref="A1086">IFERROR(_xlfn.IFS(AND(F1086="Renta Variable",O1086=1),IFERROR(MATCH(B1086,[1]RV_Det!C:C,0),"Rev"),AND(J1086="Corporativa",O1086=1,I1086="EM"),IFERROR(MATCH(B1086,[1]RF_Corps!B:B,0),"Rev"),AND(F1086="Alternativos",O1086=1),IFERROR(MATCH(B1086,[1]Rep4!C:C,0),"Rev")),"")</f>
        <v/>
      </c>
      <c r="B1086" s="394" t="s">
        <v>3209</v>
      </c>
      <c r="C1086" s="409" t="s">
        <v>3210</v>
      </c>
      <c r="D1086" s="395" t="s">
        <v>2151</v>
      </c>
      <c r="E1086" s="396" t="str">
        <f>IF(B1086="","",INDEX([1]CatGlob!$S:$S,IFERROR(MATCH(MID(B1086,7,1),[1]CatGlob!$R:$R,0),MATCH(MID(B1086,1,2),[1]CatGlob!$R:$R,0))))</f>
        <v>MXN</v>
      </c>
      <c r="F1086" s="397" t="s">
        <v>442</v>
      </c>
      <c r="G1086" s="398" t="s">
        <v>2032</v>
      </c>
      <c r="H1086" s="399" t="s">
        <v>267</v>
      </c>
      <c r="I1086" s="399" t="s">
        <v>290</v>
      </c>
      <c r="J1086" s="399" t="s">
        <v>600</v>
      </c>
      <c r="K1086" s="396" t="s">
        <v>600</v>
      </c>
      <c r="L1086" s="400" t="str">
        <f>IF(ISERROR(MATCH(M1086,M$10:M1085,0)),M1086,"")</f>
        <v/>
      </c>
      <c r="M1086" s="401" t="str">
        <f>IF(B1086="","",IF(ISERROR(MATCH(F1086&amp;"_"&amp;G1086&amp;"_"&amp;H1086&amp;"_"&amp;I1086&amp;"_"&amp;J1086&amp;IF(K1086="","","_"&amp;K1086),[1]CatGlob!$B:$B,0)),F1086&amp;"_"&amp;G1086&amp;"_"&amp;H1086&amp;"_"&amp;I1086&amp;"_"&amp;J1086&amp;IF(K1086="","","_"&amp;K1086),INDEX([1]CatGlob!$C:$C,MATCH(F1086&amp;"_"&amp;G1086&amp;"_"&amp;H1086&amp;"_"&amp;I1086&amp;"_"&amp;J1086&amp;IF(K1086="","","_"&amp;K1086),[1]CatGlob!$B:$B,0))))</f>
        <v>LCD_GOB_MEX</v>
      </c>
      <c r="N1086" s="402" t="str">
        <f t="shared" si="35"/>
        <v>rev</v>
      </c>
      <c r="O1086" s="402">
        <f t="shared" si="34"/>
        <v>1</v>
      </c>
      <c r="P1086" s="401" t="str">
        <f>IF(LEN(B1086)&gt;8,INDEX([1]CatGlob!$X:$X,MATCH(M1086,[1]CatGlob!$W:$W,0)),"")</f>
        <v>EMLC</v>
      </c>
      <c r="Q1086" s="403" t="str">
        <f>INDEX([1]CatGlob!P:P,MATCH(M1086,[1]CatGlob!O:O,0))</f>
        <v>RFIG</v>
      </c>
      <c r="R1086" s="403" t="s">
        <v>601</v>
      </c>
      <c r="S1086" s="403" t="s">
        <v>601</v>
      </c>
      <c r="T1086" s="403" t="str">
        <f>INDEX([1]CatGlob!$D:$D,MATCH($M1086,[1]CatGlob!$C:$C,0))</f>
        <v>RFI</v>
      </c>
      <c r="U1086" s="403" t="s">
        <v>1293</v>
      </c>
      <c r="V1086" s="404" t="str">
        <f>INDEX([1]CatGlob!$F:$F,MATCH($M1086,[1]CatGlob!$C:$C,0))</f>
        <v>RFI</v>
      </c>
      <c r="W1086" s="405"/>
      <c r="X1086" s="406">
        <v>1.52188198012779E-2</v>
      </c>
      <c r="Y1086" s="407">
        <v>1.8888988722975999</v>
      </c>
      <c r="Z1086" s="408">
        <v>1.52188198012779E-2</v>
      </c>
      <c r="AA1086" s="407">
        <v>1.8888988722975999</v>
      </c>
      <c r="AB1086" s="408">
        <v>-4.9973300366366695E-4</v>
      </c>
      <c r="AC1086" s="407">
        <v>-6.20248560267989E-2</v>
      </c>
      <c r="AD1086" s="408">
        <v>1.52188198012779E-2</v>
      </c>
      <c r="AE1086" s="407">
        <v>1.8888988722975999</v>
      </c>
      <c r="AF1086" s="408">
        <v>7.2349108178860503E-3</v>
      </c>
      <c r="AG1086" s="407">
        <v>0.89796811208252703</v>
      </c>
      <c r="AI1086" s="406">
        <v>4.9491471991177597E-3</v>
      </c>
      <c r="AJ1086" s="407">
        <v>0.614268299730103</v>
      </c>
      <c r="AK1086" s="408">
        <v>4.9491471991177597E-3</v>
      </c>
      <c r="AL1086" s="407">
        <v>0.614268299730103</v>
      </c>
      <c r="AM1086" s="408">
        <v>-1.9675199543040698E-3</v>
      </c>
      <c r="AN1086" s="407">
        <v>-0.244200685166618</v>
      </c>
      <c r="AO1086" s="408">
        <v>4.9491471991177597E-3</v>
      </c>
      <c r="AP1086" s="407">
        <v>0.614268299730103</v>
      </c>
      <c r="AQ1086" s="408">
        <v>1.87526494950465E-3</v>
      </c>
      <c r="AR1086" s="407">
        <v>0.23275036399830601</v>
      </c>
      <c r="AT1086" s="406">
        <v>0</v>
      </c>
      <c r="AU1086" s="407">
        <v>0</v>
      </c>
      <c r="AV1086" s="408">
        <v>0</v>
      </c>
      <c r="AW1086" s="407">
        <v>0</v>
      </c>
      <c r="AX1086" s="408">
        <v>0</v>
      </c>
      <c r="AY1086" s="407">
        <v>0</v>
      </c>
      <c r="AZ1086" s="408">
        <v>0</v>
      </c>
      <c r="BA1086" s="407">
        <v>0</v>
      </c>
      <c r="BB1086" s="408">
        <v>0</v>
      </c>
      <c r="BC1086" s="407">
        <v>0</v>
      </c>
    </row>
    <row r="1087" spans="1:55" x14ac:dyDescent="0.35">
      <c r="A1087" s="385" t="str" cm="1">
        <f t="array" ref="A1087">IFERROR(_xlfn.IFS(AND(F1087="Renta Variable",O1087=1),IFERROR(MATCH(B1087,[1]RV_Det!C:C,0),"Rev"),AND(J1087="Corporativa",O1087=1,I1087="EM"),IFERROR(MATCH(B1087,[1]RF_Corps!B:B,0),"Rev"),AND(F1087="Alternativos",O1087=1),IFERROR(MATCH(B1087,[1]Rep4!C:C,0),"Rev")),"")</f>
        <v/>
      </c>
      <c r="B1087" s="394" t="s">
        <v>3211</v>
      </c>
      <c r="C1087" s="409" t="s">
        <v>3212</v>
      </c>
      <c r="D1087" s="395" t="s">
        <v>2151</v>
      </c>
      <c r="E1087" s="396" t="str">
        <f>IF(B1087="","",INDEX([1]CatGlob!$S:$S,IFERROR(MATCH(MID(B1087,7,1),[1]CatGlob!$R:$R,0),MATCH(MID(B1087,1,2),[1]CatGlob!$R:$R,0))))</f>
        <v>MXN</v>
      </c>
      <c r="F1087" s="397" t="s">
        <v>442</v>
      </c>
      <c r="G1087" s="398" t="s">
        <v>2032</v>
      </c>
      <c r="H1087" s="399" t="s">
        <v>267</v>
      </c>
      <c r="I1087" s="399" t="s">
        <v>290</v>
      </c>
      <c r="J1087" s="399" t="s">
        <v>600</v>
      </c>
      <c r="K1087" s="396" t="s">
        <v>600</v>
      </c>
      <c r="L1087" s="400" t="str">
        <f>IF(ISERROR(MATCH(M1087,M$10:M1086,0)),M1087,"")</f>
        <v/>
      </c>
      <c r="M1087" s="401" t="str">
        <f>IF(B1087="","",IF(ISERROR(MATCH(F1087&amp;"_"&amp;G1087&amp;"_"&amp;H1087&amp;"_"&amp;I1087&amp;"_"&amp;J1087&amp;IF(K1087="","","_"&amp;K1087),[1]CatGlob!$B:$B,0)),F1087&amp;"_"&amp;G1087&amp;"_"&amp;H1087&amp;"_"&amp;I1087&amp;"_"&amp;J1087&amp;IF(K1087="","","_"&amp;K1087),INDEX([1]CatGlob!$C:$C,MATCH(F1087&amp;"_"&amp;G1087&amp;"_"&amp;H1087&amp;"_"&amp;I1087&amp;"_"&amp;J1087&amp;IF(K1087="","","_"&amp;K1087),[1]CatGlob!$B:$B,0))))</f>
        <v>LCD_GOB_MEX</v>
      </c>
      <c r="N1087" s="402" t="str">
        <f t="shared" si="35"/>
        <v/>
      </c>
      <c r="O1087" s="402" t="str">
        <f t="shared" si="34"/>
        <v/>
      </c>
      <c r="P1087" s="401" t="str">
        <f>IF(LEN(B1087)&gt;8,INDEX([1]CatGlob!$X:$X,MATCH(M1087,[1]CatGlob!$W:$W,0)),"")</f>
        <v>EMLC</v>
      </c>
      <c r="Q1087" s="403" t="str">
        <f>INDEX([1]CatGlob!P:P,MATCH(M1087,[1]CatGlob!O:O,0))</f>
        <v>RFIG</v>
      </c>
      <c r="R1087" s="403" t="s">
        <v>601</v>
      </c>
      <c r="S1087" s="403" t="s">
        <v>601</v>
      </c>
      <c r="T1087" s="403" t="str">
        <f>INDEX([1]CatGlob!$D:$D,MATCH($M1087,[1]CatGlob!$C:$C,0))</f>
        <v>RFI</v>
      </c>
      <c r="U1087" s="403" t="s">
        <v>1293</v>
      </c>
      <c r="V1087" s="404" t="str">
        <f>INDEX([1]CatGlob!$F:$F,MATCH($M1087,[1]CatGlob!$C:$C,0))</f>
        <v>RFI</v>
      </c>
      <c r="W1087" s="405"/>
      <c r="X1087" s="406">
        <v>0</v>
      </c>
      <c r="Y1087" s="407">
        <v>0</v>
      </c>
      <c r="Z1087" s="408">
        <v>0</v>
      </c>
      <c r="AA1087" s="407">
        <v>0</v>
      </c>
      <c r="AB1087" s="408">
        <v>0</v>
      </c>
      <c r="AC1087" s="407">
        <v>0</v>
      </c>
      <c r="AD1087" s="408">
        <v>0</v>
      </c>
      <c r="AE1087" s="407">
        <v>0</v>
      </c>
      <c r="AF1087" s="408">
        <v>0</v>
      </c>
      <c r="AG1087" s="407">
        <v>0</v>
      </c>
      <c r="AI1087" s="406">
        <v>0</v>
      </c>
      <c r="AJ1087" s="407">
        <v>0</v>
      </c>
      <c r="AK1087" s="408">
        <v>0</v>
      </c>
      <c r="AL1087" s="407">
        <v>0</v>
      </c>
      <c r="AM1087" s="408">
        <v>0</v>
      </c>
      <c r="AN1087" s="407">
        <v>0</v>
      </c>
      <c r="AO1087" s="408">
        <v>0</v>
      </c>
      <c r="AP1087" s="407">
        <v>0</v>
      </c>
      <c r="AQ1087" s="408">
        <v>0</v>
      </c>
      <c r="AR1087" s="407">
        <v>0</v>
      </c>
      <c r="AT1087" s="406">
        <v>0</v>
      </c>
      <c r="AU1087" s="407">
        <v>0</v>
      </c>
      <c r="AV1087" s="408">
        <v>0</v>
      </c>
      <c r="AW1087" s="407">
        <v>0</v>
      </c>
      <c r="AX1087" s="408">
        <v>0</v>
      </c>
      <c r="AY1087" s="407">
        <v>0</v>
      </c>
      <c r="AZ1087" s="408">
        <v>0</v>
      </c>
      <c r="BA1087" s="407">
        <v>0</v>
      </c>
      <c r="BB1087" s="408">
        <v>0</v>
      </c>
      <c r="BC1087" s="407">
        <v>0</v>
      </c>
    </row>
    <row r="1088" spans="1:55" x14ac:dyDescent="0.35">
      <c r="A1088" s="385" t="str" cm="1">
        <f t="array" ref="A1088">IFERROR(_xlfn.IFS(AND(F1088="Renta Variable",O1088=1),IFERROR(MATCH(B1088,[1]RV_Det!C:C,0),"Rev"),AND(J1088="Corporativa",O1088=1,I1088="EM"),IFERROR(MATCH(B1088,[1]RF_Corps!B:B,0),"Rev"),AND(F1088="Alternativos",O1088=1),IFERROR(MATCH(B1088,[1]Rep4!C:C,0),"Rev")),"")</f>
        <v/>
      </c>
      <c r="B1088" s="394" t="s">
        <v>3213</v>
      </c>
      <c r="C1088" s="409" t="s">
        <v>3214</v>
      </c>
      <c r="D1088" s="395" t="s">
        <v>2151</v>
      </c>
      <c r="E1088" s="396" t="str">
        <f>IF(B1088="","",INDEX([1]CatGlob!$S:$S,IFERROR(MATCH(MID(B1088,7,1),[1]CatGlob!$R:$R,0),MATCH(MID(B1088,1,2),[1]CatGlob!$R:$R,0))))</f>
        <v>MXN</v>
      </c>
      <c r="F1088" s="397" t="s">
        <v>442</v>
      </c>
      <c r="G1088" s="398" t="s">
        <v>2032</v>
      </c>
      <c r="H1088" s="399" t="s">
        <v>267</v>
      </c>
      <c r="I1088" s="399" t="s">
        <v>290</v>
      </c>
      <c r="J1088" s="399" t="s">
        <v>600</v>
      </c>
      <c r="K1088" s="396" t="s">
        <v>600</v>
      </c>
      <c r="L1088" s="400" t="str">
        <f>IF(ISERROR(MATCH(M1088,M$10:M1087,0)),M1088,"")</f>
        <v/>
      </c>
      <c r="M1088" s="401" t="str">
        <f>IF(B1088="","",IF(ISERROR(MATCH(F1088&amp;"_"&amp;G1088&amp;"_"&amp;H1088&amp;"_"&amp;I1088&amp;"_"&amp;J1088&amp;IF(K1088="","","_"&amp;K1088),[1]CatGlob!$B:$B,0)),F1088&amp;"_"&amp;G1088&amp;"_"&amp;H1088&amp;"_"&amp;I1088&amp;"_"&amp;J1088&amp;IF(K1088="","","_"&amp;K1088),INDEX([1]CatGlob!$C:$C,MATCH(F1088&amp;"_"&amp;G1088&amp;"_"&amp;H1088&amp;"_"&amp;I1088&amp;"_"&amp;J1088&amp;IF(K1088="","","_"&amp;K1088),[1]CatGlob!$B:$B,0))))</f>
        <v>LCD_GOB_MEX</v>
      </c>
      <c r="N1088" s="402" t="str">
        <f t="shared" si="35"/>
        <v/>
      </c>
      <c r="O1088" s="402" t="str">
        <f t="shared" si="34"/>
        <v/>
      </c>
      <c r="P1088" s="401" t="str">
        <f>IF(LEN(B1088)&gt;8,INDEX([1]CatGlob!$X:$X,MATCH(M1088,[1]CatGlob!$W:$W,0)),"")</f>
        <v>EMLC</v>
      </c>
      <c r="Q1088" s="403" t="str">
        <f>INDEX([1]CatGlob!P:P,MATCH(M1088,[1]CatGlob!O:O,0))</f>
        <v>RFIG</v>
      </c>
      <c r="R1088" s="403" t="s">
        <v>601</v>
      </c>
      <c r="S1088" s="403" t="s">
        <v>601</v>
      </c>
      <c r="T1088" s="403" t="str">
        <f>INDEX([1]CatGlob!$D:$D,MATCH($M1088,[1]CatGlob!$C:$C,0))</f>
        <v>RFI</v>
      </c>
      <c r="U1088" s="403" t="s">
        <v>1293</v>
      </c>
      <c r="V1088" s="404" t="str">
        <f>INDEX([1]CatGlob!$F:$F,MATCH($M1088,[1]CatGlob!$C:$C,0))</f>
        <v>RFI</v>
      </c>
      <c r="W1088" s="405"/>
      <c r="X1088" s="406">
        <v>0</v>
      </c>
      <c r="Y1088" s="407">
        <v>0</v>
      </c>
      <c r="Z1088" s="408">
        <v>0</v>
      </c>
      <c r="AA1088" s="407">
        <v>0</v>
      </c>
      <c r="AB1088" s="408">
        <v>0</v>
      </c>
      <c r="AC1088" s="407">
        <v>0</v>
      </c>
      <c r="AD1088" s="408">
        <v>0</v>
      </c>
      <c r="AE1088" s="407">
        <v>0</v>
      </c>
      <c r="AF1088" s="408">
        <v>0</v>
      </c>
      <c r="AG1088" s="407">
        <v>0</v>
      </c>
      <c r="AI1088" s="406">
        <v>0</v>
      </c>
      <c r="AJ1088" s="407">
        <v>0</v>
      </c>
      <c r="AK1088" s="408">
        <v>0</v>
      </c>
      <c r="AL1088" s="407">
        <v>0</v>
      </c>
      <c r="AM1088" s="408">
        <v>0</v>
      </c>
      <c r="AN1088" s="407">
        <v>0</v>
      </c>
      <c r="AO1088" s="408">
        <v>0</v>
      </c>
      <c r="AP1088" s="407">
        <v>0</v>
      </c>
      <c r="AQ1088" s="408">
        <v>0</v>
      </c>
      <c r="AR1088" s="407">
        <v>0</v>
      </c>
      <c r="AT1088" s="406">
        <v>0</v>
      </c>
      <c r="AU1088" s="407">
        <v>0</v>
      </c>
      <c r="AV1088" s="408">
        <v>0</v>
      </c>
      <c r="AW1088" s="407">
        <v>0</v>
      </c>
      <c r="AX1088" s="408">
        <v>0</v>
      </c>
      <c r="AY1088" s="407">
        <v>0</v>
      </c>
      <c r="AZ1088" s="408">
        <v>0</v>
      </c>
      <c r="BA1088" s="407">
        <v>0</v>
      </c>
      <c r="BB1088" s="408">
        <v>0</v>
      </c>
      <c r="BC1088" s="407">
        <v>0</v>
      </c>
    </row>
    <row r="1089" spans="1:55" x14ac:dyDescent="0.35">
      <c r="A1089" s="385" t="str" cm="1">
        <f t="array" ref="A1089">IFERROR(_xlfn.IFS(AND(F1089="Renta Variable",O1089=1),IFERROR(MATCH(B1089,[1]RV_Det!C:C,0),"Rev"),AND(J1089="Corporativa",O1089=1,I1089="EM"),IFERROR(MATCH(B1089,[1]RF_Corps!B:B,0),"Rev"),AND(F1089="Alternativos",O1089=1),IFERROR(MATCH(B1089,[1]Rep4!C:C,0),"Rev")),"")</f>
        <v/>
      </c>
      <c r="B1089" s="394" t="s">
        <v>3215</v>
      </c>
      <c r="C1089" s="409" t="s">
        <v>3216</v>
      </c>
      <c r="D1089" s="395" t="s">
        <v>2151</v>
      </c>
      <c r="E1089" s="396" t="str">
        <f>IF(B1089="","",INDEX([1]CatGlob!$S:$S,IFERROR(MATCH(MID(B1089,7,1),[1]CatGlob!$R:$R,0),MATCH(MID(B1089,1,2),[1]CatGlob!$R:$R,0))))</f>
        <v>MXN</v>
      </c>
      <c r="F1089" s="397" t="s">
        <v>442</v>
      </c>
      <c r="G1089" s="398" t="s">
        <v>2032</v>
      </c>
      <c r="H1089" s="399" t="s">
        <v>267</v>
      </c>
      <c r="I1089" s="399" t="s">
        <v>290</v>
      </c>
      <c r="J1089" s="399" t="s">
        <v>600</v>
      </c>
      <c r="K1089" s="396" t="s">
        <v>600</v>
      </c>
      <c r="L1089" s="400" t="str">
        <f>IF(ISERROR(MATCH(M1089,M$10:M1088,0)),M1089,"")</f>
        <v/>
      </c>
      <c r="M1089" s="401" t="str">
        <f>IF(B1089="","",IF(ISERROR(MATCH(F1089&amp;"_"&amp;G1089&amp;"_"&amp;H1089&amp;"_"&amp;I1089&amp;"_"&amp;J1089&amp;IF(K1089="","","_"&amp;K1089),[1]CatGlob!$B:$B,0)),F1089&amp;"_"&amp;G1089&amp;"_"&amp;H1089&amp;"_"&amp;I1089&amp;"_"&amp;J1089&amp;IF(K1089="","","_"&amp;K1089),INDEX([1]CatGlob!$C:$C,MATCH(F1089&amp;"_"&amp;G1089&amp;"_"&amp;H1089&amp;"_"&amp;I1089&amp;"_"&amp;J1089&amp;IF(K1089="","","_"&amp;K1089),[1]CatGlob!$B:$B,0))))</f>
        <v>LCD_GOB_MEX</v>
      </c>
      <c r="N1089" s="402" t="str">
        <f t="shared" si="35"/>
        <v>rev</v>
      </c>
      <c r="O1089" s="402">
        <f t="shared" si="34"/>
        <v>1</v>
      </c>
      <c r="P1089" s="401" t="str">
        <f>IF(LEN(B1089)&gt;8,INDEX([1]CatGlob!$X:$X,MATCH(M1089,[1]CatGlob!$W:$W,0)),"")</f>
        <v>EMLC</v>
      </c>
      <c r="Q1089" s="403" t="str">
        <f>INDEX([1]CatGlob!P:P,MATCH(M1089,[1]CatGlob!O:O,0))</f>
        <v>RFIG</v>
      </c>
      <c r="R1089" s="403" t="s">
        <v>601</v>
      </c>
      <c r="S1089" s="403" t="s">
        <v>601</v>
      </c>
      <c r="T1089" s="403" t="str">
        <f>INDEX([1]CatGlob!$D:$D,MATCH($M1089,[1]CatGlob!$C:$C,0))</f>
        <v>RFI</v>
      </c>
      <c r="U1089" s="403" t="s">
        <v>1293</v>
      </c>
      <c r="V1089" s="404" t="str">
        <f>INDEX([1]CatGlob!$F:$F,MATCH($M1089,[1]CatGlob!$C:$C,0))</f>
        <v>RFI</v>
      </c>
      <c r="W1089" s="405"/>
      <c r="X1089" s="406">
        <v>0</v>
      </c>
      <c r="Y1089" s="407">
        <v>0</v>
      </c>
      <c r="Z1089" s="408">
        <v>0</v>
      </c>
      <c r="AA1089" s="407">
        <v>0</v>
      </c>
      <c r="AB1089" s="408">
        <v>0</v>
      </c>
      <c r="AC1089" s="407">
        <v>0</v>
      </c>
      <c r="AD1089" s="408">
        <v>-4.1370353195080501E-3</v>
      </c>
      <c r="AE1089" s="407">
        <v>-0.41375937404053398</v>
      </c>
      <c r="AF1089" s="408">
        <v>-1.4971347792768299E-3</v>
      </c>
      <c r="AG1089" s="407">
        <v>-0.14973368639297899</v>
      </c>
      <c r="AI1089" s="406">
        <v>0</v>
      </c>
      <c r="AJ1089" s="407">
        <v>0</v>
      </c>
      <c r="AK1089" s="408">
        <v>0</v>
      </c>
      <c r="AL1089" s="407">
        <v>0</v>
      </c>
      <c r="AM1089" s="408">
        <v>0</v>
      </c>
      <c r="AN1089" s="407">
        <v>0</v>
      </c>
      <c r="AO1089" s="408">
        <v>0</v>
      </c>
      <c r="AP1089" s="407">
        <v>0</v>
      </c>
      <c r="AQ1089" s="408">
        <v>0</v>
      </c>
      <c r="AR1089" s="407">
        <v>0</v>
      </c>
      <c r="AT1089" s="406">
        <v>0</v>
      </c>
      <c r="AU1089" s="407">
        <v>0</v>
      </c>
      <c r="AV1089" s="408">
        <v>0</v>
      </c>
      <c r="AW1089" s="407">
        <v>0</v>
      </c>
      <c r="AX1089" s="408">
        <v>0</v>
      </c>
      <c r="AY1089" s="407">
        <v>0</v>
      </c>
      <c r="AZ1089" s="408">
        <v>-5.0057697527228296E-3</v>
      </c>
      <c r="BA1089" s="407">
        <v>-0.50064454362064303</v>
      </c>
      <c r="BB1089" s="408">
        <v>-1.46457163931793E-3</v>
      </c>
      <c r="BC1089" s="407">
        <v>-0.14647693285677699</v>
      </c>
    </row>
    <row r="1090" spans="1:55" x14ac:dyDescent="0.35">
      <c r="A1090" s="385" t="str" cm="1">
        <f t="array" ref="A1090">IFERROR(_xlfn.IFS(AND(F1090="Renta Variable",O1090=1),IFERROR(MATCH(B1090,[1]RV_Det!C:C,0),"Rev"),AND(J1090="Corporativa",O1090=1,I1090="EM"),IFERROR(MATCH(B1090,[1]RF_Corps!B:B,0),"Rev"),AND(F1090="Alternativos",O1090=1),IFERROR(MATCH(B1090,[1]Rep4!C:C,0),"Rev")),"")</f>
        <v/>
      </c>
      <c r="B1090" s="394" t="s">
        <v>3217</v>
      </c>
      <c r="C1090" s="409" t="s">
        <v>3218</v>
      </c>
      <c r="D1090" s="395" t="s">
        <v>2151</v>
      </c>
      <c r="E1090" s="396" t="str">
        <f>IF(B1090="","",INDEX([1]CatGlob!$S:$S,IFERROR(MATCH(MID(B1090,7,1),[1]CatGlob!$R:$R,0),MATCH(MID(B1090,1,2),[1]CatGlob!$R:$R,0))))</f>
        <v>MXN</v>
      </c>
      <c r="F1090" s="397" t="s">
        <v>442</v>
      </c>
      <c r="G1090" s="398" t="s">
        <v>2032</v>
      </c>
      <c r="H1090" s="399" t="s">
        <v>267</v>
      </c>
      <c r="I1090" s="399" t="s">
        <v>290</v>
      </c>
      <c r="J1090" s="399" t="s">
        <v>600</v>
      </c>
      <c r="K1090" s="396" t="s">
        <v>600</v>
      </c>
      <c r="L1090" s="400" t="str">
        <f>IF(ISERROR(MATCH(M1090,M$10:M1089,0)),M1090,"")</f>
        <v/>
      </c>
      <c r="M1090" s="401" t="str">
        <f>IF(B1090="","",IF(ISERROR(MATCH(F1090&amp;"_"&amp;G1090&amp;"_"&amp;H1090&amp;"_"&amp;I1090&amp;"_"&amp;J1090&amp;IF(K1090="","","_"&amp;K1090),[1]CatGlob!$B:$B,0)),F1090&amp;"_"&amp;G1090&amp;"_"&amp;H1090&amp;"_"&amp;I1090&amp;"_"&amp;J1090&amp;IF(K1090="","","_"&amp;K1090),INDEX([1]CatGlob!$C:$C,MATCH(F1090&amp;"_"&amp;G1090&amp;"_"&amp;H1090&amp;"_"&amp;I1090&amp;"_"&amp;J1090&amp;IF(K1090="","","_"&amp;K1090),[1]CatGlob!$B:$B,0))))</f>
        <v>LCD_GOB_MEX</v>
      </c>
      <c r="N1090" s="402" t="str">
        <f t="shared" si="35"/>
        <v/>
      </c>
      <c r="O1090" s="402" t="str">
        <f t="shared" si="34"/>
        <v/>
      </c>
      <c r="P1090" s="401" t="str">
        <f>IF(LEN(B1090)&gt;8,INDEX([1]CatGlob!$X:$X,MATCH(M1090,[1]CatGlob!$W:$W,0)),"")</f>
        <v>EMLC</v>
      </c>
      <c r="Q1090" s="403" t="str">
        <f>INDEX([1]CatGlob!P:P,MATCH(M1090,[1]CatGlob!O:O,0))</f>
        <v>RFIG</v>
      </c>
      <c r="R1090" s="403" t="s">
        <v>601</v>
      </c>
      <c r="S1090" s="403" t="s">
        <v>601</v>
      </c>
      <c r="T1090" s="403" t="str">
        <f>INDEX([1]CatGlob!$D:$D,MATCH($M1090,[1]CatGlob!$C:$C,0))</f>
        <v>RFI</v>
      </c>
      <c r="U1090" s="403" t="s">
        <v>1293</v>
      </c>
      <c r="V1090" s="404" t="str">
        <f>INDEX([1]CatGlob!$F:$F,MATCH($M1090,[1]CatGlob!$C:$C,0))</f>
        <v>RFI</v>
      </c>
      <c r="W1090" s="405"/>
      <c r="X1090" s="406">
        <v>0</v>
      </c>
      <c r="Y1090" s="407">
        <v>0</v>
      </c>
      <c r="Z1090" s="408">
        <v>0</v>
      </c>
      <c r="AA1090" s="407">
        <v>0</v>
      </c>
      <c r="AB1090" s="408">
        <v>0</v>
      </c>
      <c r="AC1090" s="407">
        <v>0</v>
      </c>
      <c r="AD1090" s="408">
        <v>0</v>
      </c>
      <c r="AE1090" s="407">
        <v>0</v>
      </c>
      <c r="AF1090" s="408">
        <v>0</v>
      </c>
      <c r="AG1090" s="407">
        <v>0</v>
      </c>
      <c r="AI1090" s="406">
        <v>0</v>
      </c>
      <c r="AJ1090" s="407">
        <v>0</v>
      </c>
      <c r="AK1090" s="408">
        <v>0</v>
      </c>
      <c r="AL1090" s="407">
        <v>0</v>
      </c>
      <c r="AM1090" s="408">
        <v>0</v>
      </c>
      <c r="AN1090" s="407">
        <v>0</v>
      </c>
      <c r="AO1090" s="408">
        <v>0</v>
      </c>
      <c r="AP1090" s="407">
        <v>0</v>
      </c>
      <c r="AQ1090" s="408">
        <v>0</v>
      </c>
      <c r="AR1090" s="407">
        <v>0</v>
      </c>
      <c r="AT1090" s="406">
        <v>0</v>
      </c>
      <c r="AU1090" s="407">
        <v>0</v>
      </c>
      <c r="AV1090" s="408">
        <v>0</v>
      </c>
      <c r="AW1090" s="407">
        <v>0</v>
      </c>
      <c r="AX1090" s="408">
        <v>0</v>
      </c>
      <c r="AY1090" s="407">
        <v>0</v>
      </c>
      <c r="AZ1090" s="408">
        <v>0</v>
      </c>
      <c r="BA1090" s="407">
        <v>0</v>
      </c>
      <c r="BB1090" s="408">
        <v>0</v>
      </c>
      <c r="BC1090" s="407">
        <v>0</v>
      </c>
    </row>
    <row r="1091" spans="1:55" x14ac:dyDescent="0.35">
      <c r="A1091" s="385" t="str" cm="1">
        <f t="array" ref="A1091">IFERROR(_xlfn.IFS(AND(F1091="Renta Variable",O1091=1),IFERROR(MATCH(B1091,[1]RV_Det!C:C,0),"Rev"),AND(J1091="Corporativa",O1091=1,I1091="EM"),IFERROR(MATCH(B1091,[1]RF_Corps!B:B,0),"Rev"),AND(F1091="Alternativos",O1091=1),IFERROR(MATCH(B1091,[1]Rep4!C:C,0),"Rev")),"")</f>
        <v/>
      </c>
      <c r="B1091" s="394" t="s">
        <v>3219</v>
      </c>
      <c r="C1091" s="409" t="s">
        <v>3220</v>
      </c>
      <c r="D1091" s="395" t="s">
        <v>2151</v>
      </c>
      <c r="E1091" s="396" t="str">
        <f>IF(B1091="","",INDEX([1]CatGlob!$S:$S,IFERROR(MATCH(MID(B1091,7,1),[1]CatGlob!$R:$R,0),MATCH(MID(B1091,1,2),[1]CatGlob!$R:$R,0))))</f>
        <v>MXN</v>
      </c>
      <c r="F1091" s="397" t="s">
        <v>442</v>
      </c>
      <c r="G1091" s="398" t="s">
        <v>2032</v>
      </c>
      <c r="H1091" s="399" t="s">
        <v>267</v>
      </c>
      <c r="I1091" s="399" t="s">
        <v>290</v>
      </c>
      <c r="J1091" s="399" t="s">
        <v>600</v>
      </c>
      <c r="K1091" s="396" t="s">
        <v>600</v>
      </c>
      <c r="L1091" s="400" t="str">
        <f>IF(ISERROR(MATCH(M1091,M$10:M1090,0)),M1091,"")</f>
        <v/>
      </c>
      <c r="M1091" s="401" t="str">
        <f>IF(B1091="","",IF(ISERROR(MATCH(F1091&amp;"_"&amp;G1091&amp;"_"&amp;H1091&amp;"_"&amp;I1091&amp;"_"&amp;J1091&amp;IF(K1091="","","_"&amp;K1091),[1]CatGlob!$B:$B,0)),F1091&amp;"_"&amp;G1091&amp;"_"&amp;H1091&amp;"_"&amp;I1091&amp;"_"&amp;J1091&amp;IF(K1091="","","_"&amp;K1091),INDEX([1]CatGlob!$C:$C,MATCH(F1091&amp;"_"&amp;G1091&amp;"_"&amp;H1091&amp;"_"&amp;I1091&amp;"_"&amp;J1091&amp;IF(K1091="","","_"&amp;K1091),[1]CatGlob!$B:$B,0))))</f>
        <v>LCD_GOB_MEX</v>
      </c>
      <c r="N1091" s="402" t="str">
        <f t="shared" si="35"/>
        <v/>
      </c>
      <c r="O1091" s="402" t="str">
        <f t="shared" si="34"/>
        <v/>
      </c>
      <c r="P1091" s="401" t="str">
        <f>IF(LEN(B1091)&gt;8,INDEX([1]CatGlob!$X:$X,MATCH(M1091,[1]CatGlob!$W:$W,0)),"")</f>
        <v>EMLC</v>
      </c>
      <c r="Q1091" s="403" t="str">
        <f>INDEX([1]CatGlob!P:P,MATCH(M1091,[1]CatGlob!O:O,0))</f>
        <v>RFIG</v>
      </c>
      <c r="R1091" s="403" t="s">
        <v>601</v>
      </c>
      <c r="S1091" s="403" t="s">
        <v>601</v>
      </c>
      <c r="T1091" s="403" t="str">
        <f>INDEX([1]CatGlob!$D:$D,MATCH($M1091,[1]CatGlob!$C:$C,0))</f>
        <v>RFI</v>
      </c>
      <c r="U1091" s="403" t="s">
        <v>1293</v>
      </c>
      <c r="V1091" s="404" t="str">
        <f>INDEX([1]CatGlob!$F:$F,MATCH($M1091,[1]CatGlob!$C:$C,0))</f>
        <v>RFI</v>
      </c>
      <c r="W1091" s="405"/>
      <c r="X1091" s="406">
        <v>0</v>
      </c>
      <c r="Y1091" s="407">
        <v>0</v>
      </c>
      <c r="Z1091" s="408">
        <v>0</v>
      </c>
      <c r="AA1091" s="407">
        <v>0</v>
      </c>
      <c r="AB1091" s="408">
        <v>0</v>
      </c>
      <c r="AC1091" s="407">
        <v>0</v>
      </c>
      <c r="AD1091" s="408">
        <v>0</v>
      </c>
      <c r="AE1091" s="407">
        <v>0</v>
      </c>
      <c r="AF1091" s="408">
        <v>0</v>
      </c>
      <c r="AG1091" s="407">
        <v>0</v>
      </c>
      <c r="AI1091" s="406">
        <v>0</v>
      </c>
      <c r="AJ1091" s="407">
        <v>0</v>
      </c>
      <c r="AK1091" s="408">
        <v>0</v>
      </c>
      <c r="AL1091" s="407">
        <v>0</v>
      </c>
      <c r="AM1091" s="408">
        <v>0</v>
      </c>
      <c r="AN1091" s="407">
        <v>0</v>
      </c>
      <c r="AO1091" s="408">
        <v>0</v>
      </c>
      <c r="AP1091" s="407">
        <v>0</v>
      </c>
      <c r="AQ1091" s="408">
        <v>0</v>
      </c>
      <c r="AR1091" s="407">
        <v>0</v>
      </c>
      <c r="AT1091" s="406">
        <v>0</v>
      </c>
      <c r="AU1091" s="407">
        <v>0</v>
      </c>
      <c r="AV1091" s="408">
        <v>0</v>
      </c>
      <c r="AW1091" s="407">
        <v>0</v>
      </c>
      <c r="AX1091" s="408">
        <v>0</v>
      </c>
      <c r="AY1091" s="407">
        <v>0</v>
      </c>
      <c r="AZ1091" s="408">
        <v>0</v>
      </c>
      <c r="BA1091" s="407">
        <v>0</v>
      </c>
      <c r="BB1091" s="408">
        <v>0</v>
      </c>
      <c r="BC1091" s="407">
        <v>0</v>
      </c>
    </row>
    <row r="1092" spans="1:55" x14ac:dyDescent="0.35">
      <c r="A1092" s="385" t="str" cm="1">
        <f t="array" ref="A1092">IFERROR(_xlfn.IFS(AND(F1092="Renta Variable",O1092=1),IFERROR(MATCH(B1092,[1]RV_Det!C:C,0),"Rev"),AND(J1092="Corporativa",O1092=1,I1092="EM"),IFERROR(MATCH(B1092,[1]RF_Corps!B:B,0),"Rev"),AND(F1092="Alternativos",O1092=1),IFERROR(MATCH(B1092,[1]Rep4!C:C,0),"Rev")),"")</f>
        <v/>
      </c>
      <c r="B1092" s="394" t="s">
        <v>3221</v>
      </c>
      <c r="C1092" s="409" t="s">
        <v>3222</v>
      </c>
      <c r="D1092" s="395" t="s">
        <v>2151</v>
      </c>
      <c r="E1092" s="396" t="str">
        <f>IF(B1092="","",INDEX([1]CatGlob!$S:$S,IFERROR(MATCH(MID(B1092,7,1),[1]CatGlob!$R:$R,0),MATCH(MID(B1092,1,2),[1]CatGlob!$R:$R,0))))</f>
        <v>MXN</v>
      </c>
      <c r="F1092" s="397" t="s">
        <v>442</v>
      </c>
      <c r="G1092" s="398" t="s">
        <v>2032</v>
      </c>
      <c r="H1092" s="399" t="s">
        <v>267</v>
      </c>
      <c r="I1092" s="399" t="s">
        <v>290</v>
      </c>
      <c r="J1092" s="399" t="s">
        <v>600</v>
      </c>
      <c r="K1092" s="396" t="s">
        <v>600</v>
      </c>
      <c r="L1092" s="400" t="str">
        <f>IF(ISERROR(MATCH(M1092,M$10:M1091,0)),M1092,"")</f>
        <v/>
      </c>
      <c r="M1092" s="401" t="str">
        <f>IF(B1092="","",IF(ISERROR(MATCH(F1092&amp;"_"&amp;G1092&amp;"_"&amp;H1092&amp;"_"&amp;I1092&amp;"_"&amp;J1092&amp;IF(K1092="","","_"&amp;K1092),[1]CatGlob!$B:$B,0)),F1092&amp;"_"&amp;G1092&amp;"_"&amp;H1092&amp;"_"&amp;I1092&amp;"_"&amp;J1092&amp;IF(K1092="","","_"&amp;K1092),INDEX([1]CatGlob!$C:$C,MATCH(F1092&amp;"_"&amp;G1092&amp;"_"&amp;H1092&amp;"_"&amp;I1092&amp;"_"&amp;J1092&amp;IF(K1092="","","_"&amp;K1092),[1]CatGlob!$B:$B,0))))</f>
        <v>LCD_GOB_MEX</v>
      </c>
      <c r="N1092" s="402" t="str">
        <f t="shared" si="35"/>
        <v/>
      </c>
      <c r="O1092" s="402" t="str">
        <f t="shared" si="34"/>
        <v/>
      </c>
      <c r="P1092" s="401" t="str">
        <f>IF(LEN(B1092)&gt;8,INDEX([1]CatGlob!$X:$X,MATCH(M1092,[1]CatGlob!$W:$W,0)),"")</f>
        <v>EMLC</v>
      </c>
      <c r="Q1092" s="403" t="str">
        <f>INDEX([1]CatGlob!P:P,MATCH(M1092,[1]CatGlob!O:O,0))</f>
        <v>RFIG</v>
      </c>
      <c r="R1092" s="403" t="s">
        <v>601</v>
      </c>
      <c r="S1092" s="403" t="s">
        <v>601</v>
      </c>
      <c r="T1092" s="403" t="str">
        <f>INDEX([1]CatGlob!$D:$D,MATCH($M1092,[1]CatGlob!$C:$C,0))</f>
        <v>RFI</v>
      </c>
      <c r="U1092" s="403" t="s">
        <v>1293</v>
      </c>
      <c r="V1092" s="404" t="str">
        <f>INDEX([1]CatGlob!$F:$F,MATCH($M1092,[1]CatGlob!$C:$C,0))</f>
        <v>RFI</v>
      </c>
      <c r="W1092" s="405"/>
      <c r="X1092" s="406">
        <v>0</v>
      </c>
      <c r="Y1092" s="407">
        <v>0</v>
      </c>
      <c r="Z1092" s="408">
        <v>0</v>
      </c>
      <c r="AA1092" s="407">
        <v>0</v>
      </c>
      <c r="AB1092" s="408">
        <v>0</v>
      </c>
      <c r="AC1092" s="407">
        <v>0</v>
      </c>
      <c r="AD1092" s="408">
        <v>0</v>
      </c>
      <c r="AE1092" s="407">
        <v>0</v>
      </c>
      <c r="AF1092" s="408">
        <v>0</v>
      </c>
      <c r="AG1092" s="407">
        <v>0</v>
      </c>
      <c r="AI1092" s="406">
        <v>0</v>
      </c>
      <c r="AJ1092" s="407">
        <v>0</v>
      </c>
      <c r="AK1092" s="408">
        <v>0</v>
      </c>
      <c r="AL1092" s="407">
        <v>0</v>
      </c>
      <c r="AM1092" s="408">
        <v>0</v>
      </c>
      <c r="AN1092" s="407">
        <v>0</v>
      </c>
      <c r="AO1092" s="408">
        <v>0</v>
      </c>
      <c r="AP1092" s="407">
        <v>0</v>
      </c>
      <c r="AQ1092" s="408">
        <v>0</v>
      </c>
      <c r="AR1092" s="407">
        <v>0</v>
      </c>
      <c r="AT1092" s="406">
        <v>0</v>
      </c>
      <c r="AU1092" s="407">
        <v>0</v>
      </c>
      <c r="AV1092" s="408">
        <v>0</v>
      </c>
      <c r="AW1092" s="407">
        <v>0</v>
      </c>
      <c r="AX1092" s="408">
        <v>0</v>
      </c>
      <c r="AY1092" s="407">
        <v>0</v>
      </c>
      <c r="AZ1092" s="408">
        <v>0</v>
      </c>
      <c r="BA1092" s="407">
        <v>0</v>
      </c>
      <c r="BB1092" s="408">
        <v>0</v>
      </c>
      <c r="BC1092" s="407">
        <v>0</v>
      </c>
    </row>
    <row r="1093" spans="1:55" x14ac:dyDescent="0.35">
      <c r="A1093" s="385" t="str" cm="1">
        <f t="array" ref="A1093">IFERROR(_xlfn.IFS(AND(F1093="Renta Variable",O1093=1),IFERROR(MATCH(B1093,[1]RV_Det!C:C,0),"Rev"),AND(J1093="Corporativa",O1093=1,I1093="EM"),IFERROR(MATCH(B1093,[1]RF_Corps!B:B,0),"Rev"),AND(F1093="Alternativos",O1093=1),IFERROR(MATCH(B1093,[1]Rep4!C:C,0),"Rev")),"")</f>
        <v/>
      </c>
      <c r="B1093" s="394" t="s">
        <v>3223</v>
      </c>
      <c r="C1093" s="409" t="s">
        <v>3224</v>
      </c>
      <c r="D1093" s="395" t="s">
        <v>2151</v>
      </c>
      <c r="E1093" s="396" t="str">
        <f>IF(B1093="","",INDEX([1]CatGlob!$S:$S,IFERROR(MATCH(MID(B1093,7,1),[1]CatGlob!$R:$R,0),MATCH(MID(B1093,1,2),[1]CatGlob!$R:$R,0))))</f>
        <v>MXN</v>
      </c>
      <c r="F1093" s="397" t="s">
        <v>442</v>
      </c>
      <c r="G1093" s="398" t="s">
        <v>2032</v>
      </c>
      <c r="H1093" s="399" t="s">
        <v>267</v>
      </c>
      <c r="I1093" s="399" t="s">
        <v>290</v>
      </c>
      <c r="J1093" s="399" t="s">
        <v>600</v>
      </c>
      <c r="K1093" s="396" t="s">
        <v>600</v>
      </c>
      <c r="L1093" s="400" t="str">
        <f>IF(ISERROR(MATCH(M1093,M$10:M1092,0)),M1093,"")</f>
        <v/>
      </c>
      <c r="M1093" s="401" t="str">
        <f>IF(B1093="","",IF(ISERROR(MATCH(F1093&amp;"_"&amp;G1093&amp;"_"&amp;H1093&amp;"_"&amp;I1093&amp;"_"&amp;J1093&amp;IF(K1093="","","_"&amp;K1093),[1]CatGlob!$B:$B,0)),F1093&amp;"_"&amp;G1093&amp;"_"&amp;H1093&amp;"_"&amp;I1093&amp;"_"&amp;J1093&amp;IF(K1093="","","_"&amp;K1093),INDEX([1]CatGlob!$C:$C,MATCH(F1093&amp;"_"&amp;G1093&amp;"_"&amp;H1093&amp;"_"&amp;I1093&amp;"_"&amp;J1093&amp;IF(K1093="","","_"&amp;K1093),[1]CatGlob!$B:$B,0))))</f>
        <v>LCD_GOB_MEX</v>
      </c>
      <c r="N1093" s="402" t="str">
        <f t="shared" si="35"/>
        <v/>
      </c>
      <c r="O1093" s="402" t="str">
        <f t="shared" si="34"/>
        <v/>
      </c>
      <c r="P1093" s="401" t="str">
        <f>IF(LEN(B1093)&gt;8,INDEX([1]CatGlob!$X:$X,MATCH(M1093,[1]CatGlob!$W:$W,0)),"")</f>
        <v>EMLC</v>
      </c>
      <c r="Q1093" s="403" t="str">
        <f>INDEX([1]CatGlob!P:P,MATCH(M1093,[1]CatGlob!O:O,0))</f>
        <v>RFIG</v>
      </c>
      <c r="R1093" s="403" t="s">
        <v>601</v>
      </c>
      <c r="S1093" s="403" t="s">
        <v>601</v>
      </c>
      <c r="T1093" s="403" t="str">
        <f>INDEX([1]CatGlob!$D:$D,MATCH($M1093,[1]CatGlob!$C:$C,0))</f>
        <v>RFI</v>
      </c>
      <c r="U1093" s="403" t="s">
        <v>1293</v>
      </c>
      <c r="V1093" s="404" t="str">
        <f>INDEX([1]CatGlob!$F:$F,MATCH($M1093,[1]CatGlob!$C:$C,0))</f>
        <v>RFI</v>
      </c>
      <c r="W1093" s="405"/>
      <c r="X1093" s="406">
        <v>0</v>
      </c>
      <c r="Y1093" s="407">
        <v>0</v>
      </c>
      <c r="Z1093" s="408">
        <v>0</v>
      </c>
      <c r="AA1093" s="407">
        <v>0</v>
      </c>
      <c r="AB1093" s="408">
        <v>0</v>
      </c>
      <c r="AC1093" s="407">
        <v>0</v>
      </c>
      <c r="AD1093" s="408">
        <v>0</v>
      </c>
      <c r="AE1093" s="407">
        <v>0</v>
      </c>
      <c r="AF1093" s="408">
        <v>0</v>
      </c>
      <c r="AG1093" s="407">
        <v>0</v>
      </c>
      <c r="AI1093" s="406">
        <v>0</v>
      </c>
      <c r="AJ1093" s="407">
        <v>0</v>
      </c>
      <c r="AK1093" s="408">
        <v>0</v>
      </c>
      <c r="AL1093" s="407">
        <v>0</v>
      </c>
      <c r="AM1093" s="408">
        <v>0</v>
      </c>
      <c r="AN1093" s="407">
        <v>0</v>
      </c>
      <c r="AO1093" s="408">
        <v>0</v>
      </c>
      <c r="AP1093" s="407">
        <v>0</v>
      </c>
      <c r="AQ1093" s="408">
        <v>0</v>
      </c>
      <c r="AR1093" s="407">
        <v>0</v>
      </c>
      <c r="AT1093" s="406">
        <v>0</v>
      </c>
      <c r="AU1093" s="407">
        <v>0</v>
      </c>
      <c r="AV1093" s="408">
        <v>0</v>
      </c>
      <c r="AW1093" s="407">
        <v>0</v>
      </c>
      <c r="AX1093" s="408">
        <v>0</v>
      </c>
      <c r="AY1093" s="407">
        <v>0</v>
      </c>
      <c r="AZ1093" s="408">
        <v>0</v>
      </c>
      <c r="BA1093" s="407">
        <v>0</v>
      </c>
      <c r="BB1093" s="408">
        <v>0</v>
      </c>
      <c r="BC1093" s="407">
        <v>0</v>
      </c>
    </row>
    <row r="1094" spans="1:55" x14ac:dyDescent="0.35">
      <c r="A1094" s="385" t="str" cm="1">
        <f t="array" ref="A1094">IFERROR(_xlfn.IFS(AND(F1094="Renta Variable",O1094=1),IFERROR(MATCH(B1094,[1]RV_Det!C:C,0),"Rev"),AND(J1094="Corporativa",O1094=1,I1094="EM"),IFERROR(MATCH(B1094,[1]RF_Corps!B:B,0),"Rev"),AND(F1094="Alternativos",O1094=1),IFERROR(MATCH(B1094,[1]Rep4!C:C,0),"Rev")),"")</f>
        <v/>
      </c>
      <c r="B1094" s="394" t="s">
        <v>3225</v>
      </c>
      <c r="C1094" s="409" t="s">
        <v>3226</v>
      </c>
      <c r="D1094" s="395" t="s">
        <v>2151</v>
      </c>
      <c r="E1094" s="396" t="str">
        <f>IF(B1094="","",INDEX([1]CatGlob!$S:$S,IFERROR(MATCH(MID(B1094,7,1),[1]CatGlob!$R:$R,0),MATCH(MID(B1094,1,2),[1]CatGlob!$R:$R,0))))</f>
        <v>MXN</v>
      </c>
      <c r="F1094" s="397" t="s">
        <v>442</v>
      </c>
      <c r="G1094" s="398" t="s">
        <v>2032</v>
      </c>
      <c r="H1094" s="399" t="s">
        <v>267</v>
      </c>
      <c r="I1094" s="399" t="s">
        <v>290</v>
      </c>
      <c r="J1094" s="399" t="s">
        <v>600</v>
      </c>
      <c r="K1094" s="396" t="s">
        <v>600</v>
      </c>
      <c r="L1094" s="400" t="str">
        <f>IF(ISERROR(MATCH(M1094,M$10:M1093,0)),M1094,"")</f>
        <v/>
      </c>
      <c r="M1094" s="401" t="str">
        <f>IF(B1094="","",IF(ISERROR(MATCH(F1094&amp;"_"&amp;G1094&amp;"_"&amp;H1094&amp;"_"&amp;I1094&amp;"_"&amp;J1094&amp;IF(K1094="","","_"&amp;K1094),[1]CatGlob!$B:$B,0)),F1094&amp;"_"&amp;G1094&amp;"_"&amp;H1094&amp;"_"&amp;I1094&amp;"_"&amp;J1094&amp;IF(K1094="","","_"&amp;K1094),INDEX([1]CatGlob!$C:$C,MATCH(F1094&amp;"_"&amp;G1094&amp;"_"&amp;H1094&amp;"_"&amp;I1094&amp;"_"&amp;J1094&amp;IF(K1094="","","_"&amp;K1094),[1]CatGlob!$B:$B,0))))</f>
        <v>LCD_GOB_MEX</v>
      </c>
      <c r="N1094" s="402" t="str">
        <f t="shared" si="35"/>
        <v>rev</v>
      </c>
      <c r="O1094" s="402">
        <f t="shared" si="34"/>
        <v>1</v>
      </c>
      <c r="P1094" s="401" t="str">
        <f>IF(LEN(B1094)&gt;8,INDEX([1]CatGlob!$X:$X,MATCH(M1094,[1]CatGlob!$W:$W,0)),"")</f>
        <v>EMLC</v>
      </c>
      <c r="Q1094" s="403" t="str">
        <f>INDEX([1]CatGlob!P:P,MATCH(M1094,[1]CatGlob!O:O,0))</f>
        <v>RFIG</v>
      </c>
      <c r="R1094" s="403" t="s">
        <v>601</v>
      </c>
      <c r="S1094" s="403" t="s">
        <v>601</v>
      </c>
      <c r="T1094" s="403" t="str">
        <f>INDEX([1]CatGlob!$D:$D,MATCH($M1094,[1]CatGlob!$C:$C,0))</f>
        <v>RFI</v>
      </c>
      <c r="U1094" s="403" t="s">
        <v>1293</v>
      </c>
      <c r="V1094" s="404" t="str">
        <f>INDEX([1]CatGlob!$F:$F,MATCH($M1094,[1]CatGlob!$C:$C,0))</f>
        <v>RFI</v>
      </c>
      <c r="W1094" s="405"/>
      <c r="X1094" s="406">
        <v>0</v>
      </c>
      <c r="Y1094" s="407">
        <v>0</v>
      </c>
      <c r="Z1094" s="408">
        <v>-3.26327260938932E-3</v>
      </c>
      <c r="AA1094" s="407">
        <v>-0.41043215934344301</v>
      </c>
      <c r="AB1094" s="408">
        <v>0</v>
      </c>
      <c r="AC1094" s="407">
        <v>0</v>
      </c>
      <c r="AD1094" s="408">
        <v>0</v>
      </c>
      <c r="AE1094" s="407">
        <v>0</v>
      </c>
      <c r="AF1094" s="408">
        <v>-4.2482941135070301E-4</v>
      </c>
      <c r="AG1094" s="407">
        <v>-5.34321442074994E-2</v>
      </c>
      <c r="AI1094" s="406">
        <v>0</v>
      </c>
      <c r="AJ1094" s="407">
        <v>0</v>
      </c>
      <c r="AK1094" s="408">
        <v>0</v>
      </c>
      <c r="AL1094" s="407">
        <v>0</v>
      </c>
      <c r="AM1094" s="408">
        <v>0</v>
      </c>
      <c r="AN1094" s="407">
        <v>0</v>
      </c>
      <c r="AO1094" s="408">
        <v>0</v>
      </c>
      <c r="AP1094" s="407">
        <v>0</v>
      </c>
      <c r="AQ1094" s="408">
        <v>0</v>
      </c>
      <c r="AR1094" s="407">
        <v>0</v>
      </c>
      <c r="AT1094" s="406">
        <v>0</v>
      </c>
      <c r="AU1094" s="407">
        <v>0</v>
      </c>
      <c r="AV1094" s="408">
        <v>0</v>
      </c>
      <c r="AW1094" s="407">
        <v>0</v>
      </c>
      <c r="AX1094" s="408">
        <v>0</v>
      </c>
      <c r="AY1094" s="407">
        <v>0</v>
      </c>
      <c r="AZ1094" s="408">
        <v>0</v>
      </c>
      <c r="BA1094" s="407">
        <v>0</v>
      </c>
      <c r="BB1094" s="408">
        <v>0</v>
      </c>
      <c r="BC1094" s="407">
        <v>0</v>
      </c>
    </row>
    <row r="1095" spans="1:55" x14ac:dyDescent="0.35">
      <c r="A1095" s="385" t="str" cm="1">
        <f t="array" ref="A1095">IFERROR(_xlfn.IFS(AND(F1095="Renta Variable",O1095=1),IFERROR(MATCH(B1095,[1]RV_Det!C:C,0),"Rev"),AND(J1095="Corporativa",O1095=1,I1095="EM"),IFERROR(MATCH(B1095,[1]RF_Corps!B:B,0),"Rev"),AND(F1095="Alternativos",O1095=1),IFERROR(MATCH(B1095,[1]Rep4!C:C,0),"Rev")),"")</f>
        <v/>
      </c>
      <c r="B1095" s="394" t="s">
        <v>3227</v>
      </c>
      <c r="C1095" s="409" t="s">
        <v>3228</v>
      </c>
      <c r="D1095" s="395" t="s">
        <v>2151</v>
      </c>
      <c r="E1095" s="396" t="str">
        <f>IF(B1095="","",INDEX([1]CatGlob!$S:$S,IFERROR(MATCH(MID(B1095,7,1),[1]CatGlob!$R:$R,0),MATCH(MID(B1095,1,2),[1]CatGlob!$R:$R,0))))</f>
        <v>MXN</v>
      </c>
      <c r="F1095" s="397" t="s">
        <v>442</v>
      </c>
      <c r="G1095" s="398" t="s">
        <v>2032</v>
      </c>
      <c r="H1095" s="399" t="s">
        <v>267</v>
      </c>
      <c r="I1095" s="399" t="s">
        <v>290</v>
      </c>
      <c r="J1095" s="399" t="s">
        <v>600</v>
      </c>
      <c r="K1095" s="396" t="s">
        <v>600</v>
      </c>
      <c r="L1095" s="400" t="str">
        <f>IF(ISERROR(MATCH(M1095,M$10:M1094,0)),M1095,"")</f>
        <v/>
      </c>
      <c r="M1095" s="401" t="str">
        <f>IF(B1095="","",IF(ISERROR(MATCH(F1095&amp;"_"&amp;G1095&amp;"_"&amp;H1095&amp;"_"&amp;I1095&amp;"_"&amp;J1095&amp;IF(K1095="","","_"&amp;K1095),[1]CatGlob!$B:$B,0)),F1095&amp;"_"&amp;G1095&amp;"_"&amp;H1095&amp;"_"&amp;I1095&amp;"_"&amp;J1095&amp;IF(K1095="","","_"&amp;K1095),INDEX([1]CatGlob!$C:$C,MATCH(F1095&amp;"_"&amp;G1095&amp;"_"&amp;H1095&amp;"_"&amp;I1095&amp;"_"&amp;J1095&amp;IF(K1095="","","_"&amp;K1095),[1]CatGlob!$B:$B,0))))</f>
        <v>LCD_GOB_MEX</v>
      </c>
      <c r="N1095" s="402" t="str">
        <f t="shared" si="35"/>
        <v/>
      </c>
      <c r="O1095" s="402" t="str">
        <f t="shared" si="34"/>
        <v/>
      </c>
      <c r="P1095" s="401" t="str">
        <f>IF(LEN(B1095)&gt;8,INDEX([1]CatGlob!$X:$X,MATCH(M1095,[1]CatGlob!$W:$W,0)),"")</f>
        <v>EMLC</v>
      </c>
      <c r="Q1095" s="403" t="str">
        <f>INDEX([1]CatGlob!P:P,MATCH(M1095,[1]CatGlob!O:O,0))</f>
        <v>RFIG</v>
      </c>
      <c r="R1095" s="403" t="s">
        <v>601</v>
      </c>
      <c r="S1095" s="403" t="s">
        <v>601</v>
      </c>
      <c r="T1095" s="403" t="str">
        <f>INDEX([1]CatGlob!$D:$D,MATCH($M1095,[1]CatGlob!$C:$C,0))</f>
        <v>RFI</v>
      </c>
      <c r="U1095" s="403" t="s">
        <v>1293</v>
      </c>
      <c r="V1095" s="404" t="str">
        <f>INDEX([1]CatGlob!$F:$F,MATCH($M1095,[1]CatGlob!$C:$C,0))</f>
        <v>RFI</v>
      </c>
      <c r="W1095" s="405"/>
      <c r="X1095" s="406">
        <v>0</v>
      </c>
      <c r="Y1095" s="407">
        <v>0</v>
      </c>
      <c r="Z1095" s="408">
        <v>0</v>
      </c>
      <c r="AA1095" s="407">
        <v>0</v>
      </c>
      <c r="AB1095" s="408">
        <v>0</v>
      </c>
      <c r="AC1095" s="407">
        <v>0</v>
      </c>
      <c r="AD1095" s="408">
        <v>0</v>
      </c>
      <c r="AE1095" s="407">
        <v>0</v>
      </c>
      <c r="AF1095" s="408">
        <v>0</v>
      </c>
      <c r="AG1095" s="407">
        <v>0</v>
      </c>
      <c r="AI1095" s="406">
        <v>0</v>
      </c>
      <c r="AJ1095" s="407">
        <v>0</v>
      </c>
      <c r="AK1095" s="408">
        <v>0</v>
      </c>
      <c r="AL1095" s="407">
        <v>0</v>
      </c>
      <c r="AM1095" s="408">
        <v>0</v>
      </c>
      <c r="AN1095" s="407">
        <v>0</v>
      </c>
      <c r="AO1095" s="408">
        <v>0</v>
      </c>
      <c r="AP1095" s="407">
        <v>0</v>
      </c>
      <c r="AQ1095" s="408">
        <v>0</v>
      </c>
      <c r="AR1095" s="407">
        <v>0</v>
      </c>
      <c r="AT1095" s="406">
        <v>0</v>
      </c>
      <c r="AU1095" s="407">
        <v>0</v>
      </c>
      <c r="AV1095" s="408">
        <v>0</v>
      </c>
      <c r="AW1095" s="407">
        <v>0</v>
      </c>
      <c r="AX1095" s="408">
        <v>0</v>
      </c>
      <c r="AY1095" s="407">
        <v>0</v>
      </c>
      <c r="AZ1095" s="408">
        <v>0</v>
      </c>
      <c r="BA1095" s="407">
        <v>0</v>
      </c>
      <c r="BB1095" s="408">
        <v>0</v>
      </c>
      <c r="BC1095" s="407">
        <v>0</v>
      </c>
    </row>
    <row r="1096" spans="1:55" x14ac:dyDescent="0.35">
      <c r="A1096" s="385" t="str" cm="1">
        <f t="array" ref="A1096">IFERROR(_xlfn.IFS(AND(F1096="Renta Variable",O1096=1),IFERROR(MATCH(B1096,[1]RV_Det!C:C,0),"Rev"),AND(J1096="Corporativa",O1096=1,I1096="EM"),IFERROR(MATCH(B1096,[1]RF_Corps!B:B,0),"Rev"),AND(F1096="Alternativos",O1096=1),IFERROR(MATCH(B1096,[1]Rep4!C:C,0),"Rev")),"")</f>
        <v/>
      </c>
      <c r="B1096" s="394" t="s">
        <v>3229</v>
      </c>
      <c r="C1096" s="409" t="s">
        <v>3230</v>
      </c>
      <c r="D1096" s="395" t="s">
        <v>2151</v>
      </c>
      <c r="E1096" s="396" t="str">
        <f>IF(B1096="","",INDEX([1]CatGlob!$S:$S,IFERROR(MATCH(MID(B1096,7,1),[1]CatGlob!$R:$R,0),MATCH(MID(B1096,1,2),[1]CatGlob!$R:$R,0))))</f>
        <v>MXN</v>
      </c>
      <c r="F1096" s="397" t="s">
        <v>442</v>
      </c>
      <c r="G1096" s="398" t="s">
        <v>2032</v>
      </c>
      <c r="H1096" s="399" t="s">
        <v>267</v>
      </c>
      <c r="I1096" s="399" t="s">
        <v>290</v>
      </c>
      <c r="J1096" s="399" t="s">
        <v>600</v>
      </c>
      <c r="K1096" s="396" t="s">
        <v>600</v>
      </c>
      <c r="L1096" s="400" t="str">
        <f>IF(ISERROR(MATCH(M1096,M$10:M1095,0)),M1096,"")</f>
        <v/>
      </c>
      <c r="M1096" s="401" t="str">
        <f>IF(B1096="","",IF(ISERROR(MATCH(F1096&amp;"_"&amp;G1096&amp;"_"&amp;H1096&amp;"_"&amp;I1096&amp;"_"&amp;J1096&amp;IF(K1096="","","_"&amp;K1096),[1]CatGlob!$B:$B,0)),F1096&amp;"_"&amp;G1096&amp;"_"&amp;H1096&amp;"_"&amp;I1096&amp;"_"&amp;J1096&amp;IF(K1096="","","_"&amp;K1096),INDEX([1]CatGlob!$C:$C,MATCH(F1096&amp;"_"&amp;G1096&amp;"_"&amp;H1096&amp;"_"&amp;I1096&amp;"_"&amp;J1096&amp;IF(K1096="","","_"&amp;K1096),[1]CatGlob!$B:$B,0))))</f>
        <v>LCD_GOB_MEX</v>
      </c>
      <c r="N1096" s="402" t="str">
        <f t="shared" si="35"/>
        <v/>
      </c>
      <c r="O1096" s="402" t="str">
        <f t="shared" si="34"/>
        <v/>
      </c>
      <c r="P1096" s="401" t="str">
        <f>IF(LEN(B1096)&gt;8,INDEX([1]CatGlob!$X:$X,MATCH(M1096,[1]CatGlob!$W:$W,0)),"")</f>
        <v>EMLC</v>
      </c>
      <c r="Q1096" s="403" t="str">
        <f>INDEX([1]CatGlob!P:P,MATCH(M1096,[1]CatGlob!O:O,0))</f>
        <v>RFIG</v>
      </c>
      <c r="R1096" s="403" t="s">
        <v>601</v>
      </c>
      <c r="S1096" s="403" t="s">
        <v>601</v>
      </c>
      <c r="T1096" s="403" t="str">
        <f>INDEX([1]CatGlob!$D:$D,MATCH($M1096,[1]CatGlob!$C:$C,0))</f>
        <v>RFI</v>
      </c>
      <c r="U1096" s="403" t="s">
        <v>1293</v>
      </c>
      <c r="V1096" s="404" t="str">
        <f>INDEX([1]CatGlob!$F:$F,MATCH($M1096,[1]CatGlob!$C:$C,0))</f>
        <v>RFI</v>
      </c>
      <c r="W1096" s="405"/>
      <c r="X1096" s="406">
        <v>0</v>
      </c>
      <c r="Y1096" s="407">
        <v>0</v>
      </c>
      <c r="Z1096" s="408">
        <v>0</v>
      </c>
      <c r="AA1096" s="407">
        <v>0</v>
      </c>
      <c r="AB1096" s="408">
        <v>0</v>
      </c>
      <c r="AC1096" s="407">
        <v>0</v>
      </c>
      <c r="AD1096" s="408">
        <v>0</v>
      </c>
      <c r="AE1096" s="407">
        <v>0</v>
      </c>
      <c r="AF1096" s="408">
        <v>0</v>
      </c>
      <c r="AG1096" s="407">
        <v>0</v>
      </c>
      <c r="AI1096" s="406">
        <v>0</v>
      </c>
      <c r="AJ1096" s="407">
        <v>0</v>
      </c>
      <c r="AK1096" s="408">
        <v>0</v>
      </c>
      <c r="AL1096" s="407">
        <v>0</v>
      </c>
      <c r="AM1096" s="408">
        <v>0</v>
      </c>
      <c r="AN1096" s="407">
        <v>0</v>
      </c>
      <c r="AO1096" s="408">
        <v>0</v>
      </c>
      <c r="AP1096" s="407">
        <v>0</v>
      </c>
      <c r="AQ1096" s="408">
        <v>0</v>
      </c>
      <c r="AR1096" s="407">
        <v>0</v>
      </c>
      <c r="AT1096" s="406">
        <v>0</v>
      </c>
      <c r="AU1096" s="407">
        <v>0</v>
      </c>
      <c r="AV1096" s="408">
        <v>0</v>
      </c>
      <c r="AW1096" s="407">
        <v>0</v>
      </c>
      <c r="AX1096" s="408">
        <v>0</v>
      </c>
      <c r="AY1096" s="407">
        <v>0</v>
      </c>
      <c r="AZ1096" s="408">
        <v>0</v>
      </c>
      <c r="BA1096" s="407">
        <v>0</v>
      </c>
      <c r="BB1096" s="408">
        <v>0</v>
      </c>
      <c r="BC1096" s="407">
        <v>0</v>
      </c>
    </row>
    <row r="1097" spans="1:55" x14ac:dyDescent="0.35">
      <c r="A1097" s="385" t="str" cm="1">
        <f t="array" ref="A1097">IFERROR(_xlfn.IFS(AND(F1097="Renta Variable",O1097=1),IFERROR(MATCH(B1097,[1]RV_Det!C:C,0),"Rev"),AND(J1097="Corporativa",O1097=1,I1097="EM"),IFERROR(MATCH(B1097,[1]RF_Corps!B:B,0),"Rev"),AND(F1097="Alternativos",O1097=1),IFERROR(MATCH(B1097,[1]Rep4!C:C,0),"Rev")),"")</f>
        <v/>
      </c>
      <c r="B1097" s="394" t="s">
        <v>3231</v>
      </c>
      <c r="C1097" s="409" t="s">
        <v>3232</v>
      </c>
      <c r="D1097" s="395" t="s">
        <v>2151</v>
      </c>
      <c r="E1097" s="396" t="str">
        <f>IF(B1097="","",INDEX([1]CatGlob!$S:$S,IFERROR(MATCH(MID(B1097,7,1),[1]CatGlob!$R:$R,0),MATCH(MID(B1097,1,2),[1]CatGlob!$R:$R,0))))</f>
        <v>MXN</v>
      </c>
      <c r="F1097" s="397" t="s">
        <v>442</v>
      </c>
      <c r="G1097" s="398" t="s">
        <v>2032</v>
      </c>
      <c r="H1097" s="399" t="s">
        <v>267</v>
      </c>
      <c r="I1097" s="399" t="s">
        <v>290</v>
      </c>
      <c r="J1097" s="399" t="s">
        <v>600</v>
      </c>
      <c r="K1097" s="396" t="s">
        <v>600</v>
      </c>
      <c r="L1097" s="400" t="str">
        <f>IF(ISERROR(MATCH(M1097,M$10:M1096,0)),M1097,"")</f>
        <v/>
      </c>
      <c r="M1097" s="401" t="str">
        <f>IF(B1097="","",IF(ISERROR(MATCH(F1097&amp;"_"&amp;G1097&amp;"_"&amp;H1097&amp;"_"&amp;I1097&amp;"_"&amp;J1097&amp;IF(K1097="","","_"&amp;K1097),[1]CatGlob!$B:$B,0)),F1097&amp;"_"&amp;G1097&amp;"_"&amp;H1097&amp;"_"&amp;I1097&amp;"_"&amp;J1097&amp;IF(K1097="","","_"&amp;K1097),INDEX([1]CatGlob!$C:$C,MATCH(F1097&amp;"_"&amp;G1097&amp;"_"&amp;H1097&amp;"_"&amp;I1097&amp;"_"&amp;J1097&amp;IF(K1097="","","_"&amp;K1097),[1]CatGlob!$B:$B,0))))</f>
        <v>LCD_GOB_MEX</v>
      </c>
      <c r="N1097" s="402" t="str">
        <f t="shared" si="35"/>
        <v/>
      </c>
      <c r="O1097" s="402" t="str">
        <f t="shared" si="34"/>
        <v/>
      </c>
      <c r="P1097" s="401" t="str">
        <f>IF(LEN(B1097)&gt;8,INDEX([1]CatGlob!$X:$X,MATCH(M1097,[1]CatGlob!$W:$W,0)),"")</f>
        <v>EMLC</v>
      </c>
      <c r="Q1097" s="403" t="str">
        <f>INDEX([1]CatGlob!P:P,MATCH(M1097,[1]CatGlob!O:O,0))</f>
        <v>RFIG</v>
      </c>
      <c r="R1097" s="403" t="s">
        <v>601</v>
      </c>
      <c r="S1097" s="403" t="s">
        <v>601</v>
      </c>
      <c r="T1097" s="403" t="str">
        <f>INDEX([1]CatGlob!$D:$D,MATCH($M1097,[1]CatGlob!$C:$C,0))</f>
        <v>RFI</v>
      </c>
      <c r="U1097" s="403" t="s">
        <v>1293</v>
      </c>
      <c r="V1097" s="404" t="str">
        <f>INDEX([1]CatGlob!$F:$F,MATCH($M1097,[1]CatGlob!$C:$C,0))</f>
        <v>RFI</v>
      </c>
      <c r="W1097" s="405"/>
      <c r="X1097" s="406">
        <v>0</v>
      </c>
      <c r="Y1097" s="407">
        <v>0</v>
      </c>
      <c r="Z1097" s="408">
        <v>0</v>
      </c>
      <c r="AA1097" s="407">
        <v>0</v>
      </c>
      <c r="AB1097" s="408">
        <v>0</v>
      </c>
      <c r="AC1097" s="407">
        <v>0</v>
      </c>
      <c r="AD1097" s="408">
        <v>0</v>
      </c>
      <c r="AE1097" s="407">
        <v>0</v>
      </c>
      <c r="AF1097" s="408">
        <v>0</v>
      </c>
      <c r="AG1097" s="407">
        <v>0</v>
      </c>
      <c r="AI1097" s="406">
        <v>0</v>
      </c>
      <c r="AJ1097" s="407">
        <v>0</v>
      </c>
      <c r="AK1097" s="408">
        <v>0</v>
      </c>
      <c r="AL1097" s="407">
        <v>0</v>
      </c>
      <c r="AM1097" s="408">
        <v>0</v>
      </c>
      <c r="AN1097" s="407">
        <v>0</v>
      </c>
      <c r="AO1097" s="408">
        <v>0</v>
      </c>
      <c r="AP1097" s="407">
        <v>0</v>
      </c>
      <c r="AQ1097" s="408">
        <v>0</v>
      </c>
      <c r="AR1097" s="407">
        <v>0</v>
      </c>
      <c r="AT1097" s="406">
        <v>0</v>
      </c>
      <c r="AU1097" s="407">
        <v>0</v>
      </c>
      <c r="AV1097" s="408">
        <v>0</v>
      </c>
      <c r="AW1097" s="407">
        <v>0</v>
      </c>
      <c r="AX1097" s="408">
        <v>0</v>
      </c>
      <c r="AY1097" s="407">
        <v>0</v>
      </c>
      <c r="AZ1097" s="408">
        <v>0</v>
      </c>
      <c r="BA1097" s="407">
        <v>0</v>
      </c>
      <c r="BB1097" s="408">
        <v>0</v>
      </c>
      <c r="BC1097" s="407">
        <v>0</v>
      </c>
    </row>
    <row r="1098" spans="1:55" x14ac:dyDescent="0.35">
      <c r="A1098" s="385" t="str" cm="1">
        <f t="array" ref="A1098">IFERROR(_xlfn.IFS(AND(F1098="Renta Variable",O1098=1),IFERROR(MATCH(B1098,[1]RV_Det!C:C,0),"Rev"),AND(J1098="Corporativa",O1098=1,I1098="EM"),IFERROR(MATCH(B1098,[1]RF_Corps!B:B,0),"Rev"),AND(F1098="Alternativos",O1098=1),IFERROR(MATCH(B1098,[1]Rep4!C:C,0),"Rev")),"")</f>
        <v/>
      </c>
      <c r="B1098" s="394" t="s">
        <v>3233</v>
      </c>
      <c r="C1098" s="409" t="s">
        <v>3234</v>
      </c>
      <c r="D1098" s="395" t="s">
        <v>2151</v>
      </c>
      <c r="E1098" s="396" t="str">
        <f>IF(B1098="","",INDEX([1]CatGlob!$S:$S,IFERROR(MATCH(MID(B1098,7,1),[1]CatGlob!$R:$R,0),MATCH(MID(B1098,1,2),[1]CatGlob!$R:$R,0))))</f>
        <v>MXN</v>
      </c>
      <c r="F1098" s="397" t="s">
        <v>442</v>
      </c>
      <c r="G1098" s="398" t="s">
        <v>2032</v>
      </c>
      <c r="H1098" s="399" t="s">
        <v>267</v>
      </c>
      <c r="I1098" s="399" t="s">
        <v>290</v>
      </c>
      <c r="J1098" s="399" t="s">
        <v>600</v>
      </c>
      <c r="K1098" s="396" t="s">
        <v>600</v>
      </c>
      <c r="L1098" s="400" t="str">
        <f>IF(ISERROR(MATCH(M1098,M$10:M1097,0)),M1098,"")</f>
        <v/>
      </c>
      <c r="M1098" s="401" t="str">
        <f>IF(B1098="","",IF(ISERROR(MATCH(F1098&amp;"_"&amp;G1098&amp;"_"&amp;H1098&amp;"_"&amp;I1098&amp;"_"&amp;J1098&amp;IF(K1098="","","_"&amp;K1098),[1]CatGlob!$B:$B,0)),F1098&amp;"_"&amp;G1098&amp;"_"&amp;H1098&amp;"_"&amp;I1098&amp;"_"&amp;J1098&amp;IF(K1098="","","_"&amp;K1098),INDEX([1]CatGlob!$C:$C,MATCH(F1098&amp;"_"&amp;G1098&amp;"_"&amp;H1098&amp;"_"&amp;I1098&amp;"_"&amp;J1098&amp;IF(K1098="","","_"&amp;K1098),[1]CatGlob!$B:$B,0))))</f>
        <v>LCD_GOB_MEX</v>
      </c>
      <c r="N1098" s="402" t="str">
        <f t="shared" si="35"/>
        <v/>
      </c>
      <c r="O1098" s="402" t="str">
        <f t="shared" si="34"/>
        <v/>
      </c>
      <c r="P1098" s="401" t="str">
        <f>IF(LEN(B1098)&gt;8,INDEX([1]CatGlob!$X:$X,MATCH(M1098,[1]CatGlob!$W:$W,0)),"")</f>
        <v>EMLC</v>
      </c>
      <c r="Q1098" s="403" t="str">
        <f>INDEX([1]CatGlob!P:P,MATCH(M1098,[1]CatGlob!O:O,0))</f>
        <v>RFIG</v>
      </c>
      <c r="R1098" s="403" t="s">
        <v>601</v>
      </c>
      <c r="S1098" s="403" t="s">
        <v>601</v>
      </c>
      <c r="T1098" s="403" t="str">
        <f>INDEX([1]CatGlob!$D:$D,MATCH($M1098,[1]CatGlob!$C:$C,0))</f>
        <v>RFI</v>
      </c>
      <c r="U1098" s="403" t="s">
        <v>1293</v>
      </c>
      <c r="V1098" s="404" t="str">
        <f>INDEX([1]CatGlob!$F:$F,MATCH($M1098,[1]CatGlob!$C:$C,0))</f>
        <v>RFI</v>
      </c>
      <c r="W1098" s="405"/>
      <c r="X1098" s="406">
        <v>0</v>
      </c>
      <c r="Y1098" s="407">
        <v>0</v>
      </c>
      <c r="Z1098" s="408">
        <v>0</v>
      </c>
      <c r="AA1098" s="407">
        <v>0</v>
      </c>
      <c r="AB1098" s="408">
        <v>0</v>
      </c>
      <c r="AC1098" s="407">
        <v>0</v>
      </c>
      <c r="AD1098" s="408">
        <v>0</v>
      </c>
      <c r="AE1098" s="407">
        <v>0</v>
      </c>
      <c r="AF1098" s="408">
        <v>0</v>
      </c>
      <c r="AG1098" s="407">
        <v>0</v>
      </c>
      <c r="AI1098" s="406">
        <v>0</v>
      </c>
      <c r="AJ1098" s="407">
        <v>0</v>
      </c>
      <c r="AK1098" s="408">
        <v>0</v>
      </c>
      <c r="AL1098" s="407">
        <v>0</v>
      </c>
      <c r="AM1098" s="408">
        <v>0</v>
      </c>
      <c r="AN1098" s="407">
        <v>0</v>
      </c>
      <c r="AO1098" s="408">
        <v>0</v>
      </c>
      <c r="AP1098" s="407">
        <v>0</v>
      </c>
      <c r="AQ1098" s="408">
        <v>0</v>
      </c>
      <c r="AR1098" s="407">
        <v>0</v>
      </c>
      <c r="AT1098" s="406">
        <v>0</v>
      </c>
      <c r="AU1098" s="407">
        <v>0</v>
      </c>
      <c r="AV1098" s="408">
        <v>0</v>
      </c>
      <c r="AW1098" s="407">
        <v>0</v>
      </c>
      <c r="AX1098" s="408">
        <v>0</v>
      </c>
      <c r="AY1098" s="407">
        <v>0</v>
      </c>
      <c r="AZ1098" s="408">
        <v>0</v>
      </c>
      <c r="BA1098" s="407">
        <v>0</v>
      </c>
      <c r="BB1098" s="408">
        <v>0</v>
      </c>
      <c r="BC1098" s="407">
        <v>0</v>
      </c>
    </row>
    <row r="1099" spans="1:55" x14ac:dyDescent="0.35">
      <c r="A1099" s="385" t="str" cm="1">
        <f t="array" ref="A1099">IFERROR(_xlfn.IFS(AND(F1099="Renta Variable",O1099=1),IFERROR(MATCH(B1099,[1]RV_Det!C:C,0),"Rev"),AND(J1099="Corporativa",O1099=1,I1099="EM"),IFERROR(MATCH(B1099,[1]RF_Corps!B:B,0),"Rev"),AND(F1099="Alternativos",O1099=1),IFERROR(MATCH(B1099,[1]Rep4!C:C,0),"Rev")),"")</f>
        <v/>
      </c>
      <c r="B1099" s="394" t="s">
        <v>3235</v>
      </c>
      <c r="C1099" s="409" t="s">
        <v>3236</v>
      </c>
      <c r="D1099" s="395" t="s">
        <v>2134</v>
      </c>
      <c r="E1099" s="396" t="str">
        <f>IF(B1099="","",INDEX([1]CatGlob!$S:$S,IFERROR(MATCH(MID(B1099,7,1),[1]CatGlob!$R:$R,0),MATCH(MID(B1099,1,2),[1]CatGlob!$R:$R,0))))</f>
        <v>MXN</v>
      </c>
      <c r="F1099" s="397" t="s">
        <v>442</v>
      </c>
      <c r="G1099" s="398" t="s">
        <v>2032</v>
      </c>
      <c r="H1099" s="399" t="s">
        <v>267</v>
      </c>
      <c r="I1099" s="399" t="s">
        <v>290</v>
      </c>
      <c r="J1099" s="399" t="s">
        <v>600</v>
      </c>
      <c r="K1099" s="396" t="s">
        <v>600</v>
      </c>
      <c r="L1099" s="400" t="str">
        <f>IF(ISERROR(MATCH(M1099,M$10:M1098,0)),M1099,"")</f>
        <v/>
      </c>
      <c r="M1099" s="401" t="str">
        <f>IF(B1099="","",IF(ISERROR(MATCH(F1099&amp;"_"&amp;G1099&amp;"_"&amp;H1099&amp;"_"&amp;I1099&amp;"_"&amp;J1099&amp;IF(K1099="","","_"&amp;K1099),[1]CatGlob!$B:$B,0)),F1099&amp;"_"&amp;G1099&amp;"_"&amp;H1099&amp;"_"&amp;I1099&amp;"_"&amp;J1099&amp;IF(K1099="","","_"&amp;K1099),INDEX([1]CatGlob!$C:$C,MATCH(F1099&amp;"_"&amp;G1099&amp;"_"&amp;H1099&amp;"_"&amp;I1099&amp;"_"&amp;J1099&amp;IF(K1099="","","_"&amp;K1099),[1]CatGlob!$B:$B,0))))</f>
        <v>LCD_GOB_MEX</v>
      </c>
      <c r="N1099" s="402" t="str">
        <f t="shared" si="35"/>
        <v>rev</v>
      </c>
      <c r="O1099" s="402">
        <f t="shared" si="34"/>
        <v>1</v>
      </c>
      <c r="P1099" s="401" t="str">
        <f>IF(LEN(B1099)&gt;8,INDEX([1]CatGlob!$X:$X,MATCH(M1099,[1]CatGlob!$W:$W,0)),"")</f>
        <v>EMLC</v>
      </c>
      <c r="Q1099" s="403" t="str">
        <f>INDEX([1]CatGlob!P:P,MATCH(M1099,[1]CatGlob!O:O,0))</f>
        <v>RFIG</v>
      </c>
      <c r="R1099" s="403" t="s">
        <v>601</v>
      </c>
      <c r="S1099" s="403" t="s">
        <v>601</v>
      </c>
      <c r="T1099" s="403" t="str">
        <f>INDEX([1]CatGlob!$D:$D,MATCH($M1099,[1]CatGlob!$C:$C,0))</f>
        <v>RFI</v>
      </c>
      <c r="U1099" s="403" t="s">
        <v>1293</v>
      </c>
      <c r="V1099" s="404" t="str">
        <f>INDEX([1]CatGlob!$F:$F,MATCH($M1099,[1]CatGlob!$C:$C,0))</f>
        <v>RFI</v>
      </c>
      <c r="W1099" s="405"/>
      <c r="X1099" s="406">
        <v>0</v>
      </c>
      <c r="Y1099" s="407">
        <v>0</v>
      </c>
      <c r="Z1099" s="408">
        <v>-1.03519992120469E-2</v>
      </c>
      <c r="AA1099" s="407">
        <v>-0.96755204968990105</v>
      </c>
      <c r="AB1099" s="408">
        <v>0</v>
      </c>
      <c r="AC1099" s="407">
        <v>0</v>
      </c>
      <c r="AD1099" s="408">
        <v>0</v>
      </c>
      <c r="AE1099" s="407">
        <v>0</v>
      </c>
      <c r="AF1099" s="408">
        <v>-1.3476758634577599E-3</v>
      </c>
      <c r="AG1099" s="407">
        <v>-0.12596084266396901</v>
      </c>
      <c r="AI1099" s="406">
        <v>0</v>
      </c>
      <c r="AJ1099" s="407">
        <v>0</v>
      </c>
      <c r="AK1099" s="408">
        <v>0</v>
      </c>
      <c r="AL1099" s="407">
        <v>0</v>
      </c>
      <c r="AM1099" s="408">
        <v>0</v>
      </c>
      <c r="AN1099" s="407">
        <v>0</v>
      </c>
      <c r="AO1099" s="408">
        <v>0</v>
      </c>
      <c r="AP1099" s="407">
        <v>0</v>
      </c>
      <c r="AQ1099" s="408">
        <v>0</v>
      </c>
      <c r="AR1099" s="407">
        <v>0</v>
      </c>
      <c r="AT1099" s="406">
        <v>0</v>
      </c>
      <c r="AU1099" s="407">
        <v>0</v>
      </c>
      <c r="AV1099" s="408">
        <v>0</v>
      </c>
      <c r="AW1099" s="407">
        <v>0</v>
      </c>
      <c r="AX1099" s="408">
        <v>0</v>
      </c>
      <c r="AY1099" s="407">
        <v>0</v>
      </c>
      <c r="AZ1099" s="408">
        <v>0</v>
      </c>
      <c r="BA1099" s="407">
        <v>0</v>
      </c>
      <c r="BB1099" s="408">
        <v>0</v>
      </c>
      <c r="BC1099" s="407">
        <v>0</v>
      </c>
    </row>
    <row r="1100" spans="1:55" x14ac:dyDescent="0.35">
      <c r="A1100" s="385" t="str" cm="1">
        <f t="array" ref="A1100">IFERROR(_xlfn.IFS(AND(F1100="Renta Variable",O1100=1),IFERROR(MATCH(B1100,[1]RV_Det!C:C,0),"Rev"),AND(J1100="Corporativa",O1100=1,I1100="EM"),IFERROR(MATCH(B1100,[1]RF_Corps!B:B,0),"Rev"),AND(F1100="Alternativos",O1100=1),IFERROR(MATCH(B1100,[1]Rep4!C:C,0),"Rev")),"")</f>
        <v/>
      </c>
      <c r="B1100" s="394" t="s">
        <v>3237</v>
      </c>
      <c r="C1100" s="409" t="s">
        <v>3238</v>
      </c>
      <c r="D1100" s="395" t="s">
        <v>2134</v>
      </c>
      <c r="E1100" s="396" t="str">
        <f>IF(B1100="","",INDEX([1]CatGlob!$S:$S,IFERROR(MATCH(MID(B1100,7,1),[1]CatGlob!$R:$R,0),MATCH(MID(B1100,1,2),[1]CatGlob!$R:$R,0))))</f>
        <v>MXN</v>
      </c>
      <c r="F1100" s="397" t="s">
        <v>442</v>
      </c>
      <c r="G1100" s="398" t="s">
        <v>2032</v>
      </c>
      <c r="H1100" s="399" t="s">
        <v>267</v>
      </c>
      <c r="I1100" s="399" t="s">
        <v>290</v>
      </c>
      <c r="J1100" s="399" t="s">
        <v>600</v>
      </c>
      <c r="K1100" s="396" t="s">
        <v>600</v>
      </c>
      <c r="L1100" s="400" t="str">
        <f>IF(ISERROR(MATCH(M1100,M$10:M1099,0)),M1100,"")</f>
        <v/>
      </c>
      <c r="M1100" s="401" t="str">
        <f>IF(B1100="","",IF(ISERROR(MATCH(F1100&amp;"_"&amp;G1100&amp;"_"&amp;H1100&amp;"_"&amp;I1100&amp;"_"&amp;J1100&amp;IF(K1100="","","_"&amp;K1100),[1]CatGlob!$B:$B,0)),F1100&amp;"_"&amp;G1100&amp;"_"&amp;H1100&amp;"_"&amp;I1100&amp;"_"&amp;J1100&amp;IF(K1100="","","_"&amp;K1100),INDEX([1]CatGlob!$C:$C,MATCH(F1100&amp;"_"&amp;G1100&amp;"_"&amp;H1100&amp;"_"&amp;I1100&amp;"_"&amp;J1100&amp;IF(K1100="","","_"&amp;K1100),[1]CatGlob!$B:$B,0))))</f>
        <v>LCD_GOB_MEX</v>
      </c>
      <c r="N1100" s="402" t="str">
        <f t="shared" si="35"/>
        <v>rev</v>
      </c>
      <c r="O1100" s="402">
        <f t="shared" si="34"/>
        <v>1</v>
      </c>
      <c r="P1100" s="401" t="str">
        <f>IF(LEN(B1100)&gt;8,INDEX([1]CatGlob!$X:$X,MATCH(M1100,[1]CatGlob!$W:$W,0)),"")</f>
        <v>EMLC</v>
      </c>
      <c r="Q1100" s="403" t="str">
        <f>INDEX([1]CatGlob!P:P,MATCH(M1100,[1]CatGlob!O:O,0))</f>
        <v>RFIG</v>
      </c>
      <c r="R1100" s="403" t="s">
        <v>601</v>
      </c>
      <c r="S1100" s="403" t="s">
        <v>601</v>
      </c>
      <c r="T1100" s="403" t="str">
        <f>INDEX([1]CatGlob!$D:$D,MATCH($M1100,[1]CatGlob!$C:$C,0))</f>
        <v>RFI</v>
      </c>
      <c r="U1100" s="403" t="s">
        <v>1293</v>
      </c>
      <c r="V1100" s="404" t="str">
        <f>INDEX([1]CatGlob!$F:$F,MATCH($M1100,[1]CatGlob!$C:$C,0))</f>
        <v>RFI</v>
      </c>
      <c r="W1100" s="405"/>
      <c r="X1100" s="406">
        <v>1.2367857466541199E-2</v>
      </c>
      <c r="Y1100" s="407">
        <v>1.7233716594278199</v>
      </c>
      <c r="Z1100" s="408">
        <v>1.2367857466541199E-2</v>
      </c>
      <c r="AA1100" s="407">
        <v>1.7233716594278199</v>
      </c>
      <c r="AB1100" s="408">
        <v>1.2367857466541199E-2</v>
      </c>
      <c r="AC1100" s="407">
        <v>1.7233716594278199</v>
      </c>
      <c r="AD1100" s="408">
        <v>1.2367857466541199E-2</v>
      </c>
      <c r="AE1100" s="407">
        <v>1.7233716594278199</v>
      </c>
      <c r="AF1100" s="408">
        <v>1.2367857466541199E-2</v>
      </c>
      <c r="AG1100" s="407">
        <v>1.7233716594278199</v>
      </c>
      <c r="AI1100" s="406">
        <v>0</v>
      </c>
      <c r="AJ1100" s="407">
        <v>0</v>
      </c>
      <c r="AK1100" s="408">
        <v>0</v>
      </c>
      <c r="AL1100" s="407">
        <v>0</v>
      </c>
      <c r="AM1100" s="408">
        <v>0</v>
      </c>
      <c r="AN1100" s="407">
        <v>0</v>
      </c>
      <c r="AO1100" s="408">
        <v>0</v>
      </c>
      <c r="AP1100" s="407">
        <v>0</v>
      </c>
      <c r="AQ1100" s="408">
        <v>0</v>
      </c>
      <c r="AR1100" s="407">
        <v>0</v>
      </c>
      <c r="AT1100" s="406">
        <v>0</v>
      </c>
      <c r="AU1100" s="407">
        <v>0</v>
      </c>
      <c r="AV1100" s="408">
        <v>0</v>
      </c>
      <c r="AW1100" s="407">
        <v>0</v>
      </c>
      <c r="AX1100" s="408">
        <v>0</v>
      </c>
      <c r="AY1100" s="407">
        <v>0</v>
      </c>
      <c r="AZ1100" s="408">
        <v>0</v>
      </c>
      <c r="BA1100" s="407">
        <v>0</v>
      </c>
      <c r="BB1100" s="408">
        <v>0</v>
      </c>
      <c r="BC1100" s="407">
        <v>0</v>
      </c>
    </row>
    <row r="1101" spans="1:55" x14ac:dyDescent="0.35">
      <c r="A1101" s="385" t="str" cm="1">
        <f t="array" ref="A1101">IFERROR(_xlfn.IFS(AND(F1101="Renta Variable",O1101=1),IFERROR(MATCH(B1101,[1]RV_Det!C:C,0),"Rev"),AND(J1101="Corporativa",O1101=1,I1101="EM"),IFERROR(MATCH(B1101,[1]RF_Corps!B:B,0),"Rev"),AND(F1101="Alternativos",O1101=1),IFERROR(MATCH(B1101,[1]Rep4!C:C,0),"Rev")),"")</f>
        <v/>
      </c>
      <c r="B1101" s="394" t="s">
        <v>3239</v>
      </c>
      <c r="C1101" s="409" t="s">
        <v>3240</v>
      </c>
      <c r="D1101" s="395" t="s">
        <v>2151</v>
      </c>
      <c r="E1101" s="396" t="str">
        <f>IF(B1101="","",INDEX([1]CatGlob!$S:$S,IFERROR(MATCH(MID(B1101,7,1),[1]CatGlob!$R:$R,0),MATCH(MID(B1101,1,2),[1]CatGlob!$R:$R,0))))</f>
        <v>MXN</v>
      </c>
      <c r="F1101" s="397" t="s">
        <v>442</v>
      </c>
      <c r="G1101" s="398" t="s">
        <v>2032</v>
      </c>
      <c r="H1101" s="399" t="s">
        <v>267</v>
      </c>
      <c r="I1101" s="399" t="s">
        <v>290</v>
      </c>
      <c r="J1101" s="399" t="s">
        <v>600</v>
      </c>
      <c r="K1101" s="396" t="s">
        <v>600</v>
      </c>
      <c r="L1101" s="400" t="str">
        <f>IF(ISERROR(MATCH(M1101,M$10:M1100,0)),M1101,"")</f>
        <v/>
      </c>
      <c r="M1101" s="401" t="str">
        <f>IF(B1101="","",IF(ISERROR(MATCH(F1101&amp;"_"&amp;G1101&amp;"_"&amp;H1101&amp;"_"&amp;I1101&amp;"_"&amp;J1101&amp;IF(K1101="","","_"&amp;K1101),[1]CatGlob!$B:$B,0)),F1101&amp;"_"&amp;G1101&amp;"_"&amp;H1101&amp;"_"&amp;I1101&amp;"_"&amp;J1101&amp;IF(K1101="","","_"&amp;K1101),INDEX([1]CatGlob!$C:$C,MATCH(F1101&amp;"_"&amp;G1101&amp;"_"&amp;H1101&amp;"_"&amp;I1101&amp;"_"&amp;J1101&amp;IF(K1101="","","_"&amp;K1101),[1]CatGlob!$B:$B,0))))</f>
        <v>LCD_GOB_MEX</v>
      </c>
      <c r="N1101" s="402" t="str">
        <f t="shared" si="35"/>
        <v/>
      </c>
      <c r="O1101" s="402" t="str">
        <f t="shared" ref="O1101:O1164" si="36">IF(SUM(ABS(AF1101),ABS(AQ1101),ABS(BB1101))&lt;&gt;0,1,"")</f>
        <v/>
      </c>
      <c r="P1101" s="401" t="str">
        <f>IF(LEN(B1101)&gt;8,INDEX([1]CatGlob!$X:$X,MATCH(M1101,[1]CatGlob!$W:$W,0)),"")</f>
        <v>EMLC</v>
      </c>
      <c r="Q1101" s="403" t="str">
        <f>INDEX([1]CatGlob!P:P,MATCH(M1101,[1]CatGlob!O:O,0))</f>
        <v>RFIG</v>
      </c>
      <c r="R1101" s="403" t="s">
        <v>601</v>
      </c>
      <c r="S1101" s="403" t="s">
        <v>601</v>
      </c>
      <c r="T1101" s="403" t="str">
        <f>INDEX([1]CatGlob!$D:$D,MATCH($M1101,[1]CatGlob!$C:$C,0))</f>
        <v>RFI</v>
      </c>
      <c r="U1101" s="403" t="s">
        <v>1293</v>
      </c>
      <c r="V1101" s="404" t="str">
        <f>INDEX([1]CatGlob!$F:$F,MATCH($M1101,[1]CatGlob!$C:$C,0))</f>
        <v>RFI</v>
      </c>
      <c r="W1101" s="405"/>
      <c r="X1101" s="406">
        <v>0</v>
      </c>
      <c r="Y1101" s="407">
        <v>0</v>
      </c>
      <c r="Z1101" s="408">
        <v>0</v>
      </c>
      <c r="AA1101" s="407">
        <v>0</v>
      </c>
      <c r="AB1101" s="408">
        <v>0</v>
      </c>
      <c r="AC1101" s="407">
        <v>0</v>
      </c>
      <c r="AD1101" s="408">
        <v>0</v>
      </c>
      <c r="AE1101" s="407">
        <v>0</v>
      </c>
      <c r="AF1101" s="408">
        <v>0</v>
      </c>
      <c r="AG1101" s="407">
        <v>0</v>
      </c>
      <c r="AI1101" s="406">
        <v>0</v>
      </c>
      <c r="AJ1101" s="407">
        <v>0</v>
      </c>
      <c r="AK1101" s="408">
        <v>0</v>
      </c>
      <c r="AL1101" s="407">
        <v>0</v>
      </c>
      <c r="AM1101" s="408">
        <v>0</v>
      </c>
      <c r="AN1101" s="407">
        <v>0</v>
      </c>
      <c r="AO1101" s="408">
        <v>0</v>
      </c>
      <c r="AP1101" s="407">
        <v>0</v>
      </c>
      <c r="AQ1101" s="408">
        <v>0</v>
      </c>
      <c r="AR1101" s="407">
        <v>0</v>
      </c>
      <c r="AT1101" s="406">
        <v>0</v>
      </c>
      <c r="AU1101" s="407">
        <v>0</v>
      </c>
      <c r="AV1101" s="408">
        <v>0</v>
      </c>
      <c r="AW1101" s="407">
        <v>0</v>
      </c>
      <c r="AX1101" s="408">
        <v>0</v>
      </c>
      <c r="AY1101" s="407">
        <v>0</v>
      </c>
      <c r="AZ1101" s="408">
        <v>0</v>
      </c>
      <c r="BA1101" s="407">
        <v>0</v>
      </c>
      <c r="BB1101" s="408">
        <v>0</v>
      </c>
      <c r="BC1101" s="407">
        <v>0</v>
      </c>
    </row>
    <row r="1102" spans="1:55" x14ac:dyDescent="0.35">
      <c r="A1102" s="385" t="str" cm="1">
        <f t="array" ref="A1102">IFERROR(_xlfn.IFS(AND(F1102="Renta Variable",O1102=1),IFERROR(MATCH(B1102,[1]RV_Det!C:C,0),"Rev"),AND(J1102="Corporativa",O1102=1,I1102="EM"),IFERROR(MATCH(B1102,[1]RF_Corps!B:B,0),"Rev"),AND(F1102="Alternativos",O1102=1),IFERROR(MATCH(B1102,[1]Rep4!C:C,0),"Rev")),"")</f>
        <v/>
      </c>
      <c r="B1102" s="394" t="s">
        <v>3241</v>
      </c>
      <c r="C1102" s="409" t="s">
        <v>3242</v>
      </c>
      <c r="D1102" s="395" t="s">
        <v>2151</v>
      </c>
      <c r="E1102" s="396" t="str">
        <f>IF(B1102="","",INDEX([1]CatGlob!$S:$S,IFERROR(MATCH(MID(B1102,7,1),[1]CatGlob!$R:$R,0),MATCH(MID(B1102,1,2),[1]CatGlob!$R:$R,0))))</f>
        <v>MXN</v>
      </c>
      <c r="F1102" s="397" t="s">
        <v>442</v>
      </c>
      <c r="G1102" s="398" t="s">
        <v>2032</v>
      </c>
      <c r="H1102" s="399" t="s">
        <v>267</v>
      </c>
      <c r="I1102" s="399" t="s">
        <v>290</v>
      </c>
      <c r="J1102" s="399" t="s">
        <v>600</v>
      </c>
      <c r="K1102" s="396" t="s">
        <v>600</v>
      </c>
      <c r="L1102" s="400" t="str">
        <f>IF(ISERROR(MATCH(M1102,M$10:M1101,0)),M1102,"")</f>
        <v/>
      </c>
      <c r="M1102" s="401" t="str">
        <f>IF(B1102="","",IF(ISERROR(MATCH(F1102&amp;"_"&amp;G1102&amp;"_"&amp;H1102&amp;"_"&amp;I1102&amp;"_"&amp;J1102&amp;IF(K1102="","","_"&amp;K1102),[1]CatGlob!$B:$B,0)),F1102&amp;"_"&amp;G1102&amp;"_"&amp;H1102&amp;"_"&amp;I1102&amp;"_"&amp;J1102&amp;IF(K1102="","","_"&amp;K1102),INDEX([1]CatGlob!$C:$C,MATCH(F1102&amp;"_"&amp;G1102&amp;"_"&amp;H1102&amp;"_"&amp;I1102&amp;"_"&amp;J1102&amp;IF(K1102="","","_"&amp;K1102),[1]CatGlob!$B:$B,0))))</f>
        <v>LCD_GOB_MEX</v>
      </c>
      <c r="N1102" s="402" t="str">
        <f t="shared" si="35"/>
        <v/>
      </c>
      <c r="O1102" s="402" t="str">
        <f t="shared" si="36"/>
        <v/>
      </c>
      <c r="P1102" s="401" t="str">
        <f>IF(LEN(B1102)&gt;8,INDEX([1]CatGlob!$X:$X,MATCH(M1102,[1]CatGlob!$W:$W,0)),"")</f>
        <v>EMLC</v>
      </c>
      <c r="Q1102" s="403" t="str">
        <f>INDEX([1]CatGlob!P:P,MATCH(M1102,[1]CatGlob!O:O,0))</f>
        <v>RFIG</v>
      </c>
      <c r="R1102" s="403" t="s">
        <v>601</v>
      </c>
      <c r="S1102" s="403" t="s">
        <v>601</v>
      </c>
      <c r="T1102" s="403" t="str">
        <f>INDEX([1]CatGlob!$D:$D,MATCH($M1102,[1]CatGlob!$C:$C,0))</f>
        <v>RFI</v>
      </c>
      <c r="U1102" s="403" t="s">
        <v>1293</v>
      </c>
      <c r="V1102" s="404" t="str">
        <f>INDEX([1]CatGlob!$F:$F,MATCH($M1102,[1]CatGlob!$C:$C,0))</f>
        <v>RFI</v>
      </c>
      <c r="W1102" s="405"/>
      <c r="X1102" s="406">
        <v>0</v>
      </c>
      <c r="Y1102" s="407">
        <v>0</v>
      </c>
      <c r="Z1102" s="408">
        <v>0</v>
      </c>
      <c r="AA1102" s="407">
        <v>0</v>
      </c>
      <c r="AB1102" s="408">
        <v>0</v>
      </c>
      <c r="AC1102" s="407">
        <v>0</v>
      </c>
      <c r="AD1102" s="408">
        <v>0</v>
      </c>
      <c r="AE1102" s="407">
        <v>0</v>
      </c>
      <c r="AF1102" s="408">
        <v>0</v>
      </c>
      <c r="AG1102" s="407">
        <v>0</v>
      </c>
      <c r="AI1102" s="406">
        <v>0</v>
      </c>
      <c r="AJ1102" s="407">
        <v>0</v>
      </c>
      <c r="AK1102" s="408">
        <v>0</v>
      </c>
      <c r="AL1102" s="407">
        <v>0</v>
      </c>
      <c r="AM1102" s="408">
        <v>0</v>
      </c>
      <c r="AN1102" s="407">
        <v>0</v>
      </c>
      <c r="AO1102" s="408">
        <v>0</v>
      </c>
      <c r="AP1102" s="407">
        <v>0</v>
      </c>
      <c r="AQ1102" s="408">
        <v>0</v>
      </c>
      <c r="AR1102" s="407">
        <v>0</v>
      </c>
      <c r="AT1102" s="406">
        <v>0</v>
      </c>
      <c r="AU1102" s="407">
        <v>0</v>
      </c>
      <c r="AV1102" s="408">
        <v>0</v>
      </c>
      <c r="AW1102" s="407">
        <v>0</v>
      </c>
      <c r="AX1102" s="408">
        <v>0</v>
      </c>
      <c r="AY1102" s="407">
        <v>0</v>
      </c>
      <c r="AZ1102" s="408">
        <v>0</v>
      </c>
      <c r="BA1102" s="407">
        <v>0</v>
      </c>
      <c r="BB1102" s="408">
        <v>0</v>
      </c>
      <c r="BC1102" s="407">
        <v>0</v>
      </c>
    </row>
    <row r="1103" spans="1:55" x14ac:dyDescent="0.35">
      <c r="A1103" s="385" t="str" cm="1">
        <f t="array" ref="A1103">IFERROR(_xlfn.IFS(AND(F1103="Renta Variable",O1103=1),IFERROR(MATCH(B1103,[1]RV_Det!C:C,0),"Rev"),AND(J1103="Corporativa",O1103=1,I1103="EM"),IFERROR(MATCH(B1103,[1]RF_Corps!B:B,0),"Rev"),AND(F1103="Alternativos",O1103=1),IFERROR(MATCH(B1103,[1]Rep4!C:C,0),"Rev")),"")</f>
        <v/>
      </c>
      <c r="B1103" s="394" t="s">
        <v>3243</v>
      </c>
      <c r="C1103" s="409" t="s">
        <v>3244</v>
      </c>
      <c r="D1103" s="395" t="s">
        <v>2151</v>
      </c>
      <c r="E1103" s="396" t="str">
        <f>IF(B1103="","",INDEX([1]CatGlob!$S:$S,IFERROR(MATCH(MID(B1103,7,1),[1]CatGlob!$R:$R,0),MATCH(MID(B1103,1,2),[1]CatGlob!$R:$R,0))))</f>
        <v>MXN</v>
      </c>
      <c r="F1103" s="397" t="s">
        <v>442</v>
      </c>
      <c r="G1103" s="398" t="s">
        <v>2032</v>
      </c>
      <c r="H1103" s="399" t="s">
        <v>267</v>
      </c>
      <c r="I1103" s="399" t="s">
        <v>290</v>
      </c>
      <c r="J1103" s="399" t="s">
        <v>600</v>
      </c>
      <c r="K1103" s="396" t="s">
        <v>600</v>
      </c>
      <c r="L1103" s="400" t="str">
        <f>IF(ISERROR(MATCH(M1103,M$10:M1102,0)),M1103,"")</f>
        <v/>
      </c>
      <c r="M1103" s="401" t="str">
        <f>IF(B1103="","",IF(ISERROR(MATCH(F1103&amp;"_"&amp;G1103&amp;"_"&amp;H1103&amp;"_"&amp;I1103&amp;"_"&amp;J1103&amp;IF(K1103="","","_"&amp;K1103),[1]CatGlob!$B:$B,0)),F1103&amp;"_"&amp;G1103&amp;"_"&amp;H1103&amp;"_"&amp;I1103&amp;"_"&amp;J1103&amp;IF(K1103="","","_"&amp;K1103),INDEX([1]CatGlob!$C:$C,MATCH(F1103&amp;"_"&amp;G1103&amp;"_"&amp;H1103&amp;"_"&amp;I1103&amp;"_"&amp;J1103&amp;IF(K1103="","","_"&amp;K1103),[1]CatGlob!$B:$B,0))))</f>
        <v>LCD_GOB_MEX</v>
      </c>
      <c r="N1103" s="402" t="str">
        <f t="shared" si="35"/>
        <v/>
      </c>
      <c r="O1103" s="402" t="str">
        <f t="shared" si="36"/>
        <v/>
      </c>
      <c r="P1103" s="401" t="str">
        <f>IF(LEN(B1103)&gt;8,INDEX([1]CatGlob!$X:$X,MATCH(M1103,[1]CatGlob!$W:$W,0)),"")</f>
        <v>EMLC</v>
      </c>
      <c r="Q1103" s="403" t="str">
        <f>INDEX([1]CatGlob!P:P,MATCH(M1103,[1]CatGlob!O:O,0))</f>
        <v>RFIG</v>
      </c>
      <c r="R1103" s="403" t="s">
        <v>601</v>
      </c>
      <c r="S1103" s="403" t="s">
        <v>601</v>
      </c>
      <c r="T1103" s="403" t="str">
        <f>INDEX([1]CatGlob!$D:$D,MATCH($M1103,[1]CatGlob!$C:$C,0))</f>
        <v>RFI</v>
      </c>
      <c r="U1103" s="403" t="s">
        <v>1293</v>
      </c>
      <c r="V1103" s="404" t="str">
        <f>INDEX([1]CatGlob!$F:$F,MATCH($M1103,[1]CatGlob!$C:$C,0))</f>
        <v>RFI</v>
      </c>
      <c r="W1103" s="405"/>
      <c r="X1103" s="406">
        <v>0</v>
      </c>
      <c r="Y1103" s="407">
        <v>0</v>
      </c>
      <c r="Z1103" s="408">
        <v>0</v>
      </c>
      <c r="AA1103" s="407">
        <v>0</v>
      </c>
      <c r="AB1103" s="408">
        <v>0</v>
      </c>
      <c r="AC1103" s="407">
        <v>0</v>
      </c>
      <c r="AD1103" s="408">
        <v>0</v>
      </c>
      <c r="AE1103" s="407">
        <v>0</v>
      </c>
      <c r="AF1103" s="408">
        <v>0</v>
      </c>
      <c r="AG1103" s="407">
        <v>0</v>
      </c>
      <c r="AI1103" s="406">
        <v>0</v>
      </c>
      <c r="AJ1103" s="407">
        <v>0</v>
      </c>
      <c r="AK1103" s="408">
        <v>0</v>
      </c>
      <c r="AL1103" s="407">
        <v>0</v>
      </c>
      <c r="AM1103" s="408">
        <v>0</v>
      </c>
      <c r="AN1103" s="407">
        <v>0</v>
      </c>
      <c r="AO1103" s="408">
        <v>0</v>
      </c>
      <c r="AP1103" s="407">
        <v>0</v>
      </c>
      <c r="AQ1103" s="408">
        <v>0</v>
      </c>
      <c r="AR1103" s="407">
        <v>0</v>
      </c>
      <c r="AT1103" s="406">
        <v>0</v>
      </c>
      <c r="AU1103" s="407">
        <v>0</v>
      </c>
      <c r="AV1103" s="408">
        <v>0</v>
      </c>
      <c r="AW1103" s="407">
        <v>0</v>
      </c>
      <c r="AX1103" s="408">
        <v>0</v>
      </c>
      <c r="AY1103" s="407">
        <v>0</v>
      </c>
      <c r="AZ1103" s="408">
        <v>0</v>
      </c>
      <c r="BA1103" s="407">
        <v>0</v>
      </c>
      <c r="BB1103" s="408">
        <v>0</v>
      </c>
      <c r="BC1103" s="407">
        <v>0</v>
      </c>
    </row>
    <row r="1104" spans="1:55" x14ac:dyDescent="0.35">
      <c r="A1104" s="385" t="str" cm="1">
        <f t="array" ref="A1104">IFERROR(_xlfn.IFS(AND(F1104="Renta Variable",O1104=1),IFERROR(MATCH(B1104,[1]RV_Det!C:C,0),"Rev"),AND(J1104="Corporativa",O1104=1,I1104="EM"),IFERROR(MATCH(B1104,[1]RF_Corps!B:B,0),"Rev"),AND(F1104="Alternativos",O1104=1),IFERROR(MATCH(B1104,[1]Rep4!C:C,0),"Rev")),"")</f>
        <v/>
      </c>
      <c r="B1104" s="394" t="s">
        <v>3245</v>
      </c>
      <c r="C1104" s="409" t="s">
        <v>3246</v>
      </c>
      <c r="D1104" s="395" t="s">
        <v>2151</v>
      </c>
      <c r="E1104" s="396" t="str">
        <f>IF(B1104="","",INDEX([1]CatGlob!$S:$S,IFERROR(MATCH(MID(B1104,7,1),[1]CatGlob!$R:$R,0),MATCH(MID(B1104,1,2),[1]CatGlob!$R:$R,0))))</f>
        <v>MXN</v>
      </c>
      <c r="F1104" s="397" t="s">
        <v>442</v>
      </c>
      <c r="G1104" s="398" t="s">
        <v>2032</v>
      </c>
      <c r="H1104" s="399" t="s">
        <v>267</v>
      </c>
      <c r="I1104" s="399" t="s">
        <v>290</v>
      </c>
      <c r="J1104" s="399" t="s">
        <v>600</v>
      </c>
      <c r="K1104" s="396" t="s">
        <v>600</v>
      </c>
      <c r="L1104" s="400" t="str">
        <f>IF(ISERROR(MATCH(M1104,M$10:M1103,0)),M1104,"")</f>
        <v/>
      </c>
      <c r="M1104" s="401" t="str">
        <f>IF(B1104="","",IF(ISERROR(MATCH(F1104&amp;"_"&amp;G1104&amp;"_"&amp;H1104&amp;"_"&amp;I1104&amp;"_"&amp;J1104&amp;IF(K1104="","","_"&amp;K1104),[1]CatGlob!$B:$B,0)),F1104&amp;"_"&amp;G1104&amp;"_"&amp;H1104&amp;"_"&amp;I1104&amp;"_"&amp;J1104&amp;IF(K1104="","","_"&amp;K1104),INDEX([1]CatGlob!$C:$C,MATCH(F1104&amp;"_"&amp;G1104&amp;"_"&amp;H1104&amp;"_"&amp;I1104&amp;"_"&amp;J1104&amp;IF(K1104="","","_"&amp;K1104),[1]CatGlob!$B:$B,0))))</f>
        <v>LCD_GOB_MEX</v>
      </c>
      <c r="N1104" s="402" t="str">
        <f t="shared" ref="N1104:N1167" si="37">+IF(AND(F1104="Renta Fija",SUM(ABS(AF1104),ABS(AQ1104),ABS(BB1104))&lt;&gt;0),IF(GG1104&lt;&gt;0,"","rev"),"")</f>
        <v/>
      </c>
      <c r="O1104" s="402" t="str">
        <f t="shared" si="36"/>
        <v/>
      </c>
      <c r="P1104" s="401" t="str">
        <f>IF(LEN(B1104)&gt;8,INDEX([1]CatGlob!$X:$X,MATCH(M1104,[1]CatGlob!$W:$W,0)),"")</f>
        <v>EMLC</v>
      </c>
      <c r="Q1104" s="403" t="str">
        <f>INDEX([1]CatGlob!P:P,MATCH(M1104,[1]CatGlob!O:O,0))</f>
        <v>RFIG</v>
      </c>
      <c r="R1104" s="403" t="s">
        <v>601</v>
      </c>
      <c r="S1104" s="403" t="s">
        <v>601</v>
      </c>
      <c r="T1104" s="403" t="str">
        <f>INDEX([1]CatGlob!$D:$D,MATCH($M1104,[1]CatGlob!$C:$C,0))</f>
        <v>RFI</v>
      </c>
      <c r="U1104" s="403" t="s">
        <v>1293</v>
      </c>
      <c r="V1104" s="404" t="str">
        <f>INDEX([1]CatGlob!$F:$F,MATCH($M1104,[1]CatGlob!$C:$C,0))</f>
        <v>RFI</v>
      </c>
      <c r="W1104" s="405"/>
      <c r="X1104" s="406">
        <v>0</v>
      </c>
      <c r="Y1104" s="407">
        <v>0</v>
      </c>
      <c r="Z1104" s="408">
        <v>0</v>
      </c>
      <c r="AA1104" s="407">
        <v>0</v>
      </c>
      <c r="AB1104" s="408">
        <v>0</v>
      </c>
      <c r="AC1104" s="407">
        <v>0</v>
      </c>
      <c r="AD1104" s="408">
        <v>0</v>
      </c>
      <c r="AE1104" s="407">
        <v>0</v>
      </c>
      <c r="AF1104" s="408">
        <v>0</v>
      </c>
      <c r="AG1104" s="407">
        <v>0</v>
      </c>
      <c r="AI1104" s="406">
        <v>0</v>
      </c>
      <c r="AJ1104" s="407">
        <v>0</v>
      </c>
      <c r="AK1104" s="408">
        <v>0</v>
      </c>
      <c r="AL1104" s="407">
        <v>0</v>
      </c>
      <c r="AM1104" s="408">
        <v>0</v>
      </c>
      <c r="AN1104" s="407">
        <v>0</v>
      </c>
      <c r="AO1104" s="408">
        <v>0</v>
      </c>
      <c r="AP1104" s="407">
        <v>0</v>
      </c>
      <c r="AQ1104" s="408">
        <v>0</v>
      </c>
      <c r="AR1104" s="407">
        <v>0</v>
      </c>
      <c r="AT1104" s="406">
        <v>0</v>
      </c>
      <c r="AU1104" s="407">
        <v>0</v>
      </c>
      <c r="AV1104" s="408">
        <v>0</v>
      </c>
      <c r="AW1104" s="407">
        <v>0</v>
      </c>
      <c r="AX1104" s="408">
        <v>0</v>
      </c>
      <c r="AY1104" s="407">
        <v>0</v>
      </c>
      <c r="AZ1104" s="408">
        <v>0</v>
      </c>
      <c r="BA1104" s="407">
        <v>0</v>
      </c>
      <c r="BB1104" s="408">
        <v>0</v>
      </c>
      <c r="BC1104" s="407">
        <v>0</v>
      </c>
    </row>
    <row r="1105" spans="1:55" x14ac:dyDescent="0.35">
      <c r="A1105" s="385" t="str" cm="1">
        <f t="array" ref="A1105">IFERROR(_xlfn.IFS(AND(F1105="Renta Variable",O1105=1),IFERROR(MATCH(B1105,[1]RV_Det!C:C,0),"Rev"),AND(J1105="Corporativa",O1105=1,I1105="EM"),IFERROR(MATCH(B1105,[1]RF_Corps!B:B,0),"Rev"),AND(F1105="Alternativos",O1105=1),IFERROR(MATCH(B1105,[1]Rep4!C:C,0),"Rev")),"")</f>
        <v/>
      </c>
      <c r="B1105" s="394" t="s">
        <v>3247</v>
      </c>
      <c r="C1105" s="409" t="s">
        <v>3248</v>
      </c>
      <c r="D1105" s="395" t="s">
        <v>2151</v>
      </c>
      <c r="E1105" s="396" t="str">
        <f>IF(B1105="","",INDEX([1]CatGlob!$S:$S,IFERROR(MATCH(MID(B1105,7,1),[1]CatGlob!$R:$R,0),MATCH(MID(B1105,1,2),[1]CatGlob!$R:$R,0))))</f>
        <v>MXN</v>
      </c>
      <c r="F1105" s="397" t="s">
        <v>442</v>
      </c>
      <c r="G1105" s="398" t="s">
        <v>2032</v>
      </c>
      <c r="H1105" s="399" t="s">
        <v>267</v>
      </c>
      <c r="I1105" s="399" t="s">
        <v>290</v>
      </c>
      <c r="J1105" s="399" t="s">
        <v>600</v>
      </c>
      <c r="K1105" s="396" t="s">
        <v>600</v>
      </c>
      <c r="L1105" s="400" t="str">
        <f>IF(ISERROR(MATCH(M1105,M$10:M1104,0)),M1105,"")</f>
        <v/>
      </c>
      <c r="M1105" s="401" t="str">
        <f>IF(B1105="","",IF(ISERROR(MATCH(F1105&amp;"_"&amp;G1105&amp;"_"&amp;H1105&amp;"_"&amp;I1105&amp;"_"&amp;J1105&amp;IF(K1105="","","_"&amp;K1105),[1]CatGlob!$B:$B,0)),F1105&amp;"_"&amp;G1105&amp;"_"&amp;H1105&amp;"_"&amp;I1105&amp;"_"&amp;J1105&amp;IF(K1105="","","_"&amp;K1105),INDEX([1]CatGlob!$C:$C,MATCH(F1105&amp;"_"&amp;G1105&amp;"_"&amp;H1105&amp;"_"&amp;I1105&amp;"_"&amp;J1105&amp;IF(K1105="","","_"&amp;K1105),[1]CatGlob!$B:$B,0))))</f>
        <v>LCD_GOB_MEX</v>
      </c>
      <c r="N1105" s="402" t="str">
        <f t="shared" si="37"/>
        <v/>
      </c>
      <c r="O1105" s="402" t="str">
        <f t="shared" si="36"/>
        <v/>
      </c>
      <c r="P1105" s="401" t="str">
        <f>IF(LEN(B1105)&gt;8,INDEX([1]CatGlob!$X:$X,MATCH(M1105,[1]CatGlob!$W:$W,0)),"")</f>
        <v>EMLC</v>
      </c>
      <c r="Q1105" s="403" t="str">
        <f>INDEX([1]CatGlob!P:P,MATCH(M1105,[1]CatGlob!O:O,0))</f>
        <v>RFIG</v>
      </c>
      <c r="R1105" s="403" t="s">
        <v>601</v>
      </c>
      <c r="S1105" s="403" t="s">
        <v>601</v>
      </c>
      <c r="T1105" s="403" t="str">
        <f>INDEX([1]CatGlob!$D:$D,MATCH($M1105,[1]CatGlob!$C:$C,0))</f>
        <v>RFI</v>
      </c>
      <c r="U1105" s="403" t="s">
        <v>1293</v>
      </c>
      <c r="V1105" s="404" t="str">
        <f>INDEX([1]CatGlob!$F:$F,MATCH($M1105,[1]CatGlob!$C:$C,0))</f>
        <v>RFI</v>
      </c>
      <c r="W1105" s="405"/>
      <c r="X1105" s="406">
        <v>0</v>
      </c>
      <c r="Y1105" s="407">
        <v>0</v>
      </c>
      <c r="Z1105" s="408">
        <v>0</v>
      </c>
      <c r="AA1105" s="407">
        <v>0</v>
      </c>
      <c r="AB1105" s="408">
        <v>0</v>
      </c>
      <c r="AC1105" s="407">
        <v>0</v>
      </c>
      <c r="AD1105" s="408">
        <v>0</v>
      </c>
      <c r="AE1105" s="407">
        <v>0</v>
      </c>
      <c r="AF1105" s="408">
        <v>0</v>
      </c>
      <c r="AG1105" s="407">
        <v>0</v>
      </c>
      <c r="AI1105" s="406">
        <v>0</v>
      </c>
      <c r="AJ1105" s="407">
        <v>0</v>
      </c>
      <c r="AK1105" s="408">
        <v>0</v>
      </c>
      <c r="AL1105" s="407">
        <v>0</v>
      </c>
      <c r="AM1105" s="408">
        <v>0</v>
      </c>
      <c r="AN1105" s="407">
        <v>0</v>
      </c>
      <c r="AO1105" s="408">
        <v>0</v>
      </c>
      <c r="AP1105" s="407">
        <v>0</v>
      </c>
      <c r="AQ1105" s="408">
        <v>0</v>
      </c>
      <c r="AR1105" s="407">
        <v>0</v>
      </c>
      <c r="AT1105" s="406">
        <v>0</v>
      </c>
      <c r="AU1105" s="407">
        <v>0</v>
      </c>
      <c r="AV1105" s="408">
        <v>0</v>
      </c>
      <c r="AW1105" s="407">
        <v>0</v>
      </c>
      <c r="AX1105" s="408">
        <v>0</v>
      </c>
      <c r="AY1105" s="407">
        <v>0</v>
      </c>
      <c r="AZ1105" s="408">
        <v>0</v>
      </c>
      <c r="BA1105" s="407">
        <v>0</v>
      </c>
      <c r="BB1105" s="408">
        <v>0</v>
      </c>
      <c r="BC1105" s="407">
        <v>0</v>
      </c>
    </row>
    <row r="1106" spans="1:55" x14ac:dyDescent="0.35">
      <c r="A1106" s="385" t="str" cm="1">
        <f t="array" ref="A1106">IFERROR(_xlfn.IFS(AND(F1106="Renta Variable",O1106=1),IFERROR(MATCH(B1106,[1]RV_Det!C:C,0),"Rev"),AND(J1106="Corporativa",O1106=1,I1106="EM"),IFERROR(MATCH(B1106,[1]RF_Corps!B:B,0),"Rev"),AND(F1106="Alternativos",O1106=1),IFERROR(MATCH(B1106,[1]Rep4!C:C,0),"Rev")),"")</f>
        <v/>
      </c>
      <c r="B1106" s="394" t="s">
        <v>3249</v>
      </c>
      <c r="C1106" s="409" t="s">
        <v>3250</v>
      </c>
      <c r="D1106" s="395" t="s">
        <v>2151</v>
      </c>
      <c r="E1106" s="396" t="str">
        <f>IF(B1106="","",INDEX([1]CatGlob!$S:$S,IFERROR(MATCH(MID(B1106,7,1),[1]CatGlob!$R:$R,0),MATCH(MID(B1106,1,2),[1]CatGlob!$R:$R,0))))</f>
        <v>MXN</v>
      </c>
      <c r="F1106" s="397" t="s">
        <v>442</v>
      </c>
      <c r="G1106" s="398" t="s">
        <v>2032</v>
      </c>
      <c r="H1106" s="399" t="s">
        <v>267</v>
      </c>
      <c r="I1106" s="399" t="s">
        <v>290</v>
      </c>
      <c r="J1106" s="399" t="s">
        <v>600</v>
      </c>
      <c r="K1106" s="396" t="s">
        <v>600</v>
      </c>
      <c r="L1106" s="400" t="str">
        <f>IF(ISERROR(MATCH(M1106,M$10:M1105,0)),M1106,"")</f>
        <v/>
      </c>
      <c r="M1106" s="401" t="str">
        <f>IF(B1106="","",IF(ISERROR(MATCH(F1106&amp;"_"&amp;G1106&amp;"_"&amp;H1106&amp;"_"&amp;I1106&amp;"_"&amp;J1106&amp;IF(K1106="","","_"&amp;K1106),[1]CatGlob!$B:$B,0)),F1106&amp;"_"&amp;G1106&amp;"_"&amp;H1106&amp;"_"&amp;I1106&amp;"_"&amp;J1106&amp;IF(K1106="","","_"&amp;K1106),INDEX([1]CatGlob!$C:$C,MATCH(F1106&amp;"_"&amp;G1106&amp;"_"&amp;H1106&amp;"_"&amp;I1106&amp;"_"&amp;J1106&amp;IF(K1106="","","_"&amp;K1106),[1]CatGlob!$B:$B,0))))</f>
        <v>LCD_GOB_MEX</v>
      </c>
      <c r="N1106" s="402" t="str">
        <f t="shared" si="37"/>
        <v/>
      </c>
      <c r="O1106" s="402" t="str">
        <f t="shared" si="36"/>
        <v/>
      </c>
      <c r="P1106" s="401" t="str">
        <f>IF(LEN(B1106)&gt;8,INDEX([1]CatGlob!$X:$X,MATCH(M1106,[1]CatGlob!$W:$W,0)),"")</f>
        <v>EMLC</v>
      </c>
      <c r="Q1106" s="403" t="str">
        <f>INDEX([1]CatGlob!P:P,MATCH(M1106,[1]CatGlob!O:O,0))</f>
        <v>RFIG</v>
      </c>
      <c r="R1106" s="403" t="s">
        <v>601</v>
      </c>
      <c r="S1106" s="403" t="s">
        <v>601</v>
      </c>
      <c r="T1106" s="403" t="str">
        <f>INDEX([1]CatGlob!$D:$D,MATCH($M1106,[1]CatGlob!$C:$C,0))</f>
        <v>RFI</v>
      </c>
      <c r="U1106" s="403" t="s">
        <v>1293</v>
      </c>
      <c r="V1106" s="404" t="str">
        <f>INDEX([1]CatGlob!$F:$F,MATCH($M1106,[1]CatGlob!$C:$C,0))</f>
        <v>RFI</v>
      </c>
      <c r="W1106" s="405"/>
      <c r="X1106" s="406">
        <v>0</v>
      </c>
      <c r="Y1106" s="407">
        <v>0</v>
      </c>
      <c r="Z1106" s="408">
        <v>0</v>
      </c>
      <c r="AA1106" s="407">
        <v>0</v>
      </c>
      <c r="AB1106" s="408">
        <v>0</v>
      </c>
      <c r="AC1106" s="407">
        <v>0</v>
      </c>
      <c r="AD1106" s="408">
        <v>0</v>
      </c>
      <c r="AE1106" s="407">
        <v>0</v>
      </c>
      <c r="AF1106" s="408">
        <v>0</v>
      </c>
      <c r="AG1106" s="407">
        <v>0</v>
      </c>
      <c r="AI1106" s="406">
        <v>0</v>
      </c>
      <c r="AJ1106" s="407">
        <v>0</v>
      </c>
      <c r="AK1106" s="408">
        <v>0</v>
      </c>
      <c r="AL1106" s="407">
        <v>0</v>
      </c>
      <c r="AM1106" s="408">
        <v>0</v>
      </c>
      <c r="AN1106" s="407">
        <v>0</v>
      </c>
      <c r="AO1106" s="408">
        <v>0</v>
      </c>
      <c r="AP1106" s="407">
        <v>0</v>
      </c>
      <c r="AQ1106" s="408">
        <v>0</v>
      </c>
      <c r="AR1106" s="407">
        <v>0</v>
      </c>
      <c r="AT1106" s="406">
        <v>0</v>
      </c>
      <c r="AU1106" s="407">
        <v>0</v>
      </c>
      <c r="AV1106" s="408">
        <v>0</v>
      </c>
      <c r="AW1106" s="407">
        <v>0</v>
      </c>
      <c r="AX1106" s="408">
        <v>0</v>
      </c>
      <c r="AY1106" s="407">
        <v>0</v>
      </c>
      <c r="AZ1106" s="408">
        <v>0</v>
      </c>
      <c r="BA1106" s="407">
        <v>0</v>
      </c>
      <c r="BB1106" s="408">
        <v>0</v>
      </c>
      <c r="BC1106" s="407">
        <v>0</v>
      </c>
    </row>
    <row r="1107" spans="1:55" x14ac:dyDescent="0.35">
      <c r="A1107" s="385" t="str" cm="1">
        <f t="array" ref="A1107">IFERROR(_xlfn.IFS(AND(F1107="Renta Variable",O1107=1),IFERROR(MATCH(B1107,[1]RV_Det!C:C,0),"Rev"),AND(J1107="Corporativa",O1107=1,I1107="EM"),IFERROR(MATCH(B1107,[1]RF_Corps!B:B,0),"Rev"),AND(F1107="Alternativos",O1107=1),IFERROR(MATCH(B1107,[1]Rep4!C:C,0),"Rev")),"")</f>
        <v/>
      </c>
      <c r="B1107" s="394" t="s">
        <v>3251</v>
      </c>
      <c r="C1107" s="409" t="s">
        <v>3252</v>
      </c>
      <c r="D1107" s="395" t="s">
        <v>2151</v>
      </c>
      <c r="E1107" s="396" t="str">
        <f>IF(B1107="","",INDEX([1]CatGlob!$S:$S,IFERROR(MATCH(MID(B1107,7,1),[1]CatGlob!$R:$R,0),MATCH(MID(B1107,1,2),[1]CatGlob!$R:$R,0))))</f>
        <v>MXN</v>
      </c>
      <c r="F1107" s="397" t="s">
        <v>442</v>
      </c>
      <c r="G1107" s="398" t="s">
        <v>2032</v>
      </c>
      <c r="H1107" s="399" t="s">
        <v>267</v>
      </c>
      <c r="I1107" s="399" t="s">
        <v>290</v>
      </c>
      <c r="J1107" s="399" t="s">
        <v>600</v>
      </c>
      <c r="K1107" s="396" t="s">
        <v>600</v>
      </c>
      <c r="L1107" s="400" t="str">
        <f>IF(ISERROR(MATCH(M1107,M$10:M1106,0)),M1107,"")</f>
        <v/>
      </c>
      <c r="M1107" s="401" t="str">
        <f>IF(B1107="","",IF(ISERROR(MATCH(F1107&amp;"_"&amp;G1107&amp;"_"&amp;H1107&amp;"_"&amp;I1107&amp;"_"&amp;J1107&amp;IF(K1107="","","_"&amp;K1107),[1]CatGlob!$B:$B,0)),F1107&amp;"_"&amp;G1107&amp;"_"&amp;H1107&amp;"_"&amp;I1107&amp;"_"&amp;J1107&amp;IF(K1107="","","_"&amp;K1107),INDEX([1]CatGlob!$C:$C,MATCH(F1107&amp;"_"&amp;G1107&amp;"_"&amp;H1107&amp;"_"&amp;I1107&amp;"_"&amp;J1107&amp;IF(K1107="","","_"&amp;K1107),[1]CatGlob!$B:$B,0))))</f>
        <v>LCD_GOB_MEX</v>
      </c>
      <c r="N1107" s="402" t="str">
        <f t="shared" si="37"/>
        <v/>
      </c>
      <c r="O1107" s="402" t="str">
        <f t="shared" si="36"/>
        <v/>
      </c>
      <c r="P1107" s="401" t="str">
        <f>IF(LEN(B1107)&gt;8,INDEX([1]CatGlob!$X:$X,MATCH(M1107,[1]CatGlob!$W:$W,0)),"")</f>
        <v>EMLC</v>
      </c>
      <c r="Q1107" s="403" t="str">
        <f>INDEX([1]CatGlob!P:P,MATCH(M1107,[1]CatGlob!O:O,0))</f>
        <v>RFIG</v>
      </c>
      <c r="R1107" s="403" t="s">
        <v>601</v>
      </c>
      <c r="S1107" s="403" t="s">
        <v>601</v>
      </c>
      <c r="T1107" s="403" t="str">
        <f>INDEX([1]CatGlob!$D:$D,MATCH($M1107,[1]CatGlob!$C:$C,0))</f>
        <v>RFI</v>
      </c>
      <c r="U1107" s="403" t="s">
        <v>1293</v>
      </c>
      <c r="V1107" s="404" t="str">
        <f>INDEX([1]CatGlob!$F:$F,MATCH($M1107,[1]CatGlob!$C:$C,0))</f>
        <v>RFI</v>
      </c>
      <c r="W1107" s="405"/>
      <c r="X1107" s="406">
        <v>0</v>
      </c>
      <c r="Y1107" s="407">
        <v>0</v>
      </c>
      <c r="Z1107" s="408">
        <v>0</v>
      </c>
      <c r="AA1107" s="407">
        <v>0</v>
      </c>
      <c r="AB1107" s="408">
        <v>0</v>
      </c>
      <c r="AC1107" s="407">
        <v>0</v>
      </c>
      <c r="AD1107" s="408">
        <v>0</v>
      </c>
      <c r="AE1107" s="407">
        <v>0</v>
      </c>
      <c r="AF1107" s="408">
        <v>0</v>
      </c>
      <c r="AG1107" s="407">
        <v>0</v>
      </c>
      <c r="AI1107" s="406">
        <v>0</v>
      </c>
      <c r="AJ1107" s="407">
        <v>0</v>
      </c>
      <c r="AK1107" s="408">
        <v>0</v>
      </c>
      <c r="AL1107" s="407">
        <v>0</v>
      </c>
      <c r="AM1107" s="408">
        <v>0</v>
      </c>
      <c r="AN1107" s="407">
        <v>0</v>
      </c>
      <c r="AO1107" s="408">
        <v>0</v>
      </c>
      <c r="AP1107" s="407">
        <v>0</v>
      </c>
      <c r="AQ1107" s="408">
        <v>0</v>
      </c>
      <c r="AR1107" s="407">
        <v>0</v>
      </c>
      <c r="AT1107" s="406">
        <v>0</v>
      </c>
      <c r="AU1107" s="407">
        <v>0</v>
      </c>
      <c r="AV1107" s="408">
        <v>0</v>
      </c>
      <c r="AW1107" s="407">
        <v>0</v>
      </c>
      <c r="AX1107" s="408">
        <v>0</v>
      </c>
      <c r="AY1107" s="407">
        <v>0</v>
      </c>
      <c r="AZ1107" s="408">
        <v>0</v>
      </c>
      <c r="BA1107" s="407">
        <v>0</v>
      </c>
      <c r="BB1107" s="408">
        <v>0</v>
      </c>
      <c r="BC1107" s="407">
        <v>0</v>
      </c>
    </row>
    <row r="1108" spans="1:55" x14ac:dyDescent="0.35">
      <c r="A1108" s="385" t="str" cm="1">
        <f t="array" ref="A1108">IFERROR(_xlfn.IFS(AND(F1108="Renta Variable",O1108=1),IFERROR(MATCH(B1108,[1]RV_Det!C:C,0),"Rev"),AND(J1108="Corporativa",O1108=1,I1108="EM"),IFERROR(MATCH(B1108,[1]RF_Corps!B:B,0),"Rev"),AND(F1108="Alternativos",O1108=1),IFERROR(MATCH(B1108,[1]Rep4!C:C,0),"Rev")),"")</f>
        <v/>
      </c>
      <c r="B1108" s="394" t="s">
        <v>3253</v>
      </c>
      <c r="C1108" s="409" t="s">
        <v>3254</v>
      </c>
      <c r="D1108" s="395" t="s">
        <v>2151</v>
      </c>
      <c r="E1108" s="396" t="str">
        <f>IF(B1108="","",INDEX([1]CatGlob!$S:$S,IFERROR(MATCH(MID(B1108,7,1),[1]CatGlob!$R:$R,0),MATCH(MID(B1108,1,2),[1]CatGlob!$R:$R,0))))</f>
        <v>MXN</v>
      </c>
      <c r="F1108" s="397" t="s">
        <v>442</v>
      </c>
      <c r="G1108" s="398" t="s">
        <v>2032</v>
      </c>
      <c r="H1108" s="399" t="s">
        <v>267</v>
      </c>
      <c r="I1108" s="399" t="s">
        <v>290</v>
      </c>
      <c r="J1108" s="399" t="s">
        <v>600</v>
      </c>
      <c r="K1108" s="396" t="s">
        <v>600</v>
      </c>
      <c r="L1108" s="400" t="str">
        <f>IF(ISERROR(MATCH(M1108,M$10:M1107,0)),M1108,"")</f>
        <v/>
      </c>
      <c r="M1108" s="401" t="str">
        <f>IF(B1108="","",IF(ISERROR(MATCH(F1108&amp;"_"&amp;G1108&amp;"_"&amp;H1108&amp;"_"&amp;I1108&amp;"_"&amp;J1108&amp;IF(K1108="","","_"&amp;K1108),[1]CatGlob!$B:$B,0)),F1108&amp;"_"&amp;G1108&amp;"_"&amp;H1108&amp;"_"&amp;I1108&amp;"_"&amp;J1108&amp;IF(K1108="","","_"&amp;K1108),INDEX([1]CatGlob!$C:$C,MATCH(F1108&amp;"_"&amp;G1108&amp;"_"&amp;H1108&amp;"_"&amp;I1108&amp;"_"&amp;J1108&amp;IF(K1108="","","_"&amp;K1108),[1]CatGlob!$B:$B,0))))</f>
        <v>LCD_GOB_MEX</v>
      </c>
      <c r="N1108" s="402" t="str">
        <f t="shared" si="37"/>
        <v/>
      </c>
      <c r="O1108" s="402" t="str">
        <f t="shared" si="36"/>
        <v/>
      </c>
      <c r="P1108" s="401" t="str">
        <f>IF(LEN(B1108)&gt;8,INDEX([1]CatGlob!$X:$X,MATCH(M1108,[1]CatGlob!$W:$W,0)),"")</f>
        <v>EMLC</v>
      </c>
      <c r="Q1108" s="403" t="str">
        <f>INDEX([1]CatGlob!P:P,MATCH(M1108,[1]CatGlob!O:O,0))</f>
        <v>RFIG</v>
      </c>
      <c r="R1108" s="403" t="s">
        <v>601</v>
      </c>
      <c r="S1108" s="403" t="s">
        <v>601</v>
      </c>
      <c r="T1108" s="403" t="str">
        <f>INDEX([1]CatGlob!$D:$D,MATCH($M1108,[1]CatGlob!$C:$C,0))</f>
        <v>RFI</v>
      </c>
      <c r="U1108" s="403" t="s">
        <v>1293</v>
      </c>
      <c r="V1108" s="404" t="str">
        <f>INDEX([1]CatGlob!$F:$F,MATCH($M1108,[1]CatGlob!$C:$C,0))</f>
        <v>RFI</v>
      </c>
      <c r="W1108" s="405"/>
      <c r="X1108" s="406">
        <v>0</v>
      </c>
      <c r="Y1108" s="407">
        <v>0</v>
      </c>
      <c r="Z1108" s="408">
        <v>0</v>
      </c>
      <c r="AA1108" s="407">
        <v>0</v>
      </c>
      <c r="AB1108" s="408">
        <v>0</v>
      </c>
      <c r="AC1108" s="407">
        <v>0</v>
      </c>
      <c r="AD1108" s="408">
        <v>0</v>
      </c>
      <c r="AE1108" s="407">
        <v>0</v>
      </c>
      <c r="AF1108" s="408">
        <v>0</v>
      </c>
      <c r="AG1108" s="407">
        <v>0</v>
      </c>
      <c r="AI1108" s="406">
        <v>0</v>
      </c>
      <c r="AJ1108" s="407">
        <v>0</v>
      </c>
      <c r="AK1108" s="408">
        <v>0</v>
      </c>
      <c r="AL1108" s="407">
        <v>0</v>
      </c>
      <c r="AM1108" s="408">
        <v>0</v>
      </c>
      <c r="AN1108" s="407">
        <v>0</v>
      </c>
      <c r="AO1108" s="408">
        <v>0</v>
      </c>
      <c r="AP1108" s="407">
        <v>0</v>
      </c>
      <c r="AQ1108" s="408">
        <v>0</v>
      </c>
      <c r="AR1108" s="407">
        <v>0</v>
      </c>
      <c r="AT1108" s="406">
        <v>0</v>
      </c>
      <c r="AU1108" s="407">
        <v>0</v>
      </c>
      <c r="AV1108" s="408">
        <v>0</v>
      </c>
      <c r="AW1108" s="407">
        <v>0</v>
      </c>
      <c r="AX1108" s="408">
        <v>0</v>
      </c>
      <c r="AY1108" s="407">
        <v>0</v>
      </c>
      <c r="AZ1108" s="408">
        <v>0</v>
      </c>
      <c r="BA1108" s="407">
        <v>0</v>
      </c>
      <c r="BB1108" s="408">
        <v>0</v>
      </c>
      <c r="BC1108" s="407">
        <v>0</v>
      </c>
    </row>
    <row r="1109" spans="1:55" x14ac:dyDescent="0.35">
      <c r="A1109" s="385" t="str" cm="1">
        <f t="array" ref="A1109">IFERROR(_xlfn.IFS(AND(F1109="Renta Variable",O1109=1),IFERROR(MATCH(B1109,[1]RV_Det!C:C,0),"Rev"),AND(J1109="Corporativa",O1109=1,I1109="EM"),IFERROR(MATCH(B1109,[1]RF_Corps!B:B,0),"Rev"),AND(F1109="Alternativos",O1109=1),IFERROR(MATCH(B1109,[1]Rep4!C:C,0),"Rev")),"")</f>
        <v/>
      </c>
      <c r="B1109" s="394" t="s">
        <v>3255</v>
      </c>
      <c r="C1109" s="409" t="s">
        <v>3256</v>
      </c>
      <c r="D1109" s="395" t="s">
        <v>2151</v>
      </c>
      <c r="E1109" s="396" t="str">
        <f>IF(B1109="","",INDEX([1]CatGlob!$S:$S,IFERROR(MATCH(MID(B1109,7,1),[1]CatGlob!$R:$R,0),MATCH(MID(B1109,1,2),[1]CatGlob!$R:$R,0))))</f>
        <v>MXN</v>
      </c>
      <c r="F1109" s="397" t="s">
        <v>442</v>
      </c>
      <c r="G1109" s="398" t="s">
        <v>2032</v>
      </c>
      <c r="H1109" s="399" t="s">
        <v>267</v>
      </c>
      <c r="I1109" s="399" t="s">
        <v>290</v>
      </c>
      <c r="J1109" s="399" t="s">
        <v>600</v>
      </c>
      <c r="K1109" s="396" t="s">
        <v>600</v>
      </c>
      <c r="L1109" s="400" t="str">
        <f>IF(ISERROR(MATCH(M1109,M$10:M1108,0)),M1109,"")</f>
        <v/>
      </c>
      <c r="M1109" s="401" t="str">
        <f>IF(B1109="","",IF(ISERROR(MATCH(F1109&amp;"_"&amp;G1109&amp;"_"&amp;H1109&amp;"_"&amp;I1109&amp;"_"&amp;J1109&amp;IF(K1109="","","_"&amp;K1109),[1]CatGlob!$B:$B,0)),F1109&amp;"_"&amp;G1109&amp;"_"&amp;H1109&amp;"_"&amp;I1109&amp;"_"&amp;J1109&amp;IF(K1109="","","_"&amp;K1109),INDEX([1]CatGlob!$C:$C,MATCH(F1109&amp;"_"&amp;G1109&amp;"_"&amp;H1109&amp;"_"&amp;I1109&amp;"_"&amp;J1109&amp;IF(K1109="","","_"&amp;K1109),[1]CatGlob!$B:$B,0))))</f>
        <v>LCD_GOB_MEX</v>
      </c>
      <c r="N1109" s="402" t="str">
        <f t="shared" si="37"/>
        <v/>
      </c>
      <c r="O1109" s="402" t="str">
        <f t="shared" si="36"/>
        <v/>
      </c>
      <c r="P1109" s="401" t="str">
        <f>IF(LEN(B1109)&gt;8,INDEX([1]CatGlob!$X:$X,MATCH(M1109,[1]CatGlob!$W:$W,0)),"")</f>
        <v>EMLC</v>
      </c>
      <c r="Q1109" s="403" t="str">
        <f>INDEX([1]CatGlob!P:P,MATCH(M1109,[1]CatGlob!O:O,0))</f>
        <v>RFIG</v>
      </c>
      <c r="R1109" s="403" t="s">
        <v>601</v>
      </c>
      <c r="S1109" s="403" t="s">
        <v>601</v>
      </c>
      <c r="T1109" s="403" t="str">
        <f>INDEX([1]CatGlob!$D:$D,MATCH($M1109,[1]CatGlob!$C:$C,0))</f>
        <v>RFI</v>
      </c>
      <c r="U1109" s="403" t="s">
        <v>1293</v>
      </c>
      <c r="V1109" s="404" t="str">
        <f>INDEX([1]CatGlob!$F:$F,MATCH($M1109,[1]CatGlob!$C:$C,0))</f>
        <v>RFI</v>
      </c>
      <c r="W1109" s="405"/>
      <c r="X1109" s="406">
        <v>0</v>
      </c>
      <c r="Y1109" s="407">
        <v>0</v>
      </c>
      <c r="Z1109" s="408">
        <v>0</v>
      </c>
      <c r="AA1109" s="407">
        <v>0</v>
      </c>
      <c r="AB1109" s="408">
        <v>0</v>
      </c>
      <c r="AC1109" s="407">
        <v>0</v>
      </c>
      <c r="AD1109" s="408">
        <v>0</v>
      </c>
      <c r="AE1109" s="407">
        <v>0</v>
      </c>
      <c r="AF1109" s="408">
        <v>0</v>
      </c>
      <c r="AG1109" s="407">
        <v>0</v>
      </c>
      <c r="AI1109" s="406">
        <v>0</v>
      </c>
      <c r="AJ1109" s="407">
        <v>0</v>
      </c>
      <c r="AK1109" s="408">
        <v>0</v>
      </c>
      <c r="AL1109" s="407">
        <v>0</v>
      </c>
      <c r="AM1109" s="408">
        <v>0</v>
      </c>
      <c r="AN1109" s="407">
        <v>0</v>
      </c>
      <c r="AO1109" s="408">
        <v>0</v>
      </c>
      <c r="AP1109" s="407">
        <v>0</v>
      </c>
      <c r="AQ1109" s="408">
        <v>0</v>
      </c>
      <c r="AR1109" s="407">
        <v>0</v>
      </c>
      <c r="AT1109" s="406">
        <v>0</v>
      </c>
      <c r="AU1109" s="407">
        <v>0</v>
      </c>
      <c r="AV1109" s="408">
        <v>0</v>
      </c>
      <c r="AW1109" s="407">
        <v>0</v>
      </c>
      <c r="AX1109" s="408">
        <v>0</v>
      </c>
      <c r="AY1109" s="407">
        <v>0</v>
      </c>
      <c r="AZ1109" s="408">
        <v>0</v>
      </c>
      <c r="BA1109" s="407">
        <v>0</v>
      </c>
      <c r="BB1109" s="408">
        <v>0</v>
      </c>
      <c r="BC1109" s="407">
        <v>0</v>
      </c>
    </row>
    <row r="1110" spans="1:55" x14ac:dyDescent="0.35">
      <c r="A1110" s="385" t="str" cm="1">
        <f t="array" ref="A1110">IFERROR(_xlfn.IFS(AND(F1110="Renta Variable",O1110=1),IFERROR(MATCH(B1110,[1]RV_Det!C:C,0),"Rev"),AND(J1110="Corporativa",O1110=1,I1110="EM"),IFERROR(MATCH(B1110,[1]RF_Corps!B:B,0),"Rev"),AND(F1110="Alternativos",O1110=1),IFERROR(MATCH(B1110,[1]Rep4!C:C,0),"Rev")),"")</f>
        <v/>
      </c>
      <c r="B1110" s="394" t="s">
        <v>3257</v>
      </c>
      <c r="C1110" s="409" t="s">
        <v>3258</v>
      </c>
      <c r="D1110" s="395" t="s">
        <v>2151</v>
      </c>
      <c r="E1110" s="396" t="str">
        <f>IF(B1110="","",INDEX([1]CatGlob!$S:$S,IFERROR(MATCH(MID(B1110,7,1),[1]CatGlob!$R:$R,0),MATCH(MID(B1110,1,2),[1]CatGlob!$R:$R,0))))</f>
        <v>MXN</v>
      </c>
      <c r="F1110" s="397" t="s">
        <v>442</v>
      </c>
      <c r="G1110" s="398" t="s">
        <v>2032</v>
      </c>
      <c r="H1110" s="399" t="s">
        <v>267</v>
      </c>
      <c r="I1110" s="399" t="s">
        <v>290</v>
      </c>
      <c r="J1110" s="399" t="s">
        <v>600</v>
      </c>
      <c r="K1110" s="396" t="s">
        <v>600</v>
      </c>
      <c r="L1110" s="400" t="str">
        <f>IF(ISERROR(MATCH(M1110,M$10:M1109,0)),M1110,"")</f>
        <v/>
      </c>
      <c r="M1110" s="401" t="str">
        <f>IF(B1110="","",IF(ISERROR(MATCH(F1110&amp;"_"&amp;G1110&amp;"_"&amp;H1110&amp;"_"&amp;I1110&amp;"_"&amp;J1110&amp;IF(K1110="","","_"&amp;K1110),[1]CatGlob!$B:$B,0)),F1110&amp;"_"&amp;G1110&amp;"_"&amp;H1110&amp;"_"&amp;I1110&amp;"_"&amp;J1110&amp;IF(K1110="","","_"&amp;K1110),INDEX([1]CatGlob!$C:$C,MATCH(F1110&amp;"_"&amp;G1110&amp;"_"&amp;H1110&amp;"_"&amp;I1110&amp;"_"&amp;J1110&amp;IF(K1110="","","_"&amp;K1110),[1]CatGlob!$B:$B,0))))</f>
        <v>LCD_GOB_MEX</v>
      </c>
      <c r="N1110" s="402" t="str">
        <f t="shared" si="37"/>
        <v/>
      </c>
      <c r="O1110" s="402" t="str">
        <f t="shared" si="36"/>
        <v/>
      </c>
      <c r="P1110" s="401" t="str">
        <f>IF(LEN(B1110)&gt;8,INDEX([1]CatGlob!$X:$X,MATCH(M1110,[1]CatGlob!$W:$W,0)),"")</f>
        <v>EMLC</v>
      </c>
      <c r="Q1110" s="403" t="str">
        <f>INDEX([1]CatGlob!P:P,MATCH(M1110,[1]CatGlob!O:O,0))</f>
        <v>RFIG</v>
      </c>
      <c r="R1110" s="403" t="s">
        <v>601</v>
      </c>
      <c r="S1110" s="403" t="s">
        <v>601</v>
      </c>
      <c r="T1110" s="403" t="str">
        <f>INDEX([1]CatGlob!$D:$D,MATCH($M1110,[1]CatGlob!$C:$C,0))</f>
        <v>RFI</v>
      </c>
      <c r="U1110" s="403" t="s">
        <v>1293</v>
      </c>
      <c r="V1110" s="404" t="str">
        <f>INDEX([1]CatGlob!$F:$F,MATCH($M1110,[1]CatGlob!$C:$C,0))</f>
        <v>RFI</v>
      </c>
      <c r="W1110" s="405"/>
      <c r="X1110" s="406">
        <v>0</v>
      </c>
      <c r="Y1110" s="407">
        <v>0</v>
      </c>
      <c r="Z1110" s="408">
        <v>0</v>
      </c>
      <c r="AA1110" s="407">
        <v>0</v>
      </c>
      <c r="AB1110" s="408">
        <v>0</v>
      </c>
      <c r="AC1110" s="407">
        <v>0</v>
      </c>
      <c r="AD1110" s="408">
        <v>0</v>
      </c>
      <c r="AE1110" s="407">
        <v>0</v>
      </c>
      <c r="AF1110" s="408">
        <v>0</v>
      </c>
      <c r="AG1110" s="407">
        <v>0</v>
      </c>
      <c r="AI1110" s="406">
        <v>0</v>
      </c>
      <c r="AJ1110" s="407">
        <v>0</v>
      </c>
      <c r="AK1110" s="408">
        <v>0</v>
      </c>
      <c r="AL1110" s="407">
        <v>0</v>
      </c>
      <c r="AM1110" s="408">
        <v>0</v>
      </c>
      <c r="AN1110" s="407">
        <v>0</v>
      </c>
      <c r="AO1110" s="408">
        <v>0</v>
      </c>
      <c r="AP1110" s="407">
        <v>0</v>
      </c>
      <c r="AQ1110" s="408">
        <v>0</v>
      </c>
      <c r="AR1110" s="407">
        <v>0</v>
      </c>
      <c r="AT1110" s="406">
        <v>0</v>
      </c>
      <c r="AU1110" s="407">
        <v>0</v>
      </c>
      <c r="AV1110" s="408">
        <v>0</v>
      </c>
      <c r="AW1110" s="407">
        <v>0</v>
      </c>
      <c r="AX1110" s="408">
        <v>0</v>
      </c>
      <c r="AY1110" s="407">
        <v>0</v>
      </c>
      <c r="AZ1110" s="408">
        <v>0</v>
      </c>
      <c r="BA1110" s="407">
        <v>0</v>
      </c>
      <c r="BB1110" s="408">
        <v>0</v>
      </c>
      <c r="BC1110" s="407">
        <v>0</v>
      </c>
    </row>
    <row r="1111" spans="1:55" x14ac:dyDescent="0.35">
      <c r="A1111" s="385" t="str" cm="1">
        <f t="array" ref="A1111">IFERROR(_xlfn.IFS(AND(F1111="Renta Variable",O1111=1),IFERROR(MATCH(B1111,[1]RV_Det!C:C,0),"Rev"),AND(J1111="Corporativa",O1111=1,I1111="EM"),IFERROR(MATCH(B1111,[1]RF_Corps!B:B,0),"Rev"),AND(F1111="Alternativos",O1111=1),IFERROR(MATCH(B1111,[1]Rep4!C:C,0),"Rev")),"")</f>
        <v/>
      </c>
      <c r="B1111" s="394" t="s">
        <v>3259</v>
      </c>
      <c r="C1111" s="409" t="s">
        <v>3260</v>
      </c>
      <c r="D1111" s="395" t="s">
        <v>2151</v>
      </c>
      <c r="E1111" s="396" t="str">
        <f>IF(B1111="","",INDEX([1]CatGlob!$S:$S,IFERROR(MATCH(MID(B1111,7,1),[1]CatGlob!$R:$R,0),MATCH(MID(B1111,1,2),[1]CatGlob!$R:$R,0))))</f>
        <v>MXN</v>
      </c>
      <c r="F1111" s="397" t="s">
        <v>442</v>
      </c>
      <c r="G1111" s="398" t="s">
        <v>2032</v>
      </c>
      <c r="H1111" s="399" t="s">
        <v>267</v>
      </c>
      <c r="I1111" s="399" t="s">
        <v>290</v>
      </c>
      <c r="J1111" s="399" t="s">
        <v>600</v>
      </c>
      <c r="K1111" s="396" t="s">
        <v>600</v>
      </c>
      <c r="L1111" s="400" t="str">
        <f>IF(ISERROR(MATCH(M1111,M$10:M1110,0)),M1111,"")</f>
        <v/>
      </c>
      <c r="M1111" s="401" t="str">
        <f>IF(B1111="","",IF(ISERROR(MATCH(F1111&amp;"_"&amp;G1111&amp;"_"&amp;H1111&amp;"_"&amp;I1111&amp;"_"&amp;J1111&amp;IF(K1111="","","_"&amp;K1111),[1]CatGlob!$B:$B,0)),F1111&amp;"_"&amp;G1111&amp;"_"&amp;H1111&amp;"_"&amp;I1111&amp;"_"&amp;J1111&amp;IF(K1111="","","_"&amp;K1111),INDEX([1]CatGlob!$C:$C,MATCH(F1111&amp;"_"&amp;G1111&amp;"_"&amp;H1111&amp;"_"&amp;I1111&amp;"_"&amp;J1111&amp;IF(K1111="","","_"&amp;K1111),[1]CatGlob!$B:$B,0))))</f>
        <v>LCD_GOB_MEX</v>
      </c>
      <c r="N1111" s="402" t="str">
        <f t="shared" si="37"/>
        <v/>
      </c>
      <c r="O1111" s="402" t="str">
        <f t="shared" si="36"/>
        <v/>
      </c>
      <c r="P1111" s="401" t="str">
        <f>IF(LEN(B1111)&gt;8,INDEX([1]CatGlob!$X:$X,MATCH(M1111,[1]CatGlob!$W:$W,0)),"")</f>
        <v>EMLC</v>
      </c>
      <c r="Q1111" s="403" t="str">
        <f>INDEX([1]CatGlob!P:P,MATCH(M1111,[1]CatGlob!O:O,0))</f>
        <v>RFIG</v>
      </c>
      <c r="R1111" s="403" t="s">
        <v>601</v>
      </c>
      <c r="S1111" s="403" t="s">
        <v>601</v>
      </c>
      <c r="T1111" s="403" t="str">
        <f>INDEX([1]CatGlob!$D:$D,MATCH($M1111,[1]CatGlob!$C:$C,0))</f>
        <v>RFI</v>
      </c>
      <c r="U1111" s="403" t="s">
        <v>1293</v>
      </c>
      <c r="V1111" s="404" t="str">
        <f>INDEX([1]CatGlob!$F:$F,MATCH($M1111,[1]CatGlob!$C:$C,0))</f>
        <v>RFI</v>
      </c>
      <c r="W1111" s="405"/>
      <c r="X1111" s="406">
        <v>0</v>
      </c>
      <c r="Y1111" s="407">
        <v>0</v>
      </c>
      <c r="Z1111" s="408">
        <v>0</v>
      </c>
      <c r="AA1111" s="407">
        <v>0</v>
      </c>
      <c r="AB1111" s="408">
        <v>0</v>
      </c>
      <c r="AC1111" s="407">
        <v>0</v>
      </c>
      <c r="AD1111" s="408">
        <v>0</v>
      </c>
      <c r="AE1111" s="407">
        <v>0</v>
      </c>
      <c r="AF1111" s="408">
        <v>0</v>
      </c>
      <c r="AG1111" s="407">
        <v>0</v>
      </c>
      <c r="AI1111" s="406">
        <v>0</v>
      </c>
      <c r="AJ1111" s="407">
        <v>0</v>
      </c>
      <c r="AK1111" s="408">
        <v>0</v>
      </c>
      <c r="AL1111" s="407">
        <v>0</v>
      </c>
      <c r="AM1111" s="408">
        <v>0</v>
      </c>
      <c r="AN1111" s="407">
        <v>0</v>
      </c>
      <c r="AO1111" s="408">
        <v>0</v>
      </c>
      <c r="AP1111" s="407">
        <v>0</v>
      </c>
      <c r="AQ1111" s="408">
        <v>0</v>
      </c>
      <c r="AR1111" s="407">
        <v>0</v>
      </c>
      <c r="AT1111" s="406">
        <v>0</v>
      </c>
      <c r="AU1111" s="407">
        <v>0</v>
      </c>
      <c r="AV1111" s="408">
        <v>0</v>
      </c>
      <c r="AW1111" s="407">
        <v>0</v>
      </c>
      <c r="AX1111" s="408">
        <v>0</v>
      </c>
      <c r="AY1111" s="407">
        <v>0</v>
      </c>
      <c r="AZ1111" s="408">
        <v>0</v>
      </c>
      <c r="BA1111" s="407">
        <v>0</v>
      </c>
      <c r="BB1111" s="408">
        <v>0</v>
      </c>
      <c r="BC1111" s="407">
        <v>0</v>
      </c>
    </row>
    <row r="1112" spans="1:55" x14ac:dyDescent="0.35">
      <c r="A1112" s="385" t="str" cm="1">
        <f t="array" ref="A1112">IFERROR(_xlfn.IFS(AND(F1112="Renta Variable",O1112=1),IFERROR(MATCH(B1112,[1]RV_Det!C:C,0),"Rev"),AND(J1112="Corporativa",O1112=1,I1112="EM"),IFERROR(MATCH(B1112,[1]RF_Corps!B:B,0),"Rev"),AND(F1112="Alternativos",O1112=1),IFERROR(MATCH(B1112,[1]Rep4!C:C,0),"Rev")),"")</f>
        <v/>
      </c>
      <c r="B1112" s="394" t="s">
        <v>3261</v>
      </c>
      <c r="C1112" s="409" t="s">
        <v>3262</v>
      </c>
      <c r="D1112" s="395" t="s">
        <v>2151</v>
      </c>
      <c r="E1112" s="396" t="str">
        <f>IF(B1112="","",INDEX([1]CatGlob!$S:$S,IFERROR(MATCH(MID(B1112,7,1),[1]CatGlob!$R:$R,0),MATCH(MID(B1112,1,2),[1]CatGlob!$R:$R,0))))</f>
        <v>MXN</v>
      </c>
      <c r="F1112" s="397" t="s">
        <v>442</v>
      </c>
      <c r="G1112" s="398" t="s">
        <v>2032</v>
      </c>
      <c r="H1112" s="399" t="s">
        <v>267</v>
      </c>
      <c r="I1112" s="399" t="s">
        <v>290</v>
      </c>
      <c r="J1112" s="399" t="s">
        <v>600</v>
      </c>
      <c r="K1112" s="396" t="s">
        <v>600</v>
      </c>
      <c r="L1112" s="400" t="str">
        <f>IF(ISERROR(MATCH(M1112,M$10:M1111,0)),M1112,"")</f>
        <v/>
      </c>
      <c r="M1112" s="401" t="str">
        <f>IF(B1112="","",IF(ISERROR(MATCH(F1112&amp;"_"&amp;G1112&amp;"_"&amp;H1112&amp;"_"&amp;I1112&amp;"_"&amp;J1112&amp;IF(K1112="","","_"&amp;K1112),[1]CatGlob!$B:$B,0)),F1112&amp;"_"&amp;G1112&amp;"_"&amp;H1112&amp;"_"&amp;I1112&amp;"_"&amp;J1112&amp;IF(K1112="","","_"&amp;K1112),INDEX([1]CatGlob!$C:$C,MATCH(F1112&amp;"_"&amp;G1112&amp;"_"&amp;H1112&amp;"_"&amp;I1112&amp;"_"&amp;J1112&amp;IF(K1112="","","_"&amp;K1112),[1]CatGlob!$B:$B,0))))</f>
        <v>LCD_GOB_MEX</v>
      </c>
      <c r="N1112" s="402" t="str">
        <f t="shared" si="37"/>
        <v/>
      </c>
      <c r="O1112" s="402" t="str">
        <f t="shared" si="36"/>
        <v/>
      </c>
      <c r="P1112" s="401" t="str">
        <f>IF(LEN(B1112)&gt;8,INDEX([1]CatGlob!$X:$X,MATCH(M1112,[1]CatGlob!$W:$W,0)),"")</f>
        <v>EMLC</v>
      </c>
      <c r="Q1112" s="403" t="str">
        <f>INDEX([1]CatGlob!P:P,MATCH(M1112,[1]CatGlob!O:O,0))</f>
        <v>RFIG</v>
      </c>
      <c r="R1112" s="403" t="s">
        <v>601</v>
      </c>
      <c r="S1112" s="403" t="s">
        <v>601</v>
      </c>
      <c r="T1112" s="403" t="str">
        <f>INDEX([1]CatGlob!$D:$D,MATCH($M1112,[1]CatGlob!$C:$C,0))</f>
        <v>RFI</v>
      </c>
      <c r="U1112" s="403" t="s">
        <v>1293</v>
      </c>
      <c r="V1112" s="404" t="str">
        <f>INDEX([1]CatGlob!$F:$F,MATCH($M1112,[1]CatGlob!$C:$C,0))</f>
        <v>RFI</v>
      </c>
      <c r="W1112" s="405"/>
      <c r="X1112" s="406">
        <v>0</v>
      </c>
      <c r="Y1112" s="407">
        <v>0</v>
      </c>
      <c r="Z1112" s="408">
        <v>0</v>
      </c>
      <c r="AA1112" s="407">
        <v>0</v>
      </c>
      <c r="AB1112" s="408">
        <v>0</v>
      </c>
      <c r="AC1112" s="407">
        <v>0</v>
      </c>
      <c r="AD1112" s="408">
        <v>0</v>
      </c>
      <c r="AE1112" s="407">
        <v>0</v>
      </c>
      <c r="AF1112" s="408">
        <v>0</v>
      </c>
      <c r="AG1112" s="407">
        <v>0</v>
      </c>
      <c r="AI1112" s="406">
        <v>0</v>
      </c>
      <c r="AJ1112" s="407">
        <v>0</v>
      </c>
      <c r="AK1112" s="408">
        <v>0</v>
      </c>
      <c r="AL1112" s="407">
        <v>0</v>
      </c>
      <c r="AM1112" s="408">
        <v>0</v>
      </c>
      <c r="AN1112" s="407">
        <v>0</v>
      </c>
      <c r="AO1112" s="408">
        <v>0</v>
      </c>
      <c r="AP1112" s="407">
        <v>0</v>
      </c>
      <c r="AQ1112" s="408">
        <v>0</v>
      </c>
      <c r="AR1112" s="407">
        <v>0</v>
      </c>
      <c r="AT1112" s="406">
        <v>0</v>
      </c>
      <c r="AU1112" s="407">
        <v>0</v>
      </c>
      <c r="AV1112" s="408">
        <v>0</v>
      </c>
      <c r="AW1112" s="407">
        <v>0</v>
      </c>
      <c r="AX1112" s="408">
        <v>0</v>
      </c>
      <c r="AY1112" s="407">
        <v>0</v>
      </c>
      <c r="AZ1112" s="408">
        <v>0</v>
      </c>
      <c r="BA1112" s="407">
        <v>0</v>
      </c>
      <c r="BB1112" s="408">
        <v>0</v>
      </c>
      <c r="BC1112" s="407">
        <v>0</v>
      </c>
    </row>
    <row r="1113" spans="1:55" x14ac:dyDescent="0.35">
      <c r="A1113" s="385" t="str" cm="1">
        <f t="array" ref="A1113">IFERROR(_xlfn.IFS(AND(F1113="Renta Variable",O1113=1),IFERROR(MATCH(B1113,[1]RV_Det!C:C,0),"Rev"),AND(J1113="Corporativa",O1113=1,I1113="EM"),IFERROR(MATCH(B1113,[1]RF_Corps!B:B,0),"Rev"),AND(F1113="Alternativos",O1113=1),IFERROR(MATCH(B1113,[1]Rep4!C:C,0),"Rev")),"")</f>
        <v/>
      </c>
      <c r="B1113" s="394" t="s">
        <v>3263</v>
      </c>
      <c r="C1113" s="409" t="s">
        <v>3264</v>
      </c>
      <c r="D1113" s="395" t="s">
        <v>2151</v>
      </c>
      <c r="E1113" s="396" t="str">
        <f>IF(B1113="","",INDEX([1]CatGlob!$S:$S,IFERROR(MATCH(MID(B1113,7,1),[1]CatGlob!$R:$R,0),MATCH(MID(B1113,1,2),[1]CatGlob!$R:$R,0))))</f>
        <v>MXN</v>
      </c>
      <c r="F1113" s="397" t="s">
        <v>442</v>
      </c>
      <c r="G1113" s="398" t="s">
        <v>2032</v>
      </c>
      <c r="H1113" s="399" t="s">
        <v>267</v>
      </c>
      <c r="I1113" s="399" t="s">
        <v>290</v>
      </c>
      <c r="J1113" s="399" t="s">
        <v>600</v>
      </c>
      <c r="K1113" s="396" t="s">
        <v>600</v>
      </c>
      <c r="L1113" s="400" t="str">
        <f>IF(ISERROR(MATCH(M1113,M$10:M1112,0)),M1113,"")</f>
        <v/>
      </c>
      <c r="M1113" s="401" t="str">
        <f>IF(B1113="","",IF(ISERROR(MATCH(F1113&amp;"_"&amp;G1113&amp;"_"&amp;H1113&amp;"_"&amp;I1113&amp;"_"&amp;J1113&amp;IF(K1113="","","_"&amp;K1113),[1]CatGlob!$B:$B,0)),F1113&amp;"_"&amp;G1113&amp;"_"&amp;H1113&amp;"_"&amp;I1113&amp;"_"&amp;J1113&amp;IF(K1113="","","_"&amp;K1113),INDEX([1]CatGlob!$C:$C,MATCH(F1113&amp;"_"&amp;G1113&amp;"_"&amp;H1113&amp;"_"&amp;I1113&amp;"_"&amp;J1113&amp;IF(K1113="","","_"&amp;K1113),[1]CatGlob!$B:$B,0))))</f>
        <v>LCD_GOB_MEX</v>
      </c>
      <c r="N1113" s="402" t="str">
        <f t="shared" si="37"/>
        <v/>
      </c>
      <c r="O1113" s="402" t="str">
        <f t="shared" si="36"/>
        <v/>
      </c>
      <c r="P1113" s="401" t="str">
        <f>IF(LEN(B1113)&gt;8,INDEX([1]CatGlob!$X:$X,MATCH(M1113,[1]CatGlob!$W:$W,0)),"")</f>
        <v>EMLC</v>
      </c>
      <c r="Q1113" s="403" t="str">
        <f>INDEX([1]CatGlob!P:P,MATCH(M1113,[1]CatGlob!O:O,0))</f>
        <v>RFIG</v>
      </c>
      <c r="R1113" s="403" t="s">
        <v>601</v>
      </c>
      <c r="S1113" s="403" t="s">
        <v>601</v>
      </c>
      <c r="T1113" s="403" t="str">
        <f>INDEX([1]CatGlob!$D:$D,MATCH($M1113,[1]CatGlob!$C:$C,0))</f>
        <v>RFI</v>
      </c>
      <c r="U1113" s="403" t="s">
        <v>1293</v>
      </c>
      <c r="V1113" s="404" t="str">
        <f>INDEX([1]CatGlob!$F:$F,MATCH($M1113,[1]CatGlob!$C:$C,0))</f>
        <v>RFI</v>
      </c>
      <c r="W1113" s="405"/>
      <c r="X1113" s="406">
        <v>0</v>
      </c>
      <c r="Y1113" s="407">
        <v>0</v>
      </c>
      <c r="Z1113" s="408">
        <v>0</v>
      </c>
      <c r="AA1113" s="407">
        <v>0</v>
      </c>
      <c r="AB1113" s="408">
        <v>0</v>
      </c>
      <c r="AC1113" s="407">
        <v>0</v>
      </c>
      <c r="AD1113" s="408">
        <v>0</v>
      </c>
      <c r="AE1113" s="407">
        <v>0</v>
      </c>
      <c r="AF1113" s="408">
        <v>0</v>
      </c>
      <c r="AG1113" s="407">
        <v>0</v>
      </c>
      <c r="AI1113" s="406">
        <v>0</v>
      </c>
      <c r="AJ1113" s="407">
        <v>0</v>
      </c>
      <c r="AK1113" s="408">
        <v>0</v>
      </c>
      <c r="AL1113" s="407">
        <v>0</v>
      </c>
      <c r="AM1113" s="408">
        <v>0</v>
      </c>
      <c r="AN1113" s="407">
        <v>0</v>
      </c>
      <c r="AO1113" s="408">
        <v>0</v>
      </c>
      <c r="AP1113" s="407">
        <v>0</v>
      </c>
      <c r="AQ1113" s="408">
        <v>0</v>
      </c>
      <c r="AR1113" s="407">
        <v>0</v>
      </c>
      <c r="AT1113" s="406">
        <v>0</v>
      </c>
      <c r="AU1113" s="407">
        <v>0</v>
      </c>
      <c r="AV1113" s="408">
        <v>0</v>
      </c>
      <c r="AW1113" s="407">
        <v>0</v>
      </c>
      <c r="AX1113" s="408">
        <v>0</v>
      </c>
      <c r="AY1113" s="407">
        <v>0</v>
      </c>
      <c r="AZ1113" s="408">
        <v>0</v>
      </c>
      <c r="BA1113" s="407">
        <v>0</v>
      </c>
      <c r="BB1113" s="408">
        <v>0</v>
      </c>
      <c r="BC1113" s="407">
        <v>0</v>
      </c>
    </row>
    <row r="1114" spans="1:55" x14ac:dyDescent="0.35">
      <c r="A1114" s="385" t="str" cm="1">
        <f t="array" ref="A1114">IFERROR(_xlfn.IFS(AND(F1114="Renta Variable",O1114=1),IFERROR(MATCH(B1114,[1]RV_Det!C:C,0),"Rev"),AND(J1114="Corporativa",O1114=1,I1114="EM"),IFERROR(MATCH(B1114,[1]RF_Corps!B:B,0),"Rev"),AND(F1114="Alternativos",O1114=1),IFERROR(MATCH(B1114,[1]Rep4!C:C,0),"Rev")),"")</f>
        <v/>
      </c>
      <c r="B1114" s="394" t="s">
        <v>3265</v>
      </c>
      <c r="C1114" s="409" t="s">
        <v>3266</v>
      </c>
      <c r="D1114" s="395" t="s">
        <v>2151</v>
      </c>
      <c r="E1114" s="396" t="str">
        <f>IF(B1114="","",INDEX([1]CatGlob!$S:$S,IFERROR(MATCH(MID(B1114,7,1),[1]CatGlob!$R:$R,0),MATCH(MID(B1114,1,2),[1]CatGlob!$R:$R,0))))</f>
        <v>MXN</v>
      </c>
      <c r="F1114" s="397" t="s">
        <v>442</v>
      </c>
      <c r="G1114" s="398" t="s">
        <v>2032</v>
      </c>
      <c r="H1114" s="399" t="s">
        <v>267</v>
      </c>
      <c r="I1114" s="399" t="s">
        <v>290</v>
      </c>
      <c r="J1114" s="399" t="s">
        <v>600</v>
      </c>
      <c r="K1114" s="396" t="s">
        <v>600</v>
      </c>
      <c r="L1114" s="400" t="str">
        <f>IF(ISERROR(MATCH(M1114,M$10:M1113,0)),M1114,"")</f>
        <v/>
      </c>
      <c r="M1114" s="401" t="str">
        <f>IF(B1114="","",IF(ISERROR(MATCH(F1114&amp;"_"&amp;G1114&amp;"_"&amp;H1114&amp;"_"&amp;I1114&amp;"_"&amp;J1114&amp;IF(K1114="","","_"&amp;K1114),[1]CatGlob!$B:$B,0)),F1114&amp;"_"&amp;G1114&amp;"_"&amp;H1114&amp;"_"&amp;I1114&amp;"_"&amp;J1114&amp;IF(K1114="","","_"&amp;K1114),INDEX([1]CatGlob!$C:$C,MATCH(F1114&amp;"_"&amp;G1114&amp;"_"&amp;H1114&amp;"_"&amp;I1114&amp;"_"&amp;J1114&amp;IF(K1114="","","_"&amp;K1114),[1]CatGlob!$B:$B,0))))</f>
        <v>LCD_GOB_MEX</v>
      </c>
      <c r="N1114" s="402" t="str">
        <f t="shared" si="37"/>
        <v/>
      </c>
      <c r="O1114" s="402" t="str">
        <f t="shared" si="36"/>
        <v/>
      </c>
      <c r="P1114" s="401" t="str">
        <f>IF(LEN(B1114)&gt;8,INDEX([1]CatGlob!$X:$X,MATCH(M1114,[1]CatGlob!$W:$W,0)),"")</f>
        <v>EMLC</v>
      </c>
      <c r="Q1114" s="403" t="str">
        <f>INDEX([1]CatGlob!P:P,MATCH(M1114,[1]CatGlob!O:O,0))</f>
        <v>RFIG</v>
      </c>
      <c r="R1114" s="403" t="s">
        <v>601</v>
      </c>
      <c r="S1114" s="403" t="s">
        <v>601</v>
      </c>
      <c r="T1114" s="403" t="str">
        <f>INDEX([1]CatGlob!$D:$D,MATCH($M1114,[1]CatGlob!$C:$C,0))</f>
        <v>RFI</v>
      </c>
      <c r="U1114" s="403" t="s">
        <v>1293</v>
      </c>
      <c r="V1114" s="404" t="str">
        <f>INDEX([1]CatGlob!$F:$F,MATCH($M1114,[1]CatGlob!$C:$C,0))</f>
        <v>RFI</v>
      </c>
      <c r="W1114" s="405"/>
      <c r="X1114" s="406">
        <v>0</v>
      </c>
      <c r="Y1114" s="407">
        <v>0</v>
      </c>
      <c r="Z1114" s="408">
        <v>0</v>
      </c>
      <c r="AA1114" s="407">
        <v>0</v>
      </c>
      <c r="AB1114" s="408">
        <v>0</v>
      </c>
      <c r="AC1114" s="407">
        <v>0</v>
      </c>
      <c r="AD1114" s="408">
        <v>0</v>
      </c>
      <c r="AE1114" s="407">
        <v>0</v>
      </c>
      <c r="AF1114" s="408">
        <v>0</v>
      </c>
      <c r="AG1114" s="407">
        <v>0</v>
      </c>
      <c r="AI1114" s="406">
        <v>0</v>
      </c>
      <c r="AJ1114" s="407">
        <v>0</v>
      </c>
      <c r="AK1114" s="408">
        <v>0</v>
      </c>
      <c r="AL1114" s="407">
        <v>0</v>
      </c>
      <c r="AM1114" s="408">
        <v>0</v>
      </c>
      <c r="AN1114" s="407">
        <v>0</v>
      </c>
      <c r="AO1114" s="408">
        <v>0</v>
      </c>
      <c r="AP1114" s="407">
        <v>0</v>
      </c>
      <c r="AQ1114" s="408">
        <v>0</v>
      </c>
      <c r="AR1114" s="407">
        <v>0</v>
      </c>
      <c r="AT1114" s="406">
        <v>0</v>
      </c>
      <c r="AU1114" s="407">
        <v>0</v>
      </c>
      <c r="AV1114" s="408">
        <v>0</v>
      </c>
      <c r="AW1114" s="407">
        <v>0</v>
      </c>
      <c r="AX1114" s="408">
        <v>0</v>
      </c>
      <c r="AY1114" s="407">
        <v>0</v>
      </c>
      <c r="AZ1114" s="408">
        <v>0</v>
      </c>
      <c r="BA1114" s="407">
        <v>0</v>
      </c>
      <c r="BB1114" s="408">
        <v>0</v>
      </c>
      <c r="BC1114" s="407">
        <v>0</v>
      </c>
    </row>
    <row r="1115" spans="1:55" x14ac:dyDescent="0.35">
      <c r="A1115" s="385" t="str" cm="1">
        <f t="array" ref="A1115">IFERROR(_xlfn.IFS(AND(F1115="Renta Variable",O1115=1),IFERROR(MATCH(B1115,[1]RV_Det!C:C,0),"Rev"),AND(J1115="Corporativa",O1115=1,I1115="EM"),IFERROR(MATCH(B1115,[1]RF_Corps!B:B,0),"Rev"),AND(F1115="Alternativos",O1115=1),IFERROR(MATCH(B1115,[1]Rep4!C:C,0),"Rev")),"")</f>
        <v/>
      </c>
      <c r="B1115" s="394" t="s">
        <v>3267</v>
      </c>
      <c r="C1115" s="409" t="s">
        <v>3268</v>
      </c>
      <c r="D1115" s="395" t="s">
        <v>2151</v>
      </c>
      <c r="E1115" s="396" t="str">
        <f>IF(B1115="","",INDEX([1]CatGlob!$S:$S,IFERROR(MATCH(MID(B1115,7,1),[1]CatGlob!$R:$R,0),MATCH(MID(B1115,1,2),[1]CatGlob!$R:$R,0))))</f>
        <v>MXN</v>
      </c>
      <c r="F1115" s="397" t="s">
        <v>442</v>
      </c>
      <c r="G1115" s="398" t="s">
        <v>2032</v>
      </c>
      <c r="H1115" s="399" t="s">
        <v>267</v>
      </c>
      <c r="I1115" s="399" t="s">
        <v>290</v>
      </c>
      <c r="J1115" s="399" t="s">
        <v>600</v>
      </c>
      <c r="K1115" s="396" t="s">
        <v>600</v>
      </c>
      <c r="L1115" s="400" t="str">
        <f>IF(ISERROR(MATCH(M1115,M$10:M1114,0)),M1115,"")</f>
        <v/>
      </c>
      <c r="M1115" s="401" t="str">
        <f>IF(B1115="","",IF(ISERROR(MATCH(F1115&amp;"_"&amp;G1115&amp;"_"&amp;H1115&amp;"_"&amp;I1115&amp;"_"&amp;J1115&amp;IF(K1115="","","_"&amp;K1115),[1]CatGlob!$B:$B,0)),F1115&amp;"_"&amp;G1115&amp;"_"&amp;H1115&amp;"_"&amp;I1115&amp;"_"&amp;J1115&amp;IF(K1115="","","_"&amp;K1115),INDEX([1]CatGlob!$C:$C,MATCH(F1115&amp;"_"&amp;G1115&amp;"_"&amp;H1115&amp;"_"&amp;I1115&amp;"_"&amp;J1115&amp;IF(K1115="","","_"&amp;K1115),[1]CatGlob!$B:$B,0))))</f>
        <v>LCD_GOB_MEX</v>
      </c>
      <c r="N1115" s="402" t="str">
        <f t="shared" si="37"/>
        <v/>
      </c>
      <c r="O1115" s="402" t="str">
        <f t="shared" si="36"/>
        <v/>
      </c>
      <c r="P1115" s="401" t="str">
        <f>IF(LEN(B1115)&gt;8,INDEX([1]CatGlob!$X:$X,MATCH(M1115,[1]CatGlob!$W:$W,0)),"")</f>
        <v>EMLC</v>
      </c>
      <c r="Q1115" s="403" t="str">
        <f>INDEX([1]CatGlob!P:P,MATCH(M1115,[1]CatGlob!O:O,0))</f>
        <v>RFIG</v>
      </c>
      <c r="R1115" s="403" t="s">
        <v>601</v>
      </c>
      <c r="S1115" s="403" t="s">
        <v>601</v>
      </c>
      <c r="T1115" s="403" t="str">
        <f>INDEX([1]CatGlob!$D:$D,MATCH($M1115,[1]CatGlob!$C:$C,0))</f>
        <v>RFI</v>
      </c>
      <c r="U1115" s="403" t="s">
        <v>1293</v>
      </c>
      <c r="V1115" s="404" t="str">
        <f>INDEX([1]CatGlob!$F:$F,MATCH($M1115,[1]CatGlob!$C:$C,0))</f>
        <v>RFI</v>
      </c>
      <c r="W1115" s="405"/>
      <c r="X1115" s="406">
        <v>0</v>
      </c>
      <c r="Y1115" s="407">
        <v>0</v>
      </c>
      <c r="Z1115" s="408">
        <v>0</v>
      </c>
      <c r="AA1115" s="407">
        <v>0</v>
      </c>
      <c r="AB1115" s="408">
        <v>0</v>
      </c>
      <c r="AC1115" s="407">
        <v>0</v>
      </c>
      <c r="AD1115" s="408">
        <v>0</v>
      </c>
      <c r="AE1115" s="407">
        <v>0</v>
      </c>
      <c r="AF1115" s="408">
        <v>0</v>
      </c>
      <c r="AG1115" s="407">
        <v>0</v>
      </c>
      <c r="AI1115" s="406">
        <v>0</v>
      </c>
      <c r="AJ1115" s="407">
        <v>0</v>
      </c>
      <c r="AK1115" s="408">
        <v>0</v>
      </c>
      <c r="AL1115" s="407">
        <v>0</v>
      </c>
      <c r="AM1115" s="408">
        <v>0</v>
      </c>
      <c r="AN1115" s="407">
        <v>0</v>
      </c>
      <c r="AO1115" s="408">
        <v>0</v>
      </c>
      <c r="AP1115" s="407">
        <v>0</v>
      </c>
      <c r="AQ1115" s="408">
        <v>0</v>
      </c>
      <c r="AR1115" s="407">
        <v>0</v>
      </c>
      <c r="AT1115" s="406">
        <v>0</v>
      </c>
      <c r="AU1115" s="407">
        <v>0</v>
      </c>
      <c r="AV1115" s="408">
        <v>0</v>
      </c>
      <c r="AW1115" s="407">
        <v>0</v>
      </c>
      <c r="AX1115" s="408">
        <v>0</v>
      </c>
      <c r="AY1115" s="407">
        <v>0</v>
      </c>
      <c r="AZ1115" s="408">
        <v>0</v>
      </c>
      <c r="BA1115" s="407">
        <v>0</v>
      </c>
      <c r="BB1115" s="408">
        <v>0</v>
      </c>
      <c r="BC1115" s="407">
        <v>0</v>
      </c>
    </row>
    <row r="1116" spans="1:55" x14ac:dyDescent="0.35">
      <c r="A1116" s="385" t="str" cm="1">
        <f t="array" ref="A1116">IFERROR(_xlfn.IFS(AND(F1116="Renta Variable",O1116=1),IFERROR(MATCH(B1116,[1]RV_Det!C:C,0),"Rev"),AND(J1116="Corporativa",O1116=1,I1116="EM"),IFERROR(MATCH(B1116,[1]RF_Corps!B:B,0),"Rev"),AND(F1116="Alternativos",O1116=1),IFERROR(MATCH(B1116,[1]Rep4!C:C,0),"Rev")),"")</f>
        <v/>
      </c>
      <c r="B1116" s="394" t="s">
        <v>3269</v>
      </c>
      <c r="C1116" s="409" t="s">
        <v>3270</v>
      </c>
      <c r="D1116" s="395" t="s">
        <v>2151</v>
      </c>
      <c r="E1116" s="396" t="str">
        <f>IF(B1116="","",INDEX([1]CatGlob!$S:$S,IFERROR(MATCH(MID(B1116,7,1),[1]CatGlob!$R:$R,0),MATCH(MID(B1116,1,2),[1]CatGlob!$R:$R,0))))</f>
        <v>MXN</v>
      </c>
      <c r="F1116" s="397" t="s">
        <v>442</v>
      </c>
      <c r="G1116" s="398" t="s">
        <v>2032</v>
      </c>
      <c r="H1116" s="399" t="s">
        <v>267</v>
      </c>
      <c r="I1116" s="399" t="s">
        <v>290</v>
      </c>
      <c r="J1116" s="399" t="s">
        <v>600</v>
      </c>
      <c r="K1116" s="396" t="s">
        <v>600</v>
      </c>
      <c r="L1116" s="400" t="str">
        <f>IF(ISERROR(MATCH(M1116,M$10:M1115,0)),M1116,"")</f>
        <v/>
      </c>
      <c r="M1116" s="401" t="str">
        <f>IF(B1116="","",IF(ISERROR(MATCH(F1116&amp;"_"&amp;G1116&amp;"_"&amp;H1116&amp;"_"&amp;I1116&amp;"_"&amp;J1116&amp;IF(K1116="","","_"&amp;K1116),[1]CatGlob!$B:$B,0)),F1116&amp;"_"&amp;G1116&amp;"_"&amp;H1116&amp;"_"&amp;I1116&amp;"_"&amp;J1116&amp;IF(K1116="","","_"&amp;K1116),INDEX([1]CatGlob!$C:$C,MATCH(F1116&amp;"_"&amp;G1116&amp;"_"&amp;H1116&amp;"_"&amp;I1116&amp;"_"&amp;J1116&amp;IF(K1116="","","_"&amp;K1116),[1]CatGlob!$B:$B,0))))</f>
        <v>LCD_GOB_MEX</v>
      </c>
      <c r="N1116" s="402" t="str">
        <f t="shared" si="37"/>
        <v/>
      </c>
      <c r="O1116" s="402" t="str">
        <f t="shared" si="36"/>
        <v/>
      </c>
      <c r="P1116" s="401" t="str">
        <f>IF(LEN(B1116)&gt;8,INDEX([1]CatGlob!$X:$X,MATCH(M1116,[1]CatGlob!$W:$W,0)),"")</f>
        <v>EMLC</v>
      </c>
      <c r="Q1116" s="403" t="str">
        <f>INDEX([1]CatGlob!P:P,MATCH(M1116,[1]CatGlob!O:O,0))</f>
        <v>RFIG</v>
      </c>
      <c r="R1116" s="403"/>
      <c r="S1116" s="403"/>
      <c r="T1116" s="403" t="str">
        <f>INDEX([1]CatGlob!$D:$D,MATCH($M1116,[1]CatGlob!$C:$C,0))</f>
        <v>RFI</v>
      </c>
      <c r="U1116" s="403" t="s">
        <v>1293</v>
      </c>
      <c r="V1116" s="404" t="str">
        <f>INDEX([1]CatGlob!$F:$F,MATCH($M1116,[1]CatGlob!$C:$C,0))</f>
        <v>RFI</v>
      </c>
      <c r="W1116" s="405"/>
      <c r="X1116" s="406">
        <v>0</v>
      </c>
      <c r="Y1116" s="407">
        <v>0</v>
      </c>
      <c r="Z1116" s="408">
        <v>0</v>
      </c>
      <c r="AA1116" s="407">
        <v>0</v>
      </c>
      <c r="AB1116" s="408">
        <v>0</v>
      </c>
      <c r="AC1116" s="407">
        <v>0</v>
      </c>
      <c r="AD1116" s="408">
        <v>0</v>
      </c>
      <c r="AE1116" s="407">
        <v>0</v>
      </c>
      <c r="AF1116" s="408">
        <v>0</v>
      </c>
      <c r="AG1116" s="407">
        <v>0</v>
      </c>
      <c r="AI1116" s="406">
        <v>0</v>
      </c>
      <c r="AJ1116" s="407">
        <v>0</v>
      </c>
      <c r="AK1116" s="408">
        <v>0</v>
      </c>
      <c r="AL1116" s="407">
        <v>0</v>
      </c>
      <c r="AM1116" s="408">
        <v>0</v>
      </c>
      <c r="AN1116" s="407">
        <v>0</v>
      </c>
      <c r="AO1116" s="408">
        <v>0</v>
      </c>
      <c r="AP1116" s="407">
        <v>0</v>
      </c>
      <c r="AQ1116" s="408">
        <v>0</v>
      </c>
      <c r="AR1116" s="407">
        <v>0</v>
      </c>
      <c r="AT1116" s="406">
        <v>0</v>
      </c>
      <c r="AU1116" s="407">
        <v>0</v>
      </c>
      <c r="AV1116" s="408">
        <v>0</v>
      </c>
      <c r="AW1116" s="407">
        <v>0</v>
      </c>
      <c r="AX1116" s="408">
        <v>0</v>
      </c>
      <c r="AY1116" s="407">
        <v>0</v>
      </c>
      <c r="AZ1116" s="408">
        <v>0</v>
      </c>
      <c r="BA1116" s="407">
        <v>0</v>
      </c>
      <c r="BB1116" s="408">
        <v>0</v>
      </c>
      <c r="BC1116" s="407">
        <v>0</v>
      </c>
    </row>
    <row r="1117" spans="1:55" x14ac:dyDescent="0.35">
      <c r="A1117" s="385" t="str" cm="1">
        <f t="array" ref="A1117">IFERROR(_xlfn.IFS(AND(F1117="Renta Variable",O1117=1),IFERROR(MATCH(B1117,[1]RV_Det!C:C,0),"Rev"),AND(J1117="Corporativa",O1117=1,I1117="EM"),IFERROR(MATCH(B1117,[1]RF_Corps!B:B,0),"Rev"),AND(F1117="Alternativos",O1117=1),IFERROR(MATCH(B1117,[1]Rep4!C:C,0),"Rev")),"")</f>
        <v/>
      </c>
      <c r="B1117" s="394" t="s">
        <v>3271</v>
      </c>
      <c r="C1117" s="409" t="s">
        <v>3272</v>
      </c>
      <c r="D1117" s="395" t="s">
        <v>2151</v>
      </c>
      <c r="E1117" s="396" t="str">
        <f>IF(B1117="","",INDEX([1]CatGlob!$S:$S,IFERROR(MATCH(MID(B1117,7,1),[1]CatGlob!$R:$R,0),MATCH(MID(B1117,1,2),[1]CatGlob!$R:$R,0))))</f>
        <v>MXN</v>
      </c>
      <c r="F1117" s="397" t="s">
        <v>442</v>
      </c>
      <c r="G1117" s="398" t="s">
        <v>2032</v>
      </c>
      <c r="H1117" s="399" t="s">
        <v>267</v>
      </c>
      <c r="I1117" s="399" t="s">
        <v>290</v>
      </c>
      <c r="J1117" s="399" t="s">
        <v>600</v>
      </c>
      <c r="K1117" s="396" t="s">
        <v>600</v>
      </c>
      <c r="L1117" s="400" t="str">
        <f>IF(ISERROR(MATCH(M1117,M$10:M1116,0)),M1117,"")</f>
        <v/>
      </c>
      <c r="M1117" s="401" t="str">
        <f>IF(B1117="","",IF(ISERROR(MATCH(F1117&amp;"_"&amp;G1117&amp;"_"&amp;H1117&amp;"_"&amp;I1117&amp;"_"&amp;J1117&amp;IF(K1117="","","_"&amp;K1117),[1]CatGlob!$B:$B,0)),F1117&amp;"_"&amp;G1117&amp;"_"&amp;H1117&amp;"_"&amp;I1117&amp;"_"&amp;J1117&amp;IF(K1117="","","_"&amp;K1117),INDEX([1]CatGlob!$C:$C,MATCH(F1117&amp;"_"&amp;G1117&amp;"_"&amp;H1117&amp;"_"&amp;I1117&amp;"_"&amp;J1117&amp;IF(K1117="","","_"&amp;K1117),[1]CatGlob!$B:$B,0))))</f>
        <v>LCD_GOB_MEX</v>
      </c>
      <c r="N1117" s="402" t="str">
        <f t="shared" si="37"/>
        <v/>
      </c>
      <c r="O1117" s="402" t="str">
        <f t="shared" si="36"/>
        <v/>
      </c>
      <c r="P1117" s="401" t="str">
        <f>IF(LEN(B1117)&gt;8,INDEX([1]CatGlob!$X:$X,MATCH(M1117,[1]CatGlob!$W:$W,0)),"")</f>
        <v>EMLC</v>
      </c>
      <c r="Q1117" s="403" t="str">
        <f>INDEX([1]CatGlob!P:P,MATCH(M1117,[1]CatGlob!O:O,0))</f>
        <v>RFIG</v>
      </c>
      <c r="R1117" s="403"/>
      <c r="S1117" s="403"/>
      <c r="T1117" s="403" t="str">
        <f>INDEX([1]CatGlob!$D:$D,MATCH($M1117,[1]CatGlob!$C:$C,0))</f>
        <v>RFI</v>
      </c>
      <c r="U1117" s="403" t="s">
        <v>1293</v>
      </c>
      <c r="V1117" s="404" t="str">
        <f>INDEX([1]CatGlob!$F:$F,MATCH($M1117,[1]CatGlob!$C:$C,0))</f>
        <v>RFI</v>
      </c>
      <c r="W1117" s="405"/>
      <c r="X1117" s="406">
        <v>0</v>
      </c>
      <c r="Y1117" s="407">
        <v>0</v>
      </c>
      <c r="Z1117" s="408">
        <v>0</v>
      </c>
      <c r="AA1117" s="407">
        <v>0</v>
      </c>
      <c r="AB1117" s="408">
        <v>0</v>
      </c>
      <c r="AC1117" s="407">
        <v>0</v>
      </c>
      <c r="AD1117" s="408">
        <v>0</v>
      </c>
      <c r="AE1117" s="407">
        <v>0</v>
      </c>
      <c r="AF1117" s="408">
        <v>0</v>
      </c>
      <c r="AG1117" s="407">
        <v>0</v>
      </c>
      <c r="AI1117" s="406">
        <v>0</v>
      </c>
      <c r="AJ1117" s="407">
        <v>0</v>
      </c>
      <c r="AK1117" s="408">
        <v>0</v>
      </c>
      <c r="AL1117" s="407">
        <v>0</v>
      </c>
      <c r="AM1117" s="408">
        <v>0</v>
      </c>
      <c r="AN1117" s="407">
        <v>0</v>
      </c>
      <c r="AO1117" s="408">
        <v>0</v>
      </c>
      <c r="AP1117" s="407">
        <v>0</v>
      </c>
      <c r="AQ1117" s="408">
        <v>0</v>
      </c>
      <c r="AR1117" s="407">
        <v>0</v>
      </c>
      <c r="AT1117" s="406">
        <v>0</v>
      </c>
      <c r="AU1117" s="407">
        <v>0</v>
      </c>
      <c r="AV1117" s="408">
        <v>0</v>
      </c>
      <c r="AW1117" s="407">
        <v>0</v>
      </c>
      <c r="AX1117" s="408">
        <v>0</v>
      </c>
      <c r="AY1117" s="407">
        <v>0</v>
      </c>
      <c r="AZ1117" s="408">
        <v>0</v>
      </c>
      <c r="BA1117" s="407">
        <v>0</v>
      </c>
      <c r="BB1117" s="408">
        <v>0</v>
      </c>
      <c r="BC1117" s="407">
        <v>0</v>
      </c>
    </row>
    <row r="1118" spans="1:55" x14ac:dyDescent="0.35">
      <c r="A1118" s="385" t="str" cm="1">
        <f t="array" ref="A1118">IFERROR(_xlfn.IFS(AND(F1118="Renta Variable",O1118=1),IFERROR(MATCH(B1118,[1]RV_Det!C:C,0),"Rev"),AND(J1118="Corporativa",O1118=1,I1118="EM"),IFERROR(MATCH(B1118,[1]RF_Corps!B:B,0),"Rev"),AND(F1118="Alternativos",O1118=1),IFERROR(MATCH(B1118,[1]Rep4!C:C,0),"Rev")),"")</f>
        <v/>
      </c>
      <c r="B1118" s="394" t="s">
        <v>3273</v>
      </c>
      <c r="C1118" s="409" t="s">
        <v>3274</v>
      </c>
      <c r="D1118" s="395" t="s">
        <v>2151</v>
      </c>
      <c r="E1118" s="396" t="str">
        <f>IF(B1118="","",INDEX([1]CatGlob!$S:$S,IFERROR(MATCH(MID(B1118,7,1),[1]CatGlob!$R:$R,0),MATCH(MID(B1118,1,2),[1]CatGlob!$R:$R,0))))</f>
        <v>MXN</v>
      </c>
      <c r="F1118" s="397" t="s">
        <v>442</v>
      </c>
      <c r="G1118" s="398" t="s">
        <v>2032</v>
      </c>
      <c r="H1118" s="399" t="s">
        <v>267</v>
      </c>
      <c r="I1118" s="399" t="s">
        <v>290</v>
      </c>
      <c r="J1118" s="399" t="s">
        <v>600</v>
      </c>
      <c r="K1118" s="396" t="s">
        <v>600</v>
      </c>
      <c r="L1118" s="400" t="str">
        <f>IF(ISERROR(MATCH(M1118,M$10:M1117,0)),M1118,"")</f>
        <v/>
      </c>
      <c r="M1118" s="401" t="str">
        <f>IF(B1118="","",IF(ISERROR(MATCH(F1118&amp;"_"&amp;G1118&amp;"_"&amp;H1118&amp;"_"&amp;I1118&amp;"_"&amp;J1118&amp;IF(K1118="","","_"&amp;K1118),[1]CatGlob!$B:$B,0)),F1118&amp;"_"&amp;G1118&amp;"_"&amp;H1118&amp;"_"&amp;I1118&amp;"_"&amp;J1118&amp;IF(K1118="","","_"&amp;K1118),INDEX([1]CatGlob!$C:$C,MATCH(F1118&amp;"_"&amp;G1118&amp;"_"&amp;H1118&amp;"_"&amp;I1118&amp;"_"&amp;J1118&amp;IF(K1118="","","_"&amp;K1118),[1]CatGlob!$B:$B,0))))</f>
        <v>LCD_GOB_MEX</v>
      </c>
      <c r="N1118" s="402" t="str">
        <f t="shared" si="37"/>
        <v/>
      </c>
      <c r="O1118" s="402" t="str">
        <f t="shared" si="36"/>
        <v/>
      </c>
      <c r="P1118" s="401" t="str">
        <f>IF(LEN(B1118)&gt;8,INDEX([1]CatGlob!$X:$X,MATCH(M1118,[1]CatGlob!$W:$W,0)),"")</f>
        <v>EMLC</v>
      </c>
      <c r="Q1118" s="403" t="str">
        <f>INDEX([1]CatGlob!P:P,MATCH(M1118,[1]CatGlob!O:O,0))</f>
        <v>RFIG</v>
      </c>
      <c r="R1118" s="403"/>
      <c r="S1118" s="403"/>
      <c r="T1118" s="403" t="str">
        <f>INDEX([1]CatGlob!$D:$D,MATCH($M1118,[1]CatGlob!$C:$C,0))</f>
        <v>RFI</v>
      </c>
      <c r="U1118" s="403" t="s">
        <v>1293</v>
      </c>
      <c r="V1118" s="404" t="str">
        <f>INDEX([1]CatGlob!$F:$F,MATCH($M1118,[1]CatGlob!$C:$C,0))</f>
        <v>RFI</v>
      </c>
      <c r="W1118" s="405"/>
      <c r="X1118" s="406">
        <v>0</v>
      </c>
      <c r="Y1118" s="407">
        <v>0</v>
      </c>
      <c r="Z1118" s="408">
        <v>0</v>
      </c>
      <c r="AA1118" s="407">
        <v>0</v>
      </c>
      <c r="AB1118" s="408">
        <v>0</v>
      </c>
      <c r="AC1118" s="407">
        <v>0</v>
      </c>
      <c r="AD1118" s="408">
        <v>0</v>
      </c>
      <c r="AE1118" s="407">
        <v>0</v>
      </c>
      <c r="AF1118" s="408">
        <v>0</v>
      </c>
      <c r="AG1118" s="407">
        <v>0</v>
      </c>
      <c r="AI1118" s="406">
        <v>0</v>
      </c>
      <c r="AJ1118" s="407">
        <v>0</v>
      </c>
      <c r="AK1118" s="408">
        <v>0</v>
      </c>
      <c r="AL1118" s="407">
        <v>0</v>
      </c>
      <c r="AM1118" s="408">
        <v>0</v>
      </c>
      <c r="AN1118" s="407">
        <v>0</v>
      </c>
      <c r="AO1118" s="408">
        <v>0</v>
      </c>
      <c r="AP1118" s="407">
        <v>0</v>
      </c>
      <c r="AQ1118" s="408">
        <v>0</v>
      </c>
      <c r="AR1118" s="407">
        <v>0</v>
      </c>
      <c r="AT1118" s="406">
        <v>0</v>
      </c>
      <c r="AU1118" s="407">
        <v>0</v>
      </c>
      <c r="AV1118" s="408">
        <v>0</v>
      </c>
      <c r="AW1118" s="407">
        <v>0</v>
      </c>
      <c r="AX1118" s="408">
        <v>0</v>
      </c>
      <c r="AY1118" s="407">
        <v>0</v>
      </c>
      <c r="AZ1118" s="408">
        <v>0</v>
      </c>
      <c r="BA1118" s="407">
        <v>0</v>
      </c>
      <c r="BB1118" s="408">
        <v>0</v>
      </c>
      <c r="BC1118" s="407">
        <v>0</v>
      </c>
    </row>
    <row r="1119" spans="1:55" x14ac:dyDescent="0.35">
      <c r="A1119" s="385" t="str" cm="1">
        <f t="array" ref="A1119">IFERROR(_xlfn.IFS(AND(F1119="Renta Variable",O1119=1),IFERROR(MATCH(B1119,[1]RV_Det!C:C,0),"Rev"),AND(J1119="Corporativa",O1119=1,I1119="EM"),IFERROR(MATCH(B1119,[1]RF_Corps!B:B,0),"Rev"),AND(F1119="Alternativos",O1119=1),IFERROR(MATCH(B1119,[1]Rep4!C:C,0),"Rev")),"")</f>
        <v/>
      </c>
      <c r="B1119" s="394" t="s">
        <v>3275</v>
      </c>
      <c r="C1119" s="409" t="s">
        <v>3276</v>
      </c>
      <c r="D1119" s="395" t="s">
        <v>2151</v>
      </c>
      <c r="E1119" s="396" t="str">
        <f>IF(B1119="","",INDEX([1]CatGlob!$S:$S,IFERROR(MATCH(MID(B1119,7,1),[1]CatGlob!$R:$R,0),MATCH(MID(B1119,1,2),[1]CatGlob!$R:$R,0))))</f>
        <v>MXN</v>
      </c>
      <c r="F1119" s="397" t="s">
        <v>442</v>
      </c>
      <c r="G1119" s="398" t="s">
        <v>2032</v>
      </c>
      <c r="H1119" s="399" t="s">
        <v>267</v>
      </c>
      <c r="I1119" s="399" t="s">
        <v>290</v>
      </c>
      <c r="J1119" s="399" t="s">
        <v>600</v>
      </c>
      <c r="K1119" s="396" t="s">
        <v>600</v>
      </c>
      <c r="L1119" s="400" t="str">
        <f>IF(ISERROR(MATCH(M1119,M$10:M1118,0)),M1119,"")</f>
        <v/>
      </c>
      <c r="M1119" s="401" t="str">
        <f>IF(B1119="","",IF(ISERROR(MATCH(F1119&amp;"_"&amp;G1119&amp;"_"&amp;H1119&amp;"_"&amp;I1119&amp;"_"&amp;J1119&amp;IF(K1119="","","_"&amp;K1119),[1]CatGlob!$B:$B,0)),F1119&amp;"_"&amp;G1119&amp;"_"&amp;H1119&amp;"_"&amp;I1119&amp;"_"&amp;J1119&amp;IF(K1119="","","_"&amp;K1119),INDEX([1]CatGlob!$C:$C,MATCH(F1119&amp;"_"&amp;G1119&amp;"_"&amp;H1119&amp;"_"&amp;I1119&amp;"_"&amp;J1119&amp;IF(K1119="","","_"&amp;K1119),[1]CatGlob!$B:$B,0))))</f>
        <v>LCD_GOB_MEX</v>
      </c>
      <c r="N1119" s="402" t="str">
        <f t="shared" si="37"/>
        <v/>
      </c>
      <c r="O1119" s="402" t="str">
        <f t="shared" si="36"/>
        <v/>
      </c>
      <c r="P1119" s="401" t="str">
        <f>IF(LEN(B1119)&gt;8,INDEX([1]CatGlob!$X:$X,MATCH(M1119,[1]CatGlob!$W:$W,0)),"")</f>
        <v>EMLC</v>
      </c>
      <c r="Q1119" s="403" t="str">
        <f>INDEX([1]CatGlob!P:P,MATCH(M1119,[1]CatGlob!O:O,0))</f>
        <v>RFIG</v>
      </c>
      <c r="R1119" s="403"/>
      <c r="S1119" s="403"/>
      <c r="T1119" s="403" t="str">
        <f>INDEX([1]CatGlob!$D:$D,MATCH($M1119,[1]CatGlob!$C:$C,0))</f>
        <v>RFI</v>
      </c>
      <c r="U1119" s="403" t="s">
        <v>1293</v>
      </c>
      <c r="V1119" s="404" t="str">
        <f>INDEX([1]CatGlob!$F:$F,MATCH($M1119,[1]CatGlob!$C:$C,0))</f>
        <v>RFI</v>
      </c>
      <c r="W1119" s="405"/>
      <c r="X1119" s="406">
        <v>0</v>
      </c>
      <c r="Y1119" s="407">
        <v>0</v>
      </c>
      <c r="Z1119" s="408">
        <v>0</v>
      </c>
      <c r="AA1119" s="407">
        <v>0</v>
      </c>
      <c r="AB1119" s="408">
        <v>0</v>
      </c>
      <c r="AC1119" s="407">
        <v>0</v>
      </c>
      <c r="AD1119" s="408">
        <v>0</v>
      </c>
      <c r="AE1119" s="407">
        <v>0</v>
      </c>
      <c r="AF1119" s="408">
        <v>0</v>
      </c>
      <c r="AG1119" s="407">
        <v>0</v>
      </c>
      <c r="AI1119" s="406">
        <v>0</v>
      </c>
      <c r="AJ1119" s="407">
        <v>0</v>
      </c>
      <c r="AK1119" s="408">
        <v>0</v>
      </c>
      <c r="AL1119" s="407">
        <v>0</v>
      </c>
      <c r="AM1119" s="408">
        <v>0</v>
      </c>
      <c r="AN1119" s="407">
        <v>0</v>
      </c>
      <c r="AO1119" s="408">
        <v>0</v>
      </c>
      <c r="AP1119" s="407">
        <v>0</v>
      </c>
      <c r="AQ1119" s="408">
        <v>0</v>
      </c>
      <c r="AR1119" s="407">
        <v>0</v>
      </c>
      <c r="AT1119" s="406">
        <v>0</v>
      </c>
      <c r="AU1119" s="407">
        <v>0</v>
      </c>
      <c r="AV1119" s="408">
        <v>0</v>
      </c>
      <c r="AW1119" s="407">
        <v>0</v>
      </c>
      <c r="AX1119" s="408">
        <v>0</v>
      </c>
      <c r="AY1119" s="407">
        <v>0</v>
      </c>
      <c r="AZ1119" s="408">
        <v>0</v>
      </c>
      <c r="BA1119" s="407">
        <v>0</v>
      </c>
      <c r="BB1119" s="408">
        <v>0</v>
      </c>
      <c r="BC1119" s="407">
        <v>0</v>
      </c>
    </row>
    <row r="1120" spans="1:55" x14ac:dyDescent="0.35">
      <c r="A1120" s="385" t="str" cm="1">
        <f t="array" ref="A1120">IFERROR(_xlfn.IFS(AND(F1120="Renta Variable",O1120=1),IFERROR(MATCH(B1120,[1]RV_Det!C:C,0),"Rev"),AND(J1120="Corporativa",O1120=1,I1120="EM"),IFERROR(MATCH(B1120,[1]RF_Corps!B:B,0),"Rev"),AND(F1120="Alternativos",O1120=1),IFERROR(MATCH(B1120,[1]Rep4!C:C,0),"Rev")),"")</f>
        <v/>
      </c>
      <c r="B1120" s="394" t="s">
        <v>3277</v>
      </c>
      <c r="C1120" s="409" t="s">
        <v>3278</v>
      </c>
      <c r="D1120" s="395" t="s">
        <v>2151</v>
      </c>
      <c r="E1120" s="396" t="str">
        <f>IF(B1120="","",INDEX([1]CatGlob!$S:$S,IFERROR(MATCH(MID(B1120,7,1),[1]CatGlob!$R:$R,0),MATCH(MID(B1120,1,2),[1]CatGlob!$R:$R,0))))</f>
        <v>MXN</v>
      </c>
      <c r="F1120" s="397" t="s">
        <v>442</v>
      </c>
      <c r="G1120" s="398" t="s">
        <v>2032</v>
      </c>
      <c r="H1120" s="399" t="s">
        <v>267</v>
      </c>
      <c r="I1120" s="399" t="s">
        <v>290</v>
      </c>
      <c r="J1120" s="399" t="s">
        <v>600</v>
      </c>
      <c r="K1120" s="396" t="s">
        <v>600</v>
      </c>
      <c r="L1120" s="400" t="str">
        <f>IF(ISERROR(MATCH(M1120,M$10:M1119,0)),M1120,"")</f>
        <v/>
      </c>
      <c r="M1120" s="401" t="str">
        <f>IF(B1120="","",IF(ISERROR(MATCH(F1120&amp;"_"&amp;G1120&amp;"_"&amp;H1120&amp;"_"&amp;I1120&amp;"_"&amp;J1120&amp;IF(K1120="","","_"&amp;K1120),[1]CatGlob!$B:$B,0)),F1120&amp;"_"&amp;G1120&amp;"_"&amp;H1120&amp;"_"&amp;I1120&amp;"_"&amp;J1120&amp;IF(K1120="","","_"&amp;K1120),INDEX([1]CatGlob!$C:$C,MATCH(F1120&amp;"_"&amp;G1120&amp;"_"&amp;H1120&amp;"_"&amp;I1120&amp;"_"&amp;J1120&amp;IF(K1120="","","_"&amp;K1120),[1]CatGlob!$B:$B,0))))</f>
        <v>LCD_GOB_MEX</v>
      </c>
      <c r="N1120" s="402" t="str">
        <f t="shared" si="37"/>
        <v/>
      </c>
      <c r="O1120" s="402" t="str">
        <f t="shared" si="36"/>
        <v/>
      </c>
      <c r="P1120" s="401" t="str">
        <f>IF(LEN(B1120)&gt;8,INDEX([1]CatGlob!$X:$X,MATCH(M1120,[1]CatGlob!$W:$W,0)),"")</f>
        <v>EMLC</v>
      </c>
      <c r="Q1120" s="403" t="str">
        <f>INDEX([1]CatGlob!P:P,MATCH(M1120,[1]CatGlob!O:O,0))</f>
        <v>RFIG</v>
      </c>
      <c r="R1120" s="403"/>
      <c r="S1120" s="403"/>
      <c r="T1120" s="403" t="str">
        <f>INDEX([1]CatGlob!$D:$D,MATCH($M1120,[1]CatGlob!$C:$C,0))</f>
        <v>RFI</v>
      </c>
      <c r="U1120" s="403" t="s">
        <v>1293</v>
      </c>
      <c r="V1120" s="404" t="str">
        <f>INDEX([1]CatGlob!$F:$F,MATCH($M1120,[1]CatGlob!$C:$C,0))</f>
        <v>RFI</v>
      </c>
      <c r="W1120" s="405"/>
      <c r="X1120" s="406">
        <v>0</v>
      </c>
      <c r="Y1120" s="407">
        <v>0</v>
      </c>
      <c r="Z1120" s="408">
        <v>0</v>
      </c>
      <c r="AA1120" s="407">
        <v>0</v>
      </c>
      <c r="AB1120" s="408">
        <v>0</v>
      </c>
      <c r="AC1120" s="407">
        <v>0</v>
      </c>
      <c r="AD1120" s="408">
        <v>0</v>
      </c>
      <c r="AE1120" s="407">
        <v>0</v>
      </c>
      <c r="AF1120" s="408">
        <v>0</v>
      </c>
      <c r="AG1120" s="407">
        <v>0</v>
      </c>
      <c r="AI1120" s="406">
        <v>0</v>
      </c>
      <c r="AJ1120" s="407">
        <v>0</v>
      </c>
      <c r="AK1120" s="408">
        <v>0</v>
      </c>
      <c r="AL1120" s="407">
        <v>0</v>
      </c>
      <c r="AM1120" s="408">
        <v>0</v>
      </c>
      <c r="AN1120" s="407">
        <v>0</v>
      </c>
      <c r="AO1120" s="408">
        <v>0</v>
      </c>
      <c r="AP1120" s="407">
        <v>0</v>
      </c>
      <c r="AQ1120" s="408">
        <v>0</v>
      </c>
      <c r="AR1120" s="407">
        <v>0</v>
      </c>
      <c r="AT1120" s="406">
        <v>0</v>
      </c>
      <c r="AU1120" s="407">
        <v>0</v>
      </c>
      <c r="AV1120" s="408">
        <v>0</v>
      </c>
      <c r="AW1120" s="407">
        <v>0</v>
      </c>
      <c r="AX1120" s="408">
        <v>0</v>
      </c>
      <c r="AY1120" s="407">
        <v>0</v>
      </c>
      <c r="AZ1120" s="408">
        <v>0</v>
      </c>
      <c r="BA1120" s="407">
        <v>0</v>
      </c>
      <c r="BB1120" s="408">
        <v>0</v>
      </c>
      <c r="BC1120" s="407">
        <v>0</v>
      </c>
    </row>
    <row r="1121" spans="1:55" x14ac:dyDescent="0.35">
      <c r="A1121" s="385" t="str" cm="1">
        <f t="array" ref="A1121">IFERROR(_xlfn.IFS(AND(F1121="Renta Variable",O1121=1),IFERROR(MATCH(B1121,[1]RV_Det!C:C,0),"Rev"),AND(J1121="Corporativa",O1121=1,I1121="EM"),IFERROR(MATCH(B1121,[1]RF_Corps!B:B,0),"Rev"),AND(F1121="Alternativos",O1121=1),IFERROR(MATCH(B1121,[1]Rep4!C:C,0),"Rev")),"")</f>
        <v/>
      </c>
      <c r="B1121" s="394" t="s">
        <v>3279</v>
      </c>
      <c r="C1121" s="409" t="s">
        <v>3280</v>
      </c>
      <c r="D1121" s="395" t="s">
        <v>2151</v>
      </c>
      <c r="E1121" s="396" t="str">
        <f>IF(B1121="","",INDEX([1]CatGlob!$S:$S,IFERROR(MATCH(MID(B1121,7,1),[1]CatGlob!$R:$R,0),MATCH(MID(B1121,1,2),[1]CatGlob!$R:$R,0))))</f>
        <v>MXN</v>
      </c>
      <c r="F1121" s="397" t="s">
        <v>442</v>
      </c>
      <c r="G1121" s="398" t="s">
        <v>2032</v>
      </c>
      <c r="H1121" s="399" t="s">
        <v>267</v>
      </c>
      <c r="I1121" s="399" t="s">
        <v>290</v>
      </c>
      <c r="J1121" s="399" t="s">
        <v>600</v>
      </c>
      <c r="K1121" s="396" t="s">
        <v>600</v>
      </c>
      <c r="L1121" s="400" t="str">
        <f>IF(ISERROR(MATCH(M1121,M$10:M1120,0)),M1121,"")</f>
        <v/>
      </c>
      <c r="M1121" s="401" t="str">
        <f>IF(B1121="","",IF(ISERROR(MATCH(F1121&amp;"_"&amp;G1121&amp;"_"&amp;H1121&amp;"_"&amp;I1121&amp;"_"&amp;J1121&amp;IF(K1121="","","_"&amp;K1121),[1]CatGlob!$B:$B,0)),F1121&amp;"_"&amp;G1121&amp;"_"&amp;H1121&amp;"_"&amp;I1121&amp;"_"&amp;J1121&amp;IF(K1121="","","_"&amp;K1121),INDEX([1]CatGlob!$C:$C,MATCH(F1121&amp;"_"&amp;G1121&amp;"_"&amp;H1121&amp;"_"&amp;I1121&amp;"_"&amp;J1121&amp;IF(K1121="","","_"&amp;K1121),[1]CatGlob!$B:$B,0))))</f>
        <v>LCD_GOB_MEX</v>
      </c>
      <c r="N1121" s="402" t="str">
        <f t="shared" si="37"/>
        <v/>
      </c>
      <c r="O1121" s="402" t="str">
        <f t="shared" si="36"/>
        <v/>
      </c>
      <c r="P1121" s="401" t="str">
        <f>IF(LEN(B1121)&gt;8,INDEX([1]CatGlob!$X:$X,MATCH(M1121,[1]CatGlob!$W:$W,0)),"")</f>
        <v>EMLC</v>
      </c>
      <c r="Q1121" s="403" t="str">
        <f>INDEX([1]CatGlob!P:P,MATCH(M1121,[1]CatGlob!O:O,0))</f>
        <v>RFIG</v>
      </c>
      <c r="R1121" s="403"/>
      <c r="S1121" s="403"/>
      <c r="T1121" s="403" t="str">
        <f>INDEX([1]CatGlob!$D:$D,MATCH($M1121,[1]CatGlob!$C:$C,0))</f>
        <v>RFI</v>
      </c>
      <c r="U1121" s="403" t="s">
        <v>1293</v>
      </c>
      <c r="V1121" s="404" t="str">
        <f>INDEX([1]CatGlob!$F:$F,MATCH($M1121,[1]CatGlob!$C:$C,0))</f>
        <v>RFI</v>
      </c>
      <c r="W1121" s="405"/>
      <c r="X1121" s="406">
        <v>0</v>
      </c>
      <c r="Y1121" s="407">
        <v>0</v>
      </c>
      <c r="Z1121" s="408">
        <v>0</v>
      </c>
      <c r="AA1121" s="407">
        <v>0</v>
      </c>
      <c r="AB1121" s="408">
        <v>0</v>
      </c>
      <c r="AC1121" s="407">
        <v>0</v>
      </c>
      <c r="AD1121" s="408">
        <v>0</v>
      </c>
      <c r="AE1121" s="407">
        <v>0</v>
      </c>
      <c r="AF1121" s="408">
        <v>0</v>
      </c>
      <c r="AG1121" s="407">
        <v>0</v>
      </c>
      <c r="AI1121" s="406">
        <v>0</v>
      </c>
      <c r="AJ1121" s="407">
        <v>0</v>
      </c>
      <c r="AK1121" s="408">
        <v>0</v>
      </c>
      <c r="AL1121" s="407">
        <v>0</v>
      </c>
      <c r="AM1121" s="408">
        <v>0</v>
      </c>
      <c r="AN1121" s="407">
        <v>0</v>
      </c>
      <c r="AO1121" s="408">
        <v>0</v>
      </c>
      <c r="AP1121" s="407">
        <v>0</v>
      </c>
      <c r="AQ1121" s="408">
        <v>0</v>
      </c>
      <c r="AR1121" s="407">
        <v>0</v>
      </c>
      <c r="AT1121" s="406">
        <v>0</v>
      </c>
      <c r="AU1121" s="407">
        <v>0</v>
      </c>
      <c r="AV1121" s="408">
        <v>0</v>
      </c>
      <c r="AW1121" s="407">
        <v>0</v>
      </c>
      <c r="AX1121" s="408">
        <v>0</v>
      </c>
      <c r="AY1121" s="407">
        <v>0</v>
      </c>
      <c r="AZ1121" s="408">
        <v>0</v>
      </c>
      <c r="BA1121" s="407">
        <v>0</v>
      </c>
      <c r="BB1121" s="408">
        <v>0</v>
      </c>
      <c r="BC1121" s="407">
        <v>0</v>
      </c>
    </row>
    <row r="1122" spans="1:55" x14ac:dyDescent="0.35">
      <c r="A1122" s="385" t="str" cm="1">
        <f t="array" ref="A1122">IFERROR(_xlfn.IFS(AND(F1122="Renta Variable",O1122=1),IFERROR(MATCH(B1122,[1]RV_Det!C:C,0),"Rev"),AND(J1122="Corporativa",O1122=1,I1122="EM"),IFERROR(MATCH(B1122,[1]RF_Corps!B:B,0),"Rev"),AND(F1122="Alternativos",O1122=1),IFERROR(MATCH(B1122,[1]Rep4!C:C,0),"Rev")),"")</f>
        <v/>
      </c>
      <c r="B1122" s="394" t="s">
        <v>3281</v>
      </c>
      <c r="C1122" s="409" t="s">
        <v>3282</v>
      </c>
      <c r="D1122" s="395" t="s">
        <v>2151</v>
      </c>
      <c r="E1122" s="396" t="str">
        <f>IF(B1122="","",INDEX([1]CatGlob!$S:$S,IFERROR(MATCH(MID(B1122,7,1),[1]CatGlob!$R:$R,0),MATCH(MID(B1122,1,2),[1]CatGlob!$R:$R,0))))</f>
        <v>MXN</v>
      </c>
      <c r="F1122" s="397" t="s">
        <v>442</v>
      </c>
      <c r="G1122" s="398" t="s">
        <v>2032</v>
      </c>
      <c r="H1122" s="399" t="s">
        <v>267</v>
      </c>
      <c r="I1122" s="399" t="s">
        <v>290</v>
      </c>
      <c r="J1122" s="399" t="s">
        <v>600</v>
      </c>
      <c r="K1122" s="396" t="s">
        <v>600</v>
      </c>
      <c r="L1122" s="400" t="str">
        <f>IF(ISERROR(MATCH(M1122,M$10:M1121,0)),M1122,"")</f>
        <v/>
      </c>
      <c r="M1122" s="401" t="str">
        <f>IF(B1122="","",IF(ISERROR(MATCH(F1122&amp;"_"&amp;G1122&amp;"_"&amp;H1122&amp;"_"&amp;I1122&amp;"_"&amp;J1122&amp;IF(K1122="","","_"&amp;K1122),[1]CatGlob!$B:$B,0)),F1122&amp;"_"&amp;G1122&amp;"_"&amp;H1122&amp;"_"&amp;I1122&amp;"_"&amp;J1122&amp;IF(K1122="","","_"&amp;K1122),INDEX([1]CatGlob!$C:$C,MATCH(F1122&amp;"_"&amp;G1122&amp;"_"&amp;H1122&amp;"_"&amp;I1122&amp;"_"&amp;J1122&amp;IF(K1122="","","_"&amp;K1122),[1]CatGlob!$B:$B,0))))</f>
        <v>LCD_GOB_MEX</v>
      </c>
      <c r="N1122" s="402" t="str">
        <f t="shared" si="37"/>
        <v/>
      </c>
      <c r="O1122" s="402" t="str">
        <f t="shared" si="36"/>
        <v/>
      </c>
      <c r="P1122" s="401" t="str">
        <f>IF(LEN(B1122)&gt;8,INDEX([1]CatGlob!$X:$X,MATCH(M1122,[1]CatGlob!$W:$W,0)),"")</f>
        <v>EMLC</v>
      </c>
      <c r="Q1122" s="403" t="str">
        <f>INDEX([1]CatGlob!P:P,MATCH(M1122,[1]CatGlob!O:O,0))</f>
        <v>RFIG</v>
      </c>
      <c r="R1122" s="403"/>
      <c r="S1122" s="403"/>
      <c r="T1122" s="403" t="str">
        <f>INDEX([1]CatGlob!$D:$D,MATCH($M1122,[1]CatGlob!$C:$C,0))</f>
        <v>RFI</v>
      </c>
      <c r="U1122" s="403" t="s">
        <v>1293</v>
      </c>
      <c r="V1122" s="404" t="str">
        <f>INDEX([1]CatGlob!$F:$F,MATCH($M1122,[1]CatGlob!$C:$C,0))</f>
        <v>RFI</v>
      </c>
      <c r="W1122" s="405"/>
      <c r="X1122" s="406">
        <v>0</v>
      </c>
      <c r="Y1122" s="407">
        <v>0</v>
      </c>
      <c r="Z1122" s="408">
        <v>0</v>
      </c>
      <c r="AA1122" s="407">
        <v>0</v>
      </c>
      <c r="AB1122" s="408">
        <v>0</v>
      </c>
      <c r="AC1122" s="407">
        <v>0</v>
      </c>
      <c r="AD1122" s="408">
        <v>0</v>
      </c>
      <c r="AE1122" s="407">
        <v>0</v>
      </c>
      <c r="AF1122" s="408">
        <v>0</v>
      </c>
      <c r="AG1122" s="407">
        <v>0</v>
      </c>
      <c r="AI1122" s="406">
        <v>0</v>
      </c>
      <c r="AJ1122" s="407">
        <v>0</v>
      </c>
      <c r="AK1122" s="408">
        <v>0</v>
      </c>
      <c r="AL1122" s="407">
        <v>0</v>
      </c>
      <c r="AM1122" s="408">
        <v>0</v>
      </c>
      <c r="AN1122" s="407">
        <v>0</v>
      </c>
      <c r="AO1122" s="408">
        <v>0</v>
      </c>
      <c r="AP1122" s="407">
        <v>0</v>
      </c>
      <c r="AQ1122" s="408">
        <v>0</v>
      </c>
      <c r="AR1122" s="407">
        <v>0</v>
      </c>
      <c r="AT1122" s="406">
        <v>0</v>
      </c>
      <c r="AU1122" s="407">
        <v>0</v>
      </c>
      <c r="AV1122" s="408">
        <v>0</v>
      </c>
      <c r="AW1122" s="407">
        <v>0</v>
      </c>
      <c r="AX1122" s="408">
        <v>0</v>
      </c>
      <c r="AY1122" s="407">
        <v>0</v>
      </c>
      <c r="AZ1122" s="408">
        <v>0</v>
      </c>
      <c r="BA1122" s="407">
        <v>0</v>
      </c>
      <c r="BB1122" s="408">
        <v>0</v>
      </c>
      <c r="BC1122" s="407">
        <v>0</v>
      </c>
    </row>
    <row r="1123" spans="1:55" x14ac:dyDescent="0.35">
      <c r="A1123" s="385" t="str" cm="1">
        <f t="array" ref="A1123">IFERROR(_xlfn.IFS(AND(F1123="Renta Variable",O1123=1),IFERROR(MATCH(B1123,[1]RV_Det!C:C,0),"Rev"),AND(J1123="Corporativa",O1123=1,I1123="EM"),IFERROR(MATCH(B1123,[1]RF_Corps!B:B,0),"Rev"),AND(F1123="Alternativos",O1123=1),IFERROR(MATCH(B1123,[1]Rep4!C:C,0),"Rev")),"")</f>
        <v/>
      </c>
      <c r="B1123" s="394" t="s">
        <v>3283</v>
      </c>
      <c r="C1123" s="409" t="s">
        <v>3284</v>
      </c>
      <c r="D1123" s="395" t="s">
        <v>2151</v>
      </c>
      <c r="E1123" s="396" t="str">
        <f>IF(B1123="","",INDEX([1]CatGlob!$S:$S,IFERROR(MATCH(MID(B1123,7,1),[1]CatGlob!$R:$R,0),MATCH(MID(B1123,1,2),[1]CatGlob!$R:$R,0))))</f>
        <v>MXN</v>
      </c>
      <c r="F1123" s="397" t="s">
        <v>442</v>
      </c>
      <c r="G1123" s="398" t="s">
        <v>2032</v>
      </c>
      <c r="H1123" s="399" t="s">
        <v>267</v>
      </c>
      <c r="I1123" s="399" t="s">
        <v>290</v>
      </c>
      <c r="J1123" s="399" t="s">
        <v>600</v>
      </c>
      <c r="K1123" s="396" t="s">
        <v>600</v>
      </c>
      <c r="L1123" s="400" t="str">
        <f>IF(ISERROR(MATCH(M1123,M$10:M1122,0)),M1123,"")</f>
        <v/>
      </c>
      <c r="M1123" s="401" t="str">
        <f>IF(B1123="","",IF(ISERROR(MATCH(F1123&amp;"_"&amp;G1123&amp;"_"&amp;H1123&amp;"_"&amp;I1123&amp;"_"&amp;J1123&amp;IF(K1123="","","_"&amp;K1123),[1]CatGlob!$B:$B,0)),F1123&amp;"_"&amp;G1123&amp;"_"&amp;H1123&amp;"_"&amp;I1123&amp;"_"&amp;J1123&amp;IF(K1123="","","_"&amp;K1123),INDEX([1]CatGlob!$C:$C,MATCH(F1123&amp;"_"&amp;G1123&amp;"_"&amp;H1123&amp;"_"&amp;I1123&amp;"_"&amp;J1123&amp;IF(K1123="","","_"&amp;K1123),[1]CatGlob!$B:$B,0))))</f>
        <v>LCD_GOB_MEX</v>
      </c>
      <c r="N1123" s="402" t="str">
        <f t="shared" si="37"/>
        <v/>
      </c>
      <c r="O1123" s="402" t="str">
        <f t="shared" si="36"/>
        <v/>
      </c>
      <c r="P1123" s="401" t="str">
        <f>IF(LEN(B1123)&gt;8,INDEX([1]CatGlob!$X:$X,MATCH(M1123,[1]CatGlob!$W:$W,0)),"")</f>
        <v>EMLC</v>
      </c>
      <c r="Q1123" s="403" t="str">
        <f>INDEX([1]CatGlob!P:P,MATCH(M1123,[1]CatGlob!O:O,0))</f>
        <v>RFIG</v>
      </c>
      <c r="R1123" s="403" t="s">
        <v>601</v>
      </c>
      <c r="S1123" s="403" t="s">
        <v>601</v>
      </c>
      <c r="T1123" s="403" t="str">
        <f>INDEX([1]CatGlob!$D:$D,MATCH($M1123,[1]CatGlob!$C:$C,0))</f>
        <v>RFI</v>
      </c>
      <c r="U1123" s="403" t="s">
        <v>1293</v>
      </c>
      <c r="V1123" s="404" t="str">
        <f>INDEX([1]CatGlob!$F:$F,MATCH($M1123,[1]CatGlob!$C:$C,0))</f>
        <v>RFI</v>
      </c>
      <c r="W1123" s="405"/>
      <c r="X1123" s="406">
        <v>0</v>
      </c>
      <c r="Y1123" s="407">
        <v>0</v>
      </c>
      <c r="Z1123" s="408">
        <v>0</v>
      </c>
      <c r="AA1123" s="407">
        <v>0</v>
      </c>
      <c r="AB1123" s="408">
        <v>0</v>
      </c>
      <c r="AC1123" s="407">
        <v>0</v>
      </c>
      <c r="AD1123" s="408">
        <v>0</v>
      </c>
      <c r="AE1123" s="407">
        <v>0</v>
      </c>
      <c r="AF1123" s="408">
        <v>0</v>
      </c>
      <c r="AG1123" s="407">
        <v>0</v>
      </c>
      <c r="AI1123" s="406">
        <v>0</v>
      </c>
      <c r="AJ1123" s="407">
        <v>0</v>
      </c>
      <c r="AK1123" s="408">
        <v>0</v>
      </c>
      <c r="AL1123" s="407">
        <v>0</v>
      </c>
      <c r="AM1123" s="408">
        <v>0</v>
      </c>
      <c r="AN1123" s="407">
        <v>0</v>
      </c>
      <c r="AO1123" s="408">
        <v>0</v>
      </c>
      <c r="AP1123" s="407">
        <v>0</v>
      </c>
      <c r="AQ1123" s="408">
        <v>0</v>
      </c>
      <c r="AR1123" s="407">
        <v>0</v>
      </c>
      <c r="AT1123" s="406">
        <v>0</v>
      </c>
      <c r="AU1123" s="407">
        <v>0</v>
      </c>
      <c r="AV1123" s="408">
        <v>0</v>
      </c>
      <c r="AW1123" s="407">
        <v>0</v>
      </c>
      <c r="AX1123" s="408">
        <v>0</v>
      </c>
      <c r="AY1123" s="407">
        <v>0</v>
      </c>
      <c r="AZ1123" s="408">
        <v>0</v>
      </c>
      <c r="BA1123" s="407">
        <v>0</v>
      </c>
      <c r="BB1123" s="408">
        <v>0</v>
      </c>
      <c r="BC1123" s="407">
        <v>0</v>
      </c>
    </row>
    <row r="1124" spans="1:55" x14ac:dyDescent="0.35">
      <c r="A1124" s="385" t="str" cm="1">
        <f t="array" ref="A1124">IFERROR(_xlfn.IFS(AND(F1124="Renta Variable",O1124=1),IFERROR(MATCH(B1124,[1]RV_Det!C:C,0),"Rev"),AND(J1124="Corporativa",O1124=1,I1124="EM"),IFERROR(MATCH(B1124,[1]RF_Corps!B:B,0),"Rev"),AND(F1124="Alternativos",O1124=1),IFERROR(MATCH(B1124,[1]Rep4!C:C,0),"Rev")),"")</f>
        <v/>
      </c>
      <c r="B1124" s="394" t="s">
        <v>3285</v>
      </c>
      <c r="C1124" s="409" t="s">
        <v>3284</v>
      </c>
      <c r="D1124" s="395" t="s">
        <v>2151</v>
      </c>
      <c r="E1124" s="396" t="str">
        <f>IF(B1124="","",INDEX([1]CatGlob!$S:$S,IFERROR(MATCH(MID(B1124,7,1),[1]CatGlob!$R:$R,0),MATCH(MID(B1124,1,2),[1]CatGlob!$R:$R,0))))</f>
        <v>MXN</v>
      </c>
      <c r="F1124" s="397" t="s">
        <v>442</v>
      </c>
      <c r="G1124" s="398" t="s">
        <v>2032</v>
      </c>
      <c r="H1124" s="399" t="s">
        <v>267</v>
      </c>
      <c r="I1124" s="399" t="s">
        <v>290</v>
      </c>
      <c r="J1124" s="399" t="s">
        <v>600</v>
      </c>
      <c r="K1124" s="396" t="s">
        <v>600</v>
      </c>
      <c r="L1124" s="400" t="str">
        <f>IF(ISERROR(MATCH(M1124,M$10:M1123,0)),M1124,"")</f>
        <v/>
      </c>
      <c r="M1124" s="401" t="str">
        <f>IF(B1124="","",IF(ISERROR(MATCH(F1124&amp;"_"&amp;G1124&amp;"_"&amp;H1124&amp;"_"&amp;I1124&amp;"_"&amp;J1124&amp;IF(K1124="","","_"&amp;K1124),[1]CatGlob!$B:$B,0)),F1124&amp;"_"&amp;G1124&amp;"_"&amp;H1124&amp;"_"&amp;I1124&amp;"_"&amp;J1124&amp;IF(K1124="","","_"&amp;K1124),INDEX([1]CatGlob!$C:$C,MATCH(F1124&amp;"_"&amp;G1124&amp;"_"&amp;H1124&amp;"_"&amp;I1124&amp;"_"&amp;J1124&amp;IF(K1124="","","_"&amp;K1124),[1]CatGlob!$B:$B,0))))</f>
        <v>LCD_GOB_MEX</v>
      </c>
      <c r="N1124" s="402" t="str">
        <f t="shared" si="37"/>
        <v/>
      </c>
      <c r="O1124" s="402" t="str">
        <f t="shared" si="36"/>
        <v/>
      </c>
      <c r="P1124" s="401" t="str">
        <f>IF(LEN(B1124)&gt;8,INDEX([1]CatGlob!$X:$X,MATCH(M1124,[1]CatGlob!$W:$W,0)),"")</f>
        <v>EMLC</v>
      </c>
      <c r="Q1124" s="403" t="str">
        <f>INDEX([1]CatGlob!P:P,MATCH(M1124,[1]CatGlob!O:O,0))</f>
        <v>RFIG</v>
      </c>
      <c r="R1124" s="403" t="s">
        <v>601</v>
      </c>
      <c r="S1124" s="403" t="s">
        <v>601</v>
      </c>
      <c r="T1124" s="403" t="str">
        <f>INDEX([1]CatGlob!$D:$D,MATCH($M1124,[1]CatGlob!$C:$C,0))</f>
        <v>RFI</v>
      </c>
      <c r="U1124" s="403" t="s">
        <v>1293</v>
      </c>
      <c r="V1124" s="404" t="str">
        <f>INDEX([1]CatGlob!$F:$F,MATCH($M1124,[1]CatGlob!$C:$C,0))</f>
        <v>RFI</v>
      </c>
      <c r="W1124" s="405"/>
      <c r="X1124" s="406">
        <v>0</v>
      </c>
      <c r="Y1124" s="407">
        <v>0</v>
      </c>
      <c r="Z1124" s="408">
        <v>0</v>
      </c>
      <c r="AA1124" s="407">
        <v>0</v>
      </c>
      <c r="AB1124" s="408">
        <v>0</v>
      </c>
      <c r="AC1124" s="407">
        <v>0</v>
      </c>
      <c r="AD1124" s="408">
        <v>0</v>
      </c>
      <c r="AE1124" s="407">
        <v>0</v>
      </c>
      <c r="AF1124" s="408">
        <v>0</v>
      </c>
      <c r="AG1124" s="407">
        <v>0</v>
      </c>
      <c r="AI1124" s="406">
        <v>0</v>
      </c>
      <c r="AJ1124" s="407">
        <v>0</v>
      </c>
      <c r="AK1124" s="408">
        <v>0</v>
      </c>
      <c r="AL1124" s="407">
        <v>0</v>
      </c>
      <c r="AM1124" s="408">
        <v>0</v>
      </c>
      <c r="AN1124" s="407">
        <v>0</v>
      </c>
      <c r="AO1124" s="408">
        <v>0</v>
      </c>
      <c r="AP1124" s="407">
        <v>0</v>
      </c>
      <c r="AQ1124" s="408">
        <v>0</v>
      </c>
      <c r="AR1124" s="407">
        <v>0</v>
      </c>
      <c r="AT1124" s="406">
        <v>0</v>
      </c>
      <c r="AU1124" s="407">
        <v>0</v>
      </c>
      <c r="AV1124" s="408">
        <v>0</v>
      </c>
      <c r="AW1124" s="407">
        <v>0</v>
      </c>
      <c r="AX1124" s="408">
        <v>0</v>
      </c>
      <c r="AY1124" s="407">
        <v>0</v>
      </c>
      <c r="AZ1124" s="408">
        <v>0</v>
      </c>
      <c r="BA1124" s="407">
        <v>0</v>
      </c>
      <c r="BB1124" s="408">
        <v>0</v>
      </c>
      <c r="BC1124" s="407">
        <v>0</v>
      </c>
    </row>
    <row r="1125" spans="1:55" x14ac:dyDescent="0.35">
      <c r="A1125" s="385" t="str" cm="1">
        <f t="array" ref="A1125">IFERROR(_xlfn.IFS(AND(F1125="Renta Variable",O1125=1),IFERROR(MATCH(B1125,[1]RV_Det!C:C,0),"Rev"),AND(J1125="Corporativa",O1125=1,I1125="EM"),IFERROR(MATCH(B1125,[1]RF_Corps!B:B,0),"Rev"),AND(F1125="Alternativos",O1125=1),IFERROR(MATCH(B1125,[1]Rep4!C:C,0),"Rev")),"")</f>
        <v/>
      </c>
      <c r="B1125" s="394" t="s">
        <v>3286</v>
      </c>
      <c r="C1125" s="409" t="s">
        <v>3287</v>
      </c>
      <c r="D1125" s="395" t="s">
        <v>2151</v>
      </c>
      <c r="E1125" s="396" t="str">
        <f>IF(B1125="","",INDEX([1]CatGlob!$S:$S,IFERROR(MATCH(MID(B1125,7,1),[1]CatGlob!$R:$R,0),MATCH(MID(B1125,1,2),[1]CatGlob!$R:$R,0))))</f>
        <v>MXN</v>
      </c>
      <c r="F1125" s="397" t="s">
        <v>442</v>
      </c>
      <c r="G1125" s="398" t="s">
        <v>2032</v>
      </c>
      <c r="H1125" s="399" t="s">
        <v>267</v>
      </c>
      <c r="I1125" s="399" t="s">
        <v>290</v>
      </c>
      <c r="J1125" s="399" t="s">
        <v>600</v>
      </c>
      <c r="K1125" s="396" t="s">
        <v>600</v>
      </c>
      <c r="L1125" s="400" t="str">
        <f>IF(ISERROR(MATCH(M1125,M$10:M1124,0)),M1125,"")</f>
        <v/>
      </c>
      <c r="M1125" s="401" t="str">
        <f>IF(B1125="","",IF(ISERROR(MATCH(F1125&amp;"_"&amp;G1125&amp;"_"&amp;H1125&amp;"_"&amp;I1125&amp;"_"&amp;J1125&amp;IF(K1125="","","_"&amp;K1125),[1]CatGlob!$B:$B,0)),F1125&amp;"_"&amp;G1125&amp;"_"&amp;H1125&amp;"_"&amp;I1125&amp;"_"&amp;J1125&amp;IF(K1125="","","_"&amp;K1125),INDEX([1]CatGlob!$C:$C,MATCH(F1125&amp;"_"&amp;G1125&amp;"_"&amp;H1125&amp;"_"&amp;I1125&amp;"_"&amp;J1125&amp;IF(K1125="","","_"&amp;K1125),[1]CatGlob!$B:$B,0))))</f>
        <v>LCD_GOB_MEX</v>
      </c>
      <c r="N1125" s="402" t="str">
        <f t="shared" si="37"/>
        <v/>
      </c>
      <c r="O1125" s="402" t="str">
        <f t="shared" si="36"/>
        <v/>
      </c>
      <c r="P1125" s="401" t="str">
        <f>IF(LEN(B1125)&gt;8,INDEX([1]CatGlob!$X:$X,MATCH(M1125,[1]CatGlob!$W:$W,0)),"")</f>
        <v>EMLC</v>
      </c>
      <c r="Q1125" s="403" t="str">
        <f>INDEX([1]CatGlob!P:P,MATCH(M1125,[1]CatGlob!O:O,0))</f>
        <v>RFIG</v>
      </c>
      <c r="R1125" s="403"/>
      <c r="S1125" s="403"/>
      <c r="T1125" s="403" t="str">
        <f>INDEX([1]CatGlob!$D:$D,MATCH($M1125,[1]CatGlob!$C:$C,0))</f>
        <v>RFI</v>
      </c>
      <c r="U1125" s="403" t="s">
        <v>1293</v>
      </c>
      <c r="V1125" s="404" t="str">
        <f>INDEX([1]CatGlob!$F:$F,MATCH($M1125,[1]CatGlob!$C:$C,0))</f>
        <v>RFI</v>
      </c>
      <c r="W1125" s="405"/>
      <c r="X1125" s="406">
        <v>0</v>
      </c>
      <c r="Y1125" s="407">
        <v>0</v>
      </c>
      <c r="Z1125" s="408">
        <v>0</v>
      </c>
      <c r="AA1125" s="407">
        <v>0</v>
      </c>
      <c r="AB1125" s="408">
        <v>0</v>
      </c>
      <c r="AC1125" s="407">
        <v>0</v>
      </c>
      <c r="AD1125" s="408">
        <v>0</v>
      </c>
      <c r="AE1125" s="407">
        <v>0</v>
      </c>
      <c r="AF1125" s="408">
        <v>0</v>
      </c>
      <c r="AG1125" s="407">
        <v>0</v>
      </c>
      <c r="AI1125" s="406">
        <v>0</v>
      </c>
      <c r="AJ1125" s="407">
        <v>0</v>
      </c>
      <c r="AK1125" s="408">
        <v>0</v>
      </c>
      <c r="AL1125" s="407">
        <v>0</v>
      </c>
      <c r="AM1125" s="408">
        <v>0</v>
      </c>
      <c r="AN1125" s="407">
        <v>0</v>
      </c>
      <c r="AO1125" s="408">
        <v>0</v>
      </c>
      <c r="AP1125" s="407">
        <v>0</v>
      </c>
      <c r="AQ1125" s="408">
        <v>0</v>
      </c>
      <c r="AR1125" s="407">
        <v>0</v>
      </c>
      <c r="AT1125" s="406">
        <v>0</v>
      </c>
      <c r="AU1125" s="407">
        <v>0</v>
      </c>
      <c r="AV1125" s="408">
        <v>0</v>
      </c>
      <c r="AW1125" s="407">
        <v>0</v>
      </c>
      <c r="AX1125" s="408">
        <v>0</v>
      </c>
      <c r="AY1125" s="407">
        <v>0</v>
      </c>
      <c r="AZ1125" s="408">
        <v>0</v>
      </c>
      <c r="BA1125" s="407">
        <v>0</v>
      </c>
      <c r="BB1125" s="408">
        <v>0</v>
      </c>
      <c r="BC1125" s="407">
        <v>0</v>
      </c>
    </row>
    <row r="1126" spans="1:55" x14ac:dyDescent="0.35">
      <c r="A1126" s="385" t="str" cm="1">
        <f t="array" ref="A1126">IFERROR(_xlfn.IFS(AND(F1126="Renta Variable",O1126=1),IFERROR(MATCH(B1126,[1]RV_Det!C:C,0),"Rev"),AND(J1126="Corporativa",O1126=1,I1126="EM"),IFERROR(MATCH(B1126,[1]RF_Corps!B:B,0),"Rev"),AND(F1126="Alternativos",O1126=1),IFERROR(MATCH(B1126,[1]Rep4!C:C,0),"Rev")),"")</f>
        <v/>
      </c>
      <c r="B1126" s="394" t="s">
        <v>3288</v>
      </c>
      <c r="C1126" s="409" t="s">
        <v>3289</v>
      </c>
      <c r="D1126" s="395" t="s">
        <v>2151</v>
      </c>
      <c r="E1126" s="396" t="str">
        <f>IF(B1126="","",INDEX([1]CatGlob!$S:$S,IFERROR(MATCH(MID(B1126,7,1),[1]CatGlob!$R:$R,0),MATCH(MID(B1126,1,2),[1]CatGlob!$R:$R,0))))</f>
        <v>MXN</v>
      </c>
      <c r="F1126" s="397" t="s">
        <v>442</v>
      </c>
      <c r="G1126" s="398" t="s">
        <v>2032</v>
      </c>
      <c r="H1126" s="399" t="s">
        <v>267</v>
      </c>
      <c r="I1126" s="399" t="s">
        <v>290</v>
      </c>
      <c r="J1126" s="399" t="s">
        <v>600</v>
      </c>
      <c r="K1126" s="396" t="s">
        <v>600</v>
      </c>
      <c r="L1126" s="400" t="str">
        <f>IF(ISERROR(MATCH(M1126,M$10:M1125,0)),M1126,"")</f>
        <v/>
      </c>
      <c r="M1126" s="401" t="str">
        <f>IF(B1126="","",IF(ISERROR(MATCH(F1126&amp;"_"&amp;G1126&amp;"_"&amp;H1126&amp;"_"&amp;I1126&amp;"_"&amp;J1126&amp;IF(K1126="","","_"&amp;K1126),[1]CatGlob!$B:$B,0)),F1126&amp;"_"&amp;G1126&amp;"_"&amp;H1126&amp;"_"&amp;I1126&amp;"_"&amp;J1126&amp;IF(K1126="","","_"&amp;K1126),INDEX([1]CatGlob!$C:$C,MATCH(F1126&amp;"_"&amp;G1126&amp;"_"&amp;H1126&amp;"_"&amp;I1126&amp;"_"&amp;J1126&amp;IF(K1126="","","_"&amp;K1126),[1]CatGlob!$B:$B,0))))</f>
        <v>LCD_GOB_MEX</v>
      </c>
      <c r="N1126" s="402" t="str">
        <f t="shared" si="37"/>
        <v/>
      </c>
      <c r="O1126" s="402" t="str">
        <f t="shared" si="36"/>
        <v/>
      </c>
      <c r="P1126" s="401" t="str">
        <f>IF(LEN(B1126)&gt;8,INDEX([1]CatGlob!$X:$X,MATCH(M1126,[1]CatGlob!$W:$W,0)),"")</f>
        <v>EMLC</v>
      </c>
      <c r="Q1126" s="403" t="str">
        <f>INDEX([1]CatGlob!P:P,MATCH(M1126,[1]CatGlob!O:O,0))</f>
        <v>RFIG</v>
      </c>
      <c r="R1126" s="403" t="s">
        <v>601</v>
      </c>
      <c r="S1126" s="403"/>
      <c r="T1126" s="403" t="str">
        <f>INDEX([1]CatGlob!$D:$D,MATCH($M1126,[1]CatGlob!$C:$C,0))</f>
        <v>RFI</v>
      </c>
      <c r="U1126" s="403" t="s">
        <v>1293</v>
      </c>
      <c r="V1126" s="404" t="str">
        <f>INDEX([1]CatGlob!$F:$F,MATCH($M1126,[1]CatGlob!$C:$C,0))</f>
        <v>RFI</v>
      </c>
      <c r="W1126" s="405"/>
      <c r="X1126" s="406">
        <v>0</v>
      </c>
      <c r="Y1126" s="407">
        <v>0</v>
      </c>
      <c r="Z1126" s="408">
        <v>0</v>
      </c>
      <c r="AA1126" s="407">
        <v>0</v>
      </c>
      <c r="AB1126" s="408">
        <v>0</v>
      </c>
      <c r="AC1126" s="407">
        <v>0</v>
      </c>
      <c r="AD1126" s="408">
        <v>0</v>
      </c>
      <c r="AE1126" s="407">
        <v>0</v>
      </c>
      <c r="AF1126" s="408">
        <v>0</v>
      </c>
      <c r="AG1126" s="407">
        <v>0</v>
      </c>
      <c r="AI1126" s="406">
        <v>0</v>
      </c>
      <c r="AJ1126" s="407">
        <v>0</v>
      </c>
      <c r="AK1126" s="408">
        <v>0</v>
      </c>
      <c r="AL1126" s="407">
        <v>0</v>
      </c>
      <c r="AM1126" s="408">
        <v>0</v>
      </c>
      <c r="AN1126" s="407">
        <v>0</v>
      </c>
      <c r="AO1126" s="408">
        <v>0</v>
      </c>
      <c r="AP1126" s="407">
        <v>0</v>
      </c>
      <c r="AQ1126" s="408">
        <v>0</v>
      </c>
      <c r="AR1126" s="407">
        <v>0</v>
      </c>
      <c r="AT1126" s="406">
        <v>0</v>
      </c>
      <c r="AU1126" s="407">
        <v>0</v>
      </c>
      <c r="AV1126" s="408">
        <v>0</v>
      </c>
      <c r="AW1126" s="407">
        <v>0</v>
      </c>
      <c r="AX1126" s="408">
        <v>0</v>
      </c>
      <c r="AY1126" s="407">
        <v>0</v>
      </c>
      <c r="AZ1126" s="408">
        <v>0</v>
      </c>
      <c r="BA1126" s="407">
        <v>0</v>
      </c>
      <c r="BB1126" s="408">
        <v>0</v>
      </c>
      <c r="BC1126" s="407">
        <v>0</v>
      </c>
    </row>
    <row r="1127" spans="1:55" x14ac:dyDescent="0.35">
      <c r="A1127" s="385" t="str" cm="1">
        <f t="array" ref="A1127">IFERROR(_xlfn.IFS(AND(F1127="Renta Variable",O1127=1),IFERROR(MATCH(B1127,[1]RV_Det!C:C,0),"Rev"),AND(J1127="Corporativa",O1127=1,I1127="EM"),IFERROR(MATCH(B1127,[1]RF_Corps!B:B,0),"Rev"),AND(F1127="Alternativos",O1127=1),IFERROR(MATCH(B1127,[1]Rep4!C:C,0),"Rev")),"")</f>
        <v/>
      </c>
      <c r="B1127" s="396" t="s">
        <v>3290</v>
      </c>
      <c r="C1127" s="412" t="s">
        <v>3291</v>
      </c>
      <c r="D1127" s="395" t="s">
        <v>2151</v>
      </c>
      <c r="E1127" s="396" t="str">
        <f>IF(B1127="","",INDEX([1]CatGlob!$S:$S,IFERROR(MATCH(MID(B1127,7,1),[1]CatGlob!$R:$R,0),MATCH(MID(B1127,1,2),[1]CatGlob!$R:$R,0))))</f>
        <v>MXN</v>
      </c>
      <c r="F1127" s="397" t="s">
        <v>442</v>
      </c>
      <c r="G1127" s="398" t="s">
        <v>2032</v>
      </c>
      <c r="H1127" s="399" t="s">
        <v>267</v>
      </c>
      <c r="I1127" s="399" t="s">
        <v>290</v>
      </c>
      <c r="J1127" s="399" t="s">
        <v>600</v>
      </c>
      <c r="K1127" s="396" t="s">
        <v>600</v>
      </c>
      <c r="L1127" s="400" t="str">
        <f>IF(ISERROR(MATCH(M1127,M$10:M1126,0)),M1127,"")</f>
        <v/>
      </c>
      <c r="M1127" s="401" t="str">
        <f>IF(B1127="","",IF(ISERROR(MATCH(F1127&amp;"_"&amp;G1127&amp;"_"&amp;H1127&amp;"_"&amp;I1127&amp;"_"&amp;J1127&amp;IF(K1127="","","_"&amp;K1127),[1]CatGlob!$B:$B,0)),F1127&amp;"_"&amp;G1127&amp;"_"&amp;H1127&amp;"_"&amp;I1127&amp;"_"&amp;J1127&amp;IF(K1127="","","_"&amp;K1127),INDEX([1]CatGlob!$C:$C,MATCH(F1127&amp;"_"&amp;G1127&amp;"_"&amp;H1127&amp;"_"&amp;I1127&amp;"_"&amp;J1127&amp;IF(K1127="","","_"&amp;K1127),[1]CatGlob!$B:$B,0))))</f>
        <v>LCD_GOB_MEX</v>
      </c>
      <c r="N1127" s="402" t="str">
        <f t="shared" si="37"/>
        <v/>
      </c>
      <c r="O1127" s="402" t="str">
        <f t="shared" si="36"/>
        <v/>
      </c>
      <c r="P1127" s="401" t="str">
        <f>IF(LEN(B1127)&gt;8,INDEX([1]CatGlob!$X:$X,MATCH(M1127,[1]CatGlob!$W:$W,0)),"")</f>
        <v>EMLC</v>
      </c>
      <c r="Q1127" s="403" t="str">
        <f>INDEX([1]CatGlob!P:P,MATCH(M1127,[1]CatGlob!O:O,0))</f>
        <v>RFIG</v>
      </c>
      <c r="R1127" s="403" t="s">
        <v>601</v>
      </c>
      <c r="S1127" s="403" t="s">
        <v>601</v>
      </c>
      <c r="T1127" s="403" t="str">
        <f>INDEX([1]CatGlob!$D:$D,MATCH($M1127,[1]CatGlob!$C:$C,0))</f>
        <v>RFI</v>
      </c>
      <c r="U1127" s="403" t="s">
        <v>1293</v>
      </c>
      <c r="V1127" s="404" t="str">
        <f>INDEX([1]CatGlob!$F:$F,MATCH($M1127,[1]CatGlob!$C:$C,0))</f>
        <v>RFI</v>
      </c>
      <c r="W1127" s="405"/>
      <c r="X1127" s="406">
        <v>0</v>
      </c>
      <c r="Y1127" s="407">
        <v>0</v>
      </c>
      <c r="Z1127" s="408">
        <v>0</v>
      </c>
      <c r="AA1127" s="407">
        <v>0</v>
      </c>
      <c r="AB1127" s="408">
        <v>0</v>
      </c>
      <c r="AC1127" s="407">
        <v>0</v>
      </c>
      <c r="AD1127" s="408">
        <v>0</v>
      </c>
      <c r="AE1127" s="407">
        <v>0</v>
      </c>
      <c r="AF1127" s="408">
        <v>0</v>
      </c>
      <c r="AG1127" s="407">
        <v>0</v>
      </c>
      <c r="AI1127" s="406">
        <v>0</v>
      </c>
      <c r="AJ1127" s="407">
        <v>0</v>
      </c>
      <c r="AK1127" s="408">
        <v>0</v>
      </c>
      <c r="AL1127" s="407">
        <v>0</v>
      </c>
      <c r="AM1127" s="408">
        <v>0</v>
      </c>
      <c r="AN1127" s="407">
        <v>0</v>
      </c>
      <c r="AO1127" s="408">
        <v>0</v>
      </c>
      <c r="AP1127" s="407">
        <v>0</v>
      </c>
      <c r="AQ1127" s="408">
        <v>0</v>
      </c>
      <c r="AR1127" s="407">
        <v>0</v>
      </c>
      <c r="AT1127" s="406">
        <v>0</v>
      </c>
      <c r="AU1127" s="407">
        <v>0</v>
      </c>
      <c r="AV1127" s="408">
        <v>0</v>
      </c>
      <c r="AW1127" s="407">
        <v>0</v>
      </c>
      <c r="AX1127" s="408">
        <v>0</v>
      </c>
      <c r="AY1127" s="407">
        <v>0</v>
      </c>
      <c r="AZ1127" s="408">
        <v>0</v>
      </c>
      <c r="BA1127" s="407">
        <v>0</v>
      </c>
      <c r="BB1127" s="408">
        <v>0</v>
      </c>
      <c r="BC1127" s="407">
        <v>0</v>
      </c>
    </row>
    <row r="1128" spans="1:55" x14ac:dyDescent="0.35">
      <c r="A1128" s="385" t="str" cm="1">
        <f t="array" ref="A1128">IFERROR(_xlfn.IFS(AND(F1128="Renta Variable",O1128=1),IFERROR(MATCH(B1128,[1]RV_Det!C:C,0),"Rev"),AND(J1128="Corporativa",O1128=1,I1128="EM"),IFERROR(MATCH(B1128,[1]RF_Corps!B:B,0),"Rev"),AND(F1128="Alternativos",O1128=1),IFERROR(MATCH(B1128,[1]Rep4!C:C,0),"Rev")),"")</f>
        <v/>
      </c>
      <c r="B1128" s="396" t="s">
        <v>3292</v>
      </c>
      <c r="C1128" s="412" t="s">
        <v>3293</v>
      </c>
      <c r="D1128" s="395" t="s">
        <v>2151</v>
      </c>
      <c r="E1128" s="396" t="str">
        <f>IF(B1128="","",INDEX([1]CatGlob!$S:$S,IFERROR(MATCH(MID(B1128,7,1),[1]CatGlob!$R:$R,0),MATCH(MID(B1128,1,2),[1]CatGlob!$R:$R,0))))</f>
        <v>MXN</v>
      </c>
      <c r="F1128" s="397" t="s">
        <v>442</v>
      </c>
      <c r="G1128" s="398" t="s">
        <v>2032</v>
      </c>
      <c r="H1128" s="399" t="s">
        <v>267</v>
      </c>
      <c r="I1128" s="399" t="s">
        <v>290</v>
      </c>
      <c r="J1128" s="399" t="s">
        <v>600</v>
      </c>
      <c r="K1128" s="396" t="s">
        <v>600</v>
      </c>
      <c r="L1128" s="400" t="str">
        <f>IF(ISERROR(MATCH(M1128,M$10:M1127,0)),M1128,"")</f>
        <v/>
      </c>
      <c r="M1128" s="401" t="str">
        <f>IF(B1128="","",IF(ISERROR(MATCH(F1128&amp;"_"&amp;G1128&amp;"_"&amp;H1128&amp;"_"&amp;I1128&amp;"_"&amp;J1128&amp;IF(K1128="","","_"&amp;K1128),[1]CatGlob!$B:$B,0)),F1128&amp;"_"&amp;G1128&amp;"_"&amp;H1128&amp;"_"&amp;I1128&amp;"_"&amp;J1128&amp;IF(K1128="","","_"&amp;K1128),INDEX([1]CatGlob!$C:$C,MATCH(F1128&amp;"_"&amp;G1128&amp;"_"&amp;H1128&amp;"_"&amp;I1128&amp;"_"&amp;J1128&amp;IF(K1128="","","_"&amp;K1128),[1]CatGlob!$B:$B,0))))</f>
        <v>LCD_GOB_MEX</v>
      </c>
      <c r="N1128" s="402" t="str">
        <f t="shared" si="37"/>
        <v/>
      </c>
      <c r="O1128" s="402" t="str">
        <f t="shared" si="36"/>
        <v/>
      </c>
      <c r="P1128" s="401" t="str">
        <f>IF(LEN(B1128)&gt;8,INDEX([1]CatGlob!$X:$X,MATCH(M1128,[1]CatGlob!$W:$W,0)),"")</f>
        <v>EMLC</v>
      </c>
      <c r="Q1128" s="403" t="str">
        <f>INDEX([1]CatGlob!P:P,MATCH(M1128,[1]CatGlob!O:O,0))</f>
        <v>RFIG</v>
      </c>
      <c r="R1128" s="403" t="s">
        <v>601</v>
      </c>
      <c r="S1128" s="403" t="s">
        <v>601</v>
      </c>
      <c r="T1128" s="403" t="str">
        <f>INDEX([1]CatGlob!$D:$D,MATCH($M1128,[1]CatGlob!$C:$C,0))</f>
        <v>RFI</v>
      </c>
      <c r="U1128" s="403" t="s">
        <v>1293</v>
      </c>
      <c r="V1128" s="404" t="str">
        <f>INDEX([1]CatGlob!$F:$F,MATCH($M1128,[1]CatGlob!$C:$C,0))</f>
        <v>RFI</v>
      </c>
      <c r="W1128" s="405"/>
      <c r="X1128" s="406">
        <v>0</v>
      </c>
      <c r="Y1128" s="407">
        <v>0</v>
      </c>
      <c r="Z1128" s="408">
        <v>0</v>
      </c>
      <c r="AA1128" s="407">
        <v>0</v>
      </c>
      <c r="AB1128" s="408">
        <v>0</v>
      </c>
      <c r="AC1128" s="407">
        <v>0</v>
      </c>
      <c r="AD1128" s="408">
        <v>0</v>
      </c>
      <c r="AE1128" s="407">
        <v>0</v>
      </c>
      <c r="AF1128" s="408">
        <v>0</v>
      </c>
      <c r="AG1128" s="407">
        <v>0</v>
      </c>
      <c r="AI1128" s="406">
        <v>0</v>
      </c>
      <c r="AJ1128" s="407">
        <v>0</v>
      </c>
      <c r="AK1128" s="408">
        <v>0</v>
      </c>
      <c r="AL1128" s="407">
        <v>0</v>
      </c>
      <c r="AM1128" s="408">
        <v>0</v>
      </c>
      <c r="AN1128" s="407">
        <v>0</v>
      </c>
      <c r="AO1128" s="408">
        <v>0</v>
      </c>
      <c r="AP1128" s="407">
        <v>0</v>
      </c>
      <c r="AQ1128" s="408">
        <v>0</v>
      </c>
      <c r="AR1128" s="407">
        <v>0</v>
      </c>
      <c r="AT1128" s="406">
        <v>0</v>
      </c>
      <c r="AU1128" s="407">
        <v>0</v>
      </c>
      <c r="AV1128" s="408">
        <v>0</v>
      </c>
      <c r="AW1128" s="407">
        <v>0</v>
      </c>
      <c r="AX1128" s="408">
        <v>0</v>
      </c>
      <c r="AY1128" s="407">
        <v>0</v>
      </c>
      <c r="AZ1128" s="408">
        <v>0</v>
      </c>
      <c r="BA1128" s="407">
        <v>0</v>
      </c>
      <c r="BB1128" s="408">
        <v>0</v>
      </c>
      <c r="BC1128" s="407">
        <v>0</v>
      </c>
    </row>
    <row r="1129" spans="1:55" x14ac:dyDescent="0.35">
      <c r="A1129" s="385" t="str" cm="1">
        <f t="array" ref="A1129">IFERROR(_xlfn.IFS(AND(F1129="Renta Variable",O1129=1),IFERROR(MATCH(B1129,[1]RV_Det!C:C,0),"Rev"),AND(J1129="Corporativa",O1129=1,I1129="EM"),IFERROR(MATCH(B1129,[1]RF_Corps!B:B,0),"Rev"),AND(F1129="Alternativos",O1129=1),IFERROR(MATCH(B1129,[1]Rep4!C:C,0),"Rev")),"")</f>
        <v/>
      </c>
      <c r="B1129" s="396" t="s">
        <v>3294</v>
      </c>
      <c r="C1129" s="412" t="s">
        <v>3295</v>
      </c>
      <c r="D1129" s="395" t="s">
        <v>3296</v>
      </c>
      <c r="E1129" s="396" t="str">
        <f>IF(B1129="","",INDEX([1]CatGlob!$S:$S,IFERROR(MATCH(MID(B1129,7,1),[1]CatGlob!$R:$R,0),MATCH(MID(B1129,1,2),[1]CatGlob!$R:$R,0))))</f>
        <v>ZAR</v>
      </c>
      <c r="F1129" s="397" t="s">
        <v>442</v>
      </c>
      <c r="G1129" s="398" t="s">
        <v>2032</v>
      </c>
      <c r="H1129" s="399" t="s">
        <v>267</v>
      </c>
      <c r="I1129" s="399" t="s">
        <v>3297</v>
      </c>
      <c r="J1129" s="399" t="s">
        <v>600</v>
      </c>
      <c r="K1129" s="396" t="s">
        <v>600</v>
      </c>
      <c r="L1129" s="400" t="str">
        <f>IF(ISERROR(MATCH(M1129,M$10:M1128,0)),M1129,"")</f>
        <v>LCD_GOB_SUD</v>
      </c>
      <c r="M1129" s="401" t="str">
        <f>IF(B1129="","",IF(ISERROR(MATCH(F1129&amp;"_"&amp;G1129&amp;"_"&amp;H1129&amp;"_"&amp;I1129&amp;"_"&amp;J1129&amp;IF(K1129="","","_"&amp;K1129),[1]CatGlob!$B:$B,0)),F1129&amp;"_"&amp;G1129&amp;"_"&amp;H1129&amp;"_"&amp;I1129&amp;"_"&amp;J1129&amp;IF(K1129="","","_"&amp;K1129),INDEX([1]CatGlob!$C:$C,MATCH(F1129&amp;"_"&amp;G1129&amp;"_"&amp;H1129&amp;"_"&amp;I1129&amp;"_"&amp;J1129&amp;IF(K1129="","","_"&amp;K1129),[1]CatGlob!$B:$B,0))))</f>
        <v>LCD_GOB_SUD</v>
      </c>
      <c r="N1129" s="402" t="str">
        <f t="shared" si="37"/>
        <v>rev</v>
      </c>
      <c r="O1129" s="402">
        <f t="shared" si="36"/>
        <v>1</v>
      </c>
      <c r="P1129" s="401" t="str">
        <f>IF(LEN(B1129)&gt;8,INDEX([1]CatGlob!$X:$X,MATCH(M1129,[1]CatGlob!$W:$W,0)),"")</f>
        <v>EMLC</v>
      </c>
      <c r="Q1129" s="403" t="str">
        <f>INDEX([1]CatGlob!P:P,MATCH(M1129,[1]CatGlob!O:O,0))</f>
        <v>RFIG</v>
      </c>
      <c r="R1129" s="403" t="s">
        <v>601</v>
      </c>
      <c r="S1129" s="403" t="s">
        <v>601</v>
      </c>
      <c r="T1129" s="403" t="str">
        <f>INDEX([1]CatGlob!$D:$D,MATCH($M1129,[1]CatGlob!$C:$C,0))</f>
        <v>RFI</v>
      </c>
      <c r="U1129" s="403" t="s">
        <v>1293</v>
      </c>
      <c r="V1129" s="404" t="str">
        <f>INDEX([1]CatGlob!$F:$F,MATCH($M1129,[1]CatGlob!$C:$C,0))</f>
        <v>RFI</v>
      </c>
      <c r="W1129" s="405"/>
      <c r="X1129" s="406">
        <v>2.4645218250393601E-3</v>
      </c>
      <c r="Y1129" s="407">
        <v>0.34623263146293898</v>
      </c>
      <c r="Z1129" s="408">
        <v>2.4645218250393601E-3</v>
      </c>
      <c r="AA1129" s="407">
        <v>0.34623263146293898</v>
      </c>
      <c r="AB1129" s="408">
        <v>2.4645218250393601E-3</v>
      </c>
      <c r="AC1129" s="407">
        <v>0.34623263146293898</v>
      </c>
      <c r="AD1129" s="408">
        <v>2.4645218250393601E-3</v>
      </c>
      <c r="AE1129" s="407">
        <v>0.34623263146293898</v>
      </c>
      <c r="AF1129" s="408">
        <v>2.4645218250393601E-3</v>
      </c>
      <c r="AG1129" s="407">
        <v>0.34623263146293898</v>
      </c>
      <c r="AI1129" s="406">
        <v>0</v>
      </c>
      <c r="AJ1129" s="407">
        <v>0</v>
      </c>
      <c r="AK1129" s="408">
        <v>0</v>
      </c>
      <c r="AL1129" s="407">
        <v>0</v>
      </c>
      <c r="AM1129" s="408">
        <v>0</v>
      </c>
      <c r="AN1129" s="407">
        <v>0</v>
      </c>
      <c r="AO1129" s="408">
        <v>0</v>
      </c>
      <c r="AP1129" s="407">
        <v>0</v>
      </c>
      <c r="AQ1129" s="408">
        <v>0</v>
      </c>
      <c r="AR1129" s="407">
        <v>0</v>
      </c>
      <c r="AT1129" s="406">
        <v>0</v>
      </c>
      <c r="AU1129" s="407">
        <v>0</v>
      </c>
      <c r="AV1129" s="408">
        <v>0</v>
      </c>
      <c r="AW1129" s="407">
        <v>0</v>
      </c>
      <c r="AX1129" s="408">
        <v>0</v>
      </c>
      <c r="AY1129" s="407">
        <v>0</v>
      </c>
      <c r="AZ1129" s="408">
        <v>0</v>
      </c>
      <c r="BA1129" s="407">
        <v>0</v>
      </c>
      <c r="BB1129" s="408">
        <v>0</v>
      </c>
      <c r="BC1129" s="407">
        <v>0</v>
      </c>
    </row>
    <row r="1130" spans="1:55" x14ac:dyDescent="0.35">
      <c r="A1130" s="385" t="str" cm="1">
        <f t="array" ref="A1130">IFERROR(_xlfn.IFS(AND(F1130="Renta Variable",O1130=1),IFERROR(MATCH(B1130,[1]RV_Det!C:C,0),"Rev"),AND(J1130="Corporativa",O1130=1,I1130="EM"),IFERROR(MATCH(B1130,[1]RF_Corps!B:B,0),"Rev"),AND(F1130="Alternativos",O1130=1),IFERROR(MATCH(B1130,[1]Rep4!C:C,0),"Rev")),"")</f>
        <v/>
      </c>
      <c r="B1130" s="396" t="s">
        <v>3298</v>
      </c>
      <c r="C1130" s="412" t="s">
        <v>3299</v>
      </c>
      <c r="D1130" s="395" t="s">
        <v>3296</v>
      </c>
      <c r="E1130" s="396" t="str">
        <f>IF(B1130="","",INDEX([1]CatGlob!$S:$S,IFERROR(MATCH(MID(B1130,7,1),[1]CatGlob!$R:$R,0),MATCH(MID(B1130,1,2),[1]CatGlob!$R:$R,0))))</f>
        <v>ZAR</v>
      </c>
      <c r="F1130" s="397" t="s">
        <v>442</v>
      </c>
      <c r="G1130" s="398" t="s">
        <v>2032</v>
      </c>
      <c r="H1130" s="399" t="s">
        <v>267</v>
      </c>
      <c r="I1130" s="399" t="s">
        <v>3297</v>
      </c>
      <c r="J1130" s="399" t="s">
        <v>600</v>
      </c>
      <c r="K1130" s="396" t="s">
        <v>600</v>
      </c>
      <c r="L1130" s="400" t="str">
        <f>IF(ISERROR(MATCH(M1130,M$10:M1129,0)),M1130,"")</f>
        <v/>
      </c>
      <c r="M1130" s="401" t="str">
        <f>IF(B1130="","",IF(ISERROR(MATCH(F1130&amp;"_"&amp;G1130&amp;"_"&amp;H1130&amp;"_"&amp;I1130&amp;"_"&amp;J1130&amp;IF(K1130="","","_"&amp;K1130),[1]CatGlob!$B:$B,0)),F1130&amp;"_"&amp;G1130&amp;"_"&amp;H1130&amp;"_"&amp;I1130&amp;"_"&amp;J1130&amp;IF(K1130="","","_"&amp;K1130),INDEX([1]CatGlob!$C:$C,MATCH(F1130&amp;"_"&amp;G1130&amp;"_"&amp;H1130&amp;"_"&amp;I1130&amp;"_"&amp;J1130&amp;IF(K1130="","","_"&amp;K1130),[1]CatGlob!$B:$B,0))))</f>
        <v>LCD_GOB_SUD</v>
      </c>
      <c r="N1130" s="402" t="str">
        <f t="shared" si="37"/>
        <v>rev</v>
      </c>
      <c r="O1130" s="402">
        <f t="shared" si="36"/>
        <v>1</v>
      </c>
      <c r="P1130" s="401" t="str">
        <f>IF(LEN(B1130)&gt;8,INDEX([1]CatGlob!$X:$X,MATCH(M1130,[1]CatGlob!$W:$W,0)),"")</f>
        <v>EMLC</v>
      </c>
      <c r="Q1130" s="403" t="str">
        <f>INDEX([1]CatGlob!P:P,MATCH(M1130,[1]CatGlob!O:O,0))</f>
        <v>RFIG</v>
      </c>
      <c r="R1130" s="403" t="s">
        <v>601</v>
      </c>
      <c r="S1130" s="403" t="s">
        <v>601</v>
      </c>
      <c r="T1130" s="403" t="str">
        <f>INDEX([1]CatGlob!$D:$D,MATCH($M1130,[1]CatGlob!$C:$C,0))</f>
        <v>RFI</v>
      </c>
      <c r="U1130" s="403" t="s">
        <v>1293</v>
      </c>
      <c r="V1130" s="404" t="str">
        <f>INDEX([1]CatGlob!$F:$F,MATCH($M1130,[1]CatGlob!$C:$C,0))</f>
        <v>RFI</v>
      </c>
      <c r="W1130" s="405"/>
      <c r="X1130" s="406">
        <v>6.9449690963346803E-3</v>
      </c>
      <c r="Y1130" s="407">
        <v>1.0412204484877601</v>
      </c>
      <c r="Z1130" s="408">
        <v>6.9449690963346803E-3</v>
      </c>
      <c r="AA1130" s="407">
        <v>1.0412204484877601</v>
      </c>
      <c r="AB1130" s="408">
        <v>6.9449690963346803E-3</v>
      </c>
      <c r="AC1130" s="407">
        <v>1.0412204484877601</v>
      </c>
      <c r="AD1130" s="408">
        <v>6.9449690963346803E-3</v>
      </c>
      <c r="AE1130" s="407">
        <v>1.0412204484877601</v>
      </c>
      <c r="AF1130" s="408">
        <v>6.9449690963346803E-3</v>
      </c>
      <c r="AG1130" s="407">
        <v>1.0412204484877601</v>
      </c>
      <c r="AI1130" s="406">
        <v>0</v>
      </c>
      <c r="AJ1130" s="407">
        <v>0</v>
      </c>
      <c r="AK1130" s="408">
        <v>0</v>
      </c>
      <c r="AL1130" s="407">
        <v>0</v>
      </c>
      <c r="AM1130" s="408">
        <v>0</v>
      </c>
      <c r="AN1130" s="407">
        <v>0</v>
      </c>
      <c r="AO1130" s="408">
        <v>0</v>
      </c>
      <c r="AP1130" s="407">
        <v>0</v>
      </c>
      <c r="AQ1130" s="408">
        <v>0</v>
      </c>
      <c r="AR1130" s="407">
        <v>0</v>
      </c>
      <c r="AT1130" s="406">
        <v>0</v>
      </c>
      <c r="AU1130" s="407">
        <v>0</v>
      </c>
      <c r="AV1130" s="408">
        <v>0</v>
      </c>
      <c r="AW1130" s="407">
        <v>0</v>
      </c>
      <c r="AX1130" s="408">
        <v>0</v>
      </c>
      <c r="AY1130" s="407">
        <v>0</v>
      </c>
      <c r="AZ1130" s="408">
        <v>0</v>
      </c>
      <c r="BA1130" s="407">
        <v>0</v>
      </c>
      <c r="BB1130" s="408">
        <v>0</v>
      </c>
      <c r="BC1130" s="407">
        <v>0</v>
      </c>
    </row>
    <row r="1131" spans="1:55" x14ac:dyDescent="0.35">
      <c r="A1131" s="385" t="str" cm="1">
        <f t="array" ref="A1131">IFERROR(_xlfn.IFS(AND(F1131="Renta Variable",O1131=1),IFERROR(MATCH(B1131,[1]RV_Det!C:C,0),"Rev"),AND(J1131="Corporativa",O1131=1,I1131="EM"),IFERROR(MATCH(B1131,[1]RF_Corps!B:B,0),"Rev"),AND(F1131="Alternativos",O1131=1),IFERROR(MATCH(B1131,[1]Rep4!C:C,0),"Rev")),"")</f>
        <v/>
      </c>
      <c r="B1131" s="394" t="s">
        <v>3300</v>
      </c>
      <c r="C1131" s="409" t="s">
        <v>3301</v>
      </c>
      <c r="D1131" s="395" t="s">
        <v>3301</v>
      </c>
      <c r="E1131" s="396" t="str">
        <f>IF(B1131="","",INDEX([1]CatGlob!$S:$S,IFERROR(MATCH(MID(B1131,7,1),[1]CatGlob!$R:$R,0),MATCH(MID(B1131,1,2),[1]CatGlob!$R:$R,0))))</f>
        <v>RUB</v>
      </c>
      <c r="F1131" s="397" t="s">
        <v>442</v>
      </c>
      <c r="G1131" s="398" t="s">
        <v>2032</v>
      </c>
      <c r="H1131" s="399" t="s">
        <v>267</v>
      </c>
      <c r="I1131" s="399" t="s">
        <v>3302</v>
      </c>
      <c r="J1131" s="399" t="s">
        <v>600</v>
      </c>
      <c r="K1131" s="396" t="s">
        <v>600</v>
      </c>
      <c r="L1131" s="400" t="str">
        <f>IF(ISERROR(MATCH(M1131,M$10:M1130,0)),M1131,"")</f>
        <v>LCD_GOB_RUS</v>
      </c>
      <c r="M1131" s="401" t="str">
        <f>IF(B1131="","",IF(ISERROR(MATCH(F1131&amp;"_"&amp;G1131&amp;"_"&amp;H1131&amp;"_"&amp;I1131&amp;"_"&amp;J1131&amp;IF(K1131="","","_"&amp;K1131),[1]CatGlob!$B:$B,0)),F1131&amp;"_"&amp;G1131&amp;"_"&amp;H1131&amp;"_"&amp;I1131&amp;"_"&amp;J1131&amp;IF(K1131="","","_"&amp;K1131),INDEX([1]CatGlob!$C:$C,MATCH(F1131&amp;"_"&amp;G1131&amp;"_"&amp;H1131&amp;"_"&amp;I1131&amp;"_"&amp;J1131&amp;IF(K1131="","","_"&amp;K1131),[1]CatGlob!$B:$B,0))))</f>
        <v>LCD_GOB_RUS</v>
      </c>
      <c r="N1131" s="402" t="str">
        <f t="shared" si="37"/>
        <v/>
      </c>
      <c r="O1131" s="402" t="str">
        <f t="shared" si="36"/>
        <v/>
      </c>
      <c r="P1131" s="401" t="str">
        <f>IF(LEN(B1131)&gt;8,INDEX([1]CatGlob!$X:$X,MATCH(M1131,[1]CatGlob!$W:$W,0)),"")</f>
        <v>EMLC</v>
      </c>
      <c r="Q1131" s="403" t="str">
        <f>INDEX([1]CatGlob!P:P,MATCH(M1131,[1]CatGlob!O:O,0))</f>
        <v>RFIG</v>
      </c>
      <c r="R1131" s="403" t="s">
        <v>601</v>
      </c>
      <c r="S1131" s="403" t="s">
        <v>601</v>
      </c>
      <c r="T1131" s="403" t="str">
        <f>INDEX([1]CatGlob!$D:$D,MATCH($M1131,[1]CatGlob!$C:$C,0))</f>
        <v>RFI</v>
      </c>
      <c r="U1131" s="403" t="s">
        <v>1293</v>
      </c>
      <c r="V1131" s="404" t="str">
        <f>INDEX([1]CatGlob!$F:$F,MATCH($M1131,[1]CatGlob!$C:$C,0))</f>
        <v>RFI</v>
      </c>
      <c r="W1131" s="405"/>
      <c r="X1131" s="406">
        <v>0</v>
      </c>
      <c r="Y1131" s="407">
        <v>0</v>
      </c>
      <c r="Z1131" s="408">
        <v>0</v>
      </c>
      <c r="AA1131" s="407">
        <v>0</v>
      </c>
      <c r="AB1131" s="408">
        <v>0</v>
      </c>
      <c r="AC1131" s="407">
        <v>0</v>
      </c>
      <c r="AD1131" s="408">
        <v>0</v>
      </c>
      <c r="AE1131" s="407">
        <v>0</v>
      </c>
      <c r="AF1131" s="408">
        <v>0</v>
      </c>
      <c r="AG1131" s="407">
        <v>0</v>
      </c>
      <c r="AI1131" s="406">
        <v>0</v>
      </c>
      <c r="AJ1131" s="407">
        <v>0</v>
      </c>
      <c r="AK1131" s="408">
        <v>0</v>
      </c>
      <c r="AL1131" s="407">
        <v>0</v>
      </c>
      <c r="AM1131" s="408">
        <v>0</v>
      </c>
      <c r="AN1131" s="407">
        <v>0</v>
      </c>
      <c r="AO1131" s="408">
        <v>0</v>
      </c>
      <c r="AP1131" s="407">
        <v>0</v>
      </c>
      <c r="AQ1131" s="408">
        <v>0</v>
      </c>
      <c r="AR1131" s="407">
        <v>0</v>
      </c>
      <c r="AT1131" s="406">
        <v>0</v>
      </c>
      <c r="AU1131" s="407">
        <v>0</v>
      </c>
      <c r="AV1131" s="408">
        <v>0</v>
      </c>
      <c r="AW1131" s="407">
        <v>0</v>
      </c>
      <c r="AX1131" s="408">
        <v>0</v>
      </c>
      <c r="AY1131" s="407">
        <v>0</v>
      </c>
      <c r="AZ1131" s="408">
        <v>0</v>
      </c>
      <c r="BA1131" s="407">
        <v>0</v>
      </c>
      <c r="BB1131" s="408">
        <v>0</v>
      </c>
      <c r="BC1131" s="407">
        <v>0</v>
      </c>
    </row>
    <row r="1132" spans="1:55" x14ac:dyDescent="0.35">
      <c r="A1132" s="385" t="str" cm="1">
        <f t="array" ref="A1132">IFERROR(_xlfn.IFS(AND(F1132="Renta Variable",O1132=1),IFERROR(MATCH(B1132,[1]RV_Det!C:C,0),"Rev"),AND(J1132="Corporativa",O1132=1,I1132="EM"),IFERROR(MATCH(B1132,[1]RF_Corps!B:B,0),"Rev"),AND(F1132="Alternativos",O1132=1),IFERROR(MATCH(B1132,[1]Rep4!C:C,0),"Rev")),"")</f>
        <v/>
      </c>
      <c r="B1132" s="394" t="s">
        <v>3303</v>
      </c>
      <c r="C1132" s="409" t="s">
        <v>3304</v>
      </c>
      <c r="D1132" s="394" t="s">
        <v>3305</v>
      </c>
      <c r="E1132" s="396" t="str">
        <f>IF(B1132="","",INDEX([1]CatGlob!$S:$S,IFERROR(MATCH(MID(B1132,7,1),[1]CatGlob!$R:$R,0),MATCH(MID(B1132,1,2),[1]CatGlob!$R:$R,0))))</f>
        <v>NSOL</v>
      </c>
      <c r="F1132" s="397" t="s">
        <v>442</v>
      </c>
      <c r="G1132" s="398" t="s">
        <v>383</v>
      </c>
      <c r="H1132" s="399" t="s">
        <v>264</v>
      </c>
      <c r="I1132" s="399" t="s">
        <v>611</v>
      </c>
      <c r="J1132" s="399" t="s">
        <v>108</v>
      </c>
      <c r="K1132" s="396" t="s">
        <v>600</v>
      </c>
      <c r="L1132" s="400" t="str">
        <f>IF(ISERROR(MATCH(M1132,M$10:M1131,0)),M1132,"")</f>
        <v>PEN_NOM_CORP_FM</v>
      </c>
      <c r="M1132" s="401" t="str">
        <f>IF(B1132="","",IF(ISERROR(MATCH(F1132&amp;"_"&amp;G1132&amp;"_"&amp;H1132&amp;"_"&amp;I1132&amp;"_"&amp;J1132&amp;IF(K1132="","","_"&amp;K1132),[1]CatGlob!$B:$B,0)),F1132&amp;"_"&amp;G1132&amp;"_"&amp;H1132&amp;"_"&amp;I1132&amp;"_"&amp;J1132&amp;IF(K1132="","","_"&amp;K1132),INDEX([1]CatGlob!$C:$C,MATCH(F1132&amp;"_"&amp;G1132&amp;"_"&amp;H1132&amp;"_"&amp;I1132&amp;"_"&amp;J1132&amp;IF(K1132="","","_"&amp;K1132),[1]CatGlob!$B:$B,0))))</f>
        <v>PEN_NOM_CORP_FM</v>
      </c>
      <c r="N1132" s="402" t="str">
        <f t="shared" si="37"/>
        <v/>
      </c>
      <c r="O1132" s="402" t="str">
        <f t="shared" si="36"/>
        <v/>
      </c>
      <c r="P1132" s="401" t="str">
        <f>IF(LEN(B1132)&gt;8,INDEX([1]CatGlob!$X:$X,MATCH(M1132,[1]CatGlob!$W:$W,0)),"")</f>
        <v>PEC</v>
      </c>
      <c r="Q1132" s="403" t="str">
        <f>INDEX([1]CatGlob!P:P,MATCH(M1132,[1]CatGlob!O:O,0))</f>
        <v>RFLG</v>
      </c>
      <c r="R1132" s="403" t="s">
        <v>601</v>
      </c>
      <c r="S1132" s="403" t="s">
        <v>601</v>
      </c>
      <c r="T1132" s="403" t="str">
        <f>INDEX([1]CatGlob!$D:$D,MATCH($M1132,[1]CatGlob!$C:$C,0))</f>
        <v>RFL</v>
      </c>
      <c r="U1132" s="403" t="s">
        <v>913</v>
      </c>
      <c r="V1132" s="404" t="str">
        <f>INDEX([1]CatGlob!$F:$F,MATCH($M1132,[1]CatGlob!$C:$C,0))</f>
        <v>RF_ETF</v>
      </c>
      <c r="W1132" s="405"/>
      <c r="X1132" s="406">
        <v>0</v>
      </c>
      <c r="Y1132" s="407">
        <v>0</v>
      </c>
      <c r="Z1132" s="408">
        <v>0</v>
      </c>
      <c r="AA1132" s="407">
        <v>0</v>
      </c>
      <c r="AB1132" s="408">
        <v>0</v>
      </c>
      <c r="AC1132" s="407">
        <v>0</v>
      </c>
      <c r="AD1132" s="408">
        <v>0</v>
      </c>
      <c r="AE1132" s="407">
        <v>0</v>
      </c>
      <c r="AF1132" s="408">
        <v>0</v>
      </c>
      <c r="AG1132" s="407">
        <v>0</v>
      </c>
      <c r="AI1132" s="406">
        <v>0</v>
      </c>
      <c r="AJ1132" s="407">
        <v>0</v>
      </c>
      <c r="AK1132" s="408">
        <v>0</v>
      </c>
      <c r="AL1132" s="407">
        <v>0</v>
      </c>
      <c r="AM1132" s="408">
        <v>0</v>
      </c>
      <c r="AN1132" s="407">
        <v>0</v>
      </c>
      <c r="AO1132" s="408">
        <v>0</v>
      </c>
      <c r="AP1132" s="407">
        <v>0</v>
      </c>
      <c r="AQ1132" s="408">
        <v>0</v>
      </c>
      <c r="AR1132" s="407">
        <v>0</v>
      </c>
      <c r="AT1132" s="406">
        <v>0</v>
      </c>
      <c r="AU1132" s="407">
        <v>0</v>
      </c>
      <c r="AV1132" s="408">
        <v>0</v>
      </c>
      <c r="AW1132" s="407">
        <v>0</v>
      </c>
      <c r="AX1132" s="408">
        <v>0</v>
      </c>
      <c r="AY1132" s="407">
        <v>0</v>
      </c>
      <c r="AZ1132" s="408">
        <v>0</v>
      </c>
      <c r="BA1132" s="407">
        <v>0</v>
      </c>
      <c r="BB1132" s="408">
        <v>0</v>
      </c>
      <c r="BC1132" s="407">
        <v>0</v>
      </c>
    </row>
    <row r="1133" spans="1:55" x14ac:dyDescent="0.35">
      <c r="A1133" s="385" t="str" cm="1">
        <f t="array" ref="A1133">IFERROR(_xlfn.IFS(AND(F1133="Renta Variable",O1133=1),IFERROR(MATCH(B1133,[1]RV_Det!C:C,0),"Rev"),AND(J1133="Corporativa",O1133=1,I1133="EM"),IFERROR(MATCH(B1133,[1]RF_Corps!B:B,0),"Rev"),AND(F1133="Alternativos",O1133=1),IFERROR(MATCH(B1133,[1]Rep4!C:C,0),"Rev")),"")</f>
        <v/>
      </c>
      <c r="B1133" s="394" t="s">
        <v>3306</v>
      </c>
      <c r="C1133" s="409" t="s">
        <v>3307</v>
      </c>
      <c r="D1133" s="395" t="s">
        <v>3308</v>
      </c>
      <c r="E1133" s="396" t="str">
        <f>IF(B1133="","",INDEX([1]CatGlob!$S:$S,IFERROR(MATCH(MID(B1133,7,1),[1]CatGlob!$R:$R,0),MATCH(MID(B1133,1,2),[1]CatGlob!$R:$R,0))))</f>
        <v>NSOL</v>
      </c>
      <c r="F1133" s="397" t="s">
        <v>442</v>
      </c>
      <c r="G1133" s="398" t="s">
        <v>383</v>
      </c>
      <c r="H1133" s="399" t="s">
        <v>264</v>
      </c>
      <c r="I1133" s="399" t="s">
        <v>611</v>
      </c>
      <c r="J1133" s="399" t="s">
        <v>108</v>
      </c>
      <c r="K1133" s="396" t="s">
        <v>600</v>
      </c>
      <c r="L1133" s="400" t="str">
        <f>IF(ISERROR(MATCH(M1133,M$10:M1132,0)),M1133,"")</f>
        <v/>
      </c>
      <c r="M1133" s="401" t="str">
        <f>IF(B1133="","",IF(ISERROR(MATCH(F1133&amp;"_"&amp;G1133&amp;"_"&amp;H1133&amp;"_"&amp;I1133&amp;"_"&amp;J1133&amp;IF(K1133="","","_"&amp;K1133),[1]CatGlob!$B:$B,0)),F1133&amp;"_"&amp;G1133&amp;"_"&amp;H1133&amp;"_"&amp;I1133&amp;"_"&amp;J1133&amp;IF(K1133="","","_"&amp;K1133),INDEX([1]CatGlob!$C:$C,MATCH(F1133&amp;"_"&amp;G1133&amp;"_"&amp;H1133&amp;"_"&amp;I1133&amp;"_"&amp;J1133&amp;IF(K1133="","","_"&amp;K1133),[1]CatGlob!$B:$B,0))))</f>
        <v>PEN_NOM_CORP_FM</v>
      </c>
      <c r="N1133" s="402" t="str">
        <f t="shared" si="37"/>
        <v/>
      </c>
      <c r="O1133" s="402" t="str">
        <f t="shared" si="36"/>
        <v/>
      </c>
      <c r="P1133" s="401" t="str">
        <f>IF(LEN(B1133)&gt;8,INDEX([1]CatGlob!$X:$X,MATCH(M1133,[1]CatGlob!$W:$W,0)),"")</f>
        <v>PEC</v>
      </c>
      <c r="Q1133" s="403" t="str">
        <f>INDEX([1]CatGlob!P:P,MATCH(M1133,[1]CatGlob!O:O,0))</f>
        <v>RFLG</v>
      </c>
      <c r="R1133" s="403" t="s">
        <v>601</v>
      </c>
      <c r="S1133" s="403" t="s">
        <v>601</v>
      </c>
      <c r="T1133" s="403" t="str">
        <f>INDEX([1]CatGlob!$D:$D,MATCH($M1133,[1]CatGlob!$C:$C,0))</f>
        <v>RFL</v>
      </c>
      <c r="U1133" s="403" t="s">
        <v>913</v>
      </c>
      <c r="V1133" s="404" t="str">
        <f>INDEX([1]CatGlob!$F:$F,MATCH($M1133,[1]CatGlob!$C:$C,0))</f>
        <v>RF_ETF</v>
      </c>
      <c r="W1133" s="405"/>
      <c r="X1133" s="406">
        <v>0</v>
      </c>
      <c r="Y1133" s="407">
        <v>0</v>
      </c>
      <c r="Z1133" s="408">
        <v>0</v>
      </c>
      <c r="AA1133" s="407">
        <v>0</v>
      </c>
      <c r="AB1133" s="408">
        <v>0</v>
      </c>
      <c r="AC1133" s="407">
        <v>0</v>
      </c>
      <c r="AD1133" s="408">
        <v>0</v>
      </c>
      <c r="AE1133" s="407">
        <v>0</v>
      </c>
      <c r="AF1133" s="408">
        <v>0</v>
      </c>
      <c r="AG1133" s="407">
        <v>0</v>
      </c>
      <c r="AI1133" s="406">
        <v>0</v>
      </c>
      <c r="AJ1133" s="407">
        <v>0</v>
      </c>
      <c r="AK1133" s="408">
        <v>0</v>
      </c>
      <c r="AL1133" s="407">
        <v>0</v>
      </c>
      <c r="AM1133" s="408">
        <v>0</v>
      </c>
      <c r="AN1133" s="407">
        <v>0</v>
      </c>
      <c r="AO1133" s="408">
        <v>0</v>
      </c>
      <c r="AP1133" s="407">
        <v>0</v>
      </c>
      <c r="AQ1133" s="408">
        <v>0</v>
      </c>
      <c r="AR1133" s="407">
        <v>0</v>
      </c>
      <c r="AT1133" s="406">
        <v>0</v>
      </c>
      <c r="AU1133" s="407">
        <v>0</v>
      </c>
      <c r="AV1133" s="408">
        <v>0</v>
      </c>
      <c r="AW1133" s="407">
        <v>0</v>
      </c>
      <c r="AX1133" s="408">
        <v>0</v>
      </c>
      <c r="AY1133" s="407">
        <v>0</v>
      </c>
      <c r="AZ1133" s="408">
        <v>0</v>
      </c>
      <c r="BA1133" s="407">
        <v>0</v>
      </c>
      <c r="BB1133" s="408">
        <v>0</v>
      </c>
      <c r="BC1133" s="407">
        <v>0</v>
      </c>
    </row>
    <row r="1134" spans="1:55" x14ac:dyDescent="0.35">
      <c r="A1134" s="385" t="str" cm="1">
        <f t="array" ref="A1134">IFERROR(_xlfn.IFS(AND(F1134="Renta Variable",O1134=1),IFERROR(MATCH(B1134,[1]RV_Det!C:C,0),"Rev"),AND(J1134="Corporativa",O1134=1,I1134="EM"),IFERROR(MATCH(B1134,[1]RF_Corps!B:B,0),"Rev"),AND(F1134="Alternativos",O1134=1),IFERROR(MATCH(B1134,[1]Rep4!C:C,0),"Rev")),"")</f>
        <v/>
      </c>
      <c r="B1134" s="394" t="s">
        <v>3309</v>
      </c>
      <c r="C1134" s="409" t="s">
        <v>3310</v>
      </c>
      <c r="D1134" s="395" t="s">
        <v>3311</v>
      </c>
      <c r="E1134" s="396" t="str">
        <f>IF(B1134="","",INDEX([1]CatGlob!$S:$S,IFERROR(MATCH(MID(B1134,7,1),[1]CatGlob!$R:$R,0),MATCH(MID(B1134,1,2),[1]CatGlob!$R:$R,0))))</f>
        <v>NSOL</v>
      </c>
      <c r="F1134" s="397" t="s">
        <v>442</v>
      </c>
      <c r="G1134" s="398" t="s">
        <v>383</v>
      </c>
      <c r="H1134" s="399" t="s">
        <v>264</v>
      </c>
      <c r="I1134" s="399" t="s">
        <v>611</v>
      </c>
      <c r="J1134" s="399" t="s">
        <v>108</v>
      </c>
      <c r="K1134" s="396" t="s">
        <v>600</v>
      </c>
      <c r="L1134" s="400" t="str">
        <f>IF(ISERROR(MATCH(M1134,M$10:M1133,0)),M1134,"")</f>
        <v/>
      </c>
      <c r="M1134" s="401" t="str">
        <f>IF(B1134="","",IF(ISERROR(MATCH(F1134&amp;"_"&amp;G1134&amp;"_"&amp;H1134&amp;"_"&amp;I1134&amp;"_"&amp;J1134&amp;IF(K1134="","","_"&amp;K1134),[1]CatGlob!$B:$B,0)),F1134&amp;"_"&amp;G1134&amp;"_"&amp;H1134&amp;"_"&amp;I1134&amp;"_"&amp;J1134&amp;IF(K1134="","","_"&amp;K1134),INDEX([1]CatGlob!$C:$C,MATCH(F1134&amp;"_"&amp;G1134&amp;"_"&amp;H1134&amp;"_"&amp;I1134&amp;"_"&amp;J1134&amp;IF(K1134="","","_"&amp;K1134),[1]CatGlob!$B:$B,0))))</f>
        <v>PEN_NOM_CORP_FM</v>
      </c>
      <c r="N1134" s="402" t="str">
        <f t="shared" si="37"/>
        <v/>
      </c>
      <c r="O1134" s="402" t="str">
        <f t="shared" si="36"/>
        <v/>
      </c>
      <c r="P1134" s="401" t="str">
        <f>IF(LEN(B1134)&gt;8,INDEX([1]CatGlob!$X:$X,MATCH(M1134,[1]CatGlob!$W:$W,0)),"")</f>
        <v>PEC</v>
      </c>
      <c r="Q1134" s="403" t="str">
        <f>INDEX([1]CatGlob!P:P,MATCH(M1134,[1]CatGlob!O:O,0))</f>
        <v>RFLG</v>
      </c>
      <c r="R1134" s="403" t="s">
        <v>601</v>
      </c>
      <c r="S1134" s="403" t="s">
        <v>601</v>
      </c>
      <c r="T1134" s="403" t="str">
        <f>INDEX([1]CatGlob!$D:$D,MATCH($M1134,[1]CatGlob!$C:$C,0))</f>
        <v>RFL</v>
      </c>
      <c r="U1134" s="403" t="s">
        <v>913</v>
      </c>
      <c r="V1134" s="404" t="str">
        <f>INDEX([1]CatGlob!$F:$F,MATCH($M1134,[1]CatGlob!$C:$C,0))</f>
        <v>RF_ETF</v>
      </c>
      <c r="W1134" s="405"/>
      <c r="X1134" s="406">
        <v>0</v>
      </c>
      <c r="Y1134" s="407">
        <v>0</v>
      </c>
      <c r="Z1134" s="408">
        <v>0</v>
      </c>
      <c r="AA1134" s="407">
        <v>0</v>
      </c>
      <c r="AB1134" s="408">
        <v>0</v>
      </c>
      <c r="AC1134" s="407">
        <v>0</v>
      </c>
      <c r="AD1134" s="408">
        <v>0</v>
      </c>
      <c r="AE1134" s="407">
        <v>0</v>
      </c>
      <c r="AF1134" s="408">
        <v>0</v>
      </c>
      <c r="AG1134" s="407">
        <v>0</v>
      </c>
      <c r="AI1134" s="406">
        <v>0</v>
      </c>
      <c r="AJ1134" s="407">
        <v>0</v>
      </c>
      <c r="AK1134" s="408">
        <v>0</v>
      </c>
      <c r="AL1134" s="407">
        <v>0</v>
      </c>
      <c r="AM1134" s="408">
        <v>0</v>
      </c>
      <c r="AN1134" s="407">
        <v>0</v>
      </c>
      <c r="AO1134" s="408">
        <v>0</v>
      </c>
      <c r="AP1134" s="407">
        <v>0</v>
      </c>
      <c r="AQ1134" s="408">
        <v>0</v>
      </c>
      <c r="AR1134" s="407">
        <v>0</v>
      </c>
      <c r="AT1134" s="406">
        <v>0</v>
      </c>
      <c r="AU1134" s="407">
        <v>0</v>
      </c>
      <c r="AV1134" s="408">
        <v>0</v>
      </c>
      <c r="AW1134" s="407">
        <v>0</v>
      </c>
      <c r="AX1134" s="408">
        <v>0</v>
      </c>
      <c r="AY1134" s="407">
        <v>0</v>
      </c>
      <c r="AZ1134" s="408">
        <v>0</v>
      </c>
      <c r="BA1134" s="407">
        <v>0</v>
      </c>
      <c r="BB1134" s="408">
        <v>0</v>
      </c>
      <c r="BC1134" s="407">
        <v>0</v>
      </c>
    </row>
    <row r="1135" spans="1:55" x14ac:dyDescent="0.35">
      <c r="A1135" s="385" t="str" cm="1">
        <f t="array" ref="A1135">IFERROR(_xlfn.IFS(AND(F1135="Renta Variable",O1135=1),IFERROR(MATCH(B1135,[1]RV_Det!C:C,0),"Rev"),AND(J1135="Corporativa",O1135=1,I1135="EM"),IFERROR(MATCH(B1135,[1]RF_Corps!B:B,0),"Rev"),AND(F1135="Alternativos",O1135=1),IFERROR(MATCH(B1135,[1]Rep4!C:C,0),"Rev")),"")</f>
        <v/>
      </c>
      <c r="B1135" s="394" t="s">
        <v>3312</v>
      </c>
      <c r="C1135" s="409" t="s">
        <v>3313</v>
      </c>
      <c r="D1135" s="395" t="s">
        <v>3314</v>
      </c>
      <c r="E1135" s="396" t="str">
        <f>IF(B1135="","",INDEX([1]CatGlob!$S:$S,IFERROR(MATCH(MID(B1135,7,1),[1]CatGlob!$R:$R,0),MATCH(MID(B1135,1,2),[1]CatGlob!$R:$R,0))))</f>
        <v>NSOL</v>
      </c>
      <c r="F1135" s="397" t="s">
        <v>442</v>
      </c>
      <c r="G1135" s="398" t="s">
        <v>383</v>
      </c>
      <c r="H1135" s="399" t="s">
        <v>264</v>
      </c>
      <c r="I1135" s="399" t="s">
        <v>611</v>
      </c>
      <c r="J1135" s="399" t="s">
        <v>108</v>
      </c>
      <c r="K1135" s="396" t="s">
        <v>600</v>
      </c>
      <c r="L1135" s="400" t="str">
        <f>IF(ISERROR(MATCH(M1135,M$10:M1134,0)),M1135,"")</f>
        <v/>
      </c>
      <c r="M1135" s="401" t="str">
        <f>IF(B1135="","",IF(ISERROR(MATCH(F1135&amp;"_"&amp;G1135&amp;"_"&amp;H1135&amp;"_"&amp;I1135&amp;"_"&amp;J1135&amp;IF(K1135="","","_"&amp;K1135),[1]CatGlob!$B:$B,0)),F1135&amp;"_"&amp;G1135&amp;"_"&amp;H1135&amp;"_"&amp;I1135&amp;"_"&amp;J1135&amp;IF(K1135="","","_"&amp;K1135),INDEX([1]CatGlob!$C:$C,MATCH(F1135&amp;"_"&amp;G1135&amp;"_"&amp;H1135&amp;"_"&amp;I1135&amp;"_"&amp;J1135&amp;IF(K1135="","","_"&amp;K1135),[1]CatGlob!$B:$B,0))))</f>
        <v>PEN_NOM_CORP_FM</v>
      </c>
      <c r="N1135" s="402" t="str">
        <f t="shared" si="37"/>
        <v/>
      </c>
      <c r="O1135" s="402" t="str">
        <f t="shared" si="36"/>
        <v/>
      </c>
      <c r="P1135" s="401" t="str">
        <f>IF(LEN(B1135)&gt;8,INDEX([1]CatGlob!$X:$X,MATCH(M1135,[1]CatGlob!$W:$W,0)),"")</f>
        <v>PEC</v>
      </c>
      <c r="Q1135" s="403" t="str">
        <f>INDEX([1]CatGlob!P:P,MATCH(M1135,[1]CatGlob!O:O,0))</f>
        <v>RFLG</v>
      </c>
      <c r="R1135" s="403" t="s">
        <v>601</v>
      </c>
      <c r="S1135" s="403" t="s">
        <v>601</v>
      </c>
      <c r="T1135" s="403" t="str">
        <f>INDEX([1]CatGlob!$D:$D,MATCH($M1135,[1]CatGlob!$C:$C,0))</f>
        <v>RFL</v>
      </c>
      <c r="U1135" s="403" t="s">
        <v>913</v>
      </c>
      <c r="V1135" s="404" t="str">
        <f>INDEX([1]CatGlob!$F:$F,MATCH($M1135,[1]CatGlob!$C:$C,0))</f>
        <v>RF_ETF</v>
      </c>
      <c r="W1135" s="405"/>
      <c r="X1135" s="406">
        <v>0</v>
      </c>
      <c r="Y1135" s="407">
        <v>0</v>
      </c>
      <c r="Z1135" s="408">
        <v>0</v>
      </c>
      <c r="AA1135" s="407">
        <v>0</v>
      </c>
      <c r="AB1135" s="408">
        <v>0</v>
      </c>
      <c r="AC1135" s="407">
        <v>0</v>
      </c>
      <c r="AD1135" s="408">
        <v>0</v>
      </c>
      <c r="AE1135" s="407">
        <v>0</v>
      </c>
      <c r="AF1135" s="408">
        <v>0</v>
      </c>
      <c r="AG1135" s="407">
        <v>0</v>
      </c>
      <c r="AI1135" s="406">
        <v>0</v>
      </c>
      <c r="AJ1135" s="407">
        <v>0</v>
      </c>
      <c r="AK1135" s="408">
        <v>0</v>
      </c>
      <c r="AL1135" s="407">
        <v>0</v>
      </c>
      <c r="AM1135" s="408">
        <v>0</v>
      </c>
      <c r="AN1135" s="407">
        <v>0</v>
      </c>
      <c r="AO1135" s="408">
        <v>0</v>
      </c>
      <c r="AP1135" s="407">
        <v>0</v>
      </c>
      <c r="AQ1135" s="408">
        <v>0</v>
      </c>
      <c r="AR1135" s="407">
        <v>0</v>
      </c>
      <c r="AT1135" s="406">
        <v>0</v>
      </c>
      <c r="AU1135" s="407">
        <v>0</v>
      </c>
      <c r="AV1135" s="408">
        <v>0</v>
      </c>
      <c r="AW1135" s="407">
        <v>0</v>
      </c>
      <c r="AX1135" s="408">
        <v>0</v>
      </c>
      <c r="AY1135" s="407">
        <v>0</v>
      </c>
      <c r="AZ1135" s="408">
        <v>0</v>
      </c>
      <c r="BA1135" s="407">
        <v>0</v>
      </c>
      <c r="BB1135" s="408">
        <v>0</v>
      </c>
      <c r="BC1135" s="407">
        <v>0</v>
      </c>
    </row>
    <row r="1136" spans="1:55" x14ac:dyDescent="0.35">
      <c r="A1136" s="385" t="str" cm="1">
        <f t="array" ref="A1136">IFERROR(_xlfn.IFS(AND(F1136="Renta Variable",O1136=1),IFERROR(MATCH(B1136,[1]RV_Det!C:C,0),"Rev"),AND(J1136="Corporativa",O1136=1,I1136="EM"),IFERROR(MATCH(B1136,[1]RF_Corps!B:B,0),"Rev"),AND(F1136="Alternativos",O1136=1),IFERROR(MATCH(B1136,[1]Rep4!C:C,0),"Rev")),"")</f>
        <v/>
      </c>
      <c r="B1136" s="394" t="s">
        <v>3315</v>
      </c>
      <c r="C1136" s="409" t="s">
        <v>984</v>
      </c>
      <c r="D1136" s="395" t="s">
        <v>3316</v>
      </c>
      <c r="E1136" s="396" t="str">
        <f>IF(B1136="","",INDEX([1]CatGlob!$S:$S,IFERROR(MATCH(MID(B1136,7,1),[1]CatGlob!$R:$R,0),MATCH(MID(B1136,1,2),[1]CatGlob!$R:$R,0))))</f>
        <v>NSOL</v>
      </c>
      <c r="F1136" s="397" t="s">
        <v>442</v>
      </c>
      <c r="G1136" s="398" t="s">
        <v>383</v>
      </c>
      <c r="H1136" s="399" t="s">
        <v>264</v>
      </c>
      <c r="I1136" s="399" t="s">
        <v>611</v>
      </c>
      <c r="J1136" s="399" t="s">
        <v>108</v>
      </c>
      <c r="K1136" s="396" t="s">
        <v>600</v>
      </c>
      <c r="L1136" s="400" t="str">
        <f>IF(ISERROR(MATCH(M1136,M$10:M1135,0)),M1136,"")</f>
        <v/>
      </c>
      <c r="M1136" s="401" t="str">
        <f>IF(B1136="","",IF(ISERROR(MATCH(F1136&amp;"_"&amp;G1136&amp;"_"&amp;H1136&amp;"_"&amp;I1136&amp;"_"&amp;J1136&amp;IF(K1136="","","_"&amp;K1136),[1]CatGlob!$B:$B,0)),F1136&amp;"_"&amp;G1136&amp;"_"&amp;H1136&amp;"_"&amp;I1136&amp;"_"&amp;J1136&amp;IF(K1136="","","_"&amp;K1136),INDEX([1]CatGlob!$C:$C,MATCH(F1136&amp;"_"&amp;G1136&amp;"_"&amp;H1136&amp;"_"&amp;I1136&amp;"_"&amp;J1136&amp;IF(K1136="","","_"&amp;K1136),[1]CatGlob!$B:$B,0))))</f>
        <v>PEN_NOM_CORP_FM</v>
      </c>
      <c r="N1136" s="402" t="str">
        <f t="shared" si="37"/>
        <v>rev</v>
      </c>
      <c r="O1136" s="402">
        <f t="shared" si="36"/>
        <v>1</v>
      </c>
      <c r="P1136" s="401" t="str">
        <f>IF(LEN(B1136)&gt;8,INDEX([1]CatGlob!$X:$X,MATCH(M1136,[1]CatGlob!$W:$W,0)),"")</f>
        <v>PEC</v>
      </c>
      <c r="Q1136" s="403" t="str">
        <f>INDEX([1]CatGlob!P:P,MATCH(M1136,[1]CatGlob!O:O,0))</f>
        <v>RFLG</v>
      </c>
      <c r="R1136" s="403" t="s">
        <v>601</v>
      </c>
      <c r="S1136" s="403" t="s">
        <v>601</v>
      </c>
      <c r="T1136" s="403" t="str">
        <f>INDEX([1]CatGlob!$D:$D,MATCH($M1136,[1]CatGlob!$C:$C,0))</f>
        <v>RFL</v>
      </c>
      <c r="U1136" s="403" t="s">
        <v>913</v>
      </c>
      <c r="V1136" s="404" t="str">
        <f>INDEX([1]CatGlob!$F:$F,MATCH($M1136,[1]CatGlob!$C:$C,0))</f>
        <v>RF_ETF</v>
      </c>
      <c r="W1136" s="405"/>
      <c r="X1136" s="406">
        <v>0</v>
      </c>
      <c r="Y1136" s="407">
        <v>0</v>
      </c>
      <c r="Z1136" s="408">
        <v>0</v>
      </c>
      <c r="AA1136" s="407">
        <v>0</v>
      </c>
      <c r="AB1136" s="408">
        <v>0</v>
      </c>
      <c r="AC1136" s="407">
        <v>0</v>
      </c>
      <c r="AD1136" s="408">
        <v>-6.39781225245849E-3</v>
      </c>
      <c r="AE1136" s="407">
        <v>0</v>
      </c>
      <c r="AF1136" s="408">
        <v>-2.31527809039301E-3</v>
      </c>
      <c r="AG1136" s="407">
        <v>0</v>
      </c>
      <c r="AI1136" s="406">
        <v>0</v>
      </c>
      <c r="AJ1136" s="407">
        <v>0</v>
      </c>
      <c r="AK1136" s="408">
        <v>0</v>
      </c>
      <c r="AL1136" s="407">
        <v>0</v>
      </c>
      <c r="AM1136" s="408">
        <v>0</v>
      </c>
      <c r="AN1136" s="407">
        <v>0</v>
      </c>
      <c r="AO1136" s="408">
        <v>-5.8223697707770099E-3</v>
      </c>
      <c r="AP1136" s="407">
        <v>0</v>
      </c>
      <c r="AQ1136" s="408">
        <v>-1.5540179870347599E-3</v>
      </c>
      <c r="AR1136" s="407">
        <v>0</v>
      </c>
      <c r="AT1136" s="406">
        <v>0</v>
      </c>
      <c r="AU1136" s="407">
        <v>0</v>
      </c>
      <c r="AV1136" s="408">
        <v>0</v>
      </c>
      <c r="AW1136" s="407">
        <v>0</v>
      </c>
      <c r="AX1136" s="408">
        <v>0</v>
      </c>
      <c r="AY1136" s="407">
        <v>0</v>
      </c>
      <c r="AZ1136" s="408">
        <v>0</v>
      </c>
      <c r="BA1136" s="407">
        <v>0</v>
      </c>
      <c r="BB1136" s="408">
        <v>0</v>
      </c>
      <c r="BC1136" s="407">
        <v>0</v>
      </c>
    </row>
    <row r="1137" spans="1:55" x14ac:dyDescent="0.35">
      <c r="A1137" s="385" t="str" cm="1">
        <f t="array" ref="A1137">IFERROR(_xlfn.IFS(AND(F1137="Renta Variable",O1137=1),IFERROR(MATCH(B1137,[1]RV_Det!C:C,0),"Rev"),AND(J1137="Corporativa",O1137=1,I1137="EM"),IFERROR(MATCH(B1137,[1]RF_Corps!B:B,0),"Rev"),AND(F1137="Alternativos",O1137=1),IFERROR(MATCH(B1137,[1]Rep4!C:C,0),"Rev")),"")</f>
        <v/>
      </c>
      <c r="B1137" s="394" t="s">
        <v>3317</v>
      </c>
      <c r="C1137" s="409" t="s">
        <v>984</v>
      </c>
      <c r="D1137" s="395" t="s">
        <v>3318</v>
      </c>
      <c r="E1137" s="396" t="str">
        <f>IF(B1137="","",INDEX([1]CatGlob!$S:$S,IFERROR(MATCH(MID(B1137,7,1),[1]CatGlob!$R:$R,0),MATCH(MID(B1137,1,2),[1]CatGlob!$R:$R,0))))</f>
        <v>NSOL</v>
      </c>
      <c r="F1137" s="397" t="s">
        <v>442</v>
      </c>
      <c r="G1137" s="398" t="s">
        <v>383</v>
      </c>
      <c r="H1137" s="399" t="s">
        <v>264</v>
      </c>
      <c r="I1137" s="399" t="s">
        <v>611</v>
      </c>
      <c r="J1137" s="399" t="s">
        <v>108</v>
      </c>
      <c r="K1137" s="396" t="s">
        <v>600</v>
      </c>
      <c r="L1137" s="400" t="str">
        <f>IF(ISERROR(MATCH(M1137,M$10:M1136,0)),M1137,"")</f>
        <v/>
      </c>
      <c r="M1137" s="401" t="str">
        <f>IF(B1137="","",IF(ISERROR(MATCH(F1137&amp;"_"&amp;G1137&amp;"_"&amp;H1137&amp;"_"&amp;I1137&amp;"_"&amp;J1137&amp;IF(K1137="","","_"&amp;K1137),[1]CatGlob!$B:$B,0)),F1137&amp;"_"&amp;G1137&amp;"_"&amp;H1137&amp;"_"&amp;I1137&amp;"_"&amp;J1137&amp;IF(K1137="","","_"&amp;K1137),INDEX([1]CatGlob!$C:$C,MATCH(F1137&amp;"_"&amp;G1137&amp;"_"&amp;H1137&amp;"_"&amp;I1137&amp;"_"&amp;J1137&amp;IF(K1137="","","_"&amp;K1137),[1]CatGlob!$B:$B,0))))</f>
        <v>PEN_NOM_CORP_FM</v>
      </c>
      <c r="N1137" s="402" t="str">
        <f t="shared" si="37"/>
        <v>rev</v>
      </c>
      <c r="O1137" s="402">
        <f t="shared" si="36"/>
        <v>1</v>
      </c>
      <c r="P1137" s="401" t="str">
        <f>IF(LEN(B1137)&gt;8,INDEX([1]CatGlob!$X:$X,MATCH(M1137,[1]CatGlob!$W:$W,0)),"")</f>
        <v>PEC</v>
      </c>
      <c r="Q1137" s="403" t="str">
        <f>INDEX([1]CatGlob!P:P,MATCH(M1137,[1]CatGlob!O:O,0))</f>
        <v>RFLG</v>
      </c>
      <c r="R1137" s="403" t="s">
        <v>601</v>
      </c>
      <c r="S1137" s="403" t="s">
        <v>601</v>
      </c>
      <c r="T1137" s="403" t="str">
        <f>INDEX([1]CatGlob!$D:$D,MATCH($M1137,[1]CatGlob!$C:$C,0))</f>
        <v>RFL</v>
      </c>
      <c r="U1137" s="403" t="s">
        <v>913</v>
      </c>
      <c r="V1137" s="404" t="str">
        <f>INDEX([1]CatGlob!$F:$F,MATCH($M1137,[1]CatGlob!$C:$C,0))</f>
        <v>RF_ETF</v>
      </c>
      <c r="W1137" s="405"/>
      <c r="X1137" s="406">
        <v>0</v>
      </c>
      <c r="Y1137" s="407">
        <v>0</v>
      </c>
      <c r="Z1137" s="408">
        <v>0</v>
      </c>
      <c r="AA1137" s="407">
        <v>0</v>
      </c>
      <c r="AB1137" s="408">
        <v>-4.5458437260334703E-3</v>
      </c>
      <c r="AC1137" s="407">
        <v>0</v>
      </c>
      <c r="AD1137" s="408">
        <v>-8.6352345410284706E-3</v>
      </c>
      <c r="AE1137" s="407">
        <v>0</v>
      </c>
      <c r="AF1137" s="408">
        <v>-5.4339355935849303E-3</v>
      </c>
      <c r="AG1137" s="407">
        <v>0</v>
      </c>
      <c r="AI1137" s="406">
        <v>0</v>
      </c>
      <c r="AJ1137" s="407">
        <v>0</v>
      </c>
      <c r="AK1137" s="408">
        <v>0</v>
      </c>
      <c r="AL1137" s="407">
        <v>0</v>
      </c>
      <c r="AM1137" s="408">
        <v>-2.0264224158934902E-3</v>
      </c>
      <c r="AN1137" s="407">
        <v>0</v>
      </c>
      <c r="AO1137" s="408">
        <v>-4.6879562855460096E-3</v>
      </c>
      <c r="AP1137" s="407">
        <v>0</v>
      </c>
      <c r="AQ1137" s="408">
        <v>-2.1518135920994799E-3</v>
      </c>
      <c r="AR1137" s="407">
        <v>0</v>
      </c>
      <c r="AT1137" s="406">
        <v>0</v>
      </c>
      <c r="AU1137" s="407">
        <v>0</v>
      </c>
      <c r="AV1137" s="408">
        <v>0</v>
      </c>
      <c r="AW1137" s="407">
        <v>0</v>
      </c>
      <c r="AX1137" s="408">
        <v>0</v>
      </c>
      <c r="AY1137" s="407">
        <v>0</v>
      </c>
      <c r="AZ1137" s="408">
        <v>0</v>
      </c>
      <c r="BA1137" s="407">
        <v>0</v>
      </c>
      <c r="BB1137" s="408">
        <v>0</v>
      </c>
      <c r="BC1137" s="407">
        <v>0</v>
      </c>
    </row>
    <row r="1138" spans="1:55" x14ac:dyDescent="0.35">
      <c r="A1138" s="385" t="str" cm="1">
        <f t="array" ref="A1138">IFERROR(_xlfn.IFS(AND(F1138="Renta Variable",O1138=1),IFERROR(MATCH(B1138,[1]RV_Det!C:C,0),"Rev"),AND(J1138="Corporativa",O1138=1,I1138="EM"),IFERROR(MATCH(B1138,[1]RF_Corps!B:B,0),"Rev"),AND(F1138="Alternativos",O1138=1),IFERROR(MATCH(B1138,[1]Rep4!C:C,0),"Rev")),"")</f>
        <v/>
      </c>
      <c r="B1138" s="394" t="s">
        <v>3319</v>
      </c>
      <c r="C1138" s="409" t="s">
        <v>3320</v>
      </c>
      <c r="D1138" s="395" t="s">
        <v>3320</v>
      </c>
      <c r="E1138" s="396" t="str">
        <f>IF(B1138="","",INDEX([1]CatGlob!$S:$S,IFERROR(MATCH(MID(B1138,7,1),[1]CatGlob!$R:$R,0),MATCH(MID(B1138,1,2),[1]CatGlob!$R:$R,0))))</f>
        <v>NSOL</v>
      </c>
      <c r="F1138" s="397" t="s">
        <v>442</v>
      </c>
      <c r="G1138" s="398" t="s">
        <v>383</v>
      </c>
      <c r="H1138" s="399" t="s">
        <v>264</v>
      </c>
      <c r="I1138" s="399" t="s">
        <v>611</v>
      </c>
      <c r="J1138" s="399" t="s">
        <v>108</v>
      </c>
      <c r="K1138" s="396" t="s">
        <v>600</v>
      </c>
      <c r="L1138" s="400" t="str">
        <f>IF(ISERROR(MATCH(M1138,M$10:M1137,0)),M1138,"")</f>
        <v/>
      </c>
      <c r="M1138" s="401" t="str">
        <f>IF(B1138="","",IF(ISERROR(MATCH(F1138&amp;"_"&amp;G1138&amp;"_"&amp;H1138&amp;"_"&amp;I1138&amp;"_"&amp;J1138&amp;IF(K1138="","","_"&amp;K1138),[1]CatGlob!$B:$B,0)),F1138&amp;"_"&amp;G1138&amp;"_"&amp;H1138&amp;"_"&amp;I1138&amp;"_"&amp;J1138&amp;IF(K1138="","","_"&amp;K1138),INDEX([1]CatGlob!$C:$C,MATCH(F1138&amp;"_"&amp;G1138&amp;"_"&amp;H1138&amp;"_"&amp;I1138&amp;"_"&amp;J1138&amp;IF(K1138="","","_"&amp;K1138),[1]CatGlob!$B:$B,0))))</f>
        <v>PEN_NOM_CORP_FM</v>
      </c>
      <c r="N1138" s="402" t="str">
        <f t="shared" si="37"/>
        <v/>
      </c>
      <c r="O1138" s="402" t="str">
        <f t="shared" si="36"/>
        <v/>
      </c>
      <c r="P1138" s="401" t="str">
        <f>IF(LEN(B1138)&gt;8,INDEX([1]CatGlob!$X:$X,MATCH(M1138,[1]CatGlob!$W:$W,0)),"")</f>
        <v>PEC</v>
      </c>
      <c r="Q1138" s="403" t="str">
        <f>INDEX([1]CatGlob!P:P,MATCH(M1138,[1]CatGlob!O:O,0))</f>
        <v>RFLG</v>
      </c>
      <c r="R1138" s="403" t="s">
        <v>601</v>
      </c>
      <c r="S1138" s="403" t="s">
        <v>601</v>
      </c>
      <c r="T1138" s="403" t="str">
        <f>INDEX([1]CatGlob!$D:$D,MATCH($M1138,[1]CatGlob!$C:$C,0))</f>
        <v>RFL</v>
      </c>
      <c r="U1138" s="403" t="s">
        <v>644</v>
      </c>
      <c r="V1138" s="404" t="str">
        <f>INDEX([1]CatGlob!$F:$F,MATCH($M1138,[1]CatGlob!$C:$C,0))</f>
        <v>RF_ETF</v>
      </c>
      <c r="W1138" s="405"/>
      <c r="X1138" s="406">
        <v>0</v>
      </c>
      <c r="Y1138" s="407">
        <v>0</v>
      </c>
      <c r="Z1138" s="408">
        <v>0</v>
      </c>
      <c r="AA1138" s="407">
        <v>0</v>
      </c>
      <c r="AB1138" s="408">
        <v>0</v>
      </c>
      <c r="AC1138" s="407">
        <v>0</v>
      </c>
      <c r="AD1138" s="408">
        <v>0</v>
      </c>
      <c r="AE1138" s="407">
        <v>0</v>
      </c>
      <c r="AF1138" s="408">
        <v>0</v>
      </c>
      <c r="AG1138" s="407">
        <v>0</v>
      </c>
      <c r="AI1138" s="406">
        <v>0</v>
      </c>
      <c r="AJ1138" s="407">
        <v>0</v>
      </c>
      <c r="AK1138" s="408">
        <v>0</v>
      </c>
      <c r="AL1138" s="407">
        <v>0</v>
      </c>
      <c r="AM1138" s="408">
        <v>0</v>
      </c>
      <c r="AN1138" s="407">
        <v>0</v>
      </c>
      <c r="AO1138" s="408">
        <v>0</v>
      </c>
      <c r="AP1138" s="407">
        <v>0</v>
      </c>
      <c r="AQ1138" s="408">
        <v>0</v>
      </c>
      <c r="AR1138" s="407">
        <v>0</v>
      </c>
      <c r="AT1138" s="406">
        <v>0</v>
      </c>
      <c r="AU1138" s="407">
        <v>0</v>
      </c>
      <c r="AV1138" s="408">
        <v>0</v>
      </c>
      <c r="AW1138" s="407">
        <v>0</v>
      </c>
      <c r="AX1138" s="408">
        <v>0</v>
      </c>
      <c r="AY1138" s="407">
        <v>0</v>
      </c>
      <c r="AZ1138" s="408">
        <v>0</v>
      </c>
      <c r="BA1138" s="407">
        <v>0</v>
      </c>
      <c r="BB1138" s="408">
        <v>0</v>
      </c>
      <c r="BC1138" s="407">
        <v>0</v>
      </c>
    </row>
    <row r="1139" spans="1:55" x14ac:dyDescent="0.35">
      <c r="A1139" s="385" t="str" cm="1">
        <f t="array" ref="A1139">IFERROR(_xlfn.IFS(AND(F1139="Renta Variable",O1139=1),IFERROR(MATCH(B1139,[1]RV_Det!C:C,0),"Rev"),AND(J1139="Corporativa",O1139=1,I1139="EM"),IFERROR(MATCH(B1139,[1]RF_Corps!B:B,0),"Rev"),AND(F1139="Alternativos",O1139=1),IFERROR(MATCH(B1139,[1]Rep4!C:C,0),"Rev")),"")</f>
        <v/>
      </c>
      <c r="B1139" s="394" t="s">
        <v>3321</v>
      </c>
      <c r="C1139" s="409" t="s">
        <v>3322</v>
      </c>
      <c r="D1139" s="395" t="s">
        <v>2235</v>
      </c>
      <c r="E1139" s="396" t="str">
        <f>IF(B1139="","",INDEX([1]CatGlob!$S:$S,IFERROR(MATCH(MID(B1139,7,1),[1]CatGlob!$R:$R,0),MATCH(MID(B1139,1,2),[1]CatGlob!$R:$R,0))))</f>
        <v>DOL</v>
      </c>
      <c r="F1139" s="397" t="s">
        <v>442</v>
      </c>
      <c r="G1139" s="398" t="s">
        <v>383</v>
      </c>
      <c r="H1139" s="399" t="s">
        <v>264</v>
      </c>
      <c r="I1139" s="399" t="s">
        <v>611</v>
      </c>
      <c r="J1139" s="399" t="s">
        <v>108</v>
      </c>
      <c r="K1139" s="396" t="s">
        <v>600</v>
      </c>
      <c r="L1139" s="400" t="str">
        <f>IF(ISERROR(MATCH(M1139,M$10:M1138,0)),M1139,"")</f>
        <v/>
      </c>
      <c r="M1139" s="401" t="str">
        <f>IF(B1139="","",IF(ISERROR(MATCH(F1139&amp;"_"&amp;G1139&amp;"_"&amp;H1139&amp;"_"&amp;I1139&amp;"_"&amp;J1139&amp;IF(K1139="","","_"&amp;K1139),[1]CatGlob!$B:$B,0)),F1139&amp;"_"&amp;G1139&amp;"_"&amp;H1139&amp;"_"&amp;I1139&amp;"_"&amp;J1139&amp;IF(K1139="","","_"&amp;K1139),INDEX([1]CatGlob!$C:$C,MATCH(F1139&amp;"_"&amp;G1139&amp;"_"&amp;H1139&amp;"_"&amp;I1139&amp;"_"&amp;J1139&amp;IF(K1139="","","_"&amp;K1139),[1]CatGlob!$B:$B,0))))</f>
        <v>PEN_NOM_CORP_FM</v>
      </c>
      <c r="N1139" s="402" t="str">
        <f t="shared" si="37"/>
        <v>rev</v>
      </c>
      <c r="O1139" s="402">
        <f t="shared" si="36"/>
        <v>1</v>
      </c>
      <c r="P1139" s="401" t="str">
        <f>IF(LEN(B1139)&gt;8,INDEX([1]CatGlob!$X:$X,MATCH(M1139,[1]CatGlob!$W:$W,0)),"")</f>
        <v>PEC</v>
      </c>
      <c r="Q1139" s="403" t="str">
        <f>INDEX([1]CatGlob!P:P,MATCH(M1139,[1]CatGlob!O:O,0))</f>
        <v>RFLG</v>
      </c>
      <c r="R1139" s="403" t="s">
        <v>601</v>
      </c>
      <c r="S1139" s="403" t="s">
        <v>601</v>
      </c>
      <c r="T1139" s="403" t="str">
        <f>INDEX([1]CatGlob!$D:$D,MATCH($M1139,[1]CatGlob!$C:$C,0))</f>
        <v>RFL</v>
      </c>
      <c r="U1139" s="403" t="s">
        <v>913</v>
      </c>
      <c r="V1139" s="404" t="str">
        <f>INDEX([1]CatGlob!$F:$F,MATCH($M1139,[1]CatGlob!$C:$C,0))</f>
        <v>RF_ETF</v>
      </c>
      <c r="W1139" s="405"/>
      <c r="X1139" s="406">
        <v>0</v>
      </c>
      <c r="Y1139" s="407">
        <v>0</v>
      </c>
      <c r="Z1139" s="408">
        <v>-9.1138081024816596E-3</v>
      </c>
      <c r="AA1139" s="407">
        <v>0</v>
      </c>
      <c r="AB1139" s="408">
        <v>0</v>
      </c>
      <c r="AC1139" s="407">
        <v>0</v>
      </c>
      <c r="AD1139" s="408">
        <v>-3.5362102288813099E-3</v>
      </c>
      <c r="AE1139" s="407">
        <v>0</v>
      </c>
      <c r="AF1139" s="408">
        <v>-2.4661864990164302E-3</v>
      </c>
      <c r="AG1139" s="407">
        <v>0</v>
      </c>
      <c r="AI1139" s="406">
        <v>0</v>
      </c>
      <c r="AJ1139" s="407">
        <v>0</v>
      </c>
      <c r="AK1139" s="408">
        <v>-1.80448130366199E-3</v>
      </c>
      <c r="AL1139" s="407">
        <v>0</v>
      </c>
      <c r="AM1139" s="408">
        <v>0</v>
      </c>
      <c r="AN1139" s="407">
        <v>0</v>
      </c>
      <c r="AO1139" s="408">
        <v>-3.2920901557732299E-3</v>
      </c>
      <c r="AP1139" s="407">
        <v>0</v>
      </c>
      <c r="AQ1139" s="408">
        <v>-1.3995895420716099E-3</v>
      </c>
      <c r="AR1139" s="407">
        <v>0</v>
      </c>
      <c r="AT1139" s="406">
        <v>0</v>
      </c>
      <c r="AU1139" s="407">
        <v>0</v>
      </c>
      <c r="AV1139" s="408">
        <v>-2.16263459685653E-3</v>
      </c>
      <c r="AW1139" s="407">
        <v>0</v>
      </c>
      <c r="AX1139" s="408">
        <v>0</v>
      </c>
      <c r="AY1139" s="407">
        <v>0</v>
      </c>
      <c r="AZ1139" s="408">
        <v>0</v>
      </c>
      <c r="BA1139" s="407">
        <v>0</v>
      </c>
      <c r="BB1139" s="408">
        <v>-9.8980430873009807E-4</v>
      </c>
      <c r="BC1139" s="407">
        <v>0</v>
      </c>
    </row>
    <row r="1140" spans="1:55" x14ac:dyDescent="0.35">
      <c r="A1140" s="385" t="str" cm="1">
        <f t="array" ref="A1140">IFERROR(_xlfn.IFS(AND(F1140="Renta Variable",O1140=1),IFERROR(MATCH(B1140,[1]RV_Det!C:C,0),"Rev"),AND(J1140="Corporativa",O1140=1,I1140="EM"),IFERROR(MATCH(B1140,[1]RF_Corps!B:B,0),"Rev"),AND(F1140="Alternativos",O1140=1),IFERROR(MATCH(B1140,[1]Rep4!C:C,0),"Rev")),"")</f>
        <v/>
      </c>
      <c r="B1140" s="394" t="s">
        <v>3323</v>
      </c>
      <c r="C1140" s="409" t="s">
        <v>3324</v>
      </c>
      <c r="D1140" s="395" t="s">
        <v>3324</v>
      </c>
      <c r="E1140" s="396" t="str">
        <f>IF(B1140="","",INDEX([1]CatGlob!$S:$S,IFERROR(MATCH(MID(B1140,7,1),[1]CatGlob!$R:$R,0),MATCH(MID(B1140,1,2),[1]CatGlob!$R:$R,0))))</f>
        <v>NSOL</v>
      </c>
      <c r="F1140" s="397" t="s">
        <v>442</v>
      </c>
      <c r="G1140" s="398" t="s">
        <v>383</v>
      </c>
      <c r="H1140" s="399" t="s">
        <v>264</v>
      </c>
      <c r="I1140" s="399" t="s">
        <v>611</v>
      </c>
      <c r="J1140" s="399" t="s">
        <v>108</v>
      </c>
      <c r="K1140" s="396" t="s">
        <v>600</v>
      </c>
      <c r="L1140" s="400" t="str">
        <f>IF(ISERROR(MATCH(M1140,M$10:M1139,0)),M1140,"")</f>
        <v/>
      </c>
      <c r="M1140" s="401" t="str">
        <f>IF(B1140="","",IF(ISERROR(MATCH(F1140&amp;"_"&amp;G1140&amp;"_"&amp;H1140&amp;"_"&amp;I1140&amp;"_"&amp;J1140&amp;IF(K1140="","","_"&amp;K1140),[1]CatGlob!$B:$B,0)),F1140&amp;"_"&amp;G1140&amp;"_"&amp;H1140&amp;"_"&amp;I1140&amp;"_"&amp;J1140&amp;IF(K1140="","","_"&amp;K1140),INDEX([1]CatGlob!$C:$C,MATCH(F1140&amp;"_"&amp;G1140&amp;"_"&amp;H1140&amp;"_"&amp;I1140&amp;"_"&amp;J1140&amp;IF(K1140="","","_"&amp;K1140),[1]CatGlob!$B:$B,0))))</f>
        <v>PEN_NOM_CORP_FM</v>
      </c>
      <c r="N1140" s="402" t="str">
        <f t="shared" si="37"/>
        <v>rev</v>
      </c>
      <c r="O1140" s="402">
        <f t="shared" si="36"/>
        <v>1</v>
      </c>
      <c r="P1140" s="401" t="str">
        <f>IF(LEN(B1140)&gt;8,INDEX([1]CatGlob!$X:$X,MATCH(M1140,[1]CatGlob!$W:$W,0)),"")</f>
        <v>PEC</v>
      </c>
      <c r="Q1140" s="403" t="str">
        <f>INDEX([1]CatGlob!P:P,MATCH(M1140,[1]CatGlob!O:O,0))</f>
        <v>RFLG</v>
      </c>
      <c r="R1140" s="403" t="s">
        <v>601</v>
      </c>
      <c r="S1140" s="403" t="s">
        <v>601</v>
      </c>
      <c r="T1140" s="403" t="str">
        <f>INDEX([1]CatGlob!$D:$D,MATCH($M1140,[1]CatGlob!$C:$C,0))</f>
        <v>RFL</v>
      </c>
      <c r="U1140" s="403" t="s">
        <v>913</v>
      </c>
      <c r="V1140" s="404" t="str">
        <f>INDEX([1]CatGlob!$F:$F,MATCH($M1140,[1]CatGlob!$C:$C,0))</f>
        <v>RF_ETF</v>
      </c>
      <c r="W1140" s="405"/>
      <c r="X1140" s="406">
        <v>0</v>
      </c>
      <c r="Y1140" s="407">
        <v>0</v>
      </c>
      <c r="Z1140" s="408">
        <v>0</v>
      </c>
      <c r="AA1140" s="407">
        <v>0</v>
      </c>
      <c r="AB1140" s="408">
        <v>0</v>
      </c>
      <c r="AC1140" s="407">
        <v>0</v>
      </c>
      <c r="AD1140" s="408">
        <v>0</v>
      </c>
      <c r="AE1140" s="407">
        <v>0</v>
      </c>
      <c r="AF1140" s="408">
        <v>0</v>
      </c>
      <c r="AG1140" s="407">
        <v>0</v>
      </c>
      <c r="AI1140" s="406">
        <v>2.916747588711E-3</v>
      </c>
      <c r="AJ1140" s="407">
        <v>0</v>
      </c>
      <c r="AK1140" s="408">
        <v>2.916747588711E-3</v>
      </c>
      <c r="AL1140" s="407">
        <v>0</v>
      </c>
      <c r="AM1140" s="408">
        <v>-3.7297237512573201E-3</v>
      </c>
      <c r="AN1140" s="407">
        <v>0</v>
      </c>
      <c r="AO1140" s="408">
        <v>2.916747588711E-3</v>
      </c>
      <c r="AP1140" s="407">
        <v>0</v>
      </c>
      <c r="AQ1140" s="408">
        <v>-3.7055134669073598E-5</v>
      </c>
      <c r="AR1140" s="407">
        <v>0</v>
      </c>
      <c r="AT1140" s="406">
        <v>5.7802222527959697E-3</v>
      </c>
      <c r="AU1140" s="407">
        <v>0</v>
      </c>
      <c r="AV1140" s="408">
        <v>5.7802222527959697E-3</v>
      </c>
      <c r="AW1140" s="407">
        <v>0</v>
      </c>
      <c r="AX1140" s="408">
        <v>5.7802222527959697E-3</v>
      </c>
      <c r="AY1140" s="407">
        <v>0</v>
      </c>
      <c r="AZ1140" s="408">
        <v>5.7802222527959697E-3</v>
      </c>
      <c r="BA1140" s="407">
        <v>0</v>
      </c>
      <c r="BB1140" s="408">
        <v>5.7802222527959697E-3</v>
      </c>
      <c r="BC1140" s="407">
        <v>0</v>
      </c>
    </row>
    <row r="1141" spans="1:55" x14ac:dyDescent="0.35">
      <c r="A1141" s="385" t="str" cm="1">
        <f t="array" ref="A1141">IFERROR(_xlfn.IFS(AND(F1141="Renta Variable",O1141=1),IFERROR(MATCH(B1141,[1]RV_Det!C:C,0),"Rev"),AND(J1141="Corporativa",O1141=1,I1141="EM"),IFERROR(MATCH(B1141,[1]RF_Corps!B:B,0),"Rev"),AND(F1141="Alternativos",O1141=1),IFERROR(MATCH(B1141,[1]Rep4!C:C,0),"Rev")),"")</f>
        <v/>
      </c>
      <c r="B1141" s="394" t="s">
        <v>3325</v>
      </c>
      <c r="C1141" s="409" t="s">
        <v>3326</v>
      </c>
      <c r="D1141" s="395" t="s">
        <v>3327</v>
      </c>
      <c r="E1141" s="396" t="str">
        <f>IF(B1141="","",INDEX([1]CatGlob!$S:$S,IFERROR(MATCH(MID(B1141,7,1),[1]CatGlob!$R:$R,0),MATCH(MID(B1141,1,2),[1]CatGlob!$R:$R,0))))</f>
        <v>NSOL</v>
      </c>
      <c r="F1141" s="397" t="s">
        <v>442</v>
      </c>
      <c r="G1141" s="398" t="s">
        <v>383</v>
      </c>
      <c r="H1141" s="399" t="s">
        <v>264</v>
      </c>
      <c r="I1141" s="399" t="s">
        <v>611</v>
      </c>
      <c r="J1141" s="399" t="s">
        <v>108</v>
      </c>
      <c r="K1141" s="396" t="s">
        <v>600</v>
      </c>
      <c r="L1141" s="400" t="str">
        <f>IF(ISERROR(MATCH(M1141,M$10:M1140,0)),M1141,"")</f>
        <v/>
      </c>
      <c r="M1141" s="401" t="str">
        <f>IF(B1141="","",IF(ISERROR(MATCH(F1141&amp;"_"&amp;G1141&amp;"_"&amp;H1141&amp;"_"&amp;I1141&amp;"_"&amp;J1141&amp;IF(K1141="","","_"&amp;K1141),[1]CatGlob!$B:$B,0)),F1141&amp;"_"&amp;G1141&amp;"_"&amp;H1141&amp;"_"&amp;I1141&amp;"_"&amp;J1141&amp;IF(K1141="","","_"&amp;K1141),INDEX([1]CatGlob!$C:$C,MATCH(F1141&amp;"_"&amp;G1141&amp;"_"&amp;H1141&amp;"_"&amp;I1141&amp;"_"&amp;J1141&amp;IF(K1141="","","_"&amp;K1141),[1]CatGlob!$B:$B,0))))</f>
        <v>PEN_NOM_CORP_FM</v>
      </c>
      <c r="N1141" s="402" t="str">
        <f t="shared" si="37"/>
        <v/>
      </c>
      <c r="O1141" s="402" t="str">
        <f t="shared" si="36"/>
        <v/>
      </c>
      <c r="P1141" s="401" t="str">
        <f>IF(LEN(B1141)&gt;8,INDEX([1]CatGlob!$X:$X,MATCH(M1141,[1]CatGlob!$W:$W,0)),"")</f>
        <v>PEC</v>
      </c>
      <c r="Q1141" s="403" t="str">
        <f>INDEX([1]CatGlob!P:P,MATCH(M1141,[1]CatGlob!O:O,0))</f>
        <v>RFLG</v>
      </c>
      <c r="R1141" s="403" t="s">
        <v>601</v>
      </c>
      <c r="S1141" s="403" t="s">
        <v>601</v>
      </c>
      <c r="T1141" s="403" t="str">
        <f>INDEX([1]CatGlob!$D:$D,MATCH($M1141,[1]CatGlob!$C:$C,0))</f>
        <v>RFL</v>
      </c>
      <c r="U1141" s="403" t="s">
        <v>913</v>
      </c>
      <c r="V1141" s="404" t="str">
        <f>INDEX([1]CatGlob!$F:$F,MATCH($M1141,[1]CatGlob!$C:$C,0))</f>
        <v>RF_ETF</v>
      </c>
      <c r="W1141" s="405"/>
      <c r="X1141" s="406">
        <v>0</v>
      </c>
      <c r="Y1141" s="407">
        <v>0</v>
      </c>
      <c r="Z1141" s="408">
        <v>0</v>
      </c>
      <c r="AA1141" s="407">
        <v>0</v>
      </c>
      <c r="AB1141" s="408">
        <v>0</v>
      </c>
      <c r="AC1141" s="407">
        <v>0</v>
      </c>
      <c r="AD1141" s="408">
        <v>0</v>
      </c>
      <c r="AE1141" s="407">
        <v>0</v>
      </c>
      <c r="AF1141" s="408">
        <v>0</v>
      </c>
      <c r="AG1141" s="407">
        <v>0</v>
      </c>
      <c r="AI1141" s="406">
        <v>0</v>
      </c>
      <c r="AJ1141" s="407">
        <v>0</v>
      </c>
      <c r="AK1141" s="408">
        <v>0</v>
      </c>
      <c r="AL1141" s="407">
        <v>0</v>
      </c>
      <c r="AM1141" s="408">
        <v>0</v>
      </c>
      <c r="AN1141" s="407">
        <v>0</v>
      </c>
      <c r="AO1141" s="408">
        <v>0</v>
      </c>
      <c r="AP1141" s="407">
        <v>0</v>
      </c>
      <c r="AQ1141" s="408">
        <v>0</v>
      </c>
      <c r="AR1141" s="407">
        <v>0</v>
      </c>
      <c r="AT1141" s="406">
        <v>0</v>
      </c>
      <c r="AU1141" s="407">
        <v>0</v>
      </c>
      <c r="AV1141" s="408">
        <v>0</v>
      </c>
      <c r="AW1141" s="407">
        <v>0</v>
      </c>
      <c r="AX1141" s="408">
        <v>0</v>
      </c>
      <c r="AY1141" s="407">
        <v>0</v>
      </c>
      <c r="AZ1141" s="408">
        <v>0</v>
      </c>
      <c r="BA1141" s="407">
        <v>0</v>
      </c>
      <c r="BB1141" s="408">
        <v>0</v>
      </c>
      <c r="BC1141" s="407">
        <v>0</v>
      </c>
    </row>
    <row r="1142" spans="1:55" x14ac:dyDescent="0.35">
      <c r="A1142" s="385" t="str" cm="1">
        <f t="array" ref="A1142">IFERROR(_xlfn.IFS(AND(F1142="Renta Variable",O1142=1),IFERROR(MATCH(B1142,[1]RV_Det!C:C,0),"Rev"),AND(J1142="Corporativa",O1142=1,I1142="EM"),IFERROR(MATCH(B1142,[1]RF_Corps!B:B,0),"Rev"),AND(F1142="Alternativos",O1142=1),IFERROR(MATCH(B1142,[1]Rep4!C:C,0),"Rev")),"")</f>
        <v/>
      </c>
      <c r="B1142" s="394" t="s">
        <v>3328</v>
      </c>
      <c r="C1142" s="394" t="s">
        <v>3326</v>
      </c>
      <c r="D1142" s="395" t="s">
        <v>3327</v>
      </c>
      <c r="E1142" s="396" t="str">
        <f>IF(B1142="","",INDEX([1]CatGlob!$S:$S,IFERROR(MATCH(MID(B1142,7,1),[1]CatGlob!$R:$R,0),MATCH(MID(B1142,1,2),[1]CatGlob!$R:$R,0))))</f>
        <v>NSOL</v>
      </c>
      <c r="F1142" s="397" t="s">
        <v>442</v>
      </c>
      <c r="G1142" s="398" t="s">
        <v>383</v>
      </c>
      <c r="H1142" s="399" t="s">
        <v>264</v>
      </c>
      <c r="I1142" s="399" t="s">
        <v>611</v>
      </c>
      <c r="J1142" s="399" t="s">
        <v>108</v>
      </c>
      <c r="K1142" s="396" t="s">
        <v>600</v>
      </c>
      <c r="L1142" s="400" t="str">
        <f>IF(ISERROR(MATCH(M1142,M$10:M1141,0)),M1142,"")</f>
        <v/>
      </c>
      <c r="M1142" s="401" t="str">
        <f>IF(B1142="","",IF(ISERROR(MATCH(F1142&amp;"_"&amp;G1142&amp;"_"&amp;H1142&amp;"_"&amp;I1142&amp;"_"&amp;J1142&amp;IF(K1142="","","_"&amp;K1142),[1]CatGlob!$B:$B,0)),F1142&amp;"_"&amp;G1142&amp;"_"&amp;H1142&amp;"_"&amp;I1142&amp;"_"&amp;J1142&amp;IF(K1142="","","_"&amp;K1142),INDEX([1]CatGlob!$C:$C,MATCH(F1142&amp;"_"&amp;G1142&amp;"_"&amp;H1142&amp;"_"&amp;I1142&amp;"_"&amp;J1142&amp;IF(K1142="","","_"&amp;K1142),[1]CatGlob!$B:$B,0))))</f>
        <v>PEN_NOM_CORP_FM</v>
      </c>
      <c r="N1142" s="402" t="str">
        <f t="shared" si="37"/>
        <v/>
      </c>
      <c r="O1142" s="402" t="str">
        <f t="shared" si="36"/>
        <v/>
      </c>
      <c r="P1142" s="401" t="str">
        <f>IF(LEN(B1142)&gt;8,INDEX([1]CatGlob!$X:$X,MATCH(M1142,[1]CatGlob!$W:$W,0)),"")</f>
        <v>PEC</v>
      </c>
      <c r="Q1142" s="403" t="str">
        <f>INDEX([1]CatGlob!P:P,MATCH(M1142,[1]CatGlob!O:O,0))</f>
        <v>RFLG</v>
      </c>
      <c r="R1142" s="403" t="s">
        <v>601</v>
      </c>
      <c r="S1142" s="403" t="s">
        <v>601</v>
      </c>
      <c r="T1142" s="403" t="str">
        <f>INDEX([1]CatGlob!$D:$D,MATCH($M1142,[1]CatGlob!$C:$C,0))</f>
        <v>RFL</v>
      </c>
      <c r="U1142" s="403" t="s">
        <v>913</v>
      </c>
      <c r="V1142" s="404" t="str">
        <f>INDEX([1]CatGlob!$F:$F,MATCH($M1142,[1]CatGlob!$C:$C,0))</f>
        <v>RF_ETF</v>
      </c>
      <c r="W1142" s="405"/>
      <c r="X1142" s="406">
        <v>0</v>
      </c>
      <c r="Y1142" s="407">
        <v>0</v>
      </c>
      <c r="Z1142" s="408">
        <v>0</v>
      </c>
      <c r="AA1142" s="407">
        <v>0</v>
      </c>
      <c r="AB1142" s="408">
        <v>0</v>
      </c>
      <c r="AC1142" s="407">
        <v>0</v>
      </c>
      <c r="AD1142" s="408">
        <v>0</v>
      </c>
      <c r="AE1142" s="407">
        <v>0</v>
      </c>
      <c r="AF1142" s="408">
        <v>0</v>
      </c>
      <c r="AG1142" s="407">
        <v>0</v>
      </c>
      <c r="AI1142" s="406">
        <v>0</v>
      </c>
      <c r="AJ1142" s="407">
        <v>0</v>
      </c>
      <c r="AK1142" s="408">
        <v>0</v>
      </c>
      <c r="AL1142" s="407">
        <v>0</v>
      </c>
      <c r="AM1142" s="408">
        <v>0</v>
      </c>
      <c r="AN1142" s="407">
        <v>0</v>
      </c>
      <c r="AO1142" s="408">
        <v>0</v>
      </c>
      <c r="AP1142" s="407">
        <v>0</v>
      </c>
      <c r="AQ1142" s="408">
        <v>0</v>
      </c>
      <c r="AR1142" s="407">
        <v>0</v>
      </c>
      <c r="AT1142" s="406">
        <v>0</v>
      </c>
      <c r="AU1142" s="407">
        <v>0</v>
      </c>
      <c r="AV1142" s="408">
        <v>0</v>
      </c>
      <c r="AW1142" s="407">
        <v>0</v>
      </c>
      <c r="AX1142" s="408">
        <v>0</v>
      </c>
      <c r="AY1142" s="407">
        <v>0</v>
      </c>
      <c r="AZ1142" s="408">
        <v>0</v>
      </c>
      <c r="BA1142" s="407">
        <v>0</v>
      </c>
      <c r="BB1142" s="408">
        <v>0</v>
      </c>
      <c r="BC1142" s="407">
        <v>0</v>
      </c>
    </row>
    <row r="1143" spans="1:55" x14ac:dyDescent="0.35">
      <c r="A1143" s="385" t="str" cm="1">
        <f t="array" ref="A1143">IFERROR(_xlfn.IFS(AND(F1143="Renta Variable",O1143=1),IFERROR(MATCH(B1143,[1]RV_Det!C:C,0),"Rev"),AND(J1143="Corporativa",O1143=1,I1143="EM"),IFERROR(MATCH(B1143,[1]RF_Corps!B:B,0),"Rev"),AND(F1143="Alternativos",O1143=1),IFERROR(MATCH(B1143,[1]Rep4!C:C,0),"Rev")),"")</f>
        <v/>
      </c>
      <c r="B1143" s="394" t="s">
        <v>3329</v>
      </c>
      <c r="C1143" s="410" t="s">
        <v>3330</v>
      </c>
      <c r="D1143" s="395" t="s">
        <v>3331</v>
      </c>
      <c r="E1143" s="396" t="str">
        <f>IF(B1143="","",INDEX([1]CatGlob!$S:$S,IFERROR(MATCH(MID(B1143,7,1),[1]CatGlob!$R:$R,0),MATCH(MID(B1143,1,2),[1]CatGlob!$R:$R,0))))</f>
        <v>NSOL</v>
      </c>
      <c r="F1143" s="397" t="s">
        <v>442</v>
      </c>
      <c r="G1143" s="398" t="s">
        <v>383</v>
      </c>
      <c r="H1143" s="399" t="s">
        <v>264</v>
      </c>
      <c r="I1143" s="399" t="s">
        <v>611</v>
      </c>
      <c r="J1143" s="399" t="s">
        <v>2252</v>
      </c>
      <c r="K1143" s="396" t="s">
        <v>600</v>
      </c>
      <c r="L1143" s="400" t="str">
        <f>IF(ISERROR(MATCH(M1143,M$10:M1142,0)),M1143,"")</f>
        <v>PEN_NOM_CORP_NT</v>
      </c>
      <c r="M1143" s="401" t="str">
        <f>IF(B1143="","",IF(ISERROR(MATCH(F1143&amp;"_"&amp;G1143&amp;"_"&amp;H1143&amp;"_"&amp;I1143&amp;"_"&amp;J1143&amp;IF(K1143="","","_"&amp;K1143),[1]CatGlob!$B:$B,0)),F1143&amp;"_"&amp;G1143&amp;"_"&amp;H1143&amp;"_"&amp;I1143&amp;"_"&amp;J1143&amp;IF(K1143="","","_"&amp;K1143),INDEX([1]CatGlob!$C:$C,MATCH(F1143&amp;"_"&amp;G1143&amp;"_"&amp;H1143&amp;"_"&amp;I1143&amp;"_"&amp;J1143&amp;IF(K1143="","","_"&amp;K1143),[1]CatGlob!$B:$B,0))))</f>
        <v>PEN_NOM_CORP_NT</v>
      </c>
      <c r="N1143" s="402" t="str">
        <f t="shared" si="37"/>
        <v>rev</v>
      </c>
      <c r="O1143" s="402">
        <f t="shared" si="36"/>
        <v>1</v>
      </c>
      <c r="P1143" s="401" t="str">
        <f>IF(LEN(B1143)&gt;8,INDEX([1]CatGlob!$X:$X,MATCH(M1143,[1]CatGlob!$W:$W,0)),"")</f>
        <v>PEC</v>
      </c>
      <c r="Q1143" s="403" t="str">
        <f>INDEX([1]CatGlob!P:P,MATCH(M1143,[1]CatGlob!O:O,0))</f>
        <v>RFLC</v>
      </c>
      <c r="R1143" s="403"/>
      <c r="S1143" s="403"/>
      <c r="T1143" s="403" t="str">
        <f>INDEX([1]CatGlob!$D:$D,MATCH($M1143,[1]CatGlob!$C:$C,0))</f>
        <v>RFL</v>
      </c>
      <c r="U1143" s="403" t="s">
        <v>2323</v>
      </c>
      <c r="V1143" s="404" t="str">
        <f>INDEX([1]CatGlob!$F:$F,MATCH($M1143,[1]CatGlob!$C:$C,0))</f>
        <v>RFL_CORP</v>
      </c>
      <c r="W1143" s="405"/>
      <c r="X1143" s="406">
        <v>0</v>
      </c>
      <c r="Y1143" s="407">
        <v>0</v>
      </c>
      <c r="Z1143" s="408">
        <v>0</v>
      </c>
      <c r="AA1143" s="407">
        <v>0</v>
      </c>
      <c r="AB1143" s="408">
        <v>-2.2649296997127501E-3</v>
      </c>
      <c r="AC1143" s="407">
        <v>-4.2891699035818603E-2</v>
      </c>
      <c r="AD1143" s="408">
        <v>-7.4859653555050002E-3</v>
      </c>
      <c r="AE1143" s="407">
        <v>-0.141764123214871</v>
      </c>
      <c r="AF1143" s="408">
        <v>-3.8594888659122099E-3</v>
      </c>
      <c r="AG1143" s="407">
        <v>-7.3088376601973801E-2</v>
      </c>
      <c r="AI1143" s="406">
        <v>0</v>
      </c>
      <c r="AJ1143" s="433">
        <v>0</v>
      </c>
      <c r="AK1143" s="408">
        <v>0</v>
      </c>
      <c r="AL1143" s="407">
        <v>0</v>
      </c>
      <c r="AM1143" s="408">
        <v>-6.5463980674838201E-4</v>
      </c>
      <c r="AN1143" s="407">
        <v>-1.23971236598575E-2</v>
      </c>
      <c r="AO1143" s="408">
        <v>-4.02276022779742E-3</v>
      </c>
      <c r="AP1143" s="407">
        <v>-7.6180298667072294E-2</v>
      </c>
      <c r="AQ1143" s="408">
        <v>-1.36462655083538E-3</v>
      </c>
      <c r="AR1143" s="407">
        <v>-2.58423699959878E-2</v>
      </c>
      <c r="AT1143" s="406">
        <v>0</v>
      </c>
      <c r="AU1143" s="433">
        <v>0</v>
      </c>
      <c r="AV1143" s="408">
        <v>0</v>
      </c>
      <c r="AW1143" s="407">
        <v>0</v>
      </c>
      <c r="AX1143" s="408">
        <v>0</v>
      </c>
      <c r="AY1143" s="407">
        <v>0</v>
      </c>
      <c r="AZ1143" s="408">
        <v>0</v>
      </c>
      <c r="BA1143" s="407">
        <v>0</v>
      </c>
      <c r="BB1143" s="408">
        <v>0</v>
      </c>
      <c r="BC1143" s="407">
        <v>0</v>
      </c>
    </row>
    <row r="1144" spans="1:55" x14ac:dyDescent="0.35">
      <c r="A1144" s="385" t="str" cm="1">
        <f t="array" ref="A1144">IFERROR(_xlfn.IFS(AND(F1144="Renta Variable",O1144=1),IFERROR(MATCH(B1144,[1]RV_Det!C:C,0),"Rev"),AND(J1144="Corporativa",O1144=1,I1144="EM"),IFERROR(MATCH(B1144,[1]RF_Corps!B:B,0),"Rev"),AND(F1144="Alternativos",O1144=1),IFERROR(MATCH(B1144,[1]Rep4!C:C,0),"Rev")),"")</f>
        <v/>
      </c>
      <c r="B1144" s="396" t="s">
        <v>3332</v>
      </c>
      <c r="C1144" s="412" t="s">
        <v>3333</v>
      </c>
      <c r="D1144" s="395" t="s">
        <v>2580</v>
      </c>
      <c r="E1144" s="396" t="str">
        <f>IF(B1144="","",INDEX([1]CatGlob!$S:$S,IFERROR(MATCH(MID(B1144,7,1),[1]CatGlob!$R:$R,0),MATCH(MID(B1144,1,2),[1]CatGlob!$R:$R,0))))</f>
        <v>NSOL</v>
      </c>
      <c r="F1144" s="397" t="s">
        <v>442</v>
      </c>
      <c r="G1144" s="398" t="s">
        <v>383</v>
      </c>
      <c r="H1144" s="399" t="s">
        <v>264</v>
      </c>
      <c r="I1144" s="399" t="s">
        <v>611</v>
      </c>
      <c r="J1144" s="399" t="s">
        <v>2252</v>
      </c>
      <c r="K1144" s="396" t="s">
        <v>600</v>
      </c>
      <c r="L1144" s="400" t="str">
        <f>IF(ISERROR(MATCH(M1144,M$10:M1143,0)),M1144,"")</f>
        <v/>
      </c>
      <c r="M1144" s="401" t="str">
        <f>IF(B1144="","",IF(ISERROR(MATCH(F1144&amp;"_"&amp;G1144&amp;"_"&amp;H1144&amp;"_"&amp;I1144&amp;"_"&amp;J1144&amp;IF(K1144="","","_"&amp;K1144),[1]CatGlob!$B:$B,0)),F1144&amp;"_"&amp;G1144&amp;"_"&amp;H1144&amp;"_"&amp;I1144&amp;"_"&amp;J1144&amp;IF(K1144="","","_"&amp;K1144),INDEX([1]CatGlob!$C:$C,MATCH(F1144&amp;"_"&amp;G1144&amp;"_"&amp;H1144&amp;"_"&amp;I1144&amp;"_"&amp;J1144&amp;IF(K1144="","","_"&amp;K1144),[1]CatGlob!$B:$B,0))))</f>
        <v>PEN_NOM_CORP_NT</v>
      </c>
      <c r="N1144" s="402" t="str">
        <f t="shared" si="37"/>
        <v/>
      </c>
      <c r="O1144" s="402" t="str">
        <f t="shared" si="36"/>
        <v/>
      </c>
      <c r="P1144" s="401" t="str">
        <f>IF(LEN(B1144)&gt;8,INDEX([1]CatGlob!$X:$X,MATCH(M1144,[1]CatGlob!$W:$W,0)),"")</f>
        <v>PEC</v>
      </c>
      <c r="Q1144" s="403" t="str">
        <f>INDEX([1]CatGlob!P:P,MATCH(M1144,[1]CatGlob!O:O,0))</f>
        <v>RFLC</v>
      </c>
      <c r="R1144" s="403" t="s">
        <v>601</v>
      </c>
      <c r="S1144" s="403" t="s">
        <v>601</v>
      </c>
      <c r="T1144" s="403" t="str">
        <f>INDEX([1]CatGlob!$D:$D,MATCH($M1144,[1]CatGlob!$C:$C,0))</f>
        <v>RFL</v>
      </c>
      <c r="U1144" s="403" t="s">
        <v>2307</v>
      </c>
      <c r="V1144" s="404" t="str">
        <f>INDEX([1]CatGlob!$F:$F,MATCH($M1144,[1]CatGlob!$C:$C,0))</f>
        <v>RFL_CORP</v>
      </c>
      <c r="W1144" s="405"/>
      <c r="X1144" s="406">
        <v>0</v>
      </c>
      <c r="Y1144" s="407">
        <v>0</v>
      </c>
      <c r="Z1144" s="408">
        <v>0</v>
      </c>
      <c r="AA1144" s="407">
        <v>0</v>
      </c>
      <c r="AB1144" s="408">
        <v>0</v>
      </c>
      <c r="AC1144" s="407">
        <v>0</v>
      </c>
      <c r="AD1144" s="408">
        <v>0</v>
      </c>
      <c r="AE1144" s="407">
        <v>0</v>
      </c>
      <c r="AF1144" s="408">
        <v>0</v>
      </c>
      <c r="AG1144" s="407">
        <v>0</v>
      </c>
      <c r="AI1144" s="406">
        <v>0</v>
      </c>
      <c r="AJ1144" s="407">
        <v>0</v>
      </c>
      <c r="AK1144" s="408">
        <v>0</v>
      </c>
      <c r="AL1144" s="407">
        <v>0</v>
      </c>
      <c r="AM1144" s="408">
        <v>0</v>
      </c>
      <c r="AN1144" s="407">
        <v>0</v>
      </c>
      <c r="AO1144" s="408">
        <v>0</v>
      </c>
      <c r="AP1144" s="407">
        <v>0</v>
      </c>
      <c r="AQ1144" s="408">
        <v>0</v>
      </c>
      <c r="AR1144" s="407">
        <v>0</v>
      </c>
      <c r="AT1144" s="406">
        <v>0</v>
      </c>
      <c r="AU1144" s="407">
        <v>0</v>
      </c>
      <c r="AV1144" s="408">
        <v>0</v>
      </c>
      <c r="AW1144" s="407">
        <v>0</v>
      </c>
      <c r="AX1144" s="408">
        <v>0</v>
      </c>
      <c r="AY1144" s="407">
        <v>0</v>
      </c>
      <c r="AZ1144" s="408">
        <v>0</v>
      </c>
      <c r="BA1144" s="407">
        <v>0</v>
      </c>
      <c r="BB1144" s="408">
        <v>0</v>
      </c>
      <c r="BC1144" s="407">
        <v>0</v>
      </c>
    </row>
    <row r="1145" spans="1:55" x14ac:dyDescent="0.35">
      <c r="A1145" s="385" t="str" cm="1">
        <f t="array" ref="A1145">IFERROR(_xlfn.IFS(AND(F1145="Renta Variable",O1145=1),IFERROR(MATCH(B1145,[1]RV_Det!C:C,0),"Rev"),AND(J1145="Corporativa",O1145=1,I1145="EM"),IFERROR(MATCH(B1145,[1]RF_Corps!B:B,0),"Rev"),AND(F1145="Alternativos",O1145=1),IFERROR(MATCH(B1145,[1]Rep4!C:C,0),"Rev")),"")</f>
        <v/>
      </c>
      <c r="B1145" s="396" t="s">
        <v>3334</v>
      </c>
      <c r="C1145" s="412" t="s">
        <v>3335</v>
      </c>
      <c r="D1145" s="395" t="s">
        <v>2580</v>
      </c>
      <c r="E1145" s="396" t="str">
        <f>IF(B1145="","",INDEX([1]CatGlob!$S:$S,IFERROR(MATCH(MID(B1145,7,1),[1]CatGlob!$R:$R,0),MATCH(MID(B1145,1,2),[1]CatGlob!$R:$R,0))))</f>
        <v>NSOL</v>
      </c>
      <c r="F1145" s="397" t="s">
        <v>442</v>
      </c>
      <c r="G1145" s="398" t="s">
        <v>383</v>
      </c>
      <c r="H1145" s="399" t="s">
        <v>264</v>
      </c>
      <c r="I1145" s="399" t="s">
        <v>611</v>
      </c>
      <c r="J1145" s="399" t="s">
        <v>2498</v>
      </c>
      <c r="K1145" s="396" t="s">
        <v>600</v>
      </c>
      <c r="L1145" s="400" t="str">
        <f>IF(ISERROR(MATCH(M1145,M$10:M1144,0)),M1145,"")</f>
        <v>PEN_NOM_CORP_REG</v>
      </c>
      <c r="M1145" s="401" t="str">
        <f>IF(B1145="","",IF(ISERROR(MATCH(F1145&amp;"_"&amp;G1145&amp;"_"&amp;H1145&amp;"_"&amp;I1145&amp;"_"&amp;J1145&amp;IF(K1145="","","_"&amp;K1145),[1]CatGlob!$B:$B,0)),F1145&amp;"_"&amp;G1145&amp;"_"&amp;H1145&amp;"_"&amp;I1145&amp;"_"&amp;J1145&amp;IF(K1145="","","_"&amp;K1145),INDEX([1]CatGlob!$C:$C,MATCH(F1145&amp;"_"&amp;G1145&amp;"_"&amp;H1145&amp;"_"&amp;I1145&amp;"_"&amp;J1145&amp;IF(K1145="","","_"&amp;K1145),[1]CatGlob!$B:$B,0))))</f>
        <v>PEN_NOM_CORP_REG</v>
      </c>
      <c r="N1145" s="402" t="str">
        <f t="shared" si="37"/>
        <v>rev</v>
      </c>
      <c r="O1145" s="402">
        <f t="shared" si="36"/>
        <v>1</v>
      </c>
      <c r="P1145" s="401" t="str">
        <f>IF(LEN(B1145)&gt;8,INDEX([1]CatGlob!$X:$X,MATCH(M1145,[1]CatGlob!$W:$W,0)),"")</f>
        <v>PEC</v>
      </c>
      <c r="Q1145" s="403" t="str">
        <f>INDEX([1]CatGlob!P:P,MATCH(M1145,[1]CatGlob!O:O,0))</f>
        <v>RFLC</v>
      </c>
      <c r="R1145" s="403" t="s">
        <v>601</v>
      </c>
      <c r="S1145" s="403" t="s">
        <v>601</v>
      </c>
      <c r="T1145" s="403" t="str">
        <f>INDEX([1]CatGlob!$D:$D,MATCH($M1145,[1]CatGlob!$C:$C,0))</f>
        <v>RFL</v>
      </c>
      <c r="U1145" s="403" t="s">
        <v>2307</v>
      </c>
      <c r="V1145" s="404" t="str">
        <f>INDEX([1]CatGlob!$F:$F,MATCH($M1145,[1]CatGlob!$C:$C,0))</f>
        <v>RFL_CORP</v>
      </c>
      <c r="W1145" s="405"/>
      <c r="X1145" s="406">
        <v>1.8046515928573401E-2</v>
      </c>
      <c r="Y1145" s="407">
        <v>8.5809114891421998E-2</v>
      </c>
      <c r="Z1145" s="408">
        <v>-2.7748982475579499E-3</v>
      </c>
      <c r="AA1145" s="407">
        <v>-1.31943231296283E-2</v>
      </c>
      <c r="AB1145" s="408">
        <v>4.1724407520470803E-3</v>
      </c>
      <c r="AC1145" s="407">
        <v>1.9839477563010601E-2</v>
      </c>
      <c r="AD1145" s="408">
        <v>2.8024960326361597E-4</v>
      </c>
      <c r="AE1145" s="407">
        <v>1.3325547443265901E-3</v>
      </c>
      <c r="AF1145" s="408">
        <v>1.8594717321409101E-3</v>
      </c>
      <c r="AG1145" s="407">
        <v>8.8415749683437208E-3</v>
      </c>
      <c r="AI1145" s="406">
        <v>4.8190209657494902E-3</v>
      </c>
      <c r="AJ1145" s="407">
        <v>2.29138923746319E-2</v>
      </c>
      <c r="AK1145" s="408">
        <v>2.3707546598779401E-3</v>
      </c>
      <c r="AL1145" s="407">
        <v>1.12726666912089E-2</v>
      </c>
      <c r="AM1145" s="408">
        <v>3.7466341816793499E-3</v>
      </c>
      <c r="AN1145" s="407">
        <v>1.7814816124506201E-2</v>
      </c>
      <c r="AO1145" s="408">
        <v>-2.7498922129640499E-3</v>
      </c>
      <c r="AP1145" s="407">
        <v>-1.3075422301556099E-2</v>
      </c>
      <c r="AQ1145" s="408">
        <v>1.61549363656419E-3</v>
      </c>
      <c r="AR1145" s="407">
        <v>7.6814870870825997E-3</v>
      </c>
      <c r="AT1145" s="406">
        <v>0</v>
      </c>
      <c r="AU1145" s="407">
        <v>0</v>
      </c>
      <c r="AV1145" s="408">
        <v>0</v>
      </c>
      <c r="AW1145" s="407">
        <v>0</v>
      </c>
      <c r="AX1145" s="408">
        <v>0</v>
      </c>
      <c r="AY1145" s="407">
        <v>0</v>
      </c>
      <c r="AZ1145" s="408">
        <v>0</v>
      </c>
      <c r="BA1145" s="407">
        <v>0</v>
      </c>
      <c r="BB1145" s="408">
        <v>0</v>
      </c>
      <c r="BC1145" s="407">
        <v>0</v>
      </c>
    </row>
    <row r="1146" spans="1:55" x14ac:dyDescent="0.35">
      <c r="A1146" s="385" t="str" cm="1">
        <f t="array" ref="A1146">IFERROR(_xlfn.IFS(AND(F1146="Renta Variable",O1146=1),IFERROR(MATCH(B1146,[1]RV_Det!C:C,0),"Rev"),AND(J1146="Corporativa",O1146=1,I1146="EM"),IFERROR(MATCH(B1146,[1]RF_Corps!B:B,0),"Rev"),AND(F1146="Alternativos",O1146=1),IFERROR(MATCH(B1146,[1]Rep4!C:C,0),"Rev")),"")</f>
        <v/>
      </c>
      <c r="B1146" s="396" t="s">
        <v>3336</v>
      </c>
      <c r="C1146" s="412" t="s">
        <v>3337</v>
      </c>
      <c r="D1146" s="395" t="s">
        <v>2580</v>
      </c>
      <c r="E1146" s="396" t="str">
        <f>IF(B1146="","",INDEX([1]CatGlob!$S:$S,IFERROR(MATCH(MID(B1146,7,1),[1]CatGlob!$R:$R,0),MATCH(MID(B1146,1,2),[1]CatGlob!$R:$R,0))))</f>
        <v>NSOL</v>
      </c>
      <c r="F1146" s="397" t="s">
        <v>442</v>
      </c>
      <c r="G1146" s="398" t="s">
        <v>383</v>
      </c>
      <c r="H1146" s="399" t="s">
        <v>264</v>
      </c>
      <c r="I1146" s="399" t="s">
        <v>611</v>
      </c>
      <c r="J1146" s="399" t="s">
        <v>2252</v>
      </c>
      <c r="K1146" s="396" t="s">
        <v>600</v>
      </c>
      <c r="L1146" s="400" t="str">
        <f>IF(ISERROR(MATCH(M1146,M$10:M1145,0)),M1146,"")</f>
        <v/>
      </c>
      <c r="M1146" s="401" t="str">
        <f>IF(B1146="","",IF(ISERROR(MATCH(F1146&amp;"_"&amp;G1146&amp;"_"&amp;H1146&amp;"_"&amp;I1146&amp;"_"&amp;J1146&amp;IF(K1146="","","_"&amp;K1146),[1]CatGlob!$B:$B,0)),F1146&amp;"_"&amp;G1146&amp;"_"&amp;H1146&amp;"_"&amp;I1146&amp;"_"&amp;J1146&amp;IF(K1146="","","_"&amp;K1146),INDEX([1]CatGlob!$C:$C,MATCH(F1146&amp;"_"&amp;G1146&amp;"_"&amp;H1146&amp;"_"&amp;I1146&amp;"_"&amp;J1146&amp;IF(K1146="","","_"&amp;K1146),[1]CatGlob!$B:$B,0))))</f>
        <v>PEN_NOM_CORP_NT</v>
      </c>
      <c r="N1146" s="402" t="str">
        <f t="shared" si="37"/>
        <v/>
      </c>
      <c r="O1146" s="402" t="str">
        <f t="shared" si="36"/>
        <v/>
      </c>
      <c r="P1146" s="401" t="str">
        <f>IF(LEN(B1146)&gt;8,INDEX([1]CatGlob!$X:$X,MATCH(M1146,[1]CatGlob!$W:$W,0)),"")</f>
        <v>PEC</v>
      </c>
      <c r="Q1146" s="403" t="str">
        <f>INDEX([1]CatGlob!P:P,MATCH(M1146,[1]CatGlob!O:O,0))</f>
        <v>RFLC</v>
      </c>
      <c r="R1146" s="403" t="s">
        <v>601</v>
      </c>
      <c r="S1146" s="403" t="s">
        <v>601</v>
      </c>
      <c r="T1146" s="403" t="str">
        <f>INDEX([1]CatGlob!$D:$D,MATCH($M1146,[1]CatGlob!$C:$C,0))</f>
        <v>RFL</v>
      </c>
      <c r="U1146" s="403" t="s">
        <v>2307</v>
      </c>
      <c r="V1146" s="404" t="str">
        <f>INDEX([1]CatGlob!$F:$F,MATCH($M1146,[1]CatGlob!$C:$C,0))</f>
        <v>RFL_CORP</v>
      </c>
      <c r="W1146" s="405"/>
      <c r="X1146" s="406">
        <v>0</v>
      </c>
      <c r="Y1146" s="407">
        <v>0</v>
      </c>
      <c r="Z1146" s="408">
        <v>0</v>
      </c>
      <c r="AA1146" s="407">
        <v>0</v>
      </c>
      <c r="AB1146" s="408">
        <v>0</v>
      </c>
      <c r="AC1146" s="407">
        <v>0</v>
      </c>
      <c r="AD1146" s="408">
        <v>0</v>
      </c>
      <c r="AE1146" s="407">
        <v>0</v>
      </c>
      <c r="AF1146" s="408">
        <v>0</v>
      </c>
      <c r="AG1146" s="407">
        <v>0</v>
      </c>
      <c r="AI1146" s="406">
        <v>0</v>
      </c>
      <c r="AJ1146" s="407">
        <v>0</v>
      </c>
      <c r="AK1146" s="408">
        <v>0</v>
      </c>
      <c r="AL1146" s="407">
        <v>0</v>
      </c>
      <c r="AM1146" s="408">
        <v>0</v>
      </c>
      <c r="AN1146" s="407">
        <v>0</v>
      </c>
      <c r="AO1146" s="408">
        <v>0</v>
      </c>
      <c r="AP1146" s="407">
        <v>0</v>
      </c>
      <c r="AQ1146" s="408">
        <v>0</v>
      </c>
      <c r="AR1146" s="407">
        <v>0</v>
      </c>
      <c r="AT1146" s="406">
        <v>0</v>
      </c>
      <c r="AU1146" s="407">
        <v>0</v>
      </c>
      <c r="AV1146" s="408">
        <v>0</v>
      </c>
      <c r="AW1146" s="407">
        <v>0</v>
      </c>
      <c r="AX1146" s="408">
        <v>0</v>
      </c>
      <c r="AY1146" s="407">
        <v>0</v>
      </c>
      <c r="AZ1146" s="408">
        <v>0</v>
      </c>
      <c r="BA1146" s="407">
        <v>0</v>
      </c>
      <c r="BB1146" s="408">
        <v>0</v>
      </c>
      <c r="BC1146" s="407">
        <v>0</v>
      </c>
    </row>
    <row r="1147" spans="1:55" x14ac:dyDescent="0.35">
      <c r="A1147" s="385" t="str" cm="1">
        <f t="array" ref="A1147">IFERROR(_xlfn.IFS(AND(F1147="Renta Variable",O1147=1),IFERROR(MATCH(B1147,[1]RV_Det!C:C,0),"Rev"),AND(J1147="Corporativa",O1147=1,I1147="EM"),IFERROR(MATCH(B1147,[1]RF_Corps!B:B,0),"Rev"),AND(F1147="Alternativos",O1147=1),IFERROR(MATCH(B1147,[1]Rep4!C:C,0),"Rev")),"")</f>
        <v/>
      </c>
      <c r="B1147" s="394" t="s">
        <v>3338</v>
      </c>
      <c r="C1147" s="409" t="s">
        <v>3339</v>
      </c>
      <c r="D1147" s="395" t="s">
        <v>3340</v>
      </c>
      <c r="E1147" s="396" t="str">
        <f>IF(B1147="","",INDEX([1]CatGlob!$S:$S,IFERROR(MATCH(MID(B1147,7,1),[1]CatGlob!$R:$R,0),MATCH(MID(B1147,1,2),[1]CatGlob!$R:$R,0))))</f>
        <v>NSOL</v>
      </c>
      <c r="F1147" s="397" t="s">
        <v>442</v>
      </c>
      <c r="G1147" s="398" t="s">
        <v>383</v>
      </c>
      <c r="H1147" s="399" t="s">
        <v>264</v>
      </c>
      <c r="I1147" s="399" t="s">
        <v>611</v>
      </c>
      <c r="J1147" s="399" t="s">
        <v>2252</v>
      </c>
      <c r="K1147" s="396" t="s">
        <v>600</v>
      </c>
      <c r="L1147" s="400" t="str">
        <f>IF(ISERROR(MATCH(M1147,M$10:M1146,0)),M1147,"")</f>
        <v/>
      </c>
      <c r="M1147" s="401" t="str">
        <f>IF(B1147="","",IF(ISERROR(MATCH(F1147&amp;"_"&amp;G1147&amp;"_"&amp;H1147&amp;"_"&amp;I1147&amp;"_"&amp;J1147&amp;IF(K1147="","","_"&amp;K1147),[1]CatGlob!$B:$B,0)),F1147&amp;"_"&amp;G1147&amp;"_"&amp;H1147&amp;"_"&amp;I1147&amp;"_"&amp;J1147&amp;IF(K1147="","","_"&amp;K1147),INDEX([1]CatGlob!$C:$C,MATCH(F1147&amp;"_"&amp;G1147&amp;"_"&amp;H1147&amp;"_"&amp;I1147&amp;"_"&amp;J1147&amp;IF(K1147="","","_"&amp;K1147),[1]CatGlob!$B:$B,0))))</f>
        <v>PEN_NOM_CORP_NT</v>
      </c>
      <c r="N1147" s="402" t="str">
        <f t="shared" si="37"/>
        <v/>
      </c>
      <c r="O1147" s="402" t="str">
        <f t="shared" si="36"/>
        <v/>
      </c>
      <c r="P1147" s="401" t="str">
        <f>IF(LEN(B1147)&gt;8,INDEX([1]CatGlob!$X:$X,MATCH(M1147,[1]CatGlob!$W:$W,0)),"")</f>
        <v>PEC</v>
      </c>
      <c r="Q1147" s="403" t="str">
        <f>INDEX([1]CatGlob!P:P,MATCH(M1147,[1]CatGlob!O:O,0))</f>
        <v>RFLC</v>
      </c>
      <c r="R1147" s="403" t="s">
        <v>601</v>
      </c>
      <c r="S1147" s="403" t="s">
        <v>601</v>
      </c>
      <c r="T1147" s="403" t="str">
        <f>INDEX([1]CatGlob!$D:$D,MATCH($M1147,[1]CatGlob!$C:$C,0))</f>
        <v>RFL</v>
      </c>
      <c r="U1147" s="403" t="s">
        <v>3341</v>
      </c>
      <c r="V1147" s="404" t="str">
        <f>INDEX([1]CatGlob!$F:$F,MATCH($M1147,[1]CatGlob!$C:$C,0))</f>
        <v>RFL_CORP</v>
      </c>
      <c r="W1147" s="405"/>
      <c r="X1147" s="406">
        <v>0</v>
      </c>
      <c r="Y1147" s="407">
        <v>0</v>
      </c>
      <c r="Z1147" s="408">
        <v>0</v>
      </c>
      <c r="AA1147" s="407">
        <v>0</v>
      </c>
      <c r="AB1147" s="408">
        <v>0</v>
      </c>
      <c r="AC1147" s="407">
        <v>0</v>
      </c>
      <c r="AD1147" s="408">
        <v>0</v>
      </c>
      <c r="AE1147" s="407">
        <v>0</v>
      </c>
      <c r="AF1147" s="408">
        <v>0</v>
      </c>
      <c r="AG1147" s="407">
        <v>0</v>
      </c>
      <c r="AI1147" s="406">
        <v>0</v>
      </c>
      <c r="AJ1147" s="407">
        <v>0</v>
      </c>
      <c r="AK1147" s="408">
        <v>0</v>
      </c>
      <c r="AL1147" s="407">
        <v>0</v>
      </c>
      <c r="AM1147" s="408">
        <v>0</v>
      </c>
      <c r="AN1147" s="407">
        <v>0</v>
      </c>
      <c r="AO1147" s="408">
        <v>0</v>
      </c>
      <c r="AP1147" s="407">
        <v>0</v>
      </c>
      <c r="AQ1147" s="408">
        <v>0</v>
      </c>
      <c r="AR1147" s="407">
        <v>0</v>
      </c>
      <c r="AT1147" s="406">
        <v>0</v>
      </c>
      <c r="AU1147" s="407">
        <v>0</v>
      </c>
      <c r="AV1147" s="408">
        <v>0</v>
      </c>
      <c r="AW1147" s="407">
        <v>0</v>
      </c>
      <c r="AX1147" s="408">
        <v>0</v>
      </c>
      <c r="AY1147" s="407">
        <v>0</v>
      </c>
      <c r="AZ1147" s="408">
        <v>0</v>
      </c>
      <c r="BA1147" s="407">
        <v>0</v>
      </c>
      <c r="BB1147" s="408">
        <v>0</v>
      </c>
      <c r="BC1147" s="407">
        <v>0</v>
      </c>
    </row>
    <row r="1148" spans="1:55" x14ac:dyDescent="0.35">
      <c r="A1148" s="385" t="str" cm="1">
        <f t="array" ref="A1148">IFERROR(_xlfn.IFS(AND(F1148="Renta Variable",O1148=1),IFERROR(MATCH(B1148,[1]RV_Det!C:C,0),"Rev"),AND(J1148="Corporativa",O1148=1,I1148="EM"),IFERROR(MATCH(B1148,[1]RF_Corps!B:B,0),"Rev"),AND(F1148="Alternativos",O1148=1),IFERROR(MATCH(B1148,[1]Rep4!C:C,0),"Rev")),"")</f>
        <v/>
      </c>
      <c r="B1148" s="394" t="s">
        <v>3342</v>
      </c>
      <c r="C1148" s="409" t="s">
        <v>3343</v>
      </c>
      <c r="D1148" s="395" t="s">
        <v>3344</v>
      </c>
      <c r="E1148" s="396" t="str">
        <f>IF(B1148="","",INDEX([1]CatGlob!$S:$S,IFERROR(MATCH(MID(B1148,7,1),[1]CatGlob!$R:$R,0),MATCH(MID(B1148,1,2),[1]CatGlob!$R:$R,0))))</f>
        <v>NSOL</v>
      </c>
      <c r="F1148" s="397" t="s">
        <v>442</v>
      </c>
      <c r="G1148" s="398" t="s">
        <v>383</v>
      </c>
      <c r="H1148" s="399" t="s">
        <v>264</v>
      </c>
      <c r="I1148" s="399" t="s">
        <v>611</v>
      </c>
      <c r="J1148" s="399" t="s">
        <v>2252</v>
      </c>
      <c r="K1148" s="396" t="s">
        <v>600</v>
      </c>
      <c r="L1148" s="400" t="str">
        <f>IF(ISERROR(MATCH(M1148,M$10:M1147,0)),M1148,"")</f>
        <v/>
      </c>
      <c r="M1148" s="401" t="str">
        <f>IF(B1148="","",IF(ISERROR(MATCH(F1148&amp;"_"&amp;G1148&amp;"_"&amp;H1148&amp;"_"&amp;I1148&amp;"_"&amp;J1148&amp;IF(K1148="","","_"&amp;K1148),[1]CatGlob!$B:$B,0)),F1148&amp;"_"&amp;G1148&amp;"_"&amp;H1148&amp;"_"&amp;I1148&amp;"_"&amp;J1148&amp;IF(K1148="","","_"&amp;K1148),INDEX([1]CatGlob!$C:$C,MATCH(F1148&amp;"_"&amp;G1148&amp;"_"&amp;H1148&amp;"_"&amp;I1148&amp;"_"&amp;J1148&amp;IF(K1148="","","_"&amp;K1148),[1]CatGlob!$B:$B,0))))</f>
        <v>PEN_NOM_CORP_NT</v>
      </c>
      <c r="N1148" s="402" t="str">
        <f t="shared" si="37"/>
        <v/>
      </c>
      <c r="O1148" s="402" t="str">
        <f t="shared" si="36"/>
        <v/>
      </c>
      <c r="P1148" s="401" t="str">
        <f>IF(LEN(B1148)&gt;8,INDEX([1]CatGlob!$X:$X,MATCH(M1148,[1]CatGlob!$W:$W,0)),"")</f>
        <v>PEC</v>
      </c>
      <c r="Q1148" s="403" t="str">
        <f>INDEX([1]CatGlob!P:P,MATCH(M1148,[1]CatGlob!O:O,0))</f>
        <v>RFLC</v>
      </c>
      <c r="R1148" s="403" t="s">
        <v>601</v>
      </c>
      <c r="S1148" s="403" t="s">
        <v>601</v>
      </c>
      <c r="T1148" s="403" t="str">
        <f>INDEX([1]CatGlob!$D:$D,MATCH($M1148,[1]CatGlob!$C:$C,0))</f>
        <v>RFL</v>
      </c>
      <c r="U1148" s="403" t="s">
        <v>612</v>
      </c>
      <c r="V1148" s="404" t="str">
        <f>INDEX([1]CatGlob!$F:$F,MATCH($M1148,[1]CatGlob!$C:$C,0))</f>
        <v>RFL_CORP</v>
      </c>
      <c r="W1148" s="405"/>
      <c r="X1148" s="406">
        <v>0</v>
      </c>
      <c r="Y1148" s="407">
        <v>0</v>
      </c>
      <c r="Z1148" s="408">
        <v>0</v>
      </c>
      <c r="AA1148" s="407">
        <v>0</v>
      </c>
      <c r="AB1148" s="408">
        <v>0</v>
      </c>
      <c r="AC1148" s="407">
        <v>0</v>
      </c>
      <c r="AD1148" s="408">
        <v>0</v>
      </c>
      <c r="AE1148" s="407">
        <v>0</v>
      </c>
      <c r="AF1148" s="408">
        <v>0</v>
      </c>
      <c r="AG1148" s="407">
        <v>0</v>
      </c>
      <c r="AI1148" s="406">
        <v>0</v>
      </c>
      <c r="AJ1148" s="407">
        <v>0</v>
      </c>
      <c r="AK1148" s="408">
        <v>0</v>
      </c>
      <c r="AL1148" s="407">
        <v>0</v>
      </c>
      <c r="AM1148" s="408">
        <v>0</v>
      </c>
      <c r="AN1148" s="407">
        <v>0</v>
      </c>
      <c r="AO1148" s="408">
        <v>0</v>
      </c>
      <c r="AP1148" s="407">
        <v>0</v>
      </c>
      <c r="AQ1148" s="408">
        <v>0</v>
      </c>
      <c r="AR1148" s="407">
        <v>0</v>
      </c>
      <c r="AT1148" s="406">
        <v>0</v>
      </c>
      <c r="AU1148" s="407">
        <v>0</v>
      </c>
      <c r="AV1148" s="408">
        <v>0</v>
      </c>
      <c r="AW1148" s="407">
        <v>0</v>
      </c>
      <c r="AX1148" s="408">
        <v>0</v>
      </c>
      <c r="AY1148" s="407">
        <v>0</v>
      </c>
      <c r="AZ1148" s="408">
        <v>0</v>
      </c>
      <c r="BA1148" s="407">
        <v>0</v>
      </c>
      <c r="BB1148" s="408">
        <v>0</v>
      </c>
      <c r="BC1148" s="407">
        <v>0</v>
      </c>
    </row>
    <row r="1149" spans="1:55" x14ac:dyDescent="0.35">
      <c r="A1149" s="385" t="str" cm="1">
        <f t="array" ref="A1149">IFERROR(_xlfn.IFS(AND(F1149="Renta Variable",O1149=1),IFERROR(MATCH(B1149,[1]RV_Det!C:C,0),"Rev"),AND(J1149="Corporativa",O1149=1,I1149="EM"),IFERROR(MATCH(B1149,[1]RF_Corps!B:B,0),"Rev"),AND(F1149="Alternativos",O1149=1),IFERROR(MATCH(B1149,[1]Rep4!C:C,0),"Rev")),"")</f>
        <v/>
      </c>
      <c r="B1149" s="394" t="s">
        <v>3345</v>
      </c>
      <c r="C1149" s="409" t="s">
        <v>3346</v>
      </c>
      <c r="D1149" s="395" t="s">
        <v>2580</v>
      </c>
      <c r="E1149" s="396" t="str">
        <f>IF(B1149="","",INDEX([1]CatGlob!$S:$S,IFERROR(MATCH(MID(B1149,7,1),[1]CatGlob!$R:$R,0),MATCH(MID(B1149,1,2),[1]CatGlob!$R:$R,0))))</f>
        <v>NSOL</v>
      </c>
      <c r="F1149" s="397" t="s">
        <v>442</v>
      </c>
      <c r="G1149" s="398" t="s">
        <v>383</v>
      </c>
      <c r="H1149" s="399" t="s">
        <v>264</v>
      </c>
      <c r="I1149" s="399" t="s">
        <v>611</v>
      </c>
      <c r="J1149" s="399" t="s">
        <v>2252</v>
      </c>
      <c r="K1149" s="396" t="s">
        <v>600</v>
      </c>
      <c r="L1149" s="400" t="str">
        <f>IF(ISERROR(MATCH(M1149,M$10:M1148,0)),M1149,"")</f>
        <v/>
      </c>
      <c r="M1149" s="401" t="str">
        <f>IF(B1149="","",IF(ISERROR(MATCH(F1149&amp;"_"&amp;G1149&amp;"_"&amp;H1149&amp;"_"&amp;I1149&amp;"_"&amp;J1149&amp;IF(K1149="","","_"&amp;K1149),[1]CatGlob!$B:$B,0)),F1149&amp;"_"&amp;G1149&amp;"_"&amp;H1149&amp;"_"&amp;I1149&amp;"_"&amp;J1149&amp;IF(K1149="","","_"&amp;K1149),INDEX([1]CatGlob!$C:$C,MATCH(F1149&amp;"_"&amp;G1149&amp;"_"&amp;H1149&amp;"_"&amp;I1149&amp;"_"&amp;J1149&amp;IF(K1149="","","_"&amp;K1149),[1]CatGlob!$B:$B,0))))</f>
        <v>PEN_NOM_CORP_NT</v>
      </c>
      <c r="N1149" s="402" t="str">
        <f t="shared" si="37"/>
        <v/>
      </c>
      <c r="O1149" s="402" t="str">
        <f t="shared" si="36"/>
        <v/>
      </c>
      <c r="P1149" s="401" t="str">
        <f>IF(LEN(B1149)&gt;8,INDEX([1]CatGlob!$X:$X,MATCH(M1149,[1]CatGlob!$W:$W,0)),"")</f>
        <v>PEC</v>
      </c>
      <c r="Q1149" s="403" t="str">
        <f>INDEX([1]CatGlob!P:P,MATCH(M1149,[1]CatGlob!O:O,0))</f>
        <v>RFLC</v>
      </c>
      <c r="R1149" s="403" t="s">
        <v>601</v>
      </c>
      <c r="S1149" s="403" t="s">
        <v>601</v>
      </c>
      <c r="T1149" s="403" t="str">
        <f>INDEX([1]CatGlob!$D:$D,MATCH($M1149,[1]CatGlob!$C:$C,0))</f>
        <v>RFL</v>
      </c>
      <c r="U1149" s="403" t="s">
        <v>2307</v>
      </c>
      <c r="V1149" s="404" t="str">
        <f>INDEX([1]CatGlob!$F:$F,MATCH($M1149,[1]CatGlob!$C:$C,0))</f>
        <v>RFL_CORP</v>
      </c>
      <c r="W1149" s="405"/>
      <c r="X1149" s="406">
        <v>0</v>
      </c>
      <c r="Y1149" s="407">
        <v>0</v>
      </c>
      <c r="Z1149" s="408">
        <v>0</v>
      </c>
      <c r="AA1149" s="407">
        <v>0</v>
      </c>
      <c r="AB1149" s="408">
        <v>0</v>
      </c>
      <c r="AC1149" s="407">
        <v>0</v>
      </c>
      <c r="AD1149" s="408">
        <v>0</v>
      </c>
      <c r="AE1149" s="407">
        <v>0</v>
      </c>
      <c r="AF1149" s="408">
        <v>0</v>
      </c>
      <c r="AG1149" s="407">
        <v>0</v>
      </c>
      <c r="AI1149" s="406">
        <v>0</v>
      </c>
      <c r="AJ1149" s="407">
        <v>0</v>
      </c>
      <c r="AK1149" s="408">
        <v>0</v>
      </c>
      <c r="AL1149" s="407">
        <v>0</v>
      </c>
      <c r="AM1149" s="408">
        <v>0</v>
      </c>
      <c r="AN1149" s="407">
        <v>0</v>
      </c>
      <c r="AO1149" s="408">
        <v>0</v>
      </c>
      <c r="AP1149" s="407">
        <v>0</v>
      </c>
      <c r="AQ1149" s="408">
        <v>0</v>
      </c>
      <c r="AR1149" s="407">
        <v>0</v>
      </c>
      <c r="AT1149" s="406">
        <v>0</v>
      </c>
      <c r="AU1149" s="407">
        <v>0</v>
      </c>
      <c r="AV1149" s="408">
        <v>0</v>
      </c>
      <c r="AW1149" s="407">
        <v>0</v>
      </c>
      <c r="AX1149" s="408">
        <v>0</v>
      </c>
      <c r="AY1149" s="407">
        <v>0</v>
      </c>
      <c r="AZ1149" s="408">
        <v>0</v>
      </c>
      <c r="BA1149" s="407">
        <v>0</v>
      </c>
      <c r="BB1149" s="408">
        <v>0</v>
      </c>
      <c r="BC1149" s="407">
        <v>0</v>
      </c>
    </row>
    <row r="1150" spans="1:55" x14ac:dyDescent="0.35">
      <c r="A1150" s="385" t="str" cm="1">
        <f t="array" ref="A1150">IFERROR(_xlfn.IFS(AND(F1150="Renta Variable",O1150=1),IFERROR(MATCH(B1150,[1]RV_Det!C:C,0),"Rev"),AND(J1150="Corporativa",O1150=1,I1150="EM"),IFERROR(MATCH(B1150,[1]RF_Corps!B:B,0),"Rev"),AND(F1150="Alternativos",O1150=1),IFERROR(MATCH(B1150,[1]Rep4!C:C,0),"Rev")),"")</f>
        <v/>
      </c>
      <c r="B1150" s="394" t="s">
        <v>3347</v>
      </c>
      <c r="C1150" s="409" t="s">
        <v>3348</v>
      </c>
      <c r="D1150" s="395" t="s">
        <v>3349</v>
      </c>
      <c r="E1150" s="396" t="str">
        <f>IF(B1150="","",INDEX([1]CatGlob!$S:$S,IFERROR(MATCH(MID(B1150,7,1),[1]CatGlob!$R:$R,0),MATCH(MID(B1150,1,2),[1]CatGlob!$R:$R,0))))</f>
        <v>NSOL</v>
      </c>
      <c r="F1150" s="397" t="s">
        <v>442</v>
      </c>
      <c r="G1150" s="398" t="s">
        <v>383</v>
      </c>
      <c r="H1150" s="399" t="s">
        <v>264</v>
      </c>
      <c r="I1150" s="399" t="s">
        <v>611</v>
      </c>
      <c r="J1150" s="399" t="s">
        <v>2252</v>
      </c>
      <c r="K1150" s="396" t="s">
        <v>600</v>
      </c>
      <c r="L1150" s="400" t="str">
        <f>IF(ISERROR(MATCH(M1150,M$10:M1149,0)),M1150,"")</f>
        <v/>
      </c>
      <c r="M1150" s="401" t="str">
        <f>IF(B1150="","",IF(ISERROR(MATCH(F1150&amp;"_"&amp;G1150&amp;"_"&amp;H1150&amp;"_"&amp;I1150&amp;"_"&amp;J1150&amp;IF(K1150="","","_"&amp;K1150),[1]CatGlob!$B:$B,0)),F1150&amp;"_"&amp;G1150&amp;"_"&amp;H1150&amp;"_"&amp;I1150&amp;"_"&amp;J1150&amp;IF(K1150="","","_"&amp;K1150),INDEX([1]CatGlob!$C:$C,MATCH(F1150&amp;"_"&amp;G1150&amp;"_"&amp;H1150&amp;"_"&amp;I1150&amp;"_"&amp;J1150&amp;IF(K1150="","","_"&amp;K1150),[1]CatGlob!$B:$B,0))))</f>
        <v>PEN_NOM_CORP_NT</v>
      </c>
      <c r="N1150" s="402" t="str">
        <f t="shared" si="37"/>
        <v/>
      </c>
      <c r="O1150" s="402" t="str">
        <f t="shared" si="36"/>
        <v/>
      </c>
      <c r="P1150" s="401" t="str">
        <f>IF(LEN(B1150)&gt;8,INDEX([1]CatGlob!$X:$X,MATCH(M1150,[1]CatGlob!$W:$W,0)),"")</f>
        <v>PEC</v>
      </c>
      <c r="Q1150" s="403" t="str">
        <f>INDEX([1]CatGlob!P:P,MATCH(M1150,[1]CatGlob!O:O,0))</f>
        <v>RFLC</v>
      </c>
      <c r="R1150" s="403" t="s">
        <v>601</v>
      </c>
      <c r="S1150" s="403" t="s">
        <v>601</v>
      </c>
      <c r="T1150" s="403" t="str">
        <f>INDEX([1]CatGlob!$D:$D,MATCH($M1150,[1]CatGlob!$C:$C,0))</f>
        <v>RFL</v>
      </c>
      <c r="U1150" s="403" t="s">
        <v>1760</v>
      </c>
      <c r="V1150" s="404" t="str">
        <f>INDEX([1]CatGlob!$F:$F,MATCH($M1150,[1]CatGlob!$C:$C,0))</f>
        <v>RFL_CORP</v>
      </c>
      <c r="W1150" s="405"/>
      <c r="X1150" s="406">
        <v>0</v>
      </c>
      <c r="Y1150" s="407">
        <v>0</v>
      </c>
      <c r="Z1150" s="408">
        <v>0</v>
      </c>
      <c r="AA1150" s="407">
        <v>0</v>
      </c>
      <c r="AB1150" s="408">
        <v>0</v>
      </c>
      <c r="AC1150" s="407">
        <v>0</v>
      </c>
      <c r="AD1150" s="408">
        <v>0</v>
      </c>
      <c r="AE1150" s="407">
        <v>0</v>
      </c>
      <c r="AF1150" s="408">
        <v>0</v>
      </c>
      <c r="AG1150" s="407">
        <v>0</v>
      </c>
      <c r="AI1150" s="406">
        <v>0</v>
      </c>
      <c r="AJ1150" s="407">
        <v>0</v>
      </c>
      <c r="AK1150" s="408">
        <v>0</v>
      </c>
      <c r="AL1150" s="407">
        <v>0</v>
      </c>
      <c r="AM1150" s="408">
        <v>0</v>
      </c>
      <c r="AN1150" s="407">
        <v>0</v>
      </c>
      <c r="AO1150" s="408">
        <v>0</v>
      </c>
      <c r="AP1150" s="407">
        <v>0</v>
      </c>
      <c r="AQ1150" s="408">
        <v>0</v>
      </c>
      <c r="AR1150" s="407">
        <v>0</v>
      </c>
      <c r="AT1150" s="406">
        <v>0</v>
      </c>
      <c r="AU1150" s="407">
        <v>0</v>
      </c>
      <c r="AV1150" s="408">
        <v>0</v>
      </c>
      <c r="AW1150" s="407">
        <v>0</v>
      </c>
      <c r="AX1150" s="408">
        <v>0</v>
      </c>
      <c r="AY1150" s="407">
        <v>0</v>
      </c>
      <c r="AZ1150" s="408">
        <v>0</v>
      </c>
      <c r="BA1150" s="407">
        <v>0</v>
      </c>
      <c r="BB1150" s="408">
        <v>0</v>
      </c>
      <c r="BC1150" s="407">
        <v>0</v>
      </c>
    </row>
    <row r="1151" spans="1:55" x14ac:dyDescent="0.35">
      <c r="A1151" s="385" t="str" cm="1">
        <f t="array" ref="A1151">IFERROR(_xlfn.IFS(AND(F1151="Renta Variable",O1151=1),IFERROR(MATCH(B1151,[1]RV_Det!C:C,0),"Rev"),AND(J1151="Corporativa",O1151=1,I1151="EM"),IFERROR(MATCH(B1151,[1]RF_Corps!B:B,0),"Rev"),AND(F1151="Alternativos",O1151=1),IFERROR(MATCH(B1151,[1]Rep4!C:C,0),"Rev")),"")</f>
        <v/>
      </c>
      <c r="B1151" s="394" t="s">
        <v>3350</v>
      </c>
      <c r="C1151" s="409" t="s">
        <v>3351</v>
      </c>
      <c r="D1151" s="395" t="s">
        <v>3349</v>
      </c>
      <c r="E1151" s="396" t="str">
        <f>IF(B1151="","",INDEX([1]CatGlob!$S:$S,IFERROR(MATCH(MID(B1151,7,1),[1]CatGlob!$R:$R,0),MATCH(MID(B1151,1,2),[1]CatGlob!$R:$R,0))))</f>
        <v>NSOL</v>
      </c>
      <c r="F1151" s="397" t="s">
        <v>442</v>
      </c>
      <c r="G1151" s="398" t="s">
        <v>383</v>
      </c>
      <c r="H1151" s="399" t="s">
        <v>264</v>
      </c>
      <c r="I1151" s="399" t="s">
        <v>611</v>
      </c>
      <c r="J1151" s="399" t="s">
        <v>2252</v>
      </c>
      <c r="K1151" s="396" t="s">
        <v>600</v>
      </c>
      <c r="L1151" s="400" t="str">
        <f>IF(ISERROR(MATCH(M1151,M$10:M1150,0)),M1151,"")</f>
        <v/>
      </c>
      <c r="M1151" s="401" t="str">
        <f>IF(B1151="","",IF(ISERROR(MATCH(F1151&amp;"_"&amp;G1151&amp;"_"&amp;H1151&amp;"_"&amp;I1151&amp;"_"&amp;J1151&amp;IF(K1151="","","_"&amp;K1151),[1]CatGlob!$B:$B,0)),F1151&amp;"_"&amp;G1151&amp;"_"&amp;H1151&amp;"_"&amp;I1151&amp;"_"&amp;J1151&amp;IF(K1151="","","_"&amp;K1151),INDEX([1]CatGlob!$C:$C,MATCH(F1151&amp;"_"&amp;G1151&amp;"_"&amp;H1151&amp;"_"&amp;I1151&amp;"_"&amp;J1151&amp;IF(K1151="","","_"&amp;K1151),[1]CatGlob!$B:$B,0))))</f>
        <v>PEN_NOM_CORP_NT</v>
      </c>
      <c r="N1151" s="402" t="str">
        <f t="shared" si="37"/>
        <v/>
      </c>
      <c r="O1151" s="402" t="str">
        <f t="shared" si="36"/>
        <v/>
      </c>
      <c r="P1151" s="401" t="str">
        <f>IF(LEN(B1151)&gt;8,INDEX([1]CatGlob!$X:$X,MATCH(M1151,[1]CatGlob!$W:$W,0)),"")</f>
        <v>PEC</v>
      </c>
      <c r="Q1151" s="403" t="str">
        <f>INDEX([1]CatGlob!P:P,MATCH(M1151,[1]CatGlob!O:O,0))</f>
        <v>RFLC</v>
      </c>
      <c r="R1151" s="403" t="s">
        <v>601</v>
      </c>
      <c r="S1151" s="403" t="s">
        <v>601</v>
      </c>
      <c r="T1151" s="403" t="str">
        <f>INDEX([1]CatGlob!$D:$D,MATCH($M1151,[1]CatGlob!$C:$C,0))</f>
        <v>RFL</v>
      </c>
      <c r="U1151" s="403" t="s">
        <v>1760</v>
      </c>
      <c r="V1151" s="404" t="str">
        <f>INDEX([1]CatGlob!$F:$F,MATCH($M1151,[1]CatGlob!$C:$C,0))</f>
        <v>RFL_CORP</v>
      </c>
      <c r="W1151" s="405"/>
      <c r="X1151" s="406">
        <v>0</v>
      </c>
      <c r="Y1151" s="407">
        <v>0</v>
      </c>
      <c r="Z1151" s="408">
        <v>0</v>
      </c>
      <c r="AA1151" s="407">
        <v>0</v>
      </c>
      <c r="AB1151" s="408">
        <v>0</v>
      </c>
      <c r="AC1151" s="407">
        <v>0</v>
      </c>
      <c r="AD1151" s="408">
        <v>0</v>
      </c>
      <c r="AE1151" s="407">
        <v>0</v>
      </c>
      <c r="AF1151" s="408">
        <v>0</v>
      </c>
      <c r="AG1151" s="407">
        <v>0</v>
      </c>
      <c r="AI1151" s="406">
        <v>0</v>
      </c>
      <c r="AJ1151" s="407">
        <v>0</v>
      </c>
      <c r="AK1151" s="408">
        <v>0</v>
      </c>
      <c r="AL1151" s="407">
        <v>0</v>
      </c>
      <c r="AM1151" s="408">
        <v>0</v>
      </c>
      <c r="AN1151" s="407">
        <v>0</v>
      </c>
      <c r="AO1151" s="408">
        <v>0</v>
      </c>
      <c r="AP1151" s="407">
        <v>0</v>
      </c>
      <c r="AQ1151" s="408">
        <v>0</v>
      </c>
      <c r="AR1151" s="407">
        <v>0</v>
      </c>
      <c r="AT1151" s="406">
        <v>0</v>
      </c>
      <c r="AU1151" s="407">
        <v>0</v>
      </c>
      <c r="AV1151" s="408">
        <v>0</v>
      </c>
      <c r="AW1151" s="407">
        <v>0</v>
      </c>
      <c r="AX1151" s="408">
        <v>0</v>
      </c>
      <c r="AY1151" s="407">
        <v>0</v>
      </c>
      <c r="AZ1151" s="408">
        <v>0</v>
      </c>
      <c r="BA1151" s="407">
        <v>0</v>
      </c>
      <c r="BB1151" s="408">
        <v>0</v>
      </c>
      <c r="BC1151" s="407">
        <v>0</v>
      </c>
    </row>
    <row r="1152" spans="1:55" x14ac:dyDescent="0.35">
      <c r="A1152" s="385" t="str" cm="1">
        <f t="array" ref="A1152">IFERROR(_xlfn.IFS(AND(F1152="Renta Variable",O1152=1),IFERROR(MATCH(B1152,[1]RV_Det!C:C,0),"Rev"),AND(J1152="Corporativa",O1152=1,I1152="EM"),IFERROR(MATCH(B1152,[1]RF_Corps!B:B,0),"Rev"),AND(F1152="Alternativos",O1152=1),IFERROR(MATCH(B1152,[1]Rep4!C:C,0),"Rev")),"")</f>
        <v/>
      </c>
      <c r="B1152" s="394" t="s">
        <v>3352</v>
      </c>
      <c r="C1152" s="409" t="s">
        <v>3353</v>
      </c>
      <c r="D1152" s="395" t="s">
        <v>3354</v>
      </c>
      <c r="E1152" s="396" t="str">
        <f>IF(B1152="","",INDEX([1]CatGlob!$S:$S,IFERROR(MATCH(MID(B1152,7,1),[1]CatGlob!$R:$R,0),MATCH(MID(B1152,1,2),[1]CatGlob!$R:$R,0))))</f>
        <v>NSOL</v>
      </c>
      <c r="F1152" s="397" t="s">
        <v>442</v>
      </c>
      <c r="G1152" s="398" t="s">
        <v>383</v>
      </c>
      <c r="H1152" s="399" t="s">
        <v>264</v>
      </c>
      <c r="I1152" s="399" t="s">
        <v>611</v>
      </c>
      <c r="J1152" s="399" t="s">
        <v>2252</v>
      </c>
      <c r="K1152" s="396" t="s">
        <v>600</v>
      </c>
      <c r="L1152" s="400" t="str">
        <f>IF(ISERROR(MATCH(M1152,M$10:M1151,0)),M1152,"")</f>
        <v/>
      </c>
      <c r="M1152" s="401" t="str">
        <f>IF(B1152="","",IF(ISERROR(MATCH(F1152&amp;"_"&amp;G1152&amp;"_"&amp;H1152&amp;"_"&amp;I1152&amp;"_"&amp;J1152&amp;IF(K1152="","","_"&amp;K1152),[1]CatGlob!$B:$B,0)),F1152&amp;"_"&amp;G1152&amp;"_"&amp;H1152&amp;"_"&amp;I1152&amp;"_"&amp;J1152&amp;IF(K1152="","","_"&amp;K1152),INDEX([1]CatGlob!$C:$C,MATCH(F1152&amp;"_"&amp;G1152&amp;"_"&amp;H1152&amp;"_"&amp;I1152&amp;"_"&amp;J1152&amp;IF(K1152="","","_"&amp;K1152),[1]CatGlob!$B:$B,0))))</f>
        <v>PEN_NOM_CORP_NT</v>
      </c>
      <c r="N1152" s="402" t="str">
        <f t="shared" si="37"/>
        <v/>
      </c>
      <c r="O1152" s="402" t="str">
        <f t="shared" si="36"/>
        <v/>
      </c>
      <c r="P1152" s="401" t="str">
        <f>IF(LEN(B1152)&gt;8,INDEX([1]CatGlob!$X:$X,MATCH(M1152,[1]CatGlob!$W:$W,0)),"")</f>
        <v>PEC</v>
      </c>
      <c r="Q1152" s="403" t="str">
        <f>INDEX([1]CatGlob!P:P,MATCH(M1152,[1]CatGlob!O:O,0))</f>
        <v>RFLC</v>
      </c>
      <c r="R1152" s="403" t="s">
        <v>601</v>
      </c>
      <c r="S1152" s="403" t="s">
        <v>601</v>
      </c>
      <c r="T1152" s="403" t="str">
        <f>INDEX([1]CatGlob!$D:$D,MATCH($M1152,[1]CatGlob!$C:$C,0))</f>
        <v>RFL</v>
      </c>
      <c r="U1152" s="403" t="s">
        <v>1760</v>
      </c>
      <c r="V1152" s="404" t="str">
        <f>INDEX([1]CatGlob!$F:$F,MATCH($M1152,[1]CatGlob!$C:$C,0))</f>
        <v>RFL_CORP</v>
      </c>
      <c r="W1152" s="405"/>
      <c r="X1152" s="406">
        <v>0</v>
      </c>
      <c r="Y1152" s="407">
        <v>0</v>
      </c>
      <c r="Z1152" s="408">
        <v>0</v>
      </c>
      <c r="AA1152" s="407">
        <v>0</v>
      </c>
      <c r="AB1152" s="408">
        <v>0</v>
      </c>
      <c r="AC1152" s="407">
        <v>0</v>
      </c>
      <c r="AD1152" s="408">
        <v>0</v>
      </c>
      <c r="AE1152" s="407">
        <v>0</v>
      </c>
      <c r="AF1152" s="408">
        <v>0</v>
      </c>
      <c r="AG1152" s="407">
        <v>0</v>
      </c>
      <c r="AI1152" s="406">
        <v>0</v>
      </c>
      <c r="AJ1152" s="407">
        <v>0</v>
      </c>
      <c r="AK1152" s="408">
        <v>0</v>
      </c>
      <c r="AL1152" s="407">
        <v>0</v>
      </c>
      <c r="AM1152" s="408">
        <v>0</v>
      </c>
      <c r="AN1152" s="407">
        <v>0</v>
      </c>
      <c r="AO1152" s="408">
        <v>0</v>
      </c>
      <c r="AP1152" s="407">
        <v>0</v>
      </c>
      <c r="AQ1152" s="408">
        <v>0</v>
      </c>
      <c r="AR1152" s="407">
        <v>0</v>
      </c>
      <c r="AT1152" s="406">
        <v>0</v>
      </c>
      <c r="AU1152" s="407">
        <v>0</v>
      </c>
      <c r="AV1152" s="408">
        <v>0</v>
      </c>
      <c r="AW1152" s="407">
        <v>0</v>
      </c>
      <c r="AX1152" s="408">
        <v>0</v>
      </c>
      <c r="AY1152" s="407">
        <v>0</v>
      </c>
      <c r="AZ1152" s="408">
        <v>0</v>
      </c>
      <c r="BA1152" s="407">
        <v>0</v>
      </c>
      <c r="BB1152" s="408">
        <v>0</v>
      </c>
      <c r="BC1152" s="407">
        <v>0</v>
      </c>
    </row>
    <row r="1153" spans="1:55" x14ac:dyDescent="0.35">
      <c r="A1153" s="385" t="str" cm="1">
        <f t="array" ref="A1153">IFERROR(_xlfn.IFS(AND(F1153="Renta Variable",O1153=1),IFERROR(MATCH(B1153,[1]RV_Det!C:C,0),"Rev"),AND(J1153="Corporativa",O1153=1,I1153="EM"),IFERROR(MATCH(B1153,[1]RF_Corps!B:B,0),"Rev"),AND(F1153="Alternativos",O1153=1),IFERROR(MATCH(B1153,[1]Rep4!C:C,0),"Rev")),"")</f>
        <v/>
      </c>
      <c r="B1153" s="394" t="s">
        <v>3355</v>
      </c>
      <c r="C1153" s="409" t="s">
        <v>3356</v>
      </c>
      <c r="D1153" s="395" t="s">
        <v>3357</v>
      </c>
      <c r="E1153" s="396" t="str">
        <f>IF(B1153="","",INDEX([1]CatGlob!$S:$S,IFERROR(MATCH(MID(B1153,7,1),[1]CatGlob!$R:$R,0),MATCH(MID(B1153,1,2),[1]CatGlob!$R:$R,0))))</f>
        <v>NSOL</v>
      </c>
      <c r="F1153" s="397" t="s">
        <v>442</v>
      </c>
      <c r="G1153" s="398" t="s">
        <v>383</v>
      </c>
      <c r="H1153" s="399" t="s">
        <v>264</v>
      </c>
      <c r="I1153" s="399" t="s">
        <v>611</v>
      </c>
      <c r="J1153" s="399" t="s">
        <v>2252</v>
      </c>
      <c r="K1153" s="396" t="s">
        <v>600</v>
      </c>
      <c r="L1153" s="400" t="str">
        <f>IF(ISERROR(MATCH(M1153,M$10:M1152,0)),M1153,"")</f>
        <v/>
      </c>
      <c r="M1153" s="401" t="str">
        <f>IF(B1153="","",IF(ISERROR(MATCH(F1153&amp;"_"&amp;G1153&amp;"_"&amp;H1153&amp;"_"&amp;I1153&amp;"_"&amp;J1153&amp;IF(K1153="","","_"&amp;K1153),[1]CatGlob!$B:$B,0)),F1153&amp;"_"&amp;G1153&amp;"_"&amp;H1153&amp;"_"&amp;I1153&amp;"_"&amp;J1153&amp;IF(K1153="","","_"&amp;K1153),INDEX([1]CatGlob!$C:$C,MATCH(F1153&amp;"_"&amp;G1153&amp;"_"&amp;H1153&amp;"_"&amp;I1153&amp;"_"&amp;J1153&amp;IF(K1153="","","_"&amp;K1153),[1]CatGlob!$B:$B,0))))</f>
        <v>PEN_NOM_CORP_NT</v>
      </c>
      <c r="N1153" s="402" t="str">
        <f t="shared" si="37"/>
        <v/>
      </c>
      <c r="O1153" s="402" t="str">
        <f t="shared" si="36"/>
        <v/>
      </c>
      <c r="P1153" s="401" t="str">
        <f>IF(LEN(B1153)&gt;8,INDEX([1]CatGlob!$X:$X,MATCH(M1153,[1]CatGlob!$W:$W,0)),"")</f>
        <v>PEC</v>
      </c>
      <c r="Q1153" s="403" t="str">
        <f>INDEX([1]CatGlob!P:P,MATCH(M1153,[1]CatGlob!O:O,0))</f>
        <v>RFLC</v>
      </c>
      <c r="R1153" s="403" t="s">
        <v>601</v>
      </c>
      <c r="S1153" s="403" t="s">
        <v>601</v>
      </c>
      <c r="T1153" s="403" t="str">
        <f>INDEX([1]CatGlob!$D:$D,MATCH($M1153,[1]CatGlob!$C:$C,0))</f>
        <v>RFL</v>
      </c>
      <c r="U1153" s="403" t="s">
        <v>1760</v>
      </c>
      <c r="V1153" s="404" t="str">
        <f>INDEX([1]CatGlob!$F:$F,MATCH($M1153,[1]CatGlob!$C:$C,0))</f>
        <v>RFL_CORP</v>
      </c>
      <c r="W1153" s="405"/>
      <c r="X1153" s="406">
        <v>0</v>
      </c>
      <c r="Y1153" s="407">
        <v>0</v>
      </c>
      <c r="Z1153" s="408">
        <v>0</v>
      </c>
      <c r="AA1153" s="407">
        <v>0</v>
      </c>
      <c r="AB1153" s="408">
        <v>0</v>
      </c>
      <c r="AC1153" s="407">
        <v>0</v>
      </c>
      <c r="AD1153" s="408">
        <v>0</v>
      </c>
      <c r="AE1153" s="407">
        <v>0</v>
      </c>
      <c r="AF1153" s="408">
        <v>0</v>
      </c>
      <c r="AG1153" s="407">
        <v>0</v>
      </c>
      <c r="AI1153" s="406">
        <v>0</v>
      </c>
      <c r="AJ1153" s="407">
        <v>0</v>
      </c>
      <c r="AK1153" s="408">
        <v>0</v>
      </c>
      <c r="AL1153" s="407">
        <v>0</v>
      </c>
      <c r="AM1153" s="408">
        <v>0</v>
      </c>
      <c r="AN1153" s="407">
        <v>0</v>
      </c>
      <c r="AO1153" s="408">
        <v>0</v>
      </c>
      <c r="AP1153" s="407">
        <v>0</v>
      </c>
      <c r="AQ1153" s="408">
        <v>0</v>
      </c>
      <c r="AR1153" s="407">
        <v>0</v>
      </c>
      <c r="AT1153" s="406">
        <v>0</v>
      </c>
      <c r="AU1153" s="407">
        <v>0</v>
      </c>
      <c r="AV1153" s="408">
        <v>0</v>
      </c>
      <c r="AW1153" s="407">
        <v>0</v>
      </c>
      <c r="AX1153" s="408">
        <v>0</v>
      </c>
      <c r="AY1153" s="407">
        <v>0</v>
      </c>
      <c r="AZ1153" s="408">
        <v>0</v>
      </c>
      <c r="BA1153" s="407">
        <v>0</v>
      </c>
      <c r="BB1153" s="408">
        <v>0</v>
      </c>
      <c r="BC1153" s="407">
        <v>0</v>
      </c>
    </row>
    <row r="1154" spans="1:55" x14ac:dyDescent="0.35">
      <c r="A1154" s="385" t="str" cm="1">
        <f t="array" ref="A1154">IFERROR(_xlfn.IFS(AND(F1154="Renta Variable",O1154=1),IFERROR(MATCH(B1154,[1]RV_Det!C:C,0),"Rev"),AND(J1154="Corporativa",O1154=1,I1154="EM"),IFERROR(MATCH(B1154,[1]RF_Corps!B:B,0),"Rev"),AND(F1154="Alternativos",O1154=1),IFERROR(MATCH(B1154,[1]Rep4!C:C,0),"Rev")),"")</f>
        <v/>
      </c>
      <c r="B1154" s="394" t="s">
        <v>3358</v>
      </c>
      <c r="C1154" s="409" t="s">
        <v>3359</v>
      </c>
      <c r="D1154" s="395" t="s">
        <v>3360</v>
      </c>
      <c r="E1154" s="396" t="str">
        <f>IF(B1154="","",INDEX([1]CatGlob!$S:$S,IFERROR(MATCH(MID(B1154,7,1),[1]CatGlob!$R:$R,0),MATCH(MID(B1154,1,2),[1]CatGlob!$R:$R,0))))</f>
        <v>NSOL</v>
      </c>
      <c r="F1154" s="397" t="s">
        <v>442</v>
      </c>
      <c r="G1154" s="398" t="s">
        <v>383</v>
      </c>
      <c r="H1154" s="399" t="s">
        <v>264</v>
      </c>
      <c r="I1154" s="399" t="s">
        <v>611</v>
      </c>
      <c r="J1154" s="399" t="s">
        <v>2252</v>
      </c>
      <c r="K1154" s="396" t="s">
        <v>600</v>
      </c>
      <c r="L1154" s="400" t="str">
        <f>IF(ISERROR(MATCH(M1154,M$10:M1153,0)),M1154,"")</f>
        <v/>
      </c>
      <c r="M1154" s="401" t="str">
        <f>IF(B1154="","",IF(ISERROR(MATCH(F1154&amp;"_"&amp;G1154&amp;"_"&amp;H1154&amp;"_"&amp;I1154&amp;"_"&amp;J1154&amp;IF(K1154="","","_"&amp;K1154),[1]CatGlob!$B:$B,0)),F1154&amp;"_"&amp;G1154&amp;"_"&amp;H1154&amp;"_"&amp;I1154&amp;"_"&amp;J1154&amp;IF(K1154="","","_"&amp;K1154),INDEX([1]CatGlob!$C:$C,MATCH(F1154&amp;"_"&amp;G1154&amp;"_"&amp;H1154&amp;"_"&amp;I1154&amp;"_"&amp;J1154&amp;IF(K1154="","","_"&amp;K1154),[1]CatGlob!$B:$B,0))))</f>
        <v>PEN_NOM_CORP_NT</v>
      </c>
      <c r="N1154" s="402" t="str">
        <f t="shared" si="37"/>
        <v/>
      </c>
      <c r="O1154" s="402" t="str">
        <f t="shared" si="36"/>
        <v/>
      </c>
      <c r="P1154" s="401" t="str">
        <f>IF(LEN(B1154)&gt;8,INDEX([1]CatGlob!$X:$X,MATCH(M1154,[1]CatGlob!$W:$W,0)),"")</f>
        <v>PEC</v>
      </c>
      <c r="Q1154" s="403" t="str">
        <f>INDEX([1]CatGlob!P:P,MATCH(M1154,[1]CatGlob!O:O,0))</f>
        <v>RFLC</v>
      </c>
      <c r="R1154" s="403" t="s">
        <v>601</v>
      </c>
      <c r="S1154" s="403" t="s">
        <v>601</v>
      </c>
      <c r="T1154" s="403" t="str">
        <f>INDEX([1]CatGlob!$D:$D,MATCH($M1154,[1]CatGlob!$C:$C,0))</f>
        <v>RFL</v>
      </c>
      <c r="U1154" s="403" t="s">
        <v>2253</v>
      </c>
      <c r="V1154" s="404" t="str">
        <f>INDEX([1]CatGlob!$F:$F,MATCH($M1154,[1]CatGlob!$C:$C,0))</f>
        <v>RFL_CORP</v>
      </c>
      <c r="W1154" s="405"/>
      <c r="X1154" s="406">
        <v>0</v>
      </c>
      <c r="Y1154" s="407">
        <v>0</v>
      </c>
      <c r="Z1154" s="408">
        <v>0</v>
      </c>
      <c r="AA1154" s="407">
        <v>0</v>
      </c>
      <c r="AB1154" s="408">
        <v>0</v>
      </c>
      <c r="AC1154" s="407">
        <v>0</v>
      </c>
      <c r="AD1154" s="408">
        <v>0</v>
      </c>
      <c r="AE1154" s="407">
        <v>0</v>
      </c>
      <c r="AF1154" s="408">
        <v>0</v>
      </c>
      <c r="AG1154" s="407">
        <v>0</v>
      </c>
      <c r="AI1154" s="406">
        <v>0</v>
      </c>
      <c r="AJ1154" s="407">
        <v>0</v>
      </c>
      <c r="AK1154" s="408">
        <v>0</v>
      </c>
      <c r="AL1154" s="407">
        <v>0</v>
      </c>
      <c r="AM1154" s="408">
        <v>0</v>
      </c>
      <c r="AN1154" s="407">
        <v>0</v>
      </c>
      <c r="AO1154" s="408">
        <v>0</v>
      </c>
      <c r="AP1154" s="407">
        <v>0</v>
      </c>
      <c r="AQ1154" s="408">
        <v>0</v>
      </c>
      <c r="AR1154" s="407">
        <v>0</v>
      </c>
      <c r="AT1154" s="406">
        <v>0</v>
      </c>
      <c r="AU1154" s="407">
        <v>0</v>
      </c>
      <c r="AV1154" s="408">
        <v>0</v>
      </c>
      <c r="AW1154" s="407">
        <v>0</v>
      </c>
      <c r="AX1154" s="408">
        <v>0</v>
      </c>
      <c r="AY1154" s="407">
        <v>0</v>
      </c>
      <c r="AZ1154" s="408">
        <v>0</v>
      </c>
      <c r="BA1154" s="407">
        <v>0</v>
      </c>
      <c r="BB1154" s="408">
        <v>0</v>
      </c>
      <c r="BC1154" s="407">
        <v>0</v>
      </c>
    </row>
    <row r="1155" spans="1:55" x14ac:dyDescent="0.35">
      <c r="A1155" s="385" t="str" cm="1">
        <f t="array" ref="A1155">IFERROR(_xlfn.IFS(AND(F1155="Renta Variable",O1155=1),IFERROR(MATCH(B1155,[1]RV_Det!C:C,0),"Rev"),AND(J1155="Corporativa",O1155=1,I1155="EM"),IFERROR(MATCH(B1155,[1]RF_Corps!B:B,0),"Rev"),AND(F1155="Alternativos",O1155=1),IFERROR(MATCH(B1155,[1]Rep4!C:C,0),"Rev")),"")</f>
        <v/>
      </c>
      <c r="B1155" s="394" t="s">
        <v>3361</v>
      </c>
      <c r="C1155" s="409" t="s">
        <v>3362</v>
      </c>
      <c r="D1155" s="395" t="s">
        <v>2794</v>
      </c>
      <c r="E1155" s="396" t="str">
        <f>IF(B1155="","",INDEX([1]CatGlob!$S:$S,IFERROR(MATCH(MID(B1155,7,1),[1]CatGlob!$R:$R,0),MATCH(MID(B1155,1,2),[1]CatGlob!$R:$R,0))))</f>
        <v>NSOL</v>
      </c>
      <c r="F1155" s="397" t="s">
        <v>442</v>
      </c>
      <c r="G1155" s="398" t="s">
        <v>383</v>
      </c>
      <c r="H1155" s="399" t="s">
        <v>264</v>
      </c>
      <c r="I1155" s="399" t="s">
        <v>611</v>
      </c>
      <c r="J1155" s="399" t="s">
        <v>2252</v>
      </c>
      <c r="K1155" s="396" t="s">
        <v>600</v>
      </c>
      <c r="L1155" s="400" t="str">
        <f>IF(ISERROR(MATCH(M1155,M$10:M1154,0)),M1155,"")</f>
        <v/>
      </c>
      <c r="M1155" s="401" t="str">
        <f>IF(B1155="","",IF(ISERROR(MATCH(F1155&amp;"_"&amp;G1155&amp;"_"&amp;H1155&amp;"_"&amp;I1155&amp;"_"&amp;J1155&amp;IF(K1155="","","_"&amp;K1155),[1]CatGlob!$B:$B,0)),F1155&amp;"_"&amp;G1155&amp;"_"&amp;H1155&amp;"_"&amp;I1155&amp;"_"&amp;J1155&amp;IF(K1155="","","_"&amp;K1155),INDEX([1]CatGlob!$C:$C,MATCH(F1155&amp;"_"&amp;G1155&amp;"_"&amp;H1155&amp;"_"&amp;I1155&amp;"_"&amp;J1155&amp;IF(K1155="","","_"&amp;K1155),[1]CatGlob!$B:$B,0))))</f>
        <v>PEN_NOM_CORP_NT</v>
      </c>
      <c r="N1155" s="402" t="str">
        <f t="shared" si="37"/>
        <v/>
      </c>
      <c r="O1155" s="402" t="str">
        <f t="shared" si="36"/>
        <v/>
      </c>
      <c r="P1155" s="401" t="str">
        <f>IF(LEN(B1155)&gt;8,INDEX([1]CatGlob!$X:$X,MATCH(M1155,[1]CatGlob!$W:$W,0)),"")</f>
        <v>PEC</v>
      </c>
      <c r="Q1155" s="403" t="str">
        <f>INDEX([1]CatGlob!P:P,MATCH(M1155,[1]CatGlob!O:O,0))</f>
        <v>RFLC</v>
      </c>
      <c r="R1155" s="403" t="s">
        <v>601</v>
      </c>
      <c r="S1155" s="403" t="s">
        <v>601</v>
      </c>
      <c r="T1155" s="403" t="str">
        <f>INDEX([1]CatGlob!$D:$D,MATCH($M1155,[1]CatGlob!$C:$C,0))</f>
        <v>RFL</v>
      </c>
      <c r="U1155" s="403" t="s">
        <v>2253</v>
      </c>
      <c r="V1155" s="404" t="str">
        <f>INDEX([1]CatGlob!$F:$F,MATCH($M1155,[1]CatGlob!$C:$C,0))</f>
        <v>RFL_CORP</v>
      </c>
      <c r="W1155" s="405"/>
      <c r="X1155" s="406">
        <v>0</v>
      </c>
      <c r="Y1155" s="407">
        <v>0</v>
      </c>
      <c r="Z1155" s="408">
        <v>0</v>
      </c>
      <c r="AA1155" s="407">
        <v>0</v>
      </c>
      <c r="AB1155" s="408">
        <v>0</v>
      </c>
      <c r="AC1155" s="407">
        <v>0</v>
      </c>
      <c r="AD1155" s="408">
        <v>0</v>
      </c>
      <c r="AE1155" s="407">
        <v>0</v>
      </c>
      <c r="AF1155" s="408">
        <v>0</v>
      </c>
      <c r="AG1155" s="407">
        <v>0</v>
      </c>
      <c r="AI1155" s="406">
        <v>0</v>
      </c>
      <c r="AJ1155" s="407">
        <v>0</v>
      </c>
      <c r="AK1155" s="408">
        <v>0</v>
      </c>
      <c r="AL1155" s="407">
        <v>0</v>
      </c>
      <c r="AM1155" s="408">
        <v>0</v>
      </c>
      <c r="AN1155" s="407">
        <v>0</v>
      </c>
      <c r="AO1155" s="408">
        <v>0</v>
      </c>
      <c r="AP1155" s="407">
        <v>0</v>
      </c>
      <c r="AQ1155" s="408">
        <v>0</v>
      </c>
      <c r="AR1155" s="407">
        <v>0</v>
      </c>
      <c r="AT1155" s="406">
        <v>0</v>
      </c>
      <c r="AU1155" s="407">
        <v>0</v>
      </c>
      <c r="AV1155" s="408">
        <v>0</v>
      </c>
      <c r="AW1155" s="407">
        <v>0</v>
      </c>
      <c r="AX1155" s="408">
        <v>0</v>
      </c>
      <c r="AY1155" s="407">
        <v>0</v>
      </c>
      <c r="AZ1155" s="408">
        <v>0</v>
      </c>
      <c r="BA1155" s="407">
        <v>0</v>
      </c>
      <c r="BB1155" s="408">
        <v>0</v>
      </c>
      <c r="BC1155" s="407">
        <v>0</v>
      </c>
    </row>
    <row r="1156" spans="1:55" x14ac:dyDescent="0.35">
      <c r="A1156" s="385" t="str" cm="1">
        <f t="array" ref="A1156">IFERROR(_xlfn.IFS(AND(F1156="Renta Variable",O1156=1),IFERROR(MATCH(B1156,[1]RV_Det!C:C,0),"Rev"),AND(J1156="Corporativa",O1156=1,I1156="EM"),IFERROR(MATCH(B1156,[1]RF_Corps!B:B,0),"Rev"),AND(F1156="Alternativos",O1156=1),IFERROR(MATCH(B1156,[1]Rep4!C:C,0),"Rev")),"")</f>
        <v/>
      </c>
      <c r="B1156" s="394" t="s">
        <v>3363</v>
      </c>
      <c r="C1156" s="409" t="s">
        <v>3364</v>
      </c>
      <c r="D1156" s="395" t="s">
        <v>2274</v>
      </c>
      <c r="E1156" s="396" t="str">
        <f>IF(B1156="","",INDEX([1]CatGlob!$S:$S,IFERROR(MATCH(MID(B1156,7,1),[1]CatGlob!$R:$R,0),MATCH(MID(B1156,1,2),[1]CatGlob!$R:$R,0))))</f>
        <v>NSOL</v>
      </c>
      <c r="F1156" s="397" t="s">
        <v>442</v>
      </c>
      <c r="G1156" s="398" t="s">
        <v>383</v>
      </c>
      <c r="H1156" s="399" t="s">
        <v>264</v>
      </c>
      <c r="I1156" s="399" t="s">
        <v>611</v>
      </c>
      <c r="J1156" s="399" t="s">
        <v>2252</v>
      </c>
      <c r="K1156" s="396" t="s">
        <v>600</v>
      </c>
      <c r="L1156" s="400" t="str">
        <f>IF(ISERROR(MATCH(M1156,M$10:M1155,0)),M1156,"")</f>
        <v/>
      </c>
      <c r="M1156" s="401" t="str">
        <f>IF(B1156="","",IF(ISERROR(MATCH(F1156&amp;"_"&amp;G1156&amp;"_"&amp;H1156&amp;"_"&amp;I1156&amp;"_"&amp;J1156&amp;IF(K1156="","","_"&amp;K1156),[1]CatGlob!$B:$B,0)),F1156&amp;"_"&amp;G1156&amp;"_"&amp;H1156&amp;"_"&amp;I1156&amp;"_"&amp;J1156&amp;IF(K1156="","","_"&amp;K1156),INDEX([1]CatGlob!$C:$C,MATCH(F1156&amp;"_"&amp;G1156&amp;"_"&amp;H1156&amp;"_"&amp;I1156&amp;"_"&amp;J1156&amp;IF(K1156="","","_"&amp;K1156),[1]CatGlob!$B:$B,0))))</f>
        <v>PEN_NOM_CORP_NT</v>
      </c>
      <c r="N1156" s="402" t="str">
        <f t="shared" si="37"/>
        <v/>
      </c>
      <c r="O1156" s="402" t="str">
        <f t="shared" si="36"/>
        <v/>
      </c>
      <c r="P1156" s="401" t="str">
        <f>IF(LEN(B1156)&gt;8,INDEX([1]CatGlob!$X:$X,MATCH(M1156,[1]CatGlob!$W:$W,0)),"")</f>
        <v>PEC</v>
      </c>
      <c r="Q1156" s="403" t="str">
        <f>INDEX([1]CatGlob!P:P,MATCH(M1156,[1]CatGlob!O:O,0))</f>
        <v>RFLC</v>
      </c>
      <c r="R1156" s="403" t="s">
        <v>601</v>
      </c>
      <c r="S1156" s="403" t="s">
        <v>601</v>
      </c>
      <c r="T1156" s="403" t="str">
        <f>INDEX([1]CatGlob!$D:$D,MATCH($M1156,[1]CatGlob!$C:$C,0))</f>
        <v>RFL</v>
      </c>
      <c r="U1156" s="403" t="s">
        <v>2261</v>
      </c>
      <c r="V1156" s="404" t="str">
        <f>INDEX([1]CatGlob!$F:$F,MATCH($M1156,[1]CatGlob!$C:$C,0))</f>
        <v>RFL_CORP</v>
      </c>
      <c r="W1156" s="405"/>
      <c r="X1156" s="406">
        <v>0</v>
      </c>
      <c r="Y1156" s="407">
        <v>0</v>
      </c>
      <c r="Z1156" s="408">
        <v>0</v>
      </c>
      <c r="AA1156" s="407">
        <v>0</v>
      </c>
      <c r="AB1156" s="408">
        <v>0</v>
      </c>
      <c r="AC1156" s="407">
        <v>0</v>
      </c>
      <c r="AD1156" s="408">
        <v>0</v>
      </c>
      <c r="AE1156" s="407">
        <v>0</v>
      </c>
      <c r="AF1156" s="408">
        <v>0</v>
      </c>
      <c r="AG1156" s="407">
        <v>0</v>
      </c>
      <c r="AI1156" s="406">
        <v>0</v>
      </c>
      <c r="AJ1156" s="407">
        <v>0</v>
      </c>
      <c r="AK1156" s="408">
        <v>0</v>
      </c>
      <c r="AL1156" s="407">
        <v>0</v>
      </c>
      <c r="AM1156" s="408">
        <v>0</v>
      </c>
      <c r="AN1156" s="407">
        <v>0</v>
      </c>
      <c r="AO1156" s="408">
        <v>0</v>
      </c>
      <c r="AP1156" s="407">
        <v>0</v>
      </c>
      <c r="AQ1156" s="408">
        <v>0</v>
      </c>
      <c r="AR1156" s="407">
        <v>0</v>
      </c>
      <c r="AT1156" s="406">
        <v>0</v>
      </c>
      <c r="AU1156" s="407">
        <v>0</v>
      </c>
      <c r="AV1156" s="408">
        <v>0</v>
      </c>
      <c r="AW1156" s="407">
        <v>0</v>
      </c>
      <c r="AX1156" s="408">
        <v>0</v>
      </c>
      <c r="AY1156" s="407">
        <v>0</v>
      </c>
      <c r="AZ1156" s="408">
        <v>0</v>
      </c>
      <c r="BA1156" s="407">
        <v>0</v>
      </c>
      <c r="BB1156" s="408">
        <v>0</v>
      </c>
      <c r="BC1156" s="407">
        <v>0</v>
      </c>
    </row>
    <row r="1157" spans="1:55" x14ac:dyDescent="0.35">
      <c r="A1157" s="385" t="str" cm="1">
        <f t="array" ref="A1157">IFERROR(_xlfn.IFS(AND(F1157="Renta Variable",O1157=1),IFERROR(MATCH(B1157,[1]RV_Det!C:C,0),"Rev"),AND(J1157="Corporativa",O1157=1,I1157="EM"),IFERROR(MATCH(B1157,[1]RF_Corps!B:B,0),"Rev"),AND(F1157="Alternativos",O1157=1),IFERROR(MATCH(B1157,[1]Rep4!C:C,0),"Rev")),"")</f>
        <v/>
      </c>
      <c r="B1157" s="394" t="s">
        <v>3365</v>
      </c>
      <c r="C1157" s="409" t="s">
        <v>3366</v>
      </c>
      <c r="D1157" s="395" t="s">
        <v>2260</v>
      </c>
      <c r="E1157" s="396" t="str">
        <f>IF(B1157="","",INDEX([1]CatGlob!$S:$S,IFERROR(MATCH(MID(B1157,7,1),[1]CatGlob!$R:$R,0),MATCH(MID(B1157,1,2),[1]CatGlob!$R:$R,0))))</f>
        <v>NSOL</v>
      </c>
      <c r="F1157" s="397" t="s">
        <v>442</v>
      </c>
      <c r="G1157" s="398" t="s">
        <v>383</v>
      </c>
      <c r="H1157" s="399" t="s">
        <v>264</v>
      </c>
      <c r="I1157" s="399" t="s">
        <v>611</v>
      </c>
      <c r="J1157" s="399" t="s">
        <v>2252</v>
      </c>
      <c r="K1157" s="396" t="s">
        <v>600</v>
      </c>
      <c r="L1157" s="400" t="str">
        <f>IF(ISERROR(MATCH(M1157,M$10:M1156,0)),M1157,"")</f>
        <v/>
      </c>
      <c r="M1157" s="401" t="str">
        <f>IF(B1157="","",IF(ISERROR(MATCH(F1157&amp;"_"&amp;G1157&amp;"_"&amp;H1157&amp;"_"&amp;I1157&amp;"_"&amp;J1157&amp;IF(K1157="","","_"&amp;K1157),[1]CatGlob!$B:$B,0)),F1157&amp;"_"&amp;G1157&amp;"_"&amp;H1157&amp;"_"&amp;I1157&amp;"_"&amp;J1157&amp;IF(K1157="","","_"&amp;K1157),INDEX([1]CatGlob!$C:$C,MATCH(F1157&amp;"_"&amp;G1157&amp;"_"&amp;H1157&amp;"_"&amp;I1157&amp;"_"&amp;J1157&amp;IF(K1157="","","_"&amp;K1157),[1]CatGlob!$B:$B,0))))</f>
        <v>PEN_NOM_CORP_NT</v>
      </c>
      <c r="N1157" s="402" t="str">
        <f t="shared" si="37"/>
        <v/>
      </c>
      <c r="O1157" s="402" t="str">
        <f t="shared" si="36"/>
        <v/>
      </c>
      <c r="P1157" s="401" t="str">
        <f>IF(LEN(B1157)&gt;8,INDEX([1]CatGlob!$X:$X,MATCH(M1157,[1]CatGlob!$W:$W,0)),"")</f>
        <v>PEC</v>
      </c>
      <c r="Q1157" s="403" t="str">
        <f>INDEX([1]CatGlob!P:P,MATCH(M1157,[1]CatGlob!O:O,0))</f>
        <v>RFLC</v>
      </c>
      <c r="R1157" s="403" t="s">
        <v>601</v>
      </c>
      <c r="S1157" s="403" t="s">
        <v>601</v>
      </c>
      <c r="T1157" s="403" t="str">
        <f>INDEX([1]CatGlob!$D:$D,MATCH($M1157,[1]CatGlob!$C:$C,0))</f>
        <v>RFL</v>
      </c>
      <c r="U1157" s="403" t="s">
        <v>2261</v>
      </c>
      <c r="V1157" s="404" t="str">
        <f>INDEX([1]CatGlob!$F:$F,MATCH($M1157,[1]CatGlob!$C:$C,0))</f>
        <v>RFL_CORP</v>
      </c>
      <c r="W1157" s="405"/>
      <c r="X1157" s="406">
        <v>0</v>
      </c>
      <c r="Y1157" s="407">
        <v>0</v>
      </c>
      <c r="Z1157" s="408">
        <v>0</v>
      </c>
      <c r="AA1157" s="407">
        <v>0</v>
      </c>
      <c r="AB1157" s="408">
        <v>0</v>
      </c>
      <c r="AC1157" s="407">
        <v>0</v>
      </c>
      <c r="AD1157" s="408">
        <v>0</v>
      </c>
      <c r="AE1157" s="407">
        <v>0</v>
      </c>
      <c r="AF1157" s="408">
        <v>0</v>
      </c>
      <c r="AG1157" s="407">
        <v>0</v>
      </c>
      <c r="AI1157" s="406">
        <v>0</v>
      </c>
      <c r="AJ1157" s="407">
        <v>0</v>
      </c>
      <c r="AK1157" s="408">
        <v>0</v>
      </c>
      <c r="AL1157" s="407">
        <v>0</v>
      </c>
      <c r="AM1157" s="408">
        <v>0</v>
      </c>
      <c r="AN1157" s="407">
        <v>0</v>
      </c>
      <c r="AO1157" s="408">
        <v>0</v>
      </c>
      <c r="AP1157" s="407">
        <v>0</v>
      </c>
      <c r="AQ1157" s="408">
        <v>0</v>
      </c>
      <c r="AR1157" s="407">
        <v>0</v>
      </c>
      <c r="AT1157" s="406">
        <v>0</v>
      </c>
      <c r="AU1157" s="407">
        <v>0</v>
      </c>
      <c r="AV1157" s="408">
        <v>0</v>
      </c>
      <c r="AW1157" s="407">
        <v>0</v>
      </c>
      <c r="AX1157" s="408">
        <v>0</v>
      </c>
      <c r="AY1157" s="407">
        <v>0</v>
      </c>
      <c r="AZ1157" s="408">
        <v>0</v>
      </c>
      <c r="BA1157" s="407">
        <v>0</v>
      </c>
      <c r="BB1157" s="408">
        <v>0</v>
      </c>
      <c r="BC1157" s="407">
        <v>0</v>
      </c>
    </row>
    <row r="1158" spans="1:55" x14ac:dyDescent="0.35">
      <c r="A1158" s="385" t="str" cm="1">
        <f t="array" ref="A1158">IFERROR(_xlfn.IFS(AND(F1158="Renta Variable",O1158=1),IFERROR(MATCH(B1158,[1]RV_Det!C:C,0),"Rev"),AND(J1158="Corporativa",O1158=1,I1158="EM"),IFERROR(MATCH(B1158,[1]RF_Corps!B:B,0),"Rev"),AND(F1158="Alternativos",O1158=1),IFERROR(MATCH(B1158,[1]Rep4!C:C,0),"Rev")),"")</f>
        <v/>
      </c>
      <c r="B1158" s="394" t="s">
        <v>3367</v>
      </c>
      <c r="C1158" s="409" t="s">
        <v>3368</v>
      </c>
      <c r="D1158" s="395" t="s">
        <v>2260</v>
      </c>
      <c r="E1158" s="396" t="str">
        <f>IF(B1158="","",INDEX([1]CatGlob!$S:$S,IFERROR(MATCH(MID(B1158,7,1),[1]CatGlob!$R:$R,0),MATCH(MID(B1158,1,2),[1]CatGlob!$R:$R,0))))</f>
        <v>NSOL</v>
      </c>
      <c r="F1158" s="397" t="s">
        <v>442</v>
      </c>
      <c r="G1158" s="398" t="s">
        <v>383</v>
      </c>
      <c r="H1158" s="399" t="s">
        <v>264</v>
      </c>
      <c r="I1158" s="399" t="s">
        <v>611</v>
      </c>
      <c r="J1158" s="399" t="s">
        <v>2252</v>
      </c>
      <c r="K1158" s="396" t="s">
        <v>600</v>
      </c>
      <c r="L1158" s="400" t="str">
        <f>IF(ISERROR(MATCH(M1158,M$10:M1157,0)),M1158,"")</f>
        <v/>
      </c>
      <c r="M1158" s="401" t="str">
        <f>IF(B1158="","",IF(ISERROR(MATCH(F1158&amp;"_"&amp;G1158&amp;"_"&amp;H1158&amp;"_"&amp;I1158&amp;"_"&amp;J1158&amp;IF(K1158="","","_"&amp;K1158),[1]CatGlob!$B:$B,0)),F1158&amp;"_"&amp;G1158&amp;"_"&amp;H1158&amp;"_"&amp;I1158&amp;"_"&amp;J1158&amp;IF(K1158="","","_"&amp;K1158),INDEX([1]CatGlob!$C:$C,MATCH(F1158&amp;"_"&amp;G1158&amp;"_"&amp;H1158&amp;"_"&amp;I1158&amp;"_"&amp;J1158&amp;IF(K1158="","","_"&amp;K1158),[1]CatGlob!$B:$B,0))))</f>
        <v>PEN_NOM_CORP_NT</v>
      </c>
      <c r="N1158" s="402" t="str">
        <f t="shared" si="37"/>
        <v/>
      </c>
      <c r="O1158" s="402" t="str">
        <f t="shared" si="36"/>
        <v/>
      </c>
      <c r="P1158" s="401" t="str">
        <f>IF(LEN(B1158)&gt;8,INDEX([1]CatGlob!$X:$X,MATCH(M1158,[1]CatGlob!$W:$W,0)),"")</f>
        <v>PEC</v>
      </c>
      <c r="Q1158" s="403" t="str">
        <f>INDEX([1]CatGlob!P:P,MATCH(M1158,[1]CatGlob!O:O,0))</f>
        <v>RFLC</v>
      </c>
      <c r="R1158" s="403" t="s">
        <v>601</v>
      </c>
      <c r="S1158" s="403" t="s">
        <v>601</v>
      </c>
      <c r="T1158" s="403" t="str">
        <f>INDEX([1]CatGlob!$D:$D,MATCH($M1158,[1]CatGlob!$C:$C,0))</f>
        <v>RFL</v>
      </c>
      <c r="U1158" s="403" t="s">
        <v>2261</v>
      </c>
      <c r="V1158" s="404" t="str">
        <f>INDEX([1]CatGlob!$F:$F,MATCH($M1158,[1]CatGlob!$C:$C,0))</f>
        <v>RFL_CORP</v>
      </c>
      <c r="W1158" s="405"/>
      <c r="X1158" s="406">
        <v>0</v>
      </c>
      <c r="Y1158" s="407">
        <v>0</v>
      </c>
      <c r="Z1158" s="408">
        <v>0</v>
      </c>
      <c r="AA1158" s="407">
        <v>0</v>
      </c>
      <c r="AB1158" s="408">
        <v>0</v>
      </c>
      <c r="AC1158" s="407">
        <v>0</v>
      </c>
      <c r="AD1158" s="408">
        <v>0</v>
      </c>
      <c r="AE1158" s="407">
        <v>0</v>
      </c>
      <c r="AF1158" s="408">
        <v>0</v>
      </c>
      <c r="AG1158" s="407">
        <v>0</v>
      </c>
      <c r="AI1158" s="406">
        <v>0</v>
      </c>
      <c r="AJ1158" s="407">
        <v>0</v>
      </c>
      <c r="AK1158" s="408">
        <v>0</v>
      </c>
      <c r="AL1158" s="407">
        <v>0</v>
      </c>
      <c r="AM1158" s="408">
        <v>0</v>
      </c>
      <c r="AN1158" s="407">
        <v>0</v>
      </c>
      <c r="AO1158" s="408">
        <v>0</v>
      </c>
      <c r="AP1158" s="407">
        <v>0</v>
      </c>
      <c r="AQ1158" s="408">
        <v>0</v>
      </c>
      <c r="AR1158" s="407">
        <v>0</v>
      </c>
      <c r="AT1158" s="406">
        <v>0</v>
      </c>
      <c r="AU1158" s="407">
        <v>0</v>
      </c>
      <c r="AV1158" s="408">
        <v>0</v>
      </c>
      <c r="AW1158" s="407">
        <v>0</v>
      </c>
      <c r="AX1158" s="408">
        <v>0</v>
      </c>
      <c r="AY1158" s="407">
        <v>0</v>
      </c>
      <c r="AZ1158" s="408">
        <v>0</v>
      </c>
      <c r="BA1158" s="407">
        <v>0</v>
      </c>
      <c r="BB1158" s="408">
        <v>0</v>
      </c>
      <c r="BC1158" s="407">
        <v>0</v>
      </c>
    </row>
    <row r="1159" spans="1:55" x14ac:dyDescent="0.35">
      <c r="A1159" s="385" t="str" cm="1">
        <f t="array" ref="A1159">IFERROR(_xlfn.IFS(AND(F1159="Renta Variable",O1159=1),IFERROR(MATCH(B1159,[1]RV_Det!C:C,0),"Rev"),AND(J1159="Corporativa",O1159=1,I1159="EM"),IFERROR(MATCH(B1159,[1]RF_Corps!B:B,0),"Rev"),AND(F1159="Alternativos",O1159=1),IFERROR(MATCH(B1159,[1]Rep4!C:C,0),"Rev")),"")</f>
        <v/>
      </c>
      <c r="B1159" s="394" t="s">
        <v>3369</v>
      </c>
      <c r="C1159" s="409" t="s">
        <v>3370</v>
      </c>
      <c r="D1159" s="395" t="s">
        <v>2260</v>
      </c>
      <c r="E1159" s="396" t="str">
        <f>IF(B1159="","",INDEX([1]CatGlob!$S:$S,IFERROR(MATCH(MID(B1159,7,1),[1]CatGlob!$R:$R,0),MATCH(MID(B1159,1,2),[1]CatGlob!$R:$R,0))))</f>
        <v>NSOL</v>
      </c>
      <c r="F1159" s="397" t="s">
        <v>442</v>
      </c>
      <c r="G1159" s="398" t="s">
        <v>383</v>
      </c>
      <c r="H1159" s="399" t="s">
        <v>264</v>
      </c>
      <c r="I1159" s="399" t="s">
        <v>611</v>
      </c>
      <c r="J1159" s="399" t="s">
        <v>2252</v>
      </c>
      <c r="K1159" s="396" t="s">
        <v>600</v>
      </c>
      <c r="L1159" s="400" t="str">
        <f>IF(ISERROR(MATCH(M1159,M$10:M1158,0)),M1159,"")</f>
        <v/>
      </c>
      <c r="M1159" s="401" t="str">
        <f>IF(B1159="","",IF(ISERROR(MATCH(F1159&amp;"_"&amp;G1159&amp;"_"&amp;H1159&amp;"_"&amp;I1159&amp;"_"&amp;J1159&amp;IF(K1159="","","_"&amp;K1159),[1]CatGlob!$B:$B,0)),F1159&amp;"_"&amp;G1159&amp;"_"&amp;H1159&amp;"_"&amp;I1159&amp;"_"&amp;J1159&amp;IF(K1159="","","_"&amp;K1159),INDEX([1]CatGlob!$C:$C,MATCH(F1159&amp;"_"&amp;G1159&amp;"_"&amp;H1159&amp;"_"&amp;I1159&amp;"_"&amp;J1159&amp;IF(K1159="","","_"&amp;K1159),[1]CatGlob!$B:$B,0))))</f>
        <v>PEN_NOM_CORP_NT</v>
      </c>
      <c r="N1159" s="402" t="str">
        <f t="shared" si="37"/>
        <v/>
      </c>
      <c r="O1159" s="402" t="str">
        <f t="shared" si="36"/>
        <v/>
      </c>
      <c r="P1159" s="401" t="str">
        <f>IF(LEN(B1159)&gt;8,INDEX([1]CatGlob!$X:$X,MATCH(M1159,[1]CatGlob!$W:$W,0)),"")</f>
        <v>PEC</v>
      </c>
      <c r="Q1159" s="403" t="str">
        <f>INDEX([1]CatGlob!P:P,MATCH(M1159,[1]CatGlob!O:O,0))</f>
        <v>RFLC</v>
      </c>
      <c r="R1159" s="403" t="s">
        <v>601</v>
      </c>
      <c r="S1159" s="403" t="s">
        <v>601</v>
      </c>
      <c r="T1159" s="403" t="str">
        <f>INDEX([1]CatGlob!$D:$D,MATCH($M1159,[1]CatGlob!$C:$C,0))</f>
        <v>RFL</v>
      </c>
      <c r="U1159" s="403" t="s">
        <v>2261</v>
      </c>
      <c r="V1159" s="404" t="str">
        <f>INDEX([1]CatGlob!$F:$F,MATCH($M1159,[1]CatGlob!$C:$C,0))</f>
        <v>RFL_CORP</v>
      </c>
      <c r="W1159" s="405"/>
      <c r="X1159" s="406">
        <v>0</v>
      </c>
      <c r="Y1159" s="407">
        <v>0</v>
      </c>
      <c r="Z1159" s="408">
        <v>0</v>
      </c>
      <c r="AA1159" s="407">
        <v>0</v>
      </c>
      <c r="AB1159" s="408">
        <v>0</v>
      </c>
      <c r="AC1159" s="407">
        <v>0</v>
      </c>
      <c r="AD1159" s="408">
        <v>0</v>
      </c>
      <c r="AE1159" s="407">
        <v>0</v>
      </c>
      <c r="AF1159" s="408">
        <v>0</v>
      </c>
      <c r="AG1159" s="407">
        <v>0</v>
      </c>
      <c r="AI1159" s="406">
        <v>0</v>
      </c>
      <c r="AJ1159" s="407">
        <v>0</v>
      </c>
      <c r="AK1159" s="408">
        <v>0</v>
      </c>
      <c r="AL1159" s="407">
        <v>0</v>
      </c>
      <c r="AM1159" s="408">
        <v>0</v>
      </c>
      <c r="AN1159" s="407">
        <v>0</v>
      </c>
      <c r="AO1159" s="408">
        <v>0</v>
      </c>
      <c r="AP1159" s="407">
        <v>0</v>
      </c>
      <c r="AQ1159" s="408">
        <v>0</v>
      </c>
      <c r="AR1159" s="407">
        <v>0</v>
      </c>
      <c r="AT1159" s="406">
        <v>0</v>
      </c>
      <c r="AU1159" s="407">
        <v>0</v>
      </c>
      <c r="AV1159" s="408">
        <v>0</v>
      </c>
      <c r="AW1159" s="407">
        <v>0</v>
      </c>
      <c r="AX1159" s="408">
        <v>0</v>
      </c>
      <c r="AY1159" s="407">
        <v>0</v>
      </c>
      <c r="AZ1159" s="408">
        <v>0</v>
      </c>
      <c r="BA1159" s="407">
        <v>0</v>
      </c>
      <c r="BB1159" s="408">
        <v>0</v>
      </c>
      <c r="BC1159" s="407">
        <v>0</v>
      </c>
    </row>
    <row r="1160" spans="1:55" x14ac:dyDescent="0.35">
      <c r="A1160" s="385" t="str" cm="1">
        <f t="array" ref="A1160">IFERROR(_xlfn.IFS(AND(F1160="Renta Variable",O1160=1),IFERROR(MATCH(B1160,[1]RV_Det!C:C,0),"Rev"),AND(J1160="Corporativa",O1160=1,I1160="EM"),IFERROR(MATCH(B1160,[1]RF_Corps!B:B,0),"Rev"),AND(F1160="Alternativos",O1160=1),IFERROR(MATCH(B1160,[1]Rep4!C:C,0),"Rev")),"")</f>
        <v/>
      </c>
      <c r="B1160" s="394" t="s">
        <v>3371</v>
      </c>
      <c r="C1160" s="409" t="s">
        <v>3372</v>
      </c>
      <c r="D1160" s="395" t="s">
        <v>2260</v>
      </c>
      <c r="E1160" s="396" t="str">
        <f>IF(B1160="","",INDEX([1]CatGlob!$S:$S,IFERROR(MATCH(MID(B1160,7,1),[1]CatGlob!$R:$R,0),MATCH(MID(B1160,1,2),[1]CatGlob!$R:$R,0))))</f>
        <v>NSOL</v>
      </c>
      <c r="F1160" s="397" t="s">
        <v>442</v>
      </c>
      <c r="G1160" s="398" t="s">
        <v>383</v>
      </c>
      <c r="H1160" s="399" t="s">
        <v>264</v>
      </c>
      <c r="I1160" s="399" t="s">
        <v>611</v>
      </c>
      <c r="J1160" s="399" t="s">
        <v>2252</v>
      </c>
      <c r="K1160" s="396" t="s">
        <v>600</v>
      </c>
      <c r="L1160" s="400" t="str">
        <f>IF(ISERROR(MATCH(M1160,M$10:M1159,0)),M1160,"")</f>
        <v/>
      </c>
      <c r="M1160" s="401" t="str">
        <f>IF(B1160="","",IF(ISERROR(MATCH(F1160&amp;"_"&amp;G1160&amp;"_"&amp;H1160&amp;"_"&amp;I1160&amp;"_"&amp;J1160&amp;IF(K1160="","","_"&amp;K1160),[1]CatGlob!$B:$B,0)),F1160&amp;"_"&amp;G1160&amp;"_"&amp;H1160&amp;"_"&amp;I1160&amp;"_"&amp;J1160&amp;IF(K1160="","","_"&amp;K1160),INDEX([1]CatGlob!$C:$C,MATCH(F1160&amp;"_"&amp;G1160&amp;"_"&amp;H1160&amp;"_"&amp;I1160&amp;"_"&amp;J1160&amp;IF(K1160="","","_"&amp;K1160),[1]CatGlob!$B:$B,0))))</f>
        <v>PEN_NOM_CORP_NT</v>
      </c>
      <c r="N1160" s="402" t="str">
        <f t="shared" si="37"/>
        <v/>
      </c>
      <c r="O1160" s="402" t="str">
        <f t="shared" si="36"/>
        <v/>
      </c>
      <c r="P1160" s="401" t="str">
        <f>IF(LEN(B1160)&gt;8,INDEX([1]CatGlob!$X:$X,MATCH(M1160,[1]CatGlob!$W:$W,0)),"")</f>
        <v>PEC</v>
      </c>
      <c r="Q1160" s="403" t="str">
        <f>INDEX([1]CatGlob!P:P,MATCH(M1160,[1]CatGlob!O:O,0))</f>
        <v>RFLC</v>
      </c>
      <c r="R1160" s="403" t="s">
        <v>601</v>
      </c>
      <c r="S1160" s="403" t="s">
        <v>601</v>
      </c>
      <c r="T1160" s="403" t="str">
        <f>INDEX([1]CatGlob!$D:$D,MATCH($M1160,[1]CatGlob!$C:$C,0))</f>
        <v>RFL</v>
      </c>
      <c r="U1160" s="403" t="s">
        <v>2261</v>
      </c>
      <c r="V1160" s="404" t="str">
        <f>INDEX([1]CatGlob!$F:$F,MATCH($M1160,[1]CatGlob!$C:$C,0))</f>
        <v>RFL_CORP</v>
      </c>
      <c r="W1160" s="405"/>
      <c r="X1160" s="406">
        <v>0</v>
      </c>
      <c r="Y1160" s="407">
        <v>0</v>
      </c>
      <c r="Z1160" s="408">
        <v>0</v>
      </c>
      <c r="AA1160" s="407">
        <v>0</v>
      </c>
      <c r="AB1160" s="408">
        <v>0</v>
      </c>
      <c r="AC1160" s="407">
        <v>0</v>
      </c>
      <c r="AD1160" s="408">
        <v>0</v>
      </c>
      <c r="AE1160" s="407">
        <v>0</v>
      </c>
      <c r="AF1160" s="408">
        <v>0</v>
      </c>
      <c r="AG1160" s="407">
        <v>0</v>
      </c>
      <c r="AI1160" s="406">
        <v>0</v>
      </c>
      <c r="AJ1160" s="407">
        <v>0</v>
      </c>
      <c r="AK1160" s="408">
        <v>0</v>
      </c>
      <c r="AL1160" s="407">
        <v>0</v>
      </c>
      <c r="AM1160" s="408">
        <v>0</v>
      </c>
      <c r="AN1160" s="407">
        <v>0</v>
      </c>
      <c r="AO1160" s="408">
        <v>0</v>
      </c>
      <c r="AP1160" s="407">
        <v>0</v>
      </c>
      <c r="AQ1160" s="408">
        <v>0</v>
      </c>
      <c r="AR1160" s="407">
        <v>0</v>
      </c>
      <c r="AT1160" s="406">
        <v>0</v>
      </c>
      <c r="AU1160" s="407">
        <v>0</v>
      </c>
      <c r="AV1160" s="408">
        <v>0</v>
      </c>
      <c r="AW1160" s="407">
        <v>0</v>
      </c>
      <c r="AX1160" s="408">
        <v>0</v>
      </c>
      <c r="AY1160" s="407">
        <v>0</v>
      </c>
      <c r="AZ1160" s="408">
        <v>0</v>
      </c>
      <c r="BA1160" s="407">
        <v>0</v>
      </c>
      <c r="BB1160" s="408">
        <v>0</v>
      </c>
      <c r="BC1160" s="407">
        <v>0</v>
      </c>
    </row>
    <row r="1161" spans="1:55" x14ac:dyDescent="0.35">
      <c r="A1161" s="385" t="str" cm="1">
        <f t="array" ref="A1161">IFERROR(_xlfn.IFS(AND(F1161="Renta Variable",O1161=1),IFERROR(MATCH(B1161,[1]RV_Det!C:C,0),"Rev"),AND(J1161="Corporativa",O1161=1,I1161="EM"),IFERROR(MATCH(B1161,[1]RF_Corps!B:B,0),"Rev"),AND(F1161="Alternativos",O1161=1),IFERROR(MATCH(B1161,[1]Rep4!C:C,0),"Rev")),"")</f>
        <v/>
      </c>
      <c r="B1161" s="394" t="s">
        <v>3373</v>
      </c>
      <c r="C1161" s="409" t="s">
        <v>3374</v>
      </c>
      <c r="D1161" s="395" t="s">
        <v>2260</v>
      </c>
      <c r="E1161" s="396" t="str">
        <f>IF(B1161="","",INDEX([1]CatGlob!$S:$S,IFERROR(MATCH(MID(B1161,7,1),[1]CatGlob!$R:$R,0),MATCH(MID(B1161,1,2),[1]CatGlob!$R:$R,0))))</f>
        <v>NSOL</v>
      </c>
      <c r="F1161" s="397" t="s">
        <v>442</v>
      </c>
      <c r="G1161" s="398" t="s">
        <v>383</v>
      </c>
      <c r="H1161" s="399" t="s">
        <v>264</v>
      </c>
      <c r="I1161" s="399" t="s">
        <v>611</v>
      </c>
      <c r="J1161" s="399" t="s">
        <v>2252</v>
      </c>
      <c r="K1161" s="396" t="s">
        <v>600</v>
      </c>
      <c r="L1161" s="400" t="str">
        <f>IF(ISERROR(MATCH(M1161,M$10:M1160,0)),M1161,"")</f>
        <v/>
      </c>
      <c r="M1161" s="401" t="str">
        <f>IF(B1161="","",IF(ISERROR(MATCH(F1161&amp;"_"&amp;G1161&amp;"_"&amp;H1161&amp;"_"&amp;I1161&amp;"_"&amp;J1161&amp;IF(K1161="","","_"&amp;K1161),[1]CatGlob!$B:$B,0)),F1161&amp;"_"&amp;G1161&amp;"_"&amp;H1161&amp;"_"&amp;I1161&amp;"_"&amp;J1161&amp;IF(K1161="","","_"&amp;K1161),INDEX([1]CatGlob!$C:$C,MATCH(F1161&amp;"_"&amp;G1161&amp;"_"&amp;H1161&amp;"_"&amp;I1161&amp;"_"&amp;J1161&amp;IF(K1161="","","_"&amp;K1161),[1]CatGlob!$B:$B,0))))</f>
        <v>PEN_NOM_CORP_NT</v>
      </c>
      <c r="N1161" s="402" t="str">
        <f t="shared" si="37"/>
        <v/>
      </c>
      <c r="O1161" s="402" t="str">
        <f t="shared" si="36"/>
        <v/>
      </c>
      <c r="P1161" s="401" t="str">
        <f>IF(LEN(B1161)&gt;8,INDEX([1]CatGlob!$X:$X,MATCH(M1161,[1]CatGlob!$W:$W,0)),"")</f>
        <v>PEC</v>
      </c>
      <c r="Q1161" s="403" t="str">
        <f>INDEX([1]CatGlob!P:P,MATCH(M1161,[1]CatGlob!O:O,0))</f>
        <v>RFLC</v>
      </c>
      <c r="R1161" s="403" t="s">
        <v>601</v>
      </c>
      <c r="S1161" s="403" t="s">
        <v>601</v>
      </c>
      <c r="T1161" s="403" t="str">
        <f>INDEX([1]CatGlob!$D:$D,MATCH($M1161,[1]CatGlob!$C:$C,0))</f>
        <v>RFL</v>
      </c>
      <c r="U1161" s="403" t="s">
        <v>2261</v>
      </c>
      <c r="V1161" s="404" t="str">
        <f>INDEX([1]CatGlob!$F:$F,MATCH($M1161,[1]CatGlob!$C:$C,0))</f>
        <v>RFL_CORP</v>
      </c>
      <c r="W1161" s="405"/>
      <c r="X1161" s="406">
        <v>0</v>
      </c>
      <c r="Y1161" s="407">
        <v>0</v>
      </c>
      <c r="Z1161" s="408">
        <v>0</v>
      </c>
      <c r="AA1161" s="407">
        <v>0</v>
      </c>
      <c r="AB1161" s="408">
        <v>0</v>
      </c>
      <c r="AC1161" s="407">
        <v>0</v>
      </c>
      <c r="AD1161" s="408">
        <v>0</v>
      </c>
      <c r="AE1161" s="407">
        <v>0</v>
      </c>
      <c r="AF1161" s="408">
        <v>0</v>
      </c>
      <c r="AG1161" s="407">
        <v>0</v>
      </c>
      <c r="AI1161" s="406">
        <v>0</v>
      </c>
      <c r="AJ1161" s="407">
        <v>0</v>
      </c>
      <c r="AK1161" s="408">
        <v>0</v>
      </c>
      <c r="AL1161" s="407">
        <v>0</v>
      </c>
      <c r="AM1161" s="408">
        <v>0</v>
      </c>
      <c r="AN1161" s="407">
        <v>0</v>
      </c>
      <c r="AO1161" s="408">
        <v>0</v>
      </c>
      <c r="AP1161" s="407">
        <v>0</v>
      </c>
      <c r="AQ1161" s="408">
        <v>0</v>
      </c>
      <c r="AR1161" s="407">
        <v>0</v>
      </c>
      <c r="AT1161" s="406">
        <v>0</v>
      </c>
      <c r="AU1161" s="407">
        <v>0</v>
      </c>
      <c r="AV1161" s="408">
        <v>0</v>
      </c>
      <c r="AW1161" s="407">
        <v>0</v>
      </c>
      <c r="AX1161" s="408">
        <v>0</v>
      </c>
      <c r="AY1161" s="407">
        <v>0</v>
      </c>
      <c r="AZ1161" s="408">
        <v>0</v>
      </c>
      <c r="BA1161" s="407">
        <v>0</v>
      </c>
      <c r="BB1161" s="408">
        <v>0</v>
      </c>
      <c r="BC1161" s="407">
        <v>0</v>
      </c>
    </row>
    <row r="1162" spans="1:55" x14ac:dyDescent="0.35">
      <c r="A1162" s="385" t="str" cm="1">
        <f t="array" ref="A1162">IFERROR(_xlfn.IFS(AND(F1162="Renta Variable",O1162=1),IFERROR(MATCH(B1162,[1]RV_Det!C:C,0),"Rev"),AND(J1162="Corporativa",O1162=1,I1162="EM"),IFERROR(MATCH(B1162,[1]RF_Corps!B:B,0),"Rev"),AND(F1162="Alternativos",O1162=1),IFERROR(MATCH(B1162,[1]Rep4!C:C,0),"Rev")),"")</f>
        <v/>
      </c>
      <c r="B1162" s="394" t="s">
        <v>3375</v>
      </c>
      <c r="C1162" s="409" t="s">
        <v>3376</v>
      </c>
      <c r="D1162" s="395" t="s">
        <v>2260</v>
      </c>
      <c r="E1162" s="396" t="str">
        <f>IF(B1162="","",INDEX([1]CatGlob!$S:$S,IFERROR(MATCH(MID(B1162,7,1),[1]CatGlob!$R:$R,0),MATCH(MID(B1162,1,2),[1]CatGlob!$R:$R,0))))</f>
        <v>NSOL</v>
      </c>
      <c r="F1162" s="397" t="s">
        <v>442</v>
      </c>
      <c r="G1162" s="398" t="s">
        <v>383</v>
      </c>
      <c r="H1162" s="399" t="s">
        <v>264</v>
      </c>
      <c r="I1162" s="399" t="s">
        <v>611</v>
      </c>
      <c r="J1162" s="399" t="s">
        <v>2252</v>
      </c>
      <c r="K1162" s="396" t="s">
        <v>600</v>
      </c>
      <c r="L1162" s="400" t="str">
        <f>IF(ISERROR(MATCH(M1162,M$10:M1161,0)),M1162,"")</f>
        <v/>
      </c>
      <c r="M1162" s="401" t="str">
        <f>IF(B1162="","",IF(ISERROR(MATCH(F1162&amp;"_"&amp;G1162&amp;"_"&amp;H1162&amp;"_"&amp;I1162&amp;"_"&amp;J1162&amp;IF(K1162="","","_"&amp;K1162),[1]CatGlob!$B:$B,0)),F1162&amp;"_"&amp;G1162&amp;"_"&amp;H1162&amp;"_"&amp;I1162&amp;"_"&amp;J1162&amp;IF(K1162="","","_"&amp;K1162),INDEX([1]CatGlob!$C:$C,MATCH(F1162&amp;"_"&amp;G1162&amp;"_"&amp;H1162&amp;"_"&amp;I1162&amp;"_"&amp;J1162&amp;IF(K1162="","","_"&amp;K1162),[1]CatGlob!$B:$B,0))))</f>
        <v>PEN_NOM_CORP_NT</v>
      </c>
      <c r="N1162" s="402" t="str">
        <f t="shared" si="37"/>
        <v/>
      </c>
      <c r="O1162" s="402" t="str">
        <f t="shared" si="36"/>
        <v/>
      </c>
      <c r="P1162" s="401" t="str">
        <f>IF(LEN(B1162)&gt;8,INDEX([1]CatGlob!$X:$X,MATCH(M1162,[1]CatGlob!$W:$W,0)),"")</f>
        <v>PEC</v>
      </c>
      <c r="Q1162" s="403" t="str">
        <f>INDEX([1]CatGlob!P:P,MATCH(M1162,[1]CatGlob!O:O,0))</f>
        <v>RFLC</v>
      </c>
      <c r="R1162" s="403" t="s">
        <v>601</v>
      </c>
      <c r="S1162" s="403" t="s">
        <v>601</v>
      </c>
      <c r="T1162" s="403" t="str">
        <f>INDEX([1]CatGlob!$D:$D,MATCH($M1162,[1]CatGlob!$C:$C,0))</f>
        <v>RFL</v>
      </c>
      <c r="U1162" s="403" t="s">
        <v>2261</v>
      </c>
      <c r="V1162" s="404" t="str">
        <f>INDEX([1]CatGlob!$F:$F,MATCH($M1162,[1]CatGlob!$C:$C,0))</f>
        <v>RFL_CORP</v>
      </c>
      <c r="W1162" s="405"/>
      <c r="X1162" s="406">
        <v>0</v>
      </c>
      <c r="Y1162" s="407">
        <v>0</v>
      </c>
      <c r="Z1162" s="408">
        <v>0</v>
      </c>
      <c r="AA1162" s="407">
        <v>0</v>
      </c>
      <c r="AB1162" s="408">
        <v>0</v>
      </c>
      <c r="AC1162" s="407">
        <v>0</v>
      </c>
      <c r="AD1162" s="408">
        <v>0</v>
      </c>
      <c r="AE1162" s="407">
        <v>0</v>
      </c>
      <c r="AF1162" s="408">
        <v>0</v>
      </c>
      <c r="AG1162" s="407">
        <v>0</v>
      </c>
      <c r="AI1162" s="406">
        <v>0</v>
      </c>
      <c r="AJ1162" s="407">
        <v>0</v>
      </c>
      <c r="AK1162" s="408">
        <v>0</v>
      </c>
      <c r="AL1162" s="407">
        <v>0</v>
      </c>
      <c r="AM1162" s="408">
        <v>0</v>
      </c>
      <c r="AN1162" s="407">
        <v>0</v>
      </c>
      <c r="AO1162" s="408">
        <v>0</v>
      </c>
      <c r="AP1162" s="407">
        <v>0</v>
      </c>
      <c r="AQ1162" s="408">
        <v>0</v>
      </c>
      <c r="AR1162" s="407">
        <v>0</v>
      </c>
      <c r="AT1162" s="406">
        <v>0</v>
      </c>
      <c r="AU1162" s="407">
        <v>0</v>
      </c>
      <c r="AV1162" s="408">
        <v>0</v>
      </c>
      <c r="AW1162" s="407">
        <v>0</v>
      </c>
      <c r="AX1162" s="408">
        <v>0</v>
      </c>
      <c r="AY1162" s="407">
        <v>0</v>
      </c>
      <c r="AZ1162" s="408">
        <v>0</v>
      </c>
      <c r="BA1162" s="407">
        <v>0</v>
      </c>
      <c r="BB1162" s="408">
        <v>0</v>
      </c>
      <c r="BC1162" s="407">
        <v>0</v>
      </c>
    </row>
    <row r="1163" spans="1:55" x14ac:dyDescent="0.35">
      <c r="A1163" s="385" t="str" cm="1">
        <f t="array" ref="A1163">IFERROR(_xlfn.IFS(AND(F1163="Renta Variable",O1163=1),IFERROR(MATCH(B1163,[1]RV_Det!C:C,0),"Rev"),AND(J1163="Corporativa",O1163=1,I1163="EM"),IFERROR(MATCH(B1163,[1]RF_Corps!B:B,0),"Rev"),AND(F1163="Alternativos",O1163=1),IFERROR(MATCH(B1163,[1]Rep4!C:C,0),"Rev")),"")</f>
        <v/>
      </c>
      <c r="B1163" s="394" t="s">
        <v>3377</v>
      </c>
      <c r="C1163" s="409" t="s">
        <v>3378</v>
      </c>
      <c r="D1163" s="395" t="s">
        <v>2260</v>
      </c>
      <c r="E1163" s="396" t="str">
        <f>IF(B1163="","",INDEX([1]CatGlob!$S:$S,IFERROR(MATCH(MID(B1163,7,1),[1]CatGlob!$R:$R,0),MATCH(MID(B1163,1,2),[1]CatGlob!$R:$R,0))))</f>
        <v>NSOL</v>
      </c>
      <c r="F1163" s="397" t="s">
        <v>442</v>
      </c>
      <c r="G1163" s="398" t="s">
        <v>383</v>
      </c>
      <c r="H1163" s="399" t="s">
        <v>264</v>
      </c>
      <c r="I1163" s="399" t="s">
        <v>611</v>
      </c>
      <c r="J1163" s="399" t="s">
        <v>2252</v>
      </c>
      <c r="K1163" s="396" t="s">
        <v>600</v>
      </c>
      <c r="L1163" s="400" t="str">
        <f>IF(ISERROR(MATCH(M1163,M$10:M1162,0)),M1163,"")</f>
        <v/>
      </c>
      <c r="M1163" s="401" t="str">
        <f>IF(B1163="","",IF(ISERROR(MATCH(F1163&amp;"_"&amp;G1163&amp;"_"&amp;H1163&amp;"_"&amp;I1163&amp;"_"&amp;J1163&amp;IF(K1163="","","_"&amp;K1163),[1]CatGlob!$B:$B,0)),F1163&amp;"_"&amp;G1163&amp;"_"&amp;H1163&amp;"_"&amp;I1163&amp;"_"&amp;J1163&amp;IF(K1163="","","_"&amp;K1163),INDEX([1]CatGlob!$C:$C,MATCH(F1163&amp;"_"&amp;G1163&amp;"_"&amp;H1163&amp;"_"&amp;I1163&amp;"_"&amp;J1163&amp;IF(K1163="","","_"&amp;K1163),[1]CatGlob!$B:$B,0))))</f>
        <v>PEN_NOM_CORP_NT</v>
      </c>
      <c r="N1163" s="402" t="str">
        <f t="shared" si="37"/>
        <v/>
      </c>
      <c r="O1163" s="402" t="str">
        <f t="shared" si="36"/>
        <v/>
      </c>
      <c r="P1163" s="401" t="str">
        <f>IF(LEN(B1163)&gt;8,INDEX([1]CatGlob!$X:$X,MATCH(M1163,[1]CatGlob!$W:$W,0)),"")</f>
        <v>PEC</v>
      </c>
      <c r="Q1163" s="403" t="str">
        <f>INDEX([1]CatGlob!P:P,MATCH(M1163,[1]CatGlob!O:O,0))</f>
        <v>RFLC</v>
      </c>
      <c r="R1163" s="403"/>
      <c r="S1163" s="403"/>
      <c r="T1163" s="403" t="str">
        <f>INDEX([1]CatGlob!$D:$D,MATCH($M1163,[1]CatGlob!$C:$C,0))</f>
        <v>RFL</v>
      </c>
      <c r="U1163" s="403" t="s">
        <v>2419</v>
      </c>
      <c r="V1163" s="404" t="str">
        <f>INDEX([1]CatGlob!$F:$F,MATCH($M1163,[1]CatGlob!$C:$C,0))</f>
        <v>RFL_CORP</v>
      </c>
      <c r="W1163" s="405"/>
      <c r="X1163" s="406">
        <v>0</v>
      </c>
      <c r="Y1163" s="407">
        <v>0</v>
      </c>
      <c r="Z1163" s="408">
        <v>0</v>
      </c>
      <c r="AA1163" s="407">
        <v>0</v>
      </c>
      <c r="AB1163" s="408">
        <v>0</v>
      </c>
      <c r="AC1163" s="407">
        <v>0</v>
      </c>
      <c r="AD1163" s="408">
        <v>0</v>
      </c>
      <c r="AE1163" s="407">
        <v>0</v>
      </c>
      <c r="AF1163" s="408">
        <v>0</v>
      </c>
      <c r="AG1163" s="407">
        <v>0</v>
      </c>
      <c r="AI1163" s="406">
        <v>0</v>
      </c>
      <c r="AJ1163" s="407">
        <v>0</v>
      </c>
      <c r="AK1163" s="408">
        <v>0</v>
      </c>
      <c r="AL1163" s="407">
        <v>0</v>
      </c>
      <c r="AM1163" s="408">
        <v>0</v>
      </c>
      <c r="AN1163" s="407">
        <v>0</v>
      </c>
      <c r="AO1163" s="408">
        <v>0</v>
      </c>
      <c r="AP1163" s="407">
        <v>0</v>
      </c>
      <c r="AQ1163" s="408">
        <v>0</v>
      </c>
      <c r="AR1163" s="407">
        <v>0</v>
      </c>
      <c r="AT1163" s="406">
        <v>0</v>
      </c>
      <c r="AU1163" s="407">
        <v>0</v>
      </c>
      <c r="AV1163" s="408">
        <v>0</v>
      </c>
      <c r="AW1163" s="407">
        <v>0</v>
      </c>
      <c r="AX1163" s="408">
        <v>0</v>
      </c>
      <c r="AY1163" s="407">
        <v>0</v>
      </c>
      <c r="AZ1163" s="408">
        <v>0</v>
      </c>
      <c r="BA1163" s="407">
        <v>0</v>
      </c>
      <c r="BB1163" s="408">
        <v>0</v>
      </c>
      <c r="BC1163" s="407">
        <v>0</v>
      </c>
    </row>
    <row r="1164" spans="1:55" x14ac:dyDescent="0.35">
      <c r="A1164" s="385" t="str" cm="1">
        <f t="array" ref="A1164">IFERROR(_xlfn.IFS(AND(F1164="Renta Variable",O1164=1),IFERROR(MATCH(B1164,[1]RV_Det!C:C,0),"Rev"),AND(J1164="Corporativa",O1164=1,I1164="EM"),IFERROR(MATCH(B1164,[1]RF_Corps!B:B,0),"Rev"),AND(F1164="Alternativos",O1164=1),IFERROR(MATCH(B1164,[1]Rep4!C:C,0),"Rev")),"")</f>
        <v/>
      </c>
      <c r="B1164" s="394" t="s">
        <v>3379</v>
      </c>
      <c r="C1164" s="409" t="s">
        <v>3380</v>
      </c>
      <c r="D1164" s="395" t="s">
        <v>2303</v>
      </c>
      <c r="E1164" s="396" t="str">
        <f>IF(B1164="","",INDEX([1]CatGlob!$S:$S,IFERROR(MATCH(MID(B1164,7,1),[1]CatGlob!$R:$R,0),MATCH(MID(B1164,1,2),[1]CatGlob!$R:$R,0))))</f>
        <v>NSOL</v>
      </c>
      <c r="F1164" s="397" t="s">
        <v>442</v>
      </c>
      <c r="G1164" s="398" t="s">
        <v>383</v>
      </c>
      <c r="H1164" s="399" t="s">
        <v>264</v>
      </c>
      <c r="I1164" s="399" t="s">
        <v>611</v>
      </c>
      <c r="J1164" s="399" t="s">
        <v>2252</v>
      </c>
      <c r="K1164" s="396" t="s">
        <v>600</v>
      </c>
      <c r="L1164" s="400" t="str">
        <f>IF(ISERROR(MATCH(M1164,M$10:M1163,0)),M1164,"")</f>
        <v/>
      </c>
      <c r="M1164" s="401" t="str">
        <f>IF(B1164="","",IF(ISERROR(MATCH(F1164&amp;"_"&amp;G1164&amp;"_"&amp;H1164&amp;"_"&amp;I1164&amp;"_"&amp;J1164&amp;IF(K1164="","","_"&amp;K1164),[1]CatGlob!$B:$B,0)),F1164&amp;"_"&amp;G1164&amp;"_"&amp;H1164&amp;"_"&amp;I1164&amp;"_"&amp;J1164&amp;IF(K1164="","","_"&amp;K1164),INDEX([1]CatGlob!$C:$C,MATCH(F1164&amp;"_"&amp;G1164&amp;"_"&amp;H1164&amp;"_"&amp;I1164&amp;"_"&amp;J1164&amp;IF(K1164="","","_"&amp;K1164),[1]CatGlob!$B:$B,0))))</f>
        <v>PEN_NOM_CORP_NT</v>
      </c>
      <c r="N1164" s="402" t="str">
        <f t="shared" si="37"/>
        <v/>
      </c>
      <c r="O1164" s="402" t="str">
        <f t="shared" si="36"/>
        <v/>
      </c>
      <c r="P1164" s="401" t="str">
        <f>IF(LEN(B1164)&gt;8,INDEX([1]CatGlob!$X:$X,MATCH(M1164,[1]CatGlob!$W:$W,0)),"")</f>
        <v>PEC</v>
      </c>
      <c r="Q1164" s="403" t="str">
        <f>INDEX([1]CatGlob!P:P,MATCH(M1164,[1]CatGlob!O:O,0))</f>
        <v>RFLC</v>
      </c>
      <c r="R1164" s="403" t="s">
        <v>601</v>
      </c>
      <c r="S1164" s="403" t="s">
        <v>601</v>
      </c>
      <c r="T1164" s="403" t="str">
        <f>INDEX([1]CatGlob!$D:$D,MATCH($M1164,[1]CatGlob!$C:$C,0))</f>
        <v>RFL</v>
      </c>
      <c r="U1164" s="403" t="s">
        <v>2261</v>
      </c>
      <c r="V1164" s="404" t="str">
        <f>INDEX([1]CatGlob!$F:$F,MATCH($M1164,[1]CatGlob!$C:$C,0))</f>
        <v>RFL_CORP</v>
      </c>
      <c r="W1164" s="405"/>
      <c r="X1164" s="406">
        <v>0</v>
      </c>
      <c r="Y1164" s="407">
        <v>0</v>
      </c>
      <c r="Z1164" s="408">
        <v>0</v>
      </c>
      <c r="AA1164" s="407">
        <v>0</v>
      </c>
      <c r="AB1164" s="408">
        <v>0</v>
      </c>
      <c r="AC1164" s="407">
        <v>0</v>
      </c>
      <c r="AD1164" s="408">
        <v>0</v>
      </c>
      <c r="AE1164" s="407">
        <v>0</v>
      </c>
      <c r="AF1164" s="408">
        <v>0</v>
      </c>
      <c r="AG1164" s="407">
        <v>0</v>
      </c>
      <c r="AI1164" s="406">
        <v>0</v>
      </c>
      <c r="AJ1164" s="407">
        <v>0</v>
      </c>
      <c r="AK1164" s="408">
        <v>0</v>
      </c>
      <c r="AL1164" s="407">
        <v>0</v>
      </c>
      <c r="AM1164" s="408">
        <v>0</v>
      </c>
      <c r="AN1164" s="407">
        <v>0</v>
      </c>
      <c r="AO1164" s="408">
        <v>0</v>
      </c>
      <c r="AP1164" s="407">
        <v>0</v>
      </c>
      <c r="AQ1164" s="408">
        <v>0</v>
      </c>
      <c r="AR1164" s="407">
        <v>0</v>
      </c>
      <c r="AT1164" s="406">
        <v>0</v>
      </c>
      <c r="AU1164" s="407">
        <v>0</v>
      </c>
      <c r="AV1164" s="408">
        <v>0</v>
      </c>
      <c r="AW1164" s="407">
        <v>0</v>
      </c>
      <c r="AX1164" s="408">
        <v>0</v>
      </c>
      <c r="AY1164" s="407">
        <v>0</v>
      </c>
      <c r="AZ1164" s="408">
        <v>0</v>
      </c>
      <c r="BA1164" s="407">
        <v>0</v>
      </c>
      <c r="BB1164" s="408">
        <v>0</v>
      </c>
      <c r="BC1164" s="407">
        <v>0</v>
      </c>
    </row>
    <row r="1165" spans="1:55" x14ac:dyDescent="0.35">
      <c r="A1165" s="385" t="str" cm="1">
        <f t="array" ref="A1165">IFERROR(_xlfn.IFS(AND(F1165="Renta Variable",O1165=1),IFERROR(MATCH(B1165,[1]RV_Det!C:C,0),"Rev"),AND(J1165="Corporativa",O1165=1,I1165="EM"),IFERROR(MATCH(B1165,[1]RF_Corps!B:B,0),"Rev"),AND(F1165="Alternativos",O1165=1),IFERROR(MATCH(B1165,[1]Rep4!C:C,0),"Rev")),"")</f>
        <v/>
      </c>
      <c r="B1165" s="394" t="s">
        <v>3381</v>
      </c>
      <c r="C1165" s="409" t="s">
        <v>3382</v>
      </c>
      <c r="D1165" s="395" t="s">
        <v>2303</v>
      </c>
      <c r="E1165" s="396" t="str">
        <f>IF(B1165="","",INDEX([1]CatGlob!$S:$S,IFERROR(MATCH(MID(B1165,7,1),[1]CatGlob!$R:$R,0),MATCH(MID(B1165,1,2),[1]CatGlob!$R:$R,0))))</f>
        <v>NSOL</v>
      </c>
      <c r="F1165" s="397" t="s">
        <v>442</v>
      </c>
      <c r="G1165" s="398" t="s">
        <v>383</v>
      </c>
      <c r="H1165" s="399" t="s">
        <v>264</v>
      </c>
      <c r="I1165" s="399" t="s">
        <v>611</v>
      </c>
      <c r="J1165" s="399" t="s">
        <v>2252</v>
      </c>
      <c r="K1165" s="396" t="s">
        <v>600</v>
      </c>
      <c r="L1165" s="400" t="str">
        <f>IF(ISERROR(MATCH(M1165,M$10:M1164,0)),M1165,"")</f>
        <v/>
      </c>
      <c r="M1165" s="401" t="str">
        <f>IF(B1165="","",IF(ISERROR(MATCH(F1165&amp;"_"&amp;G1165&amp;"_"&amp;H1165&amp;"_"&amp;I1165&amp;"_"&amp;J1165&amp;IF(K1165="","","_"&amp;K1165),[1]CatGlob!$B:$B,0)),F1165&amp;"_"&amp;G1165&amp;"_"&amp;H1165&amp;"_"&amp;I1165&amp;"_"&amp;J1165&amp;IF(K1165="","","_"&amp;K1165),INDEX([1]CatGlob!$C:$C,MATCH(F1165&amp;"_"&amp;G1165&amp;"_"&amp;H1165&amp;"_"&amp;I1165&amp;"_"&amp;J1165&amp;IF(K1165="","","_"&amp;K1165),[1]CatGlob!$B:$B,0))))</f>
        <v>PEN_NOM_CORP_NT</v>
      </c>
      <c r="N1165" s="402" t="str">
        <f t="shared" si="37"/>
        <v/>
      </c>
      <c r="O1165" s="402" t="str">
        <f t="shared" ref="O1165:O1228" si="38">IF(SUM(ABS(AF1165),ABS(AQ1165),ABS(BB1165))&lt;&gt;0,1,"")</f>
        <v/>
      </c>
      <c r="P1165" s="401" t="str">
        <f>IF(LEN(B1165)&gt;8,INDEX([1]CatGlob!$X:$X,MATCH(M1165,[1]CatGlob!$W:$W,0)),"")</f>
        <v>PEC</v>
      </c>
      <c r="Q1165" s="403" t="str">
        <f>INDEX([1]CatGlob!P:P,MATCH(M1165,[1]CatGlob!O:O,0))</f>
        <v>RFLC</v>
      </c>
      <c r="R1165" s="403" t="s">
        <v>601</v>
      </c>
      <c r="S1165" s="403" t="s">
        <v>601</v>
      </c>
      <c r="T1165" s="403" t="str">
        <f>INDEX([1]CatGlob!$D:$D,MATCH($M1165,[1]CatGlob!$C:$C,0))</f>
        <v>RFL</v>
      </c>
      <c r="U1165" s="403" t="s">
        <v>2261</v>
      </c>
      <c r="V1165" s="404" t="str">
        <f>INDEX([1]CatGlob!$F:$F,MATCH($M1165,[1]CatGlob!$C:$C,0))</f>
        <v>RFL_CORP</v>
      </c>
      <c r="W1165" s="405"/>
      <c r="X1165" s="406">
        <v>0</v>
      </c>
      <c r="Y1165" s="407">
        <v>0</v>
      </c>
      <c r="Z1165" s="408">
        <v>0</v>
      </c>
      <c r="AA1165" s="407">
        <v>0</v>
      </c>
      <c r="AB1165" s="408">
        <v>0</v>
      </c>
      <c r="AC1165" s="407">
        <v>0</v>
      </c>
      <c r="AD1165" s="408">
        <v>0</v>
      </c>
      <c r="AE1165" s="407">
        <v>0</v>
      </c>
      <c r="AF1165" s="408">
        <v>0</v>
      </c>
      <c r="AG1165" s="407">
        <v>0</v>
      </c>
      <c r="AI1165" s="406">
        <v>0</v>
      </c>
      <c r="AJ1165" s="407">
        <v>0</v>
      </c>
      <c r="AK1165" s="408">
        <v>0</v>
      </c>
      <c r="AL1165" s="407">
        <v>0</v>
      </c>
      <c r="AM1165" s="408">
        <v>0</v>
      </c>
      <c r="AN1165" s="407">
        <v>0</v>
      </c>
      <c r="AO1165" s="408">
        <v>0</v>
      </c>
      <c r="AP1165" s="407">
        <v>0</v>
      </c>
      <c r="AQ1165" s="408">
        <v>0</v>
      </c>
      <c r="AR1165" s="407">
        <v>0</v>
      </c>
      <c r="AT1165" s="406">
        <v>0</v>
      </c>
      <c r="AU1165" s="407">
        <v>0</v>
      </c>
      <c r="AV1165" s="408">
        <v>0</v>
      </c>
      <c r="AW1165" s="407">
        <v>0</v>
      </c>
      <c r="AX1165" s="408">
        <v>0</v>
      </c>
      <c r="AY1165" s="407">
        <v>0</v>
      </c>
      <c r="AZ1165" s="408">
        <v>0</v>
      </c>
      <c r="BA1165" s="407">
        <v>0</v>
      </c>
      <c r="BB1165" s="408">
        <v>0</v>
      </c>
      <c r="BC1165" s="407">
        <v>0</v>
      </c>
    </row>
    <row r="1166" spans="1:55" x14ac:dyDescent="0.35">
      <c r="A1166" s="385" t="str" cm="1">
        <f t="array" ref="A1166">IFERROR(_xlfn.IFS(AND(F1166="Renta Variable",O1166=1),IFERROR(MATCH(B1166,[1]RV_Det!C:C,0),"Rev"),AND(J1166="Corporativa",O1166=1,I1166="EM"),IFERROR(MATCH(B1166,[1]RF_Corps!B:B,0),"Rev"),AND(F1166="Alternativos",O1166=1),IFERROR(MATCH(B1166,[1]Rep4!C:C,0),"Rev")),"")</f>
        <v/>
      </c>
      <c r="B1166" s="394" t="s">
        <v>3383</v>
      </c>
      <c r="C1166" s="409" t="s">
        <v>3384</v>
      </c>
      <c r="D1166" s="395" t="s">
        <v>2274</v>
      </c>
      <c r="E1166" s="396" t="str">
        <f>IF(B1166="","",INDEX([1]CatGlob!$S:$S,IFERROR(MATCH(MID(B1166,7,1),[1]CatGlob!$R:$R,0),MATCH(MID(B1166,1,2),[1]CatGlob!$R:$R,0))))</f>
        <v>NSOL</v>
      </c>
      <c r="F1166" s="397" t="s">
        <v>442</v>
      </c>
      <c r="G1166" s="398" t="s">
        <v>383</v>
      </c>
      <c r="H1166" s="399" t="s">
        <v>264</v>
      </c>
      <c r="I1166" s="399" t="s">
        <v>611</v>
      </c>
      <c r="J1166" s="399" t="s">
        <v>2252</v>
      </c>
      <c r="K1166" s="396" t="s">
        <v>600</v>
      </c>
      <c r="L1166" s="400" t="str">
        <f>IF(ISERROR(MATCH(M1166,M$10:M1165,0)),M1166,"")</f>
        <v/>
      </c>
      <c r="M1166" s="401" t="str">
        <f>IF(B1166="","",IF(ISERROR(MATCH(F1166&amp;"_"&amp;G1166&amp;"_"&amp;H1166&amp;"_"&amp;I1166&amp;"_"&amp;J1166&amp;IF(K1166="","","_"&amp;K1166),[1]CatGlob!$B:$B,0)),F1166&amp;"_"&amp;G1166&amp;"_"&amp;H1166&amp;"_"&amp;I1166&amp;"_"&amp;J1166&amp;IF(K1166="","","_"&amp;K1166),INDEX([1]CatGlob!$C:$C,MATCH(F1166&amp;"_"&amp;G1166&amp;"_"&amp;H1166&amp;"_"&amp;I1166&amp;"_"&amp;J1166&amp;IF(K1166="","","_"&amp;K1166),[1]CatGlob!$B:$B,0))))</f>
        <v>PEN_NOM_CORP_NT</v>
      </c>
      <c r="N1166" s="402" t="str">
        <f t="shared" si="37"/>
        <v/>
      </c>
      <c r="O1166" s="402" t="str">
        <f t="shared" si="38"/>
        <v/>
      </c>
      <c r="P1166" s="401" t="str">
        <f>IF(LEN(B1166)&gt;8,INDEX([1]CatGlob!$X:$X,MATCH(M1166,[1]CatGlob!$W:$W,0)),"")</f>
        <v>PEC</v>
      </c>
      <c r="Q1166" s="403" t="str">
        <f>INDEX([1]CatGlob!P:P,MATCH(M1166,[1]CatGlob!O:O,0))</f>
        <v>RFLC</v>
      </c>
      <c r="R1166" s="403" t="s">
        <v>601</v>
      </c>
      <c r="S1166" s="403" t="s">
        <v>601</v>
      </c>
      <c r="T1166" s="403" t="str">
        <f>INDEX([1]CatGlob!$D:$D,MATCH($M1166,[1]CatGlob!$C:$C,0))</f>
        <v>RFL</v>
      </c>
      <c r="U1166" s="403" t="s">
        <v>2288</v>
      </c>
      <c r="V1166" s="404" t="str">
        <f>INDEX([1]CatGlob!$F:$F,MATCH($M1166,[1]CatGlob!$C:$C,0))</f>
        <v>RFL_CORP</v>
      </c>
      <c r="W1166" s="405"/>
      <c r="X1166" s="406">
        <v>0</v>
      </c>
      <c r="Y1166" s="407">
        <v>0</v>
      </c>
      <c r="Z1166" s="408">
        <v>0</v>
      </c>
      <c r="AA1166" s="407">
        <v>0</v>
      </c>
      <c r="AB1166" s="408">
        <v>0</v>
      </c>
      <c r="AC1166" s="407">
        <v>0</v>
      </c>
      <c r="AD1166" s="408">
        <v>0</v>
      </c>
      <c r="AE1166" s="407">
        <v>0</v>
      </c>
      <c r="AF1166" s="408">
        <v>0</v>
      </c>
      <c r="AG1166" s="407">
        <v>0</v>
      </c>
      <c r="AI1166" s="406">
        <v>0</v>
      </c>
      <c r="AJ1166" s="407">
        <v>0</v>
      </c>
      <c r="AK1166" s="408">
        <v>0</v>
      </c>
      <c r="AL1166" s="407">
        <v>0</v>
      </c>
      <c r="AM1166" s="408">
        <v>0</v>
      </c>
      <c r="AN1166" s="407">
        <v>0</v>
      </c>
      <c r="AO1166" s="408">
        <v>0</v>
      </c>
      <c r="AP1166" s="407">
        <v>0</v>
      </c>
      <c r="AQ1166" s="408">
        <v>0</v>
      </c>
      <c r="AR1166" s="407">
        <v>0</v>
      </c>
      <c r="AT1166" s="406">
        <v>0</v>
      </c>
      <c r="AU1166" s="407">
        <v>0</v>
      </c>
      <c r="AV1166" s="408">
        <v>0</v>
      </c>
      <c r="AW1166" s="407">
        <v>0</v>
      </c>
      <c r="AX1166" s="408">
        <v>0</v>
      </c>
      <c r="AY1166" s="407">
        <v>0</v>
      </c>
      <c r="AZ1166" s="408">
        <v>0</v>
      </c>
      <c r="BA1166" s="407">
        <v>0</v>
      </c>
      <c r="BB1166" s="408">
        <v>0</v>
      </c>
      <c r="BC1166" s="407">
        <v>0</v>
      </c>
    </row>
    <row r="1167" spans="1:55" x14ac:dyDescent="0.35">
      <c r="A1167" s="385" t="str" cm="1">
        <f t="array" ref="A1167">IFERROR(_xlfn.IFS(AND(F1167="Renta Variable",O1167=1),IFERROR(MATCH(B1167,[1]RV_Det!C:C,0),"Rev"),AND(J1167="Corporativa",O1167=1,I1167="EM"),IFERROR(MATCH(B1167,[1]RF_Corps!B:B,0),"Rev"),AND(F1167="Alternativos",O1167=1),IFERROR(MATCH(B1167,[1]Rep4!C:C,0),"Rev")),"")</f>
        <v/>
      </c>
      <c r="B1167" s="394" t="s">
        <v>3385</v>
      </c>
      <c r="C1167" s="409" t="s">
        <v>3386</v>
      </c>
      <c r="D1167" s="395" t="s">
        <v>2287</v>
      </c>
      <c r="E1167" s="396" t="str">
        <f>IF(B1167="","",INDEX([1]CatGlob!$S:$S,IFERROR(MATCH(MID(B1167,7,1),[1]CatGlob!$R:$R,0),MATCH(MID(B1167,1,2),[1]CatGlob!$R:$R,0))))</f>
        <v>NSOL</v>
      </c>
      <c r="F1167" s="397" t="s">
        <v>442</v>
      </c>
      <c r="G1167" s="398" t="s">
        <v>383</v>
      </c>
      <c r="H1167" s="399" t="s">
        <v>264</v>
      </c>
      <c r="I1167" s="399" t="s">
        <v>611</v>
      </c>
      <c r="J1167" s="399" t="s">
        <v>2252</v>
      </c>
      <c r="K1167" s="396" t="s">
        <v>600</v>
      </c>
      <c r="L1167" s="400" t="str">
        <f>IF(ISERROR(MATCH(M1167,M$10:M1166,0)),M1167,"")</f>
        <v/>
      </c>
      <c r="M1167" s="401" t="str">
        <f>IF(B1167="","",IF(ISERROR(MATCH(F1167&amp;"_"&amp;G1167&amp;"_"&amp;H1167&amp;"_"&amp;I1167&amp;"_"&amp;J1167&amp;IF(K1167="","","_"&amp;K1167),[1]CatGlob!$B:$B,0)),F1167&amp;"_"&amp;G1167&amp;"_"&amp;H1167&amp;"_"&amp;I1167&amp;"_"&amp;J1167&amp;IF(K1167="","","_"&amp;K1167),INDEX([1]CatGlob!$C:$C,MATCH(F1167&amp;"_"&amp;G1167&amp;"_"&amp;H1167&amp;"_"&amp;I1167&amp;"_"&amp;J1167&amp;IF(K1167="","","_"&amp;K1167),[1]CatGlob!$B:$B,0))))</f>
        <v>PEN_NOM_CORP_NT</v>
      </c>
      <c r="N1167" s="402" t="str">
        <f t="shared" si="37"/>
        <v/>
      </c>
      <c r="O1167" s="402" t="str">
        <f t="shared" si="38"/>
        <v/>
      </c>
      <c r="P1167" s="401" t="str">
        <f>IF(LEN(B1167)&gt;8,INDEX([1]CatGlob!$X:$X,MATCH(M1167,[1]CatGlob!$W:$W,0)),"")</f>
        <v>PEC</v>
      </c>
      <c r="Q1167" s="403" t="str">
        <f>INDEX([1]CatGlob!P:P,MATCH(M1167,[1]CatGlob!O:O,0))</f>
        <v>RFLC</v>
      </c>
      <c r="R1167" s="403" t="s">
        <v>601</v>
      </c>
      <c r="S1167" s="403" t="s">
        <v>601</v>
      </c>
      <c r="T1167" s="403" t="str">
        <f>INDEX([1]CatGlob!$D:$D,MATCH($M1167,[1]CatGlob!$C:$C,0))</f>
        <v>RFL</v>
      </c>
      <c r="U1167" s="403" t="s">
        <v>2288</v>
      </c>
      <c r="V1167" s="404" t="str">
        <f>INDEX([1]CatGlob!$F:$F,MATCH($M1167,[1]CatGlob!$C:$C,0))</f>
        <v>RFL_CORP</v>
      </c>
      <c r="W1167" s="405"/>
      <c r="X1167" s="406">
        <v>0</v>
      </c>
      <c r="Y1167" s="407">
        <v>0</v>
      </c>
      <c r="Z1167" s="408">
        <v>0</v>
      </c>
      <c r="AA1167" s="407">
        <v>0</v>
      </c>
      <c r="AB1167" s="408">
        <v>0</v>
      </c>
      <c r="AC1167" s="407">
        <v>0</v>
      </c>
      <c r="AD1167" s="408">
        <v>0</v>
      </c>
      <c r="AE1167" s="407">
        <v>0</v>
      </c>
      <c r="AF1167" s="408">
        <v>0</v>
      </c>
      <c r="AG1167" s="407">
        <v>0</v>
      </c>
      <c r="AI1167" s="406">
        <v>0</v>
      </c>
      <c r="AJ1167" s="407">
        <v>0</v>
      </c>
      <c r="AK1167" s="408">
        <v>0</v>
      </c>
      <c r="AL1167" s="407">
        <v>0</v>
      </c>
      <c r="AM1167" s="408">
        <v>0</v>
      </c>
      <c r="AN1167" s="407">
        <v>0</v>
      </c>
      <c r="AO1167" s="408">
        <v>0</v>
      </c>
      <c r="AP1167" s="407">
        <v>0</v>
      </c>
      <c r="AQ1167" s="408">
        <v>0</v>
      </c>
      <c r="AR1167" s="407">
        <v>0</v>
      </c>
      <c r="AT1167" s="406">
        <v>0</v>
      </c>
      <c r="AU1167" s="407">
        <v>0</v>
      </c>
      <c r="AV1167" s="408">
        <v>0</v>
      </c>
      <c r="AW1167" s="407">
        <v>0</v>
      </c>
      <c r="AX1167" s="408">
        <v>0</v>
      </c>
      <c r="AY1167" s="407">
        <v>0</v>
      </c>
      <c r="AZ1167" s="408">
        <v>0</v>
      </c>
      <c r="BA1167" s="407">
        <v>0</v>
      </c>
      <c r="BB1167" s="408">
        <v>0</v>
      </c>
      <c r="BC1167" s="407">
        <v>0</v>
      </c>
    </row>
    <row r="1168" spans="1:55" x14ac:dyDescent="0.35">
      <c r="A1168" s="385" t="str" cm="1">
        <f t="array" ref="A1168">IFERROR(_xlfn.IFS(AND(F1168="Renta Variable",O1168=1),IFERROR(MATCH(B1168,[1]RV_Det!C:C,0),"Rev"),AND(J1168="Corporativa",O1168=1,I1168="EM"),IFERROR(MATCH(B1168,[1]RF_Corps!B:B,0),"Rev"),AND(F1168="Alternativos",O1168=1),IFERROR(MATCH(B1168,[1]Rep4!C:C,0),"Rev")),"")</f>
        <v/>
      </c>
      <c r="B1168" s="394" t="s">
        <v>3387</v>
      </c>
      <c r="C1168" s="409" t="s">
        <v>3388</v>
      </c>
      <c r="D1168" s="395" t="s">
        <v>2287</v>
      </c>
      <c r="E1168" s="396" t="str">
        <f>IF(B1168="","",INDEX([1]CatGlob!$S:$S,IFERROR(MATCH(MID(B1168,7,1),[1]CatGlob!$R:$R,0),MATCH(MID(B1168,1,2),[1]CatGlob!$R:$R,0))))</f>
        <v>NSOL</v>
      </c>
      <c r="F1168" s="397" t="s">
        <v>442</v>
      </c>
      <c r="G1168" s="398" t="s">
        <v>383</v>
      </c>
      <c r="H1168" s="399" t="s">
        <v>264</v>
      </c>
      <c r="I1168" s="399" t="s">
        <v>611</v>
      </c>
      <c r="J1168" s="399" t="s">
        <v>2252</v>
      </c>
      <c r="K1168" s="396" t="s">
        <v>600</v>
      </c>
      <c r="L1168" s="400" t="str">
        <f>IF(ISERROR(MATCH(M1168,M$10:M1167,0)),M1168,"")</f>
        <v/>
      </c>
      <c r="M1168" s="401" t="str">
        <f>IF(B1168="","",IF(ISERROR(MATCH(F1168&amp;"_"&amp;G1168&amp;"_"&amp;H1168&amp;"_"&amp;I1168&amp;"_"&amp;J1168&amp;IF(K1168="","","_"&amp;K1168),[1]CatGlob!$B:$B,0)),F1168&amp;"_"&amp;G1168&amp;"_"&amp;H1168&amp;"_"&amp;I1168&amp;"_"&amp;J1168&amp;IF(K1168="","","_"&amp;K1168),INDEX([1]CatGlob!$C:$C,MATCH(F1168&amp;"_"&amp;G1168&amp;"_"&amp;H1168&amp;"_"&amp;I1168&amp;"_"&amp;J1168&amp;IF(K1168="","","_"&amp;K1168),[1]CatGlob!$B:$B,0))))</f>
        <v>PEN_NOM_CORP_NT</v>
      </c>
      <c r="N1168" s="402" t="str">
        <f t="shared" ref="N1168:N1231" si="39">+IF(AND(F1168="Renta Fija",SUM(ABS(AF1168),ABS(AQ1168),ABS(BB1168))&lt;&gt;0),IF(GG1168&lt;&gt;0,"","rev"),"")</f>
        <v/>
      </c>
      <c r="O1168" s="402" t="str">
        <f t="shared" si="38"/>
        <v/>
      </c>
      <c r="P1168" s="401" t="str">
        <f>IF(LEN(B1168)&gt;8,INDEX([1]CatGlob!$X:$X,MATCH(M1168,[1]CatGlob!$W:$W,0)),"")</f>
        <v>PEC</v>
      </c>
      <c r="Q1168" s="403" t="str">
        <f>INDEX([1]CatGlob!P:P,MATCH(M1168,[1]CatGlob!O:O,0))</f>
        <v>RFLC</v>
      </c>
      <c r="R1168" s="403" t="s">
        <v>601</v>
      </c>
      <c r="S1168" s="403" t="s">
        <v>601</v>
      </c>
      <c r="T1168" s="403" t="str">
        <f>INDEX([1]CatGlob!$D:$D,MATCH($M1168,[1]CatGlob!$C:$C,0))</f>
        <v>RFL</v>
      </c>
      <c r="U1168" s="403" t="s">
        <v>2288</v>
      </c>
      <c r="V1168" s="404" t="str">
        <f>INDEX([1]CatGlob!$F:$F,MATCH($M1168,[1]CatGlob!$C:$C,0))</f>
        <v>RFL_CORP</v>
      </c>
      <c r="W1168" s="405"/>
      <c r="X1168" s="406">
        <v>0</v>
      </c>
      <c r="Y1168" s="407">
        <v>0</v>
      </c>
      <c r="Z1168" s="408">
        <v>0</v>
      </c>
      <c r="AA1168" s="407">
        <v>0</v>
      </c>
      <c r="AB1168" s="408">
        <v>0</v>
      </c>
      <c r="AC1168" s="407">
        <v>0</v>
      </c>
      <c r="AD1168" s="408">
        <v>0</v>
      </c>
      <c r="AE1168" s="407">
        <v>0</v>
      </c>
      <c r="AF1168" s="408">
        <v>0</v>
      </c>
      <c r="AG1168" s="407">
        <v>0</v>
      </c>
      <c r="AI1168" s="406">
        <v>0</v>
      </c>
      <c r="AJ1168" s="407">
        <v>0</v>
      </c>
      <c r="AK1168" s="408">
        <v>0</v>
      </c>
      <c r="AL1168" s="407">
        <v>0</v>
      </c>
      <c r="AM1168" s="408">
        <v>0</v>
      </c>
      <c r="AN1168" s="407">
        <v>0</v>
      </c>
      <c r="AO1168" s="408">
        <v>0</v>
      </c>
      <c r="AP1168" s="407">
        <v>0</v>
      </c>
      <c r="AQ1168" s="408">
        <v>0</v>
      </c>
      <c r="AR1168" s="407">
        <v>0</v>
      </c>
      <c r="AT1168" s="406">
        <v>0</v>
      </c>
      <c r="AU1168" s="407">
        <v>0</v>
      </c>
      <c r="AV1168" s="408">
        <v>0</v>
      </c>
      <c r="AW1168" s="407">
        <v>0</v>
      </c>
      <c r="AX1168" s="408">
        <v>0</v>
      </c>
      <c r="AY1168" s="407">
        <v>0</v>
      </c>
      <c r="AZ1168" s="408">
        <v>0</v>
      </c>
      <c r="BA1168" s="407">
        <v>0</v>
      </c>
      <c r="BB1168" s="408">
        <v>0</v>
      </c>
      <c r="BC1168" s="407">
        <v>0</v>
      </c>
    </row>
    <row r="1169" spans="1:55" x14ac:dyDescent="0.35">
      <c r="A1169" s="385" t="str" cm="1">
        <f t="array" ref="A1169">IFERROR(_xlfn.IFS(AND(F1169="Renta Variable",O1169=1),IFERROR(MATCH(B1169,[1]RV_Det!C:C,0),"Rev"),AND(J1169="Corporativa",O1169=1,I1169="EM"),IFERROR(MATCH(B1169,[1]RF_Corps!B:B,0),"Rev"),AND(F1169="Alternativos",O1169=1),IFERROR(MATCH(B1169,[1]Rep4!C:C,0),"Rev")),"")</f>
        <v/>
      </c>
      <c r="B1169" s="394" t="s">
        <v>3389</v>
      </c>
      <c r="C1169" s="409" t="s">
        <v>3390</v>
      </c>
      <c r="D1169" s="395" t="s">
        <v>2287</v>
      </c>
      <c r="E1169" s="396" t="str">
        <f>IF(B1169="","",INDEX([1]CatGlob!$S:$S,IFERROR(MATCH(MID(B1169,7,1),[1]CatGlob!$R:$R,0),MATCH(MID(B1169,1,2),[1]CatGlob!$R:$R,0))))</f>
        <v>NSOL</v>
      </c>
      <c r="F1169" s="397" t="s">
        <v>442</v>
      </c>
      <c r="G1169" s="398" t="s">
        <v>383</v>
      </c>
      <c r="H1169" s="399" t="s">
        <v>264</v>
      </c>
      <c r="I1169" s="399" t="s">
        <v>611</v>
      </c>
      <c r="J1169" s="399" t="s">
        <v>2252</v>
      </c>
      <c r="K1169" s="396" t="s">
        <v>600</v>
      </c>
      <c r="L1169" s="400" t="str">
        <f>IF(ISERROR(MATCH(M1169,M$10:M1168,0)),M1169,"")</f>
        <v/>
      </c>
      <c r="M1169" s="401" t="str">
        <f>IF(B1169="","",IF(ISERROR(MATCH(F1169&amp;"_"&amp;G1169&amp;"_"&amp;H1169&amp;"_"&amp;I1169&amp;"_"&amp;J1169&amp;IF(K1169="","","_"&amp;K1169),[1]CatGlob!$B:$B,0)),F1169&amp;"_"&amp;G1169&amp;"_"&amp;H1169&amp;"_"&amp;I1169&amp;"_"&amp;J1169&amp;IF(K1169="","","_"&amp;K1169),INDEX([1]CatGlob!$C:$C,MATCH(F1169&amp;"_"&amp;G1169&amp;"_"&amp;H1169&amp;"_"&amp;I1169&amp;"_"&amp;J1169&amp;IF(K1169="","","_"&amp;K1169),[1]CatGlob!$B:$B,0))))</f>
        <v>PEN_NOM_CORP_NT</v>
      </c>
      <c r="N1169" s="402" t="str">
        <f t="shared" si="39"/>
        <v/>
      </c>
      <c r="O1169" s="402" t="str">
        <f t="shared" si="38"/>
        <v/>
      </c>
      <c r="P1169" s="401" t="str">
        <f>IF(LEN(B1169)&gt;8,INDEX([1]CatGlob!$X:$X,MATCH(M1169,[1]CatGlob!$W:$W,0)),"")</f>
        <v>PEC</v>
      </c>
      <c r="Q1169" s="403" t="str">
        <f>INDEX([1]CatGlob!P:P,MATCH(M1169,[1]CatGlob!O:O,0))</f>
        <v>RFLC</v>
      </c>
      <c r="R1169" s="403" t="s">
        <v>601</v>
      </c>
      <c r="S1169" s="403" t="s">
        <v>601</v>
      </c>
      <c r="T1169" s="403" t="str">
        <f>INDEX([1]CatGlob!$D:$D,MATCH($M1169,[1]CatGlob!$C:$C,0))</f>
        <v>RFL</v>
      </c>
      <c r="U1169" s="403" t="s">
        <v>2288</v>
      </c>
      <c r="V1169" s="404" t="str">
        <f>INDEX([1]CatGlob!$F:$F,MATCH($M1169,[1]CatGlob!$C:$C,0))</f>
        <v>RFL_CORP</v>
      </c>
      <c r="W1169" s="405"/>
      <c r="X1169" s="406">
        <v>0</v>
      </c>
      <c r="Y1169" s="407">
        <v>0</v>
      </c>
      <c r="Z1169" s="408">
        <v>0</v>
      </c>
      <c r="AA1169" s="407">
        <v>0</v>
      </c>
      <c r="AB1169" s="408">
        <v>0</v>
      </c>
      <c r="AC1169" s="407">
        <v>0</v>
      </c>
      <c r="AD1169" s="408">
        <v>0</v>
      </c>
      <c r="AE1169" s="407">
        <v>0</v>
      </c>
      <c r="AF1169" s="408">
        <v>0</v>
      </c>
      <c r="AG1169" s="407">
        <v>0</v>
      </c>
      <c r="AI1169" s="406">
        <v>0</v>
      </c>
      <c r="AJ1169" s="407">
        <v>0</v>
      </c>
      <c r="AK1169" s="408">
        <v>0</v>
      </c>
      <c r="AL1169" s="407">
        <v>0</v>
      </c>
      <c r="AM1169" s="408">
        <v>0</v>
      </c>
      <c r="AN1169" s="407">
        <v>0</v>
      </c>
      <c r="AO1169" s="408">
        <v>0</v>
      </c>
      <c r="AP1169" s="407">
        <v>0</v>
      </c>
      <c r="AQ1169" s="408">
        <v>0</v>
      </c>
      <c r="AR1169" s="407">
        <v>0</v>
      </c>
      <c r="AT1169" s="406">
        <v>0</v>
      </c>
      <c r="AU1169" s="407">
        <v>0</v>
      </c>
      <c r="AV1169" s="408">
        <v>0</v>
      </c>
      <c r="AW1169" s="407">
        <v>0</v>
      </c>
      <c r="AX1169" s="408">
        <v>0</v>
      </c>
      <c r="AY1169" s="407">
        <v>0</v>
      </c>
      <c r="AZ1169" s="408">
        <v>0</v>
      </c>
      <c r="BA1169" s="407">
        <v>0</v>
      </c>
      <c r="BB1169" s="408">
        <v>0</v>
      </c>
      <c r="BC1169" s="407">
        <v>0</v>
      </c>
    </row>
    <row r="1170" spans="1:55" x14ac:dyDescent="0.35">
      <c r="A1170" s="385" t="str" cm="1">
        <f t="array" ref="A1170">IFERROR(_xlfn.IFS(AND(F1170="Renta Variable",O1170=1),IFERROR(MATCH(B1170,[1]RV_Det!C:C,0),"Rev"),AND(J1170="Corporativa",O1170=1,I1170="EM"),IFERROR(MATCH(B1170,[1]RF_Corps!B:B,0),"Rev"),AND(F1170="Alternativos",O1170=1),IFERROR(MATCH(B1170,[1]Rep4!C:C,0),"Rev")),"")</f>
        <v/>
      </c>
      <c r="B1170" s="394" t="s">
        <v>3391</v>
      </c>
      <c r="C1170" s="409" t="s">
        <v>3392</v>
      </c>
      <c r="D1170" s="395" t="s">
        <v>2310</v>
      </c>
      <c r="E1170" s="396" t="str">
        <f>IF(B1170="","",INDEX([1]CatGlob!$S:$S,IFERROR(MATCH(MID(B1170,7,1),[1]CatGlob!$R:$R,0),MATCH(MID(B1170,1,2),[1]CatGlob!$R:$R,0))))</f>
        <v>NSOL</v>
      </c>
      <c r="F1170" s="397" t="s">
        <v>442</v>
      </c>
      <c r="G1170" s="398" t="s">
        <v>383</v>
      </c>
      <c r="H1170" s="399" t="s">
        <v>264</v>
      </c>
      <c r="I1170" s="399" t="s">
        <v>611</v>
      </c>
      <c r="J1170" s="399" t="s">
        <v>2252</v>
      </c>
      <c r="K1170" s="396" t="s">
        <v>600</v>
      </c>
      <c r="L1170" s="400" t="str">
        <f>IF(ISERROR(MATCH(M1170,M$10:M1169,0)),M1170,"")</f>
        <v/>
      </c>
      <c r="M1170" s="401" t="str">
        <f>IF(B1170="","",IF(ISERROR(MATCH(F1170&amp;"_"&amp;G1170&amp;"_"&amp;H1170&amp;"_"&amp;I1170&amp;"_"&amp;J1170&amp;IF(K1170="","","_"&amp;K1170),[1]CatGlob!$B:$B,0)),F1170&amp;"_"&amp;G1170&amp;"_"&amp;H1170&amp;"_"&amp;I1170&amp;"_"&amp;J1170&amp;IF(K1170="","","_"&amp;K1170),INDEX([1]CatGlob!$C:$C,MATCH(F1170&amp;"_"&amp;G1170&amp;"_"&amp;H1170&amp;"_"&amp;I1170&amp;"_"&amp;J1170&amp;IF(K1170="","","_"&amp;K1170),[1]CatGlob!$B:$B,0))))</f>
        <v>PEN_NOM_CORP_NT</v>
      </c>
      <c r="N1170" s="402" t="str">
        <f t="shared" si="39"/>
        <v>rev</v>
      </c>
      <c r="O1170" s="402">
        <f t="shared" si="38"/>
        <v>1</v>
      </c>
      <c r="P1170" s="401" t="str">
        <f>IF(LEN(B1170)&gt;8,INDEX([1]CatGlob!$X:$X,MATCH(M1170,[1]CatGlob!$W:$W,0)),"")</f>
        <v>PEC</v>
      </c>
      <c r="Q1170" s="403" t="str">
        <f>INDEX([1]CatGlob!P:P,MATCH(M1170,[1]CatGlob!O:O,0))</f>
        <v>RFLC</v>
      </c>
      <c r="R1170" s="403" t="s">
        <v>601</v>
      </c>
      <c r="S1170" s="403" t="s">
        <v>601</v>
      </c>
      <c r="T1170" s="403" t="str">
        <f>INDEX([1]CatGlob!$D:$D,MATCH($M1170,[1]CatGlob!$C:$C,0))</f>
        <v>RFL</v>
      </c>
      <c r="U1170" s="403" t="s">
        <v>2288</v>
      </c>
      <c r="V1170" s="404" t="str">
        <f>INDEX([1]CatGlob!$F:$F,MATCH($M1170,[1]CatGlob!$C:$C,0))</f>
        <v>RFL_CORP</v>
      </c>
      <c r="W1170" s="405"/>
      <c r="X1170" s="406">
        <v>2.63243736922347E-3</v>
      </c>
      <c r="Y1170" s="407">
        <v>5.2914075454602002E-3</v>
      </c>
      <c r="Z1170" s="408">
        <v>2.63243736922347E-3</v>
      </c>
      <c r="AA1170" s="407">
        <v>5.2914075454602002E-3</v>
      </c>
      <c r="AB1170" s="408">
        <v>2.63243736922347E-3</v>
      </c>
      <c r="AC1170" s="407">
        <v>5.2914075454602002E-3</v>
      </c>
      <c r="AD1170" s="408">
        <v>2.63243736922347E-3</v>
      </c>
      <c r="AE1170" s="407">
        <v>5.2914075454602002E-3</v>
      </c>
      <c r="AF1170" s="408">
        <v>2.63243736922347E-3</v>
      </c>
      <c r="AG1170" s="407">
        <v>5.2914075454602002E-3</v>
      </c>
      <c r="AI1170" s="406">
        <v>1.9334041633773199E-4</v>
      </c>
      <c r="AJ1170" s="407">
        <v>3.8862954632179502E-4</v>
      </c>
      <c r="AK1170" s="408">
        <v>1.9334041633773199E-4</v>
      </c>
      <c r="AL1170" s="407">
        <v>3.8862954632179502E-4</v>
      </c>
      <c r="AM1170" s="408">
        <v>1.9334041633773199E-4</v>
      </c>
      <c r="AN1170" s="407">
        <v>3.8862954632179502E-4</v>
      </c>
      <c r="AO1170" s="408">
        <v>1.9334041633773199E-4</v>
      </c>
      <c r="AP1170" s="407">
        <v>3.8862954632179502E-4</v>
      </c>
      <c r="AQ1170" s="408">
        <v>1.9334041633773199E-4</v>
      </c>
      <c r="AR1170" s="407">
        <v>3.8862954632179502E-4</v>
      </c>
      <c r="AT1170" s="406">
        <v>0</v>
      </c>
      <c r="AU1170" s="407">
        <v>0</v>
      </c>
      <c r="AV1170" s="408">
        <v>0</v>
      </c>
      <c r="AW1170" s="407">
        <v>0</v>
      </c>
      <c r="AX1170" s="408">
        <v>0</v>
      </c>
      <c r="AY1170" s="407">
        <v>0</v>
      </c>
      <c r="AZ1170" s="408">
        <v>0</v>
      </c>
      <c r="BA1170" s="407">
        <v>0</v>
      </c>
      <c r="BB1170" s="408">
        <v>0</v>
      </c>
      <c r="BC1170" s="407">
        <v>0</v>
      </c>
    </row>
    <row r="1171" spans="1:55" x14ac:dyDescent="0.35">
      <c r="A1171" s="385" t="str" cm="1">
        <f t="array" ref="A1171">IFERROR(_xlfn.IFS(AND(F1171="Renta Variable",O1171=1),IFERROR(MATCH(B1171,[1]RV_Det!C:C,0),"Rev"),AND(J1171="Corporativa",O1171=1,I1171="EM"),IFERROR(MATCH(B1171,[1]RF_Corps!B:B,0),"Rev"),AND(F1171="Alternativos",O1171=1),IFERROR(MATCH(B1171,[1]Rep4!C:C,0),"Rev")),"")</f>
        <v/>
      </c>
      <c r="B1171" s="394" t="s">
        <v>3393</v>
      </c>
      <c r="C1171" s="409" t="s">
        <v>3394</v>
      </c>
      <c r="D1171" s="395" t="s">
        <v>2287</v>
      </c>
      <c r="E1171" s="396" t="str">
        <f>IF(B1171="","",INDEX([1]CatGlob!$S:$S,IFERROR(MATCH(MID(B1171,7,1),[1]CatGlob!$R:$R,0),MATCH(MID(B1171,1,2),[1]CatGlob!$R:$R,0))))</f>
        <v>NSOL</v>
      </c>
      <c r="F1171" s="397" t="s">
        <v>442</v>
      </c>
      <c r="G1171" s="398" t="s">
        <v>383</v>
      </c>
      <c r="H1171" s="399" t="s">
        <v>264</v>
      </c>
      <c r="I1171" s="399" t="s">
        <v>611</v>
      </c>
      <c r="J1171" s="399" t="s">
        <v>2252</v>
      </c>
      <c r="K1171" s="396" t="s">
        <v>600</v>
      </c>
      <c r="L1171" s="400" t="str">
        <f>IF(ISERROR(MATCH(M1171,M$10:M1170,0)),M1171,"")</f>
        <v/>
      </c>
      <c r="M1171" s="401" t="str">
        <f>IF(B1171="","",IF(ISERROR(MATCH(F1171&amp;"_"&amp;G1171&amp;"_"&amp;H1171&amp;"_"&amp;I1171&amp;"_"&amp;J1171&amp;IF(K1171="","","_"&amp;K1171),[1]CatGlob!$B:$B,0)),F1171&amp;"_"&amp;G1171&amp;"_"&amp;H1171&amp;"_"&amp;I1171&amp;"_"&amp;J1171&amp;IF(K1171="","","_"&amp;K1171),INDEX([1]CatGlob!$C:$C,MATCH(F1171&amp;"_"&amp;G1171&amp;"_"&amp;H1171&amp;"_"&amp;I1171&amp;"_"&amp;J1171&amp;IF(K1171="","","_"&amp;K1171),[1]CatGlob!$B:$B,0))))</f>
        <v>PEN_NOM_CORP_NT</v>
      </c>
      <c r="N1171" s="402" t="str">
        <f t="shared" si="39"/>
        <v/>
      </c>
      <c r="O1171" s="402" t="str">
        <f t="shared" si="38"/>
        <v/>
      </c>
      <c r="P1171" s="401" t="str">
        <f>IF(LEN(B1171)&gt;8,INDEX([1]CatGlob!$X:$X,MATCH(M1171,[1]CatGlob!$W:$W,0)),"")</f>
        <v>PEC</v>
      </c>
      <c r="Q1171" s="403" t="str">
        <f>INDEX([1]CatGlob!P:P,MATCH(M1171,[1]CatGlob!O:O,0))</f>
        <v>RFLC</v>
      </c>
      <c r="R1171" s="403" t="s">
        <v>601</v>
      </c>
      <c r="S1171" s="403" t="s">
        <v>601</v>
      </c>
      <c r="T1171" s="403" t="str">
        <f>INDEX([1]CatGlob!$D:$D,MATCH($M1171,[1]CatGlob!$C:$C,0))</f>
        <v>RFL</v>
      </c>
      <c r="U1171" s="403" t="s">
        <v>2288</v>
      </c>
      <c r="V1171" s="404" t="str">
        <f>INDEX([1]CatGlob!$F:$F,MATCH($M1171,[1]CatGlob!$C:$C,0))</f>
        <v>RFL_CORP</v>
      </c>
      <c r="W1171" s="405"/>
      <c r="X1171" s="406">
        <v>0</v>
      </c>
      <c r="Y1171" s="407">
        <v>0</v>
      </c>
      <c r="Z1171" s="408">
        <v>0</v>
      </c>
      <c r="AA1171" s="407">
        <v>0</v>
      </c>
      <c r="AB1171" s="408">
        <v>0</v>
      </c>
      <c r="AC1171" s="407">
        <v>0</v>
      </c>
      <c r="AD1171" s="408">
        <v>0</v>
      </c>
      <c r="AE1171" s="407">
        <v>0</v>
      </c>
      <c r="AF1171" s="408">
        <v>0</v>
      </c>
      <c r="AG1171" s="407">
        <v>0</v>
      </c>
      <c r="AI1171" s="406">
        <v>0</v>
      </c>
      <c r="AJ1171" s="407">
        <v>0</v>
      </c>
      <c r="AK1171" s="408">
        <v>0</v>
      </c>
      <c r="AL1171" s="407">
        <v>0</v>
      </c>
      <c r="AM1171" s="408">
        <v>0</v>
      </c>
      <c r="AN1171" s="407">
        <v>0</v>
      </c>
      <c r="AO1171" s="408">
        <v>0</v>
      </c>
      <c r="AP1171" s="407">
        <v>0</v>
      </c>
      <c r="AQ1171" s="408">
        <v>0</v>
      </c>
      <c r="AR1171" s="407">
        <v>0</v>
      </c>
      <c r="AT1171" s="406">
        <v>0</v>
      </c>
      <c r="AU1171" s="407">
        <v>0</v>
      </c>
      <c r="AV1171" s="408">
        <v>0</v>
      </c>
      <c r="AW1171" s="407">
        <v>0</v>
      </c>
      <c r="AX1171" s="408">
        <v>0</v>
      </c>
      <c r="AY1171" s="407">
        <v>0</v>
      </c>
      <c r="AZ1171" s="408">
        <v>0</v>
      </c>
      <c r="BA1171" s="407">
        <v>0</v>
      </c>
      <c r="BB1171" s="408">
        <v>0</v>
      </c>
      <c r="BC1171" s="407">
        <v>0</v>
      </c>
    </row>
    <row r="1172" spans="1:55" x14ac:dyDescent="0.35">
      <c r="A1172" s="385" t="str" cm="1">
        <f t="array" ref="A1172">IFERROR(_xlfn.IFS(AND(F1172="Renta Variable",O1172=1),IFERROR(MATCH(B1172,[1]RV_Det!C:C,0),"Rev"),AND(J1172="Corporativa",O1172=1,I1172="EM"),IFERROR(MATCH(B1172,[1]RF_Corps!B:B,0),"Rev"),AND(F1172="Alternativos",O1172=1),IFERROR(MATCH(B1172,[1]Rep4!C:C,0),"Rev")),"")</f>
        <v/>
      </c>
      <c r="B1172" s="394" t="s">
        <v>3395</v>
      </c>
      <c r="C1172" s="409" t="s">
        <v>3396</v>
      </c>
      <c r="D1172" s="395" t="s">
        <v>2310</v>
      </c>
      <c r="E1172" s="396" t="str">
        <f>IF(B1172="","",INDEX([1]CatGlob!$S:$S,IFERROR(MATCH(MID(B1172,7,1),[1]CatGlob!$R:$R,0),MATCH(MID(B1172,1,2),[1]CatGlob!$R:$R,0))))</f>
        <v>NSOL</v>
      </c>
      <c r="F1172" s="397" t="s">
        <v>442</v>
      </c>
      <c r="G1172" s="398" t="s">
        <v>383</v>
      </c>
      <c r="H1172" s="399" t="s">
        <v>264</v>
      </c>
      <c r="I1172" s="399" t="s">
        <v>611</v>
      </c>
      <c r="J1172" s="399" t="s">
        <v>2252</v>
      </c>
      <c r="K1172" s="396" t="s">
        <v>600</v>
      </c>
      <c r="L1172" s="400" t="str">
        <f>IF(ISERROR(MATCH(M1172,M$10:M1171,0)),M1172,"")</f>
        <v/>
      </c>
      <c r="M1172" s="401" t="str">
        <f>IF(B1172="","",IF(ISERROR(MATCH(F1172&amp;"_"&amp;G1172&amp;"_"&amp;H1172&amp;"_"&amp;I1172&amp;"_"&amp;J1172&amp;IF(K1172="","","_"&amp;K1172),[1]CatGlob!$B:$B,0)),F1172&amp;"_"&amp;G1172&amp;"_"&amp;H1172&amp;"_"&amp;I1172&amp;"_"&amp;J1172&amp;IF(K1172="","","_"&amp;K1172),INDEX([1]CatGlob!$C:$C,MATCH(F1172&amp;"_"&amp;G1172&amp;"_"&amp;H1172&amp;"_"&amp;I1172&amp;"_"&amp;J1172&amp;IF(K1172="","","_"&amp;K1172),[1]CatGlob!$B:$B,0))))</f>
        <v>PEN_NOM_CORP_NT</v>
      </c>
      <c r="N1172" s="402" t="str">
        <f t="shared" si="39"/>
        <v/>
      </c>
      <c r="O1172" s="402" t="str">
        <f t="shared" si="38"/>
        <v/>
      </c>
      <c r="P1172" s="401" t="str">
        <f>IF(LEN(B1172)&gt;8,INDEX([1]CatGlob!$X:$X,MATCH(M1172,[1]CatGlob!$W:$W,0)),"")</f>
        <v>PEC</v>
      </c>
      <c r="Q1172" s="403" t="str">
        <f>INDEX([1]CatGlob!P:P,MATCH(M1172,[1]CatGlob!O:O,0))</f>
        <v>RFLC</v>
      </c>
      <c r="R1172" s="403" t="s">
        <v>601</v>
      </c>
      <c r="S1172" s="403" t="s">
        <v>601</v>
      </c>
      <c r="T1172" s="403" t="str">
        <f>INDEX([1]CatGlob!$D:$D,MATCH($M1172,[1]CatGlob!$C:$C,0))</f>
        <v>RFL</v>
      </c>
      <c r="U1172" s="403" t="s">
        <v>2288</v>
      </c>
      <c r="V1172" s="404" t="str">
        <f>INDEX([1]CatGlob!$F:$F,MATCH($M1172,[1]CatGlob!$C:$C,0))</f>
        <v>RFL_CORP</v>
      </c>
      <c r="W1172" s="405"/>
      <c r="X1172" s="406">
        <v>0</v>
      </c>
      <c r="Y1172" s="407">
        <v>0</v>
      </c>
      <c r="Z1172" s="408">
        <v>0</v>
      </c>
      <c r="AA1172" s="407">
        <v>0</v>
      </c>
      <c r="AB1172" s="408">
        <v>0</v>
      </c>
      <c r="AC1172" s="407">
        <v>0</v>
      </c>
      <c r="AD1172" s="408">
        <v>0</v>
      </c>
      <c r="AE1172" s="407">
        <v>0</v>
      </c>
      <c r="AF1172" s="408">
        <v>0</v>
      </c>
      <c r="AG1172" s="407">
        <v>0</v>
      </c>
      <c r="AI1172" s="406">
        <v>0</v>
      </c>
      <c r="AJ1172" s="407">
        <v>0</v>
      </c>
      <c r="AK1172" s="408">
        <v>0</v>
      </c>
      <c r="AL1172" s="407">
        <v>0</v>
      </c>
      <c r="AM1172" s="408">
        <v>0</v>
      </c>
      <c r="AN1172" s="407">
        <v>0</v>
      </c>
      <c r="AO1172" s="408">
        <v>0</v>
      </c>
      <c r="AP1172" s="407">
        <v>0</v>
      </c>
      <c r="AQ1172" s="408">
        <v>0</v>
      </c>
      <c r="AR1172" s="407">
        <v>0</v>
      </c>
      <c r="AT1172" s="406">
        <v>0</v>
      </c>
      <c r="AU1172" s="407">
        <v>0</v>
      </c>
      <c r="AV1172" s="408">
        <v>0</v>
      </c>
      <c r="AW1172" s="407">
        <v>0</v>
      </c>
      <c r="AX1172" s="408">
        <v>0</v>
      </c>
      <c r="AY1172" s="407">
        <v>0</v>
      </c>
      <c r="AZ1172" s="408">
        <v>0</v>
      </c>
      <c r="BA1172" s="407">
        <v>0</v>
      </c>
      <c r="BB1172" s="408">
        <v>0</v>
      </c>
      <c r="BC1172" s="407">
        <v>0</v>
      </c>
    </row>
    <row r="1173" spans="1:55" x14ac:dyDescent="0.35">
      <c r="A1173" s="385" t="str" cm="1">
        <f t="array" ref="A1173">IFERROR(_xlfn.IFS(AND(F1173="Renta Variable",O1173=1),IFERROR(MATCH(B1173,[1]RV_Det!C:C,0),"Rev"),AND(J1173="Corporativa",O1173=1,I1173="EM"),IFERROR(MATCH(B1173,[1]RF_Corps!B:B,0),"Rev"),AND(F1173="Alternativos",O1173=1),IFERROR(MATCH(B1173,[1]Rep4!C:C,0),"Rev")),"")</f>
        <v/>
      </c>
      <c r="B1173" s="394" t="s">
        <v>3397</v>
      </c>
      <c r="C1173" s="409" t="s">
        <v>3398</v>
      </c>
      <c r="D1173" s="395" t="s">
        <v>2260</v>
      </c>
      <c r="E1173" s="396" t="str">
        <f>IF(B1173="","",INDEX([1]CatGlob!$S:$S,IFERROR(MATCH(MID(B1173,7,1),[1]CatGlob!$R:$R,0),MATCH(MID(B1173,1,2),[1]CatGlob!$R:$R,0))))</f>
        <v>NSOL</v>
      </c>
      <c r="F1173" s="397" t="s">
        <v>442</v>
      </c>
      <c r="G1173" s="398" t="s">
        <v>383</v>
      </c>
      <c r="H1173" s="399" t="s">
        <v>264</v>
      </c>
      <c r="I1173" s="399" t="s">
        <v>611</v>
      </c>
      <c r="J1173" s="399" t="s">
        <v>2252</v>
      </c>
      <c r="K1173" s="396" t="s">
        <v>600</v>
      </c>
      <c r="L1173" s="400" t="str">
        <f>IF(ISERROR(MATCH(M1173,M$10:M1172,0)),M1173,"")</f>
        <v/>
      </c>
      <c r="M1173" s="401" t="str">
        <f>IF(B1173="","",IF(ISERROR(MATCH(F1173&amp;"_"&amp;G1173&amp;"_"&amp;H1173&amp;"_"&amp;I1173&amp;"_"&amp;J1173&amp;IF(K1173="","","_"&amp;K1173),[1]CatGlob!$B:$B,0)),F1173&amp;"_"&amp;G1173&amp;"_"&amp;H1173&amp;"_"&amp;I1173&amp;"_"&amp;J1173&amp;IF(K1173="","","_"&amp;K1173),INDEX([1]CatGlob!$C:$C,MATCH(F1173&amp;"_"&amp;G1173&amp;"_"&amp;H1173&amp;"_"&amp;I1173&amp;"_"&amp;J1173&amp;IF(K1173="","","_"&amp;K1173),[1]CatGlob!$B:$B,0))))</f>
        <v>PEN_NOM_CORP_NT</v>
      </c>
      <c r="N1173" s="402" t="str">
        <f t="shared" si="39"/>
        <v/>
      </c>
      <c r="O1173" s="402" t="str">
        <f t="shared" si="38"/>
        <v/>
      </c>
      <c r="P1173" s="401" t="str">
        <f>IF(LEN(B1173)&gt;8,INDEX([1]CatGlob!$X:$X,MATCH(M1173,[1]CatGlob!$W:$W,0)),"")</f>
        <v>PEC</v>
      </c>
      <c r="Q1173" s="403" t="str">
        <f>INDEX([1]CatGlob!P:P,MATCH(M1173,[1]CatGlob!O:O,0))</f>
        <v>RFLC</v>
      </c>
      <c r="R1173" s="403" t="s">
        <v>601</v>
      </c>
      <c r="S1173" s="403" t="s">
        <v>601</v>
      </c>
      <c r="T1173" s="403" t="str">
        <f>INDEX([1]CatGlob!$D:$D,MATCH($M1173,[1]CatGlob!$C:$C,0))</f>
        <v>RFL</v>
      </c>
      <c r="U1173" s="403" t="s">
        <v>2419</v>
      </c>
      <c r="V1173" s="404" t="str">
        <f>INDEX([1]CatGlob!$F:$F,MATCH($M1173,[1]CatGlob!$C:$C,0))</f>
        <v>RFL_CORP</v>
      </c>
      <c r="W1173" s="405"/>
      <c r="X1173" s="406">
        <v>0</v>
      </c>
      <c r="Y1173" s="407">
        <v>0</v>
      </c>
      <c r="Z1173" s="408">
        <v>0</v>
      </c>
      <c r="AA1173" s="407">
        <v>0</v>
      </c>
      <c r="AB1173" s="408">
        <v>0</v>
      </c>
      <c r="AC1173" s="407">
        <v>0</v>
      </c>
      <c r="AD1173" s="408">
        <v>0</v>
      </c>
      <c r="AE1173" s="407">
        <v>0</v>
      </c>
      <c r="AF1173" s="408">
        <v>0</v>
      </c>
      <c r="AG1173" s="407">
        <v>0</v>
      </c>
      <c r="AI1173" s="406">
        <v>0</v>
      </c>
      <c r="AJ1173" s="407">
        <v>0</v>
      </c>
      <c r="AK1173" s="408">
        <v>0</v>
      </c>
      <c r="AL1173" s="407">
        <v>0</v>
      </c>
      <c r="AM1173" s="408">
        <v>0</v>
      </c>
      <c r="AN1173" s="407">
        <v>0</v>
      </c>
      <c r="AO1173" s="408">
        <v>0</v>
      </c>
      <c r="AP1173" s="407">
        <v>0</v>
      </c>
      <c r="AQ1173" s="408">
        <v>0</v>
      </c>
      <c r="AR1173" s="407">
        <v>0</v>
      </c>
      <c r="AT1173" s="406">
        <v>0</v>
      </c>
      <c r="AU1173" s="407">
        <v>0</v>
      </c>
      <c r="AV1173" s="408">
        <v>0</v>
      </c>
      <c r="AW1173" s="407">
        <v>0</v>
      </c>
      <c r="AX1173" s="408">
        <v>0</v>
      </c>
      <c r="AY1173" s="407">
        <v>0</v>
      </c>
      <c r="AZ1173" s="408">
        <v>0</v>
      </c>
      <c r="BA1173" s="407">
        <v>0</v>
      </c>
      <c r="BB1173" s="408">
        <v>0</v>
      </c>
      <c r="BC1173" s="407">
        <v>0</v>
      </c>
    </row>
    <row r="1174" spans="1:55" x14ac:dyDescent="0.35">
      <c r="A1174" s="385" t="str" cm="1">
        <f t="array" ref="A1174">IFERROR(_xlfn.IFS(AND(F1174="Renta Variable",O1174=1),IFERROR(MATCH(B1174,[1]RV_Det!C:C,0),"Rev"),AND(J1174="Corporativa",O1174=1,I1174="EM"),IFERROR(MATCH(B1174,[1]RF_Corps!B:B,0),"Rev"),AND(F1174="Alternativos",O1174=1),IFERROR(MATCH(B1174,[1]Rep4!C:C,0),"Rev")),"")</f>
        <v/>
      </c>
      <c r="B1174" s="394" t="s">
        <v>3399</v>
      </c>
      <c r="C1174" s="409" t="s">
        <v>3400</v>
      </c>
      <c r="D1174" s="395" t="s">
        <v>2260</v>
      </c>
      <c r="E1174" s="396" t="str">
        <f>IF(B1174="","",INDEX([1]CatGlob!$S:$S,IFERROR(MATCH(MID(B1174,7,1),[1]CatGlob!$R:$R,0),MATCH(MID(B1174,1,2),[1]CatGlob!$R:$R,0))))</f>
        <v>NSOL</v>
      </c>
      <c r="F1174" s="397" t="s">
        <v>442</v>
      </c>
      <c r="G1174" s="398" t="s">
        <v>383</v>
      </c>
      <c r="H1174" s="399" t="s">
        <v>264</v>
      </c>
      <c r="I1174" s="399" t="s">
        <v>611</v>
      </c>
      <c r="J1174" s="399" t="s">
        <v>2252</v>
      </c>
      <c r="K1174" s="396" t="s">
        <v>600</v>
      </c>
      <c r="L1174" s="400" t="str">
        <f>IF(ISERROR(MATCH(M1174,M$10:M1173,0)),M1174,"")</f>
        <v/>
      </c>
      <c r="M1174" s="401" t="str">
        <f>IF(B1174="","",IF(ISERROR(MATCH(F1174&amp;"_"&amp;G1174&amp;"_"&amp;H1174&amp;"_"&amp;I1174&amp;"_"&amp;J1174&amp;IF(K1174="","","_"&amp;K1174),[1]CatGlob!$B:$B,0)),F1174&amp;"_"&amp;G1174&amp;"_"&amp;H1174&amp;"_"&amp;I1174&amp;"_"&amp;J1174&amp;IF(K1174="","","_"&amp;K1174),INDEX([1]CatGlob!$C:$C,MATCH(F1174&amp;"_"&amp;G1174&amp;"_"&amp;H1174&amp;"_"&amp;I1174&amp;"_"&amp;J1174&amp;IF(K1174="","","_"&amp;K1174),[1]CatGlob!$B:$B,0))))</f>
        <v>PEN_NOM_CORP_NT</v>
      </c>
      <c r="N1174" s="402" t="str">
        <f t="shared" si="39"/>
        <v/>
      </c>
      <c r="O1174" s="402" t="str">
        <f t="shared" si="38"/>
        <v/>
      </c>
      <c r="P1174" s="401" t="str">
        <f>IF(LEN(B1174)&gt;8,INDEX([1]CatGlob!$X:$X,MATCH(M1174,[1]CatGlob!$W:$W,0)),"")</f>
        <v>PEC</v>
      </c>
      <c r="Q1174" s="403" t="str">
        <f>INDEX([1]CatGlob!P:P,MATCH(M1174,[1]CatGlob!O:O,0))</f>
        <v>RFLC</v>
      </c>
      <c r="R1174" s="403" t="s">
        <v>601</v>
      </c>
      <c r="S1174" s="403" t="s">
        <v>601</v>
      </c>
      <c r="T1174" s="403" t="str">
        <f>INDEX([1]CatGlob!$D:$D,MATCH($M1174,[1]CatGlob!$C:$C,0))</f>
        <v>RFL</v>
      </c>
      <c r="U1174" s="403" t="s">
        <v>2288</v>
      </c>
      <c r="V1174" s="404" t="str">
        <f>INDEX([1]CatGlob!$F:$F,MATCH($M1174,[1]CatGlob!$C:$C,0))</f>
        <v>RFL_CORP</v>
      </c>
      <c r="W1174" s="405"/>
      <c r="X1174" s="406">
        <v>0</v>
      </c>
      <c r="Y1174" s="407">
        <v>0</v>
      </c>
      <c r="Z1174" s="408">
        <v>0</v>
      </c>
      <c r="AA1174" s="407">
        <v>0</v>
      </c>
      <c r="AB1174" s="408">
        <v>0</v>
      </c>
      <c r="AC1174" s="407">
        <v>0</v>
      </c>
      <c r="AD1174" s="408">
        <v>0</v>
      </c>
      <c r="AE1174" s="407">
        <v>0</v>
      </c>
      <c r="AF1174" s="408">
        <v>0</v>
      </c>
      <c r="AG1174" s="407">
        <v>0</v>
      </c>
      <c r="AI1174" s="406">
        <v>0</v>
      </c>
      <c r="AJ1174" s="407">
        <v>0</v>
      </c>
      <c r="AK1174" s="408">
        <v>0</v>
      </c>
      <c r="AL1174" s="407">
        <v>0</v>
      </c>
      <c r="AM1174" s="408">
        <v>0</v>
      </c>
      <c r="AN1174" s="407">
        <v>0</v>
      </c>
      <c r="AO1174" s="408">
        <v>0</v>
      </c>
      <c r="AP1174" s="407">
        <v>0</v>
      </c>
      <c r="AQ1174" s="408">
        <v>0</v>
      </c>
      <c r="AR1174" s="407">
        <v>0</v>
      </c>
      <c r="AT1174" s="406">
        <v>0</v>
      </c>
      <c r="AU1174" s="407">
        <v>0</v>
      </c>
      <c r="AV1174" s="408">
        <v>0</v>
      </c>
      <c r="AW1174" s="407">
        <v>0</v>
      </c>
      <c r="AX1174" s="408">
        <v>0</v>
      </c>
      <c r="AY1174" s="407">
        <v>0</v>
      </c>
      <c r="AZ1174" s="408">
        <v>0</v>
      </c>
      <c r="BA1174" s="407">
        <v>0</v>
      </c>
      <c r="BB1174" s="408">
        <v>0</v>
      </c>
      <c r="BC1174" s="407">
        <v>0</v>
      </c>
    </row>
    <row r="1175" spans="1:55" x14ac:dyDescent="0.35">
      <c r="A1175" s="385" t="str" cm="1">
        <f t="array" ref="A1175">IFERROR(_xlfn.IFS(AND(F1175="Renta Variable",O1175=1),IFERROR(MATCH(B1175,[1]RV_Det!C:C,0),"Rev"),AND(J1175="Corporativa",O1175=1,I1175="EM"),IFERROR(MATCH(B1175,[1]RF_Corps!B:B,0),"Rev"),AND(F1175="Alternativos",O1175=1),IFERROR(MATCH(B1175,[1]Rep4!C:C,0),"Rev")),"")</f>
        <v/>
      </c>
      <c r="B1175" s="394" t="s">
        <v>3401</v>
      </c>
      <c r="C1175" s="409" t="s">
        <v>3402</v>
      </c>
      <c r="D1175" s="395" t="s">
        <v>2260</v>
      </c>
      <c r="E1175" s="396" t="str">
        <f>IF(B1175="","",INDEX([1]CatGlob!$S:$S,IFERROR(MATCH(MID(B1175,7,1),[1]CatGlob!$R:$R,0),MATCH(MID(B1175,1,2),[1]CatGlob!$R:$R,0))))</f>
        <v>NSOL</v>
      </c>
      <c r="F1175" s="397" t="s">
        <v>442</v>
      </c>
      <c r="G1175" s="398" t="s">
        <v>383</v>
      </c>
      <c r="H1175" s="399" t="s">
        <v>264</v>
      </c>
      <c r="I1175" s="399" t="s">
        <v>611</v>
      </c>
      <c r="J1175" s="399" t="s">
        <v>2252</v>
      </c>
      <c r="K1175" s="396" t="s">
        <v>600</v>
      </c>
      <c r="L1175" s="400" t="str">
        <f>IF(ISERROR(MATCH(M1175,M$10:M1174,0)),M1175,"")</f>
        <v/>
      </c>
      <c r="M1175" s="401" t="str">
        <f>IF(B1175="","",IF(ISERROR(MATCH(F1175&amp;"_"&amp;G1175&amp;"_"&amp;H1175&amp;"_"&amp;I1175&amp;"_"&amp;J1175&amp;IF(K1175="","","_"&amp;K1175),[1]CatGlob!$B:$B,0)),F1175&amp;"_"&amp;G1175&amp;"_"&amp;H1175&amp;"_"&amp;I1175&amp;"_"&amp;J1175&amp;IF(K1175="","","_"&amp;K1175),INDEX([1]CatGlob!$C:$C,MATCH(F1175&amp;"_"&amp;G1175&amp;"_"&amp;H1175&amp;"_"&amp;I1175&amp;"_"&amp;J1175&amp;IF(K1175="","","_"&amp;K1175),[1]CatGlob!$B:$B,0))))</f>
        <v>PEN_NOM_CORP_NT</v>
      </c>
      <c r="N1175" s="402" t="str">
        <f t="shared" si="39"/>
        <v>rev</v>
      </c>
      <c r="O1175" s="402">
        <f t="shared" si="38"/>
        <v>1</v>
      </c>
      <c r="P1175" s="401" t="str">
        <f>IF(LEN(B1175)&gt;8,INDEX([1]CatGlob!$X:$X,MATCH(M1175,[1]CatGlob!$W:$W,0)),"")</f>
        <v>PEC</v>
      </c>
      <c r="Q1175" s="403" t="str">
        <f>INDEX([1]CatGlob!P:P,MATCH(M1175,[1]CatGlob!O:O,0))</f>
        <v>RFLC</v>
      </c>
      <c r="R1175" s="403" t="s">
        <v>601</v>
      </c>
      <c r="S1175" s="403" t="s">
        <v>601</v>
      </c>
      <c r="T1175" s="403" t="str">
        <f>INDEX([1]CatGlob!$D:$D,MATCH($M1175,[1]CatGlob!$C:$C,0))</f>
        <v>RFL</v>
      </c>
      <c r="U1175" s="403" t="s">
        <v>2288</v>
      </c>
      <c r="V1175" s="404" t="str">
        <f>INDEX([1]CatGlob!$F:$F,MATCH($M1175,[1]CatGlob!$C:$C,0))</f>
        <v>RFL_CORP</v>
      </c>
      <c r="W1175" s="405"/>
      <c r="X1175" s="406">
        <v>0</v>
      </c>
      <c r="Y1175" s="407">
        <v>0</v>
      </c>
      <c r="Z1175" s="408">
        <v>0</v>
      </c>
      <c r="AA1175" s="407">
        <v>0</v>
      </c>
      <c r="AB1175" s="408">
        <v>-5.4054946687059702E-3</v>
      </c>
      <c r="AC1175" s="407">
        <v>-0.14297093282489301</v>
      </c>
      <c r="AD1175" s="408">
        <v>0</v>
      </c>
      <c r="AE1175" s="407">
        <v>0</v>
      </c>
      <c r="AF1175" s="408">
        <v>-2.7456075620136398E-3</v>
      </c>
      <c r="AG1175" s="407">
        <v>-7.26190845372051E-2</v>
      </c>
      <c r="AI1175" s="406">
        <v>0</v>
      </c>
      <c r="AJ1175" s="407">
        <v>0</v>
      </c>
      <c r="AK1175" s="408">
        <v>-2.1185656755335599E-3</v>
      </c>
      <c r="AL1175" s="407">
        <v>-5.6034337178045797E-2</v>
      </c>
      <c r="AM1175" s="408">
        <v>0</v>
      </c>
      <c r="AN1175" s="407">
        <v>0</v>
      </c>
      <c r="AO1175" s="408">
        <v>0</v>
      </c>
      <c r="AP1175" s="407">
        <v>0</v>
      </c>
      <c r="AQ1175" s="408">
        <v>-6.1158456929588602E-4</v>
      </c>
      <c r="AR1175" s="407">
        <v>-1.6175913904668E-2</v>
      </c>
      <c r="AT1175" s="406">
        <v>0</v>
      </c>
      <c r="AU1175" s="407">
        <v>0</v>
      </c>
      <c r="AV1175" s="408">
        <v>0</v>
      </c>
      <c r="AW1175" s="407">
        <v>0</v>
      </c>
      <c r="AX1175" s="408">
        <v>0</v>
      </c>
      <c r="AY1175" s="407">
        <v>0</v>
      </c>
      <c r="AZ1175" s="408">
        <v>0</v>
      </c>
      <c r="BA1175" s="407">
        <v>0</v>
      </c>
      <c r="BB1175" s="408">
        <v>0</v>
      </c>
      <c r="BC1175" s="407">
        <v>0</v>
      </c>
    </row>
    <row r="1176" spans="1:55" x14ac:dyDescent="0.35">
      <c r="A1176" s="385" t="str" cm="1">
        <f t="array" ref="A1176">IFERROR(_xlfn.IFS(AND(F1176="Renta Variable",O1176=1),IFERROR(MATCH(B1176,[1]RV_Det!C:C,0),"Rev"),AND(J1176="Corporativa",O1176=1,I1176="EM"),IFERROR(MATCH(B1176,[1]RF_Corps!B:B,0),"Rev"),AND(F1176="Alternativos",O1176=1),IFERROR(MATCH(B1176,[1]Rep4!C:C,0),"Rev")),"")</f>
        <v/>
      </c>
      <c r="B1176" s="394" t="s">
        <v>3403</v>
      </c>
      <c r="C1176" s="409" t="s">
        <v>3404</v>
      </c>
      <c r="D1176" s="395" t="s">
        <v>2260</v>
      </c>
      <c r="E1176" s="396" t="str">
        <f>IF(B1176="","",INDEX([1]CatGlob!$S:$S,IFERROR(MATCH(MID(B1176,7,1),[1]CatGlob!$R:$R,0),MATCH(MID(B1176,1,2),[1]CatGlob!$R:$R,0))))</f>
        <v>NSOL</v>
      </c>
      <c r="F1176" s="397" t="s">
        <v>442</v>
      </c>
      <c r="G1176" s="398" t="s">
        <v>383</v>
      </c>
      <c r="H1176" s="399" t="s">
        <v>264</v>
      </c>
      <c r="I1176" s="399" t="s">
        <v>611</v>
      </c>
      <c r="J1176" s="399" t="s">
        <v>2252</v>
      </c>
      <c r="K1176" s="396" t="s">
        <v>600</v>
      </c>
      <c r="L1176" s="400" t="str">
        <f>IF(ISERROR(MATCH(M1176,M$10:M1175,0)),M1176,"")</f>
        <v/>
      </c>
      <c r="M1176" s="401" t="str">
        <f>IF(B1176="","",IF(ISERROR(MATCH(F1176&amp;"_"&amp;G1176&amp;"_"&amp;H1176&amp;"_"&amp;I1176&amp;"_"&amp;J1176&amp;IF(K1176="","","_"&amp;K1176),[1]CatGlob!$B:$B,0)),F1176&amp;"_"&amp;G1176&amp;"_"&amp;H1176&amp;"_"&amp;I1176&amp;"_"&amp;J1176&amp;IF(K1176="","","_"&amp;K1176),INDEX([1]CatGlob!$C:$C,MATCH(F1176&amp;"_"&amp;G1176&amp;"_"&amp;H1176&amp;"_"&amp;I1176&amp;"_"&amp;J1176&amp;IF(K1176="","","_"&amp;K1176),[1]CatGlob!$B:$B,0))))</f>
        <v>PEN_NOM_CORP_NT</v>
      </c>
      <c r="N1176" s="402" t="str">
        <f t="shared" si="39"/>
        <v/>
      </c>
      <c r="O1176" s="402" t="str">
        <f t="shared" si="38"/>
        <v/>
      </c>
      <c r="P1176" s="401" t="str">
        <f>IF(LEN(B1176)&gt;8,INDEX([1]CatGlob!$X:$X,MATCH(M1176,[1]CatGlob!$W:$W,0)),"")</f>
        <v>PEC</v>
      </c>
      <c r="Q1176" s="403" t="str">
        <f>INDEX([1]CatGlob!P:P,MATCH(M1176,[1]CatGlob!O:O,0))</f>
        <v>RFLC</v>
      </c>
      <c r="R1176" s="403"/>
      <c r="S1176" s="403"/>
      <c r="T1176" s="403" t="str">
        <f>INDEX([1]CatGlob!$D:$D,MATCH($M1176,[1]CatGlob!$C:$C,0))</f>
        <v>RFL</v>
      </c>
      <c r="U1176" s="403" t="s">
        <v>2288</v>
      </c>
      <c r="V1176" s="404" t="str">
        <f>INDEX([1]CatGlob!$F:$F,MATCH($M1176,[1]CatGlob!$C:$C,0))</f>
        <v>RFL_CORP</v>
      </c>
      <c r="W1176" s="405"/>
      <c r="X1176" s="406">
        <v>0</v>
      </c>
      <c r="Y1176" s="407">
        <v>0</v>
      </c>
      <c r="Z1176" s="408">
        <v>0</v>
      </c>
      <c r="AA1176" s="407">
        <v>0</v>
      </c>
      <c r="AB1176" s="408">
        <v>0</v>
      </c>
      <c r="AC1176" s="407">
        <v>0</v>
      </c>
      <c r="AD1176" s="408">
        <v>0</v>
      </c>
      <c r="AE1176" s="407">
        <v>0</v>
      </c>
      <c r="AF1176" s="408">
        <v>0</v>
      </c>
      <c r="AG1176" s="407">
        <v>0</v>
      </c>
      <c r="AI1176" s="406">
        <v>0</v>
      </c>
      <c r="AJ1176" s="407">
        <v>0</v>
      </c>
      <c r="AK1176" s="408">
        <v>0</v>
      </c>
      <c r="AL1176" s="407">
        <v>0</v>
      </c>
      <c r="AM1176" s="408">
        <v>0</v>
      </c>
      <c r="AN1176" s="407">
        <v>0</v>
      </c>
      <c r="AO1176" s="408">
        <v>0</v>
      </c>
      <c r="AP1176" s="407">
        <v>0</v>
      </c>
      <c r="AQ1176" s="408">
        <v>0</v>
      </c>
      <c r="AR1176" s="407">
        <v>0</v>
      </c>
      <c r="AT1176" s="406">
        <v>0</v>
      </c>
      <c r="AU1176" s="407">
        <v>0</v>
      </c>
      <c r="AV1176" s="408">
        <v>0</v>
      </c>
      <c r="AW1176" s="407">
        <v>0</v>
      </c>
      <c r="AX1176" s="408">
        <v>0</v>
      </c>
      <c r="AY1176" s="407">
        <v>0</v>
      </c>
      <c r="AZ1176" s="408">
        <v>0</v>
      </c>
      <c r="BA1176" s="407">
        <v>0</v>
      </c>
      <c r="BB1176" s="408">
        <v>0</v>
      </c>
      <c r="BC1176" s="407">
        <v>0</v>
      </c>
    </row>
    <row r="1177" spans="1:55" x14ac:dyDescent="0.35">
      <c r="A1177" s="385" t="str" cm="1">
        <f t="array" ref="A1177">IFERROR(_xlfn.IFS(AND(F1177="Renta Variable",O1177=1),IFERROR(MATCH(B1177,[1]RV_Det!C:C,0),"Rev"),AND(J1177="Corporativa",O1177=1,I1177="EM"),IFERROR(MATCH(B1177,[1]RF_Corps!B:B,0),"Rev"),AND(F1177="Alternativos",O1177=1),IFERROR(MATCH(B1177,[1]Rep4!C:C,0),"Rev")),"")</f>
        <v/>
      </c>
      <c r="B1177" s="394" t="s">
        <v>3405</v>
      </c>
      <c r="C1177" s="409" t="s">
        <v>3406</v>
      </c>
      <c r="D1177" s="395" t="s">
        <v>2260</v>
      </c>
      <c r="E1177" s="396" t="str">
        <f>IF(B1177="","",INDEX([1]CatGlob!$S:$S,IFERROR(MATCH(MID(B1177,7,1),[1]CatGlob!$R:$R,0),MATCH(MID(B1177,1,2),[1]CatGlob!$R:$R,0))))</f>
        <v>NSOL</v>
      </c>
      <c r="F1177" s="397" t="s">
        <v>442</v>
      </c>
      <c r="G1177" s="398" t="s">
        <v>383</v>
      </c>
      <c r="H1177" s="399" t="s">
        <v>264</v>
      </c>
      <c r="I1177" s="399" t="s">
        <v>611</v>
      </c>
      <c r="J1177" s="399" t="s">
        <v>2252</v>
      </c>
      <c r="K1177" s="396" t="s">
        <v>600</v>
      </c>
      <c r="L1177" s="400" t="str">
        <f>IF(ISERROR(MATCH(M1177,M$10:M1176,0)),M1177,"")</f>
        <v/>
      </c>
      <c r="M1177" s="401" t="str">
        <f>IF(B1177="","",IF(ISERROR(MATCH(F1177&amp;"_"&amp;G1177&amp;"_"&amp;H1177&amp;"_"&amp;I1177&amp;"_"&amp;J1177&amp;IF(K1177="","","_"&amp;K1177),[1]CatGlob!$B:$B,0)),F1177&amp;"_"&amp;G1177&amp;"_"&amp;H1177&amp;"_"&amp;I1177&amp;"_"&amp;J1177&amp;IF(K1177="","","_"&amp;K1177),INDEX([1]CatGlob!$C:$C,MATCH(F1177&amp;"_"&amp;G1177&amp;"_"&amp;H1177&amp;"_"&amp;I1177&amp;"_"&amp;J1177&amp;IF(K1177="","","_"&amp;K1177),[1]CatGlob!$B:$B,0))))</f>
        <v>PEN_NOM_CORP_NT</v>
      </c>
      <c r="N1177" s="402" t="str">
        <f t="shared" si="39"/>
        <v/>
      </c>
      <c r="O1177" s="402" t="str">
        <f t="shared" si="38"/>
        <v/>
      </c>
      <c r="P1177" s="401" t="str">
        <f>IF(LEN(B1177)&gt;8,INDEX([1]CatGlob!$X:$X,MATCH(M1177,[1]CatGlob!$W:$W,0)),"")</f>
        <v>PEC</v>
      </c>
      <c r="Q1177" s="403" t="str">
        <f>INDEX([1]CatGlob!P:P,MATCH(M1177,[1]CatGlob!O:O,0))</f>
        <v>RFLC</v>
      </c>
      <c r="R1177" s="403"/>
      <c r="S1177" s="403"/>
      <c r="T1177" s="403" t="str">
        <f>INDEX([1]CatGlob!$D:$D,MATCH($M1177,[1]CatGlob!$C:$C,0))</f>
        <v>RFL</v>
      </c>
      <c r="U1177" s="403" t="s">
        <v>2288</v>
      </c>
      <c r="V1177" s="404" t="str">
        <f>INDEX([1]CatGlob!$F:$F,MATCH($M1177,[1]CatGlob!$C:$C,0))</f>
        <v>RFL_CORP</v>
      </c>
      <c r="W1177" s="405"/>
      <c r="X1177" s="406">
        <v>0</v>
      </c>
      <c r="Y1177" s="407">
        <v>0</v>
      </c>
      <c r="Z1177" s="408">
        <v>0</v>
      </c>
      <c r="AA1177" s="407">
        <v>0</v>
      </c>
      <c r="AB1177" s="408">
        <v>0</v>
      </c>
      <c r="AC1177" s="407">
        <v>0</v>
      </c>
      <c r="AD1177" s="408">
        <v>0</v>
      </c>
      <c r="AE1177" s="407">
        <v>0</v>
      </c>
      <c r="AF1177" s="408">
        <v>0</v>
      </c>
      <c r="AG1177" s="407">
        <v>0</v>
      </c>
      <c r="AI1177" s="406">
        <v>0</v>
      </c>
      <c r="AJ1177" s="407">
        <v>0</v>
      </c>
      <c r="AK1177" s="408">
        <v>0</v>
      </c>
      <c r="AL1177" s="407">
        <v>0</v>
      </c>
      <c r="AM1177" s="408">
        <v>0</v>
      </c>
      <c r="AN1177" s="407">
        <v>0</v>
      </c>
      <c r="AO1177" s="408">
        <v>0</v>
      </c>
      <c r="AP1177" s="407">
        <v>0</v>
      </c>
      <c r="AQ1177" s="408">
        <v>0</v>
      </c>
      <c r="AR1177" s="407">
        <v>0</v>
      </c>
      <c r="AT1177" s="406">
        <v>0</v>
      </c>
      <c r="AU1177" s="407">
        <v>0</v>
      </c>
      <c r="AV1177" s="408">
        <v>0</v>
      </c>
      <c r="AW1177" s="407">
        <v>0</v>
      </c>
      <c r="AX1177" s="408">
        <v>0</v>
      </c>
      <c r="AY1177" s="407">
        <v>0</v>
      </c>
      <c r="AZ1177" s="408">
        <v>0</v>
      </c>
      <c r="BA1177" s="407">
        <v>0</v>
      </c>
      <c r="BB1177" s="408">
        <v>0</v>
      </c>
      <c r="BC1177" s="407">
        <v>0</v>
      </c>
    </row>
    <row r="1178" spans="1:55" x14ac:dyDescent="0.35">
      <c r="A1178" s="385" t="str" cm="1">
        <f t="array" ref="A1178">IFERROR(_xlfn.IFS(AND(F1178="Renta Variable",O1178=1),IFERROR(MATCH(B1178,[1]RV_Det!C:C,0),"Rev"),AND(J1178="Corporativa",O1178=1,I1178="EM"),IFERROR(MATCH(B1178,[1]RF_Corps!B:B,0),"Rev"),AND(F1178="Alternativos",O1178=1),IFERROR(MATCH(B1178,[1]Rep4!C:C,0),"Rev")),"")</f>
        <v/>
      </c>
      <c r="B1178" s="394" t="s">
        <v>3407</v>
      </c>
      <c r="C1178" s="409" t="s">
        <v>3408</v>
      </c>
      <c r="D1178" s="395" t="s">
        <v>2260</v>
      </c>
      <c r="E1178" s="396" t="str">
        <f>IF(B1178="","",INDEX([1]CatGlob!$S:$S,IFERROR(MATCH(MID(B1178,7,1),[1]CatGlob!$R:$R,0),MATCH(MID(B1178,1,2),[1]CatGlob!$R:$R,0))))</f>
        <v>NSOL</v>
      </c>
      <c r="F1178" s="397" t="s">
        <v>442</v>
      </c>
      <c r="G1178" s="398" t="s">
        <v>383</v>
      </c>
      <c r="H1178" s="399" t="s">
        <v>264</v>
      </c>
      <c r="I1178" s="399" t="s">
        <v>611</v>
      </c>
      <c r="J1178" s="399" t="s">
        <v>2252</v>
      </c>
      <c r="K1178" s="396" t="s">
        <v>600</v>
      </c>
      <c r="L1178" s="400" t="str">
        <f>IF(ISERROR(MATCH(M1178,M$10:M1177,0)),M1178,"")</f>
        <v/>
      </c>
      <c r="M1178" s="401" t="str">
        <f>IF(B1178="","",IF(ISERROR(MATCH(F1178&amp;"_"&amp;G1178&amp;"_"&amp;H1178&amp;"_"&amp;I1178&amp;"_"&amp;J1178&amp;IF(K1178="","","_"&amp;K1178),[1]CatGlob!$B:$B,0)),F1178&amp;"_"&amp;G1178&amp;"_"&amp;H1178&amp;"_"&amp;I1178&amp;"_"&amp;J1178&amp;IF(K1178="","","_"&amp;K1178),INDEX([1]CatGlob!$C:$C,MATCH(F1178&amp;"_"&amp;G1178&amp;"_"&amp;H1178&amp;"_"&amp;I1178&amp;"_"&amp;J1178&amp;IF(K1178="","","_"&amp;K1178),[1]CatGlob!$B:$B,0))))</f>
        <v>PEN_NOM_CORP_NT</v>
      </c>
      <c r="N1178" s="402" t="str">
        <f t="shared" si="39"/>
        <v/>
      </c>
      <c r="O1178" s="402" t="str">
        <f t="shared" si="38"/>
        <v/>
      </c>
      <c r="P1178" s="401" t="str">
        <f>IF(LEN(B1178)&gt;8,INDEX([1]CatGlob!$X:$X,MATCH(M1178,[1]CatGlob!$W:$W,0)),"")</f>
        <v>PEC</v>
      </c>
      <c r="Q1178" s="403" t="str">
        <f>INDEX([1]CatGlob!P:P,MATCH(M1178,[1]CatGlob!O:O,0))</f>
        <v>RFLC</v>
      </c>
      <c r="R1178" s="403"/>
      <c r="S1178" s="403"/>
      <c r="T1178" s="403" t="str">
        <f>INDEX([1]CatGlob!$D:$D,MATCH($M1178,[1]CatGlob!$C:$C,0))</f>
        <v>RFL</v>
      </c>
      <c r="U1178" s="403" t="s">
        <v>2288</v>
      </c>
      <c r="V1178" s="404" t="str">
        <f>INDEX([1]CatGlob!$F:$F,MATCH($M1178,[1]CatGlob!$C:$C,0))</f>
        <v>RFL_CORP</v>
      </c>
      <c r="W1178" s="405"/>
      <c r="X1178" s="406">
        <v>0</v>
      </c>
      <c r="Y1178" s="407">
        <v>0</v>
      </c>
      <c r="Z1178" s="408">
        <v>0</v>
      </c>
      <c r="AA1178" s="407">
        <v>0</v>
      </c>
      <c r="AB1178" s="408">
        <v>0</v>
      </c>
      <c r="AC1178" s="407">
        <v>0</v>
      </c>
      <c r="AD1178" s="408">
        <v>0</v>
      </c>
      <c r="AE1178" s="407">
        <v>0</v>
      </c>
      <c r="AF1178" s="408">
        <v>0</v>
      </c>
      <c r="AG1178" s="407">
        <v>0</v>
      </c>
      <c r="AI1178" s="406">
        <v>0</v>
      </c>
      <c r="AJ1178" s="407">
        <v>0</v>
      </c>
      <c r="AK1178" s="408">
        <v>0</v>
      </c>
      <c r="AL1178" s="407">
        <v>0</v>
      </c>
      <c r="AM1178" s="408">
        <v>0</v>
      </c>
      <c r="AN1178" s="407">
        <v>0</v>
      </c>
      <c r="AO1178" s="408">
        <v>0</v>
      </c>
      <c r="AP1178" s="407">
        <v>0</v>
      </c>
      <c r="AQ1178" s="408">
        <v>0</v>
      </c>
      <c r="AR1178" s="407">
        <v>0</v>
      </c>
      <c r="AT1178" s="406">
        <v>0</v>
      </c>
      <c r="AU1178" s="407">
        <v>0</v>
      </c>
      <c r="AV1178" s="408">
        <v>0</v>
      </c>
      <c r="AW1178" s="407">
        <v>0</v>
      </c>
      <c r="AX1178" s="408">
        <v>0</v>
      </c>
      <c r="AY1178" s="407">
        <v>0</v>
      </c>
      <c r="AZ1178" s="408">
        <v>0</v>
      </c>
      <c r="BA1178" s="407">
        <v>0</v>
      </c>
      <c r="BB1178" s="408">
        <v>0</v>
      </c>
      <c r="BC1178" s="407">
        <v>0</v>
      </c>
    </row>
    <row r="1179" spans="1:55" x14ac:dyDescent="0.35">
      <c r="A1179" s="385" t="str" cm="1">
        <f t="array" ref="A1179">IFERROR(_xlfn.IFS(AND(F1179="Renta Variable",O1179=1),IFERROR(MATCH(B1179,[1]RV_Det!C:C,0),"Rev"),AND(J1179="Corporativa",O1179=1,I1179="EM"),IFERROR(MATCH(B1179,[1]RF_Corps!B:B,0),"Rev"),AND(F1179="Alternativos",O1179=1),IFERROR(MATCH(B1179,[1]Rep4!C:C,0),"Rev")),"")</f>
        <v/>
      </c>
      <c r="B1179" s="394" t="s">
        <v>3409</v>
      </c>
      <c r="C1179" s="409" t="s">
        <v>3410</v>
      </c>
      <c r="D1179" s="395" t="s">
        <v>3411</v>
      </c>
      <c r="E1179" s="396" t="str">
        <f>IF(B1179="","",INDEX([1]CatGlob!$S:$S,IFERROR(MATCH(MID(B1179,7,1),[1]CatGlob!$R:$R,0),MATCH(MID(B1179,1,2),[1]CatGlob!$R:$R,0))))</f>
        <v>NSOL</v>
      </c>
      <c r="F1179" s="397" t="s">
        <v>442</v>
      </c>
      <c r="G1179" s="398" t="s">
        <v>383</v>
      </c>
      <c r="H1179" s="399" t="s">
        <v>264</v>
      </c>
      <c r="I1179" s="399" t="s">
        <v>611</v>
      </c>
      <c r="J1179" s="399" t="s">
        <v>2252</v>
      </c>
      <c r="K1179" s="396" t="s">
        <v>600</v>
      </c>
      <c r="L1179" s="400" t="str">
        <f>IF(ISERROR(MATCH(M1179,M$10:M1178,0)),M1179,"")</f>
        <v/>
      </c>
      <c r="M1179" s="401" t="str">
        <f>IF(B1179="","",IF(ISERROR(MATCH(F1179&amp;"_"&amp;G1179&amp;"_"&amp;H1179&amp;"_"&amp;I1179&amp;"_"&amp;J1179&amp;IF(K1179="","","_"&amp;K1179),[1]CatGlob!$B:$B,0)),F1179&amp;"_"&amp;G1179&amp;"_"&amp;H1179&amp;"_"&amp;I1179&amp;"_"&amp;J1179&amp;IF(K1179="","","_"&amp;K1179),INDEX([1]CatGlob!$C:$C,MATCH(F1179&amp;"_"&amp;G1179&amp;"_"&amp;H1179&amp;"_"&amp;I1179&amp;"_"&amp;J1179&amp;IF(K1179="","","_"&amp;K1179),[1]CatGlob!$B:$B,0))))</f>
        <v>PEN_NOM_CORP_NT</v>
      </c>
      <c r="N1179" s="402" t="str">
        <f t="shared" si="39"/>
        <v>rev</v>
      </c>
      <c r="O1179" s="402">
        <f t="shared" si="38"/>
        <v>1</v>
      </c>
      <c r="P1179" s="401" t="str">
        <f>IF(LEN(B1179)&gt;8,INDEX([1]CatGlob!$X:$X,MATCH(M1179,[1]CatGlob!$W:$W,0)),"")</f>
        <v>PEC</v>
      </c>
      <c r="Q1179" s="403" t="str">
        <f>INDEX([1]CatGlob!P:P,MATCH(M1179,[1]CatGlob!O:O,0))</f>
        <v>RFLC</v>
      </c>
      <c r="R1179" s="403" t="s">
        <v>601</v>
      </c>
      <c r="S1179" s="403" t="s">
        <v>601</v>
      </c>
      <c r="T1179" s="403" t="str">
        <f>INDEX([1]CatGlob!$D:$D,MATCH($M1179,[1]CatGlob!$C:$C,0))</f>
        <v>RFL</v>
      </c>
      <c r="U1179" s="403" t="s">
        <v>2288</v>
      </c>
      <c r="V1179" s="404" t="str">
        <f>INDEX([1]CatGlob!$F:$F,MATCH($M1179,[1]CatGlob!$C:$C,0))</f>
        <v>RFL_CORP</v>
      </c>
      <c r="W1179" s="405"/>
      <c r="X1179" s="406">
        <v>0</v>
      </c>
      <c r="Y1179" s="407">
        <v>0</v>
      </c>
      <c r="Z1179" s="408">
        <v>0</v>
      </c>
      <c r="AA1179" s="407">
        <v>0</v>
      </c>
      <c r="AB1179" s="408">
        <v>0</v>
      </c>
      <c r="AC1179" s="407">
        <v>0</v>
      </c>
      <c r="AD1179" s="408">
        <v>0</v>
      </c>
      <c r="AE1179" s="407">
        <v>0</v>
      </c>
      <c r="AF1179" s="408">
        <v>0</v>
      </c>
      <c r="AG1179" s="407">
        <v>0</v>
      </c>
      <c r="AI1179" s="406">
        <v>1.7359107195642201E-4</v>
      </c>
      <c r="AJ1179" s="407">
        <v>-2.0362528330153399E-5</v>
      </c>
      <c r="AK1179" s="408">
        <v>-1.24648412623304E-3</v>
      </c>
      <c r="AL1179" s="407">
        <v>1.4621470922904201E-4</v>
      </c>
      <c r="AM1179" s="408">
        <v>1.7359107195642201E-4</v>
      </c>
      <c r="AN1179" s="407">
        <v>-2.0362528330153399E-5</v>
      </c>
      <c r="AO1179" s="408">
        <v>1.7359107195642201E-4</v>
      </c>
      <c r="AP1179" s="407">
        <v>-2.0362528330153399E-5</v>
      </c>
      <c r="AQ1179" s="408">
        <v>-2.3635424552057301E-4</v>
      </c>
      <c r="AR1179" s="407">
        <v>2.7724755091674799E-5</v>
      </c>
      <c r="AT1179" s="406">
        <v>0</v>
      </c>
      <c r="AU1179" s="407">
        <v>0</v>
      </c>
      <c r="AV1179" s="408">
        <v>0</v>
      </c>
      <c r="AW1179" s="407">
        <v>0</v>
      </c>
      <c r="AX1179" s="408">
        <v>0</v>
      </c>
      <c r="AY1179" s="407">
        <v>0</v>
      </c>
      <c r="AZ1179" s="408">
        <v>0</v>
      </c>
      <c r="BA1179" s="407">
        <v>0</v>
      </c>
      <c r="BB1179" s="408">
        <v>0</v>
      </c>
      <c r="BC1179" s="407">
        <v>0</v>
      </c>
    </row>
    <row r="1180" spans="1:55" x14ac:dyDescent="0.35">
      <c r="A1180" s="385" t="str" cm="1">
        <f t="array" ref="A1180">IFERROR(_xlfn.IFS(AND(F1180="Renta Variable",O1180=1),IFERROR(MATCH(B1180,[1]RV_Det!C:C,0),"Rev"),AND(J1180="Corporativa",O1180=1,I1180="EM"),IFERROR(MATCH(B1180,[1]RF_Corps!B:B,0),"Rev"),AND(F1180="Alternativos",O1180=1),IFERROR(MATCH(B1180,[1]Rep4!C:C,0),"Rev")),"")</f>
        <v/>
      </c>
      <c r="B1180" s="394" t="s">
        <v>3412</v>
      </c>
      <c r="C1180" s="409" t="s">
        <v>3413</v>
      </c>
      <c r="D1180" s="395" t="s">
        <v>2303</v>
      </c>
      <c r="E1180" s="396" t="str">
        <f>IF(B1180="","",INDEX([1]CatGlob!$S:$S,IFERROR(MATCH(MID(B1180,7,1),[1]CatGlob!$R:$R,0),MATCH(MID(B1180,1,2),[1]CatGlob!$R:$R,0))))</f>
        <v>NSOL</v>
      </c>
      <c r="F1180" s="397" t="s">
        <v>442</v>
      </c>
      <c r="G1180" s="398" t="s">
        <v>383</v>
      </c>
      <c r="H1180" s="399" t="s">
        <v>264</v>
      </c>
      <c r="I1180" s="399" t="s">
        <v>611</v>
      </c>
      <c r="J1180" s="399" t="s">
        <v>2252</v>
      </c>
      <c r="K1180" s="396" t="s">
        <v>600</v>
      </c>
      <c r="L1180" s="400" t="str">
        <f>IF(ISERROR(MATCH(M1180,M$10:M1179,0)),M1180,"")</f>
        <v/>
      </c>
      <c r="M1180" s="401" t="str">
        <f>IF(B1180="","",IF(ISERROR(MATCH(F1180&amp;"_"&amp;G1180&amp;"_"&amp;H1180&amp;"_"&amp;I1180&amp;"_"&amp;J1180&amp;IF(K1180="","","_"&amp;K1180),[1]CatGlob!$B:$B,0)),F1180&amp;"_"&amp;G1180&amp;"_"&amp;H1180&amp;"_"&amp;I1180&amp;"_"&amp;J1180&amp;IF(K1180="","","_"&amp;K1180),INDEX([1]CatGlob!$C:$C,MATCH(F1180&amp;"_"&amp;G1180&amp;"_"&amp;H1180&amp;"_"&amp;I1180&amp;"_"&amp;J1180&amp;IF(K1180="","","_"&amp;K1180),[1]CatGlob!$B:$B,0))))</f>
        <v>PEN_NOM_CORP_NT</v>
      </c>
      <c r="N1180" s="402" t="str">
        <f t="shared" si="39"/>
        <v/>
      </c>
      <c r="O1180" s="402" t="str">
        <f t="shared" si="38"/>
        <v/>
      </c>
      <c r="P1180" s="401" t="str">
        <f>IF(LEN(B1180)&gt;8,INDEX([1]CatGlob!$X:$X,MATCH(M1180,[1]CatGlob!$W:$W,0)),"")</f>
        <v>PEC</v>
      </c>
      <c r="Q1180" s="403" t="str">
        <f>INDEX([1]CatGlob!P:P,MATCH(M1180,[1]CatGlob!O:O,0))</f>
        <v>RFLC</v>
      </c>
      <c r="R1180" s="403" t="s">
        <v>601</v>
      </c>
      <c r="S1180" s="403" t="s">
        <v>601</v>
      </c>
      <c r="T1180" s="403" t="str">
        <f>INDEX([1]CatGlob!$D:$D,MATCH($M1180,[1]CatGlob!$C:$C,0))</f>
        <v>RFL</v>
      </c>
      <c r="U1180" s="403" t="s">
        <v>2288</v>
      </c>
      <c r="V1180" s="404" t="str">
        <f>INDEX([1]CatGlob!$F:$F,MATCH($M1180,[1]CatGlob!$C:$C,0))</f>
        <v>RFL_CORP</v>
      </c>
      <c r="W1180" s="405"/>
      <c r="X1180" s="406">
        <v>0</v>
      </c>
      <c r="Y1180" s="407">
        <v>0</v>
      </c>
      <c r="Z1180" s="408">
        <v>0</v>
      </c>
      <c r="AA1180" s="407">
        <v>0</v>
      </c>
      <c r="AB1180" s="408">
        <v>0</v>
      </c>
      <c r="AC1180" s="407">
        <v>0</v>
      </c>
      <c r="AD1180" s="408">
        <v>0</v>
      </c>
      <c r="AE1180" s="407">
        <v>0</v>
      </c>
      <c r="AF1180" s="408">
        <v>0</v>
      </c>
      <c r="AG1180" s="407">
        <v>0</v>
      </c>
      <c r="AI1180" s="406">
        <v>0</v>
      </c>
      <c r="AJ1180" s="407">
        <v>0</v>
      </c>
      <c r="AK1180" s="408">
        <v>0</v>
      </c>
      <c r="AL1180" s="407">
        <v>0</v>
      </c>
      <c r="AM1180" s="408">
        <v>0</v>
      </c>
      <c r="AN1180" s="407">
        <v>0</v>
      </c>
      <c r="AO1180" s="408">
        <v>0</v>
      </c>
      <c r="AP1180" s="407">
        <v>0</v>
      </c>
      <c r="AQ1180" s="408">
        <v>0</v>
      </c>
      <c r="AR1180" s="407">
        <v>0</v>
      </c>
      <c r="AT1180" s="406">
        <v>0</v>
      </c>
      <c r="AU1180" s="407">
        <v>0</v>
      </c>
      <c r="AV1180" s="408">
        <v>0</v>
      </c>
      <c r="AW1180" s="407">
        <v>0</v>
      </c>
      <c r="AX1180" s="408">
        <v>0</v>
      </c>
      <c r="AY1180" s="407">
        <v>0</v>
      </c>
      <c r="AZ1180" s="408">
        <v>0</v>
      </c>
      <c r="BA1180" s="407">
        <v>0</v>
      </c>
      <c r="BB1180" s="408">
        <v>0</v>
      </c>
      <c r="BC1180" s="407">
        <v>0</v>
      </c>
    </row>
    <row r="1181" spans="1:55" x14ac:dyDescent="0.35">
      <c r="A1181" s="385" t="str" cm="1">
        <f t="array" ref="A1181">IFERROR(_xlfn.IFS(AND(F1181="Renta Variable",O1181=1),IFERROR(MATCH(B1181,[1]RV_Det!C:C,0),"Rev"),AND(J1181="Corporativa",O1181=1,I1181="EM"),IFERROR(MATCH(B1181,[1]RF_Corps!B:B,0),"Rev"),AND(F1181="Alternativos",O1181=1),IFERROR(MATCH(B1181,[1]Rep4!C:C,0),"Rev")),"")</f>
        <v/>
      </c>
      <c r="B1181" s="394" t="s">
        <v>3414</v>
      </c>
      <c r="C1181" s="409" t="s">
        <v>3415</v>
      </c>
      <c r="D1181" s="395" t="s">
        <v>2303</v>
      </c>
      <c r="E1181" s="396" t="str">
        <f>IF(B1181="","",INDEX([1]CatGlob!$S:$S,IFERROR(MATCH(MID(B1181,7,1),[1]CatGlob!$R:$R,0),MATCH(MID(B1181,1,2),[1]CatGlob!$R:$R,0))))</f>
        <v>NSOL</v>
      </c>
      <c r="F1181" s="397" t="s">
        <v>442</v>
      </c>
      <c r="G1181" s="398" t="s">
        <v>383</v>
      </c>
      <c r="H1181" s="399" t="s">
        <v>264</v>
      </c>
      <c r="I1181" s="399" t="s">
        <v>611</v>
      </c>
      <c r="J1181" s="399" t="s">
        <v>2252</v>
      </c>
      <c r="K1181" s="396" t="s">
        <v>600</v>
      </c>
      <c r="L1181" s="400" t="str">
        <f>IF(ISERROR(MATCH(M1181,M$10:M1180,0)),M1181,"")</f>
        <v/>
      </c>
      <c r="M1181" s="401" t="str">
        <f>IF(B1181="","",IF(ISERROR(MATCH(F1181&amp;"_"&amp;G1181&amp;"_"&amp;H1181&amp;"_"&amp;I1181&amp;"_"&amp;J1181&amp;IF(K1181="","","_"&amp;K1181),[1]CatGlob!$B:$B,0)),F1181&amp;"_"&amp;G1181&amp;"_"&amp;H1181&amp;"_"&amp;I1181&amp;"_"&amp;J1181&amp;IF(K1181="","","_"&amp;K1181),INDEX([1]CatGlob!$C:$C,MATCH(F1181&amp;"_"&amp;G1181&amp;"_"&amp;H1181&amp;"_"&amp;I1181&amp;"_"&amp;J1181&amp;IF(K1181="","","_"&amp;K1181),[1]CatGlob!$B:$B,0))))</f>
        <v>PEN_NOM_CORP_NT</v>
      </c>
      <c r="N1181" s="402" t="str">
        <f t="shared" si="39"/>
        <v/>
      </c>
      <c r="O1181" s="402" t="str">
        <f t="shared" si="38"/>
        <v/>
      </c>
      <c r="P1181" s="401" t="str">
        <f>IF(LEN(B1181)&gt;8,INDEX([1]CatGlob!$X:$X,MATCH(M1181,[1]CatGlob!$W:$W,0)),"")</f>
        <v>PEC</v>
      </c>
      <c r="Q1181" s="403" t="str">
        <f>INDEX([1]CatGlob!P:P,MATCH(M1181,[1]CatGlob!O:O,0))</f>
        <v>RFLC</v>
      </c>
      <c r="R1181" s="403" t="s">
        <v>601</v>
      </c>
      <c r="S1181" s="403" t="s">
        <v>601</v>
      </c>
      <c r="T1181" s="403" t="str">
        <f>INDEX([1]CatGlob!$D:$D,MATCH($M1181,[1]CatGlob!$C:$C,0))</f>
        <v>RFL</v>
      </c>
      <c r="U1181" s="403" t="s">
        <v>2288</v>
      </c>
      <c r="V1181" s="404" t="str">
        <f>INDEX([1]CatGlob!$F:$F,MATCH($M1181,[1]CatGlob!$C:$C,0))</f>
        <v>RFL_CORP</v>
      </c>
      <c r="W1181" s="405"/>
      <c r="X1181" s="406">
        <v>0</v>
      </c>
      <c r="Y1181" s="407">
        <v>0</v>
      </c>
      <c r="Z1181" s="408">
        <v>0</v>
      </c>
      <c r="AA1181" s="407">
        <v>0</v>
      </c>
      <c r="AB1181" s="408">
        <v>0</v>
      </c>
      <c r="AC1181" s="407">
        <v>0</v>
      </c>
      <c r="AD1181" s="408">
        <v>0</v>
      </c>
      <c r="AE1181" s="407">
        <v>0</v>
      </c>
      <c r="AF1181" s="408">
        <v>0</v>
      </c>
      <c r="AG1181" s="407">
        <v>0</v>
      </c>
      <c r="AI1181" s="406">
        <v>0</v>
      </c>
      <c r="AJ1181" s="407">
        <v>0</v>
      </c>
      <c r="AK1181" s="408">
        <v>0</v>
      </c>
      <c r="AL1181" s="407">
        <v>0</v>
      </c>
      <c r="AM1181" s="408">
        <v>0</v>
      </c>
      <c r="AN1181" s="407">
        <v>0</v>
      </c>
      <c r="AO1181" s="408">
        <v>0</v>
      </c>
      <c r="AP1181" s="407">
        <v>0</v>
      </c>
      <c r="AQ1181" s="408">
        <v>0</v>
      </c>
      <c r="AR1181" s="407">
        <v>0</v>
      </c>
      <c r="AT1181" s="406">
        <v>0</v>
      </c>
      <c r="AU1181" s="407">
        <v>0</v>
      </c>
      <c r="AV1181" s="408">
        <v>0</v>
      </c>
      <c r="AW1181" s="407">
        <v>0</v>
      </c>
      <c r="AX1181" s="408">
        <v>0</v>
      </c>
      <c r="AY1181" s="407">
        <v>0</v>
      </c>
      <c r="AZ1181" s="408">
        <v>0</v>
      </c>
      <c r="BA1181" s="407">
        <v>0</v>
      </c>
      <c r="BB1181" s="408">
        <v>0</v>
      </c>
      <c r="BC1181" s="407">
        <v>0</v>
      </c>
    </row>
    <row r="1182" spans="1:55" x14ac:dyDescent="0.35">
      <c r="A1182" s="385" t="str" cm="1">
        <f t="array" ref="A1182">IFERROR(_xlfn.IFS(AND(F1182="Renta Variable",O1182=1),IFERROR(MATCH(B1182,[1]RV_Det!C:C,0),"Rev"),AND(J1182="Corporativa",O1182=1,I1182="EM"),IFERROR(MATCH(B1182,[1]RF_Corps!B:B,0),"Rev"),AND(F1182="Alternativos",O1182=1),IFERROR(MATCH(B1182,[1]Rep4!C:C,0),"Rev")),"")</f>
        <v/>
      </c>
      <c r="B1182" s="394" t="s">
        <v>3416</v>
      </c>
      <c r="C1182" s="409" t="s">
        <v>3417</v>
      </c>
      <c r="D1182" s="395" t="s">
        <v>3418</v>
      </c>
      <c r="E1182" s="396" t="str">
        <f>IF(B1182="","",INDEX([1]CatGlob!$S:$S,IFERROR(MATCH(MID(B1182,7,1),[1]CatGlob!$R:$R,0),MATCH(MID(B1182,1,2),[1]CatGlob!$R:$R,0))))</f>
        <v>NSOL</v>
      </c>
      <c r="F1182" s="397" t="s">
        <v>442</v>
      </c>
      <c r="G1182" s="398" t="s">
        <v>383</v>
      </c>
      <c r="H1182" s="399" t="s">
        <v>264</v>
      </c>
      <c r="I1182" s="399" t="s">
        <v>611</v>
      </c>
      <c r="J1182" s="399" t="s">
        <v>2252</v>
      </c>
      <c r="K1182" s="396" t="s">
        <v>600</v>
      </c>
      <c r="L1182" s="400" t="str">
        <f>IF(ISERROR(MATCH(M1182,M$10:M1181,0)),M1182,"")</f>
        <v/>
      </c>
      <c r="M1182" s="401" t="str">
        <f>IF(B1182="","",IF(ISERROR(MATCH(F1182&amp;"_"&amp;G1182&amp;"_"&amp;H1182&amp;"_"&amp;I1182&amp;"_"&amp;J1182&amp;IF(K1182="","","_"&amp;K1182),[1]CatGlob!$B:$B,0)),F1182&amp;"_"&amp;G1182&amp;"_"&amp;H1182&amp;"_"&amp;I1182&amp;"_"&amp;J1182&amp;IF(K1182="","","_"&amp;K1182),INDEX([1]CatGlob!$C:$C,MATCH(F1182&amp;"_"&amp;G1182&amp;"_"&amp;H1182&amp;"_"&amp;I1182&amp;"_"&amp;J1182&amp;IF(K1182="","","_"&amp;K1182),[1]CatGlob!$B:$B,0))))</f>
        <v>PEN_NOM_CORP_NT</v>
      </c>
      <c r="N1182" s="402" t="str">
        <f t="shared" si="39"/>
        <v>rev</v>
      </c>
      <c r="O1182" s="402">
        <f t="shared" si="38"/>
        <v>1</v>
      </c>
      <c r="P1182" s="401" t="str">
        <f>IF(LEN(B1182)&gt;8,INDEX([1]CatGlob!$X:$X,MATCH(M1182,[1]CatGlob!$W:$W,0)),"")</f>
        <v>PEC</v>
      </c>
      <c r="Q1182" s="403" t="str">
        <f>INDEX([1]CatGlob!P:P,MATCH(M1182,[1]CatGlob!O:O,0))</f>
        <v>RFLC</v>
      </c>
      <c r="R1182" s="403" t="s">
        <v>601</v>
      </c>
      <c r="S1182" s="403" t="s">
        <v>601</v>
      </c>
      <c r="T1182" s="403" t="str">
        <f>INDEX([1]CatGlob!$D:$D,MATCH($M1182,[1]CatGlob!$C:$C,0))</f>
        <v>RFL</v>
      </c>
      <c r="U1182" s="403" t="s">
        <v>2323</v>
      </c>
      <c r="V1182" s="404" t="str">
        <f>INDEX([1]CatGlob!$F:$F,MATCH($M1182,[1]CatGlob!$C:$C,0))</f>
        <v>RFL_CORP</v>
      </c>
      <c r="W1182" s="405"/>
      <c r="X1182" s="406">
        <v>0</v>
      </c>
      <c r="Y1182" s="407">
        <v>0</v>
      </c>
      <c r="Z1182" s="408">
        <v>0</v>
      </c>
      <c r="AA1182" s="407">
        <v>0</v>
      </c>
      <c r="AB1182" s="408">
        <v>0</v>
      </c>
      <c r="AC1182" s="407">
        <v>0</v>
      </c>
      <c r="AD1182" s="408">
        <v>-1.03742086736332E-5</v>
      </c>
      <c r="AE1182" s="407">
        <v>-1.6182494233518699E-5</v>
      </c>
      <c r="AF1182" s="408">
        <v>-3.75427991623203E-6</v>
      </c>
      <c r="AG1182" s="407">
        <v>-5.8562166047276102E-6</v>
      </c>
      <c r="AI1182" s="406">
        <v>4.1067807641465201E-6</v>
      </c>
      <c r="AJ1182" s="407">
        <v>6.4060734494830698E-6</v>
      </c>
      <c r="AK1182" s="408">
        <v>4.1067807641465201E-6</v>
      </c>
      <c r="AL1182" s="407">
        <v>6.4060734494830698E-6</v>
      </c>
      <c r="AM1182" s="408">
        <v>4.1067807641465201E-6</v>
      </c>
      <c r="AN1182" s="407">
        <v>6.4060734494830698E-6</v>
      </c>
      <c r="AO1182" s="408">
        <v>4.1067807641465201E-6</v>
      </c>
      <c r="AP1182" s="407">
        <v>6.4060734494830698E-6</v>
      </c>
      <c r="AQ1182" s="408">
        <v>4.1067807641465099E-6</v>
      </c>
      <c r="AR1182" s="407">
        <v>6.4060734494830698E-6</v>
      </c>
      <c r="AT1182" s="406">
        <v>0</v>
      </c>
      <c r="AU1182" s="407">
        <v>0</v>
      </c>
      <c r="AV1182" s="408">
        <v>0</v>
      </c>
      <c r="AW1182" s="407">
        <v>0</v>
      </c>
      <c r="AX1182" s="408">
        <v>0</v>
      </c>
      <c r="AY1182" s="407">
        <v>0</v>
      </c>
      <c r="AZ1182" s="408">
        <v>0</v>
      </c>
      <c r="BA1182" s="407">
        <v>0</v>
      </c>
      <c r="BB1182" s="408">
        <v>0</v>
      </c>
      <c r="BC1182" s="407">
        <v>0</v>
      </c>
    </row>
    <row r="1183" spans="1:55" x14ac:dyDescent="0.35">
      <c r="A1183" s="385" t="str" cm="1">
        <f t="array" ref="A1183">IFERROR(_xlfn.IFS(AND(F1183="Renta Variable",O1183=1),IFERROR(MATCH(B1183,[1]RV_Det!C:C,0),"Rev"),AND(J1183="Corporativa",O1183=1,I1183="EM"),IFERROR(MATCH(B1183,[1]RF_Corps!B:B,0),"Rev"),AND(F1183="Alternativos",O1183=1),IFERROR(MATCH(B1183,[1]Rep4!C:C,0),"Rev")),"")</f>
        <v/>
      </c>
      <c r="B1183" s="396" t="s">
        <v>3419</v>
      </c>
      <c r="C1183" s="412" t="s">
        <v>3420</v>
      </c>
      <c r="D1183" s="395" t="s">
        <v>3421</v>
      </c>
      <c r="E1183" s="396" t="str">
        <f>IF(B1183="","",INDEX([1]CatGlob!$S:$S,IFERROR(MATCH(MID(B1183,7,1),[1]CatGlob!$R:$R,0),MATCH(MID(B1183,1,2),[1]CatGlob!$R:$R,0))))</f>
        <v>NSOL</v>
      </c>
      <c r="F1183" s="397" t="s">
        <v>442</v>
      </c>
      <c r="G1183" s="398" t="s">
        <v>383</v>
      </c>
      <c r="H1183" s="399" t="s">
        <v>264</v>
      </c>
      <c r="I1183" s="399" t="s">
        <v>611</v>
      </c>
      <c r="J1183" s="399" t="s">
        <v>2252</v>
      </c>
      <c r="K1183" s="396" t="s">
        <v>600</v>
      </c>
      <c r="L1183" s="400" t="str">
        <f>IF(ISERROR(MATCH(M1183,M$10:M1182,0)),M1183,"")</f>
        <v/>
      </c>
      <c r="M1183" s="401" t="str">
        <f>IF(B1183="","",IF(ISERROR(MATCH(F1183&amp;"_"&amp;G1183&amp;"_"&amp;H1183&amp;"_"&amp;I1183&amp;"_"&amp;J1183&amp;IF(K1183="","","_"&amp;K1183),[1]CatGlob!$B:$B,0)),F1183&amp;"_"&amp;G1183&amp;"_"&amp;H1183&amp;"_"&amp;I1183&amp;"_"&amp;J1183&amp;IF(K1183="","","_"&amp;K1183),INDEX([1]CatGlob!$C:$C,MATCH(F1183&amp;"_"&amp;G1183&amp;"_"&amp;H1183&amp;"_"&amp;I1183&amp;"_"&amp;J1183&amp;IF(K1183="","","_"&amp;K1183),[1]CatGlob!$B:$B,0))))</f>
        <v>PEN_NOM_CORP_NT</v>
      </c>
      <c r="N1183" s="402" t="str">
        <f t="shared" si="39"/>
        <v>rev</v>
      </c>
      <c r="O1183" s="402">
        <f t="shared" si="38"/>
        <v>1</v>
      </c>
      <c r="P1183" s="401" t="str">
        <f>IF(LEN(B1183)&gt;8,INDEX([1]CatGlob!$X:$X,MATCH(M1183,[1]CatGlob!$W:$W,0)),"")</f>
        <v>PEC</v>
      </c>
      <c r="Q1183" s="403" t="str">
        <f>INDEX([1]CatGlob!P:P,MATCH(M1183,[1]CatGlob!O:O,0))</f>
        <v>RFLC</v>
      </c>
      <c r="R1183" s="403" t="s">
        <v>601</v>
      </c>
      <c r="S1183" s="403" t="s">
        <v>601</v>
      </c>
      <c r="T1183" s="403" t="str">
        <f>INDEX([1]CatGlob!$D:$D,MATCH($M1183,[1]CatGlob!$C:$C,0))</f>
        <v>RFL</v>
      </c>
      <c r="U1183" s="403" t="s">
        <v>2307</v>
      </c>
      <c r="V1183" s="404" t="str">
        <f>INDEX([1]CatGlob!$F:$F,MATCH($M1183,[1]CatGlob!$C:$C,0))</f>
        <v>RFL_CORP</v>
      </c>
      <c r="W1183" s="405"/>
      <c r="X1183" s="406">
        <v>0</v>
      </c>
      <c r="Y1183" s="407">
        <v>0</v>
      </c>
      <c r="Z1183" s="408">
        <v>0</v>
      </c>
      <c r="AA1183" s="407">
        <v>0</v>
      </c>
      <c r="AB1183" s="408">
        <v>0</v>
      </c>
      <c r="AC1183" s="407">
        <v>0</v>
      </c>
      <c r="AD1183" s="408">
        <v>0</v>
      </c>
      <c r="AE1183" s="407">
        <v>0</v>
      </c>
      <c r="AF1183" s="408">
        <v>0</v>
      </c>
      <c r="AG1183" s="407">
        <v>0</v>
      </c>
      <c r="AI1183" s="406">
        <v>0</v>
      </c>
      <c r="AJ1183" s="407">
        <v>0</v>
      </c>
      <c r="AK1183" s="408">
        <v>-6.4312794264462901E-6</v>
      </c>
      <c r="AL1183" s="407">
        <v>-3.6927546576137602E-5</v>
      </c>
      <c r="AM1183" s="408">
        <v>0</v>
      </c>
      <c r="AN1183" s="407">
        <v>0</v>
      </c>
      <c r="AO1183" s="408">
        <v>0</v>
      </c>
      <c r="AP1183" s="407">
        <v>0</v>
      </c>
      <c r="AQ1183" s="408">
        <v>-1.85657272911969E-6</v>
      </c>
      <c r="AR1183" s="407">
        <v>-1.06601923786163E-5</v>
      </c>
      <c r="AT1183" s="406">
        <v>0</v>
      </c>
      <c r="AU1183" s="407">
        <v>0</v>
      </c>
      <c r="AV1183" s="408">
        <v>0</v>
      </c>
      <c r="AW1183" s="407">
        <v>0</v>
      </c>
      <c r="AX1183" s="408">
        <v>0</v>
      </c>
      <c r="AY1183" s="407">
        <v>0</v>
      </c>
      <c r="AZ1183" s="408">
        <v>0</v>
      </c>
      <c r="BA1183" s="407">
        <v>0</v>
      </c>
      <c r="BB1183" s="408">
        <v>0</v>
      </c>
      <c r="BC1183" s="407">
        <v>0</v>
      </c>
    </row>
    <row r="1184" spans="1:55" x14ac:dyDescent="0.35">
      <c r="A1184" s="385" t="str" cm="1">
        <f t="array" ref="A1184">IFERROR(_xlfn.IFS(AND(F1184="Renta Variable",O1184=1),IFERROR(MATCH(B1184,[1]RV_Det!C:C,0),"Rev"),AND(J1184="Corporativa",O1184=1,I1184="EM"),IFERROR(MATCH(B1184,[1]RF_Corps!B:B,0),"Rev"),AND(F1184="Alternativos",O1184=1),IFERROR(MATCH(B1184,[1]Rep4!C:C,0),"Rev")),"")</f>
        <v/>
      </c>
      <c r="B1184" s="396" t="s">
        <v>3422</v>
      </c>
      <c r="C1184" s="412" t="s">
        <v>3423</v>
      </c>
      <c r="D1184" s="395" t="s">
        <v>3421</v>
      </c>
      <c r="E1184" s="396" t="str">
        <f>IF(B1184="","",INDEX([1]CatGlob!$S:$S,IFERROR(MATCH(MID(B1184,7,1),[1]CatGlob!$R:$R,0),MATCH(MID(B1184,1,2),[1]CatGlob!$R:$R,0))))</f>
        <v>NSOL</v>
      </c>
      <c r="F1184" s="397" t="s">
        <v>442</v>
      </c>
      <c r="G1184" s="398" t="s">
        <v>383</v>
      </c>
      <c r="H1184" s="399" t="s">
        <v>264</v>
      </c>
      <c r="I1184" s="399" t="s">
        <v>611</v>
      </c>
      <c r="J1184" s="399" t="s">
        <v>2252</v>
      </c>
      <c r="K1184" s="396" t="s">
        <v>600</v>
      </c>
      <c r="L1184" s="400" t="str">
        <f>IF(ISERROR(MATCH(M1184,M$10:M1183,0)),M1184,"")</f>
        <v/>
      </c>
      <c r="M1184" s="401" t="str">
        <f>IF(B1184="","",IF(ISERROR(MATCH(F1184&amp;"_"&amp;G1184&amp;"_"&amp;H1184&amp;"_"&amp;I1184&amp;"_"&amp;J1184&amp;IF(K1184="","","_"&amp;K1184),[1]CatGlob!$B:$B,0)),F1184&amp;"_"&amp;G1184&amp;"_"&amp;H1184&amp;"_"&amp;I1184&amp;"_"&amp;J1184&amp;IF(K1184="","","_"&amp;K1184),INDEX([1]CatGlob!$C:$C,MATCH(F1184&amp;"_"&amp;G1184&amp;"_"&amp;H1184&amp;"_"&amp;I1184&amp;"_"&amp;J1184&amp;IF(K1184="","","_"&amp;K1184),[1]CatGlob!$B:$B,0))))</f>
        <v>PEN_NOM_CORP_NT</v>
      </c>
      <c r="N1184" s="402" t="str">
        <f t="shared" si="39"/>
        <v/>
      </c>
      <c r="O1184" s="402" t="str">
        <f t="shared" si="38"/>
        <v/>
      </c>
      <c r="P1184" s="401" t="str">
        <f>IF(LEN(B1184)&gt;8,INDEX([1]CatGlob!$X:$X,MATCH(M1184,[1]CatGlob!$W:$W,0)),"")</f>
        <v>PEC</v>
      </c>
      <c r="Q1184" s="403" t="str">
        <f>INDEX([1]CatGlob!P:P,MATCH(M1184,[1]CatGlob!O:O,0))</f>
        <v>RFLC</v>
      </c>
      <c r="R1184" s="403" t="s">
        <v>601</v>
      </c>
      <c r="S1184" s="403" t="s">
        <v>601</v>
      </c>
      <c r="T1184" s="403" t="str">
        <f>INDEX([1]CatGlob!$D:$D,MATCH($M1184,[1]CatGlob!$C:$C,0))</f>
        <v>RFL</v>
      </c>
      <c r="U1184" s="403" t="s">
        <v>2307</v>
      </c>
      <c r="V1184" s="404" t="str">
        <f>INDEX([1]CatGlob!$F:$F,MATCH($M1184,[1]CatGlob!$C:$C,0))</f>
        <v>RFL_CORP</v>
      </c>
      <c r="W1184" s="405"/>
      <c r="X1184" s="406">
        <v>0</v>
      </c>
      <c r="Y1184" s="407">
        <v>0</v>
      </c>
      <c r="Z1184" s="408">
        <v>0</v>
      </c>
      <c r="AA1184" s="407">
        <v>0</v>
      </c>
      <c r="AB1184" s="408">
        <v>0</v>
      </c>
      <c r="AC1184" s="407">
        <v>0</v>
      </c>
      <c r="AD1184" s="408">
        <v>0</v>
      </c>
      <c r="AE1184" s="407">
        <v>0</v>
      </c>
      <c r="AF1184" s="408">
        <v>0</v>
      </c>
      <c r="AG1184" s="407">
        <v>0</v>
      </c>
      <c r="AI1184" s="406">
        <v>0</v>
      </c>
      <c r="AJ1184" s="407">
        <v>0</v>
      </c>
      <c r="AK1184" s="408">
        <v>0</v>
      </c>
      <c r="AL1184" s="407">
        <v>0</v>
      </c>
      <c r="AM1184" s="408">
        <v>0</v>
      </c>
      <c r="AN1184" s="407">
        <v>0</v>
      </c>
      <c r="AO1184" s="408">
        <v>0</v>
      </c>
      <c r="AP1184" s="407">
        <v>0</v>
      </c>
      <c r="AQ1184" s="408">
        <v>0</v>
      </c>
      <c r="AR1184" s="407">
        <v>0</v>
      </c>
      <c r="AT1184" s="406">
        <v>0</v>
      </c>
      <c r="AU1184" s="407">
        <v>0</v>
      </c>
      <c r="AV1184" s="408">
        <v>0</v>
      </c>
      <c r="AW1184" s="407">
        <v>0</v>
      </c>
      <c r="AX1184" s="408">
        <v>0</v>
      </c>
      <c r="AY1184" s="407">
        <v>0</v>
      </c>
      <c r="AZ1184" s="408">
        <v>0</v>
      </c>
      <c r="BA1184" s="407">
        <v>0</v>
      </c>
      <c r="BB1184" s="408">
        <v>0</v>
      </c>
      <c r="BC1184" s="407">
        <v>0</v>
      </c>
    </row>
    <row r="1185" spans="1:55" x14ac:dyDescent="0.35">
      <c r="A1185" s="385" t="str" cm="1">
        <f t="array" ref="A1185">IFERROR(_xlfn.IFS(AND(F1185="Renta Variable",O1185=1),IFERROR(MATCH(B1185,[1]RV_Det!C:C,0),"Rev"),AND(J1185="Corporativa",O1185=1,I1185="EM"),IFERROR(MATCH(B1185,[1]RF_Corps!B:B,0),"Rev"),AND(F1185="Alternativos",O1185=1),IFERROR(MATCH(B1185,[1]Rep4!C:C,0),"Rev")),"")</f>
        <v/>
      </c>
      <c r="B1185" s="394" t="s">
        <v>3424</v>
      </c>
      <c r="C1185" s="409" t="s">
        <v>3425</v>
      </c>
      <c r="D1185" s="395" t="s">
        <v>3426</v>
      </c>
      <c r="E1185" s="396" t="str">
        <f>IF(B1185="","",INDEX([1]CatGlob!$S:$S,IFERROR(MATCH(MID(B1185,7,1),[1]CatGlob!$R:$R,0),MATCH(MID(B1185,1,2),[1]CatGlob!$R:$R,0))))</f>
        <v>NSOL</v>
      </c>
      <c r="F1185" s="397" t="s">
        <v>442</v>
      </c>
      <c r="G1185" s="398" t="s">
        <v>383</v>
      </c>
      <c r="H1185" s="399" t="s">
        <v>264</v>
      </c>
      <c r="I1185" s="399" t="s">
        <v>611</v>
      </c>
      <c r="J1185" s="399" t="s">
        <v>2252</v>
      </c>
      <c r="K1185" s="396" t="s">
        <v>600</v>
      </c>
      <c r="L1185" s="400" t="str">
        <f>IF(ISERROR(MATCH(M1185,M$10:M1184,0)),M1185,"")</f>
        <v/>
      </c>
      <c r="M1185" s="401" t="str">
        <f>IF(B1185="","",IF(ISERROR(MATCH(F1185&amp;"_"&amp;G1185&amp;"_"&amp;H1185&amp;"_"&amp;I1185&amp;"_"&amp;J1185&amp;IF(K1185="","","_"&amp;K1185),[1]CatGlob!$B:$B,0)),F1185&amp;"_"&amp;G1185&amp;"_"&amp;H1185&amp;"_"&amp;I1185&amp;"_"&amp;J1185&amp;IF(K1185="","","_"&amp;K1185),INDEX([1]CatGlob!$C:$C,MATCH(F1185&amp;"_"&amp;G1185&amp;"_"&amp;H1185&amp;"_"&amp;I1185&amp;"_"&amp;J1185&amp;IF(K1185="","","_"&amp;K1185),[1]CatGlob!$B:$B,0))))</f>
        <v>PEN_NOM_CORP_NT</v>
      </c>
      <c r="N1185" s="402" t="str">
        <f t="shared" si="39"/>
        <v/>
      </c>
      <c r="O1185" s="402" t="str">
        <f t="shared" si="38"/>
        <v/>
      </c>
      <c r="P1185" s="401" t="str">
        <f>IF(LEN(B1185)&gt;8,INDEX([1]CatGlob!$X:$X,MATCH(M1185,[1]CatGlob!$W:$W,0)),"")</f>
        <v>PEC</v>
      </c>
      <c r="Q1185" s="403" t="str">
        <f>INDEX([1]CatGlob!P:P,MATCH(M1185,[1]CatGlob!O:O,0))</f>
        <v>RFLC</v>
      </c>
      <c r="R1185" s="403" t="s">
        <v>601</v>
      </c>
      <c r="S1185" s="403" t="s">
        <v>601</v>
      </c>
      <c r="T1185" s="403" t="str">
        <f>INDEX([1]CatGlob!$D:$D,MATCH($M1185,[1]CatGlob!$C:$C,0))</f>
        <v>RFL</v>
      </c>
      <c r="U1185" s="403" t="s">
        <v>2288</v>
      </c>
      <c r="V1185" s="404" t="str">
        <f>INDEX([1]CatGlob!$F:$F,MATCH($M1185,[1]CatGlob!$C:$C,0))</f>
        <v>RFL_CORP</v>
      </c>
      <c r="W1185" s="405"/>
      <c r="X1185" s="406">
        <v>0</v>
      </c>
      <c r="Y1185" s="407">
        <v>0</v>
      </c>
      <c r="Z1185" s="408">
        <v>0</v>
      </c>
      <c r="AA1185" s="407">
        <v>0</v>
      </c>
      <c r="AB1185" s="408">
        <v>0</v>
      </c>
      <c r="AC1185" s="407">
        <v>0</v>
      </c>
      <c r="AD1185" s="408">
        <v>0</v>
      </c>
      <c r="AE1185" s="407">
        <v>0</v>
      </c>
      <c r="AF1185" s="408">
        <v>0</v>
      </c>
      <c r="AG1185" s="407">
        <v>0</v>
      </c>
      <c r="AI1185" s="406">
        <v>0</v>
      </c>
      <c r="AJ1185" s="407">
        <v>0</v>
      </c>
      <c r="AK1185" s="408">
        <v>0</v>
      </c>
      <c r="AL1185" s="407">
        <v>0</v>
      </c>
      <c r="AM1185" s="408">
        <v>0</v>
      </c>
      <c r="AN1185" s="407">
        <v>0</v>
      </c>
      <c r="AO1185" s="408">
        <v>0</v>
      </c>
      <c r="AP1185" s="407">
        <v>0</v>
      </c>
      <c r="AQ1185" s="408">
        <v>0</v>
      </c>
      <c r="AR1185" s="407">
        <v>0</v>
      </c>
      <c r="AT1185" s="406">
        <v>0</v>
      </c>
      <c r="AU1185" s="407">
        <v>0</v>
      </c>
      <c r="AV1185" s="408">
        <v>0</v>
      </c>
      <c r="AW1185" s="407">
        <v>0</v>
      </c>
      <c r="AX1185" s="408">
        <v>0</v>
      </c>
      <c r="AY1185" s="407">
        <v>0</v>
      </c>
      <c r="AZ1185" s="408">
        <v>0</v>
      </c>
      <c r="BA1185" s="407">
        <v>0</v>
      </c>
      <c r="BB1185" s="408">
        <v>0</v>
      </c>
      <c r="BC1185" s="407">
        <v>0</v>
      </c>
    </row>
    <row r="1186" spans="1:55" x14ac:dyDescent="0.35">
      <c r="A1186" s="385" t="str" cm="1">
        <f t="array" ref="A1186">IFERROR(_xlfn.IFS(AND(F1186="Renta Variable",O1186=1),IFERROR(MATCH(B1186,[1]RV_Det!C:C,0),"Rev"),AND(J1186="Corporativa",O1186=1,I1186="EM"),IFERROR(MATCH(B1186,[1]RF_Corps!B:B,0),"Rev"),AND(F1186="Alternativos",O1186=1),IFERROR(MATCH(B1186,[1]Rep4!C:C,0),"Rev")),"")</f>
        <v/>
      </c>
      <c r="B1186" s="394" t="s">
        <v>3427</v>
      </c>
      <c r="C1186" s="409" t="s">
        <v>3428</v>
      </c>
      <c r="D1186" s="395" t="s">
        <v>3429</v>
      </c>
      <c r="E1186" s="396" t="str">
        <f>IF(B1186="","",INDEX([1]CatGlob!$S:$S,IFERROR(MATCH(MID(B1186,7,1),[1]CatGlob!$R:$R,0),MATCH(MID(B1186,1,2),[1]CatGlob!$R:$R,0))))</f>
        <v>NSOL</v>
      </c>
      <c r="F1186" s="397" t="s">
        <v>442</v>
      </c>
      <c r="G1186" s="398" t="s">
        <v>383</v>
      </c>
      <c r="H1186" s="399" t="s">
        <v>264</v>
      </c>
      <c r="I1186" s="399" t="s">
        <v>611</v>
      </c>
      <c r="J1186" s="399" t="s">
        <v>2252</v>
      </c>
      <c r="K1186" s="396" t="s">
        <v>600</v>
      </c>
      <c r="L1186" s="400" t="str">
        <f>IF(ISERROR(MATCH(M1186,M$10:M1185,0)),M1186,"")</f>
        <v/>
      </c>
      <c r="M1186" s="401" t="str">
        <f>IF(B1186="","",IF(ISERROR(MATCH(F1186&amp;"_"&amp;G1186&amp;"_"&amp;H1186&amp;"_"&amp;I1186&amp;"_"&amp;J1186&amp;IF(K1186="","","_"&amp;K1186),[1]CatGlob!$B:$B,0)),F1186&amp;"_"&amp;G1186&amp;"_"&amp;H1186&amp;"_"&amp;I1186&amp;"_"&amp;J1186&amp;IF(K1186="","","_"&amp;K1186),INDEX([1]CatGlob!$C:$C,MATCH(F1186&amp;"_"&amp;G1186&amp;"_"&amp;H1186&amp;"_"&amp;I1186&amp;"_"&amp;J1186&amp;IF(K1186="","","_"&amp;K1186),[1]CatGlob!$B:$B,0))))</f>
        <v>PEN_NOM_CORP_NT</v>
      </c>
      <c r="N1186" s="402" t="str">
        <f t="shared" si="39"/>
        <v/>
      </c>
      <c r="O1186" s="402" t="str">
        <f t="shared" si="38"/>
        <v/>
      </c>
      <c r="P1186" s="401" t="str">
        <f>IF(LEN(B1186)&gt;8,INDEX([1]CatGlob!$X:$X,MATCH(M1186,[1]CatGlob!$W:$W,0)),"")</f>
        <v>PEC</v>
      </c>
      <c r="Q1186" s="403" t="str">
        <f>INDEX([1]CatGlob!P:P,MATCH(M1186,[1]CatGlob!O:O,0))</f>
        <v>RFLC</v>
      </c>
      <c r="R1186" s="403" t="s">
        <v>601</v>
      </c>
      <c r="S1186" s="403" t="s">
        <v>601</v>
      </c>
      <c r="T1186" s="403" t="str">
        <f>INDEX([1]CatGlob!$D:$D,MATCH($M1186,[1]CatGlob!$C:$C,0))</f>
        <v>RFL</v>
      </c>
      <c r="U1186" s="403" t="s">
        <v>2307</v>
      </c>
      <c r="V1186" s="404" t="str">
        <f>INDEX([1]CatGlob!$F:$F,MATCH($M1186,[1]CatGlob!$C:$C,0))</f>
        <v>RFL_CORP</v>
      </c>
      <c r="W1186" s="405"/>
      <c r="X1186" s="406">
        <v>0</v>
      </c>
      <c r="Y1186" s="407">
        <v>0</v>
      </c>
      <c r="Z1186" s="408">
        <v>0</v>
      </c>
      <c r="AA1186" s="407">
        <v>0</v>
      </c>
      <c r="AB1186" s="408">
        <v>0</v>
      </c>
      <c r="AC1186" s="407">
        <v>0</v>
      </c>
      <c r="AD1186" s="408">
        <v>0</v>
      </c>
      <c r="AE1186" s="407">
        <v>0</v>
      </c>
      <c r="AF1186" s="408">
        <v>0</v>
      </c>
      <c r="AG1186" s="407">
        <v>0</v>
      </c>
      <c r="AI1186" s="406">
        <v>0</v>
      </c>
      <c r="AJ1186" s="407">
        <v>0</v>
      </c>
      <c r="AK1186" s="408">
        <v>0</v>
      </c>
      <c r="AL1186" s="407">
        <v>0</v>
      </c>
      <c r="AM1186" s="408">
        <v>0</v>
      </c>
      <c r="AN1186" s="407">
        <v>0</v>
      </c>
      <c r="AO1186" s="408">
        <v>0</v>
      </c>
      <c r="AP1186" s="407">
        <v>0</v>
      </c>
      <c r="AQ1186" s="408">
        <v>0</v>
      </c>
      <c r="AR1186" s="407">
        <v>0</v>
      </c>
      <c r="AT1186" s="406">
        <v>0</v>
      </c>
      <c r="AU1186" s="407">
        <v>0</v>
      </c>
      <c r="AV1186" s="408">
        <v>0</v>
      </c>
      <c r="AW1186" s="407">
        <v>0</v>
      </c>
      <c r="AX1186" s="408">
        <v>0</v>
      </c>
      <c r="AY1186" s="407">
        <v>0</v>
      </c>
      <c r="AZ1186" s="408">
        <v>0</v>
      </c>
      <c r="BA1186" s="407">
        <v>0</v>
      </c>
      <c r="BB1186" s="408">
        <v>0</v>
      </c>
      <c r="BC1186" s="407">
        <v>0</v>
      </c>
    </row>
    <row r="1187" spans="1:55" x14ac:dyDescent="0.35">
      <c r="A1187" s="385" t="str" cm="1">
        <f t="array" ref="A1187">IFERROR(_xlfn.IFS(AND(F1187="Renta Variable",O1187=1),IFERROR(MATCH(B1187,[1]RV_Det!C:C,0),"Rev"),AND(J1187="Corporativa",O1187=1,I1187="EM"),IFERROR(MATCH(B1187,[1]RF_Corps!B:B,0),"Rev"),AND(F1187="Alternativos",O1187=1),IFERROR(MATCH(B1187,[1]Rep4!C:C,0),"Rev")),"")</f>
        <v/>
      </c>
      <c r="B1187" s="394" t="s">
        <v>3430</v>
      </c>
      <c r="C1187" s="409" t="s">
        <v>3431</v>
      </c>
      <c r="D1187" s="395" t="s">
        <v>2577</v>
      </c>
      <c r="E1187" s="396" t="str">
        <f>IF(B1187="","",INDEX([1]CatGlob!$S:$S,IFERROR(MATCH(MID(B1187,7,1),[1]CatGlob!$R:$R,0),MATCH(MID(B1187,1,2),[1]CatGlob!$R:$R,0))))</f>
        <v>NSOL</v>
      </c>
      <c r="F1187" s="397" t="s">
        <v>442</v>
      </c>
      <c r="G1187" s="398" t="s">
        <v>383</v>
      </c>
      <c r="H1187" s="399" t="s">
        <v>264</v>
      </c>
      <c r="I1187" s="399" t="s">
        <v>611</v>
      </c>
      <c r="J1187" s="399" t="s">
        <v>2252</v>
      </c>
      <c r="K1187" s="396" t="s">
        <v>600</v>
      </c>
      <c r="L1187" s="400" t="str">
        <f>IF(ISERROR(MATCH(M1187,M$10:M1186,0)),M1187,"")</f>
        <v/>
      </c>
      <c r="M1187" s="401" t="str">
        <f>IF(B1187="","",IF(ISERROR(MATCH(F1187&amp;"_"&amp;G1187&amp;"_"&amp;H1187&amp;"_"&amp;I1187&amp;"_"&amp;J1187&amp;IF(K1187="","","_"&amp;K1187),[1]CatGlob!$B:$B,0)),F1187&amp;"_"&amp;G1187&amp;"_"&amp;H1187&amp;"_"&amp;I1187&amp;"_"&amp;J1187&amp;IF(K1187="","","_"&amp;K1187),INDEX([1]CatGlob!$C:$C,MATCH(F1187&amp;"_"&amp;G1187&amp;"_"&amp;H1187&amp;"_"&amp;I1187&amp;"_"&amp;J1187&amp;IF(K1187="","","_"&amp;K1187),[1]CatGlob!$B:$B,0))))</f>
        <v>PEN_NOM_CORP_NT</v>
      </c>
      <c r="N1187" s="402" t="str">
        <f t="shared" si="39"/>
        <v/>
      </c>
      <c r="O1187" s="402" t="str">
        <f t="shared" si="38"/>
        <v/>
      </c>
      <c r="P1187" s="401" t="str">
        <f>IF(LEN(B1187)&gt;8,INDEX([1]CatGlob!$X:$X,MATCH(M1187,[1]CatGlob!$W:$W,0)),"")</f>
        <v>PEC</v>
      </c>
      <c r="Q1187" s="403" t="str">
        <f>INDEX([1]CatGlob!P:P,MATCH(M1187,[1]CatGlob!O:O,0))</f>
        <v>RFLC</v>
      </c>
      <c r="R1187" s="403" t="s">
        <v>601</v>
      </c>
      <c r="S1187" s="403" t="s">
        <v>601</v>
      </c>
      <c r="T1187" s="403" t="str">
        <f>INDEX([1]CatGlob!$D:$D,MATCH($M1187,[1]CatGlob!$C:$C,0))</f>
        <v>RFL</v>
      </c>
      <c r="U1187" s="403" t="s">
        <v>2307</v>
      </c>
      <c r="V1187" s="404" t="str">
        <f>INDEX([1]CatGlob!$F:$F,MATCH($M1187,[1]CatGlob!$C:$C,0))</f>
        <v>RFL_CORP</v>
      </c>
      <c r="W1187" s="405"/>
      <c r="X1187" s="406">
        <v>0</v>
      </c>
      <c r="Y1187" s="407">
        <v>0</v>
      </c>
      <c r="Z1187" s="408">
        <v>0</v>
      </c>
      <c r="AA1187" s="407">
        <v>0</v>
      </c>
      <c r="AB1187" s="408">
        <v>0</v>
      </c>
      <c r="AC1187" s="407">
        <v>0</v>
      </c>
      <c r="AD1187" s="408">
        <v>0</v>
      </c>
      <c r="AE1187" s="407">
        <v>0</v>
      </c>
      <c r="AF1187" s="408">
        <v>0</v>
      </c>
      <c r="AG1187" s="407">
        <v>0</v>
      </c>
      <c r="AI1187" s="406">
        <v>0</v>
      </c>
      <c r="AJ1187" s="407">
        <v>0</v>
      </c>
      <c r="AK1187" s="408">
        <v>0</v>
      </c>
      <c r="AL1187" s="407">
        <v>0</v>
      </c>
      <c r="AM1187" s="408">
        <v>0</v>
      </c>
      <c r="AN1187" s="407">
        <v>0</v>
      </c>
      <c r="AO1187" s="408">
        <v>0</v>
      </c>
      <c r="AP1187" s="407">
        <v>0</v>
      </c>
      <c r="AQ1187" s="408">
        <v>0</v>
      </c>
      <c r="AR1187" s="407">
        <v>0</v>
      </c>
      <c r="AT1187" s="406">
        <v>0</v>
      </c>
      <c r="AU1187" s="407">
        <v>0</v>
      </c>
      <c r="AV1187" s="408">
        <v>0</v>
      </c>
      <c r="AW1187" s="407">
        <v>0</v>
      </c>
      <c r="AX1187" s="408">
        <v>0</v>
      </c>
      <c r="AY1187" s="407">
        <v>0</v>
      </c>
      <c r="AZ1187" s="408">
        <v>0</v>
      </c>
      <c r="BA1187" s="407">
        <v>0</v>
      </c>
      <c r="BB1187" s="408">
        <v>0</v>
      </c>
      <c r="BC1187" s="407">
        <v>0</v>
      </c>
    </row>
    <row r="1188" spans="1:55" x14ac:dyDescent="0.35">
      <c r="A1188" s="385" t="str" cm="1">
        <f t="array" ref="A1188">IFERROR(_xlfn.IFS(AND(F1188="Renta Variable",O1188=1),IFERROR(MATCH(B1188,[1]RV_Det!C:C,0),"Rev"),AND(J1188="Corporativa",O1188=1,I1188="EM"),IFERROR(MATCH(B1188,[1]RF_Corps!B:B,0),"Rev"),AND(F1188="Alternativos",O1188=1),IFERROR(MATCH(B1188,[1]Rep4!C:C,0),"Rev")),"")</f>
        <v/>
      </c>
      <c r="B1188" s="394" t="s">
        <v>3432</v>
      </c>
      <c r="C1188" s="409" t="s">
        <v>3433</v>
      </c>
      <c r="D1188" s="395" t="s">
        <v>2577</v>
      </c>
      <c r="E1188" s="396" t="str">
        <f>IF(B1188="","",INDEX([1]CatGlob!$S:$S,IFERROR(MATCH(MID(B1188,7,1),[1]CatGlob!$R:$R,0),MATCH(MID(B1188,1,2),[1]CatGlob!$R:$R,0))))</f>
        <v>NSOL</v>
      </c>
      <c r="F1188" s="397" t="s">
        <v>442</v>
      </c>
      <c r="G1188" s="398" t="s">
        <v>383</v>
      </c>
      <c r="H1188" s="399" t="s">
        <v>264</v>
      </c>
      <c r="I1188" s="399" t="s">
        <v>611</v>
      </c>
      <c r="J1188" s="399" t="s">
        <v>2252</v>
      </c>
      <c r="K1188" s="396" t="s">
        <v>600</v>
      </c>
      <c r="L1188" s="400" t="str">
        <f>IF(ISERROR(MATCH(M1188,M$10:M1187,0)),M1188,"")</f>
        <v/>
      </c>
      <c r="M1188" s="401" t="str">
        <f>IF(B1188="","",IF(ISERROR(MATCH(F1188&amp;"_"&amp;G1188&amp;"_"&amp;H1188&amp;"_"&amp;I1188&amp;"_"&amp;J1188&amp;IF(K1188="","","_"&amp;K1188),[1]CatGlob!$B:$B,0)),F1188&amp;"_"&amp;G1188&amp;"_"&amp;H1188&amp;"_"&amp;I1188&amp;"_"&amp;J1188&amp;IF(K1188="","","_"&amp;K1188),INDEX([1]CatGlob!$C:$C,MATCH(F1188&amp;"_"&amp;G1188&amp;"_"&amp;H1188&amp;"_"&amp;I1188&amp;"_"&amp;J1188&amp;IF(K1188="","","_"&amp;K1188),[1]CatGlob!$B:$B,0))))</f>
        <v>PEN_NOM_CORP_NT</v>
      </c>
      <c r="N1188" s="402" t="str">
        <f t="shared" si="39"/>
        <v/>
      </c>
      <c r="O1188" s="402" t="str">
        <f t="shared" si="38"/>
        <v/>
      </c>
      <c r="P1188" s="401" t="str">
        <f>IF(LEN(B1188)&gt;8,INDEX([1]CatGlob!$X:$X,MATCH(M1188,[1]CatGlob!$W:$W,0)),"")</f>
        <v>PEC</v>
      </c>
      <c r="Q1188" s="403" t="str">
        <f>INDEX([1]CatGlob!P:P,MATCH(M1188,[1]CatGlob!O:O,0))</f>
        <v>RFLC</v>
      </c>
      <c r="R1188" s="403" t="s">
        <v>601</v>
      </c>
      <c r="S1188" s="403" t="s">
        <v>601</v>
      </c>
      <c r="T1188" s="403" t="str">
        <f>INDEX([1]CatGlob!$D:$D,MATCH($M1188,[1]CatGlob!$C:$C,0))</f>
        <v>RFL</v>
      </c>
      <c r="U1188" s="403" t="s">
        <v>2307</v>
      </c>
      <c r="V1188" s="404" t="str">
        <f>INDEX([1]CatGlob!$F:$F,MATCH($M1188,[1]CatGlob!$C:$C,0))</f>
        <v>RFL_CORP</v>
      </c>
      <c r="W1188" s="405"/>
      <c r="X1188" s="406">
        <v>0</v>
      </c>
      <c r="Y1188" s="407">
        <v>0</v>
      </c>
      <c r="Z1188" s="408">
        <v>0</v>
      </c>
      <c r="AA1188" s="407">
        <v>0</v>
      </c>
      <c r="AB1188" s="408">
        <v>0</v>
      </c>
      <c r="AC1188" s="407">
        <v>0</v>
      </c>
      <c r="AD1188" s="408">
        <v>0</v>
      </c>
      <c r="AE1188" s="407">
        <v>0</v>
      </c>
      <c r="AF1188" s="408">
        <v>0</v>
      </c>
      <c r="AG1188" s="407">
        <v>0</v>
      </c>
      <c r="AI1188" s="406">
        <v>0</v>
      </c>
      <c r="AJ1188" s="407">
        <v>0</v>
      </c>
      <c r="AK1188" s="408">
        <v>0</v>
      </c>
      <c r="AL1188" s="407">
        <v>0</v>
      </c>
      <c r="AM1188" s="408">
        <v>0</v>
      </c>
      <c r="AN1188" s="407">
        <v>0</v>
      </c>
      <c r="AO1188" s="408">
        <v>0</v>
      </c>
      <c r="AP1188" s="407">
        <v>0</v>
      </c>
      <c r="AQ1188" s="408">
        <v>0</v>
      </c>
      <c r="AR1188" s="407">
        <v>0</v>
      </c>
      <c r="AT1188" s="406">
        <v>0</v>
      </c>
      <c r="AU1188" s="407">
        <v>0</v>
      </c>
      <c r="AV1188" s="408">
        <v>0</v>
      </c>
      <c r="AW1188" s="407">
        <v>0</v>
      </c>
      <c r="AX1188" s="408">
        <v>0</v>
      </c>
      <c r="AY1188" s="407">
        <v>0</v>
      </c>
      <c r="AZ1188" s="408">
        <v>0</v>
      </c>
      <c r="BA1188" s="407">
        <v>0</v>
      </c>
      <c r="BB1188" s="408">
        <v>0</v>
      </c>
      <c r="BC1188" s="407">
        <v>0</v>
      </c>
    </row>
    <row r="1189" spans="1:55" x14ac:dyDescent="0.35">
      <c r="A1189" s="385" t="str" cm="1">
        <f t="array" ref="A1189">IFERROR(_xlfn.IFS(AND(F1189="Renta Variable",O1189=1),IFERROR(MATCH(B1189,[1]RV_Det!C:C,0),"Rev"),AND(J1189="Corporativa",O1189=1,I1189="EM"),IFERROR(MATCH(B1189,[1]RF_Corps!B:B,0),"Rev"),AND(F1189="Alternativos",O1189=1),IFERROR(MATCH(B1189,[1]Rep4!C:C,0),"Rev")),"")</f>
        <v/>
      </c>
      <c r="B1189" s="394" t="s">
        <v>3434</v>
      </c>
      <c r="C1189" s="409" t="s">
        <v>3435</v>
      </c>
      <c r="D1189" s="395" t="s">
        <v>2577</v>
      </c>
      <c r="E1189" s="396" t="str">
        <f>IF(B1189="","",INDEX([1]CatGlob!$S:$S,IFERROR(MATCH(MID(B1189,7,1),[1]CatGlob!$R:$R,0),MATCH(MID(B1189,1,2),[1]CatGlob!$R:$R,0))))</f>
        <v>NSOL</v>
      </c>
      <c r="F1189" s="397" t="s">
        <v>442</v>
      </c>
      <c r="G1189" s="398" t="s">
        <v>383</v>
      </c>
      <c r="H1189" s="399" t="s">
        <v>264</v>
      </c>
      <c r="I1189" s="399" t="s">
        <v>611</v>
      </c>
      <c r="J1189" s="399" t="s">
        <v>2252</v>
      </c>
      <c r="K1189" s="396" t="s">
        <v>600</v>
      </c>
      <c r="L1189" s="400" t="str">
        <f>IF(ISERROR(MATCH(M1189,M$10:M1188,0)),M1189,"")</f>
        <v/>
      </c>
      <c r="M1189" s="401" t="str">
        <f>IF(B1189="","",IF(ISERROR(MATCH(F1189&amp;"_"&amp;G1189&amp;"_"&amp;H1189&amp;"_"&amp;I1189&amp;"_"&amp;J1189&amp;IF(K1189="","","_"&amp;K1189),[1]CatGlob!$B:$B,0)),F1189&amp;"_"&amp;G1189&amp;"_"&amp;H1189&amp;"_"&amp;I1189&amp;"_"&amp;J1189&amp;IF(K1189="","","_"&amp;K1189),INDEX([1]CatGlob!$C:$C,MATCH(F1189&amp;"_"&amp;G1189&amp;"_"&amp;H1189&amp;"_"&amp;I1189&amp;"_"&amp;J1189&amp;IF(K1189="","","_"&amp;K1189),[1]CatGlob!$B:$B,0))))</f>
        <v>PEN_NOM_CORP_NT</v>
      </c>
      <c r="N1189" s="402" t="str">
        <f t="shared" si="39"/>
        <v/>
      </c>
      <c r="O1189" s="402" t="str">
        <f t="shared" si="38"/>
        <v/>
      </c>
      <c r="P1189" s="401" t="str">
        <f>IF(LEN(B1189)&gt;8,INDEX([1]CatGlob!$X:$X,MATCH(M1189,[1]CatGlob!$W:$W,0)),"")</f>
        <v>PEC</v>
      </c>
      <c r="Q1189" s="403" t="str">
        <f>INDEX([1]CatGlob!P:P,MATCH(M1189,[1]CatGlob!O:O,0))</f>
        <v>RFLC</v>
      </c>
      <c r="R1189" s="403" t="s">
        <v>601</v>
      </c>
      <c r="S1189" s="403" t="s">
        <v>601</v>
      </c>
      <c r="T1189" s="403" t="str">
        <f>INDEX([1]CatGlob!$D:$D,MATCH($M1189,[1]CatGlob!$C:$C,0))</f>
        <v>RFL</v>
      </c>
      <c r="U1189" s="403" t="s">
        <v>2307</v>
      </c>
      <c r="V1189" s="404" t="str">
        <f>INDEX([1]CatGlob!$F:$F,MATCH($M1189,[1]CatGlob!$C:$C,0))</f>
        <v>RFL_CORP</v>
      </c>
      <c r="W1189" s="405"/>
      <c r="X1189" s="406">
        <v>0</v>
      </c>
      <c r="Y1189" s="407">
        <v>0</v>
      </c>
      <c r="Z1189" s="408">
        <v>0</v>
      </c>
      <c r="AA1189" s="407">
        <v>0</v>
      </c>
      <c r="AB1189" s="408">
        <v>0</v>
      </c>
      <c r="AC1189" s="407">
        <v>0</v>
      </c>
      <c r="AD1189" s="408">
        <v>0</v>
      </c>
      <c r="AE1189" s="407">
        <v>0</v>
      </c>
      <c r="AF1189" s="408">
        <v>0</v>
      </c>
      <c r="AG1189" s="407">
        <v>0</v>
      </c>
      <c r="AI1189" s="406">
        <v>0</v>
      </c>
      <c r="AJ1189" s="407">
        <v>0</v>
      </c>
      <c r="AK1189" s="408">
        <v>0</v>
      </c>
      <c r="AL1189" s="407">
        <v>0</v>
      </c>
      <c r="AM1189" s="408">
        <v>0</v>
      </c>
      <c r="AN1189" s="407">
        <v>0</v>
      </c>
      <c r="AO1189" s="408">
        <v>0</v>
      </c>
      <c r="AP1189" s="407">
        <v>0</v>
      </c>
      <c r="AQ1189" s="408">
        <v>0</v>
      </c>
      <c r="AR1189" s="407">
        <v>0</v>
      </c>
      <c r="AT1189" s="406">
        <v>0</v>
      </c>
      <c r="AU1189" s="407">
        <v>0</v>
      </c>
      <c r="AV1189" s="408">
        <v>0</v>
      </c>
      <c r="AW1189" s="407">
        <v>0</v>
      </c>
      <c r="AX1189" s="408">
        <v>0</v>
      </c>
      <c r="AY1189" s="407">
        <v>0</v>
      </c>
      <c r="AZ1189" s="408">
        <v>0</v>
      </c>
      <c r="BA1189" s="407">
        <v>0</v>
      </c>
      <c r="BB1189" s="408">
        <v>0</v>
      </c>
      <c r="BC1189" s="407">
        <v>0</v>
      </c>
    </row>
    <row r="1190" spans="1:55" x14ac:dyDescent="0.35">
      <c r="A1190" s="385" t="str" cm="1">
        <f t="array" ref="A1190">IFERROR(_xlfn.IFS(AND(F1190="Renta Variable",O1190=1),IFERROR(MATCH(B1190,[1]RV_Det!C:C,0),"Rev"),AND(J1190="Corporativa",O1190=1,I1190="EM"),IFERROR(MATCH(B1190,[1]RF_Corps!B:B,0),"Rev"),AND(F1190="Alternativos",O1190=1),IFERROR(MATCH(B1190,[1]Rep4!C:C,0),"Rev")),"")</f>
        <v/>
      </c>
      <c r="B1190" s="394" t="s">
        <v>3436</v>
      </c>
      <c r="C1190" s="409" t="s">
        <v>3437</v>
      </c>
      <c r="D1190" s="395" t="s">
        <v>2577</v>
      </c>
      <c r="E1190" s="396" t="str">
        <f>IF(B1190="","",INDEX([1]CatGlob!$S:$S,IFERROR(MATCH(MID(B1190,7,1),[1]CatGlob!$R:$R,0),MATCH(MID(B1190,1,2),[1]CatGlob!$R:$R,0))))</f>
        <v>NSOL</v>
      </c>
      <c r="F1190" s="397" t="s">
        <v>442</v>
      </c>
      <c r="G1190" s="398" t="s">
        <v>383</v>
      </c>
      <c r="H1190" s="399" t="s">
        <v>264</v>
      </c>
      <c r="I1190" s="399" t="s">
        <v>611</v>
      </c>
      <c r="J1190" s="399" t="s">
        <v>2252</v>
      </c>
      <c r="K1190" s="396" t="s">
        <v>600</v>
      </c>
      <c r="L1190" s="400" t="str">
        <f>IF(ISERROR(MATCH(M1190,M$10:M1189,0)),M1190,"")</f>
        <v/>
      </c>
      <c r="M1190" s="401" t="str">
        <f>IF(B1190="","",IF(ISERROR(MATCH(F1190&amp;"_"&amp;G1190&amp;"_"&amp;H1190&amp;"_"&amp;I1190&amp;"_"&amp;J1190&amp;IF(K1190="","","_"&amp;K1190),[1]CatGlob!$B:$B,0)),F1190&amp;"_"&amp;G1190&amp;"_"&amp;H1190&amp;"_"&amp;I1190&amp;"_"&amp;J1190&amp;IF(K1190="","","_"&amp;K1190),INDEX([1]CatGlob!$C:$C,MATCH(F1190&amp;"_"&amp;G1190&amp;"_"&amp;H1190&amp;"_"&amp;I1190&amp;"_"&amp;J1190&amp;IF(K1190="","","_"&amp;K1190),[1]CatGlob!$B:$B,0))))</f>
        <v>PEN_NOM_CORP_NT</v>
      </c>
      <c r="N1190" s="402" t="str">
        <f t="shared" si="39"/>
        <v/>
      </c>
      <c r="O1190" s="402" t="str">
        <f t="shared" si="38"/>
        <v/>
      </c>
      <c r="P1190" s="401" t="str">
        <f>IF(LEN(B1190)&gt;8,INDEX([1]CatGlob!$X:$X,MATCH(M1190,[1]CatGlob!$W:$W,0)),"")</f>
        <v>PEC</v>
      </c>
      <c r="Q1190" s="403" t="str">
        <f>INDEX([1]CatGlob!P:P,MATCH(M1190,[1]CatGlob!O:O,0))</f>
        <v>RFLC</v>
      </c>
      <c r="R1190" s="403" t="s">
        <v>601</v>
      </c>
      <c r="S1190" s="403" t="s">
        <v>601</v>
      </c>
      <c r="T1190" s="403" t="str">
        <f>INDEX([1]CatGlob!$D:$D,MATCH($M1190,[1]CatGlob!$C:$C,0))</f>
        <v>RFL</v>
      </c>
      <c r="U1190" s="403" t="s">
        <v>2307</v>
      </c>
      <c r="V1190" s="404" t="str">
        <f>INDEX([1]CatGlob!$F:$F,MATCH($M1190,[1]CatGlob!$C:$C,0))</f>
        <v>RFL_CORP</v>
      </c>
      <c r="W1190" s="405"/>
      <c r="X1190" s="406">
        <v>0</v>
      </c>
      <c r="Y1190" s="407">
        <v>0</v>
      </c>
      <c r="Z1190" s="408">
        <v>0</v>
      </c>
      <c r="AA1190" s="407">
        <v>0</v>
      </c>
      <c r="AB1190" s="408">
        <v>0</v>
      </c>
      <c r="AC1190" s="407">
        <v>0</v>
      </c>
      <c r="AD1190" s="408">
        <v>0</v>
      </c>
      <c r="AE1190" s="407">
        <v>0</v>
      </c>
      <c r="AF1190" s="408">
        <v>0</v>
      </c>
      <c r="AG1190" s="407">
        <v>0</v>
      </c>
      <c r="AI1190" s="406">
        <v>0</v>
      </c>
      <c r="AJ1190" s="407">
        <v>0</v>
      </c>
      <c r="AK1190" s="408">
        <v>0</v>
      </c>
      <c r="AL1190" s="407">
        <v>0</v>
      </c>
      <c r="AM1190" s="408">
        <v>0</v>
      </c>
      <c r="AN1190" s="407">
        <v>0</v>
      </c>
      <c r="AO1190" s="408">
        <v>0</v>
      </c>
      <c r="AP1190" s="407">
        <v>0</v>
      </c>
      <c r="AQ1190" s="408">
        <v>0</v>
      </c>
      <c r="AR1190" s="407">
        <v>0</v>
      </c>
      <c r="AT1190" s="406">
        <v>0</v>
      </c>
      <c r="AU1190" s="407">
        <v>0</v>
      </c>
      <c r="AV1190" s="408">
        <v>0</v>
      </c>
      <c r="AW1190" s="407">
        <v>0</v>
      </c>
      <c r="AX1190" s="408">
        <v>0</v>
      </c>
      <c r="AY1190" s="407">
        <v>0</v>
      </c>
      <c r="AZ1190" s="408">
        <v>0</v>
      </c>
      <c r="BA1190" s="407">
        <v>0</v>
      </c>
      <c r="BB1190" s="408">
        <v>0</v>
      </c>
      <c r="BC1190" s="407">
        <v>0</v>
      </c>
    </row>
    <row r="1191" spans="1:55" x14ac:dyDescent="0.35">
      <c r="A1191" s="385" t="str" cm="1">
        <f t="array" ref="A1191">IFERROR(_xlfn.IFS(AND(F1191="Renta Variable",O1191=1),IFERROR(MATCH(B1191,[1]RV_Det!C:C,0),"Rev"),AND(J1191="Corporativa",O1191=1,I1191="EM"),IFERROR(MATCH(B1191,[1]RF_Corps!B:B,0),"Rev"),AND(F1191="Alternativos",O1191=1),IFERROR(MATCH(B1191,[1]Rep4!C:C,0),"Rev")),"")</f>
        <v/>
      </c>
      <c r="B1191" s="394" t="s">
        <v>3438</v>
      </c>
      <c r="C1191" s="409" t="s">
        <v>3439</v>
      </c>
      <c r="D1191" s="395" t="s">
        <v>2577</v>
      </c>
      <c r="E1191" s="396" t="str">
        <f>IF(B1191="","",INDEX([1]CatGlob!$S:$S,IFERROR(MATCH(MID(B1191,7,1),[1]CatGlob!$R:$R,0),MATCH(MID(B1191,1,2),[1]CatGlob!$R:$R,0))))</f>
        <v>NSOL</v>
      </c>
      <c r="F1191" s="397" t="s">
        <v>442</v>
      </c>
      <c r="G1191" s="398" t="s">
        <v>383</v>
      </c>
      <c r="H1191" s="399" t="s">
        <v>264</v>
      </c>
      <c r="I1191" s="399" t="s">
        <v>611</v>
      </c>
      <c r="J1191" s="399" t="s">
        <v>2252</v>
      </c>
      <c r="K1191" s="396" t="s">
        <v>600</v>
      </c>
      <c r="L1191" s="400" t="str">
        <f>IF(ISERROR(MATCH(M1191,M$10:M1190,0)),M1191,"")</f>
        <v/>
      </c>
      <c r="M1191" s="401" t="str">
        <f>IF(B1191="","",IF(ISERROR(MATCH(F1191&amp;"_"&amp;G1191&amp;"_"&amp;H1191&amp;"_"&amp;I1191&amp;"_"&amp;J1191&amp;IF(K1191="","","_"&amp;K1191),[1]CatGlob!$B:$B,0)),F1191&amp;"_"&amp;G1191&amp;"_"&amp;H1191&amp;"_"&amp;I1191&amp;"_"&amp;J1191&amp;IF(K1191="","","_"&amp;K1191),INDEX([1]CatGlob!$C:$C,MATCH(F1191&amp;"_"&amp;G1191&amp;"_"&amp;H1191&amp;"_"&amp;I1191&amp;"_"&amp;J1191&amp;IF(K1191="","","_"&amp;K1191),[1]CatGlob!$B:$B,0))))</f>
        <v>PEN_NOM_CORP_NT</v>
      </c>
      <c r="N1191" s="402" t="str">
        <f t="shared" si="39"/>
        <v/>
      </c>
      <c r="O1191" s="402" t="str">
        <f t="shared" si="38"/>
        <v/>
      </c>
      <c r="P1191" s="401" t="str">
        <f>IF(LEN(B1191)&gt;8,INDEX([1]CatGlob!$X:$X,MATCH(M1191,[1]CatGlob!$W:$W,0)),"")</f>
        <v>PEC</v>
      </c>
      <c r="Q1191" s="403" t="str">
        <f>INDEX([1]CatGlob!P:P,MATCH(M1191,[1]CatGlob!O:O,0))</f>
        <v>RFLC</v>
      </c>
      <c r="R1191" s="403" t="s">
        <v>601</v>
      </c>
      <c r="S1191" s="403" t="s">
        <v>601</v>
      </c>
      <c r="T1191" s="403" t="str">
        <f>INDEX([1]CatGlob!$D:$D,MATCH($M1191,[1]CatGlob!$C:$C,0))</f>
        <v>RFL</v>
      </c>
      <c r="U1191" s="403" t="s">
        <v>2307</v>
      </c>
      <c r="V1191" s="404" t="str">
        <f>INDEX([1]CatGlob!$F:$F,MATCH($M1191,[1]CatGlob!$C:$C,0))</f>
        <v>RFL_CORP</v>
      </c>
      <c r="W1191" s="405"/>
      <c r="X1191" s="406">
        <v>0</v>
      </c>
      <c r="Y1191" s="407">
        <v>0</v>
      </c>
      <c r="Z1191" s="408">
        <v>0</v>
      </c>
      <c r="AA1191" s="407">
        <v>0</v>
      </c>
      <c r="AB1191" s="408">
        <v>0</v>
      </c>
      <c r="AC1191" s="407">
        <v>0</v>
      </c>
      <c r="AD1191" s="408">
        <v>0</v>
      </c>
      <c r="AE1191" s="407">
        <v>0</v>
      </c>
      <c r="AF1191" s="408">
        <v>0</v>
      </c>
      <c r="AG1191" s="407">
        <v>0</v>
      </c>
      <c r="AI1191" s="406">
        <v>0</v>
      </c>
      <c r="AJ1191" s="407">
        <v>0</v>
      </c>
      <c r="AK1191" s="408">
        <v>0</v>
      </c>
      <c r="AL1191" s="407">
        <v>0</v>
      </c>
      <c r="AM1191" s="408">
        <v>0</v>
      </c>
      <c r="AN1191" s="407">
        <v>0</v>
      </c>
      <c r="AO1191" s="408">
        <v>0</v>
      </c>
      <c r="AP1191" s="407">
        <v>0</v>
      </c>
      <c r="AQ1191" s="408">
        <v>0</v>
      </c>
      <c r="AR1191" s="407">
        <v>0</v>
      </c>
      <c r="AT1191" s="406">
        <v>0</v>
      </c>
      <c r="AU1191" s="407">
        <v>0</v>
      </c>
      <c r="AV1191" s="408">
        <v>0</v>
      </c>
      <c r="AW1191" s="407">
        <v>0</v>
      </c>
      <c r="AX1191" s="408">
        <v>0</v>
      </c>
      <c r="AY1191" s="407">
        <v>0</v>
      </c>
      <c r="AZ1191" s="408">
        <v>0</v>
      </c>
      <c r="BA1191" s="407">
        <v>0</v>
      </c>
      <c r="BB1191" s="408">
        <v>0</v>
      </c>
      <c r="BC1191" s="407">
        <v>0</v>
      </c>
    </row>
    <row r="1192" spans="1:55" x14ac:dyDescent="0.35">
      <c r="A1192" s="385" t="str" cm="1">
        <f t="array" ref="A1192">IFERROR(_xlfn.IFS(AND(F1192="Renta Variable",O1192=1),IFERROR(MATCH(B1192,[1]RV_Det!C:C,0),"Rev"),AND(J1192="Corporativa",O1192=1,I1192="EM"),IFERROR(MATCH(B1192,[1]RF_Corps!B:B,0),"Rev"),AND(F1192="Alternativos",O1192=1),IFERROR(MATCH(B1192,[1]Rep4!C:C,0),"Rev")),"")</f>
        <v/>
      </c>
      <c r="B1192" s="394" t="s">
        <v>3440</v>
      </c>
      <c r="C1192" s="409" t="s">
        <v>3441</v>
      </c>
      <c r="D1192" s="395" t="s">
        <v>2577</v>
      </c>
      <c r="E1192" s="396" t="str">
        <f>IF(B1192="","",INDEX([1]CatGlob!$S:$S,IFERROR(MATCH(MID(B1192,7,1),[1]CatGlob!$R:$R,0),MATCH(MID(B1192,1,2),[1]CatGlob!$R:$R,0))))</f>
        <v>NSOL</v>
      </c>
      <c r="F1192" s="397" t="s">
        <v>442</v>
      </c>
      <c r="G1192" s="398" t="s">
        <v>383</v>
      </c>
      <c r="H1192" s="399" t="s">
        <v>264</v>
      </c>
      <c r="I1192" s="399" t="s">
        <v>611</v>
      </c>
      <c r="J1192" s="399" t="s">
        <v>2252</v>
      </c>
      <c r="K1192" s="396" t="s">
        <v>600</v>
      </c>
      <c r="L1192" s="400" t="str">
        <f>IF(ISERROR(MATCH(M1192,M$10:M1191,0)),M1192,"")</f>
        <v/>
      </c>
      <c r="M1192" s="401" t="str">
        <f>IF(B1192="","",IF(ISERROR(MATCH(F1192&amp;"_"&amp;G1192&amp;"_"&amp;H1192&amp;"_"&amp;I1192&amp;"_"&amp;J1192&amp;IF(K1192="","","_"&amp;K1192),[1]CatGlob!$B:$B,0)),F1192&amp;"_"&amp;G1192&amp;"_"&amp;H1192&amp;"_"&amp;I1192&amp;"_"&amp;J1192&amp;IF(K1192="","","_"&amp;K1192),INDEX([1]CatGlob!$C:$C,MATCH(F1192&amp;"_"&amp;G1192&amp;"_"&amp;H1192&amp;"_"&amp;I1192&amp;"_"&amp;J1192&amp;IF(K1192="","","_"&amp;K1192),[1]CatGlob!$B:$B,0))))</f>
        <v>PEN_NOM_CORP_NT</v>
      </c>
      <c r="N1192" s="402" t="str">
        <f t="shared" si="39"/>
        <v/>
      </c>
      <c r="O1192" s="402" t="str">
        <f t="shared" si="38"/>
        <v/>
      </c>
      <c r="P1192" s="401" t="str">
        <f>IF(LEN(B1192)&gt;8,INDEX([1]CatGlob!$X:$X,MATCH(M1192,[1]CatGlob!$W:$W,0)),"")</f>
        <v>PEC</v>
      </c>
      <c r="Q1192" s="403" t="str">
        <f>INDEX([1]CatGlob!P:P,MATCH(M1192,[1]CatGlob!O:O,0))</f>
        <v>RFLC</v>
      </c>
      <c r="R1192" s="403" t="s">
        <v>601</v>
      </c>
      <c r="S1192" s="403" t="s">
        <v>601</v>
      </c>
      <c r="T1192" s="403" t="str">
        <f>INDEX([1]CatGlob!$D:$D,MATCH($M1192,[1]CatGlob!$C:$C,0))</f>
        <v>RFL</v>
      </c>
      <c r="U1192" s="403" t="s">
        <v>2307</v>
      </c>
      <c r="V1192" s="404" t="str">
        <f>INDEX([1]CatGlob!$F:$F,MATCH($M1192,[1]CatGlob!$C:$C,0))</f>
        <v>RFL_CORP</v>
      </c>
      <c r="W1192" s="405"/>
      <c r="X1192" s="406">
        <v>0</v>
      </c>
      <c r="Y1192" s="407">
        <v>0</v>
      </c>
      <c r="Z1192" s="408">
        <v>0</v>
      </c>
      <c r="AA1192" s="407">
        <v>0</v>
      </c>
      <c r="AB1192" s="408">
        <v>0</v>
      </c>
      <c r="AC1192" s="407">
        <v>0</v>
      </c>
      <c r="AD1192" s="408">
        <v>0</v>
      </c>
      <c r="AE1192" s="407">
        <v>0</v>
      </c>
      <c r="AF1192" s="408">
        <v>0</v>
      </c>
      <c r="AG1192" s="407">
        <v>0</v>
      </c>
      <c r="AI1192" s="406">
        <v>0</v>
      </c>
      <c r="AJ1192" s="407">
        <v>0</v>
      </c>
      <c r="AK1192" s="408">
        <v>0</v>
      </c>
      <c r="AL1192" s="407">
        <v>0</v>
      </c>
      <c r="AM1192" s="408">
        <v>0</v>
      </c>
      <c r="AN1192" s="407">
        <v>0</v>
      </c>
      <c r="AO1192" s="408">
        <v>0</v>
      </c>
      <c r="AP1192" s="407">
        <v>0</v>
      </c>
      <c r="AQ1192" s="408">
        <v>0</v>
      </c>
      <c r="AR1192" s="407">
        <v>0</v>
      </c>
      <c r="AT1192" s="406">
        <v>0</v>
      </c>
      <c r="AU1192" s="407">
        <v>0</v>
      </c>
      <c r="AV1192" s="408">
        <v>0</v>
      </c>
      <c r="AW1192" s="407">
        <v>0</v>
      </c>
      <c r="AX1192" s="408">
        <v>0</v>
      </c>
      <c r="AY1192" s="407">
        <v>0</v>
      </c>
      <c r="AZ1192" s="408">
        <v>0</v>
      </c>
      <c r="BA1192" s="407">
        <v>0</v>
      </c>
      <c r="BB1192" s="408">
        <v>0</v>
      </c>
      <c r="BC1192" s="407">
        <v>0</v>
      </c>
    </row>
    <row r="1193" spans="1:55" x14ac:dyDescent="0.35">
      <c r="A1193" s="385" t="str" cm="1">
        <f t="array" ref="A1193">IFERROR(_xlfn.IFS(AND(F1193="Renta Variable",O1193=1),IFERROR(MATCH(B1193,[1]RV_Det!C:C,0),"Rev"),AND(J1193="Corporativa",O1193=1,I1193="EM"),IFERROR(MATCH(B1193,[1]RF_Corps!B:B,0),"Rev"),AND(F1193="Alternativos",O1193=1),IFERROR(MATCH(B1193,[1]Rep4!C:C,0),"Rev")),"")</f>
        <v/>
      </c>
      <c r="B1193" s="394" t="s">
        <v>3442</v>
      </c>
      <c r="C1193" s="409" t="s">
        <v>3443</v>
      </c>
      <c r="D1193" s="395" t="s">
        <v>2577</v>
      </c>
      <c r="E1193" s="396" t="str">
        <f>IF(B1193="","",INDEX([1]CatGlob!$S:$S,IFERROR(MATCH(MID(B1193,7,1),[1]CatGlob!$R:$R,0),MATCH(MID(B1193,1,2),[1]CatGlob!$R:$R,0))))</f>
        <v>NSOL</v>
      </c>
      <c r="F1193" s="397" t="s">
        <v>442</v>
      </c>
      <c r="G1193" s="398" t="s">
        <v>383</v>
      </c>
      <c r="H1193" s="399" t="s">
        <v>264</v>
      </c>
      <c r="I1193" s="399" t="s">
        <v>611</v>
      </c>
      <c r="J1193" s="399" t="s">
        <v>2252</v>
      </c>
      <c r="K1193" s="396" t="s">
        <v>600</v>
      </c>
      <c r="L1193" s="400" t="str">
        <f>IF(ISERROR(MATCH(M1193,M$10:M1192,0)),M1193,"")</f>
        <v/>
      </c>
      <c r="M1193" s="401" t="str">
        <f>IF(B1193="","",IF(ISERROR(MATCH(F1193&amp;"_"&amp;G1193&amp;"_"&amp;H1193&amp;"_"&amp;I1193&amp;"_"&amp;J1193&amp;IF(K1193="","","_"&amp;K1193),[1]CatGlob!$B:$B,0)),F1193&amp;"_"&amp;G1193&amp;"_"&amp;H1193&amp;"_"&amp;I1193&amp;"_"&amp;J1193&amp;IF(K1193="","","_"&amp;K1193),INDEX([1]CatGlob!$C:$C,MATCH(F1193&amp;"_"&amp;G1193&amp;"_"&amp;H1193&amp;"_"&amp;I1193&amp;"_"&amp;J1193&amp;IF(K1193="","","_"&amp;K1193),[1]CatGlob!$B:$B,0))))</f>
        <v>PEN_NOM_CORP_NT</v>
      </c>
      <c r="N1193" s="402" t="str">
        <f t="shared" si="39"/>
        <v/>
      </c>
      <c r="O1193" s="402" t="str">
        <f t="shared" si="38"/>
        <v/>
      </c>
      <c r="P1193" s="401" t="str">
        <f>IF(LEN(B1193)&gt;8,INDEX([1]CatGlob!$X:$X,MATCH(M1193,[1]CatGlob!$W:$W,0)),"")</f>
        <v>PEC</v>
      </c>
      <c r="Q1193" s="403" t="str">
        <f>INDEX([1]CatGlob!P:P,MATCH(M1193,[1]CatGlob!O:O,0))</f>
        <v>RFLC</v>
      </c>
      <c r="R1193" s="403" t="s">
        <v>601</v>
      </c>
      <c r="S1193" s="403" t="s">
        <v>601</v>
      </c>
      <c r="T1193" s="403" t="str">
        <f>INDEX([1]CatGlob!$D:$D,MATCH($M1193,[1]CatGlob!$C:$C,0))</f>
        <v>RFL</v>
      </c>
      <c r="U1193" s="403" t="s">
        <v>2307</v>
      </c>
      <c r="V1193" s="404" t="str">
        <f>INDEX([1]CatGlob!$F:$F,MATCH($M1193,[1]CatGlob!$C:$C,0))</f>
        <v>RFL_CORP</v>
      </c>
      <c r="W1193" s="405"/>
      <c r="X1193" s="406">
        <v>0</v>
      </c>
      <c r="Y1193" s="407">
        <v>0</v>
      </c>
      <c r="Z1193" s="408">
        <v>0</v>
      </c>
      <c r="AA1193" s="407">
        <v>0</v>
      </c>
      <c r="AB1193" s="408">
        <v>0</v>
      </c>
      <c r="AC1193" s="407">
        <v>0</v>
      </c>
      <c r="AD1193" s="408">
        <v>0</v>
      </c>
      <c r="AE1193" s="407">
        <v>0</v>
      </c>
      <c r="AF1193" s="408">
        <v>0</v>
      </c>
      <c r="AG1193" s="407">
        <v>0</v>
      </c>
      <c r="AI1193" s="406">
        <v>0</v>
      </c>
      <c r="AJ1193" s="407">
        <v>0</v>
      </c>
      <c r="AK1193" s="408">
        <v>0</v>
      </c>
      <c r="AL1193" s="407">
        <v>0</v>
      </c>
      <c r="AM1193" s="408">
        <v>0</v>
      </c>
      <c r="AN1193" s="407">
        <v>0</v>
      </c>
      <c r="AO1193" s="408">
        <v>0</v>
      </c>
      <c r="AP1193" s="407">
        <v>0</v>
      </c>
      <c r="AQ1193" s="408">
        <v>0</v>
      </c>
      <c r="AR1193" s="407">
        <v>0</v>
      </c>
      <c r="AT1193" s="406">
        <v>0</v>
      </c>
      <c r="AU1193" s="407">
        <v>0</v>
      </c>
      <c r="AV1193" s="408">
        <v>0</v>
      </c>
      <c r="AW1193" s="407">
        <v>0</v>
      </c>
      <c r="AX1193" s="408">
        <v>0</v>
      </c>
      <c r="AY1193" s="407">
        <v>0</v>
      </c>
      <c r="AZ1193" s="408">
        <v>0</v>
      </c>
      <c r="BA1193" s="407">
        <v>0</v>
      </c>
      <c r="BB1193" s="408">
        <v>0</v>
      </c>
      <c r="BC1193" s="407">
        <v>0</v>
      </c>
    </row>
    <row r="1194" spans="1:55" x14ac:dyDescent="0.35">
      <c r="A1194" s="385" t="str" cm="1">
        <f t="array" ref="A1194">IFERROR(_xlfn.IFS(AND(F1194="Renta Variable",O1194=1),IFERROR(MATCH(B1194,[1]RV_Det!C:C,0),"Rev"),AND(J1194="Corporativa",O1194=1,I1194="EM"),IFERROR(MATCH(B1194,[1]RF_Corps!B:B,0),"Rev"),AND(F1194="Alternativos",O1194=1),IFERROR(MATCH(B1194,[1]Rep4!C:C,0),"Rev")),"")</f>
        <v/>
      </c>
      <c r="B1194" s="394" t="s">
        <v>3444</v>
      </c>
      <c r="C1194" s="409" t="s">
        <v>3445</v>
      </c>
      <c r="D1194" s="395" t="s">
        <v>2577</v>
      </c>
      <c r="E1194" s="396" t="str">
        <f>IF(B1194="","",INDEX([1]CatGlob!$S:$S,IFERROR(MATCH(MID(B1194,7,1),[1]CatGlob!$R:$R,0),MATCH(MID(B1194,1,2),[1]CatGlob!$R:$R,0))))</f>
        <v>NSOL</v>
      </c>
      <c r="F1194" s="397" t="s">
        <v>442</v>
      </c>
      <c r="G1194" s="398" t="s">
        <v>383</v>
      </c>
      <c r="H1194" s="399" t="s">
        <v>264</v>
      </c>
      <c r="I1194" s="399" t="s">
        <v>611</v>
      </c>
      <c r="J1194" s="399" t="s">
        <v>2252</v>
      </c>
      <c r="K1194" s="396" t="s">
        <v>600</v>
      </c>
      <c r="L1194" s="400" t="str">
        <f>IF(ISERROR(MATCH(M1194,M$10:M1193,0)),M1194,"")</f>
        <v/>
      </c>
      <c r="M1194" s="401" t="str">
        <f>IF(B1194="","",IF(ISERROR(MATCH(F1194&amp;"_"&amp;G1194&amp;"_"&amp;H1194&amp;"_"&amp;I1194&amp;"_"&amp;J1194&amp;IF(K1194="","","_"&amp;K1194),[1]CatGlob!$B:$B,0)),F1194&amp;"_"&amp;G1194&amp;"_"&amp;H1194&amp;"_"&amp;I1194&amp;"_"&amp;J1194&amp;IF(K1194="","","_"&amp;K1194),INDEX([1]CatGlob!$C:$C,MATCH(F1194&amp;"_"&amp;G1194&amp;"_"&amp;H1194&amp;"_"&amp;I1194&amp;"_"&amp;J1194&amp;IF(K1194="","","_"&amp;K1194),[1]CatGlob!$B:$B,0))))</f>
        <v>PEN_NOM_CORP_NT</v>
      </c>
      <c r="N1194" s="402" t="str">
        <f t="shared" si="39"/>
        <v/>
      </c>
      <c r="O1194" s="402" t="str">
        <f t="shared" si="38"/>
        <v/>
      </c>
      <c r="P1194" s="401" t="str">
        <f>IF(LEN(B1194)&gt;8,INDEX([1]CatGlob!$X:$X,MATCH(M1194,[1]CatGlob!$W:$W,0)),"")</f>
        <v>PEC</v>
      </c>
      <c r="Q1194" s="403" t="str">
        <f>INDEX([1]CatGlob!P:P,MATCH(M1194,[1]CatGlob!O:O,0))</f>
        <v>RFLC</v>
      </c>
      <c r="R1194" s="403" t="s">
        <v>601</v>
      </c>
      <c r="S1194" s="403" t="s">
        <v>601</v>
      </c>
      <c r="T1194" s="403" t="str">
        <f>INDEX([1]CatGlob!$D:$D,MATCH($M1194,[1]CatGlob!$C:$C,0))</f>
        <v>RFL</v>
      </c>
      <c r="U1194" s="403" t="s">
        <v>2307</v>
      </c>
      <c r="V1194" s="404" t="str">
        <f>INDEX([1]CatGlob!$F:$F,MATCH($M1194,[1]CatGlob!$C:$C,0))</f>
        <v>RFL_CORP</v>
      </c>
      <c r="W1194" s="405"/>
      <c r="X1194" s="406">
        <v>0</v>
      </c>
      <c r="Y1194" s="407">
        <v>0</v>
      </c>
      <c r="Z1194" s="408">
        <v>0</v>
      </c>
      <c r="AA1194" s="407">
        <v>0</v>
      </c>
      <c r="AB1194" s="408">
        <v>0</v>
      </c>
      <c r="AC1194" s="407">
        <v>0</v>
      </c>
      <c r="AD1194" s="408">
        <v>0</v>
      </c>
      <c r="AE1194" s="407">
        <v>0</v>
      </c>
      <c r="AF1194" s="408">
        <v>0</v>
      </c>
      <c r="AG1194" s="407">
        <v>0</v>
      </c>
      <c r="AI1194" s="406">
        <v>0</v>
      </c>
      <c r="AJ1194" s="407">
        <v>0</v>
      </c>
      <c r="AK1194" s="408">
        <v>0</v>
      </c>
      <c r="AL1194" s="407">
        <v>0</v>
      </c>
      <c r="AM1194" s="408">
        <v>0</v>
      </c>
      <c r="AN1194" s="407">
        <v>0</v>
      </c>
      <c r="AO1194" s="408">
        <v>0</v>
      </c>
      <c r="AP1194" s="407">
        <v>0</v>
      </c>
      <c r="AQ1194" s="408">
        <v>0</v>
      </c>
      <c r="AR1194" s="407">
        <v>0</v>
      </c>
      <c r="AT1194" s="406">
        <v>0</v>
      </c>
      <c r="AU1194" s="407">
        <v>0</v>
      </c>
      <c r="AV1194" s="408">
        <v>0</v>
      </c>
      <c r="AW1194" s="407">
        <v>0</v>
      </c>
      <c r="AX1194" s="408">
        <v>0</v>
      </c>
      <c r="AY1194" s="407">
        <v>0</v>
      </c>
      <c r="AZ1194" s="408">
        <v>0</v>
      </c>
      <c r="BA1194" s="407">
        <v>0</v>
      </c>
      <c r="BB1194" s="408">
        <v>0</v>
      </c>
      <c r="BC1194" s="407">
        <v>0</v>
      </c>
    </row>
    <row r="1195" spans="1:55" x14ac:dyDescent="0.35">
      <c r="A1195" s="385" t="str" cm="1">
        <f t="array" ref="A1195">IFERROR(_xlfn.IFS(AND(F1195="Renta Variable",O1195=1),IFERROR(MATCH(B1195,[1]RV_Det!C:C,0),"Rev"),AND(J1195="Corporativa",O1195=1,I1195="EM"),IFERROR(MATCH(B1195,[1]RF_Corps!B:B,0),"Rev"),AND(F1195="Alternativos",O1195=1),IFERROR(MATCH(B1195,[1]Rep4!C:C,0),"Rev")),"")</f>
        <v/>
      </c>
      <c r="B1195" s="394" t="s">
        <v>3446</v>
      </c>
      <c r="C1195" s="409" t="s">
        <v>3447</v>
      </c>
      <c r="D1195" s="395" t="s">
        <v>3448</v>
      </c>
      <c r="E1195" s="396" t="str">
        <f>IF(B1195="","",INDEX([1]CatGlob!$S:$S,IFERROR(MATCH(MID(B1195,7,1),[1]CatGlob!$R:$R,0),MATCH(MID(B1195,1,2),[1]CatGlob!$R:$R,0))))</f>
        <v>NSOL</v>
      </c>
      <c r="F1195" s="397" t="s">
        <v>442</v>
      </c>
      <c r="G1195" s="398" t="s">
        <v>383</v>
      </c>
      <c r="H1195" s="399" t="s">
        <v>264</v>
      </c>
      <c r="I1195" s="399" t="s">
        <v>611</v>
      </c>
      <c r="J1195" s="399" t="s">
        <v>2252</v>
      </c>
      <c r="K1195" s="396" t="s">
        <v>600</v>
      </c>
      <c r="L1195" s="400" t="str">
        <f>IF(ISERROR(MATCH(M1195,M$10:M1194,0)),M1195,"")</f>
        <v/>
      </c>
      <c r="M1195" s="401" t="str">
        <f>IF(B1195="","",IF(ISERROR(MATCH(F1195&amp;"_"&amp;G1195&amp;"_"&amp;H1195&amp;"_"&amp;I1195&amp;"_"&amp;J1195&amp;IF(K1195="","","_"&amp;K1195),[1]CatGlob!$B:$B,0)),F1195&amp;"_"&amp;G1195&amp;"_"&amp;H1195&amp;"_"&amp;I1195&amp;"_"&amp;J1195&amp;IF(K1195="","","_"&amp;K1195),INDEX([1]CatGlob!$C:$C,MATCH(F1195&amp;"_"&amp;G1195&amp;"_"&amp;H1195&amp;"_"&amp;I1195&amp;"_"&amp;J1195&amp;IF(K1195="","","_"&amp;K1195),[1]CatGlob!$B:$B,0))))</f>
        <v>PEN_NOM_CORP_NT</v>
      </c>
      <c r="N1195" s="402" t="str">
        <f t="shared" si="39"/>
        <v/>
      </c>
      <c r="O1195" s="402" t="str">
        <f t="shared" si="38"/>
        <v/>
      </c>
      <c r="P1195" s="401" t="str">
        <f>IF(LEN(B1195)&gt;8,INDEX([1]CatGlob!$X:$X,MATCH(M1195,[1]CatGlob!$W:$W,0)),"")</f>
        <v>PEC</v>
      </c>
      <c r="Q1195" s="403" t="str">
        <f>INDEX([1]CatGlob!P:P,MATCH(M1195,[1]CatGlob!O:O,0))</f>
        <v>RFLC</v>
      </c>
      <c r="R1195" s="403" t="s">
        <v>601</v>
      </c>
      <c r="S1195" s="403" t="s">
        <v>601</v>
      </c>
      <c r="T1195" s="403" t="str">
        <f>INDEX([1]CatGlob!$D:$D,MATCH($M1195,[1]CatGlob!$C:$C,0))</f>
        <v>RFL</v>
      </c>
      <c r="U1195" s="403" t="s">
        <v>2307</v>
      </c>
      <c r="V1195" s="404" t="str">
        <f>INDEX([1]CatGlob!$F:$F,MATCH($M1195,[1]CatGlob!$C:$C,0))</f>
        <v>RFL_CORP</v>
      </c>
      <c r="W1195" s="405"/>
      <c r="X1195" s="406">
        <v>0</v>
      </c>
      <c r="Y1195" s="407">
        <v>0</v>
      </c>
      <c r="Z1195" s="408">
        <v>0</v>
      </c>
      <c r="AA1195" s="407">
        <v>0</v>
      </c>
      <c r="AB1195" s="408">
        <v>0</v>
      </c>
      <c r="AC1195" s="407">
        <v>0</v>
      </c>
      <c r="AD1195" s="408">
        <v>0</v>
      </c>
      <c r="AE1195" s="407">
        <v>0</v>
      </c>
      <c r="AF1195" s="408">
        <v>0</v>
      </c>
      <c r="AG1195" s="407">
        <v>0</v>
      </c>
      <c r="AI1195" s="406">
        <v>0</v>
      </c>
      <c r="AJ1195" s="407">
        <v>0</v>
      </c>
      <c r="AK1195" s="408">
        <v>0</v>
      </c>
      <c r="AL1195" s="407">
        <v>0</v>
      </c>
      <c r="AM1195" s="408">
        <v>0</v>
      </c>
      <c r="AN1195" s="407">
        <v>0</v>
      </c>
      <c r="AO1195" s="408">
        <v>0</v>
      </c>
      <c r="AP1195" s="407">
        <v>0</v>
      </c>
      <c r="AQ1195" s="408">
        <v>0</v>
      </c>
      <c r="AR1195" s="407">
        <v>0</v>
      </c>
      <c r="AT1195" s="406">
        <v>0</v>
      </c>
      <c r="AU1195" s="407">
        <v>0</v>
      </c>
      <c r="AV1195" s="408">
        <v>0</v>
      </c>
      <c r="AW1195" s="407">
        <v>0</v>
      </c>
      <c r="AX1195" s="408">
        <v>0</v>
      </c>
      <c r="AY1195" s="407">
        <v>0</v>
      </c>
      <c r="AZ1195" s="408">
        <v>0</v>
      </c>
      <c r="BA1195" s="407">
        <v>0</v>
      </c>
      <c r="BB1195" s="408">
        <v>0</v>
      </c>
      <c r="BC1195" s="407">
        <v>0</v>
      </c>
    </row>
    <row r="1196" spans="1:55" x14ac:dyDescent="0.35">
      <c r="A1196" s="385" t="str" cm="1">
        <f t="array" ref="A1196">IFERROR(_xlfn.IFS(AND(F1196="Renta Variable",O1196=1),IFERROR(MATCH(B1196,[1]RV_Det!C:C,0),"Rev"),AND(J1196="Corporativa",O1196=1,I1196="EM"),IFERROR(MATCH(B1196,[1]RF_Corps!B:B,0),"Rev"),AND(F1196="Alternativos",O1196=1),IFERROR(MATCH(B1196,[1]Rep4!C:C,0),"Rev")),"")</f>
        <v/>
      </c>
      <c r="B1196" s="394" t="s">
        <v>3449</v>
      </c>
      <c r="C1196" s="409" t="s">
        <v>3450</v>
      </c>
      <c r="D1196" s="395" t="s">
        <v>3448</v>
      </c>
      <c r="E1196" s="396" t="str">
        <f>IF(B1196="","",INDEX([1]CatGlob!$S:$S,IFERROR(MATCH(MID(B1196,7,1),[1]CatGlob!$R:$R,0),MATCH(MID(B1196,1,2),[1]CatGlob!$R:$R,0))))</f>
        <v>NSOL</v>
      </c>
      <c r="F1196" s="397" t="s">
        <v>442</v>
      </c>
      <c r="G1196" s="398" t="s">
        <v>383</v>
      </c>
      <c r="H1196" s="399" t="s">
        <v>264</v>
      </c>
      <c r="I1196" s="399" t="s">
        <v>611</v>
      </c>
      <c r="J1196" s="399" t="s">
        <v>2252</v>
      </c>
      <c r="K1196" s="396" t="s">
        <v>600</v>
      </c>
      <c r="L1196" s="400" t="str">
        <f>IF(ISERROR(MATCH(M1196,M$10:M1195,0)),M1196,"")</f>
        <v/>
      </c>
      <c r="M1196" s="401" t="str">
        <f>IF(B1196="","",IF(ISERROR(MATCH(F1196&amp;"_"&amp;G1196&amp;"_"&amp;H1196&amp;"_"&amp;I1196&amp;"_"&amp;J1196&amp;IF(K1196="","","_"&amp;K1196),[1]CatGlob!$B:$B,0)),F1196&amp;"_"&amp;G1196&amp;"_"&amp;H1196&amp;"_"&amp;I1196&amp;"_"&amp;J1196&amp;IF(K1196="","","_"&amp;K1196),INDEX([1]CatGlob!$C:$C,MATCH(F1196&amp;"_"&amp;G1196&amp;"_"&amp;H1196&amp;"_"&amp;I1196&amp;"_"&amp;J1196&amp;IF(K1196="","","_"&amp;K1196),[1]CatGlob!$B:$B,0))))</f>
        <v>PEN_NOM_CORP_NT</v>
      </c>
      <c r="N1196" s="402" t="str">
        <f t="shared" si="39"/>
        <v/>
      </c>
      <c r="O1196" s="402" t="str">
        <f t="shared" si="38"/>
        <v/>
      </c>
      <c r="P1196" s="401" t="str">
        <f>IF(LEN(B1196)&gt;8,INDEX([1]CatGlob!$X:$X,MATCH(M1196,[1]CatGlob!$W:$W,0)),"")</f>
        <v>PEC</v>
      </c>
      <c r="Q1196" s="403" t="str">
        <f>INDEX([1]CatGlob!P:P,MATCH(M1196,[1]CatGlob!O:O,0))</f>
        <v>RFLC</v>
      </c>
      <c r="R1196" s="403" t="s">
        <v>601</v>
      </c>
      <c r="S1196" s="403" t="s">
        <v>601</v>
      </c>
      <c r="T1196" s="403" t="str">
        <f>INDEX([1]CatGlob!$D:$D,MATCH($M1196,[1]CatGlob!$C:$C,0))</f>
        <v>RFL</v>
      </c>
      <c r="U1196" s="403" t="s">
        <v>2307</v>
      </c>
      <c r="V1196" s="404" t="str">
        <f>INDEX([1]CatGlob!$F:$F,MATCH($M1196,[1]CatGlob!$C:$C,0))</f>
        <v>RFL_CORP</v>
      </c>
      <c r="W1196" s="405"/>
      <c r="X1196" s="406">
        <v>0</v>
      </c>
      <c r="Y1196" s="407">
        <v>0</v>
      </c>
      <c r="Z1196" s="408">
        <v>0</v>
      </c>
      <c r="AA1196" s="407">
        <v>0</v>
      </c>
      <c r="AB1196" s="408">
        <v>0</v>
      </c>
      <c r="AC1196" s="407">
        <v>0</v>
      </c>
      <c r="AD1196" s="408">
        <v>0</v>
      </c>
      <c r="AE1196" s="407">
        <v>0</v>
      </c>
      <c r="AF1196" s="408">
        <v>0</v>
      </c>
      <c r="AG1196" s="407">
        <v>0</v>
      </c>
      <c r="AI1196" s="406">
        <v>0</v>
      </c>
      <c r="AJ1196" s="407">
        <v>0</v>
      </c>
      <c r="AK1196" s="408">
        <v>0</v>
      </c>
      <c r="AL1196" s="407">
        <v>0</v>
      </c>
      <c r="AM1196" s="408">
        <v>0</v>
      </c>
      <c r="AN1196" s="407">
        <v>0</v>
      </c>
      <c r="AO1196" s="408">
        <v>0</v>
      </c>
      <c r="AP1196" s="407">
        <v>0</v>
      </c>
      <c r="AQ1196" s="408">
        <v>0</v>
      </c>
      <c r="AR1196" s="407">
        <v>0</v>
      </c>
      <c r="AT1196" s="406">
        <v>0</v>
      </c>
      <c r="AU1196" s="407">
        <v>0</v>
      </c>
      <c r="AV1196" s="408">
        <v>0</v>
      </c>
      <c r="AW1196" s="407">
        <v>0</v>
      </c>
      <c r="AX1196" s="408">
        <v>0</v>
      </c>
      <c r="AY1196" s="407">
        <v>0</v>
      </c>
      <c r="AZ1196" s="408">
        <v>0</v>
      </c>
      <c r="BA1196" s="407">
        <v>0</v>
      </c>
      <c r="BB1196" s="408">
        <v>0</v>
      </c>
      <c r="BC1196" s="407">
        <v>0</v>
      </c>
    </row>
    <row r="1197" spans="1:55" x14ac:dyDescent="0.35">
      <c r="A1197" s="385" t="str" cm="1">
        <f t="array" ref="A1197">IFERROR(_xlfn.IFS(AND(F1197="Renta Variable",O1197=1),IFERROR(MATCH(B1197,[1]RV_Det!C:C,0),"Rev"),AND(J1197="Corporativa",O1197=1,I1197="EM"),IFERROR(MATCH(B1197,[1]RF_Corps!B:B,0),"Rev"),AND(F1197="Alternativos",O1197=1),IFERROR(MATCH(B1197,[1]Rep4!C:C,0),"Rev")),"")</f>
        <v/>
      </c>
      <c r="B1197" s="394" t="s">
        <v>3451</v>
      </c>
      <c r="C1197" s="409" t="s">
        <v>3452</v>
      </c>
      <c r="D1197" s="395" t="s">
        <v>3448</v>
      </c>
      <c r="E1197" s="396" t="str">
        <f>IF(B1197="","",INDEX([1]CatGlob!$S:$S,IFERROR(MATCH(MID(B1197,7,1),[1]CatGlob!$R:$R,0),MATCH(MID(B1197,1,2),[1]CatGlob!$R:$R,0))))</f>
        <v>NSOL</v>
      </c>
      <c r="F1197" s="397" t="s">
        <v>442</v>
      </c>
      <c r="G1197" s="398" t="s">
        <v>383</v>
      </c>
      <c r="H1197" s="399" t="s">
        <v>264</v>
      </c>
      <c r="I1197" s="399" t="s">
        <v>611</v>
      </c>
      <c r="J1197" s="399" t="s">
        <v>2252</v>
      </c>
      <c r="K1197" s="396" t="s">
        <v>600</v>
      </c>
      <c r="L1197" s="400" t="str">
        <f>IF(ISERROR(MATCH(M1197,M$10:M1196,0)),M1197,"")</f>
        <v/>
      </c>
      <c r="M1197" s="401" t="str">
        <f>IF(B1197="","",IF(ISERROR(MATCH(F1197&amp;"_"&amp;G1197&amp;"_"&amp;H1197&amp;"_"&amp;I1197&amp;"_"&amp;J1197&amp;IF(K1197="","","_"&amp;K1197),[1]CatGlob!$B:$B,0)),F1197&amp;"_"&amp;G1197&amp;"_"&amp;H1197&amp;"_"&amp;I1197&amp;"_"&amp;J1197&amp;IF(K1197="","","_"&amp;K1197),INDEX([1]CatGlob!$C:$C,MATCH(F1197&amp;"_"&amp;G1197&amp;"_"&amp;H1197&amp;"_"&amp;I1197&amp;"_"&amp;J1197&amp;IF(K1197="","","_"&amp;K1197),[1]CatGlob!$B:$B,0))))</f>
        <v>PEN_NOM_CORP_NT</v>
      </c>
      <c r="N1197" s="402" t="str">
        <f t="shared" si="39"/>
        <v/>
      </c>
      <c r="O1197" s="402" t="str">
        <f t="shared" si="38"/>
        <v/>
      </c>
      <c r="P1197" s="401" t="str">
        <f>IF(LEN(B1197)&gt;8,INDEX([1]CatGlob!$X:$X,MATCH(M1197,[1]CatGlob!$W:$W,0)),"")</f>
        <v>PEC</v>
      </c>
      <c r="Q1197" s="403" t="str">
        <f>INDEX([1]CatGlob!P:P,MATCH(M1197,[1]CatGlob!O:O,0))</f>
        <v>RFLC</v>
      </c>
      <c r="R1197" s="403" t="s">
        <v>601</v>
      </c>
      <c r="S1197" s="403" t="s">
        <v>601</v>
      </c>
      <c r="T1197" s="403" t="str">
        <f>INDEX([1]CatGlob!$D:$D,MATCH($M1197,[1]CatGlob!$C:$C,0))</f>
        <v>RFL</v>
      </c>
      <c r="U1197" s="403" t="s">
        <v>2307</v>
      </c>
      <c r="V1197" s="404" t="str">
        <f>INDEX([1]CatGlob!$F:$F,MATCH($M1197,[1]CatGlob!$C:$C,0))</f>
        <v>RFL_CORP</v>
      </c>
      <c r="W1197" s="405"/>
      <c r="X1197" s="406">
        <v>0</v>
      </c>
      <c r="Y1197" s="407">
        <v>0</v>
      </c>
      <c r="Z1197" s="408">
        <v>0</v>
      </c>
      <c r="AA1197" s="407">
        <v>0</v>
      </c>
      <c r="AB1197" s="408">
        <v>0</v>
      </c>
      <c r="AC1197" s="407">
        <v>0</v>
      </c>
      <c r="AD1197" s="408">
        <v>0</v>
      </c>
      <c r="AE1197" s="407">
        <v>0</v>
      </c>
      <c r="AF1197" s="408">
        <v>0</v>
      </c>
      <c r="AG1197" s="407">
        <v>0</v>
      </c>
      <c r="AI1197" s="406">
        <v>0</v>
      </c>
      <c r="AJ1197" s="407">
        <v>0</v>
      </c>
      <c r="AK1197" s="408">
        <v>0</v>
      </c>
      <c r="AL1197" s="407">
        <v>0</v>
      </c>
      <c r="AM1197" s="408">
        <v>0</v>
      </c>
      <c r="AN1197" s="407">
        <v>0</v>
      </c>
      <c r="AO1197" s="408">
        <v>0</v>
      </c>
      <c r="AP1197" s="407">
        <v>0</v>
      </c>
      <c r="AQ1197" s="408">
        <v>0</v>
      </c>
      <c r="AR1197" s="407">
        <v>0</v>
      </c>
      <c r="AT1197" s="406">
        <v>0</v>
      </c>
      <c r="AU1197" s="407">
        <v>0</v>
      </c>
      <c r="AV1197" s="408">
        <v>0</v>
      </c>
      <c r="AW1197" s="407">
        <v>0</v>
      </c>
      <c r="AX1197" s="408">
        <v>0</v>
      </c>
      <c r="AY1197" s="407">
        <v>0</v>
      </c>
      <c r="AZ1197" s="408">
        <v>0</v>
      </c>
      <c r="BA1197" s="407">
        <v>0</v>
      </c>
      <c r="BB1197" s="408">
        <v>0</v>
      </c>
      <c r="BC1197" s="407">
        <v>0</v>
      </c>
    </row>
    <row r="1198" spans="1:55" x14ac:dyDescent="0.35">
      <c r="A1198" s="385" t="str" cm="1">
        <f t="array" ref="A1198">IFERROR(_xlfn.IFS(AND(F1198="Renta Variable",O1198=1),IFERROR(MATCH(B1198,[1]RV_Det!C:C,0),"Rev"),AND(J1198="Corporativa",O1198=1,I1198="EM"),IFERROR(MATCH(B1198,[1]RF_Corps!B:B,0),"Rev"),AND(F1198="Alternativos",O1198=1),IFERROR(MATCH(B1198,[1]Rep4!C:C,0),"Rev")),"")</f>
        <v/>
      </c>
      <c r="B1198" s="394" t="s">
        <v>3453</v>
      </c>
      <c r="C1198" s="409" t="s">
        <v>3454</v>
      </c>
      <c r="D1198" s="395" t="s">
        <v>3448</v>
      </c>
      <c r="E1198" s="396" t="str">
        <f>IF(B1198="","",INDEX([1]CatGlob!$S:$S,IFERROR(MATCH(MID(B1198,7,1),[1]CatGlob!$R:$R,0),MATCH(MID(B1198,1,2),[1]CatGlob!$R:$R,0))))</f>
        <v>NSOL</v>
      </c>
      <c r="F1198" s="397" t="s">
        <v>442</v>
      </c>
      <c r="G1198" s="398" t="s">
        <v>383</v>
      </c>
      <c r="H1198" s="399" t="s">
        <v>264</v>
      </c>
      <c r="I1198" s="399" t="s">
        <v>611</v>
      </c>
      <c r="J1198" s="399" t="s">
        <v>2252</v>
      </c>
      <c r="K1198" s="396" t="s">
        <v>600</v>
      </c>
      <c r="L1198" s="400" t="str">
        <f>IF(ISERROR(MATCH(M1198,M$10:M1197,0)),M1198,"")</f>
        <v/>
      </c>
      <c r="M1198" s="401" t="str">
        <f>IF(B1198="","",IF(ISERROR(MATCH(F1198&amp;"_"&amp;G1198&amp;"_"&amp;H1198&amp;"_"&amp;I1198&amp;"_"&amp;J1198&amp;IF(K1198="","","_"&amp;K1198),[1]CatGlob!$B:$B,0)),F1198&amp;"_"&amp;G1198&amp;"_"&amp;H1198&amp;"_"&amp;I1198&amp;"_"&amp;J1198&amp;IF(K1198="","","_"&amp;K1198),INDEX([1]CatGlob!$C:$C,MATCH(F1198&amp;"_"&amp;G1198&amp;"_"&amp;H1198&amp;"_"&amp;I1198&amp;"_"&amp;J1198&amp;IF(K1198="","","_"&amp;K1198),[1]CatGlob!$B:$B,0))))</f>
        <v>PEN_NOM_CORP_NT</v>
      </c>
      <c r="N1198" s="402" t="str">
        <f t="shared" si="39"/>
        <v/>
      </c>
      <c r="O1198" s="402" t="str">
        <f t="shared" si="38"/>
        <v/>
      </c>
      <c r="P1198" s="401" t="str">
        <f>IF(LEN(B1198)&gt;8,INDEX([1]CatGlob!$X:$X,MATCH(M1198,[1]CatGlob!$W:$W,0)),"")</f>
        <v>PEC</v>
      </c>
      <c r="Q1198" s="403" t="str">
        <f>INDEX([1]CatGlob!P:P,MATCH(M1198,[1]CatGlob!O:O,0))</f>
        <v>RFLC</v>
      </c>
      <c r="R1198" s="403" t="s">
        <v>601</v>
      </c>
      <c r="S1198" s="403" t="s">
        <v>601</v>
      </c>
      <c r="T1198" s="403" t="str">
        <f>INDEX([1]CatGlob!$D:$D,MATCH($M1198,[1]CatGlob!$C:$C,0))</f>
        <v>RFL</v>
      </c>
      <c r="U1198" s="403" t="s">
        <v>2307</v>
      </c>
      <c r="V1198" s="404" t="str">
        <f>INDEX([1]CatGlob!$F:$F,MATCH($M1198,[1]CatGlob!$C:$C,0))</f>
        <v>RFL_CORP</v>
      </c>
      <c r="W1198" s="405"/>
      <c r="X1198" s="406">
        <v>0</v>
      </c>
      <c r="Y1198" s="407">
        <v>0</v>
      </c>
      <c r="Z1198" s="408">
        <v>0</v>
      </c>
      <c r="AA1198" s="407">
        <v>0</v>
      </c>
      <c r="AB1198" s="408">
        <v>0</v>
      </c>
      <c r="AC1198" s="407">
        <v>0</v>
      </c>
      <c r="AD1198" s="408">
        <v>0</v>
      </c>
      <c r="AE1198" s="407">
        <v>0</v>
      </c>
      <c r="AF1198" s="408">
        <v>0</v>
      </c>
      <c r="AG1198" s="407">
        <v>0</v>
      </c>
      <c r="AI1198" s="406">
        <v>0</v>
      </c>
      <c r="AJ1198" s="407">
        <v>0</v>
      </c>
      <c r="AK1198" s="408">
        <v>0</v>
      </c>
      <c r="AL1198" s="407">
        <v>0</v>
      </c>
      <c r="AM1198" s="408">
        <v>0</v>
      </c>
      <c r="AN1198" s="407">
        <v>0</v>
      </c>
      <c r="AO1198" s="408">
        <v>0</v>
      </c>
      <c r="AP1198" s="407">
        <v>0</v>
      </c>
      <c r="AQ1198" s="408">
        <v>0</v>
      </c>
      <c r="AR1198" s="407">
        <v>0</v>
      </c>
      <c r="AT1198" s="406">
        <v>0</v>
      </c>
      <c r="AU1198" s="407">
        <v>0</v>
      </c>
      <c r="AV1198" s="408">
        <v>0</v>
      </c>
      <c r="AW1198" s="407">
        <v>0</v>
      </c>
      <c r="AX1198" s="408">
        <v>0</v>
      </c>
      <c r="AY1198" s="407">
        <v>0</v>
      </c>
      <c r="AZ1198" s="408">
        <v>0</v>
      </c>
      <c r="BA1198" s="407">
        <v>0</v>
      </c>
      <c r="BB1198" s="408">
        <v>0</v>
      </c>
      <c r="BC1198" s="407">
        <v>0</v>
      </c>
    </row>
    <row r="1199" spans="1:55" x14ac:dyDescent="0.35">
      <c r="A1199" s="385" t="str" cm="1">
        <f t="array" ref="A1199">IFERROR(_xlfn.IFS(AND(F1199="Renta Variable",O1199=1),IFERROR(MATCH(B1199,[1]RV_Det!C:C,0),"Rev"),AND(J1199="Corporativa",O1199=1,I1199="EM"),IFERROR(MATCH(B1199,[1]RF_Corps!B:B,0),"Rev"),AND(F1199="Alternativos",O1199=1),IFERROR(MATCH(B1199,[1]Rep4!C:C,0),"Rev")),"")</f>
        <v/>
      </c>
      <c r="B1199" s="394" t="s">
        <v>3455</v>
      </c>
      <c r="C1199" s="409" t="s">
        <v>3456</v>
      </c>
      <c r="D1199" s="395" t="s">
        <v>3448</v>
      </c>
      <c r="E1199" s="396" t="str">
        <f>IF(B1199="","",INDEX([1]CatGlob!$S:$S,IFERROR(MATCH(MID(B1199,7,1),[1]CatGlob!$R:$R,0),MATCH(MID(B1199,1,2),[1]CatGlob!$R:$R,0))))</f>
        <v>NSOL</v>
      </c>
      <c r="F1199" s="397" t="s">
        <v>442</v>
      </c>
      <c r="G1199" s="398" t="s">
        <v>383</v>
      </c>
      <c r="H1199" s="399" t="s">
        <v>264</v>
      </c>
      <c r="I1199" s="399" t="s">
        <v>611</v>
      </c>
      <c r="J1199" s="399" t="s">
        <v>2252</v>
      </c>
      <c r="K1199" s="396" t="s">
        <v>600</v>
      </c>
      <c r="L1199" s="400" t="str">
        <f>IF(ISERROR(MATCH(M1199,M$10:M1198,0)),M1199,"")</f>
        <v/>
      </c>
      <c r="M1199" s="401" t="str">
        <f>IF(B1199="","",IF(ISERROR(MATCH(F1199&amp;"_"&amp;G1199&amp;"_"&amp;H1199&amp;"_"&amp;I1199&amp;"_"&amp;J1199&amp;IF(K1199="","","_"&amp;K1199),[1]CatGlob!$B:$B,0)),F1199&amp;"_"&amp;G1199&amp;"_"&amp;H1199&amp;"_"&amp;I1199&amp;"_"&amp;J1199&amp;IF(K1199="","","_"&amp;K1199),INDEX([1]CatGlob!$C:$C,MATCH(F1199&amp;"_"&amp;G1199&amp;"_"&amp;H1199&amp;"_"&amp;I1199&amp;"_"&amp;J1199&amp;IF(K1199="","","_"&amp;K1199),[1]CatGlob!$B:$B,0))))</f>
        <v>PEN_NOM_CORP_NT</v>
      </c>
      <c r="N1199" s="402" t="str">
        <f t="shared" si="39"/>
        <v/>
      </c>
      <c r="O1199" s="402" t="str">
        <f t="shared" si="38"/>
        <v/>
      </c>
      <c r="P1199" s="401" t="str">
        <f>IF(LEN(B1199)&gt;8,INDEX([1]CatGlob!$X:$X,MATCH(M1199,[1]CatGlob!$W:$W,0)),"")</f>
        <v>PEC</v>
      </c>
      <c r="Q1199" s="403" t="str">
        <f>INDEX([1]CatGlob!P:P,MATCH(M1199,[1]CatGlob!O:O,0))</f>
        <v>RFLC</v>
      </c>
      <c r="R1199" s="403" t="s">
        <v>601</v>
      </c>
      <c r="S1199" s="403" t="s">
        <v>601</v>
      </c>
      <c r="T1199" s="403" t="str">
        <f>INDEX([1]CatGlob!$D:$D,MATCH($M1199,[1]CatGlob!$C:$C,0))</f>
        <v>RFL</v>
      </c>
      <c r="U1199" s="403" t="s">
        <v>2307</v>
      </c>
      <c r="V1199" s="404" t="str">
        <f>INDEX([1]CatGlob!$F:$F,MATCH($M1199,[1]CatGlob!$C:$C,0))</f>
        <v>RFL_CORP</v>
      </c>
      <c r="W1199" s="405"/>
      <c r="X1199" s="406">
        <v>0</v>
      </c>
      <c r="Y1199" s="407">
        <v>0</v>
      </c>
      <c r="Z1199" s="408">
        <v>0</v>
      </c>
      <c r="AA1199" s="407">
        <v>0</v>
      </c>
      <c r="AB1199" s="408">
        <v>0</v>
      </c>
      <c r="AC1199" s="407">
        <v>0</v>
      </c>
      <c r="AD1199" s="408">
        <v>0</v>
      </c>
      <c r="AE1199" s="407">
        <v>0</v>
      </c>
      <c r="AF1199" s="408">
        <v>0</v>
      </c>
      <c r="AG1199" s="407">
        <v>0</v>
      </c>
      <c r="AI1199" s="406">
        <v>0</v>
      </c>
      <c r="AJ1199" s="407">
        <v>0</v>
      </c>
      <c r="AK1199" s="408">
        <v>0</v>
      </c>
      <c r="AL1199" s="407">
        <v>0</v>
      </c>
      <c r="AM1199" s="408">
        <v>0</v>
      </c>
      <c r="AN1199" s="407">
        <v>0</v>
      </c>
      <c r="AO1199" s="408">
        <v>0</v>
      </c>
      <c r="AP1199" s="407">
        <v>0</v>
      </c>
      <c r="AQ1199" s="408">
        <v>0</v>
      </c>
      <c r="AR1199" s="407">
        <v>0</v>
      </c>
      <c r="AT1199" s="406">
        <v>0</v>
      </c>
      <c r="AU1199" s="407">
        <v>0</v>
      </c>
      <c r="AV1199" s="408">
        <v>0</v>
      </c>
      <c r="AW1199" s="407">
        <v>0</v>
      </c>
      <c r="AX1199" s="408">
        <v>0</v>
      </c>
      <c r="AY1199" s="407">
        <v>0</v>
      </c>
      <c r="AZ1199" s="408">
        <v>0</v>
      </c>
      <c r="BA1199" s="407">
        <v>0</v>
      </c>
      <c r="BB1199" s="408">
        <v>0</v>
      </c>
      <c r="BC1199" s="407">
        <v>0</v>
      </c>
    </row>
    <row r="1200" spans="1:55" x14ac:dyDescent="0.35">
      <c r="A1200" s="385" t="str" cm="1">
        <f t="array" ref="A1200">IFERROR(_xlfn.IFS(AND(F1200="Renta Variable",O1200=1),IFERROR(MATCH(B1200,[1]RV_Det!C:C,0),"Rev"),AND(J1200="Corporativa",O1200=1,I1200="EM"),IFERROR(MATCH(B1200,[1]RF_Corps!B:B,0),"Rev"),AND(F1200="Alternativos",O1200=1),IFERROR(MATCH(B1200,[1]Rep4!C:C,0),"Rev")),"")</f>
        <v/>
      </c>
      <c r="B1200" s="394" t="s">
        <v>3457</v>
      </c>
      <c r="C1200" s="409" t="s">
        <v>3458</v>
      </c>
      <c r="D1200" s="395" t="s">
        <v>3448</v>
      </c>
      <c r="E1200" s="396" t="str">
        <f>IF(B1200="","",INDEX([1]CatGlob!$S:$S,IFERROR(MATCH(MID(B1200,7,1),[1]CatGlob!$R:$R,0),MATCH(MID(B1200,1,2),[1]CatGlob!$R:$R,0))))</f>
        <v>NSOL</v>
      </c>
      <c r="F1200" s="397" t="s">
        <v>442</v>
      </c>
      <c r="G1200" s="398" t="s">
        <v>383</v>
      </c>
      <c r="H1200" s="399" t="s">
        <v>264</v>
      </c>
      <c r="I1200" s="399" t="s">
        <v>611</v>
      </c>
      <c r="J1200" s="399" t="s">
        <v>2252</v>
      </c>
      <c r="K1200" s="396" t="s">
        <v>600</v>
      </c>
      <c r="L1200" s="400" t="str">
        <f>IF(ISERROR(MATCH(M1200,M$10:M1199,0)),M1200,"")</f>
        <v/>
      </c>
      <c r="M1200" s="401" t="str">
        <f>IF(B1200="","",IF(ISERROR(MATCH(F1200&amp;"_"&amp;G1200&amp;"_"&amp;H1200&amp;"_"&amp;I1200&amp;"_"&amp;J1200&amp;IF(K1200="","","_"&amp;K1200),[1]CatGlob!$B:$B,0)),F1200&amp;"_"&amp;G1200&amp;"_"&amp;H1200&amp;"_"&amp;I1200&amp;"_"&amp;J1200&amp;IF(K1200="","","_"&amp;K1200),INDEX([1]CatGlob!$C:$C,MATCH(F1200&amp;"_"&amp;G1200&amp;"_"&amp;H1200&amp;"_"&amp;I1200&amp;"_"&amp;J1200&amp;IF(K1200="","","_"&amp;K1200),[1]CatGlob!$B:$B,0))))</f>
        <v>PEN_NOM_CORP_NT</v>
      </c>
      <c r="N1200" s="402" t="str">
        <f t="shared" si="39"/>
        <v/>
      </c>
      <c r="O1200" s="402" t="str">
        <f t="shared" si="38"/>
        <v/>
      </c>
      <c r="P1200" s="401" t="str">
        <f>IF(LEN(B1200)&gt;8,INDEX([1]CatGlob!$X:$X,MATCH(M1200,[1]CatGlob!$W:$W,0)),"")</f>
        <v>PEC</v>
      </c>
      <c r="Q1200" s="403" t="str">
        <f>INDEX([1]CatGlob!P:P,MATCH(M1200,[1]CatGlob!O:O,0))</f>
        <v>RFLC</v>
      </c>
      <c r="R1200" s="403" t="s">
        <v>601</v>
      </c>
      <c r="S1200" s="403" t="s">
        <v>601</v>
      </c>
      <c r="T1200" s="403" t="str">
        <f>INDEX([1]CatGlob!$D:$D,MATCH($M1200,[1]CatGlob!$C:$C,0))</f>
        <v>RFL</v>
      </c>
      <c r="U1200" s="403" t="s">
        <v>2307</v>
      </c>
      <c r="V1200" s="404" t="str">
        <f>INDEX([1]CatGlob!$F:$F,MATCH($M1200,[1]CatGlob!$C:$C,0))</f>
        <v>RFL_CORP</v>
      </c>
      <c r="W1200" s="405"/>
      <c r="X1200" s="406">
        <v>0</v>
      </c>
      <c r="Y1200" s="407">
        <v>0</v>
      </c>
      <c r="Z1200" s="408">
        <v>0</v>
      </c>
      <c r="AA1200" s="407">
        <v>0</v>
      </c>
      <c r="AB1200" s="408">
        <v>0</v>
      </c>
      <c r="AC1200" s="407">
        <v>0</v>
      </c>
      <c r="AD1200" s="408">
        <v>0</v>
      </c>
      <c r="AE1200" s="407">
        <v>0</v>
      </c>
      <c r="AF1200" s="408">
        <v>0</v>
      </c>
      <c r="AG1200" s="407">
        <v>0</v>
      </c>
      <c r="AI1200" s="406">
        <v>0</v>
      </c>
      <c r="AJ1200" s="407">
        <v>0</v>
      </c>
      <c r="AK1200" s="408">
        <v>0</v>
      </c>
      <c r="AL1200" s="407">
        <v>0</v>
      </c>
      <c r="AM1200" s="408">
        <v>0</v>
      </c>
      <c r="AN1200" s="407">
        <v>0</v>
      </c>
      <c r="AO1200" s="408">
        <v>0</v>
      </c>
      <c r="AP1200" s="407">
        <v>0</v>
      </c>
      <c r="AQ1200" s="408">
        <v>0</v>
      </c>
      <c r="AR1200" s="407">
        <v>0</v>
      </c>
      <c r="AT1200" s="406">
        <v>0</v>
      </c>
      <c r="AU1200" s="407">
        <v>0</v>
      </c>
      <c r="AV1200" s="408">
        <v>0</v>
      </c>
      <c r="AW1200" s="407">
        <v>0</v>
      </c>
      <c r="AX1200" s="408">
        <v>0</v>
      </c>
      <c r="AY1200" s="407">
        <v>0</v>
      </c>
      <c r="AZ1200" s="408">
        <v>0</v>
      </c>
      <c r="BA1200" s="407">
        <v>0</v>
      </c>
      <c r="BB1200" s="408">
        <v>0</v>
      </c>
      <c r="BC1200" s="407">
        <v>0</v>
      </c>
    </row>
    <row r="1201" spans="1:55" x14ac:dyDescent="0.35">
      <c r="A1201" s="385" t="str" cm="1">
        <f t="array" ref="A1201">IFERROR(_xlfn.IFS(AND(F1201="Renta Variable",O1201=1),IFERROR(MATCH(B1201,[1]RV_Det!C:C,0),"Rev"),AND(J1201="Corporativa",O1201=1,I1201="EM"),IFERROR(MATCH(B1201,[1]RF_Corps!B:B,0),"Rev"),AND(F1201="Alternativos",O1201=1),IFERROR(MATCH(B1201,[1]Rep4!C:C,0),"Rev")),"")</f>
        <v/>
      </c>
      <c r="B1201" s="394" t="s">
        <v>3459</v>
      </c>
      <c r="C1201" s="409" t="s">
        <v>3460</v>
      </c>
      <c r="D1201" s="395" t="s">
        <v>3448</v>
      </c>
      <c r="E1201" s="396" t="str">
        <f>IF(B1201="","",INDEX([1]CatGlob!$S:$S,IFERROR(MATCH(MID(B1201,7,1),[1]CatGlob!$R:$R,0),MATCH(MID(B1201,1,2),[1]CatGlob!$R:$R,0))))</f>
        <v>NSOL</v>
      </c>
      <c r="F1201" s="397" t="s">
        <v>442</v>
      </c>
      <c r="G1201" s="398" t="s">
        <v>383</v>
      </c>
      <c r="H1201" s="399" t="s">
        <v>264</v>
      </c>
      <c r="I1201" s="399" t="s">
        <v>611</v>
      </c>
      <c r="J1201" s="399" t="s">
        <v>2252</v>
      </c>
      <c r="K1201" s="396" t="s">
        <v>600</v>
      </c>
      <c r="L1201" s="400" t="str">
        <f>IF(ISERROR(MATCH(M1201,M$10:M1200,0)),M1201,"")</f>
        <v/>
      </c>
      <c r="M1201" s="401" t="str">
        <f>IF(B1201="","",IF(ISERROR(MATCH(F1201&amp;"_"&amp;G1201&amp;"_"&amp;H1201&amp;"_"&amp;I1201&amp;"_"&amp;J1201&amp;IF(K1201="","","_"&amp;K1201),[1]CatGlob!$B:$B,0)),F1201&amp;"_"&amp;G1201&amp;"_"&amp;H1201&amp;"_"&amp;I1201&amp;"_"&amp;J1201&amp;IF(K1201="","","_"&amp;K1201),INDEX([1]CatGlob!$C:$C,MATCH(F1201&amp;"_"&amp;G1201&amp;"_"&amp;H1201&amp;"_"&amp;I1201&amp;"_"&amp;J1201&amp;IF(K1201="","","_"&amp;K1201),[1]CatGlob!$B:$B,0))))</f>
        <v>PEN_NOM_CORP_NT</v>
      </c>
      <c r="N1201" s="402" t="str">
        <f t="shared" si="39"/>
        <v/>
      </c>
      <c r="O1201" s="402" t="str">
        <f t="shared" si="38"/>
        <v/>
      </c>
      <c r="P1201" s="401" t="str">
        <f>IF(LEN(B1201)&gt;8,INDEX([1]CatGlob!$X:$X,MATCH(M1201,[1]CatGlob!$W:$W,0)),"")</f>
        <v>PEC</v>
      </c>
      <c r="Q1201" s="403" t="str">
        <f>INDEX([1]CatGlob!P:P,MATCH(M1201,[1]CatGlob!O:O,0))</f>
        <v>RFLC</v>
      </c>
      <c r="R1201" s="403" t="s">
        <v>601</v>
      </c>
      <c r="S1201" s="403" t="s">
        <v>601</v>
      </c>
      <c r="T1201" s="403" t="str">
        <f>INDEX([1]CatGlob!$D:$D,MATCH($M1201,[1]CatGlob!$C:$C,0))</f>
        <v>RFL</v>
      </c>
      <c r="U1201" s="403" t="s">
        <v>2307</v>
      </c>
      <c r="V1201" s="404" t="str">
        <f>INDEX([1]CatGlob!$F:$F,MATCH($M1201,[1]CatGlob!$C:$C,0))</f>
        <v>RFL_CORP</v>
      </c>
      <c r="W1201" s="405"/>
      <c r="X1201" s="406">
        <v>0</v>
      </c>
      <c r="Y1201" s="407">
        <v>0</v>
      </c>
      <c r="Z1201" s="408">
        <v>0</v>
      </c>
      <c r="AA1201" s="407">
        <v>0</v>
      </c>
      <c r="AB1201" s="408">
        <v>0</v>
      </c>
      <c r="AC1201" s="407">
        <v>0</v>
      </c>
      <c r="AD1201" s="408">
        <v>0</v>
      </c>
      <c r="AE1201" s="407">
        <v>0</v>
      </c>
      <c r="AF1201" s="408">
        <v>0</v>
      </c>
      <c r="AG1201" s="407">
        <v>0</v>
      </c>
      <c r="AI1201" s="406">
        <v>0</v>
      </c>
      <c r="AJ1201" s="407">
        <v>0</v>
      </c>
      <c r="AK1201" s="408">
        <v>0</v>
      </c>
      <c r="AL1201" s="407">
        <v>0</v>
      </c>
      <c r="AM1201" s="408">
        <v>0</v>
      </c>
      <c r="AN1201" s="407">
        <v>0</v>
      </c>
      <c r="AO1201" s="408">
        <v>0</v>
      </c>
      <c r="AP1201" s="407">
        <v>0</v>
      </c>
      <c r="AQ1201" s="408">
        <v>0</v>
      </c>
      <c r="AR1201" s="407">
        <v>0</v>
      </c>
      <c r="AT1201" s="406">
        <v>0</v>
      </c>
      <c r="AU1201" s="407">
        <v>0</v>
      </c>
      <c r="AV1201" s="408">
        <v>0</v>
      </c>
      <c r="AW1201" s="407">
        <v>0</v>
      </c>
      <c r="AX1201" s="408">
        <v>0</v>
      </c>
      <c r="AY1201" s="407">
        <v>0</v>
      </c>
      <c r="AZ1201" s="408">
        <v>0</v>
      </c>
      <c r="BA1201" s="407">
        <v>0</v>
      </c>
      <c r="BB1201" s="408">
        <v>0</v>
      </c>
      <c r="BC1201" s="407">
        <v>0</v>
      </c>
    </row>
    <row r="1202" spans="1:55" x14ac:dyDescent="0.35">
      <c r="A1202" s="385" t="str" cm="1">
        <f t="array" ref="A1202">IFERROR(_xlfn.IFS(AND(F1202="Renta Variable",O1202=1),IFERROR(MATCH(B1202,[1]RV_Det!C:C,0),"Rev"),AND(J1202="Corporativa",O1202=1,I1202="EM"),IFERROR(MATCH(B1202,[1]RF_Corps!B:B,0),"Rev"),AND(F1202="Alternativos",O1202=1),IFERROR(MATCH(B1202,[1]Rep4!C:C,0),"Rev")),"")</f>
        <v/>
      </c>
      <c r="B1202" s="394" t="s">
        <v>3461</v>
      </c>
      <c r="C1202" s="409" t="s">
        <v>3462</v>
      </c>
      <c r="D1202" s="395" t="s">
        <v>3448</v>
      </c>
      <c r="E1202" s="396" t="str">
        <f>IF(B1202="","",INDEX([1]CatGlob!$S:$S,IFERROR(MATCH(MID(B1202,7,1),[1]CatGlob!$R:$R,0),MATCH(MID(B1202,1,2),[1]CatGlob!$R:$R,0))))</f>
        <v>NSOL</v>
      </c>
      <c r="F1202" s="397" t="s">
        <v>442</v>
      </c>
      <c r="G1202" s="398" t="s">
        <v>383</v>
      </c>
      <c r="H1202" s="399" t="s">
        <v>264</v>
      </c>
      <c r="I1202" s="399" t="s">
        <v>611</v>
      </c>
      <c r="J1202" s="399" t="s">
        <v>2252</v>
      </c>
      <c r="K1202" s="396" t="s">
        <v>600</v>
      </c>
      <c r="L1202" s="400" t="str">
        <f>IF(ISERROR(MATCH(M1202,M$10:M1201,0)),M1202,"")</f>
        <v/>
      </c>
      <c r="M1202" s="401" t="str">
        <f>IF(B1202="","",IF(ISERROR(MATCH(F1202&amp;"_"&amp;G1202&amp;"_"&amp;H1202&amp;"_"&amp;I1202&amp;"_"&amp;J1202&amp;IF(K1202="","","_"&amp;K1202),[1]CatGlob!$B:$B,0)),F1202&amp;"_"&amp;G1202&amp;"_"&amp;H1202&amp;"_"&amp;I1202&amp;"_"&amp;J1202&amp;IF(K1202="","","_"&amp;K1202),INDEX([1]CatGlob!$C:$C,MATCH(F1202&amp;"_"&amp;G1202&amp;"_"&amp;H1202&amp;"_"&amp;I1202&amp;"_"&amp;J1202&amp;IF(K1202="","","_"&amp;K1202),[1]CatGlob!$B:$B,0))))</f>
        <v>PEN_NOM_CORP_NT</v>
      </c>
      <c r="N1202" s="402" t="str">
        <f t="shared" si="39"/>
        <v/>
      </c>
      <c r="O1202" s="402" t="str">
        <f t="shared" si="38"/>
        <v/>
      </c>
      <c r="P1202" s="401" t="str">
        <f>IF(LEN(B1202)&gt;8,INDEX([1]CatGlob!$X:$X,MATCH(M1202,[1]CatGlob!$W:$W,0)),"")</f>
        <v>PEC</v>
      </c>
      <c r="Q1202" s="403" t="str">
        <f>INDEX([1]CatGlob!P:P,MATCH(M1202,[1]CatGlob!O:O,0))</f>
        <v>RFLC</v>
      </c>
      <c r="R1202" s="403" t="s">
        <v>601</v>
      </c>
      <c r="S1202" s="403" t="s">
        <v>601</v>
      </c>
      <c r="T1202" s="403" t="str">
        <f>INDEX([1]CatGlob!$D:$D,MATCH($M1202,[1]CatGlob!$C:$C,0))</f>
        <v>RFL</v>
      </c>
      <c r="U1202" s="403" t="s">
        <v>2307</v>
      </c>
      <c r="V1202" s="404" t="str">
        <f>INDEX([1]CatGlob!$F:$F,MATCH($M1202,[1]CatGlob!$C:$C,0))</f>
        <v>RFL_CORP</v>
      </c>
      <c r="W1202" s="405"/>
      <c r="X1202" s="406">
        <v>0</v>
      </c>
      <c r="Y1202" s="407">
        <v>0</v>
      </c>
      <c r="Z1202" s="408">
        <v>0</v>
      </c>
      <c r="AA1202" s="407">
        <v>0</v>
      </c>
      <c r="AB1202" s="408">
        <v>0</v>
      </c>
      <c r="AC1202" s="407">
        <v>0</v>
      </c>
      <c r="AD1202" s="408">
        <v>0</v>
      </c>
      <c r="AE1202" s="407">
        <v>0</v>
      </c>
      <c r="AF1202" s="408">
        <v>0</v>
      </c>
      <c r="AG1202" s="407">
        <v>0</v>
      </c>
      <c r="AI1202" s="406">
        <v>0</v>
      </c>
      <c r="AJ1202" s="407">
        <v>0</v>
      </c>
      <c r="AK1202" s="408">
        <v>0</v>
      </c>
      <c r="AL1202" s="407">
        <v>0</v>
      </c>
      <c r="AM1202" s="408">
        <v>0</v>
      </c>
      <c r="AN1202" s="407">
        <v>0</v>
      </c>
      <c r="AO1202" s="408">
        <v>0</v>
      </c>
      <c r="AP1202" s="407">
        <v>0</v>
      </c>
      <c r="AQ1202" s="408">
        <v>0</v>
      </c>
      <c r="AR1202" s="407">
        <v>0</v>
      </c>
      <c r="AT1202" s="406">
        <v>0</v>
      </c>
      <c r="AU1202" s="407">
        <v>0</v>
      </c>
      <c r="AV1202" s="408">
        <v>0</v>
      </c>
      <c r="AW1202" s="407">
        <v>0</v>
      </c>
      <c r="AX1202" s="408">
        <v>0</v>
      </c>
      <c r="AY1202" s="407">
        <v>0</v>
      </c>
      <c r="AZ1202" s="408">
        <v>0</v>
      </c>
      <c r="BA1202" s="407">
        <v>0</v>
      </c>
      <c r="BB1202" s="408">
        <v>0</v>
      </c>
      <c r="BC1202" s="407">
        <v>0</v>
      </c>
    </row>
    <row r="1203" spans="1:55" x14ac:dyDescent="0.35">
      <c r="A1203" s="385" t="str" cm="1">
        <f t="array" ref="A1203">IFERROR(_xlfn.IFS(AND(F1203="Renta Variable",O1203=1),IFERROR(MATCH(B1203,[1]RV_Det!C:C,0),"Rev"),AND(J1203="Corporativa",O1203=1,I1203="EM"),IFERROR(MATCH(B1203,[1]RF_Corps!B:B,0),"Rev"),AND(F1203="Alternativos",O1203=1),IFERROR(MATCH(B1203,[1]Rep4!C:C,0),"Rev")),"")</f>
        <v/>
      </c>
      <c r="B1203" s="394" t="s">
        <v>3463</v>
      </c>
      <c r="C1203" s="409" t="s">
        <v>3464</v>
      </c>
      <c r="D1203" s="395" t="s">
        <v>3448</v>
      </c>
      <c r="E1203" s="396" t="str">
        <f>IF(B1203="","",INDEX([1]CatGlob!$S:$S,IFERROR(MATCH(MID(B1203,7,1),[1]CatGlob!$R:$R,0),MATCH(MID(B1203,1,2),[1]CatGlob!$R:$R,0))))</f>
        <v>NSOL</v>
      </c>
      <c r="F1203" s="397" t="s">
        <v>442</v>
      </c>
      <c r="G1203" s="398" t="s">
        <v>383</v>
      </c>
      <c r="H1203" s="399" t="s">
        <v>264</v>
      </c>
      <c r="I1203" s="399" t="s">
        <v>611</v>
      </c>
      <c r="J1203" s="399" t="s">
        <v>2252</v>
      </c>
      <c r="K1203" s="396" t="s">
        <v>600</v>
      </c>
      <c r="L1203" s="400" t="str">
        <f>IF(ISERROR(MATCH(M1203,M$10:M1202,0)),M1203,"")</f>
        <v/>
      </c>
      <c r="M1203" s="401" t="str">
        <f>IF(B1203="","",IF(ISERROR(MATCH(F1203&amp;"_"&amp;G1203&amp;"_"&amp;H1203&amp;"_"&amp;I1203&amp;"_"&amp;J1203&amp;IF(K1203="","","_"&amp;K1203),[1]CatGlob!$B:$B,0)),F1203&amp;"_"&amp;G1203&amp;"_"&amp;H1203&amp;"_"&amp;I1203&amp;"_"&amp;J1203&amp;IF(K1203="","","_"&amp;K1203),INDEX([1]CatGlob!$C:$C,MATCH(F1203&amp;"_"&amp;G1203&amp;"_"&amp;H1203&amp;"_"&amp;I1203&amp;"_"&amp;J1203&amp;IF(K1203="","","_"&amp;K1203),[1]CatGlob!$B:$B,0))))</f>
        <v>PEN_NOM_CORP_NT</v>
      </c>
      <c r="N1203" s="402" t="str">
        <f t="shared" si="39"/>
        <v/>
      </c>
      <c r="O1203" s="402" t="str">
        <f t="shared" si="38"/>
        <v/>
      </c>
      <c r="P1203" s="401" t="str">
        <f>IF(LEN(B1203)&gt;8,INDEX([1]CatGlob!$X:$X,MATCH(M1203,[1]CatGlob!$W:$W,0)),"")</f>
        <v>PEC</v>
      </c>
      <c r="Q1203" s="403" t="str">
        <f>INDEX([1]CatGlob!P:P,MATCH(M1203,[1]CatGlob!O:O,0))</f>
        <v>RFLC</v>
      </c>
      <c r="R1203" s="403" t="s">
        <v>601</v>
      </c>
      <c r="S1203" s="403" t="s">
        <v>601</v>
      </c>
      <c r="T1203" s="403" t="str">
        <f>INDEX([1]CatGlob!$D:$D,MATCH($M1203,[1]CatGlob!$C:$C,0))</f>
        <v>RFL</v>
      </c>
      <c r="U1203" s="403" t="s">
        <v>2307</v>
      </c>
      <c r="V1203" s="404" t="str">
        <f>INDEX([1]CatGlob!$F:$F,MATCH($M1203,[1]CatGlob!$C:$C,0))</f>
        <v>RFL_CORP</v>
      </c>
      <c r="W1203" s="405"/>
      <c r="X1203" s="406">
        <v>0</v>
      </c>
      <c r="Y1203" s="407">
        <v>0</v>
      </c>
      <c r="Z1203" s="408">
        <v>0</v>
      </c>
      <c r="AA1203" s="407">
        <v>0</v>
      </c>
      <c r="AB1203" s="408">
        <v>0</v>
      </c>
      <c r="AC1203" s="407">
        <v>0</v>
      </c>
      <c r="AD1203" s="408">
        <v>0</v>
      </c>
      <c r="AE1203" s="407">
        <v>0</v>
      </c>
      <c r="AF1203" s="408">
        <v>0</v>
      </c>
      <c r="AG1203" s="407">
        <v>0</v>
      </c>
      <c r="AI1203" s="406">
        <v>0</v>
      </c>
      <c r="AJ1203" s="407">
        <v>0</v>
      </c>
      <c r="AK1203" s="408">
        <v>0</v>
      </c>
      <c r="AL1203" s="407">
        <v>0</v>
      </c>
      <c r="AM1203" s="408">
        <v>0</v>
      </c>
      <c r="AN1203" s="407">
        <v>0</v>
      </c>
      <c r="AO1203" s="408">
        <v>0</v>
      </c>
      <c r="AP1203" s="407">
        <v>0</v>
      </c>
      <c r="AQ1203" s="408">
        <v>0</v>
      </c>
      <c r="AR1203" s="407">
        <v>0</v>
      </c>
      <c r="AT1203" s="406">
        <v>0</v>
      </c>
      <c r="AU1203" s="407">
        <v>0</v>
      </c>
      <c r="AV1203" s="408">
        <v>0</v>
      </c>
      <c r="AW1203" s="407">
        <v>0</v>
      </c>
      <c r="AX1203" s="408">
        <v>0</v>
      </c>
      <c r="AY1203" s="407">
        <v>0</v>
      </c>
      <c r="AZ1203" s="408">
        <v>0</v>
      </c>
      <c r="BA1203" s="407">
        <v>0</v>
      </c>
      <c r="BB1203" s="408">
        <v>0</v>
      </c>
      <c r="BC1203" s="407">
        <v>0</v>
      </c>
    </row>
    <row r="1204" spans="1:55" x14ac:dyDescent="0.35">
      <c r="A1204" s="385" t="str" cm="1">
        <f t="array" ref="A1204">IFERROR(_xlfn.IFS(AND(F1204="Renta Variable",O1204=1),IFERROR(MATCH(B1204,[1]RV_Det!C:C,0),"Rev"),AND(J1204="Corporativa",O1204=1,I1204="EM"),IFERROR(MATCH(B1204,[1]RF_Corps!B:B,0),"Rev"),AND(F1204="Alternativos",O1204=1),IFERROR(MATCH(B1204,[1]Rep4!C:C,0),"Rev")),"")</f>
        <v/>
      </c>
      <c r="B1204" s="394" t="s">
        <v>3465</v>
      </c>
      <c r="C1204" s="409" t="s">
        <v>3466</v>
      </c>
      <c r="D1204" s="395" t="s">
        <v>3448</v>
      </c>
      <c r="E1204" s="396" t="str">
        <f>IF(B1204="","",INDEX([1]CatGlob!$S:$S,IFERROR(MATCH(MID(B1204,7,1),[1]CatGlob!$R:$R,0),MATCH(MID(B1204,1,2),[1]CatGlob!$R:$R,0))))</f>
        <v>NSOL</v>
      </c>
      <c r="F1204" s="397" t="s">
        <v>442</v>
      </c>
      <c r="G1204" s="398" t="s">
        <v>383</v>
      </c>
      <c r="H1204" s="399" t="s">
        <v>264</v>
      </c>
      <c r="I1204" s="399" t="s">
        <v>611</v>
      </c>
      <c r="J1204" s="399" t="s">
        <v>2252</v>
      </c>
      <c r="K1204" s="396" t="s">
        <v>600</v>
      </c>
      <c r="L1204" s="400" t="str">
        <f>IF(ISERROR(MATCH(M1204,M$10:M1203,0)),M1204,"")</f>
        <v/>
      </c>
      <c r="M1204" s="401" t="str">
        <f>IF(B1204="","",IF(ISERROR(MATCH(F1204&amp;"_"&amp;G1204&amp;"_"&amp;H1204&amp;"_"&amp;I1204&amp;"_"&amp;J1204&amp;IF(K1204="","","_"&amp;K1204),[1]CatGlob!$B:$B,0)),F1204&amp;"_"&amp;G1204&amp;"_"&amp;H1204&amp;"_"&amp;I1204&amp;"_"&amp;J1204&amp;IF(K1204="","","_"&amp;K1204),INDEX([1]CatGlob!$C:$C,MATCH(F1204&amp;"_"&amp;G1204&amp;"_"&amp;H1204&amp;"_"&amp;I1204&amp;"_"&amp;J1204&amp;IF(K1204="","","_"&amp;K1204),[1]CatGlob!$B:$B,0))))</f>
        <v>PEN_NOM_CORP_NT</v>
      </c>
      <c r="N1204" s="402" t="str">
        <f t="shared" si="39"/>
        <v/>
      </c>
      <c r="O1204" s="402" t="str">
        <f t="shared" si="38"/>
        <v/>
      </c>
      <c r="P1204" s="401" t="str">
        <f>IF(LEN(B1204)&gt;8,INDEX([1]CatGlob!$X:$X,MATCH(M1204,[1]CatGlob!$W:$W,0)),"")</f>
        <v>PEC</v>
      </c>
      <c r="Q1204" s="403" t="str">
        <f>INDEX([1]CatGlob!P:P,MATCH(M1204,[1]CatGlob!O:O,0))</f>
        <v>RFLC</v>
      </c>
      <c r="R1204" s="403" t="s">
        <v>601</v>
      </c>
      <c r="S1204" s="403" t="s">
        <v>601</v>
      </c>
      <c r="T1204" s="403" t="str">
        <f>INDEX([1]CatGlob!$D:$D,MATCH($M1204,[1]CatGlob!$C:$C,0))</f>
        <v>RFL</v>
      </c>
      <c r="U1204" s="403" t="s">
        <v>2307</v>
      </c>
      <c r="V1204" s="404" t="str">
        <f>INDEX([1]CatGlob!$F:$F,MATCH($M1204,[1]CatGlob!$C:$C,0))</f>
        <v>RFL_CORP</v>
      </c>
      <c r="W1204" s="405"/>
      <c r="X1204" s="406">
        <v>0</v>
      </c>
      <c r="Y1204" s="407">
        <v>0</v>
      </c>
      <c r="Z1204" s="408">
        <v>0</v>
      </c>
      <c r="AA1204" s="407">
        <v>0</v>
      </c>
      <c r="AB1204" s="408">
        <v>0</v>
      </c>
      <c r="AC1204" s="407">
        <v>0</v>
      </c>
      <c r="AD1204" s="408">
        <v>0</v>
      </c>
      <c r="AE1204" s="407">
        <v>0</v>
      </c>
      <c r="AF1204" s="408">
        <v>0</v>
      </c>
      <c r="AG1204" s="407">
        <v>0</v>
      </c>
      <c r="AI1204" s="406">
        <v>0</v>
      </c>
      <c r="AJ1204" s="407">
        <v>0</v>
      </c>
      <c r="AK1204" s="408">
        <v>0</v>
      </c>
      <c r="AL1204" s="407">
        <v>0</v>
      </c>
      <c r="AM1204" s="408">
        <v>0</v>
      </c>
      <c r="AN1204" s="407">
        <v>0</v>
      </c>
      <c r="AO1204" s="408">
        <v>0</v>
      </c>
      <c r="AP1204" s="407">
        <v>0</v>
      </c>
      <c r="AQ1204" s="408">
        <v>0</v>
      </c>
      <c r="AR1204" s="407">
        <v>0</v>
      </c>
      <c r="AT1204" s="406">
        <v>0</v>
      </c>
      <c r="AU1204" s="407">
        <v>0</v>
      </c>
      <c r="AV1204" s="408">
        <v>0</v>
      </c>
      <c r="AW1204" s="407">
        <v>0</v>
      </c>
      <c r="AX1204" s="408">
        <v>0</v>
      </c>
      <c r="AY1204" s="407">
        <v>0</v>
      </c>
      <c r="AZ1204" s="408">
        <v>0</v>
      </c>
      <c r="BA1204" s="407">
        <v>0</v>
      </c>
      <c r="BB1204" s="408">
        <v>0</v>
      </c>
      <c r="BC1204" s="407">
        <v>0</v>
      </c>
    </row>
    <row r="1205" spans="1:55" x14ac:dyDescent="0.35">
      <c r="A1205" s="385" t="str" cm="1">
        <f t="array" ref="A1205">IFERROR(_xlfn.IFS(AND(F1205="Renta Variable",O1205=1),IFERROR(MATCH(B1205,[1]RV_Det!C:C,0),"Rev"),AND(J1205="Corporativa",O1205=1,I1205="EM"),IFERROR(MATCH(B1205,[1]RF_Corps!B:B,0),"Rev"),AND(F1205="Alternativos",O1205=1),IFERROR(MATCH(B1205,[1]Rep4!C:C,0),"Rev")),"")</f>
        <v/>
      </c>
      <c r="B1205" s="394" t="s">
        <v>3467</v>
      </c>
      <c r="C1205" s="409" t="s">
        <v>3468</v>
      </c>
      <c r="D1205" s="395" t="s">
        <v>3448</v>
      </c>
      <c r="E1205" s="396" t="str">
        <f>IF(B1205="","",INDEX([1]CatGlob!$S:$S,IFERROR(MATCH(MID(B1205,7,1),[1]CatGlob!$R:$R,0),MATCH(MID(B1205,1,2),[1]CatGlob!$R:$R,0))))</f>
        <v>NSOL</v>
      </c>
      <c r="F1205" s="397" t="s">
        <v>442</v>
      </c>
      <c r="G1205" s="398" t="s">
        <v>383</v>
      </c>
      <c r="H1205" s="399" t="s">
        <v>264</v>
      </c>
      <c r="I1205" s="399" t="s">
        <v>611</v>
      </c>
      <c r="J1205" s="399" t="s">
        <v>2252</v>
      </c>
      <c r="K1205" s="396" t="s">
        <v>600</v>
      </c>
      <c r="L1205" s="400" t="str">
        <f>IF(ISERROR(MATCH(M1205,M$10:M1204,0)),M1205,"")</f>
        <v/>
      </c>
      <c r="M1205" s="401" t="str">
        <f>IF(B1205="","",IF(ISERROR(MATCH(F1205&amp;"_"&amp;G1205&amp;"_"&amp;H1205&amp;"_"&amp;I1205&amp;"_"&amp;J1205&amp;IF(K1205="","","_"&amp;K1205),[1]CatGlob!$B:$B,0)),F1205&amp;"_"&amp;G1205&amp;"_"&amp;H1205&amp;"_"&amp;I1205&amp;"_"&amp;J1205&amp;IF(K1205="","","_"&amp;K1205),INDEX([1]CatGlob!$C:$C,MATCH(F1205&amp;"_"&amp;G1205&amp;"_"&amp;H1205&amp;"_"&amp;I1205&amp;"_"&amp;J1205&amp;IF(K1205="","","_"&amp;K1205),[1]CatGlob!$B:$B,0))))</f>
        <v>PEN_NOM_CORP_NT</v>
      </c>
      <c r="N1205" s="402" t="str">
        <f t="shared" si="39"/>
        <v/>
      </c>
      <c r="O1205" s="402" t="str">
        <f t="shared" si="38"/>
        <v/>
      </c>
      <c r="P1205" s="401" t="str">
        <f>IF(LEN(B1205)&gt;8,INDEX([1]CatGlob!$X:$X,MATCH(M1205,[1]CatGlob!$W:$W,0)),"")</f>
        <v>PEC</v>
      </c>
      <c r="Q1205" s="403" t="str">
        <f>INDEX([1]CatGlob!P:P,MATCH(M1205,[1]CatGlob!O:O,0))</f>
        <v>RFLC</v>
      </c>
      <c r="R1205" s="403" t="s">
        <v>601</v>
      </c>
      <c r="S1205" s="403" t="s">
        <v>601</v>
      </c>
      <c r="T1205" s="403" t="str">
        <f>INDEX([1]CatGlob!$D:$D,MATCH($M1205,[1]CatGlob!$C:$C,0))</f>
        <v>RFL</v>
      </c>
      <c r="U1205" s="403" t="s">
        <v>2307</v>
      </c>
      <c r="V1205" s="404" t="str">
        <f>INDEX([1]CatGlob!$F:$F,MATCH($M1205,[1]CatGlob!$C:$C,0))</f>
        <v>RFL_CORP</v>
      </c>
      <c r="W1205" s="405"/>
      <c r="X1205" s="406">
        <v>0</v>
      </c>
      <c r="Y1205" s="407">
        <v>0</v>
      </c>
      <c r="Z1205" s="408">
        <v>0</v>
      </c>
      <c r="AA1205" s="407">
        <v>0</v>
      </c>
      <c r="AB1205" s="408">
        <v>0</v>
      </c>
      <c r="AC1205" s="407">
        <v>0</v>
      </c>
      <c r="AD1205" s="408">
        <v>0</v>
      </c>
      <c r="AE1205" s="407">
        <v>0</v>
      </c>
      <c r="AF1205" s="408">
        <v>0</v>
      </c>
      <c r="AG1205" s="407">
        <v>0</v>
      </c>
      <c r="AI1205" s="406">
        <v>0</v>
      </c>
      <c r="AJ1205" s="407">
        <v>0</v>
      </c>
      <c r="AK1205" s="408">
        <v>0</v>
      </c>
      <c r="AL1205" s="407">
        <v>0</v>
      </c>
      <c r="AM1205" s="408">
        <v>0</v>
      </c>
      <c r="AN1205" s="407">
        <v>0</v>
      </c>
      <c r="AO1205" s="408">
        <v>0</v>
      </c>
      <c r="AP1205" s="407">
        <v>0</v>
      </c>
      <c r="AQ1205" s="408">
        <v>0</v>
      </c>
      <c r="AR1205" s="407">
        <v>0</v>
      </c>
      <c r="AT1205" s="406">
        <v>0</v>
      </c>
      <c r="AU1205" s="407">
        <v>0</v>
      </c>
      <c r="AV1205" s="408">
        <v>0</v>
      </c>
      <c r="AW1205" s="407">
        <v>0</v>
      </c>
      <c r="AX1205" s="408">
        <v>0</v>
      </c>
      <c r="AY1205" s="407">
        <v>0</v>
      </c>
      <c r="AZ1205" s="408">
        <v>0</v>
      </c>
      <c r="BA1205" s="407">
        <v>0</v>
      </c>
      <c r="BB1205" s="408">
        <v>0</v>
      </c>
      <c r="BC1205" s="407">
        <v>0</v>
      </c>
    </row>
    <row r="1206" spans="1:55" x14ac:dyDescent="0.35">
      <c r="A1206" s="385" t="str" cm="1">
        <f t="array" ref="A1206">IFERROR(_xlfn.IFS(AND(F1206="Renta Variable",O1206=1),IFERROR(MATCH(B1206,[1]RV_Det!C:C,0),"Rev"),AND(J1206="Corporativa",O1206=1,I1206="EM"),IFERROR(MATCH(B1206,[1]RF_Corps!B:B,0),"Rev"),AND(F1206="Alternativos",O1206=1),IFERROR(MATCH(B1206,[1]Rep4!C:C,0),"Rev")),"")</f>
        <v/>
      </c>
      <c r="B1206" s="394" t="s">
        <v>3469</v>
      </c>
      <c r="C1206" s="409" t="s">
        <v>3470</v>
      </c>
      <c r="D1206" s="395" t="s">
        <v>3448</v>
      </c>
      <c r="E1206" s="396" t="str">
        <f>IF(B1206="","",INDEX([1]CatGlob!$S:$S,IFERROR(MATCH(MID(B1206,7,1),[1]CatGlob!$R:$R,0),MATCH(MID(B1206,1,2),[1]CatGlob!$R:$R,0))))</f>
        <v>NSOL</v>
      </c>
      <c r="F1206" s="397" t="s">
        <v>442</v>
      </c>
      <c r="G1206" s="398" t="s">
        <v>383</v>
      </c>
      <c r="H1206" s="399" t="s">
        <v>264</v>
      </c>
      <c r="I1206" s="399" t="s">
        <v>611</v>
      </c>
      <c r="J1206" s="399" t="s">
        <v>2252</v>
      </c>
      <c r="K1206" s="396" t="s">
        <v>600</v>
      </c>
      <c r="L1206" s="400" t="str">
        <f>IF(ISERROR(MATCH(M1206,M$10:M1205,0)),M1206,"")</f>
        <v/>
      </c>
      <c r="M1206" s="401" t="str">
        <f>IF(B1206="","",IF(ISERROR(MATCH(F1206&amp;"_"&amp;G1206&amp;"_"&amp;H1206&amp;"_"&amp;I1206&amp;"_"&amp;J1206&amp;IF(K1206="","","_"&amp;K1206),[1]CatGlob!$B:$B,0)),F1206&amp;"_"&amp;G1206&amp;"_"&amp;H1206&amp;"_"&amp;I1206&amp;"_"&amp;J1206&amp;IF(K1206="","","_"&amp;K1206),INDEX([1]CatGlob!$C:$C,MATCH(F1206&amp;"_"&amp;G1206&amp;"_"&amp;H1206&amp;"_"&amp;I1206&amp;"_"&amp;J1206&amp;IF(K1206="","","_"&amp;K1206),[1]CatGlob!$B:$B,0))))</f>
        <v>PEN_NOM_CORP_NT</v>
      </c>
      <c r="N1206" s="402" t="str">
        <f t="shared" si="39"/>
        <v/>
      </c>
      <c r="O1206" s="402" t="str">
        <f t="shared" si="38"/>
        <v/>
      </c>
      <c r="P1206" s="401" t="str">
        <f>IF(LEN(B1206)&gt;8,INDEX([1]CatGlob!$X:$X,MATCH(M1206,[1]CatGlob!$W:$W,0)),"")</f>
        <v>PEC</v>
      </c>
      <c r="Q1206" s="403" t="str">
        <f>INDEX([1]CatGlob!P:P,MATCH(M1206,[1]CatGlob!O:O,0))</f>
        <v>RFLC</v>
      </c>
      <c r="R1206" s="403" t="s">
        <v>601</v>
      </c>
      <c r="S1206" s="403" t="s">
        <v>601</v>
      </c>
      <c r="T1206" s="403" t="str">
        <f>INDEX([1]CatGlob!$D:$D,MATCH($M1206,[1]CatGlob!$C:$C,0))</f>
        <v>RFL</v>
      </c>
      <c r="U1206" s="403" t="s">
        <v>2307</v>
      </c>
      <c r="V1206" s="404" t="str">
        <f>INDEX([1]CatGlob!$F:$F,MATCH($M1206,[1]CatGlob!$C:$C,0))</f>
        <v>RFL_CORP</v>
      </c>
      <c r="W1206" s="405"/>
      <c r="X1206" s="406">
        <v>0</v>
      </c>
      <c r="Y1206" s="407">
        <v>0</v>
      </c>
      <c r="Z1206" s="408">
        <v>0</v>
      </c>
      <c r="AA1206" s="407">
        <v>0</v>
      </c>
      <c r="AB1206" s="408">
        <v>0</v>
      </c>
      <c r="AC1206" s="407">
        <v>0</v>
      </c>
      <c r="AD1206" s="408">
        <v>0</v>
      </c>
      <c r="AE1206" s="407">
        <v>0</v>
      </c>
      <c r="AF1206" s="408">
        <v>0</v>
      </c>
      <c r="AG1206" s="407">
        <v>0</v>
      </c>
      <c r="AI1206" s="406">
        <v>0</v>
      </c>
      <c r="AJ1206" s="407">
        <v>0</v>
      </c>
      <c r="AK1206" s="408">
        <v>0</v>
      </c>
      <c r="AL1206" s="407">
        <v>0</v>
      </c>
      <c r="AM1206" s="408">
        <v>0</v>
      </c>
      <c r="AN1206" s="407">
        <v>0</v>
      </c>
      <c r="AO1206" s="408">
        <v>0</v>
      </c>
      <c r="AP1206" s="407">
        <v>0</v>
      </c>
      <c r="AQ1206" s="408">
        <v>0</v>
      </c>
      <c r="AR1206" s="407">
        <v>0</v>
      </c>
      <c r="AT1206" s="406">
        <v>0</v>
      </c>
      <c r="AU1206" s="407">
        <v>0</v>
      </c>
      <c r="AV1206" s="408">
        <v>0</v>
      </c>
      <c r="AW1206" s="407">
        <v>0</v>
      </c>
      <c r="AX1206" s="408">
        <v>0</v>
      </c>
      <c r="AY1206" s="407">
        <v>0</v>
      </c>
      <c r="AZ1206" s="408">
        <v>0</v>
      </c>
      <c r="BA1206" s="407">
        <v>0</v>
      </c>
      <c r="BB1206" s="408">
        <v>0</v>
      </c>
      <c r="BC1206" s="407">
        <v>0</v>
      </c>
    </row>
    <row r="1207" spans="1:55" x14ac:dyDescent="0.35">
      <c r="A1207" s="385" t="str" cm="1">
        <f t="array" ref="A1207">IFERROR(_xlfn.IFS(AND(F1207="Renta Variable",O1207=1),IFERROR(MATCH(B1207,[1]RV_Det!C:C,0),"Rev"),AND(J1207="Corporativa",O1207=1,I1207="EM"),IFERROR(MATCH(B1207,[1]RF_Corps!B:B,0),"Rev"),AND(F1207="Alternativos",O1207=1),IFERROR(MATCH(B1207,[1]Rep4!C:C,0),"Rev")),"")</f>
        <v/>
      </c>
      <c r="B1207" s="394" t="s">
        <v>3471</v>
      </c>
      <c r="C1207" s="409" t="s">
        <v>3472</v>
      </c>
      <c r="D1207" s="395" t="s">
        <v>3448</v>
      </c>
      <c r="E1207" s="396" t="str">
        <f>IF(B1207="","",INDEX([1]CatGlob!$S:$S,IFERROR(MATCH(MID(B1207,7,1),[1]CatGlob!$R:$R,0),MATCH(MID(B1207,1,2),[1]CatGlob!$R:$R,0))))</f>
        <v>NSOL</v>
      </c>
      <c r="F1207" s="397" t="s">
        <v>442</v>
      </c>
      <c r="G1207" s="398" t="s">
        <v>383</v>
      </c>
      <c r="H1207" s="399" t="s">
        <v>264</v>
      </c>
      <c r="I1207" s="399" t="s">
        <v>611</v>
      </c>
      <c r="J1207" s="399" t="s">
        <v>2252</v>
      </c>
      <c r="K1207" s="396" t="s">
        <v>600</v>
      </c>
      <c r="L1207" s="400" t="str">
        <f>IF(ISERROR(MATCH(M1207,M$10:M1206,0)),M1207,"")</f>
        <v/>
      </c>
      <c r="M1207" s="401" t="str">
        <f>IF(B1207="","",IF(ISERROR(MATCH(F1207&amp;"_"&amp;G1207&amp;"_"&amp;H1207&amp;"_"&amp;I1207&amp;"_"&amp;J1207&amp;IF(K1207="","","_"&amp;K1207),[1]CatGlob!$B:$B,0)),F1207&amp;"_"&amp;G1207&amp;"_"&amp;H1207&amp;"_"&amp;I1207&amp;"_"&amp;J1207&amp;IF(K1207="","","_"&amp;K1207),INDEX([1]CatGlob!$C:$C,MATCH(F1207&amp;"_"&amp;G1207&amp;"_"&amp;H1207&amp;"_"&amp;I1207&amp;"_"&amp;J1207&amp;IF(K1207="","","_"&amp;K1207),[1]CatGlob!$B:$B,0))))</f>
        <v>PEN_NOM_CORP_NT</v>
      </c>
      <c r="N1207" s="402" t="str">
        <f t="shared" si="39"/>
        <v/>
      </c>
      <c r="O1207" s="402" t="str">
        <f t="shared" si="38"/>
        <v/>
      </c>
      <c r="P1207" s="401" t="str">
        <f>IF(LEN(B1207)&gt;8,INDEX([1]CatGlob!$X:$X,MATCH(M1207,[1]CatGlob!$W:$W,0)),"")</f>
        <v>PEC</v>
      </c>
      <c r="Q1207" s="403" t="str">
        <f>INDEX([1]CatGlob!P:P,MATCH(M1207,[1]CatGlob!O:O,0))</f>
        <v>RFLC</v>
      </c>
      <c r="R1207" s="403" t="s">
        <v>601</v>
      </c>
      <c r="S1207" s="403" t="s">
        <v>601</v>
      </c>
      <c r="T1207" s="403" t="str">
        <f>INDEX([1]CatGlob!$D:$D,MATCH($M1207,[1]CatGlob!$C:$C,0))</f>
        <v>RFL</v>
      </c>
      <c r="U1207" s="403" t="s">
        <v>2307</v>
      </c>
      <c r="V1207" s="404" t="str">
        <f>INDEX([1]CatGlob!$F:$F,MATCH($M1207,[1]CatGlob!$C:$C,0))</f>
        <v>RFL_CORP</v>
      </c>
      <c r="W1207" s="405"/>
      <c r="X1207" s="406">
        <v>0</v>
      </c>
      <c r="Y1207" s="407">
        <v>0</v>
      </c>
      <c r="Z1207" s="408">
        <v>0</v>
      </c>
      <c r="AA1207" s="407">
        <v>0</v>
      </c>
      <c r="AB1207" s="408">
        <v>0</v>
      </c>
      <c r="AC1207" s="407">
        <v>0</v>
      </c>
      <c r="AD1207" s="408">
        <v>0</v>
      </c>
      <c r="AE1207" s="407">
        <v>0</v>
      </c>
      <c r="AF1207" s="408">
        <v>0</v>
      </c>
      <c r="AG1207" s="407">
        <v>0</v>
      </c>
      <c r="AI1207" s="406">
        <v>0</v>
      </c>
      <c r="AJ1207" s="407">
        <v>0</v>
      </c>
      <c r="AK1207" s="408">
        <v>0</v>
      </c>
      <c r="AL1207" s="407">
        <v>0</v>
      </c>
      <c r="AM1207" s="408">
        <v>0</v>
      </c>
      <c r="AN1207" s="407">
        <v>0</v>
      </c>
      <c r="AO1207" s="408">
        <v>0</v>
      </c>
      <c r="AP1207" s="407">
        <v>0</v>
      </c>
      <c r="AQ1207" s="408">
        <v>0</v>
      </c>
      <c r="AR1207" s="407">
        <v>0</v>
      </c>
      <c r="AT1207" s="406">
        <v>0</v>
      </c>
      <c r="AU1207" s="407">
        <v>0</v>
      </c>
      <c r="AV1207" s="408">
        <v>0</v>
      </c>
      <c r="AW1207" s="407">
        <v>0</v>
      </c>
      <c r="AX1207" s="408">
        <v>0</v>
      </c>
      <c r="AY1207" s="407">
        <v>0</v>
      </c>
      <c r="AZ1207" s="408">
        <v>0</v>
      </c>
      <c r="BA1207" s="407">
        <v>0</v>
      </c>
      <c r="BB1207" s="408">
        <v>0</v>
      </c>
      <c r="BC1207" s="407">
        <v>0</v>
      </c>
    </row>
    <row r="1208" spans="1:55" x14ac:dyDescent="0.35">
      <c r="A1208" s="385" t="str" cm="1">
        <f t="array" ref="A1208">IFERROR(_xlfn.IFS(AND(F1208="Renta Variable",O1208=1),IFERROR(MATCH(B1208,[1]RV_Det!C:C,0),"Rev"),AND(J1208="Corporativa",O1208=1,I1208="EM"),IFERROR(MATCH(B1208,[1]RF_Corps!B:B,0),"Rev"),AND(F1208="Alternativos",O1208=1),IFERROR(MATCH(B1208,[1]Rep4!C:C,0),"Rev")),"")</f>
        <v/>
      </c>
      <c r="B1208" s="394" t="s">
        <v>3473</v>
      </c>
      <c r="C1208" s="409" t="s">
        <v>3474</v>
      </c>
      <c r="D1208" s="395" t="s">
        <v>3448</v>
      </c>
      <c r="E1208" s="396" t="str">
        <f>IF(B1208="","",INDEX([1]CatGlob!$S:$S,IFERROR(MATCH(MID(B1208,7,1),[1]CatGlob!$R:$R,0),MATCH(MID(B1208,1,2),[1]CatGlob!$R:$R,0))))</f>
        <v>NSOL</v>
      </c>
      <c r="F1208" s="397" t="s">
        <v>442</v>
      </c>
      <c r="G1208" s="398" t="s">
        <v>383</v>
      </c>
      <c r="H1208" s="399" t="s">
        <v>264</v>
      </c>
      <c r="I1208" s="399" t="s">
        <v>611</v>
      </c>
      <c r="J1208" s="399" t="s">
        <v>2252</v>
      </c>
      <c r="K1208" s="396" t="s">
        <v>600</v>
      </c>
      <c r="L1208" s="400" t="str">
        <f>IF(ISERROR(MATCH(M1208,M$10:M1207,0)),M1208,"")</f>
        <v/>
      </c>
      <c r="M1208" s="401" t="str">
        <f>IF(B1208="","",IF(ISERROR(MATCH(F1208&amp;"_"&amp;G1208&amp;"_"&amp;H1208&amp;"_"&amp;I1208&amp;"_"&amp;J1208&amp;IF(K1208="","","_"&amp;K1208),[1]CatGlob!$B:$B,0)),F1208&amp;"_"&amp;G1208&amp;"_"&amp;H1208&amp;"_"&amp;I1208&amp;"_"&amp;J1208&amp;IF(K1208="","","_"&amp;K1208),INDEX([1]CatGlob!$C:$C,MATCH(F1208&amp;"_"&amp;G1208&amp;"_"&amp;H1208&amp;"_"&amp;I1208&amp;"_"&amp;J1208&amp;IF(K1208="","","_"&amp;K1208),[1]CatGlob!$B:$B,0))))</f>
        <v>PEN_NOM_CORP_NT</v>
      </c>
      <c r="N1208" s="402" t="str">
        <f t="shared" si="39"/>
        <v/>
      </c>
      <c r="O1208" s="402" t="str">
        <f t="shared" si="38"/>
        <v/>
      </c>
      <c r="P1208" s="401" t="str">
        <f>IF(LEN(B1208)&gt;8,INDEX([1]CatGlob!$X:$X,MATCH(M1208,[1]CatGlob!$W:$W,0)),"")</f>
        <v>PEC</v>
      </c>
      <c r="Q1208" s="403" t="str">
        <f>INDEX([1]CatGlob!P:P,MATCH(M1208,[1]CatGlob!O:O,0))</f>
        <v>RFLC</v>
      </c>
      <c r="R1208" s="403" t="s">
        <v>601</v>
      </c>
      <c r="S1208" s="403" t="s">
        <v>601</v>
      </c>
      <c r="T1208" s="403" t="str">
        <f>INDEX([1]CatGlob!$D:$D,MATCH($M1208,[1]CatGlob!$C:$C,0))</f>
        <v>RFL</v>
      </c>
      <c r="U1208" s="403" t="s">
        <v>2307</v>
      </c>
      <c r="V1208" s="404" t="str">
        <f>INDEX([1]CatGlob!$F:$F,MATCH($M1208,[1]CatGlob!$C:$C,0))</f>
        <v>RFL_CORP</v>
      </c>
      <c r="W1208" s="405"/>
      <c r="X1208" s="406">
        <v>0</v>
      </c>
      <c r="Y1208" s="407">
        <v>0</v>
      </c>
      <c r="Z1208" s="408">
        <v>0</v>
      </c>
      <c r="AA1208" s="407">
        <v>0</v>
      </c>
      <c r="AB1208" s="408">
        <v>0</v>
      </c>
      <c r="AC1208" s="407">
        <v>0</v>
      </c>
      <c r="AD1208" s="408">
        <v>0</v>
      </c>
      <c r="AE1208" s="407">
        <v>0</v>
      </c>
      <c r="AF1208" s="408">
        <v>0</v>
      </c>
      <c r="AG1208" s="407">
        <v>0</v>
      </c>
      <c r="AI1208" s="406">
        <v>0</v>
      </c>
      <c r="AJ1208" s="407">
        <v>0</v>
      </c>
      <c r="AK1208" s="408">
        <v>0</v>
      </c>
      <c r="AL1208" s="407">
        <v>0</v>
      </c>
      <c r="AM1208" s="408">
        <v>0</v>
      </c>
      <c r="AN1208" s="407">
        <v>0</v>
      </c>
      <c r="AO1208" s="408">
        <v>0</v>
      </c>
      <c r="AP1208" s="407">
        <v>0</v>
      </c>
      <c r="AQ1208" s="408">
        <v>0</v>
      </c>
      <c r="AR1208" s="407">
        <v>0</v>
      </c>
      <c r="AT1208" s="406">
        <v>0</v>
      </c>
      <c r="AU1208" s="407">
        <v>0</v>
      </c>
      <c r="AV1208" s="408">
        <v>0</v>
      </c>
      <c r="AW1208" s="407">
        <v>0</v>
      </c>
      <c r="AX1208" s="408">
        <v>0</v>
      </c>
      <c r="AY1208" s="407">
        <v>0</v>
      </c>
      <c r="AZ1208" s="408">
        <v>0</v>
      </c>
      <c r="BA1208" s="407">
        <v>0</v>
      </c>
      <c r="BB1208" s="408">
        <v>0</v>
      </c>
      <c r="BC1208" s="407">
        <v>0</v>
      </c>
    </row>
    <row r="1209" spans="1:55" x14ac:dyDescent="0.35">
      <c r="A1209" s="385" t="str" cm="1">
        <f t="array" ref="A1209">IFERROR(_xlfn.IFS(AND(F1209="Renta Variable",O1209=1),IFERROR(MATCH(B1209,[1]RV_Det!C:C,0),"Rev"),AND(J1209="Corporativa",O1209=1,I1209="EM"),IFERROR(MATCH(B1209,[1]RF_Corps!B:B,0),"Rev"),AND(F1209="Alternativos",O1209=1),IFERROR(MATCH(B1209,[1]Rep4!C:C,0),"Rev")),"")</f>
        <v/>
      </c>
      <c r="B1209" s="394" t="s">
        <v>3475</v>
      </c>
      <c r="C1209" s="409" t="s">
        <v>3476</v>
      </c>
      <c r="D1209" s="395" t="s">
        <v>3448</v>
      </c>
      <c r="E1209" s="396" t="str">
        <f>IF(B1209="","",INDEX([1]CatGlob!$S:$S,IFERROR(MATCH(MID(B1209,7,1),[1]CatGlob!$R:$R,0),MATCH(MID(B1209,1,2),[1]CatGlob!$R:$R,0))))</f>
        <v>NSOL</v>
      </c>
      <c r="F1209" s="397" t="s">
        <v>442</v>
      </c>
      <c r="G1209" s="398" t="s">
        <v>383</v>
      </c>
      <c r="H1209" s="399" t="s">
        <v>264</v>
      </c>
      <c r="I1209" s="399" t="s">
        <v>611</v>
      </c>
      <c r="J1209" s="399" t="s">
        <v>2252</v>
      </c>
      <c r="K1209" s="396" t="s">
        <v>600</v>
      </c>
      <c r="L1209" s="400" t="str">
        <f>IF(ISERROR(MATCH(M1209,M$10:M1208,0)),M1209,"")</f>
        <v/>
      </c>
      <c r="M1209" s="401" t="str">
        <f>IF(B1209="","",IF(ISERROR(MATCH(F1209&amp;"_"&amp;G1209&amp;"_"&amp;H1209&amp;"_"&amp;I1209&amp;"_"&amp;J1209&amp;IF(K1209="","","_"&amp;K1209),[1]CatGlob!$B:$B,0)),F1209&amp;"_"&amp;G1209&amp;"_"&amp;H1209&amp;"_"&amp;I1209&amp;"_"&amp;J1209&amp;IF(K1209="","","_"&amp;K1209),INDEX([1]CatGlob!$C:$C,MATCH(F1209&amp;"_"&amp;G1209&amp;"_"&amp;H1209&amp;"_"&amp;I1209&amp;"_"&amp;J1209&amp;IF(K1209="","","_"&amp;K1209),[1]CatGlob!$B:$B,0))))</f>
        <v>PEN_NOM_CORP_NT</v>
      </c>
      <c r="N1209" s="402" t="str">
        <f t="shared" si="39"/>
        <v/>
      </c>
      <c r="O1209" s="402" t="str">
        <f t="shared" si="38"/>
        <v/>
      </c>
      <c r="P1209" s="401" t="str">
        <f>IF(LEN(B1209)&gt;8,INDEX([1]CatGlob!$X:$X,MATCH(M1209,[1]CatGlob!$W:$W,0)),"")</f>
        <v>PEC</v>
      </c>
      <c r="Q1209" s="403" t="str">
        <f>INDEX([1]CatGlob!P:P,MATCH(M1209,[1]CatGlob!O:O,0))</f>
        <v>RFLC</v>
      </c>
      <c r="R1209" s="403" t="s">
        <v>601</v>
      </c>
      <c r="S1209" s="403" t="s">
        <v>601</v>
      </c>
      <c r="T1209" s="403" t="str">
        <f>INDEX([1]CatGlob!$D:$D,MATCH($M1209,[1]CatGlob!$C:$C,0))</f>
        <v>RFL</v>
      </c>
      <c r="U1209" s="403" t="s">
        <v>2307</v>
      </c>
      <c r="V1209" s="404" t="str">
        <f>INDEX([1]CatGlob!$F:$F,MATCH($M1209,[1]CatGlob!$C:$C,0))</f>
        <v>RFL_CORP</v>
      </c>
      <c r="W1209" s="405"/>
      <c r="X1209" s="406">
        <v>0</v>
      </c>
      <c r="Y1209" s="407">
        <v>0</v>
      </c>
      <c r="Z1209" s="408">
        <v>0</v>
      </c>
      <c r="AA1209" s="407">
        <v>0</v>
      </c>
      <c r="AB1209" s="408">
        <v>0</v>
      </c>
      <c r="AC1209" s="407">
        <v>0</v>
      </c>
      <c r="AD1209" s="408">
        <v>0</v>
      </c>
      <c r="AE1209" s="407">
        <v>0</v>
      </c>
      <c r="AF1209" s="408">
        <v>0</v>
      </c>
      <c r="AG1209" s="407">
        <v>0</v>
      </c>
      <c r="AI1209" s="406">
        <v>0</v>
      </c>
      <c r="AJ1209" s="407">
        <v>0</v>
      </c>
      <c r="AK1209" s="408">
        <v>0</v>
      </c>
      <c r="AL1209" s="407">
        <v>0</v>
      </c>
      <c r="AM1209" s="408">
        <v>0</v>
      </c>
      <c r="AN1209" s="407">
        <v>0</v>
      </c>
      <c r="AO1209" s="408">
        <v>0</v>
      </c>
      <c r="AP1209" s="407">
        <v>0</v>
      </c>
      <c r="AQ1209" s="408">
        <v>0</v>
      </c>
      <c r="AR1209" s="407">
        <v>0</v>
      </c>
      <c r="AT1209" s="406">
        <v>0</v>
      </c>
      <c r="AU1209" s="407">
        <v>0</v>
      </c>
      <c r="AV1209" s="408">
        <v>0</v>
      </c>
      <c r="AW1209" s="407">
        <v>0</v>
      </c>
      <c r="AX1209" s="408">
        <v>0</v>
      </c>
      <c r="AY1209" s="407">
        <v>0</v>
      </c>
      <c r="AZ1209" s="408">
        <v>0</v>
      </c>
      <c r="BA1209" s="407">
        <v>0</v>
      </c>
      <c r="BB1209" s="408">
        <v>0</v>
      </c>
      <c r="BC1209" s="407">
        <v>0</v>
      </c>
    </row>
    <row r="1210" spans="1:55" x14ac:dyDescent="0.35">
      <c r="A1210" s="385" t="str" cm="1">
        <f t="array" ref="A1210">IFERROR(_xlfn.IFS(AND(F1210="Renta Variable",O1210=1),IFERROR(MATCH(B1210,[1]RV_Det!C:C,0),"Rev"),AND(J1210="Corporativa",O1210=1,I1210="EM"),IFERROR(MATCH(B1210,[1]RF_Corps!B:B,0),"Rev"),AND(F1210="Alternativos",O1210=1),IFERROR(MATCH(B1210,[1]Rep4!C:C,0),"Rev")),"")</f>
        <v/>
      </c>
      <c r="B1210" s="394" t="s">
        <v>3477</v>
      </c>
      <c r="C1210" s="409" t="s">
        <v>3478</v>
      </c>
      <c r="D1210" s="395" t="s">
        <v>3448</v>
      </c>
      <c r="E1210" s="396" t="str">
        <f>IF(B1210="","",INDEX([1]CatGlob!$S:$S,IFERROR(MATCH(MID(B1210,7,1),[1]CatGlob!$R:$R,0),MATCH(MID(B1210,1,2),[1]CatGlob!$R:$R,0))))</f>
        <v>NSOL</v>
      </c>
      <c r="F1210" s="397" t="s">
        <v>442</v>
      </c>
      <c r="G1210" s="398" t="s">
        <v>383</v>
      </c>
      <c r="H1210" s="399" t="s">
        <v>264</v>
      </c>
      <c r="I1210" s="399" t="s">
        <v>611</v>
      </c>
      <c r="J1210" s="399" t="s">
        <v>2252</v>
      </c>
      <c r="K1210" s="396" t="s">
        <v>600</v>
      </c>
      <c r="L1210" s="400" t="str">
        <f>IF(ISERROR(MATCH(M1210,M$10:M1209,0)),M1210,"")</f>
        <v/>
      </c>
      <c r="M1210" s="401" t="str">
        <f>IF(B1210="","",IF(ISERROR(MATCH(F1210&amp;"_"&amp;G1210&amp;"_"&amp;H1210&amp;"_"&amp;I1210&amp;"_"&amp;J1210&amp;IF(K1210="","","_"&amp;K1210),[1]CatGlob!$B:$B,0)),F1210&amp;"_"&amp;G1210&amp;"_"&amp;H1210&amp;"_"&amp;I1210&amp;"_"&amp;J1210&amp;IF(K1210="","","_"&amp;K1210),INDEX([1]CatGlob!$C:$C,MATCH(F1210&amp;"_"&amp;G1210&amp;"_"&amp;H1210&amp;"_"&amp;I1210&amp;"_"&amp;J1210&amp;IF(K1210="","","_"&amp;K1210),[1]CatGlob!$B:$B,0))))</f>
        <v>PEN_NOM_CORP_NT</v>
      </c>
      <c r="N1210" s="402" t="str">
        <f t="shared" si="39"/>
        <v/>
      </c>
      <c r="O1210" s="402" t="str">
        <f t="shared" si="38"/>
        <v/>
      </c>
      <c r="P1210" s="401" t="str">
        <f>IF(LEN(B1210)&gt;8,INDEX([1]CatGlob!$X:$X,MATCH(M1210,[1]CatGlob!$W:$W,0)),"")</f>
        <v>PEC</v>
      </c>
      <c r="Q1210" s="403" t="str">
        <f>INDEX([1]CatGlob!P:P,MATCH(M1210,[1]CatGlob!O:O,0))</f>
        <v>RFLC</v>
      </c>
      <c r="R1210" s="403" t="s">
        <v>601</v>
      </c>
      <c r="S1210" s="403" t="s">
        <v>601</v>
      </c>
      <c r="T1210" s="403" t="str">
        <f>INDEX([1]CatGlob!$D:$D,MATCH($M1210,[1]CatGlob!$C:$C,0))</f>
        <v>RFL</v>
      </c>
      <c r="U1210" s="403" t="s">
        <v>2307</v>
      </c>
      <c r="V1210" s="404" t="str">
        <f>INDEX([1]CatGlob!$F:$F,MATCH($M1210,[1]CatGlob!$C:$C,0))</f>
        <v>RFL_CORP</v>
      </c>
      <c r="W1210" s="405"/>
      <c r="X1210" s="406">
        <v>0</v>
      </c>
      <c r="Y1210" s="407">
        <v>0</v>
      </c>
      <c r="Z1210" s="408">
        <v>0</v>
      </c>
      <c r="AA1210" s="407">
        <v>0</v>
      </c>
      <c r="AB1210" s="408">
        <v>0</v>
      </c>
      <c r="AC1210" s="407">
        <v>0</v>
      </c>
      <c r="AD1210" s="408">
        <v>0</v>
      </c>
      <c r="AE1210" s="407">
        <v>0</v>
      </c>
      <c r="AF1210" s="408">
        <v>0</v>
      </c>
      <c r="AG1210" s="407">
        <v>0</v>
      </c>
      <c r="AI1210" s="406">
        <v>0</v>
      </c>
      <c r="AJ1210" s="407">
        <v>0</v>
      </c>
      <c r="AK1210" s="408">
        <v>0</v>
      </c>
      <c r="AL1210" s="407">
        <v>0</v>
      </c>
      <c r="AM1210" s="408">
        <v>0</v>
      </c>
      <c r="AN1210" s="407">
        <v>0</v>
      </c>
      <c r="AO1210" s="408">
        <v>0</v>
      </c>
      <c r="AP1210" s="407">
        <v>0</v>
      </c>
      <c r="AQ1210" s="408">
        <v>0</v>
      </c>
      <c r="AR1210" s="407">
        <v>0</v>
      </c>
      <c r="AT1210" s="406">
        <v>0</v>
      </c>
      <c r="AU1210" s="407">
        <v>0</v>
      </c>
      <c r="AV1210" s="408">
        <v>0</v>
      </c>
      <c r="AW1210" s="407">
        <v>0</v>
      </c>
      <c r="AX1210" s="408">
        <v>0</v>
      </c>
      <c r="AY1210" s="407">
        <v>0</v>
      </c>
      <c r="AZ1210" s="408">
        <v>0</v>
      </c>
      <c r="BA1210" s="407">
        <v>0</v>
      </c>
      <c r="BB1210" s="408">
        <v>0</v>
      </c>
      <c r="BC1210" s="407">
        <v>0</v>
      </c>
    </row>
    <row r="1211" spans="1:55" x14ac:dyDescent="0.35">
      <c r="A1211" s="385" t="str" cm="1">
        <f t="array" ref="A1211">IFERROR(_xlfn.IFS(AND(F1211="Renta Variable",O1211=1),IFERROR(MATCH(B1211,[1]RV_Det!C:C,0),"Rev"),AND(J1211="Corporativa",O1211=1,I1211="EM"),IFERROR(MATCH(B1211,[1]RF_Corps!B:B,0),"Rev"),AND(F1211="Alternativos",O1211=1),IFERROR(MATCH(B1211,[1]Rep4!C:C,0),"Rev")),"")</f>
        <v/>
      </c>
      <c r="B1211" s="394" t="s">
        <v>3479</v>
      </c>
      <c r="C1211" s="409" t="s">
        <v>3480</v>
      </c>
      <c r="D1211" s="395" t="s">
        <v>3448</v>
      </c>
      <c r="E1211" s="396" t="str">
        <f>IF(B1211="","",INDEX([1]CatGlob!$S:$S,IFERROR(MATCH(MID(B1211,7,1),[1]CatGlob!$R:$R,0),MATCH(MID(B1211,1,2),[1]CatGlob!$R:$R,0))))</f>
        <v>NSOL</v>
      </c>
      <c r="F1211" s="397" t="s">
        <v>442</v>
      </c>
      <c r="G1211" s="398" t="s">
        <v>383</v>
      </c>
      <c r="H1211" s="399" t="s">
        <v>264</v>
      </c>
      <c r="I1211" s="399" t="s">
        <v>611</v>
      </c>
      <c r="J1211" s="399" t="s">
        <v>2252</v>
      </c>
      <c r="K1211" s="396" t="s">
        <v>600</v>
      </c>
      <c r="L1211" s="400" t="str">
        <f>IF(ISERROR(MATCH(M1211,M$10:M1210,0)),M1211,"")</f>
        <v/>
      </c>
      <c r="M1211" s="401" t="str">
        <f>IF(B1211="","",IF(ISERROR(MATCH(F1211&amp;"_"&amp;G1211&amp;"_"&amp;H1211&amp;"_"&amp;I1211&amp;"_"&amp;J1211&amp;IF(K1211="","","_"&amp;K1211),[1]CatGlob!$B:$B,0)),F1211&amp;"_"&amp;G1211&amp;"_"&amp;H1211&amp;"_"&amp;I1211&amp;"_"&amp;J1211&amp;IF(K1211="","","_"&amp;K1211),INDEX([1]CatGlob!$C:$C,MATCH(F1211&amp;"_"&amp;G1211&amp;"_"&amp;H1211&amp;"_"&amp;I1211&amp;"_"&amp;J1211&amp;IF(K1211="","","_"&amp;K1211),[1]CatGlob!$B:$B,0))))</f>
        <v>PEN_NOM_CORP_NT</v>
      </c>
      <c r="N1211" s="402" t="str">
        <f t="shared" si="39"/>
        <v/>
      </c>
      <c r="O1211" s="402" t="str">
        <f t="shared" si="38"/>
        <v/>
      </c>
      <c r="P1211" s="401" t="str">
        <f>IF(LEN(B1211)&gt;8,INDEX([1]CatGlob!$X:$X,MATCH(M1211,[1]CatGlob!$W:$W,0)),"")</f>
        <v>PEC</v>
      </c>
      <c r="Q1211" s="403" t="str">
        <f>INDEX([1]CatGlob!P:P,MATCH(M1211,[1]CatGlob!O:O,0))</f>
        <v>RFLC</v>
      </c>
      <c r="R1211" s="403" t="s">
        <v>601</v>
      </c>
      <c r="S1211" s="403" t="s">
        <v>601</v>
      </c>
      <c r="T1211" s="403" t="str">
        <f>INDEX([1]CatGlob!$D:$D,MATCH($M1211,[1]CatGlob!$C:$C,0))</f>
        <v>RFL</v>
      </c>
      <c r="U1211" s="403" t="s">
        <v>2307</v>
      </c>
      <c r="V1211" s="404" t="str">
        <f>INDEX([1]CatGlob!$F:$F,MATCH($M1211,[1]CatGlob!$C:$C,0))</f>
        <v>RFL_CORP</v>
      </c>
      <c r="W1211" s="405"/>
      <c r="X1211" s="406">
        <v>0</v>
      </c>
      <c r="Y1211" s="407">
        <v>0</v>
      </c>
      <c r="Z1211" s="408">
        <v>0</v>
      </c>
      <c r="AA1211" s="407">
        <v>0</v>
      </c>
      <c r="AB1211" s="408">
        <v>0</v>
      </c>
      <c r="AC1211" s="407">
        <v>0</v>
      </c>
      <c r="AD1211" s="408">
        <v>0</v>
      </c>
      <c r="AE1211" s="407">
        <v>0</v>
      </c>
      <c r="AF1211" s="408">
        <v>0</v>
      </c>
      <c r="AG1211" s="407">
        <v>0</v>
      </c>
      <c r="AI1211" s="406">
        <v>0</v>
      </c>
      <c r="AJ1211" s="407">
        <v>0</v>
      </c>
      <c r="AK1211" s="408">
        <v>0</v>
      </c>
      <c r="AL1211" s="407">
        <v>0</v>
      </c>
      <c r="AM1211" s="408">
        <v>0</v>
      </c>
      <c r="AN1211" s="407">
        <v>0</v>
      </c>
      <c r="AO1211" s="408">
        <v>0</v>
      </c>
      <c r="AP1211" s="407">
        <v>0</v>
      </c>
      <c r="AQ1211" s="408">
        <v>0</v>
      </c>
      <c r="AR1211" s="407">
        <v>0</v>
      </c>
      <c r="AT1211" s="406">
        <v>0</v>
      </c>
      <c r="AU1211" s="407">
        <v>0</v>
      </c>
      <c r="AV1211" s="408">
        <v>0</v>
      </c>
      <c r="AW1211" s="407">
        <v>0</v>
      </c>
      <c r="AX1211" s="408">
        <v>0</v>
      </c>
      <c r="AY1211" s="407">
        <v>0</v>
      </c>
      <c r="AZ1211" s="408">
        <v>0</v>
      </c>
      <c r="BA1211" s="407">
        <v>0</v>
      </c>
      <c r="BB1211" s="408">
        <v>0</v>
      </c>
      <c r="BC1211" s="407">
        <v>0</v>
      </c>
    </row>
    <row r="1212" spans="1:55" x14ac:dyDescent="0.35">
      <c r="A1212" s="385" t="str" cm="1">
        <f t="array" ref="A1212">IFERROR(_xlfn.IFS(AND(F1212="Renta Variable",O1212=1),IFERROR(MATCH(B1212,[1]RV_Det!C:C,0),"Rev"),AND(J1212="Corporativa",O1212=1,I1212="EM"),IFERROR(MATCH(B1212,[1]RF_Corps!B:B,0),"Rev"),AND(F1212="Alternativos",O1212=1),IFERROR(MATCH(B1212,[1]Rep4!C:C,0),"Rev")),"")</f>
        <v/>
      </c>
      <c r="B1212" s="394" t="s">
        <v>3481</v>
      </c>
      <c r="C1212" s="409" t="s">
        <v>3482</v>
      </c>
      <c r="D1212" s="395" t="s">
        <v>3448</v>
      </c>
      <c r="E1212" s="396" t="str">
        <f>IF(B1212="","",INDEX([1]CatGlob!$S:$S,IFERROR(MATCH(MID(B1212,7,1),[1]CatGlob!$R:$R,0),MATCH(MID(B1212,1,2),[1]CatGlob!$R:$R,0))))</f>
        <v>NSOL</v>
      </c>
      <c r="F1212" s="397" t="s">
        <v>442</v>
      </c>
      <c r="G1212" s="398" t="s">
        <v>383</v>
      </c>
      <c r="H1212" s="399" t="s">
        <v>264</v>
      </c>
      <c r="I1212" s="399" t="s">
        <v>611</v>
      </c>
      <c r="J1212" s="399" t="s">
        <v>2252</v>
      </c>
      <c r="K1212" s="396" t="s">
        <v>600</v>
      </c>
      <c r="L1212" s="400" t="str">
        <f>IF(ISERROR(MATCH(M1212,M$10:M1211,0)),M1212,"")</f>
        <v/>
      </c>
      <c r="M1212" s="401" t="str">
        <f>IF(B1212="","",IF(ISERROR(MATCH(F1212&amp;"_"&amp;G1212&amp;"_"&amp;H1212&amp;"_"&amp;I1212&amp;"_"&amp;J1212&amp;IF(K1212="","","_"&amp;K1212),[1]CatGlob!$B:$B,0)),F1212&amp;"_"&amp;G1212&amp;"_"&amp;H1212&amp;"_"&amp;I1212&amp;"_"&amp;J1212&amp;IF(K1212="","","_"&amp;K1212),INDEX([1]CatGlob!$C:$C,MATCH(F1212&amp;"_"&amp;G1212&amp;"_"&amp;H1212&amp;"_"&amp;I1212&amp;"_"&amp;J1212&amp;IF(K1212="","","_"&amp;K1212),[1]CatGlob!$B:$B,0))))</f>
        <v>PEN_NOM_CORP_NT</v>
      </c>
      <c r="N1212" s="402" t="str">
        <f t="shared" si="39"/>
        <v/>
      </c>
      <c r="O1212" s="402" t="str">
        <f t="shared" si="38"/>
        <v/>
      </c>
      <c r="P1212" s="401" t="str">
        <f>IF(LEN(B1212)&gt;8,INDEX([1]CatGlob!$X:$X,MATCH(M1212,[1]CatGlob!$W:$W,0)),"")</f>
        <v>PEC</v>
      </c>
      <c r="Q1212" s="403" t="str">
        <f>INDEX([1]CatGlob!P:P,MATCH(M1212,[1]CatGlob!O:O,0))</f>
        <v>RFLC</v>
      </c>
      <c r="R1212" s="403" t="s">
        <v>601</v>
      </c>
      <c r="S1212" s="403" t="s">
        <v>601</v>
      </c>
      <c r="T1212" s="403" t="str">
        <f>INDEX([1]CatGlob!$D:$D,MATCH($M1212,[1]CatGlob!$C:$C,0))</f>
        <v>RFL</v>
      </c>
      <c r="U1212" s="403" t="s">
        <v>2307</v>
      </c>
      <c r="V1212" s="404" t="str">
        <f>INDEX([1]CatGlob!$F:$F,MATCH($M1212,[1]CatGlob!$C:$C,0))</f>
        <v>RFL_CORP</v>
      </c>
      <c r="W1212" s="405"/>
      <c r="X1212" s="406">
        <v>0</v>
      </c>
      <c r="Y1212" s="407">
        <v>0</v>
      </c>
      <c r="Z1212" s="408">
        <v>0</v>
      </c>
      <c r="AA1212" s="407">
        <v>0</v>
      </c>
      <c r="AB1212" s="408">
        <v>0</v>
      </c>
      <c r="AC1212" s="407">
        <v>0</v>
      </c>
      <c r="AD1212" s="408">
        <v>0</v>
      </c>
      <c r="AE1212" s="407">
        <v>0</v>
      </c>
      <c r="AF1212" s="408">
        <v>0</v>
      </c>
      <c r="AG1212" s="407">
        <v>0</v>
      </c>
      <c r="AI1212" s="406">
        <v>0</v>
      </c>
      <c r="AJ1212" s="407">
        <v>0</v>
      </c>
      <c r="AK1212" s="408">
        <v>0</v>
      </c>
      <c r="AL1212" s="407">
        <v>0</v>
      </c>
      <c r="AM1212" s="408">
        <v>0</v>
      </c>
      <c r="AN1212" s="407">
        <v>0</v>
      </c>
      <c r="AO1212" s="408">
        <v>0</v>
      </c>
      <c r="AP1212" s="407">
        <v>0</v>
      </c>
      <c r="AQ1212" s="408">
        <v>0</v>
      </c>
      <c r="AR1212" s="407">
        <v>0</v>
      </c>
      <c r="AT1212" s="406">
        <v>0</v>
      </c>
      <c r="AU1212" s="407">
        <v>0</v>
      </c>
      <c r="AV1212" s="408">
        <v>0</v>
      </c>
      <c r="AW1212" s="407">
        <v>0</v>
      </c>
      <c r="AX1212" s="408">
        <v>0</v>
      </c>
      <c r="AY1212" s="407">
        <v>0</v>
      </c>
      <c r="AZ1212" s="408">
        <v>0</v>
      </c>
      <c r="BA1212" s="407">
        <v>0</v>
      </c>
      <c r="BB1212" s="408">
        <v>0</v>
      </c>
      <c r="BC1212" s="407">
        <v>0</v>
      </c>
    </row>
    <row r="1213" spans="1:55" x14ac:dyDescent="0.35">
      <c r="A1213" s="385" t="str" cm="1">
        <f t="array" ref="A1213">IFERROR(_xlfn.IFS(AND(F1213="Renta Variable",O1213=1),IFERROR(MATCH(B1213,[1]RV_Det!C:C,0),"Rev"),AND(J1213="Corporativa",O1213=1,I1213="EM"),IFERROR(MATCH(B1213,[1]RF_Corps!B:B,0),"Rev"),AND(F1213="Alternativos",O1213=1),IFERROR(MATCH(B1213,[1]Rep4!C:C,0),"Rev")),"")</f>
        <v/>
      </c>
      <c r="B1213" s="394" t="s">
        <v>3483</v>
      </c>
      <c r="C1213" s="409" t="s">
        <v>3484</v>
      </c>
      <c r="D1213" s="395" t="s">
        <v>2659</v>
      </c>
      <c r="E1213" s="396" t="str">
        <f>IF(B1213="","",INDEX([1]CatGlob!$S:$S,IFERROR(MATCH(MID(B1213,7,1),[1]CatGlob!$R:$R,0),MATCH(MID(B1213,1,2),[1]CatGlob!$R:$R,0))))</f>
        <v>NSOL</v>
      </c>
      <c r="F1213" s="397" t="s">
        <v>442</v>
      </c>
      <c r="G1213" s="398" t="s">
        <v>383</v>
      </c>
      <c r="H1213" s="399" t="s">
        <v>264</v>
      </c>
      <c r="I1213" s="399" t="s">
        <v>611</v>
      </c>
      <c r="J1213" s="399" t="s">
        <v>2252</v>
      </c>
      <c r="K1213" s="396" t="s">
        <v>600</v>
      </c>
      <c r="L1213" s="400" t="str">
        <f>IF(ISERROR(MATCH(M1213,M$10:M1212,0)),M1213,"")</f>
        <v/>
      </c>
      <c r="M1213" s="401" t="str">
        <f>IF(B1213="","",IF(ISERROR(MATCH(F1213&amp;"_"&amp;G1213&amp;"_"&amp;H1213&amp;"_"&amp;I1213&amp;"_"&amp;J1213&amp;IF(K1213="","","_"&amp;K1213),[1]CatGlob!$B:$B,0)),F1213&amp;"_"&amp;G1213&amp;"_"&amp;H1213&amp;"_"&amp;I1213&amp;"_"&amp;J1213&amp;IF(K1213="","","_"&amp;K1213),INDEX([1]CatGlob!$C:$C,MATCH(F1213&amp;"_"&amp;G1213&amp;"_"&amp;H1213&amp;"_"&amp;I1213&amp;"_"&amp;J1213&amp;IF(K1213="","","_"&amp;K1213),[1]CatGlob!$B:$B,0))))</f>
        <v>PEN_NOM_CORP_NT</v>
      </c>
      <c r="N1213" s="402" t="str">
        <f t="shared" si="39"/>
        <v/>
      </c>
      <c r="O1213" s="402" t="str">
        <f t="shared" si="38"/>
        <v/>
      </c>
      <c r="P1213" s="401" t="str">
        <f>IF(LEN(B1213)&gt;8,INDEX([1]CatGlob!$X:$X,MATCH(M1213,[1]CatGlob!$W:$W,0)),"")</f>
        <v>PEC</v>
      </c>
      <c r="Q1213" s="403" t="str">
        <f>INDEX([1]CatGlob!P:P,MATCH(M1213,[1]CatGlob!O:O,0))</f>
        <v>RFLC</v>
      </c>
      <c r="R1213" s="403" t="s">
        <v>601</v>
      </c>
      <c r="S1213" s="403" t="s">
        <v>601</v>
      </c>
      <c r="T1213" s="403" t="str">
        <f>INDEX([1]CatGlob!$D:$D,MATCH($M1213,[1]CatGlob!$C:$C,0))</f>
        <v>RFL</v>
      </c>
      <c r="U1213" s="403" t="s">
        <v>2307</v>
      </c>
      <c r="V1213" s="404" t="str">
        <f>INDEX([1]CatGlob!$F:$F,MATCH($M1213,[1]CatGlob!$C:$C,0))</f>
        <v>RFL_CORP</v>
      </c>
      <c r="W1213" s="405"/>
      <c r="X1213" s="406">
        <v>0</v>
      </c>
      <c r="Y1213" s="407">
        <v>0</v>
      </c>
      <c r="Z1213" s="408">
        <v>0</v>
      </c>
      <c r="AA1213" s="407">
        <v>0</v>
      </c>
      <c r="AB1213" s="408">
        <v>0</v>
      </c>
      <c r="AC1213" s="407">
        <v>0</v>
      </c>
      <c r="AD1213" s="408">
        <v>0</v>
      </c>
      <c r="AE1213" s="407">
        <v>0</v>
      </c>
      <c r="AF1213" s="408">
        <v>0</v>
      </c>
      <c r="AG1213" s="407">
        <v>0</v>
      </c>
      <c r="AI1213" s="406">
        <v>0</v>
      </c>
      <c r="AJ1213" s="407">
        <v>0</v>
      </c>
      <c r="AK1213" s="408">
        <v>0</v>
      </c>
      <c r="AL1213" s="407">
        <v>0</v>
      </c>
      <c r="AM1213" s="408">
        <v>0</v>
      </c>
      <c r="AN1213" s="407">
        <v>0</v>
      </c>
      <c r="AO1213" s="408">
        <v>0</v>
      </c>
      <c r="AP1213" s="407">
        <v>0</v>
      </c>
      <c r="AQ1213" s="408">
        <v>0</v>
      </c>
      <c r="AR1213" s="407">
        <v>0</v>
      </c>
      <c r="AT1213" s="406">
        <v>0</v>
      </c>
      <c r="AU1213" s="407">
        <v>0</v>
      </c>
      <c r="AV1213" s="408">
        <v>0</v>
      </c>
      <c r="AW1213" s="407">
        <v>0</v>
      </c>
      <c r="AX1213" s="408">
        <v>0</v>
      </c>
      <c r="AY1213" s="407">
        <v>0</v>
      </c>
      <c r="AZ1213" s="408">
        <v>0</v>
      </c>
      <c r="BA1213" s="407">
        <v>0</v>
      </c>
      <c r="BB1213" s="408">
        <v>0</v>
      </c>
      <c r="BC1213" s="407">
        <v>0</v>
      </c>
    </row>
    <row r="1214" spans="1:55" x14ac:dyDescent="0.35">
      <c r="A1214" s="385" t="str" cm="1">
        <f t="array" ref="A1214">IFERROR(_xlfn.IFS(AND(F1214="Renta Variable",O1214=1),IFERROR(MATCH(B1214,[1]RV_Det!C:C,0),"Rev"),AND(J1214="Corporativa",O1214=1,I1214="EM"),IFERROR(MATCH(B1214,[1]RF_Corps!B:B,0),"Rev"),AND(F1214="Alternativos",O1214=1),IFERROR(MATCH(B1214,[1]Rep4!C:C,0),"Rev")),"")</f>
        <v/>
      </c>
      <c r="B1214" s="394" t="s">
        <v>3485</v>
      </c>
      <c r="C1214" s="409" t="s">
        <v>3486</v>
      </c>
      <c r="D1214" s="395" t="s">
        <v>3448</v>
      </c>
      <c r="E1214" s="396" t="str">
        <f>IF(B1214="","",INDEX([1]CatGlob!$S:$S,IFERROR(MATCH(MID(B1214,7,1),[1]CatGlob!$R:$R,0),MATCH(MID(B1214,1,2),[1]CatGlob!$R:$R,0))))</f>
        <v>NSOL</v>
      </c>
      <c r="F1214" s="397" t="s">
        <v>442</v>
      </c>
      <c r="G1214" s="398" t="s">
        <v>383</v>
      </c>
      <c r="H1214" s="399" t="s">
        <v>264</v>
      </c>
      <c r="I1214" s="399" t="s">
        <v>611</v>
      </c>
      <c r="J1214" s="399" t="s">
        <v>2252</v>
      </c>
      <c r="K1214" s="396" t="s">
        <v>600</v>
      </c>
      <c r="L1214" s="400" t="str">
        <f>IF(ISERROR(MATCH(M1214,M$10:M1213,0)),M1214,"")</f>
        <v/>
      </c>
      <c r="M1214" s="401" t="str">
        <f>IF(B1214="","",IF(ISERROR(MATCH(F1214&amp;"_"&amp;G1214&amp;"_"&amp;H1214&amp;"_"&amp;I1214&amp;"_"&amp;J1214&amp;IF(K1214="","","_"&amp;K1214),[1]CatGlob!$B:$B,0)),F1214&amp;"_"&amp;G1214&amp;"_"&amp;H1214&amp;"_"&amp;I1214&amp;"_"&amp;J1214&amp;IF(K1214="","","_"&amp;K1214),INDEX([1]CatGlob!$C:$C,MATCH(F1214&amp;"_"&amp;G1214&amp;"_"&amp;H1214&amp;"_"&amp;I1214&amp;"_"&amp;J1214&amp;IF(K1214="","","_"&amp;K1214),[1]CatGlob!$B:$B,0))))</f>
        <v>PEN_NOM_CORP_NT</v>
      </c>
      <c r="N1214" s="402" t="str">
        <f t="shared" si="39"/>
        <v/>
      </c>
      <c r="O1214" s="402" t="str">
        <f t="shared" si="38"/>
        <v/>
      </c>
      <c r="P1214" s="401" t="str">
        <f>IF(LEN(B1214)&gt;8,INDEX([1]CatGlob!$X:$X,MATCH(M1214,[1]CatGlob!$W:$W,0)),"")</f>
        <v>PEC</v>
      </c>
      <c r="Q1214" s="403" t="str">
        <f>INDEX([1]CatGlob!P:P,MATCH(M1214,[1]CatGlob!O:O,0))</f>
        <v>RFLC</v>
      </c>
      <c r="R1214" s="403" t="s">
        <v>601</v>
      </c>
      <c r="S1214" s="403" t="s">
        <v>601</v>
      </c>
      <c r="T1214" s="403" t="str">
        <f>INDEX([1]CatGlob!$D:$D,MATCH($M1214,[1]CatGlob!$C:$C,0))</f>
        <v>RFL</v>
      </c>
      <c r="U1214" s="403" t="s">
        <v>2307</v>
      </c>
      <c r="V1214" s="404" t="str">
        <f>INDEX([1]CatGlob!$F:$F,MATCH($M1214,[1]CatGlob!$C:$C,0))</f>
        <v>RFL_CORP</v>
      </c>
      <c r="W1214" s="405"/>
      <c r="X1214" s="406">
        <v>0</v>
      </c>
      <c r="Y1214" s="407">
        <v>0</v>
      </c>
      <c r="Z1214" s="408">
        <v>0</v>
      </c>
      <c r="AA1214" s="407">
        <v>0</v>
      </c>
      <c r="AB1214" s="408">
        <v>0</v>
      </c>
      <c r="AC1214" s="407">
        <v>0</v>
      </c>
      <c r="AD1214" s="408">
        <v>0</v>
      </c>
      <c r="AE1214" s="407">
        <v>0</v>
      </c>
      <c r="AF1214" s="408">
        <v>0</v>
      </c>
      <c r="AG1214" s="407">
        <v>0</v>
      </c>
      <c r="AI1214" s="406">
        <v>0</v>
      </c>
      <c r="AJ1214" s="407">
        <v>0</v>
      </c>
      <c r="AK1214" s="408">
        <v>0</v>
      </c>
      <c r="AL1214" s="407">
        <v>0</v>
      </c>
      <c r="AM1214" s="408">
        <v>0</v>
      </c>
      <c r="AN1214" s="407">
        <v>0</v>
      </c>
      <c r="AO1214" s="408">
        <v>0</v>
      </c>
      <c r="AP1214" s="407">
        <v>0</v>
      </c>
      <c r="AQ1214" s="408">
        <v>0</v>
      </c>
      <c r="AR1214" s="407">
        <v>0</v>
      </c>
      <c r="AT1214" s="406">
        <v>0</v>
      </c>
      <c r="AU1214" s="407">
        <v>0</v>
      </c>
      <c r="AV1214" s="408">
        <v>0</v>
      </c>
      <c r="AW1214" s="407">
        <v>0</v>
      </c>
      <c r="AX1214" s="408">
        <v>0</v>
      </c>
      <c r="AY1214" s="407">
        <v>0</v>
      </c>
      <c r="AZ1214" s="408">
        <v>0</v>
      </c>
      <c r="BA1214" s="407">
        <v>0</v>
      </c>
      <c r="BB1214" s="408">
        <v>0</v>
      </c>
      <c r="BC1214" s="407">
        <v>0</v>
      </c>
    </row>
    <row r="1215" spans="1:55" x14ac:dyDescent="0.35">
      <c r="A1215" s="385" t="str" cm="1">
        <f t="array" ref="A1215">IFERROR(_xlfn.IFS(AND(F1215="Renta Variable",O1215=1),IFERROR(MATCH(B1215,[1]RV_Det!C:C,0),"Rev"),AND(J1215="Corporativa",O1215=1,I1215="EM"),IFERROR(MATCH(B1215,[1]RF_Corps!B:B,0),"Rev"),AND(F1215="Alternativos",O1215=1),IFERROR(MATCH(B1215,[1]Rep4!C:C,0),"Rev")),"")</f>
        <v/>
      </c>
      <c r="B1215" s="394" t="s">
        <v>3487</v>
      </c>
      <c r="C1215" s="409" t="s">
        <v>3488</v>
      </c>
      <c r="D1215" s="395" t="s">
        <v>3448</v>
      </c>
      <c r="E1215" s="396" t="str">
        <f>IF(B1215="","",INDEX([1]CatGlob!$S:$S,IFERROR(MATCH(MID(B1215,7,1),[1]CatGlob!$R:$R,0),MATCH(MID(B1215,1,2),[1]CatGlob!$R:$R,0))))</f>
        <v>NSOL</v>
      </c>
      <c r="F1215" s="397" t="s">
        <v>442</v>
      </c>
      <c r="G1215" s="398" t="s">
        <v>383</v>
      </c>
      <c r="H1215" s="399" t="s">
        <v>264</v>
      </c>
      <c r="I1215" s="399" t="s">
        <v>611</v>
      </c>
      <c r="J1215" s="399" t="s">
        <v>2252</v>
      </c>
      <c r="K1215" s="396" t="s">
        <v>600</v>
      </c>
      <c r="L1215" s="400" t="str">
        <f>IF(ISERROR(MATCH(M1215,M$10:M1214,0)),M1215,"")</f>
        <v/>
      </c>
      <c r="M1215" s="401" t="str">
        <f>IF(B1215="","",IF(ISERROR(MATCH(F1215&amp;"_"&amp;G1215&amp;"_"&amp;H1215&amp;"_"&amp;I1215&amp;"_"&amp;J1215&amp;IF(K1215="","","_"&amp;K1215),[1]CatGlob!$B:$B,0)),F1215&amp;"_"&amp;G1215&amp;"_"&amp;H1215&amp;"_"&amp;I1215&amp;"_"&amp;J1215&amp;IF(K1215="","","_"&amp;K1215),INDEX([1]CatGlob!$C:$C,MATCH(F1215&amp;"_"&amp;G1215&amp;"_"&amp;H1215&amp;"_"&amp;I1215&amp;"_"&amp;J1215&amp;IF(K1215="","","_"&amp;K1215),[1]CatGlob!$B:$B,0))))</f>
        <v>PEN_NOM_CORP_NT</v>
      </c>
      <c r="N1215" s="402" t="str">
        <f t="shared" si="39"/>
        <v/>
      </c>
      <c r="O1215" s="402" t="str">
        <f t="shared" si="38"/>
        <v/>
      </c>
      <c r="P1215" s="401" t="str">
        <f>IF(LEN(B1215)&gt;8,INDEX([1]CatGlob!$X:$X,MATCH(M1215,[1]CatGlob!$W:$W,0)),"")</f>
        <v>PEC</v>
      </c>
      <c r="Q1215" s="403" t="str">
        <f>INDEX([1]CatGlob!P:P,MATCH(M1215,[1]CatGlob!O:O,0))</f>
        <v>RFLC</v>
      </c>
      <c r="R1215" s="403" t="s">
        <v>601</v>
      </c>
      <c r="S1215" s="403" t="s">
        <v>601</v>
      </c>
      <c r="T1215" s="403" t="str">
        <f>INDEX([1]CatGlob!$D:$D,MATCH($M1215,[1]CatGlob!$C:$C,0))</f>
        <v>RFL</v>
      </c>
      <c r="U1215" s="403" t="s">
        <v>2307</v>
      </c>
      <c r="V1215" s="404" t="str">
        <f>INDEX([1]CatGlob!$F:$F,MATCH($M1215,[1]CatGlob!$C:$C,0))</f>
        <v>RFL_CORP</v>
      </c>
      <c r="W1215" s="405"/>
      <c r="X1215" s="406">
        <v>0</v>
      </c>
      <c r="Y1215" s="407">
        <v>0</v>
      </c>
      <c r="Z1215" s="408">
        <v>0</v>
      </c>
      <c r="AA1215" s="407">
        <v>0</v>
      </c>
      <c r="AB1215" s="408">
        <v>0</v>
      </c>
      <c r="AC1215" s="407">
        <v>0</v>
      </c>
      <c r="AD1215" s="408">
        <v>0</v>
      </c>
      <c r="AE1215" s="407">
        <v>0</v>
      </c>
      <c r="AF1215" s="408">
        <v>0</v>
      </c>
      <c r="AG1215" s="407">
        <v>0</v>
      </c>
      <c r="AI1215" s="406">
        <v>0</v>
      </c>
      <c r="AJ1215" s="407">
        <v>0</v>
      </c>
      <c r="AK1215" s="408">
        <v>0</v>
      </c>
      <c r="AL1215" s="407">
        <v>0</v>
      </c>
      <c r="AM1215" s="408">
        <v>0</v>
      </c>
      <c r="AN1215" s="407">
        <v>0</v>
      </c>
      <c r="AO1215" s="408">
        <v>0</v>
      </c>
      <c r="AP1215" s="407">
        <v>0</v>
      </c>
      <c r="AQ1215" s="408">
        <v>0</v>
      </c>
      <c r="AR1215" s="407">
        <v>0</v>
      </c>
      <c r="AT1215" s="406">
        <v>0</v>
      </c>
      <c r="AU1215" s="407">
        <v>0</v>
      </c>
      <c r="AV1215" s="408">
        <v>0</v>
      </c>
      <c r="AW1215" s="407">
        <v>0</v>
      </c>
      <c r="AX1215" s="408">
        <v>0</v>
      </c>
      <c r="AY1215" s="407">
        <v>0</v>
      </c>
      <c r="AZ1215" s="408">
        <v>0</v>
      </c>
      <c r="BA1215" s="407">
        <v>0</v>
      </c>
      <c r="BB1215" s="408">
        <v>0</v>
      </c>
      <c r="BC1215" s="407">
        <v>0</v>
      </c>
    </row>
    <row r="1216" spans="1:55" x14ac:dyDescent="0.35">
      <c r="A1216" s="385" t="str" cm="1">
        <f t="array" ref="A1216">IFERROR(_xlfn.IFS(AND(F1216="Renta Variable",O1216=1),IFERROR(MATCH(B1216,[1]RV_Det!C:C,0),"Rev"),AND(J1216="Corporativa",O1216=1,I1216="EM"),IFERROR(MATCH(B1216,[1]RF_Corps!B:B,0),"Rev"),AND(F1216="Alternativos",O1216=1),IFERROR(MATCH(B1216,[1]Rep4!C:C,0),"Rev")),"")</f>
        <v/>
      </c>
      <c r="B1216" s="394" t="s">
        <v>3489</v>
      </c>
      <c r="C1216" s="409" t="s">
        <v>3490</v>
      </c>
      <c r="D1216" s="395" t="s">
        <v>2721</v>
      </c>
      <c r="E1216" s="396" t="str">
        <f>IF(B1216="","",INDEX([1]CatGlob!$S:$S,IFERROR(MATCH(MID(B1216,7,1),[1]CatGlob!$R:$R,0),MATCH(MID(B1216,1,2),[1]CatGlob!$R:$R,0))))</f>
        <v>NSOL</v>
      </c>
      <c r="F1216" s="397" t="s">
        <v>442</v>
      </c>
      <c r="G1216" s="398" t="s">
        <v>383</v>
      </c>
      <c r="H1216" s="399" t="s">
        <v>264</v>
      </c>
      <c r="I1216" s="399" t="s">
        <v>611</v>
      </c>
      <c r="J1216" s="399" t="s">
        <v>2252</v>
      </c>
      <c r="K1216" s="396" t="s">
        <v>600</v>
      </c>
      <c r="L1216" s="400" t="str">
        <f>IF(ISERROR(MATCH(M1216,M$10:M1215,0)),M1216,"")</f>
        <v/>
      </c>
      <c r="M1216" s="401" t="str">
        <f>IF(B1216="","",IF(ISERROR(MATCH(F1216&amp;"_"&amp;G1216&amp;"_"&amp;H1216&amp;"_"&amp;I1216&amp;"_"&amp;J1216&amp;IF(K1216="","","_"&amp;K1216),[1]CatGlob!$B:$B,0)),F1216&amp;"_"&amp;G1216&amp;"_"&amp;H1216&amp;"_"&amp;I1216&amp;"_"&amp;J1216&amp;IF(K1216="","","_"&amp;K1216),INDEX([1]CatGlob!$C:$C,MATCH(F1216&amp;"_"&amp;G1216&amp;"_"&amp;H1216&amp;"_"&amp;I1216&amp;"_"&amp;J1216&amp;IF(K1216="","","_"&amp;K1216),[1]CatGlob!$B:$B,0))))</f>
        <v>PEN_NOM_CORP_NT</v>
      </c>
      <c r="N1216" s="402" t="str">
        <f t="shared" si="39"/>
        <v>rev</v>
      </c>
      <c r="O1216" s="402">
        <f t="shared" si="38"/>
        <v>1</v>
      </c>
      <c r="P1216" s="401" t="str">
        <f>IF(LEN(B1216)&gt;8,INDEX([1]CatGlob!$X:$X,MATCH(M1216,[1]CatGlob!$W:$W,0)),"")</f>
        <v>PEC</v>
      </c>
      <c r="Q1216" s="403" t="str">
        <f>INDEX([1]CatGlob!P:P,MATCH(M1216,[1]CatGlob!O:O,0))</f>
        <v>RFLC</v>
      </c>
      <c r="R1216" s="403" t="s">
        <v>601</v>
      </c>
      <c r="S1216" s="403" t="s">
        <v>601</v>
      </c>
      <c r="T1216" s="403" t="str">
        <f>INDEX([1]CatGlob!$D:$D,MATCH($M1216,[1]CatGlob!$C:$C,0))</f>
        <v>RFL</v>
      </c>
      <c r="U1216" s="403" t="s">
        <v>2419</v>
      </c>
      <c r="V1216" s="404" t="str">
        <f>INDEX([1]CatGlob!$F:$F,MATCH($M1216,[1]CatGlob!$C:$C,0))</f>
        <v>RFL_CORP</v>
      </c>
      <c r="W1216" s="405"/>
      <c r="X1216" s="406">
        <v>0</v>
      </c>
      <c r="Y1216" s="407">
        <v>0</v>
      </c>
      <c r="Z1216" s="408">
        <v>-3.8987776445653403E-5</v>
      </c>
      <c r="AA1216" s="407">
        <v>-6.4868036497855996E-5</v>
      </c>
      <c r="AB1216" s="408">
        <v>0</v>
      </c>
      <c r="AC1216" s="407">
        <v>0</v>
      </c>
      <c r="AD1216" s="408">
        <v>0</v>
      </c>
      <c r="AE1216" s="407">
        <v>0</v>
      </c>
      <c r="AF1216" s="408">
        <v>-5.0756268629298901E-6</v>
      </c>
      <c r="AG1216" s="407">
        <v>-8.44485063294089E-6</v>
      </c>
      <c r="AI1216" s="406">
        <v>0</v>
      </c>
      <c r="AJ1216" s="407">
        <v>0</v>
      </c>
      <c r="AK1216" s="408">
        <v>-1.0125809310035201E-5</v>
      </c>
      <c r="AL1216" s="407">
        <v>-1.6847366834937799E-5</v>
      </c>
      <c r="AM1216" s="408">
        <v>0</v>
      </c>
      <c r="AN1216" s="407">
        <v>0</v>
      </c>
      <c r="AO1216" s="408">
        <v>0</v>
      </c>
      <c r="AP1216" s="407">
        <v>0</v>
      </c>
      <c r="AQ1216" s="408">
        <v>-2.9231044367272202E-6</v>
      </c>
      <c r="AR1216" s="407">
        <v>-4.8634742403821303E-6</v>
      </c>
      <c r="AT1216" s="406">
        <v>0</v>
      </c>
      <c r="AU1216" s="407">
        <v>0</v>
      </c>
      <c r="AV1216" s="408">
        <v>0</v>
      </c>
      <c r="AW1216" s="407">
        <v>0</v>
      </c>
      <c r="AX1216" s="408">
        <v>0</v>
      </c>
      <c r="AY1216" s="407">
        <v>0</v>
      </c>
      <c r="AZ1216" s="408">
        <v>0</v>
      </c>
      <c r="BA1216" s="407">
        <v>0</v>
      </c>
      <c r="BB1216" s="408">
        <v>0</v>
      </c>
      <c r="BC1216" s="407">
        <v>0</v>
      </c>
    </row>
    <row r="1217" spans="1:55" x14ac:dyDescent="0.35">
      <c r="A1217" s="385" t="str" cm="1">
        <f t="array" ref="A1217">IFERROR(_xlfn.IFS(AND(F1217="Renta Variable",O1217=1),IFERROR(MATCH(B1217,[1]RV_Det!C:C,0),"Rev"),AND(J1217="Corporativa",O1217=1,I1217="EM"),IFERROR(MATCH(B1217,[1]RF_Corps!B:B,0),"Rev"),AND(F1217="Alternativos",O1217=1),IFERROR(MATCH(B1217,[1]Rep4!C:C,0),"Rev")),"")</f>
        <v/>
      </c>
      <c r="B1217" s="394" t="s">
        <v>3491</v>
      </c>
      <c r="C1217" s="409" t="s">
        <v>3492</v>
      </c>
      <c r="D1217" s="395" t="s">
        <v>3448</v>
      </c>
      <c r="E1217" s="396" t="str">
        <f>IF(B1217="","",INDEX([1]CatGlob!$S:$S,IFERROR(MATCH(MID(B1217,7,1),[1]CatGlob!$R:$R,0),MATCH(MID(B1217,1,2),[1]CatGlob!$R:$R,0))))</f>
        <v>NSOL</v>
      </c>
      <c r="F1217" s="397" t="s">
        <v>442</v>
      </c>
      <c r="G1217" s="398" t="s">
        <v>383</v>
      </c>
      <c r="H1217" s="399" t="s">
        <v>264</v>
      </c>
      <c r="I1217" s="399" t="s">
        <v>611</v>
      </c>
      <c r="J1217" s="399" t="s">
        <v>2252</v>
      </c>
      <c r="K1217" s="396" t="s">
        <v>600</v>
      </c>
      <c r="L1217" s="400" t="str">
        <f>IF(ISERROR(MATCH(M1217,M$10:M1216,0)),M1217,"")</f>
        <v/>
      </c>
      <c r="M1217" s="401" t="str">
        <f>IF(B1217="","",IF(ISERROR(MATCH(F1217&amp;"_"&amp;G1217&amp;"_"&amp;H1217&amp;"_"&amp;I1217&amp;"_"&amp;J1217&amp;IF(K1217="","","_"&amp;K1217),[1]CatGlob!$B:$B,0)),F1217&amp;"_"&amp;G1217&amp;"_"&amp;H1217&amp;"_"&amp;I1217&amp;"_"&amp;J1217&amp;IF(K1217="","","_"&amp;K1217),INDEX([1]CatGlob!$C:$C,MATCH(F1217&amp;"_"&amp;G1217&amp;"_"&amp;H1217&amp;"_"&amp;I1217&amp;"_"&amp;J1217&amp;IF(K1217="","","_"&amp;K1217),[1]CatGlob!$B:$B,0))))</f>
        <v>PEN_NOM_CORP_NT</v>
      </c>
      <c r="N1217" s="402" t="str">
        <f t="shared" si="39"/>
        <v/>
      </c>
      <c r="O1217" s="402" t="str">
        <f t="shared" si="38"/>
        <v/>
      </c>
      <c r="P1217" s="401" t="str">
        <f>IF(LEN(B1217)&gt;8,INDEX([1]CatGlob!$X:$X,MATCH(M1217,[1]CatGlob!$W:$W,0)),"")</f>
        <v>PEC</v>
      </c>
      <c r="Q1217" s="403" t="str">
        <f>INDEX([1]CatGlob!P:P,MATCH(M1217,[1]CatGlob!O:O,0))</f>
        <v>RFLC</v>
      </c>
      <c r="R1217" s="403" t="s">
        <v>601</v>
      </c>
      <c r="S1217" s="403" t="s">
        <v>601</v>
      </c>
      <c r="T1217" s="403" t="str">
        <f>INDEX([1]CatGlob!$D:$D,MATCH($M1217,[1]CatGlob!$C:$C,0))</f>
        <v>RFL</v>
      </c>
      <c r="U1217" s="403" t="s">
        <v>2307</v>
      </c>
      <c r="V1217" s="404" t="str">
        <f>INDEX([1]CatGlob!$F:$F,MATCH($M1217,[1]CatGlob!$C:$C,0))</f>
        <v>RFL_CORP</v>
      </c>
      <c r="W1217" s="405"/>
      <c r="X1217" s="406">
        <v>0</v>
      </c>
      <c r="Y1217" s="407">
        <v>0</v>
      </c>
      <c r="Z1217" s="408">
        <v>0</v>
      </c>
      <c r="AA1217" s="407">
        <v>0</v>
      </c>
      <c r="AB1217" s="408">
        <v>0</v>
      </c>
      <c r="AC1217" s="407">
        <v>0</v>
      </c>
      <c r="AD1217" s="408">
        <v>0</v>
      </c>
      <c r="AE1217" s="407">
        <v>0</v>
      </c>
      <c r="AF1217" s="408">
        <v>0</v>
      </c>
      <c r="AG1217" s="407">
        <v>0</v>
      </c>
      <c r="AI1217" s="406">
        <v>0</v>
      </c>
      <c r="AJ1217" s="407">
        <v>0</v>
      </c>
      <c r="AK1217" s="408">
        <v>0</v>
      </c>
      <c r="AL1217" s="407">
        <v>0</v>
      </c>
      <c r="AM1217" s="408">
        <v>0</v>
      </c>
      <c r="AN1217" s="407">
        <v>0</v>
      </c>
      <c r="AO1217" s="408">
        <v>0</v>
      </c>
      <c r="AP1217" s="407">
        <v>0</v>
      </c>
      <c r="AQ1217" s="408">
        <v>0</v>
      </c>
      <c r="AR1217" s="407">
        <v>0</v>
      </c>
      <c r="AT1217" s="406">
        <v>0</v>
      </c>
      <c r="AU1217" s="407">
        <v>0</v>
      </c>
      <c r="AV1217" s="408">
        <v>0</v>
      </c>
      <c r="AW1217" s="407">
        <v>0</v>
      </c>
      <c r="AX1217" s="408">
        <v>0</v>
      </c>
      <c r="AY1217" s="407">
        <v>0</v>
      </c>
      <c r="AZ1217" s="408">
        <v>0</v>
      </c>
      <c r="BA1217" s="407">
        <v>0</v>
      </c>
      <c r="BB1217" s="408">
        <v>0</v>
      </c>
      <c r="BC1217" s="407">
        <v>0</v>
      </c>
    </row>
    <row r="1218" spans="1:55" x14ac:dyDescent="0.35">
      <c r="A1218" s="385" t="str" cm="1">
        <f t="array" ref="A1218">IFERROR(_xlfn.IFS(AND(F1218="Renta Variable",O1218=1),IFERROR(MATCH(B1218,[1]RV_Det!C:C,0),"Rev"),AND(J1218="Corporativa",O1218=1,I1218="EM"),IFERROR(MATCH(B1218,[1]RF_Corps!B:B,0),"Rev"),AND(F1218="Alternativos",O1218=1),IFERROR(MATCH(B1218,[1]Rep4!C:C,0),"Rev")),"")</f>
        <v/>
      </c>
      <c r="B1218" s="394" t="s">
        <v>3493</v>
      </c>
      <c r="C1218" s="409" t="s">
        <v>3494</v>
      </c>
      <c r="D1218" s="395" t="s">
        <v>3448</v>
      </c>
      <c r="E1218" s="396" t="str">
        <f>IF(B1218="","",INDEX([1]CatGlob!$S:$S,IFERROR(MATCH(MID(B1218,7,1),[1]CatGlob!$R:$R,0),MATCH(MID(B1218,1,2),[1]CatGlob!$R:$R,0))))</f>
        <v>NSOL</v>
      </c>
      <c r="F1218" s="397" t="s">
        <v>442</v>
      </c>
      <c r="G1218" s="398" t="s">
        <v>383</v>
      </c>
      <c r="H1218" s="399" t="s">
        <v>264</v>
      </c>
      <c r="I1218" s="399" t="s">
        <v>611</v>
      </c>
      <c r="J1218" s="399" t="s">
        <v>2252</v>
      </c>
      <c r="K1218" s="396" t="s">
        <v>600</v>
      </c>
      <c r="L1218" s="400" t="str">
        <f>IF(ISERROR(MATCH(M1218,M$10:M1217,0)),M1218,"")</f>
        <v/>
      </c>
      <c r="M1218" s="401" t="str">
        <f>IF(B1218="","",IF(ISERROR(MATCH(F1218&amp;"_"&amp;G1218&amp;"_"&amp;H1218&amp;"_"&amp;I1218&amp;"_"&amp;J1218&amp;IF(K1218="","","_"&amp;K1218),[1]CatGlob!$B:$B,0)),F1218&amp;"_"&amp;G1218&amp;"_"&amp;H1218&amp;"_"&amp;I1218&amp;"_"&amp;J1218&amp;IF(K1218="","","_"&amp;K1218),INDEX([1]CatGlob!$C:$C,MATCH(F1218&amp;"_"&amp;G1218&amp;"_"&amp;H1218&amp;"_"&amp;I1218&amp;"_"&amp;J1218&amp;IF(K1218="","","_"&amp;K1218),[1]CatGlob!$B:$B,0))))</f>
        <v>PEN_NOM_CORP_NT</v>
      </c>
      <c r="N1218" s="402" t="str">
        <f t="shared" si="39"/>
        <v/>
      </c>
      <c r="O1218" s="402" t="str">
        <f t="shared" si="38"/>
        <v/>
      </c>
      <c r="P1218" s="401" t="str">
        <f>IF(LEN(B1218)&gt;8,INDEX([1]CatGlob!$X:$X,MATCH(M1218,[1]CatGlob!$W:$W,0)),"")</f>
        <v>PEC</v>
      </c>
      <c r="Q1218" s="403" t="str">
        <f>INDEX([1]CatGlob!P:P,MATCH(M1218,[1]CatGlob!O:O,0))</f>
        <v>RFLC</v>
      </c>
      <c r="R1218" s="403" t="s">
        <v>601</v>
      </c>
      <c r="S1218" s="403" t="s">
        <v>601</v>
      </c>
      <c r="T1218" s="403" t="str">
        <f>INDEX([1]CatGlob!$D:$D,MATCH($M1218,[1]CatGlob!$C:$C,0))</f>
        <v>RFL</v>
      </c>
      <c r="U1218" s="403" t="s">
        <v>2307</v>
      </c>
      <c r="V1218" s="404" t="str">
        <f>INDEX([1]CatGlob!$F:$F,MATCH($M1218,[1]CatGlob!$C:$C,0))</f>
        <v>RFL_CORP</v>
      </c>
      <c r="W1218" s="405"/>
      <c r="X1218" s="406">
        <v>0</v>
      </c>
      <c r="Y1218" s="407">
        <v>0</v>
      </c>
      <c r="Z1218" s="408">
        <v>0</v>
      </c>
      <c r="AA1218" s="407">
        <v>0</v>
      </c>
      <c r="AB1218" s="408">
        <v>0</v>
      </c>
      <c r="AC1218" s="407">
        <v>0</v>
      </c>
      <c r="AD1218" s="408">
        <v>0</v>
      </c>
      <c r="AE1218" s="407">
        <v>0</v>
      </c>
      <c r="AF1218" s="408">
        <v>0</v>
      </c>
      <c r="AG1218" s="407">
        <v>0</v>
      </c>
      <c r="AI1218" s="406">
        <v>0</v>
      </c>
      <c r="AJ1218" s="407">
        <v>0</v>
      </c>
      <c r="AK1218" s="408">
        <v>0</v>
      </c>
      <c r="AL1218" s="407">
        <v>0</v>
      </c>
      <c r="AM1218" s="408">
        <v>0</v>
      </c>
      <c r="AN1218" s="407">
        <v>0</v>
      </c>
      <c r="AO1218" s="408">
        <v>0</v>
      </c>
      <c r="AP1218" s="407">
        <v>0</v>
      </c>
      <c r="AQ1218" s="408">
        <v>0</v>
      </c>
      <c r="AR1218" s="407">
        <v>0</v>
      </c>
      <c r="AT1218" s="406">
        <v>0</v>
      </c>
      <c r="AU1218" s="407">
        <v>0</v>
      </c>
      <c r="AV1218" s="408">
        <v>0</v>
      </c>
      <c r="AW1218" s="407">
        <v>0</v>
      </c>
      <c r="AX1218" s="408">
        <v>0</v>
      </c>
      <c r="AY1218" s="407">
        <v>0</v>
      </c>
      <c r="AZ1218" s="408">
        <v>0</v>
      </c>
      <c r="BA1218" s="407">
        <v>0</v>
      </c>
      <c r="BB1218" s="408">
        <v>0</v>
      </c>
      <c r="BC1218" s="407">
        <v>0</v>
      </c>
    </row>
    <row r="1219" spans="1:55" x14ac:dyDescent="0.35">
      <c r="A1219" s="385" t="str" cm="1">
        <f t="array" ref="A1219">IFERROR(_xlfn.IFS(AND(F1219="Renta Variable",O1219=1),IFERROR(MATCH(B1219,[1]RV_Det!C:C,0),"Rev"),AND(J1219="Corporativa",O1219=1,I1219="EM"),IFERROR(MATCH(B1219,[1]RF_Corps!B:B,0),"Rev"),AND(F1219="Alternativos",O1219=1),IFERROR(MATCH(B1219,[1]Rep4!C:C,0),"Rev")),"")</f>
        <v/>
      </c>
      <c r="B1219" s="394" t="s">
        <v>3495</v>
      </c>
      <c r="C1219" s="409" t="s">
        <v>3496</v>
      </c>
      <c r="D1219" s="395" t="s">
        <v>3448</v>
      </c>
      <c r="E1219" s="396" t="str">
        <f>IF(B1219="","",INDEX([1]CatGlob!$S:$S,IFERROR(MATCH(MID(B1219,7,1),[1]CatGlob!$R:$R,0),MATCH(MID(B1219,1,2),[1]CatGlob!$R:$R,0))))</f>
        <v>NSOL</v>
      </c>
      <c r="F1219" s="397" t="s">
        <v>442</v>
      </c>
      <c r="G1219" s="398" t="s">
        <v>383</v>
      </c>
      <c r="H1219" s="399" t="s">
        <v>264</v>
      </c>
      <c r="I1219" s="399" t="s">
        <v>611</v>
      </c>
      <c r="J1219" s="399" t="s">
        <v>2498</v>
      </c>
      <c r="K1219" s="396" t="s">
        <v>600</v>
      </c>
      <c r="L1219" s="400" t="str">
        <f>IF(ISERROR(MATCH(M1219,M$10:M1218,0)),M1219,"")</f>
        <v/>
      </c>
      <c r="M1219" s="401" t="str">
        <f>IF(B1219="","",IF(ISERROR(MATCH(F1219&amp;"_"&amp;G1219&amp;"_"&amp;H1219&amp;"_"&amp;I1219&amp;"_"&amp;J1219&amp;IF(K1219="","","_"&amp;K1219),[1]CatGlob!$B:$B,0)),F1219&amp;"_"&amp;G1219&amp;"_"&amp;H1219&amp;"_"&amp;I1219&amp;"_"&amp;J1219&amp;IF(K1219="","","_"&amp;K1219),INDEX([1]CatGlob!$C:$C,MATCH(F1219&amp;"_"&amp;G1219&amp;"_"&amp;H1219&amp;"_"&amp;I1219&amp;"_"&amp;J1219&amp;IF(K1219="","","_"&amp;K1219),[1]CatGlob!$B:$B,0))))</f>
        <v>PEN_NOM_CORP_REG</v>
      </c>
      <c r="N1219" s="402" t="str">
        <f t="shared" si="39"/>
        <v>rev</v>
      </c>
      <c r="O1219" s="402">
        <f t="shared" si="38"/>
        <v>1</v>
      </c>
      <c r="P1219" s="401" t="str">
        <f>IF(LEN(B1219)&gt;8,INDEX([1]CatGlob!$X:$X,MATCH(M1219,[1]CatGlob!$W:$W,0)),"")</f>
        <v>PEC</v>
      </c>
      <c r="Q1219" s="403" t="str">
        <f>INDEX([1]CatGlob!P:P,MATCH(M1219,[1]CatGlob!O:O,0))</f>
        <v>RFLC</v>
      </c>
      <c r="R1219" s="403" t="s">
        <v>601</v>
      </c>
      <c r="S1219" s="403" t="s">
        <v>601</v>
      </c>
      <c r="T1219" s="403" t="str">
        <f>INDEX([1]CatGlob!$D:$D,MATCH($M1219,[1]CatGlob!$C:$C,0))</f>
        <v>RFL</v>
      </c>
      <c r="U1219" s="403" t="s">
        <v>2307</v>
      </c>
      <c r="V1219" s="404" t="str">
        <f>INDEX([1]CatGlob!$F:$F,MATCH($M1219,[1]CatGlob!$C:$C,0))</f>
        <v>RFL_CORP</v>
      </c>
      <c r="W1219" s="405"/>
      <c r="X1219" s="406">
        <v>1.48767375211013E-2</v>
      </c>
      <c r="Y1219" s="407">
        <v>0.142618481262513</v>
      </c>
      <c r="Z1219" s="408">
        <v>7.5901861906651396E-4</v>
      </c>
      <c r="AA1219" s="407">
        <v>7.2764665337565803E-3</v>
      </c>
      <c r="AB1219" s="408">
        <v>7.5522730168769599E-3</v>
      </c>
      <c r="AC1219" s="407">
        <v>7.2401203974337094E-2</v>
      </c>
      <c r="AD1219" s="408">
        <v>-4.0994332405985901E-3</v>
      </c>
      <c r="AE1219" s="407">
        <v>-3.9299943417336898E-2</v>
      </c>
      <c r="AF1219" s="408">
        <v>2.45130434973576E-3</v>
      </c>
      <c r="AG1219" s="407">
        <v>2.3499863660999602E-2</v>
      </c>
      <c r="AI1219" s="406">
        <v>2.6812955640276299E-3</v>
      </c>
      <c r="AJ1219" s="407">
        <v>2.5704715205243599E-2</v>
      </c>
      <c r="AK1219" s="408">
        <v>4.24691543912737E-4</v>
      </c>
      <c r="AL1219" s="407">
        <v>4.0713807658576701E-3</v>
      </c>
      <c r="AM1219" s="408">
        <v>-2.0980763354127201E-3</v>
      </c>
      <c r="AN1219" s="407">
        <v>-2.01135806898733E-2</v>
      </c>
      <c r="AO1219" s="408">
        <v>-1.17836922075775E-2</v>
      </c>
      <c r="AP1219" s="407">
        <v>-0.11296645409775199</v>
      </c>
      <c r="AQ1219" s="408">
        <v>-3.9549438556180302E-3</v>
      </c>
      <c r="AR1219" s="407">
        <v>-3.7914770316064002E-2</v>
      </c>
      <c r="AT1219" s="406">
        <v>0</v>
      </c>
      <c r="AU1219" s="407">
        <v>0</v>
      </c>
      <c r="AV1219" s="408">
        <v>0</v>
      </c>
      <c r="AW1219" s="407">
        <v>0</v>
      </c>
      <c r="AX1219" s="408">
        <v>0</v>
      </c>
      <c r="AY1219" s="407">
        <v>0</v>
      </c>
      <c r="AZ1219" s="408">
        <v>0</v>
      </c>
      <c r="BA1219" s="407">
        <v>0</v>
      </c>
      <c r="BB1219" s="408">
        <v>0</v>
      </c>
      <c r="BC1219" s="407">
        <v>0</v>
      </c>
    </row>
    <row r="1220" spans="1:55" x14ac:dyDescent="0.35">
      <c r="A1220" s="385" t="str" cm="1">
        <f t="array" ref="A1220">IFERROR(_xlfn.IFS(AND(F1220="Renta Variable",O1220=1),IFERROR(MATCH(B1220,[1]RV_Det!C:C,0),"Rev"),AND(J1220="Corporativa",O1220=1,I1220="EM"),IFERROR(MATCH(B1220,[1]RF_Corps!B:B,0),"Rev"),AND(F1220="Alternativos",O1220=1),IFERROR(MATCH(B1220,[1]Rep4!C:C,0),"Rev")),"")</f>
        <v/>
      </c>
      <c r="B1220" s="394" t="s">
        <v>3497</v>
      </c>
      <c r="C1220" s="409" t="s">
        <v>3498</v>
      </c>
      <c r="D1220" s="395" t="s">
        <v>2580</v>
      </c>
      <c r="E1220" s="396" t="str">
        <f>IF(B1220="","",INDEX([1]CatGlob!$S:$S,IFERROR(MATCH(MID(B1220,7,1),[1]CatGlob!$R:$R,0),MATCH(MID(B1220,1,2),[1]CatGlob!$R:$R,0))))</f>
        <v>NSOL</v>
      </c>
      <c r="F1220" s="397" t="s">
        <v>442</v>
      </c>
      <c r="G1220" s="398" t="s">
        <v>383</v>
      </c>
      <c r="H1220" s="399" t="s">
        <v>264</v>
      </c>
      <c r="I1220" s="399" t="s">
        <v>611</v>
      </c>
      <c r="J1220" s="399" t="s">
        <v>2252</v>
      </c>
      <c r="K1220" s="396" t="s">
        <v>600</v>
      </c>
      <c r="L1220" s="400" t="str">
        <f>IF(ISERROR(MATCH(M1220,M$10:M1219,0)),M1220,"")</f>
        <v/>
      </c>
      <c r="M1220" s="401" t="str">
        <f>IF(B1220="","",IF(ISERROR(MATCH(F1220&amp;"_"&amp;G1220&amp;"_"&amp;H1220&amp;"_"&amp;I1220&amp;"_"&amp;J1220&amp;IF(K1220="","","_"&amp;K1220),[1]CatGlob!$B:$B,0)),F1220&amp;"_"&amp;G1220&amp;"_"&amp;H1220&amp;"_"&amp;I1220&amp;"_"&amp;J1220&amp;IF(K1220="","","_"&amp;K1220),INDEX([1]CatGlob!$C:$C,MATCH(F1220&amp;"_"&amp;G1220&amp;"_"&amp;H1220&amp;"_"&amp;I1220&amp;"_"&amp;J1220&amp;IF(K1220="","","_"&amp;K1220),[1]CatGlob!$B:$B,0))))</f>
        <v>PEN_NOM_CORP_NT</v>
      </c>
      <c r="N1220" s="402" t="str">
        <f t="shared" si="39"/>
        <v/>
      </c>
      <c r="O1220" s="402" t="str">
        <f t="shared" si="38"/>
        <v/>
      </c>
      <c r="P1220" s="401" t="str">
        <f>IF(LEN(B1220)&gt;8,INDEX([1]CatGlob!$X:$X,MATCH(M1220,[1]CatGlob!$W:$W,0)),"")</f>
        <v>PEC</v>
      </c>
      <c r="Q1220" s="403" t="str">
        <f>INDEX([1]CatGlob!P:P,MATCH(M1220,[1]CatGlob!O:O,0))</f>
        <v>RFLC</v>
      </c>
      <c r="R1220" s="403" t="s">
        <v>601</v>
      </c>
      <c r="S1220" s="403" t="s">
        <v>601</v>
      </c>
      <c r="T1220" s="403" t="str">
        <f>INDEX([1]CatGlob!$D:$D,MATCH($M1220,[1]CatGlob!$C:$C,0))</f>
        <v>RFL</v>
      </c>
      <c r="U1220" s="403" t="s">
        <v>2307</v>
      </c>
      <c r="V1220" s="404" t="str">
        <f>INDEX([1]CatGlob!$F:$F,MATCH($M1220,[1]CatGlob!$C:$C,0))</f>
        <v>RFL_CORP</v>
      </c>
      <c r="W1220" s="405"/>
      <c r="X1220" s="406">
        <v>0</v>
      </c>
      <c r="Y1220" s="407">
        <v>0</v>
      </c>
      <c r="Z1220" s="408">
        <v>0</v>
      </c>
      <c r="AA1220" s="407">
        <v>0</v>
      </c>
      <c r="AB1220" s="408">
        <v>0</v>
      </c>
      <c r="AC1220" s="407">
        <v>0</v>
      </c>
      <c r="AD1220" s="408">
        <v>0</v>
      </c>
      <c r="AE1220" s="407">
        <v>0</v>
      </c>
      <c r="AF1220" s="408">
        <v>0</v>
      </c>
      <c r="AG1220" s="407">
        <v>0</v>
      </c>
      <c r="AI1220" s="406">
        <v>0</v>
      </c>
      <c r="AJ1220" s="407">
        <v>0</v>
      </c>
      <c r="AK1220" s="408">
        <v>0</v>
      </c>
      <c r="AL1220" s="407">
        <v>0</v>
      </c>
      <c r="AM1220" s="408">
        <v>0</v>
      </c>
      <c r="AN1220" s="407">
        <v>0</v>
      </c>
      <c r="AO1220" s="408">
        <v>0</v>
      </c>
      <c r="AP1220" s="407">
        <v>0</v>
      </c>
      <c r="AQ1220" s="408">
        <v>0</v>
      </c>
      <c r="AR1220" s="407">
        <v>0</v>
      </c>
      <c r="AT1220" s="406">
        <v>0</v>
      </c>
      <c r="AU1220" s="407">
        <v>0</v>
      </c>
      <c r="AV1220" s="408">
        <v>0</v>
      </c>
      <c r="AW1220" s="407">
        <v>0</v>
      </c>
      <c r="AX1220" s="408">
        <v>0</v>
      </c>
      <c r="AY1220" s="407">
        <v>0</v>
      </c>
      <c r="AZ1220" s="408">
        <v>0</v>
      </c>
      <c r="BA1220" s="407">
        <v>0</v>
      </c>
      <c r="BB1220" s="408">
        <v>0</v>
      </c>
      <c r="BC1220" s="407">
        <v>0</v>
      </c>
    </row>
    <row r="1221" spans="1:55" x14ac:dyDescent="0.35">
      <c r="A1221" s="385" t="str" cm="1">
        <f t="array" ref="A1221">IFERROR(_xlfn.IFS(AND(F1221="Renta Variable",O1221=1),IFERROR(MATCH(B1221,[1]RV_Det!C:C,0),"Rev"),AND(J1221="Corporativa",O1221=1,I1221="EM"),IFERROR(MATCH(B1221,[1]RF_Corps!B:B,0),"Rev"),AND(F1221="Alternativos",O1221=1),IFERROR(MATCH(B1221,[1]Rep4!C:C,0),"Rev")),"")</f>
        <v/>
      </c>
      <c r="B1221" s="394" t="s">
        <v>3499</v>
      </c>
      <c r="C1221" s="409" t="s">
        <v>3500</v>
      </c>
      <c r="D1221" s="395" t="s">
        <v>2580</v>
      </c>
      <c r="E1221" s="396" t="str">
        <f>IF(B1221="","",INDEX([1]CatGlob!$S:$S,IFERROR(MATCH(MID(B1221,7,1),[1]CatGlob!$R:$R,0),MATCH(MID(B1221,1,2),[1]CatGlob!$R:$R,0))))</f>
        <v>NSOL</v>
      </c>
      <c r="F1221" s="397" t="s">
        <v>442</v>
      </c>
      <c r="G1221" s="398" t="s">
        <v>383</v>
      </c>
      <c r="H1221" s="399" t="s">
        <v>264</v>
      </c>
      <c r="I1221" s="399" t="s">
        <v>611</v>
      </c>
      <c r="J1221" s="399" t="s">
        <v>2252</v>
      </c>
      <c r="K1221" s="396" t="s">
        <v>600</v>
      </c>
      <c r="L1221" s="400" t="str">
        <f>IF(ISERROR(MATCH(M1221,M$10:M1220,0)),M1221,"")</f>
        <v/>
      </c>
      <c r="M1221" s="401" t="str">
        <f>IF(B1221="","",IF(ISERROR(MATCH(F1221&amp;"_"&amp;G1221&amp;"_"&amp;H1221&amp;"_"&amp;I1221&amp;"_"&amp;J1221&amp;IF(K1221="","","_"&amp;K1221),[1]CatGlob!$B:$B,0)),F1221&amp;"_"&amp;G1221&amp;"_"&amp;H1221&amp;"_"&amp;I1221&amp;"_"&amp;J1221&amp;IF(K1221="","","_"&amp;K1221),INDEX([1]CatGlob!$C:$C,MATCH(F1221&amp;"_"&amp;G1221&amp;"_"&amp;H1221&amp;"_"&amp;I1221&amp;"_"&amp;J1221&amp;IF(K1221="","","_"&amp;K1221),[1]CatGlob!$B:$B,0))))</f>
        <v>PEN_NOM_CORP_NT</v>
      </c>
      <c r="N1221" s="402" t="str">
        <f t="shared" si="39"/>
        <v/>
      </c>
      <c r="O1221" s="402" t="str">
        <f t="shared" si="38"/>
        <v/>
      </c>
      <c r="P1221" s="401" t="str">
        <f>IF(LEN(B1221)&gt;8,INDEX([1]CatGlob!$X:$X,MATCH(M1221,[1]CatGlob!$W:$W,0)),"")</f>
        <v>PEC</v>
      </c>
      <c r="Q1221" s="403" t="str">
        <f>INDEX([1]CatGlob!P:P,MATCH(M1221,[1]CatGlob!O:O,0))</f>
        <v>RFLC</v>
      </c>
      <c r="R1221" s="403" t="s">
        <v>601</v>
      </c>
      <c r="S1221" s="403" t="s">
        <v>601</v>
      </c>
      <c r="T1221" s="403" t="str">
        <f>INDEX([1]CatGlob!$D:$D,MATCH($M1221,[1]CatGlob!$C:$C,0))</f>
        <v>RFL</v>
      </c>
      <c r="U1221" s="403" t="s">
        <v>2307</v>
      </c>
      <c r="V1221" s="404" t="str">
        <f>INDEX([1]CatGlob!$F:$F,MATCH($M1221,[1]CatGlob!$C:$C,0))</f>
        <v>RFL_CORP</v>
      </c>
      <c r="W1221" s="405"/>
      <c r="X1221" s="406">
        <v>0</v>
      </c>
      <c r="Y1221" s="407">
        <v>0</v>
      </c>
      <c r="Z1221" s="408">
        <v>0</v>
      </c>
      <c r="AA1221" s="407">
        <v>0</v>
      </c>
      <c r="AB1221" s="408">
        <v>0</v>
      </c>
      <c r="AC1221" s="407">
        <v>0</v>
      </c>
      <c r="AD1221" s="408">
        <v>0</v>
      </c>
      <c r="AE1221" s="407">
        <v>0</v>
      </c>
      <c r="AF1221" s="408">
        <v>0</v>
      </c>
      <c r="AG1221" s="407">
        <v>0</v>
      </c>
      <c r="AI1221" s="406">
        <v>0</v>
      </c>
      <c r="AJ1221" s="407">
        <v>0</v>
      </c>
      <c r="AK1221" s="408">
        <v>0</v>
      </c>
      <c r="AL1221" s="407">
        <v>0</v>
      </c>
      <c r="AM1221" s="408">
        <v>0</v>
      </c>
      <c r="AN1221" s="407">
        <v>0</v>
      </c>
      <c r="AO1221" s="408">
        <v>0</v>
      </c>
      <c r="AP1221" s="407">
        <v>0</v>
      </c>
      <c r="AQ1221" s="408">
        <v>0</v>
      </c>
      <c r="AR1221" s="407">
        <v>0</v>
      </c>
      <c r="AT1221" s="406">
        <v>0</v>
      </c>
      <c r="AU1221" s="407">
        <v>0</v>
      </c>
      <c r="AV1221" s="408">
        <v>0</v>
      </c>
      <c r="AW1221" s="407">
        <v>0</v>
      </c>
      <c r="AX1221" s="408">
        <v>0</v>
      </c>
      <c r="AY1221" s="407">
        <v>0</v>
      </c>
      <c r="AZ1221" s="408">
        <v>0</v>
      </c>
      <c r="BA1221" s="407">
        <v>0</v>
      </c>
      <c r="BB1221" s="408">
        <v>0</v>
      </c>
      <c r="BC1221" s="407">
        <v>0</v>
      </c>
    </row>
    <row r="1222" spans="1:55" x14ac:dyDescent="0.35">
      <c r="A1222" s="385" t="str" cm="1">
        <f t="array" ref="A1222">IFERROR(_xlfn.IFS(AND(F1222="Renta Variable",O1222=1),IFERROR(MATCH(B1222,[1]RV_Det!C:C,0),"Rev"),AND(J1222="Corporativa",O1222=1,I1222="EM"),IFERROR(MATCH(B1222,[1]RF_Corps!B:B,0),"Rev"),AND(F1222="Alternativos",O1222=1),IFERROR(MATCH(B1222,[1]Rep4!C:C,0),"Rev")),"")</f>
        <v/>
      </c>
      <c r="B1222" s="394" t="s">
        <v>3501</v>
      </c>
      <c r="C1222" s="409" t="s">
        <v>3502</v>
      </c>
      <c r="D1222" s="395" t="s">
        <v>2580</v>
      </c>
      <c r="E1222" s="396" t="str">
        <f>IF(B1222="","",INDEX([1]CatGlob!$S:$S,IFERROR(MATCH(MID(B1222,7,1),[1]CatGlob!$R:$R,0),MATCH(MID(B1222,1,2),[1]CatGlob!$R:$R,0))))</f>
        <v>NSOL</v>
      </c>
      <c r="F1222" s="397" t="s">
        <v>442</v>
      </c>
      <c r="G1222" s="398" t="s">
        <v>383</v>
      </c>
      <c r="H1222" s="399" t="s">
        <v>264</v>
      </c>
      <c r="I1222" s="399" t="s">
        <v>611</v>
      </c>
      <c r="J1222" s="399" t="s">
        <v>2252</v>
      </c>
      <c r="K1222" s="396" t="s">
        <v>600</v>
      </c>
      <c r="L1222" s="400" t="str">
        <f>IF(ISERROR(MATCH(M1222,M$10:M1221,0)),M1222,"")</f>
        <v/>
      </c>
      <c r="M1222" s="401" t="str">
        <f>IF(B1222="","",IF(ISERROR(MATCH(F1222&amp;"_"&amp;G1222&amp;"_"&amp;H1222&amp;"_"&amp;I1222&amp;"_"&amp;J1222&amp;IF(K1222="","","_"&amp;K1222),[1]CatGlob!$B:$B,0)),F1222&amp;"_"&amp;G1222&amp;"_"&amp;H1222&amp;"_"&amp;I1222&amp;"_"&amp;J1222&amp;IF(K1222="","","_"&amp;K1222),INDEX([1]CatGlob!$C:$C,MATCH(F1222&amp;"_"&amp;G1222&amp;"_"&amp;H1222&amp;"_"&amp;I1222&amp;"_"&amp;J1222&amp;IF(K1222="","","_"&amp;K1222),[1]CatGlob!$B:$B,0))))</f>
        <v>PEN_NOM_CORP_NT</v>
      </c>
      <c r="N1222" s="402" t="str">
        <f t="shared" si="39"/>
        <v/>
      </c>
      <c r="O1222" s="402" t="str">
        <f t="shared" si="38"/>
        <v/>
      </c>
      <c r="P1222" s="401" t="str">
        <f>IF(LEN(B1222)&gt;8,INDEX([1]CatGlob!$X:$X,MATCH(M1222,[1]CatGlob!$W:$W,0)),"")</f>
        <v>PEC</v>
      </c>
      <c r="Q1222" s="403" t="str">
        <f>INDEX([1]CatGlob!P:P,MATCH(M1222,[1]CatGlob!O:O,0))</f>
        <v>RFLC</v>
      </c>
      <c r="R1222" s="403" t="s">
        <v>601</v>
      </c>
      <c r="S1222" s="403" t="s">
        <v>601</v>
      </c>
      <c r="T1222" s="403" t="str">
        <f>INDEX([1]CatGlob!$D:$D,MATCH($M1222,[1]CatGlob!$C:$C,0))</f>
        <v>RFL</v>
      </c>
      <c r="U1222" s="403" t="s">
        <v>2307</v>
      </c>
      <c r="V1222" s="404" t="str">
        <f>INDEX([1]CatGlob!$F:$F,MATCH($M1222,[1]CatGlob!$C:$C,0))</f>
        <v>RFL_CORP</v>
      </c>
      <c r="W1222" s="405"/>
      <c r="X1222" s="406">
        <v>0</v>
      </c>
      <c r="Y1222" s="407">
        <v>0</v>
      </c>
      <c r="Z1222" s="408">
        <v>0</v>
      </c>
      <c r="AA1222" s="407">
        <v>0</v>
      </c>
      <c r="AB1222" s="408">
        <v>0</v>
      </c>
      <c r="AC1222" s="407">
        <v>0</v>
      </c>
      <c r="AD1222" s="408">
        <v>0</v>
      </c>
      <c r="AE1222" s="407">
        <v>0</v>
      </c>
      <c r="AF1222" s="408">
        <v>0</v>
      </c>
      <c r="AG1222" s="407">
        <v>0</v>
      </c>
      <c r="AI1222" s="406">
        <v>0</v>
      </c>
      <c r="AJ1222" s="407">
        <v>0</v>
      </c>
      <c r="AK1222" s="408">
        <v>0</v>
      </c>
      <c r="AL1222" s="407">
        <v>0</v>
      </c>
      <c r="AM1222" s="408">
        <v>0</v>
      </c>
      <c r="AN1222" s="407">
        <v>0</v>
      </c>
      <c r="AO1222" s="408">
        <v>0</v>
      </c>
      <c r="AP1222" s="407">
        <v>0</v>
      </c>
      <c r="AQ1222" s="408">
        <v>0</v>
      </c>
      <c r="AR1222" s="407">
        <v>0</v>
      </c>
      <c r="AT1222" s="406">
        <v>0</v>
      </c>
      <c r="AU1222" s="407">
        <v>0</v>
      </c>
      <c r="AV1222" s="408">
        <v>0</v>
      </c>
      <c r="AW1222" s="407">
        <v>0</v>
      </c>
      <c r="AX1222" s="408">
        <v>0</v>
      </c>
      <c r="AY1222" s="407">
        <v>0</v>
      </c>
      <c r="AZ1222" s="408">
        <v>0</v>
      </c>
      <c r="BA1222" s="407">
        <v>0</v>
      </c>
      <c r="BB1222" s="408">
        <v>0</v>
      </c>
      <c r="BC1222" s="407">
        <v>0</v>
      </c>
    </row>
    <row r="1223" spans="1:55" x14ac:dyDescent="0.35">
      <c r="A1223" s="385" t="str" cm="1">
        <f t="array" ref="A1223">IFERROR(_xlfn.IFS(AND(F1223="Renta Variable",O1223=1),IFERROR(MATCH(B1223,[1]RV_Det!C:C,0),"Rev"),AND(J1223="Corporativa",O1223=1,I1223="EM"),IFERROR(MATCH(B1223,[1]RF_Corps!B:B,0),"Rev"),AND(F1223="Alternativos",O1223=1),IFERROR(MATCH(B1223,[1]Rep4!C:C,0),"Rev")),"")</f>
        <v/>
      </c>
      <c r="B1223" s="394" t="s">
        <v>3503</v>
      </c>
      <c r="C1223" s="409" t="s">
        <v>3504</v>
      </c>
      <c r="D1223" s="395" t="s">
        <v>2555</v>
      </c>
      <c r="E1223" s="396" t="str">
        <f>IF(B1223="","",INDEX([1]CatGlob!$S:$S,IFERROR(MATCH(MID(B1223,7,1),[1]CatGlob!$R:$R,0),MATCH(MID(B1223,1,2),[1]CatGlob!$R:$R,0))))</f>
        <v>NSOL</v>
      </c>
      <c r="F1223" s="397" t="s">
        <v>442</v>
      </c>
      <c r="G1223" s="398" t="s">
        <v>383</v>
      </c>
      <c r="H1223" s="399" t="s">
        <v>264</v>
      </c>
      <c r="I1223" s="399" t="s">
        <v>611</v>
      </c>
      <c r="J1223" s="399" t="s">
        <v>2252</v>
      </c>
      <c r="K1223" s="396" t="s">
        <v>600</v>
      </c>
      <c r="L1223" s="400" t="str">
        <f>IF(ISERROR(MATCH(M1223,M$10:M1222,0)),M1223,"")</f>
        <v/>
      </c>
      <c r="M1223" s="401" t="str">
        <f>IF(B1223="","",IF(ISERROR(MATCH(F1223&amp;"_"&amp;G1223&amp;"_"&amp;H1223&amp;"_"&amp;I1223&amp;"_"&amp;J1223&amp;IF(K1223="","","_"&amp;K1223),[1]CatGlob!$B:$B,0)),F1223&amp;"_"&amp;G1223&amp;"_"&amp;H1223&amp;"_"&amp;I1223&amp;"_"&amp;J1223&amp;IF(K1223="","","_"&amp;K1223),INDEX([1]CatGlob!$C:$C,MATCH(F1223&amp;"_"&amp;G1223&amp;"_"&amp;H1223&amp;"_"&amp;I1223&amp;"_"&amp;J1223&amp;IF(K1223="","","_"&amp;K1223),[1]CatGlob!$B:$B,0))))</f>
        <v>PEN_NOM_CORP_NT</v>
      </c>
      <c r="N1223" s="402" t="str">
        <f t="shared" si="39"/>
        <v/>
      </c>
      <c r="O1223" s="402" t="str">
        <f t="shared" si="38"/>
        <v/>
      </c>
      <c r="P1223" s="401" t="str">
        <f>IF(LEN(B1223)&gt;8,INDEX([1]CatGlob!$X:$X,MATCH(M1223,[1]CatGlob!$W:$W,0)),"")</f>
        <v>PEC</v>
      </c>
      <c r="Q1223" s="403" t="str">
        <f>INDEX([1]CatGlob!P:P,MATCH(M1223,[1]CatGlob!O:O,0))</f>
        <v>RFLC</v>
      </c>
      <c r="R1223" s="403" t="s">
        <v>601</v>
      </c>
      <c r="S1223" s="403" t="s">
        <v>601</v>
      </c>
      <c r="T1223" s="403" t="str">
        <f>INDEX([1]CatGlob!$D:$D,MATCH($M1223,[1]CatGlob!$C:$C,0))</f>
        <v>RFL</v>
      </c>
      <c r="U1223" s="403" t="s">
        <v>2419</v>
      </c>
      <c r="V1223" s="404" t="str">
        <f>INDEX([1]CatGlob!$F:$F,MATCH($M1223,[1]CatGlob!$C:$C,0))</f>
        <v>RFL_CORP</v>
      </c>
      <c r="W1223" s="405"/>
      <c r="X1223" s="406">
        <v>0</v>
      </c>
      <c r="Y1223" s="407">
        <v>0</v>
      </c>
      <c r="Z1223" s="408">
        <v>0</v>
      </c>
      <c r="AA1223" s="407">
        <v>0</v>
      </c>
      <c r="AB1223" s="408">
        <v>0</v>
      </c>
      <c r="AC1223" s="407">
        <v>0</v>
      </c>
      <c r="AD1223" s="408">
        <v>0</v>
      </c>
      <c r="AE1223" s="407">
        <v>0</v>
      </c>
      <c r="AF1223" s="408">
        <v>0</v>
      </c>
      <c r="AG1223" s="407">
        <v>0</v>
      </c>
      <c r="AI1223" s="406">
        <v>0</v>
      </c>
      <c r="AJ1223" s="407">
        <v>0</v>
      </c>
      <c r="AK1223" s="408">
        <v>0</v>
      </c>
      <c r="AL1223" s="407">
        <v>0</v>
      </c>
      <c r="AM1223" s="408">
        <v>0</v>
      </c>
      <c r="AN1223" s="407">
        <v>0</v>
      </c>
      <c r="AO1223" s="408">
        <v>0</v>
      </c>
      <c r="AP1223" s="407">
        <v>0</v>
      </c>
      <c r="AQ1223" s="408">
        <v>0</v>
      </c>
      <c r="AR1223" s="407">
        <v>0</v>
      </c>
      <c r="AT1223" s="406">
        <v>0</v>
      </c>
      <c r="AU1223" s="407">
        <v>0</v>
      </c>
      <c r="AV1223" s="408">
        <v>0</v>
      </c>
      <c r="AW1223" s="407">
        <v>0</v>
      </c>
      <c r="AX1223" s="408">
        <v>0</v>
      </c>
      <c r="AY1223" s="407">
        <v>0</v>
      </c>
      <c r="AZ1223" s="408">
        <v>0</v>
      </c>
      <c r="BA1223" s="407">
        <v>0</v>
      </c>
      <c r="BB1223" s="408">
        <v>0</v>
      </c>
      <c r="BC1223" s="407">
        <v>0</v>
      </c>
    </row>
    <row r="1224" spans="1:55" x14ac:dyDescent="0.35">
      <c r="A1224" s="385" t="str" cm="1">
        <f t="array" ref="A1224">IFERROR(_xlfn.IFS(AND(F1224="Renta Variable",O1224=1),IFERROR(MATCH(B1224,[1]RV_Det!C:C,0),"Rev"),AND(J1224="Corporativa",O1224=1,I1224="EM"),IFERROR(MATCH(B1224,[1]RF_Corps!B:B,0),"Rev"),AND(F1224="Alternativos",O1224=1),IFERROR(MATCH(B1224,[1]Rep4!C:C,0),"Rev")),"")</f>
        <v/>
      </c>
      <c r="B1224" s="394" t="s">
        <v>3505</v>
      </c>
      <c r="C1224" s="409" t="s">
        <v>3506</v>
      </c>
      <c r="D1224" s="395" t="s">
        <v>2580</v>
      </c>
      <c r="E1224" s="396" t="str">
        <f>IF(B1224="","",INDEX([1]CatGlob!$S:$S,IFERROR(MATCH(MID(B1224,7,1),[1]CatGlob!$R:$R,0),MATCH(MID(B1224,1,2),[1]CatGlob!$R:$R,0))))</f>
        <v>NSOL</v>
      </c>
      <c r="F1224" s="397" t="s">
        <v>442</v>
      </c>
      <c r="G1224" s="398" t="s">
        <v>383</v>
      </c>
      <c r="H1224" s="399" t="s">
        <v>264</v>
      </c>
      <c r="I1224" s="399" t="s">
        <v>611</v>
      </c>
      <c r="J1224" s="399" t="s">
        <v>2252</v>
      </c>
      <c r="K1224" s="396" t="s">
        <v>600</v>
      </c>
      <c r="L1224" s="400" t="str">
        <f>IF(ISERROR(MATCH(M1224,M$10:M1223,0)),M1224,"")</f>
        <v/>
      </c>
      <c r="M1224" s="401" t="str">
        <f>IF(B1224="","",IF(ISERROR(MATCH(F1224&amp;"_"&amp;G1224&amp;"_"&amp;H1224&amp;"_"&amp;I1224&amp;"_"&amp;J1224&amp;IF(K1224="","","_"&amp;K1224),[1]CatGlob!$B:$B,0)),F1224&amp;"_"&amp;G1224&amp;"_"&amp;H1224&amp;"_"&amp;I1224&amp;"_"&amp;J1224&amp;IF(K1224="","","_"&amp;K1224),INDEX([1]CatGlob!$C:$C,MATCH(F1224&amp;"_"&amp;G1224&amp;"_"&amp;H1224&amp;"_"&amp;I1224&amp;"_"&amp;J1224&amp;IF(K1224="","","_"&amp;K1224),[1]CatGlob!$B:$B,0))))</f>
        <v>PEN_NOM_CORP_NT</v>
      </c>
      <c r="N1224" s="402" t="str">
        <f t="shared" si="39"/>
        <v/>
      </c>
      <c r="O1224" s="402" t="str">
        <f t="shared" si="38"/>
        <v/>
      </c>
      <c r="P1224" s="401" t="str">
        <f>IF(LEN(B1224)&gt;8,INDEX([1]CatGlob!$X:$X,MATCH(M1224,[1]CatGlob!$W:$W,0)),"")</f>
        <v>PEC</v>
      </c>
      <c r="Q1224" s="403" t="str">
        <f>INDEX([1]CatGlob!P:P,MATCH(M1224,[1]CatGlob!O:O,0))</f>
        <v>RFLC</v>
      </c>
      <c r="R1224" s="403" t="s">
        <v>601</v>
      </c>
      <c r="S1224" s="403" t="s">
        <v>601</v>
      </c>
      <c r="T1224" s="403" t="str">
        <f>INDEX([1]CatGlob!$D:$D,MATCH($M1224,[1]CatGlob!$C:$C,0))</f>
        <v>RFL</v>
      </c>
      <c r="U1224" s="403" t="s">
        <v>2307</v>
      </c>
      <c r="V1224" s="404" t="str">
        <f>INDEX([1]CatGlob!$F:$F,MATCH($M1224,[1]CatGlob!$C:$C,0))</f>
        <v>RFL_CORP</v>
      </c>
      <c r="W1224" s="405"/>
      <c r="X1224" s="406">
        <v>0</v>
      </c>
      <c r="Y1224" s="407">
        <v>0</v>
      </c>
      <c r="Z1224" s="408">
        <v>0</v>
      </c>
      <c r="AA1224" s="407">
        <v>0</v>
      </c>
      <c r="AB1224" s="408">
        <v>0</v>
      </c>
      <c r="AC1224" s="407">
        <v>0</v>
      </c>
      <c r="AD1224" s="408">
        <v>0</v>
      </c>
      <c r="AE1224" s="407">
        <v>0</v>
      </c>
      <c r="AF1224" s="408">
        <v>0</v>
      </c>
      <c r="AG1224" s="407">
        <v>0</v>
      </c>
      <c r="AI1224" s="406">
        <v>0</v>
      </c>
      <c r="AJ1224" s="407">
        <v>0</v>
      </c>
      <c r="AK1224" s="408">
        <v>0</v>
      </c>
      <c r="AL1224" s="407">
        <v>0</v>
      </c>
      <c r="AM1224" s="408">
        <v>0</v>
      </c>
      <c r="AN1224" s="407">
        <v>0</v>
      </c>
      <c r="AO1224" s="408">
        <v>0</v>
      </c>
      <c r="AP1224" s="407">
        <v>0</v>
      </c>
      <c r="AQ1224" s="408">
        <v>0</v>
      </c>
      <c r="AR1224" s="407">
        <v>0</v>
      </c>
      <c r="AT1224" s="406">
        <v>0</v>
      </c>
      <c r="AU1224" s="407">
        <v>0</v>
      </c>
      <c r="AV1224" s="408">
        <v>0</v>
      </c>
      <c r="AW1224" s="407">
        <v>0</v>
      </c>
      <c r="AX1224" s="408">
        <v>0</v>
      </c>
      <c r="AY1224" s="407">
        <v>0</v>
      </c>
      <c r="AZ1224" s="408">
        <v>0</v>
      </c>
      <c r="BA1224" s="407">
        <v>0</v>
      </c>
      <c r="BB1224" s="408">
        <v>0</v>
      </c>
      <c r="BC1224" s="407">
        <v>0</v>
      </c>
    </row>
    <row r="1225" spans="1:55" x14ac:dyDescent="0.35">
      <c r="A1225" s="385" t="str" cm="1">
        <f t="array" ref="A1225">IFERROR(_xlfn.IFS(AND(F1225="Renta Variable",O1225=1),IFERROR(MATCH(B1225,[1]RV_Det!C:C,0),"Rev"),AND(J1225="Corporativa",O1225=1,I1225="EM"),IFERROR(MATCH(B1225,[1]RF_Corps!B:B,0),"Rev"),AND(F1225="Alternativos",O1225=1),IFERROR(MATCH(B1225,[1]Rep4!C:C,0),"Rev")),"")</f>
        <v/>
      </c>
      <c r="B1225" s="394" t="s">
        <v>3507</v>
      </c>
      <c r="C1225" s="409" t="s">
        <v>3508</v>
      </c>
      <c r="D1225" s="395" t="s">
        <v>2580</v>
      </c>
      <c r="E1225" s="396" t="str">
        <f>IF(B1225="","",INDEX([1]CatGlob!$S:$S,IFERROR(MATCH(MID(B1225,7,1),[1]CatGlob!$R:$R,0),MATCH(MID(B1225,1,2),[1]CatGlob!$R:$R,0))))</f>
        <v>NSOL</v>
      </c>
      <c r="F1225" s="397" t="s">
        <v>442</v>
      </c>
      <c r="G1225" s="398" t="s">
        <v>383</v>
      </c>
      <c r="H1225" s="399" t="s">
        <v>264</v>
      </c>
      <c r="I1225" s="399" t="s">
        <v>611</v>
      </c>
      <c r="J1225" s="399" t="s">
        <v>2252</v>
      </c>
      <c r="K1225" s="396" t="s">
        <v>600</v>
      </c>
      <c r="L1225" s="400" t="str">
        <f>IF(ISERROR(MATCH(M1225,M$10:M1224,0)),M1225,"")</f>
        <v/>
      </c>
      <c r="M1225" s="401" t="str">
        <f>IF(B1225="","",IF(ISERROR(MATCH(F1225&amp;"_"&amp;G1225&amp;"_"&amp;H1225&amp;"_"&amp;I1225&amp;"_"&amp;J1225&amp;IF(K1225="","","_"&amp;K1225),[1]CatGlob!$B:$B,0)),F1225&amp;"_"&amp;G1225&amp;"_"&amp;H1225&amp;"_"&amp;I1225&amp;"_"&amp;J1225&amp;IF(K1225="","","_"&amp;K1225),INDEX([1]CatGlob!$C:$C,MATCH(F1225&amp;"_"&amp;G1225&amp;"_"&amp;H1225&amp;"_"&amp;I1225&amp;"_"&amp;J1225&amp;IF(K1225="","","_"&amp;K1225),[1]CatGlob!$B:$B,0))))</f>
        <v>PEN_NOM_CORP_NT</v>
      </c>
      <c r="N1225" s="402" t="str">
        <f t="shared" si="39"/>
        <v/>
      </c>
      <c r="O1225" s="402" t="str">
        <f t="shared" si="38"/>
        <v/>
      </c>
      <c r="P1225" s="401" t="str">
        <f>IF(LEN(B1225)&gt;8,INDEX([1]CatGlob!$X:$X,MATCH(M1225,[1]CatGlob!$W:$W,0)),"")</f>
        <v>PEC</v>
      </c>
      <c r="Q1225" s="403" t="str">
        <f>INDEX([1]CatGlob!P:P,MATCH(M1225,[1]CatGlob!O:O,0))</f>
        <v>RFLC</v>
      </c>
      <c r="R1225" s="403" t="s">
        <v>601</v>
      </c>
      <c r="S1225" s="403" t="s">
        <v>601</v>
      </c>
      <c r="T1225" s="403" t="str">
        <f>INDEX([1]CatGlob!$D:$D,MATCH($M1225,[1]CatGlob!$C:$C,0))</f>
        <v>RFL</v>
      </c>
      <c r="U1225" s="403" t="s">
        <v>2307</v>
      </c>
      <c r="V1225" s="404" t="str">
        <f>INDEX([1]CatGlob!$F:$F,MATCH($M1225,[1]CatGlob!$C:$C,0))</f>
        <v>RFL_CORP</v>
      </c>
      <c r="W1225" s="405"/>
      <c r="X1225" s="406">
        <v>0</v>
      </c>
      <c r="Y1225" s="407">
        <v>0</v>
      </c>
      <c r="Z1225" s="408">
        <v>0</v>
      </c>
      <c r="AA1225" s="407">
        <v>0</v>
      </c>
      <c r="AB1225" s="408">
        <v>0</v>
      </c>
      <c r="AC1225" s="407">
        <v>0</v>
      </c>
      <c r="AD1225" s="408">
        <v>0</v>
      </c>
      <c r="AE1225" s="407">
        <v>0</v>
      </c>
      <c r="AF1225" s="408">
        <v>0</v>
      </c>
      <c r="AG1225" s="407">
        <v>0</v>
      </c>
      <c r="AI1225" s="406">
        <v>0</v>
      </c>
      <c r="AJ1225" s="407">
        <v>0</v>
      </c>
      <c r="AK1225" s="408">
        <v>0</v>
      </c>
      <c r="AL1225" s="407">
        <v>0</v>
      </c>
      <c r="AM1225" s="408">
        <v>0</v>
      </c>
      <c r="AN1225" s="407">
        <v>0</v>
      </c>
      <c r="AO1225" s="408">
        <v>0</v>
      </c>
      <c r="AP1225" s="407">
        <v>0</v>
      </c>
      <c r="AQ1225" s="408">
        <v>0</v>
      </c>
      <c r="AR1225" s="407">
        <v>0</v>
      </c>
      <c r="AT1225" s="406">
        <v>0</v>
      </c>
      <c r="AU1225" s="407">
        <v>0</v>
      </c>
      <c r="AV1225" s="408">
        <v>0</v>
      </c>
      <c r="AW1225" s="407">
        <v>0</v>
      </c>
      <c r="AX1225" s="408">
        <v>0</v>
      </c>
      <c r="AY1225" s="407">
        <v>0</v>
      </c>
      <c r="AZ1225" s="408">
        <v>0</v>
      </c>
      <c r="BA1225" s="407">
        <v>0</v>
      </c>
      <c r="BB1225" s="408">
        <v>0</v>
      </c>
      <c r="BC1225" s="407">
        <v>0</v>
      </c>
    </row>
    <row r="1226" spans="1:55" x14ac:dyDescent="0.35">
      <c r="A1226" s="385" t="str" cm="1">
        <f t="array" ref="A1226">IFERROR(_xlfn.IFS(AND(F1226="Renta Variable",O1226=1),IFERROR(MATCH(B1226,[1]RV_Det!C:C,0),"Rev"),AND(J1226="Corporativa",O1226=1,I1226="EM"),IFERROR(MATCH(B1226,[1]RF_Corps!B:B,0),"Rev"),AND(F1226="Alternativos",O1226=1),IFERROR(MATCH(B1226,[1]Rep4!C:C,0),"Rev")),"")</f>
        <v/>
      </c>
      <c r="B1226" s="394" t="s">
        <v>3509</v>
      </c>
      <c r="C1226" s="409" t="s">
        <v>3510</v>
      </c>
      <c r="D1226" s="395" t="s">
        <v>2580</v>
      </c>
      <c r="E1226" s="396" t="str">
        <f>IF(B1226="","",INDEX([1]CatGlob!$S:$S,IFERROR(MATCH(MID(B1226,7,1),[1]CatGlob!$R:$R,0),MATCH(MID(B1226,1,2),[1]CatGlob!$R:$R,0))))</f>
        <v>NSOL</v>
      </c>
      <c r="F1226" s="397" t="s">
        <v>442</v>
      </c>
      <c r="G1226" s="398" t="s">
        <v>383</v>
      </c>
      <c r="H1226" s="399" t="s">
        <v>264</v>
      </c>
      <c r="I1226" s="399" t="s">
        <v>611</v>
      </c>
      <c r="J1226" s="399" t="s">
        <v>2252</v>
      </c>
      <c r="K1226" s="396" t="s">
        <v>600</v>
      </c>
      <c r="L1226" s="400" t="str">
        <f>IF(ISERROR(MATCH(M1226,M$10:M1225,0)),M1226,"")</f>
        <v/>
      </c>
      <c r="M1226" s="401" t="str">
        <f>IF(B1226="","",IF(ISERROR(MATCH(F1226&amp;"_"&amp;G1226&amp;"_"&amp;H1226&amp;"_"&amp;I1226&amp;"_"&amp;J1226&amp;IF(K1226="","","_"&amp;K1226),[1]CatGlob!$B:$B,0)),F1226&amp;"_"&amp;G1226&amp;"_"&amp;H1226&amp;"_"&amp;I1226&amp;"_"&amp;J1226&amp;IF(K1226="","","_"&amp;K1226),INDEX([1]CatGlob!$C:$C,MATCH(F1226&amp;"_"&amp;G1226&amp;"_"&amp;H1226&amp;"_"&amp;I1226&amp;"_"&amp;J1226&amp;IF(K1226="","","_"&amp;K1226),[1]CatGlob!$B:$B,0))))</f>
        <v>PEN_NOM_CORP_NT</v>
      </c>
      <c r="N1226" s="402" t="str">
        <f t="shared" si="39"/>
        <v/>
      </c>
      <c r="O1226" s="402" t="str">
        <f t="shared" si="38"/>
        <v/>
      </c>
      <c r="P1226" s="401" t="str">
        <f>IF(LEN(B1226)&gt;8,INDEX([1]CatGlob!$X:$X,MATCH(M1226,[1]CatGlob!$W:$W,0)),"")</f>
        <v>PEC</v>
      </c>
      <c r="Q1226" s="403" t="str">
        <f>INDEX([1]CatGlob!P:P,MATCH(M1226,[1]CatGlob!O:O,0))</f>
        <v>RFLC</v>
      </c>
      <c r="R1226" s="403"/>
      <c r="S1226" s="403"/>
      <c r="T1226" s="403" t="str">
        <f>INDEX([1]CatGlob!$D:$D,MATCH($M1226,[1]CatGlob!$C:$C,0))</f>
        <v>RFL</v>
      </c>
      <c r="U1226" s="403" t="s">
        <v>2307</v>
      </c>
      <c r="V1226" s="404" t="str">
        <f>INDEX([1]CatGlob!$F:$F,MATCH($M1226,[1]CatGlob!$C:$C,0))</f>
        <v>RFL_CORP</v>
      </c>
      <c r="W1226" s="405"/>
      <c r="X1226" s="406">
        <v>0</v>
      </c>
      <c r="Y1226" s="407">
        <v>0</v>
      </c>
      <c r="Z1226" s="408">
        <v>0</v>
      </c>
      <c r="AA1226" s="407">
        <v>0</v>
      </c>
      <c r="AB1226" s="408">
        <v>0</v>
      </c>
      <c r="AC1226" s="407">
        <v>0</v>
      </c>
      <c r="AD1226" s="408">
        <v>0</v>
      </c>
      <c r="AE1226" s="407">
        <v>0</v>
      </c>
      <c r="AF1226" s="408">
        <v>0</v>
      </c>
      <c r="AG1226" s="407">
        <v>0</v>
      </c>
      <c r="AI1226" s="406">
        <v>0</v>
      </c>
      <c r="AJ1226" s="407">
        <v>0</v>
      </c>
      <c r="AK1226" s="408">
        <v>0</v>
      </c>
      <c r="AL1226" s="407">
        <v>0</v>
      </c>
      <c r="AM1226" s="408">
        <v>0</v>
      </c>
      <c r="AN1226" s="407">
        <v>0</v>
      </c>
      <c r="AO1226" s="408">
        <v>0</v>
      </c>
      <c r="AP1226" s="407">
        <v>0</v>
      </c>
      <c r="AQ1226" s="408">
        <v>0</v>
      </c>
      <c r="AR1226" s="407">
        <v>0</v>
      </c>
      <c r="AT1226" s="406">
        <v>0</v>
      </c>
      <c r="AU1226" s="407">
        <v>0</v>
      </c>
      <c r="AV1226" s="408">
        <v>0</v>
      </c>
      <c r="AW1226" s="407">
        <v>0</v>
      </c>
      <c r="AX1226" s="408">
        <v>0</v>
      </c>
      <c r="AY1226" s="407">
        <v>0</v>
      </c>
      <c r="AZ1226" s="408">
        <v>0</v>
      </c>
      <c r="BA1226" s="407">
        <v>0</v>
      </c>
      <c r="BB1226" s="408">
        <v>0</v>
      </c>
      <c r="BC1226" s="407">
        <v>0</v>
      </c>
    </row>
    <row r="1227" spans="1:55" x14ac:dyDescent="0.35">
      <c r="A1227" s="385" t="str" cm="1">
        <f t="array" ref="A1227">IFERROR(_xlfn.IFS(AND(F1227="Renta Variable",O1227=1),IFERROR(MATCH(B1227,[1]RV_Det!C:C,0),"Rev"),AND(J1227="Corporativa",O1227=1,I1227="EM"),IFERROR(MATCH(B1227,[1]RF_Corps!B:B,0),"Rev"),AND(F1227="Alternativos",O1227=1),IFERROR(MATCH(B1227,[1]Rep4!C:C,0),"Rev")),"")</f>
        <v/>
      </c>
      <c r="B1227" s="394" t="s">
        <v>3511</v>
      </c>
      <c r="C1227" s="409" t="s">
        <v>3512</v>
      </c>
      <c r="D1227" s="395" t="s">
        <v>3513</v>
      </c>
      <c r="E1227" s="396" t="str">
        <f>IF(B1227="","",INDEX([1]CatGlob!$S:$S,IFERROR(MATCH(MID(B1227,7,1),[1]CatGlob!$R:$R,0),MATCH(MID(B1227,1,2),[1]CatGlob!$R:$R,0))))</f>
        <v>NSOL</v>
      </c>
      <c r="F1227" s="397" t="s">
        <v>442</v>
      </c>
      <c r="G1227" s="398" t="s">
        <v>383</v>
      </c>
      <c r="H1227" s="399" t="s">
        <v>264</v>
      </c>
      <c r="I1227" s="399" t="s">
        <v>611</v>
      </c>
      <c r="J1227" s="399" t="s">
        <v>2252</v>
      </c>
      <c r="K1227" s="396" t="s">
        <v>600</v>
      </c>
      <c r="L1227" s="400" t="str">
        <f>IF(ISERROR(MATCH(M1227,M$10:M1226,0)),M1227,"")</f>
        <v/>
      </c>
      <c r="M1227" s="401" t="str">
        <f>IF(B1227="","",IF(ISERROR(MATCH(F1227&amp;"_"&amp;G1227&amp;"_"&amp;H1227&amp;"_"&amp;I1227&amp;"_"&amp;J1227&amp;IF(K1227="","","_"&amp;K1227),[1]CatGlob!$B:$B,0)),F1227&amp;"_"&amp;G1227&amp;"_"&amp;H1227&amp;"_"&amp;I1227&amp;"_"&amp;J1227&amp;IF(K1227="","","_"&amp;K1227),INDEX([1]CatGlob!$C:$C,MATCH(F1227&amp;"_"&amp;G1227&amp;"_"&amp;H1227&amp;"_"&amp;I1227&amp;"_"&amp;J1227&amp;IF(K1227="","","_"&amp;K1227),[1]CatGlob!$B:$B,0))))</f>
        <v>PEN_NOM_CORP_NT</v>
      </c>
      <c r="N1227" s="402" t="str">
        <f t="shared" si="39"/>
        <v/>
      </c>
      <c r="O1227" s="402" t="str">
        <f t="shared" si="38"/>
        <v/>
      </c>
      <c r="P1227" s="401" t="str">
        <f>IF(LEN(B1227)&gt;8,INDEX([1]CatGlob!$X:$X,MATCH(M1227,[1]CatGlob!$W:$W,0)),"")</f>
        <v>PEC</v>
      </c>
      <c r="Q1227" s="403" t="str">
        <f>INDEX([1]CatGlob!P:P,MATCH(M1227,[1]CatGlob!O:O,0))</f>
        <v>RFLC</v>
      </c>
      <c r="R1227" s="403" t="s">
        <v>601</v>
      </c>
      <c r="S1227" s="403" t="s">
        <v>601</v>
      </c>
      <c r="T1227" s="403" t="str">
        <f>INDEX([1]CatGlob!$D:$D,MATCH($M1227,[1]CatGlob!$C:$C,0))</f>
        <v>RFL</v>
      </c>
      <c r="U1227" s="403" t="s">
        <v>2307</v>
      </c>
      <c r="V1227" s="404" t="str">
        <f>INDEX([1]CatGlob!$F:$F,MATCH($M1227,[1]CatGlob!$C:$C,0))</f>
        <v>RFL_CORP</v>
      </c>
      <c r="W1227" s="405"/>
      <c r="X1227" s="406">
        <v>0</v>
      </c>
      <c r="Y1227" s="407">
        <v>0</v>
      </c>
      <c r="Z1227" s="408">
        <v>0</v>
      </c>
      <c r="AA1227" s="407">
        <v>0</v>
      </c>
      <c r="AB1227" s="408">
        <v>0</v>
      </c>
      <c r="AC1227" s="407">
        <v>0</v>
      </c>
      <c r="AD1227" s="408">
        <v>0</v>
      </c>
      <c r="AE1227" s="407">
        <v>0</v>
      </c>
      <c r="AF1227" s="408">
        <v>0</v>
      </c>
      <c r="AG1227" s="407">
        <v>0</v>
      </c>
      <c r="AI1227" s="406">
        <v>0</v>
      </c>
      <c r="AJ1227" s="407">
        <v>0</v>
      </c>
      <c r="AK1227" s="408">
        <v>0</v>
      </c>
      <c r="AL1227" s="407">
        <v>0</v>
      </c>
      <c r="AM1227" s="408">
        <v>0</v>
      </c>
      <c r="AN1227" s="407">
        <v>0</v>
      </c>
      <c r="AO1227" s="408">
        <v>0</v>
      </c>
      <c r="AP1227" s="407">
        <v>0</v>
      </c>
      <c r="AQ1227" s="408">
        <v>0</v>
      </c>
      <c r="AR1227" s="407">
        <v>0</v>
      </c>
      <c r="AT1227" s="406">
        <v>0</v>
      </c>
      <c r="AU1227" s="407">
        <v>0</v>
      </c>
      <c r="AV1227" s="408">
        <v>0</v>
      </c>
      <c r="AW1227" s="407">
        <v>0</v>
      </c>
      <c r="AX1227" s="408">
        <v>0</v>
      </c>
      <c r="AY1227" s="407">
        <v>0</v>
      </c>
      <c r="AZ1227" s="408">
        <v>0</v>
      </c>
      <c r="BA1227" s="407">
        <v>0</v>
      </c>
      <c r="BB1227" s="408">
        <v>0</v>
      </c>
      <c r="BC1227" s="407">
        <v>0</v>
      </c>
    </row>
    <row r="1228" spans="1:55" x14ac:dyDescent="0.35">
      <c r="A1228" s="385" t="str" cm="1">
        <f t="array" ref="A1228">IFERROR(_xlfn.IFS(AND(F1228="Renta Variable",O1228=1),IFERROR(MATCH(B1228,[1]RV_Det!C:C,0),"Rev"),AND(J1228="Corporativa",O1228=1,I1228="EM"),IFERROR(MATCH(B1228,[1]RF_Corps!B:B,0),"Rev"),AND(F1228="Alternativos",O1228=1),IFERROR(MATCH(B1228,[1]Rep4!C:C,0),"Rev")),"")</f>
        <v/>
      </c>
      <c r="B1228" s="394" t="s">
        <v>3514</v>
      </c>
      <c r="C1228" s="409" t="s">
        <v>3515</v>
      </c>
      <c r="D1228" s="395" t="s">
        <v>3513</v>
      </c>
      <c r="E1228" s="396" t="str">
        <f>IF(B1228="","",INDEX([1]CatGlob!$S:$S,IFERROR(MATCH(MID(B1228,7,1),[1]CatGlob!$R:$R,0),MATCH(MID(B1228,1,2),[1]CatGlob!$R:$R,0))))</f>
        <v>NSOL</v>
      </c>
      <c r="F1228" s="397" t="s">
        <v>442</v>
      </c>
      <c r="G1228" s="398" t="s">
        <v>383</v>
      </c>
      <c r="H1228" s="399" t="s">
        <v>264</v>
      </c>
      <c r="I1228" s="399" t="s">
        <v>611</v>
      </c>
      <c r="J1228" s="399" t="s">
        <v>2252</v>
      </c>
      <c r="K1228" s="396" t="s">
        <v>600</v>
      </c>
      <c r="L1228" s="400" t="str">
        <f>IF(ISERROR(MATCH(M1228,M$10:M1227,0)),M1228,"")</f>
        <v/>
      </c>
      <c r="M1228" s="401" t="str">
        <f>IF(B1228="","",IF(ISERROR(MATCH(F1228&amp;"_"&amp;G1228&amp;"_"&amp;H1228&amp;"_"&amp;I1228&amp;"_"&amp;J1228&amp;IF(K1228="","","_"&amp;K1228),[1]CatGlob!$B:$B,0)),F1228&amp;"_"&amp;G1228&amp;"_"&amp;H1228&amp;"_"&amp;I1228&amp;"_"&amp;J1228&amp;IF(K1228="","","_"&amp;K1228),INDEX([1]CatGlob!$C:$C,MATCH(F1228&amp;"_"&amp;G1228&amp;"_"&amp;H1228&amp;"_"&amp;I1228&amp;"_"&amp;J1228&amp;IF(K1228="","","_"&amp;K1228),[1]CatGlob!$B:$B,0))))</f>
        <v>PEN_NOM_CORP_NT</v>
      </c>
      <c r="N1228" s="402" t="str">
        <f t="shared" si="39"/>
        <v/>
      </c>
      <c r="O1228" s="402" t="str">
        <f t="shared" si="38"/>
        <v/>
      </c>
      <c r="P1228" s="401" t="str">
        <f>IF(LEN(B1228)&gt;8,INDEX([1]CatGlob!$X:$X,MATCH(M1228,[1]CatGlob!$W:$W,0)),"")</f>
        <v>PEC</v>
      </c>
      <c r="Q1228" s="403" t="str">
        <f>INDEX([1]CatGlob!P:P,MATCH(M1228,[1]CatGlob!O:O,0))</f>
        <v>RFLC</v>
      </c>
      <c r="R1228" s="403" t="s">
        <v>601</v>
      </c>
      <c r="S1228" s="403" t="s">
        <v>601</v>
      </c>
      <c r="T1228" s="403" t="str">
        <f>INDEX([1]CatGlob!$D:$D,MATCH($M1228,[1]CatGlob!$C:$C,0))</f>
        <v>RFL</v>
      </c>
      <c r="U1228" s="403" t="s">
        <v>2307</v>
      </c>
      <c r="V1228" s="404" t="str">
        <f>INDEX([1]CatGlob!$F:$F,MATCH($M1228,[1]CatGlob!$C:$C,0))</f>
        <v>RFL_CORP</v>
      </c>
      <c r="W1228" s="405"/>
      <c r="X1228" s="406">
        <v>0</v>
      </c>
      <c r="Y1228" s="407">
        <v>0</v>
      </c>
      <c r="Z1228" s="408">
        <v>0</v>
      </c>
      <c r="AA1228" s="407">
        <v>0</v>
      </c>
      <c r="AB1228" s="408">
        <v>0</v>
      </c>
      <c r="AC1228" s="407">
        <v>0</v>
      </c>
      <c r="AD1228" s="408">
        <v>0</v>
      </c>
      <c r="AE1228" s="407">
        <v>0</v>
      </c>
      <c r="AF1228" s="408">
        <v>0</v>
      </c>
      <c r="AG1228" s="407">
        <v>0</v>
      </c>
      <c r="AI1228" s="406">
        <v>0</v>
      </c>
      <c r="AJ1228" s="407">
        <v>0</v>
      </c>
      <c r="AK1228" s="408">
        <v>0</v>
      </c>
      <c r="AL1228" s="407">
        <v>0</v>
      </c>
      <c r="AM1228" s="408">
        <v>0</v>
      </c>
      <c r="AN1228" s="407">
        <v>0</v>
      </c>
      <c r="AO1228" s="408">
        <v>0</v>
      </c>
      <c r="AP1228" s="407">
        <v>0</v>
      </c>
      <c r="AQ1228" s="408">
        <v>0</v>
      </c>
      <c r="AR1228" s="407">
        <v>0</v>
      </c>
      <c r="AT1228" s="406">
        <v>0</v>
      </c>
      <c r="AU1228" s="407">
        <v>0</v>
      </c>
      <c r="AV1228" s="408">
        <v>0</v>
      </c>
      <c r="AW1228" s="407">
        <v>0</v>
      </c>
      <c r="AX1228" s="408">
        <v>0</v>
      </c>
      <c r="AY1228" s="407">
        <v>0</v>
      </c>
      <c r="AZ1228" s="408">
        <v>0</v>
      </c>
      <c r="BA1228" s="407">
        <v>0</v>
      </c>
      <c r="BB1228" s="408">
        <v>0</v>
      </c>
      <c r="BC1228" s="407">
        <v>0</v>
      </c>
    </row>
    <row r="1229" spans="1:55" x14ac:dyDescent="0.35">
      <c r="A1229" s="385" t="str" cm="1">
        <f t="array" ref="A1229">IFERROR(_xlfn.IFS(AND(F1229="Renta Variable",O1229=1),IFERROR(MATCH(B1229,[1]RV_Det!C:C,0),"Rev"),AND(J1229="Corporativa",O1229=1,I1229="EM"),IFERROR(MATCH(B1229,[1]RF_Corps!B:B,0),"Rev"),AND(F1229="Alternativos",O1229=1),IFERROR(MATCH(B1229,[1]Rep4!C:C,0),"Rev")),"")</f>
        <v/>
      </c>
      <c r="B1229" s="394" t="s">
        <v>3516</v>
      </c>
      <c r="C1229" s="409" t="s">
        <v>3517</v>
      </c>
      <c r="D1229" s="395" t="s">
        <v>3513</v>
      </c>
      <c r="E1229" s="396" t="str">
        <f>IF(B1229="","",INDEX([1]CatGlob!$S:$S,IFERROR(MATCH(MID(B1229,7,1),[1]CatGlob!$R:$R,0),MATCH(MID(B1229,1,2),[1]CatGlob!$R:$R,0))))</f>
        <v>NSOL</v>
      </c>
      <c r="F1229" s="397" t="s">
        <v>442</v>
      </c>
      <c r="G1229" s="398" t="s">
        <v>383</v>
      </c>
      <c r="H1229" s="399" t="s">
        <v>264</v>
      </c>
      <c r="I1229" s="399" t="s">
        <v>611</v>
      </c>
      <c r="J1229" s="399" t="s">
        <v>2252</v>
      </c>
      <c r="K1229" s="396" t="s">
        <v>600</v>
      </c>
      <c r="L1229" s="400" t="str">
        <f>IF(ISERROR(MATCH(M1229,M$10:M1228,0)),M1229,"")</f>
        <v/>
      </c>
      <c r="M1229" s="401" t="str">
        <f>IF(B1229="","",IF(ISERROR(MATCH(F1229&amp;"_"&amp;G1229&amp;"_"&amp;H1229&amp;"_"&amp;I1229&amp;"_"&amp;J1229&amp;IF(K1229="","","_"&amp;K1229),[1]CatGlob!$B:$B,0)),F1229&amp;"_"&amp;G1229&amp;"_"&amp;H1229&amp;"_"&amp;I1229&amp;"_"&amp;J1229&amp;IF(K1229="","","_"&amp;K1229),INDEX([1]CatGlob!$C:$C,MATCH(F1229&amp;"_"&amp;G1229&amp;"_"&amp;H1229&amp;"_"&amp;I1229&amp;"_"&amp;J1229&amp;IF(K1229="","","_"&amp;K1229),[1]CatGlob!$B:$B,0))))</f>
        <v>PEN_NOM_CORP_NT</v>
      </c>
      <c r="N1229" s="402" t="str">
        <f t="shared" si="39"/>
        <v/>
      </c>
      <c r="O1229" s="402" t="str">
        <f t="shared" ref="O1229:O1292" si="40">IF(SUM(ABS(AF1229),ABS(AQ1229),ABS(BB1229))&lt;&gt;0,1,"")</f>
        <v/>
      </c>
      <c r="P1229" s="401" t="str">
        <f>IF(LEN(B1229)&gt;8,INDEX([1]CatGlob!$X:$X,MATCH(M1229,[1]CatGlob!$W:$W,0)),"")</f>
        <v>PEC</v>
      </c>
      <c r="Q1229" s="403" t="str">
        <f>INDEX([1]CatGlob!P:P,MATCH(M1229,[1]CatGlob!O:O,0))</f>
        <v>RFLC</v>
      </c>
      <c r="R1229" s="403" t="s">
        <v>601</v>
      </c>
      <c r="S1229" s="403" t="s">
        <v>601</v>
      </c>
      <c r="T1229" s="403" t="str">
        <f>INDEX([1]CatGlob!$D:$D,MATCH($M1229,[1]CatGlob!$C:$C,0))</f>
        <v>RFL</v>
      </c>
      <c r="U1229" s="403" t="s">
        <v>2307</v>
      </c>
      <c r="V1229" s="404" t="str">
        <f>INDEX([1]CatGlob!$F:$F,MATCH($M1229,[1]CatGlob!$C:$C,0))</f>
        <v>RFL_CORP</v>
      </c>
      <c r="W1229" s="405"/>
      <c r="X1229" s="406">
        <v>0</v>
      </c>
      <c r="Y1229" s="407">
        <v>0</v>
      </c>
      <c r="Z1229" s="408">
        <v>0</v>
      </c>
      <c r="AA1229" s="407">
        <v>0</v>
      </c>
      <c r="AB1229" s="408">
        <v>0</v>
      </c>
      <c r="AC1229" s="407">
        <v>0</v>
      </c>
      <c r="AD1229" s="408">
        <v>0</v>
      </c>
      <c r="AE1229" s="407">
        <v>0</v>
      </c>
      <c r="AF1229" s="408">
        <v>0</v>
      </c>
      <c r="AG1229" s="407">
        <v>0</v>
      </c>
      <c r="AI1229" s="406">
        <v>0</v>
      </c>
      <c r="AJ1229" s="407">
        <v>0</v>
      </c>
      <c r="AK1229" s="408">
        <v>0</v>
      </c>
      <c r="AL1229" s="407">
        <v>0</v>
      </c>
      <c r="AM1229" s="408">
        <v>0</v>
      </c>
      <c r="AN1229" s="407">
        <v>0</v>
      </c>
      <c r="AO1229" s="408">
        <v>0</v>
      </c>
      <c r="AP1229" s="407">
        <v>0</v>
      </c>
      <c r="AQ1229" s="408">
        <v>0</v>
      </c>
      <c r="AR1229" s="407">
        <v>0</v>
      </c>
      <c r="AT1229" s="406">
        <v>0</v>
      </c>
      <c r="AU1229" s="407">
        <v>0</v>
      </c>
      <c r="AV1229" s="408">
        <v>0</v>
      </c>
      <c r="AW1229" s="407">
        <v>0</v>
      </c>
      <c r="AX1229" s="408">
        <v>0</v>
      </c>
      <c r="AY1229" s="407">
        <v>0</v>
      </c>
      <c r="AZ1229" s="408">
        <v>0</v>
      </c>
      <c r="BA1229" s="407">
        <v>0</v>
      </c>
      <c r="BB1229" s="408">
        <v>0</v>
      </c>
      <c r="BC1229" s="407">
        <v>0</v>
      </c>
    </row>
    <row r="1230" spans="1:55" x14ac:dyDescent="0.35">
      <c r="A1230" s="385" t="str" cm="1">
        <f t="array" ref="A1230">IFERROR(_xlfn.IFS(AND(F1230="Renta Variable",O1230=1),IFERROR(MATCH(B1230,[1]RV_Det!C:C,0),"Rev"),AND(J1230="Corporativa",O1230=1,I1230="EM"),IFERROR(MATCH(B1230,[1]RF_Corps!B:B,0),"Rev"),AND(F1230="Alternativos",O1230=1),IFERROR(MATCH(B1230,[1]Rep4!C:C,0),"Rev")),"")</f>
        <v/>
      </c>
      <c r="B1230" s="394" t="s">
        <v>3518</v>
      </c>
      <c r="C1230" s="409" t="s">
        <v>3519</v>
      </c>
      <c r="D1230" s="395" t="s">
        <v>3513</v>
      </c>
      <c r="E1230" s="396" t="str">
        <f>IF(B1230="","",INDEX([1]CatGlob!$S:$S,IFERROR(MATCH(MID(B1230,7,1),[1]CatGlob!$R:$R,0),MATCH(MID(B1230,1,2),[1]CatGlob!$R:$R,0))))</f>
        <v>NSOL</v>
      </c>
      <c r="F1230" s="397" t="s">
        <v>442</v>
      </c>
      <c r="G1230" s="398" t="s">
        <v>383</v>
      </c>
      <c r="H1230" s="399" t="s">
        <v>264</v>
      </c>
      <c r="I1230" s="399" t="s">
        <v>611</v>
      </c>
      <c r="J1230" s="399" t="s">
        <v>2252</v>
      </c>
      <c r="K1230" s="396" t="s">
        <v>600</v>
      </c>
      <c r="L1230" s="400" t="str">
        <f>IF(ISERROR(MATCH(M1230,M$10:M1229,0)),M1230,"")</f>
        <v/>
      </c>
      <c r="M1230" s="401" t="str">
        <f>IF(B1230="","",IF(ISERROR(MATCH(F1230&amp;"_"&amp;G1230&amp;"_"&amp;H1230&amp;"_"&amp;I1230&amp;"_"&amp;J1230&amp;IF(K1230="","","_"&amp;K1230),[1]CatGlob!$B:$B,0)),F1230&amp;"_"&amp;G1230&amp;"_"&amp;H1230&amp;"_"&amp;I1230&amp;"_"&amp;J1230&amp;IF(K1230="","","_"&amp;K1230),INDEX([1]CatGlob!$C:$C,MATCH(F1230&amp;"_"&amp;G1230&amp;"_"&amp;H1230&amp;"_"&amp;I1230&amp;"_"&amp;J1230&amp;IF(K1230="","","_"&amp;K1230),[1]CatGlob!$B:$B,0))))</f>
        <v>PEN_NOM_CORP_NT</v>
      </c>
      <c r="N1230" s="402" t="str">
        <f t="shared" si="39"/>
        <v/>
      </c>
      <c r="O1230" s="402" t="str">
        <f t="shared" si="40"/>
        <v/>
      </c>
      <c r="P1230" s="401" t="str">
        <f>IF(LEN(B1230)&gt;8,INDEX([1]CatGlob!$X:$X,MATCH(M1230,[1]CatGlob!$W:$W,0)),"")</f>
        <v>PEC</v>
      </c>
      <c r="Q1230" s="403" t="str">
        <f>INDEX([1]CatGlob!P:P,MATCH(M1230,[1]CatGlob!O:O,0))</f>
        <v>RFLC</v>
      </c>
      <c r="R1230" s="403" t="s">
        <v>601</v>
      </c>
      <c r="S1230" s="403" t="s">
        <v>601</v>
      </c>
      <c r="T1230" s="403" t="str">
        <f>INDEX([1]CatGlob!$D:$D,MATCH($M1230,[1]CatGlob!$C:$C,0))</f>
        <v>RFL</v>
      </c>
      <c r="U1230" s="403" t="s">
        <v>2307</v>
      </c>
      <c r="V1230" s="404" t="str">
        <f>INDEX([1]CatGlob!$F:$F,MATCH($M1230,[1]CatGlob!$C:$C,0))</f>
        <v>RFL_CORP</v>
      </c>
      <c r="W1230" s="405"/>
      <c r="X1230" s="406">
        <v>0</v>
      </c>
      <c r="Y1230" s="407">
        <v>0</v>
      </c>
      <c r="Z1230" s="408">
        <v>0</v>
      </c>
      <c r="AA1230" s="407">
        <v>0</v>
      </c>
      <c r="AB1230" s="408">
        <v>0</v>
      </c>
      <c r="AC1230" s="407">
        <v>0</v>
      </c>
      <c r="AD1230" s="408">
        <v>0</v>
      </c>
      <c r="AE1230" s="407">
        <v>0</v>
      </c>
      <c r="AF1230" s="408">
        <v>0</v>
      </c>
      <c r="AG1230" s="407">
        <v>0</v>
      </c>
      <c r="AI1230" s="406">
        <v>0</v>
      </c>
      <c r="AJ1230" s="407">
        <v>0</v>
      </c>
      <c r="AK1230" s="408">
        <v>0</v>
      </c>
      <c r="AL1230" s="407">
        <v>0</v>
      </c>
      <c r="AM1230" s="408">
        <v>0</v>
      </c>
      <c r="AN1230" s="407">
        <v>0</v>
      </c>
      <c r="AO1230" s="408">
        <v>0</v>
      </c>
      <c r="AP1230" s="407">
        <v>0</v>
      </c>
      <c r="AQ1230" s="408">
        <v>0</v>
      </c>
      <c r="AR1230" s="407">
        <v>0</v>
      </c>
      <c r="AT1230" s="406">
        <v>0</v>
      </c>
      <c r="AU1230" s="407">
        <v>0</v>
      </c>
      <c r="AV1230" s="408">
        <v>0</v>
      </c>
      <c r="AW1230" s="407">
        <v>0</v>
      </c>
      <c r="AX1230" s="408">
        <v>0</v>
      </c>
      <c r="AY1230" s="407">
        <v>0</v>
      </c>
      <c r="AZ1230" s="408">
        <v>0</v>
      </c>
      <c r="BA1230" s="407">
        <v>0</v>
      </c>
      <c r="BB1230" s="408">
        <v>0</v>
      </c>
      <c r="BC1230" s="407">
        <v>0</v>
      </c>
    </row>
    <row r="1231" spans="1:55" x14ac:dyDescent="0.35">
      <c r="A1231" s="385" t="str" cm="1">
        <f t="array" ref="A1231">IFERROR(_xlfn.IFS(AND(F1231="Renta Variable",O1231=1),IFERROR(MATCH(B1231,[1]RV_Det!C:C,0),"Rev"),AND(J1231="Corporativa",O1231=1,I1231="EM"),IFERROR(MATCH(B1231,[1]RF_Corps!B:B,0),"Rev"),AND(F1231="Alternativos",O1231=1),IFERROR(MATCH(B1231,[1]Rep4!C:C,0),"Rev")),"")</f>
        <v/>
      </c>
      <c r="B1231" s="394" t="s">
        <v>3520</v>
      </c>
      <c r="C1231" s="409" t="s">
        <v>3521</v>
      </c>
      <c r="D1231" s="395" t="s">
        <v>3513</v>
      </c>
      <c r="E1231" s="396" t="str">
        <f>IF(B1231="","",INDEX([1]CatGlob!$S:$S,IFERROR(MATCH(MID(B1231,7,1),[1]CatGlob!$R:$R,0),MATCH(MID(B1231,1,2),[1]CatGlob!$R:$R,0))))</f>
        <v>NSOL</v>
      </c>
      <c r="F1231" s="397" t="s">
        <v>442</v>
      </c>
      <c r="G1231" s="398" t="s">
        <v>383</v>
      </c>
      <c r="H1231" s="399" t="s">
        <v>264</v>
      </c>
      <c r="I1231" s="399" t="s">
        <v>611</v>
      </c>
      <c r="J1231" s="399" t="s">
        <v>2252</v>
      </c>
      <c r="K1231" s="396" t="s">
        <v>600</v>
      </c>
      <c r="L1231" s="400" t="str">
        <f>IF(ISERROR(MATCH(M1231,M$10:M1230,0)),M1231,"")</f>
        <v/>
      </c>
      <c r="M1231" s="401" t="str">
        <f>IF(B1231="","",IF(ISERROR(MATCH(F1231&amp;"_"&amp;G1231&amp;"_"&amp;H1231&amp;"_"&amp;I1231&amp;"_"&amp;J1231&amp;IF(K1231="","","_"&amp;K1231),[1]CatGlob!$B:$B,0)),F1231&amp;"_"&amp;G1231&amp;"_"&amp;H1231&amp;"_"&amp;I1231&amp;"_"&amp;J1231&amp;IF(K1231="","","_"&amp;K1231),INDEX([1]CatGlob!$C:$C,MATCH(F1231&amp;"_"&amp;G1231&amp;"_"&amp;H1231&amp;"_"&amp;I1231&amp;"_"&amp;J1231&amp;IF(K1231="","","_"&amp;K1231),[1]CatGlob!$B:$B,0))))</f>
        <v>PEN_NOM_CORP_NT</v>
      </c>
      <c r="N1231" s="402" t="str">
        <f t="shared" si="39"/>
        <v/>
      </c>
      <c r="O1231" s="402" t="str">
        <f t="shared" si="40"/>
        <v/>
      </c>
      <c r="P1231" s="401" t="str">
        <f>IF(LEN(B1231)&gt;8,INDEX([1]CatGlob!$X:$X,MATCH(M1231,[1]CatGlob!$W:$W,0)),"")</f>
        <v>PEC</v>
      </c>
      <c r="Q1231" s="403" t="str">
        <f>INDEX([1]CatGlob!P:P,MATCH(M1231,[1]CatGlob!O:O,0))</f>
        <v>RFLC</v>
      </c>
      <c r="R1231" s="403" t="s">
        <v>601</v>
      </c>
      <c r="S1231" s="403" t="s">
        <v>601</v>
      </c>
      <c r="T1231" s="403" t="str">
        <f>INDEX([1]CatGlob!$D:$D,MATCH($M1231,[1]CatGlob!$C:$C,0))</f>
        <v>RFL</v>
      </c>
      <c r="U1231" s="403" t="s">
        <v>2307</v>
      </c>
      <c r="V1231" s="404" t="str">
        <f>INDEX([1]CatGlob!$F:$F,MATCH($M1231,[1]CatGlob!$C:$C,0))</f>
        <v>RFL_CORP</v>
      </c>
      <c r="W1231" s="405"/>
      <c r="X1231" s="406">
        <v>0</v>
      </c>
      <c r="Y1231" s="407">
        <v>0</v>
      </c>
      <c r="Z1231" s="408">
        <v>0</v>
      </c>
      <c r="AA1231" s="407">
        <v>0</v>
      </c>
      <c r="AB1231" s="408">
        <v>0</v>
      </c>
      <c r="AC1231" s="407">
        <v>0</v>
      </c>
      <c r="AD1231" s="408">
        <v>0</v>
      </c>
      <c r="AE1231" s="407">
        <v>0</v>
      </c>
      <c r="AF1231" s="408">
        <v>0</v>
      </c>
      <c r="AG1231" s="407">
        <v>0</v>
      </c>
      <c r="AI1231" s="406">
        <v>0</v>
      </c>
      <c r="AJ1231" s="407">
        <v>0</v>
      </c>
      <c r="AK1231" s="408">
        <v>0</v>
      </c>
      <c r="AL1231" s="407">
        <v>0</v>
      </c>
      <c r="AM1231" s="408">
        <v>0</v>
      </c>
      <c r="AN1231" s="407">
        <v>0</v>
      </c>
      <c r="AO1231" s="408">
        <v>0</v>
      </c>
      <c r="AP1231" s="407">
        <v>0</v>
      </c>
      <c r="AQ1231" s="408">
        <v>0</v>
      </c>
      <c r="AR1231" s="407">
        <v>0</v>
      </c>
      <c r="AT1231" s="406">
        <v>0</v>
      </c>
      <c r="AU1231" s="407">
        <v>0</v>
      </c>
      <c r="AV1231" s="408">
        <v>0</v>
      </c>
      <c r="AW1231" s="407">
        <v>0</v>
      </c>
      <c r="AX1231" s="408">
        <v>0</v>
      </c>
      <c r="AY1231" s="407">
        <v>0</v>
      </c>
      <c r="AZ1231" s="408">
        <v>0</v>
      </c>
      <c r="BA1231" s="407">
        <v>0</v>
      </c>
      <c r="BB1231" s="408">
        <v>0</v>
      </c>
      <c r="BC1231" s="407">
        <v>0</v>
      </c>
    </row>
    <row r="1232" spans="1:55" x14ac:dyDescent="0.35">
      <c r="A1232" s="385" t="str" cm="1">
        <f t="array" ref="A1232">IFERROR(_xlfn.IFS(AND(F1232="Renta Variable",O1232=1),IFERROR(MATCH(B1232,[1]RV_Det!C:C,0),"Rev"),AND(J1232="Corporativa",O1232=1,I1232="EM"),IFERROR(MATCH(B1232,[1]RF_Corps!B:B,0),"Rev"),AND(F1232="Alternativos",O1232=1),IFERROR(MATCH(B1232,[1]Rep4!C:C,0),"Rev")),"")</f>
        <v/>
      </c>
      <c r="B1232" s="394" t="s">
        <v>3522</v>
      </c>
      <c r="C1232" s="409" t="s">
        <v>3523</v>
      </c>
      <c r="D1232" s="395" t="s">
        <v>3513</v>
      </c>
      <c r="E1232" s="396" t="str">
        <f>IF(B1232="","",INDEX([1]CatGlob!$S:$S,IFERROR(MATCH(MID(B1232,7,1),[1]CatGlob!$R:$R,0),MATCH(MID(B1232,1,2),[1]CatGlob!$R:$R,0))))</f>
        <v>NSOL</v>
      </c>
      <c r="F1232" s="397" t="s">
        <v>442</v>
      </c>
      <c r="G1232" s="398" t="s">
        <v>383</v>
      </c>
      <c r="H1232" s="399" t="s">
        <v>264</v>
      </c>
      <c r="I1232" s="399" t="s">
        <v>611</v>
      </c>
      <c r="J1232" s="399" t="s">
        <v>2252</v>
      </c>
      <c r="K1232" s="396" t="s">
        <v>600</v>
      </c>
      <c r="L1232" s="400" t="str">
        <f>IF(ISERROR(MATCH(M1232,M$10:M1231,0)),M1232,"")</f>
        <v/>
      </c>
      <c r="M1232" s="401" t="str">
        <f>IF(B1232="","",IF(ISERROR(MATCH(F1232&amp;"_"&amp;G1232&amp;"_"&amp;H1232&amp;"_"&amp;I1232&amp;"_"&amp;J1232&amp;IF(K1232="","","_"&amp;K1232),[1]CatGlob!$B:$B,0)),F1232&amp;"_"&amp;G1232&amp;"_"&amp;H1232&amp;"_"&amp;I1232&amp;"_"&amp;J1232&amp;IF(K1232="","","_"&amp;K1232),INDEX([1]CatGlob!$C:$C,MATCH(F1232&amp;"_"&amp;G1232&amp;"_"&amp;H1232&amp;"_"&amp;I1232&amp;"_"&amp;J1232&amp;IF(K1232="","","_"&amp;K1232),[1]CatGlob!$B:$B,0))))</f>
        <v>PEN_NOM_CORP_NT</v>
      </c>
      <c r="N1232" s="402" t="str">
        <f t="shared" ref="N1232:N1295" si="41">+IF(AND(F1232="Renta Fija",SUM(ABS(AF1232),ABS(AQ1232),ABS(BB1232))&lt;&gt;0),IF(GG1232&lt;&gt;0,"","rev"),"")</f>
        <v/>
      </c>
      <c r="O1232" s="402" t="str">
        <f t="shared" si="40"/>
        <v/>
      </c>
      <c r="P1232" s="401" t="str">
        <f>IF(LEN(B1232)&gt;8,INDEX([1]CatGlob!$X:$X,MATCH(M1232,[1]CatGlob!$W:$W,0)),"")</f>
        <v>PEC</v>
      </c>
      <c r="Q1232" s="403" t="str">
        <f>INDEX([1]CatGlob!P:P,MATCH(M1232,[1]CatGlob!O:O,0))</f>
        <v>RFLC</v>
      </c>
      <c r="R1232" s="403" t="s">
        <v>601</v>
      </c>
      <c r="S1232" s="403" t="s">
        <v>601</v>
      </c>
      <c r="T1232" s="403" t="str">
        <f>INDEX([1]CatGlob!$D:$D,MATCH($M1232,[1]CatGlob!$C:$C,0))</f>
        <v>RFL</v>
      </c>
      <c r="U1232" s="403" t="s">
        <v>2307</v>
      </c>
      <c r="V1232" s="404" t="str">
        <f>INDEX([1]CatGlob!$F:$F,MATCH($M1232,[1]CatGlob!$C:$C,0))</f>
        <v>RFL_CORP</v>
      </c>
      <c r="W1232" s="405"/>
      <c r="X1232" s="406">
        <v>0</v>
      </c>
      <c r="Y1232" s="407">
        <v>0</v>
      </c>
      <c r="Z1232" s="408">
        <v>0</v>
      </c>
      <c r="AA1232" s="407">
        <v>0</v>
      </c>
      <c r="AB1232" s="408">
        <v>0</v>
      </c>
      <c r="AC1232" s="407">
        <v>0</v>
      </c>
      <c r="AD1232" s="408">
        <v>0</v>
      </c>
      <c r="AE1232" s="407">
        <v>0</v>
      </c>
      <c r="AF1232" s="408">
        <v>0</v>
      </c>
      <c r="AG1232" s="407">
        <v>0</v>
      </c>
      <c r="AI1232" s="406">
        <v>0</v>
      </c>
      <c r="AJ1232" s="407">
        <v>0</v>
      </c>
      <c r="AK1232" s="408">
        <v>0</v>
      </c>
      <c r="AL1232" s="407">
        <v>0</v>
      </c>
      <c r="AM1232" s="408">
        <v>0</v>
      </c>
      <c r="AN1232" s="407">
        <v>0</v>
      </c>
      <c r="AO1232" s="408">
        <v>0</v>
      </c>
      <c r="AP1232" s="407">
        <v>0</v>
      </c>
      <c r="AQ1232" s="408">
        <v>0</v>
      </c>
      <c r="AR1232" s="407">
        <v>0</v>
      </c>
      <c r="AT1232" s="406">
        <v>0</v>
      </c>
      <c r="AU1232" s="407">
        <v>0</v>
      </c>
      <c r="AV1232" s="408">
        <v>0</v>
      </c>
      <c r="AW1232" s="407">
        <v>0</v>
      </c>
      <c r="AX1232" s="408">
        <v>0</v>
      </c>
      <c r="AY1232" s="407">
        <v>0</v>
      </c>
      <c r="AZ1232" s="408">
        <v>0</v>
      </c>
      <c r="BA1232" s="407">
        <v>0</v>
      </c>
      <c r="BB1232" s="408">
        <v>0</v>
      </c>
      <c r="BC1232" s="407">
        <v>0</v>
      </c>
    </row>
    <row r="1233" spans="1:55" x14ac:dyDescent="0.35">
      <c r="A1233" s="385" t="str" cm="1">
        <f t="array" ref="A1233">IFERROR(_xlfn.IFS(AND(F1233="Renta Variable",O1233=1),IFERROR(MATCH(B1233,[1]RV_Det!C:C,0),"Rev"),AND(J1233="Corporativa",O1233=1,I1233="EM"),IFERROR(MATCH(B1233,[1]RF_Corps!B:B,0),"Rev"),AND(F1233="Alternativos",O1233=1),IFERROR(MATCH(B1233,[1]Rep4!C:C,0),"Rev")),"")</f>
        <v/>
      </c>
      <c r="B1233" s="394" t="s">
        <v>3524</v>
      </c>
      <c r="C1233" s="409" t="s">
        <v>3525</v>
      </c>
      <c r="D1233" s="395" t="s">
        <v>3513</v>
      </c>
      <c r="E1233" s="396" t="str">
        <f>IF(B1233="","",INDEX([1]CatGlob!$S:$S,IFERROR(MATCH(MID(B1233,7,1),[1]CatGlob!$R:$R,0),MATCH(MID(B1233,1,2),[1]CatGlob!$R:$R,0))))</f>
        <v>NSOL</v>
      </c>
      <c r="F1233" s="397" t="s">
        <v>442</v>
      </c>
      <c r="G1233" s="398" t="s">
        <v>383</v>
      </c>
      <c r="H1233" s="399" t="s">
        <v>264</v>
      </c>
      <c r="I1233" s="399" t="s">
        <v>611</v>
      </c>
      <c r="J1233" s="399" t="s">
        <v>2252</v>
      </c>
      <c r="K1233" s="396" t="s">
        <v>600</v>
      </c>
      <c r="L1233" s="400" t="str">
        <f>IF(ISERROR(MATCH(M1233,M$10:M1232,0)),M1233,"")</f>
        <v/>
      </c>
      <c r="M1233" s="401" t="str">
        <f>IF(B1233="","",IF(ISERROR(MATCH(F1233&amp;"_"&amp;G1233&amp;"_"&amp;H1233&amp;"_"&amp;I1233&amp;"_"&amp;J1233&amp;IF(K1233="","","_"&amp;K1233),[1]CatGlob!$B:$B,0)),F1233&amp;"_"&amp;G1233&amp;"_"&amp;H1233&amp;"_"&amp;I1233&amp;"_"&amp;J1233&amp;IF(K1233="","","_"&amp;K1233),INDEX([1]CatGlob!$C:$C,MATCH(F1233&amp;"_"&amp;G1233&amp;"_"&amp;H1233&amp;"_"&amp;I1233&amp;"_"&amp;J1233&amp;IF(K1233="","","_"&amp;K1233),[1]CatGlob!$B:$B,0))))</f>
        <v>PEN_NOM_CORP_NT</v>
      </c>
      <c r="N1233" s="402" t="str">
        <f t="shared" si="41"/>
        <v/>
      </c>
      <c r="O1233" s="402" t="str">
        <f t="shared" si="40"/>
        <v/>
      </c>
      <c r="P1233" s="401" t="str">
        <f>IF(LEN(B1233)&gt;8,INDEX([1]CatGlob!$X:$X,MATCH(M1233,[1]CatGlob!$W:$W,0)),"")</f>
        <v>PEC</v>
      </c>
      <c r="Q1233" s="403" t="str">
        <f>INDEX([1]CatGlob!P:P,MATCH(M1233,[1]CatGlob!O:O,0))</f>
        <v>RFLC</v>
      </c>
      <c r="R1233" s="403" t="s">
        <v>601</v>
      </c>
      <c r="S1233" s="403" t="s">
        <v>601</v>
      </c>
      <c r="T1233" s="403" t="str">
        <f>INDEX([1]CatGlob!$D:$D,MATCH($M1233,[1]CatGlob!$C:$C,0))</f>
        <v>RFL</v>
      </c>
      <c r="U1233" s="403" t="s">
        <v>2307</v>
      </c>
      <c r="V1233" s="404" t="str">
        <f>INDEX([1]CatGlob!$F:$F,MATCH($M1233,[1]CatGlob!$C:$C,0))</f>
        <v>RFL_CORP</v>
      </c>
      <c r="W1233" s="405"/>
      <c r="X1233" s="406">
        <v>0</v>
      </c>
      <c r="Y1233" s="407">
        <v>0</v>
      </c>
      <c r="Z1233" s="408">
        <v>0</v>
      </c>
      <c r="AA1233" s="407">
        <v>0</v>
      </c>
      <c r="AB1233" s="408">
        <v>0</v>
      </c>
      <c r="AC1233" s="407">
        <v>0</v>
      </c>
      <c r="AD1233" s="408">
        <v>0</v>
      </c>
      <c r="AE1233" s="407">
        <v>0</v>
      </c>
      <c r="AF1233" s="408">
        <v>0</v>
      </c>
      <c r="AG1233" s="407">
        <v>0</v>
      </c>
      <c r="AI1233" s="406">
        <v>0</v>
      </c>
      <c r="AJ1233" s="407">
        <v>0</v>
      </c>
      <c r="AK1233" s="408">
        <v>0</v>
      </c>
      <c r="AL1233" s="407">
        <v>0</v>
      </c>
      <c r="AM1233" s="408">
        <v>0</v>
      </c>
      <c r="AN1233" s="407">
        <v>0</v>
      </c>
      <c r="AO1233" s="408">
        <v>0</v>
      </c>
      <c r="AP1233" s="407">
        <v>0</v>
      </c>
      <c r="AQ1233" s="408">
        <v>0</v>
      </c>
      <c r="AR1233" s="407">
        <v>0</v>
      </c>
      <c r="AT1233" s="406">
        <v>0</v>
      </c>
      <c r="AU1233" s="407">
        <v>0</v>
      </c>
      <c r="AV1233" s="408">
        <v>0</v>
      </c>
      <c r="AW1233" s="407">
        <v>0</v>
      </c>
      <c r="AX1233" s="408">
        <v>0</v>
      </c>
      <c r="AY1233" s="407">
        <v>0</v>
      </c>
      <c r="AZ1233" s="408">
        <v>0</v>
      </c>
      <c r="BA1233" s="407">
        <v>0</v>
      </c>
      <c r="BB1233" s="408">
        <v>0</v>
      </c>
      <c r="BC1233" s="407">
        <v>0</v>
      </c>
    </row>
    <row r="1234" spans="1:55" x14ac:dyDescent="0.35">
      <c r="A1234" s="385" t="str" cm="1">
        <f t="array" ref="A1234">IFERROR(_xlfn.IFS(AND(F1234="Renta Variable",O1234=1),IFERROR(MATCH(B1234,[1]RV_Det!C:C,0),"Rev"),AND(J1234="Corporativa",O1234=1,I1234="EM"),IFERROR(MATCH(B1234,[1]RF_Corps!B:B,0),"Rev"),AND(F1234="Alternativos",O1234=1),IFERROR(MATCH(B1234,[1]Rep4!C:C,0),"Rev")),"")</f>
        <v/>
      </c>
      <c r="B1234" s="394" t="s">
        <v>3526</v>
      </c>
      <c r="C1234" s="409" t="s">
        <v>3527</v>
      </c>
      <c r="D1234" s="395" t="s">
        <v>3513</v>
      </c>
      <c r="E1234" s="396" t="str">
        <f>IF(B1234="","",INDEX([1]CatGlob!$S:$S,IFERROR(MATCH(MID(B1234,7,1),[1]CatGlob!$R:$R,0),MATCH(MID(B1234,1,2),[1]CatGlob!$R:$R,0))))</f>
        <v>NSOL</v>
      </c>
      <c r="F1234" s="397" t="s">
        <v>442</v>
      </c>
      <c r="G1234" s="398" t="s">
        <v>383</v>
      </c>
      <c r="H1234" s="399" t="s">
        <v>264</v>
      </c>
      <c r="I1234" s="399" t="s">
        <v>611</v>
      </c>
      <c r="J1234" s="399" t="s">
        <v>2252</v>
      </c>
      <c r="K1234" s="396" t="s">
        <v>600</v>
      </c>
      <c r="L1234" s="400" t="str">
        <f>IF(ISERROR(MATCH(M1234,M$10:M1233,0)),M1234,"")</f>
        <v/>
      </c>
      <c r="M1234" s="401" t="str">
        <f>IF(B1234="","",IF(ISERROR(MATCH(F1234&amp;"_"&amp;G1234&amp;"_"&amp;H1234&amp;"_"&amp;I1234&amp;"_"&amp;J1234&amp;IF(K1234="","","_"&amp;K1234),[1]CatGlob!$B:$B,0)),F1234&amp;"_"&amp;G1234&amp;"_"&amp;H1234&amp;"_"&amp;I1234&amp;"_"&amp;J1234&amp;IF(K1234="","","_"&amp;K1234),INDEX([1]CatGlob!$C:$C,MATCH(F1234&amp;"_"&amp;G1234&amp;"_"&amp;H1234&amp;"_"&amp;I1234&amp;"_"&amp;J1234&amp;IF(K1234="","","_"&amp;K1234),[1]CatGlob!$B:$B,0))))</f>
        <v>PEN_NOM_CORP_NT</v>
      </c>
      <c r="N1234" s="402" t="str">
        <f t="shared" si="41"/>
        <v/>
      </c>
      <c r="O1234" s="402" t="str">
        <f t="shared" si="40"/>
        <v/>
      </c>
      <c r="P1234" s="401" t="str">
        <f>IF(LEN(B1234)&gt;8,INDEX([1]CatGlob!$X:$X,MATCH(M1234,[1]CatGlob!$W:$W,0)),"")</f>
        <v>PEC</v>
      </c>
      <c r="Q1234" s="403" t="str">
        <f>INDEX([1]CatGlob!P:P,MATCH(M1234,[1]CatGlob!O:O,0))</f>
        <v>RFLC</v>
      </c>
      <c r="R1234" s="403" t="s">
        <v>601</v>
      </c>
      <c r="S1234" s="403" t="s">
        <v>601</v>
      </c>
      <c r="T1234" s="403" t="str">
        <f>INDEX([1]CatGlob!$D:$D,MATCH($M1234,[1]CatGlob!$C:$C,0))</f>
        <v>RFL</v>
      </c>
      <c r="U1234" s="403" t="s">
        <v>2307</v>
      </c>
      <c r="V1234" s="404" t="str">
        <f>INDEX([1]CatGlob!$F:$F,MATCH($M1234,[1]CatGlob!$C:$C,0))</f>
        <v>RFL_CORP</v>
      </c>
      <c r="W1234" s="405"/>
      <c r="X1234" s="406">
        <v>0</v>
      </c>
      <c r="Y1234" s="407">
        <v>0</v>
      </c>
      <c r="Z1234" s="408">
        <v>0</v>
      </c>
      <c r="AA1234" s="407">
        <v>0</v>
      </c>
      <c r="AB1234" s="408">
        <v>0</v>
      </c>
      <c r="AC1234" s="407">
        <v>0</v>
      </c>
      <c r="AD1234" s="408">
        <v>0</v>
      </c>
      <c r="AE1234" s="407">
        <v>0</v>
      </c>
      <c r="AF1234" s="408">
        <v>0</v>
      </c>
      <c r="AG1234" s="407">
        <v>0</v>
      </c>
      <c r="AI1234" s="406">
        <v>0</v>
      </c>
      <c r="AJ1234" s="407">
        <v>0</v>
      </c>
      <c r="AK1234" s="408">
        <v>0</v>
      </c>
      <c r="AL1234" s="407">
        <v>0</v>
      </c>
      <c r="AM1234" s="408">
        <v>0</v>
      </c>
      <c r="AN1234" s="407">
        <v>0</v>
      </c>
      <c r="AO1234" s="408">
        <v>0</v>
      </c>
      <c r="AP1234" s="407">
        <v>0</v>
      </c>
      <c r="AQ1234" s="408">
        <v>0</v>
      </c>
      <c r="AR1234" s="407">
        <v>0</v>
      </c>
      <c r="AT1234" s="406">
        <v>0</v>
      </c>
      <c r="AU1234" s="407">
        <v>0</v>
      </c>
      <c r="AV1234" s="408">
        <v>0</v>
      </c>
      <c r="AW1234" s="407">
        <v>0</v>
      </c>
      <c r="AX1234" s="408">
        <v>0</v>
      </c>
      <c r="AY1234" s="407">
        <v>0</v>
      </c>
      <c r="AZ1234" s="408">
        <v>0</v>
      </c>
      <c r="BA1234" s="407">
        <v>0</v>
      </c>
      <c r="BB1234" s="408">
        <v>0</v>
      </c>
      <c r="BC1234" s="407">
        <v>0</v>
      </c>
    </row>
    <row r="1235" spans="1:55" x14ac:dyDescent="0.35">
      <c r="A1235" s="385" t="str" cm="1">
        <f t="array" ref="A1235">IFERROR(_xlfn.IFS(AND(F1235="Renta Variable",O1235=1),IFERROR(MATCH(B1235,[1]RV_Det!C:C,0),"Rev"),AND(J1235="Corporativa",O1235=1,I1235="EM"),IFERROR(MATCH(B1235,[1]RF_Corps!B:B,0),"Rev"),AND(F1235="Alternativos",O1235=1),IFERROR(MATCH(B1235,[1]Rep4!C:C,0),"Rev")),"")</f>
        <v/>
      </c>
      <c r="B1235" s="394" t="s">
        <v>3528</v>
      </c>
      <c r="C1235" s="409" t="s">
        <v>3529</v>
      </c>
      <c r="D1235" s="395" t="s">
        <v>3530</v>
      </c>
      <c r="E1235" s="396" t="str">
        <f>IF(B1235="","",INDEX([1]CatGlob!$S:$S,IFERROR(MATCH(MID(B1235,7,1),[1]CatGlob!$R:$R,0),MATCH(MID(B1235,1,2),[1]CatGlob!$R:$R,0))))</f>
        <v>NSOL</v>
      </c>
      <c r="F1235" s="397" t="s">
        <v>442</v>
      </c>
      <c r="G1235" s="398" t="s">
        <v>383</v>
      </c>
      <c r="H1235" s="399" t="s">
        <v>264</v>
      </c>
      <c r="I1235" s="399" t="s">
        <v>611</v>
      </c>
      <c r="J1235" s="399" t="s">
        <v>2252</v>
      </c>
      <c r="K1235" s="396" t="s">
        <v>600</v>
      </c>
      <c r="L1235" s="400" t="str">
        <f>IF(ISERROR(MATCH(M1235,M$10:M1234,0)),M1235,"")</f>
        <v/>
      </c>
      <c r="M1235" s="401" t="str">
        <f>IF(B1235="","",IF(ISERROR(MATCH(F1235&amp;"_"&amp;G1235&amp;"_"&amp;H1235&amp;"_"&amp;I1235&amp;"_"&amp;J1235&amp;IF(K1235="","","_"&amp;K1235),[1]CatGlob!$B:$B,0)),F1235&amp;"_"&amp;G1235&amp;"_"&amp;H1235&amp;"_"&amp;I1235&amp;"_"&amp;J1235&amp;IF(K1235="","","_"&amp;K1235),INDEX([1]CatGlob!$C:$C,MATCH(F1235&amp;"_"&amp;G1235&amp;"_"&amp;H1235&amp;"_"&amp;I1235&amp;"_"&amp;J1235&amp;IF(K1235="","","_"&amp;K1235),[1]CatGlob!$B:$B,0))))</f>
        <v>PEN_NOM_CORP_NT</v>
      </c>
      <c r="N1235" s="402" t="str">
        <f t="shared" si="41"/>
        <v>rev</v>
      </c>
      <c r="O1235" s="402">
        <f t="shared" si="40"/>
        <v>1</v>
      </c>
      <c r="P1235" s="401" t="str">
        <f>IF(LEN(B1235)&gt;8,INDEX([1]CatGlob!$X:$X,MATCH(M1235,[1]CatGlob!$W:$W,0)),"")</f>
        <v>PEC</v>
      </c>
      <c r="Q1235" s="403" t="str">
        <f>INDEX([1]CatGlob!P:P,MATCH(M1235,[1]CatGlob!O:O,0))</f>
        <v>RFLC</v>
      </c>
      <c r="R1235" s="403"/>
      <c r="S1235" s="403"/>
      <c r="T1235" s="403" t="str">
        <f>INDEX([1]CatGlob!$D:$D,MATCH($M1235,[1]CatGlob!$C:$C,0))</f>
        <v>RFL</v>
      </c>
      <c r="U1235" s="403" t="s">
        <v>2323</v>
      </c>
      <c r="V1235" s="404" t="str">
        <f>INDEX([1]CatGlob!$F:$F,MATCH($M1235,[1]CatGlob!$C:$C,0))</f>
        <v>RFL_CORP</v>
      </c>
      <c r="W1235" s="405"/>
      <c r="X1235" s="406">
        <v>2.9505953991479299E-3</v>
      </c>
      <c r="Y1235" s="407">
        <v>5.1264989076038603E-2</v>
      </c>
      <c r="Z1235" s="408">
        <v>2.9505953991479299E-3</v>
      </c>
      <c r="AA1235" s="407">
        <v>5.1264989076038603E-2</v>
      </c>
      <c r="AB1235" s="408">
        <v>2.9505953991479299E-3</v>
      </c>
      <c r="AC1235" s="407">
        <v>5.1264989076038603E-2</v>
      </c>
      <c r="AD1235" s="408">
        <v>1.4019399990653201E-3</v>
      </c>
      <c r="AE1235" s="407">
        <v>2.4357944419239899E-2</v>
      </c>
      <c r="AF1235" s="408">
        <v>2.3901588349142301E-3</v>
      </c>
      <c r="AG1235" s="407">
        <v>4.1527708813215401E-2</v>
      </c>
      <c r="AI1235" s="406">
        <v>0</v>
      </c>
      <c r="AJ1235" s="407">
        <v>0</v>
      </c>
      <c r="AK1235" s="408">
        <v>0</v>
      </c>
      <c r="AL1235" s="407">
        <v>0</v>
      </c>
      <c r="AM1235" s="408">
        <v>0</v>
      </c>
      <c r="AN1235" s="407">
        <v>0</v>
      </c>
      <c r="AO1235" s="408">
        <v>0</v>
      </c>
      <c r="AP1235" s="407">
        <v>0</v>
      </c>
      <c r="AQ1235" s="408">
        <v>0</v>
      </c>
      <c r="AR1235" s="407">
        <v>0</v>
      </c>
      <c r="AT1235" s="406">
        <v>0</v>
      </c>
      <c r="AU1235" s="407">
        <v>0</v>
      </c>
      <c r="AV1235" s="408">
        <v>0</v>
      </c>
      <c r="AW1235" s="407">
        <v>0</v>
      </c>
      <c r="AX1235" s="408">
        <v>0</v>
      </c>
      <c r="AY1235" s="407">
        <v>0</v>
      </c>
      <c r="AZ1235" s="408">
        <v>0</v>
      </c>
      <c r="BA1235" s="407">
        <v>0</v>
      </c>
      <c r="BB1235" s="408">
        <v>0</v>
      </c>
      <c r="BC1235" s="407">
        <v>0</v>
      </c>
    </row>
    <row r="1236" spans="1:55" x14ac:dyDescent="0.35">
      <c r="A1236" s="385" t="str" cm="1">
        <f t="array" ref="A1236">IFERROR(_xlfn.IFS(AND(F1236="Renta Variable",O1236=1),IFERROR(MATCH(B1236,[1]RV_Det!C:C,0),"Rev"),AND(J1236="Corporativa",O1236=1,I1236="EM"),IFERROR(MATCH(B1236,[1]RF_Corps!B:B,0),"Rev"),AND(F1236="Alternativos",O1236=1),IFERROR(MATCH(B1236,[1]Rep4!C:C,0),"Rev")),"")</f>
        <v/>
      </c>
      <c r="B1236" s="394" t="s">
        <v>3531</v>
      </c>
      <c r="C1236" s="409" t="s">
        <v>3532</v>
      </c>
      <c r="D1236" s="395" t="s">
        <v>3533</v>
      </c>
      <c r="E1236" s="396" t="str">
        <f>IF(B1236="","",INDEX([1]CatGlob!$S:$S,IFERROR(MATCH(MID(B1236,7,1),[1]CatGlob!$R:$R,0),MATCH(MID(B1236,1,2),[1]CatGlob!$R:$R,0))))</f>
        <v>NSOL</v>
      </c>
      <c r="F1236" s="397" t="s">
        <v>442</v>
      </c>
      <c r="G1236" s="398" t="s">
        <v>383</v>
      </c>
      <c r="H1236" s="399" t="s">
        <v>264</v>
      </c>
      <c r="I1236" s="399" t="s">
        <v>611</v>
      </c>
      <c r="J1236" s="399" t="s">
        <v>2252</v>
      </c>
      <c r="K1236" s="396" t="s">
        <v>600</v>
      </c>
      <c r="L1236" s="400" t="str">
        <f>IF(ISERROR(MATCH(M1236,M$10:M1235,0)),M1236,"")</f>
        <v/>
      </c>
      <c r="M1236" s="401" t="str">
        <f>IF(B1236="","",IF(ISERROR(MATCH(F1236&amp;"_"&amp;G1236&amp;"_"&amp;H1236&amp;"_"&amp;I1236&amp;"_"&amp;J1236&amp;IF(K1236="","","_"&amp;K1236),[1]CatGlob!$B:$B,0)),F1236&amp;"_"&amp;G1236&amp;"_"&amp;H1236&amp;"_"&amp;I1236&amp;"_"&amp;J1236&amp;IF(K1236="","","_"&amp;K1236),INDEX([1]CatGlob!$C:$C,MATCH(F1236&amp;"_"&amp;G1236&amp;"_"&amp;H1236&amp;"_"&amp;I1236&amp;"_"&amp;J1236&amp;IF(K1236="","","_"&amp;K1236),[1]CatGlob!$B:$B,0))))</f>
        <v>PEN_NOM_CORP_NT</v>
      </c>
      <c r="N1236" s="402" t="str">
        <f t="shared" si="41"/>
        <v/>
      </c>
      <c r="O1236" s="402" t="str">
        <f t="shared" si="40"/>
        <v/>
      </c>
      <c r="P1236" s="401" t="str">
        <f>IF(LEN(B1236)&gt;8,INDEX([1]CatGlob!$X:$X,MATCH(M1236,[1]CatGlob!$W:$W,0)),"")</f>
        <v>PEC</v>
      </c>
      <c r="Q1236" s="403" t="str">
        <f>INDEX([1]CatGlob!P:P,MATCH(M1236,[1]CatGlob!O:O,0))</f>
        <v>RFLC</v>
      </c>
      <c r="R1236" s="403" t="s">
        <v>601</v>
      </c>
      <c r="S1236" s="403" t="s">
        <v>601</v>
      </c>
      <c r="T1236" s="403" t="str">
        <f>INDEX([1]CatGlob!$D:$D,MATCH($M1236,[1]CatGlob!$C:$C,0))</f>
        <v>RFL</v>
      </c>
      <c r="U1236" s="403" t="s">
        <v>2307</v>
      </c>
      <c r="V1236" s="404" t="str">
        <f>INDEX([1]CatGlob!$F:$F,MATCH($M1236,[1]CatGlob!$C:$C,0))</f>
        <v>RFL_CORP</v>
      </c>
      <c r="W1236" s="405"/>
      <c r="X1236" s="406">
        <v>0</v>
      </c>
      <c r="Y1236" s="407">
        <v>0</v>
      </c>
      <c r="Z1236" s="408">
        <v>0</v>
      </c>
      <c r="AA1236" s="407">
        <v>0</v>
      </c>
      <c r="AB1236" s="408">
        <v>0</v>
      </c>
      <c r="AC1236" s="407">
        <v>0</v>
      </c>
      <c r="AD1236" s="408">
        <v>0</v>
      </c>
      <c r="AE1236" s="407">
        <v>0</v>
      </c>
      <c r="AF1236" s="408">
        <v>0</v>
      </c>
      <c r="AG1236" s="407">
        <v>0</v>
      </c>
      <c r="AI1236" s="406">
        <v>0</v>
      </c>
      <c r="AJ1236" s="407">
        <v>0</v>
      </c>
      <c r="AK1236" s="408">
        <v>0</v>
      </c>
      <c r="AL1236" s="407">
        <v>0</v>
      </c>
      <c r="AM1236" s="408">
        <v>0</v>
      </c>
      <c r="AN1236" s="407">
        <v>0</v>
      </c>
      <c r="AO1236" s="408">
        <v>0</v>
      </c>
      <c r="AP1236" s="407">
        <v>0</v>
      </c>
      <c r="AQ1236" s="408">
        <v>0</v>
      </c>
      <c r="AR1236" s="407">
        <v>0</v>
      </c>
      <c r="AT1236" s="406">
        <v>0</v>
      </c>
      <c r="AU1236" s="407">
        <v>0</v>
      </c>
      <c r="AV1236" s="408">
        <v>0</v>
      </c>
      <c r="AW1236" s="407">
        <v>0</v>
      </c>
      <c r="AX1236" s="408">
        <v>0</v>
      </c>
      <c r="AY1236" s="407">
        <v>0</v>
      </c>
      <c r="AZ1236" s="408">
        <v>0</v>
      </c>
      <c r="BA1236" s="407">
        <v>0</v>
      </c>
      <c r="BB1236" s="408">
        <v>0</v>
      </c>
      <c r="BC1236" s="407">
        <v>0</v>
      </c>
    </row>
    <row r="1237" spans="1:55" x14ac:dyDescent="0.35">
      <c r="A1237" s="385" t="str" cm="1">
        <f t="array" ref="A1237">IFERROR(_xlfn.IFS(AND(F1237="Renta Variable",O1237=1),IFERROR(MATCH(B1237,[1]RV_Det!C:C,0),"Rev"),AND(J1237="Corporativa",O1237=1,I1237="EM"),IFERROR(MATCH(B1237,[1]RF_Corps!B:B,0),"Rev"),AND(F1237="Alternativos",O1237=1),IFERROR(MATCH(B1237,[1]Rep4!C:C,0),"Rev")),"")</f>
        <v/>
      </c>
      <c r="B1237" s="394" t="s">
        <v>3534</v>
      </c>
      <c r="C1237" s="409" t="s">
        <v>3535</v>
      </c>
      <c r="D1237" s="395" t="s">
        <v>3536</v>
      </c>
      <c r="E1237" s="396" t="str">
        <f>IF(B1237="","",INDEX([1]CatGlob!$S:$S,IFERROR(MATCH(MID(B1237,7,1),[1]CatGlob!$R:$R,0),MATCH(MID(B1237,1,2),[1]CatGlob!$R:$R,0))))</f>
        <v>NSOL</v>
      </c>
      <c r="F1237" s="397" t="s">
        <v>442</v>
      </c>
      <c r="G1237" s="398" t="s">
        <v>383</v>
      </c>
      <c r="H1237" s="399" t="s">
        <v>264</v>
      </c>
      <c r="I1237" s="399" t="s">
        <v>611</v>
      </c>
      <c r="J1237" s="399" t="s">
        <v>2252</v>
      </c>
      <c r="K1237" s="396" t="s">
        <v>600</v>
      </c>
      <c r="L1237" s="400" t="str">
        <f>IF(ISERROR(MATCH(M1237,M$10:M1236,0)),M1237,"")</f>
        <v/>
      </c>
      <c r="M1237" s="401" t="str">
        <f>IF(B1237="","",IF(ISERROR(MATCH(F1237&amp;"_"&amp;G1237&amp;"_"&amp;H1237&amp;"_"&amp;I1237&amp;"_"&amp;J1237&amp;IF(K1237="","","_"&amp;K1237),[1]CatGlob!$B:$B,0)),F1237&amp;"_"&amp;G1237&amp;"_"&amp;H1237&amp;"_"&amp;I1237&amp;"_"&amp;J1237&amp;IF(K1237="","","_"&amp;K1237),INDEX([1]CatGlob!$C:$C,MATCH(F1237&amp;"_"&amp;G1237&amp;"_"&amp;H1237&amp;"_"&amp;I1237&amp;"_"&amp;J1237&amp;IF(K1237="","","_"&amp;K1237),[1]CatGlob!$B:$B,0))))</f>
        <v>PEN_NOM_CORP_NT</v>
      </c>
      <c r="N1237" s="402" t="str">
        <f t="shared" si="41"/>
        <v/>
      </c>
      <c r="O1237" s="402" t="str">
        <f t="shared" si="40"/>
        <v/>
      </c>
      <c r="P1237" s="401" t="str">
        <f>IF(LEN(B1237)&gt;8,INDEX([1]CatGlob!$X:$X,MATCH(M1237,[1]CatGlob!$W:$W,0)),"")</f>
        <v>PEC</v>
      </c>
      <c r="Q1237" s="403" t="str">
        <f>INDEX([1]CatGlob!P:P,MATCH(M1237,[1]CatGlob!O:O,0))</f>
        <v>RFLC</v>
      </c>
      <c r="R1237" s="403" t="s">
        <v>601</v>
      </c>
      <c r="S1237" s="403" t="s">
        <v>601</v>
      </c>
      <c r="T1237" s="403" t="str">
        <f>INDEX([1]CatGlob!$D:$D,MATCH($M1237,[1]CatGlob!$C:$C,0))</f>
        <v>RFL</v>
      </c>
      <c r="U1237" s="403" t="s">
        <v>2307</v>
      </c>
      <c r="V1237" s="404" t="str">
        <f>INDEX([1]CatGlob!$F:$F,MATCH($M1237,[1]CatGlob!$C:$C,0))</f>
        <v>RFL_CORP</v>
      </c>
      <c r="W1237" s="405"/>
      <c r="X1237" s="406">
        <v>0</v>
      </c>
      <c r="Y1237" s="407">
        <v>0</v>
      </c>
      <c r="Z1237" s="408">
        <v>0</v>
      </c>
      <c r="AA1237" s="407">
        <v>0</v>
      </c>
      <c r="AB1237" s="408">
        <v>0</v>
      </c>
      <c r="AC1237" s="407">
        <v>0</v>
      </c>
      <c r="AD1237" s="408">
        <v>0</v>
      </c>
      <c r="AE1237" s="407">
        <v>0</v>
      </c>
      <c r="AF1237" s="408">
        <v>0</v>
      </c>
      <c r="AG1237" s="407">
        <v>0</v>
      </c>
      <c r="AI1237" s="406">
        <v>0</v>
      </c>
      <c r="AJ1237" s="407">
        <v>0</v>
      </c>
      <c r="AK1237" s="408">
        <v>0</v>
      </c>
      <c r="AL1237" s="407">
        <v>0</v>
      </c>
      <c r="AM1237" s="408">
        <v>0</v>
      </c>
      <c r="AN1237" s="407">
        <v>0</v>
      </c>
      <c r="AO1237" s="408">
        <v>0</v>
      </c>
      <c r="AP1237" s="407">
        <v>0</v>
      </c>
      <c r="AQ1237" s="408">
        <v>0</v>
      </c>
      <c r="AR1237" s="407">
        <v>0</v>
      </c>
      <c r="AT1237" s="406">
        <v>0</v>
      </c>
      <c r="AU1237" s="407">
        <v>0</v>
      </c>
      <c r="AV1237" s="408">
        <v>0</v>
      </c>
      <c r="AW1237" s="407">
        <v>0</v>
      </c>
      <c r="AX1237" s="408">
        <v>0</v>
      </c>
      <c r="AY1237" s="407">
        <v>0</v>
      </c>
      <c r="AZ1237" s="408">
        <v>0</v>
      </c>
      <c r="BA1237" s="407">
        <v>0</v>
      </c>
      <c r="BB1237" s="408">
        <v>0</v>
      </c>
      <c r="BC1237" s="407">
        <v>0</v>
      </c>
    </row>
    <row r="1238" spans="1:55" x14ac:dyDescent="0.35">
      <c r="A1238" s="385" t="str" cm="1">
        <f t="array" ref="A1238">IFERROR(_xlfn.IFS(AND(F1238="Renta Variable",O1238=1),IFERROR(MATCH(B1238,[1]RV_Det!C:C,0),"Rev"),AND(J1238="Corporativa",O1238=1,I1238="EM"),IFERROR(MATCH(B1238,[1]RF_Corps!B:B,0),"Rev"),AND(F1238="Alternativos",O1238=1),IFERROR(MATCH(B1238,[1]Rep4!C:C,0),"Rev")),"")</f>
        <v/>
      </c>
      <c r="B1238" s="394" t="s">
        <v>3537</v>
      </c>
      <c r="C1238" s="409" t="s">
        <v>3538</v>
      </c>
      <c r="D1238" s="395" t="s">
        <v>3536</v>
      </c>
      <c r="E1238" s="396" t="str">
        <f>IF(B1238="","",INDEX([1]CatGlob!$S:$S,IFERROR(MATCH(MID(B1238,7,1),[1]CatGlob!$R:$R,0),MATCH(MID(B1238,1,2),[1]CatGlob!$R:$R,0))))</f>
        <v>NSOL</v>
      </c>
      <c r="F1238" s="397" t="s">
        <v>442</v>
      </c>
      <c r="G1238" s="398" t="s">
        <v>383</v>
      </c>
      <c r="H1238" s="399" t="s">
        <v>264</v>
      </c>
      <c r="I1238" s="399" t="s">
        <v>611</v>
      </c>
      <c r="J1238" s="399" t="s">
        <v>2252</v>
      </c>
      <c r="K1238" s="396" t="s">
        <v>600</v>
      </c>
      <c r="L1238" s="400" t="str">
        <f>IF(ISERROR(MATCH(M1238,M$10:M1237,0)),M1238,"")</f>
        <v/>
      </c>
      <c r="M1238" s="401" t="str">
        <f>IF(B1238="","",IF(ISERROR(MATCH(F1238&amp;"_"&amp;G1238&amp;"_"&amp;H1238&amp;"_"&amp;I1238&amp;"_"&amp;J1238&amp;IF(K1238="","","_"&amp;K1238),[1]CatGlob!$B:$B,0)),F1238&amp;"_"&amp;G1238&amp;"_"&amp;H1238&amp;"_"&amp;I1238&amp;"_"&amp;J1238&amp;IF(K1238="","","_"&amp;K1238),INDEX([1]CatGlob!$C:$C,MATCH(F1238&amp;"_"&amp;G1238&amp;"_"&amp;H1238&amp;"_"&amp;I1238&amp;"_"&amp;J1238&amp;IF(K1238="","","_"&amp;K1238),[1]CatGlob!$B:$B,0))))</f>
        <v>PEN_NOM_CORP_NT</v>
      </c>
      <c r="N1238" s="402" t="str">
        <f t="shared" si="41"/>
        <v/>
      </c>
      <c r="O1238" s="402" t="str">
        <f t="shared" si="40"/>
        <v/>
      </c>
      <c r="P1238" s="401" t="str">
        <f>IF(LEN(B1238)&gt;8,INDEX([1]CatGlob!$X:$X,MATCH(M1238,[1]CatGlob!$W:$W,0)),"")</f>
        <v>PEC</v>
      </c>
      <c r="Q1238" s="403" t="str">
        <f>INDEX([1]CatGlob!P:P,MATCH(M1238,[1]CatGlob!O:O,0))</f>
        <v>RFLC</v>
      </c>
      <c r="R1238" s="403" t="s">
        <v>601</v>
      </c>
      <c r="S1238" s="403" t="s">
        <v>601</v>
      </c>
      <c r="T1238" s="403" t="str">
        <f>INDEX([1]CatGlob!$D:$D,MATCH($M1238,[1]CatGlob!$C:$C,0))</f>
        <v>RFL</v>
      </c>
      <c r="U1238" s="403" t="s">
        <v>2307</v>
      </c>
      <c r="V1238" s="404" t="str">
        <f>INDEX([1]CatGlob!$F:$F,MATCH($M1238,[1]CatGlob!$C:$C,0))</f>
        <v>RFL_CORP</v>
      </c>
      <c r="W1238" s="405"/>
      <c r="X1238" s="406">
        <v>0</v>
      </c>
      <c r="Y1238" s="407">
        <v>0</v>
      </c>
      <c r="Z1238" s="408">
        <v>0</v>
      </c>
      <c r="AA1238" s="407">
        <v>0</v>
      </c>
      <c r="AB1238" s="408">
        <v>0</v>
      </c>
      <c r="AC1238" s="407">
        <v>0</v>
      </c>
      <c r="AD1238" s="408">
        <v>0</v>
      </c>
      <c r="AE1238" s="407">
        <v>0</v>
      </c>
      <c r="AF1238" s="408">
        <v>0</v>
      </c>
      <c r="AG1238" s="407">
        <v>0</v>
      </c>
      <c r="AI1238" s="406">
        <v>0</v>
      </c>
      <c r="AJ1238" s="407">
        <v>0</v>
      </c>
      <c r="AK1238" s="408">
        <v>0</v>
      </c>
      <c r="AL1238" s="407">
        <v>0</v>
      </c>
      <c r="AM1238" s="408">
        <v>0</v>
      </c>
      <c r="AN1238" s="407">
        <v>0</v>
      </c>
      <c r="AO1238" s="408">
        <v>0</v>
      </c>
      <c r="AP1238" s="407">
        <v>0</v>
      </c>
      <c r="AQ1238" s="408">
        <v>0</v>
      </c>
      <c r="AR1238" s="407">
        <v>0</v>
      </c>
      <c r="AT1238" s="406">
        <v>0</v>
      </c>
      <c r="AU1238" s="407">
        <v>0</v>
      </c>
      <c r="AV1238" s="408">
        <v>0</v>
      </c>
      <c r="AW1238" s="407">
        <v>0</v>
      </c>
      <c r="AX1238" s="408">
        <v>0</v>
      </c>
      <c r="AY1238" s="407">
        <v>0</v>
      </c>
      <c r="AZ1238" s="408">
        <v>0</v>
      </c>
      <c r="BA1238" s="407">
        <v>0</v>
      </c>
      <c r="BB1238" s="408">
        <v>0</v>
      </c>
      <c r="BC1238" s="407">
        <v>0</v>
      </c>
    </row>
    <row r="1239" spans="1:55" x14ac:dyDescent="0.35">
      <c r="A1239" s="385" t="str" cm="1">
        <f t="array" ref="A1239">IFERROR(_xlfn.IFS(AND(F1239="Renta Variable",O1239=1),IFERROR(MATCH(B1239,[1]RV_Det!C:C,0),"Rev"),AND(J1239="Corporativa",O1239=1,I1239="EM"),IFERROR(MATCH(B1239,[1]RF_Corps!B:B,0),"Rev"),AND(F1239="Alternativos",O1239=1),IFERROR(MATCH(B1239,[1]Rep4!C:C,0),"Rev")),"")</f>
        <v/>
      </c>
      <c r="B1239" s="394" t="s">
        <v>3539</v>
      </c>
      <c r="C1239" s="409" t="s">
        <v>3540</v>
      </c>
      <c r="D1239" s="395" t="s">
        <v>3536</v>
      </c>
      <c r="E1239" s="396" t="str">
        <f>IF(B1239="","",INDEX([1]CatGlob!$S:$S,IFERROR(MATCH(MID(B1239,7,1),[1]CatGlob!$R:$R,0),MATCH(MID(B1239,1,2),[1]CatGlob!$R:$R,0))))</f>
        <v>NSOL</v>
      </c>
      <c r="F1239" s="397" t="s">
        <v>442</v>
      </c>
      <c r="G1239" s="398" t="s">
        <v>383</v>
      </c>
      <c r="H1239" s="399" t="s">
        <v>264</v>
      </c>
      <c r="I1239" s="399" t="s">
        <v>611</v>
      </c>
      <c r="J1239" s="399" t="s">
        <v>2252</v>
      </c>
      <c r="K1239" s="396" t="s">
        <v>600</v>
      </c>
      <c r="L1239" s="400" t="str">
        <f>IF(ISERROR(MATCH(M1239,M$10:M1238,0)),M1239,"")</f>
        <v/>
      </c>
      <c r="M1239" s="401" t="str">
        <f>IF(B1239="","",IF(ISERROR(MATCH(F1239&amp;"_"&amp;G1239&amp;"_"&amp;H1239&amp;"_"&amp;I1239&amp;"_"&amp;J1239&amp;IF(K1239="","","_"&amp;K1239),[1]CatGlob!$B:$B,0)),F1239&amp;"_"&amp;G1239&amp;"_"&amp;H1239&amp;"_"&amp;I1239&amp;"_"&amp;J1239&amp;IF(K1239="","","_"&amp;K1239),INDEX([1]CatGlob!$C:$C,MATCH(F1239&amp;"_"&amp;G1239&amp;"_"&amp;H1239&amp;"_"&amp;I1239&amp;"_"&amp;J1239&amp;IF(K1239="","","_"&amp;K1239),[1]CatGlob!$B:$B,0))))</f>
        <v>PEN_NOM_CORP_NT</v>
      </c>
      <c r="N1239" s="402" t="str">
        <f t="shared" si="41"/>
        <v/>
      </c>
      <c r="O1239" s="402" t="str">
        <f t="shared" si="40"/>
        <v/>
      </c>
      <c r="P1239" s="401" t="str">
        <f>IF(LEN(B1239)&gt;8,INDEX([1]CatGlob!$X:$X,MATCH(M1239,[1]CatGlob!$W:$W,0)),"")</f>
        <v>PEC</v>
      </c>
      <c r="Q1239" s="403" t="str">
        <f>INDEX([1]CatGlob!P:P,MATCH(M1239,[1]CatGlob!O:O,0))</f>
        <v>RFLC</v>
      </c>
      <c r="R1239" s="403" t="s">
        <v>601</v>
      </c>
      <c r="S1239" s="403" t="s">
        <v>601</v>
      </c>
      <c r="T1239" s="403" t="str">
        <f>INDEX([1]CatGlob!$D:$D,MATCH($M1239,[1]CatGlob!$C:$C,0))</f>
        <v>RFL</v>
      </c>
      <c r="U1239" s="403" t="s">
        <v>2307</v>
      </c>
      <c r="V1239" s="404" t="str">
        <f>INDEX([1]CatGlob!$F:$F,MATCH($M1239,[1]CatGlob!$C:$C,0))</f>
        <v>RFL_CORP</v>
      </c>
      <c r="W1239" s="405"/>
      <c r="X1239" s="406">
        <v>0</v>
      </c>
      <c r="Y1239" s="407">
        <v>0</v>
      </c>
      <c r="Z1239" s="408">
        <v>0</v>
      </c>
      <c r="AA1239" s="407">
        <v>0</v>
      </c>
      <c r="AB1239" s="408">
        <v>0</v>
      </c>
      <c r="AC1239" s="407">
        <v>0</v>
      </c>
      <c r="AD1239" s="408">
        <v>0</v>
      </c>
      <c r="AE1239" s="407">
        <v>0</v>
      </c>
      <c r="AF1239" s="408">
        <v>0</v>
      </c>
      <c r="AG1239" s="407">
        <v>0</v>
      </c>
      <c r="AI1239" s="406">
        <v>0</v>
      </c>
      <c r="AJ1239" s="407">
        <v>0</v>
      </c>
      <c r="AK1239" s="408">
        <v>0</v>
      </c>
      <c r="AL1239" s="407">
        <v>0</v>
      </c>
      <c r="AM1239" s="408">
        <v>0</v>
      </c>
      <c r="AN1239" s="407">
        <v>0</v>
      </c>
      <c r="AO1239" s="408">
        <v>0</v>
      </c>
      <c r="AP1239" s="407">
        <v>0</v>
      </c>
      <c r="AQ1239" s="408">
        <v>0</v>
      </c>
      <c r="AR1239" s="407">
        <v>0</v>
      </c>
      <c r="AT1239" s="406">
        <v>0</v>
      </c>
      <c r="AU1239" s="407">
        <v>0</v>
      </c>
      <c r="AV1239" s="408">
        <v>0</v>
      </c>
      <c r="AW1239" s="407">
        <v>0</v>
      </c>
      <c r="AX1239" s="408">
        <v>0</v>
      </c>
      <c r="AY1239" s="407">
        <v>0</v>
      </c>
      <c r="AZ1239" s="408">
        <v>0</v>
      </c>
      <c r="BA1239" s="407">
        <v>0</v>
      </c>
      <c r="BB1239" s="408">
        <v>0</v>
      </c>
      <c r="BC1239" s="407">
        <v>0</v>
      </c>
    </row>
    <row r="1240" spans="1:55" x14ac:dyDescent="0.35">
      <c r="A1240" s="385" t="str" cm="1">
        <f t="array" ref="A1240">IFERROR(_xlfn.IFS(AND(F1240="Renta Variable",O1240=1),IFERROR(MATCH(B1240,[1]RV_Det!C:C,0),"Rev"),AND(J1240="Corporativa",O1240=1,I1240="EM"),IFERROR(MATCH(B1240,[1]RF_Corps!B:B,0),"Rev"),AND(F1240="Alternativos",O1240=1),IFERROR(MATCH(B1240,[1]Rep4!C:C,0),"Rev")),"")</f>
        <v/>
      </c>
      <c r="B1240" s="394" t="s">
        <v>3541</v>
      </c>
      <c r="C1240" s="409" t="s">
        <v>3542</v>
      </c>
      <c r="D1240" s="395" t="s">
        <v>3536</v>
      </c>
      <c r="E1240" s="396" t="str">
        <f>IF(B1240="","",INDEX([1]CatGlob!$S:$S,IFERROR(MATCH(MID(B1240,7,1),[1]CatGlob!$R:$R,0),MATCH(MID(B1240,1,2),[1]CatGlob!$R:$R,0))))</f>
        <v>NSOL</v>
      </c>
      <c r="F1240" s="397" t="s">
        <v>442</v>
      </c>
      <c r="G1240" s="398" t="s">
        <v>383</v>
      </c>
      <c r="H1240" s="399" t="s">
        <v>264</v>
      </c>
      <c r="I1240" s="399" t="s">
        <v>611</v>
      </c>
      <c r="J1240" s="399" t="s">
        <v>2252</v>
      </c>
      <c r="K1240" s="396" t="s">
        <v>600</v>
      </c>
      <c r="L1240" s="400" t="str">
        <f>IF(ISERROR(MATCH(M1240,M$10:M1239,0)),M1240,"")</f>
        <v/>
      </c>
      <c r="M1240" s="401" t="str">
        <f>IF(B1240="","",IF(ISERROR(MATCH(F1240&amp;"_"&amp;G1240&amp;"_"&amp;H1240&amp;"_"&amp;I1240&amp;"_"&amp;J1240&amp;IF(K1240="","","_"&amp;K1240),[1]CatGlob!$B:$B,0)),F1240&amp;"_"&amp;G1240&amp;"_"&amp;H1240&amp;"_"&amp;I1240&amp;"_"&amp;J1240&amp;IF(K1240="","","_"&amp;K1240),INDEX([1]CatGlob!$C:$C,MATCH(F1240&amp;"_"&amp;G1240&amp;"_"&amp;H1240&amp;"_"&amp;I1240&amp;"_"&amp;J1240&amp;IF(K1240="","","_"&amp;K1240),[1]CatGlob!$B:$B,0))))</f>
        <v>PEN_NOM_CORP_NT</v>
      </c>
      <c r="N1240" s="402" t="str">
        <f t="shared" si="41"/>
        <v/>
      </c>
      <c r="O1240" s="402" t="str">
        <f t="shared" si="40"/>
        <v/>
      </c>
      <c r="P1240" s="401" t="str">
        <f>IF(LEN(B1240)&gt;8,INDEX([1]CatGlob!$X:$X,MATCH(M1240,[1]CatGlob!$W:$W,0)),"")</f>
        <v>PEC</v>
      </c>
      <c r="Q1240" s="403" t="str">
        <f>INDEX([1]CatGlob!P:P,MATCH(M1240,[1]CatGlob!O:O,0))</f>
        <v>RFLC</v>
      </c>
      <c r="R1240" s="403" t="s">
        <v>601</v>
      </c>
      <c r="S1240" s="403" t="s">
        <v>601</v>
      </c>
      <c r="T1240" s="403" t="str">
        <f>INDEX([1]CatGlob!$D:$D,MATCH($M1240,[1]CatGlob!$C:$C,0))</f>
        <v>RFL</v>
      </c>
      <c r="U1240" s="403" t="s">
        <v>2307</v>
      </c>
      <c r="V1240" s="404" t="str">
        <f>INDEX([1]CatGlob!$F:$F,MATCH($M1240,[1]CatGlob!$C:$C,0))</f>
        <v>RFL_CORP</v>
      </c>
      <c r="W1240" s="405"/>
      <c r="X1240" s="406">
        <v>0</v>
      </c>
      <c r="Y1240" s="407">
        <v>0</v>
      </c>
      <c r="Z1240" s="408">
        <v>0</v>
      </c>
      <c r="AA1240" s="407">
        <v>0</v>
      </c>
      <c r="AB1240" s="408">
        <v>0</v>
      </c>
      <c r="AC1240" s="407">
        <v>0</v>
      </c>
      <c r="AD1240" s="408">
        <v>0</v>
      </c>
      <c r="AE1240" s="407">
        <v>0</v>
      </c>
      <c r="AF1240" s="408">
        <v>0</v>
      </c>
      <c r="AG1240" s="407">
        <v>0</v>
      </c>
      <c r="AI1240" s="406">
        <v>0</v>
      </c>
      <c r="AJ1240" s="407">
        <v>0</v>
      </c>
      <c r="AK1240" s="408">
        <v>0</v>
      </c>
      <c r="AL1240" s="407">
        <v>0</v>
      </c>
      <c r="AM1240" s="408">
        <v>0</v>
      </c>
      <c r="AN1240" s="407">
        <v>0</v>
      </c>
      <c r="AO1240" s="408">
        <v>0</v>
      </c>
      <c r="AP1240" s="407">
        <v>0</v>
      </c>
      <c r="AQ1240" s="408">
        <v>0</v>
      </c>
      <c r="AR1240" s="407">
        <v>0</v>
      </c>
      <c r="AT1240" s="406">
        <v>0</v>
      </c>
      <c r="AU1240" s="407">
        <v>0</v>
      </c>
      <c r="AV1240" s="408">
        <v>0</v>
      </c>
      <c r="AW1240" s="407">
        <v>0</v>
      </c>
      <c r="AX1240" s="408">
        <v>0</v>
      </c>
      <c r="AY1240" s="407">
        <v>0</v>
      </c>
      <c r="AZ1240" s="408">
        <v>0</v>
      </c>
      <c r="BA1240" s="407">
        <v>0</v>
      </c>
      <c r="BB1240" s="408">
        <v>0</v>
      </c>
      <c r="BC1240" s="407">
        <v>0</v>
      </c>
    </row>
    <row r="1241" spans="1:55" x14ac:dyDescent="0.35">
      <c r="A1241" s="385" t="str" cm="1">
        <f t="array" ref="A1241">IFERROR(_xlfn.IFS(AND(F1241="Renta Variable",O1241=1),IFERROR(MATCH(B1241,[1]RV_Det!C:C,0),"Rev"),AND(J1241="Corporativa",O1241=1,I1241="EM"),IFERROR(MATCH(B1241,[1]RF_Corps!B:B,0),"Rev"),AND(F1241="Alternativos",O1241=1),IFERROR(MATCH(B1241,[1]Rep4!C:C,0),"Rev")),"")</f>
        <v/>
      </c>
      <c r="B1241" s="394" t="s">
        <v>3543</v>
      </c>
      <c r="C1241" s="409" t="s">
        <v>3544</v>
      </c>
      <c r="D1241" s="395" t="s">
        <v>3536</v>
      </c>
      <c r="E1241" s="396" t="str">
        <f>IF(B1241="","",INDEX([1]CatGlob!$S:$S,IFERROR(MATCH(MID(B1241,7,1),[1]CatGlob!$R:$R,0),MATCH(MID(B1241,1,2),[1]CatGlob!$R:$R,0))))</f>
        <v>NSOL</v>
      </c>
      <c r="F1241" s="397" t="s">
        <v>442</v>
      </c>
      <c r="G1241" s="398" t="s">
        <v>383</v>
      </c>
      <c r="H1241" s="399" t="s">
        <v>264</v>
      </c>
      <c r="I1241" s="399" t="s">
        <v>611</v>
      </c>
      <c r="J1241" s="399" t="s">
        <v>2252</v>
      </c>
      <c r="K1241" s="396" t="s">
        <v>600</v>
      </c>
      <c r="L1241" s="400" t="str">
        <f>IF(ISERROR(MATCH(M1241,M$10:M1240,0)),M1241,"")</f>
        <v/>
      </c>
      <c r="M1241" s="401" t="str">
        <f>IF(B1241="","",IF(ISERROR(MATCH(F1241&amp;"_"&amp;G1241&amp;"_"&amp;H1241&amp;"_"&amp;I1241&amp;"_"&amp;J1241&amp;IF(K1241="","","_"&amp;K1241),[1]CatGlob!$B:$B,0)),F1241&amp;"_"&amp;G1241&amp;"_"&amp;H1241&amp;"_"&amp;I1241&amp;"_"&amp;J1241&amp;IF(K1241="","","_"&amp;K1241),INDEX([1]CatGlob!$C:$C,MATCH(F1241&amp;"_"&amp;G1241&amp;"_"&amp;H1241&amp;"_"&amp;I1241&amp;"_"&amp;J1241&amp;IF(K1241="","","_"&amp;K1241),[1]CatGlob!$B:$B,0))))</f>
        <v>PEN_NOM_CORP_NT</v>
      </c>
      <c r="N1241" s="402" t="str">
        <f t="shared" si="41"/>
        <v/>
      </c>
      <c r="O1241" s="402" t="str">
        <f t="shared" si="40"/>
        <v/>
      </c>
      <c r="P1241" s="401" t="str">
        <f>IF(LEN(B1241)&gt;8,INDEX([1]CatGlob!$X:$X,MATCH(M1241,[1]CatGlob!$W:$W,0)),"")</f>
        <v>PEC</v>
      </c>
      <c r="Q1241" s="403" t="str">
        <f>INDEX([1]CatGlob!P:P,MATCH(M1241,[1]CatGlob!O:O,0))</f>
        <v>RFLC</v>
      </c>
      <c r="R1241" s="403" t="s">
        <v>601</v>
      </c>
      <c r="S1241" s="403" t="s">
        <v>601</v>
      </c>
      <c r="T1241" s="403" t="str">
        <f>INDEX([1]CatGlob!$D:$D,MATCH($M1241,[1]CatGlob!$C:$C,0))</f>
        <v>RFL</v>
      </c>
      <c r="U1241" s="403" t="s">
        <v>2307</v>
      </c>
      <c r="V1241" s="404" t="str">
        <f>INDEX([1]CatGlob!$F:$F,MATCH($M1241,[1]CatGlob!$C:$C,0))</f>
        <v>RFL_CORP</v>
      </c>
      <c r="W1241" s="405"/>
      <c r="X1241" s="406">
        <v>0</v>
      </c>
      <c r="Y1241" s="407">
        <v>0</v>
      </c>
      <c r="Z1241" s="408">
        <v>0</v>
      </c>
      <c r="AA1241" s="407">
        <v>0</v>
      </c>
      <c r="AB1241" s="408">
        <v>0</v>
      </c>
      <c r="AC1241" s="407">
        <v>0</v>
      </c>
      <c r="AD1241" s="408">
        <v>0</v>
      </c>
      <c r="AE1241" s="407">
        <v>0</v>
      </c>
      <c r="AF1241" s="408">
        <v>0</v>
      </c>
      <c r="AG1241" s="407">
        <v>0</v>
      </c>
      <c r="AI1241" s="406">
        <v>0</v>
      </c>
      <c r="AJ1241" s="407">
        <v>0</v>
      </c>
      <c r="AK1241" s="408">
        <v>0</v>
      </c>
      <c r="AL1241" s="407">
        <v>0</v>
      </c>
      <c r="AM1241" s="408">
        <v>0</v>
      </c>
      <c r="AN1241" s="407">
        <v>0</v>
      </c>
      <c r="AO1241" s="408">
        <v>0</v>
      </c>
      <c r="AP1241" s="407">
        <v>0</v>
      </c>
      <c r="AQ1241" s="408">
        <v>0</v>
      </c>
      <c r="AR1241" s="407">
        <v>0</v>
      </c>
      <c r="AT1241" s="406">
        <v>0</v>
      </c>
      <c r="AU1241" s="407">
        <v>0</v>
      </c>
      <c r="AV1241" s="408">
        <v>0</v>
      </c>
      <c r="AW1241" s="407">
        <v>0</v>
      </c>
      <c r="AX1241" s="408">
        <v>0</v>
      </c>
      <c r="AY1241" s="407">
        <v>0</v>
      </c>
      <c r="AZ1241" s="408">
        <v>0</v>
      </c>
      <c r="BA1241" s="407">
        <v>0</v>
      </c>
      <c r="BB1241" s="408">
        <v>0</v>
      </c>
      <c r="BC1241" s="407">
        <v>0</v>
      </c>
    </row>
    <row r="1242" spans="1:55" x14ac:dyDescent="0.35">
      <c r="A1242" s="385" t="str" cm="1">
        <f t="array" ref="A1242">IFERROR(_xlfn.IFS(AND(F1242="Renta Variable",O1242=1),IFERROR(MATCH(B1242,[1]RV_Det!C:C,0),"Rev"),AND(J1242="Corporativa",O1242=1,I1242="EM"),IFERROR(MATCH(B1242,[1]RF_Corps!B:B,0),"Rev"),AND(F1242="Alternativos",O1242=1),IFERROR(MATCH(B1242,[1]Rep4!C:C,0),"Rev")),"")</f>
        <v/>
      </c>
      <c r="B1242" s="394" t="s">
        <v>3545</v>
      </c>
      <c r="C1242" s="409" t="s">
        <v>3546</v>
      </c>
      <c r="D1242" s="395" t="s">
        <v>3536</v>
      </c>
      <c r="E1242" s="396" t="str">
        <f>IF(B1242="","",INDEX([1]CatGlob!$S:$S,IFERROR(MATCH(MID(B1242,7,1),[1]CatGlob!$R:$R,0),MATCH(MID(B1242,1,2),[1]CatGlob!$R:$R,0))))</f>
        <v>NSOL</v>
      </c>
      <c r="F1242" s="397" t="s">
        <v>442</v>
      </c>
      <c r="G1242" s="398" t="s">
        <v>383</v>
      </c>
      <c r="H1242" s="399" t="s">
        <v>264</v>
      </c>
      <c r="I1242" s="399" t="s">
        <v>611</v>
      </c>
      <c r="J1242" s="399" t="s">
        <v>2252</v>
      </c>
      <c r="K1242" s="396" t="s">
        <v>600</v>
      </c>
      <c r="L1242" s="400" t="str">
        <f>IF(ISERROR(MATCH(M1242,M$10:M1241,0)),M1242,"")</f>
        <v/>
      </c>
      <c r="M1242" s="401" t="str">
        <f>IF(B1242="","",IF(ISERROR(MATCH(F1242&amp;"_"&amp;G1242&amp;"_"&amp;H1242&amp;"_"&amp;I1242&amp;"_"&amp;J1242&amp;IF(K1242="","","_"&amp;K1242),[1]CatGlob!$B:$B,0)),F1242&amp;"_"&amp;G1242&amp;"_"&amp;H1242&amp;"_"&amp;I1242&amp;"_"&amp;J1242&amp;IF(K1242="","","_"&amp;K1242),INDEX([1]CatGlob!$C:$C,MATCH(F1242&amp;"_"&amp;G1242&amp;"_"&amp;H1242&amp;"_"&amp;I1242&amp;"_"&amp;J1242&amp;IF(K1242="","","_"&amp;K1242),[1]CatGlob!$B:$B,0))))</f>
        <v>PEN_NOM_CORP_NT</v>
      </c>
      <c r="N1242" s="402" t="str">
        <f t="shared" si="41"/>
        <v/>
      </c>
      <c r="O1242" s="402" t="str">
        <f t="shared" si="40"/>
        <v/>
      </c>
      <c r="P1242" s="401" t="str">
        <f>IF(LEN(B1242)&gt;8,INDEX([1]CatGlob!$X:$X,MATCH(M1242,[1]CatGlob!$W:$W,0)),"")</f>
        <v>PEC</v>
      </c>
      <c r="Q1242" s="403" t="str">
        <f>INDEX([1]CatGlob!P:P,MATCH(M1242,[1]CatGlob!O:O,0))</f>
        <v>RFLC</v>
      </c>
      <c r="R1242" s="403" t="s">
        <v>601</v>
      </c>
      <c r="S1242" s="403" t="s">
        <v>601</v>
      </c>
      <c r="T1242" s="403" t="str">
        <f>INDEX([1]CatGlob!$D:$D,MATCH($M1242,[1]CatGlob!$C:$C,0))</f>
        <v>RFL</v>
      </c>
      <c r="U1242" s="403" t="s">
        <v>2307</v>
      </c>
      <c r="V1242" s="404" t="str">
        <f>INDEX([1]CatGlob!$F:$F,MATCH($M1242,[1]CatGlob!$C:$C,0))</f>
        <v>RFL_CORP</v>
      </c>
      <c r="W1242" s="405"/>
      <c r="X1242" s="406">
        <v>0</v>
      </c>
      <c r="Y1242" s="407">
        <v>0</v>
      </c>
      <c r="Z1242" s="408">
        <v>0</v>
      </c>
      <c r="AA1242" s="407">
        <v>0</v>
      </c>
      <c r="AB1242" s="408">
        <v>0</v>
      </c>
      <c r="AC1242" s="407">
        <v>0</v>
      </c>
      <c r="AD1242" s="408">
        <v>0</v>
      </c>
      <c r="AE1242" s="407">
        <v>0</v>
      </c>
      <c r="AF1242" s="408">
        <v>0</v>
      </c>
      <c r="AG1242" s="407">
        <v>0</v>
      </c>
      <c r="AI1242" s="406">
        <v>0</v>
      </c>
      <c r="AJ1242" s="407">
        <v>0</v>
      </c>
      <c r="AK1242" s="408">
        <v>0</v>
      </c>
      <c r="AL1242" s="407">
        <v>0</v>
      </c>
      <c r="AM1242" s="408">
        <v>0</v>
      </c>
      <c r="AN1242" s="407">
        <v>0</v>
      </c>
      <c r="AO1242" s="408">
        <v>0</v>
      </c>
      <c r="AP1242" s="407">
        <v>0</v>
      </c>
      <c r="AQ1242" s="408">
        <v>0</v>
      </c>
      <c r="AR1242" s="407">
        <v>0</v>
      </c>
      <c r="AT1242" s="406">
        <v>0</v>
      </c>
      <c r="AU1242" s="407">
        <v>0</v>
      </c>
      <c r="AV1242" s="408">
        <v>0</v>
      </c>
      <c r="AW1242" s="407">
        <v>0</v>
      </c>
      <c r="AX1242" s="408">
        <v>0</v>
      </c>
      <c r="AY1242" s="407">
        <v>0</v>
      </c>
      <c r="AZ1242" s="408">
        <v>0</v>
      </c>
      <c r="BA1242" s="407">
        <v>0</v>
      </c>
      <c r="BB1242" s="408">
        <v>0</v>
      </c>
      <c r="BC1242" s="407">
        <v>0</v>
      </c>
    </row>
    <row r="1243" spans="1:55" x14ac:dyDescent="0.35">
      <c r="A1243" s="385" t="str" cm="1">
        <f t="array" ref="A1243">IFERROR(_xlfn.IFS(AND(F1243="Renta Variable",O1243=1),IFERROR(MATCH(B1243,[1]RV_Det!C:C,0),"Rev"),AND(J1243="Corporativa",O1243=1,I1243="EM"),IFERROR(MATCH(B1243,[1]RF_Corps!B:B,0),"Rev"),AND(F1243="Alternativos",O1243=1),IFERROR(MATCH(B1243,[1]Rep4!C:C,0),"Rev")),"")</f>
        <v/>
      </c>
      <c r="B1243" s="394" t="s">
        <v>3547</v>
      </c>
      <c r="C1243" s="409" t="s">
        <v>3548</v>
      </c>
      <c r="D1243" s="395" t="s">
        <v>3536</v>
      </c>
      <c r="E1243" s="396" t="str">
        <f>IF(B1243="","",INDEX([1]CatGlob!$S:$S,IFERROR(MATCH(MID(B1243,7,1),[1]CatGlob!$R:$R,0),MATCH(MID(B1243,1,2),[1]CatGlob!$R:$R,0))))</f>
        <v>NSOL</v>
      </c>
      <c r="F1243" s="397" t="s">
        <v>442</v>
      </c>
      <c r="G1243" s="398" t="s">
        <v>383</v>
      </c>
      <c r="H1243" s="399" t="s">
        <v>264</v>
      </c>
      <c r="I1243" s="399" t="s">
        <v>611</v>
      </c>
      <c r="J1243" s="399" t="s">
        <v>2252</v>
      </c>
      <c r="K1243" s="396" t="s">
        <v>600</v>
      </c>
      <c r="L1243" s="400" t="str">
        <f>IF(ISERROR(MATCH(M1243,M$10:M1242,0)),M1243,"")</f>
        <v/>
      </c>
      <c r="M1243" s="401" t="str">
        <f>IF(B1243="","",IF(ISERROR(MATCH(F1243&amp;"_"&amp;G1243&amp;"_"&amp;H1243&amp;"_"&amp;I1243&amp;"_"&amp;J1243&amp;IF(K1243="","","_"&amp;K1243),[1]CatGlob!$B:$B,0)),F1243&amp;"_"&amp;G1243&amp;"_"&amp;H1243&amp;"_"&amp;I1243&amp;"_"&amp;J1243&amp;IF(K1243="","","_"&amp;K1243),INDEX([1]CatGlob!$C:$C,MATCH(F1243&amp;"_"&amp;G1243&amp;"_"&amp;H1243&amp;"_"&amp;I1243&amp;"_"&amp;J1243&amp;IF(K1243="","","_"&amp;K1243),[1]CatGlob!$B:$B,0))))</f>
        <v>PEN_NOM_CORP_NT</v>
      </c>
      <c r="N1243" s="402" t="str">
        <f t="shared" si="41"/>
        <v/>
      </c>
      <c r="O1243" s="402" t="str">
        <f t="shared" si="40"/>
        <v/>
      </c>
      <c r="P1243" s="401" t="str">
        <f>IF(LEN(B1243)&gt;8,INDEX([1]CatGlob!$X:$X,MATCH(M1243,[1]CatGlob!$W:$W,0)),"")</f>
        <v>PEC</v>
      </c>
      <c r="Q1243" s="403" t="str">
        <f>INDEX([1]CatGlob!P:P,MATCH(M1243,[1]CatGlob!O:O,0))</f>
        <v>RFLC</v>
      </c>
      <c r="R1243" s="403" t="s">
        <v>601</v>
      </c>
      <c r="S1243" s="403" t="s">
        <v>601</v>
      </c>
      <c r="T1243" s="403" t="str">
        <f>INDEX([1]CatGlob!$D:$D,MATCH($M1243,[1]CatGlob!$C:$C,0))</f>
        <v>RFL</v>
      </c>
      <c r="U1243" s="403" t="s">
        <v>2307</v>
      </c>
      <c r="V1243" s="404" t="str">
        <f>INDEX([1]CatGlob!$F:$F,MATCH($M1243,[1]CatGlob!$C:$C,0))</f>
        <v>RFL_CORP</v>
      </c>
      <c r="W1243" s="405"/>
      <c r="X1243" s="406">
        <v>0</v>
      </c>
      <c r="Y1243" s="407">
        <v>0</v>
      </c>
      <c r="Z1243" s="408">
        <v>0</v>
      </c>
      <c r="AA1243" s="407">
        <v>0</v>
      </c>
      <c r="AB1243" s="408">
        <v>0</v>
      </c>
      <c r="AC1243" s="407">
        <v>0</v>
      </c>
      <c r="AD1243" s="408">
        <v>0</v>
      </c>
      <c r="AE1243" s="407">
        <v>0</v>
      </c>
      <c r="AF1243" s="408">
        <v>0</v>
      </c>
      <c r="AG1243" s="407">
        <v>0</v>
      </c>
      <c r="AI1243" s="406">
        <v>0</v>
      </c>
      <c r="AJ1243" s="407">
        <v>0</v>
      </c>
      <c r="AK1243" s="408">
        <v>0</v>
      </c>
      <c r="AL1243" s="407">
        <v>0</v>
      </c>
      <c r="AM1243" s="408">
        <v>0</v>
      </c>
      <c r="AN1243" s="407">
        <v>0</v>
      </c>
      <c r="AO1243" s="408">
        <v>0</v>
      </c>
      <c r="AP1243" s="407">
        <v>0</v>
      </c>
      <c r="AQ1243" s="408">
        <v>0</v>
      </c>
      <c r="AR1243" s="407">
        <v>0</v>
      </c>
      <c r="AT1243" s="406">
        <v>0</v>
      </c>
      <c r="AU1243" s="407">
        <v>0</v>
      </c>
      <c r="AV1243" s="408">
        <v>0</v>
      </c>
      <c r="AW1243" s="407">
        <v>0</v>
      </c>
      <c r="AX1243" s="408">
        <v>0</v>
      </c>
      <c r="AY1243" s="407">
        <v>0</v>
      </c>
      <c r="AZ1243" s="408">
        <v>0</v>
      </c>
      <c r="BA1243" s="407">
        <v>0</v>
      </c>
      <c r="BB1243" s="408">
        <v>0</v>
      </c>
      <c r="BC1243" s="407">
        <v>0</v>
      </c>
    </row>
    <row r="1244" spans="1:55" x14ac:dyDescent="0.35">
      <c r="A1244" s="385" t="str" cm="1">
        <f t="array" ref="A1244">IFERROR(_xlfn.IFS(AND(F1244="Renta Variable",O1244=1),IFERROR(MATCH(B1244,[1]RV_Det!C:C,0),"Rev"),AND(J1244="Corporativa",O1244=1,I1244="EM"),IFERROR(MATCH(B1244,[1]RF_Corps!B:B,0),"Rev"),AND(F1244="Alternativos",O1244=1),IFERROR(MATCH(B1244,[1]Rep4!C:C,0),"Rev")),"")</f>
        <v/>
      </c>
      <c r="B1244" s="394" t="s">
        <v>3549</v>
      </c>
      <c r="C1244" s="409" t="s">
        <v>3550</v>
      </c>
      <c r="D1244" s="395" t="s">
        <v>3536</v>
      </c>
      <c r="E1244" s="396" t="str">
        <f>IF(B1244="","",INDEX([1]CatGlob!$S:$S,IFERROR(MATCH(MID(B1244,7,1),[1]CatGlob!$R:$R,0),MATCH(MID(B1244,1,2),[1]CatGlob!$R:$R,0))))</f>
        <v>NSOL</v>
      </c>
      <c r="F1244" s="397" t="s">
        <v>442</v>
      </c>
      <c r="G1244" s="398" t="s">
        <v>383</v>
      </c>
      <c r="H1244" s="399" t="s">
        <v>264</v>
      </c>
      <c r="I1244" s="399" t="s">
        <v>611</v>
      </c>
      <c r="J1244" s="399" t="s">
        <v>2252</v>
      </c>
      <c r="K1244" s="396" t="s">
        <v>600</v>
      </c>
      <c r="L1244" s="400" t="str">
        <f>IF(ISERROR(MATCH(M1244,M$10:M1243,0)),M1244,"")</f>
        <v/>
      </c>
      <c r="M1244" s="401" t="str">
        <f>IF(B1244="","",IF(ISERROR(MATCH(F1244&amp;"_"&amp;G1244&amp;"_"&amp;H1244&amp;"_"&amp;I1244&amp;"_"&amp;J1244&amp;IF(K1244="","","_"&amp;K1244),[1]CatGlob!$B:$B,0)),F1244&amp;"_"&amp;G1244&amp;"_"&amp;H1244&amp;"_"&amp;I1244&amp;"_"&amp;J1244&amp;IF(K1244="","","_"&amp;K1244),INDEX([1]CatGlob!$C:$C,MATCH(F1244&amp;"_"&amp;G1244&amp;"_"&amp;H1244&amp;"_"&amp;I1244&amp;"_"&amp;J1244&amp;IF(K1244="","","_"&amp;K1244),[1]CatGlob!$B:$B,0))))</f>
        <v>PEN_NOM_CORP_NT</v>
      </c>
      <c r="N1244" s="402" t="str">
        <f t="shared" si="41"/>
        <v/>
      </c>
      <c r="O1244" s="402" t="str">
        <f t="shared" si="40"/>
        <v/>
      </c>
      <c r="P1244" s="401" t="str">
        <f>IF(LEN(B1244)&gt;8,INDEX([1]CatGlob!$X:$X,MATCH(M1244,[1]CatGlob!$W:$W,0)),"")</f>
        <v>PEC</v>
      </c>
      <c r="Q1244" s="403" t="str">
        <f>INDEX([1]CatGlob!P:P,MATCH(M1244,[1]CatGlob!O:O,0))</f>
        <v>RFLC</v>
      </c>
      <c r="R1244" s="403" t="s">
        <v>601</v>
      </c>
      <c r="S1244" s="403" t="s">
        <v>601</v>
      </c>
      <c r="T1244" s="403" t="str">
        <f>INDEX([1]CatGlob!$D:$D,MATCH($M1244,[1]CatGlob!$C:$C,0))</f>
        <v>RFL</v>
      </c>
      <c r="U1244" s="403" t="s">
        <v>2307</v>
      </c>
      <c r="V1244" s="404" t="str">
        <f>INDEX([1]CatGlob!$F:$F,MATCH($M1244,[1]CatGlob!$C:$C,0))</f>
        <v>RFL_CORP</v>
      </c>
      <c r="W1244" s="405"/>
      <c r="X1244" s="406">
        <v>0</v>
      </c>
      <c r="Y1244" s="407">
        <v>0</v>
      </c>
      <c r="Z1244" s="408">
        <v>0</v>
      </c>
      <c r="AA1244" s="407">
        <v>0</v>
      </c>
      <c r="AB1244" s="408">
        <v>0</v>
      </c>
      <c r="AC1244" s="407">
        <v>0</v>
      </c>
      <c r="AD1244" s="408">
        <v>0</v>
      </c>
      <c r="AE1244" s="407">
        <v>0</v>
      </c>
      <c r="AF1244" s="408">
        <v>0</v>
      </c>
      <c r="AG1244" s="407">
        <v>0</v>
      </c>
      <c r="AI1244" s="406">
        <v>0</v>
      </c>
      <c r="AJ1244" s="407">
        <v>0</v>
      </c>
      <c r="AK1244" s="408">
        <v>0</v>
      </c>
      <c r="AL1244" s="407">
        <v>0</v>
      </c>
      <c r="AM1244" s="408">
        <v>0</v>
      </c>
      <c r="AN1244" s="407">
        <v>0</v>
      </c>
      <c r="AO1244" s="408">
        <v>0</v>
      </c>
      <c r="AP1244" s="407">
        <v>0</v>
      </c>
      <c r="AQ1244" s="408">
        <v>0</v>
      </c>
      <c r="AR1244" s="407">
        <v>0</v>
      </c>
      <c r="AT1244" s="406">
        <v>0</v>
      </c>
      <c r="AU1244" s="407">
        <v>0</v>
      </c>
      <c r="AV1244" s="408">
        <v>0</v>
      </c>
      <c r="AW1244" s="407">
        <v>0</v>
      </c>
      <c r="AX1244" s="408">
        <v>0</v>
      </c>
      <c r="AY1244" s="407">
        <v>0</v>
      </c>
      <c r="AZ1244" s="408">
        <v>0</v>
      </c>
      <c r="BA1244" s="407">
        <v>0</v>
      </c>
      <c r="BB1244" s="408">
        <v>0</v>
      </c>
      <c r="BC1244" s="407">
        <v>0</v>
      </c>
    </row>
    <row r="1245" spans="1:55" x14ac:dyDescent="0.35">
      <c r="A1245" s="385" t="str" cm="1">
        <f t="array" ref="A1245">IFERROR(_xlfn.IFS(AND(F1245="Renta Variable",O1245=1),IFERROR(MATCH(B1245,[1]RV_Det!C:C,0),"Rev"),AND(J1245="Corporativa",O1245=1,I1245="EM"),IFERROR(MATCH(B1245,[1]RF_Corps!B:B,0),"Rev"),AND(F1245="Alternativos",O1245=1),IFERROR(MATCH(B1245,[1]Rep4!C:C,0),"Rev")),"")</f>
        <v/>
      </c>
      <c r="B1245" s="394" t="s">
        <v>3551</v>
      </c>
      <c r="C1245" s="409" t="s">
        <v>3552</v>
      </c>
      <c r="D1245" s="395" t="s">
        <v>3536</v>
      </c>
      <c r="E1245" s="396" t="str">
        <f>IF(B1245="","",INDEX([1]CatGlob!$S:$S,IFERROR(MATCH(MID(B1245,7,1),[1]CatGlob!$R:$R,0),MATCH(MID(B1245,1,2),[1]CatGlob!$R:$R,0))))</f>
        <v>NSOL</v>
      </c>
      <c r="F1245" s="397" t="s">
        <v>442</v>
      </c>
      <c r="G1245" s="398" t="s">
        <v>383</v>
      </c>
      <c r="H1245" s="399" t="s">
        <v>264</v>
      </c>
      <c r="I1245" s="399" t="s">
        <v>611</v>
      </c>
      <c r="J1245" s="399" t="s">
        <v>2252</v>
      </c>
      <c r="K1245" s="396" t="s">
        <v>600</v>
      </c>
      <c r="L1245" s="400" t="str">
        <f>IF(ISERROR(MATCH(M1245,M$10:M1244,0)),M1245,"")</f>
        <v/>
      </c>
      <c r="M1245" s="401" t="str">
        <f>IF(B1245="","",IF(ISERROR(MATCH(F1245&amp;"_"&amp;G1245&amp;"_"&amp;H1245&amp;"_"&amp;I1245&amp;"_"&amp;J1245&amp;IF(K1245="","","_"&amp;K1245),[1]CatGlob!$B:$B,0)),F1245&amp;"_"&amp;G1245&amp;"_"&amp;H1245&amp;"_"&amp;I1245&amp;"_"&amp;J1245&amp;IF(K1245="","","_"&amp;K1245),INDEX([1]CatGlob!$C:$C,MATCH(F1245&amp;"_"&amp;G1245&amp;"_"&amp;H1245&amp;"_"&amp;I1245&amp;"_"&amp;J1245&amp;IF(K1245="","","_"&amp;K1245),[1]CatGlob!$B:$B,0))))</f>
        <v>PEN_NOM_CORP_NT</v>
      </c>
      <c r="N1245" s="402" t="str">
        <f t="shared" si="41"/>
        <v/>
      </c>
      <c r="O1245" s="402" t="str">
        <f t="shared" si="40"/>
        <v/>
      </c>
      <c r="P1245" s="401" t="str">
        <f>IF(LEN(B1245)&gt;8,INDEX([1]CatGlob!$X:$X,MATCH(M1245,[1]CatGlob!$W:$W,0)),"")</f>
        <v>PEC</v>
      </c>
      <c r="Q1245" s="403" t="str">
        <f>INDEX([1]CatGlob!P:P,MATCH(M1245,[1]CatGlob!O:O,0))</f>
        <v>RFLC</v>
      </c>
      <c r="R1245" s="403" t="s">
        <v>601</v>
      </c>
      <c r="S1245" s="403" t="s">
        <v>601</v>
      </c>
      <c r="T1245" s="403" t="str">
        <f>INDEX([1]CatGlob!$D:$D,MATCH($M1245,[1]CatGlob!$C:$C,0))</f>
        <v>RFL</v>
      </c>
      <c r="U1245" s="403" t="s">
        <v>2307</v>
      </c>
      <c r="V1245" s="404" t="str">
        <f>INDEX([1]CatGlob!$F:$F,MATCH($M1245,[1]CatGlob!$C:$C,0))</f>
        <v>RFL_CORP</v>
      </c>
      <c r="W1245" s="405"/>
      <c r="X1245" s="406">
        <v>0</v>
      </c>
      <c r="Y1245" s="407">
        <v>0</v>
      </c>
      <c r="Z1245" s="408">
        <v>0</v>
      </c>
      <c r="AA1245" s="407">
        <v>0</v>
      </c>
      <c r="AB1245" s="408">
        <v>0</v>
      </c>
      <c r="AC1245" s="407">
        <v>0</v>
      </c>
      <c r="AD1245" s="408">
        <v>0</v>
      </c>
      <c r="AE1245" s="407">
        <v>0</v>
      </c>
      <c r="AF1245" s="408">
        <v>0</v>
      </c>
      <c r="AG1245" s="407">
        <v>0</v>
      </c>
      <c r="AI1245" s="406">
        <v>0</v>
      </c>
      <c r="AJ1245" s="407">
        <v>0</v>
      </c>
      <c r="AK1245" s="408">
        <v>0</v>
      </c>
      <c r="AL1245" s="407">
        <v>0</v>
      </c>
      <c r="AM1245" s="408">
        <v>0</v>
      </c>
      <c r="AN1245" s="407">
        <v>0</v>
      </c>
      <c r="AO1245" s="408">
        <v>0</v>
      </c>
      <c r="AP1245" s="407">
        <v>0</v>
      </c>
      <c r="AQ1245" s="408">
        <v>0</v>
      </c>
      <c r="AR1245" s="407">
        <v>0</v>
      </c>
      <c r="AT1245" s="406">
        <v>0</v>
      </c>
      <c r="AU1245" s="407">
        <v>0</v>
      </c>
      <c r="AV1245" s="408">
        <v>0</v>
      </c>
      <c r="AW1245" s="407">
        <v>0</v>
      </c>
      <c r="AX1245" s="408">
        <v>0</v>
      </c>
      <c r="AY1245" s="407">
        <v>0</v>
      </c>
      <c r="AZ1245" s="408">
        <v>0</v>
      </c>
      <c r="BA1245" s="407">
        <v>0</v>
      </c>
      <c r="BB1245" s="408">
        <v>0</v>
      </c>
      <c r="BC1245" s="407">
        <v>0</v>
      </c>
    </row>
    <row r="1246" spans="1:55" x14ac:dyDescent="0.35">
      <c r="A1246" s="385" t="str" cm="1">
        <f t="array" ref="A1246">IFERROR(_xlfn.IFS(AND(F1246="Renta Variable",O1246=1),IFERROR(MATCH(B1246,[1]RV_Det!C:C,0),"Rev"),AND(J1246="Corporativa",O1246=1,I1246="EM"),IFERROR(MATCH(B1246,[1]RF_Corps!B:B,0),"Rev"),AND(F1246="Alternativos",O1246=1),IFERROR(MATCH(B1246,[1]Rep4!C:C,0),"Rev")),"")</f>
        <v/>
      </c>
      <c r="B1246" s="394" t="s">
        <v>3553</v>
      </c>
      <c r="C1246" s="409" t="s">
        <v>3554</v>
      </c>
      <c r="D1246" s="395" t="s">
        <v>3536</v>
      </c>
      <c r="E1246" s="396" t="str">
        <f>IF(B1246="","",INDEX([1]CatGlob!$S:$S,IFERROR(MATCH(MID(B1246,7,1),[1]CatGlob!$R:$R,0),MATCH(MID(B1246,1,2),[1]CatGlob!$R:$R,0))))</f>
        <v>NSOL</v>
      </c>
      <c r="F1246" s="397" t="s">
        <v>442</v>
      </c>
      <c r="G1246" s="398" t="s">
        <v>383</v>
      </c>
      <c r="H1246" s="399" t="s">
        <v>264</v>
      </c>
      <c r="I1246" s="399" t="s">
        <v>611</v>
      </c>
      <c r="J1246" s="399" t="s">
        <v>2252</v>
      </c>
      <c r="K1246" s="396" t="s">
        <v>600</v>
      </c>
      <c r="L1246" s="400" t="str">
        <f>IF(ISERROR(MATCH(M1246,M$10:M1245,0)),M1246,"")</f>
        <v/>
      </c>
      <c r="M1246" s="401" t="str">
        <f>IF(B1246="","",IF(ISERROR(MATCH(F1246&amp;"_"&amp;G1246&amp;"_"&amp;H1246&amp;"_"&amp;I1246&amp;"_"&amp;J1246&amp;IF(K1246="","","_"&amp;K1246),[1]CatGlob!$B:$B,0)),F1246&amp;"_"&amp;G1246&amp;"_"&amp;H1246&amp;"_"&amp;I1246&amp;"_"&amp;J1246&amp;IF(K1246="","","_"&amp;K1246),INDEX([1]CatGlob!$C:$C,MATCH(F1246&amp;"_"&amp;G1246&amp;"_"&amp;H1246&amp;"_"&amp;I1246&amp;"_"&amp;J1246&amp;IF(K1246="","","_"&amp;K1246),[1]CatGlob!$B:$B,0))))</f>
        <v>PEN_NOM_CORP_NT</v>
      </c>
      <c r="N1246" s="402" t="str">
        <f t="shared" si="41"/>
        <v/>
      </c>
      <c r="O1246" s="402" t="str">
        <f t="shared" si="40"/>
        <v/>
      </c>
      <c r="P1246" s="401" t="str">
        <f>IF(LEN(B1246)&gt;8,INDEX([1]CatGlob!$X:$X,MATCH(M1246,[1]CatGlob!$W:$W,0)),"")</f>
        <v>PEC</v>
      </c>
      <c r="Q1246" s="403" t="str">
        <f>INDEX([1]CatGlob!P:P,MATCH(M1246,[1]CatGlob!O:O,0))</f>
        <v>RFLC</v>
      </c>
      <c r="R1246" s="403" t="s">
        <v>601</v>
      </c>
      <c r="S1246" s="403" t="s">
        <v>601</v>
      </c>
      <c r="T1246" s="403" t="str">
        <f>INDEX([1]CatGlob!$D:$D,MATCH($M1246,[1]CatGlob!$C:$C,0))</f>
        <v>RFL</v>
      </c>
      <c r="U1246" s="403" t="s">
        <v>2307</v>
      </c>
      <c r="V1246" s="404" t="str">
        <f>INDEX([1]CatGlob!$F:$F,MATCH($M1246,[1]CatGlob!$C:$C,0))</f>
        <v>RFL_CORP</v>
      </c>
      <c r="W1246" s="405"/>
      <c r="X1246" s="406">
        <v>0</v>
      </c>
      <c r="Y1246" s="407">
        <v>0</v>
      </c>
      <c r="Z1246" s="408">
        <v>0</v>
      </c>
      <c r="AA1246" s="407">
        <v>0</v>
      </c>
      <c r="AB1246" s="408">
        <v>0</v>
      </c>
      <c r="AC1246" s="407">
        <v>0</v>
      </c>
      <c r="AD1246" s="408">
        <v>0</v>
      </c>
      <c r="AE1246" s="407">
        <v>0</v>
      </c>
      <c r="AF1246" s="408">
        <v>0</v>
      </c>
      <c r="AG1246" s="407">
        <v>0</v>
      </c>
      <c r="AI1246" s="406">
        <v>0</v>
      </c>
      <c r="AJ1246" s="407">
        <v>0</v>
      </c>
      <c r="AK1246" s="408">
        <v>0</v>
      </c>
      <c r="AL1246" s="407">
        <v>0</v>
      </c>
      <c r="AM1246" s="408">
        <v>0</v>
      </c>
      <c r="AN1246" s="407">
        <v>0</v>
      </c>
      <c r="AO1246" s="408">
        <v>0</v>
      </c>
      <c r="AP1246" s="407">
        <v>0</v>
      </c>
      <c r="AQ1246" s="408">
        <v>0</v>
      </c>
      <c r="AR1246" s="407">
        <v>0</v>
      </c>
      <c r="AT1246" s="406">
        <v>0</v>
      </c>
      <c r="AU1246" s="407">
        <v>0</v>
      </c>
      <c r="AV1246" s="408">
        <v>0</v>
      </c>
      <c r="AW1246" s="407">
        <v>0</v>
      </c>
      <c r="AX1246" s="408">
        <v>0</v>
      </c>
      <c r="AY1246" s="407">
        <v>0</v>
      </c>
      <c r="AZ1246" s="408">
        <v>0</v>
      </c>
      <c r="BA1246" s="407">
        <v>0</v>
      </c>
      <c r="BB1246" s="408">
        <v>0</v>
      </c>
      <c r="BC1246" s="407">
        <v>0</v>
      </c>
    </row>
    <row r="1247" spans="1:55" x14ac:dyDescent="0.35">
      <c r="A1247" s="385" t="str" cm="1">
        <f t="array" ref="A1247">IFERROR(_xlfn.IFS(AND(F1247="Renta Variable",O1247=1),IFERROR(MATCH(B1247,[1]RV_Det!C:C,0),"Rev"),AND(J1247="Corporativa",O1247=1,I1247="EM"),IFERROR(MATCH(B1247,[1]RF_Corps!B:B,0),"Rev"),AND(F1247="Alternativos",O1247=1),IFERROR(MATCH(B1247,[1]Rep4!C:C,0),"Rev")),"")</f>
        <v/>
      </c>
      <c r="B1247" s="394" t="s">
        <v>3555</v>
      </c>
      <c r="C1247" s="409" t="s">
        <v>3556</v>
      </c>
      <c r="D1247" s="395" t="s">
        <v>3536</v>
      </c>
      <c r="E1247" s="396" t="str">
        <f>IF(B1247="","",INDEX([1]CatGlob!$S:$S,IFERROR(MATCH(MID(B1247,7,1),[1]CatGlob!$R:$R,0),MATCH(MID(B1247,1,2),[1]CatGlob!$R:$R,0))))</f>
        <v>NSOL</v>
      </c>
      <c r="F1247" s="397" t="s">
        <v>442</v>
      </c>
      <c r="G1247" s="398" t="s">
        <v>383</v>
      </c>
      <c r="H1247" s="399" t="s">
        <v>264</v>
      </c>
      <c r="I1247" s="399" t="s">
        <v>611</v>
      </c>
      <c r="J1247" s="399" t="s">
        <v>2252</v>
      </c>
      <c r="K1247" s="396" t="s">
        <v>600</v>
      </c>
      <c r="L1247" s="400" t="str">
        <f>IF(ISERROR(MATCH(M1247,M$10:M1246,0)),M1247,"")</f>
        <v/>
      </c>
      <c r="M1247" s="401" t="str">
        <f>IF(B1247="","",IF(ISERROR(MATCH(F1247&amp;"_"&amp;G1247&amp;"_"&amp;H1247&amp;"_"&amp;I1247&amp;"_"&amp;J1247&amp;IF(K1247="","","_"&amp;K1247),[1]CatGlob!$B:$B,0)),F1247&amp;"_"&amp;G1247&amp;"_"&amp;H1247&amp;"_"&amp;I1247&amp;"_"&amp;J1247&amp;IF(K1247="","","_"&amp;K1247),INDEX([1]CatGlob!$C:$C,MATCH(F1247&amp;"_"&amp;G1247&amp;"_"&amp;H1247&amp;"_"&amp;I1247&amp;"_"&amp;J1247&amp;IF(K1247="","","_"&amp;K1247),[1]CatGlob!$B:$B,0))))</f>
        <v>PEN_NOM_CORP_NT</v>
      </c>
      <c r="N1247" s="402" t="str">
        <f t="shared" si="41"/>
        <v/>
      </c>
      <c r="O1247" s="402" t="str">
        <f t="shared" si="40"/>
        <v/>
      </c>
      <c r="P1247" s="401" t="str">
        <f>IF(LEN(B1247)&gt;8,INDEX([1]CatGlob!$X:$X,MATCH(M1247,[1]CatGlob!$W:$W,0)),"")</f>
        <v>PEC</v>
      </c>
      <c r="Q1247" s="403" t="str">
        <f>INDEX([1]CatGlob!P:P,MATCH(M1247,[1]CatGlob!O:O,0))</f>
        <v>RFLC</v>
      </c>
      <c r="R1247" s="403" t="s">
        <v>601</v>
      </c>
      <c r="S1247" s="403" t="s">
        <v>601</v>
      </c>
      <c r="T1247" s="403" t="str">
        <f>INDEX([1]CatGlob!$D:$D,MATCH($M1247,[1]CatGlob!$C:$C,0))</f>
        <v>RFL</v>
      </c>
      <c r="U1247" s="403" t="s">
        <v>2307</v>
      </c>
      <c r="V1247" s="404" t="str">
        <f>INDEX([1]CatGlob!$F:$F,MATCH($M1247,[1]CatGlob!$C:$C,0))</f>
        <v>RFL_CORP</v>
      </c>
      <c r="W1247" s="405"/>
      <c r="X1247" s="406">
        <v>0</v>
      </c>
      <c r="Y1247" s="407">
        <v>0</v>
      </c>
      <c r="Z1247" s="408">
        <v>0</v>
      </c>
      <c r="AA1247" s="407">
        <v>0</v>
      </c>
      <c r="AB1247" s="408">
        <v>0</v>
      </c>
      <c r="AC1247" s="407">
        <v>0</v>
      </c>
      <c r="AD1247" s="408">
        <v>0</v>
      </c>
      <c r="AE1247" s="407">
        <v>0</v>
      </c>
      <c r="AF1247" s="408">
        <v>0</v>
      </c>
      <c r="AG1247" s="407">
        <v>0</v>
      </c>
      <c r="AI1247" s="406">
        <v>0</v>
      </c>
      <c r="AJ1247" s="407">
        <v>0</v>
      </c>
      <c r="AK1247" s="408">
        <v>0</v>
      </c>
      <c r="AL1247" s="407">
        <v>0</v>
      </c>
      <c r="AM1247" s="408">
        <v>0</v>
      </c>
      <c r="AN1247" s="407">
        <v>0</v>
      </c>
      <c r="AO1247" s="408">
        <v>0</v>
      </c>
      <c r="AP1247" s="407">
        <v>0</v>
      </c>
      <c r="AQ1247" s="408">
        <v>0</v>
      </c>
      <c r="AR1247" s="407">
        <v>0</v>
      </c>
      <c r="AT1247" s="406">
        <v>0</v>
      </c>
      <c r="AU1247" s="407">
        <v>0</v>
      </c>
      <c r="AV1247" s="408">
        <v>0</v>
      </c>
      <c r="AW1247" s="407">
        <v>0</v>
      </c>
      <c r="AX1247" s="408">
        <v>0</v>
      </c>
      <c r="AY1247" s="407">
        <v>0</v>
      </c>
      <c r="AZ1247" s="408">
        <v>0</v>
      </c>
      <c r="BA1247" s="407">
        <v>0</v>
      </c>
      <c r="BB1247" s="408">
        <v>0</v>
      </c>
      <c r="BC1247" s="407">
        <v>0</v>
      </c>
    </row>
    <row r="1248" spans="1:55" x14ac:dyDescent="0.35">
      <c r="A1248" s="385" t="str" cm="1">
        <f t="array" ref="A1248">IFERROR(_xlfn.IFS(AND(F1248="Renta Variable",O1248=1),IFERROR(MATCH(B1248,[1]RV_Det!C:C,0),"Rev"),AND(J1248="Corporativa",O1248=1,I1248="EM"),IFERROR(MATCH(B1248,[1]RF_Corps!B:B,0),"Rev"),AND(F1248="Alternativos",O1248=1),IFERROR(MATCH(B1248,[1]Rep4!C:C,0),"Rev")),"")</f>
        <v/>
      </c>
      <c r="B1248" s="394" t="s">
        <v>3557</v>
      </c>
      <c r="C1248" s="409" t="s">
        <v>3558</v>
      </c>
      <c r="D1248" s="395" t="s">
        <v>3536</v>
      </c>
      <c r="E1248" s="396" t="str">
        <f>IF(B1248="","",INDEX([1]CatGlob!$S:$S,IFERROR(MATCH(MID(B1248,7,1),[1]CatGlob!$R:$R,0),MATCH(MID(B1248,1,2),[1]CatGlob!$R:$R,0))))</f>
        <v>NSOL</v>
      </c>
      <c r="F1248" s="397" t="s">
        <v>442</v>
      </c>
      <c r="G1248" s="398" t="s">
        <v>383</v>
      </c>
      <c r="H1248" s="399" t="s">
        <v>264</v>
      </c>
      <c r="I1248" s="399" t="s">
        <v>611</v>
      </c>
      <c r="J1248" s="399" t="s">
        <v>2252</v>
      </c>
      <c r="K1248" s="396" t="s">
        <v>600</v>
      </c>
      <c r="L1248" s="400" t="str">
        <f>IF(ISERROR(MATCH(M1248,M$10:M1247,0)),M1248,"")</f>
        <v/>
      </c>
      <c r="M1248" s="401" t="str">
        <f>IF(B1248="","",IF(ISERROR(MATCH(F1248&amp;"_"&amp;G1248&amp;"_"&amp;H1248&amp;"_"&amp;I1248&amp;"_"&amp;J1248&amp;IF(K1248="","","_"&amp;K1248),[1]CatGlob!$B:$B,0)),F1248&amp;"_"&amp;G1248&amp;"_"&amp;H1248&amp;"_"&amp;I1248&amp;"_"&amp;J1248&amp;IF(K1248="","","_"&amp;K1248),INDEX([1]CatGlob!$C:$C,MATCH(F1248&amp;"_"&amp;G1248&amp;"_"&amp;H1248&amp;"_"&amp;I1248&amp;"_"&amp;J1248&amp;IF(K1248="","","_"&amp;K1248),[1]CatGlob!$B:$B,0))))</f>
        <v>PEN_NOM_CORP_NT</v>
      </c>
      <c r="N1248" s="402" t="str">
        <f t="shared" si="41"/>
        <v/>
      </c>
      <c r="O1248" s="402" t="str">
        <f t="shared" si="40"/>
        <v/>
      </c>
      <c r="P1248" s="401" t="str">
        <f>IF(LEN(B1248)&gt;8,INDEX([1]CatGlob!$X:$X,MATCH(M1248,[1]CatGlob!$W:$W,0)),"")</f>
        <v>PEC</v>
      </c>
      <c r="Q1248" s="403" t="str">
        <f>INDEX([1]CatGlob!P:P,MATCH(M1248,[1]CatGlob!O:O,0))</f>
        <v>RFLC</v>
      </c>
      <c r="R1248" s="403" t="s">
        <v>601</v>
      </c>
      <c r="S1248" s="403" t="s">
        <v>601</v>
      </c>
      <c r="T1248" s="403" t="str">
        <f>INDEX([1]CatGlob!$D:$D,MATCH($M1248,[1]CatGlob!$C:$C,0))</f>
        <v>RFL</v>
      </c>
      <c r="U1248" s="403" t="s">
        <v>2307</v>
      </c>
      <c r="V1248" s="404" t="str">
        <f>INDEX([1]CatGlob!$F:$F,MATCH($M1248,[1]CatGlob!$C:$C,0))</f>
        <v>RFL_CORP</v>
      </c>
      <c r="W1248" s="405"/>
      <c r="X1248" s="406">
        <v>0</v>
      </c>
      <c r="Y1248" s="407">
        <v>0</v>
      </c>
      <c r="Z1248" s="408">
        <v>0</v>
      </c>
      <c r="AA1248" s="407">
        <v>0</v>
      </c>
      <c r="AB1248" s="408">
        <v>0</v>
      </c>
      <c r="AC1248" s="407">
        <v>0</v>
      </c>
      <c r="AD1248" s="408">
        <v>0</v>
      </c>
      <c r="AE1248" s="407">
        <v>0</v>
      </c>
      <c r="AF1248" s="408">
        <v>0</v>
      </c>
      <c r="AG1248" s="407">
        <v>0</v>
      </c>
      <c r="AI1248" s="406">
        <v>0</v>
      </c>
      <c r="AJ1248" s="407">
        <v>0</v>
      </c>
      <c r="AK1248" s="408">
        <v>0</v>
      </c>
      <c r="AL1248" s="407">
        <v>0</v>
      </c>
      <c r="AM1248" s="408">
        <v>0</v>
      </c>
      <c r="AN1248" s="407">
        <v>0</v>
      </c>
      <c r="AO1248" s="408">
        <v>0</v>
      </c>
      <c r="AP1248" s="407">
        <v>0</v>
      </c>
      <c r="AQ1248" s="408">
        <v>0</v>
      </c>
      <c r="AR1248" s="407">
        <v>0</v>
      </c>
      <c r="AT1248" s="406">
        <v>0</v>
      </c>
      <c r="AU1248" s="407">
        <v>0</v>
      </c>
      <c r="AV1248" s="408">
        <v>0</v>
      </c>
      <c r="AW1248" s="407">
        <v>0</v>
      </c>
      <c r="AX1248" s="408">
        <v>0</v>
      </c>
      <c r="AY1248" s="407">
        <v>0</v>
      </c>
      <c r="AZ1248" s="408">
        <v>0</v>
      </c>
      <c r="BA1248" s="407">
        <v>0</v>
      </c>
      <c r="BB1248" s="408">
        <v>0</v>
      </c>
      <c r="BC1248" s="407">
        <v>0</v>
      </c>
    </row>
    <row r="1249" spans="1:55" x14ac:dyDescent="0.35">
      <c r="A1249" s="385" t="str" cm="1">
        <f t="array" ref="A1249">IFERROR(_xlfn.IFS(AND(F1249="Renta Variable",O1249=1),IFERROR(MATCH(B1249,[1]RV_Det!C:C,0),"Rev"),AND(J1249="Corporativa",O1249=1,I1249="EM"),IFERROR(MATCH(B1249,[1]RF_Corps!B:B,0),"Rev"),AND(F1249="Alternativos",O1249=1),IFERROR(MATCH(B1249,[1]Rep4!C:C,0),"Rev")),"")</f>
        <v/>
      </c>
      <c r="B1249" s="394" t="s">
        <v>3559</v>
      </c>
      <c r="C1249" s="409" t="s">
        <v>3560</v>
      </c>
      <c r="D1249" s="395" t="s">
        <v>3536</v>
      </c>
      <c r="E1249" s="396" t="str">
        <f>IF(B1249="","",INDEX([1]CatGlob!$S:$S,IFERROR(MATCH(MID(B1249,7,1),[1]CatGlob!$R:$R,0),MATCH(MID(B1249,1,2),[1]CatGlob!$R:$R,0))))</f>
        <v>NSOL</v>
      </c>
      <c r="F1249" s="397" t="s">
        <v>442</v>
      </c>
      <c r="G1249" s="398" t="s">
        <v>383</v>
      </c>
      <c r="H1249" s="399" t="s">
        <v>264</v>
      </c>
      <c r="I1249" s="399" t="s">
        <v>611</v>
      </c>
      <c r="J1249" s="399" t="s">
        <v>2252</v>
      </c>
      <c r="K1249" s="396" t="s">
        <v>600</v>
      </c>
      <c r="L1249" s="400" t="str">
        <f>IF(ISERROR(MATCH(M1249,M$10:M1248,0)),M1249,"")</f>
        <v/>
      </c>
      <c r="M1249" s="401" t="str">
        <f>IF(B1249="","",IF(ISERROR(MATCH(F1249&amp;"_"&amp;G1249&amp;"_"&amp;H1249&amp;"_"&amp;I1249&amp;"_"&amp;J1249&amp;IF(K1249="","","_"&amp;K1249),[1]CatGlob!$B:$B,0)),F1249&amp;"_"&amp;G1249&amp;"_"&amp;H1249&amp;"_"&amp;I1249&amp;"_"&amp;J1249&amp;IF(K1249="","","_"&amp;K1249),INDEX([1]CatGlob!$C:$C,MATCH(F1249&amp;"_"&amp;G1249&amp;"_"&amp;H1249&amp;"_"&amp;I1249&amp;"_"&amp;J1249&amp;IF(K1249="","","_"&amp;K1249),[1]CatGlob!$B:$B,0))))</f>
        <v>PEN_NOM_CORP_NT</v>
      </c>
      <c r="N1249" s="402" t="str">
        <f t="shared" si="41"/>
        <v/>
      </c>
      <c r="O1249" s="402" t="str">
        <f t="shared" si="40"/>
        <v/>
      </c>
      <c r="P1249" s="401" t="str">
        <f>IF(LEN(B1249)&gt;8,INDEX([1]CatGlob!$X:$X,MATCH(M1249,[1]CatGlob!$W:$W,0)),"")</f>
        <v>PEC</v>
      </c>
      <c r="Q1249" s="403" t="str">
        <f>INDEX([1]CatGlob!P:P,MATCH(M1249,[1]CatGlob!O:O,0))</f>
        <v>RFLC</v>
      </c>
      <c r="R1249" s="403" t="s">
        <v>601</v>
      </c>
      <c r="S1249" s="403" t="s">
        <v>601</v>
      </c>
      <c r="T1249" s="403" t="str">
        <f>INDEX([1]CatGlob!$D:$D,MATCH($M1249,[1]CatGlob!$C:$C,0))</f>
        <v>RFL</v>
      </c>
      <c r="U1249" s="403" t="s">
        <v>2307</v>
      </c>
      <c r="V1249" s="404" t="str">
        <f>INDEX([1]CatGlob!$F:$F,MATCH($M1249,[1]CatGlob!$C:$C,0))</f>
        <v>RFL_CORP</v>
      </c>
      <c r="W1249" s="405"/>
      <c r="X1249" s="406">
        <v>0</v>
      </c>
      <c r="Y1249" s="407">
        <v>0</v>
      </c>
      <c r="Z1249" s="408">
        <v>0</v>
      </c>
      <c r="AA1249" s="407">
        <v>0</v>
      </c>
      <c r="AB1249" s="408">
        <v>0</v>
      </c>
      <c r="AC1249" s="407">
        <v>0</v>
      </c>
      <c r="AD1249" s="408">
        <v>0</v>
      </c>
      <c r="AE1249" s="407">
        <v>0</v>
      </c>
      <c r="AF1249" s="408">
        <v>0</v>
      </c>
      <c r="AG1249" s="407">
        <v>0</v>
      </c>
      <c r="AI1249" s="406">
        <v>0</v>
      </c>
      <c r="AJ1249" s="407">
        <v>0</v>
      </c>
      <c r="AK1249" s="408">
        <v>0</v>
      </c>
      <c r="AL1249" s="407">
        <v>0</v>
      </c>
      <c r="AM1249" s="408">
        <v>0</v>
      </c>
      <c r="AN1249" s="407">
        <v>0</v>
      </c>
      <c r="AO1249" s="408">
        <v>0</v>
      </c>
      <c r="AP1249" s="407">
        <v>0</v>
      </c>
      <c r="AQ1249" s="408">
        <v>0</v>
      </c>
      <c r="AR1249" s="407">
        <v>0</v>
      </c>
      <c r="AT1249" s="406">
        <v>0</v>
      </c>
      <c r="AU1249" s="407">
        <v>0</v>
      </c>
      <c r="AV1249" s="408">
        <v>0</v>
      </c>
      <c r="AW1249" s="407">
        <v>0</v>
      </c>
      <c r="AX1249" s="408">
        <v>0</v>
      </c>
      <c r="AY1249" s="407">
        <v>0</v>
      </c>
      <c r="AZ1249" s="408">
        <v>0</v>
      </c>
      <c r="BA1249" s="407">
        <v>0</v>
      </c>
      <c r="BB1249" s="408">
        <v>0</v>
      </c>
      <c r="BC1249" s="407">
        <v>0</v>
      </c>
    </row>
    <row r="1250" spans="1:55" x14ac:dyDescent="0.35">
      <c r="A1250" s="385" t="str" cm="1">
        <f t="array" ref="A1250">IFERROR(_xlfn.IFS(AND(F1250="Renta Variable",O1250=1),IFERROR(MATCH(B1250,[1]RV_Det!C:C,0),"Rev"),AND(J1250="Corporativa",O1250=1,I1250="EM"),IFERROR(MATCH(B1250,[1]RF_Corps!B:B,0),"Rev"),AND(F1250="Alternativos",O1250=1),IFERROR(MATCH(B1250,[1]Rep4!C:C,0),"Rev")),"")</f>
        <v/>
      </c>
      <c r="B1250" s="394" t="s">
        <v>3561</v>
      </c>
      <c r="C1250" s="409" t="s">
        <v>3562</v>
      </c>
      <c r="D1250" s="395" t="s">
        <v>3536</v>
      </c>
      <c r="E1250" s="396" t="str">
        <f>IF(B1250="","",INDEX([1]CatGlob!$S:$S,IFERROR(MATCH(MID(B1250,7,1),[1]CatGlob!$R:$R,0),MATCH(MID(B1250,1,2),[1]CatGlob!$R:$R,0))))</f>
        <v>NSOL</v>
      </c>
      <c r="F1250" s="397" t="s">
        <v>442</v>
      </c>
      <c r="G1250" s="398" t="s">
        <v>383</v>
      </c>
      <c r="H1250" s="399" t="s">
        <v>264</v>
      </c>
      <c r="I1250" s="399" t="s">
        <v>611</v>
      </c>
      <c r="J1250" s="399" t="s">
        <v>2252</v>
      </c>
      <c r="K1250" s="396" t="s">
        <v>600</v>
      </c>
      <c r="L1250" s="400" t="str">
        <f>IF(ISERROR(MATCH(M1250,M$10:M1249,0)),M1250,"")</f>
        <v/>
      </c>
      <c r="M1250" s="401" t="str">
        <f>IF(B1250="","",IF(ISERROR(MATCH(F1250&amp;"_"&amp;G1250&amp;"_"&amp;H1250&amp;"_"&amp;I1250&amp;"_"&amp;J1250&amp;IF(K1250="","","_"&amp;K1250),[1]CatGlob!$B:$B,0)),F1250&amp;"_"&amp;G1250&amp;"_"&amp;H1250&amp;"_"&amp;I1250&amp;"_"&amp;J1250&amp;IF(K1250="","","_"&amp;K1250),INDEX([1]CatGlob!$C:$C,MATCH(F1250&amp;"_"&amp;G1250&amp;"_"&amp;H1250&amp;"_"&amp;I1250&amp;"_"&amp;J1250&amp;IF(K1250="","","_"&amp;K1250),[1]CatGlob!$B:$B,0))))</f>
        <v>PEN_NOM_CORP_NT</v>
      </c>
      <c r="N1250" s="402" t="str">
        <f t="shared" si="41"/>
        <v/>
      </c>
      <c r="O1250" s="402" t="str">
        <f t="shared" si="40"/>
        <v/>
      </c>
      <c r="P1250" s="401" t="str">
        <f>IF(LEN(B1250)&gt;8,INDEX([1]CatGlob!$X:$X,MATCH(M1250,[1]CatGlob!$W:$W,0)),"")</f>
        <v>PEC</v>
      </c>
      <c r="Q1250" s="403" t="str">
        <f>INDEX([1]CatGlob!P:P,MATCH(M1250,[1]CatGlob!O:O,0))</f>
        <v>RFLC</v>
      </c>
      <c r="R1250" s="403" t="s">
        <v>601</v>
      </c>
      <c r="S1250" s="403" t="s">
        <v>601</v>
      </c>
      <c r="T1250" s="403" t="str">
        <f>INDEX([1]CatGlob!$D:$D,MATCH($M1250,[1]CatGlob!$C:$C,0))</f>
        <v>RFL</v>
      </c>
      <c r="U1250" s="403" t="s">
        <v>2307</v>
      </c>
      <c r="V1250" s="404" t="str">
        <f>INDEX([1]CatGlob!$F:$F,MATCH($M1250,[1]CatGlob!$C:$C,0))</f>
        <v>RFL_CORP</v>
      </c>
      <c r="W1250" s="405"/>
      <c r="X1250" s="406">
        <v>0</v>
      </c>
      <c r="Y1250" s="407">
        <v>0</v>
      </c>
      <c r="Z1250" s="408">
        <v>0</v>
      </c>
      <c r="AA1250" s="407">
        <v>0</v>
      </c>
      <c r="AB1250" s="408">
        <v>0</v>
      </c>
      <c r="AC1250" s="407">
        <v>0</v>
      </c>
      <c r="AD1250" s="408">
        <v>0</v>
      </c>
      <c r="AE1250" s="407">
        <v>0</v>
      </c>
      <c r="AF1250" s="408">
        <v>0</v>
      </c>
      <c r="AG1250" s="407">
        <v>0</v>
      </c>
      <c r="AI1250" s="406">
        <v>0</v>
      </c>
      <c r="AJ1250" s="407">
        <v>0</v>
      </c>
      <c r="AK1250" s="408">
        <v>0</v>
      </c>
      <c r="AL1250" s="407">
        <v>0</v>
      </c>
      <c r="AM1250" s="408">
        <v>0</v>
      </c>
      <c r="AN1250" s="407">
        <v>0</v>
      </c>
      <c r="AO1250" s="408">
        <v>0</v>
      </c>
      <c r="AP1250" s="407">
        <v>0</v>
      </c>
      <c r="AQ1250" s="408">
        <v>0</v>
      </c>
      <c r="AR1250" s="407">
        <v>0</v>
      </c>
      <c r="AT1250" s="406">
        <v>0</v>
      </c>
      <c r="AU1250" s="407">
        <v>0</v>
      </c>
      <c r="AV1250" s="408">
        <v>0</v>
      </c>
      <c r="AW1250" s="407">
        <v>0</v>
      </c>
      <c r="AX1250" s="408">
        <v>0</v>
      </c>
      <c r="AY1250" s="407">
        <v>0</v>
      </c>
      <c r="AZ1250" s="408">
        <v>0</v>
      </c>
      <c r="BA1250" s="407">
        <v>0</v>
      </c>
      <c r="BB1250" s="408">
        <v>0</v>
      </c>
      <c r="BC1250" s="407">
        <v>0</v>
      </c>
    </row>
    <row r="1251" spans="1:55" x14ac:dyDescent="0.35">
      <c r="A1251" s="385" t="str" cm="1">
        <f t="array" ref="A1251">IFERROR(_xlfn.IFS(AND(F1251="Renta Variable",O1251=1),IFERROR(MATCH(B1251,[1]RV_Det!C:C,0),"Rev"),AND(J1251="Corporativa",O1251=1,I1251="EM"),IFERROR(MATCH(B1251,[1]RF_Corps!B:B,0),"Rev"),AND(F1251="Alternativos",O1251=1),IFERROR(MATCH(B1251,[1]Rep4!C:C,0),"Rev")),"")</f>
        <v/>
      </c>
      <c r="B1251" s="394" t="s">
        <v>3563</v>
      </c>
      <c r="C1251" s="409" t="s">
        <v>3564</v>
      </c>
      <c r="D1251" s="395" t="s">
        <v>3536</v>
      </c>
      <c r="E1251" s="396" t="str">
        <f>IF(B1251="","",INDEX([1]CatGlob!$S:$S,IFERROR(MATCH(MID(B1251,7,1),[1]CatGlob!$R:$R,0),MATCH(MID(B1251,1,2),[1]CatGlob!$R:$R,0))))</f>
        <v>NSOL</v>
      </c>
      <c r="F1251" s="397" t="s">
        <v>442</v>
      </c>
      <c r="G1251" s="398" t="s">
        <v>383</v>
      </c>
      <c r="H1251" s="399" t="s">
        <v>264</v>
      </c>
      <c r="I1251" s="399" t="s">
        <v>611</v>
      </c>
      <c r="J1251" s="399" t="s">
        <v>2252</v>
      </c>
      <c r="K1251" s="396" t="s">
        <v>600</v>
      </c>
      <c r="L1251" s="400" t="str">
        <f>IF(ISERROR(MATCH(M1251,M$10:M1250,0)),M1251,"")</f>
        <v/>
      </c>
      <c r="M1251" s="401" t="str">
        <f>IF(B1251="","",IF(ISERROR(MATCH(F1251&amp;"_"&amp;G1251&amp;"_"&amp;H1251&amp;"_"&amp;I1251&amp;"_"&amp;J1251&amp;IF(K1251="","","_"&amp;K1251),[1]CatGlob!$B:$B,0)),F1251&amp;"_"&amp;G1251&amp;"_"&amp;H1251&amp;"_"&amp;I1251&amp;"_"&amp;J1251&amp;IF(K1251="","","_"&amp;K1251),INDEX([1]CatGlob!$C:$C,MATCH(F1251&amp;"_"&amp;G1251&amp;"_"&amp;H1251&amp;"_"&amp;I1251&amp;"_"&amp;J1251&amp;IF(K1251="","","_"&amp;K1251),[1]CatGlob!$B:$B,0))))</f>
        <v>PEN_NOM_CORP_NT</v>
      </c>
      <c r="N1251" s="402" t="str">
        <f t="shared" si="41"/>
        <v/>
      </c>
      <c r="O1251" s="402" t="str">
        <f t="shared" si="40"/>
        <v/>
      </c>
      <c r="P1251" s="401" t="str">
        <f>IF(LEN(B1251)&gt;8,INDEX([1]CatGlob!$X:$X,MATCH(M1251,[1]CatGlob!$W:$W,0)),"")</f>
        <v>PEC</v>
      </c>
      <c r="Q1251" s="403" t="str">
        <f>INDEX([1]CatGlob!P:P,MATCH(M1251,[1]CatGlob!O:O,0))</f>
        <v>RFLC</v>
      </c>
      <c r="R1251" s="403" t="s">
        <v>601</v>
      </c>
      <c r="S1251" s="403" t="s">
        <v>601</v>
      </c>
      <c r="T1251" s="403" t="str">
        <f>INDEX([1]CatGlob!$D:$D,MATCH($M1251,[1]CatGlob!$C:$C,0))</f>
        <v>RFL</v>
      </c>
      <c r="U1251" s="403" t="s">
        <v>2307</v>
      </c>
      <c r="V1251" s="404" t="str">
        <f>INDEX([1]CatGlob!$F:$F,MATCH($M1251,[1]CatGlob!$C:$C,0))</f>
        <v>RFL_CORP</v>
      </c>
      <c r="W1251" s="405"/>
      <c r="X1251" s="406">
        <v>0</v>
      </c>
      <c r="Y1251" s="407">
        <v>0</v>
      </c>
      <c r="Z1251" s="408">
        <v>0</v>
      </c>
      <c r="AA1251" s="407">
        <v>0</v>
      </c>
      <c r="AB1251" s="408">
        <v>0</v>
      </c>
      <c r="AC1251" s="407">
        <v>0</v>
      </c>
      <c r="AD1251" s="408">
        <v>0</v>
      </c>
      <c r="AE1251" s="407">
        <v>0</v>
      </c>
      <c r="AF1251" s="408">
        <v>0</v>
      </c>
      <c r="AG1251" s="407">
        <v>0</v>
      </c>
      <c r="AI1251" s="406">
        <v>0</v>
      </c>
      <c r="AJ1251" s="407">
        <v>0</v>
      </c>
      <c r="AK1251" s="408">
        <v>0</v>
      </c>
      <c r="AL1251" s="407">
        <v>0</v>
      </c>
      <c r="AM1251" s="408">
        <v>0</v>
      </c>
      <c r="AN1251" s="407">
        <v>0</v>
      </c>
      <c r="AO1251" s="408">
        <v>0</v>
      </c>
      <c r="AP1251" s="407">
        <v>0</v>
      </c>
      <c r="AQ1251" s="408">
        <v>0</v>
      </c>
      <c r="AR1251" s="407">
        <v>0</v>
      </c>
      <c r="AT1251" s="406">
        <v>0</v>
      </c>
      <c r="AU1251" s="407">
        <v>0</v>
      </c>
      <c r="AV1251" s="408">
        <v>0</v>
      </c>
      <c r="AW1251" s="407">
        <v>0</v>
      </c>
      <c r="AX1251" s="408">
        <v>0</v>
      </c>
      <c r="AY1251" s="407">
        <v>0</v>
      </c>
      <c r="AZ1251" s="408">
        <v>0</v>
      </c>
      <c r="BA1251" s="407">
        <v>0</v>
      </c>
      <c r="BB1251" s="408">
        <v>0</v>
      </c>
      <c r="BC1251" s="407">
        <v>0</v>
      </c>
    </row>
    <row r="1252" spans="1:55" x14ac:dyDescent="0.35">
      <c r="A1252" s="385" t="str" cm="1">
        <f t="array" ref="A1252">IFERROR(_xlfn.IFS(AND(F1252="Renta Variable",O1252=1),IFERROR(MATCH(B1252,[1]RV_Det!C:C,0),"Rev"),AND(J1252="Corporativa",O1252=1,I1252="EM"),IFERROR(MATCH(B1252,[1]RF_Corps!B:B,0),"Rev"),AND(F1252="Alternativos",O1252=1),IFERROR(MATCH(B1252,[1]Rep4!C:C,0),"Rev")),"")</f>
        <v/>
      </c>
      <c r="B1252" s="394" t="s">
        <v>3565</v>
      </c>
      <c r="C1252" s="409" t="s">
        <v>3566</v>
      </c>
      <c r="D1252" s="395" t="s">
        <v>3536</v>
      </c>
      <c r="E1252" s="396" t="str">
        <f>IF(B1252="","",INDEX([1]CatGlob!$S:$S,IFERROR(MATCH(MID(B1252,7,1),[1]CatGlob!$R:$R,0),MATCH(MID(B1252,1,2),[1]CatGlob!$R:$R,0))))</f>
        <v>NSOL</v>
      </c>
      <c r="F1252" s="397" t="s">
        <v>442</v>
      </c>
      <c r="G1252" s="398" t="s">
        <v>383</v>
      </c>
      <c r="H1252" s="399" t="s">
        <v>264</v>
      </c>
      <c r="I1252" s="399" t="s">
        <v>611</v>
      </c>
      <c r="J1252" s="399" t="s">
        <v>2252</v>
      </c>
      <c r="K1252" s="396" t="s">
        <v>600</v>
      </c>
      <c r="L1252" s="400" t="str">
        <f>IF(ISERROR(MATCH(M1252,M$10:M1251,0)),M1252,"")</f>
        <v/>
      </c>
      <c r="M1252" s="401" t="str">
        <f>IF(B1252="","",IF(ISERROR(MATCH(F1252&amp;"_"&amp;G1252&amp;"_"&amp;H1252&amp;"_"&amp;I1252&amp;"_"&amp;J1252&amp;IF(K1252="","","_"&amp;K1252),[1]CatGlob!$B:$B,0)),F1252&amp;"_"&amp;G1252&amp;"_"&amp;H1252&amp;"_"&amp;I1252&amp;"_"&amp;J1252&amp;IF(K1252="","","_"&amp;K1252),INDEX([1]CatGlob!$C:$C,MATCH(F1252&amp;"_"&amp;G1252&amp;"_"&amp;H1252&amp;"_"&amp;I1252&amp;"_"&amp;J1252&amp;IF(K1252="","","_"&amp;K1252),[1]CatGlob!$B:$B,0))))</f>
        <v>PEN_NOM_CORP_NT</v>
      </c>
      <c r="N1252" s="402" t="str">
        <f t="shared" si="41"/>
        <v/>
      </c>
      <c r="O1252" s="402" t="str">
        <f t="shared" si="40"/>
        <v/>
      </c>
      <c r="P1252" s="401" t="str">
        <f>IF(LEN(B1252)&gt;8,INDEX([1]CatGlob!$X:$X,MATCH(M1252,[1]CatGlob!$W:$W,0)),"")</f>
        <v>PEC</v>
      </c>
      <c r="Q1252" s="403" t="str">
        <f>INDEX([1]CatGlob!P:P,MATCH(M1252,[1]CatGlob!O:O,0))</f>
        <v>RFLC</v>
      </c>
      <c r="R1252" s="403" t="s">
        <v>601</v>
      </c>
      <c r="S1252" s="403" t="s">
        <v>601</v>
      </c>
      <c r="T1252" s="403" t="str">
        <f>INDEX([1]CatGlob!$D:$D,MATCH($M1252,[1]CatGlob!$C:$C,0))</f>
        <v>RFL</v>
      </c>
      <c r="U1252" s="403" t="s">
        <v>2307</v>
      </c>
      <c r="V1252" s="404" t="str">
        <f>INDEX([1]CatGlob!$F:$F,MATCH($M1252,[1]CatGlob!$C:$C,0))</f>
        <v>RFL_CORP</v>
      </c>
      <c r="W1252" s="405"/>
      <c r="X1252" s="406">
        <v>0</v>
      </c>
      <c r="Y1252" s="407">
        <v>0</v>
      </c>
      <c r="Z1252" s="408">
        <v>0</v>
      </c>
      <c r="AA1252" s="407">
        <v>0</v>
      </c>
      <c r="AB1252" s="408">
        <v>0</v>
      </c>
      <c r="AC1252" s="407">
        <v>0</v>
      </c>
      <c r="AD1252" s="408">
        <v>0</v>
      </c>
      <c r="AE1252" s="407">
        <v>0</v>
      </c>
      <c r="AF1252" s="408">
        <v>0</v>
      </c>
      <c r="AG1252" s="407">
        <v>0</v>
      </c>
      <c r="AI1252" s="406">
        <v>0</v>
      </c>
      <c r="AJ1252" s="407">
        <v>0</v>
      </c>
      <c r="AK1252" s="408">
        <v>0</v>
      </c>
      <c r="AL1252" s="407">
        <v>0</v>
      </c>
      <c r="AM1252" s="408">
        <v>0</v>
      </c>
      <c r="AN1252" s="407">
        <v>0</v>
      </c>
      <c r="AO1252" s="408">
        <v>0</v>
      </c>
      <c r="AP1252" s="407">
        <v>0</v>
      </c>
      <c r="AQ1252" s="408">
        <v>0</v>
      </c>
      <c r="AR1252" s="407">
        <v>0</v>
      </c>
      <c r="AT1252" s="406">
        <v>0</v>
      </c>
      <c r="AU1252" s="407">
        <v>0</v>
      </c>
      <c r="AV1252" s="408">
        <v>0</v>
      </c>
      <c r="AW1252" s="407">
        <v>0</v>
      </c>
      <c r="AX1252" s="408">
        <v>0</v>
      </c>
      <c r="AY1252" s="407">
        <v>0</v>
      </c>
      <c r="AZ1252" s="408">
        <v>0</v>
      </c>
      <c r="BA1252" s="407">
        <v>0</v>
      </c>
      <c r="BB1252" s="408">
        <v>0</v>
      </c>
      <c r="BC1252" s="407">
        <v>0</v>
      </c>
    </row>
    <row r="1253" spans="1:55" x14ac:dyDescent="0.35">
      <c r="A1253" s="385" t="str" cm="1">
        <f t="array" ref="A1253">IFERROR(_xlfn.IFS(AND(F1253="Renta Variable",O1253=1),IFERROR(MATCH(B1253,[1]RV_Det!C:C,0),"Rev"),AND(J1253="Corporativa",O1253=1,I1253="EM"),IFERROR(MATCH(B1253,[1]RF_Corps!B:B,0),"Rev"),AND(F1253="Alternativos",O1253=1),IFERROR(MATCH(B1253,[1]Rep4!C:C,0),"Rev")),"")</f>
        <v/>
      </c>
      <c r="B1253" s="394" t="s">
        <v>3567</v>
      </c>
      <c r="C1253" s="409" t="s">
        <v>3568</v>
      </c>
      <c r="D1253" s="395" t="s">
        <v>3536</v>
      </c>
      <c r="E1253" s="396" t="str">
        <f>IF(B1253="","",INDEX([1]CatGlob!$S:$S,IFERROR(MATCH(MID(B1253,7,1),[1]CatGlob!$R:$R,0),MATCH(MID(B1253,1,2),[1]CatGlob!$R:$R,0))))</f>
        <v>NSOL</v>
      </c>
      <c r="F1253" s="397" t="s">
        <v>442</v>
      </c>
      <c r="G1253" s="398" t="s">
        <v>383</v>
      </c>
      <c r="H1253" s="399" t="s">
        <v>264</v>
      </c>
      <c r="I1253" s="399" t="s">
        <v>611</v>
      </c>
      <c r="J1253" s="399" t="s">
        <v>2252</v>
      </c>
      <c r="K1253" s="396" t="s">
        <v>600</v>
      </c>
      <c r="L1253" s="400" t="str">
        <f>IF(ISERROR(MATCH(M1253,M$10:M1252,0)),M1253,"")</f>
        <v/>
      </c>
      <c r="M1253" s="401" t="str">
        <f>IF(B1253="","",IF(ISERROR(MATCH(F1253&amp;"_"&amp;G1253&amp;"_"&amp;H1253&amp;"_"&amp;I1253&amp;"_"&amp;J1253&amp;IF(K1253="","","_"&amp;K1253),[1]CatGlob!$B:$B,0)),F1253&amp;"_"&amp;G1253&amp;"_"&amp;H1253&amp;"_"&amp;I1253&amp;"_"&amp;J1253&amp;IF(K1253="","","_"&amp;K1253),INDEX([1]CatGlob!$C:$C,MATCH(F1253&amp;"_"&amp;G1253&amp;"_"&amp;H1253&amp;"_"&amp;I1253&amp;"_"&amp;J1253&amp;IF(K1253="","","_"&amp;K1253),[1]CatGlob!$B:$B,0))))</f>
        <v>PEN_NOM_CORP_NT</v>
      </c>
      <c r="N1253" s="402" t="str">
        <f t="shared" si="41"/>
        <v/>
      </c>
      <c r="O1253" s="402" t="str">
        <f t="shared" si="40"/>
        <v/>
      </c>
      <c r="P1253" s="401" t="str">
        <f>IF(LEN(B1253)&gt;8,INDEX([1]CatGlob!$X:$X,MATCH(M1253,[1]CatGlob!$W:$W,0)),"")</f>
        <v>PEC</v>
      </c>
      <c r="Q1253" s="403" t="str">
        <f>INDEX([1]CatGlob!P:P,MATCH(M1253,[1]CatGlob!O:O,0))</f>
        <v>RFLC</v>
      </c>
      <c r="R1253" s="403" t="s">
        <v>601</v>
      </c>
      <c r="S1253" s="403" t="s">
        <v>601</v>
      </c>
      <c r="T1253" s="403" t="str">
        <f>INDEX([1]CatGlob!$D:$D,MATCH($M1253,[1]CatGlob!$C:$C,0))</f>
        <v>RFL</v>
      </c>
      <c r="U1253" s="403" t="s">
        <v>2307</v>
      </c>
      <c r="V1253" s="404" t="str">
        <f>INDEX([1]CatGlob!$F:$F,MATCH($M1253,[1]CatGlob!$C:$C,0))</f>
        <v>RFL_CORP</v>
      </c>
      <c r="W1253" s="405"/>
      <c r="X1253" s="406">
        <v>0</v>
      </c>
      <c r="Y1253" s="407">
        <v>0</v>
      </c>
      <c r="Z1253" s="408">
        <v>0</v>
      </c>
      <c r="AA1253" s="407">
        <v>0</v>
      </c>
      <c r="AB1253" s="408">
        <v>0</v>
      </c>
      <c r="AC1253" s="407">
        <v>0</v>
      </c>
      <c r="AD1253" s="408">
        <v>0</v>
      </c>
      <c r="AE1253" s="407">
        <v>0</v>
      </c>
      <c r="AF1253" s="408">
        <v>0</v>
      </c>
      <c r="AG1253" s="407">
        <v>0</v>
      </c>
      <c r="AI1253" s="406">
        <v>0</v>
      </c>
      <c r="AJ1253" s="407">
        <v>0</v>
      </c>
      <c r="AK1253" s="408">
        <v>0</v>
      </c>
      <c r="AL1253" s="407">
        <v>0</v>
      </c>
      <c r="AM1253" s="408">
        <v>0</v>
      </c>
      <c r="AN1253" s="407">
        <v>0</v>
      </c>
      <c r="AO1253" s="408">
        <v>0</v>
      </c>
      <c r="AP1253" s="407">
        <v>0</v>
      </c>
      <c r="AQ1253" s="408">
        <v>0</v>
      </c>
      <c r="AR1253" s="407">
        <v>0</v>
      </c>
      <c r="AT1253" s="406">
        <v>0</v>
      </c>
      <c r="AU1253" s="407">
        <v>0</v>
      </c>
      <c r="AV1253" s="408">
        <v>0</v>
      </c>
      <c r="AW1253" s="407">
        <v>0</v>
      </c>
      <c r="AX1253" s="408">
        <v>0</v>
      </c>
      <c r="AY1253" s="407">
        <v>0</v>
      </c>
      <c r="AZ1253" s="408">
        <v>0</v>
      </c>
      <c r="BA1253" s="407">
        <v>0</v>
      </c>
      <c r="BB1253" s="408">
        <v>0</v>
      </c>
      <c r="BC1253" s="407">
        <v>0</v>
      </c>
    </row>
    <row r="1254" spans="1:55" x14ac:dyDescent="0.35">
      <c r="A1254" s="385" t="str" cm="1">
        <f t="array" ref="A1254">IFERROR(_xlfn.IFS(AND(F1254="Renta Variable",O1254=1),IFERROR(MATCH(B1254,[1]RV_Det!C:C,0),"Rev"),AND(J1254="Corporativa",O1254=1,I1254="EM"),IFERROR(MATCH(B1254,[1]RF_Corps!B:B,0),"Rev"),AND(F1254="Alternativos",O1254=1),IFERROR(MATCH(B1254,[1]Rep4!C:C,0),"Rev")),"")</f>
        <v/>
      </c>
      <c r="B1254" s="394" t="s">
        <v>3569</v>
      </c>
      <c r="C1254" s="409" t="s">
        <v>3570</v>
      </c>
      <c r="D1254" s="395" t="s">
        <v>3536</v>
      </c>
      <c r="E1254" s="396" t="str">
        <f>IF(B1254="","",INDEX([1]CatGlob!$S:$S,IFERROR(MATCH(MID(B1254,7,1),[1]CatGlob!$R:$R,0),MATCH(MID(B1254,1,2),[1]CatGlob!$R:$R,0))))</f>
        <v>NSOL</v>
      </c>
      <c r="F1254" s="397" t="s">
        <v>442</v>
      </c>
      <c r="G1254" s="398" t="s">
        <v>383</v>
      </c>
      <c r="H1254" s="399" t="s">
        <v>264</v>
      </c>
      <c r="I1254" s="399" t="s">
        <v>611</v>
      </c>
      <c r="J1254" s="399" t="s">
        <v>2252</v>
      </c>
      <c r="K1254" s="396" t="s">
        <v>600</v>
      </c>
      <c r="L1254" s="400" t="str">
        <f>IF(ISERROR(MATCH(M1254,M$10:M1253,0)),M1254,"")</f>
        <v/>
      </c>
      <c r="M1254" s="401" t="str">
        <f>IF(B1254="","",IF(ISERROR(MATCH(F1254&amp;"_"&amp;G1254&amp;"_"&amp;H1254&amp;"_"&amp;I1254&amp;"_"&amp;J1254&amp;IF(K1254="","","_"&amp;K1254),[1]CatGlob!$B:$B,0)),F1254&amp;"_"&amp;G1254&amp;"_"&amp;H1254&amp;"_"&amp;I1254&amp;"_"&amp;J1254&amp;IF(K1254="","","_"&amp;K1254),INDEX([1]CatGlob!$C:$C,MATCH(F1254&amp;"_"&amp;G1254&amp;"_"&amp;H1254&amp;"_"&amp;I1254&amp;"_"&amp;J1254&amp;IF(K1254="","","_"&amp;K1254),[1]CatGlob!$B:$B,0))))</f>
        <v>PEN_NOM_CORP_NT</v>
      </c>
      <c r="N1254" s="402" t="str">
        <f t="shared" si="41"/>
        <v/>
      </c>
      <c r="O1254" s="402" t="str">
        <f t="shared" si="40"/>
        <v/>
      </c>
      <c r="P1254" s="401" t="str">
        <f>IF(LEN(B1254)&gt;8,INDEX([1]CatGlob!$X:$X,MATCH(M1254,[1]CatGlob!$W:$W,0)),"")</f>
        <v>PEC</v>
      </c>
      <c r="Q1254" s="403" t="str">
        <f>INDEX([1]CatGlob!P:P,MATCH(M1254,[1]CatGlob!O:O,0))</f>
        <v>RFLC</v>
      </c>
      <c r="R1254" s="403" t="s">
        <v>601</v>
      </c>
      <c r="S1254" s="403" t="s">
        <v>601</v>
      </c>
      <c r="T1254" s="403" t="str">
        <f>INDEX([1]CatGlob!$D:$D,MATCH($M1254,[1]CatGlob!$C:$C,0))</f>
        <v>RFL</v>
      </c>
      <c r="U1254" s="403" t="s">
        <v>2307</v>
      </c>
      <c r="V1254" s="404" t="str">
        <f>INDEX([1]CatGlob!$F:$F,MATCH($M1254,[1]CatGlob!$C:$C,0))</f>
        <v>RFL_CORP</v>
      </c>
      <c r="W1254" s="405"/>
      <c r="X1254" s="406">
        <v>0</v>
      </c>
      <c r="Y1254" s="407">
        <v>0</v>
      </c>
      <c r="Z1254" s="408">
        <v>0</v>
      </c>
      <c r="AA1254" s="407">
        <v>0</v>
      </c>
      <c r="AB1254" s="408">
        <v>0</v>
      </c>
      <c r="AC1254" s="407">
        <v>0</v>
      </c>
      <c r="AD1254" s="408">
        <v>0</v>
      </c>
      <c r="AE1254" s="407">
        <v>0</v>
      </c>
      <c r="AF1254" s="408">
        <v>0</v>
      </c>
      <c r="AG1254" s="407">
        <v>0</v>
      </c>
      <c r="AI1254" s="406">
        <v>0</v>
      </c>
      <c r="AJ1254" s="407">
        <v>0</v>
      </c>
      <c r="AK1254" s="408">
        <v>0</v>
      </c>
      <c r="AL1254" s="407">
        <v>0</v>
      </c>
      <c r="AM1254" s="408">
        <v>0</v>
      </c>
      <c r="AN1254" s="407">
        <v>0</v>
      </c>
      <c r="AO1254" s="408">
        <v>0</v>
      </c>
      <c r="AP1254" s="407">
        <v>0</v>
      </c>
      <c r="AQ1254" s="408">
        <v>0</v>
      </c>
      <c r="AR1254" s="407">
        <v>0</v>
      </c>
      <c r="AT1254" s="406">
        <v>0</v>
      </c>
      <c r="AU1254" s="407">
        <v>0</v>
      </c>
      <c r="AV1254" s="408">
        <v>0</v>
      </c>
      <c r="AW1254" s="407">
        <v>0</v>
      </c>
      <c r="AX1254" s="408">
        <v>0</v>
      </c>
      <c r="AY1254" s="407">
        <v>0</v>
      </c>
      <c r="AZ1254" s="408">
        <v>0</v>
      </c>
      <c r="BA1254" s="407">
        <v>0</v>
      </c>
      <c r="BB1254" s="408">
        <v>0</v>
      </c>
      <c r="BC1254" s="407">
        <v>0</v>
      </c>
    </row>
    <row r="1255" spans="1:55" x14ac:dyDescent="0.35">
      <c r="A1255" s="385" t="str" cm="1">
        <f t="array" ref="A1255">IFERROR(_xlfn.IFS(AND(F1255="Renta Variable",O1255=1),IFERROR(MATCH(B1255,[1]RV_Det!C:C,0),"Rev"),AND(J1255="Corporativa",O1255=1,I1255="EM"),IFERROR(MATCH(B1255,[1]RF_Corps!B:B,0),"Rev"),AND(F1255="Alternativos",O1255=1),IFERROR(MATCH(B1255,[1]Rep4!C:C,0),"Rev")),"")</f>
        <v/>
      </c>
      <c r="B1255" s="394" t="s">
        <v>3571</v>
      </c>
      <c r="C1255" s="409" t="s">
        <v>3572</v>
      </c>
      <c r="D1255" s="395" t="s">
        <v>3536</v>
      </c>
      <c r="E1255" s="396" t="str">
        <f>IF(B1255="","",INDEX([1]CatGlob!$S:$S,IFERROR(MATCH(MID(B1255,7,1),[1]CatGlob!$R:$R,0),MATCH(MID(B1255,1,2),[1]CatGlob!$R:$R,0))))</f>
        <v>NSOL</v>
      </c>
      <c r="F1255" s="397" t="s">
        <v>442</v>
      </c>
      <c r="G1255" s="398" t="s">
        <v>383</v>
      </c>
      <c r="H1255" s="399" t="s">
        <v>264</v>
      </c>
      <c r="I1255" s="399" t="s">
        <v>611</v>
      </c>
      <c r="J1255" s="399" t="s">
        <v>2252</v>
      </c>
      <c r="K1255" s="396" t="s">
        <v>600</v>
      </c>
      <c r="L1255" s="400" t="str">
        <f>IF(ISERROR(MATCH(M1255,M$10:M1254,0)),M1255,"")</f>
        <v/>
      </c>
      <c r="M1255" s="401" t="str">
        <f>IF(B1255="","",IF(ISERROR(MATCH(F1255&amp;"_"&amp;G1255&amp;"_"&amp;H1255&amp;"_"&amp;I1255&amp;"_"&amp;J1255&amp;IF(K1255="","","_"&amp;K1255),[1]CatGlob!$B:$B,0)),F1255&amp;"_"&amp;G1255&amp;"_"&amp;H1255&amp;"_"&amp;I1255&amp;"_"&amp;J1255&amp;IF(K1255="","","_"&amp;K1255),INDEX([1]CatGlob!$C:$C,MATCH(F1255&amp;"_"&amp;G1255&amp;"_"&amp;H1255&amp;"_"&amp;I1255&amp;"_"&amp;J1255&amp;IF(K1255="","","_"&amp;K1255),[1]CatGlob!$B:$B,0))))</f>
        <v>PEN_NOM_CORP_NT</v>
      </c>
      <c r="N1255" s="402" t="str">
        <f t="shared" si="41"/>
        <v/>
      </c>
      <c r="O1255" s="402" t="str">
        <f t="shared" si="40"/>
        <v/>
      </c>
      <c r="P1255" s="401" t="str">
        <f>IF(LEN(B1255)&gt;8,INDEX([1]CatGlob!$X:$X,MATCH(M1255,[1]CatGlob!$W:$W,0)),"")</f>
        <v>PEC</v>
      </c>
      <c r="Q1255" s="403" t="str">
        <f>INDEX([1]CatGlob!P:P,MATCH(M1255,[1]CatGlob!O:O,0))</f>
        <v>RFLC</v>
      </c>
      <c r="R1255" s="403" t="s">
        <v>601</v>
      </c>
      <c r="S1255" s="403" t="s">
        <v>601</v>
      </c>
      <c r="T1255" s="403" t="str">
        <f>INDEX([1]CatGlob!$D:$D,MATCH($M1255,[1]CatGlob!$C:$C,0))</f>
        <v>RFL</v>
      </c>
      <c r="U1255" s="403" t="s">
        <v>2307</v>
      </c>
      <c r="V1255" s="404" t="str">
        <f>INDEX([1]CatGlob!$F:$F,MATCH($M1255,[1]CatGlob!$C:$C,0))</f>
        <v>RFL_CORP</v>
      </c>
      <c r="W1255" s="405"/>
      <c r="X1255" s="406">
        <v>0</v>
      </c>
      <c r="Y1255" s="407">
        <v>0</v>
      </c>
      <c r="Z1255" s="408">
        <v>0</v>
      </c>
      <c r="AA1255" s="407">
        <v>0</v>
      </c>
      <c r="AB1255" s="408">
        <v>0</v>
      </c>
      <c r="AC1255" s="407">
        <v>0</v>
      </c>
      <c r="AD1255" s="408">
        <v>0</v>
      </c>
      <c r="AE1255" s="407">
        <v>0</v>
      </c>
      <c r="AF1255" s="408">
        <v>0</v>
      </c>
      <c r="AG1255" s="407">
        <v>0</v>
      </c>
      <c r="AI1255" s="406">
        <v>0</v>
      </c>
      <c r="AJ1255" s="407">
        <v>0</v>
      </c>
      <c r="AK1255" s="408">
        <v>0</v>
      </c>
      <c r="AL1255" s="407">
        <v>0</v>
      </c>
      <c r="AM1255" s="408">
        <v>0</v>
      </c>
      <c r="AN1255" s="407">
        <v>0</v>
      </c>
      <c r="AO1255" s="408">
        <v>0</v>
      </c>
      <c r="AP1255" s="407">
        <v>0</v>
      </c>
      <c r="AQ1255" s="408">
        <v>0</v>
      </c>
      <c r="AR1255" s="407">
        <v>0</v>
      </c>
      <c r="AT1255" s="406">
        <v>0</v>
      </c>
      <c r="AU1255" s="407">
        <v>0</v>
      </c>
      <c r="AV1255" s="408">
        <v>0</v>
      </c>
      <c r="AW1255" s="407">
        <v>0</v>
      </c>
      <c r="AX1255" s="408">
        <v>0</v>
      </c>
      <c r="AY1255" s="407">
        <v>0</v>
      </c>
      <c r="AZ1255" s="408">
        <v>0</v>
      </c>
      <c r="BA1255" s="407">
        <v>0</v>
      </c>
      <c r="BB1255" s="408">
        <v>0</v>
      </c>
      <c r="BC1255" s="407">
        <v>0</v>
      </c>
    </row>
    <row r="1256" spans="1:55" x14ac:dyDescent="0.35">
      <c r="A1256" s="385" t="str" cm="1">
        <f t="array" ref="A1256">IFERROR(_xlfn.IFS(AND(F1256="Renta Variable",O1256=1),IFERROR(MATCH(B1256,[1]RV_Det!C:C,0),"Rev"),AND(J1256="Corporativa",O1256=1,I1256="EM"),IFERROR(MATCH(B1256,[1]RF_Corps!B:B,0),"Rev"),AND(F1256="Alternativos",O1256=1),IFERROR(MATCH(B1256,[1]Rep4!C:C,0),"Rev")),"")</f>
        <v/>
      </c>
      <c r="B1256" s="394" t="s">
        <v>3573</v>
      </c>
      <c r="C1256" s="409" t="s">
        <v>3574</v>
      </c>
      <c r="D1256" s="395" t="s">
        <v>3536</v>
      </c>
      <c r="E1256" s="396" t="str">
        <f>IF(B1256="","",INDEX([1]CatGlob!$S:$S,IFERROR(MATCH(MID(B1256,7,1),[1]CatGlob!$R:$R,0),MATCH(MID(B1256,1,2),[1]CatGlob!$R:$R,0))))</f>
        <v>NSOL</v>
      </c>
      <c r="F1256" s="397" t="s">
        <v>442</v>
      </c>
      <c r="G1256" s="398" t="s">
        <v>383</v>
      </c>
      <c r="H1256" s="399" t="s">
        <v>264</v>
      </c>
      <c r="I1256" s="399" t="s">
        <v>611</v>
      </c>
      <c r="J1256" s="399" t="s">
        <v>2252</v>
      </c>
      <c r="K1256" s="396" t="s">
        <v>600</v>
      </c>
      <c r="L1256" s="400" t="str">
        <f>IF(ISERROR(MATCH(M1256,M$10:M1255,0)),M1256,"")</f>
        <v/>
      </c>
      <c r="M1256" s="401" t="str">
        <f>IF(B1256="","",IF(ISERROR(MATCH(F1256&amp;"_"&amp;G1256&amp;"_"&amp;H1256&amp;"_"&amp;I1256&amp;"_"&amp;J1256&amp;IF(K1256="","","_"&amp;K1256),[1]CatGlob!$B:$B,0)),F1256&amp;"_"&amp;G1256&amp;"_"&amp;H1256&amp;"_"&amp;I1256&amp;"_"&amp;J1256&amp;IF(K1256="","","_"&amp;K1256),INDEX([1]CatGlob!$C:$C,MATCH(F1256&amp;"_"&amp;G1256&amp;"_"&amp;H1256&amp;"_"&amp;I1256&amp;"_"&amp;J1256&amp;IF(K1256="","","_"&amp;K1256),[1]CatGlob!$B:$B,0))))</f>
        <v>PEN_NOM_CORP_NT</v>
      </c>
      <c r="N1256" s="402" t="str">
        <f t="shared" si="41"/>
        <v/>
      </c>
      <c r="O1256" s="402" t="str">
        <f t="shared" si="40"/>
        <v/>
      </c>
      <c r="P1256" s="401" t="str">
        <f>IF(LEN(B1256)&gt;8,INDEX([1]CatGlob!$X:$X,MATCH(M1256,[1]CatGlob!$W:$W,0)),"")</f>
        <v>PEC</v>
      </c>
      <c r="Q1256" s="403" t="str">
        <f>INDEX([1]CatGlob!P:P,MATCH(M1256,[1]CatGlob!O:O,0))</f>
        <v>RFLC</v>
      </c>
      <c r="R1256" s="403" t="s">
        <v>601</v>
      </c>
      <c r="S1256" s="403" t="s">
        <v>601</v>
      </c>
      <c r="T1256" s="403" t="str">
        <f>INDEX([1]CatGlob!$D:$D,MATCH($M1256,[1]CatGlob!$C:$C,0))</f>
        <v>RFL</v>
      </c>
      <c r="U1256" s="403" t="s">
        <v>2307</v>
      </c>
      <c r="V1256" s="404" t="str">
        <f>INDEX([1]CatGlob!$F:$F,MATCH($M1256,[1]CatGlob!$C:$C,0))</f>
        <v>RFL_CORP</v>
      </c>
      <c r="W1256" s="405"/>
      <c r="X1256" s="406">
        <v>0</v>
      </c>
      <c r="Y1256" s="407">
        <v>0</v>
      </c>
      <c r="Z1256" s="408">
        <v>0</v>
      </c>
      <c r="AA1256" s="407">
        <v>0</v>
      </c>
      <c r="AB1256" s="408">
        <v>0</v>
      </c>
      <c r="AC1256" s="407">
        <v>0</v>
      </c>
      <c r="AD1256" s="408">
        <v>0</v>
      </c>
      <c r="AE1256" s="407">
        <v>0</v>
      </c>
      <c r="AF1256" s="408">
        <v>0</v>
      </c>
      <c r="AG1256" s="407">
        <v>0</v>
      </c>
      <c r="AI1256" s="406">
        <v>0</v>
      </c>
      <c r="AJ1256" s="407">
        <v>0</v>
      </c>
      <c r="AK1256" s="408">
        <v>0</v>
      </c>
      <c r="AL1256" s="407">
        <v>0</v>
      </c>
      <c r="AM1256" s="408">
        <v>0</v>
      </c>
      <c r="AN1256" s="407">
        <v>0</v>
      </c>
      <c r="AO1256" s="408">
        <v>0</v>
      </c>
      <c r="AP1256" s="407">
        <v>0</v>
      </c>
      <c r="AQ1256" s="408">
        <v>0</v>
      </c>
      <c r="AR1256" s="407">
        <v>0</v>
      </c>
      <c r="AT1256" s="406">
        <v>0</v>
      </c>
      <c r="AU1256" s="407">
        <v>0</v>
      </c>
      <c r="AV1256" s="408">
        <v>0</v>
      </c>
      <c r="AW1256" s="407">
        <v>0</v>
      </c>
      <c r="AX1256" s="408">
        <v>0</v>
      </c>
      <c r="AY1256" s="407">
        <v>0</v>
      </c>
      <c r="AZ1256" s="408">
        <v>0</v>
      </c>
      <c r="BA1256" s="407">
        <v>0</v>
      </c>
      <c r="BB1256" s="408">
        <v>0</v>
      </c>
      <c r="BC1256" s="407">
        <v>0</v>
      </c>
    </row>
    <row r="1257" spans="1:55" x14ac:dyDescent="0.35">
      <c r="A1257" s="385" t="str" cm="1">
        <f t="array" ref="A1257">IFERROR(_xlfn.IFS(AND(F1257="Renta Variable",O1257=1),IFERROR(MATCH(B1257,[1]RV_Det!C:C,0),"Rev"),AND(J1257="Corporativa",O1257=1,I1257="EM"),IFERROR(MATCH(B1257,[1]RF_Corps!B:B,0),"Rev"),AND(F1257="Alternativos",O1257=1),IFERROR(MATCH(B1257,[1]Rep4!C:C,0),"Rev")),"")</f>
        <v/>
      </c>
      <c r="B1257" s="394" t="s">
        <v>3575</v>
      </c>
      <c r="C1257" s="412" t="s">
        <v>3576</v>
      </c>
      <c r="D1257" s="395" t="s">
        <v>2602</v>
      </c>
      <c r="E1257" s="396" t="str">
        <f>IF(B1257="","",INDEX([1]CatGlob!$S:$S,IFERROR(MATCH(MID(B1257,7,1),[1]CatGlob!$R:$R,0),MATCH(MID(B1257,1,2),[1]CatGlob!$R:$R,0))))</f>
        <v>NSOL</v>
      </c>
      <c r="F1257" s="397" t="s">
        <v>442</v>
      </c>
      <c r="G1257" s="398" t="s">
        <v>383</v>
      </c>
      <c r="H1257" s="399" t="s">
        <v>264</v>
      </c>
      <c r="I1257" s="399" t="s">
        <v>611</v>
      </c>
      <c r="J1257" s="399" t="s">
        <v>2252</v>
      </c>
      <c r="K1257" s="396" t="s">
        <v>600</v>
      </c>
      <c r="L1257" s="400" t="str">
        <f>IF(ISERROR(MATCH(M1257,M$10:M1256,0)),M1257,"")</f>
        <v/>
      </c>
      <c r="M1257" s="401" t="str">
        <f>IF(B1257="","",IF(ISERROR(MATCH(F1257&amp;"_"&amp;G1257&amp;"_"&amp;H1257&amp;"_"&amp;I1257&amp;"_"&amp;J1257&amp;IF(K1257="","","_"&amp;K1257),[1]CatGlob!$B:$B,0)),F1257&amp;"_"&amp;G1257&amp;"_"&amp;H1257&amp;"_"&amp;I1257&amp;"_"&amp;J1257&amp;IF(K1257="","","_"&amp;K1257),INDEX([1]CatGlob!$C:$C,MATCH(F1257&amp;"_"&amp;G1257&amp;"_"&amp;H1257&amp;"_"&amp;I1257&amp;"_"&amp;J1257&amp;IF(K1257="","","_"&amp;K1257),[1]CatGlob!$B:$B,0))))</f>
        <v>PEN_NOM_CORP_NT</v>
      </c>
      <c r="N1257" s="402" t="str">
        <f t="shared" si="41"/>
        <v/>
      </c>
      <c r="O1257" s="402" t="str">
        <f t="shared" si="40"/>
        <v/>
      </c>
      <c r="P1257" s="401" t="str">
        <f>IF(LEN(B1257)&gt;8,INDEX([1]CatGlob!$X:$X,MATCH(M1257,[1]CatGlob!$W:$W,0)),"")</f>
        <v>PEC</v>
      </c>
      <c r="Q1257" s="403" t="str">
        <f>INDEX([1]CatGlob!P:P,MATCH(M1257,[1]CatGlob!O:O,0))</f>
        <v>RFLC</v>
      </c>
      <c r="R1257" s="403" t="s">
        <v>601</v>
      </c>
      <c r="S1257" s="403" t="s">
        <v>601</v>
      </c>
      <c r="T1257" s="403" t="str">
        <f>INDEX([1]CatGlob!$D:$D,MATCH($M1257,[1]CatGlob!$C:$C,0))</f>
        <v>RFL</v>
      </c>
      <c r="U1257" s="403" t="s">
        <v>2307</v>
      </c>
      <c r="V1257" s="404" t="str">
        <f>INDEX([1]CatGlob!$F:$F,MATCH($M1257,[1]CatGlob!$C:$C,0))</f>
        <v>RFL_CORP</v>
      </c>
      <c r="W1257" s="405"/>
      <c r="X1257" s="406">
        <v>0</v>
      </c>
      <c r="Y1257" s="407">
        <v>0</v>
      </c>
      <c r="Z1257" s="408">
        <v>0</v>
      </c>
      <c r="AA1257" s="407">
        <v>0</v>
      </c>
      <c r="AB1257" s="408">
        <v>0</v>
      </c>
      <c r="AC1257" s="407">
        <v>0</v>
      </c>
      <c r="AD1257" s="408">
        <v>0</v>
      </c>
      <c r="AE1257" s="407">
        <v>0</v>
      </c>
      <c r="AF1257" s="408">
        <v>0</v>
      </c>
      <c r="AG1257" s="407">
        <v>0</v>
      </c>
      <c r="AI1257" s="406">
        <v>0</v>
      </c>
      <c r="AJ1257" s="407">
        <v>0</v>
      </c>
      <c r="AK1257" s="408">
        <v>0</v>
      </c>
      <c r="AL1257" s="407">
        <v>0</v>
      </c>
      <c r="AM1257" s="408">
        <v>0</v>
      </c>
      <c r="AN1257" s="407">
        <v>0</v>
      </c>
      <c r="AO1257" s="408">
        <v>0</v>
      </c>
      <c r="AP1257" s="407">
        <v>0</v>
      </c>
      <c r="AQ1257" s="408">
        <v>0</v>
      </c>
      <c r="AR1257" s="407">
        <v>0</v>
      </c>
      <c r="AT1257" s="406">
        <v>0</v>
      </c>
      <c r="AU1257" s="407">
        <v>0</v>
      </c>
      <c r="AV1257" s="408">
        <v>0</v>
      </c>
      <c r="AW1257" s="407">
        <v>0</v>
      </c>
      <c r="AX1257" s="408">
        <v>0</v>
      </c>
      <c r="AY1257" s="407">
        <v>0</v>
      </c>
      <c r="AZ1257" s="408">
        <v>0</v>
      </c>
      <c r="BA1257" s="407">
        <v>0</v>
      </c>
      <c r="BB1257" s="408">
        <v>0</v>
      </c>
      <c r="BC1257" s="407">
        <v>0</v>
      </c>
    </row>
    <row r="1258" spans="1:55" x14ac:dyDescent="0.35">
      <c r="A1258" s="385" t="str" cm="1">
        <f t="array" ref="A1258">IFERROR(_xlfn.IFS(AND(F1258="Renta Variable",O1258=1),IFERROR(MATCH(B1258,[1]RV_Det!C:C,0),"Rev"),AND(J1258="Corporativa",O1258=1,I1258="EM"),IFERROR(MATCH(B1258,[1]RF_Corps!B:B,0),"Rev"),AND(F1258="Alternativos",O1258=1),IFERROR(MATCH(B1258,[1]Rep4!C:C,0),"Rev")),"")</f>
        <v/>
      </c>
      <c r="B1258" s="394" t="s">
        <v>3577</v>
      </c>
      <c r="C1258" s="409" t="s">
        <v>3578</v>
      </c>
      <c r="D1258" s="395" t="s">
        <v>3536</v>
      </c>
      <c r="E1258" s="396" t="str">
        <f>IF(B1258="","",INDEX([1]CatGlob!$S:$S,IFERROR(MATCH(MID(B1258,7,1),[1]CatGlob!$R:$R,0),MATCH(MID(B1258,1,2),[1]CatGlob!$R:$R,0))))</f>
        <v>NSOL</v>
      </c>
      <c r="F1258" s="397" t="s">
        <v>442</v>
      </c>
      <c r="G1258" s="398" t="s">
        <v>383</v>
      </c>
      <c r="H1258" s="399" t="s">
        <v>264</v>
      </c>
      <c r="I1258" s="399" t="s">
        <v>611</v>
      </c>
      <c r="J1258" s="399" t="s">
        <v>2252</v>
      </c>
      <c r="K1258" s="396" t="s">
        <v>600</v>
      </c>
      <c r="L1258" s="400" t="str">
        <f>IF(ISERROR(MATCH(M1258,M$10:M1257,0)),M1258,"")</f>
        <v/>
      </c>
      <c r="M1258" s="401" t="str">
        <f>IF(B1258="","",IF(ISERROR(MATCH(F1258&amp;"_"&amp;G1258&amp;"_"&amp;H1258&amp;"_"&amp;I1258&amp;"_"&amp;J1258&amp;IF(K1258="","","_"&amp;K1258),[1]CatGlob!$B:$B,0)),F1258&amp;"_"&amp;G1258&amp;"_"&amp;H1258&amp;"_"&amp;I1258&amp;"_"&amp;J1258&amp;IF(K1258="","","_"&amp;K1258),INDEX([1]CatGlob!$C:$C,MATCH(F1258&amp;"_"&amp;G1258&amp;"_"&amp;H1258&amp;"_"&amp;I1258&amp;"_"&amp;J1258&amp;IF(K1258="","","_"&amp;K1258),[1]CatGlob!$B:$B,0))))</f>
        <v>PEN_NOM_CORP_NT</v>
      </c>
      <c r="N1258" s="402" t="str">
        <f t="shared" si="41"/>
        <v/>
      </c>
      <c r="O1258" s="402" t="str">
        <f t="shared" si="40"/>
        <v/>
      </c>
      <c r="P1258" s="401" t="str">
        <f>IF(LEN(B1258)&gt;8,INDEX([1]CatGlob!$X:$X,MATCH(M1258,[1]CatGlob!$W:$W,0)),"")</f>
        <v>PEC</v>
      </c>
      <c r="Q1258" s="403" t="str">
        <f>INDEX([1]CatGlob!P:P,MATCH(M1258,[1]CatGlob!O:O,0))</f>
        <v>RFLC</v>
      </c>
      <c r="R1258" s="403" t="s">
        <v>601</v>
      </c>
      <c r="S1258" s="403" t="s">
        <v>601</v>
      </c>
      <c r="T1258" s="403" t="str">
        <f>INDEX([1]CatGlob!$D:$D,MATCH($M1258,[1]CatGlob!$C:$C,0))</f>
        <v>RFL</v>
      </c>
      <c r="U1258" s="403" t="s">
        <v>2307</v>
      </c>
      <c r="V1258" s="404" t="str">
        <f>INDEX([1]CatGlob!$F:$F,MATCH($M1258,[1]CatGlob!$C:$C,0))</f>
        <v>RFL_CORP</v>
      </c>
      <c r="W1258" s="405"/>
      <c r="X1258" s="406">
        <v>0</v>
      </c>
      <c r="Y1258" s="407">
        <v>0</v>
      </c>
      <c r="Z1258" s="408">
        <v>0</v>
      </c>
      <c r="AA1258" s="407">
        <v>0</v>
      </c>
      <c r="AB1258" s="408">
        <v>0</v>
      </c>
      <c r="AC1258" s="407">
        <v>0</v>
      </c>
      <c r="AD1258" s="408">
        <v>0</v>
      </c>
      <c r="AE1258" s="407">
        <v>0</v>
      </c>
      <c r="AF1258" s="408">
        <v>0</v>
      </c>
      <c r="AG1258" s="407">
        <v>0</v>
      </c>
      <c r="AI1258" s="406">
        <v>0</v>
      </c>
      <c r="AJ1258" s="407">
        <v>0</v>
      </c>
      <c r="AK1258" s="408">
        <v>0</v>
      </c>
      <c r="AL1258" s="407">
        <v>0</v>
      </c>
      <c r="AM1258" s="408">
        <v>0</v>
      </c>
      <c r="AN1258" s="407">
        <v>0</v>
      </c>
      <c r="AO1258" s="408">
        <v>0</v>
      </c>
      <c r="AP1258" s="407">
        <v>0</v>
      </c>
      <c r="AQ1258" s="408">
        <v>0</v>
      </c>
      <c r="AR1258" s="407">
        <v>0</v>
      </c>
      <c r="AT1258" s="406">
        <v>0</v>
      </c>
      <c r="AU1258" s="407">
        <v>0</v>
      </c>
      <c r="AV1258" s="408">
        <v>0</v>
      </c>
      <c r="AW1258" s="407">
        <v>0</v>
      </c>
      <c r="AX1258" s="408">
        <v>0</v>
      </c>
      <c r="AY1258" s="407">
        <v>0</v>
      </c>
      <c r="AZ1258" s="408">
        <v>0</v>
      </c>
      <c r="BA1258" s="407">
        <v>0</v>
      </c>
      <c r="BB1258" s="408">
        <v>0</v>
      </c>
      <c r="BC1258" s="407">
        <v>0</v>
      </c>
    </row>
    <row r="1259" spans="1:55" x14ac:dyDescent="0.35">
      <c r="A1259" s="385" t="str" cm="1">
        <f t="array" ref="A1259">IFERROR(_xlfn.IFS(AND(F1259="Renta Variable",O1259=1),IFERROR(MATCH(B1259,[1]RV_Det!C:C,0),"Rev"),AND(J1259="Corporativa",O1259=1,I1259="EM"),IFERROR(MATCH(B1259,[1]RF_Corps!B:B,0),"Rev"),AND(F1259="Alternativos",O1259=1),IFERROR(MATCH(B1259,[1]Rep4!C:C,0),"Rev")),"")</f>
        <v/>
      </c>
      <c r="B1259" s="394" t="s">
        <v>3579</v>
      </c>
      <c r="C1259" s="409" t="s">
        <v>3580</v>
      </c>
      <c r="D1259" s="395" t="s">
        <v>3536</v>
      </c>
      <c r="E1259" s="396" t="str">
        <f>IF(B1259="","",INDEX([1]CatGlob!$S:$S,IFERROR(MATCH(MID(B1259,7,1),[1]CatGlob!$R:$R,0),MATCH(MID(B1259,1,2),[1]CatGlob!$R:$R,0))))</f>
        <v>NSOL</v>
      </c>
      <c r="F1259" s="397" t="s">
        <v>442</v>
      </c>
      <c r="G1259" s="398" t="s">
        <v>383</v>
      </c>
      <c r="H1259" s="399" t="s">
        <v>264</v>
      </c>
      <c r="I1259" s="399" t="s">
        <v>611</v>
      </c>
      <c r="J1259" s="399" t="s">
        <v>2252</v>
      </c>
      <c r="K1259" s="396" t="s">
        <v>600</v>
      </c>
      <c r="L1259" s="400" t="str">
        <f>IF(ISERROR(MATCH(M1259,M$10:M1258,0)),M1259,"")</f>
        <v/>
      </c>
      <c r="M1259" s="401" t="str">
        <f>IF(B1259="","",IF(ISERROR(MATCH(F1259&amp;"_"&amp;G1259&amp;"_"&amp;H1259&amp;"_"&amp;I1259&amp;"_"&amp;J1259&amp;IF(K1259="","","_"&amp;K1259),[1]CatGlob!$B:$B,0)),F1259&amp;"_"&amp;G1259&amp;"_"&amp;H1259&amp;"_"&amp;I1259&amp;"_"&amp;J1259&amp;IF(K1259="","","_"&amp;K1259),INDEX([1]CatGlob!$C:$C,MATCH(F1259&amp;"_"&amp;G1259&amp;"_"&amp;H1259&amp;"_"&amp;I1259&amp;"_"&amp;J1259&amp;IF(K1259="","","_"&amp;K1259),[1]CatGlob!$B:$B,0))))</f>
        <v>PEN_NOM_CORP_NT</v>
      </c>
      <c r="N1259" s="402" t="str">
        <f t="shared" si="41"/>
        <v/>
      </c>
      <c r="O1259" s="402" t="str">
        <f t="shared" si="40"/>
        <v/>
      </c>
      <c r="P1259" s="401" t="str">
        <f>IF(LEN(B1259)&gt;8,INDEX([1]CatGlob!$X:$X,MATCH(M1259,[1]CatGlob!$W:$W,0)),"")</f>
        <v>PEC</v>
      </c>
      <c r="Q1259" s="403" t="str">
        <f>INDEX([1]CatGlob!P:P,MATCH(M1259,[1]CatGlob!O:O,0))</f>
        <v>RFLC</v>
      </c>
      <c r="R1259" s="403" t="s">
        <v>601</v>
      </c>
      <c r="S1259" s="403" t="s">
        <v>601</v>
      </c>
      <c r="T1259" s="403" t="str">
        <f>INDEX([1]CatGlob!$D:$D,MATCH($M1259,[1]CatGlob!$C:$C,0))</f>
        <v>RFL</v>
      </c>
      <c r="U1259" s="403" t="s">
        <v>2307</v>
      </c>
      <c r="V1259" s="404" t="str">
        <f>INDEX([1]CatGlob!$F:$F,MATCH($M1259,[1]CatGlob!$C:$C,0))</f>
        <v>RFL_CORP</v>
      </c>
      <c r="W1259" s="405"/>
      <c r="X1259" s="406">
        <v>0</v>
      </c>
      <c r="Y1259" s="407">
        <v>0</v>
      </c>
      <c r="Z1259" s="408">
        <v>0</v>
      </c>
      <c r="AA1259" s="407">
        <v>0</v>
      </c>
      <c r="AB1259" s="408">
        <v>0</v>
      </c>
      <c r="AC1259" s="407">
        <v>0</v>
      </c>
      <c r="AD1259" s="408">
        <v>0</v>
      </c>
      <c r="AE1259" s="407">
        <v>0</v>
      </c>
      <c r="AF1259" s="408">
        <v>0</v>
      </c>
      <c r="AG1259" s="407">
        <v>0</v>
      </c>
      <c r="AI1259" s="406">
        <v>0</v>
      </c>
      <c r="AJ1259" s="407">
        <v>0</v>
      </c>
      <c r="AK1259" s="408">
        <v>0</v>
      </c>
      <c r="AL1259" s="407">
        <v>0</v>
      </c>
      <c r="AM1259" s="408">
        <v>0</v>
      </c>
      <c r="AN1259" s="407">
        <v>0</v>
      </c>
      <c r="AO1259" s="408">
        <v>0</v>
      </c>
      <c r="AP1259" s="407">
        <v>0</v>
      </c>
      <c r="AQ1259" s="408">
        <v>0</v>
      </c>
      <c r="AR1259" s="407">
        <v>0</v>
      </c>
      <c r="AT1259" s="406">
        <v>0</v>
      </c>
      <c r="AU1259" s="407">
        <v>0</v>
      </c>
      <c r="AV1259" s="408">
        <v>0</v>
      </c>
      <c r="AW1259" s="407">
        <v>0</v>
      </c>
      <c r="AX1259" s="408">
        <v>0</v>
      </c>
      <c r="AY1259" s="407">
        <v>0</v>
      </c>
      <c r="AZ1259" s="408">
        <v>0</v>
      </c>
      <c r="BA1259" s="407">
        <v>0</v>
      </c>
      <c r="BB1259" s="408">
        <v>0</v>
      </c>
      <c r="BC1259" s="407">
        <v>0</v>
      </c>
    </row>
    <row r="1260" spans="1:55" x14ac:dyDescent="0.35">
      <c r="A1260" s="385" t="str" cm="1">
        <f t="array" ref="A1260">IFERROR(_xlfn.IFS(AND(F1260="Renta Variable",O1260=1),IFERROR(MATCH(B1260,[1]RV_Det!C:C,0),"Rev"),AND(J1260="Corporativa",O1260=1,I1260="EM"),IFERROR(MATCH(B1260,[1]RF_Corps!B:B,0),"Rev"),AND(F1260="Alternativos",O1260=1),IFERROR(MATCH(B1260,[1]Rep4!C:C,0),"Rev")),"")</f>
        <v/>
      </c>
      <c r="B1260" s="394" t="s">
        <v>3581</v>
      </c>
      <c r="C1260" s="409" t="s">
        <v>3582</v>
      </c>
      <c r="D1260" s="395" t="s">
        <v>2343</v>
      </c>
      <c r="E1260" s="396" t="str">
        <f>IF(B1260="","",INDEX([1]CatGlob!$S:$S,IFERROR(MATCH(MID(B1260,7,1),[1]CatGlob!$R:$R,0),MATCH(MID(B1260,1,2),[1]CatGlob!$R:$R,0))))</f>
        <v>NSOL</v>
      </c>
      <c r="F1260" s="397" t="s">
        <v>442</v>
      </c>
      <c r="G1260" s="398" t="s">
        <v>383</v>
      </c>
      <c r="H1260" s="399" t="s">
        <v>264</v>
      </c>
      <c r="I1260" s="399" t="s">
        <v>611</v>
      </c>
      <c r="J1260" s="399" t="s">
        <v>2252</v>
      </c>
      <c r="K1260" s="396" t="s">
        <v>600</v>
      </c>
      <c r="L1260" s="400" t="str">
        <f>IF(ISERROR(MATCH(M1260,M$10:M1259,0)),M1260,"")</f>
        <v/>
      </c>
      <c r="M1260" s="401" t="str">
        <f>IF(B1260="","",IF(ISERROR(MATCH(F1260&amp;"_"&amp;G1260&amp;"_"&amp;H1260&amp;"_"&amp;I1260&amp;"_"&amp;J1260&amp;IF(K1260="","","_"&amp;K1260),[1]CatGlob!$B:$B,0)),F1260&amp;"_"&amp;G1260&amp;"_"&amp;H1260&amp;"_"&amp;I1260&amp;"_"&amp;J1260&amp;IF(K1260="","","_"&amp;K1260),INDEX([1]CatGlob!$C:$C,MATCH(F1260&amp;"_"&amp;G1260&amp;"_"&amp;H1260&amp;"_"&amp;I1260&amp;"_"&amp;J1260&amp;IF(K1260="","","_"&amp;K1260),[1]CatGlob!$B:$B,0))))</f>
        <v>PEN_NOM_CORP_NT</v>
      </c>
      <c r="N1260" s="402" t="str">
        <f t="shared" si="41"/>
        <v/>
      </c>
      <c r="O1260" s="402" t="str">
        <f t="shared" si="40"/>
        <v/>
      </c>
      <c r="P1260" s="401" t="str">
        <f>IF(LEN(B1260)&gt;8,INDEX([1]CatGlob!$X:$X,MATCH(M1260,[1]CatGlob!$W:$W,0)),"")</f>
        <v>PEC</v>
      </c>
      <c r="Q1260" s="403" t="str">
        <f>INDEX([1]CatGlob!P:P,MATCH(M1260,[1]CatGlob!O:O,0))</f>
        <v>RFLC</v>
      </c>
      <c r="R1260" s="403" t="s">
        <v>601</v>
      </c>
      <c r="S1260" s="403" t="s">
        <v>601</v>
      </c>
      <c r="T1260" s="403" t="str">
        <f>INDEX([1]CatGlob!$D:$D,MATCH($M1260,[1]CatGlob!$C:$C,0))</f>
        <v>RFL</v>
      </c>
      <c r="U1260" s="403" t="s">
        <v>2307</v>
      </c>
      <c r="V1260" s="404" t="str">
        <f>INDEX([1]CatGlob!$F:$F,MATCH($M1260,[1]CatGlob!$C:$C,0))</f>
        <v>RFL_CORP</v>
      </c>
      <c r="W1260" s="405"/>
      <c r="X1260" s="406">
        <v>0</v>
      </c>
      <c r="Y1260" s="407">
        <v>0</v>
      </c>
      <c r="Z1260" s="408">
        <v>0</v>
      </c>
      <c r="AA1260" s="407">
        <v>0</v>
      </c>
      <c r="AB1260" s="408">
        <v>0</v>
      </c>
      <c r="AC1260" s="407">
        <v>0</v>
      </c>
      <c r="AD1260" s="408">
        <v>0</v>
      </c>
      <c r="AE1260" s="407">
        <v>0</v>
      </c>
      <c r="AF1260" s="408">
        <v>0</v>
      </c>
      <c r="AG1260" s="407">
        <v>0</v>
      </c>
      <c r="AI1260" s="406">
        <v>0</v>
      </c>
      <c r="AJ1260" s="407">
        <v>0</v>
      </c>
      <c r="AK1260" s="408">
        <v>0</v>
      </c>
      <c r="AL1260" s="407">
        <v>0</v>
      </c>
      <c r="AM1260" s="408">
        <v>0</v>
      </c>
      <c r="AN1260" s="407">
        <v>0</v>
      </c>
      <c r="AO1260" s="408">
        <v>0</v>
      </c>
      <c r="AP1260" s="407">
        <v>0</v>
      </c>
      <c r="AQ1260" s="408">
        <v>0</v>
      </c>
      <c r="AR1260" s="407">
        <v>0</v>
      </c>
      <c r="AT1260" s="406">
        <v>0</v>
      </c>
      <c r="AU1260" s="407">
        <v>0</v>
      </c>
      <c r="AV1260" s="408">
        <v>0</v>
      </c>
      <c r="AW1260" s="407">
        <v>0</v>
      </c>
      <c r="AX1260" s="408">
        <v>0</v>
      </c>
      <c r="AY1260" s="407">
        <v>0</v>
      </c>
      <c r="AZ1260" s="408">
        <v>0</v>
      </c>
      <c r="BA1260" s="407">
        <v>0</v>
      </c>
      <c r="BB1260" s="408">
        <v>0</v>
      </c>
      <c r="BC1260" s="407">
        <v>0</v>
      </c>
    </row>
    <row r="1261" spans="1:55" x14ac:dyDescent="0.35">
      <c r="A1261" s="385" t="str" cm="1">
        <f t="array" ref="A1261">IFERROR(_xlfn.IFS(AND(F1261="Renta Variable",O1261=1),IFERROR(MATCH(B1261,[1]RV_Det!C:C,0),"Rev"),AND(J1261="Corporativa",O1261=1,I1261="EM"),IFERROR(MATCH(B1261,[1]RF_Corps!B:B,0),"Rev"),AND(F1261="Alternativos",O1261=1),IFERROR(MATCH(B1261,[1]Rep4!C:C,0),"Rev")),"")</f>
        <v/>
      </c>
      <c r="B1261" s="394" t="s">
        <v>3583</v>
      </c>
      <c r="C1261" s="409" t="s">
        <v>3584</v>
      </c>
      <c r="D1261" s="395" t="s">
        <v>3536</v>
      </c>
      <c r="E1261" s="396" t="str">
        <f>IF(B1261="","",INDEX([1]CatGlob!$S:$S,IFERROR(MATCH(MID(B1261,7,1),[1]CatGlob!$R:$R,0),MATCH(MID(B1261,1,2),[1]CatGlob!$R:$R,0))))</f>
        <v>NSOL</v>
      </c>
      <c r="F1261" s="397" t="s">
        <v>442</v>
      </c>
      <c r="G1261" s="398" t="s">
        <v>383</v>
      </c>
      <c r="H1261" s="399" t="s">
        <v>264</v>
      </c>
      <c r="I1261" s="399" t="s">
        <v>611</v>
      </c>
      <c r="J1261" s="399" t="s">
        <v>2252</v>
      </c>
      <c r="K1261" s="396" t="s">
        <v>600</v>
      </c>
      <c r="L1261" s="400" t="str">
        <f>IF(ISERROR(MATCH(M1261,M$10:M1260,0)),M1261,"")</f>
        <v/>
      </c>
      <c r="M1261" s="401" t="str">
        <f>IF(B1261="","",IF(ISERROR(MATCH(F1261&amp;"_"&amp;G1261&amp;"_"&amp;H1261&amp;"_"&amp;I1261&amp;"_"&amp;J1261&amp;IF(K1261="","","_"&amp;K1261),[1]CatGlob!$B:$B,0)),F1261&amp;"_"&amp;G1261&amp;"_"&amp;H1261&amp;"_"&amp;I1261&amp;"_"&amp;J1261&amp;IF(K1261="","","_"&amp;K1261),INDEX([1]CatGlob!$C:$C,MATCH(F1261&amp;"_"&amp;G1261&amp;"_"&amp;H1261&amp;"_"&amp;I1261&amp;"_"&amp;J1261&amp;IF(K1261="","","_"&amp;K1261),[1]CatGlob!$B:$B,0))))</f>
        <v>PEN_NOM_CORP_NT</v>
      </c>
      <c r="N1261" s="402" t="str">
        <f t="shared" si="41"/>
        <v/>
      </c>
      <c r="O1261" s="402" t="str">
        <f t="shared" si="40"/>
        <v/>
      </c>
      <c r="P1261" s="401" t="str">
        <f>IF(LEN(B1261)&gt;8,INDEX([1]CatGlob!$X:$X,MATCH(M1261,[1]CatGlob!$W:$W,0)),"")</f>
        <v>PEC</v>
      </c>
      <c r="Q1261" s="403" t="str">
        <f>INDEX([1]CatGlob!P:P,MATCH(M1261,[1]CatGlob!O:O,0))</f>
        <v>RFLC</v>
      </c>
      <c r="R1261" s="403" t="s">
        <v>601</v>
      </c>
      <c r="S1261" s="403" t="s">
        <v>601</v>
      </c>
      <c r="T1261" s="403" t="str">
        <f>INDEX([1]CatGlob!$D:$D,MATCH($M1261,[1]CatGlob!$C:$C,0))</f>
        <v>RFL</v>
      </c>
      <c r="U1261" s="403" t="s">
        <v>2307</v>
      </c>
      <c r="V1261" s="404" t="str">
        <f>INDEX([1]CatGlob!$F:$F,MATCH($M1261,[1]CatGlob!$C:$C,0))</f>
        <v>RFL_CORP</v>
      </c>
      <c r="W1261" s="405"/>
      <c r="X1261" s="406">
        <v>0</v>
      </c>
      <c r="Y1261" s="407">
        <v>0</v>
      </c>
      <c r="Z1261" s="408">
        <v>0</v>
      </c>
      <c r="AA1261" s="407">
        <v>0</v>
      </c>
      <c r="AB1261" s="408">
        <v>0</v>
      </c>
      <c r="AC1261" s="407">
        <v>0</v>
      </c>
      <c r="AD1261" s="408">
        <v>0</v>
      </c>
      <c r="AE1261" s="407">
        <v>0</v>
      </c>
      <c r="AF1261" s="408">
        <v>0</v>
      </c>
      <c r="AG1261" s="407">
        <v>0</v>
      </c>
      <c r="AI1261" s="406">
        <v>0</v>
      </c>
      <c r="AJ1261" s="407">
        <v>0</v>
      </c>
      <c r="AK1261" s="408">
        <v>0</v>
      </c>
      <c r="AL1261" s="407">
        <v>0</v>
      </c>
      <c r="AM1261" s="408">
        <v>0</v>
      </c>
      <c r="AN1261" s="407">
        <v>0</v>
      </c>
      <c r="AO1261" s="408">
        <v>0</v>
      </c>
      <c r="AP1261" s="407">
        <v>0</v>
      </c>
      <c r="AQ1261" s="408">
        <v>0</v>
      </c>
      <c r="AR1261" s="407">
        <v>0</v>
      </c>
      <c r="AT1261" s="406">
        <v>0</v>
      </c>
      <c r="AU1261" s="407">
        <v>0</v>
      </c>
      <c r="AV1261" s="408">
        <v>0</v>
      </c>
      <c r="AW1261" s="407">
        <v>0</v>
      </c>
      <c r="AX1261" s="408">
        <v>0</v>
      </c>
      <c r="AY1261" s="407">
        <v>0</v>
      </c>
      <c r="AZ1261" s="408">
        <v>0</v>
      </c>
      <c r="BA1261" s="407">
        <v>0</v>
      </c>
      <c r="BB1261" s="408">
        <v>0</v>
      </c>
      <c r="BC1261" s="407">
        <v>0</v>
      </c>
    </row>
    <row r="1262" spans="1:55" x14ac:dyDescent="0.35">
      <c r="A1262" s="385" t="str" cm="1">
        <f t="array" ref="A1262">IFERROR(_xlfn.IFS(AND(F1262="Renta Variable",O1262=1),IFERROR(MATCH(B1262,[1]RV_Det!C:C,0),"Rev"),AND(J1262="Corporativa",O1262=1,I1262="EM"),IFERROR(MATCH(B1262,[1]RF_Corps!B:B,0),"Rev"),AND(F1262="Alternativos",O1262=1),IFERROR(MATCH(B1262,[1]Rep4!C:C,0),"Rev")),"")</f>
        <v/>
      </c>
      <c r="B1262" s="394" t="s">
        <v>3585</v>
      </c>
      <c r="C1262" s="409" t="s">
        <v>3586</v>
      </c>
      <c r="D1262" s="395" t="s">
        <v>2343</v>
      </c>
      <c r="E1262" s="396" t="str">
        <f>IF(B1262="","",INDEX([1]CatGlob!$S:$S,IFERROR(MATCH(MID(B1262,7,1),[1]CatGlob!$R:$R,0),MATCH(MID(B1262,1,2),[1]CatGlob!$R:$R,0))))</f>
        <v>NSOL</v>
      </c>
      <c r="F1262" s="397" t="s">
        <v>442</v>
      </c>
      <c r="G1262" s="398" t="s">
        <v>383</v>
      </c>
      <c r="H1262" s="399" t="s">
        <v>264</v>
      </c>
      <c r="I1262" s="399" t="s">
        <v>611</v>
      </c>
      <c r="J1262" s="399" t="s">
        <v>2252</v>
      </c>
      <c r="K1262" s="396" t="s">
        <v>600</v>
      </c>
      <c r="L1262" s="400" t="str">
        <f>IF(ISERROR(MATCH(M1262,M$10:M1261,0)),M1262,"")</f>
        <v/>
      </c>
      <c r="M1262" s="401" t="str">
        <f>IF(B1262="","",IF(ISERROR(MATCH(F1262&amp;"_"&amp;G1262&amp;"_"&amp;H1262&amp;"_"&amp;I1262&amp;"_"&amp;J1262&amp;IF(K1262="","","_"&amp;K1262),[1]CatGlob!$B:$B,0)),F1262&amp;"_"&amp;G1262&amp;"_"&amp;H1262&amp;"_"&amp;I1262&amp;"_"&amp;J1262&amp;IF(K1262="","","_"&amp;K1262),INDEX([1]CatGlob!$C:$C,MATCH(F1262&amp;"_"&amp;G1262&amp;"_"&amp;H1262&amp;"_"&amp;I1262&amp;"_"&amp;J1262&amp;IF(K1262="","","_"&amp;K1262),[1]CatGlob!$B:$B,0))))</f>
        <v>PEN_NOM_CORP_NT</v>
      </c>
      <c r="N1262" s="402" t="str">
        <f t="shared" si="41"/>
        <v/>
      </c>
      <c r="O1262" s="402" t="str">
        <f t="shared" si="40"/>
        <v/>
      </c>
      <c r="P1262" s="401" t="str">
        <f>IF(LEN(B1262)&gt;8,INDEX([1]CatGlob!$X:$X,MATCH(M1262,[1]CatGlob!$W:$W,0)),"")</f>
        <v>PEC</v>
      </c>
      <c r="Q1262" s="403" t="str">
        <f>INDEX([1]CatGlob!P:P,MATCH(M1262,[1]CatGlob!O:O,0))</f>
        <v>RFLC</v>
      </c>
      <c r="R1262" s="403" t="s">
        <v>601</v>
      </c>
      <c r="S1262" s="403" t="s">
        <v>601</v>
      </c>
      <c r="T1262" s="403" t="str">
        <f>INDEX([1]CatGlob!$D:$D,MATCH($M1262,[1]CatGlob!$C:$C,0))</f>
        <v>RFL</v>
      </c>
      <c r="U1262" s="403" t="s">
        <v>2307</v>
      </c>
      <c r="V1262" s="404" t="str">
        <f>INDEX([1]CatGlob!$F:$F,MATCH($M1262,[1]CatGlob!$C:$C,0))</f>
        <v>RFL_CORP</v>
      </c>
      <c r="W1262" s="405"/>
      <c r="X1262" s="406">
        <v>0</v>
      </c>
      <c r="Y1262" s="407">
        <v>0</v>
      </c>
      <c r="Z1262" s="408">
        <v>0</v>
      </c>
      <c r="AA1262" s="407">
        <v>0</v>
      </c>
      <c r="AB1262" s="408">
        <v>0</v>
      </c>
      <c r="AC1262" s="407">
        <v>0</v>
      </c>
      <c r="AD1262" s="408">
        <v>0</v>
      </c>
      <c r="AE1262" s="407">
        <v>0</v>
      </c>
      <c r="AF1262" s="408">
        <v>0</v>
      </c>
      <c r="AG1262" s="407">
        <v>0</v>
      </c>
      <c r="AI1262" s="406">
        <v>0</v>
      </c>
      <c r="AJ1262" s="407">
        <v>0</v>
      </c>
      <c r="AK1262" s="408">
        <v>0</v>
      </c>
      <c r="AL1262" s="407">
        <v>0</v>
      </c>
      <c r="AM1262" s="408">
        <v>0</v>
      </c>
      <c r="AN1262" s="407">
        <v>0</v>
      </c>
      <c r="AO1262" s="408">
        <v>0</v>
      </c>
      <c r="AP1262" s="407">
        <v>0</v>
      </c>
      <c r="AQ1262" s="408">
        <v>0</v>
      </c>
      <c r="AR1262" s="407">
        <v>0</v>
      </c>
      <c r="AT1262" s="406">
        <v>0</v>
      </c>
      <c r="AU1262" s="407">
        <v>0</v>
      </c>
      <c r="AV1262" s="408">
        <v>0</v>
      </c>
      <c r="AW1262" s="407">
        <v>0</v>
      </c>
      <c r="AX1262" s="408">
        <v>0</v>
      </c>
      <c r="AY1262" s="407">
        <v>0</v>
      </c>
      <c r="AZ1262" s="408">
        <v>0</v>
      </c>
      <c r="BA1262" s="407">
        <v>0</v>
      </c>
      <c r="BB1262" s="408">
        <v>0</v>
      </c>
      <c r="BC1262" s="407">
        <v>0</v>
      </c>
    </row>
    <row r="1263" spans="1:55" x14ac:dyDescent="0.35">
      <c r="A1263" s="385" t="str" cm="1">
        <f t="array" ref="A1263">IFERROR(_xlfn.IFS(AND(F1263="Renta Variable",O1263=1),IFERROR(MATCH(B1263,[1]RV_Det!C:C,0),"Rev"),AND(J1263="Corporativa",O1263=1,I1263="EM"),IFERROR(MATCH(B1263,[1]RF_Corps!B:B,0),"Rev"),AND(F1263="Alternativos",O1263=1),IFERROR(MATCH(B1263,[1]Rep4!C:C,0),"Rev")),"")</f>
        <v/>
      </c>
      <c r="B1263" s="394" t="s">
        <v>3587</v>
      </c>
      <c r="C1263" s="409" t="s">
        <v>3588</v>
      </c>
      <c r="D1263" s="395" t="s">
        <v>3536</v>
      </c>
      <c r="E1263" s="396" t="str">
        <f>IF(B1263="","",INDEX([1]CatGlob!$S:$S,IFERROR(MATCH(MID(B1263,7,1),[1]CatGlob!$R:$R,0),MATCH(MID(B1263,1,2),[1]CatGlob!$R:$R,0))))</f>
        <v>NSOL</v>
      </c>
      <c r="F1263" s="397" t="s">
        <v>442</v>
      </c>
      <c r="G1263" s="398" t="s">
        <v>383</v>
      </c>
      <c r="H1263" s="399" t="s">
        <v>264</v>
      </c>
      <c r="I1263" s="399" t="s">
        <v>611</v>
      </c>
      <c r="J1263" s="399" t="s">
        <v>2252</v>
      </c>
      <c r="K1263" s="396" t="s">
        <v>600</v>
      </c>
      <c r="L1263" s="400" t="str">
        <f>IF(ISERROR(MATCH(M1263,M$10:M1262,0)),M1263,"")</f>
        <v/>
      </c>
      <c r="M1263" s="401" t="str">
        <f>IF(B1263="","",IF(ISERROR(MATCH(F1263&amp;"_"&amp;G1263&amp;"_"&amp;H1263&amp;"_"&amp;I1263&amp;"_"&amp;J1263&amp;IF(K1263="","","_"&amp;K1263),[1]CatGlob!$B:$B,0)),F1263&amp;"_"&amp;G1263&amp;"_"&amp;H1263&amp;"_"&amp;I1263&amp;"_"&amp;J1263&amp;IF(K1263="","","_"&amp;K1263),INDEX([1]CatGlob!$C:$C,MATCH(F1263&amp;"_"&amp;G1263&amp;"_"&amp;H1263&amp;"_"&amp;I1263&amp;"_"&amp;J1263&amp;IF(K1263="","","_"&amp;K1263),[1]CatGlob!$B:$B,0))))</f>
        <v>PEN_NOM_CORP_NT</v>
      </c>
      <c r="N1263" s="402" t="str">
        <f t="shared" si="41"/>
        <v/>
      </c>
      <c r="O1263" s="402" t="str">
        <f t="shared" si="40"/>
        <v/>
      </c>
      <c r="P1263" s="401" t="str">
        <f>IF(LEN(B1263)&gt;8,INDEX([1]CatGlob!$X:$X,MATCH(M1263,[1]CatGlob!$W:$W,0)),"")</f>
        <v>PEC</v>
      </c>
      <c r="Q1263" s="403" t="str">
        <f>INDEX([1]CatGlob!P:P,MATCH(M1263,[1]CatGlob!O:O,0))</f>
        <v>RFLC</v>
      </c>
      <c r="R1263" s="403" t="s">
        <v>601</v>
      </c>
      <c r="S1263" s="403" t="s">
        <v>601</v>
      </c>
      <c r="T1263" s="403" t="str">
        <f>INDEX([1]CatGlob!$D:$D,MATCH($M1263,[1]CatGlob!$C:$C,0))</f>
        <v>RFL</v>
      </c>
      <c r="U1263" s="403" t="s">
        <v>2307</v>
      </c>
      <c r="V1263" s="404" t="str">
        <f>INDEX([1]CatGlob!$F:$F,MATCH($M1263,[1]CatGlob!$C:$C,0))</f>
        <v>RFL_CORP</v>
      </c>
      <c r="W1263" s="405"/>
      <c r="X1263" s="406">
        <v>0</v>
      </c>
      <c r="Y1263" s="407">
        <v>0</v>
      </c>
      <c r="Z1263" s="408">
        <v>0</v>
      </c>
      <c r="AA1263" s="407">
        <v>0</v>
      </c>
      <c r="AB1263" s="408">
        <v>0</v>
      </c>
      <c r="AC1263" s="407">
        <v>0</v>
      </c>
      <c r="AD1263" s="408">
        <v>0</v>
      </c>
      <c r="AE1263" s="407">
        <v>0</v>
      </c>
      <c r="AF1263" s="408">
        <v>0</v>
      </c>
      <c r="AG1263" s="407">
        <v>0</v>
      </c>
      <c r="AI1263" s="406">
        <v>0</v>
      </c>
      <c r="AJ1263" s="407">
        <v>0</v>
      </c>
      <c r="AK1263" s="408">
        <v>0</v>
      </c>
      <c r="AL1263" s="407">
        <v>0</v>
      </c>
      <c r="AM1263" s="408">
        <v>0</v>
      </c>
      <c r="AN1263" s="407">
        <v>0</v>
      </c>
      <c r="AO1263" s="408">
        <v>0</v>
      </c>
      <c r="AP1263" s="407">
        <v>0</v>
      </c>
      <c r="AQ1263" s="408">
        <v>0</v>
      </c>
      <c r="AR1263" s="407">
        <v>0</v>
      </c>
      <c r="AT1263" s="406">
        <v>0</v>
      </c>
      <c r="AU1263" s="407">
        <v>0</v>
      </c>
      <c r="AV1263" s="408">
        <v>0</v>
      </c>
      <c r="AW1263" s="407">
        <v>0</v>
      </c>
      <c r="AX1263" s="408">
        <v>0</v>
      </c>
      <c r="AY1263" s="407">
        <v>0</v>
      </c>
      <c r="AZ1263" s="408">
        <v>0</v>
      </c>
      <c r="BA1263" s="407">
        <v>0</v>
      </c>
      <c r="BB1263" s="408">
        <v>0</v>
      </c>
      <c r="BC1263" s="407">
        <v>0</v>
      </c>
    </row>
    <row r="1264" spans="1:55" x14ac:dyDescent="0.35">
      <c r="A1264" s="385" t="str" cm="1">
        <f t="array" ref="A1264">IFERROR(_xlfn.IFS(AND(F1264="Renta Variable",O1264=1),IFERROR(MATCH(B1264,[1]RV_Det!C:C,0),"Rev"),AND(J1264="Corporativa",O1264=1,I1264="EM"),IFERROR(MATCH(B1264,[1]RF_Corps!B:B,0),"Rev"),AND(F1264="Alternativos",O1264=1),IFERROR(MATCH(B1264,[1]Rep4!C:C,0),"Rev")),"")</f>
        <v/>
      </c>
      <c r="B1264" s="394" t="s">
        <v>3589</v>
      </c>
      <c r="C1264" s="409" t="s">
        <v>3590</v>
      </c>
      <c r="D1264" s="395" t="s">
        <v>3536</v>
      </c>
      <c r="E1264" s="396" t="str">
        <f>IF(B1264="","",INDEX([1]CatGlob!$S:$S,IFERROR(MATCH(MID(B1264,7,1),[1]CatGlob!$R:$R,0),MATCH(MID(B1264,1,2),[1]CatGlob!$R:$R,0))))</f>
        <v>NSOL</v>
      </c>
      <c r="F1264" s="397" t="s">
        <v>442</v>
      </c>
      <c r="G1264" s="398" t="s">
        <v>383</v>
      </c>
      <c r="H1264" s="399" t="s">
        <v>264</v>
      </c>
      <c r="I1264" s="399" t="s">
        <v>611</v>
      </c>
      <c r="J1264" s="399" t="s">
        <v>2252</v>
      </c>
      <c r="K1264" s="396" t="s">
        <v>600</v>
      </c>
      <c r="L1264" s="400" t="str">
        <f>IF(ISERROR(MATCH(M1264,M$10:M1263,0)),M1264,"")</f>
        <v/>
      </c>
      <c r="M1264" s="401" t="str">
        <f>IF(B1264="","",IF(ISERROR(MATCH(F1264&amp;"_"&amp;G1264&amp;"_"&amp;H1264&amp;"_"&amp;I1264&amp;"_"&amp;J1264&amp;IF(K1264="","","_"&amp;K1264),[1]CatGlob!$B:$B,0)),F1264&amp;"_"&amp;G1264&amp;"_"&amp;H1264&amp;"_"&amp;I1264&amp;"_"&amp;J1264&amp;IF(K1264="","","_"&amp;K1264),INDEX([1]CatGlob!$C:$C,MATCH(F1264&amp;"_"&amp;G1264&amp;"_"&amp;H1264&amp;"_"&amp;I1264&amp;"_"&amp;J1264&amp;IF(K1264="","","_"&amp;K1264),[1]CatGlob!$B:$B,0))))</f>
        <v>PEN_NOM_CORP_NT</v>
      </c>
      <c r="N1264" s="402" t="str">
        <f t="shared" si="41"/>
        <v/>
      </c>
      <c r="O1264" s="402" t="str">
        <f t="shared" si="40"/>
        <v/>
      </c>
      <c r="P1264" s="401" t="str">
        <f>IF(LEN(B1264)&gt;8,INDEX([1]CatGlob!$X:$X,MATCH(M1264,[1]CatGlob!$W:$W,0)),"")</f>
        <v>PEC</v>
      </c>
      <c r="Q1264" s="403" t="str">
        <f>INDEX([1]CatGlob!P:P,MATCH(M1264,[1]CatGlob!O:O,0))</f>
        <v>RFLC</v>
      </c>
      <c r="R1264" s="403" t="s">
        <v>601</v>
      </c>
      <c r="S1264" s="403" t="s">
        <v>601</v>
      </c>
      <c r="T1264" s="403" t="str">
        <f>INDEX([1]CatGlob!$D:$D,MATCH($M1264,[1]CatGlob!$C:$C,0))</f>
        <v>RFL</v>
      </c>
      <c r="U1264" s="403" t="s">
        <v>2307</v>
      </c>
      <c r="V1264" s="404" t="str">
        <f>INDEX([1]CatGlob!$F:$F,MATCH($M1264,[1]CatGlob!$C:$C,0))</f>
        <v>RFL_CORP</v>
      </c>
      <c r="W1264" s="405"/>
      <c r="X1264" s="406">
        <v>0</v>
      </c>
      <c r="Y1264" s="407">
        <v>0</v>
      </c>
      <c r="Z1264" s="408">
        <v>0</v>
      </c>
      <c r="AA1264" s="407">
        <v>0</v>
      </c>
      <c r="AB1264" s="408">
        <v>0</v>
      </c>
      <c r="AC1264" s="407">
        <v>0</v>
      </c>
      <c r="AD1264" s="408">
        <v>0</v>
      </c>
      <c r="AE1264" s="407">
        <v>0</v>
      </c>
      <c r="AF1264" s="408">
        <v>0</v>
      </c>
      <c r="AG1264" s="407">
        <v>0</v>
      </c>
      <c r="AI1264" s="406">
        <v>0</v>
      </c>
      <c r="AJ1264" s="407">
        <v>0</v>
      </c>
      <c r="AK1264" s="408">
        <v>0</v>
      </c>
      <c r="AL1264" s="407">
        <v>0</v>
      </c>
      <c r="AM1264" s="408">
        <v>0</v>
      </c>
      <c r="AN1264" s="407">
        <v>0</v>
      </c>
      <c r="AO1264" s="408">
        <v>0</v>
      </c>
      <c r="AP1264" s="407">
        <v>0</v>
      </c>
      <c r="AQ1264" s="408">
        <v>0</v>
      </c>
      <c r="AR1264" s="407">
        <v>0</v>
      </c>
      <c r="AT1264" s="406">
        <v>0</v>
      </c>
      <c r="AU1264" s="407">
        <v>0</v>
      </c>
      <c r="AV1264" s="408">
        <v>0</v>
      </c>
      <c r="AW1264" s="407">
        <v>0</v>
      </c>
      <c r="AX1264" s="408">
        <v>0</v>
      </c>
      <c r="AY1264" s="407">
        <v>0</v>
      </c>
      <c r="AZ1264" s="408">
        <v>0</v>
      </c>
      <c r="BA1264" s="407">
        <v>0</v>
      </c>
      <c r="BB1264" s="408">
        <v>0</v>
      </c>
      <c r="BC1264" s="407">
        <v>0</v>
      </c>
    </row>
    <row r="1265" spans="1:55" x14ac:dyDescent="0.35">
      <c r="A1265" s="385" t="str" cm="1">
        <f t="array" ref="A1265">IFERROR(_xlfn.IFS(AND(F1265="Renta Variable",O1265=1),IFERROR(MATCH(B1265,[1]RV_Det!C:C,0),"Rev"),AND(J1265="Corporativa",O1265=1,I1265="EM"),IFERROR(MATCH(B1265,[1]RF_Corps!B:B,0),"Rev"),AND(F1265="Alternativos",O1265=1),IFERROR(MATCH(B1265,[1]Rep4!C:C,0),"Rev")),"")</f>
        <v/>
      </c>
      <c r="B1265" s="394" t="s">
        <v>3591</v>
      </c>
      <c r="C1265" s="409" t="s">
        <v>3592</v>
      </c>
      <c r="D1265" s="395" t="s">
        <v>3536</v>
      </c>
      <c r="E1265" s="396" t="str">
        <f>IF(B1265="","",INDEX([1]CatGlob!$S:$S,IFERROR(MATCH(MID(B1265,7,1),[1]CatGlob!$R:$R,0),MATCH(MID(B1265,1,2),[1]CatGlob!$R:$R,0))))</f>
        <v>NSOL</v>
      </c>
      <c r="F1265" s="397" t="s">
        <v>442</v>
      </c>
      <c r="G1265" s="398" t="s">
        <v>383</v>
      </c>
      <c r="H1265" s="399" t="s">
        <v>264</v>
      </c>
      <c r="I1265" s="399" t="s">
        <v>611</v>
      </c>
      <c r="J1265" s="399" t="s">
        <v>2252</v>
      </c>
      <c r="K1265" s="396" t="s">
        <v>600</v>
      </c>
      <c r="L1265" s="400" t="str">
        <f>IF(ISERROR(MATCH(M1265,M$10:M1264,0)),M1265,"")</f>
        <v/>
      </c>
      <c r="M1265" s="401" t="str">
        <f>IF(B1265="","",IF(ISERROR(MATCH(F1265&amp;"_"&amp;G1265&amp;"_"&amp;H1265&amp;"_"&amp;I1265&amp;"_"&amp;J1265&amp;IF(K1265="","","_"&amp;K1265),[1]CatGlob!$B:$B,0)),F1265&amp;"_"&amp;G1265&amp;"_"&amp;H1265&amp;"_"&amp;I1265&amp;"_"&amp;J1265&amp;IF(K1265="","","_"&amp;K1265),INDEX([1]CatGlob!$C:$C,MATCH(F1265&amp;"_"&amp;G1265&amp;"_"&amp;H1265&amp;"_"&amp;I1265&amp;"_"&amp;J1265&amp;IF(K1265="","","_"&amp;K1265),[1]CatGlob!$B:$B,0))))</f>
        <v>PEN_NOM_CORP_NT</v>
      </c>
      <c r="N1265" s="402" t="str">
        <f t="shared" si="41"/>
        <v/>
      </c>
      <c r="O1265" s="402" t="str">
        <f t="shared" si="40"/>
        <v/>
      </c>
      <c r="P1265" s="401" t="str">
        <f>IF(LEN(B1265)&gt;8,INDEX([1]CatGlob!$X:$X,MATCH(M1265,[1]CatGlob!$W:$W,0)),"")</f>
        <v>PEC</v>
      </c>
      <c r="Q1265" s="403" t="str">
        <f>INDEX([1]CatGlob!P:P,MATCH(M1265,[1]CatGlob!O:O,0))</f>
        <v>RFLC</v>
      </c>
      <c r="R1265" s="403" t="s">
        <v>601</v>
      </c>
      <c r="S1265" s="403" t="s">
        <v>601</v>
      </c>
      <c r="T1265" s="403" t="str">
        <f>INDEX([1]CatGlob!$D:$D,MATCH($M1265,[1]CatGlob!$C:$C,0))</f>
        <v>RFL</v>
      </c>
      <c r="U1265" s="403" t="s">
        <v>2307</v>
      </c>
      <c r="V1265" s="404" t="str">
        <f>INDEX([1]CatGlob!$F:$F,MATCH($M1265,[1]CatGlob!$C:$C,0))</f>
        <v>RFL_CORP</v>
      </c>
      <c r="W1265" s="405"/>
      <c r="X1265" s="406">
        <v>0</v>
      </c>
      <c r="Y1265" s="407">
        <v>0</v>
      </c>
      <c r="Z1265" s="408">
        <v>0</v>
      </c>
      <c r="AA1265" s="407">
        <v>0</v>
      </c>
      <c r="AB1265" s="408">
        <v>0</v>
      </c>
      <c r="AC1265" s="407">
        <v>0</v>
      </c>
      <c r="AD1265" s="408">
        <v>0</v>
      </c>
      <c r="AE1265" s="407">
        <v>0</v>
      </c>
      <c r="AF1265" s="408">
        <v>0</v>
      </c>
      <c r="AG1265" s="407">
        <v>0</v>
      </c>
      <c r="AI1265" s="406">
        <v>0</v>
      </c>
      <c r="AJ1265" s="407">
        <v>0</v>
      </c>
      <c r="AK1265" s="408">
        <v>0</v>
      </c>
      <c r="AL1265" s="407">
        <v>0</v>
      </c>
      <c r="AM1265" s="408">
        <v>0</v>
      </c>
      <c r="AN1265" s="407">
        <v>0</v>
      </c>
      <c r="AO1265" s="408">
        <v>0</v>
      </c>
      <c r="AP1265" s="407">
        <v>0</v>
      </c>
      <c r="AQ1265" s="408">
        <v>0</v>
      </c>
      <c r="AR1265" s="407">
        <v>0</v>
      </c>
      <c r="AT1265" s="406">
        <v>0</v>
      </c>
      <c r="AU1265" s="407">
        <v>0</v>
      </c>
      <c r="AV1265" s="408">
        <v>0</v>
      </c>
      <c r="AW1265" s="407">
        <v>0</v>
      </c>
      <c r="AX1265" s="408">
        <v>0</v>
      </c>
      <c r="AY1265" s="407">
        <v>0</v>
      </c>
      <c r="AZ1265" s="408">
        <v>0</v>
      </c>
      <c r="BA1265" s="407">
        <v>0</v>
      </c>
      <c r="BB1265" s="408">
        <v>0</v>
      </c>
      <c r="BC1265" s="407">
        <v>0</v>
      </c>
    </row>
    <row r="1266" spans="1:55" x14ac:dyDescent="0.35">
      <c r="A1266" s="385" t="str" cm="1">
        <f t="array" ref="A1266">IFERROR(_xlfn.IFS(AND(F1266="Renta Variable",O1266=1),IFERROR(MATCH(B1266,[1]RV_Det!C:C,0),"Rev"),AND(J1266="Corporativa",O1266=1,I1266="EM"),IFERROR(MATCH(B1266,[1]RF_Corps!B:B,0),"Rev"),AND(F1266="Alternativos",O1266=1),IFERROR(MATCH(B1266,[1]Rep4!C:C,0),"Rev")),"")</f>
        <v/>
      </c>
      <c r="B1266" s="394" t="s">
        <v>3593</v>
      </c>
      <c r="C1266" s="409" t="s">
        <v>3594</v>
      </c>
      <c r="D1266" s="395" t="s">
        <v>3536</v>
      </c>
      <c r="E1266" s="396" t="str">
        <f>IF(B1266="","",INDEX([1]CatGlob!$S:$S,IFERROR(MATCH(MID(B1266,7,1),[1]CatGlob!$R:$R,0),MATCH(MID(B1266,1,2),[1]CatGlob!$R:$R,0))))</f>
        <v>NSOL</v>
      </c>
      <c r="F1266" s="397" t="s">
        <v>442</v>
      </c>
      <c r="G1266" s="398" t="s">
        <v>383</v>
      </c>
      <c r="H1266" s="399" t="s">
        <v>264</v>
      </c>
      <c r="I1266" s="399" t="s">
        <v>611</v>
      </c>
      <c r="J1266" s="399" t="s">
        <v>2252</v>
      </c>
      <c r="K1266" s="396" t="s">
        <v>600</v>
      </c>
      <c r="L1266" s="400" t="str">
        <f>IF(ISERROR(MATCH(M1266,M$10:M1265,0)),M1266,"")</f>
        <v/>
      </c>
      <c r="M1266" s="401" t="str">
        <f>IF(B1266="","",IF(ISERROR(MATCH(F1266&amp;"_"&amp;G1266&amp;"_"&amp;H1266&amp;"_"&amp;I1266&amp;"_"&amp;J1266&amp;IF(K1266="","","_"&amp;K1266),[1]CatGlob!$B:$B,0)),F1266&amp;"_"&amp;G1266&amp;"_"&amp;H1266&amp;"_"&amp;I1266&amp;"_"&amp;J1266&amp;IF(K1266="","","_"&amp;K1266),INDEX([1]CatGlob!$C:$C,MATCH(F1266&amp;"_"&amp;G1266&amp;"_"&amp;H1266&amp;"_"&amp;I1266&amp;"_"&amp;J1266&amp;IF(K1266="","","_"&amp;K1266),[1]CatGlob!$B:$B,0))))</f>
        <v>PEN_NOM_CORP_NT</v>
      </c>
      <c r="N1266" s="402" t="str">
        <f t="shared" si="41"/>
        <v/>
      </c>
      <c r="O1266" s="402" t="str">
        <f t="shared" si="40"/>
        <v/>
      </c>
      <c r="P1266" s="401" t="str">
        <f>IF(LEN(B1266)&gt;8,INDEX([1]CatGlob!$X:$X,MATCH(M1266,[1]CatGlob!$W:$W,0)),"")</f>
        <v>PEC</v>
      </c>
      <c r="Q1266" s="403" t="str">
        <f>INDEX([1]CatGlob!P:P,MATCH(M1266,[1]CatGlob!O:O,0))</f>
        <v>RFLC</v>
      </c>
      <c r="R1266" s="403" t="s">
        <v>601</v>
      </c>
      <c r="S1266" s="403" t="s">
        <v>601</v>
      </c>
      <c r="T1266" s="403" t="str">
        <f>INDEX([1]CatGlob!$D:$D,MATCH($M1266,[1]CatGlob!$C:$C,0))</f>
        <v>RFL</v>
      </c>
      <c r="U1266" s="403" t="s">
        <v>2307</v>
      </c>
      <c r="V1266" s="404" t="str">
        <f>INDEX([1]CatGlob!$F:$F,MATCH($M1266,[1]CatGlob!$C:$C,0))</f>
        <v>RFL_CORP</v>
      </c>
      <c r="W1266" s="405"/>
      <c r="X1266" s="406">
        <v>0</v>
      </c>
      <c r="Y1266" s="407">
        <v>0</v>
      </c>
      <c r="Z1266" s="408">
        <v>0</v>
      </c>
      <c r="AA1266" s="407">
        <v>0</v>
      </c>
      <c r="AB1266" s="408">
        <v>0</v>
      </c>
      <c r="AC1266" s="407">
        <v>0</v>
      </c>
      <c r="AD1266" s="408">
        <v>0</v>
      </c>
      <c r="AE1266" s="407">
        <v>0</v>
      </c>
      <c r="AF1266" s="408">
        <v>0</v>
      </c>
      <c r="AG1266" s="407">
        <v>0</v>
      </c>
      <c r="AI1266" s="406">
        <v>0</v>
      </c>
      <c r="AJ1266" s="407">
        <v>0</v>
      </c>
      <c r="AK1266" s="408">
        <v>0</v>
      </c>
      <c r="AL1266" s="407">
        <v>0</v>
      </c>
      <c r="AM1266" s="408">
        <v>0</v>
      </c>
      <c r="AN1266" s="407">
        <v>0</v>
      </c>
      <c r="AO1266" s="408">
        <v>0</v>
      </c>
      <c r="AP1266" s="407">
        <v>0</v>
      </c>
      <c r="AQ1266" s="408">
        <v>0</v>
      </c>
      <c r="AR1266" s="407">
        <v>0</v>
      </c>
      <c r="AT1266" s="406">
        <v>0</v>
      </c>
      <c r="AU1266" s="407">
        <v>0</v>
      </c>
      <c r="AV1266" s="408">
        <v>0</v>
      </c>
      <c r="AW1266" s="407">
        <v>0</v>
      </c>
      <c r="AX1266" s="408">
        <v>0</v>
      </c>
      <c r="AY1266" s="407">
        <v>0</v>
      </c>
      <c r="AZ1266" s="408">
        <v>0</v>
      </c>
      <c r="BA1266" s="407">
        <v>0</v>
      </c>
      <c r="BB1266" s="408">
        <v>0</v>
      </c>
      <c r="BC1266" s="407">
        <v>0</v>
      </c>
    </row>
    <row r="1267" spans="1:55" x14ac:dyDescent="0.35">
      <c r="A1267" s="385" t="str" cm="1">
        <f t="array" ref="A1267">IFERROR(_xlfn.IFS(AND(F1267="Renta Variable",O1267=1),IFERROR(MATCH(B1267,[1]RV_Det!C:C,0),"Rev"),AND(J1267="Corporativa",O1267=1,I1267="EM"),IFERROR(MATCH(B1267,[1]RF_Corps!B:B,0),"Rev"),AND(F1267="Alternativos",O1267=1),IFERROR(MATCH(B1267,[1]Rep4!C:C,0),"Rev")),"")</f>
        <v/>
      </c>
      <c r="B1267" s="394" t="s">
        <v>3595</v>
      </c>
      <c r="C1267" s="409" t="s">
        <v>3596</v>
      </c>
      <c r="D1267" s="395" t="s">
        <v>3597</v>
      </c>
      <c r="E1267" s="396" t="str">
        <f>IF(B1267="","",INDEX([1]CatGlob!$S:$S,IFERROR(MATCH(MID(B1267,7,1),[1]CatGlob!$R:$R,0),MATCH(MID(B1267,1,2),[1]CatGlob!$R:$R,0))))</f>
        <v>NSOL</v>
      </c>
      <c r="F1267" s="397" t="s">
        <v>442</v>
      </c>
      <c r="G1267" s="398" t="s">
        <v>383</v>
      </c>
      <c r="H1267" s="399" t="s">
        <v>264</v>
      </c>
      <c r="I1267" s="399" t="s">
        <v>611</v>
      </c>
      <c r="J1267" s="399" t="s">
        <v>2252</v>
      </c>
      <c r="K1267" s="396" t="s">
        <v>600</v>
      </c>
      <c r="L1267" s="400" t="str">
        <f>IF(ISERROR(MATCH(M1267,M$10:M1266,0)),M1267,"")</f>
        <v/>
      </c>
      <c r="M1267" s="401" t="str">
        <f>IF(B1267="","",IF(ISERROR(MATCH(F1267&amp;"_"&amp;G1267&amp;"_"&amp;H1267&amp;"_"&amp;I1267&amp;"_"&amp;J1267&amp;IF(K1267="","","_"&amp;K1267),[1]CatGlob!$B:$B,0)),F1267&amp;"_"&amp;G1267&amp;"_"&amp;H1267&amp;"_"&amp;I1267&amp;"_"&amp;J1267&amp;IF(K1267="","","_"&amp;K1267),INDEX([1]CatGlob!$C:$C,MATCH(F1267&amp;"_"&amp;G1267&amp;"_"&amp;H1267&amp;"_"&amp;I1267&amp;"_"&amp;J1267&amp;IF(K1267="","","_"&amp;K1267),[1]CatGlob!$B:$B,0))))</f>
        <v>PEN_NOM_CORP_NT</v>
      </c>
      <c r="N1267" s="402" t="str">
        <f t="shared" si="41"/>
        <v/>
      </c>
      <c r="O1267" s="402" t="str">
        <f t="shared" si="40"/>
        <v/>
      </c>
      <c r="P1267" s="401" t="str">
        <f>IF(LEN(B1267)&gt;8,INDEX([1]CatGlob!$X:$X,MATCH(M1267,[1]CatGlob!$W:$W,0)),"")</f>
        <v>PEC</v>
      </c>
      <c r="Q1267" s="403" t="str">
        <f>INDEX([1]CatGlob!P:P,MATCH(M1267,[1]CatGlob!O:O,0))</f>
        <v>RFLC</v>
      </c>
      <c r="R1267" s="403" t="s">
        <v>601</v>
      </c>
      <c r="S1267" s="403" t="s">
        <v>601</v>
      </c>
      <c r="T1267" s="403" t="str">
        <f>INDEX([1]CatGlob!$D:$D,MATCH($M1267,[1]CatGlob!$C:$C,0))</f>
        <v>RFL</v>
      </c>
      <c r="U1267" s="403" t="s">
        <v>2307</v>
      </c>
      <c r="V1267" s="404" t="str">
        <f>INDEX([1]CatGlob!$F:$F,MATCH($M1267,[1]CatGlob!$C:$C,0))</f>
        <v>RFL_CORP</v>
      </c>
      <c r="W1267" s="405"/>
      <c r="X1267" s="406">
        <v>0</v>
      </c>
      <c r="Y1267" s="407">
        <v>0</v>
      </c>
      <c r="Z1267" s="408">
        <v>0</v>
      </c>
      <c r="AA1267" s="407">
        <v>0</v>
      </c>
      <c r="AB1267" s="408">
        <v>0</v>
      </c>
      <c r="AC1267" s="407">
        <v>0</v>
      </c>
      <c r="AD1267" s="408">
        <v>0</v>
      </c>
      <c r="AE1267" s="407">
        <v>0</v>
      </c>
      <c r="AF1267" s="408">
        <v>0</v>
      </c>
      <c r="AG1267" s="407">
        <v>0</v>
      </c>
      <c r="AI1267" s="406">
        <v>0</v>
      </c>
      <c r="AJ1267" s="407">
        <v>0</v>
      </c>
      <c r="AK1267" s="408">
        <v>0</v>
      </c>
      <c r="AL1267" s="407">
        <v>0</v>
      </c>
      <c r="AM1267" s="408">
        <v>0</v>
      </c>
      <c r="AN1267" s="407">
        <v>0</v>
      </c>
      <c r="AO1267" s="408">
        <v>0</v>
      </c>
      <c r="AP1267" s="407">
        <v>0</v>
      </c>
      <c r="AQ1267" s="408">
        <v>0</v>
      </c>
      <c r="AR1267" s="407">
        <v>0</v>
      </c>
      <c r="AT1267" s="406">
        <v>0</v>
      </c>
      <c r="AU1267" s="407">
        <v>0</v>
      </c>
      <c r="AV1267" s="408">
        <v>0</v>
      </c>
      <c r="AW1267" s="407">
        <v>0</v>
      </c>
      <c r="AX1267" s="408">
        <v>0</v>
      </c>
      <c r="AY1267" s="407">
        <v>0</v>
      </c>
      <c r="AZ1267" s="408">
        <v>0</v>
      </c>
      <c r="BA1267" s="407">
        <v>0</v>
      </c>
      <c r="BB1267" s="408">
        <v>0</v>
      </c>
      <c r="BC1267" s="407">
        <v>0</v>
      </c>
    </row>
    <row r="1268" spans="1:55" x14ac:dyDescent="0.35">
      <c r="A1268" s="385" t="str" cm="1">
        <f t="array" ref="A1268">IFERROR(_xlfn.IFS(AND(F1268="Renta Variable",O1268=1),IFERROR(MATCH(B1268,[1]RV_Det!C:C,0),"Rev"),AND(J1268="Corporativa",O1268=1,I1268="EM"),IFERROR(MATCH(B1268,[1]RF_Corps!B:B,0),"Rev"),AND(F1268="Alternativos",O1268=1),IFERROR(MATCH(B1268,[1]Rep4!C:C,0),"Rev")),"")</f>
        <v/>
      </c>
      <c r="B1268" s="394" t="s">
        <v>3598</v>
      </c>
      <c r="C1268" s="409" t="s">
        <v>3599</v>
      </c>
      <c r="D1268" s="395" t="s">
        <v>3597</v>
      </c>
      <c r="E1268" s="396" t="str">
        <f>IF(B1268="","",INDEX([1]CatGlob!$S:$S,IFERROR(MATCH(MID(B1268,7,1),[1]CatGlob!$R:$R,0),MATCH(MID(B1268,1,2),[1]CatGlob!$R:$R,0))))</f>
        <v>NSOL</v>
      </c>
      <c r="F1268" s="397" t="s">
        <v>442</v>
      </c>
      <c r="G1268" s="398" t="s">
        <v>383</v>
      </c>
      <c r="H1268" s="399" t="s">
        <v>264</v>
      </c>
      <c r="I1268" s="399" t="s">
        <v>611</v>
      </c>
      <c r="J1268" s="399" t="s">
        <v>2252</v>
      </c>
      <c r="K1268" s="396" t="s">
        <v>600</v>
      </c>
      <c r="L1268" s="400" t="str">
        <f>IF(ISERROR(MATCH(M1268,M$10:M1267,0)),M1268,"")</f>
        <v/>
      </c>
      <c r="M1268" s="401" t="str">
        <f>IF(B1268="","",IF(ISERROR(MATCH(F1268&amp;"_"&amp;G1268&amp;"_"&amp;H1268&amp;"_"&amp;I1268&amp;"_"&amp;J1268&amp;IF(K1268="","","_"&amp;K1268),[1]CatGlob!$B:$B,0)),F1268&amp;"_"&amp;G1268&amp;"_"&amp;H1268&amp;"_"&amp;I1268&amp;"_"&amp;J1268&amp;IF(K1268="","","_"&amp;K1268),INDEX([1]CatGlob!$C:$C,MATCH(F1268&amp;"_"&amp;G1268&amp;"_"&amp;H1268&amp;"_"&amp;I1268&amp;"_"&amp;J1268&amp;IF(K1268="","","_"&amp;K1268),[1]CatGlob!$B:$B,0))))</f>
        <v>PEN_NOM_CORP_NT</v>
      </c>
      <c r="N1268" s="402" t="str">
        <f t="shared" si="41"/>
        <v/>
      </c>
      <c r="O1268" s="402" t="str">
        <f t="shared" si="40"/>
        <v/>
      </c>
      <c r="P1268" s="401" t="str">
        <f>IF(LEN(B1268)&gt;8,INDEX([1]CatGlob!$X:$X,MATCH(M1268,[1]CatGlob!$W:$W,0)),"")</f>
        <v>PEC</v>
      </c>
      <c r="Q1268" s="403" t="str">
        <f>INDEX([1]CatGlob!P:P,MATCH(M1268,[1]CatGlob!O:O,0))</f>
        <v>RFLC</v>
      </c>
      <c r="R1268" s="403" t="s">
        <v>601</v>
      </c>
      <c r="S1268" s="403" t="s">
        <v>601</v>
      </c>
      <c r="T1268" s="403" t="str">
        <f>INDEX([1]CatGlob!$D:$D,MATCH($M1268,[1]CatGlob!$C:$C,0))</f>
        <v>RFL</v>
      </c>
      <c r="U1268" s="403" t="s">
        <v>2307</v>
      </c>
      <c r="V1268" s="404" t="str">
        <f>INDEX([1]CatGlob!$F:$F,MATCH($M1268,[1]CatGlob!$C:$C,0))</f>
        <v>RFL_CORP</v>
      </c>
      <c r="W1268" s="405"/>
      <c r="X1268" s="406">
        <v>0</v>
      </c>
      <c r="Y1268" s="407">
        <v>0</v>
      </c>
      <c r="Z1268" s="408">
        <v>0</v>
      </c>
      <c r="AA1268" s="407">
        <v>0</v>
      </c>
      <c r="AB1268" s="408">
        <v>0</v>
      </c>
      <c r="AC1268" s="407">
        <v>0</v>
      </c>
      <c r="AD1268" s="408">
        <v>0</v>
      </c>
      <c r="AE1268" s="407">
        <v>0</v>
      </c>
      <c r="AF1268" s="408">
        <v>0</v>
      </c>
      <c r="AG1268" s="407">
        <v>0</v>
      </c>
      <c r="AI1268" s="406">
        <v>0</v>
      </c>
      <c r="AJ1268" s="407">
        <v>0</v>
      </c>
      <c r="AK1268" s="408">
        <v>0</v>
      </c>
      <c r="AL1268" s="407">
        <v>0</v>
      </c>
      <c r="AM1268" s="408">
        <v>0</v>
      </c>
      <c r="AN1268" s="407">
        <v>0</v>
      </c>
      <c r="AO1268" s="408">
        <v>0</v>
      </c>
      <c r="AP1268" s="407">
        <v>0</v>
      </c>
      <c r="AQ1268" s="408">
        <v>0</v>
      </c>
      <c r="AR1268" s="407">
        <v>0</v>
      </c>
      <c r="AT1268" s="406">
        <v>0</v>
      </c>
      <c r="AU1268" s="407">
        <v>0</v>
      </c>
      <c r="AV1268" s="408">
        <v>0</v>
      </c>
      <c r="AW1268" s="407">
        <v>0</v>
      </c>
      <c r="AX1268" s="408">
        <v>0</v>
      </c>
      <c r="AY1268" s="407">
        <v>0</v>
      </c>
      <c r="AZ1268" s="408">
        <v>0</v>
      </c>
      <c r="BA1268" s="407">
        <v>0</v>
      </c>
      <c r="BB1268" s="408">
        <v>0</v>
      </c>
      <c r="BC1268" s="407">
        <v>0</v>
      </c>
    </row>
    <row r="1269" spans="1:55" x14ac:dyDescent="0.35">
      <c r="A1269" s="385" t="str" cm="1">
        <f t="array" ref="A1269">IFERROR(_xlfn.IFS(AND(F1269="Renta Variable",O1269=1),IFERROR(MATCH(B1269,[1]RV_Det!C:C,0),"Rev"),AND(J1269="Corporativa",O1269=1,I1269="EM"),IFERROR(MATCH(B1269,[1]RF_Corps!B:B,0),"Rev"),AND(F1269="Alternativos",O1269=1),IFERROR(MATCH(B1269,[1]Rep4!C:C,0),"Rev")),"")</f>
        <v/>
      </c>
      <c r="B1269" s="394" t="s">
        <v>3600</v>
      </c>
      <c r="C1269" s="409" t="s">
        <v>3601</v>
      </c>
      <c r="D1269" s="395" t="s">
        <v>3597</v>
      </c>
      <c r="E1269" s="396" t="str">
        <f>IF(B1269="","",INDEX([1]CatGlob!$S:$S,IFERROR(MATCH(MID(B1269,7,1),[1]CatGlob!$R:$R,0),MATCH(MID(B1269,1,2),[1]CatGlob!$R:$R,0))))</f>
        <v>NSOL</v>
      </c>
      <c r="F1269" s="397" t="s">
        <v>442</v>
      </c>
      <c r="G1269" s="398" t="s">
        <v>383</v>
      </c>
      <c r="H1269" s="399" t="s">
        <v>264</v>
      </c>
      <c r="I1269" s="399" t="s">
        <v>611</v>
      </c>
      <c r="J1269" s="399" t="s">
        <v>2252</v>
      </c>
      <c r="K1269" s="396" t="s">
        <v>600</v>
      </c>
      <c r="L1269" s="400" t="str">
        <f>IF(ISERROR(MATCH(M1269,M$10:M1268,0)),M1269,"")</f>
        <v/>
      </c>
      <c r="M1269" s="401" t="str">
        <f>IF(B1269="","",IF(ISERROR(MATCH(F1269&amp;"_"&amp;G1269&amp;"_"&amp;H1269&amp;"_"&amp;I1269&amp;"_"&amp;J1269&amp;IF(K1269="","","_"&amp;K1269),[1]CatGlob!$B:$B,0)),F1269&amp;"_"&amp;G1269&amp;"_"&amp;H1269&amp;"_"&amp;I1269&amp;"_"&amp;J1269&amp;IF(K1269="","","_"&amp;K1269),INDEX([1]CatGlob!$C:$C,MATCH(F1269&amp;"_"&amp;G1269&amp;"_"&amp;H1269&amp;"_"&amp;I1269&amp;"_"&amp;J1269&amp;IF(K1269="","","_"&amp;K1269),[1]CatGlob!$B:$B,0))))</f>
        <v>PEN_NOM_CORP_NT</v>
      </c>
      <c r="N1269" s="402" t="str">
        <f t="shared" si="41"/>
        <v/>
      </c>
      <c r="O1269" s="402" t="str">
        <f t="shared" si="40"/>
        <v/>
      </c>
      <c r="P1269" s="401" t="str">
        <f>IF(LEN(B1269)&gt;8,INDEX([1]CatGlob!$X:$X,MATCH(M1269,[1]CatGlob!$W:$W,0)),"")</f>
        <v>PEC</v>
      </c>
      <c r="Q1269" s="403" t="str">
        <f>INDEX([1]CatGlob!P:P,MATCH(M1269,[1]CatGlob!O:O,0))</f>
        <v>RFLC</v>
      </c>
      <c r="R1269" s="403" t="s">
        <v>601</v>
      </c>
      <c r="S1269" s="403" t="s">
        <v>601</v>
      </c>
      <c r="T1269" s="403" t="str">
        <f>INDEX([1]CatGlob!$D:$D,MATCH($M1269,[1]CatGlob!$C:$C,0))</f>
        <v>RFL</v>
      </c>
      <c r="U1269" s="403" t="s">
        <v>2307</v>
      </c>
      <c r="V1269" s="404" t="str">
        <f>INDEX([1]CatGlob!$F:$F,MATCH($M1269,[1]CatGlob!$C:$C,0))</f>
        <v>RFL_CORP</v>
      </c>
      <c r="W1269" s="405"/>
      <c r="X1269" s="406">
        <v>0</v>
      </c>
      <c r="Y1269" s="407">
        <v>0</v>
      </c>
      <c r="Z1269" s="408">
        <v>0</v>
      </c>
      <c r="AA1269" s="407">
        <v>0</v>
      </c>
      <c r="AB1269" s="408">
        <v>0</v>
      </c>
      <c r="AC1269" s="407">
        <v>0</v>
      </c>
      <c r="AD1269" s="408">
        <v>0</v>
      </c>
      <c r="AE1269" s="407">
        <v>0</v>
      </c>
      <c r="AF1269" s="408">
        <v>0</v>
      </c>
      <c r="AG1269" s="407">
        <v>0</v>
      </c>
      <c r="AI1269" s="406">
        <v>0</v>
      </c>
      <c r="AJ1269" s="407">
        <v>0</v>
      </c>
      <c r="AK1269" s="408">
        <v>0</v>
      </c>
      <c r="AL1269" s="407">
        <v>0</v>
      </c>
      <c r="AM1269" s="408">
        <v>0</v>
      </c>
      <c r="AN1269" s="407">
        <v>0</v>
      </c>
      <c r="AO1269" s="408">
        <v>0</v>
      </c>
      <c r="AP1269" s="407">
        <v>0</v>
      </c>
      <c r="AQ1269" s="408">
        <v>0</v>
      </c>
      <c r="AR1269" s="407">
        <v>0</v>
      </c>
      <c r="AT1269" s="406">
        <v>0</v>
      </c>
      <c r="AU1269" s="407">
        <v>0</v>
      </c>
      <c r="AV1269" s="408">
        <v>0</v>
      </c>
      <c r="AW1269" s="407">
        <v>0</v>
      </c>
      <c r="AX1269" s="408">
        <v>0</v>
      </c>
      <c r="AY1269" s="407">
        <v>0</v>
      </c>
      <c r="AZ1269" s="408">
        <v>0</v>
      </c>
      <c r="BA1269" s="407">
        <v>0</v>
      </c>
      <c r="BB1269" s="408">
        <v>0</v>
      </c>
      <c r="BC1269" s="407">
        <v>0</v>
      </c>
    </row>
    <row r="1270" spans="1:55" x14ac:dyDescent="0.35">
      <c r="A1270" s="385" t="str" cm="1">
        <f t="array" ref="A1270">IFERROR(_xlfn.IFS(AND(F1270="Renta Variable",O1270=1),IFERROR(MATCH(B1270,[1]RV_Det!C:C,0),"Rev"),AND(J1270="Corporativa",O1270=1,I1270="EM"),IFERROR(MATCH(B1270,[1]RF_Corps!B:B,0),"Rev"),AND(F1270="Alternativos",O1270=1),IFERROR(MATCH(B1270,[1]Rep4!C:C,0),"Rev")),"")</f>
        <v/>
      </c>
      <c r="B1270" s="394" t="s">
        <v>3602</v>
      </c>
      <c r="C1270" s="409" t="s">
        <v>3603</v>
      </c>
      <c r="D1270" s="395" t="s">
        <v>3597</v>
      </c>
      <c r="E1270" s="396" t="str">
        <f>IF(B1270="","",INDEX([1]CatGlob!$S:$S,IFERROR(MATCH(MID(B1270,7,1),[1]CatGlob!$R:$R,0),MATCH(MID(B1270,1,2),[1]CatGlob!$R:$R,0))))</f>
        <v>NSOL</v>
      </c>
      <c r="F1270" s="397" t="s">
        <v>442</v>
      </c>
      <c r="G1270" s="398" t="s">
        <v>383</v>
      </c>
      <c r="H1270" s="399" t="s">
        <v>264</v>
      </c>
      <c r="I1270" s="399" t="s">
        <v>611</v>
      </c>
      <c r="J1270" s="399" t="s">
        <v>2252</v>
      </c>
      <c r="K1270" s="396" t="s">
        <v>600</v>
      </c>
      <c r="L1270" s="400" t="str">
        <f>IF(ISERROR(MATCH(M1270,M$10:M1269,0)),M1270,"")</f>
        <v/>
      </c>
      <c r="M1270" s="401" t="str">
        <f>IF(B1270="","",IF(ISERROR(MATCH(F1270&amp;"_"&amp;G1270&amp;"_"&amp;H1270&amp;"_"&amp;I1270&amp;"_"&amp;J1270&amp;IF(K1270="","","_"&amp;K1270),[1]CatGlob!$B:$B,0)),F1270&amp;"_"&amp;G1270&amp;"_"&amp;H1270&amp;"_"&amp;I1270&amp;"_"&amp;J1270&amp;IF(K1270="","","_"&amp;K1270),INDEX([1]CatGlob!$C:$C,MATCH(F1270&amp;"_"&amp;G1270&amp;"_"&amp;H1270&amp;"_"&amp;I1270&amp;"_"&amp;J1270&amp;IF(K1270="","","_"&amp;K1270),[1]CatGlob!$B:$B,0))))</f>
        <v>PEN_NOM_CORP_NT</v>
      </c>
      <c r="N1270" s="402" t="str">
        <f t="shared" si="41"/>
        <v/>
      </c>
      <c r="O1270" s="402" t="str">
        <f t="shared" si="40"/>
        <v/>
      </c>
      <c r="P1270" s="401" t="str">
        <f>IF(LEN(B1270)&gt;8,INDEX([1]CatGlob!$X:$X,MATCH(M1270,[1]CatGlob!$W:$W,0)),"")</f>
        <v>PEC</v>
      </c>
      <c r="Q1270" s="403" t="str">
        <f>INDEX([1]CatGlob!P:P,MATCH(M1270,[1]CatGlob!O:O,0))</f>
        <v>RFLC</v>
      </c>
      <c r="R1270" s="403" t="s">
        <v>601</v>
      </c>
      <c r="S1270" s="403" t="s">
        <v>601</v>
      </c>
      <c r="T1270" s="403" t="str">
        <f>INDEX([1]CatGlob!$D:$D,MATCH($M1270,[1]CatGlob!$C:$C,0))</f>
        <v>RFL</v>
      </c>
      <c r="U1270" s="403" t="s">
        <v>2307</v>
      </c>
      <c r="V1270" s="404" t="str">
        <f>INDEX([1]CatGlob!$F:$F,MATCH($M1270,[1]CatGlob!$C:$C,0))</f>
        <v>RFL_CORP</v>
      </c>
      <c r="W1270" s="405"/>
      <c r="X1270" s="406">
        <v>0</v>
      </c>
      <c r="Y1270" s="407">
        <v>0</v>
      </c>
      <c r="Z1270" s="408">
        <v>0</v>
      </c>
      <c r="AA1270" s="407">
        <v>0</v>
      </c>
      <c r="AB1270" s="408">
        <v>0</v>
      </c>
      <c r="AC1270" s="407">
        <v>0</v>
      </c>
      <c r="AD1270" s="408">
        <v>0</v>
      </c>
      <c r="AE1270" s="407">
        <v>0</v>
      </c>
      <c r="AF1270" s="408">
        <v>0</v>
      </c>
      <c r="AG1270" s="407">
        <v>0</v>
      </c>
      <c r="AI1270" s="406">
        <v>0</v>
      </c>
      <c r="AJ1270" s="407">
        <v>0</v>
      </c>
      <c r="AK1270" s="408">
        <v>0</v>
      </c>
      <c r="AL1270" s="407">
        <v>0</v>
      </c>
      <c r="AM1270" s="408">
        <v>0</v>
      </c>
      <c r="AN1270" s="407">
        <v>0</v>
      </c>
      <c r="AO1270" s="408">
        <v>0</v>
      </c>
      <c r="AP1270" s="407">
        <v>0</v>
      </c>
      <c r="AQ1270" s="408">
        <v>0</v>
      </c>
      <c r="AR1270" s="407">
        <v>0</v>
      </c>
      <c r="AT1270" s="406">
        <v>0</v>
      </c>
      <c r="AU1270" s="407">
        <v>0</v>
      </c>
      <c r="AV1270" s="408">
        <v>0</v>
      </c>
      <c r="AW1270" s="407">
        <v>0</v>
      </c>
      <c r="AX1270" s="408">
        <v>0</v>
      </c>
      <c r="AY1270" s="407">
        <v>0</v>
      </c>
      <c r="AZ1270" s="408">
        <v>0</v>
      </c>
      <c r="BA1270" s="407">
        <v>0</v>
      </c>
      <c r="BB1270" s="408">
        <v>0</v>
      </c>
      <c r="BC1270" s="407">
        <v>0</v>
      </c>
    </row>
    <row r="1271" spans="1:55" x14ac:dyDescent="0.35">
      <c r="A1271" s="385" t="str" cm="1">
        <f t="array" ref="A1271">IFERROR(_xlfn.IFS(AND(F1271="Renta Variable",O1271=1),IFERROR(MATCH(B1271,[1]RV_Det!C:C,0),"Rev"),AND(J1271="Corporativa",O1271=1,I1271="EM"),IFERROR(MATCH(B1271,[1]RF_Corps!B:B,0),"Rev"),AND(F1271="Alternativos",O1271=1),IFERROR(MATCH(B1271,[1]Rep4!C:C,0),"Rev")),"")</f>
        <v/>
      </c>
      <c r="B1271" s="394" t="s">
        <v>3604</v>
      </c>
      <c r="C1271" s="409" t="s">
        <v>3605</v>
      </c>
      <c r="D1271" s="395" t="s">
        <v>3597</v>
      </c>
      <c r="E1271" s="396" t="str">
        <f>IF(B1271="","",INDEX([1]CatGlob!$S:$S,IFERROR(MATCH(MID(B1271,7,1),[1]CatGlob!$R:$R,0),MATCH(MID(B1271,1,2),[1]CatGlob!$R:$R,0))))</f>
        <v>NSOL</v>
      </c>
      <c r="F1271" s="397" t="s">
        <v>442</v>
      </c>
      <c r="G1271" s="398" t="s">
        <v>383</v>
      </c>
      <c r="H1271" s="399" t="s">
        <v>264</v>
      </c>
      <c r="I1271" s="399" t="s">
        <v>611</v>
      </c>
      <c r="J1271" s="399" t="s">
        <v>2252</v>
      </c>
      <c r="K1271" s="396" t="s">
        <v>600</v>
      </c>
      <c r="L1271" s="400" t="str">
        <f>IF(ISERROR(MATCH(M1271,M$10:M1270,0)),M1271,"")</f>
        <v/>
      </c>
      <c r="M1271" s="401" t="str">
        <f>IF(B1271="","",IF(ISERROR(MATCH(F1271&amp;"_"&amp;G1271&amp;"_"&amp;H1271&amp;"_"&amp;I1271&amp;"_"&amp;J1271&amp;IF(K1271="","","_"&amp;K1271),[1]CatGlob!$B:$B,0)),F1271&amp;"_"&amp;G1271&amp;"_"&amp;H1271&amp;"_"&amp;I1271&amp;"_"&amp;J1271&amp;IF(K1271="","","_"&amp;K1271),INDEX([1]CatGlob!$C:$C,MATCH(F1271&amp;"_"&amp;G1271&amp;"_"&amp;H1271&amp;"_"&amp;I1271&amp;"_"&amp;J1271&amp;IF(K1271="","","_"&amp;K1271),[1]CatGlob!$B:$B,0))))</f>
        <v>PEN_NOM_CORP_NT</v>
      </c>
      <c r="N1271" s="402" t="str">
        <f t="shared" si="41"/>
        <v/>
      </c>
      <c r="O1271" s="402" t="str">
        <f t="shared" si="40"/>
        <v/>
      </c>
      <c r="P1271" s="401" t="str">
        <f>IF(LEN(B1271)&gt;8,INDEX([1]CatGlob!$X:$X,MATCH(M1271,[1]CatGlob!$W:$W,0)),"")</f>
        <v>PEC</v>
      </c>
      <c r="Q1271" s="403" t="str">
        <f>INDEX([1]CatGlob!P:P,MATCH(M1271,[1]CatGlob!O:O,0))</f>
        <v>RFLC</v>
      </c>
      <c r="R1271" s="403" t="s">
        <v>601</v>
      </c>
      <c r="S1271" s="403" t="s">
        <v>601</v>
      </c>
      <c r="T1271" s="403" t="str">
        <f>INDEX([1]CatGlob!$D:$D,MATCH($M1271,[1]CatGlob!$C:$C,0))</f>
        <v>RFL</v>
      </c>
      <c r="U1271" s="403" t="s">
        <v>2307</v>
      </c>
      <c r="V1271" s="404" t="str">
        <f>INDEX([1]CatGlob!$F:$F,MATCH($M1271,[1]CatGlob!$C:$C,0))</f>
        <v>RFL_CORP</v>
      </c>
      <c r="W1271" s="405"/>
      <c r="X1271" s="406">
        <v>0</v>
      </c>
      <c r="Y1271" s="407">
        <v>0</v>
      </c>
      <c r="Z1271" s="408">
        <v>0</v>
      </c>
      <c r="AA1271" s="407">
        <v>0</v>
      </c>
      <c r="AB1271" s="408">
        <v>0</v>
      </c>
      <c r="AC1271" s="407">
        <v>0</v>
      </c>
      <c r="AD1271" s="408">
        <v>0</v>
      </c>
      <c r="AE1271" s="407">
        <v>0</v>
      </c>
      <c r="AF1271" s="408">
        <v>0</v>
      </c>
      <c r="AG1271" s="407">
        <v>0</v>
      </c>
      <c r="AI1271" s="406">
        <v>0</v>
      </c>
      <c r="AJ1271" s="407">
        <v>0</v>
      </c>
      <c r="AK1271" s="408">
        <v>0</v>
      </c>
      <c r="AL1271" s="407">
        <v>0</v>
      </c>
      <c r="AM1271" s="408">
        <v>0</v>
      </c>
      <c r="AN1271" s="407">
        <v>0</v>
      </c>
      <c r="AO1271" s="408">
        <v>0</v>
      </c>
      <c r="AP1271" s="407">
        <v>0</v>
      </c>
      <c r="AQ1271" s="408">
        <v>0</v>
      </c>
      <c r="AR1271" s="407">
        <v>0</v>
      </c>
      <c r="AT1271" s="406">
        <v>0</v>
      </c>
      <c r="AU1271" s="407">
        <v>0</v>
      </c>
      <c r="AV1271" s="408">
        <v>0</v>
      </c>
      <c r="AW1271" s="407">
        <v>0</v>
      </c>
      <c r="AX1271" s="408">
        <v>0</v>
      </c>
      <c r="AY1271" s="407">
        <v>0</v>
      </c>
      <c r="AZ1271" s="408">
        <v>0</v>
      </c>
      <c r="BA1271" s="407">
        <v>0</v>
      </c>
      <c r="BB1271" s="408">
        <v>0</v>
      </c>
      <c r="BC1271" s="407">
        <v>0</v>
      </c>
    </row>
    <row r="1272" spans="1:55" x14ac:dyDescent="0.35">
      <c r="A1272" s="385" t="str" cm="1">
        <f t="array" ref="A1272">IFERROR(_xlfn.IFS(AND(F1272="Renta Variable",O1272=1),IFERROR(MATCH(B1272,[1]RV_Det!C:C,0),"Rev"),AND(J1272="Corporativa",O1272=1,I1272="EM"),IFERROR(MATCH(B1272,[1]RF_Corps!B:B,0),"Rev"),AND(F1272="Alternativos",O1272=1),IFERROR(MATCH(B1272,[1]Rep4!C:C,0),"Rev")),"")</f>
        <v/>
      </c>
      <c r="B1272" s="394" t="s">
        <v>3606</v>
      </c>
      <c r="C1272" s="409" t="s">
        <v>3607</v>
      </c>
      <c r="D1272" s="395" t="s">
        <v>3608</v>
      </c>
      <c r="E1272" s="396" t="str">
        <f>IF(B1272="","",INDEX([1]CatGlob!$S:$S,IFERROR(MATCH(MID(B1272,7,1),[1]CatGlob!$R:$R,0),MATCH(MID(B1272,1,2),[1]CatGlob!$R:$R,0))))</f>
        <v>NSOL</v>
      </c>
      <c r="F1272" s="397" t="s">
        <v>442</v>
      </c>
      <c r="G1272" s="398" t="s">
        <v>383</v>
      </c>
      <c r="H1272" s="399" t="s">
        <v>264</v>
      </c>
      <c r="I1272" s="399" t="s">
        <v>611</v>
      </c>
      <c r="J1272" s="399" t="s">
        <v>2252</v>
      </c>
      <c r="K1272" s="396" t="s">
        <v>600</v>
      </c>
      <c r="L1272" s="400" t="str">
        <f>IF(ISERROR(MATCH(M1272,M$10:M1271,0)),M1272,"")</f>
        <v/>
      </c>
      <c r="M1272" s="401" t="str">
        <f>IF(B1272="","",IF(ISERROR(MATCH(F1272&amp;"_"&amp;G1272&amp;"_"&amp;H1272&amp;"_"&amp;I1272&amp;"_"&amp;J1272&amp;IF(K1272="","","_"&amp;K1272),[1]CatGlob!$B:$B,0)),F1272&amp;"_"&amp;G1272&amp;"_"&amp;H1272&amp;"_"&amp;I1272&amp;"_"&amp;J1272&amp;IF(K1272="","","_"&amp;K1272),INDEX([1]CatGlob!$C:$C,MATCH(F1272&amp;"_"&amp;G1272&amp;"_"&amp;H1272&amp;"_"&amp;I1272&amp;"_"&amp;J1272&amp;IF(K1272="","","_"&amp;K1272),[1]CatGlob!$B:$B,0))))</f>
        <v>PEN_NOM_CORP_NT</v>
      </c>
      <c r="N1272" s="402" t="str">
        <f t="shared" si="41"/>
        <v/>
      </c>
      <c r="O1272" s="402" t="str">
        <f t="shared" si="40"/>
        <v/>
      </c>
      <c r="P1272" s="401" t="str">
        <f>IF(LEN(B1272)&gt;8,INDEX([1]CatGlob!$X:$X,MATCH(M1272,[1]CatGlob!$W:$W,0)),"")</f>
        <v>PEC</v>
      </c>
      <c r="Q1272" s="403" t="str">
        <f>INDEX([1]CatGlob!P:P,MATCH(M1272,[1]CatGlob!O:O,0))</f>
        <v>RFLC</v>
      </c>
      <c r="R1272" s="403" t="s">
        <v>601</v>
      </c>
      <c r="S1272" s="403" t="s">
        <v>601</v>
      </c>
      <c r="T1272" s="403" t="str">
        <f>INDEX([1]CatGlob!$D:$D,MATCH($M1272,[1]CatGlob!$C:$C,0))</f>
        <v>RFL</v>
      </c>
      <c r="U1272" s="403" t="s">
        <v>2307</v>
      </c>
      <c r="V1272" s="404" t="str">
        <f>INDEX([1]CatGlob!$F:$F,MATCH($M1272,[1]CatGlob!$C:$C,0))</f>
        <v>RFL_CORP</v>
      </c>
      <c r="W1272" s="405"/>
      <c r="X1272" s="406">
        <v>0</v>
      </c>
      <c r="Y1272" s="407">
        <v>0</v>
      </c>
      <c r="Z1272" s="408">
        <v>0</v>
      </c>
      <c r="AA1272" s="407">
        <v>0</v>
      </c>
      <c r="AB1272" s="408">
        <v>0</v>
      </c>
      <c r="AC1272" s="407">
        <v>0</v>
      </c>
      <c r="AD1272" s="408">
        <v>0</v>
      </c>
      <c r="AE1272" s="407">
        <v>0</v>
      </c>
      <c r="AF1272" s="408">
        <v>0</v>
      </c>
      <c r="AG1272" s="407">
        <v>0</v>
      </c>
      <c r="AI1272" s="406">
        <v>0</v>
      </c>
      <c r="AJ1272" s="407">
        <v>0</v>
      </c>
      <c r="AK1272" s="408">
        <v>0</v>
      </c>
      <c r="AL1272" s="407">
        <v>0</v>
      </c>
      <c r="AM1272" s="408">
        <v>0</v>
      </c>
      <c r="AN1272" s="407">
        <v>0</v>
      </c>
      <c r="AO1272" s="408">
        <v>0</v>
      </c>
      <c r="AP1272" s="407">
        <v>0</v>
      </c>
      <c r="AQ1272" s="408">
        <v>0</v>
      </c>
      <c r="AR1272" s="407">
        <v>0</v>
      </c>
      <c r="AT1272" s="406">
        <v>0</v>
      </c>
      <c r="AU1272" s="407">
        <v>0</v>
      </c>
      <c r="AV1272" s="408">
        <v>0</v>
      </c>
      <c r="AW1272" s="407">
        <v>0</v>
      </c>
      <c r="AX1272" s="408">
        <v>0</v>
      </c>
      <c r="AY1272" s="407">
        <v>0</v>
      </c>
      <c r="AZ1272" s="408">
        <v>0</v>
      </c>
      <c r="BA1272" s="407">
        <v>0</v>
      </c>
      <c r="BB1272" s="408">
        <v>0</v>
      </c>
      <c r="BC1272" s="407">
        <v>0</v>
      </c>
    </row>
    <row r="1273" spans="1:55" x14ac:dyDescent="0.35">
      <c r="A1273" s="385" t="str" cm="1">
        <f t="array" ref="A1273">IFERROR(_xlfn.IFS(AND(F1273="Renta Variable",O1273=1),IFERROR(MATCH(B1273,[1]RV_Det!C:C,0),"Rev"),AND(J1273="Corporativa",O1273=1,I1273="EM"),IFERROR(MATCH(B1273,[1]RF_Corps!B:B,0),"Rev"),AND(F1273="Alternativos",O1273=1),IFERROR(MATCH(B1273,[1]Rep4!C:C,0),"Rev")),"")</f>
        <v/>
      </c>
      <c r="B1273" s="394" t="s">
        <v>3609</v>
      </c>
      <c r="C1273" s="409" t="s">
        <v>3610</v>
      </c>
      <c r="D1273" s="395" t="s">
        <v>2343</v>
      </c>
      <c r="E1273" s="396" t="str">
        <f>IF(B1273="","",INDEX([1]CatGlob!$S:$S,IFERROR(MATCH(MID(B1273,7,1),[1]CatGlob!$R:$R,0),MATCH(MID(B1273,1,2),[1]CatGlob!$R:$R,0))))</f>
        <v>NSOL</v>
      </c>
      <c r="F1273" s="397" t="s">
        <v>442</v>
      </c>
      <c r="G1273" s="398" t="s">
        <v>383</v>
      </c>
      <c r="H1273" s="399" t="s">
        <v>264</v>
      </c>
      <c r="I1273" s="399" t="s">
        <v>611</v>
      </c>
      <c r="J1273" s="399" t="s">
        <v>2252</v>
      </c>
      <c r="K1273" s="396" t="s">
        <v>600</v>
      </c>
      <c r="L1273" s="400" t="str">
        <f>IF(ISERROR(MATCH(M1273,M$10:M1272,0)),M1273,"")</f>
        <v/>
      </c>
      <c r="M1273" s="401" t="str">
        <f>IF(B1273="","",IF(ISERROR(MATCH(F1273&amp;"_"&amp;G1273&amp;"_"&amp;H1273&amp;"_"&amp;I1273&amp;"_"&amp;J1273&amp;IF(K1273="","","_"&amp;K1273),[1]CatGlob!$B:$B,0)),F1273&amp;"_"&amp;G1273&amp;"_"&amp;H1273&amp;"_"&amp;I1273&amp;"_"&amp;J1273&amp;IF(K1273="","","_"&amp;K1273),INDEX([1]CatGlob!$C:$C,MATCH(F1273&amp;"_"&amp;G1273&amp;"_"&amp;H1273&amp;"_"&amp;I1273&amp;"_"&amp;J1273&amp;IF(K1273="","","_"&amp;K1273),[1]CatGlob!$B:$B,0))))</f>
        <v>PEN_NOM_CORP_NT</v>
      </c>
      <c r="N1273" s="402" t="str">
        <f t="shared" si="41"/>
        <v/>
      </c>
      <c r="O1273" s="402" t="str">
        <f t="shared" si="40"/>
        <v/>
      </c>
      <c r="P1273" s="401" t="str">
        <f>IF(LEN(B1273)&gt;8,INDEX([1]CatGlob!$X:$X,MATCH(M1273,[1]CatGlob!$W:$W,0)),"")</f>
        <v>PEC</v>
      </c>
      <c r="Q1273" s="403" t="str">
        <f>INDEX([1]CatGlob!P:P,MATCH(M1273,[1]CatGlob!O:O,0))</f>
        <v>RFLC</v>
      </c>
      <c r="R1273" s="403" t="s">
        <v>601</v>
      </c>
      <c r="S1273" s="403" t="s">
        <v>601</v>
      </c>
      <c r="T1273" s="403" t="str">
        <f>INDEX([1]CatGlob!$D:$D,MATCH($M1273,[1]CatGlob!$C:$C,0))</f>
        <v>RFL</v>
      </c>
      <c r="U1273" s="403" t="s">
        <v>2307</v>
      </c>
      <c r="V1273" s="404" t="str">
        <f>INDEX([1]CatGlob!$F:$F,MATCH($M1273,[1]CatGlob!$C:$C,0))</f>
        <v>RFL_CORP</v>
      </c>
      <c r="W1273" s="405"/>
      <c r="X1273" s="406">
        <v>0</v>
      </c>
      <c r="Y1273" s="407">
        <v>0</v>
      </c>
      <c r="Z1273" s="408">
        <v>0</v>
      </c>
      <c r="AA1273" s="407">
        <v>0</v>
      </c>
      <c r="AB1273" s="408">
        <v>0</v>
      </c>
      <c r="AC1273" s="407">
        <v>0</v>
      </c>
      <c r="AD1273" s="408">
        <v>0</v>
      </c>
      <c r="AE1273" s="407">
        <v>0</v>
      </c>
      <c r="AF1273" s="408">
        <v>0</v>
      </c>
      <c r="AG1273" s="407">
        <v>0</v>
      </c>
      <c r="AI1273" s="406">
        <v>0</v>
      </c>
      <c r="AJ1273" s="407">
        <v>0</v>
      </c>
      <c r="AK1273" s="408">
        <v>0</v>
      </c>
      <c r="AL1273" s="407">
        <v>0</v>
      </c>
      <c r="AM1273" s="408">
        <v>0</v>
      </c>
      <c r="AN1273" s="407">
        <v>0</v>
      </c>
      <c r="AO1273" s="408">
        <v>0</v>
      </c>
      <c r="AP1273" s="407">
        <v>0</v>
      </c>
      <c r="AQ1273" s="408">
        <v>0</v>
      </c>
      <c r="AR1273" s="407">
        <v>0</v>
      </c>
      <c r="AT1273" s="406">
        <v>0</v>
      </c>
      <c r="AU1273" s="407">
        <v>0</v>
      </c>
      <c r="AV1273" s="408">
        <v>0</v>
      </c>
      <c r="AW1273" s="407">
        <v>0</v>
      </c>
      <c r="AX1273" s="408">
        <v>0</v>
      </c>
      <c r="AY1273" s="407">
        <v>0</v>
      </c>
      <c r="AZ1273" s="408">
        <v>0</v>
      </c>
      <c r="BA1273" s="407">
        <v>0</v>
      </c>
      <c r="BB1273" s="408">
        <v>0</v>
      </c>
      <c r="BC1273" s="407">
        <v>0</v>
      </c>
    </row>
    <row r="1274" spans="1:55" x14ac:dyDescent="0.35">
      <c r="A1274" s="385" t="str" cm="1">
        <f t="array" ref="A1274">IFERROR(_xlfn.IFS(AND(F1274="Renta Variable",O1274=1),IFERROR(MATCH(B1274,[1]RV_Det!C:C,0),"Rev"),AND(J1274="Corporativa",O1274=1,I1274="EM"),IFERROR(MATCH(B1274,[1]RF_Corps!B:B,0),"Rev"),AND(F1274="Alternativos",O1274=1),IFERROR(MATCH(B1274,[1]Rep4!C:C,0),"Rev")),"")</f>
        <v/>
      </c>
      <c r="B1274" s="394" t="s">
        <v>3611</v>
      </c>
      <c r="C1274" s="409" t="s">
        <v>3612</v>
      </c>
      <c r="D1274" s="395" t="s">
        <v>2343</v>
      </c>
      <c r="E1274" s="396" t="str">
        <f>IF(B1274="","",INDEX([1]CatGlob!$S:$S,IFERROR(MATCH(MID(B1274,7,1),[1]CatGlob!$R:$R,0),MATCH(MID(B1274,1,2),[1]CatGlob!$R:$R,0))))</f>
        <v>NSOL</v>
      </c>
      <c r="F1274" s="397" t="s">
        <v>442</v>
      </c>
      <c r="G1274" s="398" t="s">
        <v>383</v>
      </c>
      <c r="H1274" s="399" t="s">
        <v>264</v>
      </c>
      <c r="I1274" s="399" t="s">
        <v>611</v>
      </c>
      <c r="J1274" s="399" t="s">
        <v>2252</v>
      </c>
      <c r="K1274" s="396" t="s">
        <v>600</v>
      </c>
      <c r="L1274" s="400" t="str">
        <f>IF(ISERROR(MATCH(M1274,M$10:M1273,0)),M1274,"")</f>
        <v/>
      </c>
      <c r="M1274" s="401" t="str">
        <f>IF(B1274="","",IF(ISERROR(MATCH(F1274&amp;"_"&amp;G1274&amp;"_"&amp;H1274&amp;"_"&amp;I1274&amp;"_"&amp;J1274&amp;IF(K1274="","","_"&amp;K1274),[1]CatGlob!$B:$B,0)),F1274&amp;"_"&amp;G1274&amp;"_"&amp;H1274&amp;"_"&amp;I1274&amp;"_"&amp;J1274&amp;IF(K1274="","","_"&amp;K1274),INDEX([1]CatGlob!$C:$C,MATCH(F1274&amp;"_"&amp;G1274&amp;"_"&amp;H1274&amp;"_"&amp;I1274&amp;"_"&amp;J1274&amp;IF(K1274="","","_"&amp;K1274),[1]CatGlob!$B:$B,0))))</f>
        <v>PEN_NOM_CORP_NT</v>
      </c>
      <c r="N1274" s="402" t="str">
        <f t="shared" si="41"/>
        <v/>
      </c>
      <c r="O1274" s="402" t="str">
        <f t="shared" si="40"/>
        <v/>
      </c>
      <c r="P1274" s="401" t="str">
        <f>IF(LEN(B1274)&gt;8,INDEX([1]CatGlob!$X:$X,MATCH(M1274,[1]CatGlob!$W:$W,0)),"")</f>
        <v>PEC</v>
      </c>
      <c r="Q1274" s="403" t="str">
        <f>INDEX([1]CatGlob!P:P,MATCH(M1274,[1]CatGlob!O:O,0))</f>
        <v>RFLC</v>
      </c>
      <c r="R1274" s="403" t="s">
        <v>601</v>
      </c>
      <c r="S1274" s="403" t="s">
        <v>601</v>
      </c>
      <c r="T1274" s="403" t="str">
        <f>INDEX([1]CatGlob!$D:$D,MATCH($M1274,[1]CatGlob!$C:$C,0))</f>
        <v>RFL</v>
      </c>
      <c r="U1274" s="403" t="s">
        <v>2307</v>
      </c>
      <c r="V1274" s="404" t="str">
        <f>INDEX([1]CatGlob!$F:$F,MATCH($M1274,[1]CatGlob!$C:$C,0))</f>
        <v>RFL_CORP</v>
      </c>
      <c r="W1274" s="405"/>
      <c r="X1274" s="406">
        <v>0</v>
      </c>
      <c r="Y1274" s="407">
        <v>0</v>
      </c>
      <c r="Z1274" s="408">
        <v>0</v>
      </c>
      <c r="AA1274" s="407">
        <v>0</v>
      </c>
      <c r="AB1274" s="408">
        <v>0</v>
      </c>
      <c r="AC1274" s="407">
        <v>0</v>
      </c>
      <c r="AD1274" s="408">
        <v>0</v>
      </c>
      <c r="AE1274" s="407">
        <v>0</v>
      </c>
      <c r="AF1274" s="408">
        <v>0</v>
      </c>
      <c r="AG1274" s="407">
        <v>0</v>
      </c>
      <c r="AI1274" s="406">
        <v>0</v>
      </c>
      <c r="AJ1274" s="407">
        <v>0</v>
      </c>
      <c r="AK1274" s="408">
        <v>0</v>
      </c>
      <c r="AL1274" s="407">
        <v>0</v>
      </c>
      <c r="AM1274" s="408">
        <v>0</v>
      </c>
      <c r="AN1274" s="407">
        <v>0</v>
      </c>
      <c r="AO1274" s="408">
        <v>0</v>
      </c>
      <c r="AP1274" s="407">
        <v>0</v>
      </c>
      <c r="AQ1274" s="408">
        <v>0</v>
      </c>
      <c r="AR1274" s="407">
        <v>0</v>
      </c>
      <c r="AT1274" s="406">
        <v>0</v>
      </c>
      <c r="AU1274" s="407">
        <v>0</v>
      </c>
      <c r="AV1274" s="408">
        <v>0</v>
      </c>
      <c r="AW1274" s="407">
        <v>0</v>
      </c>
      <c r="AX1274" s="408">
        <v>0</v>
      </c>
      <c r="AY1274" s="407">
        <v>0</v>
      </c>
      <c r="AZ1274" s="408">
        <v>0</v>
      </c>
      <c r="BA1274" s="407">
        <v>0</v>
      </c>
      <c r="BB1274" s="408">
        <v>0</v>
      </c>
      <c r="BC1274" s="407">
        <v>0</v>
      </c>
    </row>
    <row r="1275" spans="1:55" x14ac:dyDescent="0.35">
      <c r="A1275" s="385" t="str" cm="1">
        <f t="array" ref="A1275">IFERROR(_xlfn.IFS(AND(F1275="Renta Variable",O1275=1),IFERROR(MATCH(B1275,[1]RV_Det!C:C,0),"Rev"),AND(J1275="Corporativa",O1275=1,I1275="EM"),IFERROR(MATCH(B1275,[1]RF_Corps!B:B,0),"Rev"),AND(F1275="Alternativos",O1275=1),IFERROR(MATCH(B1275,[1]Rep4!C:C,0),"Rev")),"")</f>
        <v/>
      </c>
      <c r="B1275" s="394" t="s">
        <v>3613</v>
      </c>
      <c r="C1275" s="409" t="s">
        <v>3614</v>
      </c>
      <c r="D1275" s="395" t="s">
        <v>2343</v>
      </c>
      <c r="E1275" s="396" t="str">
        <f>IF(B1275="","",INDEX([1]CatGlob!$S:$S,IFERROR(MATCH(MID(B1275,7,1),[1]CatGlob!$R:$R,0),MATCH(MID(B1275,1,2),[1]CatGlob!$R:$R,0))))</f>
        <v>NSOL</v>
      </c>
      <c r="F1275" s="397" t="s">
        <v>442</v>
      </c>
      <c r="G1275" s="398" t="s">
        <v>383</v>
      </c>
      <c r="H1275" s="399" t="s">
        <v>264</v>
      </c>
      <c r="I1275" s="399" t="s">
        <v>611</v>
      </c>
      <c r="J1275" s="399" t="s">
        <v>2252</v>
      </c>
      <c r="K1275" s="396" t="s">
        <v>600</v>
      </c>
      <c r="L1275" s="400" t="str">
        <f>IF(ISERROR(MATCH(M1275,M$10:M1274,0)),M1275,"")</f>
        <v/>
      </c>
      <c r="M1275" s="401" t="str">
        <f>IF(B1275="","",IF(ISERROR(MATCH(F1275&amp;"_"&amp;G1275&amp;"_"&amp;H1275&amp;"_"&amp;I1275&amp;"_"&amp;J1275&amp;IF(K1275="","","_"&amp;K1275),[1]CatGlob!$B:$B,0)),F1275&amp;"_"&amp;G1275&amp;"_"&amp;H1275&amp;"_"&amp;I1275&amp;"_"&amp;J1275&amp;IF(K1275="","","_"&amp;K1275),INDEX([1]CatGlob!$C:$C,MATCH(F1275&amp;"_"&amp;G1275&amp;"_"&amp;H1275&amp;"_"&amp;I1275&amp;"_"&amp;J1275&amp;IF(K1275="","","_"&amp;K1275),[1]CatGlob!$B:$B,0))))</f>
        <v>PEN_NOM_CORP_NT</v>
      </c>
      <c r="N1275" s="402" t="str">
        <f t="shared" si="41"/>
        <v/>
      </c>
      <c r="O1275" s="402" t="str">
        <f t="shared" si="40"/>
        <v/>
      </c>
      <c r="P1275" s="401" t="str">
        <f>IF(LEN(B1275)&gt;8,INDEX([1]CatGlob!$X:$X,MATCH(M1275,[1]CatGlob!$W:$W,0)),"")</f>
        <v>PEC</v>
      </c>
      <c r="Q1275" s="403" t="str">
        <f>INDEX([1]CatGlob!P:P,MATCH(M1275,[1]CatGlob!O:O,0))</f>
        <v>RFLC</v>
      </c>
      <c r="R1275" s="403" t="s">
        <v>601</v>
      </c>
      <c r="S1275" s="403" t="s">
        <v>601</v>
      </c>
      <c r="T1275" s="403" t="str">
        <f>INDEX([1]CatGlob!$D:$D,MATCH($M1275,[1]CatGlob!$C:$C,0))</f>
        <v>RFL</v>
      </c>
      <c r="U1275" s="403" t="s">
        <v>2307</v>
      </c>
      <c r="V1275" s="404" t="str">
        <f>INDEX([1]CatGlob!$F:$F,MATCH($M1275,[1]CatGlob!$C:$C,0))</f>
        <v>RFL_CORP</v>
      </c>
      <c r="W1275" s="405"/>
      <c r="X1275" s="406">
        <v>0</v>
      </c>
      <c r="Y1275" s="407">
        <v>0</v>
      </c>
      <c r="Z1275" s="408">
        <v>0</v>
      </c>
      <c r="AA1275" s="407">
        <v>0</v>
      </c>
      <c r="AB1275" s="408">
        <v>0</v>
      </c>
      <c r="AC1275" s="407">
        <v>0</v>
      </c>
      <c r="AD1275" s="408">
        <v>0</v>
      </c>
      <c r="AE1275" s="407">
        <v>0</v>
      </c>
      <c r="AF1275" s="408">
        <v>0</v>
      </c>
      <c r="AG1275" s="407">
        <v>0</v>
      </c>
      <c r="AI1275" s="406">
        <v>0</v>
      </c>
      <c r="AJ1275" s="407">
        <v>0</v>
      </c>
      <c r="AK1275" s="408">
        <v>0</v>
      </c>
      <c r="AL1275" s="407">
        <v>0</v>
      </c>
      <c r="AM1275" s="408">
        <v>0</v>
      </c>
      <c r="AN1275" s="407">
        <v>0</v>
      </c>
      <c r="AO1275" s="408">
        <v>0</v>
      </c>
      <c r="AP1275" s="407">
        <v>0</v>
      </c>
      <c r="AQ1275" s="408">
        <v>0</v>
      </c>
      <c r="AR1275" s="407">
        <v>0</v>
      </c>
      <c r="AT1275" s="406">
        <v>0</v>
      </c>
      <c r="AU1275" s="407">
        <v>0</v>
      </c>
      <c r="AV1275" s="408">
        <v>0</v>
      </c>
      <c r="AW1275" s="407">
        <v>0</v>
      </c>
      <c r="AX1275" s="408">
        <v>0</v>
      </c>
      <c r="AY1275" s="407">
        <v>0</v>
      </c>
      <c r="AZ1275" s="408">
        <v>0</v>
      </c>
      <c r="BA1275" s="407">
        <v>0</v>
      </c>
      <c r="BB1275" s="408">
        <v>0</v>
      </c>
      <c r="BC1275" s="407">
        <v>0</v>
      </c>
    </row>
    <row r="1276" spans="1:55" x14ac:dyDescent="0.35">
      <c r="A1276" s="385" t="str" cm="1">
        <f t="array" ref="A1276">IFERROR(_xlfn.IFS(AND(F1276="Renta Variable",O1276=1),IFERROR(MATCH(B1276,[1]RV_Det!C:C,0),"Rev"),AND(J1276="Corporativa",O1276=1,I1276="EM"),IFERROR(MATCH(B1276,[1]RF_Corps!B:B,0),"Rev"),AND(F1276="Alternativos",O1276=1),IFERROR(MATCH(B1276,[1]Rep4!C:C,0),"Rev")),"")</f>
        <v/>
      </c>
      <c r="B1276" s="394" t="s">
        <v>3615</v>
      </c>
      <c r="C1276" s="409" t="s">
        <v>3616</v>
      </c>
      <c r="D1276" s="395" t="s">
        <v>2343</v>
      </c>
      <c r="E1276" s="396" t="str">
        <f>IF(B1276="","",INDEX([1]CatGlob!$S:$S,IFERROR(MATCH(MID(B1276,7,1),[1]CatGlob!$R:$R,0),MATCH(MID(B1276,1,2),[1]CatGlob!$R:$R,0))))</f>
        <v>NSOL</v>
      </c>
      <c r="F1276" s="397" t="s">
        <v>442</v>
      </c>
      <c r="G1276" s="398" t="s">
        <v>383</v>
      </c>
      <c r="H1276" s="399" t="s">
        <v>264</v>
      </c>
      <c r="I1276" s="399" t="s">
        <v>611</v>
      </c>
      <c r="J1276" s="399" t="s">
        <v>2252</v>
      </c>
      <c r="K1276" s="396" t="s">
        <v>600</v>
      </c>
      <c r="L1276" s="400" t="str">
        <f>IF(ISERROR(MATCH(M1276,M$10:M1275,0)),M1276,"")</f>
        <v/>
      </c>
      <c r="M1276" s="401" t="str">
        <f>IF(B1276="","",IF(ISERROR(MATCH(F1276&amp;"_"&amp;G1276&amp;"_"&amp;H1276&amp;"_"&amp;I1276&amp;"_"&amp;J1276&amp;IF(K1276="","","_"&amp;K1276),[1]CatGlob!$B:$B,0)),F1276&amp;"_"&amp;G1276&amp;"_"&amp;H1276&amp;"_"&amp;I1276&amp;"_"&amp;J1276&amp;IF(K1276="","","_"&amp;K1276),INDEX([1]CatGlob!$C:$C,MATCH(F1276&amp;"_"&amp;G1276&amp;"_"&amp;H1276&amp;"_"&amp;I1276&amp;"_"&amp;J1276&amp;IF(K1276="","","_"&amp;K1276),[1]CatGlob!$B:$B,0))))</f>
        <v>PEN_NOM_CORP_NT</v>
      </c>
      <c r="N1276" s="402" t="str">
        <f t="shared" si="41"/>
        <v/>
      </c>
      <c r="O1276" s="402" t="str">
        <f t="shared" si="40"/>
        <v/>
      </c>
      <c r="P1276" s="401" t="str">
        <f>IF(LEN(B1276)&gt;8,INDEX([1]CatGlob!$X:$X,MATCH(M1276,[1]CatGlob!$W:$W,0)),"")</f>
        <v>PEC</v>
      </c>
      <c r="Q1276" s="403" t="str">
        <f>INDEX([1]CatGlob!P:P,MATCH(M1276,[1]CatGlob!O:O,0))</f>
        <v>RFLC</v>
      </c>
      <c r="R1276" s="403" t="s">
        <v>601</v>
      </c>
      <c r="S1276" s="403" t="s">
        <v>601</v>
      </c>
      <c r="T1276" s="403" t="str">
        <f>INDEX([1]CatGlob!$D:$D,MATCH($M1276,[1]CatGlob!$C:$C,0))</f>
        <v>RFL</v>
      </c>
      <c r="U1276" s="403" t="s">
        <v>2307</v>
      </c>
      <c r="V1276" s="404" t="str">
        <f>INDEX([1]CatGlob!$F:$F,MATCH($M1276,[1]CatGlob!$C:$C,0))</f>
        <v>RFL_CORP</v>
      </c>
      <c r="W1276" s="405"/>
      <c r="X1276" s="406">
        <v>0</v>
      </c>
      <c r="Y1276" s="407">
        <v>0</v>
      </c>
      <c r="Z1276" s="408">
        <v>0</v>
      </c>
      <c r="AA1276" s="407">
        <v>0</v>
      </c>
      <c r="AB1276" s="408">
        <v>0</v>
      </c>
      <c r="AC1276" s="407">
        <v>0</v>
      </c>
      <c r="AD1276" s="408">
        <v>0</v>
      </c>
      <c r="AE1276" s="407">
        <v>0</v>
      </c>
      <c r="AF1276" s="408">
        <v>0</v>
      </c>
      <c r="AG1276" s="407">
        <v>0</v>
      </c>
      <c r="AI1276" s="406">
        <v>0</v>
      </c>
      <c r="AJ1276" s="407">
        <v>0</v>
      </c>
      <c r="AK1276" s="408">
        <v>0</v>
      </c>
      <c r="AL1276" s="407">
        <v>0</v>
      </c>
      <c r="AM1276" s="408">
        <v>0</v>
      </c>
      <c r="AN1276" s="407">
        <v>0</v>
      </c>
      <c r="AO1276" s="408">
        <v>0</v>
      </c>
      <c r="AP1276" s="407">
        <v>0</v>
      </c>
      <c r="AQ1276" s="408">
        <v>0</v>
      </c>
      <c r="AR1276" s="407">
        <v>0</v>
      </c>
      <c r="AT1276" s="406">
        <v>0</v>
      </c>
      <c r="AU1276" s="407">
        <v>0</v>
      </c>
      <c r="AV1276" s="408">
        <v>0</v>
      </c>
      <c r="AW1276" s="407">
        <v>0</v>
      </c>
      <c r="AX1276" s="408">
        <v>0</v>
      </c>
      <c r="AY1276" s="407">
        <v>0</v>
      </c>
      <c r="AZ1276" s="408">
        <v>0</v>
      </c>
      <c r="BA1276" s="407">
        <v>0</v>
      </c>
      <c r="BB1276" s="408">
        <v>0</v>
      </c>
      <c r="BC1276" s="407">
        <v>0</v>
      </c>
    </row>
    <row r="1277" spans="1:55" x14ac:dyDescent="0.35">
      <c r="A1277" s="385" t="str" cm="1">
        <f t="array" ref="A1277">IFERROR(_xlfn.IFS(AND(F1277="Renta Variable",O1277=1),IFERROR(MATCH(B1277,[1]RV_Det!C:C,0),"Rev"),AND(J1277="Corporativa",O1277=1,I1277="EM"),IFERROR(MATCH(B1277,[1]RF_Corps!B:B,0),"Rev"),AND(F1277="Alternativos",O1277=1),IFERROR(MATCH(B1277,[1]Rep4!C:C,0),"Rev")),"")</f>
        <v/>
      </c>
      <c r="B1277" s="394" t="s">
        <v>3617</v>
      </c>
      <c r="C1277" s="409" t="s">
        <v>3618</v>
      </c>
      <c r="D1277" s="395" t="s">
        <v>3619</v>
      </c>
      <c r="E1277" s="396" t="str">
        <f>IF(B1277="","",INDEX([1]CatGlob!$S:$S,IFERROR(MATCH(MID(B1277,7,1),[1]CatGlob!$R:$R,0),MATCH(MID(B1277,1,2),[1]CatGlob!$R:$R,0))))</f>
        <v>NSOL</v>
      </c>
      <c r="F1277" s="397" t="s">
        <v>442</v>
      </c>
      <c r="G1277" s="398" t="s">
        <v>383</v>
      </c>
      <c r="H1277" s="399" t="s">
        <v>264</v>
      </c>
      <c r="I1277" s="399" t="s">
        <v>611</v>
      </c>
      <c r="J1277" s="399" t="s">
        <v>2252</v>
      </c>
      <c r="K1277" s="396" t="s">
        <v>600</v>
      </c>
      <c r="L1277" s="400" t="str">
        <f>IF(ISERROR(MATCH(M1277,M$10:M1276,0)),M1277,"")</f>
        <v/>
      </c>
      <c r="M1277" s="401" t="str">
        <f>IF(B1277="","",IF(ISERROR(MATCH(F1277&amp;"_"&amp;G1277&amp;"_"&amp;H1277&amp;"_"&amp;I1277&amp;"_"&amp;J1277&amp;IF(K1277="","","_"&amp;K1277),[1]CatGlob!$B:$B,0)),F1277&amp;"_"&amp;G1277&amp;"_"&amp;H1277&amp;"_"&amp;I1277&amp;"_"&amp;J1277&amp;IF(K1277="","","_"&amp;K1277),INDEX([1]CatGlob!$C:$C,MATCH(F1277&amp;"_"&amp;G1277&amp;"_"&amp;H1277&amp;"_"&amp;I1277&amp;"_"&amp;J1277&amp;IF(K1277="","","_"&amp;K1277),[1]CatGlob!$B:$B,0))))</f>
        <v>PEN_NOM_CORP_NT</v>
      </c>
      <c r="N1277" s="402" t="str">
        <f t="shared" si="41"/>
        <v/>
      </c>
      <c r="O1277" s="402" t="str">
        <f t="shared" si="40"/>
        <v/>
      </c>
      <c r="P1277" s="401" t="str">
        <f>IF(LEN(B1277)&gt;8,INDEX([1]CatGlob!$X:$X,MATCH(M1277,[1]CatGlob!$W:$W,0)),"")</f>
        <v>PEC</v>
      </c>
      <c r="Q1277" s="403" t="str">
        <f>INDEX([1]CatGlob!P:P,MATCH(M1277,[1]CatGlob!O:O,0))</f>
        <v>RFLC</v>
      </c>
      <c r="R1277" s="403" t="s">
        <v>601</v>
      </c>
      <c r="S1277" s="403" t="s">
        <v>601</v>
      </c>
      <c r="T1277" s="403" t="str">
        <f>INDEX([1]CatGlob!$D:$D,MATCH($M1277,[1]CatGlob!$C:$C,0))</f>
        <v>RFL</v>
      </c>
      <c r="U1277" s="403" t="s">
        <v>2288</v>
      </c>
      <c r="V1277" s="404" t="str">
        <f>INDEX([1]CatGlob!$F:$F,MATCH($M1277,[1]CatGlob!$C:$C,0))</f>
        <v>RFL_CORP</v>
      </c>
      <c r="W1277" s="405"/>
      <c r="X1277" s="406">
        <v>0</v>
      </c>
      <c r="Y1277" s="407">
        <v>0</v>
      </c>
      <c r="Z1277" s="408">
        <v>0</v>
      </c>
      <c r="AA1277" s="407">
        <v>0</v>
      </c>
      <c r="AB1277" s="408">
        <v>0</v>
      </c>
      <c r="AC1277" s="407">
        <v>0</v>
      </c>
      <c r="AD1277" s="408">
        <v>0</v>
      </c>
      <c r="AE1277" s="407">
        <v>0</v>
      </c>
      <c r="AF1277" s="408">
        <v>0</v>
      </c>
      <c r="AG1277" s="407">
        <v>0</v>
      </c>
      <c r="AI1277" s="406">
        <v>0</v>
      </c>
      <c r="AJ1277" s="407">
        <v>0</v>
      </c>
      <c r="AK1277" s="408">
        <v>0</v>
      </c>
      <c r="AL1277" s="407">
        <v>0</v>
      </c>
      <c r="AM1277" s="408">
        <v>0</v>
      </c>
      <c r="AN1277" s="407">
        <v>0</v>
      </c>
      <c r="AO1277" s="408">
        <v>0</v>
      </c>
      <c r="AP1277" s="407">
        <v>0</v>
      </c>
      <c r="AQ1277" s="408">
        <v>0</v>
      </c>
      <c r="AR1277" s="407">
        <v>0</v>
      </c>
      <c r="AT1277" s="406">
        <v>0</v>
      </c>
      <c r="AU1277" s="407">
        <v>0</v>
      </c>
      <c r="AV1277" s="408">
        <v>0</v>
      </c>
      <c r="AW1277" s="407">
        <v>0</v>
      </c>
      <c r="AX1277" s="408">
        <v>0</v>
      </c>
      <c r="AY1277" s="407">
        <v>0</v>
      </c>
      <c r="AZ1277" s="408">
        <v>0</v>
      </c>
      <c r="BA1277" s="407">
        <v>0</v>
      </c>
      <c r="BB1277" s="408">
        <v>0</v>
      </c>
      <c r="BC1277" s="407">
        <v>0</v>
      </c>
    </row>
    <row r="1278" spans="1:55" x14ac:dyDescent="0.35">
      <c r="A1278" s="385" t="str" cm="1">
        <f t="array" ref="A1278">IFERROR(_xlfn.IFS(AND(F1278="Renta Variable",O1278=1),IFERROR(MATCH(B1278,[1]RV_Det!C:C,0),"Rev"),AND(J1278="Corporativa",O1278=1,I1278="EM"),IFERROR(MATCH(B1278,[1]RF_Corps!B:B,0),"Rev"),AND(F1278="Alternativos",O1278=1),IFERROR(MATCH(B1278,[1]Rep4!C:C,0),"Rev")),"")</f>
        <v/>
      </c>
      <c r="B1278" s="394" t="s">
        <v>3620</v>
      </c>
      <c r="C1278" s="412" t="s">
        <v>3621</v>
      </c>
      <c r="D1278" s="395" t="s">
        <v>2602</v>
      </c>
      <c r="E1278" s="396" t="str">
        <f>IF(B1278="","",INDEX([1]CatGlob!$S:$S,IFERROR(MATCH(MID(B1278,7,1),[1]CatGlob!$R:$R,0),MATCH(MID(B1278,1,2),[1]CatGlob!$R:$R,0))))</f>
        <v>NSOL</v>
      </c>
      <c r="F1278" s="397" t="s">
        <v>442</v>
      </c>
      <c r="G1278" s="398" t="s">
        <v>383</v>
      </c>
      <c r="H1278" s="399" t="s">
        <v>264</v>
      </c>
      <c r="I1278" s="399" t="s">
        <v>611</v>
      </c>
      <c r="J1278" s="399" t="s">
        <v>2252</v>
      </c>
      <c r="K1278" s="396" t="s">
        <v>600</v>
      </c>
      <c r="L1278" s="400" t="str">
        <f>IF(ISERROR(MATCH(M1278,M$10:M1277,0)),M1278,"")</f>
        <v/>
      </c>
      <c r="M1278" s="401" t="str">
        <f>IF(B1278="","",IF(ISERROR(MATCH(F1278&amp;"_"&amp;G1278&amp;"_"&amp;H1278&amp;"_"&amp;I1278&amp;"_"&amp;J1278&amp;IF(K1278="","","_"&amp;K1278),[1]CatGlob!$B:$B,0)),F1278&amp;"_"&amp;G1278&amp;"_"&amp;H1278&amp;"_"&amp;I1278&amp;"_"&amp;J1278&amp;IF(K1278="","","_"&amp;K1278),INDEX([1]CatGlob!$C:$C,MATCH(F1278&amp;"_"&amp;G1278&amp;"_"&amp;H1278&amp;"_"&amp;I1278&amp;"_"&amp;J1278&amp;IF(K1278="","","_"&amp;K1278),[1]CatGlob!$B:$B,0))))</f>
        <v>PEN_NOM_CORP_NT</v>
      </c>
      <c r="N1278" s="402" t="str">
        <f t="shared" si="41"/>
        <v/>
      </c>
      <c r="O1278" s="402" t="str">
        <f t="shared" si="40"/>
        <v/>
      </c>
      <c r="P1278" s="401" t="str">
        <f>IF(LEN(B1278)&gt;8,INDEX([1]CatGlob!$X:$X,MATCH(M1278,[1]CatGlob!$W:$W,0)),"")</f>
        <v>PEC</v>
      </c>
      <c r="Q1278" s="403" t="str">
        <f>INDEX([1]CatGlob!P:P,MATCH(M1278,[1]CatGlob!O:O,0))</f>
        <v>RFLC</v>
      </c>
      <c r="R1278" s="403" t="s">
        <v>601</v>
      </c>
      <c r="S1278" s="403" t="s">
        <v>601</v>
      </c>
      <c r="T1278" s="403" t="str">
        <f>INDEX([1]CatGlob!$D:$D,MATCH($M1278,[1]CatGlob!$C:$C,0))</f>
        <v>RFL</v>
      </c>
      <c r="U1278" s="403" t="s">
        <v>2307</v>
      </c>
      <c r="V1278" s="404" t="str">
        <f>INDEX([1]CatGlob!$F:$F,MATCH($M1278,[1]CatGlob!$C:$C,0))</f>
        <v>RFL_CORP</v>
      </c>
      <c r="W1278" s="405"/>
      <c r="X1278" s="406">
        <v>0</v>
      </c>
      <c r="Y1278" s="407">
        <v>0</v>
      </c>
      <c r="Z1278" s="408">
        <v>0</v>
      </c>
      <c r="AA1278" s="407">
        <v>0</v>
      </c>
      <c r="AB1278" s="408">
        <v>0</v>
      </c>
      <c r="AC1278" s="407">
        <v>0</v>
      </c>
      <c r="AD1278" s="408">
        <v>0</v>
      </c>
      <c r="AE1278" s="407">
        <v>0</v>
      </c>
      <c r="AF1278" s="408">
        <v>0</v>
      </c>
      <c r="AG1278" s="407">
        <v>0</v>
      </c>
      <c r="AI1278" s="406">
        <v>0</v>
      </c>
      <c r="AJ1278" s="407">
        <v>0</v>
      </c>
      <c r="AK1278" s="408">
        <v>0</v>
      </c>
      <c r="AL1278" s="407">
        <v>0</v>
      </c>
      <c r="AM1278" s="408">
        <v>0</v>
      </c>
      <c r="AN1278" s="407">
        <v>0</v>
      </c>
      <c r="AO1278" s="408">
        <v>0</v>
      </c>
      <c r="AP1278" s="407">
        <v>0</v>
      </c>
      <c r="AQ1278" s="408">
        <v>0</v>
      </c>
      <c r="AR1278" s="407">
        <v>0</v>
      </c>
      <c r="AT1278" s="406">
        <v>0</v>
      </c>
      <c r="AU1278" s="407">
        <v>0</v>
      </c>
      <c r="AV1278" s="408">
        <v>0</v>
      </c>
      <c r="AW1278" s="407">
        <v>0</v>
      </c>
      <c r="AX1278" s="408">
        <v>0</v>
      </c>
      <c r="AY1278" s="407">
        <v>0</v>
      </c>
      <c r="AZ1278" s="408">
        <v>0</v>
      </c>
      <c r="BA1278" s="407">
        <v>0</v>
      </c>
      <c r="BB1278" s="408">
        <v>0</v>
      </c>
      <c r="BC1278" s="407">
        <v>0</v>
      </c>
    </row>
    <row r="1279" spans="1:55" x14ac:dyDescent="0.35">
      <c r="A1279" s="385" t="str" cm="1">
        <f t="array" ref="A1279">IFERROR(_xlfn.IFS(AND(F1279="Renta Variable",O1279=1),IFERROR(MATCH(B1279,[1]RV_Det!C:C,0),"Rev"),AND(J1279="Corporativa",O1279=1,I1279="EM"),IFERROR(MATCH(B1279,[1]RF_Corps!B:B,0),"Rev"),AND(F1279="Alternativos",O1279=1),IFERROR(MATCH(B1279,[1]Rep4!C:C,0),"Rev")),"")</f>
        <v/>
      </c>
      <c r="B1279" s="394" t="s">
        <v>3622</v>
      </c>
      <c r="C1279" s="409" t="s">
        <v>3623</v>
      </c>
      <c r="D1279" s="395" t="s">
        <v>3536</v>
      </c>
      <c r="E1279" s="396" t="str">
        <f>IF(B1279="","",INDEX([1]CatGlob!$S:$S,IFERROR(MATCH(MID(B1279,7,1),[1]CatGlob!$R:$R,0),MATCH(MID(B1279,1,2),[1]CatGlob!$R:$R,0))))</f>
        <v>NSOL</v>
      </c>
      <c r="F1279" s="397" t="s">
        <v>442</v>
      </c>
      <c r="G1279" s="398" t="s">
        <v>383</v>
      </c>
      <c r="H1279" s="399" t="s">
        <v>264</v>
      </c>
      <c r="I1279" s="399" t="s">
        <v>611</v>
      </c>
      <c r="J1279" s="399" t="s">
        <v>2252</v>
      </c>
      <c r="K1279" s="396" t="s">
        <v>600</v>
      </c>
      <c r="L1279" s="400" t="str">
        <f>IF(ISERROR(MATCH(M1279,M$10:M1278,0)),M1279,"")</f>
        <v/>
      </c>
      <c r="M1279" s="401" t="str">
        <f>IF(B1279="","",IF(ISERROR(MATCH(F1279&amp;"_"&amp;G1279&amp;"_"&amp;H1279&amp;"_"&amp;I1279&amp;"_"&amp;J1279&amp;IF(K1279="","","_"&amp;K1279),[1]CatGlob!$B:$B,0)),F1279&amp;"_"&amp;G1279&amp;"_"&amp;H1279&amp;"_"&amp;I1279&amp;"_"&amp;J1279&amp;IF(K1279="","","_"&amp;K1279),INDEX([1]CatGlob!$C:$C,MATCH(F1279&amp;"_"&amp;G1279&amp;"_"&amp;H1279&amp;"_"&amp;I1279&amp;"_"&amp;J1279&amp;IF(K1279="","","_"&amp;K1279),[1]CatGlob!$B:$B,0))))</f>
        <v>PEN_NOM_CORP_NT</v>
      </c>
      <c r="N1279" s="402" t="str">
        <f t="shared" si="41"/>
        <v>rev</v>
      </c>
      <c r="O1279" s="402">
        <f t="shared" si="40"/>
        <v>1</v>
      </c>
      <c r="P1279" s="401" t="str">
        <f>IF(LEN(B1279)&gt;8,INDEX([1]CatGlob!$X:$X,MATCH(M1279,[1]CatGlob!$W:$W,0)),"")</f>
        <v>PEC</v>
      </c>
      <c r="Q1279" s="403" t="str">
        <f>INDEX([1]CatGlob!P:P,MATCH(M1279,[1]CatGlob!O:O,0))</f>
        <v>RFLC</v>
      </c>
      <c r="R1279" s="403" t="s">
        <v>601</v>
      </c>
      <c r="S1279" s="403" t="s">
        <v>601</v>
      </c>
      <c r="T1279" s="403" t="str">
        <f>INDEX([1]CatGlob!$D:$D,MATCH($M1279,[1]CatGlob!$C:$C,0))</f>
        <v>RFL</v>
      </c>
      <c r="U1279" s="403" t="s">
        <v>2307</v>
      </c>
      <c r="V1279" s="404" t="str">
        <f>INDEX([1]CatGlob!$F:$F,MATCH($M1279,[1]CatGlob!$C:$C,0))</f>
        <v>RFL_CORP</v>
      </c>
      <c r="W1279" s="405"/>
      <c r="X1279" s="406">
        <v>0</v>
      </c>
      <c r="Y1279" s="407">
        <v>0</v>
      </c>
      <c r="Z1279" s="408">
        <v>-4.1846498266434303E-5</v>
      </c>
      <c r="AA1279" s="407">
        <v>-7.8871394415536101E-4</v>
      </c>
      <c r="AB1279" s="408">
        <v>0</v>
      </c>
      <c r="AC1279" s="407">
        <v>0</v>
      </c>
      <c r="AD1279" s="408">
        <v>0</v>
      </c>
      <c r="AE1279" s="407">
        <v>0</v>
      </c>
      <c r="AF1279" s="408">
        <v>-5.4477897968029004E-6</v>
      </c>
      <c r="AG1279" s="407">
        <v>-1.0267878927906001E-4</v>
      </c>
      <c r="AI1279" s="406">
        <v>0</v>
      </c>
      <c r="AJ1279" s="407">
        <v>0</v>
      </c>
      <c r="AK1279" s="408">
        <v>0</v>
      </c>
      <c r="AL1279" s="407">
        <v>0</v>
      </c>
      <c r="AM1279" s="408">
        <v>0</v>
      </c>
      <c r="AN1279" s="407">
        <v>0</v>
      </c>
      <c r="AO1279" s="408">
        <v>0</v>
      </c>
      <c r="AP1279" s="407">
        <v>0</v>
      </c>
      <c r="AQ1279" s="408">
        <v>0</v>
      </c>
      <c r="AR1279" s="407">
        <v>0</v>
      </c>
      <c r="AT1279" s="406">
        <v>0</v>
      </c>
      <c r="AU1279" s="407">
        <v>0</v>
      </c>
      <c r="AV1279" s="408">
        <v>0</v>
      </c>
      <c r="AW1279" s="407">
        <v>0</v>
      </c>
      <c r="AX1279" s="408">
        <v>0</v>
      </c>
      <c r="AY1279" s="407">
        <v>0</v>
      </c>
      <c r="AZ1279" s="408">
        <v>0</v>
      </c>
      <c r="BA1279" s="407">
        <v>0</v>
      </c>
      <c r="BB1279" s="408">
        <v>0</v>
      </c>
      <c r="BC1279" s="407">
        <v>0</v>
      </c>
    </row>
    <row r="1280" spans="1:55" x14ac:dyDescent="0.35">
      <c r="A1280" s="385" t="str" cm="1">
        <f t="array" ref="A1280">IFERROR(_xlfn.IFS(AND(F1280="Renta Variable",O1280=1),IFERROR(MATCH(B1280,[1]RV_Det!C:C,0),"Rev"),AND(J1280="Corporativa",O1280=1,I1280="EM"),IFERROR(MATCH(B1280,[1]RF_Corps!B:B,0),"Rev"),AND(F1280="Alternativos",O1280=1),IFERROR(MATCH(B1280,[1]Rep4!C:C,0),"Rev")),"")</f>
        <v/>
      </c>
      <c r="B1280" s="394" t="s">
        <v>3624</v>
      </c>
      <c r="C1280" s="409" t="s">
        <v>3625</v>
      </c>
      <c r="D1280" s="395" t="s">
        <v>2364</v>
      </c>
      <c r="E1280" s="396" t="str">
        <f>IF(B1280="","",INDEX([1]CatGlob!$S:$S,IFERROR(MATCH(MID(B1280,7,1),[1]CatGlob!$R:$R,0),MATCH(MID(B1280,1,2),[1]CatGlob!$R:$R,0))))</f>
        <v>NSOL</v>
      </c>
      <c r="F1280" s="397" t="s">
        <v>442</v>
      </c>
      <c r="G1280" s="398" t="s">
        <v>383</v>
      </c>
      <c r="H1280" s="399" t="s">
        <v>264</v>
      </c>
      <c r="I1280" s="399" t="s">
        <v>611</v>
      </c>
      <c r="J1280" s="399" t="s">
        <v>2252</v>
      </c>
      <c r="K1280" s="396" t="s">
        <v>600</v>
      </c>
      <c r="L1280" s="400" t="str">
        <f>IF(ISERROR(MATCH(M1280,M$10:M1279,0)),M1280,"")</f>
        <v/>
      </c>
      <c r="M1280" s="401" t="str">
        <f>IF(B1280="","",IF(ISERROR(MATCH(F1280&amp;"_"&amp;G1280&amp;"_"&amp;H1280&amp;"_"&amp;I1280&amp;"_"&amp;J1280&amp;IF(K1280="","","_"&amp;K1280),[1]CatGlob!$B:$B,0)),F1280&amp;"_"&amp;G1280&amp;"_"&amp;H1280&amp;"_"&amp;I1280&amp;"_"&amp;J1280&amp;IF(K1280="","","_"&amp;K1280),INDEX([1]CatGlob!$C:$C,MATCH(F1280&amp;"_"&amp;G1280&amp;"_"&amp;H1280&amp;"_"&amp;I1280&amp;"_"&amp;J1280&amp;IF(K1280="","","_"&amp;K1280),[1]CatGlob!$B:$B,0))))</f>
        <v>PEN_NOM_CORP_NT</v>
      </c>
      <c r="N1280" s="402" t="str">
        <f t="shared" si="41"/>
        <v/>
      </c>
      <c r="O1280" s="402" t="str">
        <f t="shared" si="40"/>
        <v/>
      </c>
      <c r="P1280" s="401" t="str">
        <f>IF(LEN(B1280)&gt;8,INDEX([1]CatGlob!$X:$X,MATCH(M1280,[1]CatGlob!$W:$W,0)),"")</f>
        <v>PEC</v>
      </c>
      <c r="Q1280" s="403" t="str">
        <f>INDEX([1]CatGlob!P:P,MATCH(M1280,[1]CatGlob!O:O,0))</f>
        <v>RFLC</v>
      </c>
      <c r="R1280" s="403" t="s">
        <v>601</v>
      </c>
      <c r="S1280" s="403" t="s">
        <v>601</v>
      </c>
      <c r="T1280" s="403" t="str">
        <f>INDEX([1]CatGlob!$D:$D,MATCH($M1280,[1]CatGlob!$C:$C,0))</f>
        <v>RFL</v>
      </c>
      <c r="U1280" s="403" t="s">
        <v>2307</v>
      </c>
      <c r="V1280" s="404" t="str">
        <f>INDEX([1]CatGlob!$F:$F,MATCH($M1280,[1]CatGlob!$C:$C,0))</f>
        <v>RFL_CORP</v>
      </c>
      <c r="W1280" s="405"/>
      <c r="X1280" s="406">
        <v>0</v>
      </c>
      <c r="Y1280" s="407">
        <v>0</v>
      </c>
      <c r="Z1280" s="408">
        <v>0</v>
      </c>
      <c r="AA1280" s="407">
        <v>0</v>
      </c>
      <c r="AB1280" s="408">
        <v>0</v>
      </c>
      <c r="AC1280" s="407">
        <v>0</v>
      </c>
      <c r="AD1280" s="408">
        <v>0</v>
      </c>
      <c r="AE1280" s="407">
        <v>0</v>
      </c>
      <c r="AF1280" s="408">
        <v>0</v>
      </c>
      <c r="AG1280" s="407">
        <v>0</v>
      </c>
      <c r="AI1280" s="406">
        <v>0</v>
      </c>
      <c r="AJ1280" s="407">
        <v>0</v>
      </c>
      <c r="AK1280" s="408">
        <v>0</v>
      </c>
      <c r="AL1280" s="407">
        <v>0</v>
      </c>
      <c r="AM1280" s="408">
        <v>0</v>
      </c>
      <c r="AN1280" s="407">
        <v>0</v>
      </c>
      <c r="AO1280" s="408">
        <v>0</v>
      </c>
      <c r="AP1280" s="407">
        <v>0</v>
      </c>
      <c r="AQ1280" s="408">
        <v>0</v>
      </c>
      <c r="AR1280" s="407">
        <v>0</v>
      </c>
      <c r="AT1280" s="406">
        <v>0</v>
      </c>
      <c r="AU1280" s="407">
        <v>0</v>
      </c>
      <c r="AV1280" s="408">
        <v>0</v>
      </c>
      <c r="AW1280" s="407">
        <v>0</v>
      </c>
      <c r="AX1280" s="408">
        <v>0</v>
      </c>
      <c r="AY1280" s="407">
        <v>0</v>
      </c>
      <c r="AZ1280" s="408">
        <v>0</v>
      </c>
      <c r="BA1280" s="407">
        <v>0</v>
      </c>
      <c r="BB1280" s="408">
        <v>0</v>
      </c>
      <c r="BC1280" s="407">
        <v>0</v>
      </c>
    </row>
    <row r="1281" spans="1:55" x14ac:dyDescent="0.35">
      <c r="A1281" s="385" t="str" cm="1">
        <f t="array" ref="A1281">IFERROR(_xlfn.IFS(AND(F1281="Renta Variable",O1281=1),IFERROR(MATCH(B1281,[1]RV_Det!C:C,0),"Rev"),AND(J1281="Corporativa",O1281=1,I1281="EM"),IFERROR(MATCH(B1281,[1]RF_Corps!B:B,0),"Rev"),AND(F1281="Alternativos",O1281=1),IFERROR(MATCH(B1281,[1]Rep4!C:C,0),"Rev")),"")</f>
        <v/>
      </c>
      <c r="B1281" s="394" t="s">
        <v>3626</v>
      </c>
      <c r="C1281" s="409" t="s">
        <v>3627</v>
      </c>
      <c r="D1281" s="395" t="s">
        <v>2364</v>
      </c>
      <c r="E1281" s="396" t="str">
        <f>IF(B1281="","",INDEX([1]CatGlob!$S:$S,IFERROR(MATCH(MID(B1281,7,1),[1]CatGlob!$R:$R,0),MATCH(MID(B1281,1,2),[1]CatGlob!$R:$R,0))))</f>
        <v>NSOL</v>
      </c>
      <c r="F1281" s="397" t="s">
        <v>442</v>
      </c>
      <c r="G1281" s="398" t="s">
        <v>383</v>
      </c>
      <c r="H1281" s="399" t="s">
        <v>264</v>
      </c>
      <c r="I1281" s="399" t="s">
        <v>611</v>
      </c>
      <c r="J1281" s="399" t="s">
        <v>2252</v>
      </c>
      <c r="K1281" s="396" t="s">
        <v>600</v>
      </c>
      <c r="L1281" s="400" t="str">
        <f>IF(ISERROR(MATCH(M1281,M$10:M1280,0)),M1281,"")</f>
        <v/>
      </c>
      <c r="M1281" s="401" t="str">
        <f>IF(B1281="","",IF(ISERROR(MATCH(F1281&amp;"_"&amp;G1281&amp;"_"&amp;H1281&amp;"_"&amp;I1281&amp;"_"&amp;J1281&amp;IF(K1281="","","_"&amp;K1281),[1]CatGlob!$B:$B,0)),F1281&amp;"_"&amp;G1281&amp;"_"&amp;H1281&amp;"_"&amp;I1281&amp;"_"&amp;J1281&amp;IF(K1281="","","_"&amp;K1281),INDEX([1]CatGlob!$C:$C,MATCH(F1281&amp;"_"&amp;G1281&amp;"_"&amp;H1281&amp;"_"&amp;I1281&amp;"_"&amp;J1281&amp;IF(K1281="","","_"&amp;K1281),[1]CatGlob!$B:$B,0))))</f>
        <v>PEN_NOM_CORP_NT</v>
      </c>
      <c r="N1281" s="402" t="str">
        <f t="shared" si="41"/>
        <v/>
      </c>
      <c r="O1281" s="402" t="str">
        <f t="shared" si="40"/>
        <v/>
      </c>
      <c r="P1281" s="401" t="str">
        <f>IF(LEN(B1281)&gt;8,INDEX([1]CatGlob!$X:$X,MATCH(M1281,[1]CatGlob!$W:$W,0)),"")</f>
        <v>PEC</v>
      </c>
      <c r="Q1281" s="403" t="str">
        <f>INDEX([1]CatGlob!P:P,MATCH(M1281,[1]CatGlob!O:O,0))</f>
        <v>RFLC</v>
      </c>
      <c r="R1281" s="403" t="s">
        <v>601</v>
      </c>
      <c r="S1281" s="403" t="s">
        <v>601</v>
      </c>
      <c r="T1281" s="403" t="str">
        <f>INDEX([1]CatGlob!$D:$D,MATCH($M1281,[1]CatGlob!$C:$C,0))</f>
        <v>RFL</v>
      </c>
      <c r="U1281" s="403" t="s">
        <v>2307</v>
      </c>
      <c r="V1281" s="404" t="str">
        <f>INDEX([1]CatGlob!$F:$F,MATCH($M1281,[1]CatGlob!$C:$C,0))</f>
        <v>RFL_CORP</v>
      </c>
      <c r="W1281" s="405"/>
      <c r="X1281" s="406">
        <v>0</v>
      </c>
      <c r="Y1281" s="407">
        <v>0</v>
      </c>
      <c r="Z1281" s="408">
        <v>0</v>
      </c>
      <c r="AA1281" s="407">
        <v>0</v>
      </c>
      <c r="AB1281" s="408">
        <v>0</v>
      </c>
      <c r="AC1281" s="407">
        <v>0</v>
      </c>
      <c r="AD1281" s="408">
        <v>0</v>
      </c>
      <c r="AE1281" s="407">
        <v>0</v>
      </c>
      <c r="AF1281" s="408">
        <v>0</v>
      </c>
      <c r="AG1281" s="407">
        <v>0</v>
      </c>
      <c r="AI1281" s="406">
        <v>0</v>
      </c>
      <c r="AJ1281" s="407">
        <v>0</v>
      </c>
      <c r="AK1281" s="408">
        <v>0</v>
      </c>
      <c r="AL1281" s="407">
        <v>0</v>
      </c>
      <c r="AM1281" s="408">
        <v>0</v>
      </c>
      <c r="AN1281" s="407">
        <v>0</v>
      </c>
      <c r="AO1281" s="408">
        <v>0</v>
      </c>
      <c r="AP1281" s="407">
        <v>0</v>
      </c>
      <c r="AQ1281" s="408">
        <v>0</v>
      </c>
      <c r="AR1281" s="407">
        <v>0</v>
      </c>
      <c r="AT1281" s="406">
        <v>0</v>
      </c>
      <c r="AU1281" s="407">
        <v>0</v>
      </c>
      <c r="AV1281" s="408">
        <v>0</v>
      </c>
      <c r="AW1281" s="407">
        <v>0</v>
      </c>
      <c r="AX1281" s="408">
        <v>0</v>
      </c>
      <c r="AY1281" s="407">
        <v>0</v>
      </c>
      <c r="AZ1281" s="408">
        <v>0</v>
      </c>
      <c r="BA1281" s="407">
        <v>0</v>
      </c>
      <c r="BB1281" s="408">
        <v>0</v>
      </c>
      <c r="BC1281" s="407">
        <v>0</v>
      </c>
    </row>
    <row r="1282" spans="1:55" x14ac:dyDescent="0.35">
      <c r="A1282" s="385" t="str" cm="1">
        <f t="array" ref="A1282">IFERROR(_xlfn.IFS(AND(F1282="Renta Variable",O1282=1),IFERROR(MATCH(B1282,[1]RV_Det!C:C,0),"Rev"),AND(J1282="Corporativa",O1282=1,I1282="EM"),IFERROR(MATCH(B1282,[1]RF_Corps!B:B,0),"Rev"),AND(F1282="Alternativos",O1282=1),IFERROR(MATCH(B1282,[1]Rep4!C:C,0),"Rev")),"")</f>
        <v/>
      </c>
      <c r="B1282" s="394" t="s">
        <v>3628</v>
      </c>
      <c r="C1282" s="409" t="s">
        <v>3629</v>
      </c>
      <c r="D1282" s="395" t="s">
        <v>2337</v>
      </c>
      <c r="E1282" s="396" t="str">
        <f>IF(B1282="","",INDEX([1]CatGlob!$S:$S,IFERROR(MATCH(MID(B1282,7,1),[1]CatGlob!$R:$R,0),MATCH(MID(B1282,1,2),[1]CatGlob!$R:$R,0))))</f>
        <v>NSOL</v>
      </c>
      <c r="F1282" s="397" t="s">
        <v>442</v>
      </c>
      <c r="G1282" s="398" t="s">
        <v>383</v>
      </c>
      <c r="H1282" s="399" t="s">
        <v>264</v>
      </c>
      <c r="I1282" s="399" t="s">
        <v>611</v>
      </c>
      <c r="J1282" s="399" t="s">
        <v>2252</v>
      </c>
      <c r="K1282" s="396" t="s">
        <v>600</v>
      </c>
      <c r="L1282" s="400" t="str">
        <f>IF(ISERROR(MATCH(M1282,M$10:M1281,0)),M1282,"")</f>
        <v/>
      </c>
      <c r="M1282" s="401" t="str">
        <f>IF(B1282="","",IF(ISERROR(MATCH(F1282&amp;"_"&amp;G1282&amp;"_"&amp;H1282&amp;"_"&amp;I1282&amp;"_"&amp;J1282&amp;IF(K1282="","","_"&amp;K1282),[1]CatGlob!$B:$B,0)),F1282&amp;"_"&amp;G1282&amp;"_"&amp;H1282&amp;"_"&amp;I1282&amp;"_"&amp;J1282&amp;IF(K1282="","","_"&amp;K1282),INDEX([1]CatGlob!$C:$C,MATCH(F1282&amp;"_"&amp;G1282&amp;"_"&amp;H1282&amp;"_"&amp;I1282&amp;"_"&amp;J1282&amp;IF(K1282="","","_"&amp;K1282),[1]CatGlob!$B:$B,0))))</f>
        <v>PEN_NOM_CORP_NT</v>
      </c>
      <c r="N1282" s="402" t="str">
        <f t="shared" si="41"/>
        <v/>
      </c>
      <c r="O1282" s="402" t="str">
        <f t="shared" si="40"/>
        <v/>
      </c>
      <c r="P1282" s="401" t="str">
        <f>IF(LEN(B1282)&gt;8,INDEX([1]CatGlob!$X:$X,MATCH(M1282,[1]CatGlob!$W:$W,0)),"")</f>
        <v>PEC</v>
      </c>
      <c r="Q1282" s="403" t="str">
        <f>INDEX([1]CatGlob!P:P,MATCH(M1282,[1]CatGlob!O:O,0))</f>
        <v>RFLC</v>
      </c>
      <c r="R1282" s="403" t="s">
        <v>601</v>
      </c>
      <c r="S1282" s="403" t="s">
        <v>601</v>
      </c>
      <c r="T1282" s="403" t="str">
        <f>INDEX([1]CatGlob!$D:$D,MATCH($M1282,[1]CatGlob!$C:$C,0))</f>
        <v>RFL</v>
      </c>
      <c r="U1282" s="403" t="s">
        <v>2307</v>
      </c>
      <c r="V1282" s="404" t="str">
        <f>INDEX([1]CatGlob!$F:$F,MATCH($M1282,[1]CatGlob!$C:$C,0))</f>
        <v>RFL_CORP</v>
      </c>
      <c r="W1282" s="405"/>
      <c r="X1282" s="406">
        <v>0</v>
      </c>
      <c r="Y1282" s="407">
        <v>0</v>
      </c>
      <c r="Z1282" s="408">
        <v>0</v>
      </c>
      <c r="AA1282" s="407">
        <v>0</v>
      </c>
      <c r="AB1282" s="408">
        <v>0</v>
      </c>
      <c r="AC1282" s="407">
        <v>0</v>
      </c>
      <c r="AD1282" s="408">
        <v>0</v>
      </c>
      <c r="AE1282" s="407">
        <v>0</v>
      </c>
      <c r="AF1282" s="408">
        <v>0</v>
      </c>
      <c r="AG1282" s="407">
        <v>0</v>
      </c>
      <c r="AI1282" s="406">
        <v>0</v>
      </c>
      <c r="AJ1282" s="407">
        <v>0</v>
      </c>
      <c r="AK1282" s="408">
        <v>0</v>
      </c>
      <c r="AL1282" s="407">
        <v>0</v>
      </c>
      <c r="AM1282" s="408">
        <v>0</v>
      </c>
      <c r="AN1282" s="407">
        <v>0</v>
      </c>
      <c r="AO1282" s="408">
        <v>0</v>
      </c>
      <c r="AP1282" s="407">
        <v>0</v>
      </c>
      <c r="AQ1282" s="408">
        <v>0</v>
      </c>
      <c r="AR1282" s="407">
        <v>0</v>
      </c>
      <c r="AT1282" s="406">
        <v>0</v>
      </c>
      <c r="AU1282" s="407">
        <v>0</v>
      </c>
      <c r="AV1282" s="408">
        <v>0</v>
      </c>
      <c r="AW1282" s="407">
        <v>0</v>
      </c>
      <c r="AX1282" s="408">
        <v>0</v>
      </c>
      <c r="AY1282" s="407">
        <v>0</v>
      </c>
      <c r="AZ1282" s="408">
        <v>0</v>
      </c>
      <c r="BA1282" s="407">
        <v>0</v>
      </c>
      <c r="BB1282" s="408">
        <v>0</v>
      </c>
      <c r="BC1282" s="407">
        <v>0</v>
      </c>
    </row>
    <row r="1283" spans="1:55" x14ac:dyDescent="0.35">
      <c r="A1283" s="385" t="str" cm="1">
        <f t="array" ref="A1283">IFERROR(_xlfn.IFS(AND(F1283="Renta Variable",O1283=1),IFERROR(MATCH(B1283,[1]RV_Det!C:C,0),"Rev"),AND(J1283="Corporativa",O1283=1,I1283="EM"),IFERROR(MATCH(B1283,[1]RF_Corps!B:B,0),"Rev"),AND(F1283="Alternativos",O1283=1),IFERROR(MATCH(B1283,[1]Rep4!C:C,0),"Rev")),"")</f>
        <v/>
      </c>
      <c r="B1283" s="394" t="s">
        <v>3630</v>
      </c>
      <c r="C1283" s="409" t="s">
        <v>3631</v>
      </c>
      <c r="D1283" s="395" t="s">
        <v>2337</v>
      </c>
      <c r="E1283" s="396" t="str">
        <f>IF(B1283="","",INDEX([1]CatGlob!$S:$S,IFERROR(MATCH(MID(B1283,7,1),[1]CatGlob!$R:$R,0),MATCH(MID(B1283,1,2),[1]CatGlob!$R:$R,0))))</f>
        <v>NSOL</v>
      </c>
      <c r="F1283" s="397" t="s">
        <v>442</v>
      </c>
      <c r="G1283" s="398" t="s">
        <v>383</v>
      </c>
      <c r="H1283" s="399" t="s">
        <v>264</v>
      </c>
      <c r="I1283" s="399" t="s">
        <v>611</v>
      </c>
      <c r="J1283" s="399" t="s">
        <v>2252</v>
      </c>
      <c r="K1283" s="396" t="s">
        <v>600</v>
      </c>
      <c r="L1283" s="400" t="str">
        <f>IF(ISERROR(MATCH(M1283,M$10:M1282,0)),M1283,"")</f>
        <v/>
      </c>
      <c r="M1283" s="401" t="str">
        <f>IF(B1283="","",IF(ISERROR(MATCH(F1283&amp;"_"&amp;G1283&amp;"_"&amp;H1283&amp;"_"&amp;I1283&amp;"_"&amp;J1283&amp;IF(K1283="","","_"&amp;K1283),[1]CatGlob!$B:$B,0)),F1283&amp;"_"&amp;G1283&amp;"_"&amp;H1283&amp;"_"&amp;I1283&amp;"_"&amp;J1283&amp;IF(K1283="","","_"&amp;K1283),INDEX([1]CatGlob!$C:$C,MATCH(F1283&amp;"_"&amp;G1283&amp;"_"&amp;H1283&amp;"_"&amp;I1283&amp;"_"&amp;J1283&amp;IF(K1283="","","_"&amp;K1283),[1]CatGlob!$B:$B,0))))</f>
        <v>PEN_NOM_CORP_NT</v>
      </c>
      <c r="N1283" s="402" t="str">
        <f t="shared" si="41"/>
        <v/>
      </c>
      <c r="O1283" s="402" t="str">
        <f t="shared" si="40"/>
        <v/>
      </c>
      <c r="P1283" s="401" t="str">
        <f>IF(LEN(B1283)&gt;8,INDEX([1]CatGlob!$X:$X,MATCH(M1283,[1]CatGlob!$W:$W,0)),"")</f>
        <v>PEC</v>
      </c>
      <c r="Q1283" s="403" t="str">
        <f>INDEX([1]CatGlob!P:P,MATCH(M1283,[1]CatGlob!O:O,0))</f>
        <v>RFLC</v>
      </c>
      <c r="R1283" s="403" t="s">
        <v>601</v>
      </c>
      <c r="S1283" s="403" t="s">
        <v>601</v>
      </c>
      <c r="T1283" s="403" t="str">
        <f>INDEX([1]CatGlob!$D:$D,MATCH($M1283,[1]CatGlob!$C:$C,0))</f>
        <v>RFL</v>
      </c>
      <c r="U1283" s="403" t="s">
        <v>2307</v>
      </c>
      <c r="V1283" s="404" t="str">
        <f>INDEX([1]CatGlob!$F:$F,MATCH($M1283,[1]CatGlob!$C:$C,0))</f>
        <v>RFL_CORP</v>
      </c>
      <c r="W1283" s="405"/>
      <c r="X1283" s="406">
        <v>0</v>
      </c>
      <c r="Y1283" s="407">
        <v>0</v>
      </c>
      <c r="Z1283" s="408">
        <v>0</v>
      </c>
      <c r="AA1283" s="407">
        <v>0</v>
      </c>
      <c r="AB1283" s="408">
        <v>0</v>
      </c>
      <c r="AC1283" s="407">
        <v>0</v>
      </c>
      <c r="AD1283" s="408">
        <v>0</v>
      </c>
      <c r="AE1283" s="407">
        <v>0</v>
      </c>
      <c r="AF1283" s="408">
        <v>0</v>
      </c>
      <c r="AG1283" s="407">
        <v>0</v>
      </c>
      <c r="AI1283" s="406">
        <v>0</v>
      </c>
      <c r="AJ1283" s="407">
        <v>0</v>
      </c>
      <c r="AK1283" s="408">
        <v>0</v>
      </c>
      <c r="AL1283" s="407">
        <v>0</v>
      </c>
      <c r="AM1283" s="408">
        <v>0</v>
      </c>
      <c r="AN1283" s="407">
        <v>0</v>
      </c>
      <c r="AO1283" s="408">
        <v>0</v>
      </c>
      <c r="AP1283" s="407">
        <v>0</v>
      </c>
      <c r="AQ1283" s="408">
        <v>0</v>
      </c>
      <c r="AR1283" s="407">
        <v>0</v>
      </c>
      <c r="AT1283" s="406">
        <v>0</v>
      </c>
      <c r="AU1283" s="407">
        <v>0</v>
      </c>
      <c r="AV1283" s="408">
        <v>0</v>
      </c>
      <c r="AW1283" s="407">
        <v>0</v>
      </c>
      <c r="AX1283" s="408">
        <v>0</v>
      </c>
      <c r="AY1283" s="407">
        <v>0</v>
      </c>
      <c r="AZ1283" s="408">
        <v>0</v>
      </c>
      <c r="BA1283" s="407">
        <v>0</v>
      </c>
      <c r="BB1283" s="408">
        <v>0</v>
      </c>
      <c r="BC1283" s="407">
        <v>0</v>
      </c>
    </row>
    <row r="1284" spans="1:55" x14ac:dyDescent="0.35">
      <c r="A1284" s="385" t="str" cm="1">
        <f t="array" ref="A1284">IFERROR(_xlfn.IFS(AND(F1284="Renta Variable",O1284=1),IFERROR(MATCH(B1284,[1]RV_Det!C:C,0),"Rev"),AND(J1284="Corporativa",O1284=1,I1284="EM"),IFERROR(MATCH(B1284,[1]RF_Corps!B:B,0),"Rev"),AND(F1284="Alternativos",O1284=1),IFERROR(MATCH(B1284,[1]Rep4!C:C,0),"Rev")),"")</f>
        <v/>
      </c>
      <c r="B1284" s="394" t="s">
        <v>3632</v>
      </c>
      <c r="C1284" s="409" t="s">
        <v>3633</v>
      </c>
      <c r="D1284" s="395" t="s">
        <v>2337</v>
      </c>
      <c r="E1284" s="396" t="str">
        <f>IF(B1284="","",INDEX([1]CatGlob!$S:$S,IFERROR(MATCH(MID(B1284,7,1),[1]CatGlob!$R:$R,0),MATCH(MID(B1284,1,2),[1]CatGlob!$R:$R,0))))</f>
        <v>NSOL</v>
      </c>
      <c r="F1284" s="397" t="s">
        <v>442</v>
      </c>
      <c r="G1284" s="398" t="s">
        <v>383</v>
      </c>
      <c r="H1284" s="399" t="s">
        <v>264</v>
      </c>
      <c r="I1284" s="399" t="s">
        <v>611</v>
      </c>
      <c r="J1284" s="399" t="s">
        <v>2252</v>
      </c>
      <c r="K1284" s="396" t="s">
        <v>600</v>
      </c>
      <c r="L1284" s="400" t="str">
        <f>IF(ISERROR(MATCH(M1284,M$10:M1283,0)),M1284,"")</f>
        <v/>
      </c>
      <c r="M1284" s="401" t="str">
        <f>IF(B1284="","",IF(ISERROR(MATCH(F1284&amp;"_"&amp;G1284&amp;"_"&amp;H1284&amp;"_"&amp;I1284&amp;"_"&amp;J1284&amp;IF(K1284="","","_"&amp;K1284),[1]CatGlob!$B:$B,0)),F1284&amp;"_"&amp;G1284&amp;"_"&amp;H1284&amp;"_"&amp;I1284&amp;"_"&amp;J1284&amp;IF(K1284="","","_"&amp;K1284),INDEX([1]CatGlob!$C:$C,MATCH(F1284&amp;"_"&amp;G1284&amp;"_"&amp;H1284&amp;"_"&amp;I1284&amp;"_"&amp;J1284&amp;IF(K1284="","","_"&amp;K1284),[1]CatGlob!$B:$B,0))))</f>
        <v>PEN_NOM_CORP_NT</v>
      </c>
      <c r="N1284" s="402" t="str">
        <f t="shared" si="41"/>
        <v/>
      </c>
      <c r="O1284" s="402" t="str">
        <f t="shared" si="40"/>
        <v/>
      </c>
      <c r="P1284" s="401" t="str">
        <f>IF(LEN(B1284)&gt;8,INDEX([1]CatGlob!$X:$X,MATCH(M1284,[1]CatGlob!$W:$W,0)),"")</f>
        <v>PEC</v>
      </c>
      <c r="Q1284" s="403" t="str">
        <f>INDEX([1]CatGlob!P:P,MATCH(M1284,[1]CatGlob!O:O,0))</f>
        <v>RFLC</v>
      </c>
      <c r="R1284" s="403" t="s">
        <v>601</v>
      </c>
      <c r="S1284" s="403" t="s">
        <v>601</v>
      </c>
      <c r="T1284" s="403" t="str">
        <f>INDEX([1]CatGlob!$D:$D,MATCH($M1284,[1]CatGlob!$C:$C,0))</f>
        <v>RFL</v>
      </c>
      <c r="U1284" s="403" t="s">
        <v>2307</v>
      </c>
      <c r="V1284" s="404" t="str">
        <f>INDEX([1]CatGlob!$F:$F,MATCH($M1284,[1]CatGlob!$C:$C,0))</f>
        <v>RFL_CORP</v>
      </c>
      <c r="W1284" s="405"/>
      <c r="X1284" s="406">
        <v>0</v>
      </c>
      <c r="Y1284" s="407">
        <v>0</v>
      </c>
      <c r="Z1284" s="408">
        <v>0</v>
      </c>
      <c r="AA1284" s="407">
        <v>0</v>
      </c>
      <c r="AB1284" s="408">
        <v>0</v>
      </c>
      <c r="AC1284" s="407">
        <v>0</v>
      </c>
      <c r="AD1284" s="408">
        <v>0</v>
      </c>
      <c r="AE1284" s="407">
        <v>0</v>
      </c>
      <c r="AF1284" s="408">
        <v>0</v>
      </c>
      <c r="AG1284" s="407">
        <v>0</v>
      </c>
      <c r="AI1284" s="406">
        <v>0</v>
      </c>
      <c r="AJ1284" s="407">
        <v>0</v>
      </c>
      <c r="AK1284" s="408">
        <v>0</v>
      </c>
      <c r="AL1284" s="407">
        <v>0</v>
      </c>
      <c r="AM1284" s="408">
        <v>0</v>
      </c>
      <c r="AN1284" s="407">
        <v>0</v>
      </c>
      <c r="AO1284" s="408">
        <v>0</v>
      </c>
      <c r="AP1284" s="407">
        <v>0</v>
      </c>
      <c r="AQ1284" s="408">
        <v>0</v>
      </c>
      <c r="AR1284" s="407">
        <v>0</v>
      </c>
      <c r="AT1284" s="406">
        <v>0</v>
      </c>
      <c r="AU1284" s="407">
        <v>0</v>
      </c>
      <c r="AV1284" s="408">
        <v>0</v>
      </c>
      <c r="AW1284" s="407">
        <v>0</v>
      </c>
      <c r="AX1284" s="408">
        <v>0</v>
      </c>
      <c r="AY1284" s="407">
        <v>0</v>
      </c>
      <c r="AZ1284" s="408">
        <v>0</v>
      </c>
      <c r="BA1284" s="407">
        <v>0</v>
      </c>
      <c r="BB1284" s="408">
        <v>0</v>
      </c>
      <c r="BC1284" s="407">
        <v>0</v>
      </c>
    </row>
    <row r="1285" spans="1:55" x14ac:dyDescent="0.35">
      <c r="A1285" s="385" t="str" cm="1">
        <f t="array" ref="A1285">IFERROR(_xlfn.IFS(AND(F1285="Renta Variable",O1285=1),IFERROR(MATCH(B1285,[1]RV_Det!C:C,0),"Rev"),AND(J1285="Corporativa",O1285=1,I1285="EM"),IFERROR(MATCH(B1285,[1]RF_Corps!B:B,0),"Rev"),AND(F1285="Alternativos",O1285=1),IFERROR(MATCH(B1285,[1]Rep4!C:C,0),"Rev")),"")</f>
        <v/>
      </c>
      <c r="B1285" s="394" t="s">
        <v>3634</v>
      </c>
      <c r="C1285" s="409" t="s">
        <v>3635</v>
      </c>
      <c r="D1285" s="395" t="s">
        <v>2337</v>
      </c>
      <c r="E1285" s="396" t="str">
        <f>IF(B1285="","",INDEX([1]CatGlob!$S:$S,IFERROR(MATCH(MID(B1285,7,1),[1]CatGlob!$R:$R,0),MATCH(MID(B1285,1,2),[1]CatGlob!$R:$R,0))))</f>
        <v>NSOL</v>
      </c>
      <c r="F1285" s="397" t="s">
        <v>442</v>
      </c>
      <c r="G1285" s="398" t="s">
        <v>383</v>
      </c>
      <c r="H1285" s="399" t="s">
        <v>264</v>
      </c>
      <c r="I1285" s="399" t="s">
        <v>611</v>
      </c>
      <c r="J1285" s="399" t="s">
        <v>2252</v>
      </c>
      <c r="K1285" s="396" t="s">
        <v>600</v>
      </c>
      <c r="L1285" s="400" t="str">
        <f>IF(ISERROR(MATCH(M1285,M$10:M1284,0)),M1285,"")</f>
        <v/>
      </c>
      <c r="M1285" s="401" t="str">
        <f>IF(B1285="","",IF(ISERROR(MATCH(F1285&amp;"_"&amp;G1285&amp;"_"&amp;H1285&amp;"_"&amp;I1285&amp;"_"&amp;J1285&amp;IF(K1285="","","_"&amp;K1285),[1]CatGlob!$B:$B,0)),F1285&amp;"_"&amp;G1285&amp;"_"&amp;H1285&amp;"_"&amp;I1285&amp;"_"&amp;J1285&amp;IF(K1285="","","_"&amp;K1285),INDEX([1]CatGlob!$C:$C,MATCH(F1285&amp;"_"&amp;G1285&amp;"_"&amp;H1285&amp;"_"&amp;I1285&amp;"_"&amp;J1285&amp;IF(K1285="","","_"&amp;K1285),[1]CatGlob!$B:$B,0))))</f>
        <v>PEN_NOM_CORP_NT</v>
      </c>
      <c r="N1285" s="402" t="str">
        <f t="shared" si="41"/>
        <v/>
      </c>
      <c r="O1285" s="402" t="str">
        <f t="shared" si="40"/>
        <v/>
      </c>
      <c r="P1285" s="401" t="str">
        <f>IF(LEN(B1285)&gt;8,INDEX([1]CatGlob!$X:$X,MATCH(M1285,[1]CatGlob!$W:$W,0)),"")</f>
        <v>PEC</v>
      </c>
      <c r="Q1285" s="403" t="str">
        <f>INDEX([1]CatGlob!P:P,MATCH(M1285,[1]CatGlob!O:O,0))</f>
        <v>RFLC</v>
      </c>
      <c r="R1285" s="403" t="s">
        <v>601</v>
      </c>
      <c r="S1285" s="403" t="s">
        <v>601</v>
      </c>
      <c r="T1285" s="403" t="str">
        <f>INDEX([1]CatGlob!$D:$D,MATCH($M1285,[1]CatGlob!$C:$C,0))</f>
        <v>RFL</v>
      </c>
      <c r="U1285" s="403" t="s">
        <v>2307</v>
      </c>
      <c r="V1285" s="404" t="str">
        <f>INDEX([1]CatGlob!$F:$F,MATCH($M1285,[1]CatGlob!$C:$C,0))</f>
        <v>RFL_CORP</v>
      </c>
      <c r="W1285" s="405"/>
      <c r="X1285" s="406">
        <v>0</v>
      </c>
      <c r="Y1285" s="407">
        <v>0</v>
      </c>
      <c r="Z1285" s="408">
        <v>0</v>
      </c>
      <c r="AA1285" s="407">
        <v>0</v>
      </c>
      <c r="AB1285" s="408">
        <v>0</v>
      </c>
      <c r="AC1285" s="407">
        <v>0</v>
      </c>
      <c r="AD1285" s="408">
        <v>0</v>
      </c>
      <c r="AE1285" s="407">
        <v>0</v>
      </c>
      <c r="AF1285" s="408">
        <v>0</v>
      </c>
      <c r="AG1285" s="407">
        <v>0</v>
      </c>
      <c r="AI1285" s="406">
        <v>0</v>
      </c>
      <c r="AJ1285" s="407">
        <v>0</v>
      </c>
      <c r="AK1285" s="408">
        <v>0</v>
      </c>
      <c r="AL1285" s="407">
        <v>0</v>
      </c>
      <c r="AM1285" s="408">
        <v>0</v>
      </c>
      <c r="AN1285" s="407">
        <v>0</v>
      </c>
      <c r="AO1285" s="408">
        <v>0</v>
      </c>
      <c r="AP1285" s="407">
        <v>0</v>
      </c>
      <c r="AQ1285" s="408">
        <v>0</v>
      </c>
      <c r="AR1285" s="407">
        <v>0</v>
      </c>
      <c r="AT1285" s="406">
        <v>0</v>
      </c>
      <c r="AU1285" s="407">
        <v>0</v>
      </c>
      <c r="AV1285" s="408">
        <v>0</v>
      </c>
      <c r="AW1285" s="407">
        <v>0</v>
      </c>
      <c r="AX1285" s="408">
        <v>0</v>
      </c>
      <c r="AY1285" s="407">
        <v>0</v>
      </c>
      <c r="AZ1285" s="408">
        <v>0</v>
      </c>
      <c r="BA1285" s="407">
        <v>0</v>
      </c>
      <c r="BB1285" s="408">
        <v>0</v>
      </c>
      <c r="BC1285" s="407">
        <v>0</v>
      </c>
    </row>
    <row r="1286" spans="1:55" x14ac:dyDescent="0.35">
      <c r="A1286" s="385" t="str" cm="1">
        <f t="array" ref="A1286">IFERROR(_xlfn.IFS(AND(F1286="Renta Variable",O1286=1),IFERROR(MATCH(B1286,[1]RV_Det!C:C,0),"Rev"),AND(J1286="Corporativa",O1286=1,I1286="EM"),IFERROR(MATCH(B1286,[1]RF_Corps!B:B,0),"Rev"),AND(F1286="Alternativos",O1286=1),IFERROR(MATCH(B1286,[1]Rep4!C:C,0),"Rev")),"")</f>
        <v/>
      </c>
      <c r="B1286" s="394" t="s">
        <v>3636</v>
      </c>
      <c r="C1286" s="409" t="s">
        <v>3637</v>
      </c>
      <c r="D1286" s="395" t="s">
        <v>2337</v>
      </c>
      <c r="E1286" s="396" t="str">
        <f>IF(B1286="","",INDEX([1]CatGlob!$S:$S,IFERROR(MATCH(MID(B1286,7,1),[1]CatGlob!$R:$R,0),MATCH(MID(B1286,1,2),[1]CatGlob!$R:$R,0))))</f>
        <v>NSOL</v>
      </c>
      <c r="F1286" s="397" t="s">
        <v>442</v>
      </c>
      <c r="G1286" s="398" t="s">
        <v>383</v>
      </c>
      <c r="H1286" s="399" t="s">
        <v>264</v>
      </c>
      <c r="I1286" s="399" t="s">
        <v>611</v>
      </c>
      <c r="J1286" s="399" t="s">
        <v>2252</v>
      </c>
      <c r="K1286" s="396" t="s">
        <v>600</v>
      </c>
      <c r="L1286" s="400" t="str">
        <f>IF(ISERROR(MATCH(M1286,M$10:M1285,0)),M1286,"")</f>
        <v/>
      </c>
      <c r="M1286" s="401" t="str">
        <f>IF(B1286="","",IF(ISERROR(MATCH(F1286&amp;"_"&amp;G1286&amp;"_"&amp;H1286&amp;"_"&amp;I1286&amp;"_"&amp;J1286&amp;IF(K1286="","","_"&amp;K1286),[1]CatGlob!$B:$B,0)),F1286&amp;"_"&amp;G1286&amp;"_"&amp;H1286&amp;"_"&amp;I1286&amp;"_"&amp;J1286&amp;IF(K1286="","","_"&amp;K1286),INDEX([1]CatGlob!$C:$C,MATCH(F1286&amp;"_"&amp;G1286&amp;"_"&amp;H1286&amp;"_"&amp;I1286&amp;"_"&amp;J1286&amp;IF(K1286="","","_"&amp;K1286),[1]CatGlob!$B:$B,0))))</f>
        <v>PEN_NOM_CORP_NT</v>
      </c>
      <c r="N1286" s="402" t="str">
        <f t="shared" si="41"/>
        <v/>
      </c>
      <c r="O1286" s="402" t="str">
        <f t="shared" si="40"/>
        <v/>
      </c>
      <c r="P1286" s="401" t="str">
        <f>IF(LEN(B1286)&gt;8,INDEX([1]CatGlob!$X:$X,MATCH(M1286,[1]CatGlob!$W:$W,0)),"")</f>
        <v>PEC</v>
      </c>
      <c r="Q1286" s="403" t="str">
        <f>INDEX([1]CatGlob!P:P,MATCH(M1286,[1]CatGlob!O:O,0))</f>
        <v>RFLC</v>
      </c>
      <c r="R1286" s="403" t="s">
        <v>601</v>
      </c>
      <c r="S1286" s="403" t="s">
        <v>601</v>
      </c>
      <c r="T1286" s="403" t="str">
        <f>INDEX([1]CatGlob!$D:$D,MATCH($M1286,[1]CatGlob!$C:$C,0))</f>
        <v>RFL</v>
      </c>
      <c r="U1286" s="403" t="s">
        <v>2307</v>
      </c>
      <c r="V1286" s="404" t="str">
        <f>INDEX([1]CatGlob!$F:$F,MATCH($M1286,[1]CatGlob!$C:$C,0))</f>
        <v>RFL_CORP</v>
      </c>
      <c r="W1286" s="405"/>
      <c r="X1286" s="406">
        <v>0</v>
      </c>
      <c r="Y1286" s="407">
        <v>0</v>
      </c>
      <c r="Z1286" s="408">
        <v>0</v>
      </c>
      <c r="AA1286" s="407">
        <v>0</v>
      </c>
      <c r="AB1286" s="408">
        <v>0</v>
      </c>
      <c r="AC1286" s="407">
        <v>0</v>
      </c>
      <c r="AD1286" s="408">
        <v>0</v>
      </c>
      <c r="AE1286" s="407">
        <v>0</v>
      </c>
      <c r="AF1286" s="408">
        <v>0</v>
      </c>
      <c r="AG1286" s="407">
        <v>0</v>
      </c>
      <c r="AI1286" s="406">
        <v>0</v>
      </c>
      <c r="AJ1286" s="407">
        <v>0</v>
      </c>
      <c r="AK1286" s="408">
        <v>0</v>
      </c>
      <c r="AL1286" s="407">
        <v>0</v>
      </c>
      <c r="AM1286" s="408">
        <v>0</v>
      </c>
      <c r="AN1286" s="407">
        <v>0</v>
      </c>
      <c r="AO1286" s="408">
        <v>0</v>
      </c>
      <c r="AP1286" s="407">
        <v>0</v>
      </c>
      <c r="AQ1286" s="408">
        <v>0</v>
      </c>
      <c r="AR1286" s="407">
        <v>0</v>
      </c>
      <c r="AT1286" s="406">
        <v>0</v>
      </c>
      <c r="AU1286" s="407">
        <v>0</v>
      </c>
      <c r="AV1286" s="408">
        <v>0</v>
      </c>
      <c r="AW1286" s="407">
        <v>0</v>
      </c>
      <c r="AX1286" s="408">
        <v>0</v>
      </c>
      <c r="AY1286" s="407">
        <v>0</v>
      </c>
      <c r="AZ1286" s="408">
        <v>0</v>
      </c>
      <c r="BA1286" s="407">
        <v>0</v>
      </c>
      <c r="BB1286" s="408">
        <v>0</v>
      </c>
      <c r="BC1286" s="407">
        <v>0</v>
      </c>
    </row>
    <row r="1287" spans="1:55" x14ac:dyDescent="0.35">
      <c r="A1287" s="385" t="str" cm="1">
        <f t="array" ref="A1287">IFERROR(_xlfn.IFS(AND(F1287="Renta Variable",O1287=1),IFERROR(MATCH(B1287,[1]RV_Det!C:C,0),"Rev"),AND(J1287="Corporativa",O1287=1,I1287="EM"),IFERROR(MATCH(B1287,[1]RF_Corps!B:B,0),"Rev"),AND(F1287="Alternativos",O1287=1),IFERROR(MATCH(B1287,[1]Rep4!C:C,0),"Rev")),"")</f>
        <v/>
      </c>
      <c r="B1287" s="394" t="s">
        <v>3638</v>
      </c>
      <c r="C1287" s="409" t="s">
        <v>3639</v>
      </c>
      <c r="D1287" s="395" t="s">
        <v>2343</v>
      </c>
      <c r="E1287" s="396" t="str">
        <f>IF(B1287="","",INDEX([1]CatGlob!$S:$S,IFERROR(MATCH(MID(B1287,7,1),[1]CatGlob!$R:$R,0),MATCH(MID(B1287,1,2),[1]CatGlob!$R:$R,0))))</f>
        <v>NSOL</v>
      </c>
      <c r="F1287" s="397" t="s">
        <v>442</v>
      </c>
      <c r="G1287" s="398" t="s">
        <v>383</v>
      </c>
      <c r="H1287" s="399" t="s">
        <v>264</v>
      </c>
      <c r="I1287" s="399" t="s">
        <v>611</v>
      </c>
      <c r="J1287" s="399" t="s">
        <v>2252</v>
      </c>
      <c r="K1287" s="396" t="s">
        <v>600</v>
      </c>
      <c r="L1287" s="400" t="str">
        <f>IF(ISERROR(MATCH(M1287,M$10:M1286,0)),M1287,"")</f>
        <v/>
      </c>
      <c r="M1287" s="401" t="str">
        <f>IF(B1287="","",IF(ISERROR(MATCH(F1287&amp;"_"&amp;G1287&amp;"_"&amp;H1287&amp;"_"&amp;I1287&amp;"_"&amp;J1287&amp;IF(K1287="","","_"&amp;K1287),[1]CatGlob!$B:$B,0)),F1287&amp;"_"&amp;G1287&amp;"_"&amp;H1287&amp;"_"&amp;I1287&amp;"_"&amp;J1287&amp;IF(K1287="","","_"&amp;K1287),INDEX([1]CatGlob!$C:$C,MATCH(F1287&amp;"_"&amp;G1287&amp;"_"&amp;H1287&amp;"_"&amp;I1287&amp;"_"&amp;J1287&amp;IF(K1287="","","_"&amp;K1287),[1]CatGlob!$B:$B,0))))</f>
        <v>PEN_NOM_CORP_NT</v>
      </c>
      <c r="N1287" s="402" t="str">
        <f t="shared" si="41"/>
        <v>rev</v>
      </c>
      <c r="O1287" s="402">
        <f t="shared" si="40"/>
        <v>1</v>
      </c>
      <c r="P1287" s="401" t="str">
        <f>IF(LEN(B1287)&gt;8,INDEX([1]CatGlob!$X:$X,MATCH(M1287,[1]CatGlob!$W:$W,0)),"")</f>
        <v>PEC</v>
      </c>
      <c r="Q1287" s="403" t="str">
        <f>INDEX([1]CatGlob!P:P,MATCH(M1287,[1]CatGlob!O:O,0))</f>
        <v>RFLC</v>
      </c>
      <c r="R1287" s="403" t="s">
        <v>601</v>
      </c>
      <c r="S1287" s="403" t="s">
        <v>601</v>
      </c>
      <c r="T1287" s="403" t="str">
        <f>INDEX([1]CatGlob!$D:$D,MATCH($M1287,[1]CatGlob!$C:$C,0))</f>
        <v>RFL</v>
      </c>
      <c r="U1287" s="403" t="s">
        <v>2307</v>
      </c>
      <c r="V1287" s="404" t="str">
        <f>INDEX([1]CatGlob!$F:$F,MATCH($M1287,[1]CatGlob!$C:$C,0))</f>
        <v>RFL_CORP</v>
      </c>
      <c r="W1287" s="405"/>
      <c r="X1287" s="406">
        <v>0</v>
      </c>
      <c r="Y1287" s="407">
        <v>0</v>
      </c>
      <c r="Z1287" s="408">
        <v>-1.10396846888472E-5</v>
      </c>
      <c r="AA1287" s="407">
        <v>-2.3313477592878899E-4</v>
      </c>
      <c r="AB1287" s="408">
        <v>0</v>
      </c>
      <c r="AC1287" s="407">
        <v>0</v>
      </c>
      <c r="AD1287" s="408">
        <v>0</v>
      </c>
      <c r="AE1287" s="407">
        <v>0</v>
      </c>
      <c r="AF1287" s="408">
        <v>-1.4372022534574501E-6</v>
      </c>
      <c r="AG1287" s="407">
        <v>-3.03506698576863E-5</v>
      </c>
      <c r="AI1287" s="406">
        <v>0</v>
      </c>
      <c r="AJ1287" s="407">
        <v>0</v>
      </c>
      <c r="AK1287" s="408">
        <v>0</v>
      </c>
      <c r="AL1287" s="407">
        <v>0</v>
      </c>
      <c r="AM1287" s="408">
        <v>0</v>
      </c>
      <c r="AN1287" s="407">
        <v>0</v>
      </c>
      <c r="AO1287" s="408">
        <v>0</v>
      </c>
      <c r="AP1287" s="407">
        <v>0</v>
      </c>
      <c r="AQ1287" s="408">
        <v>0</v>
      </c>
      <c r="AR1287" s="407">
        <v>0</v>
      </c>
      <c r="AT1287" s="406">
        <v>0</v>
      </c>
      <c r="AU1287" s="407">
        <v>0</v>
      </c>
      <c r="AV1287" s="408">
        <v>0</v>
      </c>
      <c r="AW1287" s="407">
        <v>0</v>
      </c>
      <c r="AX1287" s="408">
        <v>0</v>
      </c>
      <c r="AY1287" s="407">
        <v>0</v>
      </c>
      <c r="AZ1287" s="408">
        <v>0</v>
      </c>
      <c r="BA1287" s="407">
        <v>0</v>
      </c>
      <c r="BB1287" s="408">
        <v>0</v>
      </c>
      <c r="BC1287" s="407">
        <v>0</v>
      </c>
    </row>
    <row r="1288" spans="1:55" x14ac:dyDescent="0.35">
      <c r="A1288" s="385" t="str" cm="1">
        <f t="array" ref="A1288">IFERROR(_xlfn.IFS(AND(F1288="Renta Variable",O1288=1),IFERROR(MATCH(B1288,[1]RV_Det!C:C,0),"Rev"),AND(J1288="Corporativa",O1288=1,I1288="EM"),IFERROR(MATCH(B1288,[1]RF_Corps!B:B,0),"Rev"),AND(F1288="Alternativos",O1288=1),IFERROR(MATCH(B1288,[1]Rep4!C:C,0),"Rev")),"")</f>
        <v/>
      </c>
      <c r="B1288" s="394" t="s">
        <v>3640</v>
      </c>
      <c r="C1288" s="409" t="s">
        <v>3641</v>
      </c>
      <c r="D1288" s="395" t="s">
        <v>3642</v>
      </c>
      <c r="E1288" s="396" t="str">
        <f>IF(B1288="","",INDEX([1]CatGlob!$S:$S,IFERROR(MATCH(MID(B1288,7,1),[1]CatGlob!$R:$R,0),MATCH(MID(B1288,1,2),[1]CatGlob!$R:$R,0))))</f>
        <v>NSOL</v>
      </c>
      <c r="F1288" s="397" t="s">
        <v>442</v>
      </c>
      <c r="G1288" s="398" t="s">
        <v>383</v>
      </c>
      <c r="H1288" s="399" t="s">
        <v>264</v>
      </c>
      <c r="I1288" s="399" t="s">
        <v>611</v>
      </c>
      <c r="J1288" s="399" t="s">
        <v>2252</v>
      </c>
      <c r="K1288" s="396" t="s">
        <v>600</v>
      </c>
      <c r="L1288" s="400" t="str">
        <f>IF(ISERROR(MATCH(M1288,M$10:M1287,0)),M1288,"")</f>
        <v/>
      </c>
      <c r="M1288" s="401" t="str">
        <f>IF(B1288="","",IF(ISERROR(MATCH(F1288&amp;"_"&amp;G1288&amp;"_"&amp;H1288&amp;"_"&amp;I1288&amp;"_"&amp;J1288&amp;IF(K1288="","","_"&amp;K1288),[1]CatGlob!$B:$B,0)),F1288&amp;"_"&amp;G1288&amp;"_"&amp;H1288&amp;"_"&amp;I1288&amp;"_"&amp;J1288&amp;IF(K1288="","","_"&amp;K1288),INDEX([1]CatGlob!$C:$C,MATCH(F1288&amp;"_"&amp;G1288&amp;"_"&amp;H1288&amp;"_"&amp;I1288&amp;"_"&amp;J1288&amp;IF(K1288="","","_"&amp;K1288),[1]CatGlob!$B:$B,0))))</f>
        <v>PEN_NOM_CORP_NT</v>
      </c>
      <c r="N1288" s="402" t="str">
        <f t="shared" si="41"/>
        <v/>
      </c>
      <c r="O1288" s="402" t="str">
        <f t="shared" si="40"/>
        <v/>
      </c>
      <c r="P1288" s="401" t="str">
        <f>IF(LEN(B1288)&gt;8,INDEX([1]CatGlob!$X:$X,MATCH(M1288,[1]CatGlob!$W:$W,0)),"")</f>
        <v>PEC</v>
      </c>
      <c r="Q1288" s="403" t="str">
        <f>INDEX([1]CatGlob!P:P,MATCH(M1288,[1]CatGlob!O:O,0))</f>
        <v>RFLC</v>
      </c>
      <c r="R1288" s="403" t="s">
        <v>601</v>
      </c>
      <c r="S1288" s="403" t="s">
        <v>601</v>
      </c>
      <c r="T1288" s="403" t="str">
        <f>INDEX([1]CatGlob!$D:$D,MATCH($M1288,[1]CatGlob!$C:$C,0))</f>
        <v>RFL</v>
      </c>
      <c r="U1288" s="403" t="s">
        <v>2307</v>
      </c>
      <c r="V1288" s="404" t="str">
        <f>INDEX([1]CatGlob!$F:$F,MATCH($M1288,[1]CatGlob!$C:$C,0))</f>
        <v>RFL_CORP</v>
      </c>
      <c r="W1288" s="405"/>
      <c r="X1288" s="406">
        <v>0</v>
      </c>
      <c r="Y1288" s="407">
        <v>0</v>
      </c>
      <c r="Z1288" s="408">
        <v>0</v>
      </c>
      <c r="AA1288" s="407">
        <v>0</v>
      </c>
      <c r="AB1288" s="408">
        <v>0</v>
      </c>
      <c r="AC1288" s="407">
        <v>0</v>
      </c>
      <c r="AD1288" s="408">
        <v>0</v>
      </c>
      <c r="AE1288" s="407">
        <v>0</v>
      </c>
      <c r="AF1288" s="408">
        <v>0</v>
      </c>
      <c r="AG1288" s="407">
        <v>0</v>
      </c>
      <c r="AI1288" s="406">
        <v>0</v>
      </c>
      <c r="AJ1288" s="407">
        <v>0</v>
      </c>
      <c r="AK1288" s="408">
        <v>0</v>
      </c>
      <c r="AL1288" s="407">
        <v>0</v>
      </c>
      <c r="AM1288" s="408">
        <v>0</v>
      </c>
      <c r="AN1288" s="407">
        <v>0</v>
      </c>
      <c r="AO1288" s="408">
        <v>0</v>
      </c>
      <c r="AP1288" s="407">
        <v>0</v>
      </c>
      <c r="AQ1288" s="408">
        <v>0</v>
      </c>
      <c r="AR1288" s="407">
        <v>0</v>
      </c>
      <c r="AT1288" s="406">
        <v>0</v>
      </c>
      <c r="AU1288" s="407">
        <v>0</v>
      </c>
      <c r="AV1288" s="408">
        <v>0</v>
      </c>
      <c r="AW1288" s="407">
        <v>0</v>
      </c>
      <c r="AX1288" s="408">
        <v>0</v>
      </c>
      <c r="AY1288" s="407">
        <v>0</v>
      </c>
      <c r="AZ1288" s="408">
        <v>0</v>
      </c>
      <c r="BA1288" s="407">
        <v>0</v>
      </c>
      <c r="BB1288" s="408">
        <v>0</v>
      </c>
      <c r="BC1288" s="407">
        <v>0</v>
      </c>
    </row>
    <row r="1289" spans="1:55" x14ac:dyDescent="0.35">
      <c r="A1289" s="385" t="str" cm="1">
        <f t="array" ref="A1289">IFERROR(_xlfn.IFS(AND(F1289="Renta Variable",O1289=1),IFERROR(MATCH(B1289,[1]RV_Det!C:C,0),"Rev"),AND(J1289="Corporativa",O1289=1,I1289="EM"),IFERROR(MATCH(B1289,[1]RF_Corps!B:B,0),"Rev"),AND(F1289="Alternativos",O1289=1),IFERROR(MATCH(B1289,[1]Rep4!C:C,0),"Rev")),"")</f>
        <v/>
      </c>
      <c r="B1289" s="394" t="s">
        <v>3643</v>
      </c>
      <c r="C1289" s="409" t="s">
        <v>3644</v>
      </c>
      <c r="D1289" s="395" t="s">
        <v>3642</v>
      </c>
      <c r="E1289" s="396" t="str">
        <f>IF(B1289="","",INDEX([1]CatGlob!$S:$S,IFERROR(MATCH(MID(B1289,7,1),[1]CatGlob!$R:$R,0),MATCH(MID(B1289,1,2),[1]CatGlob!$R:$R,0))))</f>
        <v>NSOL</v>
      </c>
      <c r="F1289" s="397" t="s">
        <v>442</v>
      </c>
      <c r="G1289" s="398" t="s">
        <v>383</v>
      </c>
      <c r="H1289" s="399" t="s">
        <v>264</v>
      </c>
      <c r="I1289" s="399" t="s">
        <v>611</v>
      </c>
      <c r="J1289" s="399" t="s">
        <v>2252</v>
      </c>
      <c r="K1289" s="396" t="s">
        <v>600</v>
      </c>
      <c r="L1289" s="400" t="str">
        <f>IF(ISERROR(MATCH(M1289,M$10:M1288,0)),M1289,"")</f>
        <v/>
      </c>
      <c r="M1289" s="401" t="str">
        <f>IF(B1289="","",IF(ISERROR(MATCH(F1289&amp;"_"&amp;G1289&amp;"_"&amp;H1289&amp;"_"&amp;I1289&amp;"_"&amp;J1289&amp;IF(K1289="","","_"&amp;K1289),[1]CatGlob!$B:$B,0)),F1289&amp;"_"&amp;G1289&amp;"_"&amp;H1289&amp;"_"&amp;I1289&amp;"_"&amp;J1289&amp;IF(K1289="","","_"&amp;K1289),INDEX([1]CatGlob!$C:$C,MATCH(F1289&amp;"_"&amp;G1289&amp;"_"&amp;H1289&amp;"_"&amp;I1289&amp;"_"&amp;J1289&amp;IF(K1289="","","_"&amp;K1289),[1]CatGlob!$B:$B,0))))</f>
        <v>PEN_NOM_CORP_NT</v>
      </c>
      <c r="N1289" s="402" t="str">
        <f t="shared" si="41"/>
        <v/>
      </c>
      <c r="O1289" s="402" t="str">
        <f t="shared" si="40"/>
        <v/>
      </c>
      <c r="P1289" s="401" t="str">
        <f>IF(LEN(B1289)&gt;8,INDEX([1]CatGlob!$X:$X,MATCH(M1289,[1]CatGlob!$W:$W,0)),"")</f>
        <v>PEC</v>
      </c>
      <c r="Q1289" s="403" t="str">
        <f>INDEX([1]CatGlob!P:P,MATCH(M1289,[1]CatGlob!O:O,0))</f>
        <v>RFLC</v>
      </c>
      <c r="R1289" s="403" t="s">
        <v>601</v>
      </c>
      <c r="S1289" s="403" t="s">
        <v>601</v>
      </c>
      <c r="T1289" s="403" t="str">
        <f>INDEX([1]CatGlob!$D:$D,MATCH($M1289,[1]CatGlob!$C:$C,0))</f>
        <v>RFL</v>
      </c>
      <c r="U1289" s="403" t="s">
        <v>2307</v>
      </c>
      <c r="V1289" s="404" t="str">
        <f>INDEX([1]CatGlob!$F:$F,MATCH($M1289,[1]CatGlob!$C:$C,0))</f>
        <v>RFL_CORP</v>
      </c>
      <c r="W1289" s="405"/>
      <c r="X1289" s="406">
        <v>0</v>
      </c>
      <c r="Y1289" s="407">
        <v>0</v>
      </c>
      <c r="Z1289" s="408">
        <v>0</v>
      </c>
      <c r="AA1289" s="407">
        <v>0</v>
      </c>
      <c r="AB1289" s="408">
        <v>0</v>
      </c>
      <c r="AC1289" s="407">
        <v>0</v>
      </c>
      <c r="AD1289" s="408">
        <v>0</v>
      </c>
      <c r="AE1289" s="407">
        <v>0</v>
      </c>
      <c r="AF1289" s="408">
        <v>0</v>
      </c>
      <c r="AG1289" s="407">
        <v>0</v>
      </c>
      <c r="AI1289" s="406">
        <v>0</v>
      </c>
      <c r="AJ1289" s="407">
        <v>0</v>
      </c>
      <c r="AK1289" s="408">
        <v>0</v>
      </c>
      <c r="AL1289" s="407">
        <v>0</v>
      </c>
      <c r="AM1289" s="408">
        <v>0</v>
      </c>
      <c r="AN1289" s="407">
        <v>0</v>
      </c>
      <c r="AO1289" s="408">
        <v>0</v>
      </c>
      <c r="AP1289" s="407">
        <v>0</v>
      </c>
      <c r="AQ1289" s="408">
        <v>0</v>
      </c>
      <c r="AR1289" s="407">
        <v>0</v>
      </c>
      <c r="AT1289" s="406">
        <v>0</v>
      </c>
      <c r="AU1289" s="407">
        <v>0</v>
      </c>
      <c r="AV1289" s="408">
        <v>0</v>
      </c>
      <c r="AW1289" s="407">
        <v>0</v>
      </c>
      <c r="AX1289" s="408">
        <v>0</v>
      </c>
      <c r="AY1289" s="407">
        <v>0</v>
      </c>
      <c r="AZ1289" s="408">
        <v>0</v>
      </c>
      <c r="BA1289" s="407">
        <v>0</v>
      </c>
      <c r="BB1289" s="408">
        <v>0</v>
      </c>
      <c r="BC1289" s="407">
        <v>0</v>
      </c>
    </row>
    <row r="1290" spans="1:55" x14ac:dyDescent="0.35">
      <c r="A1290" s="385" t="str" cm="1">
        <f t="array" ref="A1290">IFERROR(_xlfn.IFS(AND(F1290="Renta Variable",O1290=1),IFERROR(MATCH(B1290,[1]RV_Det!C:C,0),"Rev"),AND(J1290="Corporativa",O1290=1,I1290="EM"),IFERROR(MATCH(B1290,[1]RF_Corps!B:B,0),"Rev"),AND(F1290="Alternativos",O1290=1),IFERROR(MATCH(B1290,[1]Rep4!C:C,0),"Rev")),"")</f>
        <v/>
      </c>
      <c r="B1290" s="394" t="s">
        <v>3645</v>
      </c>
      <c r="C1290" s="409" t="s">
        <v>3646</v>
      </c>
      <c r="D1290" s="395" t="s">
        <v>3642</v>
      </c>
      <c r="E1290" s="396" t="str">
        <f>IF(B1290="","",INDEX([1]CatGlob!$S:$S,IFERROR(MATCH(MID(B1290,7,1),[1]CatGlob!$R:$R,0),MATCH(MID(B1290,1,2),[1]CatGlob!$R:$R,0))))</f>
        <v>NSOL</v>
      </c>
      <c r="F1290" s="397" t="s">
        <v>442</v>
      </c>
      <c r="G1290" s="398" t="s">
        <v>383</v>
      </c>
      <c r="H1290" s="399" t="s">
        <v>264</v>
      </c>
      <c r="I1290" s="399" t="s">
        <v>611</v>
      </c>
      <c r="J1290" s="399" t="s">
        <v>2252</v>
      </c>
      <c r="K1290" s="396" t="s">
        <v>600</v>
      </c>
      <c r="L1290" s="400" t="str">
        <f>IF(ISERROR(MATCH(M1290,M$10:M1289,0)),M1290,"")</f>
        <v/>
      </c>
      <c r="M1290" s="401" t="str">
        <f>IF(B1290="","",IF(ISERROR(MATCH(F1290&amp;"_"&amp;G1290&amp;"_"&amp;H1290&amp;"_"&amp;I1290&amp;"_"&amp;J1290&amp;IF(K1290="","","_"&amp;K1290),[1]CatGlob!$B:$B,0)),F1290&amp;"_"&amp;G1290&amp;"_"&amp;H1290&amp;"_"&amp;I1290&amp;"_"&amp;J1290&amp;IF(K1290="","","_"&amp;K1290),INDEX([1]CatGlob!$C:$C,MATCH(F1290&amp;"_"&amp;G1290&amp;"_"&amp;H1290&amp;"_"&amp;I1290&amp;"_"&amp;J1290&amp;IF(K1290="","","_"&amp;K1290),[1]CatGlob!$B:$B,0))))</f>
        <v>PEN_NOM_CORP_NT</v>
      </c>
      <c r="N1290" s="402" t="str">
        <f t="shared" si="41"/>
        <v/>
      </c>
      <c r="O1290" s="402" t="str">
        <f t="shared" si="40"/>
        <v/>
      </c>
      <c r="P1290" s="401" t="str">
        <f>IF(LEN(B1290)&gt;8,INDEX([1]CatGlob!$X:$X,MATCH(M1290,[1]CatGlob!$W:$W,0)),"")</f>
        <v>PEC</v>
      </c>
      <c r="Q1290" s="403" t="str">
        <f>INDEX([1]CatGlob!P:P,MATCH(M1290,[1]CatGlob!O:O,0))</f>
        <v>RFLC</v>
      </c>
      <c r="R1290" s="403" t="s">
        <v>601</v>
      </c>
      <c r="S1290" s="403" t="s">
        <v>601</v>
      </c>
      <c r="T1290" s="403" t="str">
        <f>INDEX([1]CatGlob!$D:$D,MATCH($M1290,[1]CatGlob!$C:$C,0))</f>
        <v>RFL</v>
      </c>
      <c r="U1290" s="403" t="s">
        <v>2307</v>
      </c>
      <c r="V1290" s="404" t="str">
        <f>INDEX([1]CatGlob!$F:$F,MATCH($M1290,[1]CatGlob!$C:$C,0))</f>
        <v>RFL_CORP</v>
      </c>
      <c r="W1290" s="405"/>
      <c r="X1290" s="406">
        <v>0</v>
      </c>
      <c r="Y1290" s="407">
        <v>0</v>
      </c>
      <c r="Z1290" s="408">
        <v>0</v>
      </c>
      <c r="AA1290" s="407">
        <v>0</v>
      </c>
      <c r="AB1290" s="408">
        <v>0</v>
      </c>
      <c r="AC1290" s="407">
        <v>0</v>
      </c>
      <c r="AD1290" s="408">
        <v>0</v>
      </c>
      <c r="AE1290" s="407">
        <v>0</v>
      </c>
      <c r="AF1290" s="408">
        <v>0</v>
      </c>
      <c r="AG1290" s="407">
        <v>0</v>
      </c>
      <c r="AI1290" s="406">
        <v>0</v>
      </c>
      <c r="AJ1290" s="407">
        <v>0</v>
      </c>
      <c r="AK1290" s="408">
        <v>0</v>
      </c>
      <c r="AL1290" s="407">
        <v>0</v>
      </c>
      <c r="AM1290" s="408">
        <v>0</v>
      </c>
      <c r="AN1290" s="407">
        <v>0</v>
      </c>
      <c r="AO1290" s="408">
        <v>0</v>
      </c>
      <c r="AP1290" s="407">
        <v>0</v>
      </c>
      <c r="AQ1290" s="408">
        <v>0</v>
      </c>
      <c r="AR1290" s="407">
        <v>0</v>
      </c>
      <c r="AT1290" s="406">
        <v>0</v>
      </c>
      <c r="AU1290" s="407">
        <v>0</v>
      </c>
      <c r="AV1290" s="408">
        <v>0</v>
      </c>
      <c r="AW1290" s="407">
        <v>0</v>
      </c>
      <c r="AX1290" s="408">
        <v>0</v>
      </c>
      <c r="AY1290" s="407">
        <v>0</v>
      </c>
      <c r="AZ1290" s="408">
        <v>0</v>
      </c>
      <c r="BA1290" s="407">
        <v>0</v>
      </c>
      <c r="BB1290" s="408">
        <v>0</v>
      </c>
      <c r="BC1290" s="407">
        <v>0</v>
      </c>
    </row>
    <row r="1291" spans="1:55" x14ac:dyDescent="0.35">
      <c r="A1291" s="385" t="str" cm="1">
        <f t="array" ref="A1291">IFERROR(_xlfn.IFS(AND(F1291="Renta Variable",O1291=1),IFERROR(MATCH(B1291,[1]RV_Det!C:C,0),"Rev"),AND(J1291="Corporativa",O1291=1,I1291="EM"),IFERROR(MATCH(B1291,[1]RF_Corps!B:B,0),"Rev"),AND(F1291="Alternativos",O1291=1),IFERROR(MATCH(B1291,[1]Rep4!C:C,0),"Rev")),"")</f>
        <v/>
      </c>
      <c r="B1291" s="394" t="s">
        <v>3647</v>
      </c>
      <c r="C1291" s="409" t="s">
        <v>3648</v>
      </c>
      <c r="D1291" s="395" t="s">
        <v>3649</v>
      </c>
      <c r="E1291" s="396" t="str">
        <f>IF(B1291="","",INDEX([1]CatGlob!$S:$S,IFERROR(MATCH(MID(B1291,7,1),[1]CatGlob!$R:$R,0),MATCH(MID(B1291,1,2),[1]CatGlob!$R:$R,0))))</f>
        <v>NSOL</v>
      </c>
      <c r="F1291" s="397" t="s">
        <v>442</v>
      </c>
      <c r="G1291" s="398" t="s">
        <v>383</v>
      </c>
      <c r="H1291" s="399" t="s">
        <v>264</v>
      </c>
      <c r="I1291" s="399" t="s">
        <v>611</v>
      </c>
      <c r="J1291" s="399" t="s">
        <v>2252</v>
      </c>
      <c r="K1291" s="396" t="s">
        <v>600</v>
      </c>
      <c r="L1291" s="400" t="str">
        <f>IF(ISERROR(MATCH(M1291,M$10:M1290,0)),M1291,"")</f>
        <v/>
      </c>
      <c r="M1291" s="401" t="str">
        <f>IF(B1291="","",IF(ISERROR(MATCH(F1291&amp;"_"&amp;G1291&amp;"_"&amp;H1291&amp;"_"&amp;I1291&amp;"_"&amp;J1291&amp;IF(K1291="","","_"&amp;K1291),[1]CatGlob!$B:$B,0)),F1291&amp;"_"&amp;G1291&amp;"_"&amp;H1291&amp;"_"&amp;I1291&amp;"_"&amp;J1291&amp;IF(K1291="","","_"&amp;K1291),INDEX([1]CatGlob!$C:$C,MATCH(F1291&amp;"_"&amp;G1291&amp;"_"&amp;H1291&amp;"_"&amp;I1291&amp;"_"&amp;J1291&amp;IF(K1291="","","_"&amp;K1291),[1]CatGlob!$B:$B,0))))</f>
        <v>PEN_NOM_CORP_NT</v>
      </c>
      <c r="N1291" s="402" t="str">
        <f t="shared" si="41"/>
        <v/>
      </c>
      <c r="O1291" s="402" t="str">
        <f t="shared" si="40"/>
        <v/>
      </c>
      <c r="P1291" s="401" t="str">
        <f>IF(LEN(B1291)&gt;8,INDEX([1]CatGlob!$X:$X,MATCH(M1291,[1]CatGlob!$W:$W,0)),"")</f>
        <v>PEC</v>
      </c>
      <c r="Q1291" s="403" t="str">
        <f>INDEX([1]CatGlob!P:P,MATCH(M1291,[1]CatGlob!O:O,0))</f>
        <v>RFLC</v>
      </c>
      <c r="R1291" s="403" t="s">
        <v>601</v>
      </c>
      <c r="S1291" s="403" t="s">
        <v>601</v>
      </c>
      <c r="T1291" s="403" t="str">
        <f>INDEX([1]CatGlob!$D:$D,MATCH($M1291,[1]CatGlob!$C:$C,0))</f>
        <v>RFL</v>
      </c>
      <c r="U1291" s="403" t="s">
        <v>2307</v>
      </c>
      <c r="V1291" s="404" t="str">
        <f>INDEX([1]CatGlob!$F:$F,MATCH($M1291,[1]CatGlob!$C:$C,0))</f>
        <v>RFL_CORP</v>
      </c>
      <c r="W1291" s="405"/>
      <c r="X1291" s="406">
        <v>0</v>
      </c>
      <c r="Y1291" s="407">
        <v>0</v>
      </c>
      <c r="Z1291" s="408">
        <v>0</v>
      </c>
      <c r="AA1291" s="407">
        <v>0</v>
      </c>
      <c r="AB1291" s="408">
        <v>0</v>
      </c>
      <c r="AC1291" s="407">
        <v>0</v>
      </c>
      <c r="AD1291" s="408">
        <v>0</v>
      </c>
      <c r="AE1291" s="407">
        <v>0</v>
      </c>
      <c r="AF1291" s="408">
        <v>0</v>
      </c>
      <c r="AG1291" s="407">
        <v>0</v>
      </c>
      <c r="AI1291" s="406">
        <v>0</v>
      </c>
      <c r="AJ1291" s="407">
        <v>0</v>
      </c>
      <c r="AK1291" s="408">
        <v>0</v>
      </c>
      <c r="AL1291" s="407">
        <v>0</v>
      </c>
      <c r="AM1291" s="408">
        <v>0</v>
      </c>
      <c r="AN1291" s="407">
        <v>0</v>
      </c>
      <c r="AO1291" s="408">
        <v>0</v>
      </c>
      <c r="AP1291" s="407">
        <v>0</v>
      </c>
      <c r="AQ1291" s="408">
        <v>0</v>
      </c>
      <c r="AR1291" s="407">
        <v>0</v>
      </c>
      <c r="AT1291" s="406">
        <v>0</v>
      </c>
      <c r="AU1291" s="407">
        <v>0</v>
      </c>
      <c r="AV1291" s="408">
        <v>0</v>
      </c>
      <c r="AW1291" s="407">
        <v>0</v>
      </c>
      <c r="AX1291" s="408">
        <v>0</v>
      </c>
      <c r="AY1291" s="407">
        <v>0</v>
      </c>
      <c r="AZ1291" s="408">
        <v>0</v>
      </c>
      <c r="BA1291" s="407">
        <v>0</v>
      </c>
      <c r="BB1291" s="408">
        <v>0</v>
      </c>
      <c r="BC1291" s="407">
        <v>0</v>
      </c>
    </row>
    <row r="1292" spans="1:55" x14ac:dyDescent="0.35">
      <c r="A1292" s="385" t="str" cm="1">
        <f t="array" ref="A1292">IFERROR(_xlfn.IFS(AND(F1292="Renta Variable",O1292=1),IFERROR(MATCH(B1292,[1]RV_Det!C:C,0),"Rev"),AND(J1292="Corporativa",O1292=1,I1292="EM"),IFERROR(MATCH(B1292,[1]RF_Corps!B:B,0),"Rev"),AND(F1292="Alternativos",O1292=1),IFERROR(MATCH(B1292,[1]Rep4!C:C,0),"Rev")),"")</f>
        <v/>
      </c>
      <c r="B1292" s="394" t="s">
        <v>3650</v>
      </c>
      <c r="C1292" s="409" t="s">
        <v>3651</v>
      </c>
      <c r="D1292" s="395" t="s">
        <v>3360</v>
      </c>
      <c r="E1292" s="396" t="str">
        <f>IF(B1292="","",INDEX([1]CatGlob!$S:$S,IFERROR(MATCH(MID(B1292,7,1),[1]CatGlob!$R:$R,0),MATCH(MID(B1292,1,2),[1]CatGlob!$R:$R,0))))</f>
        <v>NSOL</v>
      </c>
      <c r="F1292" s="397" t="s">
        <v>442</v>
      </c>
      <c r="G1292" s="398" t="s">
        <v>383</v>
      </c>
      <c r="H1292" s="399" t="s">
        <v>264</v>
      </c>
      <c r="I1292" s="399" t="s">
        <v>611</v>
      </c>
      <c r="J1292" s="399" t="s">
        <v>2252</v>
      </c>
      <c r="K1292" s="396" t="s">
        <v>600</v>
      </c>
      <c r="L1292" s="400" t="str">
        <f>IF(ISERROR(MATCH(M1292,M$10:M1291,0)),M1292,"")</f>
        <v/>
      </c>
      <c r="M1292" s="401" t="str">
        <f>IF(B1292="","",IF(ISERROR(MATCH(F1292&amp;"_"&amp;G1292&amp;"_"&amp;H1292&amp;"_"&amp;I1292&amp;"_"&amp;J1292&amp;IF(K1292="","","_"&amp;K1292),[1]CatGlob!$B:$B,0)),F1292&amp;"_"&amp;G1292&amp;"_"&amp;H1292&amp;"_"&amp;I1292&amp;"_"&amp;J1292&amp;IF(K1292="","","_"&amp;K1292),INDEX([1]CatGlob!$C:$C,MATCH(F1292&amp;"_"&amp;G1292&amp;"_"&amp;H1292&amp;"_"&amp;I1292&amp;"_"&amp;J1292&amp;IF(K1292="","","_"&amp;K1292),[1]CatGlob!$B:$B,0))))</f>
        <v>PEN_NOM_CORP_NT</v>
      </c>
      <c r="N1292" s="402" t="str">
        <f t="shared" si="41"/>
        <v/>
      </c>
      <c r="O1292" s="402" t="str">
        <f t="shared" si="40"/>
        <v/>
      </c>
      <c r="P1292" s="401" t="str">
        <f>IF(LEN(B1292)&gt;8,INDEX([1]CatGlob!$X:$X,MATCH(M1292,[1]CatGlob!$W:$W,0)),"")</f>
        <v>PEC</v>
      </c>
      <c r="Q1292" s="403" t="str">
        <f>INDEX([1]CatGlob!P:P,MATCH(M1292,[1]CatGlob!O:O,0))</f>
        <v>RFLC</v>
      </c>
      <c r="R1292" s="403" t="s">
        <v>601</v>
      </c>
      <c r="S1292" s="403" t="s">
        <v>601</v>
      </c>
      <c r="T1292" s="403" t="str">
        <f>INDEX([1]CatGlob!$D:$D,MATCH($M1292,[1]CatGlob!$C:$C,0))</f>
        <v>RFL</v>
      </c>
      <c r="U1292" s="403" t="s">
        <v>2307</v>
      </c>
      <c r="V1292" s="404" t="str">
        <f>INDEX([1]CatGlob!$F:$F,MATCH($M1292,[1]CatGlob!$C:$C,0))</f>
        <v>RFL_CORP</v>
      </c>
      <c r="W1292" s="405"/>
      <c r="X1292" s="406">
        <v>0</v>
      </c>
      <c r="Y1292" s="407">
        <v>0</v>
      </c>
      <c r="Z1292" s="408">
        <v>0</v>
      </c>
      <c r="AA1292" s="407">
        <v>0</v>
      </c>
      <c r="AB1292" s="408">
        <v>0</v>
      </c>
      <c r="AC1292" s="407">
        <v>0</v>
      </c>
      <c r="AD1292" s="408">
        <v>0</v>
      </c>
      <c r="AE1292" s="407">
        <v>0</v>
      </c>
      <c r="AF1292" s="408">
        <v>0</v>
      </c>
      <c r="AG1292" s="407">
        <v>0</v>
      </c>
      <c r="AI1292" s="406">
        <v>0</v>
      </c>
      <c r="AJ1292" s="407">
        <v>0</v>
      </c>
      <c r="AK1292" s="408">
        <v>0</v>
      </c>
      <c r="AL1292" s="407">
        <v>0</v>
      </c>
      <c r="AM1292" s="408">
        <v>0</v>
      </c>
      <c r="AN1292" s="407">
        <v>0</v>
      </c>
      <c r="AO1292" s="408">
        <v>0</v>
      </c>
      <c r="AP1292" s="407">
        <v>0</v>
      </c>
      <c r="AQ1292" s="408">
        <v>0</v>
      </c>
      <c r="AR1292" s="407">
        <v>0</v>
      </c>
      <c r="AT1292" s="406">
        <v>0</v>
      </c>
      <c r="AU1292" s="407">
        <v>0</v>
      </c>
      <c r="AV1292" s="408">
        <v>0</v>
      </c>
      <c r="AW1292" s="407">
        <v>0</v>
      </c>
      <c r="AX1292" s="408">
        <v>0</v>
      </c>
      <c r="AY1292" s="407">
        <v>0</v>
      </c>
      <c r="AZ1292" s="408">
        <v>0</v>
      </c>
      <c r="BA1292" s="407">
        <v>0</v>
      </c>
      <c r="BB1292" s="408">
        <v>0</v>
      </c>
      <c r="BC1292" s="407">
        <v>0</v>
      </c>
    </row>
    <row r="1293" spans="1:55" x14ac:dyDescent="0.35">
      <c r="A1293" s="385" t="str" cm="1">
        <f t="array" ref="A1293">IFERROR(_xlfn.IFS(AND(F1293="Renta Variable",O1293=1),IFERROR(MATCH(B1293,[1]RV_Det!C:C,0),"Rev"),AND(J1293="Corporativa",O1293=1,I1293="EM"),IFERROR(MATCH(B1293,[1]RF_Corps!B:B,0),"Rev"),AND(F1293="Alternativos",O1293=1),IFERROR(MATCH(B1293,[1]Rep4!C:C,0),"Rev")),"")</f>
        <v/>
      </c>
      <c r="B1293" s="394" t="s">
        <v>3652</v>
      </c>
      <c r="C1293" s="409" t="s">
        <v>3653</v>
      </c>
      <c r="D1293" s="395" t="s">
        <v>3649</v>
      </c>
      <c r="E1293" s="396" t="str">
        <f>IF(B1293="","",INDEX([1]CatGlob!$S:$S,IFERROR(MATCH(MID(B1293,7,1),[1]CatGlob!$R:$R,0),MATCH(MID(B1293,1,2),[1]CatGlob!$R:$R,0))))</f>
        <v>NSOL</v>
      </c>
      <c r="F1293" s="397" t="s">
        <v>442</v>
      </c>
      <c r="G1293" s="398" t="s">
        <v>383</v>
      </c>
      <c r="H1293" s="399" t="s">
        <v>264</v>
      </c>
      <c r="I1293" s="399" t="s">
        <v>611</v>
      </c>
      <c r="J1293" s="399" t="s">
        <v>2252</v>
      </c>
      <c r="K1293" s="396" t="s">
        <v>600</v>
      </c>
      <c r="L1293" s="400" t="str">
        <f>IF(ISERROR(MATCH(M1293,M$10:M1292,0)),M1293,"")</f>
        <v/>
      </c>
      <c r="M1293" s="401" t="str">
        <f>IF(B1293="","",IF(ISERROR(MATCH(F1293&amp;"_"&amp;G1293&amp;"_"&amp;H1293&amp;"_"&amp;I1293&amp;"_"&amp;J1293&amp;IF(K1293="","","_"&amp;K1293),[1]CatGlob!$B:$B,0)),F1293&amp;"_"&amp;G1293&amp;"_"&amp;H1293&amp;"_"&amp;I1293&amp;"_"&amp;J1293&amp;IF(K1293="","","_"&amp;K1293),INDEX([1]CatGlob!$C:$C,MATCH(F1293&amp;"_"&amp;G1293&amp;"_"&amp;H1293&amp;"_"&amp;I1293&amp;"_"&amp;J1293&amp;IF(K1293="","","_"&amp;K1293),[1]CatGlob!$B:$B,0))))</f>
        <v>PEN_NOM_CORP_NT</v>
      </c>
      <c r="N1293" s="402" t="str">
        <f t="shared" si="41"/>
        <v/>
      </c>
      <c r="O1293" s="402" t="str">
        <f t="shared" ref="O1293:O1356" si="42">IF(SUM(ABS(AF1293),ABS(AQ1293),ABS(BB1293))&lt;&gt;0,1,"")</f>
        <v/>
      </c>
      <c r="P1293" s="401" t="str">
        <f>IF(LEN(B1293)&gt;8,INDEX([1]CatGlob!$X:$X,MATCH(M1293,[1]CatGlob!$W:$W,0)),"")</f>
        <v>PEC</v>
      </c>
      <c r="Q1293" s="403" t="str">
        <f>INDEX([1]CatGlob!P:P,MATCH(M1293,[1]CatGlob!O:O,0))</f>
        <v>RFLC</v>
      </c>
      <c r="R1293" s="403" t="s">
        <v>601</v>
      </c>
      <c r="S1293" s="403" t="s">
        <v>601</v>
      </c>
      <c r="T1293" s="403" t="str">
        <f>INDEX([1]CatGlob!$D:$D,MATCH($M1293,[1]CatGlob!$C:$C,0))</f>
        <v>RFL</v>
      </c>
      <c r="U1293" s="403" t="s">
        <v>2307</v>
      </c>
      <c r="V1293" s="404" t="str">
        <f>INDEX([1]CatGlob!$F:$F,MATCH($M1293,[1]CatGlob!$C:$C,0))</f>
        <v>RFL_CORP</v>
      </c>
      <c r="W1293" s="405"/>
      <c r="X1293" s="406">
        <v>0</v>
      </c>
      <c r="Y1293" s="407">
        <v>0</v>
      </c>
      <c r="Z1293" s="408">
        <v>0</v>
      </c>
      <c r="AA1293" s="407">
        <v>0</v>
      </c>
      <c r="AB1293" s="408">
        <v>0</v>
      </c>
      <c r="AC1293" s="407">
        <v>0</v>
      </c>
      <c r="AD1293" s="408">
        <v>0</v>
      </c>
      <c r="AE1293" s="407">
        <v>0</v>
      </c>
      <c r="AF1293" s="408">
        <v>0</v>
      </c>
      <c r="AG1293" s="407">
        <v>0</v>
      </c>
      <c r="AI1293" s="406">
        <v>0</v>
      </c>
      <c r="AJ1293" s="407">
        <v>0</v>
      </c>
      <c r="AK1293" s="408">
        <v>0</v>
      </c>
      <c r="AL1293" s="407">
        <v>0</v>
      </c>
      <c r="AM1293" s="408">
        <v>0</v>
      </c>
      <c r="AN1293" s="407">
        <v>0</v>
      </c>
      <c r="AO1293" s="408">
        <v>0</v>
      </c>
      <c r="AP1293" s="407">
        <v>0</v>
      </c>
      <c r="AQ1293" s="408">
        <v>0</v>
      </c>
      <c r="AR1293" s="407">
        <v>0</v>
      </c>
      <c r="AT1293" s="406">
        <v>0</v>
      </c>
      <c r="AU1293" s="407">
        <v>0</v>
      </c>
      <c r="AV1293" s="408">
        <v>0</v>
      </c>
      <c r="AW1293" s="407">
        <v>0</v>
      </c>
      <c r="AX1293" s="408">
        <v>0</v>
      </c>
      <c r="AY1293" s="407">
        <v>0</v>
      </c>
      <c r="AZ1293" s="408">
        <v>0</v>
      </c>
      <c r="BA1293" s="407">
        <v>0</v>
      </c>
      <c r="BB1293" s="408">
        <v>0</v>
      </c>
      <c r="BC1293" s="407">
        <v>0</v>
      </c>
    </row>
    <row r="1294" spans="1:55" x14ac:dyDescent="0.35">
      <c r="A1294" s="385" t="str" cm="1">
        <f t="array" ref="A1294">IFERROR(_xlfn.IFS(AND(F1294="Renta Variable",O1294=1),IFERROR(MATCH(B1294,[1]RV_Det!C:C,0),"Rev"),AND(J1294="Corporativa",O1294=1,I1294="EM"),IFERROR(MATCH(B1294,[1]RF_Corps!B:B,0),"Rev"),AND(F1294="Alternativos",O1294=1),IFERROR(MATCH(B1294,[1]Rep4!C:C,0),"Rev")),"")</f>
        <v/>
      </c>
      <c r="B1294" s="394" t="s">
        <v>3654</v>
      </c>
      <c r="C1294" s="409" t="s">
        <v>3655</v>
      </c>
      <c r="D1294" s="395" t="s">
        <v>3649</v>
      </c>
      <c r="E1294" s="396" t="str">
        <f>IF(B1294="","",INDEX([1]CatGlob!$S:$S,IFERROR(MATCH(MID(B1294,7,1),[1]CatGlob!$R:$R,0),MATCH(MID(B1294,1,2),[1]CatGlob!$R:$R,0))))</f>
        <v>NSOL</v>
      </c>
      <c r="F1294" s="397" t="s">
        <v>442</v>
      </c>
      <c r="G1294" s="398" t="s">
        <v>383</v>
      </c>
      <c r="H1294" s="399" t="s">
        <v>264</v>
      </c>
      <c r="I1294" s="399" t="s">
        <v>611</v>
      </c>
      <c r="J1294" s="399" t="s">
        <v>2252</v>
      </c>
      <c r="K1294" s="396" t="s">
        <v>600</v>
      </c>
      <c r="L1294" s="400" t="str">
        <f>IF(ISERROR(MATCH(M1294,M$10:M1293,0)),M1294,"")</f>
        <v/>
      </c>
      <c r="M1294" s="401" t="str">
        <f>IF(B1294="","",IF(ISERROR(MATCH(F1294&amp;"_"&amp;G1294&amp;"_"&amp;H1294&amp;"_"&amp;I1294&amp;"_"&amp;J1294&amp;IF(K1294="","","_"&amp;K1294),[1]CatGlob!$B:$B,0)),F1294&amp;"_"&amp;G1294&amp;"_"&amp;H1294&amp;"_"&amp;I1294&amp;"_"&amp;J1294&amp;IF(K1294="","","_"&amp;K1294),INDEX([1]CatGlob!$C:$C,MATCH(F1294&amp;"_"&amp;G1294&amp;"_"&amp;H1294&amp;"_"&amp;I1294&amp;"_"&amp;J1294&amp;IF(K1294="","","_"&amp;K1294),[1]CatGlob!$B:$B,0))))</f>
        <v>PEN_NOM_CORP_NT</v>
      </c>
      <c r="N1294" s="402" t="str">
        <f t="shared" si="41"/>
        <v/>
      </c>
      <c r="O1294" s="402" t="str">
        <f t="shared" si="42"/>
        <v/>
      </c>
      <c r="P1294" s="401" t="str">
        <f>IF(LEN(B1294)&gt;8,INDEX([1]CatGlob!$X:$X,MATCH(M1294,[1]CatGlob!$W:$W,0)),"")</f>
        <v>PEC</v>
      </c>
      <c r="Q1294" s="403" t="str">
        <f>INDEX([1]CatGlob!P:P,MATCH(M1294,[1]CatGlob!O:O,0))</f>
        <v>RFLC</v>
      </c>
      <c r="R1294" s="403" t="s">
        <v>601</v>
      </c>
      <c r="S1294" s="403" t="s">
        <v>601</v>
      </c>
      <c r="T1294" s="403" t="str">
        <f>INDEX([1]CatGlob!$D:$D,MATCH($M1294,[1]CatGlob!$C:$C,0))</f>
        <v>RFL</v>
      </c>
      <c r="U1294" s="403" t="s">
        <v>2307</v>
      </c>
      <c r="V1294" s="404" t="str">
        <f>INDEX([1]CatGlob!$F:$F,MATCH($M1294,[1]CatGlob!$C:$C,0))</f>
        <v>RFL_CORP</v>
      </c>
      <c r="W1294" s="405"/>
      <c r="X1294" s="406">
        <v>0</v>
      </c>
      <c r="Y1294" s="407">
        <v>0</v>
      </c>
      <c r="Z1294" s="408">
        <v>0</v>
      </c>
      <c r="AA1294" s="407">
        <v>0</v>
      </c>
      <c r="AB1294" s="408">
        <v>0</v>
      </c>
      <c r="AC1294" s="407">
        <v>0</v>
      </c>
      <c r="AD1294" s="408">
        <v>0</v>
      </c>
      <c r="AE1294" s="407">
        <v>0</v>
      </c>
      <c r="AF1294" s="408">
        <v>0</v>
      </c>
      <c r="AG1294" s="407">
        <v>0</v>
      </c>
      <c r="AI1294" s="406">
        <v>0</v>
      </c>
      <c r="AJ1294" s="407">
        <v>0</v>
      </c>
      <c r="AK1294" s="408">
        <v>0</v>
      </c>
      <c r="AL1294" s="407">
        <v>0</v>
      </c>
      <c r="AM1294" s="408">
        <v>0</v>
      </c>
      <c r="AN1294" s="407">
        <v>0</v>
      </c>
      <c r="AO1294" s="408">
        <v>0</v>
      </c>
      <c r="AP1294" s="407">
        <v>0</v>
      </c>
      <c r="AQ1294" s="408">
        <v>0</v>
      </c>
      <c r="AR1294" s="407">
        <v>0</v>
      </c>
      <c r="AT1294" s="406">
        <v>0</v>
      </c>
      <c r="AU1294" s="407">
        <v>0</v>
      </c>
      <c r="AV1294" s="408">
        <v>0</v>
      </c>
      <c r="AW1294" s="407">
        <v>0</v>
      </c>
      <c r="AX1294" s="408">
        <v>0</v>
      </c>
      <c r="AY1294" s="407">
        <v>0</v>
      </c>
      <c r="AZ1294" s="408">
        <v>0</v>
      </c>
      <c r="BA1294" s="407">
        <v>0</v>
      </c>
      <c r="BB1294" s="408">
        <v>0</v>
      </c>
      <c r="BC1294" s="407">
        <v>0</v>
      </c>
    </row>
    <row r="1295" spans="1:55" x14ac:dyDescent="0.35">
      <c r="A1295" s="385" t="str" cm="1">
        <f t="array" ref="A1295">IFERROR(_xlfn.IFS(AND(F1295="Renta Variable",O1295=1),IFERROR(MATCH(B1295,[1]RV_Det!C:C,0),"Rev"),AND(J1295="Corporativa",O1295=1,I1295="EM"),IFERROR(MATCH(B1295,[1]RF_Corps!B:B,0),"Rev"),AND(F1295="Alternativos",O1295=1),IFERROR(MATCH(B1295,[1]Rep4!C:C,0),"Rev")),"")</f>
        <v/>
      </c>
      <c r="B1295" s="394" t="s">
        <v>3656</v>
      </c>
      <c r="C1295" s="409" t="s">
        <v>3657</v>
      </c>
      <c r="D1295" s="395" t="s">
        <v>3649</v>
      </c>
      <c r="E1295" s="396" t="str">
        <f>IF(B1295="","",INDEX([1]CatGlob!$S:$S,IFERROR(MATCH(MID(B1295,7,1),[1]CatGlob!$R:$R,0),MATCH(MID(B1295,1,2),[1]CatGlob!$R:$R,0))))</f>
        <v>NSOL</v>
      </c>
      <c r="F1295" s="397" t="s">
        <v>442</v>
      </c>
      <c r="G1295" s="398" t="s">
        <v>383</v>
      </c>
      <c r="H1295" s="399" t="s">
        <v>264</v>
      </c>
      <c r="I1295" s="399" t="s">
        <v>611</v>
      </c>
      <c r="J1295" s="399" t="s">
        <v>2252</v>
      </c>
      <c r="K1295" s="396" t="s">
        <v>600</v>
      </c>
      <c r="L1295" s="400" t="str">
        <f>IF(ISERROR(MATCH(M1295,M$10:M1294,0)),M1295,"")</f>
        <v/>
      </c>
      <c r="M1295" s="401" t="str">
        <f>IF(B1295="","",IF(ISERROR(MATCH(F1295&amp;"_"&amp;G1295&amp;"_"&amp;H1295&amp;"_"&amp;I1295&amp;"_"&amp;J1295&amp;IF(K1295="","","_"&amp;K1295),[1]CatGlob!$B:$B,0)),F1295&amp;"_"&amp;G1295&amp;"_"&amp;H1295&amp;"_"&amp;I1295&amp;"_"&amp;J1295&amp;IF(K1295="","","_"&amp;K1295),INDEX([1]CatGlob!$C:$C,MATCH(F1295&amp;"_"&amp;G1295&amp;"_"&amp;H1295&amp;"_"&amp;I1295&amp;"_"&amp;J1295&amp;IF(K1295="","","_"&amp;K1295),[1]CatGlob!$B:$B,0))))</f>
        <v>PEN_NOM_CORP_NT</v>
      </c>
      <c r="N1295" s="402" t="str">
        <f t="shared" si="41"/>
        <v/>
      </c>
      <c r="O1295" s="402" t="str">
        <f t="shared" si="42"/>
        <v/>
      </c>
      <c r="P1295" s="401" t="str">
        <f>IF(LEN(B1295)&gt;8,INDEX([1]CatGlob!$X:$X,MATCH(M1295,[1]CatGlob!$W:$W,0)),"")</f>
        <v>PEC</v>
      </c>
      <c r="Q1295" s="403" t="str">
        <f>INDEX([1]CatGlob!P:P,MATCH(M1295,[1]CatGlob!O:O,0))</f>
        <v>RFLC</v>
      </c>
      <c r="R1295" s="403" t="s">
        <v>601</v>
      </c>
      <c r="S1295" s="403" t="s">
        <v>601</v>
      </c>
      <c r="T1295" s="403" t="str">
        <f>INDEX([1]CatGlob!$D:$D,MATCH($M1295,[1]CatGlob!$C:$C,0))</f>
        <v>RFL</v>
      </c>
      <c r="U1295" s="403" t="s">
        <v>2307</v>
      </c>
      <c r="V1295" s="404" t="str">
        <f>INDEX([1]CatGlob!$F:$F,MATCH($M1295,[1]CatGlob!$C:$C,0))</f>
        <v>RFL_CORP</v>
      </c>
      <c r="W1295" s="405"/>
      <c r="X1295" s="406">
        <v>0</v>
      </c>
      <c r="Y1295" s="407">
        <v>0</v>
      </c>
      <c r="Z1295" s="408">
        <v>0</v>
      </c>
      <c r="AA1295" s="407">
        <v>0</v>
      </c>
      <c r="AB1295" s="408">
        <v>0</v>
      </c>
      <c r="AC1295" s="407">
        <v>0</v>
      </c>
      <c r="AD1295" s="408">
        <v>0</v>
      </c>
      <c r="AE1295" s="407">
        <v>0</v>
      </c>
      <c r="AF1295" s="408">
        <v>0</v>
      </c>
      <c r="AG1295" s="407">
        <v>0</v>
      </c>
      <c r="AI1295" s="406">
        <v>0</v>
      </c>
      <c r="AJ1295" s="407">
        <v>0</v>
      </c>
      <c r="AK1295" s="408">
        <v>0</v>
      </c>
      <c r="AL1295" s="407">
        <v>0</v>
      </c>
      <c r="AM1295" s="408">
        <v>0</v>
      </c>
      <c r="AN1295" s="407">
        <v>0</v>
      </c>
      <c r="AO1295" s="408">
        <v>0</v>
      </c>
      <c r="AP1295" s="407">
        <v>0</v>
      </c>
      <c r="AQ1295" s="408">
        <v>0</v>
      </c>
      <c r="AR1295" s="407">
        <v>0</v>
      </c>
      <c r="AT1295" s="406">
        <v>0</v>
      </c>
      <c r="AU1295" s="407">
        <v>0</v>
      </c>
      <c r="AV1295" s="408">
        <v>0</v>
      </c>
      <c r="AW1295" s="407">
        <v>0</v>
      </c>
      <c r="AX1295" s="408">
        <v>0</v>
      </c>
      <c r="AY1295" s="407">
        <v>0</v>
      </c>
      <c r="AZ1295" s="408">
        <v>0</v>
      </c>
      <c r="BA1295" s="407">
        <v>0</v>
      </c>
      <c r="BB1295" s="408">
        <v>0</v>
      </c>
      <c r="BC1295" s="407">
        <v>0</v>
      </c>
    </row>
    <row r="1296" spans="1:55" x14ac:dyDescent="0.35">
      <c r="A1296" s="385" t="str" cm="1">
        <f t="array" ref="A1296">IFERROR(_xlfn.IFS(AND(F1296="Renta Variable",O1296=1),IFERROR(MATCH(B1296,[1]RV_Det!C:C,0),"Rev"),AND(J1296="Corporativa",O1296=1,I1296="EM"),IFERROR(MATCH(B1296,[1]RF_Corps!B:B,0),"Rev"),AND(F1296="Alternativos",O1296=1),IFERROR(MATCH(B1296,[1]Rep4!C:C,0),"Rev")),"")</f>
        <v/>
      </c>
      <c r="B1296" s="394" t="s">
        <v>3658</v>
      </c>
      <c r="C1296" s="409" t="s">
        <v>3659</v>
      </c>
      <c r="D1296" s="395" t="s">
        <v>3649</v>
      </c>
      <c r="E1296" s="396" t="str">
        <f>IF(B1296="","",INDEX([1]CatGlob!$S:$S,IFERROR(MATCH(MID(B1296,7,1),[1]CatGlob!$R:$R,0),MATCH(MID(B1296,1,2),[1]CatGlob!$R:$R,0))))</f>
        <v>NSOL</v>
      </c>
      <c r="F1296" s="397" t="s">
        <v>442</v>
      </c>
      <c r="G1296" s="398" t="s">
        <v>383</v>
      </c>
      <c r="H1296" s="399" t="s">
        <v>264</v>
      </c>
      <c r="I1296" s="399" t="s">
        <v>611</v>
      </c>
      <c r="J1296" s="399" t="s">
        <v>2252</v>
      </c>
      <c r="K1296" s="396" t="s">
        <v>600</v>
      </c>
      <c r="L1296" s="400" t="str">
        <f>IF(ISERROR(MATCH(M1296,M$10:M1295,0)),M1296,"")</f>
        <v/>
      </c>
      <c r="M1296" s="401" t="str">
        <f>IF(B1296="","",IF(ISERROR(MATCH(F1296&amp;"_"&amp;G1296&amp;"_"&amp;H1296&amp;"_"&amp;I1296&amp;"_"&amp;J1296&amp;IF(K1296="","","_"&amp;K1296),[1]CatGlob!$B:$B,0)),F1296&amp;"_"&amp;G1296&amp;"_"&amp;H1296&amp;"_"&amp;I1296&amp;"_"&amp;J1296&amp;IF(K1296="","","_"&amp;K1296),INDEX([1]CatGlob!$C:$C,MATCH(F1296&amp;"_"&amp;G1296&amp;"_"&amp;H1296&amp;"_"&amp;I1296&amp;"_"&amp;J1296&amp;IF(K1296="","","_"&amp;K1296),[1]CatGlob!$B:$B,0))))</f>
        <v>PEN_NOM_CORP_NT</v>
      </c>
      <c r="N1296" s="402" t="str">
        <f t="shared" ref="N1296:N1359" si="43">+IF(AND(F1296="Renta Fija",SUM(ABS(AF1296),ABS(AQ1296),ABS(BB1296))&lt;&gt;0),IF(GG1296&lt;&gt;0,"","rev"),"")</f>
        <v/>
      </c>
      <c r="O1296" s="402" t="str">
        <f t="shared" si="42"/>
        <v/>
      </c>
      <c r="P1296" s="401" t="str">
        <f>IF(LEN(B1296)&gt;8,INDEX([1]CatGlob!$X:$X,MATCH(M1296,[1]CatGlob!$W:$W,0)),"")</f>
        <v>PEC</v>
      </c>
      <c r="Q1296" s="403" t="str">
        <f>INDEX([1]CatGlob!P:P,MATCH(M1296,[1]CatGlob!O:O,0))</f>
        <v>RFLC</v>
      </c>
      <c r="R1296" s="403" t="s">
        <v>601</v>
      </c>
      <c r="S1296" s="403" t="s">
        <v>601</v>
      </c>
      <c r="T1296" s="403" t="str">
        <f>INDEX([1]CatGlob!$D:$D,MATCH($M1296,[1]CatGlob!$C:$C,0))</f>
        <v>RFL</v>
      </c>
      <c r="U1296" s="403" t="s">
        <v>2307</v>
      </c>
      <c r="V1296" s="404" t="str">
        <f>INDEX([1]CatGlob!$F:$F,MATCH($M1296,[1]CatGlob!$C:$C,0))</f>
        <v>RFL_CORP</v>
      </c>
      <c r="W1296" s="405"/>
      <c r="X1296" s="406">
        <v>0</v>
      </c>
      <c r="Y1296" s="407">
        <v>0</v>
      </c>
      <c r="Z1296" s="408">
        <v>0</v>
      </c>
      <c r="AA1296" s="407">
        <v>0</v>
      </c>
      <c r="AB1296" s="408">
        <v>0</v>
      </c>
      <c r="AC1296" s="407">
        <v>0</v>
      </c>
      <c r="AD1296" s="408">
        <v>0</v>
      </c>
      <c r="AE1296" s="407">
        <v>0</v>
      </c>
      <c r="AF1296" s="408">
        <v>0</v>
      </c>
      <c r="AG1296" s="407">
        <v>0</v>
      </c>
      <c r="AI1296" s="406">
        <v>0</v>
      </c>
      <c r="AJ1296" s="407">
        <v>0</v>
      </c>
      <c r="AK1296" s="408">
        <v>0</v>
      </c>
      <c r="AL1296" s="407">
        <v>0</v>
      </c>
      <c r="AM1296" s="408">
        <v>0</v>
      </c>
      <c r="AN1296" s="407">
        <v>0</v>
      </c>
      <c r="AO1296" s="408">
        <v>0</v>
      </c>
      <c r="AP1296" s="407">
        <v>0</v>
      </c>
      <c r="AQ1296" s="408">
        <v>0</v>
      </c>
      <c r="AR1296" s="407">
        <v>0</v>
      </c>
      <c r="AT1296" s="406">
        <v>0</v>
      </c>
      <c r="AU1296" s="407">
        <v>0</v>
      </c>
      <c r="AV1296" s="408">
        <v>0</v>
      </c>
      <c r="AW1296" s="407">
        <v>0</v>
      </c>
      <c r="AX1296" s="408">
        <v>0</v>
      </c>
      <c r="AY1296" s="407">
        <v>0</v>
      </c>
      <c r="AZ1296" s="408">
        <v>0</v>
      </c>
      <c r="BA1296" s="407">
        <v>0</v>
      </c>
      <c r="BB1296" s="408">
        <v>0</v>
      </c>
      <c r="BC1296" s="407">
        <v>0</v>
      </c>
    </row>
    <row r="1297" spans="1:55" x14ac:dyDescent="0.35">
      <c r="A1297" s="385" t="str" cm="1">
        <f t="array" ref="A1297">IFERROR(_xlfn.IFS(AND(F1297="Renta Variable",O1297=1),IFERROR(MATCH(B1297,[1]RV_Det!C:C,0),"Rev"),AND(J1297="Corporativa",O1297=1,I1297="EM"),IFERROR(MATCH(B1297,[1]RF_Corps!B:B,0),"Rev"),AND(F1297="Alternativos",O1297=1),IFERROR(MATCH(B1297,[1]Rep4!C:C,0),"Rev")),"")</f>
        <v/>
      </c>
      <c r="B1297" s="394" t="s">
        <v>3660</v>
      </c>
      <c r="C1297" s="409" t="s">
        <v>3661</v>
      </c>
      <c r="D1297" s="395" t="s">
        <v>3662</v>
      </c>
      <c r="E1297" s="396" t="str">
        <f>IF(B1297="","",INDEX([1]CatGlob!$S:$S,IFERROR(MATCH(MID(B1297,7,1),[1]CatGlob!$R:$R,0),MATCH(MID(B1297,1,2),[1]CatGlob!$R:$R,0))))</f>
        <v>NSOL</v>
      </c>
      <c r="F1297" s="397" t="s">
        <v>442</v>
      </c>
      <c r="G1297" s="398" t="s">
        <v>383</v>
      </c>
      <c r="H1297" s="399" t="s">
        <v>264</v>
      </c>
      <c r="I1297" s="399" t="s">
        <v>611</v>
      </c>
      <c r="J1297" s="399" t="s">
        <v>2252</v>
      </c>
      <c r="K1297" s="396" t="s">
        <v>600</v>
      </c>
      <c r="L1297" s="400" t="str">
        <f>IF(ISERROR(MATCH(M1297,M$10:M1296,0)),M1297,"")</f>
        <v/>
      </c>
      <c r="M1297" s="401" t="str">
        <f>IF(B1297="","",IF(ISERROR(MATCH(F1297&amp;"_"&amp;G1297&amp;"_"&amp;H1297&amp;"_"&amp;I1297&amp;"_"&amp;J1297&amp;IF(K1297="","","_"&amp;K1297),[1]CatGlob!$B:$B,0)),F1297&amp;"_"&amp;G1297&amp;"_"&amp;H1297&amp;"_"&amp;I1297&amp;"_"&amp;J1297&amp;IF(K1297="","","_"&amp;K1297),INDEX([1]CatGlob!$C:$C,MATCH(F1297&amp;"_"&amp;G1297&amp;"_"&amp;H1297&amp;"_"&amp;I1297&amp;"_"&amp;J1297&amp;IF(K1297="","","_"&amp;K1297),[1]CatGlob!$B:$B,0))))</f>
        <v>PEN_NOM_CORP_NT</v>
      </c>
      <c r="N1297" s="402" t="str">
        <f t="shared" si="43"/>
        <v/>
      </c>
      <c r="O1297" s="402" t="str">
        <f t="shared" si="42"/>
        <v/>
      </c>
      <c r="P1297" s="401" t="str">
        <f>IF(LEN(B1297)&gt;8,INDEX([1]CatGlob!$X:$X,MATCH(M1297,[1]CatGlob!$W:$W,0)),"")</f>
        <v>PEC</v>
      </c>
      <c r="Q1297" s="403" t="str">
        <f>INDEX([1]CatGlob!P:P,MATCH(M1297,[1]CatGlob!O:O,0))</f>
        <v>RFLC</v>
      </c>
      <c r="R1297" s="403" t="s">
        <v>601</v>
      </c>
      <c r="S1297" s="403" t="s">
        <v>601</v>
      </c>
      <c r="T1297" s="403" t="str">
        <f>INDEX([1]CatGlob!$D:$D,MATCH($M1297,[1]CatGlob!$C:$C,0))</f>
        <v>RFL</v>
      </c>
      <c r="U1297" s="403" t="s">
        <v>2307</v>
      </c>
      <c r="V1297" s="404" t="str">
        <f>INDEX([1]CatGlob!$F:$F,MATCH($M1297,[1]CatGlob!$C:$C,0))</f>
        <v>RFL_CORP</v>
      </c>
      <c r="W1297" s="405"/>
      <c r="X1297" s="406">
        <v>0</v>
      </c>
      <c r="Y1297" s="407">
        <v>0</v>
      </c>
      <c r="Z1297" s="408">
        <v>0</v>
      </c>
      <c r="AA1297" s="407">
        <v>0</v>
      </c>
      <c r="AB1297" s="408">
        <v>0</v>
      </c>
      <c r="AC1297" s="407">
        <v>0</v>
      </c>
      <c r="AD1297" s="408">
        <v>0</v>
      </c>
      <c r="AE1297" s="407">
        <v>0</v>
      </c>
      <c r="AF1297" s="408">
        <v>0</v>
      </c>
      <c r="AG1297" s="407">
        <v>0</v>
      </c>
      <c r="AI1297" s="406">
        <v>0</v>
      </c>
      <c r="AJ1297" s="407">
        <v>0</v>
      </c>
      <c r="AK1297" s="408">
        <v>0</v>
      </c>
      <c r="AL1297" s="407">
        <v>0</v>
      </c>
      <c r="AM1297" s="408">
        <v>0</v>
      </c>
      <c r="AN1297" s="407">
        <v>0</v>
      </c>
      <c r="AO1297" s="408">
        <v>0</v>
      </c>
      <c r="AP1297" s="407">
        <v>0</v>
      </c>
      <c r="AQ1297" s="408">
        <v>0</v>
      </c>
      <c r="AR1297" s="407">
        <v>0</v>
      </c>
      <c r="AT1297" s="406">
        <v>0</v>
      </c>
      <c r="AU1297" s="407">
        <v>0</v>
      </c>
      <c r="AV1297" s="408">
        <v>0</v>
      </c>
      <c r="AW1297" s="407">
        <v>0</v>
      </c>
      <c r="AX1297" s="408">
        <v>0</v>
      </c>
      <c r="AY1297" s="407">
        <v>0</v>
      </c>
      <c r="AZ1297" s="408">
        <v>0</v>
      </c>
      <c r="BA1297" s="407">
        <v>0</v>
      </c>
      <c r="BB1297" s="408">
        <v>0</v>
      </c>
      <c r="BC1297" s="407">
        <v>0</v>
      </c>
    </row>
    <row r="1298" spans="1:55" x14ac:dyDescent="0.35">
      <c r="A1298" s="385" t="str" cm="1">
        <f t="array" ref="A1298">IFERROR(_xlfn.IFS(AND(F1298="Renta Variable",O1298=1),IFERROR(MATCH(B1298,[1]RV_Det!C:C,0),"Rev"),AND(J1298="Corporativa",O1298=1,I1298="EM"),IFERROR(MATCH(B1298,[1]RF_Corps!B:B,0),"Rev"),AND(F1298="Alternativos",O1298=1),IFERROR(MATCH(B1298,[1]Rep4!C:C,0),"Rev")),"")</f>
        <v/>
      </c>
      <c r="B1298" s="394" t="s">
        <v>3663</v>
      </c>
      <c r="C1298" s="409" t="s">
        <v>3664</v>
      </c>
      <c r="D1298" s="395" t="s">
        <v>3665</v>
      </c>
      <c r="E1298" s="396" t="str">
        <f>IF(B1298="","",INDEX([1]CatGlob!$S:$S,IFERROR(MATCH(MID(B1298,7,1),[1]CatGlob!$R:$R,0),MATCH(MID(B1298,1,2),[1]CatGlob!$R:$R,0))))</f>
        <v>NSOL</v>
      </c>
      <c r="F1298" s="397" t="s">
        <v>442</v>
      </c>
      <c r="G1298" s="398" t="s">
        <v>383</v>
      </c>
      <c r="H1298" s="399" t="s">
        <v>264</v>
      </c>
      <c r="I1298" s="399" t="s">
        <v>611</v>
      </c>
      <c r="J1298" s="399" t="s">
        <v>2252</v>
      </c>
      <c r="K1298" s="396" t="s">
        <v>600</v>
      </c>
      <c r="L1298" s="400" t="str">
        <f>IF(ISERROR(MATCH(M1298,M$10:M1297,0)),M1298,"")</f>
        <v/>
      </c>
      <c r="M1298" s="401" t="str">
        <f>IF(B1298="","",IF(ISERROR(MATCH(F1298&amp;"_"&amp;G1298&amp;"_"&amp;H1298&amp;"_"&amp;I1298&amp;"_"&amp;J1298&amp;IF(K1298="","","_"&amp;K1298),[1]CatGlob!$B:$B,0)),F1298&amp;"_"&amp;G1298&amp;"_"&amp;H1298&amp;"_"&amp;I1298&amp;"_"&amp;J1298&amp;IF(K1298="","","_"&amp;K1298),INDEX([1]CatGlob!$C:$C,MATCH(F1298&amp;"_"&amp;G1298&amp;"_"&amp;H1298&amp;"_"&amp;I1298&amp;"_"&amp;J1298&amp;IF(K1298="","","_"&amp;K1298),[1]CatGlob!$B:$B,0))))</f>
        <v>PEN_NOM_CORP_NT</v>
      </c>
      <c r="N1298" s="402" t="str">
        <f t="shared" si="43"/>
        <v/>
      </c>
      <c r="O1298" s="402" t="str">
        <f t="shared" si="42"/>
        <v/>
      </c>
      <c r="P1298" s="401" t="str">
        <f>IF(LEN(B1298)&gt;8,INDEX([1]CatGlob!$X:$X,MATCH(M1298,[1]CatGlob!$W:$W,0)),"")</f>
        <v>PEC</v>
      </c>
      <c r="Q1298" s="403" t="str">
        <f>INDEX([1]CatGlob!P:P,MATCH(M1298,[1]CatGlob!O:O,0))</f>
        <v>RFLC</v>
      </c>
      <c r="R1298" s="403"/>
      <c r="S1298" s="403"/>
      <c r="T1298" s="403" t="str">
        <f>INDEX([1]CatGlob!$D:$D,MATCH($M1298,[1]CatGlob!$C:$C,0))</f>
        <v>RFL</v>
      </c>
      <c r="U1298" s="403" t="s">
        <v>2307</v>
      </c>
      <c r="V1298" s="404" t="str">
        <f>INDEX([1]CatGlob!$F:$F,MATCH($M1298,[1]CatGlob!$C:$C,0))</f>
        <v>RFL_CORP</v>
      </c>
      <c r="W1298" s="405"/>
      <c r="X1298" s="406">
        <v>0</v>
      </c>
      <c r="Y1298" s="407">
        <v>0</v>
      </c>
      <c r="Z1298" s="408">
        <v>0</v>
      </c>
      <c r="AA1298" s="407">
        <v>0</v>
      </c>
      <c r="AB1298" s="408">
        <v>0</v>
      </c>
      <c r="AC1298" s="407">
        <v>0</v>
      </c>
      <c r="AD1298" s="408">
        <v>0</v>
      </c>
      <c r="AE1298" s="407">
        <v>0</v>
      </c>
      <c r="AF1298" s="408">
        <v>0</v>
      </c>
      <c r="AG1298" s="407">
        <v>0</v>
      </c>
      <c r="AI1298" s="406">
        <v>0</v>
      </c>
      <c r="AJ1298" s="407">
        <v>0</v>
      </c>
      <c r="AK1298" s="408">
        <v>0</v>
      </c>
      <c r="AL1298" s="407">
        <v>0</v>
      </c>
      <c r="AM1298" s="408">
        <v>0</v>
      </c>
      <c r="AN1298" s="407">
        <v>0</v>
      </c>
      <c r="AO1298" s="408">
        <v>0</v>
      </c>
      <c r="AP1298" s="407">
        <v>0</v>
      </c>
      <c r="AQ1298" s="408">
        <v>0</v>
      </c>
      <c r="AR1298" s="407">
        <v>0</v>
      </c>
      <c r="AT1298" s="406">
        <v>0</v>
      </c>
      <c r="AU1298" s="407">
        <v>0</v>
      </c>
      <c r="AV1298" s="408">
        <v>0</v>
      </c>
      <c r="AW1298" s="407">
        <v>0</v>
      </c>
      <c r="AX1298" s="408">
        <v>0</v>
      </c>
      <c r="AY1298" s="407">
        <v>0</v>
      </c>
      <c r="AZ1298" s="408">
        <v>0</v>
      </c>
      <c r="BA1298" s="407">
        <v>0</v>
      </c>
      <c r="BB1298" s="408">
        <v>0</v>
      </c>
      <c r="BC1298" s="407">
        <v>0</v>
      </c>
    </row>
    <row r="1299" spans="1:55" x14ac:dyDescent="0.35">
      <c r="A1299" s="385" t="str" cm="1">
        <f t="array" ref="A1299">IFERROR(_xlfn.IFS(AND(F1299="Renta Variable",O1299=1),IFERROR(MATCH(B1299,[1]RV_Det!C:C,0),"Rev"),AND(J1299="Corporativa",O1299=1,I1299="EM"),IFERROR(MATCH(B1299,[1]RF_Corps!B:B,0),"Rev"),AND(F1299="Alternativos",O1299=1),IFERROR(MATCH(B1299,[1]Rep4!C:C,0),"Rev")),"")</f>
        <v/>
      </c>
      <c r="B1299" s="394" t="s">
        <v>3666</v>
      </c>
      <c r="C1299" s="409" t="s">
        <v>3667</v>
      </c>
      <c r="D1299" s="395" t="s">
        <v>3662</v>
      </c>
      <c r="E1299" s="396" t="str">
        <f>IF(B1299="","",INDEX([1]CatGlob!$S:$S,IFERROR(MATCH(MID(B1299,7,1),[1]CatGlob!$R:$R,0),MATCH(MID(B1299,1,2),[1]CatGlob!$R:$R,0))))</f>
        <v>NSOL</v>
      </c>
      <c r="F1299" s="397" t="s">
        <v>442</v>
      </c>
      <c r="G1299" s="398" t="s">
        <v>383</v>
      </c>
      <c r="H1299" s="399" t="s">
        <v>264</v>
      </c>
      <c r="I1299" s="399" t="s">
        <v>611</v>
      </c>
      <c r="J1299" s="399" t="s">
        <v>2252</v>
      </c>
      <c r="K1299" s="396" t="s">
        <v>600</v>
      </c>
      <c r="L1299" s="400" t="str">
        <f>IF(ISERROR(MATCH(M1299,M$10:M1298,0)),M1299,"")</f>
        <v/>
      </c>
      <c r="M1299" s="401" t="str">
        <f>IF(B1299="","",IF(ISERROR(MATCH(F1299&amp;"_"&amp;G1299&amp;"_"&amp;H1299&amp;"_"&amp;I1299&amp;"_"&amp;J1299&amp;IF(K1299="","","_"&amp;K1299),[1]CatGlob!$B:$B,0)),F1299&amp;"_"&amp;G1299&amp;"_"&amp;H1299&amp;"_"&amp;I1299&amp;"_"&amp;J1299&amp;IF(K1299="","","_"&amp;K1299),INDEX([1]CatGlob!$C:$C,MATCH(F1299&amp;"_"&amp;G1299&amp;"_"&amp;H1299&amp;"_"&amp;I1299&amp;"_"&amp;J1299&amp;IF(K1299="","","_"&amp;K1299),[1]CatGlob!$B:$B,0))))</f>
        <v>PEN_NOM_CORP_NT</v>
      </c>
      <c r="N1299" s="402" t="str">
        <f t="shared" si="43"/>
        <v/>
      </c>
      <c r="O1299" s="402" t="str">
        <f t="shared" si="42"/>
        <v/>
      </c>
      <c r="P1299" s="401" t="str">
        <f>IF(LEN(B1299)&gt;8,INDEX([1]CatGlob!$X:$X,MATCH(M1299,[1]CatGlob!$W:$W,0)),"")</f>
        <v>PEC</v>
      </c>
      <c r="Q1299" s="403" t="str">
        <f>INDEX([1]CatGlob!P:P,MATCH(M1299,[1]CatGlob!O:O,0))</f>
        <v>RFLC</v>
      </c>
      <c r="R1299" s="403"/>
      <c r="S1299" s="403"/>
      <c r="T1299" s="403" t="str">
        <f>INDEX([1]CatGlob!$D:$D,MATCH($M1299,[1]CatGlob!$C:$C,0))</f>
        <v>RFL</v>
      </c>
      <c r="U1299" s="403" t="s">
        <v>2307</v>
      </c>
      <c r="V1299" s="404" t="str">
        <f>INDEX([1]CatGlob!$F:$F,MATCH($M1299,[1]CatGlob!$C:$C,0))</f>
        <v>RFL_CORP</v>
      </c>
      <c r="W1299" s="405"/>
      <c r="X1299" s="406">
        <v>0</v>
      </c>
      <c r="Y1299" s="407">
        <v>0</v>
      </c>
      <c r="Z1299" s="408">
        <v>0</v>
      </c>
      <c r="AA1299" s="407">
        <v>0</v>
      </c>
      <c r="AB1299" s="408">
        <v>0</v>
      </c>
      <c r="AC1299" s="407">
        <v>0</v>
      </c>
      <c r="AD1299" s="408">
        <v>0</v>
      </c>
      <c r="AE1299" s="407">
        <v>0</v>
      </c>
      <c r="AF1299" s="408">
        <v>0</v>
      </c>
      <c r="AG1299" s="407">
        <v>0</v>
      </c>
      <c r="AI1299" s="406">
        <v>0</v>
      </c>
      <c r="AJ1299" s="407">
        <v>0</v>
      </c>
      <c r="AK1299" s="408">
        <v>0</v>
      </c>
      <c r="AL1299" s="407">
        <v>0</v>
      </c>
      <c r="AM1299" s="408">
        <v>0</v>
      </c>
      <c r="AN1299" s="407">
        <v>0</v>
      </c>
      <c r="AO1299" s="408">
        <v>0</v>
      </c>
      <c r="AP1299" s="407">
        <v>0</v>
      </c>
      <c r="AQ1299" s="408">
        <v>0</v>
      </c>
      <c r="AR1299" s="407">
        <v>0</v>
      </c>
      <c r="AT1299" s="406">
        <v>0</v>
      </c>
      <c r="AU1299" s="407">
        <v>0</v>
      </c>
      <c r="AV1299" s="408">
        <v>0</v>
      </c>
      <c r="AW1299" s="407">
        <v>0</v>
      </c>
      <c r="AX1299" s="408">
        <v>0</v>
      </c>
      <c r="AY1299" s="407">
        <v>0</v>
      </c>
      <c r="AZ1299" s="408">
        <v>0</v>
      </c>
      <c r="BA1299" s="407">
        <v>0</v>
      </c>
      <c r="BB1299" s="408">
        <v>0</v>
      </c>
      <c r="BC1299" s="407">
        <v>0</v>
      </c>
    </row>
    <row r="1300" spans="1:55" x14ac:dyDescent="0.35">
      <c r="A1300" s="385" t="str" cm="1">
        <f t="array" ref="A1300">IFERROR(_xlfn.IFS(AND(F1300="Renta Variable",O1300=1),IFERROR(MATCH(B1300,[1]RV_Det!C:C,0),"Rev"),AND(J1300="Corporativa",O1300=1,I1300="EM"),IFERROR(MATCH(B1300,[1]RF_Corps!B:B,0),"Rev"),AND(F1300="Alternativos",O1300=1),IFERROR(MATCH(B1300,[1]Rep4!C:C,0),"Rev")),"")</f>
        <v/>
      </c>
      <c r="B1300" s="394" t="s">
        <v>3668</v>
      </c>
      <c r="C1300" s="409" t="s">
        <v>3669</v>
      </c>
      <c r="D1300" s="395" t="s">
        <v>3662</v>
      </c>
      <c r="E1300" s="396" t="str">
        <f>IF(B1300="","",INDEX([1]CatGlob!$S:$S,IFERROR(MATCH(MID(B1300,7,1),[1]CatGlob!$R:$R,0),MATCH(MID(B1300,1,2),[1]CatGlob!$R:$R,0))))</f>
        <v>NSOL</v>
      </c>
      <c r="F1300" s="397" t="s">
        <v>442</v>
      </c>
      <c r="G1300" s="398" t="s">
        <v>383</v>
      </c>
      <c r="H1300" s="399" t="s">
        <v>264</v>
      </c>
      <c r="I1300" s="399" t="s">
        <v>611</v>
      </c>
      <c r="J1300" s="399" t="s">
        <v>2252</v>
      </c>
      <c r="K1300" s="396" t="s">
        <v>600</v>
      </c>
      <c r="L1300" s="400" t="str">
        <f>IF(ISERROR(MATCH(M1300,M$10:M1299,0)),M1300,"")</f>
        <v/>
      </c>
      <c r="M1300" s="401" t="str">
        <f>IF(B1300="","",IF(ISERROR(MATCH(F1300&amp;"_"&amp;G1300&amp;"_"&amp;H1300&amp;"_"&amp;I1300&amp;"_"&amp;J1300&amp;IF(K1300="","","_"&amp;K1300),[1]CatGlob!$B:$B,0)),F1300&amp;"_"&amp;G1300&amp;"_"&amp;H1300&amp;"_"&amp;I1300&amp;"_"&amp;J1300&amp;IF(K1300="","","_"&amp;K1300),INDEX([1]CatGlob!$C:$C,MATCH(F1300&amp;"_"&amp;G1300&amp;"_"&amp;H1300&amp;"_"&amp;I1300&amp;"_"&amp;J1300&amp;IF(K1300="","","_"&amp;K1300),[1]CatGlob!$B:$B,0))))</f>
        <v>PEN_NOM_CORP_NT</v>
      </c>
      <c r="N1300" s="402" t="str">
        <f t="shared" si="43"/>
        <v/>
      </c>
      <c r="O1300" s="402" t="str">
        <f t="shared" si="42"/>
        <v/>
      </c>
      <c r="P1300" s="401" t="str">
        <f>IF(LEN(B1300)&gt;8,INDEX([1]CatGlob!$X:$X,MATCH(M1300,[1]CatGlob!$W:$W,0)),"")</f>
        <v>PEC</v>
      </c>
      <c r="Q1300" s="403" t="str">
        <f>INDEX([1]CatGlob!P:P,MATCH(M1300,[1]CatGlob!O:O,0))</f>
        <v>RFLC</v>
      </c>
      <c r="R1300" s="403"/>
      <c r="S1300" s="403"/>
      <c r="T1300" s="403" t="str">
        <f>INDEX([1]CatGlob!$D:$D,MATCH($M1300,[1]CatGlob!$C:$C,0))</f>
        <v>RFL</v>
      </c>
      <c r="U1300" s="403" t="s">
        <v>2307</v>
      </c>
      <c r="V1300" s="404" t="str">
        <f>INDEX([1]CatGlob!$F:$F,MATCH($M1300,[1]CatGlob!$C:$C,0))</f>
        <v>RFL_CORP</v>
      </c>
      <c r="W1300" s="405"/>
      <c r="X1300" s="406">
        <v>0</v>
      </c>
      <c r="Y1300" s="407">
        <v>0</v>
      </c>
      <c r="Z1300" s="408">
        <v>0</v>
      </c>
      <c r="AA1300" s="407">
        <v>0</v>
      </c>
      <c r="AB1300" s="408">
        <v>0</v>
      </c>
      <c r="AC1300" s="407">
        <v>0</v>
      </c>
      <c r="AD1300" s="408">
        <v>0</v>
      </c>
      <c r="AE1300" s="407">
        <v>0</v>
      </c>
      <c r="AF1300" s="408">
        <v>0</v>
      </c>
      <c r="AG1300" s="407">
        <v>0</v>
      </c>
      <c r="AI1300" s="406">
        <v>0</v>
      </c>
      <c r="AJ1300" s="407">
        <v>0</v>
      </c>
      <c r="AK1300" s="408">
        <v>0</v>
      </c>
      <c r="AL1300" s="407">
        <v>0</v>
      </c>
      <c r="AM1300" s="408">
        <v>0</v>
      </c>
      <c r="AN1300" s="407">
        <v>0</v>
      </c>
      <c r="AO1300" s="408">
        <v>0</v>
      </c>
      <c r="AP1300" s="407">
        <v>0</v>
      </c>
      <c r="AQ1300" s="408">
        <v>0</v>
      </c>
      <c r="AR1300" s="407">
        <v>0</v>
      </c>
      <c r="AT1300" s="406">
        <v>0</v>
      </c>
      <c r="AU1300" s="407">
        <v>0</v>
      </c>
      <c r="AV1300" s="408">
        <v>0</v>
      </c>
      <c r="AW1300" s="407">
        <v>0</v>
      </c>
      <c r="AX1300" s="408">
        <v>0</v>
      </c>
      <c r="AY1300" s="407">
        <v>0</v>
      </c>
      <c r="AZ1300" s="408">
        <v>0</v>
      </c>
      <c r="BA1300" s="407">
        <v>0</v>
      </c>
      <c r="BB1300" s="408">
        <v>0</v>
      </c>
      <c r="BC1300" s="407">
        <v>0</v>
      </c>
    </row>
    <row r="1301" spans="1:55" x14ac:dyDescent="0.35">
      <c r="A1301" s="385" t="str" cm="1">
        <f t="array" ref="A1301">IFERROR(_xlfn.IFS(AND(F1301="Renta Variable",O1301=1),IFERROR(MATCH(B1301,[1]RV_Det!C:C,0),"Rev"),AND(J1301="Corporativa",O1301=1,I1301="EM"),IFERROR(MATCH(B1301,[1]RF_Corps!B:B,0),"Rev"),AND(F1301="Alternativos",O1301=1),IFERROR(MATCH(B1301,[1]Rep4!C:C,0),"Rev")),"")</f>
        <v/>
      </c>
      <c r="B1301" s="394" t="s">
        <v>3670</v>
      </c>
      <c r="C1301" s="409" t="s">
        <v>3671</v>
      </c>
      <c r="D1301" s="395" t="s">
        <v>2627</v>
      </c>
      <c r="E1301" s="396" t="str">
        <f>IF(B1301="","",INDEX([1]CatGlob!$S:$S,IFERROR(MATCH(MID(B1301,7,1),[1]CatGlob!$R:$R,0),MATCH(MID(B1301,1,2),[1]CatGlob!$R:$R,0))))</f>
        <v>NSOL</v>
      </c>
      <c r="F1301" s="397" t="s">
        <v>442</v>
      </c>
      <c r="G1301" s="398" t="s">
        <v>383</v>
      </c>
      <c r="H1301" s="399" t="s">
        <v>264</v>
      </c>
      <c r="I1301" s="399" t="s">
        <v>611</v>
      </c>
      <c r="J1301" s="399" t="s">
        <v>2252</v>
      </c>
      <c r="K1301" s="396" t="s">
        <v>600</v>
      </c>
      <c r="L1301" s="400" t="str">
        <f>IF(ISERROR(MATCH(M1301,M$10:M1300,0)),M1301,"")</f>
        <v/>
      </c>
      <c r="M1301" s="401" t="str">
        <f>IF(B1301="","",IF(ISERROR(MATCH(F1301&amp;"_"&amp;G1301&amp;"_"&amp;H1301&amp;"_"&amp;I1301&amp;"_"&amp;J1301&amp;IF(K1301="","","_"&amp;K1301),[1]CatGlob!$B:$B,0)),F1301&amp;"_"&amp;G1301&amp;"_"&amp;H1301&amp;"_"&amp;I1301&amp;"_"&amp;J1301&amp;IF(K1301="","","_"&amp;K1301),INDEX([1]CatGlob!$C:$C,MATCH(F1301&amp;"_"&amp;G1301&amp;"_"&amp;H1301&amp;"_"&amp;I1301&amp;"_"&amp;J1301&amp;IF(K1301="","","_"&amp;K1301),[1]CatGlob!$B:$B,0))))</f>
        <v>PEN_NOM_CORP_NT</v>
      </c>
      <c r="N1301" s="402" t="str">
        <f t="shared" si="43"/>
        <v/>
      </c>
      <c r="O1301" s="402" t="str">
        <f t="shared" si="42"/>
        <v/>
      </c>
      <c r="P1301" s="401" t="str">
        <f>IF(LEN(B1301)&gt;8,INDEX([1]CatGlob!$X:$X,MATCH(M1301,[1]CatGlob!$W:$W,0)),"")</f>
        <v>PEC</v>
      </c>
      <c r="Q1301" s="403" t="str">
        <f>INDEX([1]CatGlob!P:P,MATCH(M1301,[1]CatGlob!O:O,0))</f>
        <v>RFLC</v>
      </c>
      <c r="R1301" s="403" t="s">
        <v>601</v>
      </c>
      <c r="S1301" s="403" t="s">
        <v>601</v>
      </c>
      <c r="T1301" s="403" t="str">
        <f>INDEX([1]CatGlob!$D:$D,MATCH($M1301,[1]CatGlob!$C:$C,0))</f>
        <v>RFL</v>
      </c>
      <c r="U1301" s="403" t="s">
        <v>2307</v>
      </c>
      <c r="V1301" s="404" t="str">
        <f>INDEX([1]CatGlob!$F:$F,MATCH($M1301,[1]CatGlob!$C:$C,0))</f>
        <v>RFL_CORP</v>
      </c>
      <c r="W1301" s="405"/>
      <c r="X1301" s="406">
        <v>0</v>
      </c>
      <c r="Y1301" s="407">
        <v>0</v>
      </c>
      <c r="Z1301" s="408">
        <v>0</v>
      </c>
      <c r="AA1301" s="407">
        <v>0</v>
      </c>
      <c r="AB1301" s="408">
        <v>0</v>
      </c>
      <c r="AC1301" s="407">
        <v>0</v>
      </c>
      <c r="AD1301" s="408">
        <v>0</v>
      </c>
      <c r="AE1301" s="407">
        <v>0</v>
      </c>
      <c r="AF1301" s="408">
        <v>0</v>
      </c>
      <c r="AG1301" s="407">
        <v>0</v>
      </c>
      <c r="AI1301" s="406">
        <v>0</v>
      </c>
      <c r="AJ1301" s="407">
        <v>0</v>
      </c>
      <c r="AK1301" s="408">
        <v>0</v>
      </c>
      <c r="AL1301" s="407">
        <v>0</v>
      </c>
      <c r="AM1301" s="408">
        <v>0</v>
      </c>
      <c r="AN1301" s="407">
        <v>0</v>
      </c>
      <c r="AO1301" s="408">
        <v>0</v>
      </c>
      <c r="AP1301" s="407">
        <v>0</v>
      </c>
      <c r="AQ1301" s="408">
        <v>0</v>
      </c>
      <c r="AR1301" s="407">
        <v>0</v>
      </c>
      <c r="AT1301" s="406">
        <v>0</v>
      </c>
      <c r="AU1301" s="407">
        <v>0</v>
      </c>
      <c r="AV1301" s="408">
        <v>0</v>
      </c>
      <c r="AW1301" s="407">
        <v>0</v>
      </c>
      <c r="AX1301" s="408">
        <v>0</v>
      </c>
      <c r="AY1301" s="407">
        <v>0</v>
      </c>
      <c r="AZ1301" s="408">
        <v>0</v>
      </c>
      <c r="BA1301" s="407">
        <v>0</v>
      </c>
      <c r="BB1301" s="408">
        <v>0</v>
      </c>
      <c r="BC1301" s="407">
        <v>0</v>
      </c>
    </row>
    <row r="1302" spans="1:55" x14ac:dyDescent="0.35">
      <c r="A1302" s="385" t="str" cm="1">
        <f t="array" ref="A1302">IFERROR(_xlfn.IFS(AND(F1302="Renta Variable",O1302=1),IFERROR(MATCH(B1302,[1]RV_Det!C:C,0),"Rev"),AND(J1302="Corporativa",O1302=1,I1302="EM"),IFERROR(MATCH(B1302,[1]RF_Corps!B:B,0),"Rev"),AND(F1302="Alternativos",O1302=1),IFERROR(MATCH(B1302,[1]Rep4!C:C,0),"Rev")),"")</f>
        <v/>
      </c>
      <c r="B1302" s="394" t="s">
        <v>3672</v>
      </c>
      <c r="C1302" s="409" t="s">
        <v>3673</v>
      </c>
      <c r="D1302" s="395" t="s">
        <v>3674</v>
      </c>
      <c r="E1302" s="396" t="str">
        <f>IF(B1302="","",INDEX([1]CatGlob!$S:$S,IFERROR(MATCH(MID(B1302,7,1),[1]CatGlob!$R:$R,0),MATCH(MID(B1302,1,2),[1]CatGlob!$R:$R,0))))</f>
        <v>NSOL</v>
      </c>
      <c r="F1302" s="397" t="s">
        <v>442</v>
      </c>
      <c r="G1302" s="398" t="s">
        <v>383</v>
      </c>
      <c r="H1302" s="399" t="s">
        <v>264</v>
      </c>
      <c r="I1302" s="399" t="s">
        <v>611</v>
      </c>
      <c r="J1302" s="399" t="s">
        <v>2252</v>
      </c>
      <c r="K1302" s="396" t="s">
        <v>600</v>
      </c>
      <c r="L1302" s="400" t="str">
        <f>IF(ISERROR(MATCH(M1302,M$10:M1301,0)),M1302,"")</f>
        <v/>
      </c>
      <c r="M1302" s="401" t="str">
        <f>IF(B1302="","",IF(ISERROR(MATCH(F1302&amp;"_"&amp;G1302&amp;"_"&amp;H1302&amp;"_"&amp;I1302&amp;"_"&amp;J1302&amp;IF(K1302="","","_"&amp;K1302),[1]CatGlob!$B:$B,0)),F1302&amp;"_"&amp;G1302&amp;"_"&amp;H1302&amp;"_"&amp;I1302&amp;"_"&amp;J1302&amp;IF(K1302="","","_"&amp;K1302),INDEX([1]CatGlob!$C:$C,MATCH(F1302&amp;"_"&amp;G1302&amp;"_"&amp;H1302&amp;"_"&amp;I1302&amp;"_"&amp;J1302&amp;IF(K1302="","","_"&amp;K1302),[1]CatGlob!$B:$B,0))))</f>
        <v>PEN_NOM_CORP_NT</v>
      </c>
      <c r="N1302" s="402" t="str">
        <f t="shared" si="43"/>
        <v/>
      </c>
      <c r="O1302" s="402" t="str">
        <f t="shared" si="42"/>
        <v/>
      </c>
      <c r="P1302" s="401" t="str">
        <f>IF(LEN(B1302)&gt;8,INDEX([1]CatGlob!$X:$X,MATCH(M1302,[1]CatGlob!$W:$W,0)),"")</f>
        <v>PEC</v>
      </c>
      <c r="Q1302" s="403" t="str">
        <f>INDEX([1]CatGlob!P:P,MATCH(M1302,[1]CatGlob!O:O,0))</f>
        <v>RFLC</v>
      </c>
      <c r="R1302" s="403" t="s">
        <v>601</v>
      </c>
      <c r="S1302" s="403" t="s">
        <v>601</v>
      </c>
      <c r="T1302" s="403" t="str">
        <f>INDEX([1]CatGlob!$D:$D,MATCH($M1302,[1]CatGlob!$C:$C,0))</f>
        <v>RFL</v>
      </c>
      <c r="U1302" s="403" t="s">
        <v>2307</v>
      </c>
      <c r="V1302" s="404" t="str">
        <f>INDEX([1]CatGlob!$F:$F,MATCH($M1302,[1]CatGlob!$C:$C,0))</f>
        <v>RFL_CORP</v>
      </c>
      <c r="W1302" s="405"/>
      <c r="X1302" s="406">
        <v>0</v>
      </c>
      <c r="Y1302" s="407">
        <v>0</v>
      </c>
      <c r="Z1302" s="408">
        <v>0</v>
      </c>
      <c r="AA1302" s="407">
        <v>0</v>
      </c>
      <c r="AB1302" s="408">
        <v>0</v>
      </c>
      <c r="AC1302" s="407">
        <v>0</v>
      </c>
      <c r="AD1302" s="408">
        <v>0</v>
      </c>
      <c r="AE1302" s="407">
        <v>0</v>
      </c>
      <c r="AF1302" s="408">
        <v>0</v>
      </c>
      <c r="AG1302" s="407">
        <v>0</v>
      </c>
      <c r="AI1302" s="406">
        <v>0</v>
      </c>
      <c r="AJ1302" s="407">
        <v>0</v>
      </c>
      <c r="AK1302" s="408">
        <v>0</v>
      </c>
      <c r="AL1302" s="407">
        <v>0</v>
      </c>
      <c r="AM1302" s="408">
        <v>0</v>
      </c>
      <c r="AN1302" s="407">
        <v>0</v>
      </c>
      <c r="AO1302" s="408">
        <v>0</v>
      </c>
      <c r="AP1302" s="407">
        <v>0</v>
      </c>
      <c r="AQ1302" s="408">
        <v>0</v>
      </c>
      <c r="AR1302" s="407">
        <v>0</v>
      </c>
      <c r="AT1302" s="406">
        <v>0</v>
      </c>
      <c r="AU1302" s="407">
        <v>0</v>
      </c>
      <c r="AV1302" s="408">
        <v>0</v>
      </c>
      <c r="AW1302" s="407">
        <v>0</v>
      </c>
      <c r="AX1302" s="408">
        <v>0</v>
      </c>
      <c r="AY1302" s="407">
        <v>0</v>
      </c>
      <c r="AZ1302" s="408">
        <v>0</v>
      </c>
      <c r="BA1302" s="407">
        <v>0</v>
      </c>
      <c r="BB1302" s="408">
        <v>0</v>
      </c>
      <c r="BC1302" s="407">
        <v>0</v>
      </c>
    </row>
    <row r="1303" spans="1:55" x14ac:dyDescent="0.35">
      <c r="A1303" s="385" t="str" cm="1">
        <f t="array" ref="A1303">IFERROR(_xlfn.IFS(AND(F1303="Renta Variable",O1303=1),IFERROR(MATCH(B1303,[1]RV_Det!C:C,0),"Rev"),AND(J1303="Corporativa",O1303=1,I1303="EM"),IFERROR(MATCH(B1303,[1]RF_Corps!B:B,0),"Rev"),AND(F1303="Alternativos",O1303=1),IFERROR(MATCH(B1303,[1]Rep4!C:C,0),"Rev")),"")</f>
        <v/>
      </c>
      <c r="B1303" s="394" t="s">
        <v>3675</v>
      </c>
      <c r="C1303" s="409" t="s">
        <v>3676</v>
      </c>
      <c r="D1303" s="395" t="s">
        <v>3677</v>
      </c>
      <c r="E1303" s="396" t="str">
        <f>IF(B1303="","",INDEX([1]CatGlob!$S:$S,IFERROR(MATCH(MID(B1303,7,1),[1]CatGlob!$R:$R,0),MATCH(MID(B1303,1,2),[1]CatGlob!$R:$R,0))))</f>
        <v>NSOL</v>
      </c>
      <c r="F1303" s="397" t="s">
        <v>442</v>
      </c>
      <c r="G1303" s="398" t="s">
        <v>383</v>
      </c>
      <c r="H1303" s="399" t="s">
        <v>264</v>
      </c>
      <c r="I1303" s="399" t="s">
        <v>611</v>
      </c>
      <c r="J1303" s="399" t="s">
        <v>2252</v>
      </c>
      <c r="K1303" s="396" t="s">
        <v>600</v>
      </c>
      <c r="L1303" s="400" t="str">
        <f>IF(ISERROR(MATCH(M1303,M$10:M1302,0)),M1303,"")</f>
        <v/>
      </c>
      <c r="M1303" s="401" t="str">
        <f>IF(B1303="","",IF(ISERROR(MATCH(F1303&amp;"_"&amp;G1303&amp;"_"&amp;H1303&amp;"_"&amp;I1303&amp;"_"&amp;J1303&amp;IF(K1303="","","_"&amp;K1303),[1]CatGlob!$B:$B,0)),F1303&amp;"_"&amp;G1303&amp;"_"&amp;H1303&amp;"_"&amp;I1303&amp;"_"&amp;J1303&amp;IF(K1303="","","_"&amp;K1303),INDEX([1]CatGlob!$C:$C,MATCH(F1303&amp;"_"&amp;G1303&amp;"_"&amp;H1303&amp;"_"&amp;I1303&amp;"_"&amp;J1303&amp;IF(K1303="","","_"&amp;K1303),[1]CatGlob!$B:$B,0))))</f>
        <v>PEN_NOM_CORP_NT</v>
      </c>
      <c r="N1303" s="402" t="str">
        <f t="shared" si="43"/>
        <v/>
      </c>
      <c r="O1303" s="402" t="str">
        <f t="shared" si="42"/>
        <v/>
      </c>
      <c r="P1303" s="401" t="str">
        <f>IF(LEN(B1303)&gt;8,INDEX([1]CatGlob!$X:$X,MATCH(M1303,[1]CatGlob!$W:$W,0)),"")</f>
        <v>PEC</v>
      </c>
      <c r="Q1303" s="403" t="str">
        <f>INDEX([1]CatGlob!P:P,MATCH(M1303,[1]CatGlob!O:O,0))</f>
        <v>RFLC</v>
      </c>
      <c r="R1303" s="403" t="s">
        <v>601</v>
      </c>
      <c r="S1303" s="403" t="s">
        <v>601</v>
      </c>
      <c r="T1303" s="403" t="str">
        <f>INDEX([1]CatGlob!$D:$D,MATCH($M1303,[1]CatGlob!$C:$C,0))</f>
        <v>RFL</v>
      </c>
      <c r="U1303" s="403" t="s">
        <v>2307</v>
      </c>
      <c r="V1303" s="404" t="str">
        <f>INDEX([1]CatGlob!$F:$F,MATCH($M1303,[1]CatGlob!$C:$C,0))</f>
        <v>RFL_CORP</v>
      </c>
      <c r="W1303" s="405"/>
      <c r="X1303" s="406">
        <v>0</v>
      </c>
      <c r="Y1303" s="407">
        <v>0</v>
      </c>
      <c r="Z1303" s="408">
        <v>0</v>
      </c>
      <c r="AA1303" s="407">
        <v>0</v>
      </c>
      <c r="AB1303" s="408">
        <v>0</v>
      </c>
      <c r="AC1303" s="407">
        <v>0</v>
      </c>
      <c r="AD1303" s="408">
        <v>0</v>
      </c>
      <c r="AE1303" s="407">
        <v>0</v>
      </c>
      <c r="AF1303" s="408">
        <v>0</v>
      </c>
      <c r="AG1303" s="407">
        <v>0</v>
      </c>
      <c r="AI1303" s="406">
        <v>0</v>
      </c>
      <c r="AJ1303" s="407">
        <v>0</v>
      </c>
      <c r="AK1303" s="408">
        <v>0</v>
      </c>
      <c r="AL1303" s="407">
        <v>0</v>
      </c>
      <c r="AM1303" s="408">
        <v>0</v>
      </c>
      <c r="AN1303" s="407">
        <v>0</v>
      </c>
      <c r="AO1303" s="408">
        <v>0</v>
      </c>
      <c r="AP1303" s="407">
        <v>0</v>
      </c>
      <c r="AQ1303" s="408">
        <v>0</v>
      </c>
      <c r="AR1303" s="407">
        <v>0</v>
      </c>
      <c r="AT1303" s="406">
        <v>0</v>
      </c>
      <c r="AU1303" s="407">
        <v>0</v>
      </c>
      <c r="AV1303" s="408">
        <v>0</v>
      </c>
      <c r="AW1303" s="407">
        <v>0</v>
      </c>
      <c r="AX1303" s="408">
        <v>0</v>
      </c>
      <c r="AY1303" s="407">
        <v>0</v>
      </c>
      <c r="AZ1303" s="408">
        <v>0</v>
      </c>
      <c r="BA1303" s="407">
        <v>0</v>
      </c>
      <c r="BB1303" s="408">
        <v>0</v>
      </c>
      <c r="BC1303" s="407">
        <v>0</v>
      </c>
    </row>
    <row r="1304" spans="1:55" x14ac:dyDescent="0.35">
      <c r="A1304" s="385" t="str" cm="1">
        <f t="array" ref="A1304">IFERROR(_xlfn.IFS(AND(F1304="Renta Variable",O1304=1),IFERROR(MATCH(B1304,[1]RV_Det!C:C,0),"Rev"),AND(J1304="Corporativa",O1304=1,I1304="EM"),IFERROR(MATCH(B1304,[1]RF_Corps!B:B,0),"Rev"),AND(F1304="Alternativos",O1304=1),IFERROR(MATCH(B1304,[1]Rep4!C:C,0),"Rev")),"")</f>
        <v/>
      </c>
      <c r="B1304" s="394" t="s">
        <v>3678</v>
      </c>
      <c r="C1304" s="409" t="s">
        <v>3679</v>
      </c>
      <c r="D1304" s="395" t="s">
        <v>3677</v>
      </c>
      <c r="E1304" s="396" t="str">
        <f>IF(B1304="","",INDEX([1]CatGlob!$S:$S,IFERROR(MATCH(MID(B1304,7,1),[1]CatGlob!$R:$R,0),MATCH(MID(B1304,1,2),[1]CatGlob!$R:$R,0))))</f>
        <v>NSOL</v>
      </c>
      <c r="F1304" s="397" t="s">
        <v>442</v>
      </c>
      <c r="G1304" s="398" t="s">
        <v>383</v>
      </c>
      <c r="H1304" s="399" t="s">
        <v>264</v>
      </c>
      <c r="I1304" s="399" t="s">
        <v>611</v>
      </c>
      <c r="J1304" s="399" t="s">
        <v>2252</v>
      </c>
      <c r="K1304" s="396" t="s">
        <v>600</v>
      </c>
      <c r="L1304" s="400" t="str">
        <f>IF(ISERROR(MATCH(M1304,M$10:M1303,0)),M1304,"")</f>
        <v/>
      </c>
      <c r="M1304" s="401" t="str">
        <f>IF(B1304="","",IF(ISERROR(MATCH(F1304&amp;"_"&amp;G1304&amp;"_"&amp;H1304&amp;"_"&amp;I1304&amp;"_"&amp;J1304&amp;IF(K1304="","","_"&amp;K1304),[1]CatGlob!$B:$B,0)),F1304&amp;"_"&amp;G1304&amp;"_"&amp;H1304&amp;"_"&amp;I1304&amp;"_"&amp;J1304&amp;IF(K1304="","","_"&amp;K1304),INDEX([1]CatGlob!$C:$C,MATCH(F1304&amp;"_"&amp;G1304&amp;"_"&amp;H1304&amp;"_"&amp;I1304&amp;"_"&amp;J1304&amp;IF(K1304="","","_"&amp;K1304),[1]CatGlob!$B:$B,0))))</f>
        <v>PEN_NOM_CORP_NT</v>
      </c>
      <c r="N1304" s="402" t="str">
        <f t="shared" si="43"/>
        <v/>
      </c>
      <c r="O1304" s="402" t="str">
        <f t="shared" si="42"/>
        <v/>
      </c>
      <c r="P1304" s="401" t="str">
        <f>IF(LEN(B1304)&gt;8,INDEX([1]CatGlob!$X:$X,MATCH(M1304,[1]CatGlob!$W:$W,0)),"")</f>
        <v>PEC</v>
      </c>
      <c r="Q1304" s="403" t="str">
        <f>INDEX([1]CatGlob!P:P,MATCH(M1304,[1]CatGlob!O:O,0))</f>
        <v>RFLC</v>
      </c>
      <c r="R1304" s="403" t="s">
        <v>601</v>
      </c>
      <c r="S1304" s="403" t="s">
        <v>601</v>
      </c>
      <c r="T1304" s="403" t="str">
        <f>INDEX([1]CatGlob!$D:$D,MATCH($M1304,[1]CatGlob!$C:$C,0))</f>
        <v>RFL</v>
      </c>
      <c r="U1304" s="403" t="s">
        <v>2307</v>
      </c>
      <c r="V1304" s="404" t="str">
        <f>INDEX([1]CatGlob!$F:$F,MATCH($M1304,[1]CatGlob!$C:$C,0))</f>
        <v>RFL_CORP</v>
      </c>
      <c r="W1304" s="405"/>
      <c r="X1304" s="406">
        <v>0</v>
      </c>
      <c r="Y1304" s="407">
        <v>0</v>
      </c>
      <c r="Z1304" s="408">
        <v>0</v>
      </c>
      <c r="AA1304" s="407">
        <v>0</v>
      </c>
      <c r="AB1304" s="408">
        <v>0</v>
      </c>
      <c r="AC1304" s="407">
        <v>0</v>
      </c>
      <c r="AD1304" s="408">
        <v>0</v>
      </c>
      <c r="AE1304" s="407">
        <v>0</v>
      </c>
      <c r="AF1304" s="408">
        <v>0</v>
      </c>
      <c r="AG1304" s="407">
        <v>0</v>
      </c>
      <c r="AI1304" s="406">
        <v>0</v>
      </c>
      <c r="AJ1304" s="407">
        <v>0</v>
      </c>
      <c r="AK1304" s="408">
        <v>0</v>
      </c>
      <c r="AL1304" s="407">
        <v>0</v>
      </c>
      <c r="AM1304" s="408">
        <v>0</v>
      </c>
      <c r="AN1304" s="407">
        <v>0</v>
      </c>
      <c r="AO1304" s="408">
        <v>0</v>
      </c>
      <c r="AP1304" s="407">
        <v>0</v>
      </c>
      <c r="AQ1304" s="408">
        <v>0</v>
      </c>
      <c r="AR1304" s="407">
        <v>0</v>
      </c>
      <c r="AT1304" s="406">
        <v>0</v>
      </c>
      <c r="AU1304" s="407">
        <v>0</v>
      </c>
      <c r="AV1304" s="408">
        <v>0</v>
      </c>
      <c r="AW1304" s="407">
        <v>0</v>
      </c>
      <c r="AX1304" s="408">
        <v>0</v>
      </c>
      <c r="AY1304" s="407">
        <v>0</v>
      </c>
      <c r="AZ1304" s="408">
        <v>0</v>
      </c>
      <c r="BA1304" s="407">
        <v>0</v>
      </c>
      <c r="BB1304" s="408">
        <v>0</v>
      </c>
      <c r="BC1304" s="407">
        <v>0</v>
      </c>
    </row>
    <row r="1305" spans="1:55" x14ac:dyDescent="0.35">
      <c r="A1305" s="385" t="str" cm="1">
        <f t="array" ref="A1305">IFERROR(_xlfn.IFS(AND(F1305="Renta Variable",O1305=1),IFERROR(MATCH(B1305,[1]RV_Det!C:C,0),"Rev"),AND(J1305="Corporativa",O1305=1,I1305="EM"),IFERROR(MATCH(B1305,[1]RF_Corps!B:B,0),"Rev"),AND(F1305="Alternativos",O1305=1),IFERROR(MATCH(B1305,[1]Rep4!C:C,0),"Rev")),"")</f>
        <v/>
      </c>
      <c r="B1305" s="394" t="s">
        <v>3680</v>
      </c>
      <c r="C1305" s="409" t="s">
        <v>3681</v>
      </c>
      <c r="D1305" s="395" t="s">
        <v>3665</v>
      </c>
      <c r="E1305" s="396" t="str">
        <f>IF(B1305="","",INDEX([1]CatGlob!$S:$S,IFERROR(MATCH(MID(B1305,7,1),[1]CatGlob!$R:$R,0),MATCH(MID(B1305,1,2),[1]CatGlob!$R:$R,0))))</f>
        <v>NSOL</v>
      </c>
      <c r="F1305" s="397" t="s">
        <v>442</v>
      </c>
      <c r="G1305" s="398" t="s">
        <v>383</v>
      </c>
      <c r="H1305" s="399" t="s">
        <v>264</v>
      </c>
      <c r="I1305" s="399" t="s">
        <v>611</v>
      </c>
      <c r="J1305" s="399" t="s">
        <v>2252</v>
      </c>
      <c r="K1305" s="396" t="s">
        <v>600</v>
      </c>
      <c r="L1305" s="400" t="str">
        <f>IF(ISERROR(MATCH(M1305,M$10:M1304,0)),M1305,"")</f>
        <v/>
      </c>
      <c r="M1305" s="401" t="str">
        <f>IF(B1305="","",IF(ISERROR(MATCH(F1305&amp;"_"&amp;G1305&amp;"_"&amp;H1305&amp;"_"&amp;I1305&amp;"_"&amp;J1305&amp;IF(K1305="","","_"&amp;K1305),[1]CatGlob!$B:$B,0)),F1305&amp;"_"&amp;G1305&amp;"_"&amp;H1305&amp;"_"&amp;I1305&amp;"_"&amp;J1305&amp;IF(K1305="","","_"&amp;K1305),INDEX([1]CatGlob!$C:$C,MATCH(F1305&amp;"_"&amp;G1305&amp;"_"&amp;H1305&amp;"_"&amp;I1305&amp;"_"&amp;J1305&amp;IF(K1305="","","_"&amp;K1305),[1]CatGlob!$B:$B,0))))</f>
        <v>PEN_NOM_CORP_NT</v>
      </c>
      <c r="N1305" s="402" t="str">
        <f t="shared" si="43"/>
        <v/>
      </c>
      <c r="O1305" s="402" t="str">
        <f t="shared" si="42"/>
        <v/>
      </c>
      <c r="P1305" s="401" t="str">
        <f>IF(LEN(B1305)&gt;8,INDEX([1]CatGlob!$X:$X,MATCH(M1305,[1]CatGlob!$W:$W,0)),"")</f>
        <v>PEC</v>
      </c>
      <c r="Q1305" s="403" t="str">
        <f>INDEX([1]CatGlob!P:P,MATCH(M1305,[1]CatGlob!O:O,0))</f>
        <v>RFLC</v>
      </c>
      <c r="R1305" s="403"/>
      <c r="S1305" s="403"/>
      <c r="T1305" s="403" t="str">
        <f>INDEX([1]CatGlob!$D:$D,MATCH($M1305,[1]CatGlob!$C:$C,0))</f>
        <v>RFL</v>
      </c>
      <c r="U1305" s="403" t="s">
        <v>2307</v>
      </c>
      <c r="V1305" s="404" t="str">
        <f>INDEX([1]CatGlob!$F:$F,MATCH($M1305,[1]CatGlob!$C:$C,0))</f>
        <v>RFL_CORP</v>
      </c>
      <c r="W1305" s="405"/>
      <c r="X1305" s="406">
        <v>0</v>
      </c>
      <c r="Y1305" s="407">
        <v>0</v>
      </c>
      <c r="Z1305" s="408">
        <v>0</v>
      </c>
      <c r="AA1305" s="407">
        <v>0</v>
      </c>
      <c r="AB1305" s="408">
        <v>0</v>
      </c>
      <c r="AC1305" s="407">
        <v>0</v>
      </c>
      <c r="AD1305" s="408">
        <v>0</v>
      </c>
      <c r="AE1305" s="407">
        <v>0</v>
      </c>
      <c r="AF1305" s="408">
        <v>0</v>
      </c>
      <c r="AG1305" s="407">
        <v>0</v>
      </c>
      <c r="AI1305" s="406">
        <v>0</v>
      </c>
      <c r="AJ1305" s="407">
        <v>0</v>
      </c>
      <c r="AK1305" s="408">
        <v>0</v>
      </c>
      <c r="AL1305" s="407">
        <v>0</v>
      </c>
      <c r="AM1305" s="408">
        <v>0</v>
      </c>
      <c r="AN1305" s="407">
        <v>0</v>
      </c>
      <c r="AO1305" s="408">
        <v>0</v>
      </c>
      <c r="AP1305" s="407">
        <v>0</v>
      </c>
      <c r="AQ1305" s="408">
        <v>0</v>
      </c>
      <c r="AR1305" s="407">
        <v>0</v>
      </c>
      <c r="AT1305" s="406">
        <v>0</v>
      </c>
      <c r="AU1305" s="407">
        <v>0</v>
      </c>
      <c r="AV1305" s="408">
        <v>0</v>
      </c>
      <c r="AW1305" s="407">
        <v>0</v>
      </c>
      <c r="AX1305" s="408">
        <v>0</v>
      </c>
      <c r="AY1305" s="407">
        <v>0</v>
      </c>
      <c r="AZ1305" s="408">
        <v>0</v>
      </c>
      <c r="BA1305" s="407">
        <v>0</v>
      </c>
      <c r="BB1305" s="408">
        <v>0</v>
      </c>
      <c r="BC1305" s="407">
        <v>0</v>
      </c>
    </row>
    <row r="1306" spans="1:55" x14ac:dyDescent="0.35">
      <c r="A1306" s="385" t="str" cm="1">
        <f t="array" ref="A1306">IFERROR(_xlfn.IFS(AND(F1306="Renta Variable",O1306=1),IFERROR(MATCH(B1306,[1]RV_Det!C:C,0),"Rev"),AND(J1306="Corporativa",O1306=1,I1306="EM"),IFERROR(MATCH(B1306,[1]RF_Corps!B:B,0),"Rev"),AND(F1306="Alternativos",O1306=1),IFERROR(MATCH(B1306,[1]Rep4!C:C,0),"Rev")),"")</f>
        <v/>
      </c>
      <c r="B1306" s="394" t="s">
        <v>3682</v>
      </c>
      <c r="C1306" s="409" t="s">
        <v>3683</v>
      </c>
      <c r="D1306" s="395" t="s">
        <v>3429</v>
      </c>
      <c r="E1306" s="396" t="str">
        <f>IF(B1306="","",INDEX([1]CatGlob!$S:$S,IFERROR(MATCH(MID(B1306,7,1),[1]CatGlob!$R:$R,0),MATCH(MID(B1306,1,2),[1]CatGlob!$R:$R,0))))</f>
        <v>NSOL</v>
      </c>
      <c r="F1306" s="397" t="s">
        <v>442</v>
      </c>
      <c r="G1306" s="398" t="s">
        <v>383</v>
      </c>
      <c r="H1306" s="399" t="s">
        <v>264</v>
      </c>
      <c r="I1306" s="399" t="s">
        <v>611</v>
      </c>
      <c r="J1306" s="399" t="s">
        <v>2252</v>
      </c>
      <c r="K1306" s="396" t="s">
        <v>600</v>
      </c>
      <c r="L1306" s="400" t="str">
        <f>IF(ISERROR(MATCH(M1306,M$10:M1305,0)),M1306,"")</f>
        <v/>
      </c>
      <c r="M1306" s="401" t="str">
        <f>IF(B1306="","",IF(ISERROR(MATCH(F1306&amp;"_"&amp;G1306&amp;"_"&amp;H1306&amp;"_"&amp;I1306&amp;"_"&amp;J1306&amp;IF(K1306="","","_"&amp;K1306),[1]CatGlob!$B:$B,0)),F1306&amp;"_"&amp;G1306&amp;"_"&amp;H1306&amp;"_"&amp;I1306&amp;"_"&amp;J1306&amp;IF(K1306="","","_"&amp;K1306),INDEX([1]CatGlob!$C:$C,MATCH(F1306&amp;"_"&amp;G1306&amp;"_"&amp;H1306&amp;"_"&amp;I1306&amp;"_"&amp;J1306&amp;IF(K1306="","","_"&amp;K1306),[1]CatGlob!$B:$B,0))))</f>
        <v>PEN_NOM_CORP_NT</v>
      </c>
      <c r="N1306" s="402" t="str">
        <f t="shared" si="43"/>
        <v/>
      </c>
      <c r="O1306" s="402" t="str">
        <f t="shared" si="42"/>
        <v/>
      </c>
      <c r="P1306" s="401" t="str">
        <f>IF(LEN(B1306)&gt;8,INDEX([1]CatGlob!$X:$X,MATCH(M1306,[1]CatGlob!$W:$W,0)),"")</f>
        <v>PEC</v>
      </c>
      <c r="Q1306" s="403" t="str">
        <f>INDEX([1]CatGlob!P:P,MATCH(M1306,[1]CatGlob!O:O,0))</f>
        <v>RFLC</v>
      </c>
      <c r="R1306" s="403" t="s">
        <v>601</v>
      </c>
      <c r="S1306" s="403" t="s">
        <v>601</v>
      </c>
      <c r="T1306" s="403" t="str">
        <f>INDEX([1]CatGlob!$D:$D,MATCH($M1306,[1]CatGlob!$C:$C,0))</f>
        <v>RFL</v>
      </c>
      <c r="U1306" s="403" t="s">
        <v>2307</v>
      </c>
      <c r="V1306" s="404" t="str">
        <f>INDEX([1]CatGlob!$F:$F,MATCH($M1306,[1]CatGlob!$C:$C,0))</f>
        <v>RFL_CORP</v>
      </c>
      <c r="W1306" s="405"/>
      <c r="X1306" s="406">
        <v>0</v>
      </c>
      <c r="Y1306" s="407">
        <v>0</v>
      </c>
      <c r="Z1306" s="408">
        <v>0</v>
      </c>
      <c r="AA1306" s="407">
        <v>0</v>
      </c>
      <c r="AB1306" s="408">
        <v>0</v>
      </c>
      <c r="AC1306" s="407">
        <v>0</v>
      </c>
      <c r="AD1306" s="408">
        <v>0</v>
      </c>
      <c r="AE1306" s="407">
        <v>0</v>
      </c>
      <c r="AF1306" s="408">
        <v>0</v>
      </c>
      <c r="AG1306" s="407">
        <v>0</v>
      </c>
      <c r="AI1306" s="406">
        <v>0</v>
      </c>
      <c r="AJ1306" s="407">
        <v>0</v>
      </c>
      <c r="AK1306" s="408">
        <v>0</v>
      </c>
      <c r="AL1306" s="407">
        <v>0</v>
      </c>
      <c r="AM1306" s="408">
        <v>0</v>
      </c>
      <c r="AN1306" s="407">
        <v>0</v>
      </c>
      <c r="AO1306" s="408">
        <v>0</v>
      </c>
      <c r="AP1306" s="407">
        <v>0</v>
      </c>
      <c r="AQ1306" s="408">
        <v>0</v>
      </c>
      <c r="AR1306" s="407">
        <v>0</v>
      </c>
      <c r="AT1306" s="406">
        <v>0</v>
      </c>
      <c r="AU1306" s="407">
        <v>0</v>
      </c>
      <c r="AV1306" s="408">
        <v>0</v>
      </c>
      <c r="AW1306" s="407">
        <v>0</v>
      </c>
      <c r="AX1306" s="408">
        <v>0</v>
      </c>
      <c r="AY1306" s="407">
        <v>0</v>
      </c>
      <c r="AZ1306" s="408">
        <v>0</v>
      </c>
      <c r="BA1306" s="407">
        <v>0</v>
      </c>
      <c r="BB1306" s="408">
        <v>0</v>
      </c>
      <c r="BC1306" s="407">
        <v>0</v>
      </c>
    </row>
    <row r="1307" spans="1:55" x14ac:dyDescent="0.35">
      <c r="A1307" s="385" t="str" cm="1">
        <f t="array" ref="A1307">IFERROR(_xlfn.IFS(AND(F1307="Renta Variable",O1307=1),IFERROR(MATCH(B1307,[1]RV_Det!C:C,0),"Rev"),AND(J1307="Corporativa",O1307=1,I1307="EM"),IFERROR(MATCH(B1307,[1]RF_Corps!B:B,0),"Rev"),AND(F1307="Alternativos",O1307=1),IFERROR(MATCH(B1307,[1]Rep4!C:C,0),"Rev")),"")</f>
        <v/>
      </c>
      <c r="B1307" s="394" t="s">
        <v>3684</v>
      </c>
      <c r="C1307" s="409" t="s">
        <v>3685</v>
      </c>
      <c r="D1307" s="395" t="s">
        <v>3536</v>
      </c>
      <c r="E1307" s="396" t="str">
        <f>IF(B1307="","",INDEX([1]CatGlob!$S:$S,IFERROR(MATCH(MID(B1307,7,1),[1]CatGlob!$R:$R,0),MATCH(MID(B1307,1,2),[1]CatGlob!$R:$R,0))))</f>
        <v>NSOL</v>
      </c>
      <c r="F1307" s="397" t="s">
        <v>442</v>
      </c>
      <c r="G1307" s="398" t="s">
        <v>383</v>
      </c>
      <c r="H1307" s="399" t="s">
        <v>264</v>
      </c>
      <c r="I1307" s="399" t="s">
        <v>611</v>
      </c>
      <c r="J1307" s="399" t="s">
        <v>2252</v>
      </c>
      <c r="K1307" s="396" t="s">
        <v>600</v>
      </c>
      <c r="L1307" s="400" t="str">
        <f>IF(ISERROR(MATCH(M1307,M$10:M1306,0)),M1307,"")</f>
        <v/>
      </c>
      <c r="M1307" s="401" t="str">
        <f>IF(B1307="","",IF(ISERROR(MATCH(F1307&amp;"_"&amp;G1307&amp;"_"&amp;H1307&amp;"_"&amp;I1307&amp;"_"&amp;J1307&amp;IF(K1307="","","_"&amp;K1307),[1]CatGlob!$B:$B,0)),F1307&amp;"_"&amp;G1307&amp;"_"&amp;H1307&amp;"_"&amp;I1307&amp;"_"&amp;J1307&amp;IF(K1307="","","_"&amp;K1307),INDEX([1]CatGlob!$C:$C,MATCH(F1307&amp;"_"&amp;G1307&amp;"_"&amp;H1307&amp;"_"&amp;I1307&amp;"_"&amp;J1307&amp;IF(K1307="","","_"&amp;K1307),[1]CatGlob!$B:$B,0))))</f>
        <v>PEN_NOM_CORP_NT</v>
      </c>
      <c r="N1307" s="402" t="str">
        <f t="shared" si="43"/>
        <v>rev</v>
      </c>
      <c r="O1307" s="402">
        <f t="shared" si="42"/>
        <v>1</v>
      </c>
      <c r="P1307" s="401" t="str">
        <f>IF(LEN(B1307)&gt;8,INDEX([1]CatGlob!$X:$X,MATCH(M1307,[1]CatGlob!$W:$W,0)),"")</f>
        <v>PEC</v>
      </c>
      <c r="Q1307" s="403" t="str">
        <f>INDEX([1]CatGlob!P:P,MATCH(M1307,[1]CatGlob!O:O,0))</f>
        <v>RFLC</v>
      </c>
      <c r="R1307" s="403" t="s">
        <v>601</v>
      </c>
      <c r="S1307" s="403" t="s">
        <v>601</v>
      </c>
      <c r="T1307" s="403" t="str">
        <f>INDEX([1]CatGlob!$D:$D,MATCH($M1307,[1]CatGlob!$C:$C,0))</f>
        <v>RFL</v>
      </c>
      <c r="U1307" s="403" t="s">
        <v>2307</v>
      </c>
      <c r="V1307" s="404" t="str">
        <f>INDEX([1]CatGlob!$F:$F,MATCH($M1307,[1]CatGlob!$C:$C,0))</f>
        <v>RFL_CORP</v>
      </c>
      <c r="W1307" s="405"/>
      <c r="X1307" s="406">
        <v>0</v>
      </c>
      <c r="Y1307" s="407">
        <v>0</v>
      </c>
      <c r="Z1307" s="408">
        <v>0</v>
      </c>
      <c r="AA1307" s="407">
        <v>0</v>
      </c>
      <c r="AB1307" s="408">
        <v>0</v>
      </c>
      <c r="AC1307" s="407">
        <v>0</v>
      </c>
      <c r="AD1307" s="408">
        <v>0</v>
      </c>
      <c r="AE1307" s="407">
        <v>0</v>
      </c>
      <c r="AF1307" s="408">
        <v>0</v>
      </c>
      <c r="AG1307" s="407">
        <v>0</v>
      </c>
      <c r="AI1307" s="406">
        <v>0</v>
      </c>
      <c r="AJ1307" s="407">
        <v>0</v>
      </c>
      <c r="AK1307" s="408">
        <v>-1.44780099643386E-6</v>
      </c>
      <c r="AL1307" s="407">
        <v>-8.7539220317012206E-6</v>
      </c>
      <c r="AM1307" s="408">
        <v>0</v>
      </c>
      <c r="AN1307" s="407">
        <v>0</v>
      </c>
      <c r="AO1307" s="408">
        <v>0</v>
      </c>
      <c r="AP1307" s="407">
        <v>0</v>
      </c>
      <c r="AQ1307" s="408">
        <v>-4.17949162046703E-7</v>
      </c>
      <c r="AR1307" s="407">
        <v>-2.5270699404017398E-6</v>
      </c>
      <c r="AT1307" s="406">
        <v>0</v>
      </c>
      <c r="AU1307" s="407">
        <v>0</v>
      </c>
      <c r="AV1307" s="408">
        <v>0</v>
      </c>
      <c r="AW1307" s="407">
        <v>0</v>
      </c>
      <c r="AX1307" s="408">
        <v>0</v>
      </c>
      <c r="AY1307" s="407">
        <v>0</v>
      </c>
      <c r="AZ1307" s="408">
        <v>0</v>
      </c>
      <c r="BA1307" s="407">
        <v>0</v>
      </c>
      <c r="BB1307" s="408">
        <v>0</v>
      </c>
      <c r="BC1307" s="407">
        <v>0</v>
      </c>
    </row>
    <row r="1308" spans="1:55" x14ac:dyDescent="0.35">
      <c r="A1308" s="385" t="str" cm="1">
        <f t="array" ref="A1308">IFERROR(_xlfn.IFS(AND(F1308="Renta Variable",O1308=1),IFERROR(MATCH(B1308,[1]RV_Det!C:C,0),"Rev"),AND(J1308="Corporativa",O1308=1,I1308="EM"),IFERROR(MATCH(B1308,[1]RF_Corps!B:B,0),"Rev"),AND(F1308="Alternativos",O1308=1),IFERROR(MATCH(B1308,[1]Rep4!C:C,0),"Rev")),"")</f>
        <v/>
      </c>
      <c r="B1308" s="394" t="s">
        <v>3686</v>
      </c>
      <c r="C1308" s="409" t="s">
        <v>3687</v>
      </c>
      <c r="D1308" s="395" t="s">
        <v>3688</v>
      </c>
      <c r="E1308" s="396" t="str">
        <f>IF(B1308="","",INDEX([1]CatGlob!$S:$S,IFERROR(MATCH(MID(B1308,7,1),[1]CatGlob!$R:$R,0),MATCH(MID(B1308,1,2),[1]CatGlob!$R:$R,0))))</f>
        <v>NSOL</v>
      </c>
      <c r="F1308" s="397" t="s">
        <v>442</v>
      </c>
      <c r="G1308" s="398" t="s">
        <v>383</v>
      </c>
      <c r="H1308" s="399" t="s">
        <v>264</v>
      </c>
      <c r="I1308" s="399" t="s">
        <v>611</v>
      </c>
      <c r="J1308" s="399" t="s">
        <v>2252</v>
      </c>
      <c r="K1308" s="396" t="s">
        <v>600</v>
      </c>
      <c r="L1308" s="400" t="str">
        <f>IF(ISERROR(MATCH(M1308,M$10:M1307,0)),M1308,"")</f>
        <v/>
      </c>
      <c r="M1308" s="401" t="str">
        <f>IF(B1308="","",IF(ISERROR(MATCH(F1308&amp;"_"&amp;G1308&amp;"_"&amp;H1308&amp;"_"&amp;I1308&amp;"_"&amp;J1308&amp;IF(K1308="","","_"&amp;K1308),[1]CatGlob!$B:$B,0)),F1308&amp;"_"&amp;G1308&amp;"_"&amp;H1308&amp;"_"&amp;I1308&amp;"_"&amp;J1308&amp;IF(K1308="","","_"&amp;K1308),INDEX([1]CatGlob!$C:$C,MATCH(F1308&amp;"_"&amp;G1308&amp;"_"&amp;H1308&amp;"_"&amp;I1308&amp;"_"&amp;J1308&amp;IF(K1308="","","_"&amp;K1308),[1]CatGlob!$B:$B,0))))</f>
        <v>PEN_NOM_CORP_NT</v>
      </c>
      <c r="N1308" s="402" t="str">
        <f t="shared" si="43"/>
        <v/>
      </c>
      <c r="O1308" s="402" t="str">
        <f t="shared" si="42"/>
        <v/>
      </c>
      <c r="P1308" s="401" t="str">
        <f>IF(LEN(B1308)&gt;8,INDEX([1]CatGlob!$X:$X,MATCH(M1308,[1]CatGlob!$W:$W,0)),"")</f>
        <v>PEC</v>
      </c>
      <c r="Q1308" s="403" t="str">
        <f>INDEX([1]CatGlob!P:P,MATCH(M1308,[1]CatGlob!O:O,0))</f>
        <v>RFLC</v>
      </c>
      <c r="R1308" s="403" t="s">
        <v>601</v>
      </c>
      <c r="S1308" s="403" t="s">
        <v>601</v>
      </c>
      <c r="T1308" s="403" t="str">
        <f>INDEX([1]CatGlob!$D:$D,MATCH($M1308,[1]CatGlob!$C:$C,0))</f>
        <v>RFL</v>
      </c>
      <c r="U1308" s="403" t="s">
        <v>2307</v>
      </c>
      <c r="V1308" s="404" t="str">
        <f>INDEX([1]CatGlob!$F:$F,MATCH($M1308,[1]CatGlob!$C:$C,0))</f>
        <v>RFL_CORP</v>
      </c>
      <c r="W1308" s="405"/>
      <c r="X1308" s="406">
        <v>0</v>
      </c>
      <c r="Y1308" s="407">
        <v>0</v>
      </c>
      <c r="Z1308" s="408">
        <v>0</v>
      </c>
      <c r="AA1308" s="407">
        <v>0</v>
      </c>
      <c r="AB1308" s="408">
        <v>0</v>
      </c>
      <c r="AC1308" s="407">
        <v>0</v>
      </c>
      <c r="AD1308" s="408">
        <v>0</v>
      </c>
      <c r="AE1308" s="407">
        <v>0</v>
      </c>
      <c r="AF1308" s="408">
        <v>0</v>
      </c>
      <c r="AG1308" s="407">
        <v>0</v>
      </c>
      <c r="AI1308" s="406">
        <v>0</v>
      </c>
      <c r="AJ1308" s="407">
        <v>0</v>
      </c>
      <c r="AK1308" s="408">
        <v>0</v>
      </c>
      <c r="AL1308" s="407">
        <v>0</v>
      </c>
      <c r="AM1308" s="408">
        <v>0</v>
      </c>
      <c r="AN1308" s="407">
        <v>0</v>
      </c>
      <c r="AO1308" s="408">
        <v>0</v>
      </c>
      <c r="AP1308" s="407">
        <v>0</v>
      </c>
      <c r="AQ1308" s="408">
        <v>0</v>
      </c>
      <c r="AR1308" s="407">
        <v>0</v>
      </c>
      <c r="AT1308" s="406">
        <v>0</v>
      </c>
      <c r="AU1308" s="433">
        <v>0</v>
      </c>
      <c r="AV1308" s="408">
        <v>0</v>
      </c>
      <c r="AW1308" s="433">
        <v>0</v>
      </c>
      <c r="AX1308" s="408">
        <v>0</v>
      </c>
      <c r="AY1308" s="433">
        <v>0</v>
      </c>
      <c r="AZ1308" s="408">
        <v>0</v>
      </c>
      <c r="BA1308" s="433">
        <v>0</v>
      </c>
      <c r="BB1308" s="408">
        <v>0</v>
      </c>
      <c r="BC1308" s="433">
        <v>0</v>
      </c>
    </row>
    <row r="1309" spans="1:55" x14ac:dyDescent="0.35">
      <c r="A1309" s="385" t="str" cm="1">
        <f t="array" ref="A1309">IFERROR(_xlfn.IFS(AND(F1309="Renta Variable",O1309=1),IFERROR(MATCH(B1309,[1]RV_Det!C:C,0),"Rev"),AND(J1309="Corporativa",O1309=1,I1309="EM"),IFERROR(MATCH(B1309,[1]RF_Corps!B:B,0),"Rev"),AND(F1309="Alternativos",O1309=1),IFERROR(MATCH(B1309,[1]Rep4!C:C,0),"Rev")),"")</f>
        <v/>
      </c>
      <c r="B1309" s="394" t="s">
        <v>3689</v>
      </c>
      <c r="C1309" s="409" t="s">
        <v>3690</v>
      </c>
      <c r="D1309" s="395" t="s">
        <v>3691</v>
      </c>
      <c r="E1309" s="396" t="str">
        <f>IF(B1309="","",INDEX([1]CatGlob!$S:$S,IFERROR(MATCH(MID(B1309,7,1),[1]CatGlob!$R:$R,0),MATCH(MID(B1309,1,2),[1]CatGlob!$R:$R,0))))</f>
        <v>NSOL</v>
      </c>
      <c r="F1309" s="397" t="s">
        <v>442</v>
      </c>
      <c r="G1309" s="398" t="s">
        <v>383</v>
      </c>
      <c r="H1309" s="399" t="s">
        <v>264</v>
      </c>
      <c r="I1309" s="399" t="s">
        <v>611</v>
      </c>
      <c r="J1309" s="399" t="s">
        <v>2252</v>
      </c>
      <c r="K1309" s="396" t="s">
        <v>600</v>
      </c>
      <c r="L1309" s="400" t="str">
        <f>IF(ISERROR(MATCH(M1309,M$10:M1308,0)),M1309,"")</f>
        <v/>
      </c>
      <c r="M1309" s="401" t="str">
        <f>IF(B1309="","",IF(ISERROR(MATCH(F1309&amp;"_"&amp;G1309&amp;"_"&amp;H1309&amp;"_"&amp;I1309&amp;"_"&amp;J1309&amp;IF(K1309="","","_"&amp;K1309),[1]CatGlob!$B:$B,0)),F1309&amp;"_"&amp;G1309&amp;"_"&amp;H1309&amp;"_"&amp;I1309&amp;"_"&amp;J1309&amp;IF(K1309="","","_"&amp;K1309),INDEX([1]CatGlob!$C:$C,MATCH(F1309&amp;"_"&amp;G1309&amp;"_"&amp;H1309&amp;"_"&amp;I1309&amp;"_"&amp;J1309&amp;IF(K1309="","","_"&amp;K1309),[1]CatGlob!$B:$B,0))))</f>
        <v>PEN_NOM_CORP_NT</v>
      </c>
      <c r="N1309" s="402" t="str">
        <f t="shared" si="43"/>
        <v/>
      </c>
      <c r="O1309" s="402" t="str">
        <f t="shared" si="42"/>
        <v/>
      </c>
      <c r="P1309" s="401" t="str">
        <f>IF(LEN(B1309)&gt;8,INDEX([1]CatGlob!$X:$X,MATCH(M1309,[1]CatGlob!$W:$W,0)),"")</f>
        <v>PEC</v>
      </c>
      <c r="Q1309" s="403" t="str">
        <f>INDEX([1]CatGlob!P:P,MATCH(M1309,[1]CatGlob!O:O,0))</f>
        <v>RFLC</v>
      </c>
      <c r="R1309" s="403" t="s">
        <v>601</v>
      </c>
      <c r="S1309" s="403" t="s">
        <v>601</v>
      </c>
      <c r="T1309" s="403" t="str">
        <f>INDEX([1]CatGlob!$D:$D,MATCH($M1309,[1]CatGlob!$C:$C,0))</f>
        <v>RFL</v>
      </c>
      <c r="U1309" s="403" t="s">
        <v>2307</v>
      </c>
      <c r="V1309" s="404" t="str">
        <f>INDEX([1]CatGlob!$F:$F,MATCH($M1309,[1]CatGlob!$C:$C,0))</f>
        <v>RFL_CORP</v>
      </c>
      <c r="W1309" s="405"/>
      <c r="X1309" s="406">
        <v>0</v>
      </c>
      <c r="Y1309" s="407">
        <v>0</v>
      </c>
      <c r="Z1309" s="408">
        <v>0</v>
      </c>
      <c r="AA1309" s="407">
        <v>0</v>
      </c>
      <c r="AB1309" s="408">
        <v>0</v>
      </c>
      <c r="AC1309" s="407">
        <v>0</v>
      </c>
      <c r="AD1309" s="408">
        <v>0</v>
      </c>
      <c r="AE1309" s="407">
        <v>0</v>
      </c>
      <c r="AF1309" s="408">
        <v>0</v>
      </c>
      <c r="AG1309" s="407">
        <v>0</v>
      </c>
      <c r="AI1309" s="406">
        <v>0</v>
      </c>
      <c r="AJ1309" s="407">
        <v>0</v>
      </c>
      <c r="AK1309" s="408">
        <v>0</v>
      </c>
      <c r="AL1309" s="407">
        <v>0</v>
      </c>
      <c r="AM1309" s="408">
        <v>0</v>
      </c>
      <c r="AN1309" s="407">
        <v>0</v>
      </c>
      <c r="AO1309" s="408">
        <v>0</v>
      </c>
      <c r="AP1309" s="407">
        <v>0</v>
      </c>
      <c r="AQ1309" s="408">
        <v>0</v>
      </c>
      <c r="AR1309" s="407">
        <v>0</v>
      </c>
      <c r="AT1309" s="406">
        <v>0</v>
      </c>
      <c r="AU1309" s="407">
        <v>0</v>
      </c>
      <c r="AV1309" s="408">
        <v>0</v>
      </c>
      <c r="AW1309" s="407">
        <v>0</v>
      </c>
      <c r="AX1309" s="408">
        <v>0</v>
      </c>
      <c r="AY1309" s="407">
        <v>0</v>
      </c>
      <c r="AZ1309" s="408">
        <v>0</v>
      </c>
      <c r="BA1309" s="407">
        <v>0</v>
      </c>
      <c r="BB1309" s="408">
        <v>0</v>
      </c>
      <c r="BC1309" s="407">
        <v>0</v>
      </c>
    </row>
    <row r="1310" spans="1:55" x14ac:dyDescent="0.35">
      <c r="A1310" s="385" t="str" cm="1">
        <f t="array" ref="A1310">IFERROR(_xlfn.IFS(AND(F1310="Renta Variable",O1310=1),IFERROR(MATCH(B1310,[1]RV_Det!C:C,0),"Rev"),AND(J1310="Corporativa",O1310=1,I1310="EM"),IFERROR(MATCH(B1310,[1]RF_Corps!B:B,0),"Rev"),AND(F1310="Alternativos",O1310=1),IFERROR(MATCH(B1310,[1]Rep4!C:C,0),"Rev")),"")</f>
        <v/>
      </c>
      <c r="B1310" s="394" t="s">
        <v>3692</v>
      </c>
      <c r="C1310" s="409" t="s">
        <v>3693</v>
      </c>
      <c r="D1310" s="395" t="s">
        <v>2337</v>
      </c>
      <c r="E1310" s="396" t="str">
        <f>IF(B1310="","",INDEX([1]CatGlob!$S:$S,IFERROR(MATCH(MID(B1310,7,1),[1]CatGlob!$R:$R,0),MATCH(MID(B1310,1,2),[1]CatGlob!$R:$R,0))))</f>
        <v>NSOL</v>
      </c>
      <c r="F1310" s="397" t="s">
        <v>442</v>
      </c>
      <c r="G1310" s="398" t="s">
        <v>383</v>
      </c>
      <c r="H1310" s="399" t="s">
        <v>264</v>
      </c>
      <c r="I1310" s="399" t="s">
        <v>611</v>
      </c>
      <c r="J1310" s="399" t="s">
        <v>2252</v>
      </c>
      <c r="K1310" s="396" t="s">
        <v>600</v>
      </c>
      <c r="L1310" s="400" t="str">
        <f>IF(ISERROR(MATCH(M1310,M$10:M1309,0)),M1310,"")</f>
        <v/>
      </c>
      <c r="M1310" s="401" t="str">
        <f>IF(B1310="","",IF(ISERROR(MATCH(F1310&amp;"_"&amp;G1310&amp;"_"&amp;H1310&amp;"_"&amp;I1310&amp;"_"&amp;J1310&amp;IF(K1310="","","_"&amp;K1310),[1]CatGlob!$B:$B,0)),F1310&amp;"_"&amp;G1310&amp;"_"&amp;H1310&amp;"_"&amp;I1310&amp;"_"&amp;J1310&amp;IF(K1310="","","_"&amp;K1310),INDEX([1]CatGlob!$C:$C,MATCH(F1310&amp;"_"&amp;G1310&amp;"_"&amp;H1310&amp;"_"&amp;I1310&amp;"_"&amp;J1310&amp;IF(K1310="","","_"&amp;K1310),[1]CatGlob!$B:$B,0))))</f>
        <v>PEN_NOM_CORP_NT</v>
      </c>
      <c r="N1310" s="402" t="str">
        <f t="shared" si="43"/>
        <v>rev</v>
      </c>
      <c r="O1310" s="402">
        <f t="shared" si="42"/>
        <v>1</v>
      </c>
      <c r="P1310" s="401" t="str">
        <f>IF(LEN(B1310)&gt;8,INDEX([1]CatGlob!$X:$X,MATCH(M1310,[1]CatGlob!$W:$W,0)),"")</f>
        <v>PEC</v>
      </c>
      <c r="Q1310" s="403" t="str">
        <f>INDEX([1]CatGlob!P:P,MATCH(M1310,[1]CatGlob!O:O,0))</f>
        <v>RFLC</v>
      </c>
      <c r="R1310" s="403" t="s">
        <v>601</v>
      </c>
      <c r="S1310" s="403" t="s">
        <v>601</v>
      </c>
      <c r="T1310" s="403" t="str">
        <f>INDEX([1]CatGlob!$D:$D,MATCH($M1310,[1]CatGlob!$C:$C,0))</f>
        <v>RFL</v>
      </c>
      <c r="U1310" s="403" t="s">
        <v>2307</v>
      </c>
      <c r="V1310" s="404" t="str">
        <f>INDEX([1]CatGlob!$F:$F,MATCH($M1310,[1]CatGlob!$C:$C,0))</f>
        <v>RFL_CORP</v>
      </c>
      <c r="W1310" s="405"/>
      <c r="X1310" s="406">
        <v>0</v>
      </c>
      <c r="Y1310" s="407">
        <v>0</v>
      </c>
      <c r="Z1310" s="408">
        <v>-2.0102039261419699E-5</v>
      </c>
      <c r="AA1310" s="407">
        <v>-6.6203753590343695E-5</v>
      </c>
      <c r="AB1310" s="408">
        <v>0</v>
      </c>
      <c r="AC1310" s="407">
        <v>0</v>
      </c>
      <c r="AD1310" s="408">
        <v>0</v>
      </c>
      <c r="AE1310" s="407">
        <v>0</v>
      </c>
      <c r="AF1310" s="408">
        <v>-2.6169856241265002E-6</v>
      </c>
      <c r="AG1310" s="407">
        <v>-8.6187410717904992E-6</v>
      </c>
      <c r="AI1310" s="406">
        <v>0</v>
      </c>
      <c r="AJ1310" s="407">
        <v>0</v>
      </c>
      <c r="AK1310" s="408">
        <v>0</v>
      </c>
      <c r="AL1310" s="407">
        <v>0</v>
      </c>
      <c r="AM1310" s="408">
        <v>0</v>
      </c>
      <c r="AN1310" s="407">
        <v>0</v>
      </c>
      <c r="AO1310" s="408">
        <v>0</v>
      </c>
      <c r="AP1310" s="407">
        <v>0</v>
      </c>
      <c r="AQ1310" s="408">
        <v>0</v>
      </c>
      <c r="AR1310" s="407">
        <v>0</v>
      </c>
      <c r="AT1310" s="406">
        <v>0</v>
      </c>
      <c r="AU1310" s="407">
        <v>0</v>
      </c>
      <c r="AV1310" s="408">
        <v>0</v>
      </c>
      <c r="AW1310" s="407">
        <v>0</v>
      </c>
      <c r="AX1310" s="408">
        <v>0</v>
      </c>
      <c r="AY1310" s="407">
        <v>0</v>
      </c>
      <c r="AZ1310" s="408">
        <v>0</v>
      </c>
      <c r="BA1310" s="407">
        <v>0</v>
      </c>
      <c r="BB1310" s="408">
        <v>0</v>
      </c>
      <c r="BC1310" s="407">
        <v>0</v>
      </c>
    </row>
    <row r="1311" spans="1:55" x14ac:dyDescent="0.35">
      <c r="A1311" s="385" t="str" cm="1">
        <f t="array" ref="A1311">IFERROR(_xlfn.IFS(AND(F1311="Renta Variable",O1311=1),IFERROR(MATCH(B1311,[1]RV_Det!C:C,0),"Rev"),AND(J1311="Corporativa",O1311=1,I1311="EM"),IFERROR(MATCH(B1311,[1]RF_Corps!B:B,0),"Rev"),AND(F1311="Alternativos",O1311=1),IFERROR(MATCH(B1311,[1]Rep4!C:C,0),"Rev")),"")</f>
        <v/>
      </c>
      <c r="B1311" s="394" t="s">
        <v>3694</v>
      </c>
      <c r="C1311" s="409" t="s">
        <v>3695</v>
      </c>
      <c r="D1311" s="395" t="s">
        <v>3696</v>
      </c>
      <c r="E1311" s="396" t="str">
        <f>IF(B1311="","",INDEX([1]CatGlob!$S:$S,IFERROR(MATCH(MID(B1311,7,1),[1]CatGlob!$R:$R,0),MATCH(MID(B1311,1,2),[1]CatGlob!$R:$R,0))))</f>
        <v>NSOL</v>
      </c>
      <c r="F1311" s="397" t="s">
        <v>442</v>
      </c>
      <c r="G1311" s="398" t="s">
        <v>383</v>
      </c>
      <c r="H1311" s="399" t="s">
        <v>264</v>
      </c>
      <c r="I1311" s="399" t="s">
        <v>611</v>
      </c>
      <c r="J1311" s="399" t="s">
        <v>2252</v>
      </c>
      <c r="K1311" s="396" t="s">
        <v>600</v>
      </c>
      <c r="L1311" s="400" t="str">
        <f>IF(ISERROR(MATCH(M1311,M$10:M1310,0)),M1311,"")</f>
        <v/>
      </c>
      <c r="M1311" s="401" t="str">
        <f>IF(B1311="","",IF(ISERROR(MATCH(F1311&amp;"_"&amp;G1311&amp;"_"&amp;H1311&amp;"_"&amp;I1311&amp;"_"&amp;J1311&amp;IF(K1311="","","_"&amp;K1311),[1]CatGlob!$B:$B,0)),F1311&amp;"_"&amp;G1311&amp;"_"&amp;H1311&amp;"_"&amp;I1311&amp;"_"&amp;J1311&amp;IF(K1311="","","_"&amp;K1311),INDEX([1]CatGlob!$C:$C,MATCH(F1311&amp;"_"&amp;G1311&amp;"_"&amp;H1311&amp;"_"&amp;I1311&amp;"_"&amp;J1311&amp;IF(K1311="","","_"&amp;K1311),[1]CatGlob!$B:$B,0))))</f>
        <v>PEN_NOM_CORP_NT</v>
      </c>
      <c r="N1311" s="402" t="str">
        <f t="shared" si="43"/>
        <v/>
      </c>
      <c r="O1311" s="402" t="str">
        <f t="shared" si="42"/>
        <v/>
      </c>
      <c r="P1311" s="401" t="str">
        <f>IF(LEN(B1311)&gt;8,INDEX([1]CatGlob!$X:$X,MATCH(M1311,[1]CatGlob!$W:$W,0)),"")</f>
        <v>PEC</v>
      </c>
      <c r="Q1311" s="403" t="str">
        <f>INDEX([1]CatGlob!P:P,MATCH(M1311,[1]CatGlob!O:O,0))</f>
        <v>RFLC</v>
      </c>
      <c r="R1311" s="403" t="s">
        <v>601</v>
      </c>
      <c r="S1311" s="403" t="s">
        <v>601</v>
      </c>
      <c r="T1311" s="403" t="str">
        <f>INDEX([1]CatGlob!$D:$D,MATCH($M1311,[1]CatGlob!$C:$C,0))</f>
        <v>RFL</v>
      </c>
      <c r="U1311" s="403" t="s">
        <v>2307</v>
      </c>
      <c r="V1311" s="404" t="str">
        <f>INDEX([1]CatGlob!$F:$F,MATCH($M1311,[1]CatGlob!$C:$C,0))</f>
        <v>RFL_CORP</v>
      </c>
      <c r="W1311" s="405"/>
      <c r="X1311" s="406">
        <v>0</v>
      </c>
      <c r="Y1311" s="407">
        <v>0</v>
      </c>
      <c r="Z1311" s="408">
        <v>0</v>
      </c>
      <c r="AA1311" s="407">
        <v>0</v>
      </c>
      <c r="AB1311" s="408">
        <v>0</v>
      </c>
      <c r="AC1311" s="407">
        <v>0</v>
      </c>
      <c r="AD1311" s="408">
        <v>0</v>
      </c>
      <c r="AE1311" s="407">
        <v>0</v>
      </c>
      <c r="AF1311" s="408">
        <v>0</v>
      </c>
      <c r="AG1311" s="407">
        <v>0</v>
      </c>
      <c r="AI1311" s="406">
        <v>0</v>
      </c>
      <c r="AJ1311" s="407">
        <v>0</v>
      </c>
      <c r="AK1311" s="408">
        <v>0</v>
      </c>
      <c r="AL1311" s="407">
        <v>0</v>
      </c>
      <c r="AM1311" s="408">
        <v>0</v>
      </c>
      <c r="AN1311" s="407">
        <v>0</v>
      </c>
      <c r="AO1311" s="408">
        <v>0</v>
      </c>
      <c r="AP1311" s="407">
        <v>0</v>
      </c>
      <c r="AQ1311" s="408">
        <v>0</v>
      </c>
      <c r="AR1311" s="407">
        <v>0</v>
      </c>
      <c r="AT1311" s="406">
        <v>0</v>
      </c>
      <c r="AU1311" s="407">
        <v>0</v>
      </c>
      <c r="AV1311" s="408">
        <v>0</v>
      </c>
      <c r="AW1311" s="407">
        <v>0</v>
      </c>
      <c r="AX1311" s="408">
        <v>0</v>
      </c>
      <c r="AY1311" s="407">
        <v>0</v>
      </c>
      <c r="AZ1311" s="408">
        <v>0</v>
      </c>
      <c r="BA1311" s="407">
        <v>0</v>
      </c>
      <c r="BB1311" s="408">
        <v>0</v>
      </c>
      <c r="BC1311" s="407">
        <v>0</v>
      </c>
    </row>
    <row r="1312" spans="1:55" x14ac:dyDescent="0.35">
      <c r="A1312" s="385" t="str" cm="1">
        <f t="array" ref="A1312">IFERROR(_xlfn.IFS(AND(F1312="Renta Variable",O1312=1),IFERROR(MATCH(B1312,[1]RV_Det!C:C,0),"Rev"),AND(J1312="Corporativa",O1312=1,I1312="EM"),IFERROR(MATCH(B1312,[1]RF_Corps!B:B,0),"Rev"),AND(F1312="Alternativos",O1312=1),IFERROR(MATCH(B1312,[1]Rep4!C:C,0),"Rev")),"")</f>
        <v/>
      </c>
      <c r="B1312" s="394" t="s">
        <v>3697</v>
      </c>
      <c r="C1312" s="409" t="s">
        <v>3698</v>
      </c>
      <c r="D1312" s="395" t="s">
        <v>3696</v>
      </c>
      <c r="E1312" s="396" t="str">
        <f>IF(B1312="","",INDEX([1]CatGlob!$S:$S,IFERROR(MATCH(MID(B1312,7,1),[1]CatGlob!$R:$R,0),MATCH(MID(B1312,1,2),[1]CatGlob!$R:$R,0))))</f>
        <v>NSOL</v>
      </c>
      <c r="F1312" s="397" t="s">
        <v>442</v>
      </c>
      <c r="G1312" s="398" t="s">
        <v>383</v>
      </c>
      <c r="H1312" s="399" t="s">
        <v>264</v>
      </c>
      <c r="I1312" s="399" t="s">
        <v>611</v>
      </c>
      <c r="J1312" s="399" t="s">
        <v>2252</v>
      </c>
      <c r="K1312" s="396" t="s">
        <v>600</v>
      </c>
      <c r="L1312" s="400" t="str">
        <f>IF(ISERROR(MATCH(M1312,M$10:M1311,0)),M1312,"")</f>
        <v/>
      </c>
      <c r="M1312" s="401" t="str">
        <f>IF(B1312="","",IF(ISERROR(MATCH(F1312&amp;"_"&amp;G1312&amp;"_"&amp;H1312&amp;"_"&amp;I1312&amp;"_"&amp;J1312&amp;IF(K1312="","","_"&amp;K1312),[1]CatGlob!$B:$B,0)),F1312&amp;"_"&amp;G1312&amp;"_"&amp;H1312&amp;"_"&amp;I1312&amp;"_"&amp;J1312&amp;IF(K1312="","","_"&amp;K1312),INDEX([1]CatGlob!$C:$C,MATCH(F1312&amp;"_"&amp;G1312&amp;"_"&amp;H1312&amp;"_"&amp;I1312&amp;"_"&amp;J1312&amp;IF(K1312="","","_"&amp;K1312),[1]CatGlob!$B:$B,0))))</f>
        <v>PEN_NOM_CORP_NT</v>
      </c>
      <c r="N1312" s="402" t="str">
        <f t="shared" si="43"/>
        <v/>
      </c>
      <c r="O1312" s="402" t="str">
        <f t="shared" si="42"/>
        <v/>
      </c>
      <c r="P1312" s="401" t="str">
        <f>IF(LEN(B1312)&gt;8,INDEX([1]CatGlob!$X:$X,MATCH(M1312,[1]CatGlob!$W:$W,0)),"")</f>
        <v>PEC</v>
      </c>
      <c r="Q1312" s="403" t="str">
        <f>INDEX([1]CatGlob!P:P,MATCH(M1312,[1]CatGlob!O:O,0))</f>
        <v>RFLC</v>
      </c>
      <c r="R1312" s="403" t="s">
        <v>601</v>
      </c>
      <c r="S1312" s="403" t="s">
        <v>601</v>
      </c>
      <c r="T1312" s="403" t="str">
        <f>INDEX([1]CatGlob!$D:$D,MATCH($M1312,[1]CatGlob!$C:$C,0))</f>
        <v>RFL</v>
      </c>
      <c r="U1312" s="403" t="s">
        <v>2307</v>
      </c>
      <c r="V1312" s="404" t="str">
        <f>INDEX([1]CatGlob!$F:$F,MATCH($M1312,[1]CatGlob!$C:$C,0))</f>
        <v>RFL_CORP</v>
      </c>
      <c r="W1312" s="405"/>
      <c r="X1312" s="406">
        <v>0</v>
      </c>
      <c r="Y1312" s="407">
        <v>0</v>
      </c>
      <c r="Z1312" s="408">
        <v>0</v>
      </c>
      <c r="AA1312" s="407">
        <v>0</v>
      </c>
      <c r="AB1312" s="408">
        <v>0</v>
      </c>
      <c r="AC1312" s="407">
        <v>0</v>
      </c>
      <c r="AD1312" s="408">
        <v>0</v>
      </c>
      <c r="AE1312" s="407">
        <v>0</v>
      </c>
      <c r="AF1312" s="408">
        <v>0</v>
      </c>
      <c r="AG1312" s="407">
        <v>0</v>
      </c>
      <c r="AI1312" s="406">
        <v>0</v>
      </c>
      <c r="AJ1312" s="407">
        <v>0</v>
      </c>
      <c r="AK1312" s="408">
        <v>0</v>
      </c>
      <c r="AL1312" s="407">
        <v>0</v>
      </c>
      <c r="AM1312" s="408">
        <v>0</v>
      </c>
      <c r="AN1312" s="407">
        <v>0</v>
      </c>
      <c r="AO1312" s="408">
        <v>0</v>
      </c>
      <c r="AP1312" s="407">
        <v>0</v>
      </c>
      <c r="AQ1312" s="408">
        <v>0</v>
      </c>
      <c r="AR1312" s="407">
        <v>0</v>
      </c>
      <c r="AT1312" s="406">
        <v>0</v>
      </c>
      <c r="AU1312" s="407">
        <v>0</v>
      </c>
      <c r="AV1312" s="408">
        <v>0</v>
      </c>
      <c r="AW1312" s="407">
        <v>0</v>
      </c>
      <c r="AX1312" s="408">
        <v>0</v>
      </c>
      <c r="AY1312" s="407">
        <v>0</v>
      </c>
      <c r="AZ1312" s="408">
        <v>0</v>
      </c>
      <c r="BA1312" s="407">
        <v>0</v>
      </c>
      <c r="BB1312" s="408">
        <v>0</v>
      </c>
      <c r="BC1312" s="407">
        <v>0</v>
      </c>
    </row>
    <row r="1313" spans="1:55" x14ac:dyDescent="0.35">
      <c r="A1313" s="385" t="str" cm="1">
        <f t="array" ref="A1313">IFERROR(_xlfn.IFS(AND(F1313="Renta Variable",O1313=1),IFERROR(MATCH(B1313,[1]RV_Det!C:C,0),"Rev"),AND(J1313="Corporativa",O1313=1,I1313="EM"),IFERROR(MATCH(B1313,[1]RF_Corps!B:B,0),"Rev"),AND(F1313="Alternativos",O1313=1),IFERROR(MATCH(B1313,[1]Rep4!C:C,0),"Rev")),"")</f>
        <v/>
      </c>
      <c r="B1313" s="394" t="s">
        <v>3699</v>
      </c>
      <c r="C1313" s="409" t="s">
        <v>3700</v>
      </c>
      <c r="D1313" s="395" t="s">
        <v>3696</v>
      </c>
      <c r="E1313" s="396" t="str">
        <f>IF(B1313="","",INDEX([1]CatGlob!$S:$S,IFERROR(MATCH(MID(B1313,7,1),[1]CatGlob!$R:$R,0),MATCH(MID(B1313,1,2),[1]CatGlob!$R:$R,0))))</f>
        <v>NSOL</v>
      </c>
      <c r="F1313" s="397" t="s">
        <v>442</v>
      </c>
      <c r="G1313" s="398" t="s">
        <v>383</v>
      </c>
      <c r="H1313" s="399" t="s">
        <v>264</v>
      </c>
      <c r="I1313" s="399" t="s">
        <v>611</v>
      </c>
      <c r="J1313" s="399" t="s">
        <v>2252</v>
      </c>
      <c r="K1313" s="396" t="s">
        <v>600</v>
      </c>
      <c r="L1313" s="400" t="str">
        <f>IF(ISERROR(MATCH(M1313,M$10:M1312,0)),M1313,"")</f>
        <v/>
      </c>
      <c r="M1313" s="401" t="str">
        <f>IF(B1313="","",IF(ISERROR(MATCH(F1313&amp;"_"&amp;G1313&amp;"_"&amp;H1313&amp;"_"&amp;I1313&amp;"_"&amp;J1313&amp;IF(K1313="","","_"&amp;K1313),[1]CatGlob!$B:$B,0)),F1313&amp;"_"&amp;G1313&amp;"_"&amp;H1313&amp;"_"&amp;I1313&amp;"_"&amp;J1313&amp;IF(K1313="","","_"&amp;K1313),INDEX([1]CatGlob!$C:$C,MATCH(F1313&amp;"_"&amp;G1313&amp;"_"&amp;H1313&amp;"_"&amp;I1313&amp;"_"&amp;J1313&amp;IF(K1313="","","_"&amp;K1313),[1]CatGlob!$B:$B,0))))</f>
        <v>PEN_NOM_CORP_NT</v>
      </c>
      <c r="N1313" s="402" t="str">
        <f t="shared" si="43"/>
        <v/>
      </c>
      <c r="O1313" s="402" t="str">
        <f t="shared" si="42"/>
        <v/>
      </c>
      <c r="P1313" s="401" t="str">
        <f>IF(LEN(B1313)&gt;8,INDEX([1]CatGlob!$X:$X,MATCH(M1313,[1]CatGlob!$W:$W,0)),"")</f>
        <v>PEC</v>
      </c>
      <c r="Q1313" s="403" t="str">
        <f>INDEX([1]CatGlob!P:P,MATCH(M1313,[1]CatGlob!O:O,0))</f>
        <v>RFLC</v>
      </c>
      <c r="R1313" s="403" t="s">
        <v>601</v>
      </c>
      <c r="S1313" s="403" t="s">
        <v>601</v>
      </c>
      <c r="T1313" s="403" t="str">
        <f>INDEX([1]CatGlob!$D:$D,MATCH($M1313,[1]CatGlob!$C:$C,0))</f>
        <v>RFL</v>
      </c>
      <c r="U1313" s="403" t="s">
        <v>2307</v>
      </c>
      <c r="V1313" s="404" t="str">
        <f>INDEX([1]CatGlob!$F:$F,MATCH($M1313,[1]CatGlob!$C:$C,0))</f>
        <v>RFL_CORP</v>
      </c>
      <c r="W1313" s="405"/>
      <c r="X1313" s="406">
        <v>0</v>
      </c>
      <c r="Y1313" s="407">
        <v>0</v>
      </c>
      <c r="Z1313" s="408">
        <v>0</v>
      </c>
      <c r="AA1313" s="407">
        <v>0</v>
      </c>
      <c r="AB1313" s="408">
        <v>0</v>
      </c>
      <c r="AC1313" s="407">
        <v>0</v>
      </c>
      <c r="AD1313" s="408">
        <v>0</v>
      </c>
      <c r="AE1313" s="407">
        <v>0</v>
      </c>
      <c r="AF1313" s="408">
        <v>0</v>
      </c>
      <c r="AG1313" s="407">
        <v>0</v>
      </c>
      <c r="AI1313" s="406">
        <v>0</v>
      </c>
      <c r="AJ1313" s="407">
        <v>0</v>
      </c>
      <c r="AK1313" s="408">
        <v>0</v>
      </c>
      <c r="AL1313" s="407">
        <v>0</v>
      </c>
      <c r="AM1313" s="408">
        <v>0</v>
      </c>
      <c r="AN1313" s="407">
        <v>0</v>
      </c>
      <c r="AO1313" s="408">
        <v>0</v>
      </c>
      <c r="AP1313" s="407">
        <v>0</v>
      </c>
      <c r="AQ1313" s="408">
        <v>0</v>
      </c>
      <c r="AR1313" s="407">
        <v>0</v>
      </c>
      <c r="AT1313" s="406">
        <v>0</v>
      </c>
      <c r="AU1313" s="407">
        <v>0</v>
      </c>
      <c r="AV1313" s="408">
        <v>0</v>
      </c>
      <c r="AW1313" s="407">
        <v>0</v>
      </c>
      <c r="AX1313" s="408">
        <v>0</v>
      </c>
      <c r="AY1313" s="407">
        <v>0</v>
      </c>
      <c r="AZ1313" s="408">
        <v>0</v>
      </c>
      <c r="BA1313" s="407">
        <v>0</v>
      </c>
      <c r="BB1313" s="408">
        <v>0</v>
      </c>
      <c r="BC1313" s="407">
        <v>0</v>
      </c>
    </row>
    <row r="1314" spans="1:55" x14ac:dyDescent="0.35">
      <c r="A1314" s="385" t="str" cm="1">
        <f t="array" ref="A1314">IFERROR(_xlfn.IFS(AND(F1314="Renta Variable",O1314=1),IFERROR(MATCH(B1314,[1]RV_Det!C:C,0),"Rev"),AND(J1314="Corporativa",O1314=1,I1314="EM"),IFERROR(MATCH(B1314,[1]RF_Corps!B:B,0),"Rev"),AND(F1314="Alternativos",O1314=1),IFERROR(MATCH(B1314,[1]Rep4!C:C,0),"Rev")),"")</f>
        <v/>
      </c>
      <c r="B1314" s="394" t="s">
        <v>3701</v>
      </c>
      <c r="C1314" s="409" t="s">
        <v>3702</v>
      </c>
      <c r="D1314" s="395" t="s">
        <v>3696</v>
      </c>
      <c r="E1314" s="396" t="str">
        <f>IF(B1314="","",INDEX([1]CatGlob!$S:$S,IFERROR(MATCH(MID(B1314,7,1),[1]CatGlob!$R:$R,0),MATCH(MID(B1314,1,2),[1]CatGlob!$R:$R,0))))</f>
        <v>NSOL</v>
      </c>
      <c r="F1314" s="397" t="s">
        <v>442</v>
      </c>
      <c r="G1314" s="398" t="s">
        <v>383</v>
      </c>
      <c r="H1314" s="399" t="s">
        <v>264</v>
      </c>
      <c r="I1314" s="399" t="s">
        <v>611</v>
      </c>
      <c r="J1314" s="399" t="s">
        <v>2252</v>
      </c>
      <c r="K1314" s="396" t="s">
        <v>600</v>
      </c>
      <c r="L1314" s="400" t="str">
        <f>IF(ISERROR(MATCH(M1314,M$10:M1313,0)),M1314,"")</f>
        <v/>
      </c>
      <c r="M1314" s="401" t="str">
        <f>IF(B1314="","",IF(ISERROR(MATCH(F1314&amp;"_"&amp;G1314&amp;"_"&amp;H1314&amp;"_"&amp;I1314&amp;"_"&amp;J1314&amp;IF(K1314="","","_"&amp;K1314),[1]CatGlob!$B:$B,0)),F1314&amp;"_"&amp;G1314&amp;"_"&amp;H1314&amp;"_"&amp;I1314&amp;"_"&amp;J1314&amp;IF(K1314="","","_"&amp;K1314),INDEX([1]CatGlob!$C:$C,MATCH(F1314&amp;"_"&amp;G1314&amp;"_"&amp;H1314&amp;"_"&amp;I1314&amp;"_"&amp;J1314&amp;IF(K1314="","","_"&amp;K1314),[1]CatGlob!$B:$B,0))))</f>
        <v>PEN_NOM_CORP_NT</v>
      </c>
      <c r="N1314" s="402" t="str">
        <f t="shared" si="43"/>
        <v/>
      </c>
      <c r="O1314" s="402" t="str">
        <f t="shared" si="42"/>
        <v/>
      </c>
      <c r="P1314" s="401" t="str">
        <f>IF(LEN(B1314)&gt;8,INDEX([1]CatGlob!$X:$X,MATCH(M1314,[1]CatGlob!$W:$W,0)),"")</f>
        <v>PEC</v>
      </c>
      <c r="Q1314" s="403" t="str">
        <f>INDEX([1]CatGlob!P:P,MATCH(M1314,[1]CatGlob!O:O,0))</f>
        <v>RFLC</v>
      </c>
      <c r="R1314" s="403" t="s">
        <v>601</v>
      </c>
      <c r="S1314" s="403" t="s">
        <v>601</v>
      </c>
      <c r="T1314" s="403" t="str">
        <f>INDEX([1]CatGlob!$D:$D,MATCH($M1314,[1]CatGlob!$C:$C,0))</f>
        <v>RFL</v>
      </c>
      <c r="U1314" s="403" t="s">
        <v>2307</v>
      </c>
      <c r="V1314" s="404" t="str">
        <f>INDEX([1]CatGlob!$F:$F,MATCH($M1314,[1]CatGlob!$C:$C,0))</f>
        <v>RFL_CORP</v>
      </c>
      <c r="W1314" s="405"/>
      <c r="X1314" s="406">
        <v>0</v>
      </c>
      <c r="Y1314" s="407">
        <v>0</v>
      </c>
      <c r="Z1314" s="408">
        <v>0</v>
      </c>
      <c r="AA1314" s="407">
        <v>0</v>
      </c>
      <c r="AB1314" s="408">
        <v>0</v>
      </c>
      <c r="AC1314" s="407">
        <v>0</v>
      </c>
      <c r="AD1314" s="408">
        <v>0</v>
      </c>
      <c r="AE1314" s="407">
        <v>0</v>
      </c>
      <c r="AF1314" s="408">
        <v>0</v>
      </c>
      <c r="AG1314" s="407">
        <v>0</v>
      </c>
      <c r="AI1314" s="406">
        <v>0</v>
      </c>
      <c r="AJ1314" s="407">
        <v>0</v>
      </c>
      <c r="AK1314" s="408">
        <v>0</v>
      </c>
      <c r="AL1314" s="407">
        <v>0</v>
      </c>
      <c r="AM1314" s="408">
        <v>0</v>
      </c>
      <c r="AN1314" s="407">
        <v>0</v>
      </c>
      <c r="AO1314" s="408">
        <v>0</v>
      </c>
      <c r="AP1314" s="407">
        <v>0</v>
      </c>
      <c r="AQ1314" s="408">
        <v>0</v>
      </c>
      <c r="AR1314" s="407">
        <v>0</v>
      </c>
      <c r="AT1314" s="406">
        <v>0</v>
      </c>
      <c r="AU1314" s="407">
        <v>0</v>
      </c>
      <c r="AV1314" s="408">
        <v>0</v>
      </c>
      <c r="AW1314" s="407">
        <v>0</v>
      </c>
      <c r="AX1314" s="408">
        <v>0</v>
      </c>
      <c r="AY1314" s="407">
        <v>0</v>
      </c>
      <c r="AZ1314" s="408">
        <v>0</v>
      </c>
      <c r="BA1314" s="407">
        <v>0</v>
      </c>
      <c r="BB1314" s="408">
        <v>0</v>
      </c>
      <c r="BC1314" s="407">
        <v>0</v>
      </c>
    </row>
    <row r="1315" spans="1:55" x14ac:dyDescent="0.35">
      <c r="A1315" s="385" t="str" cm="1">
        <f t="array" ref="A1315">IFERROR(_xlfn.IFS(AND(F1315="Renta Variable",O1315=1),IFERROR(MATCH(B1315,[1]RV_Det!C:C,0),"Rev"),AND(J1315="Corporativa",O1315=1,I1315="EM"),IFERROR(MATCH(B1315,[1]RF_Corps!B:B,0),"Rev"),AND(F1315="Alternativos",O1315=1),IFERROR(MATCH(B1315,[1]Rep4!C:C,0),"Rev")),"")</f>
        <v/>
      </c>
      <c r="B1315" s="394" t="s">
        <v>3703</v>
      </c>
      <c r="C1315" s="409" t="s">
        <v>3704</v>
      </c>
      <c r="D1315" s="395" t="s">
        <v>3696</v>
      </c>
      <c r="E1315" s="396" t="str">
        <f>IF(B1315="","",INDEX([1]CatGlob!$S:$S,IFERROR(MATCH(MID(B1315,7,1),[1]CatGlob!$R:$R,0),MATCH(MID(B1315,1,2),[1]CatGlob!$R:$R,0))))</f>
        <v>NSOL</v>
      </c>
      <c r="F1315" s="397" t="s">
        <v>442</v>
      </c>
      <c r="G1315" s="398" t="s">
        <v>383</v>
      </c>
      <c r="H1315" s="399" t="s">
        <v>264</v>
      </c>
      <c r="I1315" s="399" t="s">
        <v>611</v>
      </c>
      <c r="J1315" s="399" t="s">
        <v>2252</v>
      </c>
      <c r="K1315" s="396" t="s">
        <v>600</v>
      </c>
      <c r="L1315" s="400" t="str">
        <f>IF(ISERROR(MATCH(M1315,M$10:M1314,0)),M1315,"")</f>
        <v/>
      </c>
      <c r="M1315" s="401" t="str">
        <f>IF(B1315="","",IF(ISERROR(MATCH(F1315&amp;"_"&amp;G1315&amp;"_"&amp;H1315&amp;"_"&amp;I1315&amp;"_"&amp;J1315&amp;IF(K1315="","","_"&amp;K1315),[1]CatGlob!$B:$B,0)),F1315&amp;"_"&amp;G1315&amp;"_"&amp;H1315&amp;"_"&amp;I1315&amp;"_"&amp;J1315&amp;IF(K1315="","","_"&amp;K1315),INDEX([1]CatGlob!$C:$C,MATCH(F1315&amp;"_"&amp;G1315&amp;"_"&amp;H1315&amp;"_"&amp;I1315&amp;"_"&amp;J1315&amp;IF(K1315="","","_"&amp;K1315),[1]CatGlob!$B:$B,0))))</f>
        <v>PEN_NOM_CORP_NT</v>
      </c>
      <c r="N1315" s="402" t="str">
        <f t="shared" si="43"/>
        <v>rev</v>
      </c>
      <c r="O1315" s="402">
        <f t="shared" si="42"/>
        <v>1</v>
      </c>
      <c r="P1315" s="401" t="str">
        <f>IF(LEN(B1315)&gt;8,INDEX([1]CatGlob!$X:$X,MATCH(M1315,[1]CatGlob!$W:$W,0)),"")</f>
        <v>PEC</v>
      </c>
      <c r="Q1315" s="403" t="str">
        <f>INDEX([1]CatGlob!P:P,MATCH(M1315,[1]CatGlob!O:O,0))</f>
        <v>RFLC</v>
      </c>
      <c r="R1315" s="403" t="s">
        <v>601</v>
      </c>
      <c r="S1315" s="403" t="s">
        <v>601</v>
      </c>
      <c r="T1315" s="403" t="str">
        <f>INDEX([1]CatGlob!$D:$D,MATCH($M1315,[1]CatGlob!$C:$C,0))</f>
        <v>RFL</v>
      </c>
      <c r="U1315" s="403" t="s">
        <v>2307</v>
      </c>
      <c r="V1315" s="404" t="str">
        <f>INDEX([1]CatGlob!$F:$F,MATCH($M1315,[1]CatGlob!$C:$C,0))</f>
        <v>RFL_CORP</v>
      </c>
      <c r="W1315" s="405"/>
      <c r="X1315" s="406">
        <v>0</v>
      </c>
      <c r="Y1315" s="407">
        <v>0</v>
      </c>
      <c r="Z1315" s="408">
        <v>-3.4025190014846499E-20</v>
      </c>
      <c r="AA1315" s="407">
        <v>0</v>
      </c>
      <c r="AB1315" s="408">
        <v>0</v>
      </c>
      <c r="AC1315" s="407">
        <v>0</v>
      </c>
      <c r="AD1315" s="408">
        <v>0</v>
      </c>
      <c r="AE1315" s="407">
        <v>0</v>
      </c>
      <c r="AF1315" s="408">
        <v>-4.4295721428581803E-21</v>
      </c>
      <c r="AG1315" s="407">
        <v>0</v>
      </c>
      <c r="AI1315" s="406">
        <v>0</v>
      </c>
      <c r="AJ1315" s="407">
        <v>0</v>
      </c>
      <c r="AK1315" s="408">
        <v>-2.6422623668837099E-3</v>
      </c>
      <c r="AL1315" s="407">
        <v>-1.42010515336022E-2</v>
      </c>
      <c r="AM1315" s="408">
        <v>0</v>
      </c>
      <c r="AN1315" s="407">
        <v>0</v>
      </c>
      <c r="AO1315" s="408">
        <v>0</v>
      </c>
      <c r="AP1315" s="407">
        <v>0</v>
      </c>
      <c r="AQ1315" s="408">
        <v>-7.6276459600919304E-4</v>
      </c>
      <c r="AR1315" s="407">
        <v>-4.0995396489369703E-3</v>
      </c>
      <c r="AT1315" s="406">
        <v>0</v>
      </c>
      <c r="AU1315" s="407">
        <v>0</v>
      </c>
      <c r="AV1315" s="408">
        <v>0</v>
      </c>
      <c r="AW1315" s="407">
        <v>0</v>
      </c>
      <c r="AX1315" s="408">
        <v>0</v>
      </c>
      <c r="AY1315" s="407">
        <v>0</v>
      </c>
      <c r="AZ1315" s="408">
        <v>0</v>
      </c>
      <c r="BA1315" s="407">
        <v>0</v>
      </c>
      <c r="BB1315" s="408">
        <v>0</v>
      </c>
      <c r="BC1315" s="407">
        <v>0</v>
      </c>
    </row>
    <row r="1316" spans="1:55" x14ac:dyDescent="0.35">
      <c r="A1316" s="385" t="str" cm="1">
        <f t="array" ref="A1316">IFERROR(_xlfn.IFS(AND(F1316="Renta Variable",O1316=1),IFERROR(MATCH(B1316,[1]RV_Det!C:C,0),"Rev"),AND(J1316="Corporativa",O1316=1,I1316="EM"),IFERROR(MATCH(B1316,[1]RF_Corps!B:B,0),"Rev"),AND(F1316="Alternativos",O1316=1),IFERROR(MATCH(B1316,[1]Rep4!C:C,0),"Rev")),"")</f>
        <v/>
      </c>
      <c r="B1316" s="394" t="s">
        <v>3705</v>
      </c>
      <c r="C1316" s="409" t="s">
        <v>3706</v>
      </c>
      <c r="D1316" s="395" t="s">
        <v>2413</v>
      </c>
      <c r="E1316" s="396" t="str">
        <f>IF(B1316="","",INDEX([1]CatGlob!$S:$S,IFERROR(MATCH(MID(B1316,7,1),[1]CatGlob!$R:$R,0),MATCH(MID(B1316,1,2),[1]CatGlob!$R:$R,0))))</f>
        <v>NSOL</v>
      </c>
      <c r="F1316" s="397" t="s">
        <v>442</v>
      </c>
      <c r="G1316" s="398" t="s">
        <v>383</v>
      </c>
      <c r="H1316" s="399" t="s">
        <v>264</v>
      </c>
      <c r="I1316" s="399" t="s">
        <v>611</v>
      </c>
      <c r="J1316" s="399" t="s">
        <v>2252</v>
      </c>
      <c r="K1316" s="396" t="s">
        <v>600</v>
      </c>
      <c r="L1316" s="400" t="str">
        <f>IF(ISERROR(MATCH(M1316,M$10:M1315,0)),M1316,"")</f>
        <v/>
      </c>
      <c r="M1316" s="401" t="str">
        <f>IF(B1316="","",IF(ISERROR(MATCH(F1316&amp;"_"&amp;G1316&amp;"_"&amp;H1316&amp;"_"&amp;I1316&amp;"_"&amp;J1316&amp;IF(K1316="","","_"&amp;K1316),[1]CatGlob!$B:$B,0)),F1316&amp;"_"&amp;G1316&amp;"_"&amp;H1316&amp;"_"&amp;I1316&amp;"_"&amp;J1316&amp;IF(K1316="","","_"&amp;K1316),INDEX([1]CatGlob!$C:$C,MATCH(F1316&amp;"_"&amp;G1316&amp;"_"&amp;H1316&amp;"_"&amp;I1316&amp;"_"&amp;J1316&amp;IF(K1316="","","_"&amp;K1316),[1]CatGlob!$B:$B,0))))</f>
        <v>PEN_NOM_CORP_NT</v>
      </c>
      <c r="N1316" s="402" t="str">
        <f t="shared" si="43"/>
        <v/>
      </c>
      <c r="O1316" s="402" t="str">
        <f t="shared" si="42"/>
        <v/>
      </c>
      <c r="P1316" s="401" t="str">
        <f>IF(LEN(B1316)&gt;8,INDEX([1]CatGlob!$X:$X,MATCH(M1316,[1]CatGlob!$W:$W,0)),"")</f>
        <v>PEC</v>
      </c>
      <c r="Q1316" s="403" t="str">
        <f>INDEX([1]CatGlob!P:P,MATCH(M1316,[1]CatGlob!O:O,0))</f>
        <v>RFLC</v>
      </c>
      <c r="R1316" s="403"/>
      <c r="S1316" s="403"/>
      <c r="T1316" s="403" t="str">
        <f>INDEX([1]CatGlob!$D:$D,MATCH($M1316,[1]CatGlob!$C:$C,0))</f>
        <v>RFL</v>
      </c>
      <c r="U1316" s="403" t="s">
        <v>2307</v>
      </c>
      <c r="V1316" s="404" t="str">
        <f>INDEX([1]CatGlob!$F:$F,MATCH($M1316,[1]CatGlob!$C:$C,0))</f>
        <v>RFL_CORP</v>
      </c>
      <c r="W1316" s="405"/>
      <c r="X1316" s="406">
        <v>0</v>
      </c>
      <c r="Y1316" s="407">
        <v>0</v>
      </c>
      <c r="Z1316" s="408">
        <v>0</v>
      </c>
      <c r="AA1316" s="407">
        <v>0</v>
      </c>
      <c r="AB1316" s="408">
        <v>0</v>
      </c>
      <c r="AC1316" s="407">
        <v>0</v>
      </c>
      <c r="AD1316" s="408">
        <v>0</v>
      </c>
      <c r="AE1316" s="407">
        <v>0</v>
      </c>
      <c r="AF1316" s="408">
        <v>0</v>
      </c>
      <c r="AG1316" s="407">
        <v>0</v>
      </c>
      <c r="AI1316" s="406">
        <v>0</v>
      </c>
      <c r="AJ1316" s="407">
        <v>0</v>
      </c>
      <c r="AK1316" s="408">
        <v>0</v>
      </c>
      <c r="AL1316" s="407">
        <v>0</v>
      </c>
      <c r="AM1316" s="408">
        <v>0</v>
      </c>
      <c r="AN1316" s="407">
        <v>0</v>
      </c>
      <c r="AO1316" s="408">
        <v>0</v>
      </c>
      <c r="AP1316" s="407">
        <v>0</v>
      </c>
      <c r="AQ1316" s="408">
        <v>0</v>
      </c>
      <c r="AR1316" s="407">
        <v>0</v>
      </c>
      <c r="AT1316" s="406">
        <v>0</v>
      </c>
      <c r="AU1316" s="407">
        <v>0</v>
      </c>
      <c r="AV1316" s="408">
        <v>0</v>
      </c>
      <c r="AW1316" s="407">
        <v>0</v>
      </c>
      <c r="AX1316" s="408">
        <v>0</v>
      </c>
      <c r="AY1316" s="407">
        <v>0</v>
      </c>
      <c r="AZ1316" s="408">
        <v>0</v>
      </c>
      <c r="BA1316" s="407">
        <v>0</v>
      </c>
      <c r="BB1316" s="408">
        <v>0</v>
      </c>
      <c r="BC1316" s="407">
        <v>0</v>
      </c>
    </row>
    <row r="1317" spans="1:55" x14ac:dyDescent="0.35">
      <c r="A1317" s="385" t="str" cm="1">
        <f t="array" ref="A1317">IFERROR(_xlfn.IFS(AND(F1317="Renta Variable",O1317=1),IFERROR(MATCH(B1317,[1]RV_Det!C:C,0),"Rev"),AND(J1317="Corporativa",O1317=1,I1317="EM"),IFERROR(MATCH(B1317,[1]RF_Corps!B:B,0),"Rev"),AND(F1317="Alternativos",O1317=1),IFERROR(MATCH(B1317,[1]Rep4!C:C,0),"Rev")),"")</f>
        <v/>
      </c>
      <c r="B1317" s="394" t="s">
        <v>3707</v>
      </c>
      <c r="C1317" s="409" t="s">
        <v>3708</v>
      </c>
      <c r="D1317" s="395" t="s">
        <v>2736</v>
      </c>
      <c r="E1317" s="396" t="str">
        <f>IF(B1317="","",INDEX([1]CatGlob!$S:$S,IFERROR(MATCH(MID(B1317,7,1),[1]CatGlob!$R:$R,0),MATCH(MID(B1317,1,2),[1]CatGlob!$R:$R,0))))</f>
        <v>NSOL</v>
      </c>
      <c r="F1317" s="397" t="s">
        <v>442</v>
      </c>
      <c r="G1317" s="398" t="s">
        <v>383</v>
      </c>
      <c r="H1317" s="399" t="s">
        <v>264</v>
      </c>
      <c r="I1317" s="399" t="s">
        <v>611</v>
      </c>
      <c r="J1317" s="399" t="s">
        <v>2252</v>
      </c>
      <c r="K1317" s="396" t="s">
        <v>600</v>
      </c>
      <c r="L1317" s="400" t="str">
        <f>IF(ISERROR(MATCH(M1317,M$10:M1316,0)),M1317,"")</f>
        <v/>
      </c>
      <c r="M1317" s="401" t="str">
        <f>IF(B1317="","",IF(ISERROR(MATCH(F1317&amp;"_"&amp;G1317&amp;"_"&amp;H1317&amp;"_"&amp;I1317&amp;"_"&amp;J1317&amp;IF(K1317="","","_"&amp;K1317),[1]CatGlob!$B:$B,0)),F1317&amp;"_"&amp;G1317&amp;"_"&amp;H1317&amp;"_"&amp;I1317&amp;"_"&amp;J1317&amp;IF(K1317="","","_"&amp;K1317),INDEX([1]CatGlob!$C:$C,MATCH(F1317&amp;"_"&amp;G1317&amp;"_"&amp;H1317&amp;"_"&amp;I1317&amp;"_"&amp;J1317&amp;IF(K1317="","","_"&amp;K1317),[1]CatGlob!$B:$B,0))))</f>
        <v>PEN_NOM_CORP_NT</v>
      </c>
      <c r="N1317" s="402" t="str">
        <f t="shared" si="43"/>
        <v>rev</v>
      </c>
      <c r="O1317" s="402">
        <f t="shared" si="42"/>
        <v>1</v>
      </c>
      <c r="P1317" s="401" t="str">
        <f>IF(LEN(B1317)&gt;8,INDEX([1]CatGlob!$X:$X,MATCH(M1317,[1]CatGlob!$W:$W,0)),"")</f>
        <v>PEC</v>
      </c>
      <c r="Q1317" s="403" t="str">
        <f>INDEX([1]CatGlob!P:P,MATCH(M1317,[1]CatGlob!O:O,0))</f>
        <v>RFLC</v>
      </c>
      <c r="R1317" s="403" t="s">
        <v>601</v>
      </c>
      <c r="S1317" s="403" t="s">
        <v>601</v>
      </c>
      <c r="T1317" s="403" t="str">
        <f>INDEX([1]CatGlob!$D:$D,MATCH($M1317,[1]CatGlob!$C:$C,0))</f>
        <v>RFL</v>
      </c>
      <c r="U1317" s="403" t="s">
        <v>2419</v>
      </c>
      <c r="V1317" s="404" t="str">
        <f>INDEX([1]CatGlob!$F:$F,MATCH($M1317,[1]CatGlob!$C:$C,0))</f>
        <v>RFL_CORP</v>
      </c>
      <c r="W1317" s="405"/>
      <c r="X1317" s="406">
        <v>0</v>
      </c>
      <c r="Y1317" s="407">
        <v>0</v>
      </c>
      <c r="Z1317" s="408">
        <v>0</v>
      </c>
      <c r="AA1317" s="407">
        <v>0</v>
      </c>
      <c r="AB1317" s="408">
        <v>-3.1030104434250599E-3</v>
      </c>
      <c r="AC1317" s="407">
        <v>-7.4922174490010804E-2</v>
      </c>
      <c r="AD1317" s="408">
        <v>0</v>
      </c>
      <c r="AE1317" s="407">
        <v>0</v>
      </c>
      <c r="AF1317" s="408">
        <v>-1.5761090262095599E-3</v>
      </c>
      <c r="AG1317" s="407">
        <v>-3.8055146004153599E-2</v>
      </c>
      <c r="AI1317" s="406">
        <v>0</v>
      </c>
      <c r="AJ1317" s="407">
        <v>0</v>
      </c>
      <c r="AK1317" s="408">
        <v>0</v>
      </c>
      <c r="AL1317" s="407">
        <v>0</v>
      </c>
      <c r="AM1317" s="408">
        <v>0</v>
      </c>
      <c r="AN1317" s="407">
        <v>0</v>
      </c>
      <c r="AO1317" s="408">
        <v>0</v>
      </c>
      <c r="AP1317" s="407">
        <v>0</v>
      </c>
      <c r="AQ1317" s="408">
        <v>0</v>
      </c>
      <c r="AR1317" s="407">
        <v>0</v>
      </c>
      <c r="AT1317" s="406">
        <v>0</v>
      </c>
      <c r="AU1317" s="407">
        <v>0</v>
      </c>
      <c r="AV1317" s="408">
        <v>0</v>
      </c>
      <c r="AW1317" s="407">
        <v>0</v>
      </c>
      <c r="AX1317" s="408">
        <v>0</v>
      </c>
      <c r="AY1317" s="407">
        <v>0</v>
      </c>
      <c r="AZ1317" s="408">
        <v>0</v>
      </c>
      <c r="BA1317" s="407">
        <v>0</v>
      </c>
      <c r="BB1317" s="408">
        <v>0</v>
      </c>
      <c r="BC1317" s="407">
        <v>0</v>
      </c>
    </row>
    <row r="1318" spans="1:55" x14ac:dyDescent="0.35">
      <c r="A1318" s="385" t="str" cm="1">
        <f t="array" ref="A1318">IFERROR(_xlfn.IFS(AND(F1318="Renta Variable",O1318=1),IFERROR(MATCH(B1318,[1]RV_Det!C:C,0),"Rev"),AND(J1318="Corporativa",O1318=1,I1318="EM"),IFERROR(MATCH(B1318,[1]RF_Corps!B:B,0),"Rev"),AND(F1318="Alternativos",O1318=1),IFERROR(MATCH(B1318,[1]Rep4!C:C,0),"Rev")),"")</f>
        <v/>
      </c>
      <c r="B1318" s="394" t="s">
        <v>3709</v>
      </c>
      <c r="C1318" s="409" t="s">
        <v>3710</v>
      </c>
      <c r="D1318" s="395" t="s">
        <v>2736</v>
      </c>
      <c r="E1318" s="396" t="str">
        <f>IF(B1318="","",INDEX([1]CatGlob!$S:$S,IFERROR(MATCH(MID(B1318,7,1),[1]CatGlob!$R:$R,0),MATCH(MID(B1318,1,2),[1]CatGlob!$R:$R,0))))</f>
        <v>NSOL</v>
      </c>
      <c r="F1318" s="397" t="s">
        <v>442</v>
      </c>
      <c r="G1318" s="398" t="s">
        <v>383</v>
      </c>
      <c r="H1318" s="399" t="s">
        <v>264</v>
      </c>
      <c r="I1318" s="399" t="s">
        <v>611</v>
      </c>
      <c r="J1318" s="399" t="s">
        <v>2252</v>
      </c>
      <c r="K1318" s="396" t="s">
        <v>600</v>
      </c>
      <c r="L1318" s="400" t="str">
        <f>IF(ISERROR(MATCH(M1318,M$10:M1317,0)),M1318,"")</f>
        <v/>
      </c>
      <c r="M1318" s="401" t="str">
        <f>IF(B1318="","",IF(ISERROR(MATCH(F1318&amp;"_"&amp;G1318&amp;"_"&amp;H1318&amp;"_"&amp;I1318&amp;"_"&amp;J1318&amp;IF(K1318="","","_"&amp;K1318),[1]CatGlob!$B:$B,0)),F1318&amp;"_"&amp;G1318&amp;"_"&amp;H1318&amp;"_"&amp;I1318&amp;"_"&amp;J1318&amp;IF(K1318="","","_"&amp;K1318),INDEX([1]CatGlob!$C:$C,MATCH(F1318&amp;"_"&amp;G1318&amp;"_"&amp;H1318&amp;"_"&amp;I1318&amp;"_"&amp;J1318&amp;IF(K1318="","","_"&amp;K1318),[1]CatGlob!$B:$B,0))))</f>
        <v>PEN_NOM_CORP_NT</v>
      </c>
      <c r="N1318" s="402" t="str">
        <f t="shared" si="43"/>
        <v/>
      </c>
      <c r="O1318" s="402" t="str">
        <f t="shared" si="42"/>
        <v/>
      </c>
      <c r="P1318" s="401" t="str">
        <f>IF(LEN(B1318)&gt;8,INDEX([1]CatGlob!$X:$X,MATCH(M1318,[1]CatGlob!$W:$W,0)),"")</f>
        <v>PEC</v>
      </c>
      <c r="Q1318" s="403" t="str">
        <f>INDEX([1]CatGlob!P:P,MATCH(M1318,[1]CatGlob!O:O,0))</f>
        <v>RFLC</v>
      </c>
      <c r="R1318" s="403" t="s">
        <v>601</v>
      </c>
      <c r="S1318" s="403" t="s">
        <v>601</v>
      </c>
      <c r="T1318" s="403" t="str">
        <f>INDEX([1]CatGlob!$D:$D,MATCH($M1318,[1]CatGlob!$C:$C,0))</f>
        <v>RFL</v>
      </c>
      <c r="U1318" s="403" t="s">
        <v>2419</v>
      </c>
      <c r="V1318" s="404" t="str">
        <f>INDEX([1]CatGlob!$F:$F,MATCH($M1318,[1]CatGlob!$C:$C,0))</f>
        <v>RFL_CORP</v>
      </c>
      <c r="W1318" s="405"/>
      <c r="X1318" s="406">
        <v>0</v>
      </c>
      <c r="Y1318" s="407">
        <v>0</v>
      </c>
      <c r="Z1318" s="408">
        <v>0</v>
      </c>
      <c r="AA1318" s="407">
        <v>0</v>
      </c>
      <c r="AB1318" s="408">
        <v>0</v>
      </c>
      <c r="AC1318" s="407">
        <v>0</v>
      </c>
      <c r="AD1318" s="408">
        <v>0</v>
      </c>
      <c r="AE1318" s="407">
        <v>0</v>
      </c>
      <c r="AF1318" s="408">
        <v>0</v>
      </c>
      <c r="AG1318" s="407">
        <v>0</v>
      </c>
      <c r="AI1318" s="406">
        <v>0</v>
      </c>
      <c r="AJ1318" s="407">
        <v>0</v>
      </c>
      <c r="AK1318" s="408">
        <v>0</v>
      </c>
      <c r="AL1318" s="407">
        <v>0</v>
      </c>
      <c r="AM1318" s="408">
        <v>0</v>
      </c>
      <c r="AN1318" s="407">
        <v>0</v>
      </c>
      <c r="AO1318" s="408">
        <v>0</v>
      </c>
      <c r="AP1318" s="407">
        <v>0</v>
      </c>
      <c r="AQ1318" s="408">
        <v>0</v>
      </c>
      <c r="AR1318" s="407">
        <v>0</v>
      </c>
      <c r="AT1318" s="406">
        <v>0</v>
      </c>
      <c r="AU1318" s="407">
        <v>0</v>
      </c>
      <c r="AV1318" s="408">
        <v>0</v>
      </c>
      <c r="AW1318" s="407">
        <v>0</v>
      </c>
      <c r="AX1318" s="408">
        <v>0</v>
      </c>
      <c r="AY1318" s="407">
        <v>0</v>
      </c>
      <c r="AZ1318" s="408">
        <v>0</v>
      </c>
      <c r="BA1318" s="407">
        <v>0</v>
      </c>
      <c r="BB1318" s="408">
        <v>0</v>
      </c>
      <c r="BC1318" s="407">
        <v>0</v>
      </c>
    </row>
    <row r="1319" spans="1:55" x14ac:dyDescent="0.35">
      <c r="A1319" s="385" t="str" cm="1">
        <f t="array" ref="A1319">IFERROR(_xlfn.IFS(AND(F1319="Renta Variable",O1319=1),IFERROR(MATCH(B1319,[1]RV_Det!C:C,0),"Rev"),AND(J1319="Corporativa",O1319=1,I1319="EM"),IFERROR(MATCH(B1319,[1]RF_Corps!B:B,0),"Rev"),AND(F1319="Alternativos",O1319=1),IFERROR(MATCH(B1319,[1]Rep4!C:C,0),"Rev")),"")</f>
        <v/>
      </c>
      <c r="B1319" s="394" t="s">
        <v>3711</v>
      </c>
      <c r="C1319" s="409" t="s">
        <v>3712</v>
      </c>
      <c r="D1319" s="395" t="s">
        <v>2736</v>
      </c>
      <c r="E1319" s="396" t="str">
        <f>IF(B1319="","",INDEX([1]CatGlob!$S:$S,IFERROR(MATCH(MID(B1319,7,1),[1]CatGlob!$R:$R,0),MATCH(MID(B1319,1,2),[1]CatGlob!$R:$R,0))))</f>
        <v>NSOL</v>
      </c>
      <c r="F1319" s="397" t="s">
        <v>442</v>
      </c>
      <c r="G1319" s="398" t="s">
        <v>383</v>
      </c>
      <c r="H1319" s="399" t="s">
        <v>264</v>
      </c>
      <c r="I1319" s="399" t="s">
        <v>611</v>
      </c>
      <c r="J1319" s="399" t="s">
        <v>2252</v>
      </c>
      <c r="K1319" s="396" t="s">
        <v>600</v>
      </c>
      <c r="L1319" s="400" t="str">
        <f>IF(ISERROR(MATCH(M1319,M$10:M1318,0)),M1319,"")</f>
        <v/>
      </c>
      <c r="M1319" s="401" t="str">
        <f>IF(B1319="","",IF(ISERROR(MATCH(F1319&amp;"_"&amp;G1319&amp;"_"&amp;H1319&amp;"_"&amp;I1319&amp;"_"&amp;J1319&amp;IF(K1319="","","_"&amp;K1319),[1]CatGlob!$B:$B,0)),F1319&amp;"_"&amp;G1319&amp;"_"&amp;H1319&amp;"_"&amp;I1319&amp;"_"&amp;J1319&amp;IF(K1319="","","_"&amp;K1319),INDEX([1]CatGlob!$C:$C,MATCH(F1319&amp;"_"&amp;G1319&amp;"_"&amp;H1319&amp;"_"&amp;I1319&amp;"_"&amp;J1319&amp;IF(K1319="","","_"&amp;K1319),[1]CatGlob!$B:$B,0))))</f>
        <v>PEN_NOM_CORP_NT</v>
      </c>
      <c r="N1319" s="402" t="str">
        <f t="shared" si="43"/>
        <v/>
      </c>
      <c r="O1319" s="402" t="str">
        <f t="shared" si="42"/>
        <v/>
      </c>
      <c r="P1319" s="401" t="str">
        <f>IF(LEN(B1319)&gt;8,INDEX([1]CatGlob!$X:$X,MATCH(M1319,[1]CatGlob!$W:$W,0)),"")</f>
        <v>PEC</v>
      </c>
      <c r="Q1319" s="403" t="str">
        <f>INDEX([1]CatGlob!P:P,MATCH(M1319,[1]CatGlob!O:O,0))</f>
        <v>RFLC</v>
      </c>
      <c r="R1319" s="403" t="s">
        <v>601</v>
      </c>
      <c r="S1319" s="403" t="s">
        <v>601</v>
      </c>
      <c r="T1319" s="403" t="str">
        <f>INDEX([1]CatGlob!$D:$D,MATCH($M1319,[1]CatGlob!$C:$C,0))</f>
        <v>RFL</v>
      </c>
      <c r="U1319" s="403" t="s">
        <v>2419</v>
      </c>
      <c r="V1319" s="404" t="str">
        <f>INDEX([1]CatGlob!$F:$F,MATCH($M1319,[1]CatGlob!$C:$C,0))</f>
        <v>RFL_CORP</v>
      </c>
      <c r="W1319" s="405"/>
      <c r="X1319" s="406">
        <v>0</v>
      </c>
      <c r="Y1319" s="407">
        <v>0</v>
      </c>
      <c r="Z1319" s="408">
        <v>0</v>
      </c>
      <c r="AA1319" s="407">
        <v>0</v>
      </c>
      <c r="AB1319" s="408">
        <v>0</v>
      </c>
      <c r="AC1319" s="407">
        <v>0</v>
      </c>
      <c r="AD1319" s="408">
        <v>0</v>
      </c>
      <c r="AE1319" s="407">
        <v>0</v>
      </c>
      <c r="AF1319" s="408">
        <v>0</v>
      </c>
      <c r="AG1319" s="407">
        <v>0</v>
      </c>
      <c r="AI1319" s="406">
        <v>0</v>
      </c>
      <c r="AJ1319" s="407">
        <v>0</v>
      </c>
      <c r="AK1319" s="408">
        <v>0</v>
      </c>
      <c r="AL1319" s="407">
        <v>0</v>
      </c>
      <c r="AM1319" s="408">
        <v>0</v>
      </c>
      <c r="AN1319" s="407">
        <v>0</v>
      </c>
      <c r="AO1319" s="408">
        <v>0</v>
      </c>
      <c r="AP1319" s="407">
        <v>0</v>
      </c>
      <c r="AQ1319" s="408">
        <v>0</v>
      </c>
      <c r="AR1319" s="407">
        <v>0</v>
      </c>
      <c r="AT1319" s="406">
        <v>0</v>
      </c>
      <c r="AU1319" s="407">
        <v>0</v>
      </c>
      <c r="AV1319" s="408">
        <v>0</v>
      </c>
      <c r="AW1319" s="407">
        <v>0</v>
      </c>
      <c r="AX1319" s="408">
        <v>0</v>
      </c>
      <c r="AY1319" s="407">
        <v>0</v>
      </c>
      <c r="AZ1319" s="408">
        <v>0</v>
      </c>
      <c r="BA1319" s="407">
        <v>0</v>
      </c>
      <c r="BB1319" s="408">
        <v>0</v>
      </c>
      <c r="BC1319" s="407">
        <v>0</v>
      </c>
    </row>
    <row r="1320" spans="1:55" x14ac:dyDescent="0.35">
      <c r="A1320" s="385" t="str" cm="1">
        <f t="array" ref="A1320">IFERROR(_xlfn.IFS(AND(F1320="Renta Variable",O1320=1),IFERROR(MATCH(B1320,[1]RV_Det!C:C,0),"Rev"),AND(J1320="Corporativa",O1320=1,I1320="EM"),IFERROR(MATCH(B1320,[1]RF_Corps!B:B,0),"Rev"),AND(F1320="Alternativos",O1320=1),IFERROR(MATCH(B1320,[1]Rep4!C:C,0),"Rev")),"")</f>
        <v/>
      </c>
      <c r="B1320" s="394" t="s">
        <v>3713</v>
      </c>
      <c r="C1320" s="409" t="s">
        <v>3714</v>
      </c>
      <c r="D1320" s="395" t="s">
        <v>2413</v>
      </c>
      <c r="E1320" s="396" t="str">
        <f>IF(B1320="","",INDEX([1]CatGlob!$S:$S,IFERROR(MATCH(MID(B1320,7,1),[1]CatGlob!$R:$R,0),MATCH(MID(B1320,1,2),[1]CatGlob!$R:$R,0))))</f>
        <v>NSOL</v>
      </c>
      <c r="F1320" s="397" t="s">
        <v>442</v>
      </c>
      <c r="G1320" s="398" t="s">
        <v>383</v>
      </c>
      <c r="H1320" s="399" t="s">
        <v>264</v>
      </c>
      <c r="I1320" s="399" t="s">
        <v>611</v>
      </c>
      <c r="J1320" s="399" t="s">
        <v>2252</v>
      </c>
      <c r="K1320" s="396" t="s">
        <v>600</v>
      </c>
      <c r="L1320" s="400" t="str">
        <f>IF(ISERROR(MATCH(M1320,M$10:M1319,0)),M1320,"")</f>
        <v/>
      </c>
      <c r="M1320" s="401" t="str">
        <f>IF(B1320="","",IF(ISERROR(MATCH(F1320&amp;"_"&amp;G1320&amp;"_"&amp;H1320&amp;"_"&amp;I1320&amp;"_"&amp;J1320&amp;IF(K1320="","","_"&amp;K1320),[1]CatGlob!$B:$B,0)),F1320&amp;"_"&amp;G1320&amp;"_"&amp;H1320&amp;"_"&amp;I1320&amp;"_"&amp;J1320&amp;IF(K1320="","","_"&amp;K1320),INDEX([1]CatGlob!$C:$C,MATCH(F1320&amp;"_"&amp;G1320&amp;"_"&amp;H1320&amp;"_"&amp;I1320&amp;"_"&amp;J1320&amp;IF(K1320="","","_"&amp;K1320),[1]CatGlob!$B:$B,0))))</f>
        <v>PEN_NOM_CORP_NT</v>
      </c>
      <c r="N1320" s="402" t="str">
        <f t="shared" si="43"/>
        <v/>
      </c>
      <c r="O1320" s="402" t="str">
        <f t="shared" si="42"/>
        <v/>
      </c>
      <c r="P1320" s="401" t="str">
        <f>IF(LEN(B1320)&gt;8,INDEX([1]CatGlob!$X:$X,MATCH(M1320,[1]CatGlob!$W:$W,0)),"")</f>
        <v>PEC</v>
      </c>
      <c r="Q1320" s="403" t="str">
        <f>INDEX([1]CatGlob!P:P,MATCH(M1320,[1]CatGlob!O:O,0))</f>
        <v>RFLC</v>
      </c>
      <c r="R1320" s="403"/>
      <c r="S1320" s="403"/>
      <c r="T1320" s="403" t="str">
        <f>INDEX([1]CatGlob!$D:$D,MATCH($M1320,[1]CatGlob!$C:$C,0))</f>
        <v>RFL</v>
      </c>
      <c r="U1320" s="403" t="s">
        <v>2307</v>
      </c>
      <c r="V1320" s="404" t="str">
        <f>INDEX([1]CatGlob!$F:$F,MATCH($M1320,[1]CatGlob!$C:$C,0))</f>
        <v>RFL_CORP</v>
      </c>
      <c r="W1320" s="405"/>
      <c r="X1320" s="406">
        <v>0</v>
      </c>
      <c r="Y1320" s="407">
        <v>0</v>
      </c>
      <c r="Z1320" s="408">
        <v>0</v>
      </c>
      <c r="AA1320" s="407">
        <v>0</v>
      </c>
      <c r="AB1320" s="408">
        <v>0</v>
      </c>
      <c r="AC1320" s="407">
        <v>0</v>
      </c>
      <c r="AD1320" s="408">
        <v>0</v>
      </c>
      <c r="AE1320" s="407">
        <v>0</v>
      </c>
      <c r="AF1320" s="408">
        <v>0</v>
      </c>
      <c r="AG1320" s="407">
        <v>0</v>
      </c>
      <c r="AI1320" s="406">
        <v>0</v>
      </c>
      <c r="AJ1320" s="407">
        <v>0</v>
      </c>
      <c r="AK1320" s="408">
        <v>0</v>
      </c>
      <c r="AL1320" s="407">
        <v>0</v>
      </c>
      <c r="AM1320" s="408">
        <v>0</v>
      </c>
      <c r="AN1320" s="407">
        <v>0</v>
      </c>
      <c r="AO1320" s="408">
        <v>0</v>
      </c>
      <c r="AP1320" s="407">
        <v>0</v>
      </c>
      <c r="AQ1320" s="408">
        <v>0</v>
      </c>
      <c r="AR1320" s="407">
        <v>0</v>
      </c>
      <c r="AT1320" s="406">
        <v>0</v>
      </c>
      <c r="AU1320" s="407">
        <v>0</v>
      </c>
      <c r="AV1320" s="408">
        <v>0</v>
      </c>
      <c r="AW1320" s="407">
        <v>0</v>
      </c>
      <c r="AX1320" s="408">
        <v>0</v>
      </c>
      <c r="AY1320" s="407">
        <v>0</v>
      </c>
      <c r="AZ1320" s="408">
        <v>0</v>
      </c>
      <c r="BA1320" s="407">
        <v>0</v>
      </c>
      <c r="BB1320" s="408">
        <v>0</v>
      </c>
      <c r="BC1320" s="407">
        <v>0</v>
      </c>
    </row>
    <row r="1321" spans="1:55" x14ac:dyDescent="0.35">
      <c r="A1321" s="385" t="str" cm="1">
        <f t="array" ref="A1321">IFERROR(_xlfn.IFS(AND(F1321="Renta Variable",O1321=1),IFERROR(MATCH(B1321,[1]RV_Det!C:C,0),"Rev"),AND(J1321="Corporativa",O1321=1,I1321="EM"),IFERROR(MATCH(B1321,[1]RF_Corps!B:B,0),"Rev"),AND(F1321="Alternativos",O1321=1),IFERROR(MATCH(B1321,[1]Rep4!C:C,0),"Rev")),"")</f>
        <v/>
      </c>
      <c r="B1321" s="394" t="s">
        <v>3715</v>
      </c>
      <c r="C1321" s="409" t="s">
        <v>3716</v>
      </c>
      <c r="D1321" s="395" t="s">
        <v>2413</v>
      </c>
      <c r="E1321" s="396" t="str">
        <f>IF(B1321="","",INDEX([1]CatGlob!$S:$S,IFERROR(MATCH(MID(B1321,7,1),[1]CatGlob!$R:$R,0),MATCH(MID(B1321,1,2),[1]CatGlob!$R:$R,0))))</f>
        <v>NSOL</v>
      </c>
      <c r="F1321" s="397" t="s">
        <v>442</v>
      </c>
      <c r="G1321" s="398" t="s">
        <v>383</v>
      </c>
      <c r="H1321" s="399" t="s">
        <v>264</v>
      </c>
      <c r="I1321" s="399" t="s">
        <v>611</v>
      </c>
      <c r="J1321" s="399" t="s">
        <v>2252</v>
      </c>
      <c r="K1321" s="396" t="s">
        <v>600</v>
      </c>
      <c r="L1321" s="400" t="str">
        <f>IF(ISERROR(MATCH(M1321,M$10:M1320,0)),M1321,"")</f>
        <v/>
      </c>
      <c r="M1321" s="401" t="str">
        <f>IF(B1321="","",IF(ISERROR(MATCH(F1321&amp;"_"&amp;G1321&amp;"_"&amp;H1321&amp;"_"&amp;I1321&amp;"_"&amp;J1321&amp;IF(K1321="","","_"&amp;K1321),[1]CatGlob!$B:$B,0)),F1321&amp;"_"&amp;G1321&amp;"_"&amp;H1321&amp;"_"&amp;I1321&amp;"_"&amp;J1321&amp;IF(K1321="","","_"&amp;K1321),INDEX([1]CatGlob!$C:$C,MATCH(F1321&amp;"_"&amp;G1321&amp;"_"&amp;H1321&amp;"_"&amp;I1321&amp;"_"&amp;J1321&amp;IF(K1321="","","_"&amp;K1321),[1]CatGlob!$B:$B,0))))</f>
        <v>PEN_NOM_CORP_NT</v>
      </c>
      <c r="N1321" s="402" t="str">
        <f t="shared" si="43"/>
        <v/>
      </c>
      <c r="O1321" s="402" t="str">
        <f t="shared" si="42"/>
        <v/>
      </c>
      <c r="P1321" s="401" t="str">
        <f>IF(LEN(B1321)&gt;8,INDEX([1]CatGlob!$X:$X,MATCH(M1321,[1]CatGlob!$W:$W,0)),"")</f>
        <v>PEC</v>
      </c>
      <c r="Q1321" s="403" t="str">
        <f>INDEX([1]CatGlob!P:P,MATCH(M1321,[1]CatGlob!O:O,0))</f>
        <v>RFLC</v>
      </c>
      <c r="R1321" s="403" t="s">
        <v>601</v>
      </c>
      <c r="S1321" s="403" t="s">
        <v>601</v>
      </c>
      <c r="T1321" s="403" t="str">
        <f>INDEX([1]CatGlob!$D:$D,MATCH($M1321,[1]CatGlob!$C:$C,0))</f>
        <v>RFL</v>
      </c>
      <c r="U1321" s="403" t="s">
        <v>2307</v>
      </c>
      <c r="V1321" s="404" t="str">
        <f>INDEX([1]CatGlob!$F:$F,MATCH($M1321,[1]CatGlob!$C:$C,0))</f>
        <v>RFL_CORP</v>
      </c>
      <c r="W1321" s="405"/>
      <c r="X1321" s="406">
        <v>0</v>
      </c>
      <c r="Y1321" s="407">
        <v>0</v>
      </c>
      <c r="Z1321" s="408">
        <v>0</v>
      </c>
      <c r="AA1321" s="407">
        <v>0</v>
      </c>
      <c r="AB1321" s="408">
        <v>0</v>
      </c>
      <c r="AC1321" s="407">
        <v>0</v>
      </c>
      <c r="AD1321" s="408">
        <v>0</v>
      </c>
      <c r="AE1321" s="407">
        <v>0</v>
      </c>
      <c r="AF1321" s="408">
        <v>0</v>
      </c>
      <c r="AG1321" s="407">
        <v>0</v>
      </c>
      <c r="AI1321" s="406">
        <v>0</v>
      </c>
      <c r="AJ1321" s="407">
        <v>0</v>
      </c>
      <c r="AK1321" s="408">
        <v>0</v>
      </c>
      <c r="AL1321" s="407">
        <v>0</v>
      </c>
      <c r="AM1321" s="408">
        <v>0</v>
      </c>
      <c r="AN1321" s="407">
        <v>0</v>
      </c>
      <c r="AO1321" s="408">
        <v>0</v>
      </c>
      <c r="AP1321" s="407">
        <v>0</v>
      </c>
      <c r="AQ1321" s="408">
        <v>0</v>
      </c>
      <c r="AR1321" s="407">
        <v>0</v>
      </c>
      <c r="AT1321" s="406">
        <v>0</v>
      </c>
      <c r="AU1321" s="407">
        <v>0</v>
      </c>
      <c r="AV1321" s="408">
        <v>0</v>
      </c>
      <c r="AW1321" s="407">
        <v>0</v>
      </c>
      <c r="AX1321" s="408">
        <v>0</v>
      </c>
      <c r="AY1321" s="407">
        <v>0</v>
      </c>
      <c r="AZ1321" s="408">
        <v>0</v>
      </c>
      <c r="BA1321" s="407">
        <v>0</v>
      </c>
      <c r="BB1321" s="408">
        <v>0</v>
      </c>
      <c r="BC1321" s="407">
        <v>0</v>
      </c>
    </row>
    <row r="1322" spans="1:55" x14ac:dyDescent="0.35">
      <c r="A1322" s="385" t="str" cm="1">
        <f t="array" ref="A1322">IFERROR(_xlfn.IFS(AND(F1322="Renta Variable",O1322=1),IFERROR(MATCH(B1322,[1]RV_Det!C:C,0),"Rev"),AND(J1322="Corporativa",O1322=1,I1322="EM"),IFERROR(MATCH(B1322,[1]RF_Corps!B:B,0),"Rev"),AND(F1322="Alternativos",O1322=1),IFERROR(MATCH(B1322,[1]Rep4!C:C,0),"Rev")),"")</f>
        <v/>
      </c>
      <c r="B1322" s="394" t="s">
        <v>3717</v>
      </c>
      <c r="C1322" s="409" t="s">
        <v>3718</v>
      </c>
      <c r="D1322" s="395" t="s">
        <v>2413</v>
      </c>
      <c r="E1322" s="396" t="str">
        <f>IF(B1322="","",INDEX([1]CatGlob!$S:$S,IFERROR(MATCH(MID(B1322,7,1),[1]CatGlob!$R:$R,0),MATCH(MID(B1322,1,2),[1]CatGlob!$R:$R,0))))</f>
        <v>NSOL</v>
      </c>
      <c r="F1322" s="397" t="s">
        <v>442</v>
      </c>
      <c r="G1322" s="398" t="s">
        <v>383</v>
      </c>
      <c r="H1322" s="399" t="s">
        <v>264</v>
      </c>
      <c r="I1322" s="399" t="s">
        <v>611</v>
      </c>
      <c r="J1322" s="399" t="s">
        <v>2252</v>
      </c>
      <c r="K1322" s="396" t="s">
        <v>600</v>
      </c>
      <c r="L1322" s="400" t="str">
        <f>IF(ISERROR(MATCH(M1322,M$10:M1321,0)),M1322,"")</f>
        <v/>
      </c>
      <c r="M1322" s="401" t="str">
        <f>IF(B1322="","",IF(ISERROR(MATCH(F1322&amp;"_"&amp;G1322&amp;"_"&amp;H1322&amp;"_"&amp;I1322&amp;"_"&amp;J1322&amp;IF(K1322="","","_"&amp;K1322),[1]CatGlob!$B:$B,0)),F1322&amp;"_"&amp;G1322&amp;"_"&amp;H1322&amp;"_"&amp;I1322&amp;"_"&amp;J1322&amp;IF(K1322="","","_"&amp;K1322),INDEX([1]CatGlob!$C:$C,MATCH(F1322&amp;"_"&amp;G1322&amp;"_"&amp;H1322&amp;"_"&amp;I1322&amp;"_"&amp;J1322&amp;IF(K1322="","","_"&amp;K1322),[1]CatGlob!$B:$B,0))))</f>
        <v>PEN_NOM_CORP_NT</v>
      </c>
      <c r="N1322" s="402" t="str">
        <f t="shared" si="43"/>
        <v/>
      </c>
      <c r="O1322" s="402" t="str">
        <f t="shared" si="42"/>
        <v/>
      </c>
      <c r="P1322" s="401" t="str">
        <f>IF(LEN(B1322)&gt;8,INDEX([1]CatGlob!$X:$X,MATCH(M1322,[1]CatGlob!$W:$W,0)),"")</f>
        <v>PEC</v>
      </c>
      <c r="Q1322" s="403" t="str">
        <f>INDEX([1]CatGlob!P:P,MATCH(M1322,[1]CatGlob!O:O,0))</f>
        <v>RFLC</v>
      </c>
      <c r="R1322" s="403" t="s">
        <v>601</v>
      </c>
      <c r="S1322" s="403" t="s">
        <v>601</v>
      </c>
      <c r="T1322" s="403" t="str">
        <f>INDEX([1]CatGlob!$D:$D,MATCH($M1322,[1]CatGlob!$C:$C,0))</f>
        <v>RFL</v>
      </c>
      <c r="U1322" s="403" t="s">
        <v>2307</v>
      </c>
      <c r="V1322" s="404" t="str">
        <f>INDEX([1]CatGlob!$F:$F,MATCH($M1322,[1]CatGlob!$C:$C,0))</f>
        <v>RFL_CORP</v>
      </c>
      <c r="W1322" s="405"/>
      <c r="X1322" s="406">
        <v>0</v>
      </c>
      <c r="Y1322" s="407">
        <v>0</v>
      </c>
      <c r="Z1322" s="408">
        <v>0</v>
      </c>
      <c r="AA1322" s="407">
        <v>0</v>
      </c>
      <c r="AB1322" s="408">
        <v>0</v>
      </c>
      <c r="AC1322" s="407">
        <v>0</v>
      </c>
      <c r="AD1322" s="408">
        <v>0</v>
      </c>
      <c r="AE1322" s="407">
        <v>0</v>
      </c>
      <c r="AF1322" s="408">
        <v>0</v>
      </c>
      <c r="AG1322" s="407">
        <v>0</v>
      </c>
      <c r="AI1322" s="406">
        <v>0</v>
      </c>
      <c r="AJ1322" s="407">
        <v>0</v>
      </c>
      <c r="AK1322" s="408">
        <v>0</v>
      </c>
      <c r="AL1322" s="407">
        <v>0</v>
      </c>
      <c r="AM1322" s="408">
        <v>0</v>
      </c>
      <c r="AN1322" s="407">
        <v>0</v>
      </c>
      <c r="AO1322" s="408">
        <v>0</v>
      </c>
      <c r="AP1322" s="407">
        <v>0</v>
      </c>
      <c r="AQ1322" s="408">
        <v>0</v>
      </c>
      <c r="AR1322" s="407">
        <v>0</v>
      </c>
      <c r="AT1322" s="406">
        <v>0</v>
      </c>
      <c r="AU1322" s="407">
        <v>0</v>
      </c>
      <c r="AV1322" s="408">
        <v>0</v>
      </c>
      <c r="AW1322" s="407">
        <v>0</v>
      </c>
      <c r="AX1322" s="408">
        <v>0</v>
      </c>
      <c r="AY1322" s="407">
        <v>0</v>
      </c>
      <c r="AZ1322" s="408">
        <v>0</v>
      </c>
      <c r="BA1322" s="407">
        <v>0</v>
      </c>
      <c r="BB1322" s="408">
        <v>0</v>
      </c>
      <c r="BC1322" s="407">
        <v>0</v>
      </c>
    </row>
    <row r="1323" spans="1:55" x14ac:dyDescent="0.35">
      <c r="A1323" s="385" t="str" cm="1">
        <f t="array" ref="A1323">IFERROR(_xlfn.IFS(AND(F1323="Renta Variable",O1323=1),IFERROR(MATCH(B1323,[1]RV_Det!C:C,0),"Rev"),AND(J1323="Corporativa",O1323=1,I1323="EM"),IFERROR(MATCH(B1323,[1]RF_Corps!B:B,0),"Rev"),AND(F1323="Alternativos",O1323=1),IFERROR(MATCH(B1323,[1]Rep4!C:C,0),"Rev")),"")</f>
        <v/>
      </c>
      <c r="B1323" s="394" t="s">
        <v>3719</v>
      </c>
      <c r="C1323" s="409" t="s">
        <v>3720</v>
      </c>
      <c r="D1323" s="395" t="s">
        <v>2413</v>
      </c>
      <c r="E1323" s="396" t="str">
        <f>IF(B1323="","",INDEX([1]CatGlob!$S:$S,IFERROR(MATCH(MID(B1323,7,1),[1]CatGlob!$R:$R,0),MATCH(MID(B1323,1,2),[1]CatGlob!$R:$R,0))))</f>
        <v>NSOL</v>
      </c>
      <c r="F1323" s="397" t="s">
        <v>442</v>
      </c>
      <c r="G1323" s="398" t="s">
        <v>383</v>
      </c>
      <c r="H1323" s="399" t="s">
        <v>264</v>
      </c>
      <c r="I1323" s="399" t="s">
        <v>611</v>
      </c>
      <c r="J1323" s="399" t="s">
        <v>2252</v>
      </c>
      <c r="K1323" s="396" t="s">
        <v>600</v>
      </c>
      <c r="L1323" s="400" t="str">
        <f>IF(ISERROR(MATCH(M1323,M$10:M1322,0)),M1323,"")</f>
        <v/>
      </c>
      <c r="M1323" s="401" t="str">
        <f>IF(B1323="","",IF(ISERROR(MATCH(F1323&amp;"_"&amp;G1323&amp;"_"&amp;H1323&amp;"_"&amp;I1323&amp;"_"&amp;J1323&amp;IF(K1323="","","_"&amp;K1323),[1]CatGlob!$B:$B,0)),F1323&amp;"_"&amp;G1323&amp;"_"&amp;H1323&amp;"_"&amp;I1323&amp;"_"&amp;J1323&amp;IF(K1323="","","_"&amp;K1323),INDEX([1]CatGlob!$C:$C,MATCH(F1323&amp;"_"&amp;G1323&amp;"_"&amp;H1323&amp;"_"&amp;I1323&amp;"_"&amp;J1323&amp;IF(K1323="","","_"&amp;K1323),[1]CatGlob!$B:$B,0))))</f>
        <v>PEN_NOM_CORP_NT</v>
      </c>
      <c r="N1323" s="402" t="str">
        <f t="shared" si="43"/>
        <v/>
      </c>
      <c r="O1323" s="402" t="str">
        <f t="shared" si="42"/>
        <v/>
      </c>
      <c r="P1323" s="401" t="str">
        <f>IF(LEN(B1323)&gt;8,INDEX([1]CatGlob!$X:$X,MATCH(M1323,[1]CatGlob!$W:$W,0)),"")</f>
        <v>PEC</v>
      </c>
      <c r="Q1323" s="403" t="str">
        <f>INDEX([1]CatGlob!P:P,MATCH(M1323,[1]CatGlob!O:O,0))</f>
        <v>RFLC</v>
      </c>
      <c r="R1323" s="403" t="s">
        <v>601</v>
      </c>
      <c r="S1323" s="403" t="s">
        <v>601</v>
      </c>
      <c r="T1323" s="403" t="str">
        <f>INDEX([1]CatGlob!$D:$D,MATCH($M1323,[1]CatGlob!$C:$C,0))</f>
        <v>RFL</v>
      </c>
      <c r="U1323" s="403" t="s">
        <v>2307</v>
      </c>
      <c r="V1323" s="404" t="str">
        <f>INDEX([1]CatGlob!$F:$F,MATCH($M1323,[1]CatGlob!$C:$C,0))</f>
        <v>RFL_CORP</v>
      </c>
      <c r="W1323" s="405"/>
      <c r="X1323" s="406">
        <v>0</v>
      </c>
      <c r="Y1323" s="407">
        <v>0</v>
      </c>
      <c r="Z1323" s="408">
        <v>0</v>
      </c>
      <c r="AA1323" s="407">
        <v>0</v>
      </c>
      <c r="AB1323" s="408">
        <v>0</v>
      </c>
      <c r="AC1323" s="407">
        <v>0</v>
      </c>
      <c r="AD1323" s="408">
        <v>0</v>
      </c>
      <c r="AE1323" s="407">
        <v>0</v>
      </c>
      <c r="AF1323" s="408">
        <v>0</v>
      </c>
      <c r="AG1323" s="407">
        <v>0</v>
      </c>
      <c r="AI1323" s="406">
        <v>0</v>
      </c>
      <c r="AJ1323" s="407">
        <v>0</v>
      </c>
      <c r="AK1323" s="408">
        <v>0</v>
      </c>
      <c r="AL1323" s="407">
        <v>0</v>
      </c>
      <c r="AM1323" s="408">
        <v>0</v>
      </c>
      <c r="AN1323" s="407">
        <v>0</v>
      </c>
      <c r="AO1323" s="408">
        <v>0</v>
      </c>
      <c r="AP1323" s="407">
        <v>0</v>
      </c>
      <c r="AQ1323" s="408">
        <v>0</v>
      </c>
      <c r="AR1323" s="407">
        <v>0</v>
      </c>
      <c r="AT1323" s="406">
        <v>0</v>
      </c>
      <c r="AU1323" s="407">
        <v>0</v>
      </c>
      <c r="AV1323" s="408">
        <v>0</v>
      </c>
      <c r="AW1323" s="407">
        <v>0</v>
      </c>
      <c r="AX1323" s="408">
        <v>0</v>
      </c>
      <c r="AY1323" s="407">
        <v>0</v>
      </c>
      <c r="AZ1323" s="408">
        <v>0</v>
      </c>
      <c r="BA1323" s="407">
        <v>0</v>
      </c>
      <c r="BB1323" s="408">
        <v>0</v>
      </c>
      <c r="BC1323" s="407">
        <v>0</v>
      </c>
    </row>
    <row r="1324" spans="1:55" x14ac:dyDescent="0.35">
      <c r="A1324" s="385" t="str" cm="1">
        <f t="array" ref="A1324">IFERROR(_xlfn.IFS(AND(F1324="Renta Variable",O1324=1),IFERROR(MATCH(B1324,[1]RV_Det!C:C,0),"Rev"),AND(J1324="Corporativa",O1324=1,I1324="EM"),IFERROR(MATCH(B1324,[1]RF_Corps!B:B,0),"Rev"),AND(F1324="Alternativos",O1324=1),IFERROR(MATCH(B1324,[1]Rep4!C:C,0),"Rev")),"")</f>
        <v/>
      </c>
      <c r="B1324" s="394" t="s">
        <v>3721</v>
      </c>
      <c r="C1324" s="409" t="s">
        <v>3722</v>
      </c>
      <c r="D1324" s="395" t="s">
        <v>2413</v>
      </c>
      <c r="E1324" s="396" t="str">
        <f>IF(B1324="","",INDEX([1]CatGlob!$S:$S,IFERROR(MATCH(MID(B1324,7,1),[1]CatGlob!$R:$R,0),MATCH(MID(B1324,1,2),[1]CatGlob!$R:$R,0))))</f>
        <v>NSOL</v>
      </c>
      <c r="F1324" s="397" t="s">
        <v>442</v>
      </c>
      <c r="G1324" s="398" t="s">
        <v>383</v>
      </c>
      <c r="H1324" s="399" t="s">
        <v>264</v>
      </c>
      <c r="I1324" s="399" t="s">
        <v>611</v>
      </c>
      <c r="J1324" s="399" t="s">
        <v>2252</v>
      </c>
      <c r="K1324" s="396" t="s">
        <v>600</v>
      </c>
      <c r="L1324" s="400" t="str">
        <f>IF(ISERROR(MATCH(M1324,M$10:M1323,0)),M1324,"")</f>
        <v/>
      </c>
      <c r="M1324" s="401" t="str">
        <f>IF(B1324="","",IF(ISERROR(MATCH(F1324&amp;"_"&amp;G1324&amp;"_"&amp;H1324&amp;"_"&amp;I1324&amp;"_"&amp;J1324&amp;IF(K1324="","","_"&amp;K1324),[1]CatGlob!$B:$B,0)),F1324&amp;"_"&amp;G1324&amp;"_"&amp;H1324&amp;"_"&amp;I1324&amp;"_"&amp;J1324&amp;IF(K1324="","","_"&amp;K1324),INDEX([1]CatGlob!$C:$C,MATCH(F1324&amp;"_"&amp;G1324&amp;"_"&amp;H1324&amp;"_"&amp;I1324&amp;"_"&amp;J1324&amp;IF(K1324="","","_"&amp;K1324),[1]CatGlob!$B:$B,0))))</f>
        <v>PEN_NOM_CORP_NT</v>
      </c>
      <c r="N1324" s="402" t="str">
        <f t="shared" si="43"/>
        <v/>
      </c>
      <c r="O1324" s="402" t="str">
        <f t="shared" si="42"/>
        <v/>
      </c>
      <c r="P1324" s="401" t="str">
        <f>IF(LEN(B1324)&gt;8,INDEX([1]CatGlob!$X:$X,MATCH(M1324,[1]CatGlob!$W:$W,0)),"")</f>
        <v>PEC</v>
      </c>
      <c r="Q1324" s="403" t="str">
        <f>INDEX([1]CatGlob!P:P,MATCH(M1324,[1]CatGlob!O:O,0))</f>
        <v>RFLC</v>
      </c>
      <c r="R1324" s="403" t="s">
        <v>601</v>
      </c>
      <c r="S1324" s="403" t="s">
        <v>601</v>
      </c>
      <c r="T1324" s="403" t="str">
        <f>INDEX([1]CatGlob!$D:$D,MATCH($M1324,[1]CatGlob!$C:$C,0))</f>
        <v>RFL</v>
      </c>
      <c r="U1324" s="403" t="s">
        <v>2307</v>
      </c>
      <c r="V1324" s="404" t="str">
        <f>INDEX([1]CatGlob!$F:$F,MATCH($M1324,[1]CatGlob!$C:$C,0))</f>
        <v>RFL_CORP</v>
      </c>
      <c r="W1324" s="405"/>
      <c r="X1324" s="406">
        <v>0</v>
      </c>
      <c r="Y1324" s="407">
        <v>0</v>
      </c>
      <c r="Z1324" s="408">
        <v>0</v>
      </c>
      <c r="AA1324" s="407">
        <v>0</v>
      </c>
      <c r="AB1324" s="408">
        <v>0</v>
      </c>
      <c r="AC1324" s="407">
        <v>0</v>
      </c>
      <c r="AD1324" s="408">
        <v>0</v>
      </c>
      <c r="AE1324" s="407">
        <v>0</v>
      </c>
      <c r="AF1324" s="408">
        <v>0</v>
      </c>
      <c r="AG1324" s="407">
        <v>0</v>
      </c>
      <c r="AI1324" s="406">
        <v>0</v>
      </c>
      <c r="AJ1324" s="407">
        <v>0</v>
      </c>
      <c r="AK1324" s="408">
        <v>0</v>
      </c>
      <c r="AL1324" s="407">
        <v>0</v>
      </c>
      <c r="AM1324" s="408">
        <v>0</v>
      </c>
      <c r="AN1324" s="407">
        <v>0</v>
      </c>
      <c r="AO1324" s="408">
        <v>0</v>
      </c>
      <c r="AP1324" s="407">
        <v>0</v>
      </c>
      <c r="AQ1324" s="408">
        <v>0</v>
      </c>
      <c r="AR1324" s="407">
        <v>0</v>
      </c>
      <c r="AT1324" s="406">
        <v>0</v>
      </c>
      <c r="AU1324" s="407">
        <v>0</v>
      </c>
      <c r="AV1324" s="408">
        <v>0</v>
      </c>
      <c r="AW1324" s="407">
        <v>0</v>
      </c>
      <c r="AX1324" s="408">
        <v>0</v>
      </c>
      <c r="AY1324" s="407">
        <v>0</v>
      </c>
      <c r="AZ1324" s="408">
        <v>0</v>
      </c>
      <c r="BA1324" s="407">
        <v>0</v>
      </c>
      <c r="BB1324" s="408">
        <v>0</v>
      </c>
      <c r="BC1324" s="407">
        <v>0</v>
      </c>
    </row>
    <row r="1325" spans="1:55" x14ac:dyDescent="0.35">
      <c r="A1325" s="385" t="str" cm="1">
        <f t="array" ref="A1325">IFERROR(_xlfn.IFS(AND(F1325="Renta Variable",O1325=1),IFERROR(MATCH(B1325,[1]RV_Det!C:C,0),"Rev"),AND(J1325="Corporativa",O1325=1,I1325="EM"),IFERROR(MATCH(B1325,[1]RF_Corps!B:B,0),"Rev"),AND(F1325="Alternativos",O1325=1),IFERROR(MATCH(B1325,[1]Rep4!C:C,0),"Rev")),"")</f>
        <v/>
      </c>
      <c r="B1325" s="394" t="s">
        <v>3723</v>
      </c>
      <c r="C1325" s="409" t="s">
        <v>3724</v>
      </c>
      <c r="D1325" s="395" t="s">
        <v>2413</v>
      </c>
      <c r="E1325" s="396" t="str">
        <f>IF(B1325="","",INDEX([1]CatGlob!$S:$S,IFERROR(MATCH(MID(B1325,7,1),[1]CatGlob!$R:$R,0),MATCH(MID(B1325,1,2),[1]CatGlob!$R:$R,0))))</f>
        <v>NSOL</v>
      </c>
      <c r="F1325" s="397" t="s">
        <v>442</v>
      </c>
      <c r="G1325" s="398" t="s">
        <v>383</v>
      </c>
      <c r="H1325" s="399" t="s">
        <v>264</v>
      </c>
      <c r="I1325" s="399" t="s">
        <v>611</v>
      </c>
      <c r="J1325" s="399" t="s">
        <v>2252</v>
      </c>
      <c r="K1325" s="396" t="s">
        <v>600</v>
      </c>
      <c r="L1325" s="400" t="str">
        <f>IF(ISERROR(MATCH(M1325,M$10:M1324,0)),M1325,"")</f>
        <v/>
      </c>
      <c r="M1325" s="401" t="str">
        <f>IF(B1325="","",IF(ISERROR(MATCH(F1325&amp;"_"&amp;G1325&amp;"_"&amp;H1325&amp;"_"&amp;I1325&amp;"_"&amp;J1325&amp;IF(K1325="","","_"&amp;K1325),[1]CatGlob!$B:$B,0)),F1325&amp;"_"&amp;G1325&amp;"_"&amp;H1325&amp;"_"&amp;I1325&amp;"_"&amp;J1325&amp;IF(K1325="","","_"&amp;K1325),INDEX([1]CatGlob!$C:$C,MATCH(F1325&amp;"_"&amp;G1325&amp;"_"&amp;H1325&amp;"_"&amp;I1325&amp;"_"&amp;J1325&amp;IF(K1325="","","_"&amp;K1325),[1]CatGlob!$B:$B,0))))</f>
        <v>PEN_NOM_CORP_NT</v>
      </c>
      <c r="N1325" s="402" t="str">
        <f t="shared" si="43"/>
        <v/>
      </c>
      <c r="O1325" s="402" t="str">
        <f t="shared" si="42"/>
        <v/>
      </c>
      <c r="P1325" s="401" t="str">
        <f>IF(LEN(B1325)&gt;8,INDEX([1]CatGlob!$X:$X,MATCH(M1325,[1]CatGlob!$W:$W,0)),"")</f>
        <v>PEC</v>
      </c>
      <c r="Q1325" s="403" t="str">
        <f>INDEX([1]CatGlob!P:P,MATCH(M1325,[1]CatGlob!O:O,0))</f>
        <v>RFLC</v>
      </c>
      <c r="R1325" s="403" t="s">
        <v>601</v>
      </c>
      <c r="S1325" s="403" t="s">
        <v>601</v>
      </c>
      <c r="T1325" s="403" t="str">
        <f>INDEX([1]CatGlob!$D:$D,MATCH($M1325,[1]CatGlob!$C:$C,0))</f>
        <v>RFL</v>
      </c>
      <c r="U1325" s="403" t="s">
        <v>2307</v>
      </c>
      <c r="V1325" s="404" t="str">
        <f>INDEX([1]CatGlob!$F:$F,MATCH($M1325,[1]CatGlob!$C:$C,0))</f>
        <v>RFL_CORP</v>
      </c>
      <c r="W1325" s="405"/>
      <c r="X1325" s="406">
        <v>0</v>
      </c>
      <c r="Y1325" s="407">
        <v>0</v>
      </c>
      <c r="Z1325" s="408">
        <v>0</v>
      </c>
      <c r="AA1325" s="407">
        <v>0</v>
      </c>
      <c r="AB1325" s="408">
        <v>0</v>
      </c>
      <c r="AC1325" s="407">
        <v>0</v>
      </c>
      <c r="AD1325" s="408">
        <v>0</v>
      </c>
      <c r="AE1325" s="407">
        <v>0</v>
      </c>
      <c r="AF1325" s="408">
        <v>0</v>
      </c>
      <c r="AG1325" s="407">
        <v>0</v>
      </c>
      <c r="AI1325" s="406">
        <v>0</v>
      </c>
      <c r="AJ1325" s="407">
        <v>0</v>
      </c>
      <c r="AK1325" s="408">
        <v>0</v>
      </c>
      <c r="AL1325" s="407">
        <v>0</v>
      </c>
      <c r="AM1325" s="408">
        <v>0</v>
      </c>
      <c r="AN1325" s="407">
        <v>0</v>
      </c>
      <c r="AO1325" s="408">
        <v>0</v>
      </c>
      <c r="AP1325" s="407">
        <v>0</v>
      </c>
      <c r="AQ1325" s="408">
        <v>0</v>
      </c>
      <c r="AR1325" s="407">
        <v>0</v>
      </c>
      <c r="AT1325" s="406">
        <v>0</v>
      </c>
      <c r="AU1325" s="407">
        <v>0</v>
      </c>
      <c r="AV1325" s="408">
        <v>0</v>
      </c>
      <c r="AW1325" s="407">
        <v>0</v>
      </c>
      <c r="AX1325" s="408">
        <v>0</v>
      </c>
      <c r="AY1325" s="407">
        <v>0</v>
      </c>
      <c r="AZ1325" s="408">
        <v>0</v>
      </c>
      <c r="BA1325" s="407">
        <v>0</v>
      </c>
      <c r="BB1325" s="408">
        <v>0</v>
      </c>
      <c r="BC1325" s="407">
        <v>0</v>
      </c>
    </row>
    <row r="1326" spans="1:55" x14ac:dyDescent="0.35">
      <c r="A1326" s="385" t="str" cm="1">
        <f t="array" ref="A1326">IFERROR(_xlfn.IFS(AND(F1326="Renta Variable",O1326=1),IFERROR(MATCH(B1326,[1]RV_Det!C:C,0),"Rev"),AND(J1326="Corporativa",O1326=1,I1326="EM"),IFERROR(MATCH(B1326,[1]RF_Corps!B:B,0),"Rev"),AND(F1326="Alternativos",O1326=1),IFERROR(MATCH(B1326,[1]Rep4!C:C,0),"Rev")),"")</f>
        <v/>
      </c>
      <c r="B1326" s="394" t="s">
        <v>3725</v>
      </c>
      <c r="C1326" s="409" t="s">
        <v>3726</v>
      </c>
      <c r="D1326" s="395" t="s">
        <v>2413</v>
      </c>
      <c r="E1326" s="396" t="str">
        <f>IF(B1326="","",INDEX([1]CatGlob!$S:$S,IFERROR(MATCH(MID(B1326,7,1),[1]CatGlob!$R:$R,0),MATCH(MID(B1326,1,2),[1]CatGlob!$R:$R,0))))</f>
        <v>NSOL</v>
      </c>
      <c r="F1326" s="397" t="s">
        <v>442</v>
      </c>
      <c r="G1326" s="398" t="s">
        <v>383</v>
      </c>
      <c r="H1326" s="399" t="s">
        <v>264</v>
      </c>
      <c r="I1326" s="399" t="s">
        <v>611</v>
      </c>
      <c r="J1326" s="399" t="s">
        <v>2252</v>
      </c>
      <c r="K1326" s="396" t="s">
        <v>600</v>
      </c>
      <c r="L1326" s="400" t="str">
        <f>IF(ISERROR(MATCH(M1326,M$10:M1325,0)),M1326,"")</f>
        <v/>
      </c>
      <c r="M1326" s="401" t="str">
        <f>IF(B1326="","",IF(ISERROR(MATCH(F1326&amp;"_"&amp;G1326&amp;"_"&amp;H1326&amp;"_"&amp;I1326&amp;"_"&amp;J1326&amp;IF(K1326="","","_"&amp;K1326),[1]CatGlob!$B:$B,0)),F1326&amp;"_"&amp;G1326&amp;"_"&amp;H1326&amp;"_"&amp;I1326&amp;"_"&amp;J1326&amp;IF(K1326="","","_"&amp;K1326),INDEX([1]CatGlob!$C:$C,MATCH(F1326&amp;"_"&amp;G1326&amp;"_"&amp;H1326&amp;"_"&amp;I1326&amp;"_"&amp;J1326&amp;IF(K1326="","","_"&amp;K1326),[1]CatGlob!$B:$B,0))))</f>
        <v>PEN_NOM_CORP_NT</v>
      </c>
      <c r="N1326" s="402" t="str">
        <f t="shared" si="43"/>
        <v/>
      </c>
      <c r="O1326" s="402" t="str">
        <f t="shared" si="42"/>
        <v/>
      </c>
      <c r="P1326" s="401" t="str">
        <f>IF(LEN(B1326)&gt;8,INDEX([1]CatGlob!$X:$X,MATCH(M1326,[1]CatGlob!$W:$W,0)),"")</f>
        <v>PEC</v>
      </c>
      <c r="Q1326" s="403" t="str">
        <f>INDEX([1]CatGlob!P:P,MATCH(M1326,[1]CatGlob!O:O,0))</f>
        <v>RFLC</v>
      </c>
      <c r="R1326" s="403" t="s">
        <v>601</v>
      </c>
      <c r="S1326" s="403" t="s">
        <v>601</v>
      </c>
      <c r="T1326" s="403" t="str">
        <f>INDEX([1]CatGlob!$D:$D,MATCH($M1326,[1]CatGlob!$C:$C,0))</f>
        <v>RFL</v>
      </c>
      <c r="U1326" s="403" t="s">
        <v>2307</v>
      </c>
      <c r="V1326" s="404" t="str">
        <f>INDEX([1]CatGlob!$F:$F,MATCH($M1326,[1]CatGlob!$C:$C,0))</f>
        <v>RFL_CORP</v>
      </c>
      <c r="W1326" s="405"/>
      <c r="X1326" s="406">
        <v>0</v>
      </c>
      <c r="Y1326" s="407">
        <v>0</v>
      </c>
      <c r="Z1326" s="408">
        <v>0</v>
      </c>
      <c r="AA1326" s="407">
        <v>0</v>
      </c>
      <c r="AB1326" s="408">
        <v>0</v>
      </c>
      <c r="AC1326" s="407">
        <v>0</v>
      </c>
      <c r="AD1326" s="408">
        <v>0</v>
      </c>
      <c r="AE1326" s="407">
        <v>0</v>
      </c>
      <c r="AF1326" s="408">
        <v>0</v>
      </c>
      <c r="AG1326" s="407">
        <v>0</v>
      </c>
      <c r="AI1326" s="406">
        <v>0</v>
      </c>
      <c r="AJ1326" s="407">
        <v>0</v>
      </c>
      <c r="AK1326" s="408">
        <v>0</v>
      </c>
      <c r="AL1326" s="407">
        <v>0</v>
      </c>
      <c r="AM1326" s="408">
        <v>0</v>
      </c>
      <c r="AN1326" s="407">
        <v>0</v>
      </c>
      <c r="AO1326" s="408">
        <v>0</v>
      </c>
      <c r="AP1326" s="407">
        <v>0</v>
      </c>
      <c r="AQ1326" s="408">
        <v>0</v>
      </c>
      <c r="AR1326" s="407">
        <v>0</v>
      </c>
      <c r="AT1326" s="406">
        <v>0</v>
      </c>
      <c r="AU1326" s="407">
        <v>0</v>
      </c>
      <c r="AV1326" s="408">
        <v>0</v>
      </c>
      <c r="AW1326" s="407">
        <v>0</v>
      </c>
      <c r="AX1326" s="408">
        <v>0</v>
      </c>
      <c r="AY1326" s="407">
        <v>0</v>
      </c>
      <c r="AZ1326" s="408">
        <v>0</v>
      </c>
      <c r="BA1326" s="407">
        <v>0</v>
      </c>
      <c r="BB1326" s="408">
        <v>0</v>
      </c>
      <c r="BC1326" s="407">
        <v>0</v>
      </c>
    </row>
    <row r="1327" spans="1:55" x14ac:dyDescent="0.35">
      <c r="A1327" s="385" t="str" cm="1">
        <f t="array" ref="A1327">IFERROR(_xlfn.IFS(AND(F1327="Renta Variable",O1327=1),IFERROR(MATCH(B1327,[1]RV_Det!C:C,0),"Rev"),AND(J1327="Corporativa",O1327=1,I1327="EM"),IFERROR(MATCH(B1327,[1]RF_Corps!B:B,0),"Rev"),AND(F1327="Alternativos",O1327=1),IFERROR(MATCH(B1327,[1]Rep4!C:C,0),"Rev")),"")</f>
        <v/>
      </c>
      <c r="B1327" s="394" t="s">
        <v>3727</v>
      </c>
      <c r="C1327" s="409" t="s">
        <v>3728</v>
      </c>
      <c r="D1327" s="395" t="s">
        <v>2413</v>
      </c>
      <c r="E1327" s="396" t="str">
        <f>IF(B1327="","",INDEX([1]CatGlob!$S:$S,IFERROR(MATCH(MID(B1327,7,1),[1]CatGlob!$R:$R,0),MATCH(MID(B1327,1,2),[1]CatGlob!$R:$R,0))))</f>
        <v>NSOL</v>
      </c>
      <c r="F1327" s="397" t="s">
        <v>442</v>
      </c>
      <c r="G1327" s="398" t="s">
        <v>383</v>
      </c>
      <c r="H1327" s="399" t="s">
        <v>264</v>
      </c>
      <c r="I1327" s="399" t="s">
        <v>611</v>
      </c>
      <c r="J1327" s="399" t="s">
        <v>2252</v>
      </c>
      <c r="K1327" s="396" t="s">
        <v>600</v>
      </c>
      <c r="L1327" s="400" t="str">
        <f>IF(ISERROR(MATCH(M1327,M$10:M1326,0)),M1327,"")</f>
        <v/>
      </c>
      <c r="M1327" s="401" t="str">
        <f>IF(B1327="","",IF(ISERROR(MATCH(F1327&amp;"_"&amp;G1327&amp;"_"&amp;H1327&amp;"_"&amp;I1327&amp;"_"&amp;J1327&amp;IF(K1327="","","_"&amp;K1327),[1]CatGlob!$B:$B,0)),F1327&amp;"_"&amp;G1327&amp;"_"&amp;H1327&amp;"_"&amp;I1327&amp;"_"&amp;J1327&amp;IF(K1327="","","_"&amp;K1327),INDEX([1]CatGlob!$C:$C,MATCH(F1327&amp;"_"&amp;G1327&amp;"_"&amp;H1327&amp;"_"&amp;I1327&amp;"_"&amp;J1327&amp;IF(K1327="","","_"&amp;K1327),[1]CatGlob!$B:$B,0))))</f>
        <v>PEN_NOM_CORP_NT</v>
      </c>
      <c r="N1327" s="402" t="str">
        <f t="shared" si="43"/>
        <v/>
      </c>
      <c r="O1327" s="402" t="str">
        <f t="shared" si="42"/>
        <v/>
      </c>
      <c r="P1327" s="401" t="str">
        <f>IF(LEN(B1327)&gt;8,INDEX([1]CatGlob!$X:$X,MATCH(M1327,[1]CatGlob!$W:$W,0)),"")</f>
        <v>PEC</v>
      </c>
      <c r="Q1327" s="403" t="str">
        <f>INDEX([1]CatGlob!P:P,MATCH(M1327,[1]CatGlob!O:O,0))</f>
        <v>RFLC</v>
      </c>
      <c r="R1327" s="403" t="s">
        <v>601</v>
      </c>
      <c r="S1327" s="403" t="s">
        <v>601</v>
      </c>
      <c r="T1327" s="403" t="str">
        <f>INDEX([1]CatGlob!$D:$D,MATCH($M1327,[1]CatGlob!$C:$C,0))</f>
        <v>RFL</v>
      </c>
      <c r="U1327" s="403" t="s">
        <v>2307</v>
      </c>
      <c r="V1327" s="404" t="str">
        <f>INDEX([1]CatGlob!$F:$F,MATCH($M1327,[1]CatGlob!$C:$C,0))</f>
        <v>RFL_CORP</v>
      </c>
      <c r="W1327" s="405"/>
      <c r="X1327" s="406">
        <v>0</v>
      </c>
      <c r="Y1327" s="407">
        <v>0</v>
      </c>
      <c r="Z1327" s="408">
        <v>0</v>
      </c>
      <c r="AA1327" s="407">
        <v>0</v>
      </c>
      <c r="AB1327" s="408">
        <v>0</v>
      </c>
      <c r="AC1327" s="407">
        <v>0</v>
      </c>
      <c r="AD1327" s="408">
        <v>0</v>
      </c>
      <c r="AE1327" s="407">
        <v>0</v>
      </c>
      <c r="AF1327" s="408">
        <v>0</v>
      </c>
      <c r="AG1327" s="407">
        <v>0</v>
      </c>
      <c r="AI1327" s="406">
        <v>0</v>
      </c>
      <c r="AJ1327" s="407">
        <v>0</v>
      </c>
      <c r="AK1327" s="408">
        <v>0</v>
      </c>
      <c r="AL1327" s="407">
        <v>0</v>
      </c>
      <c r="AM1327" s="408">
        <v>0</v>
      </c>
      <c r="AN1327" s="407">
        <v>0</v>
      </c>
      <c r="AO1327" s="408">
        <v>0</v>
      </c>
      <c r="AP1327" s="407">
        <v>0</v>
      </c>
      <c r="AQ1327" s="408">
        <v>0</v>
      </c>
      <c r="AR1327" s="407">
        <v>0</v>
      </c>
      <c r="AT1327" s="406">
        <v>0</v>
      </c>
      <c r="AU1327" s="407">
        <v>0</v>
      </c>
      <c r="AV1327" s="408">
        <v>0</v>
      </c>
      <c r="AW1327" s="407">
        <v>0</v>
      </c>
      <c r="AX1327" s="408">
        <v>0</v>
      </c>
      <c r="AY1327" s="407">
        <v>0</v>
      </c>
      <c r="AZ1327" s="408">
        <v>0</v>
      </c>
      <c r="BA1327" s="407">
        <v>0</v>
      </c>
      <c r="BB1327" s="408">
        <v>0</v>
      </c>
      <c r="BC1327" s="407">
        <v>0</v>
      </c>
    </row>
    <row r="1328" spans="1:55" x14ac:dyDescent="0.35">
      <c r="A1328" s="385" t="str" cm="1">
        <f t="array" ref="A1328">IFERROR(_xlfn.IFS(AND(F1328="Renta Variable",O1328=1),IFERROR(MATCH(B1328,[1]RV_Det!C:C,0),"Rev"),AND(J1328="Corporativa",O1328=1,I1328="EM"),IFERROR(MATCH(B1328,[1]RF_Corps!B:B,0),"Rev"),AND(F1328="Alternativos",O1328=1),IFERROR(MATCH(B1328,[1]Rep4!C:C,0),"Rev")),"")</f>
        <v/>
      </c>
      <c r="B1328" s="394" t="s">
        <v>3729</v>
      </c>
      <c r="C1328" s="409" t="s">
        <v>3730</v>
      </c>
      <c r="D1328" s="395" t="s">
        <v>3731</v>
      </c>
      <c r="E1328" s="396" t="str">
        <f>IF(B1328="","",INDEX([1]CatGlob!$S:$S,IFERROR(MATCH(MID(B1328,7,1),[1]CatGlob!$R:$R,0),MATCH(MID(B1328,1,2),[1]CatGlob!$R:$R,0))))</f>
        <v>NSOL</v>
      </c>
      <c r="F1328" s="397" t="s">
        <v>442</v>
      </c>
      <c r="G1328" s="398" t="s">
        <v>383</v>
      </c>
      <c r="H1328" s="399" t="s">
        <v>264</v>
      </c>
      <c r="I1328" s="399" t="s">
        <v>611</v>
      </c>
      <c r="J1328" s="399" t="s">
        <v>2252</v>
      </c>
      <c r="K1328" s="396" t="s">
        <v>600</v>
      </c>
      <c r="L1328" s="400" t="str">
        <f>IF(ISERROR(MATCH(M1328,M$10:M1327,0)),M1328,"")</f>
        <v/>
      </c>
      <c r="M1328" s="401" t="str">
        <f>IF(B1328="","",IF(ISERROR(MATCH(F1328&amp;"_"&amp;G1328&amp;"_"&amp;H1328&amp;"_"&amp;I1328&amp;"_"&amp;J1328&amp;IF(K1328="","","_"&amp;K1328),[1]CatGlob!$B:$B,0)),F1328&amp;"_"&amp;G1328&amp;"_"&amp;H1328&amp;"_"&amp;I1328&amp;"_"&amp;J1328&amp;IF(K1328="","","_"&amp;K1328),INDEX([1]CatGlob!$C:$C,MATCH(F1328&amp;"_"&amp;G1328&amp;"_"&amp;H1328&amp;"_"&amp;I1328&amp;"_"&amp;J1328&amp;IF(K1328="","","_"&amp;K1328),[1]CatGlob!$B:$B,0))))</f>
        <v>PEN_NOM_CORP_NT</v>
      </c>
      <c r="N1328" s="402" t="str">
        <f t="shared" si="43"/>
        <v/>
      </c>
      <c r="O1328" s="402" t="str">
        <f t="shared" si="42"/>
        <v/>
      </c>
      <c r="P1328" s="401" t="str">
        <f>IF(LEN(B1328)&gt;8,INDEX([1]CatGlob!$X:$X,MATCH(M1328,[1]CatGlob!$W:$W,0)),"")</f>
        <v>PEC</v>
      </c>
      <c r="Q1328" s="403" t="str">
        <f>INDEX([1]CatGlob!P:P,MATCH(M1328,[1]CatGlob!O:O,0))</f>
        <v>RFLC</v>
      </c>
      <c r="R1328" s="403" t="s">
        <v>601</v>
      </c>
      <c r="S1328" s="403" t="s">
        <v>601</v>
      </c>
      <c r="T1328" s="403" t="str">
        <f>INDEX([1]CatGlob!$D:$D,MATCH($M1328,[1]CatGlob!$C:$C,0))</f>
        <v>RFL</v>
      </c>
      <c r="U1328" s="403" t="s">
        <v>2307</v>
      </c>
      <c r="V1328" s="404" t="str">
        <f>INDEX([1]CatGlob!$F:$F,MATCH($M1328,[1]CatGlob!$C:$C,0))</f>
        <v>RFL_CORP</v>
      </c>
      <c r="W1328" s="405"/>
      <c r="X1328" s="406">
        <v>0</v>
      </c>
      <c r="Y1328" s="407">
        <v>0</v>
      </c>
      <c r="Z1328" s="408">
        <v>0</v>
      </c>
      <c r="AA1328" s="407">
        <v>0</v>
      </c>
      <c r="AB1328" s="408">
        <v>0</v>
      </c>
      <c r="AC1328" s="407">
        <v>0</v>
      </c>
      <c r="AD1328" s="408">
        <v>0</v>
      </c>
      <c r="AE1328" s="407">
        <v>0</v>
      </c>
      <c r="AF1328" s="408">
        <v>0</v>
      </c>
      <c r="AG1328" s="407">
        <v>0</v>
      </c>
      <c r="AI1328" s="406">
        <v>0</v>
      </c>
      <c r="AJ1328" s="407">
        <v>0</v>
      </c>
      <c r="AK1328" s="408">
        <v>0</v>
      </c>
      <c r="AL1328" s="407">
        <v>0</v>
      </c>
      <c r="AM1328" s="408">
        <v>0</v>
      </c>
      <c r="AN1328" s="407">
        <v>0</v>
      </c>
      <c r="AO1328" s="408">
        <v>0</v>
      </c>
      <c r="AP1328" s="407">
        <v>0</v>
      </c>
      <c r="AQ1328" s="408">
        <v>0</v>
      </c>
      <c r="AR1328" s="407">
        <v>0</v>
      </c>
      <c r="AT1328" s="406">
        <v>0</v>
      </c>
      <c r="AU1328" s="407">
        <v>0</v>
      </c>
      <c r="AV1328" s="408">
        <v>0</v>
      </c>
      <c r="AW1328" s="407">
        <v>0</v>
      </c>
      <c r="AX1328" s="408">
        <v>0</v>
      </c>
      <c r="AY1328" s="407">
        <v>0</v>
      </c>
      <c r="AZ1328" s="408">
        <v>0</v>
      </c>
      <c r="BA1328" s="407">
        <v>0</v>
      </c>
      <c r="BB1328" s="408">
        <v>0</v>
      </c>
      <c r="BC1328" s="407">
        <v>0</v>
      </c>
    </row>
    <row r="1329" spans="1:55" x14ac:dyDescent="0.35">
      <c r="A1329" s="385" t="str" cm="1">
        <f t="array" ref="A1329">IFERROR(_xlfn.IFS(AND(F1329="Renta Variable",O1329=1),IFERROR(MATCH(B1329,[1]RV_Det!C:C,0),"Rev"),AND(J1329="Corporativa",O1329=1,I1329="EM"),IFERROR(MATCH(B1329,[1]RF_Corps!B:B,0),"Rev"),AND(F1329="Alternativos",O1329=1),IFERROR(MATCH(B1329,[1]Rep4!C:C,0),"Rev")),"")</f>
        <v/>
      </c>
      <c r="B1329" s="394" t="s">
        <v>3732</v>
      </c>
      <c r="C1329" s="409" t="s">
        <v>3733</v>
      </c>
      <c r="D1329" s="395" t="s">
        <v>3731</v>
      </c>
      <c r="E1329" s="396" t="str">
        <f>IF(B1329="","",INDEX([1]CatGlob!$S:$S,IFERROR(MATCH(MID(B1329,7,1),[1]CatGlob!$R:$R,0),MATCH(MID(B1329,1,2),[1]CatGlob!$R:$R,0))))</f>
        <v>NSOL</v>
      </c>
      <c r="F1329" s="397" t="s">
        <v>442</v>
      </c>
      <c r="G1329" s="398" t="s">
        <v>383</v>
      </c>
      <c r="H1329" s="399" t="s">
        <v>264</v>
      </c>
      <c r="I1329" s="399" t="s">
        <v>611</v>
      </c>
      <c r="J1329" s="399" t="s">
        <v>2252</v>
      </c>
      <c r="K1329" s="396" t="s">
        <v>600</v>
      </c>
      <c r="L1329" s="400" t="str">
        <f>IF(ISERROR(MATCH(M1329,M$10:M1328,0)),M1329,"")</f>
        <v/>
      </c>
      <c r="M1329" s="401" t="str">
        <f>IF(B1329="","",IF(ISERROR(MATCH(F1329&amp;"_"&amp;G1329&amp;"_"&amp;H1329&amp;"_"&amp;I1329&amp;"_"&amp;J1329&amp;IF(K1329="","","_"&amp;K1329),[1]CatGlob!$B:$B,0)),F1329&amp;"_"&amp;G1329&amp;"_"&amp;H1329&amp;"_"&amp;I1329&amp;"_"&amp;J1329&amp;IF(K1329="","","_"&amp;K1329),INDEX([1]CatGlob!$C:$C,MATCH(F1329&amp;"_"&amp;G1329&amp;"_"&amp;H1329&amp;"_"&amp;I1329&amp;"_"&amp;J1329&amp;IF(K1329="","","_"&amp;K1329),[1]CatGlob!$B:$B,0))))</f>
        <v>PEN_NOM_CORP_NT</v>
      </c>
      <c r="N1329" s="402" t="str">
        <f t="shared" si="43"/>
        <v/>
      </c>
      <c r="O1329" s="402" t="str">
        <f t="shared" si="42"/>
        <v/>
      </c>
      <c r="P1329" s="401" t="str">
        <f>IF(LEN(B1329)&gt;8,INDEX([1]CatGlob!$X:$X,MATCH(M1329,[1]CatGlob!$W:$W,0)),"")</f>
        <v>PEC</v>
      </c>
      <c r="Q1329" s="403" t="str">
        <f>INDEX([1]CatGlob!P:P,MATCH(M1329,[1]CatGlob!O:O,0))</f>
        <v>RFLC</v>
      </c>
      <c r="R1329" s="403" t="s">
        <v>601</v>
      </c>
      <c r="S1329" s="403" t="s">
        <v>601</v>
      </c>
      <c r="T1329" s="403" t="str">
        <f>INDEX([1]CatGlob!$D:$D,MATCH($M1329,[1]CatGlob!$C:$C,0))</f>
        <v>RFL</v>
      </c>
      <c r="U1329" s="403" t="s">
        <v>2307</v>
      </c>
      <c r="V1329" s="404" t="str">
        <f>INDEX([1]CatGlob!$F:$F,MATCH($M1329,[1]CatGlob!$C:$C,0))</f>
        <v>RFL_CORP</v>
      </c>
      <c r="W1329" s="405"/>
      <c r="X1329" s="406">
        <v>0</v>
      </c>
      <c r="Y1329" s="407">
        <v>0</v>
      </c>
      <c r="Z1329" s="408">
        <v>0</v>
      </c>
      <c r="AA1329" s="407">
        <v>0</v>
      </c>
      <c r="AB1329" s="408">
        <v>0</v>
      </c>
      <c r="AC1329" s="407">
        <v>0</v>
      </c>
      <c r="AD1329" s="408">
        <v>0</v>
      </c>
      <c r="AE1329" s="407">
        <v>0</v>
      </c>
      <c r="AF1329" s="408">
        <v>0</v>
      </c>
      <c r="AG1329" s="407">
        <v>0</v>
      </c>
      <c r="AI1329" s="406">
        <v>0</v>
      </c>
      <c r="AJ1329" s="407">
        <v>0</v>
      </c>
      <c r="AK1329" s="408">
        <v>0</v>
      </c>
      <c r="AL1329" s="407">
        <v>0</v>
      </c>
      <c r="AM1329" s="408">
        <v>0</v>
      </c>
      <c r="AN1329" s="407">
        <v>0</v>
      </c>
      <c r="AO1329" s="408">
        <v>0</v>
      </c>
      <c r="AP1329" s="407">
        <v>0</v>
      </c>
      <c r="AQ1329" s="408">
        <v>0</v>
      </c>
      <c r="AR1329" s="407">
        <v>0</v>
      </c>
      <c r="AT1329" s="406">
        <v>0</v>
      </c>
      <c r="AU1329" s="407">
        <v>0</v>
      </c>
      <c r="AV1329" s="408">
        <v>0</v>
      </c>
      <c r="AW1329" s="407">
        <v>0</v>
      </c>
      <c r="AX1329" s="408">
        <v>0</v>
      </c>
      <c r="AY1329" s="407">
        <v>0</v>
      </c>
      <c r="AZ1329" s="408">
        <v>0</v>
      </c>
      <c r="BA1329" s="407">
        <v>0</v>
      </c>
      <c r="BB1329" s="408">
        <v>0</v>
      </c>
      <c r="BC1329" s="407">
        <v>0</v>
      </c>
    </row>
    <row r="1330" spans="1:55" x14ac:dyDescent="0.35">
      <c r="A1330" s="385" t="str" cm="1">
        <f t="array" ref="A1330">IFERROR(_xlfn.IFS(AND(F1330="Renta Variable",O1330=1),IFERROR(MATCH(B1330,[1]RV_Det!C:C,0),"Rev"),AND(J1330="Corporativa",O1330=1,I1330="EM"),IFERROR(MATCH(B1330,[1]RF_Corps!B:B,0),"Rev"),AND(F1330="Alternativos",O1330=1),IFERROR(MATCH(B1330,[1]Rep4!C:C,0),"Rev")),"")</f>
        <v/>
      </c>
      <c r="B1330" s="394" t="s">
        <v>3734</v>
      </c>
      <c r="C1330" s="409" t="s">
        <v>3735</v>
      </c>
      <c r="D1330" s="395" t="s">
        <v>3731</v>
      </c>
      <c r="E1330" s="396" t="str">
        <f>IF(B1330="","",INDEX([1]CatGlob!$S:$S,IFERROR(MATCH(MID(B1330,7,1),[1]CatGlob!$R:$R,0),MATCH(MID(B1330,1,2),[1]CatGlob!$R:$R,0))))</f>
        <v>NSOL</v>
      </c>
      <c r="F1330" s="397" t="s">
        <v>442</v>
      </c>
      <c r="G1330" s="398" t="s">
        <v>383</v>
      </c>
      <c r="H1330" s="399" t="s">
        <v>264</v>
      </c>
      <c r="I1330" s="399" t="s">
        <v>611</v>
      </c>
      <c r="J1330" s="399" t="s">
        <v>2252</v>
      </c>
      <c r="K1330" s="396" t="s">
        <v>600</v>
      </c>
      <c r="L1330" s="400" t="str">
        <f>IF(ISERROR(MATCH(M1330,M$10:M1329,0)),M1330,"")</f>
        <v/>
      </c>
      <c r="M1330" s="401" t="str">
        <f>IF(B1330="","",IF(ISERROR(MATCH(F1330&amp;"_"&amp;G1330&amp;"_"&amp;H1330&amp;"_"&amp;I1330&amp;"_"&amp;J1330&amp;IF(K1330="","","_"&amp;K1330),[1]CatGlob!$B:$B,0)),F1330&amp;"_"&amp;G1330&amp;"_"&amp;H1330&amp;"_"&amp;I1330&amp;"_"&amp;J1330&amp;IF(K1330="","","_"&amp;K1330),INDEX([1]CatGlob!$C:$C,MATCH(F1330&amp;"_"&amp;G1330&amp;"_"&amp;H1330&amp;"_"&amp;I1330&amp;"_"&amp;J1330&amp;IF(K1330="","","_"&amp;K1330),[1]CatGlob!$B:$B,0))))</f>
        <v>PEN_NOM_CORP_NT</v>
      </c>
      <c r="N1330" s="402" t="str">
        <f t="shared" si="43"/>
        <v/>
      </c>
      <c r="O1330" s="402" t="str">
        <f t="shared" si="42"/>
        <v/>
      </c>
      <c r="P1330" s="401" t="str">
        <f>IF(LEN(B1330)&gt;8,INDEX([1]CatGlob!$X:$X,MATCH(M1330,[1]CatGlob!$W:$W,0)),"")</f>
        <v>PEC</v>
      </c>
      <c r="Q1330" s="403" t="str">
        <f>INDEX([1]CatGlob!P:P,MATCH(M1330,[1]CatGlob!O:O,0))</f>
        <v>RFLC</v>
      </c>
      <c r="R1330" s="403" t="s">
        <v>601</v>
      </c>
      <c r="S1330" s="403" t="s">
        <v>601</v>
      </c>
      <c r="T1330" s="403" t="str">
        <f>INDEX([1]CatGlob!$D:$D,MATCH($M1330,[1]CatGlob!$C:$C,0))</f>
        <v>RFL</v>
      </c>
      <c r="U1330" s="403" t="s">
        <v>2307</v>
      </c>
      <c r="V1330" s="404" t="str">
        <f>INDEX([1]CatGlob!$F:$F,MATCH($M1330,[1]CatGlob!$C:$C,0))</f>
        <v>RFL_CORP</v>
      </c>
      <c r="W1330" s="405"/>
      <c r="X1330" s="406">
        <v>0</v>
      </c>
      <c r="Y1330" s="407">
        <v>0</v>
      </c>
      <c r="Z1330" s="408">
        <v>0</v>
      </c>
      <c r="AA1330" s="407">
        <v>0</v>
      </c>
      <c r="AB1330" s="408">
        <v>0</v>
      </c>
      <c r="AC1330" s="407">
        <v>0</v>
      </c>
      <c r="AD1330" s="408">
        <v>0</v>
      </c>
      <c r="AE1330" s="407">
        <v>0</v>
      </c>
      <c r="AF1330" s="408">
        <v>0</v>
      </c>
      <c r="AG1330" s="407">
        <v>0</v>
      </c>
      <c r="AI1330" s="406">
        <v>0</v>
      </c>
      <c r="AJ1330" s="407">
        <v>0</v>
      </c>
      <c r="AK1330" s="408">
        <v>0</v>
      </c>
      <c r="AL1330" s="407">
        <v>0</v>
      </c>
      <c r="AM1330" s="408">
        <v>0</v>
      </c>
      <c r="AN1330" s="407">
        <v>0</v>
      </c>
      <c r="AO1330" s="408">
        <v>0</v>
      </c>
      <c r="AP1330" s="407">
        <v>0</v>
      </c>
      <c r="AQ1330" s="408">
        <v>0</v>
      </c>
      <c r="AR1330" s="407">
        <v>0</v>
      </c>
      <c r="AT1330" s="406">
        <v>0</v>
      </c>
      <c r="AU1330" s="407">
        <v>0</v>
      </c>
      <c r="AV1330" s="408">
        <v>0</v>
      </c>
      <c r="AW1330" s="407">
        <v>0</v>
      </c>
      <c r="AX1330" s="408">
        <v>0</v>
      </c>
      <c r="AY1330" s="407">
        <v>0</v>
      </c>
      <c r="AZ1330" s="408">
        <v>0</v>
      </c>
      <c r="BA1330" s="407">
        <v>0</v>
      </c>
      <c r="BB1330" s="408">
        <v>0</v>
      </c>
      <c r="BC1330" s="407">
        <v>0</v>
      </c>
    </row>
    <row r="1331" spans="1:55" x14ac:dyDescent="0.35">
      <c r="A1331" s="385" t="str" cm="1">
        <f t="array" ref="A1331">IFERROR(_xlfn.IFS(AND(F1331="Renta Variable",O1331=1),IFERROR(MATCH(B1331,[1]RV_Det!C:C,0),"Rev"),AND(J1331="Corporativa",O1331=1,I1331="EM"),IFERROR(MATCH(B1331,[1]RF_Corps!B:B,0),"Rev"),AND(F1331="Alternativos",O1331=1),IFERROR(MATCH(B1331,[1]Rep4!C:C,0),"Rev")),"")</f>
        <v/>
      </c>
      <c r="B1331" s="394" t="s">
        <v>3736</v>
      </c>
      <c r="C1331" s="409" t="s">
        <v>3737</v>
      </c>
      <c r="D1331" s="395" t="s">
        <v>3731</v>
      </c>
      <c r="E1331" s="396" t="str">
        <f>IF(B1331="","",INDEX([1]CatGlob!$S:$S,IFERROR(MATCH(MID(B1331,7,1),[1]CatGlob!$R:$R,0),MATCH(MID(B1331,1,2),[1]CatGlob!$R:$R,0))))</f>
        <v>NSOL</v>
      </c>
      <c r="F1331" s="397" t="s">
        <v>442</v>
      </c>
      <c r="G1331" s="398" t="s">
        <v>383</v>
      </c>
      <c r="H1331" s="399" t="s">
        <v>264</v>
      </c>
      <c r="I1331" s="399" t="s">
        <v>611</v>
      </c>
      <c r="J1331" s="399" t="s">
        <v>2252</v>
      </c>
      <c r="K1331" s="396" t="s">
        <v>600</v>
      </c>
      <c r="L1331" s="400" t="str">
        <f>IF(ISERROR(MATCH(M1331,M$10:M1330,0)),M1331,"")</f>
        <v/>
      </c>
      <c r="M1331" s="401" t="str">
        <f>IF(B1331="","",IF(ISERROR(MATCH(F1331&amp;"_"&amp;G1331&amp;"_"&amp;H1331&amp;"_"&amp;I1331&amp;"_"&amp;J1331&amp;IF(K1331="","","_"&amp;K1331),[1]CatGlob!$B:$B,0)),F1331&amp;"_"&amp;G1331&amp;"_"&amp;H1331&amp;"_"&amp;I1331&amp;"_"&amp;J1331&amp;IF(K1331="","","_"&amp;K1331),INDEX([1]CatGlob!$C:$C,MATCH(F1331&amp;"_"&amp;G1331&amp;"_"&amp;H1331&amp;"_"&amp;I1331&amp;"_"&amp;J1331&amp;IF(K1331="","","_"&amp;K1331),[1]CatGlob!$B:$B,0))))</f>
        <v>PEN_NOM_CORP_NT</v>
      </c>
      <c r="N1331" s="402" t="str">
        <f t="shared" si="43"/>
        <v/>
      </c>
      <c r="O1331" s="402" t="str">
        <f t="shared" si="42"/>
        <v/>
      </c>
      <c r="P1331" s="401" t="str">
        <f>IF(LEN(B1331)&gt;8,INDEX([1]CatGlob!$X:$X,MATCH(M1331,[1]CatGlob!$W:$W,0)),"")</f>
        <v>PEC</v>
      </c>
      <c r="Q1331" s="403" t="str">
        <f>INDEX([1]CatGlob!P:P,MATCH(M1331,[1]CatGlob!O:O,0))</f>
        <v>RFLC</v>
      </c>
      <c r="R1331" s="403" t="s">
        <v>601</v>
      </c>
      <c r="S1331" s="403" t="s">
        <v>601</v>
      </c>
      <c r="T1331" s="403" t="str">
        <f>INDEX([1]CatGlob!$D:$D,MATCH($M1331,[1]CatGlob!$C:$C,0))</f>
        <v>RFL</v>
      </c>
      <c r="U1331" s="403" t="s">
        <v>2307</v>
      </c>
      <c r="V1331" s="404" t="str">
        <f>INDEX([1]CatGlob!$F:$F,MATCH($M1331,[1]CatGlob!$C:$C,0))</f>
        <v>RFL_CORP</v>
      </c>
      <c r="W1331" s="405"/>
      <c r="X1331" s="406">
        <v>0</v>
      </c>
      <c r="Y1331" s="407">
        <v>0</v>
      </c>
      <c r="Z1331" s="408">
        <v>0</v>
      </c>
      <c r="AA1331" s="407">
        <v>0</v>
      </c>
      <c r="AB1331" s="408">
        <v>0</v>
      </c>
      <c r="AC1331" s="407">
        <v>0</v>
      </c>
      <c r="AD1331" s="408">
        <v>0</v>
      </c>
      <c r="AE1331" s="407">
        <v>0</v>
      </c>
      <c r="AF1331" s="408">
        <v>0</v>
      </c>
      <c r="AG1331" s="407">
        <v>0</v>
      </c>
      <c r="AI1331" s="406">
        <v>0</v>
      </c>
      <c r="AJ1331" s="407">
        <v>0</v>
      </c>
      <c r="AK1331" s="408">
        <v>0</v>
      </c>
      <c r="AL1331" s="407">
        <v>0</v>
      </c>
      <c r="AM1331" s="408">
        <v>0</v>
      </c>
      <c r="AN1331" s="407">
        <v>0</v>
      </c>
      <c r="AO1331" s="408">
        <v>0</v>
      </c>
      <c r="AP1331" s="407">
        <v>0</v>
      </c>
      <c r="AQ1331" s="408">
        <v>0</v>
      </c>
      <c r="AR1331" s="407">
        <v>0</v>
      </c>
      <c r="AT1331" s="406">
        <v>0</v>
      </c>
      <c r="AU1331" s="407">
        <v>0</v>
      </c>
      <c r="AV1331" s="408">
        <v>0</v>
      </c>
      <c r="AW1331" s="407">
        <v>0</v>
      </c>
      <c r="AX1331" s="408">
        <v>0</v>
      </c>
      <c r="AY1331" s="407">
        <v>0</v>
      </c>
      <c r="AZ1331" s="408">
        <v>0</v>
      </c>
      <c r="BA1331" s="407">
        <v>0</v>
      </c>
      <c r="BB1331" s="408">
        <v>0</v>
      </c>
      <c r="BC1331" s="407">
        <v>0</v>
      </c>
    </row>
    <row r="1332" spans="1:55" x14ac:dyDescent="0.35">
      <c r="A1332" s="385" t="str" cm="1">
        <f t="array" ref="A1332">IFERROR(_xlfn.IFS(AND(F1332="Renta Variable",O1332=1),IFERROR(MATCH(B1332,[1]RV_Det!C:C,0),"Rev"),AND(J1332="Corporativa",O1332=1,I1332="EM"),IFERROR(MATCH(B1332,[1]RF_Corps!B:B,0),"Rev"),AND(F1332="Alternativos",O1332=1),IFERROR(MATCH(B1332,[1]Rep4!C:C,0),"Rev")),"")</f>
        <v/>
      </c>
      <c r="B1332" s="394" t="s">
        <v>3738</v>
      </c>
      <c r="C1332" s="409" t="s">
        <v>3739</v>
      </c>
      <c r="D1332" s="395" t="s">
        <v>3731</v>
      </c>
      <c r="E1332" s="396" t="str">
        <f>IF(B1332="","",INDEX([1]CatGlob!$S:$S,IFERROR(MATCH(MID(B1332,7,1),[1]CatGlob!$R:$R,0),MATCH(MID(B1332,1,2),[1]CatGlob!$R:$R,0))))</f>
        <v>NSOL</v>
      </c>
      <c r="F1332" s="397" t="s">
        <v>442</v>
      </c>
      <c r="G1332" s="398" t="s">
        <v>383</v>
      </c>
      <c r="H1332" s="399" t="s">
        <v>264</v>
      </c>
      <c r="I1332" s="399" t="s">
        <v>611</v>
      </c>
      <c r="J1332" s="399" t="s">
        <v>2252</v>
      </c>
      <c r="K1332" s="396" t="s">
        <v>600</v>
      </c>
      <c r="L1332" s="400" t="str">
        <f>IF(ISERROR(MATCH(M1332,M$10:M1331,0)),M1332,"")</f>
        <v/>
      </c>
      <c r="M1332" s="401" t="str">
        <f>IF(B1332="","",IF(ISERROR(MATCH(F1332&amp;"_"&amp;G1332&amp;"_"&amp;H1332&amp;"_"&amp;I1332&amp;"_"&amp;J1332&amp;IF(K1332="","","_"&amp;K1332),[1]CatGlob!$B:$B,0)),F1332&amp;"_"&amp;G1332&amp;"_"&amp;H1332&amp;"_"&amp;I1332&amp;"_"&amp;J1332&amp;IF(K1332="","","_"&amp;K1332),INDEX([1]CatGlob!$C:$C,MATCH(F1332&amp;"_"&amp;G1332&amp;"_"&amp;H1332&amp;"_"&amp;I1332&amp;"_"&amp;J1332&amp;IF(K1332="","","_"&amp;K1332),[1]CatGlob!$B:$B,0))))</f>
        <v>PEN_NOM_CORP_NT</v>
      </c>
      <c r="N1332" s="402" t="str">
        <f t="shared" si="43"/>
        <v/>
      </c>
      <c r="O1332" s="402" t="str">
        <f t="shared" si="42"/>
        <v/>
      </c>
      <c r="P1332" s="401" t="str">
        <f>IF(LEN(B1332)&gt;8,INDEX([1]CatGlob!$X:$X,MATCH(M1332,[1]CatGlob!$W:$W,0)),"")</f>
        <v>PEC</v>
      </c>
      <c r="Q1332" s="403" t="str">
        <f>INDEX([1]CatGlob!P:P,MATCH(M1332,[1]CatGlob!O:O,0))</f>
        <v>RFLC</v>
      </c>
      <c r="R1332" s="403" t="s">
        <v>601</v>
      </c>
      <c r="S1332" s="403" t="s">
        <v>601</v>
      </c>
      <c r="T1332" s="403" t="str">
        <f>INDEX([1]CatGlob!$D:$D,MATCH($M1332,[1]CatGlob!$C:$C,0))</f>
        <v>RFL</v>
      </c>
      <c r="U1332" s="403" t="s">
        <v>2307</v>
      </c>
      <c r="V1332" s="404" t="str">
        <f>INDEX([1]CatGlob!$F:$F,MATCH($M1332,[1]CatGlob!$C:$C,0))</f>
        <v>RFL_CORP</v>
      </c>
      <c r="W1332" s="405"/>
      <c r="X1332" s="406">
        <v>0</v>
      </c>
      <c r="Y1332" s="407">
        <v>0</v>
      </c>
      <c r="Z1332" s="408">
        <v>0</v>
      </c>
      <c r="AA1332" s="407">
        <v>0</v>
      </c>
      <c r="AB1332" s="408">
        <v>0</v>
      </c>
      <c r="AC1332" s="407">
        <v>0</v>
      </c>
      <c r="AD1332" s="408">
        <v>0</v>
      </c>
      <c r="AE1332" s="407">
        <v>0</v>
      </c>
      <c r="AF1332" s="408">
        <v>0</v>
      </c>
      <c r="AG1332" s="407">
        <v>0</v>
      </c>
      <c r="AI1332" s="406">
        <v>0</v>
      </c>
      <c r="AJ1332" s="407">
        <v>0</v>
      </c>
      <c r="AK1332" s="408">
        <v>0</v>
      </c>
      <c r="AL1332" s="407">
        <v>0</v>
      </c>
      <c r="AM1332" s="408">
        <v>0</v>
      </c>
      <c r="AN1332" s="407">
        <v>0</v>
      </c>
      <c r="AO1332" s="408">
        <v>0</v>
      </c>
      <c r="AP1332" s="407">
        <v>0</v>
      </c>
      <c r="AQ1332" s="408">
        <v>0</v>
      </c>
      <c r="AR1332" s="407">
        <v>0</v>
      </c>
      <c r="AT1332" s="406">
        <v>0</v>
      </c>
      <c r="AU1332" s="407">
        <v>0</v>
      </c>
      <c r="AV1332" s="408">
        <v>0</v>
      </c>
      <c r="AW1332" s="407">
        <v>0</v>
      </c>
      <c r="AX1332" s="408">
        <v>0</v>
      </c>
      <c r="AY1332" s="407">
        <v>0</v>
      </c>
      <c r="AZ1332" s="408">
        <v>0</v>
      </c>
      <c r="BA1332" s="407">
        <v>0</v>
      </c>
      <c r="BB1332" s="408">
        <v>0</v>
      </c>
      <c r="BC1332" s="407">
        <v>0</v>
      </c>
    </row>
    <row r="1333" spans="1:55" x14ac:dyDescent="0.35">
      <c r="A1333" s="385" t="str" cm="1">
        <f t="array" ref="A1333">IFERROR(_xlfn.IFS(AND(F1333="Renta Variable",O1333=1),IFERROR(MATCH(B1333,[1]RV_Det!C:C,0),"Rev"),AND(J1333="Corporativa",O1333=1,I1333="EM"),IFERROR(MATCH(B1333,[1]RF_Corps!B:B,0),"Rev"),AND(F1333="Alternativos",O1333=1),IFERROR(MATCH(B1333,[1]Rep4!C:C,0),"Rev")),"")</f>
        <v/>
      </c>
      <c r="B1333" s="394" t="s">
        <v>3740</v>
      </c>
      <c r="C1333" s="409" t="s">
        <v>3741</v>
      </c>
      <c r="D1333" s="395" t="s">
        <v>3731</v>
      </c>
      <c r="E1333" s="396" t="str">
        <f>IF(B1333="","",INDEX([1]CatGlob!$S:$S,IFERROR(MATCH(MID(B1333,7,1),[1]CatGlob!$R:$R,0),MATCH(MID(B1333,1,2),[1]CatGlob!$R:$R,0))))</f>
        <v>NSOL</v>
      </c>
      <c r="F1333" s="397" t="s">
        <v>442</v>
      </c>
      <c r="G1333" s="398" t="s">
        <v>383</v>
      </c>
      <c r="H1333" s="399" t="s">
        <v>264</v>
      </c>
      <c r="I1333" s="399" t="s">
        <v>611</v>
      </c>
      <c r="J1333" s="399" t="s">
        <v>2252</v>
      </c>
      <c r="K1333" s="396" t="s">
        <v>600</v>
      </c>
      <c r="L1333" s="400" t="str">
        <f>IF(ISERROR(MATCH(M1333,M$10:M1332,0)),M1333,"")</f>
        <v/>
      </c>
      <c r="M1333" s="401" t="str">
        <f>IF(B1333="","",IF(ISERROR(MATCH(F1333&amp;"_"&amp;G1333&amp;"_"&amp;H1333&amp;"_"&amp;I1333&amp;"_"&amp;J1333&amp;IF(K1333="","","_"&amp;K1333),[1]CatGlob!$B:$B,0)),F1333&amp;"_"&amp;G1333&amp;"_"&amp;H1333&amp;"_"&amp;I1333&amp;"_"&amp;J1333&amp;IF(K1333="","","_"&amp;K1333),INDEX([1]CatGlob!$C:$C,MATCH(F1333&amp;"_"&amp;G1333&amp;"_"&amp;H1333&amp;"_"&amp;I1333&amp;"_"&amp;J1333&amp;IF(K1333="","","_"&amp;K1333),[1]CatGlob!$B:$B,0))))</f>
        <v>PEN_NOM_CORP_NT</v>
      </c>
      <c r="N1333" s="402" t="str">
        <f t="shared" si="43"/>
        <v/>
      </c>
      <c r="O1333" s="402" t="str">
        <f t="shared" si="42"/>
        <v/>
      </c>
      <c r="P1333" s="401" t="str">
        <f>IF(LEN(B1333)&gt;8,INDEX([1]CatGlob!$X:$X,MATCH(M1333,[1]CatGlob!$W:$W,0)),"")</f>
        <v>PEC</v>
      </c>
      <c r="Q1333" s="403" t="str">
        <f>INDEX([1]CatGlob!P:P,MATCH(M1333,[1]CatGlob!O:O,0))</f>
        <v>RFLC</v>
      </c>
      <c r="R1333" s="403" t="s">
        <v>601</v>
      </c>
      <c r="S1333" s="403" t="s">
        <v>601</v>
      </c>
      <c r="T1333" s="403" t="str">
        <f>INDEX([1]CatGlob!$D:$D,MATCH($M1333,[1]CatGlob!$C:$C,0))</f>
        <v>RFL</v>
      </c>
      <c r="U1333" s="403" t="s">
        <v>2307</v>
      </c>
      <c r="V1333" s="404" t="str">
        <f>INDEX([1]CatGlob!$F:$F,MATCH($M1333,[1]CatGlob!$C:$C,0))</f>
        <v>RFL_CORP</v>
      </c>
      <c r="W1333" s="405"/>
      <c r="X1333" s="406">
        <v>0</v>
      </c>
      <c r="Y1333" s="407">
        <v>0</v>
      </c>
      <c r="Z1333" s="408">
        <v>0</v>
      </c>
      <c r="AA1333" s="407">
        <v>0</v>
      </c>
      <c r="AB1333" s="408">
        <v>0</v>
      </c>
      <c r="AC1333" s="407">
        <v>0</v>
      </c>
      <c r="AD1333" s="408">
        <v>0</v>
      </c>
      <c r="AE1333" s="407">
        <v>0</v>
      </c>
      <c r="AF1333" s="408">
        <v>0</v>
      </c>
      <c r="AG1333" s="407">
        <v>0</v>
      </c>
      <c r="AI1333" s="406">
        <v>0</v>
      </c>
      <c r="AJ1333" s="407">
        <v>0</v>
      </c>
      <c r="AK1333" s="408">
        <v>0</v>
      </c>
      <c r="AL1333" s="407">
        <v>0</v>
      </c>
      <c r="AM1333" s="408">
        <v>0</v>
      </c>
      <c r="AN1333" s="407">
        <v>0</v>
      </c>
      <c r="AO1333" s="408">
        <v>0</v>
      </c>
      <c r="AP1333" s="407">
        <v>0</v>
      </c>
      <c r="AQ1333" s="408">
        <v>0</v>
      </c>
      <c r="AR1333" s="407">
        <v>0</v>
      </c>
      <c r="AT1333" s="406">
        <v>0</v>
      </c>
      <c r="AU1333" s="407">
        <v>0</v>
      </c>
      <c r="AV1333" s="408">
        <v>0</v>
      </c>
      <c r="AW1333" s="407">
        <v>0</v>
      </c>
      <c r="AX1333" s="408">
        <v>0</v>
      </c>
      <c r="AY1333" s="407">
        <v>0</v>
      </c>
      <c r="AZ1333" s="408">
        <v>0</v>
      </c>
      <c r="BA1333" s="407">
        <v>0</v>
      </c>
      <c r="BB1333" s="408">
        <v>0</v>
      </c>
      <c r="BC1333" s="407">
        <v>0</v>
      </c>
    </row>
    <row r="1334" spans="1:55" x14ac:dyDescent="0.35">
      <c r="A1334" s="385" t="str" cm="1">
        <f t="array" ref="A1334">IFERROR(_xlfn.IFS(AND(F1334="Renta Variable",O1334=1),IFERROR(MATCH(B1334,[1]RV_Det!C:C,0),"Rev"),AND(J1334="Corporativa",O1334=1,I1334="EM"),IFERROR(MATCH(B1334,[1]RF_Corps!B:B,0),"Rev"),AND(F1334="Alternativos",O1334=1),IFERROR(MATCH(B1334,[1]Rep4!C:C,0),"Rev")),"")</f>
        <v/>
      </c>
      <c r="B1334" s="394" t="s">
        <v>3742</v>
      </c>
      <c r="C1334" s="409" t="s">
        <v>3743</v>
      </c>
      <c r="D1334" s="395" t="s">
        <v>3731</v>
      </c>
      <c r="E1334" s="396" t="str">
        <f>IF(B1334="","",INDEX([1]CatGlob!$S:$S,IFERROR(MATCH(MID(B1334,7,1),[1]CatGlob!$R:$R,0),MATCH(MID(B1334,1,2),[1]CatGlob!$R:$R,0))))</f>
        <v>NSOL</v>
      </c>
      <c r="F1334" s="397" t="s">
        <v>442</v>
      </c>
      <c r="G1334" s="398" t="s">
        <v>383</v>
      </c>
      <c r="H1334" s="399" t="s">
        <v>264</v>
      </c>
      <c r="I1334" s="399" t="s">
        <v>611</v>
      </c>
      <c r="J1334" s="399" t="s">
        <v>2252</v>
      </c>
      <c r="K1334" s="396" t="s">
        <v>600</v>
      </c>
      <c r="L1334" s="400" t="str">
        <f>IF(ISERROR(MATCH(M1334,M$10:M1333,0)),M1334,"")</f>
        <v/>
      </c>
      <c r="M1334" s="401" t="str">
        <f>IF(B1334="","",IF(ISERROR(MATCH(F1334&amp;"_"&amp;G1334&amp;"_"&amp;H1334&amp;"_"&amp;I1334&amp;"_"&amp;J1334&amp;IF(K1334="","","_"&amp;K1334),[1]CatGlob!$B:$B,0)),F1334&amp;"_"&amp;G1334&amp;"_"&amp;H1334&amp;"_"&amp;I1334&amp;"_"&amp;J1334&amp;IF(K1334="","","_"&amp;K1334),INDEX([1]CatGlob!$C:$C,MATCH(F1334&amp;"_"&amp;G1334&amp;"_"&amp;H1334&amp;"_"&amp;I1334&amp;"_"&amp;J1334&amp;IF(K1334="","","_"&amp;K1334),[1]CatGlob!$B:$B,0))))</f>
        <v>PEN_NOM_CORP_NT</v>
      </c>
      <c r="N1334" s="402" t="str">
        <f t="shared" si="43"/>
        <v/>
      </c>
      <c r="O1334" s="402" t="str">
        <f t="shared" si="42"/>
        <v/>
      </c>
      <c r="P1334" s="401" t="str">
        <f>IF(LEN(B1334)&gt;8,INDEX([1]CatGlob!$X:$X,MATCH(M1334,[1]CatGlob!$W:$W,0)),"")</f>
        <v>PEC</v>
      </c>
      <c r="Q1334" s="403" t="str">
        <f>INDEX([1]CatGlob!P:P,MATCH(M1334,[1]CatGlob!O:O,0))</f>
        <v>RFLC</v>
      </c>
      <c r="R1334" s="403" t="s">
        <v>601</v>
      </c>
      <c r="S1334" s="403" t="s">
        <v>601</v>
      </c>
      <c r="T1334" s="403" t="str">
        <f>INDEX([1]CatGlob!$D:$D,MATCH($M1334,[1]CatGlob!$C:$C,0))</f>
        <v>RFL</v>
      </c>
      <c r="U1334" s="403" t="s">
        <v>2307</v>
      </c>
      <c r="V1334" s="404" t="str">
        <f>INDEX([1]CatGlob!$F:$F,MATCH($M1334,[1]CatGlob!$C:$C,0))</f>
        <v>RFL_CORP</v>
      </c>
      <c r="W1334" s="405"/>
      <c r="X1334" s="406">
        <v>0</v>
      </c>
      <c r="Y1334" s="407">
        <v>0</v>
      </c>
      <c r="Z1334" s="408">
        <v>0</v>
      </c>
      <c r="AA1334" s="407">
        <v>0</v>
      </c>
      <c r="AB1334" s="408">
        <v>0</v>
      </c>
      <c r="AC1334" s="407">
        <v>0</v>
      </c>
      <c r="AD1334" s="408">
        <v>0</v>
      </c>
      <c r="AE1334" s="407">
        <v>0</v>
      </c>
      <c r="AF1334" s="408">
        <v>0</v>
      </c>
      <c r="AG1334" s="407">
        <v>0</v>
      </c>
      <c r="AI1334" s="406">
        <v>0</v>
      </c>
      <c r="AJ1334" s="407">
        <v>0</v>
      </c>
      <c r="AK1334" s="408">
        <v>0</v>
      </c>
      <c r="AL1334" s="407">
        <v>0</v>
      </c>
      <c r="AM1334" s="408">
        <v>0</v>
      </c>
      <c r="AN1334" s="407">
        <v>0</v>
      </c>
      <c r="AO1334" s="408">
        <v>0</v>
      </c>
      <c r="AP1334" s="407">
        <v>0</v>
      </c>
      <c r="AQ1334" s="408">
        <v>0</v>
      </c>
      <c r="AR1334" s="407">
        <v>0</v>
      </c>
      <c r="AT1334" s="406">
        <v>0</v>
      </c>
      <c r="AU1334" s="407">
        <v>0</v>
      </c>
      <c r="AV1334" s="408">
        <v>0</v>
      </c>
      <c r="AW1334" s="407">
        <v>0</v>
      </c>
      <c r="AX1334" s="408">
        <v>0</v>
      </c>
      <c r="AY1334" s="407">
        <v>0</v>
      </c>
      <c r="AZ1334" s="408">
        <v>0</v>
      </c>
      <c r="BA1334" s="407">
        <v>0</v>
      </c>
      <c r="BB1334" s="408">
        <v>0</v>
      </c>
      <c r="BC1334" s="407">
        <v>0</v>
      </c>
    </row>
    <row r="1335" spans="1:55" x14ac:dyDescent="0.35">
      <c r="A1335" s="385" t="str" cm="1">
        <f t="array" ref="A1335">IFERROR(_xlfn.IFS(AND(F1335="Renta Variable",O1335=1),IFERROR(MATCH(B1335,[1]RV_Det!C:C,0),"Rev"),AND(J1335="Corporativa",O1335=1,I1335="EM"),IFERROR(MATCH(B1335,[1]RF_Corps!B:B,0),"Rev"),AND(F1335="Alternativos",O1335=1),IFERROR(MATCH(B1335,[1]Rep4!C:C,0),"Rev")),"")</f>
        <v/>
      </c>
      <c r="B1335" s="394" t="s">
        <v>3744</v>
      </c>
      <c r="C1335" s="409" t="s">
        <v>3745</v>
      </c>
      <c r="D1335" s="395" t="s">
        <v>3746</v>
      </c>
      <c r="E1335" s="396" t="str">
        <f>IF(B1335="","",INDEX([1]CatGlob!$S:$S,IFERROR(MATCH(MID(B1335,7,1),[1]CatGlob!$R:$R,0),MATCH(MID(B1335,1,2),[1]CatGlob!$R:$R,0))))</f>
        <v>NSOL</v>
      </c>
      <c r="F1335" s="397" t="s">
        <v>442</v>
      </c>
      <c r="G1335" s="398" t="s">
        <v>383</v>
      </c>
      <c r="H1335" s="399" t="s">
        <v>264</v>
      </c>
      <c r="I1335" s="399" t="s">
        <v>611</v>
      </c>
      <c r="J1335" s="399" t="s">
        <v>2498</v>
      </c>
      <c r="K1335" s="396" t="s">
        <v>600</v>
      </c>
      <c r="L1335" s="400" t="str">
        <f>IF(ISERROR(MATCH(M1335,M$10:M1334,0)),M1335,"")</f>
        <v/>
      </c>
      <c r="M1335" s="401" t="str">
        <f>IF(B1335="","",IF(ISERROR(MATCH(F1335&amp;"_"&amp;G1335&amp;"_"&amp;H1335&amp;"_"&amp;I1335&amp;"_"&amp;J1335&amp;IF(K1335="","","_"&amp;K1335),[1]CatGlob!$B:$B,0)),F1335&amp;"_"&amp;G1335&amp;"_"&amp;H1335&amp;"_"&amp;I1335&amp;"_"&amp;J1335&amp;IF(K1335="","","_"&amp;K1335),INDEX([1]CatGlob!$C:$C,MATCH(F1335&amp;"_"&amp;G1335&amp;"_"&amp;H1335&amp;"_"&amp;I1335&amp;"_"&amp;J1335&amp;IF(K1335="","","_"&amp;K1335),[1]CatGlob!$B:$B,0))))</f>
        <v>PEN_NOM_CORP_REG</v>
      </c>
      <c r="N1335" s="402" t="str">
        <f t="shared" si="43"/>
        <v>rev</v>
      </c>
      <c r="O1335" s="402">
        <f t="shared" si="42"/>
        <v>1</v>
      </c>
      <c r="P1335" s="401" t="str">
        <f>IF(LEN(B1335)&gt;8,INDEX([1]CatGlob!$X:$X,MATCH(M1335,[1]CatGlob!$W:$W,0)),"")</f>
        <v>PEC</v>
      </c>
      <c r="Q1335" s="403" t="str">
        <f>INDEX([1]CatGlob!P:P,MATCH(M1335,[1]CatGlob!O:O,0))</f>
        <v>RFLC</v>
      </c>
      <c r="R1335" s="403" t="s">
        <v>601</v>
      </c>
      <c r="S1335" s="403" t="s">
        <v>601</v>
      </c>
      <c r="T1335" s="403" t="str">
        <f>INDEX([1]CatGlob!$D:$D,MATCH($M1335,[1]CatGlob!$C:$C,0))</f>
        <v>RFL</v>
      </c>
      <c r="U1335" s="403" t="s">
        <v>2323</v>
      </c>
      <c r="V1335" s="404" t="str">
        <f>INDEX([1]CatGlob!$F:$F,MATCH($M1335,[1]CatGlob!$C:$C,0))</f>
        <v>RFL_CORP</v>
      </c>
      <c r="W1335" s="405"/>
      <c r="X1335" s="406">
        <v>0</v>
      </c>
      <c r="Y1335" s="407">
        <v>0</v>
      </c>
      <c r="Z1335" s="408">
        <v>0</v>
      </c>
      <c r="AA1335" s="407">
        <v>0</v>
      </c>
      <c r="AB1335" s="408">
        <v>0</v>
      </c>
      <c r="AC1335" s="407">
        <v>0</v>
      </c>
      <c r="AD1335" s="408">
        <v>-1.1529020212058099E-2</v>
      </c>
      <c r="AE1335" s="407">
        <v>-0.21818933764516901</v>
      </c>
      <c r="AF1335" s="408">
        <v>-4.1721899373366404E-3</v>
      </c>
      <c r="AG1335" s="407">
        <v>-7.8959646371789496E-2</v>
      </c>
      <c r="AI1335" s="406">
        <v>0</v>
      </c>
      <c r="AJ1335" s="407">
        <v>0</v>
      </c>
      <c r="AK1335" s="408">
        <v>0</v>
      </c>
      <c r="AL1335" s="407">
        <v>0</v>
      </c>
      <c r="AM1335" s="408">
        <v>0</v>
      </c>
      <c r="AN1335" s="407">
        <v>0</v>
      </c>
      <c r="AO1335" s="408">
        <v>-1.2596637090782299E-2</v>
      </c>
      <c r="AP1335" s="407">
        <v>-0.23839423063165599</v>
      </c>
      <c r="AQ1335" s="408">
        <v>-3.3621019251431901E-3</v>
      </c>
      <c r="AR1335" s="407">
        <v>-6.3628545934392905E-2</v>
      </c>
      <c r="AT1335" s="406">
        <v>0</v>
      </c>
      <c r="AU1335" s="407">
        <v>0</v>
      </c>
      <c r="AV1335" s="408">
        <v>0</v>
      </c>
      <c r="AW1335" s="407">
        <v>0</v>
      </c>
      <c r="AX1335" s="408">
        <v>0</v>
      </c>
      <c r="AY1335" s="407">
        <v>0</v>
      </c>
      <c r="AZ1335" s="408">
        <v>0</v>
      </c>
      <c r="BA1335" s="407">
        <v>0</v>
      </c>
      <c r="BB1335" s="408">
        <v>0</v>
      </c>
      <c r="BC1335" s="407">
        <v>0</v>
      </c>
    </row>
    <row r="1336" spans="1:55" x14ac:dyDescent="0.35">
      <c r="A1336" s="385" t="str" cm="1">
        <f t="array" ref="A1336">IFERROR(_xlfn.IFS(AND(F1336="Renta Variable",O1336=1),IFERROR(MATCH(B1336,[1]RV_Det!C:C,0),"Rev"),AND(J1336="Corporativa",O1336=1,I1336="EM"),IFERROR(MATCH(B1336,[1]RF_Corps!B:B,0),"Rev"),AND(F1336="Alternativos",O1336=1),IFERROR(MATCH(B1336,[1]Rep4!C:C,0),"Rev")),"")</f>
        <v/>
      </c>
      <c r="B1336" s="394" t="s">
        <v>3747</v>
      </c>
      <c r="C1336" s="409" t="s">
        <v>3748</v>
      </c>
      <c r="D1336" s="395" t="s">
        <v>2736</v>
      </c>
      <c r="E1336" s="396" t="str">
        <f>IF(B1336="","",INDEX([1]CatGlob!$S:$S,IFERROR(MATCH(MID(B1336,7,1),[1]CatGlob!$R:$R,0),MATCH(MID(B1336,1,2),[1]CatGlob!$R:$R,0))))</f>
        <v>NSOL</v>
      </c>
      <c r="F1336" s="397" t="s">
        <v>442</v>
      </c>
      <c r="G1336" s="398" t="s">
        <v>383</v>
      </c>
      <c r="H1336" s="399" t="s">
        <v>264</v>
      </c>
      <c r="I1336" s="399" t="s">
        <v>611</v>
      </c>
      <c r="J1336" s="399" t="s">
        <v>2252</v>
      </c>
      <c r="K1336" s="396" t="s">
        <v>600</v>
      </c>
      <c r="L1336" s="400" t="str">
        <f>IF(ISERROR(MATCH(M1336,M$10:M1335,0)),M1336,"")</f>
        <v/>
      </c>
      <c r="M1336" s="401" t="str">
        <f>IF(B1336="","",IF(ISERROR(MATCH(F1336&amp;"_"&amp;G1336&amp;"_"&amp;H1336&amp;"_"&amp;I1336&amp;"_"&amp;J1336&amp;IF(K1336="","","_"&amp;K1336),[1]CatGlob!$B:$B,0)),F1336&amp;"_"&amp;G1336&amp;"_"&amp;H1336&amp;"_"&amp;I1336&amp;"_"&amp;J1336&amp;IF(K1336="","","_"&amp;K1336),INDEX([1]CatGlob!$C:$C,MATCH(F1336&amp;"_"&amp;G1336&amp;"_"&amp;H1336&amp;"_"&amp;I1336&amp;"_"&amp;J1336&amp;IF(K1336="","","_"&amp;K1336),[1]CatGlob!$B:$B,0))))</f>
        <v>PEN_NOM_CORP_NT</v>
      </c>
      <c r="N1336" s="402" t="str">
        <f t="shared" si="43"/>
        <v>rev</v>
      </c>
      <c r="O1336" s="402">
        <f t="shared" si="42"/>
        <v>1</v>
      </c>
      <c r="P1336" s="401" t="str">
        <f>IF(LEN(B1336)&gt;8,INDEX([1]CatGlob!$X:$X,MATCH(M1336,[1]CatGlob!$W:$W,0)),"")</f>
        <v>PEC</v>
      </c>
      <c r="Q1336" s="403" t="str">
        <f>INDEX([1]CatGlob!P:P,MATCH(M1336,[1]CatGlob!O:O,0))</f>
        <v>RFLC</v>
      </c>
      <c r="R1336" s="403" t="s">
        <v>601</v>
      </c>
      <c r="S1336" s="403" t="s">
        <v>601</v>
      </c>
      <c r="T1336" s="403" t="str">
        <f>INDEX([1]CatGlob!$D:$D,MATCH($M1336,[1]CatGlob!$C:$C,0))</f>
        <v>RFL</v>
      </c>
      <c r="U1336" s="403" t="s">
        <v>2419</v>
      </c>
      <c r="V1336" s="404" t="str">
        <f>INDEX([1]CatGlob!$F:$F,MATCH($M1336,[1]CatGlob!$C:$C,0))</f>
        <v>RFL_CORP</v>
      </c>
      <c r="W1336" s="405"/>
      <c r="X1336" s="406">
        <v>0</v>
      </c>
      <c r="Y1336" s="407">
        <v>0</v>
      </c>
      <c r="Z1336" s="408">
        <v>0</v>
      </c>
      <c r="AA1336" s="407">
        <v>0</v>
      </c>
      <c r="AB1336" s="408">
        <v>0</v>
      </c>
      <c r="AC1336" s="407">
        <v>0</v>
      </c>
      <c r="AD1336" s="408">
        <v>0</v>
      </c>
      <c r="AE1336" s="407">
        <v>0</v>
      </c>
      <c r="AF1336" s="408">
        <v>0</v>
      </c>
      <c r="AG1336" s="407">
        <v>0</v>
      </c>
      <c r="AI1336" s="406">
        <v>0</v>
      </c>
      <c r="AJ1336" s="407">
        <v>0</v>
      </c>
      <c r="AK1336" s="408">
        <v>-1.0100542171154899E-3</v>
      </c>
      <c r="AL1336" s="407">
        <v>-1.37483684437001E-3</v>
      </c>
      <c r="AM1336" s="408">
        <v>0</v>
      </c>
      <c r="AN1336" s="407">
        <v>0</v>
      </c>
      <c r="AO1336" s="408">
        <v>0</v>
      </c>
      <c r="AP1336" s="407">
        <v>0</v>
      </c>
      <c r="AQ1336" s="408">
        <v>-2.91581035449608E-4</v>
      </c>
      <c r="AR1336" s="407">
        <v>-3.96885972913908E-4</v>
      </c>
      <c r="AT1336" s="406">
        <v>0</v>
      </c>
      <c r="AU1336" s="407">
        <v>0</v>
      </c>
      <c r="AV1336" s="408">
        <v>0</v>
      </c>
      <c r="AW1336" s="407">
        <v>0</v>
      </c>
      <c r="AX1336" s="408">
        <v>0</v>
      </c>
      <c r="AY1336" s="407">
        <v>0</v>
      </c>
      <c r="AZ1336" s="408">
        <v>0</v>
      </c>
      <c r="BA1336" s="407">
        <v>0</v>
      </c>
      <c r="BB1336" s="408">
        <v>0</v>
      </c>
      <c r="BC1336" s="407">
        <v>0</v>
      </c>
    </row>
    <row r="1337" spans="1:55" x14ac:dyDescent="0.35">
      <c r="A1337" s="385" t="str" cm="1">
        <f t="array" ref="A1337">IFERROR(_xlfn.IFS(AND(F1337="Renta Variable",O1337=1),IFERROR(MATCH(B1337,[1]RV_Det!C:C,0),"Rev"),AND(J1337="Corporativa",O1337=1,I1337="EM"),IFERROR(MATCH(B1337,[1]RF_Corps!B:B,0),"Rev"),AND(F1337="Alternativos",O1337=1),IFERROR(MATCH(B1337,[1]Rep4!C:C,0),"Rev")),"")</f>
        <v/>
      </c>
      <c r="B1337" s="394" t="s">
        <v>3749</v>
      </c>
      <c r="C1337" s="409" t="s">
        <v>3750</v>
      </c>
      <c r="D1337" s="395" t="s">
        <v>3751</v>
      </c>
      <c r="E1337" s="396" t="str">
        <f>IF(B1337="","",INDEX([1]CatGlob!$S:$S,IFERROR(MATCH(MID(B1337,7,1),[1]CatGlob!$R:$R,0),MATCH(MID(B1337,1,2),[1]CatGlob!$R:$R,0))))</f>
        <v>NSOL</v>
      </c>
      <c r="F1337" s="397" t="s">
        <v>442</v>
      </c>
      <c r="G1337" s="398" t="s">
        <v>383</v>
      </c>
      <c r="H1337" s="399" t="s">
        <v>264</v>
      </c>
      <c r="I1337" s="399" t="s">
        <v>611</v>
      </c>
      <c r="J1337" s="399" t="s">
        <v>2252</v>
      </c>
      <c r="K1337" s="396" t="s">
        <v>600</v>
      </c>
      <c r="L1337" s="400" t="str">
        <f>IF(ISERROR(MATCH(M1337,M$10:M1336,0)),M1337,"")</f>
        <v/>
      </c>
      <c r="M1337" s="401" t="str">
        <f>IF(B1337="","",IF(ISERROR(MATCH(F1337&amp;"_"&amp;G1337&amp;"_"&amp;H1337&amp;"_"&amp;I1337&amp;"_"&amp;J1337&amp;IF(K1337="","","_"&amp;K1337),[1]CatGlob!$B:$B,0)),F1337&amp;"_"&amp;G1337&amp;"_"&amp;H1337&amp;"_"&amp;I1337&amp;"_"&amp;J1337&amp;IF(K1337="","","_"&amp;K1337),INDEX([1]CatGlob!$C:$C,MATCH(F1337&amp;"_"&amp;G1337&amp;"_"&amp;H1337&amp;"_"&amp;I1337&amp;"_"&amp;J1337&amp;IF(K1337="","","_"&amp;K1337),[1]CatGlob!$B:$B,0))))</f>
        <v>PEN_NOM_CORP_NT</v>
      </c>
      <c r="N1337" s="402" t="str">
        <f t="shared" si="43"/>
        <v/>
      </c>
      <c r="O1337" s="402" t="str">
        <f t="shared" si="42"/>
        <v/>
      </c>
      <c r="P1337" s="401" t="str">
        <f>IF(LEN(B1337)&gt;8,INDEX([1]CatGlob!$X:$X,MATCH(M1337,[1]CatGlob!$W:$W,0)),"")</f>
        <v>PEC</v>
      </c>
      <c r="Q1337" s="403" t="str">
        <f>INDEX([1]CatGlob!P:P,MATCH(M1337,[1]CatGlob!O:O,0))</f>
        <v>RFLC</v>
      </c>
      <c r="R1337" s="403" t="s">
        <v>601</v>
      </c>
      <c r="S1337" s="403" t="s">
        <v>601</v>
      </c>
      <c r="T1337" s="403" t="str">
        <f>INDEX([1]CatGlob!$D:$D,MATCH($M1337,[1]CatGlob!$C:$C,0))</f>
        <v>RFL</v>
      </c>
      <c r="U1337" s="403" t="s">
        <v>2307</v>
      </c>
      <c r="V1337" s="404" t="str">
        <f>INDEX([1]CatGlob!$F:$F,MATCH($M1337,[1]CatGlob!$C:$C,0))</f>
        <v>RFL_CORP</v>
      </c>
      <c r="W1337" s="405"/>
      <c r="X1337" s="406">
        <v>0</v>
      </c>
      <c r="Y1337" s="407">
        <v>0</v>
      </c>
      <c r="Z1337" s="408">
        <v>0</v>
      </c>
      <c r="AA1337" s="407">
        <v>0</v>
      </c>
      <c r="AB1337" s="408">
        <v>0</v>
      </c>
      <c r="AC1337" s="407">
        <v>0</v>
      </c>
      <c r="AD1337" s="408">
        <v>0</v>
      </c>
      <c r="AE1337" s="407">
        <v>0</v>
      </c>
      <c r="AF1337" s="408">
        <v>0</v>
      </c>
      <c r="AG1337" s="407">
        <v>0</v>
      </c>
      <c r="AI1337" s="406">
        <v>0</v>
      </c>
      <c r="AJ1337" s="407">
        <v>0</v>
      </c>
      <c r="AK1337" s="408">
        <v>0</v>
      </c>
      <c r="AL1337" s="407">
        <v>0</v>
      </c>
      <c r="AM1337" s="408">
        <v>0</v>
      </c>
      <c r="AN1337" s="407">
        <v>0</v>
      </c>
      <c r="AO1337" s="408">
        <v>0</v>
      </c>
      <c r="AP1337" s="407">
        <v>0</v>
      </c>
      <c r="AQ1337" s="408">
        <v>0</v>
      </c>
      <c r="AR1337" s="407">
        <v>0</v>
      </c>
      <c r="AT1337" s="406">
        <v>0</v>
      </c>
      <c r="AU1337" s="407">
        <v>0</v>
      </c>
      <c r="AV1337" s="408">
        <v>0</v>
      </c>
      <c r="AW1337" s="407">
        <v>0</v>
      </c>
      <c r="AX1337" s="408">
        <v>0</v>
      </c>
      <c r="AY1337" s="407">
        <v>0</v>
      </c>
      <c r="AZ1337" s="408">
        <v>0</v>
      </c>
      <c r="BA1337" s="407">
        <v>0</v>
      </c>
      <c r="BB1337" s="408">
        <v>0</v>
      </c>
      <c r="BC1337" s="407">
        <v>0</v>
      </c>
    </row>
    <row r="1338" spans="1:55" x14ac:dyDescent="0.35">
      <c r="A1338" s="385" t="str" cm="1">
        <f t="array" ref="A1338">IFERROR(_xlfn.IFS(AND(F1338="Renta Variable",O1338=1),IFERROR(MATCH(B1338,[1]RV_Det!C:C,0),"Rev"),AND(J1338="Corporativa",O1338=1,I1338="EM"),IFERROR(MATCH(B1338,[1]RF_Corps!B:B,0),"Rev"),AND(F1338="Alternativos",O1338=1),IFERROR(MATCH(B1338,[1]Rep4!C:C,0),"Rev")),"")</f>
        <v/>
      </c>
      <c r="B1338" s="394" t="s">
        <v>3752</v>
      </c>
      <c r="C1338" s="409" t="s">
        <v>3753</v>
      </c>
      <c r="D1338" s="395" t="s">
        <v>2736</v>
      </c>
      <c r="E1338" s="396" t="str">
        <f>IF(B1338="","",INDEX([1]CatGlob!$S:$S,IFERROR(MATCH(MID(B1338,7,1),[1]CatGlob!$R:$R,0),MATCH(MID(B1338,1,2),[1]CatGlob!$R:$R,0))))</f>
        <v>NSOL</v>
      </c>
      <c r="F1338" s="397" t="s">
        <v>442</v>
      </c>
      <c r="G1338" s="398" t="s">
        <v>383</v>
      </c>
      <c r="H1338" s="399" t="s">
        <v>264</v>
      </c>
      <c r="I1338" s="399" t="s">
        <v>611</v>
      </c>
      <c r="J1338" s="399" t="s">
        <v>2252</v>
      </c>
      <c r="K1338" s="396" t="s">
        <v>600</v>
      </c>
      <c r="L1338" s="400" t="str">
        <f>IF(ISERROR(MATCH(M1338,M$10:M1337,0)),M1338,"")</f>
        <v/>
      </c>
      <c r="M1338" s="401" t="str">
        <f>IF(B1338="","",IF(ISERROR(MATCH(F1338&amp;"_"&amp;G1338&amp;"_"&amp;H1338&amp;"_"&amp;I1338&amp;"_"&amp;J1338&amp;IF(K1338="","","_"&amp;K1338),[1]CatGlob!$B:$B,0)),F1338&amp;"_"&amp;G1338&amp;"_"&amp;H1338&amp;"_"&amp;I1338&amp;"_"&amp;J1338&amp;IF(K1338="","","_"&amp;K1338),INDEX([1]CatGlob!$C:$C,MATCH(F1338&amp;"_"&amp;G1338&amp;"_"&amp;H1338&amp;"_"&amp;I1338&amp;"_"&amp;J1338&amp;IF(K1338="","","_"&amp;K1338),[1]CatGlob!$B:$B,0))))</f>
        <v>PEN_NOM_CORP_NT</v>
      </c>
      <c r="N1338" s="402" t="str">
        <f t="shared" si="43"/>
        <v>rev</v>
      </c>
      <c r="O1338" s="402">
        <f t="shared" si="42"/>
        <v>1</v>
      </c>
      <c r="P1338" s="401" t="str">
        <f>IF(LEN(B1338)&gt;8,INDEX([1]CatGlob!$X:$X,MATCH(M1338,[1]CatGlob!$W:$W,0)),"")</f>
        <v>PEC</v>
      </c>
      <c r="Q1338" s="403" t="str">
        <f>INDEX([1]CatGlob!P:P,MATCH(M1338,[1]CatGlob!O:O,0))</f>
        <v>RFLC</v>
      </c>
      <c r="R1338" s="403" t="s">
        <v>601</v>
      </c>
      <c r="S1338" s="403" t="s">
        <v>601</v>
      </c>
      <c r="T1338" s="403" t="str">
        <f>INDEX([1]CatGlob!$D:$D,MATCH($M1338,[1]CatGlob!$C:$C,0))</f>
        <v>RFL</v>
      </c>
      <c r="U1338" s="403" t="s">
        <v>2419</v>
      </c>
      <c r="V1338" s="404" t="str">
        <f>INDEX([1]CatGlob!$F:$F,MATCH($M1338,[1]CatGlob!$C:$C,0))</f>
        <v>RFL_CORP</v>
      </c>
      <c r="W1338" s="405"/>
      <c r="X1338" s="406">
        <v>0</v>
      </c>
      <c r="Y1338" s="407">
        <v>0</v>
      </c>
      <c r="Z1338" s="408">
        <v>-7.0135017907567597E-3</v>
      </c>
      <c r="AA1338" s="407">
        <v>-1.5422875874193699E-2</v>
      </c>
      <c r="AB1338" s="408">
        <v>0</v>
      </c>
      <c r="AC1338" s="407">
        <v>0</v>
      </c>
      <c r="AD1338" s="408">
        <v>0</v>
      </c>
      <c r="AE1338" s="407">
        <v>0</v>
      </c>
      <c r="AF1338" s="408">
        <v>-9.1305330382185899E-4</v>
      </c>
      <c r="AG1338" s="407">
        <v>-2.00782835614668E-3</v>
      </c>
      <c r="AI1338" s="406">
        <v>0</v>
      </c>
      <c r="AJ1338" s="407">
        <v>0</v>
      </c>
      <c r="AK1338" s="408">
        <v>-1.1088658454971401E-3</v>
      </c>
      <c r="AL1338" s="407">
        <v>-2.4384253127784899E-3</v>
      </c>
      <c r="AM1338" s="408">
        <v>0</v>
      </c>
      <c r="AN1338" s="407">
        <v>0</v>
      </c>
      <c r="AO1338" s="408">
        <v>0</v>
      </c>
      <c r="AP1338" s="407">
        <v>0</v>
      </c>
      <c r="AQ1338" s="408">
        <v>-3.2010583781146598E-4</v>
      </c>
      <c r="AR1338" s="407">
        <v>-7.0392120097963705E-4</v>
      </c>
      <c r="AT1338" s="406">
        <v>0</v>
      </c>
      <c r="AU1338" s="407">
        <v>0</v>
      </c>
      <c r="AV1338" s="408">
        <v>0</v>
      </c>
      <c r="AW1338" s="407">
        <v>0</v>
      </c>
      <c r="AX1338" s="408">
        <v>0</v>
      </c>
      <c r="AY1338" s="407">
        <v>0</v>
      </c>
      <c r="AZ1338" s="408">
        <v>0</v>
      </c>
      <c r="BA1338" s="407">
        <v>0</v>
      </c>
      <c r="BB1338" s="408">
        <v>0</v>
      </c>
      <c r="BC1338" s="407">
        <v>0</v>
      </c>
    </row>
    <row r="1339" spans="1:55" x14ac:dyDescent="0.35">
      <c r="A1339" s="385" t="str" cm="1">
        <f t="array" ref="A1339">IFERROR(_xlfn.IFS(AND(F1339="Renta Variable",O1339=1),IFERROR(MATCH(B1339,[1]RV_Det!C:C,0),"Rev"),AND(J1339="Corporativa",O1339=1,I1339="EM"),IFERROR(MATCH(B1339,[1]RF_Corps!B:B,0),"Rev"),AND(F1339="Alternativos",O1339=1),IFERROR(MATCH(B1339,[1]Rep4!C:C,0),"Rev")),"")</f>
        <v/>
      </c>
      <c r="B1339" s="394" t="s">
        <v>3754</v>
      </c>
      <c r="C1339" s="409" t="s">
        <v>3755</v>
      </c>
      <c r="D1339" s="395" t="s">
        <v>3756</v>
      </c>
      <c r="E1339" s="396" t="str">
        <f>IF(B1339="","",INDEX([1]CatGlob!$S:$S,IFERROR(MATCH(MID(B1339,7,1),[1]CatGlob!$R:$R,0),MATCH(MID(B1339,1,2),[1]CatGlob!$R:$R,0))))</f>
        <v>NSOL</v>
      </c>
      <c r="F1339" s="397" t="s">
        <v>442</v>
      </c>
      <c r="G1339" s="398" t="s">
        <v>383</v>
      </c>
      <c r="H1339" s="399" t="s">
        <v>264</v>
      </c>
      <c r="I1339" s="399" t="s">
        <v>611</v>
      </c>
      <c r="J1339" s="399" t="s">
        <v>2252</v>
      </c>
      <c r="K1339" s="396" t="s">
        <v>600</v>
      </c>
      <c r="L1339" s="400" t="str">
        <f>IF(ISERROR(MATCH(M1339,M$10:M1338,0)),M1339,"")</f>
        <v/>
      </c>
      <c r="M1339" s="401" t="str">
        <f>IF(B1339="","",IF(ISERROR(MATCH(F1339&amp;"_"&amp;G1339&amp;"_"&amp;H1339&amp;"_"&amp;I1339&amp;"_"&amp;J1339&amp;IF(K1339="","","_"&amp;K1339),[1]CatGlob!$B:$B,0)),F1339&amp;"_"&amp;G1339&amp;"_"&amp;H1339&amp;"_"&amp;I1339&amp;"_"&amp;J1339&amp;IF(K1339="","","_"&amp;K1339),INDEX([1]CatGlob!$C:$C,MATCH(F1339&amp;"_"&amp;G1339&amp;"_"&amp;H1339&amp;"_"&amp;I1339&amp;"_"&amp;J1339&amp;IF(K1339="","","_"&amp;K1339),[1]CatGlob!$B:$B,0))))</f>
        <v>PEN_NOM_CORP_NT</v>
      </c>
      <c r="N1339" s="402" t="str">
        <f t="shared" si="43"/>
        <v/>
      </c>
      <c r="O1339" s="402" t="str">
        <f t="shared" si="42"/>
        <v/>
      </c>
      <c r="P1339" s="401" t="str">
        <f>IF(LEN(B1339)&gt;8,INDEX([1]CatGlob!$X:$X,MATCH(M1339,[1]CatGlob!$W:$W,0)),"")</f>
        <v>PEC</v>
      </c>
      <c r="Q1339" s="403" t="str">
        <f>INDEX([1]CatGlob!P:P,MATCH(M1339,[1]CatGlob!O:O,0))</f>
        <v>RFLC</v>
      </c>
      <c r="R1339" s="403" t="s">
        <v>601</v>
      </c>
      <c r="S1339" s="403" t="s">
        <v>601</v>
      </c>
      <c r="T1339" s="403" t="str">
        <f>INDEX([1]CatGlob!$D:$D,MATCH($M1339,[1]CatGlob!$C:$C,0))</f>
        <v>RFL</v>
      </c>
      <c r="U1339" s="403" t="s">
        <v>2419</v>
      </c>
      <c r="V1339" s="404" t="str">
        <f>INDEX([1]CatGlob!$F:$F,MATCH($M1339,[1]CatGlob!$C:$C,0))</f>
        <v>RFL_CORP</v>
      </c>
      <c r="W1339" s="405"/>
      <c r="X1339" s="406">
        <v>0</v>
      </c>
      <c r="Y1339" s="407">
        <v>0</v>
      </c>
      <c r="Z1339" s="408">
        <v>0</v>
      </c>
      <c r="AA1339" s="407">
        <v>0</v>
      </c>
      <c r="AB1339" s="408">
        <v>0</v>
      </c>
      <c r="AC1339" s="407">
        <v>0</v>
      </c>
      <c r="AD1339" s="408">
        <v>0</v>
      </c>
      <c r="AE1339" s="407">
        <v>0</v>
      </c>
      <c r="AF1339" s="408">
        <v>0</v>
      </c>
      <c r="AG1339" s="407">
        <v>0</v>
      </c>
      <c r="AI1339" s="406">
        <v>0</v>
      </c>
      <c r="AJ1339" s="407">
        <v>0</v>
      </c>
      <c r="AK1339" s="408">
        <v>0</v>
      </c>
      <c r="AL1339" s="407">
        <v>0</v>
      </c>
      <c r="AM1339" s="408">
        <v>0</v>
      </c>
      <c r="AN1339" s="407">
        <v>0</v>
      </c>
      <c r="AO1339" s="408">
        <v>0</v>
      </c>
      <c r="AP1339" s="407">
        <v>0</v>
      </c>
      <c r="AQ1339" s="408">
        <v>0</v>
      </c>
      <c r="AR1339" s="407">
        <v>0</v>
      </c>
      <c r="AT1339" s="406">
        <v>0</v>
      </c>
      <c r="AU1339" s="407">
        <v>0</v>
      </c>
      <c r="AV1339" s="408">
        <v>0</v>
      </c>
      <c r="AW1339" s="407">
        <v>0</v>
      </c>
      <c r="AX1339" s="408">
        <v>0</v>
      </c>
      <c r="AY1339" s="407">
        <v>0</v>
      </c>
      <c r="AZ1339" s="408">
        <v>0</v>
      </c>
      <c r="BA1339" s="407">
        <v>0</v>
      </c>
      <c r="BB1339" s="408">
        <v>0</v>
      </c>
      <c r="BC1339" s="407">
        <v>0</v>
      </c>
    </row>
    <row r="1340" spans="1:55" x14ac:dyDescent="0.35">
      <c r="A1340" s="385" t="str" cm="1">
        <f t="array" ref="A1340">IFERROR(_xlfn.IFS(AND(F1340="Renta Variable",O1340=1),IFERROR(MATCH(B1340,[1]RV_Det!C:C,0),"Rev"),AND(J1340="Corporativa",O1340=1,I1340="EM"),IFERROR(MATCH(B1340,[1]RF_Corps!B:B,0),"Rev"),AND(F1340="Alternativos",O1340=1),IFERROR(MATCH(B1340,[1]Rep4!C:C,0),"Rev")),"")</f>
        <v/>
      </c>
      <c r="B1340" s="394" t="s">
        <v>3757</v>
      </c>
      <c r="C1340" s="409" t="s">
        <v>3758</v>
      </c>
      <c r="D1340" s="395" t="s">
        <v>3759</v>
      </c>
      <c r="E1340" s="396" t="str">
        <f>IF(B1340="","",INDEX([1]CatGlob!$S:$S,IFERROR(MATCH(MID(B1340,7,1),[1]CatGlob!$R:$R,0),MATCH(MID(B1340,1,2),[1]CatGlob!$R:$R,0))))</f>
        <v>NSOL</v>
      </c>
      <c r="F1340" s="397" t="s">
        <v>442</v>
      </c>
      <c r="G1340" s="398" t="s">
        <v>383</v>
      </c>
      <c r="H1340" s="399" t="s">
        <v>264</v>
      </c>
      <c r="I1340" s="399" t="s">
        <v>611</v>
      </c>
      <c r="J1340" s="399" t="s">
        <v>2252</v>
      </c>
      <c r="K1340" s="396" t="s">
        <v>600</v>
      </c>
      <c r="L1340" s="400" t="str">
        <f>IF(ISERROR(MATCH(M1340,M$10:M1339,0)),M1340,"")</f>
        <v/>
      </c>
      <c r="M1340" s="401" t="str">
        <f>IF(B1340="","",IF(ISERROR(MATCH(F1340&amp;"_"&amp;G1340&amp;"_"&amp;H1340&amp;"_"&amp;I1340&amp;"_"&amp;J1340&amp;IF(K1340="","","_"&amp;K1340),[1]CatGlob!$B:$B,0)),F1340&amp;"_"&amp;G1340&amp;"_"&amp;H1340&amp;"_"&amp;I1340&amp;"_"&amp;J1340&amp;IF(K1340="","","_"&amp;K1340),INDEX([1]CatGlob!$C:$C,MATCH(F1340&amp;"_"&amp;G1340&amp;"_"&amp;H1340&amp;"_"&amp;I1340&amp;"_"&amp;J1340&amp;IF(K1340="","","_"&amp;K1340),[1]CatGlob!$B:$B,0))))</f>
        <v>PEN_NOM_CORP_NT</v>
      </c>
      <c r="N1340" s="402" t="str">
        <f t="shared" si="43"/>
        <v>rev</v>
      </c>
      <c r="O1340" s="402">
        <f t="shared" si="42"/>
        <v>1</v>
      </c>
      <c r="P1340" s="401" t="str">
        <f>IF(LEN(B1340)&gt;8,INDEX([1]CatGlob!$X:$X,MATCH(M1340,[1]CatGlob!$W:$W,0)),"")</f>
        <v>PEC</v>
      </c>
      <c r="Q1340" s="403" t="str">
        <f>INDEX([1]CatGlob!P:P,MATCH(M1340,[1]CatGlob!O:O,0))</f>
        <v>RFLC</v>
      </c>
      <c r="R1340" s="403" t="s">
        <v>601</v>
      </c>
      <c r="S1340" s="403" t="s">
        <v>601</v>
      </c>
      <c r="T1340" s="403" t="str">
        <f>INDEX([1]CatGlob!$D:$D,MATCH($M1340,[1]CatGlob!$C:$C,0))</f>
        <v>RFL</v>
      </c>
      <c r="U1340" s="403" t="s">
        <v>2307</v>
      </c>
      <c r="V1340" s="404" t="str">
        <f>INDEX([1]CatGlob!$F:$F,MATCH($M1340,[1]CatGlob!$C:$C,0))</f>
        <v>RFL_CORP</v>
      </c>
      <c r="W1340" s="405"/>
      <c r="X1340" s="406">
        <v>7.8222860870843602E-4</v>
      </c>
      <c r="Y1340" s="407">
        <v>5.3327894811161496E-3</v>
      </c>
      <c r="Z1340" s="408">
        <v>7.8222860870843602E-4</v>
      </c>
      <c r="AA1340" s="407">
        <v>5.3327894811161496E-3</v>
      </c>
      <c r="AB1340" s="408">
        <v>7.8222860870843602E-4</v>
      </c>
      <c r="AC1340" s="407">
        <v>5.3327894811161496E-3</v>
      </c>
      <c r="AD1340" s="408">
        <v>7.8222860870843602E-4</v>
      </c>
      <c r="AE1340" s="407">
        <v>5.3327894811161496E-3</v>
      </c>
      <c r="AF1340" s="408">
        <v>7.82228608708437E-4</v>
      </c>
      <c r="AG1340" s="407">
        <v>5.3327894811161496E-3</v>
      </c>
      <c r="AI1340" s="406">
        <v>0</v>
      </c>
      <c r="AJ1340" s="407">
        <v>0</v>
      </c>
      <c r="AK1340" s="408">
        <v>0</v>
      </c>
      <c r="AL1340" s="407">
        <v>0</v>
      </c>
      <c r="AM1340" s="408">
        <v>0</v>
      </c>
      <c r="AN1340" s="407">
        <v>0</v>
      </c>
      <c r="AO1340" s="408">
        <v>0</v>
      </c>
      <c r="AP1340" s="407">
        <v>0</v>
      </c>
      <c r="AQ1340" s="408">
        <v>0</v>
      </c>
      <c r="AR1340" s="407">
        <v>0</v>
      </c>
      <c r="AT1340" s="406">
        <v>0</v>
      </c>
      <c r="AU1340" s="407">
        <v>0</v>
      </c>
      <c r="AV1340" s="408">
        <v>0</v>
      </c>
      <c r="AW1340" s="407">
        <v>0</v>
      </c>
      <c r="AX1340" s="408">
        <v>0</v>
      </c>
      <c r="AY1340" s="407">
        <v>0</v>
      </c>
      <c r="AZ1340" s="408">
        <v>0</v>
      </c>
      <c r="BA1340" s="407">
        <v>0</v>
      </c>
      <c r="BB1340" s="408">
        <v>0</v>
      </c>
      <c r="BC1340" s="407">
        <v>0</v>
      </c>
    </row>
    <row r="1341" spans="1:55" x14ac:dyDescent="0.35">
      <c r="A1341" s="385" t="str" cm="1">
        <f t="array" ref="A1341">IFERROR(_xlfn.IFS(AND(F1341="Renta Variable",O1341=1),IFERROR(MATCH(B1341,[1]RV_Det!C:C,0),"Rev"),AND(J1341="Corporativa",O1341=1,I1341="EM"),IFERROR(MATCH(B1341,[1]RF_Corps!B:B,0),"Rev"),AND(F1341="Alternativos",O1341=1),IFERROR(MATCH(B1341,[1]Rep4!C:C,0),"Rev")),"")</f>
        <v/>
      </c>
      <c r="B1341" s="394" t="s">
        <v>3760</v>
      </c>
      <c r="C1341" s="409" t="s">
        <v>3761</v>
      </c>
      <c r="D1341" s="395" t="s">
        <v>2287</v>
      </c>
      <c r="E1341" s="396" t="str">
        <f>IF(B1341="","",INDEX([1]CatGlob!$S:$S,IFERROR(MATCH(MID(B1341,7,1),[1]CatGlob!$R:$R,0),MATCH(MID(B1341,1,2),[1]CatGlob!$R:$R,0))))</f>
        <v>NSOL</v>
      </c>
      <c r="F1341" s="397" t="s">
        <v>442</v>
      </c>
      <c r="G1341" s="398" t="s">
        <v>383</v>
      </c>
      <c r="H1341" s="399" t="s">
        <v>264</v>
      </c>
      <c r="I1341" s="399" t="s">
        <v>611</v>
      </c>
      <c r="J1341" s="399" t="s">
        <v>2252</v>
      </c>
      <c r="K1341" s="396" t="s">
        <v>600</v>
      </c>
      <c r="L1341" s="400" t="str">
        <f>IF(ISERROR(MATCH(M1341,M$10:M1340,0)),M1341,"")</f>
        <v/>
      </c>
      <c r="M1341" s="401" t="str">
        <f>IF(B1341="","",IF(ISERROR(MATCH(F1341&amp;"_"&amp;G1341&amp;"_"&amp;H1341&amp;"_"&amp;I1341&amp;"_"&amp;J1341&amp;IF(K1341="","","_"&amp;K1341),[1]CatGlob!$B:$B,0)),F1341&amp;"_"&amp;G1341&amp;"_"&amp;H1341&amp;"_"&amp;I1341&amp;"_"&amp;J1341&amp;IF(K1341="","","_"&amp;K1341),INDEX([1]CatGlob!$C:$C,MATCH(F1341&amp;"_"&amp;G1341&amp;"_"&amp;H1341&amp;"_"&amp;I1341&amp;"_"&amp;J1341&amp;IF(K1341="","","_"&amp;K1341),[1]CatGlob!$B:$B,0))))</f>
        <v>PEN_NOM_CORP_NT</v>
      </c>
      <c r="N1341" s="402" t="str">
        <f t="shared" si="43"/>
        <v>rev</v>
      </c>
      <c r="O1341" s="402">
        <f t="shared" si="42"/>
        <v>1</v>
      </c>
      <c r="P1341" s="401" t="str">
        <f>IF(LEN(B1341)&gt;8,INDEX([1]CatGlob!$X:$X,MATCH(M1341,[1]CatGlob!$W:$W,0)),"")</f>
        <v>PEC</v>
      </c>
      <c r="Q1341" s="403" t="str">
        <f>INDEX([1]CatGlob!P:P,MATCH(M1341,[1]CatGlob!O:O,0))</f>
        <v>RFLC</v>
      </c>
      <c r="R1341" s="403" t="s">
        <v>601</v>
      </c>
      <c r="S1341" s="403" t="s">
        <v>601</v>
      </c>
      <c r="T1341" s="403" t="str">
        <f>INDEX([1]CatGlob!$D:$D,MATCH($M1341,[1]CatGlob!$C:$C,0))</f>
        <v>RFL</v>
      </c>
      <c r="U1341" s="403" t="s">
        <v>2419</v>
      </c>
      <c r="V1341" s="404" t="str">
        <f>INDEX([1]CatGlob!$F:$F,MATCH($M1341,[1]CatGlob!$C:$C,0))</f>
        <v>RFL_CORP</v>
      </c>
      <c r="W1341" s="405"/>
      <c r="X1341" s="406">
        <v>4.7234141810316398E-3</v>
      </c>
      <c r="Y1341" s="407">
        <v>1.3241303655764401E-2</v>
      </c>
      <c r="Z1341" s="408">
        <v>2.2198594853796798E-3</v>
      </c>
      <c r="AA1341" s="407">
        <v>6.2230057307211002E-3</v>
      </c>
      <c r="AB1341" s="408">
        <v>4.7234141810316398E-3</v>
      </c>
      <c r="AC1341" s="407">
        <v>1.3241303655764401E-2</v>
      </c>
      <c r="AD1341" s="408">
        <v>3.5035461572941501E-3</v>
      </c>
      <c r="AE1341" s="407">
        <v>9.8216071608980791E-3</v>
      </c>
      <c r="AF1341" s="408">
        <v>3.9560356620660297E-3</v>
      </c>
      <c r="AG1341" s="407">
        <v>1.1090085998780299E-2</v>
      </c>
      <c r="AI1341" s="406">
        <v>2.1200241656696801E-3</v>
      </c>
      <c r="AJ1341" s="407">
        <v>5.9431340670990096E-3</v>
      </c>
      <c r="AK1341" s="408">
        <v>-1.44130207823125E-3</v>
      </c>
      <c r="AL1341" s="407">
        <v>-4.0404499257462598E-3</v>
      </c>
      <c r="AM1341" s="408">
        <v>2.1200241656696801E-3</v>
      </c>
      <c r="AN1341" s="407">
        <v>5.9431340670990096E-3</v>
      </c>
      <c r="AO1341" s="408">
        <v>7.8467154875758302E-4</v>
      </c>
      <c r="AP1341" s="407">
        <v>2.1996957810799201E-3</v>
      </c>
      <c r="AQ1341" s="408">
        <v>7.3553357859139302E-4</v>
      </c>
      <c r="AR1341" s="407">
        <v>2.0619456792293398E-3</v>
      </c>
      <c r="AT1341" s="406">
        <v>0</v>
      </c>
      <c r="AU1341" s="407">
        <v>0</v>
      </c>
      <c r="AV1341" s="408">
        <v>0</v>
      </c>
      <c r="AW1341" s="407">
        <v>0</v>
      </c>
      <c r="AX1341" s="408">
        <v>0</v>
      </c>
      <c r="AY1341" s="407">
        <v>0</v>
      </c>
      <c r="AZ1341" s="408">
        <v>0</v>
      </c>
      <c r="BA1341" s="407">
        <v>0</v>
      </c>
      <c r="BB1341" s="408">
        <v>0</v>
      </c>
      <c r="BC1341" s="407">
        <v>0</v>
      </c>
    </row>
    <row r="1342" spans="1:55" x14ac:dyDescent="0.35">
      <c r="A1342" s="385" t="str" cm="1">
        <f t="array" ref="A1342">IFERROR(_xlfn.IFS(AND(F1342="Renta Variable",O1342=1),IFERROR(MATCH(B1342,[1]RV_Det!C:C,0),"Rev"),AND(J1342="Corporativa",O1342=1,I1342="EM"),IFERROR(MATCH(B1342,[1]RF_Corps!B:B,0),"Rev"),AND(F1342="Alternativos",O1342=1),IFERROR(MATCH(B1342,[1]Rep4!C:C,0),"Rev")),"")</f>
        <v/>
      </c>
      <c r="B1342" s="394" t="s">
        <v>3762</v>
      </c>
      <c r="C1342" s="409" t="s">
        <v>3763</v>
      </c>
      <c r="D1342" s="395" t="s">
        <v>3764</v>
      </c>
      <c r="E1342" s="396" t="str">
        <f>IF(B1342="","",INDEX([1]CatGlob!$S:$S,IFERROR(MATCH(MID(B1342,7,1),[1]CatGlob!$R:$R,0),MATCH(MID(B1342,1,2),[1]CatGlob!$R:$R,0))))</f>
        <v>NSOL</v>
      </c>
      <c r="F1342" s="397" t="s">
        <v>442</v>
      </c>
      <c r="G1342" s="398" t="s">
        <v>383</v>
      </c>
      <c r="H1342" s="399" t="s">
        <v>264</v>
      </c>
      <c r="I1342" s="399" t="s">
        <v>611</v>
      </c>
      <c r="J1342" s="399" t="s">
        <v>2252</v>
      </c>
      <c r="K1342" s="396" t="s">
        <v>600</v>
      </c>
      <c r="L1342" s="400" t="str">
        <f>IF(ISERROR(MATCH(M1342,M$10:M1341,0)),M1342,"")</f>
        <v/>
      </c>
      <c r="M1342" s="401" t="str">
        <f>IF(B1342="","",IF(ISERROR(MATCH(F1342&amp;"_"&amp;G1342&amp;"_"&amp;H1342&amp;"_"&amp;I1342&amp;"_"&amp;J1342&amp;IF(K1342="","","_"&amp;K1342),[1]CatGlob!$B:$B,0)),F1342&amp;"_"&amp;G1342&amp;"_"&amp;H1342&amp;"_"&amp;I1342&amp;"_"&amp;J1342&amp;IF(K1342="","","_"&amp;K1342),INDEX([1]CatGlob!$C:$C,MATCH(F1342&amp;"_"&amp;G1342&amp;"_"&amp;H1342&amp;"_"&amp;I1342&amp;"_"&amp;J1342&amp;IF(K1342="","","_"&amp;K1342),[1]CatGlob!$B:$B,0))))</f>
        <v>PEN_NOM_CORP_NT</v>
      </c>
      <c r="N1342" s="402" t="str">
        <f t="shared" si="43"/>
        <v>rev</v>
      </c>
      <c r="O1342" s="402">
        <f t="shared" si="42"/>
        <v>1</v>
      </c>
      <c r="P1342" s="401" t="str">
        <f>IF(LEN(B1342)&gt;8,INDEX([1]CatGlob!$X:$X,MATCH(M1342,[1]CatGlob!$W:$W,0)),"")</f>
        <v>PEC</v>
      </c>
      <c r="Q1342" s="403" t="str">
        <f>INDEX([1]CatGlob!P:P,MATCH(M1342,[1]CatGlob!O:O,0))</f>
        <v>RFLC</v>
      </c>
      <c r="R1342" s="403" t="s">
        <v>601</v>
      </c>
      <c r="S1342" s="403" t="s">
        <v>601</v>
      </c>
      <c r="T1342" s="403" t="str">
        <f>INDEX([1]CatGlob!$D:$D,MATCH($M1342,[1]CatGlob!$C:$C,0))</f>
        <v>RFL</v>
      </c>
      <c r="U1342" s="403" t="s">
        <v>2323</v>
      </c>
      <c r="V1342" s="404" t="str">
        <f>INDEX([1]CatGlob!$F:$F,MATCH($M1342,[1]CatGlob!$C:$C,0))</f>
        <v>RFL_CORP</v>
      </c>
      <c r="W1342" s="405"/>
      <c r="X1342" s="406">
        <v>2.21726517271508E-3</v>
      </c>
      <c r="Y1342" s="407">
        <v>3.3142867497115702E-2</v>
      </c>
      <c r="Z1342" s="408">
        <v>2.21726517271508E-3</v>
      </c>
      <c r="AA1342" s="407">
        <v>3.3142867497115702E-2</v>
      </c>
      <c r="AB1342" s="408">
        <v>2.21726517271508E-3</v>
      </c>
      <c r="AC1342" s="407">
        <v>3.3142867497115702E-2</v>
      </c>
      <c r="AD1342" s="408">
        <v>2.21726517271508E-3</v>
      </c>
      <c r="AE1342" s="407">
        <v>3.3142867497115702E-2</v>
      </c>
      <c r="AF1342" s="408">
        <v>2.21726517271508E-3</v>
      </c>
      <c r="AG1342" s="407">
        <v>3.3142867497115702E-2</v>
      </c>
      <c r="AI1342" s="406">
        <v>0</v>
      </c>
      <c r="AJ1342" s="407">
        <v>0</v>
      </c>
      <c r="AK1342" s="408">
        <v>0</v>
      </c>
      <c r="AL1342" s="407">
        <v>0</v>
      </c>
      <c r="AM1342" s="408">
        <v>0</v>
      </c>
      <c r="AN1342" s="407">
        <v>0</v>
      </c>
      <c r="AO1342" s="408">
        <v>0</v>
      </c>
      <c r="AP1342" s="407">
        <v>0</v>
      </c>
      <c r="AQ1342" s="408">
        <v>0</v>
      </c>
      <c r="AR1342" s="407">
        <v>0</v>
      </c>
      <c r="AT1342" s="406">
        <v>0</v>
      </c>
      <c r="AU1342" s="407">
        <v>0</v>
      </c>
      <c r="AV1342" s="408">
        <v>0</v>
      </c>
      <c r="AW1342" s="407">
        <v>0</v>
      </c>
      <c r="AX1342" s="408">
        <v>0</v>
      </c>
      <c r="AY1342" s="407">
        <v>0</v>
      </c>
      <c r="AZ1342" s="408">
        <v>0</v>
      </c>
      <c r="BA1342" s="407">
        <v>0</v>
      </c>
      <c r="BB1342" s="408">
        <v>0</v>
      </c>
      <c r="BC1342" s="407">
        <v>0</v>
      </c>
    </row>
    <row r="1343" spans="1:55" x14ac:dyDescent="0.35">
      <c r="A1343" s="385" t="str" cm="1">
        <f t="array" ref="A1343">IFERROR(_xlfn.IFS(AND(F1343="Renta Variable",O1343=1),IFERROR(MATCH(B1343,[1]RV_Det!C:C,0),"Rev"),AND(J1343="Corporativa",O1343=1,I1343="EM"),IFERROR(MATCH(B1343,[1]RF_Corps!B:B,0),"Rev"),AND(F1343="Alternativos",O1343=1),IFERROR(MATCH(B1343,[1]Rep4!C:C,0),"Rev")),"")</f>
        <v/>
      </c>
      <c r="B1343" s="394" t="s">
        <v>3765</v>
      </c>
      <c r="C1343" s="409" t="s">
        <v>3766</v>
      </c>
      <c r="D1343" s="395" t="s">
        <v>2836</v>
      </c>
      <c r="E1343" s="396" t="str">
        <f>IF(B1343="","",INDEX([1]CatGlob!$S:$S,IFERROR(MATCH(MID(B1343,7,1),[1]CatGlob!$R:$R,0),MATCH(MID(B1343,1,2),[1]CatGlob!$R:$R,0))))</f>
        <v>NSOL</v>
      </c>
      <c r="F1343" s="397" t="s">
        <v>442</v>
      </c>
      <c r="G1343" s="398" t="s">
        <v>383</v>
      </c>
      <c r="H1343" s="399" t="s">
        <v>264</v>
      </c>
      <c r="I1343" s="399" t="s">
        <v>611</v>
      </c>
      <c r="J1343" s="399" t="s">
        <v>2252</v>
      </c>
      <c r="K1343" s="396" t="s">
        <v>600</v>
      </c>
      <c r="L1343" s="400" t="str">
        <f>IF(ISERROR(MATCH(M1343,M$10:M1342,0)),M1343,"")</f>
        <v/>
      </c>
      <c r="M1343" s="401" t="str">
        <f>IF(B1343="","",IF(ISERROR(MATCH(F1343&amp;"_"&amp;G1343&amp;"_"&amp;H1343&amp;"_"&amp;I1343&amp;"_"&amp;J1343&amp;IF(K1343="","","_"&amp;K1343),[1]CatGlob!$B:$B,0)),F1343&amp;"_"&amp;G1343&amp;"_"&amp;H1343&amp;"_"&amp;I1343&amp;"_"&amp;J1343&amp;IF(K1343="","","_"&amp;K1343),INDEX([1]CatGlob!$C:$C,MATCH(F1343&amp;"_"&amp;G1343&amp;"_"&amp;H1343&amp;"_"&amp;I1343&amp;"_"&amp;J1343&amp;IF(K1343="","","_"&amp;K1343),[1]CatGlob!$B:$B,0))))</f>
        <v>PEN_NOM_CORP_NT</v>
      </c>
      <c r="N1343" s="402" t="str">
        <f t="shared" si="43"/>
        <v/>
      </c>
      <c r="O1343" s="402" t="str">
        <f t="shared" si="42"/>
        <v/>
      </c>
      <c r="P1343" s="401" t="str">
        <f>IF(LEN(B1343)&gt;8,INDEX([1]CatGlob!$X:$X,MATCH(M1343,[1]CatGlob!$W:$W,0)),"")</f>
        <v>PEC</v>
      </c>
      <c r="Q1343" s="403" t="str">
        <f>INDEX([1]CatGlob!P:P,MATCH(M1343,[1]CatGlob!O:O,0))</f>
        <v>RFLC</v>
      </c>
      <c r="R1343" s="403" t="s">
        <v>601</v>
      </c>
      <c r="S1343" s="403"/>
      <c r="T1343" s="403" t="str">
        <f>INDEX([1]CatGlob!$D:$D,MATCH($M1343,[1]CatGlob!$C:$C,0))</f>
        <v>RFL</v>
      </c>
      <c r="U1343" s="403" t="s">
        <v>2307</v>
      </c>
      <c r="V1343" s="404" t="str">
        <f>INDEX([1]CatGlob!$F:$F,MATCH($M1343,[1]CatGlob!$C:$C,0))</f>
        <v>RFL_CORP</v>
      </c>
      <c r="W1343" s="405"/>
      <c r="X1343" s="406">
        <v>0</v>
      </c>
      <c r="Y1343" s="407">
        <v>0</v>
      </c>
      <c r="Z1343" s="408">
        <v>0</v>
      </c>
      <c r="AA1343" s="407">
        <v>0</v>
      </c>
      <c r="AB1343" s="408">
        <v>0</v>
      </c>
      <c r="AC1343" s="407">
        <v>0</v>
      </c>
      <c r="AD1343" s="408">
        <v>0</v>
      </c>
      <c r="AE1343" s="407">
        <v>0</v>
      </c>
      <c r="AF1343" s="408">
        <v>0</v>
      </c>
      <c r="AG1343" s="407">
        <v>0</v>
      </c>
      <c r="AI1343" s="406">
        <v>0</v>
      </c>
      <c r="AJ1343" s="407">
        <v>0</v>
      </c>
      <c r="AK1343" s="408">
        <v>0</v>
      </c>
      <c r="AL1343" s="407">
        <v>0</v>
      </c>
      <c r="AM1343" s="408">
        <v>0</v>
      </c>
      <c r="AN1343" s="407">
        <v>0</v>
      </c>
      <c r="AO1343" s="408">
        <v>0</v>
      </c>
      <c r="AP1343" s="407">
        <v>0</v>
      </c>
      <c r="AQ1343" s="408">
        <v>0</v>
      </c>
      <c r="AR1343" s="407">
        <v>0</v>
      </c>
      <c r="AT1343" s="406">
        <v>0</v>
      </c>
      <c r="AU1343" s="407">
        <v>0</v>
      </c>
      <c r="AV1343" s="408">
        <v>0</v>
      </c>
      <c r="AW1343" s="407">
        <v>0</v>
      </c>
      <c r="AX1343" s="408">
        <v>0</v>
      </c>
      <c r="AY1343" s="407">
        <v>0</v>
      </c>
      <c r="AZ1343" s="408">
        <v>0</v>
      </c>
      <c r="BA1343" s="407">
        <v>0</v>
      </c>
      <c r="BB1343" s="408">
        <v>0</v>
      </c>
      <c r="BC1343" s="407">
        <v>0</v>
      </c>
    </row>
    <row r="1344" spans="1:55" x14ac:dyDescent="0.35">
      <c r="A1344" s="385" t="str" cm="1">
        <f t="array" ref="A1344">IFERROR(_xlfn.IFS(AND(F1344="Renta Variable",O1344=1),IFERROR(MATCH(B1344,[1]RV_Det!C:C,0),"Rev"),AND(J1344="Corporativa",O1344=1,I1344="EM"),IFERROR(MATCH(B1344,[1]RF_Corps!B:B,0),"Rev"),AND(F1344="Alternativos",O1344=1),IFERROR(MATCH(B1344,[1]Rep4!C:C,0),"Rev")),"")</f>
        <v/>
      </c>
      <c r="B1344" s="394" t="s">
        <v>3767</v>
      </c>
      <c r="C1344" s="409" t="s">
        <v>3768</v>
      </c>
      <c r="D1344" s="395" t="s">
        <v>2413</v>
      </c>
      <c r="E1344" s="396" t="str">
        <f>IF(B1344="","",INDEX([1]CatGlob!$S:$S,IFERROR(MATCH(MID(B1344,7,1),[1]CatGlob!$R:$R,0),MATCH(MID(B1344,1,2),[1]CatGlob!$R:$R,0))))</f>
        <v>NSOL</v>
      </c>
      <c r="F1344" s="397" t="s">
        <v>442</v>
      </c>
      <c r="G1344" s="398" t="s">
        <v>383</v>
      </c>
      <c r="H1344" s="399" t="s">
        <v>264</v>
      </c>
      <c r="I1344" s="399" t="s">
        <v>611</v>
      </c>
      <c r="J1344" s="399" t="s">
        <v>2252</v>
      </c>
      <c r="K1344" s="396" t="s">
        <v>600</v>
      </c>
      <c r="L1344" s="400" t="str">
        <f>IF(ISERROR(MATCH(M1344,M$10:M1343,0)),M1344,"")</f>
        <v/>
      </c>
      <c r="M1344" s="401" t="str">
        <f>IF(B1344="","",IF(ISERROR(MATCH(F1344&amp;"_"&amp;G1344&amp;"_"&amp;H1344&amp;"_"&amp;I1344&amp;"_"&amp;J1344&amp;IF(K1344="","","_"&amp;K1344),[1]CatGlob!$B:$B,0)),F1344&amp;"_"&amp;G1344&amp;"_"&amp;H1344&amp;"_"&amp;I1344&amp;"_"&amp;J1344&amp;IF(K1344="","","_"&amp;K1344),INDEX([1]CatGlob!$C:$C,MATCH(F1344&amp;"_"&amp;G1344&amp;"_"&amp;H1344&amp;"_"&amp;I1344&amp;"_"&amp;J1344&amp;IF(K1344="","","_"&amp;K1344),[1]CatGlob!$B:$B,0))))</f>
        <v>PEN_NOM_CORP_NT</v>
      </c>
      <c r="N1344" s="402" t="str">
        <f t="shared" si="43"/>
        <v/>
      </c>
      <c r="O1344" s="402" t="str">
        <f t="shared" si="42"/>
        <v/>
      </c>
      <c r="P1344" s="401" t="str">
        <f>IF(LEN(B1344)&gt;8,INDEX([1]CatGlob!$X:$X,MATCH(M1344,[1]CatGlob!$W:$W,0)),"")</f>
        <v>PEC</v>
      </c>
      <c r="Q1344" s="403" t="str">
        <f>INDEX([1]CatGlob!P:P,MATCH(M1344,[1]CatGlob!O:O,0))</f>
        <v>RFLC</v>
      </c>
      <c r="R1344" s="403" t="s">
        <v>601</v>
      </c>
      <c r="S1344" s="403" t="s">
        <v>601</v>
      </c>
      <c r="T1344" s="403" t="str">
        <f>INDEX([1]CatGlob!$D:$D,MATCH($M1344,[1]CatGlob!$C:$C,0))</f>
        <v>RFL</v>
      </c>
      <c r="U1344" s="403" t="s">
        <v>2488</v>
      </c>
      <c r="V1344" s="404" t="str">
        <f>INDEX([1]CatGlob!$F:$F,MATCH($M1344,[1]CatGlob!$C:$C,0))</f>
        <v>RFL_CORP</v>
      </c>
      <c r="W1344" s="405"/>
      <c r="X1344" s="406">
        <v>0</v>
      </c>
      <c r="Y1344" s="407">
        <v>0</v>
      </c>
      <c r="Z1344" s="408">
        <v>0</v>
      </c>
      <c r="AA1344" s="407">
        <v>0</v>
      </c>
      <c r="AB1344" s="408">
        <v>0</v>
      </c>
      <c r="AC1344" s="407">
        <v>0</v>
      </c>
      <c r="AD1344" s="408">
        <v>0</v>
      </c>
      <c r="AE1344" s="407">
        <v>0</v>
      </c>
      <c r="AF1344" s="408">
        <v>0</v>
      </c>
      <c r="AG1344" s="407">
        <v>0</v>
      </c>
      <c r="AI1344" s="406">
        <v>0</v>
      </c>
      <c r="AJ1344" s="407">
        <v>0</v>
      </c>
      <c r="AK1344" s="408">
        <v>0</v>
      </c>
      <c r="AL1344" s="407">
        <v>0</v>
      </c>
      <c r="AM1344" s="408">
        <v>0</v>
      </c>
      <c r="AN1344" s="407">
        <v>0</v>
      </c>
      <c r="AO1344" s="408">
        <v>0</v>
      </c>
      <c r="AP1344" s="407">
        <v>0</v>
      </c>
      <c r="AQ1344" s="408">
        <v>0</v>
      </c>
      <c r="AR1344" s="407">
        <v>0</v>
      </c>
      <c r="AT1344" s="406">
        <v>0</v>
      </c>
      <c r="AU1344" s="407">
        <v>0</v>
      </c>
      <c r="AV1344" s="408">
        <v>0</v>
      </c>
      <c r="AW1344" s="407">
        <v>0</v>
      </c>
      <c r="AX1344" s="408">
        <v>0</v>
      </c>
      <c r="AY1344" s="407">
        <v>0</v>
      </c>
      <c r="AZ1344" s="408">
        <v>0</v>
      </c>
      <c r="BA1344" s="407">
        <v>0</v>
      </c>
      <c r="BB1344" s="408">
        <v>0</v>
      </c>
      <c r="BC1344" s="407">
        <v>0</v>
      </c>
    </row>
    <row r="1345" spans="1:55" x14ac:dyDescent="0.35">
      <c r="A1345" s="385" t="str" cm="1">
        <f t="array" ref="A1345">IFERROR(_xlfn.IFS(AND(F1345="Renta Variable",O1345=1),IFERROR(MATCH(B1345,[1]RV_Det!C:C,0),"Rev"),AND(J1345="Corporativa",O1345=1,I1345="EM"),IFERROR(MATCH(B1345,[1]RF_Corps!B:B,0),"Rev"),AND(F1345="Alternativos",O1345=1),IFERROR(MATCH(B1345,[1]Rep4!C:C,0),"Rev")),"")</f>
        <v/>
      </c>
      <c r="B1345" s="394" t="s">
        <v>3769</v>
      </c>
      <c r="C1345" s="409" t="s">
        <v>3770</v>
      </c>
      <c r="D1345" s="395" t="s">
        <v>3771</v>
      </c>
      <c r="E1345" s="396" t="str">
        <f>IF(B1345="","",INDEX([1]CatGlob!$S:$S,IFERROR(MATCH(MID(B1345,7,1),[1]CatGlob!$R:$R,0),MATCH(MID(B1345,1,2),[1]CatGlob!$R:$R,0))))</f>
        <v>NSOL</v>
      </c>
      <c r="F1345" s="397" t="s">
        <v>442</v>
      </c>
      <c r="G1345" s="398" t="s">
        <v>383</v>
      </c>
      <c r="H1345" s="399" t="s">
        <v>264</v>
      </c>
      <c r="I1345" s="399" t="s">
        <v>611</v>
      </c>
      <c r="J1345" s="399" t="s">
        <v>2252</v>
      </c>
      <c r="K1345" s="396" t="s">
        <v>600</v>
      </c>
      <c r="L1345" s="400" t="str">
        <f>IF(ISERROR(MATCH(M1345,M$10:M1344,0)),M1345,"")</f>
        <v/>
      </c>
      <c r="M1345" s="401" t="str">
        <f>IF(B1345="","",IF(ISERROR(MATCH(F1345&amp;"_"&amp;G1345&amp;"_"&amp;H1345&amp;"_"&amp;I1345&amp;"_"&amp;J1345&amp;IF(K1345="","","_"&amp;K1345),[1]CatGlob!$B:$B,0)),F1345&amp;"_"&amp;G1345&amp;"_"&amp;H1345&amp;"_"&amp;I1345&amp;"_"&amp;J1345&amp;IF(K1345="","","_"&amp;K1345),INDEX([1]CatGlob!$C:$C,MATCH(F1345&amp;"_"&amp;G1345&amp;"_"&amp;H1345&amp;"_"&amp;I1345&amp;"_"&amp;J1345&amp;IF(K1345="","","_"&amp;K1345),[1]CatGlob!$B:$B,0))))</f>
        <v>PEN_NOM_CORP_NT</v>
      </c>
      <c r="N1345" s="402" t="str">
        <f t="shared" si="43"/>
        <v/>
      </c>
      <c r="O1345" s="402" t="str">
        <f t="shared" si="42"/>
        <v/>
      </c>
      <c r="P1345" s="401" t="str">
        <f>IF(LEN(B1345)&gt;8,INDEX([1]CatGlob!$X:$X,MATCH(M1345,[1]CatGlob!$W:$W,0)),"")</f>
        <v>PEC</v>
      </c>
      <c r="Q1345" s="403" t="str">
        <f>INDEX([1]CatGlob!P:P,MATCH(M1345,[1]CatGlob!O:O,0))</f>
        <v>RFLC</v>
      </c>
      <c r="R1345" s="403" t="s">
        <v>601</v>
      </c>
      <c r="S1345" s="403" t="s">
        <v>601</v>
      </c>
      <c r="T1345" s="403" t="str">
        <f>INDEX([1]CatGlob!$D:$D,MATCH($M1345,[1]CatGlob!$C:$C,0))</f>
        <v>RFL</v>
      </c>
      <c r="U1345" s="403" t="s">
        <v>2419</v>
      </c>
      <c r="V1345" s="404" t="str">
        <f>INDEX([1]CatGlob!$F:$F,MATCH($M1345,[1]CatGlob!$C:$C,0))</f>
        <v>RFL_CORP</v>
      </c>
      <c r="W1345" s="405"/>
      <c r="X1345" s="406">
        <v>0</v>
      </c>
      <c r="Y1345" s="407">
        <v>0</v>
      </c>
      <c r="Z1345" s="408">
        <v>0</v>
      </c>
      <c r="AA1345" s="407">
        <v>0</v>
      </c>
      <c r="AB1345" s="408">
        <v>0</v>
      </c>
      <c r="AC1345" s="407">
        <v>0</v>
      </c>
      <c r="AD1345" s="408">
        <v>0</v>
      </c>
      <c r="AE1345" s="407">
        <v>0</v>
      </c>
      <c r="AF1345" s="408">
        <v>0</v>
      </c>
      <c r="AG1345" s="407">
        <v>0</v>
      </c>
      <c r="AI1345" s="406">
        <v>0</v>
      </c>
      <c r="AJ1345" s="407">
        <v>0</v>
      </c>
      <c r="AK1345" s="408">
        <v>0</v>
      </c>
      <c r="AL1345" s="407">
        <v>0</v>
      </c>
      <c r="AM1345" s="408">
        <v>0</v>
      </c>
      <c r="AN1345" s="407">
        <v>0</v>
      </c>
      <c r="AO1345" s="408">
        <v>0</v>
      </c>
      <c r="AP1345" s="407">
        <v>0</v>
      </c>
      <c r="AQ1345" s="408">
        <v>0</v>
      </c>
      <c r="AR1345" s="407">
        <v>0</v>
      </c>
      <c r="AT1345" s="406">
        <v>0</v>
      </c>
      <c r="AU1345" s="407">
        <v>0</v>
      </c>
      <c r="AV1345" s="408">
        <v>0</v>
      </c>
      <c r="AW1345" s="407">
        <v>0</v>
      </c>
      <c r="AX1345" s="408">
        <v>0</v>
      </c>
      <c r="AY1345" s="407">
        <v>0</v>
      </c>
      <c r="AZ1345" s="408">
        <v>0</v>
      </c>
      <c r="BA1345" s="407">
        <v>0</v>
      </c>
      <c r="BB1345" s="408">
        <v>0</v>
      </c>
      <c r="BC1345" s="407">
        <v>0</v>
      </c>
    </row>
    <row r="1346" spans="1:55" x14ac:dyDescent="0.35">
      <c r="A1346" s="385" t="str" cm="1">
        <f t="array" ref="A1346">IFERROR(_xlfn.IFS(AND(F1346="Renta Variable",O1346=1),IFERROR(MATCH(B1346,[1]RV_Det!C:C,0),"Rev"),AND(J1346="Corporativa",O1346=1,I1346="EM"),IFERROR(MATCH(B1346,[1]RF_Corps!B:B,0),"Rev"),AND(F1346="Alternativos",O1346=1),IFERROR(MATCH(B1346,[1]Rep4!C:C,0),"Rev")),"")</f>
        <v/>
      </c>
      <c r="B1346" s="394" t="s">
        <v>3772</v>
      </c>
      <c r="C1346" s="409" t="s">
        <v>3773</v>
      </c>
      <c r="D1346" s="410" t="s">
        <v>2274</v>
      </c>
      <c r="E1346" s="396" t="str">
        <f>IF(B1346="","",INDEX([1]CatGlob!$S:$S,IFERROR(MATCH(MID(B1346,7,1),[1]CatGlob!$R:$R,0),MATCH(MID(B1346,1,2),[1]CatGlob!$R:$R,0))))</f>
        <v>NSOL</v>
      </c>
      <c r="F1346" s="397" t="s">
        <v>442</v>
      </c>
      <c r="G1346" s="398" t="s">
        <v>383</v>
      </c>
      <c r="H1346" s="399" t="s">
        <v>264</v>
      </c>
      <c r="I1346" s="399" t="s">
        <v>611</v>
      </c>
      <c r="J1346" s="399" t="s">
        <v>2252</v>
      </c>
      <c r="K1346" s="396" t="s">
        <v>600</v>
      </c>
      <c r="L1346" s="400" t="str">
        <f>IF(ISERROR(MATCH(M1346,M$10:M1345,0)),M1346,"")</f>
        <v/>
      </c>
      <c r="M1346" s="401" t="str">
        <f>IF(B1346="","",IF(ISERROR(MATCH(F1346&amp;"_"&amp;G1346&amp;"_"&amp;H1346&amp;"_"&amp;I1346&amp;"_"&amp;J1346&amp;IF(K1346="","","_"&amp;K1346),[1]CatGlob!$B:$B,0)),F1346&amp;"_"&amp;G1346&amp;"_"&amp;H1346&amp;"_"&amp;I1346&amp;"_"&amp;J1346&amp;IF(K1346="","","_"&amp;K1346),INDEX([1]CatGlob!$C:$C,MATCH(F1346&amp;"_"&amp;G1346&amp;"_"&amp;H1346&amp;"_"&amp;I1346&amp;"_"&amp;J1346&amp;IF(K1346="","","_"&amp;K1346),[1]CatGlob!$B:$B,0))))</f>
        <v>PEN_NOM_CORP_NT</v>
      </c>
      <c r="N1346" s="402" t="str">
        <f t="shared" si="43"/>
        <v/>
      </c>
      <c r="O1346" s="402" t="str">
        <f t="shared" si="42"/>
        <v/>
      </c>
      <c r="P1346" s="401" t="str">
        <f>IF(LEN(B1346)&gt;8,INDEX([1]CatGlob!$X:$X,MATCH(M1346,[1]CatGlob!$W:$W,0)),"")</f>
        <v>PEC</v>
      </c>
      <c r="Q1346" s="403" t="str">
        <f>INDEX([1]CatGlob!P:P,MATCH(M1346,[1]CatGlob!O:O,0))</f>
        <v>RFLC</v>
      </c>
      <c r="R1346" s="403" t="s">
        <v>601</v>
      </c>
      <c r="S1346" s="403" t="s">
        <v>601</v>
      </c>
      <c r="T1346" s="403" t="str">
        <f>INDEX([1]CatGlob!$D:$D,MATCH($M1346,[1]CatGlob!$C:$C,0))</f>
        <v>RFL</v>
      </c>
      <c r="U1346" s="403" t="s">
        <v>2419</v>
      </c>
      <c r="V1346" s="404" t="str">
        <f>INDEX([1]CatGlob!$F:$F,MATCH($M1346,[1]CatGlob!$C:$C,0))</f>
        <v>RFL_CORP</v>
      </c>
      <c r="W1346" s="405"/>
      <c r="X1346" s="406">
        <v>0</v>
      </c>
      <c r="Y1346" s="407">
        <v>0</v>
      </c>
      <c r="Z1346" s="408">
        <v>0</v>
      </c>
      <c r="AA1346" s="407">
        <v>0</v>
      </c>
      <c r="AB1346" s="408">
        <v>0</v>
      </c>
      <c r="AC1346" s="407">
        <v>0</v>
      </c>
      <c r="AD1346" s="408">
        <v>0</v>
      </c>
      <c r="AE1346" s="407">
        <v>0</v>
      </c>
      <c r="AF1346" s="408">
        <v>0</v>
      </c>
      <c r="AG1346" s="407">
        <v>0</v>
      </c>
      <c r="AI1346" s="406">
        <v>0</v>
      </c>
      <c r="AJ1346" s="407">
        <v>0</v>
      </c>
      <c r="AK1346" s="408">
        <v>0</v>
      </c>
      <c r="AL1346" s="407">
        <v>0</v>
      </c>
      <c r="AM1346" s="408">
        <v>0</v>
      </c>
      <c r="AN1346" s="407">
        <v>0</v>
      </c>
      <c r="AO1346" s="408">
        <v>0</v>
      </c>
      <c r="AP1346" s="407">
        <v>0</v>
      </c>
      <c r="AQ1346" s="408">
        <v>0</v>
      </c>
      <c r="AR1346" s="407">
        <v>0</v>
      </c>
      <c r="AT1346" s="406">
        <v>0</v>
      </c>
      <c r="AU1346" s="407">
        <v>0</v>
      </c>
      <c r="AV1346" s="408">
        <v>0</v>
      </c>
      <c r="AW1346" s="407">
        <v>0</v>
      </c>
      <c r="AX1346" s="408">
        <v>0</v>
      </c>
      <c r="AY1346" s="407">
        <v>0</v>
      </c>
      <c r="AZ1346" s="408">
        <v>0</v>
      </c>
      <c r="BA1346" s="407">
        <v>0</v>
      </c>
      <c r="BB1346" s="408">
        <v>0</v>
      </c>
      <c r="BC1346" s="407">
        <v>0</v>
      </c>
    </row>
    <row r="1347" spans="1:55" x14ac:dyDescent="0.35">
      <c r="A1347" s="385" t="str" cm="1">
        <f t="array" ref="A1347">IFERROR(_xlfn.IFS(AND(F1347="Renta Variable",O1347=1),IFERROR(MATCH(B1347,[1]RV_Det!C:C,0),"Rev"),AND(J1347="Corporativa",O1347=1,I1347="EM"),IFERROR(MATCH(B1347,[1]RF_Corps!B:B,0),"Rev"),AND(F1347="Alternativos",O1347=1),IFERROR(MATCH(B1347,[1]Rep4!C:C,0),"Rev")),"")</f>
        <v/>
      </c>
      <c r="B1347" s="394" t="s">
        <v>3774</v>
      </c>
      <c r="C1347" s="409" t="s">
        <v>3775</v>
      </c>
      <c r="D1347" s="410" t="s">
        <v>2274</v>
      </c>
      <c r="E1347" s="396" t="str">
        <f>IF(B1347="","",INDEX([1]CatGlob!$S:$S,IFERROR(MATCH(MID(B1347,7,1),[1]CatGlob!$R:$R,0),MATCH(MID(B1347,1,2),[1]CatGlob!$R:$R,0))))</f>
        <v>NSOL</v>
      </c>
      <c r="F1347" s="397" t="s">
        <v>442</v>
      </c>
      <c r="G1347" s="398" t="s">
        <v>383</v>
      </c>
      <c r="H1347" s="399" t="s">
        <v>264</v>
      </c>
      <c r="I1347" s="399" t="s">
        <v>611</v>
      </c>
      <c r="J1347" s="399" t="s">
        <v>2252</v>
      </c>
      <c r="K1347" s="396" t="s">
        <v>600</v>
      </c>
      <c r="L1347" s="400" t="str">
        <f>IF(ISERROR(MATCH(M1347,M$10:M1346,0)),M1347,"")</f>
        <v/>
      </c>
      <c r="M1347" s="401" t="str">
        <f>IF(B1347="","",IF(ISERROR(MATCH(F1347&amp;"_"&amp;G1347&amp;"_"&amp;H1347&amp;"_"&amp;I1347&amp;"_"&amp;J1347&amp;IF(K1347="","","_"&amp;K1347),[1]CatGlob!$B:$B,0)),F1347&amp;"_"&amp;G1347&amp;"_"&amp;H1347&amp;"_"&amp;I1347&amp;"_"&amp;J1347&amp;IF(K1347="","","_"&amp;K1347),INDEX([1]CatGlob!$C:$C,MATCH(F1347&amp;"_"&amp;G1347&amp;"_"&amp;H1347&amp;"_"&amp;I1347&amp;"_"&amp;J1347&amp;IF(K1347="","","_"&amp;K1347),[1]CatGlob!$B:$B,0))))</f>
        <v>PEN_NOM_CORP_NT</v>
      </c>
      <c r="N1347" s="402" t="str">
        <f t="shared" si="43"/>
        <v/>
      </c>
      <c r="O1347" s="402" t="str">
        <f t="shared" si="42"/>
        <v/>
      </c>
      <c r="P1347" s="401" t="str">
        <f>IF(LEN(B1347)&gt;8,INDEX([1]CatGlob!$X:$X,MATCH(M1347,[1]CatGlob!$W:$W,0)),"")</f>
        <v>PEC</v>
      </c>
      <c r="Q1347" s="403" t="str">
        <f>INDEX([1]CatGlob!P:P,MATCH(M1347,[1]CatGlob!O:O,0))</f>
        <v>RFLC</v>
      </c>
      <c r="R1347" s="403" t="s">
        <v>601</v>
      </c>
      <c r="S1347" s="403" t="s">
        <v>601</v>
      </c>
      <c r="T1347" s="403" t="str">
        <f>INDEX([1]CatGlob!$D:$D,MATCH($M1347,[1]CatGlob!$C:$C,0))</f>
        <v>RFL</v>
      </c>
      <c r="U1347" s="403" t="s">
        <v>2419</v>
      </c>
      <c r="V1347" s="404" t="str">
        <f>INDEX([1]CatGlob!$F:$F,MATCH($M1347,[1]CatGlob!$C:$C,0))</f>
        <v>RFL_CORP</v>
      </c>
      <c r="W1347" s="405"/>
      <c r="X1347" s="406">
        <v>0</v>
      </c>
      <c r="Y1347" s="407">
        <v>0</v>
      </c>
      <c r="Z1347" s="408">
        <v>0</v>
      </c>
      <c r="AA1347" s="407">
        <v>0</v>
      </c>
      <c r="AB1347" s="408">
        <v>0</v>
      </c>
      <c r="AC1347" s="407">
        <v>0</v>
      </c>
      <c r="AD1347" s="408">
        <v>0</v>
      </c>
      <c r="AE1347" s="407">
        <v>0</v>
      </c>
      <c r="AF1347" s="408">
        <v>0</v>
      </c>
      <c r="AG1347" s="407">
        <v>0</v>
      </c>
      <c r="AI1347" s="406">
        <v>0</v>
      </c>
      <c r="AJ1347" s="407">
        <v>0</v>
      </c>
      <c r="AK1347" s="408">
        <v>0</v>
      </c>
      <c r="AL1347" s="407">
        <v>0</v>
      </c>
      <c r="AM1347" s="408">
        <v>0</v>
      </c>
      <c r="AN1347" s="407">
        <v>0</v>
      </c>
      <c r="AO1347" s="408">
        <v>0</v>
      </c>
      <c r="AP1347" s="407">
        <v>0</v>
      </c>
      <c r="AQ1347" s="408">
        <v>0</v>
      </c>
      <c r="AR1347" s="407">
        <v>0</v>
      </c>
      <c r="AT1347" s="406">
        <v>0</v>
      </c>
      <c r="AU1347" s="407">
        <v>0</v>
      </c>
      <c r="AV1347" s="408">
        <v>0</v>
      </c>
      <c r="AW1347" s="407">
        <v>0</v>
      </c>
      <c r="AX1347" s="408">
        <v>0</v>
      </c>
      <c r="AY1347" s="407">
        <v>0</v>
      </c>
      <c r="AZ1347" s="408">
        <v>0</v>
      </c>
      <c r="BA1347" s="407">
        <v>0</v>
      </c>
      <c r="BB1347" s="408">
        <v>0</v>
      </c>
      <c r="BC1347" s="407">
        <v>0</v>
      </c>
    </row>
    <row r="1348" spans="1:55" x14ac:dyDescent="0.35">
      <c r="A1348" s="385" t="str" cm="1">
        <f t="array" ref="A1348">IFERROR(_xlfn.IFS(AND(F1348="Renta Variable",O1348=1),IFERROR(MATCH(B1348,[1]RV_Det!C:C,0),"Rev"),AND(J1348="Corporativa",O1348=1,I1348="EM"),IFERROR(MATCH(B1348,[1]RF_Corps!B:B,0),"Rev"),AND(F1348="Alternativos",O1348=1),IFERROR(MATCH(B1348,[1]Rep4!C:C,0),"Rev")),"")</f>
        <v/>
      </c>
      <c r="B1348" s="394" t="s">
        <v>3776</v>
      </c>
      <c r="C1348" s="409" t="s">
        <v>3777</v>
      </c>
      <c r="D1348" s="395" t="s">
        <v>2274</v>
      </c>
      <c r="E1348" s="396" t="str">
        <f>IF(B1348="","",INDEX([1]CatGlob!$S:$S,IFERROR(MATCH(MID(B1348,7,1),[1]CatGlob!$R:$R,0),MATCH(MID(B1348,1,2),[1]CatGlob!$R:$R,0))))</f>
        <v>NSOL</v>
      </c>
      <c r="F1348" s="397" t="s">
        <v>442</v>
      </c>
      <c r="G1348" s="398" t="s">
        <v>383</v>
      </c>
      <c r="H1348" s="399" t="s">
        <v>264</v>
      </c>
      <c r="I1348" s="399" t="s">
        <v>611</v>
      </c>
      <c r="J1348" s="399" t="s">
        <v>2252</v>
      </c>
      <c r="K1348" s="396" t="s">
        <v>600</v>
      </c>
      <c r="L1348" s="400" t="str">
        <f>IF(ISERROR(MATCH(M1348,M$10:M1347,0)),M1348,"")</f>
        <v/>
      </c>
      <c r="M1348" s="401" t="str">
        <f>IF(B1348="","",IF(ISERROR(MATCH(F1348&amp;"_"&amp;G1348&amp;"_"&amp;H1348&amp;"_"&amp;I1348&amp;"_"&amp;J1348&amp;IF(K1348="","","_"&amp;K1348),[1]CatGlob!$B:$B,0)),F1348&amp;"_"&amp;G1348&amp;"_"&amp;H1348&amp;"_"&amp;I1348&amp;"_"&amp;J1348&amp;IF(K1348="","","_"&amp;K1348),INDEX([1]CatGlob!$C:$C,MATCH(F1348&amp;"_"&amp;G1348&amp;"_"&amp;H1348&amp;"_"&amp;I1348&amp;"_"&amp;J1348&amp;IF(K1348="","","_"&amp;K1348),[1]CatGlob!$B:$B,0))))</f>
        <v>PEN_NOM_CORP_NT</v>
      </c>
      <c r="N1348" s="402" t="str">
        <f t="shared" si="43"/>
        <v/>
      </c>
      <c r="O1348" s="402" t="str">
        <f t="shared" si="42"/>
        <v/>
      </c>
      <c r="P1348" s="401" t="str">
        <f>IF(LEN(B1348)&gt;8,INDEX([1]CatGlob!$X:$X,MATCH(M1348,[1]CatGlob!$W:$W,0)),"")</f>
        <v>PEC</v>
      </c>
      <c r="Q1348" s="403" t="str">
        <f>INDEX([1]CatGlob!P:P,MATCH(M1348,[1]CatGlob!O:O,0))</f>
        <v>RFLC</v>
      </c>
      <c r="R1348" s="403" t="s">
        <v>601</v>
      </c>
      <c r="S1348" s="403" t="s">
        <v>601</v>
      </c>
      <c r="T1348" s="403" t="str">
        <f>INDEX([1]CatGlob!$D:$D,MATCH($M1348,[1]CatGlob!$C:$C,0))</f>
        <v>RFL</v>
      </c>
      <c r="U1348" s="403" t="s">
        <v>2419</v>
      </c>
      <c r="V1348" s="404" t="str">
        <f>INDEX([1]CatGlob!$F:$F,MATCH($M1348,[1]CatGlob!$C:$C,0))</f>
        <v>RFL_CORP</v>
      </c>
      <c r="W1348" s="405"/>
      <c r="X1348" s="406">
        <v>0</v>
      </c>
      <c r="Y1348" s="407">
        <v>0</v>
      </c>
      <c r="Z1348" s="408">
        <v>0</v>
      </c>
      <c r="AA1348" s="407">
        <v>0</v>
      </c>
      <c r="AB1348" s="408">
        <v>0</v>
      </c>
      <c r="AC1348" s="407">
        <v>0</v>
      </c>
      <c r="AD1348" s="408">
        <v>0</v>
      </c>
      <c r="AE1348" s="407">
        <v>0</v>
      </c>
      <c r="AF1348" s="408">
        <v>0</v>
      </c>
      <c r="AG1348" s="407">
        <v>0</v>
      </c>
      <c r="AI1348" s="406">
        <v>0</v>
      </c>
      <c r="AJ1348" s="407">
        <v>0</v>
      </c>
      <c r="AK1348" s="408">
        <v>0</v>
      </c>
      <c r="AL1348" s="407">
        <v>0</v>
      </c>
      <c r="AM1348" s="408">
        <v>0</v>
      </c>
      <c r="AN1348" s="407">
        <v>0</v>
      </c>
      <c r="AO1348" s="408">
        <v>0</v>
      </c>
      <c r="AP1348" s="407">
        <v>0</v>
      </c>
      <c r="AQ1348" s="408">
        <v>0</v>
      </c>
      <c r="AR1348" s="407">
        <v>0</v>
      </c>
      <c r="AT1348" s="406">
        <v>0</v>
      </c>
      <c r="AU1348" s="407">
        <v>0</v>
      </c>
      <c r="AV1348" s="408">
        <v>0</v>
      </c>
      <c r="AW1348" s="407">
        <v>0</v>
      </c>
      <c r="AX1348" s="408">
        <v>0</v>
      </c>
      <c r="AY1348" s="407">
        <v>0</v>
      </c>
      <c r="AZ1348" s="408">
        <v>0</v>
      </c>
      <c r="BA1348" s="407">
        <v>0</v>
      </c>
      <c r="BB1348" s="408">
        <v>0</v>
      </c>
      <c r="BC1348" s="407">
        <v>0</v>
      </c>
    </row>
    <row r="1349" spans="1:55" x14ac:dyDescent="0.35">
      <c r="A1349" s="385" t="str" cm="1">
        <f t="array" ref="A1349">IFERROR(_xlfn.IFS(AND(F1349="Renta Variable",O1349=1),IFERROR(MATCH(B1349,[1]RV_Det!C:C,0),"Rev"),AND(J1349="Corporativa",O1349=1,I1349="EM"),IFERROR(MATCH(B1349,[1]RF_Corps!B:B,0),"Rev"),AND(F1349="Alternativos",O1349=1),IFERROR(MATCH(B1349,[1]Rep4!C:C,0),"Rev")),"")</f>
        <v/>
      </c>
      <c r="B1349" s="394" t="s">
        <v>3778</v>
      </c>
      <c r="C1349" s="409" t="s">
        <v>3779</v>
      </c>
      <c r="D1349" s="395" t="s">
        <v>2274</v>
      </c>
      <c r="E1349" s="396" t="str">
        <f>IF(B1349="","",INDEX([1]CatGlob!$S:$S,IFERROR(MATCH(MID(B1349,7,1),[1]CatGlob!$R:$R,0),MATCH(MID(B1349,1,2),[1]CatGlob!$R:$R,0))))</f>
        <v>NSOL</v>
      </c>
      <c r="F1349" s="397" t="s">
        <v>442</v>
      </c>
      <c r="G1349" s="398" t="s">
        <v>383</v>
      </c>
      <c r="H1349" s="399" t="s">
        <v>264</v>
      </c>
      <c r="I1349" s="399" t="s">
        <v>611</v>
      </c>
      <c r="J1349" s="399" t="s">
        <v>2252</v>
      </c>
      <c r="K1349" s="396" t="s">
        <v>600</v>
      </c>
      <c r="L1349" s="400" t="str">
        <f>IF(ISERROR(MATCH(M1349,M$10:M1348,0)),M1349,"")</f>
        <v/>
      </c>
      <c r="M1349" s="401" t="str">
        <f>IF(B1349="","",IF(ISERROR(MATCH(F1349&amp;"_"&amp;G1349&amp;"_"&amp;H1349&amp;"_"&amp;I1349&amp;"_"&amp;J1349&amp;IF(K1349="","","_"&amp;K1349),[1]CatGlob!$B:$B,0)),F1349&amp;"_"&amp;G1349&amp;"_"&amp;H1349&amp;"_"&amp;I1349&amp;"_"&amp;J1349&amp;IF(K1349="","","_"&amp;K1349),INDEX([1]CatGlob!$C:$C,MATCH(F1349&amp;"_"&amp;G1349&amp;"_"&amp;H1349&amp;"_"&amp;I1349&amp;"_"&amp;J1349&amp;IF(K1349="","","_"&amp;K1349),[1]CatGlob!$B:$B,0))))</f>
        <v>PEN_NOM_CORP_NT</v>
      </c>
      <c r="N1349" s="402" t="str">
        <f t="shared" si="43"/>
        <v/>
      </c>
      <c r="O1349" s="402" t="str">
        <f t="shared" si="42"/>
        <v/>
      </c>
      <c r="P1349" s="401" t="str">
        <f>IF(LEN(B1349)&gt;8,INDEX([1]CatGlob!$X:$X,MATCH(M1349,[1]CatGlob!$W:$W,0)),"")</f>
        <v>PEC</v>
      </c>
      <c r="Q1349" s="403" t="str">
        <f>INDEX([1]CatGlob!P:P,MATCH(M1349,[1]CatGlob!O:O,0))</f>
        <v>RFLC</v>
      </c>
      <c r="R1349" s="403" t="s">
        <v>601</v>
      </c>
      <c r="S1349" s="403" t="s">
        <v>601</v>
      </c>
      <c r="T1349" s="403" t="str">
        <f>INDEX([1]CatGlob!$D:$D,MATCH($M1349,[1]CatGlob!$C:$C,0))</f>
        <v>RFL</v>
      </c>
      <c r="U1349" s="403" t="s">
        <v>2419</v>
      </c>
      <c r="V1349" s="404" t="str">
        <f>INDEX([1]CatGlob!$F:$F,MATCH($M1349,[1]CatGlob!$C:$C,0))</f>
        <v>RFL_CORP</v>
      </c>
      <c r="W1349" s="405"/>
      <c r="X1349" s="406">
        <v>0</v>
      </c>
      <c r="Y1349" s="407">
        <v>0</v>
      </c>
      <c r="Z1349" s="408">
        <v>0</v>
      </c>
      <c r="AA1349" s="407">
        <v>0</v>
      </c>
      <c r="AB1349" s="408">
        <v>0</v>
      </c>
      <c r="AC1349" s="407">
        <v>0</v>
      </c>
      <c r="AD1349" s="408">
        <v>0</v>
      </c>
      <c r="AE1349" s="407">
        <v>0</v>
      </c>
      <c r="AF1349" s="408">
        <v>0</v>
      </c>
      <c r="AG1349" s="407">
        <v>0</v>
      </c>
      <c r="AI1349" s="406">
        <v>0</v>
      </c>
      <c r="AJ1349" s="407">
        <v>0</v>
      </c>
      <c r="AK1349" s="408">
        <v>0</v>
      </c>
      <c r="AL1349" s="407">
        <v>0</v>
      </c>
      <c r="AM1349" s="408">
        <v>0</v>
      </c>
      <c r="AN1349" s="407">
        <v>0</v>
      </c>
      <c r="AO1349" s="408">
        <v>0</v>
      </c>
      <c r="AP1349" s="407">
        <v>0</v>
      </c>
      <c r="AQ1349" s="408">
        <v>0</v>
      </c>
      <c r="AR1349" s="407">
        <v>0</v>
      </c>
      <c r="AT1349" s="406">
        <v>0</v>
      </c>
      <c r="AU1349" s="407">
        <v>0</v>
      </c>
      <c r="AV1349" s="408">
        <v>0</v>
      </c>
      <c r="AW1349" s="407">
        <v>0</v>
      </c>
      <c r="AX1349" s="408">
        <v>0</v>
      </c>
      <c r="AY1349" s="407">
        <v>0</v>
      </c>
      <c r="AZ1349" s="408">
        <v>0</v>
      </c>
      <c r="BA1349" s="407">
        <v>0</v>
      </c>
      <c r="BB1349" s="408">
        <v>0</v>
      </c>
      <c r="BC1349" s="407">
        <v>0</v>
      </c>
    </row>
    <row r="1350" spans="1:55" x14ac:dyDescent="0.35">
      <c r="A1350" s="385" t="str" cm="1">
        <f t="array" ref="A1350">IFERROR(_xlfn.IFS(AND(F1350="Renta Variable",O1350=1),IFERROR(MATCH(B1350,[1]RV_Det!C:C,0),"Rev"),AND(J1350="Corporativa",O1350=1,I1350="EM"),IFERROR(MATCH(B1350,[1]RF_Corps!B:B,0),"Rev"),AND(F1350="Alternativos",O1350=1),IFERROR(MATCH(B1350,[1]Rep4!C:C,0),"Rev")),"")</f>
        <v/>
      </c>
      <c r="B1350" s="394" t="s">
        <v>3780</v>
      </c>
      <c r="C1350" s="409" t="s">
        <v>3781</v>
      </c>
      <c r="D1350" s="395" t="s">
        <v>2274</v>
      </c>
      <c r="E1350" s="396" t="str">
        <f>IF(B1350="","",INDEX([1]CatGlob!$S:$S,IFERROR(MATCH(MID(B1350,7,1),[1]CatGlob!$R:$R,0),MATCH(MID(B1350,1,2),[1]CatGlob!$R:$R,0))))</f>
        <v>NSOL</v>
      </c>
      <c r="F1350" s="397" t="s">
        <v>442</v>
      </c>
      <c r="G1350" s="398" t="s">
        <v>383</v>
      </c>
      <c r="H1350" s="399" t="s">
        <v>264</v>
      </c>
      <c r="I1350" s="399" t="s">
        <v>611</v>
      </c>
      <c r="J1350" s="399" t="s">
        <v>2252</v>
      </c>
      <c r="K1350" s="396" t="s">
        <v>600</v>
      </c>
      <c r="L1350" s="400" t="str">
        <f>IF(ISERROR(MATCH(M1350,M$10:M1349,0)),M1350,"")</f>
        <v/>
      </c>
      <c r="M1350" s="401" t="str">
        <f>IF(B1350="","",IF(ISERROR(MATCH(F1350&amp;"_"&amp;G1350&amp;"_"&amp;H1350&amp;"_"&amp;I1350&amp;"_"&amp;J1350&amp;IF(K1350="","","_"&amp;K1350),[1]CatGlob!$B:$B,0)),F1350&amp;"_"&amp;G1350&amp;"_"&amp;H1350&amp;"_"&amp;I1350&amp;"_"&amp;J1350&amp;IF(K1350="","","_"&amp;K1350),INDEX([1]CatGlob!$C:$C,MATCH(F1350&amp;"_"&amp;G1350&amp;"_"&amp;H1350&amp;"_"&amp;I1350&amp;"_"&amp;J1350&amp;IF(K1350="","","_"&amp;K1350),[1]CatGlob!$B:$B,0))))</f>
        <v>PEN_NOM_CORP_NT</v>
      </c>
      <c r="N1350" s="402" t="str">
        <f t="shared" si="43"/>
        <v/>
      </c>
      <c r="O1350" s="402" t="str">
        <f t="shared" si="42"/>
        <v/>
      </c>
      <c r="P1350" s="401" t="str">
        <f>IF(LEN(B1350)&gt;8,INDEX([1]CatGlob!$X:$X,MATCH(M1350,[1]CatGlob!$W:$W,0)),"")</f>
        <v>PEC</v>
      </c>
      <c r="Q1350" s="403" t="str">
        <f>INDEX([1]CatGlob!P:P,MATCH(M1350,[1]CatGlob!O:O,0))</f>
        <v>RFLC</v>
      </c>
      <c r="R1350" s="403" t="s">
        <v>601</v>
      </c>
      <c r="S1350" s="403" t="s">
        <v>601</v>
      </c>
      <c r="T1350" s="403" t="str">
        <f>INDEX([1]CatGlob!$D:$D,MATCH($M1350,[1]CatGlob!$C:$C,0))</f>
        <v>RFL</v>
      </c>
      <c r="U1350" s="403" t="s">
        <v>2419</v>
      </c>
      <c r="V1350" s="404" t="str">
        <f>INDEX([1]CatGlob!$F:$F,MATCH($M1350,[1]CatGlob!$C:$C,0))</f>
        <v>RFL_CORP</v>
      </c>
      <c r="W1350" s="405"/>
      <c r="X1350" s="406">
        <v>0</v>
      </c>
      <c r="Y1350" s="407">
        <v>0</v>
      </c>
      <c r="Z1350" s="408">
        <v>0</v>
      </c>
      <c r="AA1350" s="407">
        <v>0</v>
      </c>
      <c r="AB1350" s="408">
        <v>0</v>
      </c>
      <c r="AC1350" s="407">
        <v>0</v>
      </c>
      <c r="AD1350" s="408">
        <v>0</v>
      </c>
      <c r="AE1350" s="407">
        <v>0</v>
      </c>
      <c r="AF1350" s="408">
        <v>0</v>
      </c>
      <c r="AG1350" s="407">
        <v>0</v>
      </c>
      <c r="AI1350" s="406">
        <v>0</v>
      </c>
      <c r="AJ1350" s="407">
        <v>0</v>
      </c>
      <c r="AK1350" s="408">
        <v>0</v>
      </c>
      <c r="AL1350" s="407">
        <v>0</v>
      </c>
      <c r="AM1350" s="408">
        <v>0</v>
      </c>
      <c r="AN1350" s="407">
        <v>0</v>
      </c>
      <c r="AO1350" s="408">
        <v>0</v>
      </c>
      <c r="AP1350" s="407">
        <v>0</v>
      </c>
      <c r="AQ1350" s="408">
        <v>0</v>
      </c>
      <c r="AR1350" s="407">
        <v>0</v>
      </c>
      <c r="AT1350" s="406">
        <v>0</v>
      </c>
      <c r="AU1350" s="407">
        <v>0</v>
      </c>
      <c r="AV1350" s="408">
        <v>0</v>
      </c>
      <c r="AW1350" s="407">
        <v>0</v>
      </c>
      <c r="AX1350" s="408">
        <v>0</v>
      </c>
      <c r="AY1350" s="407">
        <v>0</v>
      </c>
      <c r="AZ1350" s="408">
        <v>0</v>
      </c>
      <c r="BA1350" s="407">
        <v>0</v>
      </c>
      <c r="BB1350" s="408">
        <v>0</v>
      </c>
      <c r="BC1350" s="407">
        <v>0</v>
      </c>
    </row>
    <row r="1351" spans="1:55" x14ac:dyDescent="0.35">
      <c r="A1351" s="385" t="str" cm="1">
        <f t="array" ref="A1351">IFERROR(_xlfn.IFS(AND(F1351="Renta Variable",O1351=1),IFERROR(MATCH(B1351,[1]RV_Det!C:C,0),"Rev"),AND(J1351="Corporativa",O1351=1,I1351="EM"),IFERROR(MATCH(B1351,[1]RF_Corps!B:B,0),"Rev"),AND(F1351="Alternativos",O1351=1),IFERROR(MATCH(B1351,[1]Rep4!C:C,0),"Rev")),"")</f>
        <v/>
      </c>
      <c r="B1351" s="394" t="s">
        <v>3782</v>
      </c>
      <c r="C1351" s="409" t="s">
        <v>3783</v>
      </c>
      <c r="D1351" s="395" t="s">
        <v>2274</v>
      </c>
      <c r="E1351" s="396" t="str">
        <f>IF(B1351="","",INDEX([1]CatGlob!$S:$S,IFERROR(MATCH(MID(B1351,7,1),[1]CatGlob!$R:$R,0),MATCH(MID(B1351,1,2),[1]CatGlob!$R:$R,0))))</f>
        <v>NSOL</v>
      </c>
      <c r="F1351" s="397" t="s">
        <v>442</v>
      </c>
      <c r="G1351" s="398" t="s">
        <v>383</v>
      </c>
      <c r="H1351" s="399" t="s">
        <v>264</v>
      </c>
      <c r="I1351" s="399" t="s">
        <v>611</v>
      </c>
      <c r="J1351" s="399" t="s">
        <v>2252</v>
      </c>
      <c r="K1351" s="396" t="s">
        <v>600</v>
      </c>
      <c r="L1351" s="400" t="str">
        <f>IF(ISERROR(MATCH(M1351,M$10:M1350,0)),M1351,"")</f>
        <v/>
      </c>
      <c r="M1351" s="401" t="str">
        <f>IF(B1351="","",IF(ISERROR(MATCH(F1351&amp;"_"&amp;G1351&amp;"_"&amp;H1351&amp;"_"&amp;I1351&amp;"_"&amp;J1351&amp;IF(K1351="","","_"&amp;K1351),[1]CatGlob!$B:$B,0)),F1351&amp;"_"&amp;G1351&amp;"_"&amp;H1351&amp;"_"&amp;I1351&amp;"_"&amp;J1351&amp;IF(K1351="","","_"&amp;K1351),INDEX([1]CatGlob!$C:$C,MATCH(F1351&amp;"_"&amp;G1351&amp;"_"&amp;H1351&amp;"_"&amp;I1351&amp;"_"&amp;J1351&amp;IF(K1351="","","_"&amp;K1351),[1]CatGlob!$B:$B,0))))</f>
        <v>PEN_NOM_CORP_NT</v>
      </c>
      <c r="N1351" s="402" t="str">
        <f t="shared" si="43"/>
        <v/>
      </c>
      <c r="O1351" s="402" t="str">
        <f t="shared" si="42"/>
        <v/>
      </c>
      <c r="P1351" s="401" t="str">
        <f>IF(LEN(B1351)&gt;8,INDEX([1]CatGlob!$X:$X,MATCH(M1351,[1]CatGlob!$W:$W,0)),"")</f>
        <v>PEC</v>
      </c>
      <c r="Q1351" s="403" t="str">
        <f>INDEX([1]CatGlob!P:P,MATCH(M1351,[1]CatGlob!O:O,0))</f>
        <v>RFLC</v>
      </c>
      <c r="R1351" s="403" t="s">
        <v>601</v>
      </c>
      <c r="S1351" s="403" t="s">
        <v>601</v>
      </c>
      <c r="T1351" s="403" t="str">
        <f>INDEX([1]CatGlob!$D:$D,MATCH($M1351,[1]CatGlob!$C:$C,0))</f>
        <v>RFL</v>
      </c>
      <c r="U1351" s="403" t="s">
        <v>2419</v>
      </c>
      <c r="V1351" s="404" t="str">
        <f>INDEX([1]CatGlob!$F:$F,MATCH($M1351,[1]CatGlob!$C:$C,0))</f>
        <v>RFL_CORP</v>
      </c>
      <c r="W1351" s="405"/>
      <c r="X1351" s="406">
        <v>0</v>
      </c>
      <c r="Y1351" s="407">
        <v>0</v>
      </c>
      <c r="Z1351" s="408">
        <v>0</v>
      </c>
      <c r="AA1351" s="407">
        <v>0</v>
      </c>
      <c r="AB1351" s="408">
        <v>0</v>
      </c>
      <c r="AC1351" s="407">
        <v>0</v>
      </c>
      <c r="AD1351" s="408">
        <v>0</v>
      </c>
      <c r="AE1351" s="407">
        <v>0</v>
      </c>
      <c r="AF1351" s="408">
        <v>0</v>
      </c>
      <c r="AG1351" s="407">
        <v>0</v>
      </c>
      <c r="AI1351" s="406">
        <v>0</v>
      </c>
      <c r="AJ1351" s="407">
        <v>0</v>
      </c>
      <c r="AK1351" s="408">
        <v>0</v>
      </c>
      <c r="AL1351" s="407">
        <v>0</v>
      </c>
      <c r="AM1351" s="408">
        <v>0</v>
      </c>
      <c r="AN1351" s="407">
        <v>0</v>
      </c>
      <c r="AO1351" s="408">
        <v>0</v>
      </c>
      <c r="AP1351" s="407">
        <v>0</v>
      </c>
      <c r="AQ1351" s="408">
        <v>0</v>
      </c>
      <c r="AR1351" s="407">
        <v>0</v>
      </c>
      <c r="AT1351" s="406">
        <v>0</v>
      </c>
      <c r="AU1351" s="407">
        <v>0</v>
      </c>
      <c r="AV1351" s="408">
        <v>0</v>
      </c>
      <c r="AW1351" s="407">
        <v>0</v>
      </c>
      <c r="AX1351" s="408">
        <v>0</v>
      </c>
      <c r="AY1351" s="407">
        <v>0</v>
      </c>
      <c r="AZ1351" s="408">
        <v>0</v>
      </c>
      <c r="BA1351" s="407">
        <v>0</v>
      </c>
      <c r="BB1351" s="408">
        <v>0</v>
      </c>
      <c r="BC1351" s="407">
        <v>0</v>
      </c>
    </row>
    <row r="1352" spans="1:55" x14ac:dyDescent="0.35">
      <c r="A1352" s="385" t="str" cm="1">
        <f t="array" ref="A1352">IFERROR(_xlfn.IFS(AND(F1352="Renta Variable",O1352=1),IFERROR(MATCH(B1352,[1]RV_Det!C:C,0),"Rev"),AND(J1352="Corporativa",O1352=1,I1352="EM"),IFERROR(MATCH(B1352,[1]RF_Corps!B:B,0),"Rev"),AND(F1352="Alternativos",O1352=1),IFERROR(MATCH(B1352,[1]Rep4!C:C,0),"Rev")),"")</f>
        <v/>
      </c>
      <c r="B1352" s="394" t="s">
        <v>3784</v>
      </c>
      <c r="C1352" s="409" t="s">
        <v>3785</v>
      </c>
      <c r="D1352" s="395" t="s">
        <v>2274</v>
      </c>
      <c r="E1352" s="396" t="str">
        <f>IF(B1352="","",INDEX([1]CatGlob!$S:$S,IFERROR(MATCH(MID(B1352,7,1),[1]CatGlob!$R:$R,0),MATCH(MID(B1352,1,2),[1]CatGlob!$R:$R,0))))</f>
        <v>NSOL</v>
      </c>
      <c r="F1352" s="397" t="s">
        <v>442</v>
      </c>
      <c r="G1352" s="398" t="s">
        <v>383</v>
      </c>
      <c r="H1352" s="399" t="s">
        <v>264</v>
      </c>
      <c r="I1352" s="399" t="s">
        <v>611</v>
      </c>
      <c r="J1352" s="399" t="s">
        <v>2252</v>
      </c>
      <c r="K1352" s="396" t="s">
        <v>600</v>
      </c>
      <c r="L1352" s="400" t="str">
        <f>IF(ISERROR(MATCH(M1352,M$10:M1351,0)),M1352,"")</f>
        <v/>
      </c>
      <c r="M1352" s="401" t="str">
        <f>IF(B1352="","",IF(ISERROR(MATCH(F1352&amp;"_"&amp;G1352&amp;"_"&amp;H1352&amp;"_"&amp;I1352&amp;"_"&amp;J1352&amp;IF(K1352="","","_"&amp;K1352),[1]CatGlob!$B:$B,0)),F1352&amp;"_"&amp;G1352&amp;"_"&amp;H1352&amp;"_"&amp;I1352&amp;"_"&amp;J1352&amp;IF(K1352="","","_"&amp;K1352),INDEX([1]CatGlob!$C:$C,MATCH(F1352&amp;"_"&amp;G1352&amp;"_"&amp;H1352&amp;"_"&amp;I1352&amp;"_"&amp;J1352&amp;IF(K1352="","","_"&amp;K1352),[1]CatGlob!$B:$B,0))))</f>
        <v>PEN_NOM_CORP_NT</v>
      </c>
      <c r="N1352" s="402" t="str">
        <f t="shared" si="43"/>
        <v/>
      </c>
      <c r="O1352" s="402" t="str">
        <f t="shared" si="42"/>
        <v/>
      </c>
      <c r="P1352" s="401" t="str">
        <f>IF(LEN(B1352)&gt;8,INDEX([1]CatGlob!$X:$X,MATCH(M1352,[1]CatGlob!$W:$W,0)),"")</f>
        <v>PEC</v>
      </c>
      <c r="Q1352" s="403" t="str">
        <f>INDEX([1]CatGlob!P:P,MATCH(M1352,[1]CatGlob!O:O,0))</f>
        <v>RFLC</v>
      </c>
      <c r="R1352" s="403" t="s">
        <v>601</v>
      </c>
      <c r="S1352" s="403" t="s">
        <v>601</v>
      </c>
      <c r="T1352" s="403" t="str">
        <f>INDEX([1]CatGlob!$D:$D,MATCH($M1352,[1]CatGlob!$C:$C,0))</f>
        <v>RFL</v>
      </c>
      <c r="U1352" s="403" t="s">
        <v>2419</v>
      </c>
      <c r="V1352" s="404" t="str">
        <f>INDEX([1]CatGlob!$F:$F,MATCH($M1352,[1]CatGlob!$C:$C,0))</f>
        <v>RFL_CORP</v>
      </c>
      <c r="W1352" s="405"/>
      <c r="X1352" s="406">
        <v>0</v>
      </c>
      <c r="Y1352" s="407">
        <v>0</v>
      </c>
      <c r="Z1352" s="408">
        <v>0</v>
      </c>
      <c r="AA1352" s="407">
        <v>0</v>
      </c>
      <c r="AB1352" s="408">
        <v>0</v>
      </c>
      <c r="AC1352" s="407">
        <v>0</v>
      </c>
      <c r="AD1352" s="408">
        <v>0</v>
      </c>
      <c r="AE1352" s="407">
        <v>0</v>
      </c>
      <c r="AF1352" s="408">
        <v>0</v>
      </c>
      <c r="AG1352" s="407">
        <v>0</v>
      </c>
      <c r="AI1352" s="406">
        <v>0</v>
      </c>
      <c r="AJ1352" s="407">
        <v>0</v>
      </c>
      <c r="AK1352" s="408">
        <v>0</v>
      </c>
      <c r="AL1352" s="407">
        <v>0</v>
      </c>
      <c r="AM1352" s="408">
        <v>0</v>
      </c>
      <c r="AN1352" s="407">
        <v>0</v>
      </c>
      <c r="AO1352" s="408">
        <v>0</v>
      </c>
      <c r="AP1352" s="407">
        <v>0</v>
      </c>
      <c r="AQ1352" s="408">
        <v>0</v>
      </c>
      <c r="AR1352" s="407">
        <v>0</v>
      </c>
      <c r="AT1352" s="406">
        <v>0</v>
      </c>
      <c r="AU1352" s="407">
        <v>0</v>
      </c>
      <c r="AV1352" s="408">
        <v>0</v>
      </c>
      <c r="AW1352" s="407">
        <v>0</v>
      </c>
      <c r="AX1352" s="408">
        <v>0</v>
      </c>
      <c r="AY1352" s="407">
        <v>0</v>
      </c>
      <c r="AZ1352" s="408">
        <v>0</v>
      </c>
      <c r="BA1352" s="407">
        <v>0</v>
      </c>
      <c r="BB1352" s="408">
        <v>0</v>
      </c>
      <c r="BC1352" s="407">
        <v>0</v>
      </c>
    </row>
    <row r="1353" spans="1:55" x14ac:dyDescent="0.35">
      <c r="A1353" s="385" t="str" cm="1">
        <f t="array" ref="A1353">IFERROR(_xlfn.IFS(AND(F1353="Renta Variable",O1353=1),IFERROR(MATCH(B1353,[1]RV_Det!C:C,0),"Rev"),AND(J1353="Corporativa",O1353=1,I1353="EM"),IFERROR(MATCH(B1353,[1]RF_Corps!B:B,0),"Rev"),AND(F1353="Alternativos",O1353=1),IFERROR(MATCH(B1353,[1]Rep4!C:C,0),"Rev")),"")</f>
        <v/>
      </c>
      <c r="B1353" s="394" t="s">
        <v>3786</v>
      </c>
      <c r="C1353" s="409" t="s">
        <v>3787</v>
      </c>
      <c r="D1353" s="395" t="s">
        <v>2274</v>
      </c>
      <c r="E1353" s="396" t="str">
        <f>IF(B1353="","",INDEX([1]CatGlob!$S:$S,IFERROR(MATCH(MID(B1353,7,1),[1]CatGlob!$R:$R,0),MATCH(MID(B1353,1,2),[1]CatGlob!$R:$R,0))))</f>
        <v>NSOL</v>
      </c>
      <c r="F1353" s="397" t="s">
        <v>442</v>
      </c>
      <c r="G1353" s="398" t="s">
        <v>383</v>
      </c>
      <c r="H1353" s="399" t="s">
        <v>264</v>
      </c>
      <c r="I1353" s="399" t="s">
        <v>611</v>
      </c>
      <c r="J1353" s="399" t="s">
        <v>2252</v>
      </c>
      <c r="K1353" s="396" t="s">
        <v>600</v>
      </c>
      <c r="L1353" s="400" t="str">
        <f>IF(ISERROR(MATCH(M1353,M$10:M1352,0)),M1353,"")</f>
        <v/>
      </c>
      <c r="M1353" s="401" t="str">
        <f>IF(B1353="","",IF(ISERROR(MATCH(F1353&amp;"_"&amp;G1353&amp;"_"&amp;H1353&amp;"_"&amp;I1353&amp;"_"&amp;J1353&amp;IF(K1353="","","_"&amp;K1353),[1]CatGlob!$B:$B,0)),F1353&amp;"_"&amp;G1353&amp;"_"&amp;H1353&amp;"_"&amp;I1353&amp;"_"&amp;J1353&amp;IF(K1353="","","_"&amp;K1353),INDEX([1]CatGlob!$C:$C,MATCH(F1353&amp;"_"&amp;G1353&amp;"_"&amp;H1353&amp;"_"&amp;I1353&amp;"_"&amp;J1353&amp;IF(K1353="","","_"&amp;K1353),[1]CatGlob!$B:$B,0))))</f>
        <v>PEN_NOM_CORP_NT</v>
      </c>
      <c r="N1353" s="402" t="str">
        <f t="shared" si="43"/>
        <v/>
      </c>
      <c r="O1353" s="402" t="str">
        <f t="shared" si="42"/>
        <v/>
      </c>
      <c r="P1353" s="401" t="str">
        <f>IF(LEN(B1353)&gt;8,INDEX([1]CatGlob!$X:$X,MATCH(M1353,[1]CatGlob!$W:$W,0)),"")</f>
        <v>PEC</v>
      </c>
      <c r="Q1353" s="403" t="str">
        <f>INDEX([1]CatGlob!P:P,MATCH(M1353,[1]CatGlob!O:O,0))</f>
        <v>RFLC</v>
      </c>
      <c r="R1353" s="403" t="s">
        <v>601</v>
      </c>
      <c r="S1353" s="403" t="s">
        <v>601</v>
      </c>
      <c r="T1353" s="403" t="str">
        <f>INDEX([1]CatGlob!$D:$D,MATCH($M1353,[1]CatGlob!$C:$C,0))</f>
        <v>RFL</v>
      </c>
      <c r="U1353" s="403" t="s">
        <v>2419</v>
      </c>
      <c r="V1353" s="404" t="str">
        <f>INDEX([1]CatGlob!$F:$F,MATCH($M1353,[1]CatGlob!$C:$C,0))</f>
        <v>RFL_CORP</v>
      </c>
      <c r="W1353" s="405"/>
      <c r="X1353" s="406">
        <v>0</v>
      </c>
      <c r="Y1353" s="407">
        <v>0</v>
      </c>
      <c r="Z1353" s="408">
        <v>0</v>
      </c>
      <c r="AA1353" s="407">
        <v>0</v>
      </c>
      <c r="AB1353" s="408">
        <v>0</v>
      </c>
      <c r="AC1353" s="407">
        <v>0</v>
      </c>
      <c r="AD1353" s="408">
        <v>0</v>
      </c>
      <c r="AE1353" s="407">
        <v>0</v>
      </c>
      <c r="AF1353" s="408">
        <v>0</v>
      </c>
      <c r="AG1353" s="407">
        <v>0</v>
      </c>
      <c r="AI1353" s="406">
        <v>0</v>
      </c>
      <c r="AJ1353" s="407">
        <v>0</v>
      </c>
      <c r="AK1353" s="408">
        <v>0</v>
      </c>
      <c r="AL1353" s="407">
        <v>0</v>
      </c>
      <c r="AM1353" s="408">
        <v>0</v>
      </c>
      <c r="AN1353" s="407">
        <v>0</v>
      </c>
      <c r="AO1353" s="408">
        <v>0</v>
      </c>
      <c r="AP1353" s="407">
        <v>0</v>
      </c>
      <c r="AQ1353" s="408">
        <v>0</v>
      </c>
      <c r="AR1353" s="407">
        <v>0</v>
      </c>
      <c r="AT1353" s="406">
        <v>0</v>
      </c>
      <c r="AU1353" s="407">
        <v>0</v>
      </c>
      <c r="AV1353" s="408">
        <v>0</v>
      </c>
      <c r="AW1353" s="407">
        <v>0</v>
      </c>
      <c r="AX1353" s="408">
        <v>0</v>
      </c>
      <c r="AY1353" s="407">
        <v>0</v>
      </c>
      <c r="AZ1353" s="408">
        <v>0</v>
      </c>
      <c r="BA1353" s="407">
        <v>0</v>
      </c>
      <c r="BB1353" s="408">
        <v>0</v>
      </c>
      <c r="BC1353" s="407">
        <v>0</v>
      </c>
    </row>
    <row r="1354" spans="1:55" x14ac:dyDescent="0.35">
      <c r="A1354" s="385" t="str" cm="1">
        <f t="array" ref="A1354">IFERROR(_xlfn.IFS(AND(F1354="Renta Variable",O1354=1),IFERROR(MATCH(B1354,[1]RV_Det!C:C,0),"Rev"),AND(J1354="Corporativa",O1354=1,I1354="EM"),IFERROR(MATCH(B1354,[1]RF_Corps!B:B,0),"Rev"),AND(F1354="Alternativos",O1354=1),IFERROR(MATCH(B1354,[1]Rep4!C:C,0),"Rev")),"")</f>
        <v/>
      </c>
      <c r="B1354" s="394" t="s">
        <v>3788</v>
      </c>
      <c r="C1354" s="409" t="s">
        <v>3789</v>
      </c>
      <c r="D1354" s="395" t="s">
        <v>2274</v>
      </c>
      <c r="E1354" s="396" t="str">
        <f>IF(B1354="","",INDEX([1]CatGlob!$S:$S,IFERROR(MATCH(MID(B1354,7,1),[1]CatGlob!$R:$R,0),MATCH(MID(B1354,1,2),[1]CatGlob!$R:$R,0))))</f>
        <v>NSOL</v>
      </c>
      <c r="F1354" s="397" t="s">
        <v>442</v>
      </c>
      <c r="G1354" s="398" t="s">
        <v>383</v>
      </c>
      <c r="H1354" s="399" t="s">
        <v>264</v>
      </c>
      <c r="I1354" s="399" t="s">
        <v>611</v>
      </c>
      <c r="J1354" s="399" t="s">
        <v>2252</v>
      </c>
      <c r="K1354" s="396" t="s">
        <v>600</v>
      </c>
      <c r="L1354" s="400" t="str">
        <f>IF(ISERROR(MATCH(M1354,M$10:M1353,0)),M1354,"")</f>
        <v/>
      </c>
      <c r="M1354" s="401" t="str">
        <f>IF(B1354="","",IF(ISERROR(MATCH(F1354&amp;"_"&amp;G1354&amp;"_"&amp;H1354&amp;"_"&amp;I1354&amp;"_"&amp;J1354&amp;IF(K1354="","","_"&amp;K1354),[1]CatGlob!$B:$B,0)),F1354&amp;"_"&amp;G1354&amp;"_"&amp;H1354&amp;"_"&amp;I1354&amp;"_"&amp;J1354&amp;IF(K1354="","","_"&amp;K1354),INDEX([1]CatGlob!$C:$C,MATCH(F1354&amp;"_"&amp;G1354&amp;"_"&amp;H1354&amp;"_"&amp;I1354&amp;"_"&amp;J1354&amp;IF(K1354="","","_"&amp;K1354),[1]CatGlob!$B:$B,0))))</f>
        <v>PEN_NOM_CORP_NT</v>
      </c>
      <c r="N1354" s="402" t="str">
        <f t="shared" si="43"/>
        <v/>
      </c>
      <c r="O1354" s="402" t="str">
        <f t="shared" si="42"/>
        <v/>
      </c>
      <c r="P1354" s="401" t="str">
        <f>IF(LEN(B1354)&gt;8,INDEX([1]CatGlob!$X:$X,MATCH(M1354,[1]CatGlob!$W:$W,0)),"")</f>
        <v>PEC</v>
      </c>
      <c r="Q1354" s="403" t="str">
        <f>INDEX([1]CatGlob!P:P,MATCH(M1354,[1]CatGlob!O:O,0))</f>
        <v>RFLC</v>
      </c>
      <c r="R1354" s="403" t="s">
        <v>601</v>
      </c>
      <c r="S1354" s="403" t="s">
        <v>601</v>
      </c>
      <c r="T1354" s="403" t="str">
        <f>INDEX([1]CatGlob!$D:$D,MATCH($M1354,[1]CatGlob!$C:$C,0))</f>
        <v>RFL</v>
      </c>
      <c r="U1354" s="403" t="s">
        <v>2419</v>
      </c>
      <c r="V1354" s="404" t="str">
        <f>INDEX([1]CatGlob!$F:$F,MATCH($M1354,[1]CatGlob!$C:$C,0))</f>
        <v>RFL_CORP</v>
      </c>
      <c r="W1354" s="405"/>
      <c r="X1354" s="406">
        <v>0</v>
      </c>
      <c r="Y1354" s="407">
        <v>0</v>
      </c>
      <c r="Z1354" s="408">
        <v>0</v>
      </c>
      <c r="AA1354" s="407">
        <v>0</v>
      </c>
      <c r="AB1354" s="408">
        <v>0</v>
      </c>
      <c r="AC1354" s="407">
        <v>0</v>
      </c>
      <c r="AD1354" s="408">
        <v>0</v>
      </c>
      <c r="AE1354" s="407">
        <v>0</v>
      </c>
      <c r="AF1354" s="408">
        <v>0</v>
      </c>
      <c r="AG1354" s="407">
        <v>0</v>
      </c>
      <c r="AI1354" s="406">
        <v>0</v>
      </c>
      <c r="AJ1354" s="407">
        <v>0</v>
      </c>
      <c r="AK1354" s="408">
        <v>0</v>
      </c>
      <c r="AL1354" s="407">
        <v>0</v>
      </c>
      <c r="AM1354" s="408">
        <v>0</v>
      </c>
      <c r="AN1354" s="407">
        <v>0</v>
      </c>
      <c r="AO1354" s="408">
        <v>0</v>
      </c>
      <c r="AP1354" s="407">
        <v>0</v>
      </c>
      <c r="AQ1354" s="408">
        <v>0</v>
      </c>
      <c r="AR1354" s="407">
        <v>0</v>
      </c>
      <c r="AT1354" s="406">
        <v>0</v>
      </c>
      <c r="AU1354" s="407">
        <v>0</v>
      </c>
      <c r="AV1354" s="408">
        <v>0</v>
      </c>
      <c r="AW1354" s="407">
        <v>0</v>
      </c>
      <c r="AX1354" s="408">
        <v>0</v>
      </c>
      <c r="AY1354" s="407">
        <v>0</v>
      </c>
      <c r="AZ1354" s="408">
        <v>0</v>
      </c>
      <c r="BA1354" s="407">
        <v>0</v>
      </c>
      <c r="BB1354" s="408">
        <v>0</v>
      </c>
      <c r="BC1354" s="407">
        <v>0</v>
      </c>
    </row>
    <row r="1355" spans="1:55" x14ac:dyDescent="0.35">
      <c r="A1355" s="385" t="str" cm="1">
        <f t="array" ref="A1355">IFERROR(_xlfn.IFS(AND(F1355="Renta Variable",O1355=1),IFERROR(MATCH(B1355,[1]RV_Det!C:C,0),"Rev"),AND(J1355="Corporativa",O1355=1,I1355="EM"),IFERROR(MATCH(B1355,[1]RF_Corps!B:B,0),"Rev"),AND(F1355="Alternativos",O1355=1),IFERROR(MATCH(B1355,[1]Rep4!C:C,0),"Rev")),"")</f>
        <v/>
      </c>
      <c r="B1355" s="394" t="s">
        <v>3790</v>
      </c>
      <c r="C1355" s="409" t="s">
        <v>3791</v>
      </c>
      <c r="D1355" s="395" t="s">
        <v>2274</v>
      </c>
      <c r="E1355" s="396" t="str">
        <f>IF(B1355="","",INDEX([1]CatGlob!$S:$S,IFERROR(MATCH(MID(B1355,7,1),[1]CatGlob!$R:$R,0),MATCH(MID(B1355,1,2),[1]CatGlob!$R:$R,0))))</f>
        <v>NSOL</v>
      </c>
      <c r="F1355" s="397" t="s">
        <v>442</v>
      </c>
      <c r="G1355" s="398" t="s">
        <v>383</v>
      </c>
      <c r="H1355" s="399" t="s">
        <v>264</v>
      </c>
      <c r="I1355" s="399" t="s">
        <v>611</v>
      </c>
      <c r="J1355" s="399" t="s">
        <v>2252</v>
      </c>
      <c r="K1355" s="396" t="s">
        <v>600</v>
      </c>
      <c r="L1355" s="400" t="str">
        <f>IF(ISERROR(MATCH(M1355,M$10:M1354,0)),M1355,"")</f>
        <v/>
      </c>
      <c r="M1355" s="401" t="str">
        <f>IF(B1355="","",IF(ISERROR(MATCH(F1355&amp;"_"&amp;G1355&amp;"_"&amp;H1355&amp;"_"&amp;I1355&amp;"_"&amp;J1355&amp;IF(K1355="","","_"&amp;K1355),[1]CatGlob!$B:$B,0)),F1355&amp;"_"&amp;G1355&amp;"_"&amp;H1355&amp;"_"&amp;I1355&amp;"_"&amp;J1355&amp;IF(K1355="","","_"&amp;K1355),INDEX([1]CatGlob!$C:$C,MATCH(F1355&amp;"_"&amp;G1355&amp;"_"&amp;H1355&amp;"_"&amp;I1355&amp;"_"&amp;J1355&amp;IF(K1355="","","_"&amp;K1355),[1]CatGlob!$B:$B,0))))</f>
        <v>PEN_NOM_CORP_NT</v>
      </c>
      <c r="N1355" s="402" t="str">
        <f t="shared" si="43"/>
        <v/>
      </c>
      <c r="O1355" s="402" t="str">
        <f t="shared" si="42"/>
        <v/>
      </c>
      <c r="P1355" s="401" t="str">
        <f>IF(LEN(B1355)&gt;8,INDEX([1]CatGlob!$X:$X,MATCH(M1355,[1]CatGlob!$W:$W,0)),"")</f>
        <v>PEC</v>
      </c>
      <c r="Q1355" s="403" t="str">
        <f>INDEX([1]CatGlob!P:P,MATCH(M1355,[1]CatGlob!O:O,0))</f>
        <v>RFLC</v>
      </c>
      <c r="R1355" s="403" t="s">
        <v>601</v>
      </c>
      <c r="S1355" s="403" t="s">
        <v>601</v>
      </c>
      <c r="T1355" s="403" t="str">
        <f>INDEX([1]CatGlob!$D:$D,MATCH($M1355,[1]CatGlob!$C:$C,0))</f>
        <v>RFL</v>
      </c>
      <c r="U1355" s="403" t="s">
        <v>2419</v>
      </c>
      <c r="V1355" s="404" t="str">
        <f>INDEX([1]CatGlob!$F:$F,MATCH($M1355,[1]CatGlob!$C:$C,0))</f>
        <v>RFL_CORP</v>
      </c>
      <c r="W1355" s="405"/>
      <c r="X1355" s="406">
        <v>0</v>
      </c>
      <c r="Y1355" s="407">
        <v>0</v>
      </c>
      <c r="Z1355" s="408">
        <v>0</v>
      </c>
      <c r="AA1355" s="407">
        <v>0</v>
      </c>
      <c r="AB1355" s="408">
        <v>0</v>
      </c>
      <c r="AC1355" s="407">
        <v>0</v>
      </c>
      <c r="AD1355" s="408">
        <v>0</v>
      </c>
      <c r="AE1355" s="407">
        <v>0</v>
      </c>
      <c r="AF1355" s="408">
        <v>0</v>
      </c>
      <c r="AG1355" s="407">
        <v>0</v>
      </c>
      <c r="AI1355" s="406">
        <v>0</v>
      </c>
      <c r="AJ1355" s="407">
        <v>0</v>
      </c>
      <c r="AK1355" s="408">
        <v>0</v>
      </c>
      <c r="AL1355" s="407">
        <v>0</v>
      </c>
      <c r="AM1355" s="408">
        <v>0</v>
      </c>
      <c r="AN1355" s="407">
        <v>0</v>
      </c>
      <c r="AO1355" s="408">
        <v>0</v>
      </c>
      <c r="AP1355" s="407">
        <v>0</v>
      </c>
      <c r="AQ1355" s="408">
        <v>0</v>
      </c>
      <c r="AR1355" s="407">
        <v>0</v>
      </c>
      <c r="AT1355" s="406">
        <v>0</v>
      </c>
      <c r="AU1355" s="407">
        <v>0</v>
      </c>
      <c r="AV1355" s="408">
        <v>0</v>
      </c>
      <c r="AW1355" s="407">
        <v>0</v>
      </c>
      <c r="AX1355" s="408">
        <v>0</v>
      </c>
      <c r="AY1355" s="407">
        <v>0</v>
      </c>
      <c r="AZ1355" s="408">
        <v>0</v>
      </c>
      <c r="BA1355" s="407">
        <v>0</v>
      </c>
      <c r="BB1355" s="408">
        <v>0</v>
      </c>
      <c r="BC1355" s="407">
        <v>0</v>
      </c>
    </row>
    <row r="1356" spans="1:55" x14ac:dyDescent="0.35">
      <c r="A1356" s="385" t="str" cm="1">
        <f t="array" ref="A1356">IFERROR(_xlfn.IFS(AND(F1356="Renta Variable",O1356=1),IFERROR(MATCH(B1356,[1]RV_Det!C:C,0),"Rev"),AND(J1356="Corporativa",O1356=1,I1356="EM"),IFERROR(MATCH(B1356,[1]RF_Corps!B:B,0),"Rev"),AND(F1356="Alternativos",O1356=1),IFERROR(MATCH(B1356,[1]Rep4!C:C,0),"Rev")),"")</f>
        <v/>
      </c>
      <c r="B1356" s="394" t="s">
        <v>3792</v>
      </c>
      <c r="C1356" s="409" t="s">
        <v>3793</v>
      </c>
      <c r="D1356" s="395" t="s">
        <v>2274</v>
      </c>
      <c r="E1356" s="396" t="str">
        <f>IF(B1356="","",INDEX([1]CatGlob!$S:$S,IFERROR(MATCH(MID(B1356,7,1),[1]CatGlob!$R:$R,0),MATCH(MID(B1356,1,2),[1]CatGlob!$R:$R,0))))</f>
        <v>NSOL</v>
      </c>
      <c r="F1356" s="397" t="s">
        <v>442</v>
      </c>
      <c r="G1356" s="398" t="s">
        <v>383</v>
      </c>
      <c r="H1356" s="399" t="s">
        <v>264</v>
      </c>
      <c r="I1356" s="399" t="s">
        <v>611</v>
      </c>
      <c r="J1356" s="399" t="s">
        <v>2252</v>
      </c>
      <c r="K1356" s="396" t="s">
        <v>600</v>
      </c>
      <c r="L1356" s="400" t="str">
        <f>IF(ISERROR(MATCH(M1356,M$10:M1355,0)),M1356,"")</f>
        <v/>
      </c>
      <c r="M1356" s="401" t="str">
        <f>IF(B1356="","",IF(ISERROR(MATCH(F1356&amp;"_"&amp;G1356&amp;"_"&amp;H1356&amp;"_"&amp;I1356&amp;"_"&amp;J1356&amp;IF(K1356="","","_"&amp;K1356),[1]CatGlob!$B:$B,0)),F1356&amp;"_"&amp;G1356&amp;"_"&amp;H1356&amp;"_"&amp;I1356&amp;"_"&amp;J1356&amp;IF(K1356="","","_"&amp;K1356),INDEX([1]CatGlob!$C:$C,MATCH(F1356&amp;"_"&amp;G1356&amp;"_"&amp;H1356&amp;"_"&amp;I1356&amp;"_"&amp;J1356&amp;IF(K1356="","","_"&amp;K1356),[1]CatGlob!$B:$B,0))))</f>
        <v>PEN_NOM_CORP_NT</v>
      </c>
      <c r="N1356" s="402" t="str">
        <f t="shared" si="43"/>
        <v/>
      </c>
      <c r="O1356" s="402" t="str">
        <f t="shared" si="42"/>
        <v/>
      </c>
      <c r="P1356" s="401" t="str">
        <f>IF(LEN(B1356)&gt;8,INDEX([1]CatGlob!$X:$X,MATCH(M1356,[1]CatGlob!$W:$W,0)),"")</f>
        <v>PEC</v>
      </c>
      <c r="Q1356" s="403" t="str">
        <f>INDEX([1]CatGlob!P:P,MATCH(M1356,[1]CatGlob!O:O,0))</f>
        <v>RFLC</v>
      </c>
      <c r="R1356" s="403" t="s">
        <v>601</v>
      </c>
      <c r="S1356" s="403" t="s">
        <v>601</v>
      </c>
      <c r="T1356" s="403" t="str">
        <f>INDEX([1]CatGlob!$D:$D,MATCH($M1356,[1]CatGlob!$C:$C,0))</f>
        <v>RFL</v>
      </c>
      <c r="U1356" s="403" t="s">
        <v>2419</v>
      </c>
      <c r="V1356" s="404" t="str">
        <f>INDEX([1]CatGlob!$F:$F,MATCH($M1356,[1]CatGlob!$C:$C,0))</f>
        <v>RFL_CORP</v>
      </c>
      <c r="W1356" s="405"/>
      <c r="X1356" s="406">
        <v>0</v>
      </c>
      <c r="Y1356" s="407">
        <v>0</v>
      </c>
      <c r="Z1356" s="408">
        <v>0</v>
      </c>
      <c r="AA1356" s="407">
        <v>0</v>
      </c>
      <c r="AB1356" s="408">
        <v>0</v>
      </c>
      <c r="AC1356" s="407">
        <v>0</v>
      </c>
      <c r="AD1356" s="408">
        <v>0</v>
      </c>
      <c r="AE1356" s="407">
        <v>0</v>
      </c>
      <c r="AF1356" s="408">
        <v>0</v>
      </c>
      <c r="AG1356" s="407">
        <v>0</v>
      </c>
      <c r="AI1356" s="406">
        <v>0</v>
      </c>
      <c r="AJ1356" s="407">
        <v>0</v>
      </c>
      <c r="AK1356" s="408">
        <v>0</v>
      </c>
      <c r="AL1356" s="407">
        <v>0</v>
      </c>
      <c r="AM1356" s="408">
        <v>0</v>
      </c>
      <c r="AN1356" s="407">
        <v>0</v>
      </c>
      <c r="AO1356" s="408">
        <v>0</v>
      </c>
      <c r="AP1356" s="407">
        <v>0</v>
      </c>
      <c r="AQ1356" s="408">
        <v>0</v>
      </c>
      <c r="AR1356" s="407">
        <v>0</v>
      </c>
      <c r="AT1356" s="406">
        <v>0</v>
      </c>
      <c r="AU1356" s="407">
        <v>0</v>
      </c>
      <c r="AV1356" s="408">
        <v>0</v>
      </c>
      <c r="AW1356" s="407">
        <v>0</v>
      </c>
      <c r="AX1356" s="408">
        <v>0</v>
      </c>
      <c r="AY1356" s="407">
        <v>0</v>
      </c>
      <c r="AZ1356" s="408">
        <v>0</v>
      </c>
      <c r="BA1356" s="407">
        <v>0</v>
      </c>
      <c r="BB1356" s="408">
        <v>0</v>
      </c>
      <c r="BC1356" s="407">
        <v>0</v>
      </c>
    </row>
    <row r="1357" spans="1:55" x14ac:dyDescent="0.35">
      <c r="A1357" s="385" t="str" cm="1">
        <f t="array" ref="A1357">IFERROR(_xlfn.IFS(AND(F1357="Renta Variable",O1357=1),IFERROR(MATCH(B1357,[1]RV_Det!C:C,0),"Rev"),AND(J1357="Corporativa",O1357=1,I1357="EM"),IFERROR(MATCH(B1357,[1]RF_Corps!B:B,0),"Rev"),AND(F1357="Alternativos",O1357=1),IFERROR(MATCH(B1357,[1]Rep4!C:C,0),"Rev")),"")</f>
        <v/>
      </c>
      <c r="B1357" s="394" t="s">
        <v>3794</v>
      </c>
      <c r="C1357" s="409" t="s">
        <v>3795</v>
      </c>
      <c r="D1357" s="395" t="s">
        <v>2274</v>
      </c>
      <c r="E1357" s="396" t="str">
        <f>IF(B1357="","",INDEX([1]CatGlob!$S:$S,IFERROR(MATCH(MID(B1357,7,1),[1]CatGlob!$R:$R,0),MATCH(MID(B1357,1,2),[1]CatGlob!$R:$R,0))))</f>
        <v>NSOL</v>
      </c>
      <c r="F1357" s="397" t="s">
        <v>442</v>
      </c>
      <c r="G1357" s="398" t="s">
        <v>383</v>
      </c>
      <c r="H1357" s="399" t="s">
        <v>264</v>
      </c>
      <c r="I1357" s="399" t="s">
        <v>611</v>
      </c>
      <c r="J1357" s="399" t="s">
        <v>2252</v>
      </c>
      <c r="K1357" s="396" t="s">
        <v>600</v>
      </c>
      <c r="L1357" s="400" t="str">
        <f>IF(ISERROR(MATCH(M1357,M$10:M1356,0)),M1357,"")</f>
        <v/>
      </c>
      <c r="M1357" s="401" t="str">
        <f>IF(B1357="","",IF(ISERROR(MATCH(F1357&amp;"_"&amp;G1357&amp;"_"&amp;H1357&amp;"_"&amp;I1357&amp;"_"&amp;J1357&amp;IF(K1357="","","_"&amp;K1357),[1]CatGlob!$B:$B,0)),F1357&amp;"_"&amp;G1357&amp;"_"&amp;H1357&amp;"_"&amp;I1357&amp;"_"&amp;J1357&amp;IF(K1357="","","_"&amp;K1357),INDEX([1]CatGlob!$C:$C,MATCH(F1357&amp;"_"&amp;G1357&amp;"_"&amp;H1357&amp;"_"&amp;I1357&amp;"_"&amp;J1357&amp;IF(K1357="","","_"&amp;K1357),[1]CatGlob!$B:$B,0))))</f>
        <v>PEN_NOM_CORP_NT</v>
      </c>
      <c r="N1357" s="402" t="str">
        <f t="shared" si="43"/>
        <v/>
      </c>
      <c r="O1357" s="402" t="str">
        <f t="shared" ref="O1357:O1420" si="44">IF(SUM(ABS(AF1357),ABS(AQ1357),ABS(BB1357))&lt;&gt;0,1,"")</f>
        <v/>
      </c>
      <c r="P1357" s="401" t="str">
        <f>IF(LEN(B1357)&gt;8,INDEX([1]CatGlob!$X:$X,MATCH(M1357,[1]CatGlob!$W:$W,0)),"")</f>
        <v>PEC</v>
      </c>
      <c r="Q1357" s="403" t="str">
        <f>INDEX([1]CatGlob!P:P,MATCH(M1357,[1]CatGlob!O:O,0))</f>
        <v>RFLC</v>
      </c>
      <c r="R1357" s="403" t="s">
        <v>601</v>
      </c>
      <c r="S1357" s="403" t="s">
        <v>601</v>
      </c>
      <c r="T1357" s="403" t="str">
        <f>INDEX([1]CatGlob!$D:$D,MATCH($M1357,[1]CatGlob!$C:$C,0))</f>
        <v>RFL</v>
      </c>
      <c r="U1357" s="403" t="s">
        <v>2419</v>
      </c>
      <c r="V1357" s="404" t="str">
        <f>INDEX([1]CatGlob!$F:$F,MATCH($M1357,[1]CatGlob!$C:$C,0))</f>
        <v>RFL_CORP</v>
      </c>
      <c r="W1357" s="405"/>
      <c r="X1357" s="406">
        <v>0</v>
      </c>
      <c r="Y1357" s="407">
        <v>0</v>
      </c>
      <c r="Z1357" s="408">
        <v>0</v>
      </c>
      <c r="AA1357" s="407">
        <v>0</v>
      </c>
      <c r="AB1357" s="408">
        <v>0</v>
      </c>
      <c r="AC1357" s="407">
        <v>0</v>
      </c>
      <c r="AD1357" s="408">
        <v>0</v>
      </c>
      <c r="AE1357" s="407">
        <v>0</v>
      </c>
      <c r="AF1357" s="408">
        <v>0</v>
      </c>
      <c r="AG1357" s="407">
        <v>0</v>
      </c>
      <c r="AI1357" s="406">
        <v>0</v>
      </c>
      <c r="AJ1357" s="407">
        <v>0</v>
      </c>
      <c r="AK1357" s="408">
        <v>0</v>
      </c>
      <c r="AL1357" s="407">
        <v>0</v>
      </c>
      <c r="AM1357" s="408">
        <v>0</v>
      </c>
      <c r="AN1357" s="407">
        <v>0</v>
      </c>
      <c r="AO1357" s="408">
        <v>0</v>
      </c>
      <c r="AP1357" s="407">
        <v>0</v>
      </c>
      <c r="AQ1357" s="408">
        <v>0</v>
      </c>
      <c r="AR1357" s="407">
        <v>0</v>
      </c>
      <c r="AT1357" s="406">
        <v>0</v>
      </c>
      <c r="AU1357" s="407">
        <v>0</v>
      </c>
      <c r="AV1357" s="408">
        <v>0</v>
      </c>
      <c r="AW1357" s="407">
        <v>0</v>
      </c>
      <c r="AX1357" s="408">
        <v>0</v>
      </c>
      <c r="AY1357" s="407">
        <v>0</v>
      </c>
      <c r="AZ1357" s="408">
        <v>0</v>
      </c>
      <c r="BA1357" s="407">
        <v>0</v>
      </c>
      <c r="BB1357" s="408">
        <v>0</v>
      </c>
      <c r="BC1357" s="407">
        <v>0</v>
      </c>
    </row>
    <row r="1358" spans="1:55" x14ac:dyDescent="0.35">
      <c r="A1358" s="385" t="str" cm="1">
        <f t="array" ref="A1358">IFERROR(_xlfn.IFS(AND(F1358="Renta Variable",O1358=1),IFERROR(MATCH(B1358,[1]RV_Det!C:C,0),"Rev"),AND(J1358="Corporativa",O1358=1,I1358="EM"),IFERROR(MATCH(B1358,[1]RF_Corps!B:B,0),"Rev"),AND(F1358="Alternativos",O1358=1),IFERROR(MATCH(B1358,[1]Rep4!C:C,0),"Rev")),"")</f>
        <v/>
      </c>
      <c r="B1358" s="394" t="s">
        <v>3796</v>
      </c>
      <c r="C1358" s="409" t="s">
        <v>3797</v>
      </c>
      <c r="D1358" s="395" t="s">
        <v>2274</v>
      </c>
      <c r="E1358" s="396" t="str">
        <f>IF(B1358="","",INDEX([1]CatGlob!$S:$S,IFERROR(MATCH(MID(B1358,7,1),[1]CatGlob!$R:$R,0),MATCH(MID(B1358,1,2),[1]CatGlob!$R:$R,0))))</f>
        <v>NSOL</v>
      </c>
      <c r="F1358" s="397" t="s">
        <v>442</v>
      </c>
      <c r="G1358" s="398" t="s">
        <v>383</v>
      </c>
      <c r="H1358" s="399" t="s">
        <v>264</v>
      </c>
      <c r="I1358" s="399" t="s">
        <v>611</v>
      </c>
      <c r="J1358" s="399" t="s">
        <v>2252</v>
      </c>
      <c r="K1358" s="396" t="s">
        <v>600</v>
      </c>
      <c r="L1358" s="400" t="str">
        <f>IF(ISERROR(MATCH(M1358,M$10:M1357,0)),M1358,"")</f>
        <v/>
      </c>
      <c r="M1358" s="401" t="str">
        <f>IF(B1358="","",IF(ISERROR(MATCH(F1358&amp;"_"&amp;G1358&amp;"_"&amp;H1358&amp;"_"&amp;I1358&amp;"_"&amp;J1358&amp;IF(K1358="","","_"&amp;K1358),[1]CatGlob!$B:$B,0)),F1358&amp;"_"&amp;G1358&amp;"_"&amp;H1358&amp;"_"&amp;I1358&amp;"_"&amp;J1358&amp;IF(K1358="","","_"&amp;K1358),INDEX([1]CatGlob!$C:$C,MATCH(F1358&amp;"_"&amp;G1358&amp;"_"&amp;H1358&amp;"_"&amp;I1358&amp;"_"&amp;J1358&amp;IF(K1358="","","_"&amp;K1358),[1]CatGlob!$B:$B,0))))</f>
        <v>PEN_NOM_CORP_NT</v>
      </c>
      <c r="N1358" s="402" t="str">
        <f t="shared" si="43"/>
        <v/>
      </c>
      <c r="O1358" s="402" t="str">
        <f t="shared" si="44"/>
        <v/>
      </c>
      <c r="P1358" s="401" t="str">
        <f>IF(LEN(B1358)&gt;8,INDEX([1]CatGlob!$X:$X,MATCH(M1358,[1]CatGlob!$W:$W,0)),"")</f>
        <v>PEC</v>
      </c>
      <c r="Q1358" s="403" t="str">
        <f>INDEX([1]CatGlob!P:P,MATCH(M1358,[1]CatGlob!O:O,0))</f>
        <v>RFLC</v>
      </c>
      <c r="R1358" s="403" t="s">
        <v>601</v>
      </c>
      <c r="S1358" s="403" t="s">
        <v>601</v>
      </c>
      <c r="T1358" s="403" t="str">
        <f>INDEX([1]CatGlob!$D:$D,MATCH($M1358,[1]CatGlob!$C:$C,0))</f>
        <v>RFL</v>
      </c>
      <c r="U1358" s="403" t="s">
        <v>2419</v>
      </c>
      <c r="V1358" s="404" t="str">
        <f>INDEX([1]CatGlob!$F:$F,MATCH($M1358,[1]CatGlob!$C:$C,0))</f>
        <v>RFL_CORP</v>
      </c>
      <c r="W1358" s="405"/>
      <c r="X1358" s="406">
        <v>0</v>
      </c>
      <c r="Y1358" s="407">
        <v>0</v>
      </c>
      <c r="Z1358" s="408">
        <v>0</v>
      </c>
      <c r="AA1358" s="407">
        <v>0</v>
      </c>
      <c r="AB1358" s="408">
        <v>0</v>
      </c>
      <c r="AC1358" s="407">
        <v>0</v>
      </c>
      <c r="AD1358" s="408">
        <v>0</v>
      </c>
      <c r="AE1358" s="407">
        <v>0</v>
      </c>
      <c r="AF1358" s="408">
        <v>0</v>
      </c>
      <c r="AG1358" s="407">
        <v>0</v>
      </c>
      <c r="AI1358" s="406">
        <v>0</v>
      </c>
      <c r="AJ1358" s="407">
        <v>0</v>
      </c>
      <c r="AK1358" s="408">
        <v>0</v>
      </c>
      <c r="AL1358" s="407">
        <v>0</v>
      </c>
      <c r="AM1358" s="408">
        <v>0</v>
      </c>
      <c r="AN1358" s="407">
        <v>0</v>
      </c>
      <c r="AO1358" s="408">
        <v>0</v>
      </c>
      <c r="AP1358" s="407">
        <v>0</v>
      </c>
      <c r="AQ1358" s="408">
        <v>0</v>
      </c>
      <c r="AR1358" s="407">
        <v>0</v>
      </c>
      <c r="AT1358" s="406">
        <v>0</v>
      </c>
      <c r="AU1358" s="407">
        <v>0</v>
      </c>
      <c r="AV1358" s="408">
        <v>0</v>
      </c>
      <c r="AW1358" s="407">
        <v>0</v>
      </c>
      <c r="AX1358" s="408">
        <v>0</v>
      </c>
      <c r="AY1358" s="407">
        <v>0</v>
      </c>
      <c r="AZ1358" s="408">
        <v>0</v>
      </c>
      <c r="BA1358" s="407">
        <v>0</v>
      </c>
      <c r="BB1358" s="408">
        <v>0</v>
      </c>
      <c r="BC1358" s="407">
        <v>0</v>
      </c>
    </row>
    <row r="1359" spans="1:55" x14ac:dyDescent="0.35">
      <c r="A1359" s="385" t="str" cm="1">
        <f t="array" ref="A1359">IFERROR(_xlfn.IFS(AND(F1359="Renta Variable",O1359=1),IFERROR(MATCH(B1359,[1]RV_Det!C:C,0),"Rev"),AND(J1359="Corporativa",O1359=1,I1359="EM"),IFERROR(MATCH(B1359,[1]RF_Corps!B:B,0),"Rev"),AND(F1359="Alternativos",O1359=1),IFERROR(MATCH(B1359,[1]Rep4!C:C,0),"Rev")),"")</f>
        <v/>
      </c>
      <c r="B1359" s="394" t="s">
        <v>3798</v>
      </c>
      <c r="C1359" s="409" t="s">
        <v>3799</v>
      </c>
      <c r="D1359" s="395" t="s">
        <v>2274</v>
      </c>
      <c r="E1359" s="396" t="str">
        <f>IF(B1359="","",INDEX([1]CatGlob!$S:$S,IFERROR(MATCH(MID(B1359,7,1),[1]CatGlob!$R:$R,0),MATCH(MID(B1359,1,2),[1]CatGlob!$R:$R,0))))</f>
        <v>NSOL</v>
      </c>
      <c r="F1359" s="397" t="s">
        <v>442</v>
      </c>
      <c r="G1359" s="398" t="s">
        <v>383</v>
      </c>
      <c r="H1359" s="399" t="s">
        <v>264</v>
      </c>
      <c r="I1359" s="399" t="s">
        <v>611</v>
      </c>
      <c r="J1359" s="399" t="s">
        <v>2252</v>
      </c>
      <c r="K1359" s="396" t="s">
        <v>600</v>
      </c>
      <c r="L1359" s="400" t="str">
        <f>IF(ISERROR(MATCH(M1359,M$10:M1358,0)),M1359,"")</f>
        <v/>
      </c>
      <c r="M1359" s="401" t="str">
        <f>IF(B1359="","",IF(ISERROR(MATCH(F1359&amp;"_"&amp;G1359&amp;"_"&amp;H1359&amp;"_"&amp;I1359&amp;"_"&amp;J1359&amp;IF(K1359="","","_"&amp;K1359),[1]CatGlob!$B:$B,0)),F1359&amp;"_"&amp;G1359&amp;"_"&amp;H1359&amp;"_"&amp;I1359&amp;"_"&amp;J1359&amp;IF(K1359="","","_"&amp;K1359),INDEX([1]CatGlob!$C:$C,MATCH(F1359&amp;"_"&amp;G1359&amp;"_"&amp;H1359&amp;"_"&amp;I1359&amp;"_"&amp;J1359&amp;IF(K1359="","","_"&amp;K1359),[1]CatGlob!$B:$B,0))))</f>
        <v>PEN_NOM_CORP_NT</v>
      </c>
      <c r="N1359" s="402" t="str">
        <f t="shared" si="43"/>
        <v/>
      </c>
      <c r="O1359" s="402" t="str">
        <f t="shared" si="44"/>
        <v/>
      </c>
      <c r="P1359" s="401" t="str">
        <f>IF(LEN(B1359)&gt;8,INDEX([1]CatGlob!$X:$X,MATCH(M1359,[1]CatGlob!$W:$W,0)),"")</f>
        <v>PEC</v>
      </c>
      <c r="Q1359" s="403" t="str">
        <f>INDEX([1]CatGlob!P:P,MATCH(M1359,[1]CatGlob!O:O,0))</f>
        <v>RFLC</v>
      </c>
      <c r="R1359" s="403" t="s">
        <v>601</v>
      </c>
      <c r="S1359" s="403" t="s">
        <v>601</v>
      </c>
      <c r="T1359" s="403" t="str">
        <f>INDEX([1]CatGlob!$D:$D,MATCH($M1359,[1]CatGlob!$C:$C,0))</f>
        <v>RFL</v>
      </c>
      <c r="U1359" s="403" t="s">
        <v>2419</v>
      </c>
      <c r="V1359" s="404" t="str">
        <f>INDEX([1]CatGlob!$F:$F,MATCH($M1359,[1]CatGlob!$C:$C,0))</f>
        <v>RFL_CORP</v>
      </c>
      <c r="W1359" s="405"/>
      <c r="X1359" s="406">
        <v>0</v>
      </c>
      <c r="Y1359" s="407">
        <v>0</v>
      </c>
      <c r="Z1359" s="408">
        <v>0</v>
      </c>
      <c r="AA1359" s="407">
        <v>0</v>
      </c>
      <c r="AB1359" s="408">
        <v>0</v>
      </c>
      <c r="AC1359" s="407">
        <v>0</v>
      </c>
      <c r="AD1359" s="408">
        <v>0</v>
      </c>
      <c r="AE1359" s="407">
        <v>0</v>
      </c>
      <c r="AF1359" s="408">
        <v>0</v>
      </c>
      <c r="AG1359" s="407">
        <v>0</v>
      </c>
      <c r="AI1359" s="406">
        <v>0</v>
      </c>
      <c r="AJ1359" s="407">
        <v>0</v>
      </c>
      <c r="AK1359" s="408">
        <v>0</v>
      </c>
      <c r="AL1359" s="407">
        <v>0</v>
      </c>
      <c r="AM1359" s="408">
        <v>0</v>
      </c>
      <c r="AN1359" s="407">
        <v>0</v>
      </c>
      <c r="AO1359" s="408">
        <v>0</v>
      </c>
      <c r="AP1359" s="407">
        <v>0</v>
      </c>
      <c r="AQ1359" s="408">
        <v>0</v>
      </c>
      <c r="AR1359" s="407">
        <v>0</v>
      </c>
      <c r="AT1359" s="406">
        <v>0</v>
      </c>
      <c r="AU1359" s="407">
        <v>0</v>
      </c>
      <c r="AV1359" s="408">
        <v>0</v>
      </c>
      <c r="AW1359" s="407">
        <v>0</v>
      </c>
      <c r="AX1359" s="408">
        <v>0</v>
      </c>
      <c r="AY1359" s="407">
        <v>0</v>
      </c>
      <c r="AZ1359" s="408">
        <v>0</v>
      </c>
      <c r="BA1359" s="407">
        <v>0</v>
      </c>
      <c r="BB1359" s="408">
        <v>0</v>
      </c>
      <c r="BC1359" s="407">
        <v>0</v>
      </c>
    </row>
    <row r="1360" spans="1:55" x14ac:dyDescent="0.35">
      <c r="A1360" s="385" t="str" cm="1">
        <f t="array" ref="A1360">IFERROR(_xlfn.IFS(AND(F1360="Renta Variable",O1360=1),IFERROR(MATCH(B1360,[1]RV_Det!C:C,0),"Rev"),AND(J1360="Corporativa",O1360=1,I1360="EM"),IFERROR(MATCH(B1360,[1]RF_Corps!B:B,0),"Rev"),AND(F1360="Alternativos",O1360=1),IFERROR(MATCH(B1360,[1]Rep4!C:C,0),"Rev")),"")</f>
        <v/>
      </c>
      <c r="B1360" s="394" t="s">
        <v>3800</v>
      </c>
      <c r="C1360" s="409" t="s">
        <v>3801</v>
      </c>
      <c r="D1360" s="395" t="s">
        <v>2274</v>
      </c>
      <c r="E1360" s="396" t="str">
        <f>IF(B1360="","",INDEX([1]CatGlob!$S:$S,IFERROR(MATCH(MID(B1360,7,1),[1]CatGlob!$R:$R,0),MATCH(MID(B1360,1,2),[1]CatGlob!$R:$R,0))))</f>
        <v>NSOL</v>
      </c>
      <c r="F1360" s="397" t="s">
        <v>442</v>
      </c>
      <c r="G1360" s="398" t="s">
        <v>383</v>
      </c>
      <c r="H1360" s="399" t="s">
        <v>264</v>
      </c>
      <c r="I1360" s="399" t="s">
        <v>611</v>
      </c>
      <c r="J1360" s="399" t="s">
        <v>2252</v>
      </c>
      <c r="K1360" s="396" t="s">
        <v>600</v>
      </c>
      <c r="L1360" s="400" t="str">
        <f>IF(ISERROR(MATCH(M1360,M$10:M1359,0)),M1360,"")</f>
        <v/>
      </c>
      <c r="M1360" s="401" t="str">
        <f>IF(B1360="","",IF(ISERROR(MATCH(F1360&amp;"_"&amp;G1360&amp;"_"&amp;H1360&amp;"_"&amp;I1360&amp;"_"&amp;J1360&amp;IF(K1360="","","_"&amp;K1360),[1]CatGlob!$B:$B,0)),F1360&amp;"_"&amp;G1360&amp;"_"&amp;H1360&amp;"_"&amp;I1360&amp;"_"&amp;J1360&amp;IF(K1360="","","_"&amp;K1360),INDEX([1]CatGlob!$C:$C,MATCH(F1360&amp;"_"&amp;G1360&amp;"_"&amp;H1360&amp;"_"&amp;I1360&amp;"_"&amp;J1360&amp;IF(K1360="","","_"&amp;K1360),[1]CatGlob!$B:$B,0))))</f>
        <v>PEN_NOM_CORP_NT</v>
      </c>
      <c r="N1360" s="402" t="str">
        <f t="shared" ref="N1360:N1423" si="45">+IF(AND(F1360="Renta Fija",SUM(ABS(AF1360),ABS(AQ1360),ABS(BB1360))&lt;&gt;0),IF(GG1360&lt;&gt;0,"","rev"),"")</f>
        <v/>
      </c>
      <c r="O1360" s="402" t="str">
        <f t="shared" si="44"/>
        <v/>
      </c>
      <c r="P1360" s="401" t="str">
        <f>IF(LEN(B1360)&gt;8,INDEX([1]CatGlob!$X:$X,MATCH(M1360,[1]CatGlob!$W:$W,0)),"")</f>
        <v>PEC</v>
      </c>
      <c r="Q1360" s="403" t="str">
        <f>INDEX([1]CatGlob!P:P,MATCH(M1360,[1]CatGlob!O:O,0))</f>
        <v>RFLC</v>
      </c>
      <c r="R1360" s="403" t="s">
        <v>601</v>
      </c>
      <c r="S1360" s="403" t="s">
        <v>601</v>
      </c>
      <c r="T1360" s="403" t="str">
        <f>INDEX([1]CatGlob!$D:$D,MATCH($M1360,[1]CatGlob!$C:$C,0))</f>
        <v>RFL</v>
      </c>
      <c r="U1360" s="403" t="s">
        <v>2419</v>
      </c>
      <c r="V1360" s="404" t="str">
        <f>INDEX([1]CatGlob!$F:$F,MATCH($M1360,[1]CatGlob!$C:$C,0))</f>
        <v>RFL_CORP</v>
      </c>
      <c r="W1360" s="405"/>
      <c r="X1360" s="406">
        <v>0</v>
      </c>
      <c r="Y1360" s="407">
        <v>0</v>
      </c>
      <c r="Z1360" s="408">
        <v>0</v>
      </c>
      <c r="AA1360" s="407">
        <v>0</v>
      </c>
      <c r="AB1360" s="408">
        <v>0</v>
      </c>
      <c r="AC1360" s="407">
        <v>0</v>
      </c>
      <c r="AD1360" s="408">
        <v>0</v>
      </c>
      <c r="AE1360" s="407">
        <v>0</v>
      </c>
      <c r="AF1360" s="408">
        <v>0</v>
      </c>
      <c r="AG1360" s="407">
        <v>0</v>
      </c>
      <c r="AI1360" s="406">
        <v>0</v>
      </c>
      <c r="AJ1360" s="407">
        <v>0</v>
      </c>
      <c r="AK1360" s="408">
        <v>0</v>
      </c>
      <c r="AL1360" s="407">
        <v>0</v>
      </c>
      <c r="AM1360" s="408">
        <v>0</v>
      </c>
      <c r="AN1360" s="407">
        <v>0</v>
      </c>
      <c r="AO1360" s="408">
        <v>0</v>
      </c>
      <c r="AP1360" s="407">
        <v>0</v>
      </c>
      <c r="AQ1360" s="408">
        <v>0</v>
      </c>
      <c r="AR1360" s="407">
        <v>0</v>
      </c>
      <c r="AT1360" s="406">
        <v>0</v>
      </c>
      <c r="AU1360" s="407">
        <v>0</v>
      </c>
      <c r="AV1360" s="408">
        <v>0</v>
      </c>
      <c r="AW1360" s="407">
        <v>0</v>
      </c>
      <c r="AX1360" s="408">
        <v>0</v>
      </c>
      <c r="AY1360" s="407">
        <v>0</v>
      </c>
      <c r="AZ1360" s="408">
        <v>0</v>
      </c>
      <c r="BA1360" s="407">
        <v>0</v>
      </c>
      <c r="BB1360" s="408">
        <v>0</v>
      </c>
      <c r="BC1360" s="407">
        <v>0</v>
      </c>
    </row>
    <row r="1361" spans="1:55" x14ac:dyDescent="0.35">
      <c r="A1361" s="385" t="str" cm="1">
        <f t="array" ref="A1361">IFERROR(_xlfn.IFS(AND(F1361="Renta Variable",O1361=1),IFERROR(MATCH(B1361,[1]RV_Det!C:C,0),"Rev"),AND(J1361="Corporativa",O1361=1,I1361="EM"),IFERROR(MATCH(B1361,[1]RF_Corps!B:B,0),"Rev"),AND(F1361="Alternativos",O1361=1),IFERROR(MATCH(B1361,[1]Rep4!C:C,0),"Rev")),"")</f>
        <v/>
      </c>
      <c r="B1361" s="394" t="s">
        <v>3802</v>
      </c>
      <c r="C1361" s="409" t="s">
        <v>3803</v>
      </c>
      <c r="D1361" s="395" t="s">
        <v>2274</v>
      </c>
      <c r="E1361" s="396" t="str">
        <f>IF(B1361="","",INDEX([1]CatGlob!$S:$S,IFERROR(MATCH(MID(B1361,7,1),[1]CatGlob!$R:$R,0),MATCH(MID(B1361,1,2),[1]CatGlob!$R:$R,0))))</f>
        <v>NSOL</v>
      </c>
      <c r="F1361" s="397" t="s">
        <v>442</v>
      </c>
      <c r="G1361" s="398" t="s">
        <v>383</v>
      </c>
      <c r="H1361" s="399" t="s">
        <v>264</v>
      </c>
      <c r="I1361" s="399" t="s">
        <v>611</v>
      </c>
      <c r="J1361" s="399" t="s">
        <v>2252</v>
      </c>
      <c r="K1361" s="396" t="s">
        <v>600</v>
      </c>
      <c r="L1361" s="400" t="str">
        <f>IF(ISERROR(MATCH(M1361,M$10:M1360,0)),M1361,"")</f>
        <v/>
      </c>
      <c r="M1361" s="401" t="str">
        <f>IF(B1361="","",IF(ISERROR(MATCH(F1361&amp;"_"&amp;G1361&amp;"_"&amp;H1361&amp;"_"&amp;I1361&amp;"_"&amp;J1361&amp;IF(K1361="","","_"&amp;K1361),[1]CatGlob!$B:$B,0)),F1361&amp;"_"&amp;G1361&amp;"_"&amp;H1361&amp;"_"&amp;I1361&amp;"_"&amp;J1361&amp;IF(K1361="","","_"&amp;K1361),INDEX([1]CatGlob!$C:$C,MATCH(F1361&amp;"_"&amp;G1361&amp;"_"&amp;H1361&amp;"_"&amp;I1361&amp;"_"&amp;J1361&amp;IF(K1361="","","_"&amp;K1361),[1]CatGlob!$B:$B,0))))</f>
        <v>PEN_NOM_CORP_NT</v>
      </c>
      <c r="N1361" s="402" t="str">
        <f t="shared" si="45"/>
        <v/>
      </c>
      <c r="O1361" s="402" t="str">
        <f t="shared" si="44"/>
        <v/>
      </c>
      <c r="P1361" s="401" t="str">
        <f>IF(LEN(B1361)&gt;8,INDEX([1]CatGlob!$X:$X,MATCH(M1361,[1]CatGlob!$W:$W,0)),"")</f>
        <v>PEC</v>
      </c>
      <c r="Q1361" s="403" t="str">
        <f>INDEX([1]CatGlob!P:P,MATCH(M1361,[1]CatGlob!O:O,0))</f>
        <v>RFLC</v>
      </c>
      <c r="R1361" s="403"/>
      <c r="S1361" s="403"/>
      <c r="T1361" s="403" t="str">
        <f>INDEX([1]CatGlob!$D:$D,MATCH($M1361,[1]CatGlob!$C:$C,0))</f>
        <v>RFL</v>
      </c>
      <c r="U1361" s="403" t="s">
        <v>2419</v>
      </c>
      <c r="V1361" s="404" t="str">
        <f>INDEX([1]CatGlob!$F:$F,MATCH($M1361,[1]CatGlob!$C:$C,0))</f>
        <v>RFL_CORP</v>
      </c>
      <c r="W1361" s="405"/>
      <c r="X1361" s="406">
        <v>0</v>
      </c>
      <c r="Y1361" s="407">
        <v>0</v>
      </c>
      <c r="Z1361" s="408">
        <v>0</v>
      </c>
      <c r="AA1361" s="407">
        <v>0</v>
      </c>
      <c r="AB1361" s="408">
        <v>0</v>
      </c>
      <c r="AC1361" s="407">
        <v>0</v>
      </c>
      <c r="AD1361" s="408">
        <v>0</v>
      </c>
      <c r="AE1361" s="407">
        <v>0</v>
      </c>
      <c r="AF1361" s="408">
        <v>0</v>
      </c>
      <c r="AG1361" s="407">
        <v>0</v>
      </c>
      <c r="AI1361" s="406">
        <v>0</v>
      </c>
      <c r="AJ1361" s="407">
        <v>0</v>
      </c>
      <c r="AK1361" s="408">
        <v>0</v>
      </c>
      <c r="AL1361" s="407">
        <v>0</v>
      </c>
      <c r="AM1361" s="408">
        <v>0</v>
      </c>
      <c r="AN1361" s="407">
        <v>0</v>
      </c>
      <c r="AO1361" s="408">
        <v>0</v>
      </c>
      <c r="AP1361" s="407">
        <v>0</v>
      </c>
      <c r="AQ1361" s="408">
        <v>0</v>
      </c>
      <c r="AR1361" s="407">
        <v>0</v>
      </c>
      <c r="AT1361" s="406">
        <v>0</v>
      </c>
      <c r="AU1361" s="407">
        <v>0</v>
      </c>
      <c r="AV1361" s="408">
        <v>0</v>
      </c>
      <c r="AW1361" s="407">
        <v>0</v>
      </c>
      <c r="AX1361" s="408">
        <v>0</v>
      </c>
      <c r="AY1361" s="407">
        <v>0</v>
      </c>
      <c r="AZ1361" s="408">
        <v>0</v>
      </c>
      <c r="BA1361" s="407">
        <v>0</v>
      </c>
      <c r="BB1361" s="408">
        <v>0</v>
      </c>
      <c r="BC1361" s="407">
        <v>0</v>
      </c>
    </row>
    <row r="1362" spans="1:55" x14ac:dyDescent="0.35">
      <c r="A1362" s="385" t="str" cm="1">
        <f t="array" ref="A1362">IFERROR(_xlfn.IFS(AND(F1362="Renta Variable",O1362=1),IFERROR(MATCH(B1362,[1]RV_Det!C:C,0),"Rev"),AND(J1362="Corporativa",O1362=1,I1362="EM"),IFERROR(MATCH(B1362,[1]RF_Corps!B:B,0),"Rev"),AND(F1362="Alternativos",O1362=1),IFERROR(MATCH(B1362,[1]Rep4!C:C,0),"Rev")),"")</f>
        <v/>
      </c>
      <c r="B1362" s="394" t="s">
        <v>3804</v>
      </c>
      <c r="C1362" s="409" t="s">
        <v>3805</v>
      </c>
      <c r="D1362" s="395" t="s">
        <v>2548</v>
      </c>
      <c r="E1362" s="396" t="str">
        <f>IF(B1362="","",INDEX([1]CatGlob!$S:$S,IFERROR(MATCH(MID(B1362,7,1),[1]CatGlob!$R:$R,0),MATCH(MID(B1362,1,2),[1]CatGlob!$R:$R,0))))</f>
        <v>NSOL</v>
      </c>
      <c r="F1362" s="397" t="s">
        <v>442</v>
      </c>
      <c r="G1362" s="398" t="s">
        <v>383</v>
      </c>
      <c r="H1362" s="399" t="s">
        <v>264</v>
      </c>
      <c r="I1362" s="399" t="s">
        <v>611</v>
      </c>
      <c r="J1362" s="399" t="s">
        <v>2252</v>
      </c>
      <c r="K1362" s="396" t="s">
        <v>600</v>
      </c>
      <c r="L1362" s="400" t="str">
        <f>IF(ISERROR(MATCH(M1362,M$10:M1361,0)),M1362,"")</f>
        <v/>
      </c>
      <c r="M1362" s="401" t="str">
        <f>IF(B1362="","",IF(ISERROR(MATCH(F1362&amp;"_"&amp;G1362&amp;"_"&amp;H1362&amp;"_"&amp;I1362&amp;"_"&amp;J1362&amp;IF(K1362="","","_"&amp;K1362),[1]CatGlob!$B:$B,0)),F1362&amp;"_"&amp;G1362&amp;"_"&amp;H1362&amp;"_"&amp;I1362&amp;"_"&amp;J1362&amp;IF(K1362="","","_"&amp;K1362),INDEX([1]CatGlob!$C:$C,MATCH(F1362&amp;"_"&amp;G1362&amp;"_"&amp;H1362&amp;"_"&amp;I1362&amp;"_"&amp;J1362&amp;IF(K1362="","","_"&amp;K1362),[1]CatGlob!$B:$B,0))))</f>
        <v>PEN_NOM_CORP_NT</v>
      </c>
      <c r="N1362" s="402" t="str">
        <f t="shared" si="45"/>
        <v/>
      </c>
      <c r="O1362" s="402" t="str">
        <f t="shared" si="44"/>
        <v/>
      </c>
      <c r="P1362" s="401" t="str">
        <f>IF(LEN(B1362)&gt;8,INDEX([1]CatGlob!$X:$X,MATCH(M1362,[1]CatGlob!$W:$W,0)),"")</f>
        <v>PEC</v>
      </c>
      <c r="Q1362" s="403" t="str">
        <f>INDEX([1]CatGlob!P:P,MATCH(M1362,[1]CatGlob!O:O,0))</f>
        <v>RFLC</v>
      </c>
      <c r="R1362" s="403" t="s">
        <v>601</v>
      </c>
      <c r="S1362" s="403" t="s">
        <v>601</v>
      </c>
      <c r="T1362" s="403" t="str">
        <f>INDEX([1]CatGlob!$D:$D,MATCH($M1362,[1]CatGlob!$C:$C,0))</f>
        <v>RFL</v>
      </c>
      <c r="U1362" s="403" t="s">
        <v>2419</v>
      </c>
      <c r="V1362" s="404" t="str">
        <f>INDEX([1]CatGlob!$F:$F,MATCH($M1362,[1]CatGlob!$C:$C,0))</f>
        <v>RFL_CORP</v>
      </c>
      <c r="W1362" s="405"/>
      <c r="X1362" s="406">
        <v>0</v>
      </c>
      <c r="Y1362" s="407">
        <v>0</v>
      </c>
      <c r="Z1362" s="408">
        <v>0</v>
      </c>
      <c r="AA1362" s="407">
        <v>0</v>
      </c>
      <c r="AB1362" s="408">
        <v>0</v>
      </c>
      <c r="AC1362" s="407">
        <v>0</v>
      </c>
      <c r="AD1362" s="408">
        <v>0</v>
      </c>
      <c r="AE1362" s="407">
        <v>0</v>
      </c>
      <c r="AF1362" s="408">
        <v>0</v>
      </c>
      <c r="AG1362" s="407">
        <v>0</v>
      </c>
      <c r="AI1362" s="406">
        <v>0</v>
      </c>
      <c r="AJ1362" s="407">
        <v>0</v>
      </c>
      <c r="AK1362" s="408">
        <v>0</v>
      </c>
      <c r="AL1362" s="407">
        <v>0</v>
      </c>
      <c r="AM1362" s="408">
        <v>0</v>
      </c>
      <c r="AN1362" s="407">
        <v>0</v>
      </c>
      <c r="AO1362" s="408">
        <v>0</v>
      </c>
      <c r="AP1362" s="407">
        <v>0</v>
      </c>
      <c r="AQ1362" s="408">
        <v>0</v>
      </c>
      <c r="AR1362" s="407">
        <v>0</v>
      </c>
      <c r="AT1362" s="406">
        <v>0</v>
      </c>
      <c r="AU1362" s="407">
        <v>0</v>
      </c>
      <c r="AV1362" s="408">
        <v>0</v>
      </c>
      <c r="AW1362" s="407">
        <v>0</v>
      </c>
      <c r="AX1362" s="408">
        <v>0</v>
      </c>
      <c r="AY1362" s="407">
        <v>0</v>
      </c>
      <c r="AZ1362" s="408">
        <v>0</v>
      </c>
      <c r="BA1362" s="407">
        <v>0</v>
      </c>
      <c r="BB1362" s="408">
        <v>0</v>
      </c>
      <c r="BC1362" s="407">
        <v>0</v>
      </c>
    </row>
    <row r="1363" spans="1:55" x14ac:dyDescent="0.35">
      <c r="A1363" s="385" t="str" cm="1">
        <f t="array" ref="A1363">IFERROR(_xlfn.IFS(AND(F1363="Renta Variable",O1363=1),IFERROR(MATCH(B1363,[1]RV_Det!C:C,0),"Rev"),AND(J1363="Corporativa",O1363=1,I1363="EM"),IFERROR(MATCH(B1363,[1]RF_Corps!B:B,0),"Rev"),AND(F1363="Alternativos",O1363=1),IFERROR(MATCH(B1363,[1]Rep4!C:C,0),"Rev")),"")</f>
        <v/>
      </c>
      <c r="B1363" s="394" t="s">
        <v>3806</v>
      </c>
      <c r="C1363" s="409" t="s">
        <v>3807</v>
      </c>
      <c r="D1363" s="395" t="s">
        <v>2548</v>
      </c>
      <c r="E1363" s="396" t="str">
        <f>IF(B1363="","",INDEX([1]CatGlob!$S:$S,IFERROR(MATCH(MID(B1363,7,1),[1]CatGlob!$R:$R,0),MATCH(MID(B1363,1,2),[1]CatGlob!$R:$R,0))))</f>
        <v>NSOL</v>
      </c>
      <c r="F1363" s="397" t="s">
        <v>442</v>
      </c>
      <c r="G1363" s="398" t="s">
        <v>383</v>
      </c>
      <c r="H1363" s="399" t="s">
        <v>264</v>
      </c>
      <c r="I1363" s="399" t="s">
        <v>611</v>
      </c>
      <c r="J1363" s="399" t="s">
        <v>2252</v>
      </c>
      <c r="K1363" s="396" t="s">
        <v>600</v>
      </c>
      <c r="L1363" s="400" t="str">
        <f>IF(ISERROR(MATCH(M1363,M$10:M1362,0)),M1363,"")</f>
        <v/>
      </c>
      <c r="M1363" s="401" t="str">
        <f>IF(B1363="","",IF(ISERROR(MATCH(F1363&amp;"_"&amp;G1363&amp;"_"&amp;H1363&amp;"_"&amp;I1363&amp;"_"&amp;J1363&amp;IF(K1363="","","_"&amp;K1363),[1]CatGlob!$B:$B,0)),F1363&amp;"_"&amp;G1363&amp;"_"&amp;H1363&amp;"_"&amp;I1363&amp;"_"&amp;J1363&amp;IF(K1363="","","_"&amp;K1363),INDEX([1]CatGlob!$C:$C,MATCH(F1363&amp;"_"&amp;G1363&amp;"_"&amp;H1363&amp;"_"&amp;I1363&amp;"_"&amp;J1363&amp;IF(K1363="","","_"&amp;K1363),[1]CatGlob!$B:$B,0))))</f>
        <v>PEN_NOM_CORP_NT</v>
      </c>
      <c r="N1363" s="402" t="str">
        <f t="shared" si="45"/>
        <v/>
      </c>
      <c r="O1363" s="402" t="str">
        <f t="shared" si="44"/>
        <v/>
      </c>
      <c r="P1363" s="401" t="str">
        <f>IF(LEN(B1363)&gt;8,INDEX([1]CatGlob!$X:$X,MATCH(M1363,[1]CatGlob!$W:$W,0)),"")</f>
        <v>PEC</v>
      </c>
      <c r="Q1363" s="403" t="str">
        <f>INDEX([1]CatGlob!P:P,MATCH(M1363,[1]CatGlob!O:O,0))</f>
        <v>RFLC</v>
      </c>
      <c r="R1363" s="403" t="s">
        <v>601</v>
      </c>
      <c r="S1363" s="403" t="s">
        <v>601</v>
      </c>
      <c r="T1363" s="403" t="str">
        <f>INDEX([1]CatGlob!$D:$D,MATCH($M1363,[1]CatGlob!$C:$C,0))</f>
        <v>RFL</v>
      </c>
      <c r="U1363" s="403" t="s">
        <v>2419</v>
      </c>
      <c r="V1363" s="404" t="str">
        <f>INDEX([1]CatGlob!$F:$F,MATCH($M1363,[1]CatGlob!$C:$C,0))</f>
        <v>RFL_CORP</v>
      </c>
      <c r="W1363" s="405"/>
      <c r="X1363" s="406">
        <v>0</v>
      </c>
      <c r="Y1363" s="407">
        <v>0</v>
      </c>
      <c r="Z1363" s="408">
        <v>0</v>
      </c>
      <c r="AA1363" s="407">
        <v>0</v>
      </c>
      <c r="AB1363" s="408">
        <v>0</v>
      </c>
      <c r="AC1363" s="407">
        <v>0</v>
      </c>
      <c r="AD1363" s="408">
        <v>0</v>
      </c>
      <c r="AE1363" s="407">
        <v>0</v>
      </c>
      <c r="AF1363" s="408">
        <v>0</v>
      </c>
      <c r="AG1363" s="407">
        <v>0</v>
      </c>
      <c r="AI1363" s="406">
        <v>0</v>
      </c>
      <c r="AJ1363" s="407">
        <v>0</v>
      </c>
      <c r="AK1363" s="408">
        <v>0</v>
      </c>
      <c r="AL1363" s="407">
        <v>0</v>
      </c>
      <c r="AM1363" s="408">
        <v>0</v>
      </c>
      <c r="AN1363" s="407">
        <v>0</v>
      </c>
      <c r="AO1363" s="408">
        <v>0</v>
      </c>
      <c r="AP1363" s="407">
        <v>0</v>
      </c>
      <c r="AQ1363" s="408">
        <v>0</v>
      </c>
      <c r="AR1363" s="407">
        <v>0</v>
      </c>
      <c r="AT1363" s="406">
        <v>0</v>
      </c>
      <c r="AU1363" s="407">
        <v>0</v>
      </c>
      <c r="AV1363" s="408">
        <v>0</v>
      </c>
      <c r="AW1363" s="407">
        <v>0</v>
      </c>
      <c r="AX1363" s="408">
        <v>0</v>
      </c>
      <c r="AY1363" s="407">
        <v>0</v>
      </c>
      <c r="AZ1363" s="408">
        <v>0</v>
      </c>
      <c r="BA1363" s="407">
        <v>0</v>
      </c>
      <c r="BB1363" s="408">
        <v>0</v>
      </c>
      <c r="BC1363" s="407">
        <v>0</v>
      </c>
    </row>
    <row r="1364" spans="1:55" x14ac:dyDescent="0.35">
      <c r="A1364" s="385" t="str" cm="1">
        <f t="array" ref="A1364">IFERROR(_xlfn.IFS(AND(F1364="Renta Variable",O1364=1),IFERROR(MATCH(B1364,[1]RV_Det!C:C,0),"Rev"),AND(J1364="Corporativa",O1364=1,I1364="EM"),IFERROR(MATCH(B1364,[1]RF_Corps!B:B,0),"Rev"),AND(F1364="Alternativos",O1364=1),IFERROR(MATCH(B1364,[1]Rep4!C:C,0),"Rev")),"")</f>
        <v/>
      </c>
      <c r="B1364" s="394" t="s">
        <v>3808</v>
      </c>
      <c r="C1364" s="409" t="s">
        <v>3809</v>
      </c>
      <c r="D1364" s="395" t="s">
        <v>2548</v>
      </c>
      <c r="E1364" s="396" t="str">
        <f>IF(B1364="","",INDEX([1]CatGlob!$S:$S,IFERROR(MATCH(MID(B1364,7,1),[1]CatGlob!$R:$R,0),MATCH(MID(B1364,1,2),[1]CatGlob!$R:$R,0))))</f>
        <v>NSOL</v>
      </c>
      <c r="F1364" s="397" t="s">
        <v>442</v>
      </c>
      <c r="G1364" s="398" t="s">
        <v>383</v>
      </c>
      <c r="H1364" s="399" t="s">
        <v>264</v>
      </c>
      <c r="I1364" s="399" t="s">
        <v>611</v>
      </c>
      <c r="J1364" s="399" t="s">
        <v>2252</v>
      </c>
      <c r="K1364" s="396" t="s">
        <v>600</v>
      </c>
      <c r="L1364" s="400" t="str">
        <f>IF(ISERROR(MATCH(M1364,M$10:M1363,0)),M1364,"")</f>
        <v/>
      </c>
      <c r="M1364" s="401" t="str">
        <f>IF(B1364="","",IF(ISERROR(MATCH(F1364&amp;"_"&amp;G1364&amp;"_"&amp;H1364&amp;"_"&amp;I1364&amp;"_"&amp;J1364&amp;IF(K1364="","","_"&amp;K1364),[1]CatGlob!$B:$B,0)),F1364&amp;"_"&amp;G1364&amp;"_"&amp;H1364&amp;"_"&amp;I1364&amp;"_"&amp;J1364&amp;IF(K1364="","","_"&amp;K1364),INDEX([1]CatGlob!$C:$C,MATCH(F1364&amp;"_"&amp;G1364&amp;"_"&amp;H1364&amp;"_"&amp;I1364&amp;"_"&amp;J1364&amp;IF(K1364="","","_"&amp;K1364),[1]CatGlob!$B:$B,0))))</f>
        <v>PEN_NOM_CORP_NT</v>
      </c>
      <c r="N1364" s="402" t="str">
        <f t="shared" si="45"/>
        <v/>
      </c>
      <c r="O1364" s="402" t="str">
        <f t="shared" si="44"/>
        <v/>
      </c>
      <c r="P1364" s="401" t="str">
        <f>IF(LEN(B1364)&gt;8,INDEX([1]CatGlob!$X:$X,MATCH(M1364,[1]CatGlob!$W:$W,0)),"")</f>
        <v>PEC</v>
      </c>
      <c r="Q1364" s="403" t="str">
        <f>INDEX([1]CatGlob!P:P,MATCH(M1364,[1]CatGlob!O:O,0))</f>
        <v>RFLC</v>
      </c>
      <c r="R1364" s="403" t="s">
        <v>601</v>
      </c>
      <c r="S1364" s="403" t="s">
        <v>601</v>
      </c>
      <c r="T1364" s="403" t="str">
        <f>INDEX([1]CatGlob!$D:$D,MATCH($M1364,[1]CatGlob!$C:$C,0))</f>
        <v>RFL</v>
      </c>
      <c r="U1364" s="403" t="s">
        <v>2419</v>
      </c>
      <c r="V1364" s="404" t="str">
        <f>INDEX([1]CatGlob!$F:$F,MATCH($M1364,[1]CatGlob!$C:$C,0))</f>
        <v>RFL_CORP</v>
      </c>
      <c r="W1364" s="405"/>
      <c r="X1364" s="406">
        <v>0</v>
      </c>
      <c r="Y1364" s="407">
        <v>0</v>
      </c>
      <c r="Z1364" s="408">
        <v>0</v>
      </c>
      <c r="AA1364" s="407">
        <v>0</v>
      </c>
      <c r="AB1364" s="408">
        <v>0</v>
      </c>
      <c r="AC1364" s="407">
        <v>0</v>
      </c>
      <c r="AD1364" s="408">
        <v>0</v>
      </c>
      <c r="AE1364" s="407">
        <v>0</v>
      </c>
      <c r="AF1364" s="408">
        <v>0</v>
      </c>
      <c r="AG1364" s="407">
        <v>0</v>
      </c>
      <c r="AI1364" s="406">
        <v>0</v>
      </c>
      <c r="AJ1364" s="407">
        <v>0</v>
      </c>
      <c r="AK1364" s="408">
        <v>0</v>
      </c>
      <c r="AL1364" s="407">
        <v>0</v>
      </c>
      <c r="AM1364" s="408">
        <v>0</v>
      </c>
      <c r="AN1364" s="407">
        <v>0</v>
      </c>
      <c r="AO1364" s="408">
        <v>0</v>
      </c>
      <c r="AP1364" s="407">
        <v>0</v>
      </c>
      <c r="AQ1364" s="408">
        <v>0</v>
      </c>
      <c r="AR1364" s="407">
        <v>0</v>
      </c>
      <c r="AT1364" s="406">
        <v>0</v>
      </c>
      <c r="AU1364" s="407">
        <v>0</v>
      </c>
      <c r="AV1364" s="408">
        <v>0</v>
      </c>
      <c r="AW1364" s="407">
        <v>0</v>
      </c>
      <c r="AX1364" s="408">
        <v>0</v>
      </c>
      <c r="AY1364" s="407">
        <v>0</v>
      </c>
      <c r="AZ1364" s="408">
        <v>0</v>
      </c>
      <c r="BA1364" s="407">
        <v>0</v>
      </c>
      <c r="BB1364" s="408">
        <v>0</v>
      </c>
      <c r="BC1364" s="407">
        <v>0</v>
      </c>
    </row>
    <row r="1365" spans="1:55" x14ac:dyDescent="0.35">
      <c r="A1365" s="385" t="str" cm="1">
        <f t="array" ref="A1365">IFERROR(_xlfn.IFS(AND(F1365="Renta Variable",O1365=1),IFERROR(MATCH(B1365,[1]RV_Det!C:C,0),"Rev"),AND(J1365="Corporativa",O1365=1,I1365="EM"),IFERROR(MATCH(B1365,[1]RF_Corps!B:B,0),"Rev"),AND(F1365="Alternativos",O1365=1),IFERROR(MATCH(B1365,[1]Rep4!C:C,0),"Rev")),"")</f>
        <v/>
      </c>
      <c r="B1365" s="394" t="s">
        <v>3810</v>
      </c>
      <c r="C1365" s="409" t="s">
        <v>3811</v>
      </c>
      <c r="D1365" s="395" t="s">
        <v>2548</v>
      </c>
      <c r="E1365" s="396" t="str">
        <f>IF(B1365="","",INDEX([1]CatGlob!$S:$S,IFERROR(MATCH(MID(B1365,7,1),[1]CatGlob!$R:$R,0),MATCH(MID(B1365,1,2),[1]CatGlob!$R:$R,0))))</f>
        <v>NSOL</v>
      </c>
      <c r="F1365" s="397" t="s">
        <v>442</v>
      </c>
      <c r="G1365" s="398" t="s">
        <v>383</v>
      </c>
      <c r="H1365" s="399" t="s">
        <v>264</v>
      </c>
      <c r="I1365" s="399" t="s">
        <v>611</v>
      </c>
      <c r="J1365" s="399" t="s">
        <v>2252</v>
      </c>
      <c r="K1365" s="396" t="s">
        <v>600</v>
      </c>
      <c r="L1365" s="400" t="str">
        <f>IF(ISERROR(MATCH(M1365,M$10:M1364,0)),M1365,"")</f>
        <v/>
      </c>
      <c r="M1365" s="401" t="str">
        <f>IF(B1365="","",IF(ISERROR(MATCH(F1365&amp;"_"&amp;G1365&amp;"_"&amp;H1365&amp;"_"&amp;I1365&amp;"_"&amp;J1365&amp;IF(K1365="","","_"&amp;K1365),[1]CatGlob!$B:$B,0)),F1365&amp;"_"&amp;G1365&amp;"_"&amp;H1365&amp;"_"&amp;I1365&amp;"_"&amp;J1365&amp;IF(K1365="","","_"&amp;K1365),INDEX([1]CatGlob!$C:$C,MATCH(F1365&amp;"_"&amp;G1365&amp;"_"&amp;H1365&amp;"_"&amp;I1365&amp;"_"&amp;J1365&amp;IF(K1365="","","_"&amp;K1365),[1]CatGlob!$B:$B,0))))</f>
        <v>PEN_NOM_CORP_NT</v>
      </c>
      <c r="N1365" s="402" t="str">
        <f t="shared" si="45"/>
        <v/>
      </c>
      <c r="O1365" s="402" t="str">
        <f t="shared" si="44"/>
        <v/>
      </c>
      <c r="P1365" s="401" t="str">
        <f>IF(LEN(B1365)&gt;8,INDEX([1]CatGlob!$X:$X,MATCH(M1365,[1]CatGlob!$W:$W,0)),"")</f>
        <v>PEC</v>
      </c>
      <c r="Q1365" s="403" t="str">
        <f>INDEX([1]CatGlob!P:P,MATCH(M1365,[1]CatGlob!O:O,0))</f>
        <v>RFLC</v>
      </c>
      <c r="R1365" s="403" t="s">
        <v>601</v>
      </c>
      <c r="S1365" s="403" t="s">
        <v>601</v>
      </c>
      <c r="T1365" s="403" t="str">
        <f>INDEX([1]CatGlob!$D:$D,MATCH($M1365,[1]CatGlob!$C:$C,0))</f>
        <v>RFL</v>
      </c>
      <c r="U1365" s="403" t="s">
        <v>2419</v>
      </c>
      <c r="V1365" s="404" t="str">
        <f>INDEX([1]CatGlob!$F:$F,MATCH($M1365,[1]CatGlob!$C:$C,0))</f>
        <v>RFL_CORP</v>
      </c>
      <c r="W1365" s="405"/>
      <c r="X1365" s="406">
        <v>0</v>
      </c>
      <c r="Y1365" s="407">
        <v>0</v>
      </c>
      <c r="Z1365" s="408">
        <v>0</v>
      </c>
      <c r="AA1365" s="407">
        <v>0</v>
      </c>
      <c r="AB1365" s="408">
        <v>0</v>
      </c>
      <c r="AC1365" s="407">
        <v>0</v>
      </c>
      <c r="AD1365" s="408">
        <v>0</v>
      </c>
      <c r="AE1365" s="407">
        <v>0</v>
      </c>
      <c r="AF1365" s="408">
        <v>0</v>
      </c>
      <c r="AG1365" s="407">
        <v>0</v>
      </c>
      <c r="AI1365" s="406">
        <v>0</v>
      </c>
      <c r="AJ1365" s="407">
        <v>0</v>
      </c>
      <c r="AK1365" s="408">
        <v>0</v>
      </c>
      <c r="AL1365" s="407">
        <v>0</v>
      </c>
      <c r="AM1365" s="408">
        <v>0</v>
      </c>
      <c r="AN1365" s="407">
        <v>0</v>
      </c>
      <c r="AO1365" s="408">
        <v>0</v>
      </c>
      <c r="AP1365" s="407">
        <v>0</v>
      </c>
      <c r="AQ1365" s="408">
        <v>0</v>
      </c>
      <c r="AR1365" s="407">
        <v>0</v>
      </c>
      <c r="AT1365" s="406">
        <v>0</v>
      </c>
      <c r="AU1365" s="407">
        <v>0</v>
      </c>
      <c r="AV1365" s="408">
        <v>0</v>
      </c>
      <c r="AW1365" s="407">
        <v>0</v>
      </c>
      <c r="AX1365" s="408">
        <v>0</v>
      </c>
      <c r="AY1365" s="407">
        <v>0</v>
      </c>
      <c r="AZ1365" s="408">
        <v>0</v>
      </c>
      <c r="BA1365" s="407">
        <v>0</v>
      </c>
      <c r="BB1365" s="408">
        <v>0</v>
      </c>
      <c r="BC1365" s="407">
        <v>0</v>
      </c>
    </row>
    <row r="1366" spans="1:55" x14ac:dyDescent="0.35">
      <c r="A1366" s="385" t="str" cm="1">
        <f t="array" ref="A1366">IFERROR(_xlfn.IFS(AND(F1366="Renta Variable",O1366=1),IFERROR(MATCH(B1366,[1]RV_Det!C:C,0),"Rev"),AND(J1366="Corporativa",O1366=1,I1366="EM"),IFERROR(MATCH(B1366,[1]RF_Corps!B:B,0),"Rev"),AND(F1366="Alternativos",O1366=1),IFERROR(MATCH(B1366,[1]Rep4!C:C,0),"Rev")),"")</f>
        <v/>
      </c>
      <c r="B1366" s="394" t="s">
        <v>3812</v>
      </c>
      <c r="C1366" s="409" t="s">
        <v>3813</v>
      </c>
      <c r="D1366" s="395" t="s">
        <v>2548</v>
      </c>
      <c r="E1366" s="396" t="str">
        <f>IF(B1366="","",INDEX([1]CatGlob!$S:$S,IFERROR(MATCH(MID(B1366,7,1),[1]CatGlob!$R:$R,0),MATCH(MID(B1366,1,2),[1]CatGlob!$R:$R,0))))</f>
        <v>NSOL</v>
      </c>
      <c r="F1366" s="397" t="s">
        <v>442</v>
      </c>
      <c r="G1366" s="398" t="s">
        <v>383</v>
      </c>
      <c r="H1366" s="399" t="s">
        <v>264</v>
      </c>
      <c r="I1366" s="399" t="s">
        <v>611</v>
      </c>
      <c r="J1366" s="399" t="s">
        <v>2252</v>
      </c>
      <c r="K1366" s="396" t="s">
        <v>600</v>
      </c>
      <c r="L1366" s="400" t="str">
        <f>IF(ISERROR(MATCH(M1366,M$10:M1365,0)),M1366,"")</f>
        <v/>
      </c>
      <c r="M1366" s="401" t="str">
        <f>IF(B1366="","",IF(ISERROR(MATCH(F1366&amp;"_"&amp;G1366&amp;"_"&amp;H1366&amp;"_"&amp;I1366&amp;"_"&amp;J1366&amp;IF(K1366="","","_"&amp;K1366),[1]CatGlob!$B:$B,0)),F1366&amp;"_"&amp;G1366&amp;"_"&amp;H1366&amp;"_"&amp;I1366&amp;"_"&amp;J1366&amp;IF(K1366="","","_"&amp;K1366),INDEX([1]CatGlob!$C:$C,MATCH(F1366&amp;"_"&amp;G1366&amp;"_"&amp;H1366&amp;"_"&amp;I1366&amp;"_"&amp;J1366&amp;IF(K1366="","","_"&amp;K1366),[1]CatGlob!$B:$B,0))))</f>
        <v>PEN_NOM_CORP_NT</v>
      </c>
      <c r="N1366" s="402" t="str">
        <f t="shared" si="45"/>
        <v/>
      </c>
      <c r="O1366" s="402" t="str">
        <f t="shared" si="44"/>
        <v/>
      </c>
      <c r="P1366" s="401" t="str">
        <f>IF(LEN(B1366)&gt;8,INDEX([1]CatGlob!$X:$X,MATCH(M1366,[1]CatGlob!$W:$W,0)),"")</f>
        <v>PEC</v>
      </c>
      <c r="Q1366" s="403" t="str">
        <f>INDEX([1]CatGlob!P:P,MATCH(M1366,[1]CatGlob!O:O,0))</f>
        <v>RFLC</v>
      </c>
      <c r="R1366" s="403" t="s">
        <v>601</v>
      </c>
      <c r="S1366" s="403" t="s">
        <v>601</v>
      </c>
      <c r="T1366" s="403" t="str">
        <f>INDEX([1]CatGlob!$D:$D,MATCH($M1366,[1]CatGlob!$C:$C,0))</f>
        <v>RFL</v>
      </c>
      <c r="U1366" s="403" t="s">
        <v>2419</v>
      </c>
      <c r="V1366" s="404" t="str">
        <f>INDEX([1]CatGlob!$F:$F,MATCH($M1366,[1]CatGlob!$C:$C,0))</f>
        <v>RFL_CORP</v>
      </c>
      <c r="W1366" s="405"/>
      <c r="X1366" s="406">
        <v>0</v>
      </c>
      <c r="Y1366" s="407">
        <v>0</v>
      </c>
      <c r="Z1366" s="408">
        <v>0</v>
      </c>
      <c r="AA1366" s="407">
        <v>0</v>
      </c>
      <c r="AB1366" s="408">
        <v>0</v>
      </c>
      <c r="AC1366" s="407">
        <v>0</v>
      </c>
      <c r="AD1366" s="408">
        <v>0</v>
      </c>
      <c r="AE1366" s="407">
        <v>0</v>
      </c>
      <c r="AF1366" s="408">
        <v>0</v>
      </c>
      <c r="AG1366" s="407">
        <v>0</v>
      </c>
      <c r="AI1366" s="406">
        <v>0</v>
      </c>
      <c r="AJ1366" s="407">
        <v>0</v>
      </c>
      <c r="AK1366" s="408">
        <v>0</v>
      </c>
      <c r="AL1366" s="407">
        <v>0</v>
      </c>
      <c r="AM1366" s="408">
        <v>0</v>
      </c>
      <c r="AN1366" s="407">
        <v>0</v>
      </c>
      <c r="AO1366" s="408">
        <v>0</v>
      </c>
      <c r="AP1366" s="407">
        <v>0</v>
      </c>
      <c r="AQ1366" s="408">
        <v>0</v>
      </c>
      <c r="AR1366" s="407">
        <v>0</v>
      </c>
      <c r="AT1366" s="406">
        <v>0</v>
      </c>
      <c r="AU1366" s="407">
        <v>0</v>
      </c>
      <c r="AV1366" s="408">
        <v>0</v>
      </c>
      <c r="AW1366" s="407">
        <v>0</v>
      </c>
      <c r="AX1366" s="408">
        <v>0</v>
      </c>
      <c r="AY1366" s="407">
        <v>0</v>
      </c>
      <c r="AZ1366" s="408">
        <v>0</v>
      </c>
      <c r="BA1366" s="407">
        <v>0</v>
      </c>
      <c r="BB1366" s="408">
        <v>0</v>
      </c>
      <c r="BC1366" s="407">
        <v>0</v>
      </c>
    </row>
    <row r="1367" spans="1:55" x14ac:dyDescent="0.35">
      <c r="A1367" s="385" t="str" cm="1">
        <f t="array" ref="A1367">IFERROR(_xlfn.IFS(AND(F1367="Renta Variable",O1367=1),IFERROR(MATCH(B1367,[1]RV_Det!C:C,0),"Rev"),AND(J1367="Corporativa",O1367=1,I1367="EM"),IFERROR(MATCH(B1367,[1]RF_Corps!B:B,0),"Rev"),AND(F1367="Alternativos",O1367=1),IFERROR(MATCH(B1367,[1]Rep4!C:C,0),"Rev")),"")</f>
        <v/>
      </c>
      <c r="B1367" s="394" t="s">
        <v>3814</v>
      </c>
      <c r="C1367" s="409" t="s">
        <v>3815</v>
      </c>
      <c r="D1367" s="395" t="s">
        <v>2548</v>
      </c>
      <c r="E1367" s="396" t="str">
        <f>IF(B1367="","",INDEX([1]CatGlob!$S:$S,IFERROR(MATCH(MID(B1367,7,1),[1]CatGlob!$R:$R,0),MATCH(MID(B1367,1,2),[1]CatGlob!$R:$R,0))))</f>
        <v>NSOL</v>
      </c>
      <c r="F1367" s="397" t="s">
        <v>442</v>
      </c>
      <c r="G1367" s="398" t="s">
        <v>383</v>
      </c>
      <c r="H1367" s="399" t="s">
        <v>264</v>
      </c>
      <c r="I1367" s="399" t="s">
        <v>611</v>
      </c>
      <c r="J1367" s="399" t="s">
        <v>2252</v>
      </c>
      <c r="K1367" s="396" t="s">
        <v>600</v>
      </c>
      <c r="L1367" s="400" t="str">
        <f>IF(ISERROR(MATCH(M1367,M$10:M1366,0)),M1367,"")</f>
        <v/>
      </c>
      <c r="M1367" s="401" t="str">
        <f>IF(B1367="","",IF(ISERROR(MATCH(F1367&amp;"_"&amp;G1367&amp;"_"&amp;H1367&amp;"_"&amp;I1367&amp;"_"&amp;J1367&amp;IF(K1367="","","_"&amp;K1367),[1]CatGlob!$B:$B,0)),F1367&amp;"_"&amp;G1367&amp;"_"&amp;H1367&amp;"_"&amp;I1367&amp;"_"&amp;J1367&amp;IF(K1367="","","_"&amp;K1367),INDEX([1]CatGlob!$C:$C,MATCH(F1367&amp;"_"&amp;G1367&amp;"_"&amp;H1367&amp;"_"&amp;I1367&amp;"_"&amp;J1367&amp;IF(K1367="","","_"&amp;K1367),[1]CatGlob!$B:$B,0))))</f>
        <v>PEN_NOM_CORP_NT</v>
      </c>
      <c r="N1367" s="402" t="str">
        <f t="shared" si="45"/>
        <v/>
      </c>
      <c r="O1367" s="402" t="str">
        <f t="shared" si="44"/>
        <v/>
      </c>
      <c r="P1367" s="401" t="str">
        <f>IF(LEN(B1367)&gt;8,INDEX([1]CatGlob!$X:$X,MATCH(M1367,[1]CatGlob!$W:$W,0)),"")</f>
        <v>PEC</v>
      </c>
      <c r="Q1367" s="403" t="str">
        <f>INDEX([1]CatGlob!P:P,MATCH(M1367,[1]CatGlob!O:O,0))</f>
        <v>RFLC</v>
      </c>
      <c r="R1367" s="403" t="s">
        <v>601</v>
      </c>
      <c r="S1367" s="403" t="s">
        <v>601</v>
      </c>
      <c r="T1367" s="403" t="str">
        <f>INDEX([1]CatGlob!$D:$D,MATCH($M1367,[1]CatGlob!$C:$C,0))</f>
        <v>RFL</v>
      </c>
      <c r="U1367" s="403" t="s">
        <v>2419</v>
      </c>
      <c r="V1367" s="404" t="str">
        <f>INDEX([1]CatGlob!$F:$F,MATCH($M1367,[1]CatGlob!$C:$C,0))</f>
        <v>RFL_CORP</v>
      </c>
      <c r="W1367" s="405"/>
      <c r="X1367" s="406">
        <v>0</v>
      </c>
      <c r="Y1367" s="407">
        <v>0</v>
      </c>
      <c r="Z1367" s="408">
        <v>0</v>
      </c>
      <c r="AA1367" s="407">
        <v>0</v>
      </c>
      <c r="AB1367" s="408">
        <v>0</v>
      </c>
      <c r="AC1367" s="407">
        <v>0</v>
      </c>
      <c r="AD1367" s="408">
        <v>0</v>
      </c>
      <c r="AE1367" s="407">
        <v>0</v>
      </c>
      <c r="AF1367" s="408">
        <v>0</v>
      </c>
      <c r="AG1367" s="407">
        <v>0</v>
      </c>
      <c r="AI1367" s="406">
        <v>0</v>
      </c>
      <c r="AJ1367" s="407">
        <v>0</v>
      </c>
      <c r="AK1367" s="408">
        <v>0</v>
      </c>
      <c r="AL1367" s="407">
        <v>0</v>
      </c>
      <c r="AM1367" s="408">
        <v>0</v>
      </c>
      <c r="AN1367" s="407">
        <v>0</v>
      </c>
      <c r="AO1367" s="408">
        <v>0</v>
      </c>
      <c r="AP1367" s="407">
        <v>0</v>
      </c>
      <c r="AQ1367" s="408">
        <v>0</v>
      </c>
      <c r="AR1367" s="407">
        <v>0</v>
      </c>
      <c r="AT1367" s="406">
        <v>0</v>
      </c>
      <c r="AU1367" s="407">
        <v>0</v>
      </c>
      <c r="AV1367" s="408">
        <v>0</v>
      </c>
      <c r="AW1367" s="407">
        <v>0</v>
      </c>
      <c r="AX1367" s="408">
        <v>0</v>
      </c>
      <c r="AY1367" s="407">
        <v>0</v>
      </c>
      <c r="AZ1367" s="408">
        <v>0</v>
      </c>
      <c r="BA1367" s="407">
        <v>0</v>
      </c>
      <c r="BB1367" s="408">
        <v>0</v>
      </c>
      <c r="BC1367" s="407">
        <v>0</v>
      </c>
    </row>
    <row r="1368" spans="1:55" x14ac:dyDescent="0.35">
      <c r="A1368" s="385" t="str" cm="1">
        <f t="array" ref="A1368">IFERROR(_xlfn.IFS(AND(F1368="Renta Variable",O1368=1),IFERROR(MATCH(B1368,[1]RV_Det!C:C,0),"Rev"),AND(J1368="Corporativa",O1368=1,I1368="EM"),IFERROR(MATCH(B1368,[1]RF_Corps!B:B,0),"Rev"),AND(F1368="Alternativos",O1368=1),IFERROR(MATCH(B1368,[1]Rep4!C:C,0),"Rev")),"")</f>
        <v/>
      </c>
      <c r="B1368" s="394" t="s">
        <v>3816</v>
      </c>
      <c r="C1368" s="409" t="s">
        <v>3817</v>
      </c>
      <c r="D1368" s="395" t="s">
        <v>2548</v>
      </c>
      <c r="E1368" s="396" t="str">
        <f>IF(B1368="","",INDEX([1]CatGlob!$S:$S,IFERROR(MATCH(MID(B1368,7,1),[1]CatGlob!$R:$R,0),MATCH(MID(B1368,1,2),[1]CatGlob!$R:$R,0))))</f>
        <v>NSOL</v>
      </c>
      <c r="F1368" s="397" t="s">
        <v>442</v>
      </c>
      <c r="G1368" s="398" t="s">
        <v>383</v>
      </c>
      <c r="H1368" s="399" t="s">
        <v>264</v>
      </c>
      <c r="I1368" s="399" t="s">
        <v>611</v>
      </c>
      <c r="J1368" s="399" t="s">
        <v>2252</v>
      </c>
      <c r="K1368" s="396" t="s">
        <v>600</v>
      </c>
      <c r="L1368" s="400" t="str">
        <f>IF(ISERROR(MATCH(M1368,M$10:M1367,0)),M1368,"")</f>
        <v/>
      </c>
      <c r="M1368" s="401" t="str">
        <f>IF(B1368="","",IF(ISERROR(MATCH(F1368&amp;"_"&amp;G1368&amp;"_"&amp;H1368&amp;"_"&amp;I1368&amp;"_"&amp;J1368&amp;IF(K1368="","","_"&amp;K1368),[1]CatGlob!$B:$B,0)),F1368&amp;"_"&amp;G1368&amp;"_"&amp;H1368&amp;"_"&amp;I1368&amp;"_"&amp;J1368&amp;IF(K1368="","","_"&amp;K1368),INDEX([1]CatGlob!$C:$C,MATCH(F1368&amp;"_"&amp;G1368&amp;"_"&amp;H1368&amp;"_"&amp;I1368&amp;"_"&amp;J1368&amp;IF(K1368="","","_"&amp;K1368),[1]CatGlob!$B:$B,0))))</f>
        <v>PEN_NOM_CORP_NT</v>
      </c>
      <c r="N1368" s="402" t="str">
        <f t="shared" si="45"/>
        <v/>
      </c>
      <c r="O1368" s="402" t="str">
        <f t="shared" si="44"/>
        <v/>
      </c>
      <c r="P1368" s="401" t="str">
        <f>IF(LEN(B1368)&gt;8,INDEX([1]CatGlob!$X:$X,MATCH(M1368,[1]CatGlob!$W:$W,0)),"")</f>
        <v>PEC</v>
      </c>
      <c r="Q1368" s="403" t="str">
        <f>INDEX([1]CatGlob!P:P,MATCH(M1368,[1]CatGlob!O:O,0))</f>
        <v>RFLC</v>
      </c>
      <c r="R1368" s="403" t="s">
        <v>601</v>
      </c>
      <c r="S1368" s="403" t="s">
        <v>601</v>
      </c>
      <c r="T1368" s="403" t="str">
        <f>INDEX([1]CatGlob!$D:$D,MATCH($M1368,[1]CatGlob!$C:$C,0))</f>
        <v>RFL</v>
      </c>
      <c r="U1368" s="403" t="s">
        <v>2419</v>
      </c>
      <c r="V1368" s="404" t="str">
        <f>INDEX([1]CatGlob!$F:$F,MATCH($M1368,[1]CatGlob!$C:$C,0))</f>
        <v>RFL_CORP</v>
      </c>
      <c r="W1368" s="405"/>
      <c r="X1368" s="406">
        <v>0</v>
      </c>
      <c r="Y1368" s="407">
        <v>0</v>
      </c>
      <c r="Z1368" s="408">
        <v>0</v>
      </c>
      <c r="AA1368" s="407">
        <v>0</v>
      </c>
      <c r="AB1368" s="408">
        <v>0</v>
      </c>
      <c r="AC1368" s="407">
        <v>0</v>
      </c>
      <c r="AD1368" s="408">
        <v>0</v>
      </c>
      <c r="AE1368" s="407">
        <v>0</v>
      </c>
      <c r="AF1368" s="408">
        <v>0</v>
      </c>
      <c r="AG1368" s="407">
        <v>0</v>
      </c>
      <c r="AI1368" s="406">
        <v>0</v>
      </c>
      <c r="AJ1368" s="407">
        <v>0</v>
      </c>
      <c r="AK1368" s="408">
        <v>0</v>
      </c>
      <c r="AL1368" s="407">
        <v>0</v>
      </c>
      <c r="AM1368" s="408">
        <v>0</v>
      </c>
      <c r="AN1368" s="407">
        <v>0</v>
      </c>
      <c r="AO1368" s="408">
        <v>0</v>
      </c>
      <c r="AP1368" s="407">
        <v>0</v>
      </c>
      <c r="AQ1368" s="408">
        <v>0</v>
      </c>
      <c r="AR1368" s="407">
        <v>0</v>
      </c>
      <c r="AT1368" s="406">
        <v>0</v>
      </c>
      <c r="AU1368" s="407">
        <v>0</v>
      </c>
      <c r="AV1368" s="408">
        <v>0</v>
      </c>
      <c r="AW1368" s="407">
        <v>0</v>
      </c>
      <c r="AX1368" s="408">
        <v>0</v>
      </c>
      <c r="AY1368" s="407">
        <v>0</v>
      </c>
      <c r="AZ1368" s="408">
        <v>0</v>
      </c>
      <c r="BA1368" s="407">
        <v>0</v>
      </c>
      <c r="BB1368" s="408">
        <v>0</v>
      </c>
      <c r="BC1368" s="407">
        <v>0</v>
      </c>
    </row>
    <row r="1369" spans="1:55" x14ac:dyDescent="0.35">
      <c r="A1369" s="385" t="str" cm="1">
        <f t="array" ref="A1369">IFERROR(_xlfn.IFS(AND(F1369="Renta Variable",O1369=1),IFERROR(MATCH(B1369,[1]RV_Det!C:C,0),"Rev"),AND(J1369="Corporativa",O1369=1,I1369="EM"),IFERROR(MATCH(B1369,[1]RF_Corps!B:B,0),"Rev"),AND(F1369="Alternativos",O1369=1),IFERROR(MATCH(B1369,[1]Rep4!C:C,0),"Rev")),"")</f>
        <v/>
      </c>
      <c r="B1369" s="394" t="s">
        <v>3818</v>
      </c>
      <c r="C1369" s="409" t="s">
        <v>3819</v>
      </c>
      <c r="D1369" s="395" t="s">
        <v>2548</v>
      </c>
      <c r="E1369" s="396" t="str">
        <f>IF(B1369="","",INDEX([1]CatGlob!$S:$S,IFERROR(MATCH(MID(B1369,7,1),[1]CatGlob!$R:$R,0),MATCH(MID(B1369,1,2),[1]CatGlob!$R:$R,0))))</f>
        <v>NSOL</v>
      </c>
      <c r="F1369" s="397" t="s">
        <v>442</v>
      </c>
      <c r="G1369" s="398" t="s">
        <v>383</v>
      </c>
      <c r="H1369" s="399" t="s">
        <v>264</v>
      </c>
      <c r="I1369" s="399" t="s">
        <v>611</v>
      </c>
      <c r="J1369" s="399" t="s">
        <v>2252</v>
      </c>
      <c r="K1369" s="396" t="s">
        <v>600</v>
      </c>
      <c r="L1369" s="400" t="str">
        <f>IF(ISERROR(MATCH(M1369,M$10:M1368,0)),M1369,"")</f>
        <v/>
      </c>
      <c r="M1369" s="401" t="str">
        <f>IF(B1369="","",IF(ISERROR(MATCH(F1369&amp;"_"&amp;G1369&amp;"_"&amp;H1369&amp;"_"&amp;I1369&amp;"_"&amp;J1369&amp;IF(K1369="","","_"&amp;K1369),[1]CatGlob!$B:$B,0)),F1369&amp;"_"&amp;G1369&amp;"_"&amp;H1369&amp;"_"&amp;I1369&amp;"_"&amp;J1369&amp;IF(K1369="","","_"&amp;K1369),INDEX([1]CatGlob!$C:$C,MATCH(F1369&amp;"_"&amp;G1369&amp;"_"&amp;H1369&amp;"_"&amp;I1369&amp;"_"&amp;J1369&amp;IF(K1369="","","_"&amp;K1369),[1]CatGlob!$B:$B,0))))</f>
        <v>PEN_NOM_CORP_NT</v>
      </c>
      <c r="N1369" s="402" t="str">
        <f t="shared" si="45"/>
        <v/>
      </c>
      <c r="O1369" s="402" t="str">
        <f t="shared" si="44"/>
        <v/>
      </c>
      <c r="P1369" s="401" t="str">
        <f>IF(LEN(B1369)&gt;8,INDEX([1]CatGlob!$X:$X,MATCH(M1369,[1]CatGlob!$W:$W,0)),"")</f>
        <v>PEC</v>
      </c>
      <c r="Q1369" s="403" t="str">
        <f>INDEX([1]CatGlob!P:P,MATCH(M1369,[1]CatGlob!O:O,0))</f>
        <v>RFLC</v>
      </c>
      <c r="R1369" s="403" t="s">
        <v>601</v>
      </c>
      <c r="S1369" s="403" t="s">
        <v>601</v>
      </c>
      <c r="T1369" s="403" t="str">
        <f>INDEX([1]CatGlob!$D:$D,MATCH($M1369,[1]CatGlob!$C:$C,0))</f>
        <v>RFL</v>
      </c>
      <c r="U1369" s="403" t="s">
        <v>2419</v>
      </c>
      <c r="V1369" s="404" t="str">
        <f>INDEX([1]CatGlob!$F:$F,MATCH($M1369,[1]CatGlob!$C:$C,0))</f>
        <v>RFL_CORP</v>
      </c>
      <c r="W1369" s="405"/>
      <c r="X1369" s="406">
        <v>0</v>
      </c>
      <c r="Y1369" s="407">
        <v>0</v>
      </c>
      <c r="Z1369" s="408">
        <v>0</v>
      </c>
      <c r="AA1369" s="407">
        <v>0</v>
      </c>
      <c r="AB1369" s="408">
        <v>0</v>
      </c>
      <c r="AC1369" s="407">
        <v>0</v>
      </c>
      <c r="AD1369" s="408">
        <v>0</v>
      </c>
      <c r="AE1369" s="407">
        <v>0</v>
      </c>
      <c r="AF1369" s="408">
        <v>0</v>
      </c>
      <c r="AG1369" s="407">
        <v>0</v>
      </c>
      <c r="AI1369" s="406">
        <v>0</v>
      </c>
      <c r="AJ1369" s="407">
        <v>0</v>
      </c>
      <c r="AK1369" s="408">
        <v>0</v>
      </c>
      <c r="AL1369" s="407">
        <v>0</v>
      </c>
      <c r="AM1369" s="408">
        <v>0</v>
      </c>
      <c r="AN1369" s="407">
        <v>0</v>
      </c>
      <c r="AO1369" s="408">
        <v>0</v>
      </c>
      <c r="AP1369" s="407">
        <v>0</v>
      </c>
      <c r="AQ1369" s="408">
        <v>0</v>
      </c>
      <c r="AR1369" s="407">
        <v>0</v>
      </c>
      <c r="AT1369" s="406">
        <v>0</v>
      </c>
      <c r="AU1369" s="407">
        <v>0</v>
      </c>
      <c r="AV1369" s="408">
        <v>0</v>
      </c>
      <c r="AW1369" s="407">
        <v>0</v>
      </c>
      <c r="AX1369" s="408">
        <v>0</v>
      </c>
      <c r="AY1369" s="407">
        <v>0</v>
      </c>
      <c r="AZ1369" s="408">
        <v>0</v>
      </c>
      <c r="BA1369" s="407">
        <v>0</v>
      </c>
      <c r="BB1369" s="408">
        <v>0</v>
      </c>
      <c r="BC1369" s="407">
        <v>0</v>
      </c>
    </row>
    <row r="1370" spans="1:55" x14ac:dyDescent="0.35">
      <c r="A1370" s="385" t="str" cm="1">
        <f t="array" ref="A1370">IFERROR(_xlfn.IFS(AND(F1370="Renta Variable",O1370=1),IFERROR(MATCH(B1370,[1]RV_Det!C:C,0),"Rev"),AND(J1370="Corporativa",O1370=1,I1370="EM"),IFERROR(MATCH(B1370,[1]RF_Corps!B:B,0),"Rev"),AND(F1370="Alternativos",O1370=1),IFERROR(MATCH(B1370,[1]Rep4!C:C,0),"Rev")),"")</f>
        <v/>
      </c>
      <c r="B1370" s="394" t="s">
        <v>3820</v>
      </c>
      <c r="C1370" s="409" t="s">
        <v>3821</v>
      </c>
      <c r="D1370" s="395" t="s">
        <v>2548</v>
      </c>
      <c r="E1370" s="396" t="str">
        <f>IF(B1370="","",INDEX([1]CatGlob!$S:$S,IFERROR(MATCH(MID(B1370,7,1),[1]CatGlob!$R:$R,0),MATCH(MID(B1370,1,2),[1]CatGlob!$R:$R,0))))</f>
        <v>NSOL</v>
      </c>
      <c r="F1370" s="397" t="s">
        <v>442</v>
      </c>
      <c r="G1370" s="398" t="s">
        <v>383</v>
      </c>
      <c r="H1370" s="399" t="s">
        <v>264</v>
      </c>
      <c r="I1370" s="399" t="s">
        <v>611</v>
      </c>
      <c r="J1370" s="399" t="s">
        <v>2252</v>
      </c>
      <c r="K1370" s="396" t="s">
        <v>600</v>
      </c>
      <c r="L1370" s="400" t="str">
        <f>IF(ISERROR(MATCH(M1370,M$10:M1369,0)),M1370,"")</f>
        <v/>
      </c>
      <c r="M1370" s="401" t="str">
        <f>IF(B1370="","",IF(ISERROR(MATCH(F1370&amp;"_"&amp;G1370&amp;"_"&amp;H1370&amp;"_"&amp;I1370&amp;"_"&amp;J1370&amp;IF(K1370="","","_"&amp;K1370),[1]CatGlob!$B:$B,0)),F1370&amp;"_"&amp;G1370&amp;"_"&amp;H1370&amp;"_"&amp;I1370&amp;"_"&amp;J1370&amp;IF(K1370="","","_"&amp;K1370),INDEX([1]CatGlob!$C:$C,MATCH(F1370&amp;"_"&amp;G1370&amp;"_"&amp;H1370&amp;"_"&amp;I1370&amp;"_"&amp;J1370&amp;IF(K1370="","","_"&amp;K1370),[1]CatGlob!$B:$B,0))))</f>
        <v>PEN_NOM_CORP_NT</v>
      </c>
      <c r="N1370" s="402" t="str">
        <f t="shared" si="45"/>
        <v/>
      </c>
      <c r="O1370" s="402" t="str">
        <f t="shared" si="44"/>
        <v/>
      </c>
      <c r="P1370" s="401" t="str">
        <f>IF(LEN(B1370)&gt;8,INDEX([1]CatGlob!$X:$X,MATCH(M1370,[1]CatGlob!$W:$W,0)),"")</f>
        <v>PEC</v>
      </c>
      <c r="Q1370" s="403" t="str">
        <f>INDEX([1]CatGlob!P:P,MATCH(M1370,[1]CatGlob!O:O,0))</f>
        <v>RFLC</v>
      </c>
      <c r="R1370" s="403" t="s">
        <v>601</v>
      </c>
      <c r="S1370" s="403" t="s">
        <v>601</v>
      </c>
      <c r="T1370" s="403" t="str">
        <f>INDEX([1]CatGlob!$D:$D,MATCH($M1370,[1]CatGlob!$C:$C,0))</f>
        <v>RFL</v>
      </c>
      <c r="U1370" s="403" t="s">
        <v>2419</v>
      </c>
      <c r="V1370" s="404" t="str">
        <f>INDEX([1]CatGlob!$F:$F,MATCH($M1370,[1]CatGlob!$C:$C,0))</f>
        <v>RFL_CORP</v>
      </c>
      <c r="W1370" s="405"/>
      <c r="X1370" s="406">
        <v>0</v>
      </c>
      <c r="Y1370" s="407">
        <v>0</v>
      </c>
      <c r="Z1370" s="408">
        <v>0</v>
      </c>
      <c r="AA1370" s="407">
        <v>0</v>
      </c>
      <c r="AB1370" s="408">
        <v>0</v>
      </c>
      <c r="AC1370" s="407">
        <v>0</v>
      </c>
      <c r="AD1370" s="408">
        <v>0</v>
      </c>
      <c r="AE1370" s="407">
        <v>0</v>
      </c>
      <c r="AF1370" s="408">
        <v>0</v>
      </c>
      <c r="AG1370" s="407">
        <v>0</v>
      </c>
      <c r="AI1370" s="406">
        <v>0</v>
      </c>
      <c r="AJ1370" s="407">
        <v>0</v>
      </c>
      <c r="AK1370" s="408">
        <v>0</v>
      </c>
      <c r="AL1370" s="407">
        <v>0</v>
      </c>
      <c r="AM1370" s="408">
        <v>0</v>
      </c>
      <c r="AN1370" s="407">
        <v>0</v>
      </c>
      <c r="AO1370" s="408">
        <v>0</v>
      </c>
      <c r="AP1370" s="407">
        <v>0</v>
      </c>
      <c r="AQ1370" s="408">
        <v>0</v>
      </c>
      <c r="AR1370" s="407">
        <v>0</v>
      </c>
      <c r="AT1370" s="406">
        <v>0</v>
      </c>
      <c r="AU1370" s="407">
        <v>0</v>
      </c>
      <c r="AV1370" s="408">
        <v>0</v>
      </c>
      <c r="AW1370" s="407">
        <v>0</v>
      </c>
      <c r="AX1370" s="408">
        <v>0</v>
      </c>
      <c r="AY1370" s="407">
        <v>0</v>
      </c>
      <c r="AZ1370" s="408">
        <v>0</v>
      </c>
      <c r="BA1370" s="407">
        <v>0</v>
      </c>
      <c r="BB1370" s="408">
        <v>0</v>
      </c>
      <c r="BC1370" s="407">
        <v>0</v>
      </c>
    </row>
    <row r="1371" spans="1:55" x14ac:dyDescent="0.35">
      <c r="A1371" s="385" t="str" cm="1">
        <f t="array" ref="A1371">IFERROR(_xlfn.IFS(AND(F1371="Renta Variable",O1371=1),IFERROR(MATCH(B1371,[1]RV_Det!C:C,0),"Rev"),AND(J1371="Corporativa",O1371=1,I1371="EM"),IFERROR(MATCH(B1371,[1]RF_Corps!B:B,0),"Rev"),AND(F1371="Alternativos",O1371=1),IFERROR(MATCH(B1371,[1]Rep4!C:C,0),"Rev")),"")</f>
        <v/>
      </c>
      <c r="B1371" s="394" t="s">
        <v>3822</v>
      </c>
      <c r="C1371" s="409" t="s">
        <v>3823</v>
      </c>
      <c r="D1371" s="395" t="s">
        <v>2548</v>
      </c>
      <c r="E1371" s="396" t="str">
        <f>IF(B1371="","",INDEX([1]CatGlob!$S:$S,IFERROR(MATCH(MID(B1371,7,1),[1]CatGlob!$R:$R,0),MATCH(MID(B1371,1,2),[1]CatGlob!$R:$R,0))))</f>
        <v>NSOL</v>
      </c>
      <c r="F1371" s="397" t="s">
        <v>442</v>
      </c>
      <c r="G1371" s="398" t="s">
        <v>383</v>
      </c>
      <c r="H1371" s="399" t="s">
        <v>264</v>
      </c>
      <c r="I1371" s="399" t="s">
        <v>611</v>
      </c>
      <c r="J1371" s="399" t="s">
        <v>2252</v>
      </c>
      <c r="K1371" s="396" t="s">
        <v>600</v>
      </c>
      <c r="L1371" s="400" t="str">
        <f>IF(ISERROR(MATCH(M1371,M$10:M1370,0)),M1371,"")</f>
        <v/>
      </c>
      <c r="M1371" s="401" t="str">
        <f>IF(B1371="","",IF(ISERROR(MATCH(F1371&amp;"_"&amp;G1371&amp;"_"&amp;H1371&amp;"_"&amp;I1371&amp;"_"&amp;J1371&amp;IF(K1371="","","_"&amp;K1371),[1]CatGlob!$B:$B,0)),F1371&amp;"_"&amp;G1371&amp;"_"&amp;H1371&amp;"_"&amp;I1371&amp;"_"&amp;J1371&amp;IF(K1371="","","_"&amp;K1371),INDEX([1]CatGlob!$C:$C,MATCH(F1371&amp;"_"&amp;G1371&amp;"_"&amp;H1371&amp;"_"&amp;I1371&amp;"_"&amp;J1371&amp;IF(K1371="","","_"&amp;K1371),[1]CatGlob!$B:$B,0))))</f>
        <v>PEN_NOM_CORP_NT</v>
      </c>
      <c r="N1371" s="402" t="str">
        <f t="shared" si="45"/>
        <v/>
      </c>
      <c r="O1371" s="402" t="str">
        <f t="shared" si="44"/>
        <v/>
      </c>
      <c r="P1371" s="401" t="str">
        <f>IF(LEN(B1371)&gt;8,INDEX([1]CatGlob!$X:$X,MATCH(M1371,[1]CatGlob!$W:$W,0)),"")</f>
        <v>PEC</v>
      </c>
      <c r="Q1371" s="403" t="str">
        <f>INDEX([1]CatGlob!P:P,MATCH(M1371,[1]CatGlob!O:O,0))</f>
        <v>RFLC</v>
      </c>
      <c r="R1371" s="403" t="s">
        <v>601</v>
      </c>
      <c r="S1371" s="403" t="s">
        <v>601</v>
      </c>
      <c r="T1371" s="403" t="str">
        <f>INDEX([1]CatGlob!$D:$D,MATCH($M1371,[1]CatGlob!$C:$C,0))</f>
        <v>RFL</v>
      </c>
      <c r="U1371" s="403" t="s">
        <v>2419</v>
      </c>
      <c r="V1371" s="404" t="str">
        <f>INDEX([1]CatGlob!$F:$F,MATCH($M1371,[1]CatGlob!$C:$C,0))</f>
        <v>RFL_CORP</v>
      </c>
      <c r="W1371" s="405"/>
      <c r="X1371" s="406">
        <v>0</v>
      </c>
      <c r="Y1371" s="407">
        <v>0</v>
      </c>
      <c r="Z1371" s="408">
        <v>0</v>
      </c>
      <c r="AA1371" s="407">
        <v>0</v>
      </c>
      <c r="AB1371" s="408">
        <v>0</v>
      </c>
      <c r="AC1371" s="407">
        <v>0</v>
      </c>
      <c r="AD1371" s="408">
        <v>0</v>
      </c>
      <c r="AE1371" s="407">
        <v>0</v>
      </c>
      <c r="AF1371" s="408">
        <v>0</v>
      </c>
      <c r="AG1371" s="407">
        <v>0</v>
      </c>
      <c r="AI1371" s="406">
        <v>0</v>
      </c>
      <c r="AJ1371" s="407">
        <v>0</v>
      </c>
      <c r="AK1371" s="408">
        <v>0</v>
      </c>
      <c r="AL1371" s="407">
        <v>0</v>
      </c>
      <c r="AM1371" s="408">
        <v>0</v>
      </c>
      <c r="AN1371" s="407">
        <v>0</v>
      </c>
      <c r="AO1371" s="408">
        <v>0</v>
      </c>
      <c r="AP1371" s="407">
        <v>0</v>
      </c>
      <c r="AQ1371" s="408">
        <v>0</v>
      </c>
      <c r="AR1371" s="407">
        <v>0</v>
      </c>
      <c r="AT1371" s="406">
        <v>0</v>
      </c>
      <c r="AU1371" s="407">
        <v>0</v>
      </c>
      <c r="AV1371" s="408">
        <v>0</v>
      </c>
      <c r="AW1371" s="407">
        <v>0</v>
      </c>
      <c r="AX1371" s="408">
        <v>0</v>
      </c>
      <c r="AY1371" s="407">
        <v>0</v>
      </c>
      <c r="AZ1371" s="408">
        <v>0</v>
      </c>
      <c r="BA1371" s="407">
        <v>0</v>
      </c>
      <c r="BB1371" s="408">
        <v>0</v>
      </c>
      <c r="BC1371" s="407">
        <v>0</v>
      </c>
    </row>
    <row r="1372" spans="1:55" x14ac:dyDescent="0.35">
      <c r="A1372" s="385" t="str" cm="1">
        <f t="array" ref="A1372">IFERROR(_xlfn.IFS(AND(F1372="Renta Variable",O1372=1),IFERROR(MATCH(B1372,[1]RV_Det!C:C,0),"Rev"),AND(J1372="Corporativa",O1372=1,I1372="EM"),IFERROR(MATCH(B1372,[1]RF_Corps!B:B,0),"Rev"),AND(F1372="Alternativos",O1372=1),IFERROR(MATCH(B1372,[1]Rep4!C:C,0),"Rev")),"")</f>
        <v/>
      </c>
      <c r="B1372" s="394" t="s">
        <v>3824</v>
      </c>
      <c r="C1372" s="409" t="s">
        <v>3825</v>
      </c>
      <c r="D1372" s="395" t="s">
        <v>2548</v>
      </c>
      <c r="E1372" s="396" t="str">
        <f>IF(B1372="","",INDEX([1]CatGlob!$S:$S,IFERROR(MATCH(MID(B1372,7,1),[1]CatGlob!$R:$R,0),MATCH(MID(B1372,1,2),[1]CatGlob!$R:$R,0))))</f>
        <v>NSOL</v>
      </c>
      <c r="F1372" s="397" t="s">
        <v>442</v>
      </c>
      <c r="G1372" s="398" t="s">
        <v>383</v>
      </c>
      <c r="H1372" s="399" t="s">
        <v>264</v>
      </c>
      <c r="I1372" s="399" t="s">
        <v>611</v>
      </c>
      <c r="J1372" s="399" t="s">
        <v>2252</v>
      </c>
      <c r="K1372" s="396" t="s">
        <v>600</v>
      </c>
      <c r="L1372" s="400" t="str">
        <f>IF(ISERROR(MATCH(M1372,M$10:M1371,0)),M1372,"")</f>
        <v/>
      </c>
      <c r="M1372" s="401" t="str">
        <f>IF(B1372="","",IF(ISERROR(MATCH(F1372&amp;"_"&amp;G1372&amp;"_"&amp;H1372&amp;"_"&amp;I1372&amp;"_"&amp;J1372&amp;IF(K1372="","","_"&amp;K1372),[1]CatGlob!$B:$B,0)),F1372&amp;"_"&amp;G1372&amp;"_"&amp;H1372&amp;"_"&amp;I1372&amp;"_"&amp;J1372&amp;IF(K1372="","","_"&amp;K1372),INDEX([1]CatGlob!$C:$C,MATCH(F1372&amp;"_"&amp;G1372&amp;"_"&amp;H1372&amp;"_"&amp;I1372&amp;"_"&amp;J1372&amp;IF(K1372="","","_"&amp;K1372),[1]CatGlob!$B:$B,0))))</f>
        <v>PEN_NOM_CORP_NT</v>
      </c>
      <c r="N1372" s="402" t="str">
        <f t="shared" si="45"/>
        <v/>
      </c>
      <c r="O1372" s="402" t="str">
        <f t="shared" si="44"/>
        <v/>
      </c>
      <c r="P1372" s="401" t="str">
        <f>IF(LEN(B1372)&gt;8,INDEX([1]CatGlob!$X:$X,MATCH(M1372,[1]CatGlob!$W:$W,0)),"")</f>
        <v>PEC</v>
      </c>
      <c r="Q1372" s="403" t="str">
        <f>INDEX([1]CatGlob!P:P,MATCH(M1372,[1]CatGlob!O:O,0))</f>
        <v>RFLC</v>
      </c>
      <c r="R1372" s="403" t="s">
        <v>601</v>
      </c>
      <c r="S1372" s="403" t="s">
        <v>601</v>
      </c>
      <c r="T1372" s="403" t="str">
        <f>INDEX([1]CatGlob!$D:$D,MATCH($M1372,[1]CatGlob!$C:$C,0))</f>
        <v>RFL</v>
      </c>
      <c r="U1372" s="403" t="s">
        <v>2419</v>
      </c>
      <c r="V1372" s="404" t="str">
        <f>INDEX([1]CatGlob!$F:$F,MATCH($M1372,[1]CatGlob!$C:$C,0))</f>
        <v>RFL_CORP</v>
      </c>
      <c r="W1372" s="405"/>
      <c r="X1372" s="406">
        <v>0</v>
      </c>
      <c r="Y1372" s="407">
        <v>0</v>
      </c>
      <c r="Z1372" s="408">
        <v>0</v>
      </c>
      <c r="AA1372" s="407">
        <v>0</v>
      </c>
      <c r="AB1372" s="408">
        <v>0</v>
      </c>
      <c r="AC1372" s="407">
        <v>0</v>
      </c>
      <c r="AD1372" s="408">
        <v>0</v>
      </c>
      <c r="AE1372" s="407">
        <v>0</v>
      </c>
      <c r="AF1372" s="408">
        <v>0</v>
      </c>
      <c r="AG1372" s="407">
        <v>0</v>
      </c>
      <c r="AI1372" s="406">
        <v>0</v>
      </c>
      <c r="AJ1372" s="407">
        <v>0</v>
      </c>
      <c r="AK1372" s="408">
        <v>0</v>
      </c>
      <c r="AL1372" s="407">
        <v>0</v>
      </c>
      <c r="AM1372" s="408">
        <v>0</v>
      </c>
      <c r="AN1372" s="407">
        <v>0</v>
      </c>
      <c r="AO1372" s="408">
        <v>0</v>
      </c>
      <c r="AP1372" s="407">
        <v>0</v>
      </c>
      <c r="AQ1372" s="408">
        <v>0</v>
      </c>
      <c r="AR1372" s="407">
        <v>0</v>
      </c>
      <c r="AT1372" s="406">
        <v>0</v>
      </c>
      <c r="AU1372" s="407">
        <v>0</v>
      </c>
      <c r="AV1372" s="408">
        <v>0</v>
      </c>
      <c r="AW1372" s="407">
        <v>0</v>
      </c>
      <c r="AX1372" s="408">
        <v>0</v>
      </c>
      <c r="AY1372" s="407">
        <v>0</v>
      </c>
      <c r="AZ1372" s="408">
        <v>0</v>
      </c>
      <c r="BA1372" s="407">
        <v>0</v>
      </c>
      <c r="BB1372" s="408">
        <v>0</v>
      </c>
      <c r="BC1372" s="407">
        <v>0</v>
      </c>
    </row>
    <row r="1373" spans="1:55" x14ac:dyDescent="0.35">
      <c r="A1373" s="385" t="str" cm="1">
        <f t="array" ref="A1373">IFERROR(_xlfn.IFS(AND(F1373="Renta Variable",O1373=1),IFERROR(MATCH(B1373,[1]RV_Det!C:C,0),"Rev"),AND(J1373="Corporativa",O1373=1,I1373="EM"),IFERROR(MATCH(B1373,[1]RF_Corps!B:B,0),"Rev"),AND(F1373="Alternativos",O1373=1),IFERROR(MATCH(B1373,[1]Rep4!C:C,0),"Rev")),"")</f>
        <v/>
      </c>
      <c r="B1373" s="394" t="s">
        <v>3826</v>
      </c>
      <c r="C1373" s="409" t="s">
        <v>3827</v>
      </c>
      <c r="D1373" s="395" t="s">
        <v>2548</v>
      </c>
      <c r="E1373" s="396" t="str">
        <f>IF(B1373="","",INDEX([1]CatGlob!$S:$S,IFERROR(MATCH(MID(B1373,7,1),[1]CatGlob!$R:$R,0),MATCH(MID(B1373,1,2),[1]CatGlob!$R:$R,0))))</f>
        <v>NSOL</v>
      </c>
      <c r="F1373" s="397" t="s">
        <v>442</v>
      </c>
      <c r="G1373" s="398" t="s">
        <v>383</v>
      </c>
      <c r="H1373" s="399" t="s">
        <v>264</v>
      </c>
      <c r="I1373" s="399" t="s">
        <v>611</v>
      </c>
      <c r="J1373" s="399" t="s">
        <v>2252</v>
      </c>
      <c r="K1373" s="396" t="s">
        <v>600</v>
      </c>
      <c r="L1373" s="400" t="str">
        <f>IF(ISERROR(MATCH(M1373,M$10:M1372,0)),M1373,"")</f>
        <v/>
      </c>
      <c r="M1373" s="401" t="str">
        <f>IF(B1373="","",IF(ISERROR(MATCH(F1373&amp;"_"&amp;G1373&amp;"_"&amp;H1373&amp;"_"&amp;I1373&amp;"_"&amp;J1373&amp;IF(K1373="","","_"&amp;K1373),[1]CatGlob!$B:$B,0)),F1373&amp;"_"&amp;G1373&amp;"_"&amp;H1373&amp;"_"&amp;I1373&amp;"_"&amp;J1373&amp;IF(K1373="","","_"&amp;K1373),INDEX([1]CatGlob!$C:$C,MATCH(F1373&amp;"_"&amp;G1373&amp;"_"&amp;H1373&amp;"_"&amp;I1373&amp;"_"&amp;J1373&amp;IF(K1373="","","_"&amp;K1373),[1]CatGlob!$B:$B,0))))</f>
        <v>PEN_NOM_CORP_NT</v>
      </c>
      <c r="N1373" s="402" t="str">
        <f t="shared" si="45"/>
        <v/>
      </c>
      <c r="O1373" s="402" t="str">
        <f t="shared" si="44"/>
        <v/>
      </c>
      <c r="P1373" s="401" t="str">
        <f>IF(LEN(B1373)&gt;8,INDEX([1]CatGlob!$X:$X,MATCH(M1373,[1]CatGlob!$W:$W,0)),"")</f>
        <v>PEC</v>
      </c>
      <c r="Q1373" s="403" t="str">
        <f>INDEX([1]CatGlob!P:P,MATCH(M1373,[1]CatGlob!O:O,0))</f>
        <v>RFLC</v>
      </c>
      <c r="R1373" s="403" t="s">
        <v>601</v>
      </c>
      <c r="S1373" s="403" t="s">
        <v>601</v>
      </c>
      <c r="T1373" s="403" t="str">
        <f>INDEX([1]CatGlob!$D:$D,MATCH($M1373,[1]CatGlob!$C:$C,0))</f>
        <v>RFL</v>
      </c>
      <c r="U1373" s="403" t="s">
        <v>2419</v>
      </c>
      <c r="V1373" s="404" t="str">
        <f>INDEX([1]CatGlob!$F:$F,MATCH($M1373,[1]CatGlob!$C:$C,0))</f>
        <v>RFL_CORP</v>
      </c>
      <c r="W1373" s="405"/>
      <c r="X1373" s="406">
        <v>0</v>
      </c>
      <c r="Y1373" s="407">
        <v>0</v>
      </c>
      <c r="Z1373" s="408">
        <v>0</v>
      </c>
      <c r="AA1373" s="407">
        <v>0</v>
      </c>
      <c r="AB1373" s="408">
        <v>0</v>
      </c>
      <c r="AC1373" s="407">
        <v>0</v>
      </c>
      <c r="AD1373" s="408">
        <v>0</v>
      </c>
      <c r="AE1373" s="407">
        <v>0</v>
      </c>
      <c r="AF1373" s="408">
        <v>0</v>
      </c>
      <c r="AG1373" s="407">
        <v>0</v>
      </c>
      <c r="AI1373" s="406">
        <v>0</v>
      </c>
      <c r="AJ1373" s="407">
        <v>0</v>
      </c>
      <c r="AK1373" s="408">
        <v>0</v>
      </c>
      <c r="AL1373" s="407">
        <v>0</v>
      </c>
      <c r="AM1373" s="408">
        <v>0</v>
      </c>
      <c r="AN1373" s="407">
        <v>0</v>
      </c>
      <c r="AO1373" s="408">
        <v>0</v>
      </c>
      <c r="AP1373" s="407">
        <v>0</v>
      </c>
      <c r="AQ1373" s="408">
        <v>0</v>
      </c>
      <c r="AR1373" s="407">
        <v>0</v>
      </c>
      <c r="AT1373" s="406">
        <v>0</v>
      </c>
      <c r="AU1373" s="407">
        <v>0</v>
      </c>
      <c r="AV1373" s="408">
        <v>0</v>
      </c>
      <c r="AW1373" s="407">
        <v>0</v>
      </c>
      <c r="AX1373" s="408">
        <v>0</v>
      </c>
      <c r="AY1373" s="407">
        <v>0</v>
      </c>
      <c r="AZ1373" s="408">
        <v>0</v>
      </c>
      <c r="BA1373" s="407">
        <v>0</v>
      </c>
      <c r="BB1373" s="408">
        <v>0</v>
      </c>
      <c r="BC1373" s="407">
        <v>0</v>
      </c>
    </row>
    <row r="1374" spans="1:55" x14ac:dyDescent="0.35">
      <c r="A1374" s="385" t="str" cm="1">
        <f t="array" ref="A1374">IFERROR(_xlfn.IFS(AND(F1374="Renta Variable",O1374=1),IFERROR(MATCH(B1374,[1]RV_Det!C:C,0),"Rev"),AND(J1374="Corporativa",O1374=1,I1374="EM"),IFERROR(MATCH(B1374,[1]RF_Corps!B:B,0),"Rev"),AND(F1374="Alternativos",O1374=1),IFERROR(MATCH(B1374,[1]Rep4!C:C,0),"Rev")),"")</f>
        <v/>
      </c>
      <c r="B1374" s="394" t="s">
        <v>3828</v>
      </c>
      <c r="C1374" s="409" t="s">
        <v>3829</v>
      </c>
      <c r="D1374" s="395" t="s">
        <v>2548</v>
      </c>
      <c r="E1374" s="396" t="str">
        <f>IF(B1374="","",INDEX([1]CatGlob!$S:$S,IFERROR(MATCH(MID(B1374,7,1),[1]CatGlob!$R:$R,0),MATCH(MID(B1374,1,2),[1]CatGlob!$R:$R,0))))</f>
        <v>NSOL</v>
      </c>
      <c r="F1374" s="397" t="s">
        <v>442</v>
      </c>
      <c r="G1374" s="398" t="s">
        <v>383</v>
      </c>
      <c r="H1374" s="399" t="s">
        <v>264</v>
      </c>
      <c r="I1374" s="399" t="s">
        <v>611</v>
      </c>
      <c r="J1374" s="399" t="s">
        <v>2252</v>
      </c>
      <c r="K1374" s="396" t="s">
        <v>600</v>
      </c>
      <c r="L1374" s="400" t="str">
        <f>IF(ISERROR(MATCH(M1374,M$10:M1373,0)),M1374,"")</f>
        <v/>
      </c>
      <c r="M1374" s="401" t="str">
        <f>IF(B1374="","",IF(ISERROR(MATCH(F1374&amp;"_"&amp;G1374&amp;"_"&amp;H1374&amp;"_"&amp;I1374&amp;"_"&amp;J1374&amp;IF(K1374="","","_"&amp;K1374),[1]CatGlob!$B:$B,0)),F1374&amp;"_"&amp;G1374&amp;"_"&amp;H1374&amp;"_"&amp;I1374&amp;"_"&amp;J1374&amp;IF(K1374="","","_"&amp;K1374),INDEX([1]CatGlob!$C:$C,MATCH(F1374&amp;"_"&amp;G1374&amp;"_"&amp;H1374&amp;"_"&amp;I1374&amp;"_"&amp;J1374&amp;IF(K1374="","","_"&amp;K1374),[1]CatGlob!$B:$B,0))))</f>
        <v>PEN_NOM_CORP_NT</v>
      </c>
      <c r="N1374" s="402" t="str">
        <f t="shared" si="45"/>
        <v/>
      </c>
      <c r="O1374" s="402" t="str">
        <f t="shared" si="44"/>
        <v/>
      </c>
      <c r="P1374" s="401" t="str">
        <f>IF(LEN(B1374)&gt;8,INDEX([1]CatGlob!$X:$X,MATCH(M1374,[1]CatGlob!$W:$W,0)),"")</f>
        <v>PEC</v>
      </c>
      <c r="Q1374" s="403" t="str">
        <f>INDEX([1]CatGlob!P:P,MATCH(M1374,[1]CatGlob!O:O,0))</f>
        <v>RFLC</v>
      </c>
      <c r="R1374" s="403" t="s">
        <v>601</v>
      </c>
      <c r="S1374" s="403" t="s">
        <v>601</v>
      </c>
      <c r="T1374" s="403" t="str">
        <f>INDEX([1]CatGlob!$D:$D,MATCH($M1374,[1]CatGlob!$C:$C,0))</f>
        <v>RFL</v>
      </c>
      <c r="U1374" s="403" t="s">
        <v>2419</v>
      </c>
      <c r="V1374" s="404" t="str">
        <f>INDEX([1]CatGlob!$F:$F,MATCH($M1374,[1]CatGlob!$C:$C,0))</f>
        <v>RFL_CORP</v>
      </c>
      <c r="W1374" s="405"/>
      <c r="X1374" s="406">
        <v>0</v>
      </c>
      <c r="Y1374" s="407">
        <v>0</v>
      </c>
      <c r="Z1374" s="408">
        <v>0</v>
      </c>
      <c r="AA1374" s="407">
        <v>0</v>
      </c>
      <c r="AB1374" s="408">
        <v>0</v>
      </c>
      <c r="AC1374" s="407">
        <v>0</v>
      </c>
      <c r="AD1374" s="408">
        <v>0</v>
      </c>
      <c r="AE1374" s="407">
        <v>0</v>
      </c>
      <c r="AF1374" s="408">
        <v>0</v>
      </c>
      <c r="AG1374" s="407">
        <v>0</v>
      </c>
      <c r="AI1374" s="406">
        <v>0</v>
      </c>
      <c r="AJ1374" s="407">
        <v>0</v>
      </c>
      <c r="AK1374" s="408">
        <v>0</v>
      </c>
      <c r="AL1374" s="407">
        <v>0</v>
      </c>
      <c r="AM1374" s="408">
        <v>0</v>
      </c>
      <c r="AN1374" s="407">
        <v>0</v>
      </c>
      <c r="AO1374" s="408">
        <v>0</v>
      </c>
      <c r="AP1374" s="407">
        <v>0</v>
      </c>
      <c r="AQ1374" s="408">
        <v>0</v>
      </c>
      <c r="AR1374" s="407">
        <v>0</v>
      </c>
      <c r="AT1374" s="406">
        <v>0</v>
      </c>
      <c r="AU1374" s="407">
        <v>0</v>
      </c>
      <c r="AV1374" s="408">
        <v>0</v>
      </c>
      <c r="AW1374" s="407">
        <v>0</v>
      </c>
      <c r="AX1374" s="408">
        <v>0</v>
      </c>
      <c r="AY1374" s="407">
        <v>0</v>
      </c>
      <c r="AZ1374" s="408">
        <v>0</v>
      </c>
      <c r="BA1374" s="407">
        <v>0</v>
      </c>
      <c r="BB1374" s="408">
        <v>0</v>
      </c>
      <c r="BC1374" s="407">
        <v>0</v>
      </c>
    </row>
    <row r="1375" spans="1:55" x14ac:dyDescent="0.35">
      <c r="A1375" s="385" t="str" cm="1">
        <f t="array" ref="A1375">IFERROR(_xlfn.IFS(AND(F1375="Renta Variable",O1375=1),IFERROR(MATCH(B1375,[1]RV_Det!C:C,0),"Rev"),AND(J1375="Corporativa",O1375=1,I1375="EM"),IFERROR(MATCH(B1375,[1]RF_Corps!B:B,0),"Rev"),AND(F1375="Alternativos",O1375=1),IFERROR(MATCH(B1375,[1]Rep4!C:C,0),"Rev")),"")</f>
        <v/>
      </c>
      <c r="B1375" s="394" t="s">
        <v>3830</v>
      </c>
      <c r="C1375" s="409" t="s">
        <v>3831</v>
      </c>
      <c r="D1375" s="395" t="s">
        <v>2548</v>
      </c>
      <c r="E1375" s="396" t="str">
        <f>IF(B1375="","",INDEX([1]CatGlob!$S:$S,IFERROR(MATCH(MID(B1375,7,1),[1]CatGlob!$R:$R,0),MATCH(MID(B1375,1,2),[1]CatGlob!$R:$R,0))))</f>
        <v>NSOL</v>
      </c>
      <c r="F1375" s="397" t="s">
        <v>442</v>
      </c>
      <c r="G1375" s="398" t="s">
        <v>383</v>
      </c>
      <c r="H1375" s="399" t="s">
        <v>264</v>
      </c>
      <c r="I1375" s="399" t="s">
        <v>611</v>
      </c>
      <c r="J1375" s="399" t="s">
        <v>2252</v>
      </c>
      <c r="K1375" s="396" t="s">
        <v>600</v>
      </c>
      <c r="L1375" s="400" t="str">
        <f>IF(ISERROR(MATCH(M1375,M$10:M1374,0)),M1375,"")</f>
        <v/>
      </c>
      <c r="M1375" s="401" t="str">
        <f>IF(B1375="","",IF(ISERROR(MATCH(F1375&amp;"_"&amp;G1375&amp;"_"&amp;H1375&amp;"_"&amp;I1375&amp;"_"&amp;J1375&amp;IF(K1375="","","_"&amp;K1375),[1]CatGlob!$B:$B,0)),F1375&amp;"_"&amp;G1375&amp;"_"&amp;H1375&amp;"_"&amp;I1375&amp;"_"&amp;J1375&amp;IF(K1375="","","_"&amp;K1375),INDEX([1]CatGlob!$C:$C,MATCH(F1375&amp;"_"&amp;G1375&amp;"_"&amp;H1375&amp;"_"&amp;I1375&amp;"_"&amp;J1375&amp;IF(K1375="","","_"&amp;K1375),[1]CatGlob!$B:$B,0))))</f>
        <v>PEN_NOM_CORP_NT</v>
      </c>
      <c r="N1375" s="402" t="str">
        <f t="shared" si="45"/>
        <v/>
      </c>
      <c r="O1375" s="402" t="str">
        <f t="shared" si="44"/>
        <v/>
      </c>
      <c r="P1375" s="401" t="str">
        <f>IF(LEN(B1375)&gt;8,INDEX([1]CatGlob!$X:$X,MATCH(M1375,[1]CatGlob!$W:$W,0)),"")</f>
        <v>PEC</v>
      </c>
      <c r="Q1375" s="403" t="str">
        <f>INDEX([1]CatGlob!P:P,MATCH(M1375,[1]CatGlob!O:O,0))</f>
        <v>RFLC</v>
      </c>
      <c r="R1375" s="403" t="s">
        <v>601</v>
      </c>
      <c r="S1375" s="403" t="s">
        <v>601</v>
      </c>
      <c r="T1375" s="403" t="str">
        <f>INDEX([1]CatGlob!$D:$D,MATCH($M1375,[1]CatGlob!$C:$C,0))</f>
        <v>RFL</v>
      </c>
      <c r="U1375" s="403" t="s">
        <v>2419</v>
      </c>
      <c r="V1375" s="404" t="str">
        <f>INDEX([1]CatGlob!$F:$F,MATCH($M1375,[1]CatGlob!$C:$C,0))</f>
        <v>RFL_CORP</v>
      </c>
      <c r="W1375" s="405"/>
      <c r="X1375" s="406">
        <v>0</v>
      </c>
      <c r="Y1375" s="407">
        <v>0</v>
      </c>
      <c r="Z1375" s="408">
        <v>0</v>
      </c>
      <c r="AA1375" s="407">
        <v>0</v>
      </c>
      <c r="AB1375" s="408">
        <v>0</v>
      </c>
      <c r="AC1375" s="407">
        <v>0</v>
      </c>
      <c r="AD1375" s="408">
        <v>0</v>
      </c>
      <c r="AE1375" s="407">
        <v>0</v>
      </c>
      <c r="AF1375" s="408">
        <v>0</v>
      </c>
      <c r="AG1375" s="407">
        <v>0</v>
      </c>
      <c r="AI1375" s="406">
        <v>0</v>
      </c>
      <c r="AJ1375" s="407">
        <v>0</v>
      </c>
      <c r="AK1375" s="408">
        <v>0</v>
      </c>
      <c r="AL1375" s="407">
        <v>0</v>
      </c>
      <c r="AM1375" s="408">
        <v>0</v>
      </c>
      <c r="AN1375" s="407">
        <v>0</v>
      </c>
      <c r="AO1375" s="408">
        <v>0</v>
      </c>
      <c r="AP1375" s="407">
        <v>0</v>
      </c>
      <c r="AQ1375" s="408">
        <v>0</v>
      </c>
      <c r="AR1375" s="407">
        <v>0</v>
      </c>
      <c r="AT1375" s="406">
        <v>0</v>
      </c>
      <c r="AU1375" s="407">
        <v>0</v>
      </c>
      <c r="AV1375" s="408">
        <v>0</v>
      </c>
      <c r="AW1375" s="407">
        <v>0</v>
      </c>
      <c r="AX1375" s="408">
        <v>0</v>
      </c>
      <c r="AY1375" s="407">
        <v>0</v>
      </c>
      <c r="AZ1375" s="408">
        <v>0</v>
      </c>
      <c r="BA1375" s="407">
        <v>0</v>
      </c>
      <c r="BB1375" s="408">
        <v>0</v>
      </c>
      <c r="BC1375" s="407">
        <v>0</v>
      </c>
    </row>
    <row r="1376" spans="1:55" x14ac:dyDescent="0.35">
      <c r="A1376" s="385" t="str" cm="1">
        <f t="array" ref="A1376">IFERROR(_xlfn.IFS(AND(F1376="Renta Variable",O1376=1),IFERROR(MATCH(B1376,[1]RV_Det!C:C,0),"Rev"),AND(J1376="Corporativa",O1376=1,I1376="EM"),IFERROR(MATCH(B1376,[1]RF_Corps!B:B,0),"Rev"),AND(F1376="Alternativos",O1376=1),IFERROR(MATCH(B1376,[1]Rep4!C:C,0),"Rev")),"")</f>
        <v/>
      </c>
      <c r="B1376" s="394" t="s">
        <v>3832</v>
      </c>
      <c r="C1376" s="409" t="s">
        <v>3833</v>
      </c>
      <c r="D1376" s="395" t="s">
        <v>2548</v>
      </c>
      <c r="E1376" s="396" t="str">
        <f>IF(B1376="","",INDEX([1]CatGlob!$S:$S,IFERROR(MATCH(MID(B1376,7,1),[1]CatGlob!$R:$R,0),MATCH(MID(B1376,1,2),[1]CatGlob!$R:$R,0))))</f>
        <v>NSOL</v>
      </c>
      <c r="F1376" s="397" t="s">
        <v>442</v>
      </c>
      <c r="G1376" s="398" t="s">
        <v>383</v>
      </c>
      <c r="H1376" s="399" t="s">
        <v>264</v>
      </c>
      <c r="I1376" s="399" t="s">
        <v>611</v>
      </c>
      <c r="J1376" s="399" t="s">
        <v>2252</v>
      </c>
      <c r="K1376" s="396" t="s">
        <v>600</v>
      </c>
      <c r="L1376" s="400" t="str">
        <f>IF(ISERROR(MATCH(M1376,M$10:M1375,0)),M1376,"")</f>
        <v/>
      </c>
      <c r="M1376" s="401" t="str">
        <f>IF(B1376="","",IF(ISERROR(MATCH(F1376&amp;"_"&amp;G1376&amp;"_"&amp;H1376&amp;"_"&amp;I1376&amp;"_"&amp;J1376&amp;IF(K1376="","","_"&amp;K1376),[1]CatGlob!$B:$B,0)),F1376&amp;"_"&amp;G1376&amp;"_"&amp;H1376&amp;"_"&amp;I1376&amp;"_"&amp;J1376&amp;IF(K1376="","","_"&amp;K1376),INDEX([1]CatGlob!$C:$C,MATCH(F1376&amp;"_"&amp;G1376&amp;"_"&amp;H1376&amp;"_"&amp;I1376&amp;"_"&amp;J1376&amp;IF(K1376="","","_"&amp;K1376),[1]CatGlob!$B:$B,0))))</f>
        <v>PEN_NOM_CORP_NT</v>
      </c>
      <c r="N1376" s="402" t="str">
        <f t="shared" si="45"/>
        <v/>
      </c>
      <c r="O1376" s="402" t="str">
        <f t="shared" si="44"/>
        <v/>
      </c>
      <c r="P1376" s="401" t="str">
        <f>IF(LEN(B1376)&gt;8,INDEX([1]CatGlob!$X:$X,MATCH(M1376,[1]CatGlob!$W:$W,0)),"")</f>
        <v>PEC</v>
      </c>
      <c r="Q1376" s="403" t="str">
        <f>INDEX([1]CatGlob!P:P,MATCH(M1376,[1]CatGlob!O:O,0))</f>
        <v>RFLC</v>
      </c>
      <c r="R1376" s="403" t="s">
        <v>601</v>
      </c>
      <c r="S1376" s="403" t="s">
        <v>601</v>
      </c>
      <c r="T1376" s="403" t="str">
        <f>INDEX([1]CatGlob!$D:$D,MATCH($M1376,[1]CatGlob!$C:$C,0))</f>
        <v>RFL</v>
      </c>
      <c r="U1376" s="403" t="s">
        <v>2419</v>
      </c>
      <c r="V1376" s="404" t="str">
        <f>INDEX([1]CatGlob!$F:$F,MATCH($M1376,[1]CatGlob!$C:$C,0))</f>
        <v>RFL_CORP</v>
      </c>
      <c r="W1376" s="405"/>
      <c r="X1376" s="406">
        <v>0</v>
      </c>
      <c r="Y1376" s="407">
        <v>0</v>
      </c>
      <c r="Z1376" s="408">
        <v>0</v>
      </c>
      <c r="AA1376" s="407">
        <v>0</v>
      </c>
      <c r="AB1376" s="408">
        <v>0</v>
      </c>
      <c r="AC1376" s="407">
        <v>0</v>
      </c>
      <c r="AD1376" s="408">
        <v>0</v>
      </c>
      <c r="AE1376" s="407">
        <v>0</v>
      </c>
      <c r="AF1376" s="408">
        <v>0</v>
      </c>
      <c r="AG1376" s="407">
        <v>0</v>
      </c>
      <c r="AI1376" s="406">
        <v>0</v>
      </c>
      <c r="AJ1376" s="407">
        <v>0</v>
      </c>
      <c r="AK1376" s="408">
        <v>0</v>
      </c>
      <c r="AL1376" s="407">
        <v>0</v>
      </c>
      <c r="AM1376" s="408">
        <v>0</v>
      </c>
      <c r="AN1376" s="407">
        <v>0</v>
      </c>
      <c r="AO1376" s="408">
        <v>0</v>
      </c>
      <c r="AP1376" s="407">
        <v>0</v>
      </c>
      <c r="AQ1376" s="408">
        <v>0</v>
      </c>
      <c r="AR1376" s="407">
        <v>0</v>
      </c>
      <c r="AT1376" s="406">
        <v>0</v>
      </c>
      <c r="AU1376" s="407">
        <v>0</v>
      </c>
      <c r="AV1376" s="408">
        <v>0</v>
      </c>
      <c r="AW1376" s="407">
        <v>0</v>
      </c>
      <c r="AX1376" s="408">
        <v>0</v>
      </c>
      <c r="AY1376" s="407">
        <v>0</v>
      </c>
      <c r="AZ1376" s="408">
        <v>0</v>
      </c>
      <c r="BA1376" s="407">
        <v>0</v>
      </c>
      <c r="BB1376" s="408">
        <v>0</v>
      </c>
      <c r="BC1376" s="407">
        <v>0</v>
      </c>
    </row>
    <row r="1377" spans="1:55" x14ac:dyDescent="0.35">
      <c r="A1377" s="385" t="str" cm="1">
        <f t="array" ref="A1377">IFERROR(_xlfn.IFS(AND(F1377="Renta Variable",O1377=1),IFERROR(MATCH(B1377,[1]RV_Det!C:C,0),"Rev"),AND(J1377="Corporativa",O1377=1,I1377="EM"),IFERROR(MATCH(B1377,[1]RF_Corps!B:B,0),"Rev"),AND(F1377="Alternativos",O1377=1),IFERROR(MATCH(B1377,[1]Rep4!C:C,0),"Rev")),"")</f>
        <v/>
      </c>
      <c r="B1377" s="394" t="s">
        <v>3834</v>
      </c>
      <c r="C1377" s="409" t="s">
        <v>3835</v>
      </c>
      <c r="D1377" s="395" t="s">
        <v>2260</v>
      </c>
      <c r="E1377" s="396" t="str">
        <f>IF(B1377="","",INDEX([1]CatGlob!$S:$S,IFERROR(MATCH(MID(B1377,7,1),[1]CatGlob!$R:$R,0),MATCH(MID(B1377,1,2),[1]CatGlob!$R:$R,0))))</f>
        <v>NSOL</v>
      </c>
      <c r="F1377" s="397" t="s">
        <v>442</v>
      </c>
      <c r="G1377" s="398" t="s">
        <v>383</v>
      </c>
      <c r="H1377" s="399" t="s">
        <v>264</v>
      </c>
      <c r="I1377" s="399" t="s">
        <v>611</v>
      </c>
      <c r="J1377" s="399" t="s">
        <v>2252</v>
      </c>
      <c r="K1377" s="396" t="s">
        <v>600</v>
      </c>
      <c r="L1377" s="400" t="str">
        <f>IF(ISERROR(MATCH(M1377,M$10:M1376,0)),M1377,"")</f>
        <v/>
      </c>
      <c r="M1377" s="401" t="str">
        <f>IF(B1377="","",IF(ISERROR(MATCH(F1377&amp;"_"&amp;G1377&amp;"_"&amp;H1377&amp;"_"&amp;I1377&amp;"_"&amp;J1377&amp;IF(K1377="","","_"&amp;K1377),[1]CatGlob!$B:$B,0)),F1377&amp;"_"&amp;G1377&amp;"_"&amp;H1377&amp;"_"&amp;I1377&amp;"_"&amp;J1377&amp;IF(K1377="","","_"&amp;K1377),INDEX([1]CatGlob!$C:$C,MATCH(F1377&amp;"_"&amp;G1377&amp;"_"&amp;H1377&amp;"_"&amp;I1377&amp;"_"&amp;J1377&amp;IF(K1377="","","_"&amp;K1377),[1]CatGlob!$B:$B,0))))</f>
        <v>PEN_NOM_CORP_NT</v>
      </c>
      <c r="N1377" s="402" t="str">
        <f t="shared" si="45"/>
        <v/>
      </c>
      <c r="O1377" s="402" t="str">
        <f t="shared" si="44"/>
        <v/>
      </c>
      <c r="P1377" s="401" t="str">
        <f>IF(LEN(B1377)&gt;8,INDEX([1]CatGlob!$X:$X,MATCH(M1377,[1]CatGlob!$W:$W,0)),"")</f>
        <v>PEC</v>
      </c>
      <c r="Q1377" s="403" t="str">
        <f>INDEX([1]CatGlob!P:P,MATCH(M1377,[1]CatGlob!O:O,0))</f>
        <v>RFLC</v>
      </c>
      <c r="R1377" s="403" t="s">
        <v>601</v>
      </c>
      <c r="S1377" s="403" t="s">
        <v>601</v>
      </c>
      <c r="T1377" s="403" t="str">
        <f>INDEX([1]CatGlob!$D:$D,MATCH($M1377,[1]CatGlob!$C:$C,0))</f>
        <v>RFL</v>
      </c>
      <c r="U1377" s="403" t="s">
        <v>2419</v>
      </c>
      <c r="V1377" s="404" t="str">
        <f>INDEX([1]CatGlob!$F:$F,MATCH($M1377,[1]CatGlob!$C:$C,0))</f>
        <v>RFL_CORP</v>
      </c>
      <c r="W1377" s="405"/>
      <c r="X1377" s="406">
        <v>0</v>
      </c>
      <c r="Y1377" s="407">
        <v>0</v>
      </c>
      <c r="Z1377" s="408">
        <v>0</v>
      </c>
      <c r="AA1377" s="407">
        <v>0</v>
      </c>
      <c r="AB1377" s="408">
        <v>0</v>
      </c>
      <c r="AC1377" s="407">
        <v>0</v>
      </c>
      <c r="AD1377" s="408">
        <v>0</v>
      </c>
      <c r="AE1377" s="407">
        <v>0</v>
      </c>
      <c r="AF1377" s="408">
        <v>0</v>
      </c>
      <c r="AG1377" s="407">
        <v>0</v>
      </c>
      <c r="AI1377" s="406">
        <v>0</v>
      </c>
      <c r="AJ1377" s="407">
        <v>0</v>
      </c>
      <c r="AK1377" s="408">
        <v>0</v>
      </c>
      <c r="AL1377" s="407">
        <v>0</v>
      </c>
      <c r="AM1377" s="408">
        <v>0</v>
      </c>
      <c r="AN1377" s="407">
        <v>0</v>
      </c>
      <c r="AO1377" s="408">
        <v>0</v>
      </c>
      <c r="AP1377" s="407">
        <v>0</v>
      </c>
      <c r="AQ1377" s="408">
        <v>0</v>
      </c>
      <c r="AR1377" s="407">
        <v>0</v>
      </c>
      <c r="AT1377" s="406">
        <v>0</v>
      </c>
      <c r="AU1377" s="407">
        <v>0</v>
      </c>
      <c r="AV1377" s="408">
        <v>0</v>
      </c>
      <c r="AW1377" s="407">
        <v>0</v>
      </c>
      <c r="AX1377" s="408">
        <v>0</v>
      </c>
      <c r="AY1377" s="407">
        <v>0</v>
      </c>
      <c r="AZ1377" s="408">
        <v>0</v>
      </c>
      <c r="BA1377" s="407">
        <v>0</v>
      </c>
      <c r="BB1377" s="408">
        <v>0</v>
      </c>
      <c r="BC1377" s="407">
        <v>0</v>
      </c>
    </row>
    <row r="1378" spans="1:55" x14ac:dyDescent="0.35">
      <c r="A1378" s="385" t="str" cm="1">
        <f t="array" ref="A1378">IFERROR(_xlfn.IFS(AND(F1378="Renta Variable",O1378=1),IFERROR(MATCH(B1378,[1]RV_Det!C:C,0),"Rev"),AND(J1378="Corporativa",O1378=1,I1378="EM"),IFERROR(MATCH(B1378,[1]RF_Corps!B:B,0),"Rev"),AND(F1378="Alternativos",O1378=1),IFERROR(MATCH(B1378,[1]Rep4!C:C,0),"Rev")),"")</f>
        <v/>
      </c>
      <c r="B1378" s="394" t="s">
        <v>3836</v>
      </c>
      <c r="C1378" s="409" t="s">
        <v>3837</v>
      </c>
      <c r="D1378" s="395" t="s">
        <v>2260</v>
      </c>
      <c r="E1378" s="396" t="str">
        <f>IF(B1378="","",INDEX([1]CatGlob!$S:$S,IFERROR(MATCH(MID(B1378,7,1),[1]CatGlob!$R:$R,0),MATCH(MID(B1378,1,2),[1]CatGlob!$R:$R,0))))</f>
        <v>NSOL</v>
      </c>
      <c r="F1378" s="397" t="s">
        <v>442</v>
      </c>
      <c r="G1378" s="398" t="s">
        <v>383</v>
      </c>
      <c r="H1378" s="399" t="s">
        <v>264</v>
      </c>
      <c r="I1378" s="399" t="s">
        <v>611</v>
      </c>
      <c r="J1378" s="399" t="s">
        <v>2252</v>
      </c>
      <c r="K1378" s="396" t="s">
        <v>600</v>
      </c>
      <c r="L1378" s="400" t="str">
        <f>IF(ISERROR(MATCH(M1378,M$10:M1377,0)),M1378,"")</f>
        <v/>
      </c>
      <c r="M1378" s="401" t="str">
        <f>IF(B1378="","",IF(ISERROR(MATCH(F1378&amp;"_"&amp;G1378&amp;"_"&amp;H1378&amp;"_"&amp;I1378&amp;"_"&amp;J1378&amp;IF(K1378="","","_"&amp;K1378),[1]CatGlob!$B:$B,0)),F1378&amp;"_"&amp;G1378&amp;"_"&amp;H1378&amp;"_"&amp;I1378&amp;"_"&amp;J1378&amp;IF(K1378="","","_"&amp;K1378),INDEX([1]CatGlob!$C:$C,MATCH(F1378&amp;"_"&amp;G1378&amp;"_"&amp;H1378&amp;"_"&amp;I1378&amp;"_"&amp;J1378&amp;IF(K1378="","","_"&amp;K1378),[1]CatGlob!$B:$B,0))))</f>
        <v>PEN_NOM_CORP_NT</v>
      </c>
      <c r="N1378" s="402" t="str">
        <f t="shared" si="45"/>
        <v/>
      </c>
      <c r="O1378" s="402" t="str">
        <f t="shared" si="44"/>
        <v/>
      </c>
      <c r="P1378" s="401" t="str">
        <f>IF(LEN(B1378)&gt;8,INDEX([1]CatGlob!$X:$X,MATCH(M1378,[1]CatGlob!$W:$W,0)),"")</f>
        <v>PEC</v>
      </c>
      <c r="Q1378" s="403" t="str">
        <f>INDEX([1]CatGlob!P:P,MATCH(M1378,[1]CatGlob!O:O,0))</f>
        <v>RFLC</v>
      </c>
      <c r="R1378" s="403" t="s">
        <v>601</v>
      </c>
      <c r="S1378" s="403" t="s">
        <v>601</v>
      </c>
      <c r="T1378" s="403" t="str">
        <f>INDEX([1]CatGlob!$D:$D,MATCH($M1378,[1]CatGlob!$C:$C,0))</f>
        <v>RFL</v>
      </c>
      <c r="U1378" s="403" t="s">
        <v>2419</v>
      </c>
      <c r="V1378" s="404" t="str">
        <f>INDEX([1]CatGlob!$F:$F,MATCH($M1378,[1]CatGlob!$C:$C,0))</f>
        <v>RFL_CORP</v>
      </c>
      <c r="W1378" s="405"/>
      <c r="X1378" s="406">
        <v>0</v>
      </c>
      <c r="Y1378" s="407">
        <v>0</v>
      </c>
      <c r="Z1378" s="408">
        <v>0</v>
      </c>
      <c r="AA1378" s="407">
        <v>0</v>
      </c>
      <c r="AB1378" s="408">
        <v>0</v>
      </c>
      <c r="AC1378" s="407">
        <v>0</v>
      </c>
      <c r="AD1378" s="408">
        <v>0</v>
      </c>
      <c r="AE1378" s="407">
        <v>0</v>
      </c>
      <c r="AF1378" s="408">
        <v>0</v>
      </c>
      <c r="AG1378" s="407">
        <v>0</v>
      </c>
      <c r="AI1378" s="406">
        <v>0</v>
      </c>
      <c r="AJ1378" s="407">
        <v>0</v>
      </c>
      <c r="AK1378" s="408">
        <v>0</v>
      </c>
      <c r="AL1378" s="407">
        <v>0</v>
      </c>
      <c r="AM1378" s="408">
        <v>0</v>
      </c>
      <c r="AN1378" s="407">
        <v>0</v>
      </c>
      <c r="AO1378" s="408">
        <v>0</v>
      </c>
      <c r="AP1378" s="407">
        <v>0</v>
      </c>
      <c r="AQ1378" s="408">
        <v>0</v>
      </c>
      <c r="AR1378" s="407">
        <v>0</v>
      </c>
      <c r="AT1378" s="406">
        <v>0</v>
      </c>
      <c r="AU1378" s="407">
        <v>0</v>
      </c>
      <c r="AV1378" s="408">
        <v>0</v>
      </c>
      <c r="AW1378" s="407">
        <v>0</v>
      </c>
      <c r="AX1378" s="408">
        <v>0</v>
      </c>
      <c r="AY1378" s="407">
        <v>0</v>
      </c>
      <c r="AZ1378" s="408">
        <v>0</v>
      </c>
      <c r="BA1378" s="407">
        <v>0</v>
      </c>
      <c r="BB1378" s="408">
        <v>0</v>
      </c>
      <c r="BC1378" s="407">
        <v>0</v>
      </c>
    </row>
    <row r="1379" spans="1:55" x14ac:dyDescent="0.35">
      <c r="A1379" s="385" t="str" cm="1">
        <f t="array" ref="A1379">IFERROR(_xlfn.IFS(AND(F1379="Renta Variable",O1379=1),IFERROR(MATCH(B1379,[1]RV_Det!C:C,0),"Rev"),AND(J1379="Corporativa",O1379=1,I1379="EM"),IFERROR(MATCH(B1379,[1]RF_Corps!B:B,0),"Rev"),AND(F1379="Alternativos",O1379=1),IFERROR(MATCH(B1379,[1]Rep4!C:C,0),"Rev")),"")</f>
        <v/>
      </c>
      <c r="B1379" s="394" t="s">
        <v>3838</v>
      </c>
      <c r="C1379" s="409" t="s">
        <v>3839</v>
      </c>
      <c r="D1379" s="395" t="s">
        <v>2260</v>
      </c>
      <c r="E1379" s="396" t="str">
        <f>IF(B1379="","",INDEX([1]CatGlob!$S:$S,IFERROR(MATCH(MID(B1379,7,1),[1]CatGlob!$R:$R,0),MATCH(MID(B1379,1,2),[1]CatGlob!$R:$R,0))))</f>
        <v>NSOL</v>
      </c>
      <c r="F1379" s="397" t="s">
        <v>442</v>
      </c>
      <c r="G1379" s="398" t="s">
        <v>383</v>
      </c>
      <c r="H1379" s="399" t="s">
        <v>264</v>
      </c>
      <c r="I1379" s="399" t="s">
        <v>611</v>
      </c>
      <c r="J1379" s="399" t="s">
        <v>2252</v>
      </c>
      <c r="K1379" s="396" t="s">
        <v>600</v>
      </c>
      <c r="L1379" s="400" t="str">
        <f>IF(ISERROR(MATCH(M1379,M$10:M1378,0)),M1379,"")</f>
        <v/>
      </c>
      <c r="M1379" s="401" t="str">
        <f>IF(B1379="","",IF(ISERROR(MATCH(F1379&amp;"_"&amp;G1379&amp;"_"&amp;H1379&amp;"_"&amp;I1379&amp;"_"&amp;J1379&amp;IF(K1379="","","_"&amp;K1379),[1]CatGlob!$B:$B,0)),F1379&amp;"_"&amp;G1379&amp;"_"&amp;H1379&amp;"_"&amp;I1379&amp;"_"&amp;J1379&amp;IF(K1379="","","_"&amp;K1379),INDEX([1]CatGlob!$C:$C,MATCH(F1379&amp;"_"&amp;G1379&amp;"_"&amp;H1379&amp;"_"&amp;I1379&amp;"_"&amp;J1379&amp;IF(K1379="","","_"&amp;K1379),[1]CatGlob!$B:$B,0))))</f>
        <v>PEN_NOM_CORP_NT</v>
      </c>
      <c r="N1379" s="402" t="str">
        <f t="shared" si="45"/>
        <v/>
      </c>
      <c r="O1379" s="402" t="str">
        <f t="shared" si="44"/>
        <v/>
      </c>
      <c r="P1379" s="401" t="str">
        <f>IF(LEN(B1379)&gt;8,INDEX([1]CatGlob!$X:$X,MATCH(M1379,[1]CatGlob!$W:$W,0)),"")</f>
        <v>PEC</v>
      </c>
      <c r="Q1379" s="403" t="str">
        <f>INDEX([1]CatGlob!P:P,MATCH(M1379,[1]CatGlob!O:O,0))</f>
        <v>RFLC</v>
      </c>
      <c r="R1379" s="403" t="s">
        <v>601</v>
      </c>
      <c r="S1379" s="403" t="s">
        <v>601</v>
      </c>
      <c r="T1379" s="403" t="str">
        <f>INDEX([1]CatGlob!$D:$D,MATCH($M1379,[1]CatGlob!$C:$C,0))</f>
        <v>RFL</v>
      </c>
      <c r="U1379" s="403" t="s">
        <v>2419</v>
      </c>
      <c r="V1379" s="404" t="str">
        <f>INDEX([1]CatGlob!$F:$F,MATCH($M1379,[1]CatGlob!$C:$C,0))</f>
        <v>RFL_CORP</v>
      </c>
      <c r="W1379" s="405"/>
      <c r="X1379" s="406">
        <v>0</v>
      </c>
      <c r="Y1379" s="407">
        <v>0</v>
      </c>
      <c r="Z1379" s="408">
        <v>0</v>
      </c>
      <c r="AA1379" s="407">
        <v>0</v>
      </c>
      <c r="AB1379" s="408">
        <v>0</v>
      </c>
      <c r="AC1379" s="407">
        <v>0</v>
      </c>
      <c r="AD1379" s="408">
        <v>0</v>
      </c>
      <c r="AE1379" s="407">
        <v>0</v>
      </c>
      <c r="AF1379" s="408">
        <v>0</v>
      </c>
      <c r="AG1379" s="407">
        <v>0</v>
      </c>
      <c r="AI1379" s="406">
        <v>0</v>
      </c>
      <c r="AJ1379" s="407">
        <v>0</v>
      </c>
      <c r="AK1379" s="408">
        <v>0</v>
      </c>
      <c r="AL1379" s="407">
        <v>0</v>
      </c>
      <c r="AM1379" s="408">
        <v>0</v>
      </c>
      <c r="AN1379" s="407">
        <v>0</v>
      </c>
      <c r="AO1379" s="408">
        <v>0</v>
      </c>
      <c r="AP1379" s="407">
        <v>0</v>
      </c>
      <c r="AQ1379" s="408">
        <v>0</v>
      </c>
      <c r="AR1379" s="407">
        <v>0</v>
      </c>
      <c r="AT1379" s="406">
        <v>0</v>
      </c>
      <c r="AU1379" s="407">
        <v>0</v>
      </c>
      <c r="AV1379" s="408">
        <v>0</v>
      </c>
      <c r="AW1379" s="407">
        <v>0</v>
      </c>
      <c r="AX1379" s="408">
        <v>0</v>
      </c>
      <c r="AY1379" s="407">
        <v>0</v>
      </c>
      <c r="AZ1379" s="408">
        <v>0</v>
      </c>
      <c r="BA1379" s="407">
        <v>0</v>
      </c>
      <c r="BB1379" s="408">
        <v>0</v>
      </c>
      <c r="BC1379" s="407">
        <v>0</v>
      </c>
    </row>
    <row r="1380" spans="1:55" x14ac:dyDescent="0.35">
      <c r="A1380" s="385" t="str" cm="1">
        <f t="array" ref="A1380">IFERROR(_xlfn.IFS(AND(F1380="Renta Variable",O1380=1),IFERROR(MATCH(B1380,[1]RV_Det!C:C,0),"Rev"),AND(J1380="Corporativa",O1380=1,I1380="EM"),IFERROR(MATCH(B1380,[1]RF_Corps!B:B,0),"Rev"),AND(F1380="Alternativos",O1380=1),IFERROR(MATCH(B1380,[1]Rep4!C:C,0),"Rev")),"")</f>
        <v/>
      </c>
      <c r="B1380" s="394" t="s">
        <v>3840</v>
      </c>
      <c r="C1380" s="409" t="s">
        <v>3841</v>
      </c>
      <c r="D1380" s="395" t="s">
        <v>2260</v>
      </c>
      <c r="E1380" s="396" t="str">
        <f>IF(B1380="","",INDEX([1]CatGlob!$S:$S,IFERROR(MATCH(MID(B1380,7,1),[1]CatGlob!$R:$R,0),MATCH(MID(B1380,1,2),[1]CatGlob!$R:$R,0))))</f>
        <v>NSOL</v>
      </c>
      <c r="F1380" s="397" t="s">
        <v>442</v>
      </c>
      <c r="G1380" s="398" t="s">
        <v>383</v>
      </c>
      <c r="H1380" s="399" t="s">
        <v>264</v>
      </c>
      <c r="I1380" s="399" t="s">
        <v>611</v>
      </c>
      <c r="J1380" s="399" t="s">
        <v>2252</v>
      </c>
      <c r="K1380" s="396" t="s">
        <v>600</v>
      </c>
      <c r="L1380" s="400" t="str">
        <f>IF(ISERROR(MATCH(M1380,M$10:M1379,0)),M1380,"")</f>
        <v/>
      </c>
      <c r="M1380" s="401" t="str">
        <f>IF(B1380="","",IF(ISERROR(MATCH(F1380&amp;"_"&amp;G1380&amp;"_"&amp;H1380&amp;"_"&amp;I1380&amp;"_"&amp;J1380&amp;IF(K1380="","","_"&amp;K1380),[1]CatGlob!$B:$B,0)),F1380&amp;"_"&amp;G1380&amp;"_"&amp;H1380&amp;"_"&amp;I1380&amp;"_"&amp;J1380&amp;IF(K1380="","","_"&amp;K1380),INDEX([1]CatGlob!$C:$C,MATCH(F1380&amp;"_"&amp;G1380&amp;"_"&amp;H1380&amp;"_"&amp;I1380&amp;"_"&amp;J1380&amp;IF(K1380="","","_"&amp;K1380),[1]CatGlob!$B:$B,0))))</f>
        <v>PEN_NOM_CORP_NT</v>
      </c>
      <c r="N1380" s="402" t="str">
        <f t="shared" si="45"/>
        <v/>
      </c>
      <c r="O1380" s="402" t="str">
        <f t="shared" si="44"/>
        <v/>
      </c>
      <c r="P1380" s="401" t="str">
        <f>IF(LEN(B1380)&gt;8,INDEX([1]CatGlob!$X:$X,MATCH(M1380,[1]CatGlob!$W:$W,0)),"")</f>
        <v>PEC</v>
      </c>
      <c r="Q1380" s="403" t="str">
        <f>INDEX([1]CatGlob!P:P,MATCH(M1380,[1]CatGlob!O:O,0))</f>
        <v>RFLC</v>
      </c>
      <c r="R1380" s="403" t="s">
        <v>601</v>
      </c>
      <c r="S1380" s="403" t="s">
        <v>601</v>
      </c>
      <c r="T1380" s="403" t="str">
        <f>INDEX([1]CatGlob!$D:$D,MATCH($M1380,[1]CatGlob!$C:$C,0))</f>
        <v>RFL</v>
      </c>
      <c r="U1380" s="403" t="s">
        <v>2419</v>
      </c>
      <c r="V1380" s="404" t="str">
        <f>INDEX([1]CatGlob!$F:$F,MATCH($M1380,[1]CatGlob!$C:$C,0))</f>
        <v>RFL_CORP</v>
      </c>
      <c r="W1380" s="405"/>
      <c r="X1380" s="406">
        <v>0</v>
      </c>
      <c r="Y1380" s="407">
        <v>0</v>
      </c>
      <c r="Z1380" s="408">
        <v>0</v>
      </c>
      <c r="AA1380" s="407">
        <v>0</v>
      </c>
      <c r="AB1380" s="408">
        <v>0</v>
      </c>
      <c r="AC1380" s="407">
        <v>0</v>
      </c>
      <c r="AD1380" s="408">
        <v>0</v>
      </c>
      <c r="AE1380" s="407">
        <v>0</v>
      </c>
      <c r="AF1380" s="408">
        <v>0</v>
      </c>
      <c r="AG1380" s="407">
        <v>0</v>
      </c>
      <c r="AI1380" s="406">
        <v>0</v>
      </c>
      <c r="AJ1380" s="407">
        <v>0</v>
      </c>
      <c r="AK1380" s="408">
        <v>0</v>
      </c>
      <c r="AL1380" s="407">
        <v>0</v>
      </c>
      <c r="AM1380" s="408">
        <v>0</v>
      </c>
      <c r="AN1380" s="407">
        <v>0</v>
      </c>
      <c r="AO1380" s="408">
        <v>0</v>
      </c>
      <c r="AP1380" s="407">
        <v>0</v>
      </c>
      <c r="AQ1380" s="408">
        <v>0</v>
      </c>
      <c r="AR1380" s="407">
        <v>0</v>
      </c>
      <c r="AT1380" s="406">
        <v>0</v>
      </c>
      <c r="AU1380" s="407">
        <v>0</v>
      </c>
      <c r="AV1380" s="408">
        <v>0</v>
      </c>
      <c r="AW1380" s="407">
        <v>0</v>
      </c>
      <c r="AX1380" s="408">
        <v>0</v>
      </c>
      <c r="AY1380" s="407">
        <v>0</v>
      </c>
      <c r="AZ1380" s="408">
        <v>0</v>
      </c>
      <c r="BA1380" s="407">
        <v>0</v>
      </c>
      <c r="BB1380" s="408">
        <v>0</v>
      </c>
      <c r="BC1380" s="407">
        <v>0</v>
      </c>
    </row>
    <row r="1381" spans="1:55" x14ac:dyDescent="0.35">
      <c r="A1381" s="385" t="str" cm="1">
        <f t="array" ref="A1381">IFERROR(_xlfn.IFS(AND(F1381="Renta Variable",O1381=1),IFERROR(MATCH(B1381,[1]RV_Det!C:C,0),"Rev"),AND(J1381="Corporativa",O1381=1,I1381="EM"),IFERROR(MATCH(B1381,[1]RF_Corps!B:B,0),"Rev"),AND(F1381="Alternativos",O1381=1),IFERROR(MATCH(B1381,[1]Rep4!C:C,0),"Rev")),"")</f>
        <v/>
      </c>
      <c r="B1381" s="394" t="s">
        <v>3842</v>
      </c>
      <c r="C1381" s="409" t="s">
        <v>3843</v>
      </c>
      <c r="D1381" s="395" t="s">
        <v>2260</v>
      </c>
      <c r="E1381" s="396" t="str">
        <f>IF(B1381="","",INDEX([1]CatGlob!$S:$S,IFERROR(MATCH(MID(B1381,7,1),[1]CatGlob!$R:$R,0),MATCH(MID(B1381,1,2),[1]CatGlob!$R:$R,0))))</f>
        <v>NSOL</v>
      </c>
      <c r="F1381" s="397" t="s">
        <v>442</v>
      </c>
      <c r="G1381" s="398" t="s">
        <v>383</v>
      </c>
      <c r="H1381" s="399" t="s">
        <v>264</v>
      </c>
      <c r="I1381" s="399" t="s">
        <v>611</v>
      </c>
      <c r="J1381" s="399" t="s">
        <v>2252</v>
      </c>
      <c r="K1381" s="396" t="s">
        <v>600</v>
      </c>
      <c r="L1381" s="400" t="str">
        <f>IF(ISERROR(MATCH(M1381,M$10:M1380,0)),M1381,"")</f>
        <v/>
      </c>
      <c r="M1381" s="401" t="str">
        <f>IF(B1381="","",IF(ISERROR(MATCH(F1381&amp;"_"&amp;G1381&amp;"_"&amp;H1381&amp;"_"&amp;I1381&amp;"_"&amp;J1381&amp;IF(K1381="","","_"&amp;K1381),[1]CatGlob!$B:$B,0)),F1381&amp;"_"&amp;G1381&amp;"_"&amp;H1381&amp;"_"&amp;I1381&amp;"_"&amp;J1381&amp;IF(K1381="","","_"&amp;K1381),INDEX([1]CatGlob!$C:$C,MATCH(F1381&amp;"_"&amp;G1381&amp;"_"&amp;H1381&amp;"_"&amp;I1381&amp;"_"&amp;J1381&amp;IF(K1381="","","_"&amp;K1381),[1]CatGlob!$B:$B,0))))</f>
        <v>PEN_NOM_CORP_NT</v>
      </c>
      <c r="N1381" s="402" t="str">
        <f t="shared" si="45"/>
        <v/>
      </c>
      <c r="O1381" s="402" t="str">
        <f t="shared" si="44"/>
        <v/>
      </c>
      <c r="P1381" s="401" t="str">
        <f>IF(LEN(B1381)&gt;8,INDEX([1]CatGlob!$X:$X,MATCH(M1381,[1]CatGlob!$W:$W,0)),"")</f>
        <v>PEC</v>
      </c>
      <c r="Q1381" s="403" t="str">
        <f>INDEX([1]CatGlob!P:P,MATCH(M1381,[1]CatGlob!O:O,0))</f>
        <v>RFLC</v>
      </c>
      <c r="R1381" s="403" t="s">
        <v>601</v>
      </c>
      <c r="S1381" s="403" t="s">
        <v>601</v>
      </c>
      <c r="T1381" s="403" t="str">
        <f>INDEX([1]CatGlob!$D:$D,MATCH($M1381,[1]CatGlob!$C:$C,0))</f>
        <v>RFL</v>
      </c>
      <c r="U1381" s="403" t="s">
        <v>2419</v>
      </c>
      <c r="V1381" s="404" t="str">
        <f>INDEX([1]CatGlob!$F:$F,MATCH($M1381,[1]CatGlob!$C:$C,0))</f>
        <v>RFL_CORP</v>
      </c>
      <c r="W1381" s="405"/>
      <c r="X1381" s="406">
        <v>0</v>
      </c>
      <c r="Y1381" s="407">
        <v>0</v>
      </c>
      <c r="Z1381" s="408">
        <v>0</v>
      </c>
      <c r="AA1381" s="407">
        <v>0</v>
      </c>
      <c r="AB1381" s="408">
        <v>0</v>
      </c>
      <c r="AC1381" s="407">
        <v>0</v>
      </c>
      <c r="AD1381" s="408">
        <v>0</v>
      </c>
      <c r="AE1381" s="407">
        <v>0</v>
      </c>
      <c r="AF1381" s="408">
        <v>0</v>
      </c>
      <c r="AG1381" s="407">
        <v>0</v>
      </c>
      <c r="AI1381" s="406">
        <v>0</v>
      </c>
      <c r="AJ1381" s="407">
        <v>0</v>
      </c>
      <c r="AK1381" s="408">
        <v>0</v>
      </c>
      <c r="AL1381" s="407">
        <v>0</v>
      </c>
      <c r="AM1381" s="408">
        <v>0</v>
      </c>
      <c r="AN1381" s="407">
        <v>0</v>
      </c>
      <c r="AO1381" s="408">
        <v>0</v>
      </c>
      <c r="AP1381" s="407">
        <v>0</v>
      </c>
      <c r="AQ1381" s="408">
        <v>0</v>
      </c>
      <c r="AR1381" s="407">
        <v>0</v>
      </c>
      <c r="AT1381" s="406">
        <v>0</v>
      </c>
      <c r="AU1381" s="407">
        <v>0</v>
      </c>
      <c r="AV1381" s="408">
        <v>0</v>
      </c>
      <c r="AW1381" s="407">
        <v>0</v>
      </c>
      <c r="AX1381" s="408">
        <v>0</v>
      </c>
      <c r="AY1381" s="407">
        <v>0</v>
      </c>
      <c r="AZ1381" s="408">
        <v>0</v>
      </c>
      <c r="BA1381" s="407">
        <v>0</v>
      </c>
      <c r="BB1381" s="408">
        <v>0</v>
      </c>
      <c r="BC1381" s="407">
        <v>0</v>
      </c>
    </row>
    <row r="1382" spans="1:55" x14ac:dyDescent="0.35">
      <c r="A1382" s="385" t="str" cm="1">
        <f t="array" ref="A1382">IFERROR(_xlfn.IFS(AND(F1382="Renta Variable",O1382=1),IFERROR(MATCH(B1382,[1]RV_Det!C:C,0),"Rev"),AND(J1382="Corporativa",O1382=1,I1382="EM"),IFERROR(MATCH(B1382,[1]RF_Corps!B:B,0),"Rev"),AND(F1382="Alternativos",O1382=1),IFERROR(MATCH(B1382,[1]Rep4!C:C,0),"Rev")),"")</f>
        <v/>
      </c>
      <c r="B1382" s="394" t="s">
        <v>3844</v>
      </c>
      <c r="C1382" s="409" t="s">
        <v>3845</v>
      </c>
      <c r="D1382" s="395" t="s">
        <v>2260</v>
      </c>
      <c r="E1382" s="396" t="str">
        <f>IF(B1382="","",INDEX([1]CatGlob!$S:$S,IFERROR(MATCH(MID(B1382,7,1),[1]CatGlob!$R:$R,0),MATCH(MID(B1382,1,2),[1]CatGlob!$R:$R,0))))</f>
        <v>NSOL</v>
      </c>
      <c r="F1382" s="397" t="s">
        <v>442</v>
      </c>
      <c r="G1382" s="398" t="s">
        <v>383</v>
      </c>
      <c r="H1382" s="399" t="s">
        <v>264</v>
      </c>
      <c r="I1382" s="399" t="s">
        <v>611</v>
      </c>
      <c r="J1382" s="399" t="s">
        <v>2252</v>
      </c>
      <c r="K1382" s="396" t="s">
        <v>600</v>
      </c>
      <c r="L1382" s="400" t="str">
        <f>IF(ISERROR(MATCH(M1382,M$10:M1381,0)),M1382,"")</f>
        <v/>
      </c>
      <c r="M1382" s="401" t="str">
        <f>IF(B1382="","",IF(ISERROR(MATCH(F1382&amp;"_"&amp;G1382&amp;"_"&amp;H1382&amp;"_"&amp;I1382&amp;"_"&amp;J1382&amp;IF(K1382="","","_"&amp;K1382),[1]CatGlob!$B:$B,0)),F1382&amp;"_"&amp;G1382&amp;"_"&amp;H1382&amp;"_"&amp;I1382&amp;"_"&amp;J1382&amp;IF(K1382="","","_"&amp;K1382),INDEX([1]CatGlob!$C:$C,MATCH(F1382&amp;"_"&amp;G1382&amp;"_"&amp;H1382&amp;"_"&amp;I1382&amp;"_"&amp;J1382&amp;IF(K1382="","","_"&amp;K1382),[1]CatGlob!$B:$B,0))))</f>
        <v>PEN_NOM_CORP_NT</v>
      </c>
      <c r="N1382" s="402" t="str">
        <f t="shared" si="45"/>
        <v/>
      </c>
      <c r="O1382" s="402" t="str">
        <f t="shared" si="44"/>
        <v/>
      </c>
      <c r="P1382" s="401" t="str">
        <f>IF(LEN(B1382)&gt;8,INDEX([1]CatGlob!$X:$X,MATCH(M1382,[1]CatGlob!$W:$W,0)),"")</f>
        <v>PEC</v>
      </c>
      <c r="Q1382" s="403" t="str">
        <f>INDEX([1]CatGlob!P:P,MATCH(M1382,[1]CatGlob!O:O,0))</f>
        <v>RFLC</v>
      </c>
      <c r="R1382" s="403" t="s">
        <v>601</v>
      </c>
      <c r="S1382" s="403" t="s">
        <v>601</v>
      </c>
      <c r="T1382" s="403" t="str">
        <f>INDEX([1]CatGlob!$D:$D,MATCH($M1382,[1]CatGlob!$C:$C,0))</f>
        <v>RFL</v>
      </c>
      <c r="U1382" s="403" t="s">
        <v>2419</v>
      </c>
      <c r="V1382" s="404" t="str">
        <f>INDEX([1]CatGlob!$F:$F,MATCH($M1382,[1]CatGlob!$C:$C,0))</f>
        <v>RFL_CORP</v>
      </c>
      <c r="W1382" s="405"/>
      <c r="X1382" s="406">
        <v>0</v>
      </c>
      <c r="Y1382" s="407">
        <v>0</v>
      </c>
      <c r="Z1382" s="408">
        <v>0</v>
      </c>
      <c r="AA1382" s="407">
        <v>0</v>
      </c>
      <c r="AB1382" s="408">
        <v>0</v>
      </c>
      <c r="AC1382" s="407">
        <v>0</v>
      </c>
      <c r="AD1382" s="408">
        <v>0</v>
      </c>
      <c r="AE1382" s="407">
        <v>0</v>
      </c>
      <c r="AF1382" s="408">
        <v>0</v>
      </c>
      <c r="AG1382" s="407">
        <v>0</v>
      </c>
      <c r="AI1382" s="406">
        <v>0</v>
      </c>
      <c r="AJ1382" s="407">
        <v>0</v>
      </c>
      <c r="AK1382" s="408">
        <v>0</v>
      </c>
      <c r="AL1382" s="407">
        <v>0</v>
      </c>
      <c r="AM1382" s="408">
        <v>0</v>
      </c>
      <c r="AN1382" s="407">
        <v>0</v>
      </c>
      <c r="AO1382" s="408">
        <v>0</v>
      </c>
      <c r="AP1382" s="407">
        <v>0</v>
      </c>
      <c r="AQ1382" s="408">
        <v>0</v>
      </c>
      <c r="AR1382" s="407">
        <v>0</v>
      </c>
      <c r="AT1382" s="406">
        <v>0</v>
      </c>
      <c r="AU1382" s="407">
        <v>0</v>
      </c>
      <c r="AV1382" s="408">
        <v>0</v>
      </c>
      <c r="AW1382" s="407">
        <v>0</v>
      </c>
      <c r="AX1382" s="408">
        <v>0</v>
      </c>
      <c r="AY1382" s="407">
        <v>0</v>
      </c>
      <c r="AZ1382" s="408">
        <v>0</v>
      </c>
      <c r="BA1382" s="407">
        <v>0</v>
      </c>
      <c r="BB1382" s="408">
        <v>0</v>
      </c>
      <c r="BC1382" s="407">
        <v>0</v>
      </c>
    </row>
    <row r="1383" spans="1:55" x14ac:dyDescent="0.35">
      <c r="A1383" s="385" t="str" cm="1">
        <f t="array" ref="A1383">IFERROR(_xlfn.IFS(AND(F1383="Renta Variable",O1383=1),IFERROR(MATCH(B1383,[1]RV_Det!C:C,0),"Rev"),AND(J1383="Corporativa",O1383=1,I1383="EM"),IFERROR(MATCH(B1383,[1]RF_Corps!B:B,0),"Rev"),AND(F1383="Alternativos",O1383=1),IFERROR(MATCH(B1383,[1]Rep4!C:C,0),"Rev")),"")</f>
        <v/>
      </c>
      <c r="B1383" s="394" t="s">
        <v>3846</v>
      </c>
      <c r="C1383" s="409" t="s">
        <v>3847</v>
      </c>
      <c r="D1383" s="395" t="s">
        <v>2260</v>
      </c>
      <c r="E1383" s="396" t="str">
        <f>IF(B1383="","",INDEX([1]CatGlob!$S:$S,IFERROR(MATCH(MID(B1383,7,1),[1]CatGlob!$R:$R,0),MATCH(MID(B1383,1,2),[1]CatGlob!$R:$R,0))))</f>
        <v>NSOL</v>
      </c>
      <c r="F1383" s="397" t="s">
        <v>442</v>
      </c>
      <c r="G1383" s="398" t="s">
        <v>383</v>
      </c>
      <c r="H1383" s="399" t="s">
        <v>264</v>
      </c>
      <c r="I1383" s="399" t="s">
        <v>611</v>
      </c>
      <c r="J1383" s="399" t="s">
        <v>2252</v>
      </c>
      <c r="K1383" s="396" t="s">
        <v>600</v>
      </c>
      <c r="L1383" s="400" t="str">
        <f>IF(ISERROR(MATCH(M1383,M$10:M1382,0)),M1383,"")</f>
        <v/>
      </c>
      <c r="M1383" s="401" t="str">
        <f>IF(B1383="","",IF(ISERROR(MATCH(F1383&amp;"_"&amp;G1383&amp;"_"&amp;H1383&amp;"_"&amp;I1383&amp;"_"&amp;J1383&amp;IF(K1383="","","_"&amp;K1383),[1]CatGlob!$B:$B,0)),F1383&amp;"_"&amp;G1383&amp;"_"&amp;H1383&amp;"_"&amp;I1383&amp;"_"&amp;J1383&amp;IF(K1383="","","_"&amp;K1383),INDEX([1]CatGlob!$C:$C,MATCH(F1383&amp;"_"&amp;G1383&amp;"_"&amp;H1383&amp;"_"&amp;I1383&amp;"_"&amp;J1383&amp;IF(K1383="","","_"&amp;K1383),[1]CatGlob!$B:$B,0))))</f>
        <v>PEN_NOM_CORP_NT</v>
      </c>
      <c r="N1383" s="402" t="str">
        <f t="shared" si="45"/>
        <v/>
      </c>
      <c r="O1383" s="402" t="str">
        <f t="shared" si="44"/>
        <v/>
      </c>
      <c r="P1383" s="401" t="str">
        <f>IF(LEN(B1383)&gt;8,INDEX([1]CatGlob!$X:$X,MATCH(M1383,[1]CatGlob!$W:$W,0)),"")</f>
        <v>PEC</v>
      </c>
      <c r="Q1383" s="403" t="str">
        <f>INDEX([1]CatGlob!P:P,MATCH(M1383,[1]CatGlob!O:O,0))</f>
        <v>RFLC</v>
      </c>
      <c r="R1383" s="403" t="s">
        <v>601</v>
      </c>
      <c r="S1383" s="403" t="s">
        <v>601</v>
      </c>
      <c r="T1383" s="403" t="str">
        <f>INDEX([1]CatGlob!$D:$D,MATCH($M1383,[1]CatGlob!$C:$C,0))</f>
        <v>RFL</v>
      </c>
      <c r="U1383" s="403" t="s">
        <v>2419</v>
      </c>
      <c r="V1383" s="404" t="str">
        <f>INDEX([1]CatGlob!$F:$F,MATCH($M1383,[1]CatGlob!$C:$C,0))</f>
        <v>RFL_CORP</v>
      </c>
      <c r="W1383" s="405"/>
      <c r="X1383" s="406">
        <v>0</v>
      </c>
      <c r="Y1383" s="407">
        <v>0</v>
      </c>
      <c r="Z1383" s="408">
        <v>0</v>
      </c>
      <c r="AA1383" s="407">
        <v>0</v>
      </c>
      <c r="AB1383" s="408">
        <v>0</v>
      </c>
      <c r="AC1383" s="407">
        <v>0</v>
      </c>
      <c r="AD1383" s="408">
        <v>0</v>
      </c>
      <c r="AE1383" s="407">
        <v>0</v>
      </c>
      <c r="AF1383" s="408">
        <v>0</v>
      </c>
      <c r="AG1383" s="407">
        <v>0</v>
      </c>
      <c r="AI1383" s="406">
        <v>0</v>
      </c>
      <c r="AJ1383" s="407">
        <v>0</v>
      </c>
      <c r="AK1383" s="408">
        <v>0</v>
      </c>
      <c r="AL1383" s="407">
        <v>0</v>
      </c>
      <c r="AM1383" s="408">
        <v>0</v>
      </c>
      <c r="AN1383" s="407">
        <v>0</v>
      </c>
      <c r="AO1383" s="408">
        <v>0</v>
      </c>
      <c r="AP1383" s="407">
        <v>0</v>
      </c>
      <c r="AQ1383" s="408">
        <v>0</v>
      </c>
      <c r="AR1383" s="407">
        <v>0</v>
      </c>
      <c r="AT1383" s="406">
        <v>0</v>
      </c>
      <c r="AU1383" s="407">
        <v>0</v>
      </c>
      <c r="AV1383" s="408">
        <v>0</v>
      </c>
      <c r="AW1383" s="407">
        <v>0</v>
      </c>
      <c r="AX1383" s="408">
        <v>0</v>
      </c>
      <c r="AY1383" s="407">
        <v>0</v>
      </c>
      <c r="AZ1383" s="408">
        <v>0</v>
      </c>
      <c r="BA1383" s="407">
        <v>0</v>
      </c>
      <c r="BB1383" s="408">
        <v>0</v>
      </c>
      <c r="BC1383" s="407">
        <v>0</v>
      </c>
    </row>
    <row r="1384" spans="1:55" x14ac:dyDescent="0.35">
      <c r="A1384" s="385" t="str" cm="1">
        <f t="array" ref="A1384">IFERROR(_xlfn.IFS(AND(F1384="Renta Variable",O1384=1),IFERROR(MATCH(B1384,[1]RV_Det!C:C,0),"Rev"),AND(J1384="Corporativa",O1384=1,I1384="EM"),IFERROR(MATCH(B1384,[1]RF_Corps!B:B,0),"Rev"),AND(F1384="Alternativos",O1384=1),IFERROR(MATCH(B1384,[1]Rep4!C:C,0),"Rev")),"")</f>
        <v/>
      </c>
      <c r="B1384" s="394" t="s">
        <v>3848</v>
      </c>
      <c r="C1384" s="409" t="s">
        <v>3849</v>
      </c>
      <c r="D1384" s="395" t="s">
        <v>2260</v>
      </c>
      <c r="E1384" s="396" t="str">
        <f>IF(B1384="","",INDEX([1]CatGlob!$S:$S,IFERROR(MATCH(MID(B1384,7,1),[1]CatGlob!$R:$R,0),MATCH(MID(B1384,1,2),[1]CatGlob!$R:$R,0))))</f>
        <v>NSOL</v>
      </c>
      <c r="F1384" s="397" t="s">
        <v>442</v>
      </c>
      <c r="G1384" s="398" t="s">
        <v>383</v>
      </c>
      <c r="H1384" s="399" t="s">
        <v>264</v>
      </c>
      <c r="I1384" s="399" t="s">
        <v>611</v>
      </c>
      <c r="J1384" s="399" t="s">
        <v>2252</v>
      </c>
      <c r="K1384" s="396" t="s">
        <v>600</v>
      </c>
      <c r="L1384" s="400" t="str">
        <f>IF(ISERROR(MATCH(M1384,M$10:M1383,0)),M1384,"")</f>
        <v/>
      </c>
      <c r="M1384" s="401" t="str">
        <f>IF(B1384="","",IF(ISERROR(MATCH(F1384&amp;"_"&amp;G1384&amp;"_"&amp;H1384&amp;"_"&amp;I1384&amp;"_"&amp;J1384&amp;IF(K1384="","","_"&amp;K1384),[1]CatGlob!$B:$B,0)),F1384&amp;"_"&amp;G1384&amp;"_"&amp;H1384&amp;"_"&amp;I1384&amp;"_"&amp;J1384&amp;IF(K1384="","","_"&amp;K1384),INDEX([1]CatGlob!$C:$C,MATCH(F1384&amp;"_"&amp;G1384&amp;"_"&amp;H1384&amp;"_"&amp;I1384&amp;"_"&amp;J1384&amp;IF(K1384="","","_"&amp;K1384),[1]CatGlob!$B:$B,0))))</f>
        <v>PEN_NOM_CORP_NT</v>
      </c>
      <c r="N1384" s="402" t="str">
        <f t="shared" si="45"/>
        <v/>
      </c>
      <c r="O1384" s="402" t="str">
        <f t="shared" si="44"/>
        <v/>
      </c>
      <c r="P1384" s="401" t="str">
        <f>IF(LEN(B1384)&gt;8,INDEX([1]CatGlob!$X:$X,MATCH(M1384,[1]CatGlob!$W:$W,0)),"")</f>
        <v>PEC</v>
      </c>
      <c r="Q1384" s="403" t="str">
        <f>INDEX([1]CatGlob!P:P,MATCH(M1384,[1]CatGlob!O:O,0))</f>
        <v>RFLC</v>
      </c>
      <c r="R1384" s="403" t="s">
        <v>601</v>
      </c>
      <c r="S1384" s="403" t="s">
        <v>601</v>
      </c>
      <c r="T1384" s="403" t="str">
        <f>INDEX([1]CatGlob!$D:$D,MATCH($M1384,[1]CatGlob!$C:$C,0))</f>
        <v>RFL</v>
      </c>
      <c r="U1384" s="403" t="s">
        <v>2419</v>
      </c>
      <c r="V1384" s="404" t="str">
        <f>INDEX([1]CatGlob!$F:$F,MATCH($M1384,[1]CatGlob!$C:$C,0))</f>
        <v>RFL_CORP</v>
      </c>
      <c r="W1384" s="405"/>
      <c r="X1384" s="406">
        <v>0</v>
      </c>
      <c r="Y1384" s="407">
        <v>0</v>
      </c>
      <c r="Z1384" s="408">
        <v>0</v>
      </c>
      <c r="AA1384" s="407">
        <v>0</v>
      </c>
      <c r="AB1384" s="408">
        <v>0</v>
      </c>
      <c r="AC1384" s="407">
        <v>0</v>
      </c>
      <c r="AD1384" s="408">
        <v>0</v>
      </c>
      <c r="AE1384" s="407">
        <v>0</v>
      </c>
      <c r="AF1384" s="408">
        <v>0</v>
      </c>
      <c r="AG1384" s="407">
        <v>0</v>
      </c>
      <c r="AI1384" s="406">
        <v>0</v>
      </c>
      <c r="AJ1384" s="407">
        <v>0</v>
      </c>
      <c r="AK1384" s="408">
        <v>0</v>
      </c>
      <c r="AL1384" s="407">
        <v>0</v>
      </c>
      <c r="AM1384" s="408">
        <v>0</v>
      </c>
      <c r="AN1384" s="407">
        <v>0</v>
      </c>
      <c r="AO1384" s="408">
        <v>0</v>
      </c>
      <c r="AP1384" s="407">
        <v>0</v>
      </c>
      <c r="AQ1384" s="408">
        <v>0</v>
      </c>
      <c r="AR1384" s="407">
        <v>0</v>
      </c>
      <c r="AT1384" s="406">
        <v>0</v>
      </c>
      <c r="AU1384" s="407">
        <v>0</v>
      </c>
      <c r="AV1384" s="408">
        <v>0</v>
      </c>
      <c r="AW1384" s="407">
        <v>0</v>
      </c>
      <c r="AX1384" s="408">
        <v>0</v>
      </c>
      <c r="AY1384" s="407">
        <v>0</v>
      </c>
      <c r="AZ1384" s="408">
        <v>0</v>
      </c>
      <c r="BA1384" s="407">
        <v>0</v>
      </c>
      <c r="BB1384" s="408">
        <v>0</v>
      </c>
      <c r="BC1384" s="407">
        <v>0</v>
      </c>
    </row>
    <row r="1385" spans="1:55" x14ac:dyDescent="0.35">
      <c r="A1385" s="385" t="str" cm="1">
        <f t="array" ref="A1385">IFERROR(_xlfn.IFS(AND(F1385="Renta Variable",O1385=1),IFERROR(MATCH(B1385,[1]RV_Det!C:C,0),"Rev"),AND(J1385="Corporativa",O1385=1,I1385="EM"),IFERROR(MATCH(B1385,[1]RF_Corps!B:B,0),"Rev"),AND(F1385="Alternativos",O1385=1),IFERROR(MATCH(B1385,[1]Rep4!C:C,0),"Rev")),"")</f>
        <v/>
      </c>
      <c r="B1385" s="394" t="s">
        <v>3850</v>
      </c>
      <c r="C1385" s="409" t="s">
        <v>3851</v>
      </c>
      <c r="D1385" s="395" t="s">
        <v>2260</v>
      </c>
      <c r="E1385" s="396" t="str">
        <f>IF(B1385="","",INDEX([1]CatGlob!$S:$S,IFERROR(MATCH(MID(B1385,7,1),[1]CatGlob!$R:$R,0),MATCH(MID(B1385,1,2),[1]CatGlob!$R:$R,0))))</f>
        <v>NSOL</v>
      </c>
      <c r="F1385" s="397" t="s">
        <v>442</v>
      </c>
      <c r="G1385" s="398" t="s">
        <v>383</v>
      </c>
      <c r="H1385" s="399" t="s">
        <v>264</v>
      </c>
      <c r="I1385" s="399" t="s">
        <v>611</v>
      </c>
      <c r="J1385" s="399" t="s">
        <v>2252</v>
      </c>
      <c r="K1385" s="396" t="s">
        <v>600</v>
      </c>
      <c r="L1385" s="400" t="str">
        <f>IF(ISERROR(MATCH(M1385,M$10:M1384,0)),M1385,"")</f>
        <v/>
      </c>
      <c r="M1385" s="401" t="str">
        <f>IF(B1385="","",IF(ISERROR(MATCH(F1385&amp;"_"&amp;G1385&amp;"_"&amp;H1385&amp;"_"&amp;I1385&amp;"_"&amp;J1385&amp;IF(K1385="","","_"&amp;K1385),[1]CatGlob!$B:$B,0)),F1385&amp;"_"&amp;G1385&amp;"_"&amp;H1385&amp;"_"&amp;I1385&amp;"_"&amp;J1385&amp;IF(K1385="","","_"&amp;K1385),INDEX([1]CatGlob!$C:$C,MATCH(F1385&amp;"_"&amp;G1385&amp;"_"&amp;H1385&amp;"_"&amp;I1385&amp;"_"&amp;J1385&amp;IF(K1385="","","_"&amp;K1385),[1]CatGlob!$B:$B,0))))</f>
        <v>PEN_NOM_CORP_NT</v>
      </c>
      <c r="N1385" s="402" t="str">
        <f t="shared" si="45"/>
        <v/>
      </c>
      <c r="O1385" s="402" t="str">
        <f t="shared" si="44"/>
        <v/>
      </c>
      <c r="P1385" s="401" t="str">
        <f>IF(LEN(B1385)&gt;8,INDEX([1]CatGlob!$X:$X,MATCH(M1385,[1]CatGlob!$W:$W,0)),"")</f>
        <v>PEC</v>
      </c>
      <c r="Q1385" s="403" t="str">
        <f>INDEX([1]CatGlob!P:P,MATCH(M1385,[1]CatGlob!O:O,0))</f>
        <v>RFLC</v>
      </c>
      <c r="R1385" s="403" t="s">
        <v>601</v>
      </c>
      <c r="S1385" s="403" t="s">
        <v>601</v>
      </c>
      <c r="T1385" s="403" t="str">
        <f>INDEX([1]CatGlob!$D:$D,MATCH($M1385,[1]CatGlob!$C:$C,0))</f>
        <v>RFL</v>
      </c>
      <c r="U1385" s="403" t="s">
        <v>2419</v>
      </c>
      <c r="V1385" s="404" t="str">
        <f>INDEX([1]CatGlob!$F:$F,MATCH($M1385,[1]CatGlob!$C:$C,0))</f>
        <v>RFL_CORP</v>
      </c>
      <c r="W1385" s="405"/>
      <c r="X1385" s="406">
        <v>0</v>
      </c>
      <c r="Y1385" s="407">
        <v>0</v>
      </c>
      <c r="Z1385" s="408">
        <v>0</v>
      </c>
      <c r="AA1385" s="407">
        <v>0</v>
      </c>
      <c r="AB1385" s="408">
        <v>0</v>
      </c>
      <c r="AC1385" s="407">
        <v>0</v>
      </c>
      <c r="AD1385" s="408">
        <v>0</v>
      </c>
      <c r="AE1385" s="407">
        <v>0</v>
      </c>
      <c r="AF1385" s="408">
        <v>0</v>
      </c>
      <c r="AG1385" s="407">
        <v>0</v>
      </c>
      <c r="AI1385" s="406">
        <v>0</v>
      </c>
      <c r="AJ1385" s="407">
        <v>0</v>
      </c>
      <c r="AK1385" s="408">
        <v>0</v>
      </c>
      <c r="AL1385" s="407">
        <v>0</v>
      </c>
      <c r="AM1385" s="408">
        <v>0</v>
      </c>
      <c r="AN1385" s="407">
        <v>0</v>
      </c>
      <c r="AO1385" s="408">
        <v>0</v>
      </c>
      <c r="AP1385" s="407">
        <v>0</v>
      </c>
      <c r="AQ1385" s="408">
        <v>0</v>
      </c>
      <c r="AR1385" s="407">
        <v>0</v>
      </c>
      <c r="AT1385" s="406">
        <v>0</v>
      </c>
      <c r="AU1385" s="407">
        <v>0</v>
      </c>
      <c r="AV1385" s="408">
        <v>0</v>
      </c>
      <c r="AW1385" s="407">
        <v>0</v>
      </c>
      <c r="AX1385" s="408">
        <v>0</v>
      </c>
      <c r="AY1385" s="407">
        <v>0</v>
      </c>
      <c r="AZ1385" s="408">
        <v>0</v>
      </c>
      <c r="BA1385" s="407">
        <v>0</v>
      </c>
      <c r="BB1385" s="408">
        <v>0</v>
      </c>
      <c r="BC1385" s="407">
        <v>0</v>
      </c>
    </row>
    <row r="1386" spans="1:55" x14ac:dyDescent="0.35">
      <c r="A1386" s="385" t="str" cm="1">
        <f t="array" ref="A1386">IFERROR(_xlfn.IFS(AND(F1386="Renta Variable",O1386=1),IFERROR(MATCH(B1386,[1]RV_Det!C:C,0),"Rev"),AND(J1386="Corporativa",O1386=1,I1386="EM"),IFERROR(MATCH(B1386,[1]RF_Corps!B:B,0),"Rev"),AND(F1386="Alternativos",O1386=1),IFERROR(MATCH(B1386,[1]Rep4!C:C,0),"Rev")),"")</f>
        <v/>
      </c>
      <c r="B1386" s="394" t="s">
        <v>3852</v>
      </c>
      <c r="C1386" s="409" t="s">
        <v>3853</v>
      </c>
      <c r="D1386" s="395" t="s">
        <v>2260</v>
      </c>
      <c r="E1386" s="396" t="str">
        <f>IF(B1386="","",INDEX([1]CatGlob!$S:$S,IFERROR(MATCH(MID(B1386,7,1),[1]CatGlob!$R:$R,0),MATCH(MID(B1386,1,2),[1]CatGlob!$R:$R,0))))</f>
        <v>NSOL</v>
      </c>
      <c r="F1386" s="397" t="s">
        <v>442</v>
      </c>
      <c r="G1386" s="398" t="s">
        <v>383</v>
      </c>
      <c r="H1386" s="399" t="s">
        <v>264</v>
      </c>
      <c r="I1386" s="399" t="s">
        <v>611</v>
      </c>
      <c r="J1386" s="399" t="s">
        <v>2252</v>
      </c>
      <c r="K1386" s="396" t="s">
        <v>600</v>
      </c>
      <c r="L1386" s="400" t="str">
        <f>IF(ISERROR(MATCH(M1386,M$10:M1385,0)),M1386,"")</f>
        <v/>
      </c>
      <c r="M1386" s="401" t="str">
        <f>IF(B1386="","",IF(ISERROR(MATCH(F1386&amp;"_"&amp;G1386&amp;"_"&amp;H1386&amp;"_"&amp;I1386&amp;"_"&amp;J1386&amp;IF(K1386="","","_"&amp;K1386),[1]CatGlob!$B:$B,0)),F1386&amp;"_"&amp;G1386&amp;"_"&amp;H1386&amp;"_"&amp;I1386&amp;"_"&amp;J1386&amp;IF(K1386="","","_"&amp;K1386),INDEX([1]CatGlob!$C:$C,MATCH(F1386&amp;"_"&amp;G1386&amp;"_"&amp;H1386&amp;"_"&amp;I1386&amp;"_"&amp;J1386&amp;IF(K1386="","","_"&amp;K1386),[1]CatGlob!$B:$B,0))))</f>
        <v>PEN_NOM_CORP_NT</v>
      </c>
      <c r="N1386" s="402" t="str">
        <f t="shared" si="45"/>
        <v/>
      </c>
      <c r="O1386" s="402" t="str">
        <f t="shared" si="44"/>
        <v/>
      </c>
      <c r="P1386" s="401" t="str">
        <f>IF(LEN(B1386)&gt;8,INDEX([1]CatGlob!$X:$X,MATCH(M1386,[1]CatGlob!$W:$W,0)),"")</f>
        <v>PEC</v>
      </c>
      <c r="Q1386" s="403" t="str">
        <f>INDEX([1]CatGlob!P:P,MATCH(M1386,[1]CatGlob!O:O,0))</f>
        <v>RFLC</v>
      </c>
      <c r="R1386" s="403"/>
      <c r="S1386" s="403"/>
      <c r="T1386" s="403" t="str">
        <f>INDEX([1]CatGlob!$D:$D,MATCH($M1386,[1]CatGlob!$C:$C,0))</f>
        <v>RFL</v>
      </c>
      <c r="U1386" s="403" t="s">
        <v>2419</v>
      </c>
      <c r="V1386" s="404" t="str">
        <f>INDEX([1]CatGlob!$F:$F,MATCH($M1386,[1]CatGlob!$C:$C,0))</f>
        <v>RFL_CORP</v>
      </c>
      <c r="W1386" s="405"/>
      <c r="X1386" s="406">
        <v>0</v>
      </c>
      <c r="Y1386" s="407">
        <v>0</v>
      </c>
      <c r="Z1386" s="408">
        <v>0</v>
      </c>
      <c r="AA1386" s="407">
        <v>0</v>
      </c>
      <c r="AB1386" s="408">
        <v>0</v>
      </c>
      <c r="AC1386" s="407">
        <v>0</v>
      </c>
      <c r="AD1386" s="408">
        <v>0</v>
      </c>
      <c r="AE1386" s="407">
        <v>0</v>
      </c>
      <c r="AF1386" s="408">
        <v>0</v>
      </c>
      <c r="AG1386" s="407">
        <v>0</v>
      </c>
      <c r="AI1386" s="406">
        <v>0</v>
      </c>
      <c r="AJ1386" s="407">
        <v>0</v>
      </c>
      <c r="AK1386" s="408">
        <v>0</v>
      </c>
      <c r="AL1386" s="407">
        <v>0</v>
      </c>
      <c r="AM1386" s="408">
        <v>0</v>
      </c>
      <c r="AN1386" s="407">
        <v>0</v>
      </c>
      <c r="AO1386" s="408">
        <v>0</v>
      </c>
      <c r="AP1386" s="407">
        <v>0</v>
      </c>
      <c r="AQ1386" s="408">
        <v>0</v>
      </c>
      <c r="AR1386" s="407">
        <v>0</v>
      </c>
      <c r="AT1386" s="406">
        <v>0</v>
      </c>
      <c r="AU1386" s="407">
        <v>0</v>
      </c>
      <c r="AV1386" s="408">
        <v>0</v>
      </c>
      <c r="AW1386" s="407">
        <v>0</v>
      </c>
      <c r="AX1386" s="408">
        <v>0</v>
      </c>
      <c r="AY1386" s="407">
        <v>0</v>
      </c>
      <c r="AZ1386" s="408">
        <v>0</v>
      </c>
      <c r="BA1386" s="407">
        <v>0</v>
      </c>
      <c r="BB1386" s="408">
        <v>0</v>
      </c>
      <c r="BC1386" s="407">
        <v>0</v>
      </c>
    </row>
    <row r="1387" spans="1:55" x14ac:dyDescent="0.35">
      <c r="A1387" s="385" t="str" cm="1">
        <f t="array" ref="A1387">IFERROR(_xlfn.IFS(AND(F1387="Renta Variable",O1387=1),IFERROR(MATCH(B1387,[1]RV_Det!C:C,0),"Rev"),AND(J1387="Corporativa",O1387=1,I1387="EM"),IFERROR(MATCH(B1387,[1]RF_Corps!B:B,0),"Rev"),AND(F1387="Alternativos",O1387=1),IFERROR(MATCH(B1387,[1]Rep4!C:C,0),"Rev")),"")</f>
        <v/>
      </c>
      <c r="B1387" s="394" t="s">
        <v>3854</v>
      </c>
      <c r="C1387" s="409" t="s">
        <v>3855</v>
      </c>
      <c r="D1387" s="395" t="s">
        <v>2260</v>
      </c>
      <c r="E1387" s="396" t="str">
        <f>IF(B1387="","",INDEX([1]CatGlob!$S:$S,IFERROR(MATCH(MID(B1387,7,1),[1]CatGlob!$R:$R,0),MATCH(MID(B1387,1,2),[1]CatGlob!$R:$R,0))))</f>
        <v>NSOL</v>
      </c>
      <c r="F1387" s="397" t="s">
        <v>442</v>
      </c>
      <c r="G1387" s="398" t="s">
        <v>383</v>
      </c>
      <c r="H1387" s="399" t="s">
        <v>264</v>
      </c>
      <c r="I1387" s="399" t="s">
        <v>611</v>
      </c>
      <c r="J1387" s="399" t="s">
        <v>2252</v>
      </c>
      <c r="K1387" s="396" t="s">
        <v>600</v>
      </c>
      <c r="L1387" s="400" t="str">
        <f>IF(ISERROR(MATCH(M1387,M$10:M1386,0)),M1387,"")</f>
        <v/>
      </c>
      <c r="M1387" s="401" t="str">
        <f>IF(B1387="","",IF(ISERROR(MATCH(F1387&amp;"_"&amp;G1387&amp;"_"&amp;H1387&amp;"_"&amp;I1387&amp;"_"&amp;J1387&amp;IF(K1387="","","_"&amp;K1387),[1]CatGlob!$B:$B,0)),F1387&amp;"_"&amp;G1387&amp;"_"&amp;H1387&amp;"_"&amp;I1387&amp;"_"&amp;J1387&amp;IF(K1387="","","_"&amp;K1387),INDEX([1]CatGlob!$C:$C,MATCH(F1387&amp;"_"&amp;G1387&amp;"_"&amp;H1387&amp;"_"&amp;I1387&amp;"_"&amp;J1387&amp;IF(K1387="","","_"&amp;K1387),[1]CatGlob!$B:$B,0))))</f>
        <v>PEN_NOM_CORP_NT</v>
      </c>
      <c r="N1387" s="402" t="str">
        <f t="shared" si="45"/>
        <v/>
      </c>
      <c r="O1387" s="402" t="str">
        <f t="shared" si="44"/>
        <v/>
      </c>
      <c r="P1387" s="401" t="str">
        <f>IF(LEN(B1387)&gt;8,INDEX([1]CatGlob!$X:$X,MATCH(M1387,[1]CatGlob!$W:$W,0)),"")</f>
        <v>PEC</v>
      </c>
      <c r="Q1387" s="403" t="str">
        <f>INDEX([1]CatGlob!P:P,MATCH(M1387,[1]CatGlob!O:O,0))</f>
        <v>RFLC</v>
      </c>
      <c r="R1387" s="403" t="s">
        <v>601</v>
      </c>
      <c r="S1387" s="403" t="s">
        <v>601</v>
      </c>
      <c r="T1387" s="403" t="str">
        <f>INDEX([1]CatGlob!$D:$D,MATCH($M1387,[1]CatGlob!$C:$C,0))</f>
        <v>RFL</v>
      </c>
      <c r="U1387" s="403" t="s">
        <v>2419</v>
      </c>
      <c r="V1387" s="404" t="str">
        <f>INDEX([1]CatGlob!$F:$F,MATCH($M1387,[1]CatGlob!$C:$C,0))</f>
        <v>RFL_CORP</v>
      </c>
      <c r="W1387" s="405"/>
      <c r="X1387" s="406">
        <v>0</v>
      </c>
      <c r="Y1387" s="407">
        <v>0</v>
      </c>
      <c r="Z1387" s="408">
        <v>0</v>
      </c>
      <c r="AA1387" s="407">
        <v>0</v>
      </c>
      <c r="AB1387" s="408">
        <v>0</v>
      </c>
      <c r="AC1387" s="407">
        <v>0</v>
      </c>
      <c r="AD1387" s="408">
        <v>0</v>
      </c>
      <c r="AE1387" s="407">
        <v>0</v>
      </c>
      <c r="AF1387" s="408">
        <v>0</v>
      </c>
      <c r="AG1387" s="407">
        <v>0</v>
      </c>
      <c r="AI1387" s="406">
        <v>0</v>
      </c>
      <c r="AJ1387" s="407">
        <v>0</v>
      </c>
      <c r="AK1387" s="408">
        <v>0</v>
      </c>
      <c r="AL1387" s="407">
        <v>0</v>
      </c>
      <c r="AM1387" s="408">
        <v>0</v>
      </c>
      <c r="AN1387" s="407">
        <v>0</v>
      </c>
      <c r="AO1387" s="408">
        <v>0</v>
      </c>
      <c r="AP1387" s="407">
        <v>0</v>
      </c>
      <c r="AQ1387" s="408">
        <v>0</v>
      </c>
      <c r="AR1387" s="407">
        <v>0</v>
      </c>
      <c r="AT1387" s="406">
        <v>0</v>
      </c>
      <c r="AU1387" s="407">
        <v>0</v>
      </c>
      <c r="AV1387" s="408">
        <v>0</v>
      </c>
      <c r="AW1387" s="407">
        <v>0</v>
      </c>
      <c r="AX1387" s="408">
        <v>0</v>
      </c>
      <c r="AY1387" s="407">
        <v>0</v>
      </c>
      <c r="AZ1387" s="408">
        <v>0</v>
      </c>
      <c r="BA1387" s="407">
        <v>0</v>
      </c>
      <c r="BB1387" s="408">
        <v>0</v>
      </c>
      <c r="BC1387" s="407">
        <v>0</v>
      </c>
    </row>
    <row r="1388" spans="1:55" x14ac:dyDescent="0.35">
      <c r="A1388" s="385" t="str" cm="1">
        <f t="array" ref="A1388">IFERROR(_xlfn.IFS(AND(F1388="Renta Variable",O1388=1),IFERROR(MATCH(B1388,[1]RV_Det!C:C,0),"Rev"),AND(J1388="Corporativa",O1388=1,I1388="EM"),IFERROR(MATCH(B1388,[1]RF_Corps!B:B,0),"Rev"),AND(F1388="Alternativos",O1388=1),IFERROR(MATCH(B1388,[1]Rep4!C:C,0),"Rev")),"")</f>
        <v/>
      </c>
      <c r="B1388" s="394" t="s">
        <v>3856</v>
      </c>
      <c r="C1388" s="409" t="s">
        <v>3857</v>
      </c>
      <c r="D1388" s="395" t="s">
        <v>2303</v>
      </c>
      <c r="E1388" s="396" t="str">
        <f>IF(B1388="","",INDEX([1]CatGlob!$S:$S,IFERROR(MATCH(MID(B1388,7,1),[1]CatGlob!$R:$R,0),MATCH(MID(B1388,1,2),[1]CatGlob!$R:$R,0))))</f>
        <v>NSOL</v>
      </c>
      <c r="F1388" s="397" t="s">
        <v>442</v>
      </c>
      <c r="G1388" s="398" t="s">
        <v>383</v>
      </c>
      <c r="H1388" s="399" t="s">
        <v>264</v>
      </c>
      <c r="I1388" s="399" t="s">
        <v>611</v>
      </c>
      <c r="J1388" s="399" t="s">
        <v>2252</v>
      </c>
      <c r="K1388" s="396" t="s">
        <v>600</v>
      </c>
      <c r="L1388" s="400" t="str">
        <f>IF(ISERROR(MATCH(M1388,M$10:M1387,0)),M1388,"")</f>
        <v/>
      </c>
      <c r="M1388" s="401" t="str">
        <f>IF(B1388="","",IF(ISERROR(MATCH(F1388&amp;"_"&amp;G1388&amp;"_"&amp;H1388&amp;"_"&amp;I1388&amp;"_"&amp;J1388&amp;IF(K1388="","","_"&amp;K1388),[1]CatGlob!$B:$B,0)),F1388&amp;"_"&amp;G1388&amp;"_"&amp;H1388&amp;"_"&amp;I1388&amp;"_"&amp;J1388&amp;IF(K1388="","","_"&amp;K1388),INDEX([1]CatGlob!$C:$C,MATCH(F1388&amp;"_"&amp;G1388&amp;"_"&amp;H1388&amp;"_"&amp;I1388&amp;"_"&amp;J1388&amp;IF(K1388="","","_"&amp;K1388),[1]CatGlob!$B:$B,0))))</f>
        <v>PEN_NOM_CORP_NT</v>
      </c>
      <c r="N1388" s="402" t="str">
        <f t="shared" si="45"/>
        <v/>
      </c>
      <c r="O1388" s="402" t="str">
        <f t="shared" si="44"/>
        <v/>
      </c>
      <c r="P1388" s="401" t="str">
        <f>IF(LEN(B1388)&gt;8,INDEX([1]CatGlob!$X:$X,MATCH(M1388,[1]CatGlob!$W:$W,0)),"")</f>
        <v>PEC</v>
      </c>
      <c r="Q1388" s="403" t="str">
        <f>INDEX([1]CatGlob!P:P,MATCH(M1388,[1]CatGlob!O:O,0))</f>
        <v>RFLC</v>
      </c>
      <c r="R1388" s="403" t="s">
        <v>601</v>
      </c>
      <c r="S1388" s="403" t="s">
        <v>601</v>
      </c>
      <c r="T1388" s="403" t="str">
        <f>INDEX([1]CatGlob!$D:$D,MATCH($M1388,[1]CatGlob!$C:$C,0))</f>
        <v>RFL</v>
      </c>
      <c r="U1388" s="403" t="s">
        <v>2419</v>
      </c>
      <c r="V1388" s="404" t="str">
        <f>INDEX([1]CatGlob!$F:$F,MATCH($M1388,[1]CatGlob!$C:$C,0))</f>
        <v>RFL_CORP</v>
      </c>
      <c r="W1388" s="405"/>
      <c r="X1388" s="406">
        <v>0</v>
      </c>
      <c r="Y1388" s="407">
        <v>0</v>
      </c>
      <c r="Z1388" s="408">
        <v>0</v>
      </c>
      <c r="AA1388" s="407">
        <v>0</v>
      </c>
      <c r="AB1388" s="408">
        <v>0</v>
      </c>
      <c r="AC1388" s="407">
        <v>0</v>
      </c>
      <c r="AD1388" s="408">
        <v>0</v>
      </c>
      <c r="AE1388" s="407">
        <v>0</v>
      </c>
      <c r="AF1388" s="408">
        <v>0</v>
      </c>
      <c r="AG1388" s="407">
        <v>0</v>
      </c>
      <c r="AI1388" s="406">
        <v>0</v>
      </c>
      <c r="AJ1388" s="407">
        <v>0</v>
      </c>
      <c r="AK1388" s="408">
        <v>0</v>
      </c>
      <c r="AL1388" s="407">
        <v>0</v>
      </c>
      <c r="AM1388" s="408">
        <v>0</v>
      </c>
      <c r="AN1388" s="407">
        <v>0</v>
      </c>
      <c r="AO1388" s="408">
        <v>0</v>
      </c>
      <c r="AP1388" s="407">
        <v>0</v>
      </c>
      <c r="AQ1388" s="408">
        <v>0</v>
      </c>
      <c r="AR1388" s="407">
        <v>0</v>
      </c>
      <c r="AT1388" s="406">
        <v>0</v>
      </c>
      <c r="AU1388" s="407">
        <v>0</v>
      </c>
      <c r="AV1388" s="408">
        <v>0</v>
      </c>
      <c r="AW1388" s="407">
        <v>0</v>
      </c>
      <c r="AX1388" s="408">
        <v>0</v>
      </c>
      <c r="AY1388" s="407">
        <v>0</v>
      </c>
      <c r="AZ1388" s="408">
        <v>0</v>
      </c>
      <c r="BA1388" s="407">
        <v>0</v>
      </c>
      <c r="BB1388" s="408">
        <v>0</v>
      </c>
      <c r="BC1388" s="407">
        <v>0</v>
      </c>
    </row>
    <row r="1389" spans="1:55" x14ac:dyDescent="0.35">
      <c r="A1389" s="385" t="str" cm="1">
        <f t="array" ref="A1389">IFERROR(_xlfn.IFS(AND(F1389="Renta Variable",O1389=1),IFERROR(MATCH(B1389,[1]RV_Det!C:C,0),"Rev"),AND(J1389="Corporativa",O1389=1,I1389="EM"),IFERROR(MATCH(B1389,[1]RF_Corps!B:B,0),"Rev"),AND(F1389="Alternativos",O1389=1),IFERROR(MATCH(B1389,[1]Rep4!C:C,0),"Rev")),"")</f>
        <v/>
      </c>
      <c r="B1389" s="394" t="s">
        <v>3858</v>
      </c>
      <c r="C1389" s="409" t="s">
        <v>3859</v>
      </c>
      <c r="D1389" s="395" t="s">
        <v>2303</v>
      </c>
      <c r="E1389" s="396" t="str">
        <f>IF(B1389="","",INDEX([1]CatGlob!$S:$S,IFERROR(MATCH(MID(B1389,7,1),[1]CatGlob!$R:$R,0),MATCH(MID(B1389,1,2),[1]CatGlob!$R:$R,0))))</f>
        <v>NSOL</v>
      </c>
      <c r="F1389" s="397" t="s">
        <v>442</v>
      </c>
      <c r="G1389" s="398" t="s">
        <v>383</v>
      </c>
      <c r="H1389" s="399" t="s">
        <v>264</v>
      </c>
      <c r="I1389" s="399" t="s">
        <v>611</v>
      </c>
      <c r="J1389" s="399" t="s">
        <v>2252</v>
      </c>
      <c r="K1389" s="396" t="s">
        <v>600</v>
      </c>
      <c r="L1389" s="400" t="str">
        <f>IF(ISERROR(MATCH(M1389,M$10:M1388,0)),M1389,"")</f>
        <v/>
      </c>
      <c r="M1389" s="401" t="str">
        <f>IF(B1389="","",IF(ISERROR(MATCH(F1389&amp;"_"&amp;G1389&amp;"_"&amp;H1389&amp;"_"&amp;I1389&amp;"_"&amp;J1389&amp;IF(K1389="","","_"&amp;K1389),[1]CatGlob!$B:$B,0)),F1389&amp;"_"&amp;G1389&amp;"_"&amp;H1389&amp;"_"&amp;I1389&amp;"_"&amp;J1389&amp;IF(K1389="","","_"&amp;K1389),INDEX([1]CatGlob!$C:$C,MATCH(F1389&amp;"_"&amp;G1389&amp;"_"&amp;H1389&amp;"_"&amp;I1389&amp;"_"&amp;J1389&amp;IF(K1389="","","_"&amp;K1389),[1]CatGlob!$B:$B,0))))</f>
        <v>PEN_NOM_CORP_NT</v>
      </c>
      <c r="N1389" s="402" t="str">
        <f t="shared" si="45"/>
        <v/>
      </c>
      <c r="O1389" s="402" t="str">
        <f t="shared" si="44"/>
        <v/>
      </c>
      <c r="P1389" s="401" t="str">
        <f>IF(LEN(B1389)&gt;8,INDEX([1]CatGlob!$X:$X,MATCH(M1389,[1]CatGlob!$W:$W,0)),"")</f>
        <v>PEC</v>
      </c>
      <c r="Q1389" s="403" t="str">
        <f>INDEX([1]CatGlob!P:P,MATCH(M1389,[1]CatGlob!O:O,0))</f>
        <v>RFLC</v>
      </c>
      <c r="R1389" s="403" t="s">
        <v>601</v>
      </c>
      <c r="S1389" s="403" t="s">
        <v>601</v>
      </c>
      <c r="T1389" s="403" t="str">
        <f>INDEX([1]CatGlob!$D:$D,MATCH($M1389,[1]CatGlob!$C:$C,0))</f>
        <v>RFL</v>
      </c>
      <c r="U1389" s="403" t="s">
        <v>2419</v>
      </c>
      <c r="V1389" s="404" t="str">
        <f>INDEX([1]CatGlob!$F:$F,MATCH($M1389,[1]CatGlob!$C:$C,0))</f>
        <v>RFL_CORP</v>
      </c>
      <c r="W1389" s="405"/>
      <c r="X1389" s="406">
        <v>0</v>
      </c>
      <c r="Y1389" s="407">
        <v>0</v>
      </c>
      <c r="Z1389" s="408">
        <v>0</v>
      </c>
      <c r="AA1389" s="407">
        <v>0</v>
      </c>
      <c r="AB1389" s="408">
        <v>0</v>
      </c>
      <c r="AC1389" s="407">
        <v>0</v>
      </c>
      <c r="AD1389" s="408">
        <v>0</v>
      </c>
      <c r="AE1389" s="407">
        <v>0</v>
      </c>
      <c r="AF1389" s="408">
        <v>0</v>
      </c>
      <c r="AG1389" s="407">
        <v>0</v>
      </c>
      <c r="AI1389" s="406">
        <v>0</v>
      </c>
      <c r="AJ1389" s="407">
        <v>0</v>
      </c>
      <c r="AK1389" s="408">
        <v>0</v>
      </c>
      <c r="AL1389" s="407">
        <v>0</v>
      </c>
      <c r="AM1389" s="408">
        <v>0</v>
      </c>
      <c r="AN1389" s="407">
        <v>0</v>
      </c>
      <c r="AO1389" s="408">
        <v>0</v>
      </c>
      <c r="AP1389" s="407">
        <v>0</v>
      </c>
      <c r="AQ1389" s="408">
        <v>0</v>
      </c>
      <c r="AR1389" s="407">
        <v>0</v>
      </c>
      <c r="AT1389" s="406">
        <v>0</v>
      </c>
      <c r="AU1389" s="407">
        <v>0</v>
      </c>
      <c r="AV1389" s="408">
        <v>0</v>
      </c>
      <c r="AW1389" s="407">
        <v>0</v>
      </c>
      <c r="AX1389" s="408">
        <v>0</v>
      </c>
      <c r="AY1389" s="407">
        <v>0</v>
      </c>
      <c r="AZ1389" s="408">
        <v>0</v>
      </c>
      <c r="BA1389" s="407">
        <v>0</v>
      </c>
      <c r="BB1389" s="408">
        <v>0</v>
      </c>
      <c r="BC1389" s="407">
        <v>0</v>
      </c>
    </row>
    <row r="1390" spans="1:55" x14ac:dyDescent="0.35">
      <c r="A1390" s="385" t="str" cm="1">
        <f t="array" ref="A1390">IFERROR(_xlfn.IFS(AND(F1390="Renta Variable",O1390=1),IFERROR(MATCH(B1390,[1]RV_Det!C:C,0),"Rev"),AND(J1390="Corporativa",O1390=1,I1390="EM"),IFERROR(MATCH(B1390,[1]RF_Corps!B:B,0),"Rev"),AND(F1390="Alternativos",O1390=1),IFERROR(MATCH(B1390,[1]Rep4!C:C,0),"Rev")),"")</f>
        <v/>
      </c>
      <c r="B1390" s="394" t="s">
        <v>3860</v>
      </c>
      <c r="C1390" s="409" t="s">
        <v>3861</v>
      </c>
      <c r="D1390" s="395" t="s">
        <v>3619</v>
      </c>
      <c r="E1390" s="396" t="str">
        <f>IF(B1390="","",INDEX([1]CatGlob!$S:$S,IFERROR(MATCH(MID(B1390,7,1),[1]CatGlob!$R:$R,0),MATCH(MID(B1390,1,2),[1]CatGlob!$R:$R,0))))</f>
        <v>NSOL</v>
      </c>
      <c r="F1390" s="397" t="s">
        <v>442</v>
      </c>
      <c r="G1390" s="398" t="s">
        <v>383</v>
      </c>
      <c r="H1390" s="399" t="s">
        <v>264</v>
      </c>
      <c r="I1390" s="399" t="s">
        <v>611</v>
      </c>
      <c r="J1390" s="399" t="s">
        <v>2252</v>
      </c>
      <c r="K1390" s="396" t="s">
        <v>600</v>
      </c>
      <c r="L1390" s="400" t="str">
        <f>IF(ISERROR(MATCH(M1390,M$10:M1389,0)),M1390,"")</f>
        <v/>
      </c>
      <c r="M1390" s="401" t="str">
        <f>IF(B1390="","",IF(ISERROR(MATCH(F1390&amp;"_"&amp;G1390&amp;"_"&amp;H1390&amp;"_"&amp;I1390&amp;"_"&amp;J1390&amp;IF(K1390="","","_"&amp;K1390),[1]CatGlob!$B:$B,0)),F1390&amp;"_"&amp;G1390&amp;"_"&amp;H1390&amp;"_"&amp;I1390&amp;"_"&amp;J1390&amp;IF(K1390="","","_"&amp;K1390),INDEX([1]CatGlob!$C:$C,MATCH(F1390&amp;"_"&amp;G1390&amp;"_"&amp;H1390&amp;"_"&amp;I1390&amp;"_"&amp;J1390&amp;IF(K1390="","","_"&amp;K1390),[1]CatGlob!$B:$B,0))))</f>
        <v>PEN_NOM_CORP_NT</v>
      </c>
      <c r="N1390" s="402" t="str">
        <f t="shared" si="45"/>
        <v/>
      </c>
      <c r="O1390" s="402" t="str">
        <f t="shared" si="44"/>
        <v/>
      </c>
      <c r="P1390" s="401" t="str">
        <f>IF(LEN(B1390)&gt;8,INDEX([1]CatGlob!$X:$X,MATCH(M1390,[1]CatGlob!$W:$W,0)),"")</f>
        <v>PEC</v>
      </c>
      <c r="Q1390" s="403" t="str">
        <f>INDEX([1]CatGlob!P:P,MATCH(M1390,[1]CatGlob!O:O,0))</f>
        <v>RFLC</v>
      </c>
      <c r="R1390" s="403" t="s">
        <v>601</v>
      </c>
      <c r="S1390" s="403" t="s">
        <v>601</v>
      </c>
      <c r="T1390" s="403" t="str">
        <f>INDEX([1]CatGlob!$D:$D,MATCH($M1390,[1]CatGlob!$C:$C,0))</f>
        <v>RFL</v>
      </c>
      <c r="U1390" s="403" t="s">
        <v>2419</v>
      </c>
      <c r="V1390" s="404" t="str">
        <f>INDEX([1]CatGlob!$F:$F,MATCH($M1390,[1]CatGlob!$C:$C,0))</f>
        <v>RFL_CORP</v>
      </c>
      <c r="W1390" s="405"/>
      <c r="X1390" s="406">
        <v>0</v>
      </c>
      <c r="Y1390" s="407">
        <v>0</v>
      </c>
      <c r="Z1390" s="408">
        <v>0</v>
      </c>
      <c r="AA1390" s="407">
        <v>0</v>
      </c>
      <c r="AB1390" s="408">
        <v>0</v>
      </c>
      <c r="AC1390" s="407">
        <v>0</v>
      </c>
      <c r="AD1390" s="408">
        <v>0</v>
      </c>
      <c r="AE1390" s="407">
        <v>0</v>
      </c>
      <c r="AF1390" s="408">
        <v>0</v>
      </c>
      <c r="AG1390" s="407">
        <v>0</v>
      </c>
      <c r="AI1390" s="406">
        <v>0</v>
      </c>
      <c r="AJ1390" s="407">
        <v>0</v>
      </c>
      <c r="AK1390" s="408">
        <v>0</v>
      </c>
      <c r="AL1390" s="407">
        <v>0</v>
      </c>
      <c r="AM1390" s="408">
        <v>0</v>
      </c>
      <c r="AN1390" s="407">
        <v>0</v>
      </c>
      <c r="AO1390" s="408">
        <v>0</v>
      </c>
      <c r="AP1390" s="407">
        <v>0</v>
      </c>
      <c r="AQ1390" s="408">
        <v>0</v>
      </c>
      <c r="AR1390" s="407">
        <v>0</v>
      </c>
      <c r="AT1390" s="406">
        <v>0</v>
      </c>
      <c r="AU1390" s="407">
        <v>0</v>
      </c>
      <c r="AV1390" s="408">
        <v>0</v>
      </c>
      <c r="AW1390" s="407">
        <v>0</v>
      </c>
      <c r="AX1390" s="408">
        <v>0</v>
      </c>
      <c r="AY1390" s="407">
        <v>0</v>
      </c>
      <c r="AZ1390" s="408">
        <v>0</v>
      </c>
      <c r="BA1390" s="407">
        <v>0</v>
      </c>
      <c r="BB1390" s="408">
        <v>0</v>
      </c>
      <c r="BC1390" s="407">
        <v>0</v>
      </c>
    </row>
    <row r="1391" spans="1:55" x14ac:dyDescent="0.35">
      <c r="A1391" s="385" t="str" cm="1">
        <f t="array" ref="A1391">IFERROR(_xlfn.IFS(AND(F1391="Renta Variable",O1391=1),IFERROR(MATCH(B1391,[1]RV_Det!C:C,0),"Rev"),AND(J1391="Corporativa",O1391=1,I1391="EM"),IFERROR(MATCH(B1391,[1]RF_Corps!B:B,0),"Rev"),AND(F1391="Alternativos",O1391=1),IFERROR(MATCH(B1391,[1]Rep4!C:C,0),"Rev")),"")</f>
        <v/>
      </c>
      <c r="B1391" s="394" t="s">
        <v>3862</v>
      </c>
      <c r="C1391" s="409" t="s">
        <v>3863</v>
      </c>
      <c r="D1391" s="395" t="s">
        <v>3619</v>
      </c>
      <c r="E1391" s="396" t="str">
        <f>IF(B1391="","",INDEX([1]CatGlob!$S:$S,IFERROR(MATCH(MID(B1391,7,1),[1]CatGlob!$R:$R,0),MATCH(MID(B1391,1,2),[1]CatGlob!$R:$R,0))))</f>
        <v>NSOL</v>
      </c>
      <c r="F1391" s="397" t="s">
        <v>442</v>
      </c>
      <c r="G1391" s="398" t="s">
        <v>383</v>
      </c>
      <c r="H1391" s="399" t="s">
        <v>264</v>
      </c>
      <c r="I1391" s="399" t="s">
        <v>611</v>
      </c>
      <c r="J1391" s="399" t="s">
        <v>2252</v>
      </c>
      <c r="K1391" s="396" t="s">
        <v>600</v>
      </c>
      <c r="L1391" s="400" t="str">
        <f>IF(ISERROR(MATCH(M1391,M$10:M1390,0)),M1391,"")</f>
        <v/>
      </c>
      <c r="M1391" s="401" t="str">
        <f>IF(B1391="","",IF(ISERROR(MATCH(F1391&amp;"_"&amp;G1391&amp;"_"&amp;H1391&amp;"_"&amp;I1391&amp;"_"&amp;J1391&amp;IF(K1391="","","_"&amp;K1391),[1]CatGlob!$B:$B,0)),F1391&amp;"_"&amp;G1391&amp;"_"&amp;H1391&amp;"_"&amp;I1391&amp;"_"&amp;J1391&amp;IF(K1391="","","_"&amp;K1391),INDEX([1]CatGlob!$C:$C,MATCH(F1391&amp;"_"&amp;G1391&amp;"_"&amp;H1391&amp;"_"&amp;I1391&amp;"_"&amp;J1391&amp;IF(K1391="","","_"&amp;K1391),[1]CatGlob!$B:$B,0))))</f>
        <v>PEN_NOM_CORP_NT</v>
      </c>
      <c r="N1391" s="402" t="str">
        <f t="shared" si="45"/>
        <v/>
      </c>
      <c r="O1391" s="402" t="str">
        <f t="shared" si="44"/>
        <v/>
      </c>
      <c r="P1391" s="401" t="str">
        <f>IF(LEN(B1391)&gt;8,INDEX([1]CatGlob!$X:$X,MATCH(M1391,[1]CatGlob!$W:$W,0)),"")</f>
        <v>PEC</v>
      </c>
      <c r="Q1391" s="403" t="str">
        <f>INDEX([1]CatGlob!P:P,MATCH(M1391,[1]CatGlob!O:O,0))</f>
        <v>RFLC</v>
      </c>
      <c r="R1391" s="403" t="s">
        <v>601</v>
      </c>
      <c r="S1391" s="403" t="s">
        <v>601</v>
      </c>
      <c r="T1391" s="403" t="str">
        <f>INDEX([1]CatGlob!$D:$D,MATCH($M1391,[1]CatGlob!$C:$C,0))</f>
        <v>RFL</v>
      </c>
      <c r="U1391" s="403" t="s">
        <v>2419</v>
      </c>
      <c r="V1391" s="404" t="str">
        <f>INDEX([1]CatGlob!$F:$F,MATCH($M1391,[1]CatGlob!$C:$C,0))</f>
        <v>RFL_CORP</v>
      </c>
      <c r="W1391" s="405"/>
      <c r="X1391" s="406">
        <v>0</v>
      </c>
      <c r="Y1391" s="407">
        <v>0</v>
      </c>
      <c r="Z1391" s="408">
        <v>0</v>
      </c>
      <c r="AA1391" s="407">
        <v>0</v>
      </c>
      <c r="AB1391" s="408">
        <v>0</v>
      </c>
      <c r="AC1391" s="407">
        <v>0</v>
      </c>
      <c r="AD1391" s="408">
        <v>0</v>
      </c>
      <c r="AE1391" s="407">
        <v>0</v>
      </c>
      <c r="AF1391" s="408">
        <v>0</v>
      </c>
      <c r="AG1391" s="407">
        <v>0</v>
      </c>
      <c r="AI1391" s="406">
        <v>0</v>
      </c>
      <c r="AJ1391" s="407">
        <v>0</v>
      </c>
      <c r="AK1391" s="408">
        <v>0</v>
      </c>
      <c r="AL1391" s="407">
        <v>0</v>
      </c>
      <c r="AM1391" s="408">
        <v>0</v>
      </c>
      <c r="AN1391" s="407">
        <v>0</v>
      </c>
      <c r="AO1391" s="408">
        <v>0</v>
      </c>
      <c r="AP1391" s="407">
        <v>0</v>
      </c>
      <c r="AQ1391" s="408">
        <v>0</v>
      </c>
      <c r="AR1391" s="407">
        <v>0</v>
      </c>
      <c r="AT1391" s="406">
        <v>0</v>
      </c>
      <c r="AU1391" s="407">
        <v>0</v>
      </c>
      <c r="AV1391" s="408">
        <v>0</v>
      </c>
      <c r="AW1391" s="407">
        <v>0</v>
      </c>
      <c r="AX1391" s="408">
        <v>0</v>
      </c>
      <c r="AY1391" s="407">
        <v>0</v>
      </c>
      <c r="AZ1391" s="408">
        <v>0</v>
      </c>
      <c r="BA1391" s="407">
        <v>0</v>
      </c>
      <c r="BB1391" s="408">
        <v>0</v>
      </c>
      <c r="BC1391" s="407">
        <v>0</v>
      </c>
    </row>
    <row r="1392" spans="1:55" x14ac:dyDescent="0.35">
      <c r="A1392" s="385" t="str" cm="1">
        <f t="array" ref="A1392">IFERROR(_xlfn.IFS(AND(F1392="Renta Variable",O1392=1),IFERROR(MATCH(B1392,[1]RV_Det!C:C,0),"Rev"),AND(J1392="Corporativa",O1392=1,I1392="EM"),IFERROR(MATCH(B1392,[1]RF_Corps!B:B,0),"Rev"),AND(F1392="Alternativos",O1392=1),IFERROR(MATCH(B1392,[1]Rep4!C:C,0),"Rev")),"")</f>
        <v/>
      </c>
      <c r="B1392" s="394" t="s">
        <v>3864</v>
      </c>
      <c r="C1392" s="409" t="s">
        <v>3865</v>
      </c>
      <c r="D1392" s="395" t="s">
        <v>3619</v>
      </c>
      <c r="E1392" s="396" t="str">
        <f>IF(B1392="","",INDEX([1]CatGlob!$S:$S,IFERROR(MATCH(MID(B1392,7,1),[1]CatGlob!$R:$R,0),MATCH(MID(B1392,1,2),[1]CatGlob!$R:$R,0))))</f>
        <v>NSOL</v>
      </c>
      <c r="F1392" s="397" t="s">
        <v>442</v>
      </c>
      <c r="G1392" s="398" t="s">
        <v>383</v>
      </c>
      <c r="H1392" s="399" t="s">
        <v>264</v>
      </c>
      <c r="I1392" s="399" t="s">
        <v>611</v>
      </c>
      <c r="J1392" s="399" t="s">
        <v>2252</v>
      </c>
      <c r="K1392" s="396" t="s">
        <v>600</v>
      </c>
      <c r="L1392" s="400" t="str">
        <f>IF(ISERROR(MATCH(M1392,M$10:M1391,0)),M1392,"")</f>
        <v/>
      </c>
      <c r="M1392" s="401" t="str">
        <f>IF(B1392="","",IF(ISERROR(MATCH(F1392&amp;"_"&amp;G1392&amp;"_"&amp;H1392&amp;"_"&amp;I1392&amp;"_"&amp;J1392&amp;IF(K1392="","","_"&amp;K1392),[1]CatGlob!$B:$B,0)),F1392&amp;"_"&amp;G1392&amp;"_"&amp;H1392&amp;"_"&amp;I1392&amp;"_"&amp;J1392&amp;IF(K1392="","","_"&amp;K1392),INDEX([1]CatGlob!$C:$C,MATCH(F1392&amp;"_"&amp;G1392&amp;"_"&amp;H1392&amp;"_"&amp;I1392&amp;"_"&amp;J1392&amp;IF(K1392="","","_"&amp;K1392),[1]CatGlob!$B:$B,0))))</f>
        <v>PEN_NOM_CORP_NT</v>
      </c>
      <c r="N1392" s="402" t="str">
        <f t="shared" si="45"/>
        <v/>
      </c>
      <c r="O1392" s="402" t="str">
        <f t="shared" si="44"/>
        <v/>
      </c>
      <c r="P1392" s="401" t="str">
        <f>IF(LEN(B1392)&gt;8,INDEX([1]CatGlob!$X:$X,MATCH(M1392,[1]CatGlob!$W:$W,0)),"")</f>
        <v>PEC</v>
      </c>
      <c r="Q1392" s="403" t="str">
        <f>INDEX([1]CatGlob!P:P,MATCH(M1392,[1]CatGlob!O:O,0))</f>
        <v>RFLC</v>
      </c>
      <c r="R1392" s="403" t="s">
        <v>601</v>
      </c>
      <c r="S1392" s="403" t="s">
        <v>601</v>
      </c>
      <c r="T1392" s="403" t="str">
        <f>INDEX([1]CatGlob!$D:$D,MATCH($M1392,[1]CatGlob!$C:$C,0))</f>
        <v>RFL</v>
      </c>
      <c r="U1392" s="403" t="s">
        <v>2419</v>
      </c>
      <c r="V1392" s="404" t="str">
        <f>INDEX([1]CatGlob!$F:$F,MATCH($M1392,[1]CatGlob!$C:$C,0))</f>
        <v>RFL_CORP</v>
      </c>
      <c r="W1392" s="405"/>
      <c r="X1392" s="406">
        <v>0</v>
      </c>
      <c r="Y1392" s="407">
        <v>0</v>
      </c>
      <c r="Z1392" s="408">
        <v>0</v>
      </c>
      <c r="AA1392" s="407">
        <v>0</v>
      </c>
      <c r="AB1392" s="408">
        <v>0</v>
      </c>
      <c r="AC1392" s="407">
        <v>0</v>
      </c>
      <c r="AD1392" s="408">
        <v>0</v>
      </c>
      <c r="AE1392" s="407">
        <v>0</v>
      </c>
      <c r="AF1392" s="408">
        <v>0</v>
      </c>
      <c r="AG1392" s="407">
        <v>0</v>
      </c>
      <c r="AI1392" s="406">
        <v>0</v>
      </c>
      <c r="AJ1392" s="407">
        <v>0</v>
      </c>
      <c r="AK1392" s="408">
        <v>0</v>
      </c>
      <c r="AL1392" s="407">
        <v>0</v>
      </c>
      <c r="AM1392" s="408">
        <v>0</v>
      </c>
      <c r="AN1392" s="407">
        <v>0</v>
      </c>
      <c r="AO1392" s="408">
        <v>0</v>
      </c>
      <c r="AP1392" s="407">
        <v>0</v>
      </c>
      <c r="AQ1392" s="408">
        <v>0</v>
      </c>
      <c r="AR1392" s="407">
        <v>0</v>
      </c>
      <c r="AT1392" s="406">
        <v>0</v>
      </c>
      <c r="AU1392" s="407">
        <v>0</v>
      </c>
      <c r="AV1392" s="408">
        <v>0</v>
      </c>
      <c r="AW1392" s="407">
        <v>0</v>
      </c>
      <c r="AX1392" s="408">
        <v>0</v>
      </c>
      <c r="AY1392" s="407">
        <v>0</v>
      </c>
      <c r="AZ1392" s="408">
        <v>0</v>
      </c>
      <c r="BA1392" s="407">
        <v>0</v>
      </c>
      <c r="BB1392" s="408">
        <v>0</v>
      </c>
      <c r="BC1392" s="407">
        <v>0</v>
      </c>
    </row>
    <row r="1393" spans="1:55" x14ac:dyDescent="0.35">
      <c r="A1393" s="385" t="str" cm="1">
        <f t="array" ref="A1393">IFERROR(_xlfn.IFS(AND(F1393="Renta Variable",O1393=1),IFERROR(MATCH(B1393,[1]RV_Det!C:C,0),"Rev"),AND(J1393="Corporativa",O1393=1,I1393="EM"),IFERROR(MATCH(B1393,[1]RF_Corps!B:B,0),"Rev"),AND(F1393="Alternativos",O1393=1),IFERROR(MATCH(B1393,[1]Rep4!C:C,0),"Rev")),"")</f>
        <v/>
      </c>
      <c r="B1393" s="394" t="s">
        <v>3866</v>
      </c>
      <c r="C1393" s="409" t="s">
        <v>3867</v>
      </c>
      <c r="D1393" s="395" t="s">
        <v>3868</v>
      </c>
      <c r="E1393" s="396" t="str">
        <f>IF(B1393="","",INDEX([1]CatGlob!$S:$S,IFERROR(MATCH(MID(B1393,7,1),[1]CatGlob!$R:$R,0),MATCH(MID(B1393,1,2),[1]CatGlob!$R:$R,0))))</f>
        <v>NSOL</v>
      </c>
      <c r="F1393" s="397" t="s">
        <v>442</v>
      </c>
      <c r="G1393" s="398" t="s">
        <v>383</v>
      </c>
      <c r="H1393" s="399" t="s">
        <v>264</v>
      </c>
      <c r="I1393" s="399" t="s">
        <v>611</v>
      </c>
      <c r="J1393" s="399" t="s">
        <v>2252</v>
      </c>
      <c r="K1393" s="396" t="s">
        <v>600</v>
      </c>
      <c r="L1393" s="400" t="str">
        <f>IF(ISERROR(MATCH(M1393,M$10:M1392,0)),M1393,"")</f>
        <v/>
      </c>
      <c r="M1393" s="401" t="str">
        <f>IF(B1393="","",IF(ISERROR(MATCH(F1393&amp;"_"&amp;G1393&amp;"_"&amp;H1393&amp;"_"&amp;I1393&amp;"_"&amp;J1393&amp;IF(K1393="","","_"&amp;K1393),[1]CatGlob!$B:$B,0)),F1393&amp;"_"&amp;G1393&amp;"_"&amp;H1393&amp;"_"&amp;I1393&amp;"_"&amp;J1393&amp;IF(K1393="","","_"&amp;K1393),INDEX([1]CatGlob!$C:$C,MATCH(F1393&amp;"_"&amp;G1393&amp;"_"&amp;H1393&amp;"_"&amp;I1393&amp;"_"&amp;J1393&amp;IF(K1393="","","_"&amp;K1393),[1]CatGlob!$B:$B,0))))</f>
        <v>PEN_NOM_CORP_NT</v>
      </c>
      <c r="N1393" s="402" t="str">
        <f t="shared" si="45"/>
        <v/>
      </c>
      <c r="O1393" s="402" t="str">
        <f t="shared" si="44"/>
        <v/>
      </c>
      <c r="P1393" s="401" t="str">
        <f>IF(LEN(B1393)&gt;8,INDEX([1]CatGlob!$X:$X,MATCH(M1393,[1]CatGlob!$W:$W,0)),"")</f>
        <v>PEC</v>
      </c>
      <c r="Q1393" s="403" t="str">
        <f>INDEX([1]CatGlob!P:P,MATCH(M1393,[1]CatGlob!O:O,0))</f>
        <v>RFLC</v>
      </c>
      <c r="R1393" s="403" t="s">
        <v>601</v>
      </c>
      <c r="S1393" s="403" t="s">
        <v>601</v>
      </c>
      <c r="T1393" s="403" t="str">
        <f>INDEX([1]CatGlob!$D:$D,MATCH($M1393,[1]CatGlob!$C:$C,0))</f>
        <v>RFL</v>
      </c>
      <c r="U1393" s="403" t="s">
        <v>2419</v>
      </c>
      <c r="V1393" s="404" t="str">
        <f>INDEX([1]CatGlob!$F:$F,MATCH($M1393,[1]CatGlob!$C:$C,0))</f>
        <v>RFL_CORP</v>
      </c>
      <c r="W1393" s="405"/>
      <c r="X1393" s="406">
        <v>0</v>
      </c>
      <c r="Y1393" s="407">
        <v>0</v>
      </c>
      <c r="Z1393" s="408">
        <v>0</v>
      </c>
      <c r="AA1393" s="407">
        <v>0</v>
      </c>
      <c r="AB1393" s="408">
        <v>0</v>
      </c>
      <c r="AC1393" s="407">
        <v>0</v>
      </c>
      <c r="AD1393" s="408">
        <v>0</v>
      </c>
      <c r="AE1393" s="407">
        <v>0</v>
      </c>
      <c r="AF1393" s="408">
        <v>0</v>
      </c>
      <c r="AG1393" s="407">
        <v>0</v>
      </c>
      <c r="AI1393" s="406">
        <v>0</v>
      </c>
      <c r="AJ1393" s="407">
        <v>0</v>
      </c>
      <c r="AK1393" s="408">
        <v>0</v>
      </c>
      <c r="AL1393" s="407">
        <v>0</v>
      </c>
      <c r="AM1393" s="408">
        <v>0</v>
      </c>
      <c r="AN1393" s="407">
        <v>0</v>
      </c>
      <c r="AO1393" s="408">
        <v>0</v>
      </c>
      <c r="AP1393" s="407">
        <v>0</v>
      </c>
      <c r="AQ1393" s="408">
        <v>0</v>
      </c>
      <c r="AR1393" s="407">
        <v>0</v>
      </c>
      <c r="AT1393" s="406">
        <v>0</v>
      </c>
      <c r="AU1393" s="407">
        <v>0</v>
      </c>
      <c r="AV1393" s="408">
        <v>0</v>
      </c>
      <c r="AW1393" s="407">
        <v>0</v>
      </c>
      <c r="AX1393" s="408">
        <v>0</v>
      </c>
      <c r="AY1393" s="407">
        <v>0</v>
      </c>
      <c r="AZ1393" s="408">
        <v>0</v>
      </c>
      <c r="BA1393" s="407">
        <v>0</v>
      </c>
      <c r="BB1393" s="408">
        <v>0</v>
      </c>
      <c r="BC1393" s="407">
        <v>0</v>
      </c>
    </row>
    <row r="1394" spans="1:55" x14ac:dyDescent="0.35">
      <c r="A1394" s="385" t="str" cm="1">
        <f t="array" ref="A1394">IFERROR(_xlfn.IFS(AND(F1394="Renta Variable",O1394=1),IFERROR(MATCH(B1394,[1]RV_Det!C:C,0),"Rev"),AND(J1394="Corporativa",O1394=1,I1394="EM"),IFERROR(MATCH(B1394,[1]RF_Corps!B:B,0),"Rev"),AND(F1394="Alternativos",O1394=1),IFERROR(MATCH(B1394,[1]Rep4!C:C,0),"Rev")),"")</f>
        <v/>
      </c>
      <c r="B1394" s="394" t="s">
        <v>3869</v>
      </c>
      <c r="C1394" s="409" t="s">
        <v>3870</v>
      </c>
      <c r="D1394" s="395" t="s">
        <v>3426</v>
      </c>
      <c r="E1394" s="396" t="str">
        <f>IF(B1394="","",INDEX([1]CatGlob!$S:$S,IFERROR(MATCH(MID(B1394,7,1),[1]CatGlob!$R:$R,0),MATCH(MID(B1394,1,2),[1]CatGlob!$R:$R,0))))</f>
        <v>NSOL</v>
      </c>
      <c r="F1394" s="397" t="s">
        <v>442</v>
      </c>
      <c r="G1394" s="398" t="s">
        <v>383</v>
      </c>
      <c r="H1394" s="399" t="s">
        <v>264</v>
      </c>
      <c r="I1394" s="399" t="s">
        <v>611</v>
      </c>
      <c r="J1394" s="399" t="s">
        <v>2252</v>
      </c>
      <c r="K1394" s="396" t="s">
        <v>600</v>
      </c>
      <c r="L1394" s="400" t="str">
        <f>IF(ISERROR(MATCH(M1394,M$10:M1393,0)),M1394,"")</f>
        <v/>
      </c>
      <c r="M1394" s="401" t="str">
        <f>IF(B1394="","",IF(ISERROR(MATCH(F1394&amp;"_"&amp;G1394&amp;"_"&amp;H1394&amp;"_"&amp;I1394&amp;"_"&amp;J1394&amp;IF(K1394="","","_"&amp;K1394),[1]CatGlob!$B:$B,0)),F1394&amp;"_"&amp;G1394&amp;"_"&amp;H1394&amp;"_"&amp;I1394&amp;"_"&amp;J1394&amp;IF(K1394="","","_"&amp;K1394),INDEX([1]CatGlob!$C:$C,MATCH(F1394&amp;"_"&amp;G1394&amp;"_"&amp;H1394&amp;"_"&amp;I1394&amp;"_"&amp;J1394&amp;IF(K1394="","","_"&amp;K1394),[1]CatGlob!$B:$B,0))))</f>
        <v>PEN_NOM_CORP_NT</v>
      </c>
      <c r="N1394" s="402" t="str">
        <f t="shared" si="45"/>
        <v/>
      </c>
      <c r="O1394" s="402" t="str">
        <f t="shared" si="44"/>
        <v/>
      </c>
      <c r="P1394" s="401" t="str">
        <f>IF(LEN(B1394)&gt;8,INDEX([1]CatGlob!$X:$X,MATCH(M1394,[1]CatGlob!$W:$W,0)),"")</f>
        <v>PEC</v>
      </c>
      <c r="Q1394" s="403" t="str">
        <f>INDEX([1]CatGlob!P:P,MATCH(M1394,[1]CatGlob!O:O,0))</f>
        <v>RFLC</v>
      </c>
      <c r="R1394" s="403" t="s">
        <v>601</v>
      </c>
      <c r="S1394" s="403" t="s">
        <v>601</v>
      </c>
      <c r="T1394" s="403" t="str">
        <f>INDEX([1]CatGlob!$D:$D,MATCH($M1394,[1]CatGlob!$C:$C,0))</f>
        <v>RFL</v>
      </c>
      <c r="U1394" s="403" t="s">
        <v>2419</v>
      </c>
      <c r="V1394" s="404" t="str">
        <f>INDEX([1]CatGlob!$F:$F,MATCH($M1394,[1]CatGlob!$C:$C,0))</f>
        <v>RFL_CORP</v>
      </c>
      <c r="W1394" s="405"/>
      <c r="X1394" s="406">
        <v>0</v>
      </c>
      <c r="Y1394" s="407">
        <v>0</v>
      </c>
      <c r="Z1394" s="408">
        <v>0</v>
      </c>
      <c r="AA1394" s="407">
        <v>0</v>
      </c>
      <c r="AB1394" s="408">
        <v>0</v>
      </c>
      <c r="AC1394" s="407">
        <v>0</v>
      </c>
      <c r="AD1394" s="408">
        <v>0</v>
      </c>
      <c r="AE1394" s="407">
        <v>0</v>
      </c>
      <c r="AF1394" s="408">
        <v>0</v>
      </c>
      <c r="AG1394" s="407">
        <v>0</v>
      </c>
      <c r="AI1394" s="406">
        <v>0</v>
      </c>
      <c r="AJ1394" s="407">
        <v>0</v>
      </c>
      <c r="AK1394" s="408">
        <v>0</v>
      </c>
      <c r="AL1394" s="407">
        <v>0</v>
      </c>
      <c r="AM1394" s="408">
        <v>0</v>
      </c>
      <c r="AN1394" s="407">
        <v>0</v>
      </c>
      <c r="AO1394" s="408">
        <v>0</v>
      </c>
      <c r="AP1394" s="407">
        <v>0</v>
      </c>
      <c r="AQ1394" s="408">
        <v>0</v>
      </c>
      <c r="AR1394" s="407">
        <v>0</v>
      </c>
      <c r="AT1394" s="406">
        <v>0</v>
      </c>
      <c r="AU1394" s="407">
        <v>0</v>
      </c>
      <c r="AV1394" s="408">
        <v>0</v>
      </c>
      <c r="AW1394" s="407">
        <v>0</v>
      </c>
      <c r="AX1394" s="408">
        <v>0</v>
      </c>
      <c r="AY1394" s="407">
        <v>0</v>
      </c>
      <c r="AZ1394" s="408">
        <v>0</v>
      </c>
      <c r="BA1394" s="407">
        <v>0</v>
      </c>
      <c r="BB1394" s="408">
        <v>0</v>
      </c>
      <c r="BC1394" s="407">
        <v>0</v>
      </c>
    </row>
    <row r="1395" spans="1:55" x14ac:dyDescent="0.35">
      <c r="A1395" s="385" t="str" cm="1">
        <f t="array" ref="A1395">IFERROR(_xlfn.IFS(AND(F1395="Renta Variable",O1395=1),IFERROR(MATCH(B1395,[1]RV_Det!C:C,0),"Rev"),AND(J1395="Corporativa",O1395=1,I1395="EM"),IFERROR(MATCH(B1395,[1]RF_Corps!B:B,0),"Rev"),AND(F1395="Alternativos",O1395=1),IFERROR(MATCH(B1395,[1]Rep4!C:C,0),"Rev")),"")</f>
        <v/>
      </c>
      <c r="B1395" s="394" t="s">
        <v>3871</v>
      </c>
      <c r="C1395" s="409" t="s">
        <v>3872</v>
      </c>
      <c r="D1395" s="395" t="s">
        <v>3426</v>
      </c>
      <c r="E1395" s="396" t="str">
        <f>IF(B1395="","",INDEX([1]CatGlob!$S:$S,IFERROR(MATCH(MID(B1395,7,1),[1]CatGlob!$R:$R,0),MATCH(MID(B1395,1,2),[1]CatGlob!$R:$R,0))))</f>
        <v>NSOL</v>
      </c>
      <c r="F1395" s="397" t="s">
        <v>442</v>
      </c>
      <c r="G1395" s="398" t="s">
        <v>383</v>
      </c>
      <c r="H1395" s="399" t="s">
        <v>264</v>
      </c>
      <c r="I1395" s="399" t="s">
        <v>611</v>
      </c>
      <c r="J1395" s="399" t="s">
        <v>2252</v>
      </c>
      <c r="K1395" s="396" t="s">
        <v>600</v>
      </c>
      <c r="L1395" s="400" t="str">
        <f>IF(ISERROR(MATCH(M1395,M$10:M1394,0)),M1395,"")</f>
        <v/>
      </c>
      <c r="M1395" s="401" t="str">
        <f>IF(B1395="","",IF(ISERROR(MATCH(F1395&amp;"_"&amp;G1395&amp;"_"&amp;H1395&amp;"_"&amp;I1395&amp;"_"&amp;J1395&amp;IF(K1395="","","_"&amp;K1395),[1]CatGlob!$B:$B,0)),F1395&amp;"_"&amp;G1395&amp;"_"&amp;H1395&amp;"_"&amp;I1395&amp;"_"&amp;J1395&amp;IF(K1395="","","_"&amp;K1395),INDEX([1]CatGlob!$C:$C,MATCH(F1395&amp;"_"&amp;G1395&amp;"_"&amp;H1395&amp;"_"&amp;I1395&amp;"_"&amp;J1395&amp;IF(K1395="","","_"&amp;K1395),[1]CatGlob!$B:$B,0))))</f>
        <v>PEN_NOM_CORP_NT</v>
      </c>
      <c r="N1395" s="402" t="str">
        <f t="shared" si="45"/>
        <v/>
      </c>
      <c r="O1395" s="402" t="str">
        <f t="shared" si="44"/>
        <v/>
      </c>
      <c r="P1395" s="401" t="str">
        <f>IF(LEN(B1395)&gt;8,INDEX([1]CatGlob!$X:$X,MATCH(M1395,[1]CatGlob!$W:$W,0)),"")</f>
        <v>PEC</v>
      </c>
      <c r="Q1395" s="403" t="str">
        <f>INDEX([1]CatGlob!P:P,MATCH(M1395,[1]CatGlob!O:O,0))</f>
        <v>RFLC</v>
      </c>
      <c r="R1395" s="403" t="s">
        <v>601</v>
      </c>
      <c r="S1395" s="403" t="s">
        <v>601</v>
      </c>
      <c r="T1395" s="403" t="str">
        <f>INDEX([1]CatGlob!$D:$D,MATCH($M1395,[1]CatGlob!$C:$C,0))</f>
        <v>RFL</v>
      </c>
      <c r="U1395" s="403" t="s">
        <v>2419</v>
      </c>
      <c r="V1395" s="404" t="str">
        <f>INDEX([1]CatGlob!$F:$F,MATCH($M1395,[1]CatGlob!$C:$C,0))</f>
        <v>RFL_CORP</v>
      </c>
      <c r="W1395" s="405"/>
      <c r="X1395" s="406">
        <v>0</v>
      </c>
      <c r="Y1395" s="407">
        <v>0</v>
      </c>
      <c r="Z1395" s="408">
        <v>0</v>
      </c>
      <c r="AA1395" s="407">
        <v>0</v>
      </c>
      <c r="AB1395" s="408">
        <v>0</v>
      </c>
      <c r="AC1395" s="407">
        <v>0</v>
      </c>
      <c r="AD1395" s="408">
        <v>0</v>
      </c>
      <c r="AE1395" s="407">
        <v>0</v>
      </c>
      <c r="AF1395" s="408">
        <v>0</v>
      </c>
      <c r="AG1395" s="407">
        <v>0</v>
      </c>
      <c r="AI1395" s="406">
        <v>0</v>
      </c>
      <c r="AJ1395" s="407">
        <v>0</v>
      </c>
      <c r="AK1395" s="408">
        <v>0</v>
      </c>
      <c r="AL1395" s="407">
        <v>0</v>
      </c>
      <c r="AM1395" s="408">
        <v>0</v>
      </c>
      <c r="AN1395" s="407">
        <v>0</v>
      </c>
      <c r="AO1395" s="408">
        <v>0</v>
      </c>
      <c r="AP1395" s="407">
        <v>0</v>
      </c>
      <c r="AQ1395" s="408">
        <v>0</v>
      </c>
      <c r="AR1395" s="407">
        <v>0</v>
      </c>
      <c r="AT1395" s="406">
        <v>0</v>
      </c>
      <c r="AU1395" s="407">
        <v>0</v>
      </c>
      <c r="AV1395" s="408">
        <v>0</v>
      </c>
      <c r="AW1395" s="407">
        <v>0</v>
      </c>
      <c r="AX1395" s="408">
        <v>0</v>
      </c>
      <c r="AY1395" s="407">
        <v>0</v>
      </c>
      <c r="AZ1395" s="408">
        <v>0</v>
      </c>
      <c r="BA1395" s="407">
        <v>0</v>
      </c>
      <c r="BB1395" s="408">
        <v>0</v>
      </c>
      <c r="BC1395" s="407">
        <v>0</v>
      </c>
    </row>
    <row r="1396" spans="1:55" x14ac:dyDescent="0.35">
      <c r="A1396" s="385" t="str" cm="1">
        <f t="array" ref="A1396">IFERROR(_xlfn.IFS(AND(F1396="Renta Variable",O1396=1),IFERROR(MATCH(B1396,[1]RV_Det!C:C,0),"Rev"),AND(J1396="Corporativa",O1396=1,I1396="EM"),IFERROR(MATCH(B1396,[1]RF_Corps!B:B,0),"Rev"),AND(F1396="Alternativos",O1396=1),IFERROR(MATCH(B1396,[1]Rep4!C:C,0),"Rev")),"")</f>
        <v/>
      </c>
      <c r="B1396" s="394" t="s">
        <v>3873</v>
      </c>
      <c r="C1396" s="409" t="s">
        <v>3874</v>
      </c>
      <c r="D1396" s="395" t="s">
        <v>3426</v>
      </c>
      <c r="E1396" s="396" t="str">
        <f>IF(B1396="","",INDEX([1]CatGlob!$S:$S,IFERROR(MATCH(MID(B1396,7,1),[1]CatGlob!$R:$R,0),MATCH(MID(B1396,1,2),[1]CatGlob!$R:$R,0))))</f>
        <v>NSOL</v>
      </c>
      <c r="F1396" s="397" t="s">
        <v>442</v>
      </c>
      <c r="G1396" s="398" t="s">
        <v>383</v>
      </c>
      <c r="H1396" s="399" t="s">
        <v>264</v>
      </c>
      <c r="I1396" s="399" t="s">
        <v>611</v>
      </c>
      <c r="J1396" s="399" t="s">
        <v>2252</v>
      </c>
      <c r="K1396" s="396" t="s">
        <v>600</v>
      </c>
      <c r="L1396" s="400" t="str">
        <f>IF(ISERROR(MATCH(M1396,M$10:M1395,0)),M1396,"")</f>
        <v/>
      </c>
      <c r="M1396" s="401" t="str">
        <f>IF(B1396="","",IF(ISERROR(MATCH(F1396&amp;"_"&amp;G1396&amp;"_"&amp;H1396&amp;"_"&amp;I1396&amp;"_"&amp;J1396&amp;IF(K1396="","","_"&amp;K1396),[1]CatGlob!$B:$B,0)),F1396&amp;"_"&amp;G1396&amp;"_"&amp;H1396&amp;"_"&amp;I1396&amp;"_"&amp;J1396&amp;IF(K1396="","","_"&amp;K1396),INDEX([1]CatGlob!$C:$C,MATCH(F1396&amp;"_"&amp;G1396&amp;"_"&amp;H1396&amp;"_"&amp;I1396&amp;"_"&amp;J1396&amp;IF(K1396="","","_"&amp;K1396),[1]CatGlob!$B:$B,0))))</f>
        <v>PEN_NOM_CORP_NT</v>
      </c>
      <c r="N1396" s="402" t="str">
        <f t="shared" si="45"/>
        <v/>
      </c>
      <c r="O1396" s="402" t="str">
        <f t="shared" si="44"/>
        <v/>
      </c>
      <c r="P1396" s="401" t="str">
        <f>IF(LEN(B1396)&gt;8,INDEX([1]CatGlob!$X:$X,MATCH(M1396,[1]CatGlob!$W:$W,0)),"")</f>
        <v>PEC</v>
      </c>
      <c r="Q1396" s="403" t="str">
        <f>INDEX([1]CatGlob!P:P,MATCH(M1396,[1]CatGlob!O:O,0))</f>
        <v>RFLC</v>
      </c>
      <c r="R1396" s="403" t="s">
        <v>601</v>
      </c>
      <c r="S1396" s="403" t="s">
        <v>601</v>
      </c>
      <c r="T1396" s="403" t="str">
        <f>INDEX([1]CatGlob!$D:$D,MATCH($M1396,[1]CatGlob!$C:$C,0))</f>
        <v>RFL</v>
      </c>
      <c r="U1396" s="403" t="s">
        <v>2419</v>
      </c>
      <c r="V1396" s="404" t="str">
        <f>INDEX([1]CatGlob!$F:$F,MATCH($M1396,[1]CatGlob!$C:$C,0))</f>
        <v>RFL_CORP</v>
      </c>
      <c r="W1396" s="405"/>
      <c r="X1396" s="406">
        <v>0</v>
      </c>
      <c r="Y1396" s="407">
        <v>0</v>
      </c>
      <c r="Z1396" s="408">
        <v>0</v>
      </c>
      <c r="AA1396" s="407">
        <v>0</v>
      </c>
      <c r="AB1396" s="408">
        <v>0</v>
      </c>
      <c r="AC1396" s="407">
        <v>0</v>
      </c>
      <c r="AD1396" s="408">
        <v>0</v>
      </c>
      <c r="AE1396" s="407">
        <v>0</v>
      </c>
      <c r="AF1396" s="408">
        <v>0</v>
      </c>
      <c r="AG1396" s="407">
        <v>0</v>
      </c>
      <c r="AI1396" s="406">
        <v>0</v>
      </c>
      <c r="AJ1396" s="407">
        <v>0</v>
      </c>
      <c r="AK1396" s="408">
        <v>0</v>
      </c>
      <c r="AL1396" s="407">
        <v>0</v>
      </c>
      <c r="AM1396" s="408">
        <v>0</v>
      </c>
      <c r="AN1396" s="407">
        <v>0</v>
      </c>
      <c r="AO1396" s="408">
        <v>0</v>
      </c>
      <c r="AP1396" s="407">
        <v>0</v>
      </c>
      <c r="AQ1396" s="408">
        <v>0</v>
      </c>
      <c r="AR1396" s="407">
        <v>0</v>
      </c>
      <c r="AT1396" s="406">
        <v>0</v>
      </c>
      <c r="AU1396" s="407">
        <v>0</v>
      </c>
      <c r="AV1396" s="408">
        <v>0</v>
      </c>
      <c r="AW1396" s="407">
        <v>0</v>
      </c>
      <c r="AX1396" s="408">
        <v>0</v>
      </c>
      <c r="AY1396" s="407">
        <v>0</v>
      </c>
      <c r="AZ1396" s="408">
        <v>0</v>
      </c>
      <c r="BA1396" s="407">
        <v>0</v>
      </c>
      <c r="BB1396" s="408">
        <v>0</v>
      </c>
      <c r="BC1396" s="407">
        <v>0</v>
      </c>
    </row>
    <row r="1397" spans="1:55" x14ac:dyDescent="0.35">
      <c r="A1397" s="385" t="str" cm="1">
        <f t="array" ref="A1397">IFERROR(_xlfn.IFS(AND(F1397="Renta Variable",O1397=1),IFERROR(MATCH(B1397,[1]RV_Det!C:C,0),"Rev"),AND(J1397="Corporativa",O1397=1,I1397="EM"),IFERROR(MATCH(B1397,[1]RF_Corps!B:B,0),"Rev"),AND(F1397="Alternativos",O1397=1),IFERROR(MATCH(B1397,[1]Rep4!C:C,0),"Rev")),"")</f>
        <v/>
      </c>
      <c r="B1397" s="394" t="s">
        <v>3875</v>
      </c>
      <c r="C1397" s="409" t="s">
        <v>3876</v>
      </c>
      <c r="D1397" s="395" t="s">
        <v>3426</v>
      </c>
      <c r="E1397" s="396" t="str">
        <f>IF(B1397="","",INDEX([1]CatGlob!$S:$S,IFERROR(MATCH(MID(B1397,7,1),[1]CatGlob!$R:$R,0),MATCH(MID(B1397,1,2),[1]CatGlob!$R:$R,0))))</f>
        <v>NSOL</v>
      </c>
      <c r="F1397" s="397" t="s">
        <v>442</v>
      </c>
      <c r="G1397" s="398" t="s">
        <v>383</v>
      </c>
      <c r="H1397" s="399" t="s">
        <v>264</v>
      </c>
      <c r="I1397" s="399" t="s">
        <v>611</v>
      </c>
      <c r="J1397" s="399" t="s">
        <v>2252</v>
      </c>
      <c r="K1397" s="396" t="s">
        <v>600</v>
      </c>
      <c r="L1397" s="400" t="str">
        <f>IF(ISERROR(MATCH(M1397,M$10:M1396,0)),M1397,"")</f>
        <v/>
      </c>
      <c r="M1397" s="401" t="str">
        <f>IF(B1397="","",IF(ISERROR(MATCH(F1397&amp;"_"&amp;G1397&amp;"_"&amp;H1397&amp;"_"&amp;I1397&amp;"_"&amp;J1397&amp;IF(K1397="","","_"&amp;K1397),[1]CatGlob!$B:$B,0)),F1397&amp;"_"&amp;G1397&amp;"_"&amp;H1397&amp;"_"&amp;I1397&amp;"_"&amp;J1397&amp;IF(K1397="","","_"&amp;K1397),INDEX([1]CatGlob!$C:$C,MATCH(F1397&amp;"_"&amp;G1397&amp;"_"&amp;H1397&amp;"_"&amp;I1397&amp;"_"&amp;J1397&amp;IF(K1397="","","_"&amp;K1397),[1]CatGlob!$B:$B,0))))</f>
        <v>PEN_NOM_CORP_NT</v>
      </c>
      <c r="N1397" s="402" t="str">
        <f t="shared" si="45"/>
        <v/>
      </c>
      <c r="O1397" s="402" t="str">
        <f t="shared" si="44"/>
        <v/>
      </c>
      <c r="P1397" s="401" t="str">
        <f>IF(LEN(B1397)&gt;8,INDEX([1]CatGlob!$X:$X,MATCH(M1397,[1]CatGlob!$W:$W,0)),"")</f>
        <v>PEC</v>
      </c>
      <c r="Q1397" s="403" t="str">
        <f>INDEX([1]CatGlob!P:P,MATCH(M1397,[1]CatGlob!O:O,0))</f>
        <v>RFLC</v>
      </c>
      <c r="R1397" s="403" t="s">
        <v>601</v>
      </c>
      <c r="S1397" s="403" t="s">
        <v>601</v>
      </c>
      <c r="T1397" s="403" t="str">
        <f>INDEX([1]CatGlob!$D:$D,MATCH($M1397,[1]CatGlob!$C:$C,0))</f>
        <v>RFL</v>
      </c>
      <c r="U1397" s="403" t="s">
        <v>2419</v>
      </c>
      <c r="V1397" s="404" t="str">
        <f>INDEX([1]CatGlob!$F:$F,MATCH($M1397,[1]CatGlob!$C:$C,0))</f>
        <v>RFL_CORP</v>
      </c>
      <c r="W1397" s="405"/>
      <c r="X1397" s="406">
        <v>0</v>
      </c>
      <c r="Y1397" s="407">
        <v>0</v>
      </c>
      <c r="Z1397" s="408">
        <v>0</v>
      </c>
      <c r="AA1397" s="407">
        <v>0</v>
      </c>
      <c r="AB1397" s="408">
        <v>0</v>
      </c>
      <c r="AC1397" s="407">
        <v>0</v>
      </c>
      <c r="AD1397" s="408">
        <v>0</v>
      </c>
      <c r="AE1397" s="407">
        <v>0</v>
      </c>
      <c r="AF1397" s="408">
        <v>0</v>
      </c>
      <c r="AG1397" s="407">
        <v>0</v>
      </c>
      <c r="AI1397" s="406">
        <v>0</v>
      </c>
      <c r="AJ1397" s="407">
        <v>0</v>
      </c>
      <c r="AK1397" s="408">
        <v>0</v>
      </c>
      <c r="AL1397" s="407">
        <v>0</v>
      </c>
      <c r="AM1397" s="408">
        <v>0</v>
      </c>
      <c r="AN1397" s="407">
        <v>0</v>
      </c>
      <c r="AO1397" s="408">
        <v>0</v>
      </c>
      <c r="AP1397" s="407">
        <v>0</v>
      </c>
      <c r="AQ1397" s="408">
        <v>0</v>
      </c>
      <c r="AR1397" s="407">
        <v>0</v>
      </c>
      <c r="AT1397" s="406">
        <v>0</v>
      </c>
      <c r="AU1397" s="407">
        <v>0</v>
      </c>
      <c r="AV1397" s="408">
        <v>0</v>
      </c>
      <c r="AW1397" s="407">
        <v>0</v>
      </c>
      <c r="AX1397" s="408">
        <v>0</v>
      </c>
      <c r="AY1397" s="407">
        <v>0</v>
      </c>
      <c r="AZ1397" s="408">
        <v>0</v>
      </c>
      <c r="BA1397" s="407">
        <v>0</v>
      </c>
      <c r="BB1397" s="408">
        <v>0</v>
      </c>
      <c r="BC1397" s="407">
        <v>0</v>
      </c>
    </row>
    <row r="1398" spans="1:55" x14ac:dyDescent="0.35">
      <c r="A1398" s="385" t="str" cm="1">
        <f t="array" ref="A1398">IFERROR(_xlfn.IFS(AND(F1398="Renta Variable",O1398=1),IFERROR(MATCH(B1398,[1]RV_Det!C:C,0),"Rev"),AND(J1398="Corporativa",O1398=1,I1398="EM"),IFERROR(MATCH(B1398,[1]RF_Corps!B:B,0),"Rev"),AND(F1398="Alternativos",O1398=1),IFERROR(MATCH(B1398,[1]Rep4!C:C,0),"Rev")),"")</f>
        <v/>
      </c>
      <c r="B1398" s="394" t="s">
        <v>3877</v>
      </c>
      <c r="C1398" s="409" t="s">
        <v>3878</v>
      </c>
      <c r="D1398" s="395" t="s">
        <v>3426</v>
      </c>
      <c r="E1398" s="396" t="str">
        <f>IF(B1398="","",INDEX([1]CatGlob!$S:$S,IFERROR(MATCH(MID(B1398,7,1),[1]CatGlob!$R:$R,0),MATCH(MID(B1398,1,2),[1]CatGlob!$R:$R,0))))</f>
        <v>NSOL</v>
      </c>
      <c r="F1398" s="397" t="s">
        <v>442</v>
      </c>
      <c r="G1398" s="398" t="s">
        <v>383</v>
      </c>
      <c r="H1398" s="399" t="s">
        <v>264</v>
      </c>
      <c r="I1398" s="399" t="s">
        <v>611</v>
      </c>
      <c r="J1398" s="399" t="s">
        <v>2252</v>
      </c>
      <c r="K1398" s="396" t="s">
        <v>600</v>
      </c>
      <c r="L1398" s="400" t="str">
        <f>IF(ISERROR(MATCH(M1398,M$10:M1397,0)),M1398,"")</f>
        <v/>
      </c>
      <c r="M1398" s="401" t="str">
        <f>IF(B1398="","",IF(ISERROR(MATCH(F1398&amp;"_"&amp;G1398&amp;"_"&amp;H1398&amp;"_"&amp;I1398&amp;"_"&amp;J1398&amp;IF(K1398="","","_"&amp;K1398),[1]CatGlob!$B:$B,0)),F1398&amp;"_"&amp;G1398&amp;"_"&amp;H1398&amp;"_"&amp;I1398&amp;"_"&amp;J1398&amp;IF(K1398="","","_"&amp;K1398),INDEX([1]CatGlob!$C:$C,MATCH(F1398&amp;"_"&amp;G1398&amp;"_"&amp;H1398&amp;"_"&amp;I1398&amp;"_"&amp;J1398&amp;IF(K1398="","","_"&amp;K1398),[1]CatGlob!$B:$B,0))))</f>
        <v>PEN_NOM_CORP_NT</v>
      </c>
      <c r="N1398" s="402" t="str">
        <f t="shared" si="45"/>
        <v/>
      </c>
      <c r="O1398" s="402" t="str">
        <f t="shared" si="44"/>
        <v/>
      </c>
      <c r="P1398" s="401" t="str">
        <f>IF(LEN(B1398)&gt;8,INDEX([1]CatGlob!$X:$X,MATCH(M1398,[1]CatGlob!$W:$W,0)),"")</f>
        <v>PEC</v>
      </c>
      <c r="Q1398" s="403" t="str">
        <f>INDEX([1]CatGlob!P:P,MATCH(M1398,[1]CatGlob!O:O,0))</f>
        <v>RFLC</v>
      </c>
      <c r="R1398" s="403" t="s">
        <v>601</v>
      </c>
      <c r="S1398" s="403" t="s">
        <v>601</v>
      </c>
      <c r="T1398" s="403" t="str">
        <f>INDEX([1]CatGlob!$D:$D,MATCH($M1398,[1]CatGlob!$C:$C,0))</f>
        <v>RFL</v>
      </c>
      <c r="U1398" s="403" t="s">
        <v>2419</v>
      </c>
      <c r="V1398" s="404" t="str">
        <f>INDEX([1]CatGlob!$F:$F,MATCH($M1398,[1]CatGlob!$C:$C,0))</f>
        <v>RFL_CORP</v>
      </c>
      <c r="W1398" s="405"/>
      <c r="X1398" s="406">
        <v>0</v>
      </c>
      <c r="Y1398" s="407">
        <v>0</v>
      </c>
      <c r="Z1398" s="408">
        <v>0</v>
      </c>
      <c r="AA1398" s="407">
        <v>0</v>
      </c>
      <c r="AB1398" s="408">
        <v>0</v>
      </c>
      <c r="AC1398" s="407">
        <v>0</v>
      </c>
      <c r="AD1398" s="408">
        <v>0</v>
      </c>
      <c r="AE1398" s="407">
        <v>0</v>
      </c>
      <c r="AF1398" s="408">
        <v>0</v>
      </c>
      <c r="AG1398" s="407">
        <v>0</v>
      </c>
      <c r="AI1398" s="406">
        <v>0</v>
      </c>
      <c r="AJ1398" s="407">
        <v>0</v>
      </c>
      <c r="AK1398" s="408">
        <v>0</v>
      </c>
      <c r="AL1398" s="407">
        <v>0</v>
      </c>
      <c r="AM1398" s="408">
        <v>0</v>
      </c>
      <c r="AN1398" s="407">
        <v>0</v>
      </c>
      <c r="AO1398" s="408">
        <v>0</v>
      </c>
      <c r="AP1398" s="407">
        <v>0</v>
      </c>
      <c r="AQ1398" s="408">
        <v>0</v>
      </c>
      <c r="AR1398" s="407">
        <v>0</v>
      </c>
      <c r="AT1398" s="406">
        <v>0</v>
      </c>
      <c r="AU1398" s="407">
        <v>0</v>
      </c>
      <c r="AV1398" s="408">
        <v>0</v>
      </c>
      <c r="AW1398" s="407">
        <v>0</v>
      </c>
      <c r="AX1398" s="408">
        <v>0</v>
      </c>
      <c r="AY1398" s="407">
        <v>0</v>
      </c>
      <c r="AZ1398" s="408">
        <v>0</v>
      </c>
      <c r="BA1398" s="407">
        <v>0</v>
      </c>
      <c r="BB1398" s="408">
        <v>0</v>
      </c>
      <c r="BC1398" s="407">
        <v>0</v>
      </c>
    </row>
    <row r="1399" spans="1:55" x14ac:dyDescent="0.35">
      <c r="A1399" s="385" t="str" cm="1">
        <f t="array" ref="A1399">IFERROR(_xlfn.IFS(AND(F1399="Renta Variable",O1399=1),IFERROR(MATCH(B1399,[1]RV_Det!C:C,0),"Rev"),AND(J1399="Corporativa",O1399=1,I1399="EM"),IFERROR(MATCH(B1399,[1]RF_Corps!B:B,0),"Rev"),AND(F1399="Alternativos",O1399=1),IFERROR(MATCH(B1399,[1]Rep4!C:C,0),"Rev")),"")</f>
        <v/>
      </c>
      <c r="B1399" s="394" t="s">
        <v>3879</v>
      </c>
      <c r="C1399" s="409" t="s">
        <v>3880</v>
      </c>
      <c r="D1399" s="395" t="s">
        <v>3426</v>
      </c>
      <c r="E1399" s="396" t="str">
        <f>IF(B1399="","",INDEX([1]CatGlob!$S:$S,IFERROR(MATCH(MID(B1399,7,1),[1]CatGlob!$R:$R,0),MATCH(MID(B1399,1,2),[1]CatGlob!$R:$R,0))))</f>
        <v>NSOL</v>
      </c>
      <c r="F1399" s="397" t="s">
        <v>442</v>
      </c>
      <c r="G1399" s="398" t="s">
        <v>383</v>
      </c>
      <c r="H1399" s="399" t="s">
        <v>264</v>
      </c>
      <c r="I1399" s="399" t="s">
        <v>611</v>
      </c>
      <c r="J1399" s="399" t="s">
        <v>2252</v>
      </c>
      <c r="K1399" s="396" t="s">
        <v>600</v>
      </c>
      <c r="L1399" s="400" t="str">
        <f>IF(ISERROR(MATCH(M1399,M$10:M1398,0)),M1399,"")</f>
        <v/>
      </c>
      <c r="M1399" s="401" t="str">
        <f>IF(B1399="","",IF(ISERROR(MATCH(F1399&amp;"_"&amp;G1399&amp;"_"&amp;H1399&amp;"_"&amp;I1399&amp;"_"&amp;J1399&amp;IF(K1399="","","_"&amp;K1399),[1]CatGlob!$B:$B,0)),F1399&amp;"_"&amp;G1399&amp;"_"&amp;H1399&amp;"_"&amp;I1399&amp;"_"&amp;J1399&amp;IF(K1399="","","_"&amp;K1399),INDEX([1]CatGlob!$C:$C,MATCH(F1399&amp;"_"&amp;G1399&amp;"_"&amp;H1399&amp;"_"&amp;I1399&amp;"_"&amp;J1399&amp;IF(K1399="","","_"&amp;K1399),[1]CatGlob!$B:$B,0))))</f>
        <v>PEN_NOM_CORP_NT</v>
      </c>
      <c r="N1399" s="402" t="str">
        <f t="shared" si="45"/>
        <v/>
      </c>
      <c r="O1399" s="402" t="str">
        <f t="shared" si="44"/>
        <v/>
      </c>
      <c r="P1399" s="401" t="str">
        <f>IF(LEN(B1399)&gt;8,INDEX([1]CatGlob!$X:$X,MATCH(M1399,[1]CatGlob!$W:$W,0)),"")</f>
        <v>PEC</v>
      </c>
      <c r="Q1399" s="403" t="str">
        <f>INDEX([1]CatGlob!P:P,MATCH(M1399,[1]CatGlob!O:O,0))</f>
        <v>RFLC</v>
      </c>
      <c r="R1399" s="403" t="s">
        <v>601</v>
      </c>
      <c r="S1399" s="403" t="s">
        <v>601</v>
      </c>
      <c r="T1399" s="403" t="str">
        <f>INDEX([1]CatGlob!$D:$D,MATCH($M1399,[1]CatGlob!$C:$C,0))</f>
        <v>RFL</v>
      </c>
      <c r="U1399" s="403" t="s">
        <v>2419</v>
      </c>
      <c r="V1399" s="404" t="str">
        <f>INDEX([1]CatGlob!$F:$F,MATCH($M1399,[1]CatGlob!$C:$C,0))</f>
        <v>RFL_CORP</v>
      </c>
      <c r="W1399" s="405"/>
      <c r="X1399" s="406">
        <v>0</v>
      </c>
      <c r="Y1399" s="407">
        <v>0</v>
      </c>
      <c r="Z1399" s="408">
        <v>0</v>
      </c>
      <c r="AA1399" s="407">
        <v>0</v>
      </c>
      <c r="AB1399" s="408">
        <v>0</v>
      </c>
      <c r="AC1399" s="407">
        <v>0</v>
      </c>
      <c r="AD1399" s="408">
        <v>0</v>
      </c>
      <c r="AE1399" s="407">
        <v>0</v>
      </c>
      <c r="AF1399" s="408">
        <v>0</v>
      </c>
      <c r="AG1399" s="407">
        <v>0</v>
      </c>
      <c r="AI1399" s="406">
        <v>0</v>
      </c>
      <c r="AJ1399" s="407">
        <v>0</v>
      </c>
      <c r="AK1399" s="408">
        <v>0</v>
      </c>
      <c r="AL1399" s="407">
        <v>0</v>
      </c>
      <c r="AM1399" s="408">
        <v>0</v>
      </c>
      <c r="AN1399" s="407">
        <v>0</v>
      </c>
      <c r="AO1399" s="408">
        <v>0</v>
      </c>
      <c r="AP1399" s="407">
        <v>0</v>
      </c>
      <c r="AQ1399" s="408">
        <v>0</v>
      </c>
      <c r="AR1399" s="407">
        <v>0</v>
      </c>
      <c r="AT1399" s="406">
        <v>0</v>
      </c>
      <c r="AU1399" s="407">
        <v>0</v>
      </c>
      <c r="AV1399" s="408">
        <v>0</v>
      </c>
      <c r="AW1399" s="407">
        <v>0</v>
      </c>
      <c r="AX1399" s="408">
        <v>0</v>
      </c>
      <c r="AY1399" s="407">
        <v>0</v>
      </c>
      <c r="AZ1399" s="408">
        <v>0</v>
      </c>
      <c r="BA1399" s="407">
        <v>0</v>
      </c>
      <c r="BB1399" s="408">
        <v>0</v>
      </c>
      <c r="BC1399" s="407">
        <v>0</v>
      </c>
    </row>
    <row r="1400" spans="1:55" x14ac:dyDescent="0.35">
      <c r="A1400" s="385" t="str" cm="1">
        <f t="array" ref="A1400">IFERROR(_xlfn.IFS(AND(F1400="Renta Variable",O1400=1),IFERROR(MATCH(B1400,[1]RV_Det!C:C,0),"Rev"),AND(J1400="Corporativa",O1400=1,I1400="EM"),IFERROR(MATCH(B1400,[1]RF_Corps!B:B,0),"Rev"),AND(F1400="Alternativos",O1400=1),IFERROR(MATCH(B1400,[1]Rep4!C:C,0),"Rev")),"")</f>
        <v/>
      </c>
      <c r="B1400" s="394" t="s">
        <v>3881</v>
      </c>
      <c r="C1400" s="409" t="s">
        <v>3882</v>
      </c>
      <c r="D1400" s="395" t="s">
        <v>3426</v>
      </c>
      <c r="E1400" s="396" t="str">
        <f>IF(B1400="","",INDEX([1]CatGlob!$S:$S,IFERROR(MATCH(MID(B1400,7,1),[1]CatGlob!$R:$R,0),MATCH(MID(B1400,1,2),[1]CatGlob!$R:$R,0))))</f>
        <v>NSOL</v>
      </c>
      <c r="F1400" s="397" t="s">
        <v>442</v>
      </c>
      <c r="G1400" s="398" t="s">
        <v>383</v>
      </c>
      <c r="H1400" s="399" t="s">
        <v>264</v>
      </c>
      <c r="I1400" s="399" t="s">
        <v>611</v>
      </c>
      <c r="J1400" s="399" t="s">
        <v>2252</v>
      </c>
      <c r="K1400" s="396" t="s">
        <v>600</v>
      </c>
      <c r="L1400" s="400" t="str">
        <f>IF(ISERROR(MATCH(M1400,M$10:M1399,0)),M1400,"")</f>
        <v/>
      </c>
      <c r="M1400" s="401" t="str">
        <f>IF(B1400="","",IF(ISERROR(MATCH(F1400&amp;"_"&amp;G1400&amp;"_"&amp;H1400&amp;"_"&amp;I1400&amp;"_"&amp;J1400&amp;IF(K1400="","","_"&amp;K1400),[1]CatGlob!$B:$B,0)),F1400&amp;"_"&amp;G1400&amp;"_"&amp;H1400&amp;"_"&amp;I1400&amp;"_"&amp;J1400&amp;IF(K1400="","","_"&amp;K1400),INDEX([1]CatGlob!$C:$C,MATCH(F1400&amp;"_"&amp;G1400&amp;"_"&amp;H1400&amp;"_"&amp;I1400&amp;"_"&amp;J1400&amp;IF(K1400="","","_"&amp;K1400),[1]CatGlob!$B:$B,0))))</f>
        <v>PEN_NOM_CORP_NT</v>
      </c>
      <c r="N1400" s="402" t="str">
        <f t="shared" si="45"/>
        <v/>
      </c>
      <c r="O1400" s="402" t="str">
        <f t="shared" si="44"/>
        <v/>
      </c>
      <c r="P1400" s="401" t="str">
        <f>IF(LEN(B1400)&gt;8,INDEX([1]CatGlob!$X:$X,MATCH(M1400,[1]CatGlob!$W:$W,0)),"")</f>
        <v>PEC</v>
      </c>
      <c r="Q1400" s="403" t="str">
        <f>INDEX([1]CatGlob!P:P,MATCH(M1400,[1]CatGlob!O:O,0))</f>
        <v>RFLC</v>
      </c>
      <c r="R1400" s="403" t="s">
        <v>601</v>
      </c>
      <c r="S1400" s="403" t="s">
        <v>601</v>
      </c>
      <c r="T1400" s="403" t="str">
        <f>INDEX([1]CatGlob!$D:$D,MATCH($M1400,[1]CatGlob!$C:$C,0))</f>
        <v>RFL</v>
      </c>
      <c r="U1400" s="403" t="s">
        <v>2419</v>
      </c>
      <c r="V1400" s="404" t="str">
        <f>INDEX([1]CatGlob!$F:$F,MATCH($M1400,[1]CatGlob!$C:$C,0))</f>
        <v>RFL_CORP</v>
      </c>
      <c r="W1400" s="405"/>
      <c r="X1400" s="406">
        <v>0</v>
      </c>
      <c r="Y1400" s="407">
        <v>0</v>
      </c>
      <c r="Z1400" s="408">
        <v>0</v>
      </c>
      <c r="AA1400" s="407">
        <v>0</v>
      </c>
      <c r="AB1400" s="408">
        <v>0</v>
      </c>
      <c r="AC1400" s="407">
        <v>0</v>
      </c>
      <c r="AD1400" s="408">
        <v>0</v>
      </c>
      <c r="AE1400" s="407">
        <v>0</v>
      </c>
      <c r="AF1400" s="408">
        <v>0</v>
      </c>
      <c r="AG1400" s="407">
        <v>0</v>
      </c>
      <c r="AI1400" s="406">
        <v>0</v>
      </c>
      <c r="AJ1400" s="407">
        <v>0</v>
      </c>
      <c r="AK1400" s="408">
        <v>0</v>
      </c>
      <c r="AL1400" s="407">
        <v>0</v>
      </c>
      <c r="AM1400" s="408">
        <v>0</v>
      </c>
      <c r="AN1400" s="407">
        <v>0</v>
      </c>
      <c r="AO1400" s="408">
        <v>0</v>
      </c>
      <c r="AP1400" s="407">
        <v>0</v>
      </c>
      <c r="AQ1400" s="408">
        <v>0</v>
      </c>
      <c r="AR1400" s="407">
        <v>0</v>
      </c>
      <c r="AT1400" s="406">
        <v>0</v>
      </c>
      <c r="AU1400" s="407">
        <v>0</v>
      </c>
      <c r="AV1400" s="408">
        <v>0</v>
      </c>
      <c r="AW1400" s="407">
        <v>0</v>
      </c>
      <c r="AX1400" s="408">
        <v>0</v>
      </c>
      <c r="AY1400" s="407">
        <v>0</v>
      </c>
      <c r="AZ1400" s="408">
        <v>0</v>
      </c>
      <c r="BA1400" s="407">
        <v>0</v>
      </c>
      <c r="BB1400" s="408">
        <v>0</v>
      </c>
      <c r="BC1400" s="407">
        <v>0</v>
      </c>
    </row>
    <row r="1401" spans="1:55" x14ac:dyDescent="0.35">
      <c r="A1401" s="385" t="str" cm="1">
        <f t="array" ref="A1401">IFERROR(_xlfn.IFS(AND(F1401="Renta Variable",O1401=1),IFERROR(MATCH(B1401,[1]RV_Det!C:C,0),"Rev"),AND(J1401="Corporativa",O1401=1,I1401="EM"),IFERROR(MATCH(B1401,[1]RF_Corps!B:B,0),"Rev"),AND(F1401="Alternativos",O1401=1),IFERROR(MATCH(B1401,[1]Rep4!C:C,0),"Rev")),"")</f>
        <v/>
      </c>
      <c r="B1401" s="394" t="s">
        <v>3883</v>
      </c>
      <c r="C1401" s="409" t="s">
        <v>3884</v>
      </c>
      <c r="D1401" s="395" t="s">
        <v>3426</v>
      </c>
      <c r="E1401" s="396" t="str">
        <f>IF(B1401="","",INDEX([1]CatGlob!$S:$S,IFERROR(MATCH(MID(B1401,7,1),[1]CatGlob!$R:$R,0),MATCH(MID(B1401,1,2),[1]CatGlob!$R:$R,0))))</f>
        <v>NSOL</v>
      </c>
      <c r="F1401" s="397" t="s">
        <v>442</v>
      </c>
      <c r="G1401" s="398" t="s">
        <v>383</v>
      </c>
      <c r="H1401" s="399" t="s">
        <v>264</v>
      </c>
      <c r="I1401" s="399" t="s">
        <v>611</v>
      </c>
      <c r="J1401" s="399" t="s">
        <v>2252</v>
      </c>
      <c r="K1401" s="396" t="s">
        <v>600</v>
      </c>
      <c r="L1401" s="400" t="str">
        <f>IF(ISERROR(MATCH(M1401,M$10:M1400,0)),M1401,"")</f>
        <v/>
      </c>
      <c r="M1401" s="401" t="str">
        <f>IF(B1401="","",IF(ISERROR(MATCH(F1401&amp;"_"&amp;G1401&amp;"_"&amp;H1401&amp;"_"&amp;I1401&amp;"_"&amp;J1401&amp;IF(K1401="","","_"&amp;K1401),[1]CatGlob!$B:$B,0)),F1401&amp;"_"&amp;G1401&amp;"_"&amp;H1401&amp;"_"&amp;I1401&amp;"_"&amp;J1401&amp;IF(K1401="","","_"&amp;K1401),INDEX([1]CatGlob!$C:$C,MATCH(F1401&amp;"_"&amp;G1401&amp;"_"&amp;H1401&amp;"_"&amp;I1401&amp;"_"&amp;J1401&amp;IF(K1401="","","_"&amp;K1401),[1]CatGlob!$B:$B,0))))</f>
        <v>PEN_NOM_CORP_NT</v>
      </c>
      <c r="N1401" s="402" t="str">
        <f t="shared" si="45"/>
        <v/>
      </c>
      <c r="O1401" s="402" t="str">
        <f t="shared" si="44"/>
        <v/>
      </c>
      <c r="P1401" s="401" t="str">
        <f>IF(LEN(B1401)&gt;8,INDEX([1]CatGlob!$X:$X,MATCH(M1401,[1]CatGlob!$W:$W,0)),"")</f>
        <v>PEC</v>
      </c>
      <c r="Q1401" s="403" t="str">
        <f>INDEX([1]CatGlob!P:P,MATCH(M1401,[1]CatGlob!O:O,0))</f>
        <v>RFLC</v>
      </c>
      <c r="R1401" s="403" t="s">
        <v>601</v>
      </c>
      <c r="S1401" s="403" t="s">
        <v>601</v>
      </c>
      <c r="T1401" s="403" t="str">
        <f>INDEX([1]CatGlob!$D:$D,MATCH($M1401,[1]CatGlob!$C:$C,0))</f>
        <v>RFL</v>
      </c>
      <c r="U1401" s="403" t="s">
        <v>2419</v>
      </c>
      <c r="V1401" s="404" t="str">
        <f>INDEX([1]CatGlob!$F:$F,MATCH($M1401,[1]CatGlob!$C:$C,0))</f>
        <v>RFL_CORP</v>
      </c>
      <c r="W1401" s="405"/>
      <c r="X1401" s="406">
        <v>0</v>
      </c>
      <c r="Y1401" s="407">
        <v>0</v>
      </c>
      <c r="Z1401" s="408">
        <v>0</v>
      </c>
      <c r="AA1401" s="407">
        <v>0</v>
      </c>
      <c r="AB1401" s="408">
        <v>0</v>
      </c>
      <c r="AC1401" s="407">
        <v>0</v>
      </c>
      <c r="AD1401" s="408">
        <v>0</v>
      </c>
      <c r="AE1401" s="407">
        <v>0</v>
      </c>
      <c r="AF1401" s="408">
        <v>0</v>
      </c>
      <c r="AG1401" s="407">
        <v>0</v>
      </c>
      <c r="AI1401" s="406">
        <v>0</v>
      </c>
      <c r="AJ1401" s="407">
        <v>0</v>
      </c>
      <c r="AK1401" s="408">
        <v>0</v>
      </c>
      <c r="AL1401" s="407">
        <v>0</v>
      </c>
      <c r="AM1401" s="408">
        <v>0</v>
      </c>
      <c r="AN1401" s="407">
        <v>0</v>
      </c>
      <c r="AO1401" s="408">
        <v>0</v>
      </c>
      <c r="AP1401" s="407">
        <v>0</v>
      </c>
      <c r="AQ1401" s="408">
        <v>0</v>
      </c>
      <c r="AR1401" s="407">
        <v>0</v>
      </c>
      <c r="AT1401" s="406">
        <v>0</v>
      </c>
      <c r="AU1401" s="407">
        <v>0</v>
      </c>
      <c r="AV1401" s="408">
        <v>0</v>
      </c>
      <c r="AW1401" s="407">
        <v>0</v>
      </c>
      <c r="AX1401" s="408">
        <v>0</v>
      </c>
      <c r="AY1401" s="407">
        <v>0</v>
      </c>
      <c r="AZ1401" s="408">
        <v>0</v>
      </c>
      <c r="BA1401" s="407">
        <v>0</v>
      </c>
      <c r="BB1401" s="408">
        <v>0</v>
      </c>
      <c r="BC1401" s="407">
        <v>0</v>
      </c>
    </row>
    <row r="1402" spans="1:55" x14ac:dyDescent="0.35">
      <c r="A1402" s="385" t="str" cm="1">
        <f t="array" ref="A1402">IFERROR(_xlfn.IFS(AND(F1402="Renta Variable",O1402=1),IFERROR(MATCH(B1402,[1]RV_Det!C:C,0),"Rev"),AND(J1402="Corporativa",O1402=1,I1402="EM"),IFERROR(MATCH(B1402,[1]RF_Corps!B:B,0),"Rev"),AND(F1402="Alternativos",O1402=1),IFERROR(MATCH(B1402,[1]Rep4!C:C,0),"Rev")),"")</f>
        <v/>
      </c>
      <c r="B1402" s="394" t="s">
        <v>3885</v>
      </c>
      <c r="C1402" s="409" t="s">
        <v>3886</v>
      </c>
      <c r="D1402" s="395" t="s">
        <v>2746</v>
      </c>
      <c r="E1402" s="396" t="str">
        <f>IF(B1402="","",INDEX([1]CatGlob!$S:$S,IFERROR(MATCH(MID(B1402,7,1),[1]CatGlob!$R:$R,0),MATCH(MID(B1402,1,2),[1]CatGlob!$R:$R,0))))</f>
        <v>NSOL</v>
      </c>
      <c r="F1402" s="397" t="s">
        <v>442</v>
      </c>
      <c r="G1402" s="398" t="s">
        <v>383</v>
      </c>
      <c r="H1402" s="399" t="s">
        <v>264</v>
      </c>
      <c r="I1402" s="399" t="s">
        <v>611</v>
      </c>
      <c r="J1402" s="399" t="s">
        <v>2252</v>
      </c>
      <c r="K1402" s="396" t="s">
        <v>600</v>
      </c>
      <c r="L1402" s="400" t="str">
        <f>IF(ISERROR(MATCH(M1402,M$10:M1401,0)),M1402,"")</f>
        <v/>
      </c>
      <c r="M1402" s="401" t="str">
        <f>IF(B1402="","",IF(ISERROR(MATCH(F1402&amp;"_"&amp;G1402&amp;"_"&amp;H1402&amp;"_"&amp;I1402&amp;"_"&amp;J1402&amp;IF(K1402="","","_"&amp;K1402),[1]CatGlob!$B:$B,0)),F1402&amp;"_"&amp;G1402&amp;"_"&amp;H1402&amp;"_"&amp;I1402&amp;"_"&amp;J1402&amp;IF(K1402="","","_"&amp;K1402),INDEX([1]CatGlob!$C:$C,MATCH(F1402&amp;"_"&amp;G1402&amp;"_"&amp;H1402&amp;"_"&amp;I1402&amp;"_"&amp;J1402&amp;IF(K1402="","","_"&amp;K1402),[1]CatGlob!$B:$B,0))))</f>
        <v>PEN_NOM_CORP_NT</v>
      </c>
      <c r="N1402" s="402" t="str">
        <f t="shared" si="45"/>
        <v>rev</v>
      </c>
      <c r="O1402" s="402">
        <f t="shared" si="44"/>
        <v>1</v>
      </c>
      <c r="P1402" s="401" t="str">
        <f>IF(LEN(B1402)&gt;8,INDEX([1]CatGlob!$X:$X,MATCH(M1402,[1]CatGlob!$W:$W,0)),"")</f>
        <v>PEC</v>
      </c>
      <c r="Q1402" s="403" t="str">
        <f>INDEX([1]CatGlob!P:P,MATCH(M1402,[1]CatGlob!O:O,0))</f>
        <v>RFLC</v>
      </c>
      <c r="R1402" s="403" t="s">
        <v>601</v>
      </c>
      <c r="S1402" s="403" t="s">
        <v>601</v>
      </c>
      <c r="T1402" s="403" t="str">
        <f>INDEX([1]CatGlob!$D:$D,MATCH($M1402,[1]CatGlob!$C:$C,0))</f>
        <v>RFL</v>
      </c>
      <c r="U1402" s="403" t="s">
        <v>2419</v>
      </c>
      <c r="V1402" s="404" t="str">
        <f>INDEX([1]CatGlob!$F:$F,MATCH($M1402,[1]CatGlob!$C:$C,0))</f>
        <v>RFL_CORP</v>
      </c>
      <c r="W1402" s="405"/>
      <c r="X1402" s="406">
        <v>2.31975807255109E-3</v>
      </c>
      <c r="Y1402" s="407">
        <v>2.5249613084810101E-2</v>
      </c>
      <c r="Z1402" s="408">
        <v>2.31975807255109E-3</v>
      </c>
      <c r="AA1402" s="407">
        <v>2.5249613084810101E-2</v>
      </c>
      <c r="AB1402" s="408">
        <v>2.31975807255109E-3</v>
      </c>
      <c r="AC1402" s="407">
        <v>2.5249613084810101E-2</v>
      </c>
      <c r="AD1402" s="408">
        <v>1.0966382906553E-3</v>
      </c>
      <c r="AE1402" s="407">
        <v>1.19364570205782E-2</v>
      </c>
      <c r="AF1402" s="408">
        <v>1.8771282607960801E-3</v>
      </c>
      <c r="AG1402" s="407">
        <v>2.0431769526232001E-2</v>
      </c>
      <c r="AI1402" s="406">
        <v>4.5433482727797998E-4</v>
      </c>
      <c r="AJ1402" s="407">
        <v>4.9452478401157398E-3</v>
      </c>
      <c r="AK1402" s="408">
        <v>-4.4766003906683803E-3</v>
      </c>
      <c r="AL1402" s="407">
        <v>-4.8725955147377299E-2</v>
      </c>
      <c r="AM1402" s="408">
        <v>4.5433482727797998E-4</v>
      </c>
      <c r="AN1402" s="407">
        <v>4.9452478401157398E-3</v>
      </c>
      <c r="AO1402" s="408">
        <v>-5.4110159251237401E-4</v>
      </c>
      <c r="AP1402" s="407">
        <v>-5.8896684151932303E-3</v>
      </c>
      <c r="AQ1402" s="408">
        <v>-1.2348073202257E-3</v>
      </c>
      <c r="AR1402" s="407">
        <v>-1.34403701138988E-2</v>
      </c>
      <c r="AT1402" s="406">
        <v>0</v>
      </c>
      <c r="AU1402" s="407">
        <v>0</v>
      </c>
      <c r="AV1402" s="408">
        <v>-4.56590189220981E-4</v>
      </c>
      <c r="AW1402" s="407">
        <v>-4.9697965287531804E-3</v>
      </c>
      <c r="AX1402" s="408">
        <v>0</v>
      </c>
      <c r="AY1402" s="407">
        <v>0</v>
      </c>
      <c r="AZ1402" s="408">
        <v>0</v>
      </c>
      <c r="BA1402" s="407">
        <v>0</v>
      </c>
      <c r="BB1402" s="408">
        <v>-2.0897424709274699E-4</v>
      </c>
      <c r="BC1402" s="407">
        <v>-2.2745987809599999E-3</v>
      </c>
    </row>
    <row r="1403" spans="1:55" x14ac:dyDescent="0.35">
      <c r="A1403" s="385" t="str" cm="1">
        <f t="array" ref="A1403">IFERROR(_xlfn.IFS(AND(F1403="Renta Variable",O1403=1),IFERROR(MATCH(B1403,[1]RV_Det!C:C,0),"Rev"),AND(J1403="Corporativa",O1403=1,I1403="EM"),IFERROR(MATCH(B1403,[1]RF_Corps!B:B,0),"Rev"),AND(F1403="Alternativos",O1403=1),IFERROR(MATCH(B1403,[1]Rep4!C:C,0),"Rev")),"")</f>
        <v/>
      </c>
      <c r="B1403" s="394" t="s">
        <v>3887</v>
      </c>
      <c r="C1403" s="409" t="s">
        <v>3888</v>
      </c>
      <c r="D1403" s="395" t="s">
        <v>2555</v>
      </c>
      <c r="E1403" s="396" t="str">
        <f>IF(B1403="","",INDEX([1]CatGlob!$S:$S,IFERROR(MATCH(MID(B1403,7,1),[1]CatGlob!$R:$R,0),MATCH(MID(B1403,1,2),[1]CatGlob!$R:$R,0))))</f>
        <v>NSOL</v>
      </c>
      <c r="F1403" s="397" t="s">
        <v>442</v>
      </c>
      <c r="G1403" s="398" t="s">
        <v>383</v>
      </c>
      <c r="H1403" s="399" t="s">
        <v>264</v>
      </c>
      <c r="I1403" s="399" t="s">
        <v>611</v>
      </c>
      <c r="J1403" s="399" t="s">
        <v>2252</v>
      </c>
      <c r="K1403" s="396" t="s">
        <v>600</v>
      </c>
      <c r="L1403" s="400" t="str">
        <f>IF(ISERROR(MATCH(M1403,M$10:M1402,0)),M1403,"")</f>
        <v/>
      </c>
      <c r="M1403" s="401" t="str">
        <f>IF(B1403="","",IF(ISERROR(MATCH(F1403&amp;"_"&amp;G1403&amp;"_"&amp;H1403&amp;"_"&amp;I1403&amp;"_"&amp;J1403&amp;IF(K1403="","","_"&amp;K1403),[1]CatGlob!$B:$B,0)),F1403&amp;"_"&amp;G1403&amp;"_"&amp;H1403&amp;"_"&amp;I1403&amp;"_"&amp;J1403&amp;IF(K1403="","","_"&amp;K1403),INDEX([1]CatGlob!$C:$C,MATCH(F1403&amp;"_"&amp;G1403&amp;"_"&amp;H1403&amp;"_"&amp;I1403&amp;"_"&amp;J1403&amp;IF(K1403="","","_"&amp;K1403),[1]CatGlob!$B:$B,0))))</f>
        <v>PEN_NOM_CORP_NT</v>
      </c>
      <c r="N1403" s="402" t="str">
        <f t="shared" si="45"/>
        <v/>
      </c>
      <c r="O1403" s="402" t="str">
        <f t="shared" si="44"/>
        <v/>
      </c>
      <c r="P1403" s="401" t="str">
        <f>IF(LEN(B1403)&gt;8,INDEX([1]CatGlob!$X:$X,MATCH(M1403,[1]CatGlob!$W:$W,0)),"")</f>
        <v>PEC</v>
      </c>
      <c r="Q1403" s="403" t="str">
        <f>INDEX([1]CatGlob!P:P,MATCH(M1403,[1]CatGlob!O:O,0))</f>
        <v>RFLC</v>
      </c>
      <c r="R1403" s="403" t="s">
        <v>601</v>
      </c>
      <c r="S1403" s="403" t="s">
        <v>601</v>
      </c>
      <c r="T1403" s="403" t="str">
        <f>INDEX([1]CatGlob!$D:$D,MATCH($M1403,[1]CatGlob!$C:$C,0))</f>
        <v>RFL</v>
      </c>
      <c r="U1403" s="403" t="s">
        <v>2419</v>
      </c>
      <c r="V1403" s="404" t="str">
        <f>INDEX([1]CatGlob!$F:$F,MATCH($M1403,[1]CatGlob!$C:$C,0))</f>
        <v>RFL_CORP</v>
      </c>
      <c r="W1403" s="405"/>
      <c r="X1403" s="406">
        <v>0</v>
      </c>
      <c r="Y1403" s="407">
        <v>0</v>
      </c>
      <c r="Z1403" s="408">
        <v>0</v>
      </c>
      <c r="AA1403" s="407">
        <v>0</v>
      </c>
      <c r="AB1403" s="408">
        <v>0</v>
      </c>
      <c r="AC1403" s="407">
        <v>0</v>
      </c>
      <c r="AD1403" s="408">
        <v>0</v>
      </c>
      <c r="AE1403" s="407">
        <v>0</v>
      </c>
      <c r="AF1403" s="408">
        <v>0</v>
      </c>
      <c r="AG1403" s="407">
        <v>0</v>
      </c>
      <c r="AI1403" s="406">
        <v>0</v>
      </c>
      <c r="AJ1403" s="407">
        <v>0</v>
      </c>
      <c r="AK1403" s="408">
        <v>0</v>
      </c>
      <c r="AL1403" s="407">
        <v>0</v>
      </c>
      <c r="AM1403" s="408">
        <v>0</v>
      </c>
      <c r="AN1403" s="407">
        <v>0</v>
      </c>
      <c r="AO1403" s="408">
        <v>0</v>
      </c>
      <c r="AP1403" s="407">
        <v>0</v>
      </c>
      <c r="AQ1403" s="408">
        <v>0</v>
      </c>
      <c r="AR1403" s="407">
        <v>0</v>
      </c>
      <c r="AT1403" s="406">
        <v>0</v>
      </c>
      <c r="AU1403" s="407">
        <v>0</v>
      </c>
      <c r="AV1403" s="408">
        <v>0</v>
      </c>
      <c r="AW1403" s="407">
        <v>0</v>
      </c>
      <c r="AX1403" s="408">
        <v>0</v>
      </c>
      <c r="AY1403" s="407">
        <v>0</v>
      </c>
      <c r="AZ1403" s="408">
        <v>0</v>
      </c>
      <c r="BA1403" s="407">
        <v>0</v>
      </c>
      <c r="BB1403" s="408">
        <v>0</v>
      </c>
      <c r="BC1403" s="407">
        <v>0</v>
      </c>
    </row>
    <row r="1404" spans="1:55" x14ac:dyDescent="0.35">
      <c r="A1404" s="385" t="str" cm="1">
        <f t="array" ref="A1404">IFERROR(_xlfn.IFS(AND(F1404="Renta Variable",O1404=1),IFERROR(MATCH(B1404,[1]RV_Det!C:C,0),"Rev"),AND(J1404="Corporativa",O1404=1,I1404="EM"),IFERROR(MATCH(B1404,[1]RF_Corps!B:B,0),"Rev"),AND(F1404="Alternativos",O1404=1),IFERROR(MATCH(B1404,[1]Rep4!C:C,0),"Rev")),"")</f>
        <v/>
      </c>
      <c r="B1404" s="394" t="s">
        <v>3889</v>
      </c>
      <c r="C1404" s="409" t="s">
        <v>3890</v>
      </c>
      <c r="D1404" s="434" t="s">
        <v>2555</v>
      </c>
      <c r="E1404" s="396" t="str">
        <f>IF(B1404="","",INDEX([1]CatGlob!$S:$S,IFERROR(MATCH(MID(B1404,7,1),[1]CatGlob!$R:$R,0),MATCH(MID(B1404,1,2),[1]CatGlob!$R:$R,0))))</f>
        <v>NSOL</v>
      </c>
      <c r="F1404" s="397" t="s">
        <v>442</v>
      </c>
      <c r="G1404" s="398" t="s">
        <v>383</v>
      </c>
      <c r="H1404" s="399" t="s">
        <v>264</v>
      </c>
      <c r="I1404" s="399" t="s">
        <v>611</v>
      </c>
      <c r="J1404" s="399" t="s">
        <v>2252</v>
      </c>
      <c r="K1404" s="396" t="s">
        <v>600</v>
      </c>
      <c r="L1404" s="400" t="str">
        <f>IF(ISERROR(MATCH(M1404,M$10:M1403,0)),M1404,"")</f>
        <v/>
      </c>
      <c r="M1404" s="401" t="str">
        <f>IF(B1404="","",IF(ISERROR(MATCH(F1404&amp;"_"&amp;G1404&amp;"_"&amp;H1404&amp;"_"&amp;I1404&amp;"_"&amp;J1404&amp;IF(K1404="","","_"&amp;K1404),[1]CatGlob!$B:$B,0)),F1404&amp;"_"&amp;G1404&amp;"_"&amp;H1404&amp;"_"&amp;I1404&amp;"_"&amp;J1404&amp;IF(K1404="","","_"&amp;K1404),INDEX([1]CatGlob!$C:$C,MATCH(F1404&amp;"_"&amp;G1404&amp;"_"&amp;H1404&amp;"_"&amp;I1404&amp;"_"&amp;J1404&amp;IF(K1404="","","_"&amp;K1404),[1]CatGlob!$B:$B,0))))</f>
        <v>PEN_NOM_CORP_NT</v>
      </c>
      <c r="N1404" s="402" t="str">
        <f t="shared" si="45"/>
        <v/>
      </c>
      <c r="O1404" s="402" t="str">
        <f t="shared" si="44"/>
        <v/>
      </c>
      <c r="P1404" s="401" t="str">
        <f>IF(LEN(B1404)&gt;8,INDEX([1]CatGlob!$X:$X,MATCH(M1404,[1]CatGlob!$W:$W,0)),"")</f>
        <v>PEC</v>
      </c>
      <c r="Q1404" s="403" t="str">
        <f>INDEX([1]CatGlob!P:P,MATCH(M1404,[1]CatGlob!O:O,0))</f>
        <v>RFLC</v>
      </c>
      <c r="R1404" s="403" t="s">
        <v>601</v>
      </c>
      <c r="S1404" s="403" t="s">
        <v>601</v>
      </c>
      <c r="T1404" s="403" t="str">
        <f>INDEX([1]CatGlob!$D:$D,MATCH($M1404,[1]CatGlob!$C:$C,0))</f>
        <v>RFL</v>
      </c>
      <c r="U1404" s="403" t="s">
        <v>2419</v>
      </c>
      <c r="V1404" s="404" t="str">
        <f>INDEX([1]CatGlob!$F:$F,MATCH($M1404,[1]CatGlob!$C:$C,0))</f>
        <v>RFL_CORP</v>
      </c>
      <c r="W1404" s="405"/>
      <c r="X1404" s="406">
        <v>0</v>
      </c>
      <c r="Y1404" s="407">
        <v>0</v>
      </c>
      <c r="Z1404" s="408">
        <v>0</v>
      </c>
      <c r="AA1404" s="407">
        <v>0</v>
      </c>
      <c r="AB1404" s="408">
        <v>0</v>
      </c>
      <c r="AC1404" s="407">
        <v>0</v>
      </c>
      <c r="AD1404" s="408">
        <v>0</v>
      </c>
      <c r="AE1404" s="407">
        <v>0</v>
      </c>
      <c r="AF1404" s="408">
        <v>0</v>
      </c>
      <c r="AG1404" s="407">
        <v>0</v>
      </c>
      <c r="AI1404" s="406">
        <v>0</v>
      </c>
      <c r="AJ1404" s="407">
        <v>0</v>
      </c>
      <c r="AK1404" s="408">
        <v>0</v>
      </c>
      <c r="AL1404" s="407">
        <v>0</v>
      </c>
      <c r="AM1404" s="408">
        <v>0</v>
      </c>
      <c r="AN1404" s="407">
        <v>0</v>
      </c>
      <c r="AO1404" s="408">
        <v>0</v>
      </c>
      <c r="AP1404" s="407">
        <v>0</v>
      </c>
      <c r="AQ1404" s="408">
        <v>0</v>
      </c>
      <c r="AR1404" s="407">
        <v>0</v>
      </c>
      <c r="AT1404" s="406">
        <v>0</v>
      </c>
      <c r="AU1404" s="407">
        <v>0</v>
      </c>
      <c r="AV1404" s="408">
        <v>0</v>
      </c>
      <c r="AW1404" s="407">
        <v>0</v>
      </c>
      <c r="AX1404" s="408">
        <v>0</v>
      </c>
      <c r="AY1404" s="407">
        <v>0</v>
      </c>
      <c r="AZ1404" s="408">
        <v>0</v>
      </c>
      <c r="BA1404" s="407">
        <v>0</v>
      </c>
      <c r="BB1404" s="408">
        <v>0</v>
      </c>
      <c r="BC1404" s="407">
        <v>0</v>
      </c>
    </row>
    <row r="1405" spans="1:55" x14ac:dyDescent="0.35">
      <c r="A1405" s="385" t="str" cm="1">
        <f t="array" ref="A1405">IFERROR(_xlfn.IFS(AND(F1405="Renta Variable",O1405=1),IFERROR(MATCH(B1405,[1]RV_Det!C:C,0),"Rev"),AND(J1405="Corporativa",O1405=1,I1405="EM"),IFERROR(MATCH(B1405,[1]RF_Corps!B:B,0),"Rev"),AND(F1405="Alternativos",O1405=1),IFERROR(MATCH(B1405,[1]Rep4!C:C,0),"Rev")),"")</f>
        <v/>
      </c>
      <c r="B1405" s="394" t="s">
        <v>3891</v>
      </c>
      <c r="C1405" s="409" t="s">
        <v>3892</v>
      </c>
      <c r="D1405" s="395" t="s">
        <v>2721</v>
      </c>
      <c r="E1405" s="396" t="str">
        <f>IF(B1405="","",INDEX([1]CatGlob!$S:$S,IFERROR(MATCH(MID(B1405,7,1),[1]CatGlob!$R:$R,0),MATCH(MID(B1405,1,2),[1]CatGlob!$R:$R,0))))</f>
        <v>NSOL</v>
      </c>
      <c r="F1405" s="397" t="s">
        <v>442</v>
      </c>
      <c r="G1405" s="398" t="s">
        <v>383</v>
      </c>
      <c r="H1405" s="399" t="s">
        <v>264</v>
      </c>
      <c r="I1405" s="399" t="s">
        <v>611</v>
      </c>
      <c r="J1405" s="399" t="s">
        <v>2252</v>
      </c>
      <c r="K1405" s="396" t="s">
        <v>600</v>
      </c>
      <c r="L1405" s="400" t="str">
        <f>IF(ISERROR(MATCH(M1405,M$10:M1404,0)),M1405,"")</f>
        <v/>
      </c>
      <c r="M1405" s="401" t="str">
        <f>IF(B1405="","",IF(ISERROR(MATCH(F1405&amp;"_"&amp;G1405&amp;"_"&amp;H1405&amp;"_"&amp;I1405&amp;"_"&amp;J1405&amp;IF(K1405="","","_"&amp;K1405),[1]CatGlob!$B:$B,0)),F1405&amp;"_"&amp;G1405&amp;"_"&amp;H1405&amp;"_"&amp;I1405&amp;"_"&amp;J1405&amp;IF(K1405="","","_"&amp;K1405),INDEX([1]CatGlob!$C:$C,MATCH(F1405&amp;"_"&amp;G1405&amp;"_"&amp;H1405&amp;"_"&amp;I1405&amp;"_"&amp;J1405&amp;IF(K1405="","","_"&amp;K1405),[1]CatGlob!$B:$B,0))))</f>
        <v>PEN_NOM_CORP_NT</v>
      </c>
      <c r="N1405" s="402" t="str">
        <f t="shared" si="45"/>
        <v/>
      </c>
      <c r="O1405" s="402" t="str">
        <f t="shared" si="44"/>
        <v/>
      </c>
      <c r="P1405" s="401" t="str">
        <f>IF(LEN(B1405)&gt;8,INDEX([1]CatGlob!$X:$X,MATCH(M1405,[1]CatGlob!$W:$W,0)),"")</f>
        <v>PEC</v>
      </c>
      <c r="Q1405" s="403" t="str">
        <f>INDEX([1]CatGlob!P:P,MATCH(M1405,[1]CatGlob!O:O,0))</f>
        <v>RFLC</v>
      </c>
      <c r="R1405" s="403" t="s">
        <v>601</v>
      </c>
      <c r="S1405" s="403" t="s">
        <v>601</v>
      </c>
      <c r="T1405" s="403" t="str">
        <f>INDEX([1]CatGlob!$D:$D,MATCH($M1405,[1]CatGlob!$C:$C,0))</f>
        <v>RFL</v>
      </c>
      <c r="U1405" s="403" t="s">
        <v>2419</v>
      </c>
      <c r="V1405" s="404" t="str">
        <f>INDEX([1]CatGlob!$F:$F,MATCH($M1405,[1]CatGlob!$C:$C,0))</f>
        <v>RFL_CORP</v>
      </c>
      <c r="W1405" s="405"/>
      <c r="X1405" s="406">
        <v>0</v>
      </c>
      <c r="Y1405" s="407">
        <v>0</v>
      </c>
      <c r="Z1405" s="408">
        <v>0</v>
      </c>
      <c r="AA1405" s="407">
        <v>0</v>
      </c>
      <c r="AB1405" s="408">
        <v>0</v>
      </c>
      <c r="AC1405" s="407">
        <v>0</v>
      </c>
      <c r="AD1405" s="408">
        <v>0</v>
      </c>
      <c r="AE1405" s="407">
        <v>0</v>
      </c>
      <c r="AF1405" s="408">
        <v>0</v>
      </c>
      <c r="AG1405" s="407">
        <v>0</v>
      </c>
      <c r="AI1405" s="406">
        <v>0</v>
      </c>
      <c r="AJ1405" s="407">
        <v>0</v>
      </c>
      <c r="AK1405" s="408">
        <v>0</v>
      </c>
      <c r="AL1405" s="407">
        <v>0</v>
      </c>
      <c r="AM1405" s="408">
        <v>0</v>
      </c>
      <c r="AN1405" s="407">
        <v>0</v>
      </c>
      <c r="AO1405" s="408">
        <v>0</v>
      </c>
      <c r="AP1405" s="407">
        <v>0</v>
      </c>
      <c r="AQ1405" s="408">
        <v>0</v>
      </c>
      <c r="AR1405" s="407">
        <v>0</v>
      </c>
      <c r="AT1405" s="406">
        <v>0</v>
      </c>
      <c r="AU1405" s="407">
        <v>0</v>
      </c>
      <c r="AV1405" s="408">
        <v>0</v>
      </c>
      <c r="AW1405" s="407">
        <v>0</v>
      </c>
      <c r="AX1405" s="408">
        <v>0</v>
      </c>
      <c r="AY1405" s="407">
        <v>0</v>
      </c>
      <c r="AZ1405" s="408">
        <v>0</v>
      </c>
      <c r="BA1405" s="407">
        <v>0</v>
      </c>
      <c r="BB1405" s="408">
        <v>0</v>
      </c>
      <c r="BC1405" s="407">
        <v>0</v>
      </c>
    </row>
    <row r="1406" spans="1:55" x14ac:dyDescent="0.35">
      <c r="A1406" s="385" t="str" cm="1">
        <f t="array" ref="A1406">IFERROR(_xlfn.IFS(AND(F1406="Renta Variable",O1406=1),IFERROR(MATCH(B1406,[1]RV_Det!C:C,0),"Rev"),AND(J1406="Corporativa",O1406=1,I1406="EM"),IFERROR(MATCH(B1406,[1]RF_Corps!B:B,0),"Rev"),AND(F1406="Alternativos",O1406=1),IFERROR(MATCH(B1406,[1]Rep4!C:C,0),"Rev")),"")</f>
        <v/>
      </c>
      <c r="B1406" s="394" t="s">
        <v>3893</v>
      </c>
      <c r="C1406" s="409" t="s">
        <v>3894</v>
      </c>
      <c r="D1406" s="395" t="s">
        <v>2721</v>
      </c>
      <c r="E1406" s="396" t="str">
        <f>IF(B1406="","",INDEX([1]CatGlob!$S:$S,IFERROR(MATCH(MID(B1406,7,1),[1]CatGlob!$R:$R,0),MATCH(MID(B1406,1,2),[1]CatGlob!$R:$R,0))))</f>
        <v>NSOL</v>
      </c>
      <c r="F1406" s="397" t="s">
        <v>442</v>
      </c>
      <c r="G1406" s="398" t="s">
        <v>383</v>
      </c>
      <c r="H1406" s="399" t="s">
        <v>264</v>
      </c>
      <c r="I1406" s="399" t="s">
        <v>611</v>
      </c>
      <c r="J1406" s="399" t="s">
        <v>2252</v>
      </c>
      <c r="K1406" s="396" t="s">
        <v>600</v>
      </c>
      <c r="L1406" s="400" t="str">
        <f>IF(ISERROR(MATCH(M1406,M$10:M1405,0)),M1406,"")</f>
        <v/>
      </c>
      <c r="M1406" s="401" t="str">
        <f>IF(B1406="","",IF(ISERROR(MATCH(F1406&amp;"_"&amp;G1406&amp;"_"&amp;H1406&amp;"_"&amp;I1406&amp;"_"&amp;J1406&amp;IF(K1406="","","_"&amp;K1406),[1]CatGlob!$B:$B,0)),F1406&amp;"_"&amp;G1406&amp;"_"&amp;H1406&amp;"_"&amp;I1406&amp;"_"&amp;J1406&amp;IF(K1406="","","_"&amp;K1406),INDEX([1]CatGlob!$C:$C,MATCH(F1406&amp;"_"&amp;G1406&amp;"_"&amp;H1406&amp;"_"&amp;I1406&amp;"_"&amp;J1406&amp;IF(K1406="","","_"&amp;K1406),[1]CatGlob!$B:$B,0))))</f>
        <v>PEN_NOM_CORP_NT</v>
      </c>
      <c r="N1406" s="402" t="str">
        <f t="shared" si="45"/>
        <v/>
      </c>
      <c r="O1406" s="402" t="str">
        <f t="shared" si="44"/>
        <v/>
      </c>
      <c r="P1406" s="401" t="str">
        <f>IF(LEN(B1406)&gt;8,INDEX([1]CatGlob!$X:$X,MATCH(M1406,[1]CatGlob!$W:$W,0)),"")</f>
        <v>PEC</v>
      </c>
      <c r="Q1406" s="403" t="str">
        <f>INDEX([1]CatGlob!P:P,MATCH(M1406,[1]CatGlob!O:O,0))</f>
        <v>RFLC</v>
      </c>
      <c r="R1406" s="403" t="s">
        <v>601</v>
      </c>
      <c r="S1406" s="403" t="s">
        <v>601</v>
      </c>
      <c r="T1406" s="403" t="str">
        <f>INDEX([1]CatGlob!$D:$D,MATCH($M1406,[1]CatGlob!$C:$C,0))</f>
        <v>RFL</v>
      </c>
      <c r="U1406" s="403" t="s">
        <v>2419</v>
      </c>
      <c r="V1406" s="404" t="str">
        <f>INDEX([1]CatGlob!$F:$F,MATCH($M1406,[1]CatGlob!$C:$C,0))</f>
        <v>RFL_CORP</v>
      </c>
      <c r="W1406" s="405"/>
      <c r="X1406" s="406">
        <v>0</v>
      </c>
      <c r="Y1406" s="407">
        <v>0</v>
      </c>
      <c r="Z1406" s="408">
        <v>0</v>
      </c>
      <c r="AA1406" s="407">
        <v>0</v>
      </c>
      <c r="AB1406" s="408">
        <v>0</v>
      </c>
      <c r="AC1406" s="407">
        <v>0</v>
      </c>
      <c r="AD1406" s="408">
        <v>0</v>
      </c>
      <c r="AE1406" s="407">
        <v>0</v>
      </c>
      <c r="AF1406" s="408">
        <v>0</v>
      </c>
      <c r="AG1406" s="407">
        <v>0</v>
      </c>
      <c r="AI1406" s="406">
        <v>0</v>
      </c>
      <c r="AJ1406" s="407">
        <v>0</v>
      </c>
      <c r="AK1406" s="408">
        <v>0</v>
      </c>
      <c r="AL1406" s="407">
        <v>0</v>
      </c>
      <c r="AM1406" s="408">
        <v>0</v>
      </c>
      <c r="AN1406" s="407">
        <v>0</v>
      </c>
      <c r="AO1406" s="408">
        <v>0</v>
      </c>
      <c r="AP1406" s="407">
        <v>0</v>
      </c>
      <c r="AQ1406" s="408">
        <v>0</v>
      </c>
      <c r="AR1406" s="407">
        <v>0</v>
      </c>
      <c r="AT1406" s="406">
        <v>0</v>
      </c>
      <c r="AU1406" s="407">
        <v>0</v>
      </c>
      <c r="AV1406" s="408">
        <v>0</v>
      </c>
      <c r="AW1406" s="407">
        <v>0</v>
      </c>
      <c r="AX1406" s="408">
        <v>0</v>
      </c>
      <c r="AY1406" s="407">
        <v>0</v>
      </c>
      <c r="AZ1406" s="408">
        <v>0</v>
      </c>
      <c r="BA1406" s="407">
        <v>0</v>
      </c>
      <c r="BB1406" s="408">
        <v>0</v>
      </c>
      <c r="BC1406" s="407">
        <v>0</v>
      </c>
    </row>
    <row r="1407" spans="1:55" x14ac:dyDescent="0.35">
      <c r="A1407" s="385" t="str" cm="1">
        <f t="array" ref="A1407">IFERROR(_xlfn.IFS(AND(F1407="Renta Variable",O1407=1),IFERROR(MATCH(B1407,[1]RV_Det!C:C,0),"Rev"),AND(J1407="Corporativa",O1407=1,I1407="EM"),IFERROR(MATCH(B1407,[1]RF_Corps!B:B,0),"Rev"),AND(F1407="Alternativos",O1407=1),IFERROR(MATCH(B1407,[1]Rep4!C:C,0),"Rev")),"")</f>
        <v/>
      </c>
      <c r="B1407" s="394" t="s">
        <v>3895</v>
      </c>
      <c r="C1407" s="409" t="s">
        <v>3896</v>
      </c>
      <c r="D1407" s="395" t="s">
        <v>2555</v>
      </c>
      <c r="E1407" s="396" t="str">
        <f>IF(B1407="","",INDEX([1]CatGlob!$S:$S,IFERROR(MATCH(MID(B1407,7,1),[1]CatGlob!$R:$R,0),MATCH(MID(B1407,1,2),[1]CatGlob!$R:$R,0))))</f>
        <v>NSOL</v>
      </c>
      <c r="F1407" s="397" t="s">
        <v>442</v>
      </c>
      <c r="G1407" s="398" t="s">
        <v>383</v>
      </c>
      <c r="H1407" s="399" t="s">
        <v>264</v>
      </c>
      <c r="I1407" s="399" t="s">
        <v>611</v>
      </c>
      <c r="J1407" s="399" t="s">
        <v>2252</v>
      </c>
      <c r="K1407" s="396" t="s">
        <v>600</v>
      </c>
      <c r="L1407" s="400" t="str">
        <f>IF(ISERROR(MATCH(M1407,M$10:M1406,0)),M1407,"")</f>
        <v/>
      </c>
      <c r="M1407" s="401" t="str">
        <f>IF(B1407="","",IF(ISERROR(MATCH(F1407&amp;"_"&amp;G1407&amp;"_"&amp;H1407&amp;"_"&amp;I1407&amp;"_"&amp;J1407&amp;IF(K1407="","","_"&amp;K1407),[1]CatGlob!$B:$B,0)),F1407&amp;"_"&amp;G1407&amp;"_"&amp;H1407&amp;"_"&amp;I1407&amp;"_"&amp;J1407&amp;IF(K1407="","","_"&amp;K1407),INDEX([1]CatGlob!$C:$C,MATCH(F1407&amp;"_"&amp;G1407&amp;"_"&amp;H1407&amp;"_"&amp;I1407&amp;"_"&amp;J1407&amp;IF(K1407="","","_"&amp;K1407),[1]CatGlob!$B:$B,0))))</f>
        <v>PEN_NOM_CORP_NT</v>
      </c>
      <c r="N1407" s="402" t="str">
        <f t="shared" si="45"/>
        <v/>
      </c>
      <c r="O1407" s="402" t="str">
        <f t="shared" si="44"/>
        <v/>
      </c>
      <c r="P1407" s="401" t="str">
        <f>IF(LEN(B1407)&gt;8,INDEX([1]CatGlob!$X:$X,MATCH(M1407,[1]CatGlob!$W:$W,0)),"")</f>
        <v>PEC</v>
      </c>
      <c r="Q1407" s="403" t="str">
        <f>INDEX([1]CatGlob!P:P,MATCH(M1407,[1]CatGlob!O:O,0))</f>
        <v>RFLC</v>
      </c>
      <c r="R1407" s="403" t="s">
        <v>601</v>
      </c>
      <c r="S1407" s="403" t="s">
        <v>601</v>
      </c>
      <c r="T1407" s="403" t="str">
        <f>INDEX([1]CatGlob!$D:$D,MATCH($M1407,[1]CatGlob!$C:$C,0))</f>
        <v>RFL</v>
      </c>
      <c r="U1407" s="403" t="s">
        <v>2419</v>
      </c>
      <c r="V1407" s="404" t="str">
        <f>INDEX([1]CatGlob!$F:$F,MATCH($M1407,[1]CatGlob!$C:$C,0))</f>
        <v>RFL_CORP</v>
      </c>
      <c r="W1407" s="405"/>
      <c r="X1407" s="406">
        <v>0</v>
      </c>
      <c r="Y1407" s="407">
        <v>0</v>
      </c>
      <c r="Z1407" s="408">
        <v>0</v>
      </c>
      <c r="AA1407" s="407">
        <v>0</v>
      </c>
      <c r="AB1407" s="408">
        <v>0</v>
      </c>
      <c r="AC1407" s="407">
        <v>0</v>
      </c>
      <c r="AD1407" s="408">
        <v>0</v>
      </c>
      <c r="AE1407" s="407">
        <v>0</v>
      </c>
      <c r="AF1407" s="408">
        <v>0</v>
      </c>
      <c r="AG1407" s="407">
        <v>0</v>
      </c>
      <c r="AI1407" s="406">
        <v>0</v>
      </c>
      <c r="AJ1407" s="407">
        <v>0</v>
      </c>
      <c r="AK1407" s="408">
        <v>0</v>
      </c>
      <c r="AL1407" s="407">
        <v>0</v>
      </c>
      <c r="AM1407" s="408">
        <v>0</v>
      </c>
      <c r="AN1407" s="407">
        <v>0</v>
      </c>
      <c r="AO1407" s="408">
        <v>0</v>
      </c>
      <c r="AP1407" s="407">
        <v>0</v>
      </c>
      <c r="AQ1407" s="408">
        <v>0</v>
      </c>
      <c r="AR1407" s="407">
        <v>0</v>
      </c>
      <c r="AT1407" s="406">
        <v>0</v>
      </c>
      <c r="AU1407" s="407">
        <v>0</v>
      </c>
      <c r="AV1407" s="408">
        <v>0</v>
      </c>
      <c r="AW1407" s="407">
        <v>0</v>
      </c>
      <c r="AX1407" s="408">
        <v>0</v>
      </c>
      <c r="AY1407" s="407">
        <v>0</v>
      </c>
      <c r="AZ1407" s="408">
        <v>0</v>
      </c>
      <c r="BA1407" s="407">
        <v>0</v>
      </c>
      <c r="BB1407" s="408">
        <v>0</v>
      </c>
      <c r="BC1407" s="407">
        <v>0</v>
      </c>
    </row>
    <row r="1408" spans="1:55" x14ac:dyDescent="0.35">
      <c r="A1408" s="385" t="str" cm="1">
        <f t="array" ref="A1408">IFERROR(_xlfn.IFS(AND(F1408="Renta Variable",O1408=1),IFERROR(MATCH(B1408,[1]RV_Det!C:C,0),"Rev"),AND(J1408="Corporativa",O1408=1,I1408="EM"),IFERROR(MATCH(B1408,[1]RF_Corps!B:B,0),"Rev"),AND(F1408="Alternativos",O1408=1),IFERROR(MATCH(B1408,[1]Rep4!C:C,0),"Rev")),"")</f>
        <v/>
      </c>
      <c r="B1408" s="394" t="s">
        <v>3897</v>
      </c>
      <c r="C1408" s="409" t="s">
        <v>3898</v>
      </c>
      <c r="D1408" s="395" t="s">
        <v>2555</v>
      </c>
      <c r="E1408" s="396" t="str">
        <f>IF(B1408="","",INDEX([1]CatGlob!$S:$S,IFERROR(MATCH(MID(B1408,7,1),[1]CatGlob!$R:$R,0),MATCH(MID(B1408,1,2),[1]CatGlob!$R:$R,0))))</f>
        <v>NSOL</v>
      </c>
      <c r="F1408" s="397" t="s">
        <v>442</v>
      </c>
      <c r="G1408" s="398" t="s">
        <v>383</v>
      </c>
      <c r="H1408" s="399" t="s">
        <v>264</v>
      </c>
      <c r="I1408" s="399" t="s">
        <v>611</v>
      </c>
      <c r="J1408" s="399" t="s">
        <v>2252</v>
      </c>
      <c r="K1408" s="396" t="s">
        <v>600</v>
      </c>
      <c r="L1408" s="400" t="str">
        <f>IF(ISERROR(MATCH(M1408,M$10:M1407,0)),M1408,"")</f>
        <v/>
      </c>
      <c r="M1408" s="401" t="str">
        <f>IF(B1408="","",IF(ISERROR(MATCH(F1408&amp;"_"&amp;G1408&amp;"_"&amp;H1408&amp;"_"&amp;I1408&amp;"_"&amp;J1408&amp;IF(K1408="","","_"&amp;K1408),[1]CatGlob!$B:$B,0)),F1408&amp;"_"&amp;G1408&amp;"_"&amp;H1408&amp;"_"&amp;I1408&amp;"_"&amp;J1408&amp;IF(K1408="","","_"&amp;K1408),INDEX([1]CatGlob!$C:$C,MATCH(F1408&amp;"_"&amp;G1408&amp;"_"&amp;H1408&amp;"_"&amp;I1408&amp;"_"&amp;J1408&amp;IF(K1408="","","_"&amp;K1408),[1]CatGlob!$B:$B,0))))</f>
        <v>PEN_NOM_CORP_NT</v>
      </c>
      <c r="N1408" s="402" t="str">
        <f t="shared" si="45"/>
        <v/>
      </c>
      <c r="O1408" s="402" t="str">
        <f t="shared" si="44"/>
        <v/>
      </c>
      <c r="P1408" s="401" t="str">
        <f>IF(LEN(B1408)&gt;8,INDEX([1]CatGlob!$X:$X,MATCH(M1408,[1]CatGlob!$W:$W,0)),"")</f>
        <v>PEC</v>
      </c>
      <c r="Q1408" s="403" t="str">
        <f>INDEX([1]CatGlob!P:P,MATCH(M1408,[1]CatGlob!O:O,0))</f>
        <v>RFLC</v>
      </c>
      <c r="R1408" s="403" t="s">
        <v>601</v>
      </c>
      <c r="S1408" s="403" t="s">
        <v>601</v>
      </c>
      <c r="T1408" s="403" t="str">
        <f>INDEX([1]CatGlob!$D:$D,MATCH($M1408,[1]CatGlob!$C:$C,0))</f>
        <v>RFL</v>
      </c>
      <c r="U1408" s="403" t="s">
        <v>2419</v>
      </c>
      <c r="V1408" s="404" t="str">
        <f>INDEX([1]CatGlob!$F:$F,MATCH($M1408,[1]CatGlob!$C:$C,0))</f>
        <v>RFL_CORP</v>
      </c>
      <c r="W1408" s="405"/>
      <c r="X1408" s="406">
        <v>0</v>
      </c>
      <c r="Y1408" s="407">
        <v>0</v>
      </c>
      <c r="Z1408" s="408">
        <v>0</v>
      </c>
      <c r="AA1408" s="407">
        <v>0</v>
      </c>
      <c r="AB1408" s="408">
        <v>0</v>
      </c>
      <c r="AC1408" s="407">
        <v>0</v>
      </c>
      <c r="AD1408" s="408">
        <v>0</v>
      </c>
      <c r="AE1408" s="407">
        <v>0</v>
      </c>
      <c r="AF1408" s="408">
        <v>0</v>
      </c>
      <c r="AG1408" s="407">
        <v>0</v>
      </c>
      <c r="AI1408" s="406">
        <v>0</v>
      </c>
      <c r="AJ1408" s="407">
        <v>0</v>
      </c>
      <c r="AK1408" s="408">
        <v>0</v>
      </c>
      <c r="AL1408" s="407">
        <v>0</v>
      </c>
      <c r="AM1408" s="408">
        <v>0</v>
      </c>
      <c r="AN1408" s="407">
        <v>0</v>
      </c>
      <c r="AO1408" s="408">
        <v>0</v>
      </c>
      <c r="AP1408" s="407">
        <v>0</v>
      </c>
      <c r="AQ1408" s="408">
        <v>0</v>
      </c>
      <c r="AR1408" s="407">
        <v>0</v>
      </c>
      <c r="AT1408" s="406">
        <v>0</v>
      </c>
      <c r="AU1408" s="407">
        <v>0</v>
      </c>
      <c r="AV1408" s="408">
        <v>0</v>
      </c>
      <c r="AW1408" s="407">
        <v>0</v>
      </c>
      <c r="AX1408" s="408">
        <v>0</v>
      </c>
      <c r="AY1408" s="407">
        <v>0</v>
      </c>
      <c r="AZ1408" s="408">
        <v>0</v>
      </c>
      <c r="BA1408" s="407">
        <v>0</v>
      </c>
      <c r="BB1408" s="408">
        <v>0</v>
      </c>
      <c r="BC1408" s="407">
        <v>0</v>
      </c>
    </row>
    <row r="1409" spans="1:55" x14ac:dyDescent="0.35">
      <c r="A1409" s="385" t="str" cm="1">
        <f t="array" ref="A1409">IFERROR(_xlfn.IFS(AND(F1409="Renta Variable",O1409=1),IFERROR(MATCH(B1409,[1]RV_Det!C:C,0),"Rev"),AND(J1409="Corporativa",O1409=1,I1409="EM"),IFERROR(MATCH(B1409,[1]RF_Corps!B:B,0),"Rev"),AND(F1409="Alternativos",O1409=1),IFERROR(MATCH(B1409,[1]Rep4!C:C,0),"Rev")),"")</f>
        <v/>
      </c>
      <c r="B1409" s="394" t="s">
        <v>3899</v>
      </c>
      <c r="C1409" s="409" t="s">
        <v>3900</v>
      </c>
      <c r="D1409" s="395" t="s">
        <v>2746</v>
      </c>
      <c r="E1409" s="396" t="str">
        <f>IF(B1409="","",INDEX([1]CatGlob!$S:$S,IFERROR(MATCH(MID(B1409,7,1),[1]CatGlob!$R:$R,0),MATCH(MID(B1409,1,2),[1]CatGlob!$R:$R,0))))</f>
        <v>NSOL</v>
      </c>
      <c r="F1409" s="397" t="s">
        <v>442</v>
      </c>
      <c r="G1409" s="398" t="s">
        <v>383</v>
      </c>
      <c r="H1409" s="399" t="s">
        <v>264</v>
      </c>
      <c r="I1409" s="399" t="s">
        <v>611</v>
      </c>
      <c r="J1409" s="399" t="s">
        <v>2252</v>
      </c>
      <c r="K1409" s="396" t="s">
        <v>600</v>
      </c>
      <c r="L1409" s="400" t="str">
        <f>IF(ISERROR(MATCH(M1409,M$10:M1408,0)),M1409,"")</f>
        <v/>
      </c>
      <c r="M1409" s="401" t="str">
        <f>IF(B1409="","",IF(ISERROR(MATCH(F1409&amp;"_"&amp;G1409&amp;"_"&amp;H1409&amp;"_"&amp;I1409&amp;"_"&amp;J1409&amp;IF(K1409="","","_"&amp;K1409),[1]CatGlob!$B:$B,0)),F1409&amp;"_"&amp;G1409&amp;"_"&amp;H1409&amp;"_"&amp;I1409&amp;"_"&amp;J1409&amp;IF(K1409="","","_"&amp;K1409),INDEX([1]CatGlob!$C:$C,MATCH(F1409&amp;"_"&amp;G1409&amp;"_"&amp;H1409&amp;"_"&amp;I1409&amp;"_"&amp;J1409&amp;IF(K1409="","","_"&amp;K1409),[1]CatGlob!$B:$B,0))))</f>
        <v>PEN_NOM_CORP_NT</v>
      </c>
      <c r="N1409" s="402" t="str">
        <f t="shared" si="45"/>
        <v>rev</v>
      </c>
      <c r="O1409" s="402">
        <f t="shared" si="44"/>
        <v>1</v>
      </c>
      <c r="P1409" s="401" t="str">
        <f>IF(LEN(B1409)&gt;8,INDEX([1]CatGlob!$X:$X,MATCH(M1409,[1]CatGlob!$W:$W,0)),"")</f>
        <v>PEC</v>
      </c>
      <c r="Q1409" s="403" t="str">
        <f>INDEX([1]CatGlob!P:P,MATCH(M1409,[1]CatGlob!O:O,0))</f>
        <v>RFLC</v>
      </c>
      <c r="R1409" s="403" t="s">
        <v>601</v>
      </c>
      <c r="S1409" s="403" t="s">
        <v>601</v>
      </c>
      <c r="T1409" s="403" t="str">
        <f>INDEX([1]CatGlob!$D:$D,MATCH($M1409,[1]CatGlob!$C:$C,0))</f>
        <v>RFL</v>
      </c>
      <c r="U1409" s="403" t="s">
        <v>2419</v>
      </c>
      <c r="V1409" s="404" t="str">
        <f>INDEX([1]CatGlob!$F:$F,MATCH($M1409,[1]CatGlob!$C:$C,0))</f>
        <v>RFL_CORP</v>
      </c>
      <c r="W1409" s="405"/>
      <c r="X1409" s="406">
        <v>1.76190251497046E-3</v>
      </c>
      <c r="Y1409" s="407">
        <v>1.8848049085917799E-2</v>
      </c>
      <c r="Z1409" s="408">
        <v>1.76190251497046E-3</v>
      </c>
      <c r="AA1409" s="407">
        <v>1.8848049085917799E-2</v>
      </c>
      <c r="AB1409" s="408">
        <v>1.76190251497046E-3</v>
      </c>
      <c r="AC1409" s="407">
        <v>1.8848049085917799E-2</v>
      </c>
      <c r="AD1409" s="408">
        <v>8.7098066106778703E-4</v>
      </c>
      <c r="AE1409" s="407">
        <v>9.3173635384857807E-3</v>
      </c>
      <c r="AF1409" s="408">
        <v>1.43949045172172E-3</v>
      </c>
      <c r="AG1409" s="407">
        <v>1.5399028301365201E-2</v>
      </c>
      <c r="AI1409" s="406">
        <v>1.7121096388593099E-3</v>
      </c>
      <c r="AJ1409" s="407">
        <v>1.83153870536579E-2</v>
      </c>
      <c r="AK1409" s="408">
        <v>1.3834084752826501E-3</v>
      </c>
      <c r="AL1409" s="407">
        <v>1.47990882726212E-2</v>
      </c>
      <c r="AM1409" s="408">
        <v>1.7121096388593099E-3</v>
      </c>
      <c r="AN1409" s="407">
        <v>1.83153870536579E-2</v>
      </c>
      <c r="AO1409" s="408">
        <v>1.3684164710951101E-3</v>
      </c>
      <c r="AP1409" s="407">
        <v>1.46387104837942E-2</v>
      </c>
      <c r="AQ1409" s="408">
        <v>1.5254873182361001E-3</v>
      </c>
      <c r="AR1409" s="407">
        <v>1.6318984511864899E-2</v>
      </c>
      <c r="AT1409" s="406">
        <v>0</v>
      </c>
      <c r="AU1409" s="407">
        <v>0</v>
      </c>
      <c r="AV1409" s="408">
        <v>-7.6827179894760006E-5</v>
      </c>
      <c r="AW1409" s="407">
        <v>-8.2186298322461904E-4</v>
      </c>
      <c r="AX1409" s="408">
        <v>0</v>
      </c>
      <c r="AY1409" s="407">
        <v>0</v>
      </c>
      <c r="AZ1409" s="408">
        <v>0</v>
      </c>
      <c r="BA1409" s="407">
        <v>0</v>
      </c>
      <c r="BB1409" s="408">
        <v>-3.5162608513684503E-5</v>
      </c>
      <c r="BC1409" s="407">
        <v>-3.7615393888728601E-4</v>
      </c>
    </row>
    <row r="1410" spans="1:55" x14ac:dyDescent="0.35">
      <c r="A1410" s="385" t="str" cm="1">
        <f t="array" ref="A1410">IFERROR(_xlfn.IFS(AND(F1410="Renta Variable",O1410=1),IFERROR(MATCH(B1410,[1]RV_Det!C:C,0),"Rev"),AND(J1410="Corporativa",O1410=1,I1410="EM"),IFERROR(MATCH(B1410,[1]RF_Corps!B:B,0),"Rev"),AND(F1410="Alternativos",O1410=1),IFERROR(MATCH(B1410,[1]Rep4!C:C,0),"Rev")),"")</f>
        <v/>
      </c>
      <c r="B1410" s="394" t="s">
        <v>3901</v>
      </c>
      <c r="C1410" s="409" t="s">
        <v>3902</v>
      </c>
      <c r="D1410" s="395" t="s">
        <v>2721</v>
      </c>
      <c r="E1410" s="396" t="str">
        <f>IF(B1410="","",INDEX([1]CatGlob!$S:$S,IFERROR(MATCH(MID(B1410,7,1),[1]CatGlob!$R:$R,0),MATCH(MID(B1410,1,2),[1]CatGlob!$R:$R,0))))</f>
        <v>NSOL</v>
      </c>
      <c r="F1410" s="397" t="s">
        <v>442</v>
      </c>
      <c r="G1410" s="398" t="s">
        <v>383</v>
      </c>
      <c r="H1410" s="399" t="s">
        <v>264</v>
      </c>
      <c r="I1410" s="399" t="s">
        <v>611</v>
      </c>
      <c r="J1410" s="399" t="s">
        <v>2252</v>
      </c>
      <c r="K1410" s="396" t="s">
        <v>600</v>
      </c>
      <c r="L1410" s="400" t="str">
        <f>IF(ISERROR(MATCH(M1410,M$10:M1409,0)),M1410,"")</f>
        <v/>
      </c>
      <c r="M1410" s="401" t="str">
        <f>IF(B1410="","",IF(ISERROR(MATCH(F1410&amp;"_"&amp;G1410&amp;"_"&amp;H1410&amp;"_"&amp;I1410&amp;"_"&amp;J1410&amp;IF(K1410="","","_"&amp;K1410),[1]CatGlob!$B:$B,0)),F1410&amp;"_"&amp;G1410&amp;"_"&amp;H1410&amp;"_"&amp;I1410&amp;"_"&amp;J1410&amp;IF(K1410="","","_"&amp;K1410),INDEX([1]CatGlob!$C:$C,MATCH(F1410&amp;"_"&amp;G1410&amp;"_"&amp;H1410&amp;"_"&amp;I1410&amp;"_"&amp;J1410&amp;IF(K1410="","","_"&amp;K1410),[1]CatGlob!$B:$B,0))))</f>
        <v>PEN_NOM_CORP_NT</v>
      </c>
      <c r="N1410" s="402" t="str">
        <f t="shared" si="45"/>
        <v/>
      </c>
      <c r="O1410" s="402" t="str">
        <f t="shared" si="44"/>
        <v/>
      </c>
      <c r="P1410" s="401" t="str">
        <f>IF(LEN(B1410)&gt;8,INDEX([1]CatGlob!$X:$X,MATCH(M1410,[1]CatGlob!$W:$W,0)),"")</f>
        <v>PEC</v>
      </c>
      <c r="Q1410" s="403" t="str">
        <f>INDEX([1]CatGlob!P:P,MATCH(M1410,[1]CatGlob!O:O,0))</f>
        <v>RFLC</v>
      </c>
      <c r="R1410" s="403" t="s">
        <v>601</v>
      </c>
      <c r="S1410" s="403" t="s">
        <v>601</v>
      </c>
      <c r="T1410" s="403" t="str">
        <f>INDEX([1]CatGlob!$D:$D,MATCH($M1410,[1]CatGlob!$C:$C,0))</f>
        <v>RFL</v>
      </c>
      <c r="U1410" s="403" t="s">
        <v>2419</v>
      </c>
      <c r="V1410" s="404" t="str">
        <f>INDEX([1]CatGlob!$F:$F,MATCH($M1410,[1]CatGlob!$C:$C,0))</f>
        <v>RFL_CORP</v>
      </c>
      <c r="W1410" s="405"/>
      <c r="X1410" s="406">
        <v>0</v>
      </c>
      <c r="Y1410" s="407">
        <v>0</v>
      </c>
      <c r="Z1410" s="408">
        <v>0</v>
      </c>
      <c r="AA1410" s="407">
        <v>0</v>
      </c>
      <c r="AB1410" s="408">
        <v>0</v>
      </c>
      <c r="AC1410" s="407">
        <v>0</v>
      </c>
      <c r="AD1410" s="408">
        <v>0</v>
      </c>
      <c r="AE1410" s="407">
        <v>0</v>
      </c>
      <c r="AF1410" s="408">
        <v>0</v>
      </c>
      <c r="AG1410" s="407">
        <v>0</v>
      </c>
      <c r="AI1410" s="406">
        <v>0</v>
      </c>
      <c r="AJ1410" s="407">
        <v>0</v>
      </c>
      <c r="AK1410" s="408">
        <v>0</v>
      </c>
      <c r="AL1410" s="407">
        <v>0</v>
      </c>
      <c r="AM1410" s="408">
        <v>0</v>
      </c>
      <c r="AN1410" s="407">
        <v>0</v>
      </c>
      <c r="AO1410" s="408">
        <v>0</v>
      </c>
      <c r="AP1410" s="407">
        <v>0</v>
      </c>
      <c r="AQ1410" s="408">
        <v>0</v>
      </c>
      <c r="AR1410" s="407">
        <v>0</v>
      </c>
      <c r="AT1410" s="406">
        <v>0</v>
      </c>
      <c r="AU1410" s="407">
        <v>0</v>
      </c>
      <c r="AV1410" s="408">
        <v>0</v>
      </c>
      <c r="AW1410" s="407">
        <v>0</v>
      </c>
      <c r="AX1410" s="408">
        <v>0</v>
      </c>
      <c r="AY1410" s="407">
        <v>0</v>
      </c>
      <c r="AZ1410" s="408">
        <v>0</v>
      </c>
      <c r="BA1410" s="407">
        <v>0</v>
      </c>
      <c r="BB1410" s="408">
        <v>0</v>
      </c>
      <c r="BC1410" s="407">
        <v>0</v>
      </c>
    </row>
    <row r="1411" spans="1:55" x14ac:dyDescent="0.35">
      <c r="A1411" s="385" t="str" cm="1">
        <f t="array" ref="A1411">IFERROR(_xlfn.IFS(AND(F1411="Renta Variable",O1411=1),IFERROR(MATCH(B1411,[1]RV_Det!C:C,0),"Rev"),AND(J1411="Corporativa",O1411=1,I1411="EM"),IFERROR(MATCH(B1411,[1]RF_Corps!B:B,0),"Rev"),AND(F1411="Alternativos",O1411=1),IFERROR(MATCH(B1411,[1]Rep4!C:C,0),"Rev")),"")</f>
        <v/>
      </c>
      <c r="B1411" s="394" t="s">
        <v>3903</v>
      </c>
      <c r="C1411" s="409" t="s">
        <v>3904</v>
      </c>
      <c r="D1411" s="395" t="s">
        <v>2555</v>
      </c>
      <c r="E1411" s="396" t="str">
        <f>IF(B1411="","",INDEX([1]CatGlob!$S:$S,IFERROR(MATCH(MID(B1411,7,1),[1]CatGlob!$R:$R,0),MATCH(MID(B1411,1,2),[1]CatGlob!$R:$R,0))))</f>
        <v>NSOL</v>
      </c>
      <c r="F1411" s="397" t="s">
        <v>442</v>
      </c>
      <c r="G1411" s="398" t="s">
        <v>383</v>
      </c>
      <c r="H1411" s="399" t="s">
        <v>264</v>
      </c>
      <c r="I1411" s="399" t="s">
        <v>611</v>
      </c>
      <c r="J1411" s="399" t="s">
        <v>2252</v>
      </c>
      <c r="K1411" s="396" t="s">
        <v>600</v>
      </c>
      <c r="L1411" s="400" t="str">
        <f>IF(ISERROR(MATCH(M1411,M$10:M1410,0)),M1411,"")</f>
        <v/>
      </c>
      <c r="M1411" s="401" t="str">
        <f>IF(B1411="","",IF(ISERROR(MATCH(F1411&amp;"_"&amp;G1411&amp;"_"&amp;H1411&amp;"_"&amp;I1411&amp;"_"&amp;J1411&amp;IF(K1411="","","_"&amp;K1411),[1]CatGlob!$B:$B,0)),F1411&amp;"_"&amp;G1411&amp;"_"&amp;H1411&amp;"_"&amp;I1411&amp;"_"&amp;J1411&amp;IF(K1411="","","_"&amp;K1411),INDEX([1]CatGlob!$C:$C,MATCH(F1411&amp;"_"&amp;G1411&amp;"_"&amp;H1411&amp;"_"&amp;I1411&amp;"_"&amp;J1411&amp;IF(K1411="","","_"&amp;K1411),[1]CatGlob!$B:$B,0))))</f>
        <v>PEN_NOM_CORP_NT</v>
      </c>
      <c r="N1411" s="402" t="str">
        <f t="shared" si="45"/>
        <v/>
      </c>
      <c r="O1411" s="402" t="str">
        <f t="shared" si="44"/>
        <v/>
      </c>
      <c r="P1411" s="401" t="str">
        <f>IF(LEN(B1411)&gt;8,INDEX([1]CatGlob!$X:$X,MATCH(M1411,[1]CatGlob!$W:$W,0)),"")</f>
        <v>PEC</v>
      </c>
      <c r="Q1411" s="403" t="str">
        <f>INDEX([1]CatGlob!P:P,MATCH(M1411,[1]CatGlob!O:O,0))</f>
        <v>RFLC</v>
      </c>
      <c r="R1411" s="403" t="s">
        <v>601</v>
      </c>
      <c r="S1411" s="403" t="s">
        <v>601</v>
      </c>
      <c r="T1411" s="403" t="str">
        <f>INDEX([1]CatGlob!$D:$D,MATCH($M1411,[1]CatGlob!$C:$C,0))</f>
        <v>RFL</v>
      </c>
      <c r="U1411" s="403" t="s">
        <v>2419</v>
      </c>
      <c r="V1411" s="404" t="str">
        <f>INDEX([1]CatGlob!$F:$F,MATCH($M1411,[1]CatGlob!$C:$C,0))</f>
        <v>RFL_CORP</v>
      </c>
      <c r="W1411" s="405"/>
      <c r="X1411" s="406">
        <v>0</v>
      </c>
      <c r="Y1411" s="407">
        <v>0</v>
      </c>
      <c r="Z1411" s="408">
        <v>0</v>
      </c>
      <c r="AA1411" s="407">
        <v>0</v>
      </c>
      <c r="AB1411" s="408">
        <v>0</v>
      </c>
      <c r="AC1411" s="407">
        <v>0</v>
      </c>
      <c r="AD1411" s="408">
        <v>0</v>
      </c>
      <c r="AE1411" s="407">
        <v>0</v>
      </c>
      <c r="AF1411" s="408">
        <v>0</v>
      </c>
      <c r="AG1411" s="407">
        <v>0</v>
      </c>
      <c r="AI1411" s="406">
        <v>0</v>
      </c>
      <c r="AJ1411" s="407">
        <v>0</v>
      </c>
      <c r="AK1411" s="408">
        <v>0</v>
      </c>
      <c r="AL1411" s="407">
        <v>0</v>
      </c>
      <c r="AM1411" s="408">
        <v>0</v>
      </c>
      <c r="AN1411" s="407">
        <v>0</v>
      </c>
      <c r="AO1411" s="408">
        <v>0</v>
      </c>
      <c r="AP1411" s="407">
        <v>0</v>
      </c>
      <c r="AQ1411" s="408">
        <v>0</v>
      </c>
      <c r="AR1411" s="407">
        <v>0</v>
      </c>
      <c r="AT1411" s="406">
        <v>0</v>
      </c>
      <c r="AU1411" s="407">
        <v>0</v>
      </c>
      <c r="AV1411" s="408">
        <v>0</v>
      </c>
      <c r="AW1411" s="407">
        <v>0</v>
      </c>
      <c r="AX1411" s="408">
        <v>0</v>
      </c>
      <c r="AY1411" s="407">
        <v>0</v>
      </c>
      <c r="AZ1411" s="408">
        <v>0</v>
      </c>
      <c r="BA1411" s="407">
        <v>0</v>
      </c>
      <c r="BB1411" s="408">
        <v>0</v>
      </c>
      <c r="BC1411" s="407">
        <v>0</v>
      </c>
    </row>
    <row r="1412" spans="1:55" x14ac:dyDescent="0.35">
      <c r="A1412" s="385" t="str" cm="1">
        <f t="array" ref="A1412">IFERROR(_xlfn.IFS(AND(F1412="Renta Variable",O1412=1),IFERROR(MATCH(B1412,[1]RV_Det!C:C,0),"Rev"),AND(J1412="Corporativa",O1412=1,I1412="EM"),IFERROR(MATCH(B1412,[1]RF_Corps!B:B,0),"Rev"),AND(F1412="Alternativos",O1412=1),IFERROR(MATCH(B1412,[1]Rep4!C:C,0),"Rev")),"")</f>
        <v/>
      </c>
      <c r="B1412" s="394" t="s">
        <v>3905</v>
      </c>
      <c r="C1412" s="409" t="s">
        <v>3906</v>
      </c>
      <c r="D1412" s="395" t="s">
        <v>2721</v>
      </c>
      <c r="E1412" s="396" t="str">
        <f>IF(B1412="","",INDEX([1]CatGlob!$S:$S,IFERROR(MATCH(MID(B1412,7,1),[1]CatGlob!$R:$R,0),MATCH(MID(B1412,1,2),[1]CatGlob!$R:$R,0))))</f>
        <v>NSOL</v>
      </c>
      <c r="F1412" s="397" t="s">
        <v>442</v>
      </c>
      <c r="G1412" s="398" t="s">
        <v>383</v>
      </c>
      <c r="H1412" s="399" t="s">
        <v>264</v>
      </c>
      <c r="I1412" s="399" t="s">
        <v>611</v>
      </c>
      <c r="J1412" s="399" t="s">
        <v>2252</v>
      </c>
      <c r="K1412" s="396" t="s">
        <v>600</v>
      </c>
      <c r="L1412" s="400" t="str">
        <f>IF(ISERROR(MATCH(M1412,M$10:M1411,0)),M1412,"")</f>
        <v/>
      </c>
      <c r="M1412" s="401" t="str">
        <f>IF(B1412="","",IF(ISERROR(MATCH(F1412&amp;"_"&amp;G1412&amp;"_"&amp;H1412&amp;"_"&amp;I1412&amp;"_"&amp;J1412&amp;IF(K1412="","","_"&amp;K1412),[1]CatGlob!$B:$B,0)),F1412&amp;"_"&amp;G1412&amp;"_"&amp;H1412&amp;"_"&amp;I1412&amp;"_"&amp;J1412&amp;IF(K1412="","","_"&amp;K1412),INDEX([1]CatGlob!$C:$C,MATCH(F1412&amp;"_"&amp;G1412&amp;"_"&amp;H1412&amp;"_"&amp;I1412&amp;"_"&amp;J1412&amp;IF(K1412="","","_"&amp;K1412),[1]CatGlob!$B:$B,0))))</f>
        <v>PEN_NOM_CORP_NT</v>
      </c>
      <c r="N1412" s="402" t="str">
        <f t="shared" si="45"/>
        <v/>
      </c>
      <c r="O1412" s="402" t="str">
        <f t="shared" si="44"/>
        <v/>
      </c>
      <c r="P1412" s="401" t="str">
        <f>IF(LEN(B1412)&gt;8,INDEX([1]CatGlob!$X:$X,MATCH(M1412,[1]CatGlob!$W:$W,0)),"")</f>
        <v>PEC</v>
      </c>
      <c r="Q1412" s="403" t="str">
        <f>INDEX([1]CatGlob!P:P,MATCH(M1412,[1]CatGlob!O:O,0))</f>
        <v>RFLC</v>
      </c>
      <c r="R1412" s="403" t="s">
        <v>601</v>
      </c>
      <c r="S1412" s="403" t="s">
        <v>601</v>
      </c>
      <c r="T1412" s="403" t="str">
        <f>INDEX([1]CatGlob!$D:$D,MATCH($M1412,[1]CatGlob!$C:$C,0))</f>
        <v>RFL</v>
      </c>
      <c r="U1412" s="403" t="s">
        <v>2419</v>
      </c>
      <c r="V1412" s="404" t="str">
        <f>INDEX([1]CatGlob!$F:$F,MATCH($M1412,[1]CatGlob!$C:$C,0))</f>
        <v>RFL_CORP</v>
      </c>
      <c r="W1412" s="405"/>
      <c r="X1412" s="406">
        <v>0</v>
      </c>
      <c r="Y1412" s="407">
        <v>0</v>
      </c>
      <c r="Z1412" s="408">
        <v>0</v>
      </c>
      <c r="AA1412" s="407">
        <v>0</v>
      </c>
      <c r="AB1412" s="408">
        <v>0</v>
      </c>
      <c r="AC1412" s="407">
        <v>0</v>
      </c>
      <c r="AD1412" s="408">
        <v>0</v>
      </c>
      <c r="AE1412" s="407">
        <v>0</v>
      </c>
      <c r="AF1412" s="408">
        <v>0</v>
      </c>
      <c r="AG1412" s="407">
        <v>0</v>
      </c>
      <c r="AI1412" s="406">
        <v>0</v>
      </c>
      <c r="AJ1412" s="407">
        <v>0</v>
      </c>
      <c r="AK1412" s="408">
        <v>0</v>
      </c>
      <c r="AL1412" s="407">
        <v>0</v>
      </c>
      <c r="AM1412" s="408">
        <v>0</v>
      </c>
      <c r="AN1412" s="407">
        <v>0</v>
      </c>
      <c r="AO1412" s="408">
        <v>0</v>
      </c>
      <c r="AP1412" s="407">
        <v>0</v>
      </c>
      <c r="AQ1412" s="408">
        <v>0</v>
      </c>
      <c r="AR1412" s="407">
        <v>0</v>
      </c>
      <c r="AT1412" s="406">
        <v>0</v>
      </c>
      <c r="AU1412" s="407">
        <v>0</v>
      </c>
      <c r="AV1412" s="408">
        <v>0</v>
      </c>
      <c r="AW1412" s="407">
        <v>0</v>
      </c>
      <c r="AX1412" s="408">
        <v>0</v>
      </c>
      <c r="AY1412" s="407">
        <v>0</v>
      </c>
      <c r="AZ1412" s="408">
        <v>0</v>
      </c>
      <c r="BA1412" s="407">
        <v>0</v>
      </c>
      <c r="BB1412" s="408">
        <v>0</v>
      </c>
      <c r="BC1412" s="407">
        <v>0</v>
      </c>
    </row>
    <row r="1413" spans="1:55" x14ac:dyDescent="0.35">
      <c r="A1413" s="385" t="str" cm="1">
        <f t="array" ref="A1413">IFERROR(_xlfn.IFS(AND(F1413="Renta Variable",O1413=1),IFERROR(MATCH(B1413,[1]RV_Det!C:C,0),"Rev"),AND(J1413="Corporativa",O1413=1,I1413="EM"),IFERROR(MATCH(B1413,[1]RF_Corps!B:B,0),"Rev"),AND(F1413="Alternativos",O1413=1),IFERROR(MATCH(B1413,[1]Rep4!C:C,0),"Rev")),"")</f>
        <v/>
      </c>
      <c r="B1413" s="394" t="s">
        <v>3907</v>
      </c>
      <c r="C1413" s="409" t="s">
        <v>3908</v>
      </c>
      <c r="D1413" s="395" t="s">
        <v>3909</v>
      </c>
      <c r="E1413" s="396" t="str">
        <f>IF(B1413="","",INDEX([1]CatGlob!$S:$S,IFERROR(MATCH(MID(B1413,7,1),[1]CatGlob!$R:$R,0),MATCH(MID(B1413,1,2),[1]CatGlob!$R:$R,0))))</f>
        <v>VAC</v>
      </c>
      <c r="F1413" s="397" t="s">
        <v>442</v>
      </c>
      <c r="G1413" s="398" t="s">
        <v>383</v>
      </c>
      <c r="H1413" s="399" t="s">
        <v>2795</v>
      </c>
      <c r="I1413" s="399" t="s">
        <v>611</v>
      </c>
      <c r="J1413" s="399" t="s">
        <v>600</v>
      </c>
      <c r="K1413" s="396" t="s">
        <v>600</v>
      </c>
      <c r="L1413" s="400" t="str">
        <f>IF(ISERROR(MATCH(M1413,M$10:M1412,0)),M1413,"")</f>
        <v/>
      </c>
      <c r="M1413" s="401" t="str">
        <f>IF(B1413="","",IF(ISERROR(MATCH(F1413&amp;"_"&amp;G1413&amp;"_"&amp;H1413&amp;"_"&amp;I1413&amp;"_"&amp;J1413&amp;IF(K1413="","","_"&amp;K1413),[1]CatGlob!$B:$B,0)),F1413&amp;"_"&amp;G1413&amp;"_"&amp;H1413&amp;"_"&amp;I1413&amp;"_"&amp;J1413&amp;IF(K1413="","","_"&amp;K1413),INDEX([1]CatGlob!$C:$C,MATCH(F1413&amp;"_"&amp;G1413&amp;"_"&amp;H1413&amp;"_"&amp;I1413&amp;"_"&amp;J1413&amp;IF(K1413="","","_"&amp;K1413),[1]CatGlob!$B:$B,0))))</f>
        <v>PEN_VAC_CORP</v>
      </c>
      <c r="N1413" s="402" t="str">
        <f t="shared" si="45"/>
        <v>rev</v>
      </c>
      <c r="O1413" s="402">
        <f t="shared" si="44"/>
        <v>1</v>
      </c>
      <c r="P1413" s="401" t="str">
        <f>IF(LEN(B1413)&gt;8,INDEX([1]CatGlob!$X:$X,MATCH(M1413,[1]CatGlob!$W:$W,0)),"")</f>
        <v>PEC</v>
      </c>
      <c r="Q1413" s="403" t="str">
        <f>INDEX([1]CatGlob!P:P,MATCH(M1413,[1]CatGlob!O:O,0))</f>
        <v>RFLC</v>
      </c>
      <c r="R1413" s="403" t="s">
        <v>601</v>
      </c>
      <c r="S1413" s="403" t="s">
        <v>601</v>
      </c>
      <c r="T1413" s="403" t="str">
        <f>INDEX([1]CatGlob!$D:$D,MATCH($M1413,[1]CatGlob!$C:$C,0))</f>
        <v>RFL</v>
      </c>
      <c r="U1413" s="403" t="s">
        <v>2253</v>
      </c>
      <c r="V1413" s="404" t="str">
        <f>INDEX([1]CatGlob!$F:$F,MATCH($M1413,[1]CatGlob!$C:$C,0))</f>
        <v>RFL_CORP</v>
      </c>
      <c r="W1413" s="405"/>
      <c r="X1413" s="406">
        <v>2.9652766366367201E-3</v>
      </c>
      <c r="Y1413" s="407">
        <v>-5.5895995306753897E-2</v>
      </c>
      <c r="Z1413" s="408">
        <v>2.9652766366367201E-3</v>
      </c>
      <c r="AA1413" s="407">
        <v>-5.5895995306753897E-2</v>
      </c>
      <c r="AB1413" s="408">
        <v>2.61415989380094E-3</v>
      </c>
      <c r="AC1413" s="407">
        <v>-4.9277381863888102E-2</v>
      </c>
      <c r="AD1413" s="408">
        <v>-4.3939735707451801E-3</v>
      </c>
      <c r="AE1413" s="407">
        <v>8.2827188212508701E-2</v>
      </c>
      <c r="AF1413" s="408">
        <v>1.23725319815145E-4</v>
      </c>
      <c r="AG1413" s="407">
        <v>-2.33224442261095E-3</v>
      </c>
      <c r="AI1413" s="406">
        <v>9.9561159856313194E-3</v>
      </c>
      <c r="AJ1413" s="407">
        <v>-0.18767456820945</v>
      </c>
      <c r="AK1413" s="408">
        <v>9.9561159856313194E-3</v>
      </c>
      <c r="AL1413" s="407">
        <v>-0.18767456820945</v>
      </c>
      <c r="AM1413" s="408">
        <v>2.6769495638912298E-3</v>
      </c>
      <c r="AN1413" s="407">
        <v>-5.0460978382460601E-2</v>
      </c>
      <c r="AO1413" s="408">
        <v>-2.8858756815718399E-4</v>
      </c>
      <c r="AP1413" s="407">
        <v>5.4399273086147603E-3</v>
      </c>
      <c r="AQ1413" s="408">
        <v>3.9867732573788698E-3</v>
      </c>
      <c r="AR1413" s="407">
        <v>-7.5151389428390003E-2</v>
      </c>
      <c r="AT1413" s="406">
        <v>0</v>
      </c>
      <c r="AU1413" s="407">
        <v>0</v>
      </c>
      <c r="AV1413" s="408">
        <v>0</v>
      </c>
      <c r="AW1413" s="407">
        <v>0</v>
      </c>
      <c r="AX1413" s="408">
        <v>-1.46252135703034E-2</v>
      </c>
      <c r="AY1413" s="407">
        <v>0.27568789332521598</v>
      </c>
      <c r="AZ1413" s="408">
        <v>-2.3330389808637101E-3</v>
      </c>
      <c r="BA1413" s="407">
        <v>4.3978202342032098E-2</v>
      </c>
      <c r="BB1413" s="408">
        <v>-4.3350761963486398E-3</v>
      </c>
      <c r="BC1413" s="407">
        <v>8.1716962164941107E-2</v>
      </c>
    </row>
    <row r="1414" spans="1:55" x14ac:dyDescent="0.35">
      <c r="A1414" s="385" t="str" cm="1">
        <f t="array" ref="A1414">IFERROR(_xlfn.IFS(AND(F1414="Renta Variable",O1414=1),IFERROR(MATCH(B1414,[1]RV_Det!C:C,0),"Rev"),AND(J1414="Corporativa",O1414=1,I1414="EM"),IFERROR(MATCH(B1414,[1]RF_Corps!B:B,0),"Rev"),AND(F1414="Alternativos",O1414=1),IFERROR(MATCH(B1414,[1]Rep4!C:C,0),"Rev")),"")</f>
        <v/>
      </c>
      <c r="B1414" s="394" t="s">
        <v>3910</v>
      </c>
      <c r="C1414" s="409" t="s">
        <v>3911</v>
      </c>
      <c r="D1414" s="395" t="s">
        <v>2721</v>
      </c>
      <c r="E1414" s="396" t="str">
        <f>IF(B1414="","",INDEX([1]CatGlob!$S:$S,IFERROR(MATCH(MID(B1414,7,1),[1]CatGlob!$R:$R,0),MATCH(MID(B1414,1,2),[1]CatGlob!$R:$R,0))))</f>
        <v>NSOL</v>
      </c>
      <c r="F1414" s="397" t="s">
        <v>442</v>
      </c>
      <c r="G1414" s="398" t="s">
        <v>383</v>
      </c>
      <c r="H1414" s="399" t="s">
        <v>264</v>
      </c>
      <c r="I1414" s="399" t="s">
        <v>611</v>
      </c>
      <c r="J1414" s="399" t="s">
        <v>2252</v>
      </c>
      <c r="K1414" s="396" t="s">
        <v>600</v>
      </c>
      <c r="L1414" s="400" t="str">
        <f>IF(ISERROR(MATCH(M1414,M$10:M1413,0)),M1414,"")</f>
        <v/>
      </c>
      <c r="M1414" s="401" t="str">
        <f>IF(B1414="","",IF(ISERROR(MATCH(F1414&amp;"_"&amp;G1414&amp;"_"&amp;H1414&amp;"_"&amp;I1414&amp;"_"&amp;J1414&amp;IF(K1414="","","_"&amp;K1414),[1]CatGlob!$B:$B,0)),F1414&amp;"_"&amp;G1414&amp;"_"&amp;H1414&amp;"_"&amp;I1414&amp;"_"&amp;J1414&amp;IF(K1414="","","_"&amp;K1414),INDEX([1]CatGlob!$C:$C,MATCH(F1414&amp;"_"&amp;G1414&amp;"_"&amp;H1414&amp;"_"&amp;I1414&amp;"_"&amp;J1414&amp;IF(K1414="","","_"&amp;K1414),[1]CatGlob!$B:$B,0))))</f>
        <v>PEN_NOM_CORP_NT</v>
      </c>
      <c r="N1414" s="402" t="str">
        <f t="shared" si="45"/>
        <v/>
      </c>
      <c r="O1414" s="402" t="str">
        <f t="shared" si="44"/>
        <v/>
      </c>
      <c r="P1414" s="401" t="str">
        <f>IF(LEN(B1414)&gt;8,INDEX([1]CatGlob!$X:$X,MATCH(M1414,[1]CatGlob!$W:$W,0)),"")</f>
        <v>PEC</v>
      </c>
      <c r="Q1414" s="403" t="str">
        <f>INDEX([1]CatGlob!P:P,MATCH(M1414,[1]CatGlob!O:O,0))</f>
        <v>RFLC</v>
      </c>
      <c r="R1414" s="403" t="s">
        <v>601</v>
      </c>
      <c r="S1414" s="403" t="s">
        <v>601</v>
      </c>
      <c r="T1414" s="403" t="str">
        <f>INDEX([1]CatGlob!$D:$D,MATCH($M1414,[1]CatGlob!$C:$C,0))</f>
        <v>RFL</v>
      </c>
      <c r="U1414" s="403" t="s">
        <v>2419</v>
      </c>
      <c r="V1414" s="404" t="str">
        <f>INDEX([1]CatGlob!$F:$F,MATCH($M1414,[1]CatGlob!$C:$C,0))</f>
        <v>RFL_CORP</v>
      </c>
      <c r="W1414" s="405"/>
      <c r="X1414" s="406">
        <v>0</v>
      </c>
      <c r="Y1414" s="407">
        <v>0</v>
      </c>
      <c r="Z1414" s="408">
        <v>0</v>
      </c>
      <c r="AA1414" s="407">
        <v>0</v>
      </c>
      <c r="AB1414" s="408">
        <v>0</v>
      </c>
      <c r="AC1414" s="407">
        <v>0</v>
      </c>
      <c r="AD1414" s="408">
        <v>0</v>
      </c>
      <c r="AE1414" s="407">
        <v>0</v>
      </c>
      <c r="AF1414" s="408">
        <v>0</v>
      </c>
      <c r="AG1414" s="407">
        <v>0</v>
      </c>
      <c r="AI1414" s="406">
        <v>0</v>
      </c>
      <c r="AJ1414" s="407">
        <v>0</v>
      </c>
      <c r="AK1414" s="408">
        <v>0</v>
      </c>
      <c r="AL1414" s="407">
        <v>0</v>
      </c>
      <c r="AM1414" s="408">
        <v>0</v>
      </c>
      <c r="AN1414" s="407">
        <v>0</v>
      </c>
      <c r="AO1414" s="408">
        <v>0</v>
      </c>
      <c r="AP1414" s="407">
        <v>0</v>
      </c>
      <c r="AQ1414" s="408">
        <v>0</v>
      </c>
      <c r="AR1414" s="407">
        <v>0</v>
      </c>
      <c r="AT1414" s="406">
        <v>0</v>
      </c>
      <c r="AU1414" s="407">
        <v>0</v>
      </c>
      <c r="AV1414" s="408">
        <v>0</v>
      </c>
      <c r="AW1414" s="407">
        <v>0</v>
      </c>
      <c r="AX1414" s="408">
        <v>0</v>
      </c>
      <c r="AY1414" s="407">
        <v>0</v>
      </c>
      <c r="AZ1414" s="408">
        <v>0</v>
      </c>
      <c r="BA1414" s="407">
        <v>0</v>
      </c>
      <c r="BB1414" s="408">
        <v>0</v>
      </c>
      <c r="BC1414" s="407">
        <v>0</v>
      </c>
    </row>
    <row r="1415" spans="1:55" x14ac:dyDescent="0.35">
      <c r="A1415" s="385" t="str" cm="1">
        <f t="array" ref="A1415">IFERROR(_xlfn.IFS(AND(F1415="Renta Variable",O1415=1),IFERROR(MATCH(B1415,[1]RV_Det!C:C,0),"Rev"),AND(J1415="Corporativa",O1415=1,I1415="EM"),IFERROR(MATCH(B1415,[1]RF_Corps!B:B,0),"Rev"),AND(F1415="Alternativos",O1415=1),IFERROR(MATCH(B1415,[1]Rep4!C:C,0),"Rev")),"")</f>
        <v/>
      </c>
      <c r="B1415" s="394" t="s">
        <v>3912</v>
      </c>
      <c r="C1415" s="409" t="s">
        <v>3913</v>
      </c>
      <c r="D1415" s="395" t="s">
        <v>2721</v>
      </c>
      <c r="E1415" s="396" t="str">
        <f>IF(B1415="","",INDEX([1]CatGlob!$S:$S,IFERROR(MATCH(MID(B1415,7,1),[1]CatGlob!$R:$R,0),MATCH(MID(B1415,1,2),[1]CatGlob!$R:$R,0))))</f>
        <v>NSOL</v>
      </c>
      <c r="F1415" s="397" t="s">
        <v>442</v>
      </c>
      <c r="G1415" s="398" t="s">
        <v>383</v>
      </c>
      <c r="H1415" s="399" t="s">
        <v>264</v>
      </c>
      <c r="I1415" s="399" t="s">
        <v>611</v>
      </c>
      <c r="J1415" s="399" t="s">
        <v>2252</v>
      </c>
      <c r="K1415" s="396" t="s">
        <v>600</v>
      </c>
      <c r="L1415" s="400" t="str">
        <f>IF(ISERROR(MATCH(M1415,M$10:M1414,0)),M1415,"")</f>
        <v/>
      </c>
      <c r="M1415" s="401" t="str">
        <f>IF(B1415="","",IF(ISERROR(MATCH(F1415&amp;"_"&amp;G1415&amp;"_"&amp;H1415&amp;"_"&amp;I1415&amp;"_"&amp;J1415&amp;IF(K1415="","","_"&amp;K1415),[1]CatGlob!$B:$B,0)),F1415&amp;"_"&amp;G1415&amp;"_"&amp;H1415&amp;"_"&amp;I1415&amp;"_"&amp;J1415&amp;IF(K1415="","","_"&amp;K1415),INDEX([1]CatGlob!$C:$C,MATCH(F1415&amp;"_"&amp;G1415&amp;"_"&amp;H1415&amp;"_"&amp;I1415&amp;"_"&amp;J1415&amp;IF(K1415="","","_"&amp;K1415),[1]CatGlob!$B:$B,0))))</f>
        <v>PEN_NOM_CORP_NT</v>
      </c>
      <c r="N1415" s="402" t="str">
        <f t="shared" si="45"/>
        <v/>
      </c>
      <c r="O1415" s="402" t="str">
        <f t="shared" si="44"/>
        <v/>
      </c>
      <c r="P1415" s="401" t="str">
        <f>IF(LEN(B1415)&gt;8,INDEX([1]CatGlob!$X:$X,MATCH(M1415,[1]CatGlob!$W:$W,0)),"")</f>
        <v>PEC</v>
      </c>
      <c r="Q1415" s="403" t="str">
        <f>INDEX([1]CatGlob!P:P,MATCH(M1415,[1]CatGlob!O:O,0))</f>
        <v>RFLC</v>
      </c>
      <c r="R1415" s="403" t="s">
        <v>601</v>
      </c>
      <c r="S1415" s="403" t="s">
        <v>601</v>
      </c>
      <c r="T1415" s="403" t="str">
        <f>INDEX([1]CatGlob!$D:$D,MATCH($M1415,[1]CatGlob!$C:$C,0))</f>
        <v>RFL</v>
      </c>
      <c r="U1415" s="403" t="s">
        <v>2419</v>
      </c>
      <c r="V1415" s="404" t="str">
        <f>INDEX([1]CatGlob!$F:$F,MATCH($M1415,[1]CatGlob!$C:$C,0))</f>
        <v>RFL_CORP</v>
      </c>
      <c r="W1415" s="405"/>
      <c r="X1415" s="406">
        <v>0</v>
      </c>
      <c r="Y1415" s="407">
        <v>0</v>
      </c>
      <c r="Z1415" s="408">
        <v>0</v>
      </c>
      <c r="AA1415" s="407">
        <v>0</v>
      </c>
      <c r="AB1415" s="408">
        <v>0</v>
      </c>
      <c r="AC1415" s="407">
        <v>0</v>
      </c>
      <c r="AD1415" s="408">
        <v>0</v>
      </c>
      <c r="AE1415" s="407">
        <v>0</v>
      </c>
      <c r="AF1415" s="408">
        <v>0</v>
      </c>
      <c r="AG1415" s="407">
        <v>0</v>
      </c>
      <c r="AI1415" s="406">
        <v>0</v>
      </c>
      <c r="AJ1415" s="407">
        <v>0</v>
      </c>
      <c r="AK1415" s="408">
        <v>0</v>
      </c>
      <c r="AL1415" s="407">
        <v>0</v>
      </c>
      <c r="AM1415" s="408">
        <v>0</v>
      </c>
      <c r="AN1415" s="407">
        <v>0</v>
      </c>
      <c r="AO1415" s="408">
        <v>0</v>
      </c>
      <c r="AP1415" s="407">
        <v>0</v>
      </c>
      <c r="AQ1415" s="408">
        <v>0</v>
      </c>
      <c r="AR1415" s="407">
        <v>0</v>
      </c>
      <c r="AT1415" s="406">
        <v>0</v>
      </c>
      <c r="AU1415" s="407">
        <v>0</v>
      </c>
      <c r="AV1415" s="408">
        <v>0</v>
      </c>
      <c r="AW1415" s="407">
        <v>0</v>
      </c>
      <c r="AX1415" s="408">
        <v>0</v>
      </c>
      <c r="AY1415" s="407">
        <v>0</v>
      </c>
      <c r="AZ1415" s="408">
        <v>0</v>
      </c>
      <c r="BA1415" s="407">
        <v>0</v>
      </c>
      <c r="BB1415" s="408">
        <v>0</v>
      </c>
      <c r="BC1415" s="407">
        <v>0</v>
      </c>
    </row>
    <row r="1416" spans="1:55" x14ac:dyDescent="0.35">
      <c r="A1416" s="385" t="str" cm="1">
        <f t="array" ref="A1416">IFERROR(_xlfn.IFS(AND(F1416="Renta Variable",O1416=1),IFERROR(MATCH(B1416,[1]RV_Det!C:C,0),"Rev"),AND(J1416="Corporativa",O1416=1,I1416="EM"),IFERROR(MATCH(B1416,[1]RF_Corps!B:B,0),"Rev"),AND(F1416="Alternativos",O1416=1),IFERROR(MATCH(B1416,[1]Rep4!C:C,0),"Rev")),"")</f>
        <v/>
      </c>
      <c r="B1416" s="394" t="s">
        <v>3914</v>
      </c>
      <c r="C1416" s="409" t="s">
        <v>3915</v>
      </c>
      <c r="D1416" s="395" t="s">
        <v>2721</v>
      </c>
      <c r="E1416" s="396" t="str">
        <f>IF(B1416="","",INDEX([1]CatGlob!$S:$S,IFERROR(MATCH(MID(B1416,7,1),[1]CatGlob!$R:$R,0),MATCH(MID(B1416,1,2),[1]CatGlob!$R:$R,0))))</f>
        <v>NSOL</v>
      </c>
      <c r="F1416" s="397" t="s">
        <v>442</v>
      </c>
      <c r="G1416" s="398" t="s">
        <v>383</v>
      </c>
      <c r="H1416" s="399" t="s">
        <v>264</v>
      </c>
      <c r="I1416" s="399" t="s">
        <v>611</v>
      </c>
      <c r="J1416" s="399" t="s">
        <v>2252</v>
      </c>
      <c r="K1416" s="396" t="s">
        <v>600</v>
      </c>
      <c r="L1416" s="400" t="str">
        <f>IF(ISERROR(MATCH(M1416,M$10:M1415,0)),M1416,"")</f>
        <v/>
      </c>
      <c r="M1416" s="401" t="str">
        <f>IF(B1416="","",IF(ISERROR(MATCH(F1416&amp;"_"&amp;G1416&amp;"_"&amp;H1416&amp;"_"&amp;I1416&amp;"_"&amp;J1416&amp;IF(K1416="","","_"&amp;K1416),[1]CatGlob!$B:$B,0)),F1416&amp;"_"&amp;G1416&amp;"_"&amp;H1416&amp;"_"&amp;I1416&amp;"_"&amp;J1416&amp;IF(K1416="","","_"&amp;K1416),INDEX([1]CatGlob!$C:$C,MATCH(F1416&amp;"_"&amp;G1416&amp;"_"&amp;H1416&amp;"_"&amp;I1416&amp;"_"&amp;J1416&amp;IF(K1416="","","_"&amp;K1416),[1]CatGlob!$B:$B,0))))</f>
        <v>PEN_NOM_CORP_NT</v>
      </c>
      <c r="N1416" s="402" t="str">
        <f t="shared" si="45"/>
        <v/>
      </c>
      <c r="O1416" s="402" t="str">
        <f t="shared" si="44"/>
        <v/>
      </c>
      <c r="P1416" s="401" t="str">
        <f>IF(LEN(B1416)&gt;8,INDEX([1]CatGlob!$X:$X,MATCH(M1416,[1]CatGlob!$W:$W,0)),"")</f>
        <v>PEC</v>
      </c>
      <c r="Q1416" s="403" t="str">
        <f>INDEX([1]CatGlob!P:P,MATCH(M1416,[1]CatGlob!O:O,0))</f>
        <v>RFLC</v>
      </c>
      <c r="R1416" s="403"/>
      <c r="S1416" s="403"/>
      <c r="T1416" s="403" t="str">
        <f>INDEX([1]CatGlob!$D:$D,MATCH($M1416,[1]CatGlob!$C:$C,0))</f>
        <v>RFL</v>
      </c>
      <c r="U1416" s="403" t="s">
        <v>2419</v>
      </c>
      <c r="V1416" s="404" t="str">
        <f>INDEX([1]CatGlob!$F:$F,MATCH($M1416,[1]CatGlob!$C:$C,0))</f>
        <v>RFL_CORP</v>
      </c>
      <c r="W1416" s="405"/>
      <c r="X1416" s="406">
        <v>0</v>
      </c>
      <c r="Y1416" s="407">
        <v>0</v>
      </c>
      <c r="Z1416" s="408">
        <v>0</v>
      </c>
      <c r="AA1416" s="407">
        <v>0</v>
      </c>
      <c r="AB1416" s="408">
        <v>0</v>
      </c>
      <c r="AC1416" s="407">
        <v>0</v>
      </c>
      <c r="AD1416" s="408">
        <v>0</v>
      </c>
      <c r="AE1416" s="407">
        <v>0</v>
      </c>
      <c r="AF1416" s="408">
        <v>0</v>
      </c>
      <c r="AG1416" s="407">
        <v>0</v>
      </c>
      <c r="AI1416" s="406">
        <v>0</v>
      </c>
      <c r="AJ1416" s="407">
        <v>0</v>
      </c>
      <c r="AK1416" s="408">
        <v>0</v>
      </c>
      <c r="AL1416" s="407">
        <v>0</v>
      </c>
      <c r="AM1416" s="408">
        <v>0</v>
      </c>
      <c r="AN1416" s="407">
        <v>0</v>
      </c>
      <c r="AO1416" s="408">
        <v>0</v>
      </c>
      <c r="AP1416" s="407">
        <v>0</v>
      </c>
      <c r="AQ1416" s="408">
        <v>0</v>
      </c>
      <c r="AR1416" s="407">
        <v>0</v>
      </c>
      <c r="AT1416" s="406">
        <v>0</v>
      </c>
      <c r="AU1416" s="407">
        <v>0</v>
      </c>
      <c r="AV1416" s="408">
        <v>0</v>
      </c>
      <c r="AW1416" s="407">
        <v>0</v>
      </c>
      <c r="AX1416" s="408">
        <v>0</v>
      </c>
      <c r="AY1416" s="407">
        <v>0</v>
      </c>
      <c r="AZ1416" s="408">
        <v>0</v>
      </c>
      <c r="BA1416" s="407">
        <v>0</v>
      </c>
      <c r="BB1416" s="408">
        <v>0</v>
      </c>
      <c r="BC1416" s="407">
        <v>0</v>
      </c>
    </row>
    <row r="1417" spans="1:55" x14ac:dyDescent="0.35">
      <c r="A1417" s="385" t="str" cm="1">
        <f t="array" ref="A1417">IFERROR(_xlfn.IFS(AND(F1417="Renta Variable",O1417=1),IFERROR(MATCH(B1417,[1]RV_Det!C:C,0),"Rev"),AND(J1417="Corporativa",O1417=1,I1417="EM"),IFERROR(MATCH(B1417,[1]RF_Corps!B:B,0),"Rev"),AND(F1417="Alternativos",O1417=1),IFERROR(MATCH(B1417,[1]Rep4!C:C,0),"Rev")),"")</f>
        <v/>
      </c>
      <c r="B1417" s="394" t="s">
        <v>3916</v>
      </c>
      <c r="C1417" s="409" t="s">
        <v>3917</v>
      </c>
      <c r="D1417" s="395" t="s">
        <v>2721</v>
      </c>
      <c r="E1417" s="396" t="str">
        <f>IF(B1417="","",INDEX([1]CatGlob!$S:$S,IFERROR(MATCH(MID(B1417,7,1),[1]CatGlob!$R:$R,0),MATCH(MID(B1417,1,2),[1]CatGlob!$R:$R,0))))</f>
        <v>NSOL</v>
      </c>
      <c r="F1417" s="397" t="s">
        <v>442</v>
      </c>
      <c r="G1417" s="398" t="s">
        <v>383</v>
      </c>
      <c r="H1417" s="399" t="s">
        <v>264</v>
      </c>
      <c r="I1417" s="399" t="s">
        <v>611</v>
      </c>
      <c r="J1417" s="399" t="s">
        <v>2252</v>
      </c>
      <c r="K1417" s="396" t="s">
        <v>600</v>
      </c>
      <c r="L1417" s="400" t="str">
        <f>IF(ISERROR(MATCH(M1417,M$10:M1416,0)),M1417,"")</f>
        <v/>
      </c>
      <c r="M1417" s="401" t="str">
        <f>IF(B1417="","",IF(ISERROR(MATCH(F1417&amp;"_"&amp;G1417&amp;"_"&amp;H1417&amp;"_"&amp;I1417&amp;"_"&amp;J1417&amp;IF(K1417="","","_"&amp;K1417),[1]CatGlob!$B:$B,0)),F1417&amp;"_"&amp;G1417&amp;"_"&amp;H1417&amp;"_"&amp;I1417&amp;"_"&amp;J1417&amp;IF(K1417="","","_"&amp;K1417),INDEX([1]CatGlob!$C:$C,MATCH(F1417&amp;"_"&amp;G1417&amp;"_"&amp;H1417&amp;"_"&amp;I1417&amp;"_"&amp;J1417&amp;IF(K1417="","","_"&amp;K1417),[1]CatGlob!$B:$B,0))))</f>
        <v>PEN_NOM_CORP_NT</v>
      </c>
      <c r="N1417" s="402" t="str">
        <f t="shared" si="45"/>
        <v/>
      </c>
      <c r="O1417" s="402" t="str">
        <f t="shared" si="44"/>
        <v/>
      </c>
      <c r="P1417" s="401" t="str">
        <f>IF(LEN(B1417)&gt;8,INDEX([1]CatGlob!$X:$X,MATCH(M1417,[1]CatGlob!$W:$W,0)),"")</f>
        <v>PEC</v>
      </c>
      <c r="Q1417" s="403" t="str">
        <f>INDEX([1]CatGlob!P:P,MATCH(M1417,[1]CatGlob!O:O,0))</f>
        <v>RFLC</v>
      </c>
      <c r="R1417" s="403"/>
      <c r="S1417" s="403"/>
      <c r="T1417" s="403" t="str">
        <f>INDEX([1]CatGlob!$D:$D,MATCH($M1417,[1]CatGlob!$C:$C,0))</f>
        <v>RFL</v>
      </c>
      <c r="U1417" s="403" t="s">
        <v>2419</v>
      </c>
      <c r="V1417" s="404" t="str">
        <f>INDEX([1]CatGlob!$F:$F,MATCH($M1417,[1]CatGlob!$C:$C,0))</f>
        <v>RFL_CORP</v>
      </c>
      <c r="W1417" s="405"/>
      <c r="X1417" s="406">
        <v>0</v>
      </c>
      <c r="Y1417" s="407">
        <v>0</v>
      </c>
      <c r="Z1417" s="408">
        <v>0</v>
      </c>
      <c r="AA1417" s="407">
        <v>0</v>
      </c>
      <c r="AB1417" s="408">
        <v>0</v>
      </c>
      <c r="AC1417" s="407">
        <v>0</v>
      </c>
      <c r="AD1417" s="408">
        <v>0</v>
      </c>
      <c r="AE1417" s="407">
        <v>0</v>
      </c>
      <c r="AF1417" s="408">
        <v>0</v>
      </c>
      <c r="AG1417" s="407">
        <v>0</v>
      </c>
      <c r="AI1417" s="406">
        <v>0</v>
      </c>
      <c r="AJ1417" s="407">
        <v>0</v>
      </c>
      <c r="AK1417" s="408">
        <v>0</v>
      </c>
      <c r="AL1417" s="407">
        <v>0</v>
      </c>
      <c r="AM1417" s="408">
        <v>0</v>
      </c>
      <c r="AN1417" s="407">
        <v>0</v>
      </c>
      <c r="AO1417" s="408">
        <v>0</v>
      </c>
      <c r="AP1417" s="407">
        <v>0</v>
      </c>
      <c r="AQ1417" s="408">
        <v>0</v>
      </c>
      <c r="AR1417" s="407">
        <v>0</v>
      </c>
      <c r="AT1417" s="406">
        <v>0</v>
      </c>
      <c r="AU1417" s="407">
        <v>0</v>
      </c>
      <c r="AV1417" s="408">
        <v>0</v>
      </c>
      <c r="AW1417" s="407">
        <v>0</v>
      </c>
      <c r="AX1417" s="408">
        <v>0</v>
      </c>
      <c r="AY1417" s="407">
        <v>0</v>
      </c>
      <c r="AZ1417" s="408">
        <v>0</v>
      </c>
      <c r="BA1417" s="407">
        <v>0</v>
      </c>
      <c r="BB1417" s="408">
        <v>0</v>
      </c>
      <c r="BC1417" s="407">
        <v>0</v>
      </c>
    </row>
    <row r="1418" spans="1:55" x14ac:dyDescent="0.35">
      <c r="A1418" s="385" t="str" cm="1">
        <f t="array" ref="A1418">IFERROR(_xlfn.IFS(AND(F1418="Renta Variable",O1418=1),IFERROR(MATCH(B1418,[1]RV_Det!C:C,0),"Rev"),AND(J1418="Corporativa",O1418=1,I1418="EM"),IFERROR(MATCH(B1418,[1]RF_Corps!B:B,0),"Rev"),AND(F1418="Alternativos",O1418=1),IFERROR(MATCH(B1418,[1]Rep4!C:C,0),"Rev")),"")</f>
        <v/>
      </c>
      <c r="B1418" s="394" t="s">
        <v>3918</v>
      </c>
      <c r="C1418" s="409" t="s">
        <v>3919</v>
      </c>
      <c r="D1418" s="395" t="s">
        <v>2721</v>
      </c>
      <c r="E1418" s="396" t="str">
        <f>IF(B1418="","",INDEX([1]CatGlob!$S:$S,IFERROR(MATCH(MID(B1418,7,1),[1]CatGlob!$R:$R,0),MATCH(MID(B1418,1,2),[1]CatGlob!$R:$R,0))))</f>
        <v>NSOL</v>
      </c>
      <c r="F1418" s="397" t="s">
        <v>442</v>
      </c>
      <c r="G1418" s="398" t="s">
        <v>383</v>
      </c>
      <c r="H1418" s="399" t="s">
        <v>264</v>
      </c>
      <c r="I1418" s="399" t="s">
        <v>611</v>
      </c>
      <c r="J1418" s="399" t="s">
        <v>2252</v>
      </c>
      <c r="K1418" s="396" t="s">
        <v>600</v>
      </c>
      <c r="L1418" s="400" t="str">
        <f>IF(ISERROR(MATCH(M1418,M$10:M1417,0)),M1418,"")</f>
        <v/>
      </c>
      <c r="M1418" s="401" t="str">
        <f>IF(B1418="","",IF(ISERROR(MATCH(F1418&amp;"_"&amp;G1418&amp;"_"&amp;H1418&amp;"_"&amp;I1418&amp;"_"&amp;J1418&amp;IF(K1418="","","_"&amp;K1418),[1]CatGlob!$B:$B,0)),F1418&amp;"_"&amp;G1418&amp;"_"&amp;H1418&amp;"_"&amp;I1418&amp;"_"&amp;J1418&amp;IF(K1418="","","_"&amp;K1418),INDEX([1]CatGlob!$C:$C,MATCH(F1418&amp;"_"&amp;G1418&amp;"_"&amp;H1418&amp;"_"&amp;I1418&amp;"_"&amp;J1418&amp;IF(K1418="","","_"&amp;K1418),[1]CatGlob!$B:$B,0))))</f>
        <v>PEN_NOM_CORP_NT</v>
      </c>
      <c r="N1418" s="402" t="str">
        <f t="shared" si="45"/>
        <v/>
      </c>
      <c r="O1418" s="402" t="str">
        <f t="shared" si="44"/>
        <v/>
      </c>
      <c r="P1418" s="401" t="str">
        <f>IF(LEN(B1418)&gt;8,INDEX([1]CatGlob!$X:$X,MATCH(M1418,[1]CatGlob!$W:$W,0)),"")</f>
        <v>PEC</v>
      </c>
      <c r="Q1418" s="403" t="str">
        <f>INDEX([1]CatGlob!P:P,MATCH(M1418,[1]CatGlob!O:O,0))</f>
        <v>RFLC</v>
      </c>
      <c r="R1418" s="403"/>
      <c r="S1418" s="403"/>
      <c r="T1418" s="403" t="str">
        <f>INDEX([1]CatGlob!$D:$D,MATCH($M1418,[1]CatGlob!$C:$C,0))</f>
        <v>RFL</v>
      </c>
      <c r="U1418" s="403" t="s">
        <v>2419</v>
      </c>
      <c r="V1418" s="404" t="str">
        <f>INDEX([1]CatGlob!$F:$F,MATCH($M1418,[1]CatGlob!$C:$C,0))</f>
        <v>RFL_CORP</v>
      </c>
      <c r="W1418" s="405"/>
      <c r="X1418" s="406">
        <v>0</v>
      </c>
      <c r="Y1418" s="407">
        <v>0</v>
      </c>
      <c r="Z1418" s="408">
        <v>0</v>
      </c>
      <c r="AA1418" s="407">
        <v>0</v>
      </c>
      <c r="AB1418" s="408">
        <v>0</v>
      </c>
      <c r="AC1418" s="407">
        <v>0</v>
      </c>
      <c r="AD1418" s="408">
        <v>0</v>
      </c>
      <c r="AE1418" s="407">
        <v>0</v>
      </c>
      <c r="AF1418" s="408">
        <v>0</v>
      </c>
      <c r="AG1418" s="407">
        <v>0</v>
      </c>
      <c r="AI1418" s="406">
        <v>0</v>
      </c>
      <c r="AJ1418" s="407">
        <v>0</v>
      </c>
      <c r="AK1418" s="408">
        <v>0</v>
      </c>
      <c r="AL1418" s="407">
        <v>0</v>
      </c>
      <c r="AM1418" s="408">
        <v>0</v>
      </c>
      <c r="AN1418" s="407">
        <v>0</v>
      </c>
      <c r="AO1418" s="408">
        <v>0</v>
      </c>
      <c r="AP1418" s="407">
        <v>0</v>
      </c>
      <c r="AQ1418" s="408">
        <v>0</v>
      </c>
      <c r="AR1418" s="407">
        <v>0</v>
      </c>
      <c r="AT1418" s="406">
        <v>0</v>
      </c>
      <c r="AU1418" s="407">
        <v>0</v>
      </c>
      <c r="AV1418" s="408">
        <v>0</v>
      </c>
      <c r="AW1418" s="407">
        <v>0</v>
      </c>
      <c r="AX1418" s="408">
        <v>0</v>
      </c>
      <c r="AY1418" s="407">
        <v>0</v>
      </c>
      <c r="AZ1418" s="408">
        <v>0</v>
      </c>
      <c r="BA1418" s="407">
        <v>0</v>
      </c>
      <c r="BB1418" s="408">
        <v>0</v>
      </c>
      <c r="BC1418" s="407">
        <v>0</v>
      </c>
    </row>
    <row r="1419" spans="1:55" x14ac:dyDescent="0.35">
      <c r="A1419" s="385" t="str" cm="1">
        <f t="array" ref="A1419">IFERROR(_xlfn.IFS(AND(F1419="Renta Variable",O1419=1),IFERROR(MATCH(B1419,[1]RV_Det!C:C,0),"Rev"),AND(J1419="Corporativa",O1419=1,I1419="EM"),IFERROR(MATCH(B1419,[1]RF_Corps!B:B,0),"Rev"),AND(F1419="Alternativos",O1419=1),IFERROR(MATCH(B1419,[1]Rep4!C:C,0),"Rev")),"")</f>
        <v/>
      </c>
      <c r="B1419" s="394" t="s">
        <v>3920</v>
      </c>
      <c r="C1419" s="409" t="s">
        <v>3921</v>
      </c>
      <c r="D1419" s="395" t="s">
        <v>2721</v>
      </c>
      <c r="E1419" s="396" t="str">
        <f>IF(B1419="","",INDEX([1]CatGlob!$S:$S,IFERROR(MATCH(MID(B1419,7,1),[1]CatGlob!$R:$R,0),MATCH(MID(B1419,1,2),[1]CatGlob!$R:$R,0))))</f>
        <v>NSOL</v>
      </c>
      <c r="F1419" s="397" t="s">
        <v>442</v>
      </c>
      <c r="G1419" s="398" t="s">
        <v>383</v>
      </c>
      <c r="H1419" s="399" t="s">
        <v>264</v>
      </c>
      <c r="I1419" s="399" t="s">
        <v>611</v>
      </c>
      <c r="J1419" s="399" t="s">
        <v>2252</v>
      </c>
      <c r="K1419" s="396" t="s">
        <v>600</v>
      </c>
      <c r="L1419" s="400" t="str">
        <f>IF(ISERROR(MATCH(M1419,M$10:M1418,0)),M1419,"")</f>
        <v/>
      </c>
      <c r="M1419" s="401" t="str">
        <f>IF(B1419="","",IF(ISERROR(MATCH(F1419&amp;"_"&amp;G1419&amp;"_"&amp;H1419&amp;"_"&amp;I1419&amp;"_"&amp;J1419&amp;IF(K1419="","","_"&amp;K1419),[1]CatGlob!$B:$B,0)),F1419&amp;"_"&amp;G1419&amp;"_"&amp;H1419&amp;"_"&amp;I1419&amp;"_"&amp;J1419&amp;IF(K1419="","","_"&amp;K1419),INDEX([1]CatGlob!$C:$C,MATCH(F1419&amp;"_"&amp;G1419&amp;"_"&amp;H1419&amp;"_"&amp;I1419&amp;"_"&amp;J1419&amp;IF(K1419="","","_"&amp;K1419),[1]CatGlob!$B:$B,0))))</f>
        <v>PEN_NOM_CORP_NT</v>
      </c>
      <c r="N1419" s="402" t="str">
        <f t="shared" si="45"/>
        <v/>
      </c>
      <c r="O1419" s="402" t="str">
        <f t="shared" si="44"/>
        <v/>
      </c>
      <c r="P1419" s="401" t="str">
        <f>IF(LEN(B1419)&gt;8,INDEX([1]CatGlob!$X:$X,MATCH(M1419,[1]CatGlob!$W:$W,0)),"")</f>
        <v>PEC</v>
      </c>
      <c r="Q1419" s="403" t="str">
        <f>INDEX([1]CatGlob!P:P,MATCH(M1419,[1]CatGlob!O:O,0))</f>
        <v>RFLC</v>
      </c>
      <c r="R1419" s="403" t="s">
        <v>601</v>
      </c>
      <c r="S1419" s="403" t="s">
        <v>601</v>
      </c>
      <c r="T1419" s="403" t="str">
        <f>INDEX([1]CatGlob!$D:$D,MATCH($M1419,[1]CatGlob!$C:$C,0))</f>
        <v>RFL</v>
      </c>
      <c r="U1419" s="403" t="s">
        <v>2419</v>
      </c>
      <c r="V1419" s="404" t="str">
        <f>INDEX([1]CatGlob!$F:$F,MATCH($M1419,[1]CatGlob!$C:$C,0))</f>
        <v>RFL_CORP</v>
      </c>
      <c r="W1419" s="405"/>
      <c r="X1419" s="406">
        <v>0</v>
      </c>
      <c r="Y1419" s="407">
        <v>0</v>
      </c>
      <c r="Z1419" s="408">
        <v>0</v>
      </c>
      <c r="AA1419" s="407">
        <v>0</v>
      </c>
      <c r="AB1419" s="408">
        <v>0</v>
      </c>
      <c r="AC1419" s="407">
        <v>0</v>
      </c>
      <c r="AD1419" s="408">
        <v>0</v>
      </c>
      <c r="AE1419" s="407">
        <v>0</v>
      </c>
      <c r="AF1419" s="408">
        <v>0</v>
      </c>
      <c r="AG1419" s="407">
        <v>0</v>
      </c>
      <c r="AI1419" s="406">
        <v>0</v>
      </c>
      <c r="AJ1419" s="407">
        <v>0</v>
      </c>
      <c r="AK1419" s="408">
        <v>0</v>
      </c>
      <c r="AL1419" s="407">
        <v>0</v>
      </c>
      <c r="AM1419" s="408">
        <v>0</v>
      </c>
      <c r="AN1419" s="407">
        <v>0</v>
      </c>
      <c r="AO1419" s="408">
        <v>0</v>
      </c>
      <c r="AP1419" s="407">
        <v>0</v>
      </c>
      <c r="AQ1419" s="408">
        <v>0</v>
      </c>
      <c r="AR1419" s="407">
        <v>0</v>
      </c>
      <c r="AT1419" s="406">
        <v>0</v>
      </c>
      <c r="AU1419" s="407">
        <v>0</v>
      </c>
      <c r="AV1419" s="408">
        <v>0</v>
      </c>
      <c r="AW1419" s="407">
        <v>0</v>
      </c>
      <c r="AX1419" s="408">
        <v>0</v>
      </c>
      <c r="AY1419" s="407">
        <v>0</v>
      </c>
      <c r="AZ1419" s="408">
        <v>0</v>
      </c>
      <c r="BA1419" s="407">
        <v>0</v>
      </c>
      <c r="BB1419" s="408">
        <v>0</v>
      </c>
      <c r="BC1419" s="407">
        <v>0</v>
      </c>
    </row>
    <row r="1420" spans="1:55" x14ac:dyDescent="0.35">
      <c r="A1420" s="385" t="str" cm="1">
        <f t="array" ref="A1420">IFERROR(_xlfn.IFS(AND(F1420="Renta Variable",O1420=1),IFERROR(MATCH(B1420,[1]RV_Det!C:C,0),"Rev"),AND(J1420="Corporativa",O1420=1,I1420="EM"),IFERROR(MATCH(B1420,[1]RF_Corps!B:B,0),"Rev"),AND(F1420="Alternativos",O1420=1),IFERROR(MATCH(B1420,[1]Rep4!C:C,0),"Rev")),"")</f>
        <v/>
      </c>
      <c r="B1420" s="394" t="s">
        <v>3922</v>
      </c>
      <c r="C1420" s="409" t="s">
        <v>3923</v>
      </c>
      <c r="D1420" s="395" t="s">
        <v>2721</v>
      </c>
      <c r="E1420" s="396" t="str">
        <f>IF(B1420="","",INDEX([1]CatGlob!$S:$S,IFERROR(MATCH(MID(B1420,7,1),[1]CatGlob!$R:$R,0),MATCH(MID(B1420,1,2),[1]CatGlob!$R:$R,0))))</f>
        <v>NSOL</v>
      </c>
      <c r="F1420" s="397" t="s">
        <v>442</v>
      </c>
      <c r="G1420" s="398" t="s">
        <v>383</v>
      </c>
      <c r="H1420" s="399" t="s">
        <v>264</v>
      </c>
      <c r="I1420" s="399" t="s">
        <v>611</v>
      </c>
      <c r="J1420" s="399" t="s">
        <v>2252</v>
      </c>
      <c r="K1420" s="396" t="s">
        <v>600</v>
      </c>
      <c r="L1420" s="400" t="str">
        <f>IF(ISERROR(MATCH(M1420,M$10:M1419,0)),M1420,"")</f>
        <v/>
      </c>
      <c r="M1420" s="401" t="str">
        <f>IF(B1420="","",IF(ISERROR(MATCH(F1420&amp;"_"&amp;G1420&amp;"_"&amp;H1420&amp;"_"&amp;I1420&amp;"_"&amp;J1420&amp;IF(K1420="","","_"&amp;K1420),[1]CatGlob!$B:$B,0)),F1420&amp;"_"&amp;G1420&amp;"_"&amp;H1420&amp;"_"&amp;I1420&amp;"_"&amp;J1420&amp;IF(K1420="","","_"&amp;K1420),INDEX([1]CatGlob!$C:$C,MATCH(F1420&amp;"_"&amp;G1420&amp;"_"&amp;H1420&amp;"_"&amp;I1420&amp;"_"&amp;J1420&amp;IF(K1420="","","_"&amp;K1420),[1]CatGlob!$B:$B,0))))</f>
        <v>PEN_NOM_CORP_NT</v>
      </c>
      <c r="N1420" s="402" t="str">
        <f t="shared" si="45"/>
        <v/>
      </c>
      <c r="O1420" s="402" t="str">
        <f t="shared" si="44"/>
        <v/>
      </c>
      <c r="P1420" s="401" t="str">
        <f>IF(LEN(B1420)&gt;8,INDEX([1]CatGlob!$X:$X,MATCH(M1420,[1]CatGlob!$W:$W,0)),"")</f>
        <v>PEC</v>
      </c>
      <c r="Q1420" s="403" t="str">
        <f>INDEX([1]CatGlob!P:P,MATCH(M1420,[1]CatGlob!O:O,0))</f>
        <v>RFLC</v>
      </c>
      <c r="R1420" s="403" t="s">
        <v>601</v>
      </c>
      <c r="S1420" s="403" t="s">
        <v>601</v>
      </c>
      <c r="T1420" s="403" t="str">
        <f>INDEX([1]CatGlob!$D:$D,MATCH($M1420,[1]CatGlob!$C:$C,0))</f>
        <v>RFL</v>
      </c>
      <c r="U1420" s="403" t="s">
        <v>2419</v>
      </c>
      <c r="V1420" s="404" t="str">
        <f>INDEX([1]CatGlob!$F:$F,MATCH($M1420,[1]CatGlob!$C:$C,0))</f>
        <v>RFL_CORP</v>
      </c>
      <c r="W1420" s="405"/>
      <c r="X1420" s="406">
        <v>0</v>
      </c>
      <c r="Y1420" s="407">
        <v>0</v>
      </c>
      <c r="Z1420" s="408">
        <v>0</v>
      </c>
      <c r="AA1420" s="407">
        <v>0</v>
      </c>
      <c r="AB1420" s="408">
        <v>0</v>
      </c>
      <c r="AC1420" s="407">
        <v>0</v>
      </c>
      <c r="AD1420" s="408">
        <v>0</v>
      </c>
      <c r="AE1420" s="407">
        <v>0</v>
      </c>
      <c r="AF1420" s="408">
        <v>0</v>
      </c>
      <c r="AG1420" s="407">
        <v>0</v>
      </c>
      <c r="AI1420" s="406">
        <v>0</v>
      </c>
      <c r="AJ1420" s="407">
        <v>0</v>
      </c>
      <c r="AK1420" s="408">
        <v>0</v>
      </c>
      <c r="AL1420" s="407">
        <v>0</v>
      </c>
      <c r="AM1420" s="408">
        <v>0</v>
      </c>
      <c r="AN1420" s="407">
        <v>0</v>
      </c>
      <c r="AO1420" s="408">
        <v>0</v>
      </c>
      <c r="AP1420" s="407">
        <v>0</v>
      </c>
      <c r="AQ1420" s="408">
        <v>0</v>
      </c>
      <c r="AR1420" s="407">
        <v>0</v>
      </c>
      <c r="AT1420" s="406">
        <v>0</v>
      </c>
      <c r="AU1420" s="407">
        <v>0</v>
      </c>
      <c r="AV1420" s="408">
        <v>0</v>
      </c>
      <c r="AW1420" s="407">
        <v>0</v>
      </c>
      <c r="AX1420" s="408">
        <v>0</v>
      </c>
      <c r="AY1420" s="407">
        <v>0</v>
      </c>
      <c r="AZ1420" s="408">
        <v>0</v>
      </c>
      <c r="BA1420" s="407">
        <v>0</v>
      </c>
      <c r="BB1420" s="408">
        <v>0</v>
      </c>
      <c r="BC1420" s="407">
        <v>0</v>
      </c>
    </row>
    <row r="1421" spans="1:55" x14ac:dyDescent="0.35">
      <c r="A1421" s="385" t="str" cm="1">
        <f t="array" ref="A1421">IFERROR(_xlfn.IFS(AND(F1421="Renta Variable",O1421=1),IFERROR(MATCH(B1421,[1]RV_Det!C:C,0),"Rev"),AND(J1421="Corporativa",O1421=1,I1421="EM"),IFERROR(MATCH(B1421,[1]RF_Corps!B:B,0),"Rev"),AND(F1421="Alternativos",O1421=1),IFERROR(MATCH(B1421,[1]Rep4!C:C,0),"Rev")),"")</f>
        <v/>
      </c>
      <c r="B1421" s="394" t="s">
        <v>3924</v>
      </c>
      <c r="C1421" s="409" t="s">
        <v>3925</v>
      </c>
      <c r="D1421" s="395" t="s">
        <v>2422</v>
      </c>
      <c r="E1421" s="396" t="str">
        <f>IF(B1421="","",INDEX([1]CatGlob!$S:$S,IFERROR(MATCH(MID(B1421,7,1),[1]CatGlob!$R:$R,0),MATCH(MID(B1421,1,2),[1]CatGlob!$R:$R,0))))</f>
        <v>NSOL</v>
      </c>
      <c r="F1421" s="397" t="s">
        <v>442</v>
      </c>
      <c r="G1421" s="398" t="s">
        <v>383</v>
      </c>
      <c r="H1421" s="399" t="s">
        <v>264</v>
      </c>
      <c r="I1421" s="399" t="s">
        <v>611</v>
      </c>
      <c r="J1421" s="399" t="s">
        <v>2252</v>
      </c>
      <c r="K1421" s="396" t="s">
        <v>600</v>
      </c>
      <c r="L1421" s="400" t="str">
        <f>IF(ISERROR(MATCH(M1421,M$10:M1420,0)),M1421,"")</f>
        <v/>
      </c>
      <c r="M1421" s="401" t="str">
        <f>IF(B1421="","",IF(ISERROR(MATCH(F1421&amp;"_"&amp;G1421&amp;"_"&amp;H1421&amp;"_"&amp;I1421&amp;"_"&amp;J1421&amp;IF(K1421="","","_"&amp;K1421),[1]CatGlob!$B:$B,0)),F1421&amp;"_"&amp;G1421&amp;"_"&amp;H1421&amp;"_"&amp;I1421&amp;"_"&amp;J1421&amp;IF(K1421="","","_"&amp;K1421),INDEX([1]CatGlob!$C:$C,MATCH(F1421&amp;"_"&amp;G1421&amp;"_"&amp;H1421&amp;"_"&amp;I1421&amp;"_"&amp;J1421&amp;IF(K1421="","","_"&amp;K1421),[1]CatGlob!$B:$B,0))))</f>
        <v>PEN_NOM_CORP_NT</v>
      </c>
      <c r="N1421" s="402" t="str">
        <f t="shared" si="45"/>
        <v/>
      </c>
      <c r="O1421" s="402" t="str">
        <f t="shared" ref="O1421:O1484" si="46">IF(SUM(ABS(AF1421),ABS(AQ1421),ABS(BB1421))&lt;&gt;0,1,"")</f>
        <v/>
      </c>
      <c r="P1421" s="401" t="str">
        <f>IF(LEN(B1421)&gt;8,INDEX([1]CatGlob!$X:$X,MATCH(M1421,[1]CatGlob!$W:$W,0)),"")</f>
        <v>PEC</v>
      </c>
      <c r="Q1421" s="403" t="str">
        <f>INDEX([1]CatGlob!P:P,MATCH(M1421,[1]CatGlob!O:O,0))</f>
        <v>RFLC</v>
      </c>
      <c r="R1421" s="403" t="s">
        <v>601</v>
      </c>
      <c r="S1421" s="403" t="s">
        <v>601</v>
      </c>
      <c r="T1421" s="403" t="str">
        <f>INDEX([1]CatGlob!$D:$D,MATCH($M1421,[1]CatGlob!$C:$C,0))</f>
        <v>RFL</v>
      </c>
      <c r="U1421" s="403" t="s">
        <v>2419</v>
      </c>
      <c r="V1421" s="404" t="str">
        <f>INDEX([1]CatGlob!$F:$F,MATCH($M1421,[1]CatGlob!$C:$C,0))</f>
        <v>RFL_CORP</v>
      </c>
      <c r="W1421" s="405"/>
      <c r="X1421" s="406">
        <v>0</v>
      </c>
      <c r="Y1421" s="407">
        <v>0</v>
      </c>
      <c r="Z1421" s="408">
        <v>0</v>
      </c>
      <c r="AA1421" s="407">
        <v>0</v>
      </c>
      <c r="AB1421" s="408">
        <v>0</v>
      </c>
      <c r="AC1421" s="407">
        <v>0</v>
      </c>
      <c r="AD1421" s="408">
        <v>0</v>
      </c>
      <c r="AE1421" s="407">
        <v>0</v>
      </c>
      <c r="AF1421" s="408">
        <v>0</v>
      </c>
      <c r="AG1421" s="407">
        <v>0</v>
      </c>
      <c r="AI1421" s="406">
        <v>0</v>
      </c>
      <c r="AJ1421" s="407">
        <v>0</v>
      </c>
      <c r="AK1421" s="408">
        <v>0</v>
      </c>
      <c r="AL1421" s="407">
        <v>0</v>
      </c>
      <c r="AM1421" s="408">
        <v>0</v>
      </c>
      <c r="AN1421" s="407">
        <v>0</v>
      </c>
      <c r="AO1421" s="408">
        <v>0</v>
      </c>
      <c r="AP1421" s="407">
        <v>0</v>
      </c>
      <c r="AQ1421" s="408">
        <v>0</v>
      </c>
      <c r="AR1421" s="407">
        <v>0</v>
      </c>
      <c r="AT1421" s="406">
        <v>0</v>
      </c>
      <c r="AU1421" s="407">
        <v>0</v>
      </c>
      <c r="AV1421" s="408">
        <v>0</v>
      </c>
      <c r="AW1421" s="407">
        <v>0</v>
      </c>
      <c r="AX1421" s="408">
        <v>0</v>
      </c>
      <c r="AY1421" s="407">
        <v>0</v>
      </c>
      <c r="AZ1421" s="408">
        <v>0</v>
      </c>
      <c r="BA1421" s="407">
        <v>0</v>
      </c>
      <c r="BB1421" s="408">
        <v>0</v>
      </c>
      <c r="BC1421" s="407">
        <v>0</v>
      </c>
    </row>
    <row r="1422" spans="1:55" x14ac:dyDescent="0.35">
      <c r="A1422" s="385" t="str" cm="1">
        <f t="array" ref="A1422">IFERROR(_xlfn.IFS(AND(F1422="Renta Variable",O1422=1),IFERROR(MATCH(B1422,[1]RV_Det!C:C,0),"Rev"),AND(J1422="Corporativa",O1422=1,I1422="EM"),IFERROR(MATCH(B1422,[1]RF_Corps!B:B,0),"Rev"),AND(F1422="Alternativos",O1422=1),IFERROR(MATCH(B1422,[1]Rep4!C:C,0),"Rev")),"")</f>
        <v/>
      </c>
      <c r="B1422" s="394" t="s">
        <v>3926</v>
      </c>
      <c r="C1422" s="409" t="s">
        <v>3927</v>
      </c>
      <c r="D1422" s="395" t="s">
        <v>2422</v>
      </c>
      <c r="E1422" s="396" t="str">
        <f>IF(B1422="","",INDEX([1]CatGlob!$S:$S,IFERROR(MATCH(MID(B1422,7,1),[1]CatGlob!$R:$R,0),MATCH(MID(B1422,1,2),[1]CatGlob!$R:$R,0))))</f>
        <v>NSOL</v>
      </c>
      <c r="F1422" s="397" t="s">
        <v>442</v>
      </c>
      <c r="G1422" s="398" t="s">
        <v>383</v>
      </c>
      <c r="H1422" s="399" t="s">
        <v>264</v>
      </c>
      <c r="I1422" s="399" t="s">
        <v>611</v>
      </c>
      <c r="J1422" s="399" t="s">
        <v>2252</v>
      </c>
      <c r="K1422" s="396" t="s">
        <v>600</v>
      </c>
      <c r="L1422" s="400" t="str">
        <f>IF(ISERROR(MATCH(M1422,M$10:M1421,0)),M1422,"")</f>
        <v/>
      </c>
      <c r="M1422" s="401" t="str">
        <f>IF(B1422="","",IF(ISERROR(MATCH(F1422&amp;"_"&amp;G1422&amp;"_"&amp;H1422&amp;"_"&amp;I1422&amp;"_"&amp;J1422&amp;IF(K1422="","","_"&amp;K1422),[1]CatGlob!$B:$B,0)),F1422&amp;"_"&amp;G1422&amp;"_"&amp;H1422&amp;"_"&amp;I1422&amp;"_"&amp;J1422&amp;IF(K1422="","","_"&amp;K1422),INDEX([1]CatGlob!$C:$C,MATCH(F1422&amp;"_"&amp;G1422&amp;"_"&amp;H1422&amp;"_"&amp;I1422&amp;"_"&amp;J1422&amp;IF(K1422="","","_"&amp;K1422),[1]CatGlob!$B:$B,0))))</f>
        <v>PEN_NOM_CORP_NT</v>
      </c>
      <c r="N1422" s="402" t="str">
        <f t="shared" si="45"/>
        <v/>
      </c>
      <c r="O1422" s="402" t="str">
        <f t="shared" si="46"/>
        <v/>
      </c>
      <c r="P1422" s="401" t="str">
        <f>IF(LEN(B1422)&gt;8,INDEX([1]CatGlob!$X:$X,MATCH(M1422,[1]CatGlob!$W:$W,0)),"")</f>
        <v>PEC</v>
      </c>
      <c r="Q1422" s="403" t="str">
        <f>INDEX([1]CatGlob!P:P,MATCH(M1422,[1]CatGlob!O:O,0))</f>
        <v>RFLC</v>
      </c>
      <c r="R1422" s="403" t="s">
        <v>601</v>
      </c>
      <c r="S1422" s="403" t="s">
        <v>601</v>
      </c>
      <c r="T1422" s="403" t="str">
        <f>INDEX([1]CatGlob!$D:$D,MATCH($M1422,[1]CatGlob!$C:$C,0))</f>
        <v>RFL</v>
      </c>
      <c r="U1422" s="403" t="s">
        <v>2419</v>
      </c>
      <c r="V1422" s="404" t="str">
        <f>INDEX([1]CatGlob!$F:$F,MATCH($M1422,[1]CatGlob!$C:$C,0))</f>
        <v>RFL_CORP</v>
      </c>
      <c r="W1422" s="405"/>
      <c r="X1422" s="406">
        <v>0</v>
      </c>
      <c r="Y1422" s="407">
        <v>0</v>
      </c>
      <c r="Z1422" s="408">
        <v>0</v>
      </c>
      <c r="AA1422" s="407">
        <v>0</v>
      </c>
      <c r="AB1422" s="408">
        <v>0</v>
      </c>
      <c r="AC1422" s="407">
        <v>0</v>
      </c>
      <c r="AD1422" s="408">
        <v>0</v>
      </c>
      <c r="AE1422" s="407">
        <v>0</v>
      </c>
      <c r="AF1422" s="408">
        <v>0</v>
      </c>
      <c r="AG1422" s="407">
        <v>0</v>
      </c>
      <c r="AI1422" s="406">
        <v>0</v>
      </c>
      <c r="AJ1422" s="407">
        <v>0</v>
      </c>
      <c r="AK1422" s="408">
        <v>0</v>
      </c>
      <c r="AL1422" s="407">
        <v>0</v>
      </c>
      <c r="AM1422" s="408">
        <v>0</v>
      </c>
      <c r="AN1422" s="407">
        <v>0</v>
      </c>
      <c r="AO1422" s="408">
        <v>0</v>
      </c>
      <c r="AP1422" s="407">
        <v>0</v>
      </c>
      <c r="AQ1422" s="408">
        <v>0</v>
      </c>
      <c r="AR1422" s="407">
        <v>0</v>
      </c>
      <c r="AT1422" s="406">
        <v>0</v>
      </c>
      <c r="AU1422" s="407">
        <v>0</v>
      </c>
      <c r="AV1422" s="408">
        <v>0</v>
      </c>
      <c r="AW1422" s="407">
        <v>0</v>
      </c>
      <c r="AX1422" s="408">
        <v>0</v>
      </c>
      <c r="AY1422" s="407">
        <v>0</v>
      </c>
      <c r="AZ1422" s="408">
        <v>0</v>
      </c>
      <c r="BA1422" s="407">
        <v>0</v>
      </c>
      <c r="BB1422" s="408">
        <v>0</v>
      </c>
      <c r="BC1422" s="407">
        <v>0</v>
      </c>
    </row>
    <row r="1423" spans="1:55" x14ac:dyDescent="0.35">
      <c r="A1423" s="385" t="str" cm="1">
        <f t="array" ref="A1423">IFERROR(_xlfn.IFS(AND(F1423="Renta Variable",O1423=1),IFERROR(MATCH(B1423,[1]RV_Det!C:C,0),"Rev"),AND(J1423="Corporativa",O1423=1,I1423="EM"),IFERROR(MATCH(B1423,[1]RF_Corps!B:B,0),"Rev"),AND(F1423="Alternativos",O1423=1),IFERROR(MATCH(B1423,[1]Rep4!C:C,0),"Rev")),"")</f>
        <v/>
      </c>
      <c r="B1423" s="394" t="s">
        <v>3928</v>
      </c>
      <c r="C1423" s="409" t="s">
        <v>3929</v>
      </c>
      <c r="D1423" s="395" t="s">
        <v>2422</v>
      </c>
      <c r="E1423" s="396" t="str">
        <f>IF(B1423="","",INDEX([1]CatGlob!$S:$S,IFERROR(MATCH(MID(B1423,7,1),[1]CatGlob!$R:$R,0),MATCH(MID(B1423,1,2),[1]CatGlob!$R:$R,0))))</f>
        <v>NSOL</v>
      </c>
      <c r="F1423" s="397" t="s">
        <v>442</v>
      </c>
      <c r="G1423" s="398" t="s">
        <v>383</v>
      </c>
      <c r="H1423" s="399" t="s">
        <v>264</v>
      </c>
      <c r="I1423" s="399" t="s">
        <v>611</v>
      </c>
      <c r="J1423" s="399" t="s">
        <v>2252</v>
      </c>
      <c r="K1423" s="396" t="s">
        <v>600</v>
      </c>
      <c r="L1423" s="400" t="str">
        <f>IF(ISERROR(MATCH(M1423,M$10:M1422,0)),M1423,"")</f>
        <v/>
      </c>
      <c r="M1423" s="401" t="str">
        <f>IF(B1423="","",IF(ISERROR(MATCH(F1423&amp;"_"&amp;G1423&amp;"_"&amp;H1423&amp;"_"&amp;I1423&amp;"_"&amp;J1423&amp;IF(K1423="","","_"&amp;K1423),[1]CatGlob!$B:$B,0)),F1423&amp;"_"&amp;G1423&amp;"_"&amp;H1423&amp;"_"&amp;I1423&amp;"_"&amp;J1423&amp;IF(K1423="","","_"&amp;K1423),INDEX([1]CatGlob!$C:$C,MATCH(F1423&amp;"_"&amp;G1423&amp;"_"&amp;H1423&amp;"_"&amp;I1423&amp;"_"&amp;J1423&amp;IF(K1423="","","_"&amp;K1423),[1]CatGlob!$B:$B,0))))</f>
        <v>PEN_NOM_CORP_NT</v>
      </c>
      <c r="N1423" s="402" t="str">
        <f t="shared" si="45"/>
        <v/>
      </c>
      <c r="O1423" s="402" t="str">
        <f t="shared" si="46"/>
        <v/>
      </c>
      <c r="P1423" s="401" t="str">
        <f>IF(LEN(B1423)&gt;8,INDEX([1]CatGlob!$X:$X,MATCH(M1423,[1]CatGlob!$W:$W,0)),"")</f>
        <v>PEC</v>
      </c>
      <c r="Q1423" s="403" t="str">
        <f>INDEX([1]CatGlob!P:P,MATCH(M1423,[1]CatGlob!O:O,0))</f>
        <v>RFLC</v>
      </c>
      <c r="R1423" s="403" t="s">
        <v>601</v>
      </c>
      <c r="S1423" s="403" t="s">
        <v>601</v>
      </c>
      <c r="T1423" s="403" t="str">
        <f>INDEX([1]CatGlob!$D:$D,MATCH($M1423,[1]CatGlob!$C:$C,0))</f>
        <v>RFL</v>
      </c>
      <c r="U1423" s="403" t="s">
        <v>2419</v>
      </c>
      <c r="V1423" s="404" t="str">
        <f>INDEX([1]CatGlob!$F:$F,MATCH($M1423,[1]CatGlob!$C:$C,0))</f>
        <v>RFL_CORP</v>
      </c>
      <c r="W1423" s="405"/>
      <c r="X1423" s="406">
        <v>0</v>
      </c>
      <c r="Y1423" s="407">
        <v>0</v>
      </c>
      <c r="Z1423" s="408">
        <v>0</v>
      </c>
      <c r="AA1423" s="407">
        <v>0</v>
      </c>
      <c r="AB1423" s="408">
        <v>0</v>
      </c>
      <c r="AC1423" s="407">
        <v>0</v>
      </c>
      <c r="AD1423" s="408">
        <v>0</v>
      </c>
      <c r="AE1423" s="407">
        <v>0</v>
      </c>
      <c r="AF1423" s="408">
        <v>0</v>
      </c>
      <c r="AG1423" s="407">
        <v>0</v>
      </c>
      <c r="AI1423" s="406">
        <v>0</v>
      </c>
      <c r="AJ1423" s="407">
        <v>0</v>
      </c>
      <c r="AK1423" s="408">
        <v>0</v>
      </c>
      <c r="AL1423" s="407">
        <v>0</v>
      </c>
      <c r="AM1423" s="408">
        <v>0</v>
      </c>
      <c r="AN1423" s="407">
        <v>0</v>
      </c>
      <c r="AO1423" s="408">
        <v>0</v>
      </c>
      <c r="AP1423" s="407">
        <v>0</v>
      </c>
      <c r="AQ1423" s="408">
        <v>0</v>
      </c>
      <c r="AR1423" s="407">
        <v>0</v>
      </c>
      <c r="AT1423" s="406">
        <v>0</v>
      </c>
      <c r="AU1423" s="407">
        <v>0</v>
      </c>
      <c r="AV1423" s="408">
        <v>0</v>
      </c>
      <c r="AW1423" s="407">
        <v>0</v>
      </c>
      <c r="AX1423" s="408">
        <v>0</v>
      </c>
      <c r="AY1423" s="407">
        <v>0</v>
      </c>
      <c r="AZ1423" s="408">
        <v>0</v>
      </c>
      <c r="BA1423" s="407">
        <v>0</v>
      </c>
      <c r="BB1423" s="408">
        <v>0</v>
      </c>
      <c r="BC1423" s="407">
        <v>0</v>
      </c>
    </row>
    <row r="1424" spans="1:55" x14ac:dyDescent="0.35">
      <c r="A1424" s="385" t="str" cm="1">
        <f t="array" ref="A1424">IFERROR(_xlfn.IFS(AND(F1424="Renta Variable",O1424=1),IFERROR(MATCH(B1424,[1]RV_Det!C:C,0),"Rev"),AND(J1424="Corporativa",O1424=1,I1424="EM"),IFERROR(MATCH(B1424,[1]RF_Corps!B:B,0),"Rev"),AND(F1424="Alternativos",O1424=1),IFERROR(MATCH(B1424,[1]Rep4!C:C,0),"Rev")),"")</f>
        <v/>
      </c>
      <c r="B1424" s="394" t="s">
        <v>3930</v>
      </c>
      <c r="C1424" s="409" t="s">
        <v>3931</v>
      </c>
      <c r="D1424" s="395" t="s">
        <v>2422</v>
      </c>
      <c r="E1424" s="396" t="str">
        <f>IF(B1424="","",INDEX([1]CatGlob!$S:$S,IFERROR(MATCH(MID(B1424,7,1),[1]CatGlob!$R:$R,0),MATCH(MID(B1424,1,2),[1]CatGlob!$R:$R,0))))</f>
        <v>NSOL</v>
      </c>
      <c r="F1424" s="397" t="s">
        <v>442</v>
      </c>
      <c r="G1424" s="398" t="s">
        <v>383</v>
      </c>
      <c r="H1424" s="399" t="s">
        <v>264</v>
      </c>
      <c r="I1424" s="399" t="s">
        <v>611</v>
      </c>
      <c r="J1424" s="399" t="s">
        <v>2252</v>
      </c>
      <c r="K1424" s="396" t="s">
        <v>600</v>
      </c>
      <c r="L1424" s="400" t="str">
        <f>IF(ISERROR(MATCH(M1424,M$10:M1423,0)),M1424,"")</f>
        <v/>
      </c>
      <c r="M1424" s="401" t="str">
        <f>IF(B1424="","",IF(ISERROR(MATCH(F1424&amp;"_"&amp;G1424&amp;"_"&amp;H1424&amp;"_"&amp;I1424&amp;"_"&amp;J1424&amp;IF(K1424="","","_"&amp;K1424),[1]CatGlob!$B:$B,0)),F1424&amp;"_"&amp;G1424&amp;"_"&amp;H1424&amp;"_"&amp;I1424&amp;"_"&amp;J1424&amp;IF(K1424="","","_"&amp;K1424),INDEX([1]CatGlob!$C:$C,MATCH(F1424&amp;"_"&amp;G1424&amp;"_"&amp;H1424&amp;"_"&amp;I1424&amp;"_"&amp;J1424&amp;IF(K1424="","","_"&amp;K1424),[1]CatGlob!$B:$B,0))))</f>
        <v>PEN_NOM_CORP_NT</v>
      </c>
      <c r="N1424" s="402" t="str">
        <f t="shared" ref="N1424:N1487" si="47">+IF(AND(F1424="Renta Fija",SUM(ABS(AF1424),ABS(AQ1424),ABS(BB1424))&lt;&gt;0),IF(GG1424&lt;&gt;0,"","rev"),"")</f>
        <v/>
      </c>
      <c r="O1424" s="402" t="str">
        <f t="shared" si="46"/>
        <v/>
      </c>
      <c r="P1424" s="401" t="str">
        <f>IF(LEN(B1424)&gt;8,INDEX([1]CatGlob!$X:$X,MATCH(M1424,[1]CatGlob!$W:$W,0)),"")</f>
        <v>PEC</v>
      </c>
      <c r="Q1424" s="403" t="str">
        <f>INDEX([1]CatGlob!P:P,MATCH(M1424,[1]CatGlob!O:O,0))</f>
        <v>RFLC</v>
      </c>
      <c r="R1424" s="403" t="s">
        <v>601</v>
      </c>
      <c r="S1424" s="403" t="s">
        <v>601</v>
      </c>
      <c r="T1424" s="403" t="str">
        <f>INDEX([1]CatGlob!$D:$D,MATCH($M1424,[1]CatGlob!$C:$C,0))</f>
        <v>RFL</v>
      </c>
      <c r="U1424" s="403" t="s">
        <v>2419</v>
      </c>
      <c r="V1424" s="404" t="str">
        <f>INDEX([1]CatGlob!$F:$F,MATCH($M1424,[1]CatGlob!$C:$C,0))</f>
        <v>RFL_CORP</v>
      </c>
      <c r="W1424" s="405"/>
      <c r="X1424" s="406">
        <v>0</v>
      </c>
      <c r="Y1424" s="407">
        <v>0</v>
      </c>
      <c r="Z1424" s="408">
        <v>0</v>
      </c>
      <c r="AA1424" s="407">
        <v>0</v>
      </c>
      <c r="AB1424" s="408">
        <v>0</v>
      </c>
      <c r="AC1424" s="407">
        <v>0</v>
      </c>
      <c r="AD1424" s="408">
        <v>0</v>
      </c>
      <c r="AE1424" s="407">
        <v>0</v>
      </c>
      <c r="AF1424" s="408">
        <v>0</v>
      </c>
      <c r="AG1424" s="407">
        <v>0</v>
      </c>
      <c r="AI1424" s="406">
        <v>0</v>
      </c>
      <c r="AJ1424" s="407">
        <v>0</v>
      </c>
      <c r="AK1424" s="408">
        <v>0</v>
      </c>
      <c r="AL1424" s="407">
        <v>0</v>
      </c>
      <c r="AM1424" s="408">
        <v>0</v>
      </c>
      <c r="AN1424" s="407">
        <v>0</v>
      </c>
      <c r="AO1424" s="408">
        <v>0</v>
      </c>
      <c r="AP1424" s="407">
        <v>0</v>
      </c>
      <c r="AQ1424" s="408">
        <v>0</v>
      </c>
      <c r="AR1424" s="407">
        <v>0</v>
      </c>
      <c r="AT1424" s="406">
        <v>0</v>
      </c>
      <c r="AU1424" s="407">
        <v>0</v>
      </c>
      <c r="AV1424" s="408">
        <v>0</v>
      </c>
      <c r="AW1424" s="407">
        <v>0</v>
      </c>
      <c r="AX1424" s="408">
        <v>0</v>
      </c>
      <c r="AY1424" s="407">
        <v>0</v>
      </c>
      <c r="AZ1424" s="408">
        <v>0</v>
      </c>
      <c r="BA1424" s="407">
        <v>0</v>
      </c>
      <c r="BB1424" s="408">
        <v>0</v>
      </c>
      <c r="BC1424" s="407">
        <v>0</v>
      </c>
    </row>
    <row r="1425" spans="1:55" x14ac:dyDescent="0.35">
      <c r="A1425" s="385" t="str" cm="1">
        <f t="array" ref="A1425">IFERROR(_xlfn.IFS(AND(F1425="Renta Variable",O1425=1),IFERROR(MATCH(B1425,[1]RV_Det!C:C,0),"Rev"),AND(J1425="Corporativa",O1425=1,I1425="EM"),IFERROR(MATCH(B1425,[1]RF_Corps!B:B,0),"Rev"),AND(F1425="Alternativos",O1425=1),IFERROR(MATCH(B1425,[1]Rep4!C:C,0),"Rev")),"")</f>
        <v/>
      </c>
      <c r="B1425" s="394" t="s">
        <v>3932</v>
      </c>
      <c r="C1425" s="409" t="s">
        <v>3933</v>
      </c>
      <c r="D1425" s="395" t="s">
        <v>2422</v>
      </c>
      <c r="E1425" s="396" t="str">
        <f>IF(B1425="","",INDEX([1]CatGlob!$S:$S,IFERROR(MATCH(MID(B1425,7,1),[1]CatGlob!$R:$R,0),MATCH(MID(B1425,1,2),[1]CatGlob!$R:$R,0))))</f>
        <v>NSOL</v>
      </c>
      <c r="F1425" s="397" t="s">
        <v>442</v>
      </c>
      <c r="G1425" s="398" t="s">
        <v>383</v>
      </c>
      <c r="H1425" s="399" t="s">
        <v>264</v>
      </c>
      <c r="I1425" s="399" t="s">
        <v>611</v>
      </c>
      <c r="J1425" s="399" t="s">
        <v>2252</v>
      </c>
      <c r="K1425" s="396" t="s">
        <v>600</v>
      </c>
      <c r="L1425" s="400" t="str">
        <f>IF(ISERROR(MATCH(M1425,M$10:M1424,0)),M1425,"")</f>
        <v/>
      </c>
      <c r="M1425" s="401" t="str">
        <f>IF(B1425="","",IF(ISERROR(MATCH(F1425&amp;"_"&amp;G1425&amp;"_"&amp;H1425&amp;"_"&amp;I1425&amp;"_"&amp;J1425&amp;IF(K1425="","","_"&amp;K1425),[1]CatGlob!$B:$B,0)),F1425&amp;"_"&amp;G1425&amp;"_"&amp;H1425&amp;"_"&amp;I1425&amp;"_"&amp;J1425&amp;IF(K1425="","","_"&amp;K1425),INDEX([1]CatGlob!$C:$C,MATCH(F1425&amp;"_"&amp;G1425&amp;"_"&amp;H1425&amp;"_"&amp;I1425&amp;"_"&amp;J1425&amp;IF(K1425="","","_"&amp;K1425),[1]CatGlob!$B:$B,0))))</f>
        <v>PEN_NOM_CORP_NT</v>
      </c>
      <c r="N1425" s="402" t="str">
        <f t="shared" si="47"/>
        <v/>
      </c>
      <c r="O1425" s="402" t="str">
        <f t="shared" si="46"/>
        <v/>
      </c>
      <c r="P1425" s="401" t="str">
        <f>IF(LEN(B1425)&gt;8,INDEX([1]CatGlob!$X:$X,MATCH(M1425,[1]CatGlob!$W:$W,0)),"")</f>
        <v>PEC</v>
      </c>
      <c r="Q1425" s="403" t="str">
        <f>INDEX([1]CatGlob!P:P,MATCH(M1425,[1]CatGlob!O:O,0))</f>
        <v>RFLC</v>
      </c>
      <c r="R1425" s="403" t="s">
        <v>601</v>
      </c>
      <c r="S1425" s="403" t="s">
        <v>601</v>
      </c>
      <c r="T1425" s="403" t="str">
        <f>INDEX([1]CatGlob!$D:$D,MATCH($M1425,[1]CatGlob!$C:$C,0))</f>
        <v>RFL</v>
      </c>
      <c r="U1425" s="403" t="s">
        <v>2419</v>
      </c>
      <c r="V1425" s="404" t="str">
        <f>INDEX([1]CatGlob!$F:$F,MATCH($M1425,[1]CatGlob!$C:$C,0))</f>
        <v>RFL_CORP</v>
      </c>
      <c r="W1425" s="405"/>
      <c r="X1425" s="406">
        <v>0</v>
      </c>
      <c r="Y1425" s="407">
        <v>0</v>
      </c>
      <c r="Z1425" s="408">
        <v>0</v>
      </c>
      <c r="AA1425" s="407">
        <v>0</v>
      </c>
      <c r="AB1425" s="408">
        <v>0</v>
      </c>
      <c r="AC1425" s="407">
        <v>0</v>
      </c>
      <c r="AD1425" s="408">
        <v>0</v>
      </c>
      <c r="AE1425" s="407">
        <v>0</v>
      </c>
      <c r="AF1425" s="408">
        <v>0</v>
      </c>
      <c r="AG1425" s="407">
        <v>0</v>
      </c>
      <c r="AI1425" s="406">
        <v>0</v>
      </c>
      <c r="AJ1425" s="407">
        <v>0</v>
      </c>
      <c r="AK1425" s="408">
        <v>0</v>
      </c>
      <c r="AL1425" s="407">
        <v>0</v>
      </c>
      <c r="AM1425" s="408">
        <v>0</v>
      </c>
      <c r="AN1425" s="407">
        <v>0</v>
      </c>
      <c r="AO1425" s="408">
        <v>0</v>
      </c>
      <c r="AP1425" s="407">
        <v>0</v>
      </c>
      <c r="AQ1425" s="408">
        <v>0</v>
      </c>
      <c r="AR1425" s="407">
        <v>0</v>
      </c>
      <c r="AT1425" s="406">
        <v>0</v>
      </c>
      <c r="AU1425" s="407">
        <v>0</v>
      </c>
      <c r="AV1425" s="408">
        <v>0</v>
      </c>
      <c r="AW1425" s="407">
        <v>0</v>
      </c>
      <c r="AX1425" s="408">
        <v>0</v>
      </c>
      <c r="AY1425" s="407">
        <v>0</v>
      </c>
      <c r="AZ1425" s="408">
        <v>0</v>
      </c>
      <c r="BA1425" s="407">
        <v>0</v>
      </c>
      <c r="BB1425" s="408">
        <v>0</v>
      </c>
      <c r="BC1425" s="407">
        <v>0</v>
      </c>
    </row>
    <row r="1426" spans="1:55" x14ac:dyDescent="0.35">
      <c r="A1426" s="385" t="str" cm="1">
        <f t="array" ref="A1426">IFERROR(_xlfn.IFS(AND(F1426="Renta Variable",O1426=1),IFERROR(MATCH(B1426,[1]RV_Det!C:C,0),"Rev"),AND(J1426="Corporativa",O1426=1,I1426="EM"),IFERROR(MATCH(B1426,[1]RF_Corps!B:B,0),"Rev"),AND(F1426="Alternativos",O1426=1),IFERROR(MATCH(B1426,[1]Rep4!C:C,0),"Rev")),"")</f>
        <v/>
      </c>
      <c r="B1426" s="394" t="s">
        <v>3934</v>
      </c>
      <c r="C1426" s="409" t="s">
        <v>3935</v>
      </c>
      <c r="D1426" s="395" t="s">
        <v>3936</v>
      </c>
      <c r="E1426" s="396" t="str">
        <f>IF(B1426="","",INDEX([1]CatGlob!$S:$S,IFERROR(MATCH(MID(B1426,7,1),[1]CatGlob!$R:$R,0),MATCH(MID(B1426,1,2),[1]CatGlob!$R:$R,0))))</f>
        <v>NSOL</v>
      </c>
      <c r="F1426" s="397" t="s">
        <v>442</v>
      </c>
      <c r="G1426" s="398" t="s">
        <v>383</v>
      </c>
      <c r="H1426" s="399" t="s">
        <v>264</v>
      </c>
      <c r="I1426" s="399" t="s">
        <v>611</v>
      </c>
      <c r="J1426" s="399" t="s">
        <v>2252</v>
      </c>
      <c r="K1426" s="396" t="s">
        <v>600</v>
      </c>
      <c r="L1426" s="400" t="str">
        <f>IF(ISERROR(MATCH(M1426,M$10:M1425,0)),M1426,"")</f>
        <v/>
      </c>
      <c r="M1426" s="401" t="str">
        <f>IF(B1426="","",IF(ISERROR(MATCH(F1426&amp;"_"&amp;G1426&amp;"_"&amp;H1426&amp;"_"&amp;I1426&amp;"_"&amp;J1426&amp;IF(K1426="","","_"&amp;K1426),[1]CatGlob!$B:$B,0)),F1426&amp;"_"&amp;G1426&amp;"_"&amp;H1426&amp;"_"&amp;I1426&amp;"_"&amp;J1426&amp;IF(K1426="","","_"&amp;K1426),INDEX([1]CatGlob!$C:$C,MATCH(F1426&amp;"_"&amp;G1426&amp;"_"&amp;H1426&amp;"_"&amp;I1426&amp;"_"&amp;J1426&amp;IF(K1426="","","_"&amp;K1426),[1]CatGlob!$B:$B,0))))</f>
        <v>PEN_NOM_CORP_NT</v>
      </c>
      <c r="N1426" s="402" t="str">
        <f t="shared" si="47"/>
        <v/>
      </c>
      <c r="O1426" s="402" t="str">
        <f t="shared" si="46"/>
        <v/>
      </c>
      <c r="P1426" s="401" t="str">
        <f>IF(LEN(B1426)&gt;8,INDEX([1]CatGlob!$X:$X,MATCH(M1426,[1]CatGlob!$W:$W,0)),"")</f>
        <v>PEC</v>
      </c>
      <c r="Q1426" s="403" t="str">
        <f>INDEX([1]CatGlob!P:P,MATCH(M1426,[1]CatGlob!O:O,0))</f>
        <v>RFLC</v>
      </c>
      <c r="R1426" s="403" t="s">
        <v>601</v>
      </c>
      <c r="S1426" s="403" t="s">
        <v>601</v>
      </c>
      <c r="T1426" s="403" t="str">
        <f>INDEX([1]CatGlob!$D:$D,MATCH($M1426,[1]CatGlob!$C:$C,0))</f>
        <v>RFL</v>
      </c>
      <c r="U1426" s="403" t="s">
        <v>2419</v>
      </c>
      <c r="V1426" s="404" t="str">
        <f>INDEX([1]CatGlob!$F:$F,MATCH($M1426,[1]CatGlob!$C:$C,0))</f>
        <v>RFL_CORP</v>
      </c>
      <c r="W1426" s="405"/>
      <c r="X1426" s="406">
        <v>0</v>
      </c>
      <c r="Y1426" s="407">
        <v>0</v>
      </c>
      <c r="Z1426" s="408">
        <v>0</v>
      </c>
      <c r="AA1426" s="407">
        <v>0</v>
      </c>
      <c r="AB1426" s="408">
        <v>0</v>
      </c>
      <c r="AC1426" s="407">
        <v>0</v>
      </c>
      <c r="AD1426" s="408">
        <v>0</v>
      </c>
      <c r="AE1426" s="407">
        <v>0</v>
      </c>
      <c r="AF1426" s="408">
        <v>0</v>
      </c>
      <c r="AG1426" s="407">
        <v>0</v>
      </c>
      <c r="AI1426" s="406">
        <v>0</v>
      </c>
      <c r="AJ1426" s="407">
        <v>0</v>
      </c>
      <c r="AK1426" s="408">
        <v>0</v>
      </c>
      <c r="AL1426" s="407">
        <v>0</v>
      </c>
      <c r="AM1426" s="408">
        <v>0</v>
      </c>
      <c r="AN1426" s="407">
        <v>0</v>
      </c>
      <c r="AO1426" s="408">
        <v>0</v>
      </c>
      <c r="AP1426" s="407">
        <v>0</v>
      </c>
      <c r="AQ1426" s="408">
        <v>0</v>
      </c>
      <c r="AR1426" s="407">
        <v>0</v>
      </c>
      <c r="AT1426" s="406">
        <v>0</v>
      </c>
      <c r="AU1426" s="407">
        <v>0</v>
      </c>
      <c r="AV1426" s="408">
        <v>0</v>
      </c>
      <c r="AW1426" s="407">
        <v>0</v>
      </c>
      <c r="AX1426" s="408">
        <v>0</v>
      </c>
      <c r="AY1426" s="407">
        <v>0</v>
      </c>
      <c r="AZ1426" s="408">
        <v>0</v>
      </c>
      <c r="BA1426" s="407">
        <v>0</v>
      </c>
      <c r="BB1426" s="408">
        <v>0</v>
      </c>
      <c r="BC1426" s="407">
        <v>0</v>
      </c>
    </row>
    <row r="1427" spans="1:55" x14ac:dyDescent="0.35">
      <c r="A1427" s="385" t="str" cm="1">
        <f t="array" ref="A1427">IFERROR(_xlfn.IFS(AND(F1427="Renta Variable",O1427=1),IFERROR(MATCH(B1427,[1]RV_Det!C:C,0),"Rev"),AND(J1427="Corporativa",O1427=1,I1427="EM"),IFERROR(MATCH(B1427,[1]RF_Corps!B:B,0),"Rev"),AND(F1427="Alternativos",O1427=1),IFERROR(MATCH(B1427,[1]Rep4!C:C,0),"Rev")),"")</f>
        <v/>
      </c>
      <c r="B1427" s="394" t="s">
        <v>3937</v>
      </c>
      <c r="C1427" s="409" t="s">
        <v>3938</v>
      </c>
      <c r="D1427" s="395" t="s">
        <v>3936</v>
      </c>
      <c r="E1427" s="396" t="str">
        <f>IF(B1427="","",INDEX([1]CatGlob!$S:$S,IFERROR(MATCH(MID(B1427,7,1),[1]CatGlob!$R:$R,0),MATCH(MID(B1427,1,2),[1]CatGlob!$R:$R,0))))</f>
        <v>NSOL</v>
      </c>
      <c r="F1427" s="397" t="s">
        <v>442</v>
      </c>
      <c r="G1427" s="398" t="s">
        <v>383</v>
      </c>
      <c r="H1427" s="399" t="s">
        <v>264</v>
      </c>
      <c r="I1427" s="399" t="s">
        <v>611</v>
      </c>
      <c r="J1427" s="399" t="s">
        <v>2252</v>
      </c>
      <c r="K1427" s="396" t="s">
        <v>600</v>
      </c>
      <c r="L1427" s="400" t="str">
        <f>IF(ISERROR(MATCH(M1427,M$10:M1426,0)),M1427,"")</f>
        <v/>
      </c>
      <c r="M1427" s="401" t="str">
        <f>IF(B1427="","",IF(ISERROR(MATCH(F1427&amp;"_"&amp;G1427&amp;"_"&amp;H1427&amp;"_"&amp;I1427&amp;"_"&amp;J1427&amp;IF(K1427="","","_"&amp;K1427),[1]CatGlob!$B:$B,0)),F1427&amp;"_"&amp;G1427&amp;"_"&amp;H1427&amp;"_"&amp;I1427&amp;"_"&amp;J1427&amp;IF(K1427="","","_"&amp;K1427),INDEX([1]CatGlob!$C:$C,MATCH(F1427&amp;"_"&amp;G1427&amp;"_"&amp;H1427&amp;"_"&amp;I1427&amp;"_"&amp;J1427&amp;IF(K1427="","","_"&amp;K1427),[1]CatGlob!$B:$B,0))))</f>
        <v>PEN_NOM_CORP_NT</v>
      </c>
      <c r="N1427" s="402" t="str">
        <f t="shared" si="47"/>
        <v/>
      </c>
      <c r="O1427" s="402" t="str">
        <f t="shared" si="46"/>
        <v/>
      </c>
      <c r="P1427" s="401" t="str">
        <f>IF(LEN(B1427)&gt;8,INDEX([1]CatGlob!$X:$X,MATCH(M1427,[1]CatGlob!$W:$W,0)),"")</f>
        <v>PEC</v>
      </c>
      <c r="Q1427" s="403" t="str">
        <f>INDEX([1]CatGlob!P:P,MATCH(M1427,[1]CatGlob!O:O,0))</f>
        <v>RFLC</v>
      </c>
      <c r="R1427" s="403" t="s">
        <v>601</v>
      </c>
      <c r="S1427" s="403" t="s">
        <v>601</v>
      </c>
      <c r="T1427" s="403" t="str">
        <f>INDEX([1]CatGlob!$D:$D,MATCH($M1427,[1]CatGlob!$C:$C,0))</f>
        <v>RFL</v>
      </c>
      <c r="U1427" s="403" t="s">
        <v>2419</v>
      </c>
      <c r="V1427" s="404" t="str">
        <f>INDEX([1]CatGlob!$F:$F,MATCH($M1427,[1]CatGlob!$C:$C,0))</f>
        <v>RFL_CORP</v>
      </c>
      <c r="W1427" s="405"/>
      <c r="X1427" s="406">
        <v>0</v>
      </c>
      <c r="Y1427" s="407">
        <v>0</v>
      </c>
      <c r="Z1427" s="408">
        <v>0</v>
      </c>
      <c r="AA1427" s="407">
        <v>0</v>
      </c>
      <c r="AB1427" s="408">
        <v>0</v>
      </c>
      <c r="AC1427" s="407">
        <v>0</v>
      </c>
      <c r="AD1427" s="408">
        <v>0</v>
      </c>
      <c r="AE1427" s="407">
        <v>0</v>
      </c>
      <c r="AF1427" s="408">
        <v>0</v>
      </c>
      <c r="AG1427" s="407">
        <v>0</v>
      </c>
      <c r="AI1427" s="406">
        <v>0</v>
      </c>
      <c r="AJ1427" s="407">
        <v>0</v>
      </c>
      <c r="AK1427" s="408">
        <v>0</v>
      </c>
      <c r="AL1427" s="407">
        <v>0</v>
      </c>
      <c r="AM1427" s="408">
        <v>0</v>
      </c>
      <c r="AN1427" s="407">
        <v>0</v>
      </c>
      <c r="AO1427" s="408">
        <v>0</v>
      </c>
      <c r="AP1427" s="407">
        <v>0</v>
      </c>
      <c r="AQ1427" s="408">
        <v>0</v>
      </c>
      <c r="AR1427" s="407">
        <v>0</v>
      </c>
      <c r="AT1427" s="406">
        <v>0</v>
      </c>
      <c r="AU1427" s="407">
        <v>0</v>
      </c>
      <c r="AV1427" s="408">
        <v>0</v>
      </c>
      <c r="AW1427" s="407">
        <v>0</v>
      </c>
      <c r="AX1427" s="408">
        <v>0</v>
      </c>
      <c r="AY1427" s="407">
        <v>0</v>
      </c>
      <c r="AZ1427" s="408">
        <v>0</v>
      </c>
      <c r="BA1427" s="407">
        <v>0</v>
      </c>
      <c r="BB1427" s="408">
        <v>0</v>
      </c>
      <c r="BC1427" s="407">
        <v>0</v>
      </c>
    </row>
    <row r="1428" spans="1:55" x14ac:dyDescent="0.35">
      <c r="A1428" s="385" t="str" cm="1">
        <f t="array" ref="A1428">IFERROR(_xlfn.IFS(AND(F1428="Renta Variable",O1428=1),IFERROR(MATCH(B1428,[1]RV_Det!C:C,0),"Rev"),AND(J1428="Corporativa",O1428=1,I1428="EM"),IFERROR(MATCH(B1428,[1]RF_Corps!B:B,0),"Rev"),AND(F1428="Alternativos",O1428=1),IFERROR(MATCH(B1428,[1]Rep4!C:C,0),"Rev")),"")</f>
        <v/>
      </c>
      <c r="B1428" s="394" t="s">
        <v>3939</v>
      </c>
      <c r="C1428" s="409" t="s">
        <v>3940</v>
      </c>
      <c r="D1428" s="395" t="s">
        <v>3936</v>
      </c>
      <c r="E1428" s="396" t="str">
        <f>IF(B1428="","",INDEX([1]CatGlob!$S:$S,IFERROR(MATCH(MID(B1428,7,1),[1]CatGlob!$R:$R,0),MATCH(MID(B1428,1,2),[1]CatGlob!$R:$R,0))))</f>
        <v>NSOL</v>
      </c>
      <c r="F1428" s="397" t="s">
        <v>442</v>
      </c>
      <c r="G1428" s="398" t="s">
        <v>383</v>
      </c>
      <c r="H1428" s="399" t="s">
        <v>264</v>
      </c>
      <c r="I1428" s="399" t="s">
        <v>611</v>
      </c>
      <c r="J1428" s="399" t="s">
        <v>2252</v>
      </c>
      <c r="K1428" s="396" t="s">
        <v>600</v>
      </c>
      <c r="L1428" s="400" t="str">
        <f>IF(ISERROR(MATCH(M1428,M$10:M1427,0)),M1428,"")</f>
        <v/>
      </c>
      <c r="M1428" s="401" t="str">
        <f>IF(B1428="","",IF(ISERROR(MATCH(F1428&amp;"_"&amp;G1428&amp;"_"&amp;H1428&amp;"_"&amp;I1428&amp;"_"&amp;J1428&amp;IF(K1428="","","_"&amp;K1428),[1]CatGlob!$B:$B,0)),F1428&amp;"_"&amp;G1428&amp;"_"&amp;H1428&amp;"_"&amp;I1428&amp;"_"&amp;J1428&amp;IF(K1428="","","_"&amp;K1428),INDEX([1]CatGlob!$C:$C,MATCH(F1428&amp;"_"&amp;G1428&amp;"_"&amp;H1428&amp;"_"&amp;I1428&amp;"_"&amp;J1428&amp;IF(K1428="","","_"&amp;K1428),[1]CatGlob!$B:$B,0))))</f>
        <v>PEN_NOM_CORP_NT</v>
      </c>
      <c r="N1428" s="402" t="str">
        <f t="shared" si="47"/>
        <v/>
      </c>
      <c r="O1428" s="402" t="str">
        <f t="shared" si="46"/>
        <v/>
      </c>
      <c r="P1428" s="401" t="str">
        <f>IF(LEN(B1428)&gt;8,INDEX([1]CatGlob!$X:$X,MATCH(M1428,[1]CatGlob!$W:$W,0)),"")</f>
        <v>PEC</v>
      </c>
      <c r="Q1428" s="403" t="str">
        <f>INDEX([1]CatGlob!P:P,MATCH(M1428,[1]CatGlob!O:O,0))</f>
        <v>RFLC</v>
      </c>
      <c r="R1428" s="403" t="s">
        <v>601</v>
      </c>
      <c r="S1428" s="403" t="s">
        <v>601</v>
      </c>
      <c r="T1428" s="403" t="str">
        <f>INDEX([1]CatGlob!$D:$D,MATCH($M1428,[1]CatGlob!$C:$C,0))</f>
        <v>RFL</v>
      </c>
      <c r="U1428" s="403" t="s">
        <v>2419</v>
      </c>
      <c r="V1428" s="404" t="str">
        <f>INDEX([1]CatGlob!$F:$F,MATCH($M1428,[1]CatGlob!$C:$C,0))</f>
        <v>RFL_CORP</v>
      </c>
      <c r="W1428" s="405"/>
      <c r="X1428" s="406">
        <v>0</v>
      </c>
      <c r="Y1428" s="407">
        <v>0</v>
      </c>
      <c r="Z1428" s="408">
        <v>0</v>
      </c>
      <c r="AA1428" s="407">
        <v>0</v>
      </c>
      <c r="AB1428" s="408">
        <v>0</v>
      </c>
      <c r="AC1428" s="407">
        <v>0</v>
      </c>
      <c r="AD1428" s="408">
        <v>0</v>
      </c>
      <c r="AE1428" s="407">
        <v>0</v>
      </c>
      <c r="AF1428" s="408">
        <v>0</v>
      </c>
      <c r="AG1428" s="407">
        <v>0</v>
      </c>
      <c r="AI1428" s="406">
        <v>0</v>
      </c>
      <c r="AJ1428" s="407">
        <v>0</v>
      </c>
      <c r="AK1428" s="408">
        <v>0</v>
      </c>
      <c r="AL1428" s="407">
        <v>0</v>
      </c>
      <c r="AM1428" s="408">
        <v>0</v>
      </c>
      <c r="AN1428" s="407">
        <v>0</v>
      </c>
      <c r="AO1428" s="408">
        <v>0</v>
      </c>
      <c r="AP1428" s="407">
        <v>0</v>
      </c>
      <c r="AQ1428" s="408">
        <v>0</v>
      </c>
      <c r="AR1428" s="407">
        <v>0</v>
      </c>
      <c r="AT1428" s="406">
        <v>0</v>
      </c>
      <c r="AU1428" s="407">
        <v>0</v>
      </c>
      <c r="AV1428" s="408">
        <v>0</v>
      </c>
      <c r="AW1428" s="407">
        <v>0</v>
      </c>
      <c r="AX1428" s="408">
        <v>0</v>
      </c>
      <c r="AY1428" s="407">
        <v>0</v>
      </c>
      <c r="AZ1428" s="408">
        <v>0</v>
      </c>
      <c r="BA1428" s="407">
        <v>0</v>
      </c>
      <c r="BB1428" s="408">
        <v>0</v>
      </c>
      <c r="BC1428" s="407">
        <v>0</v>
      </c>
    </row>
    <row r="1429" spans="1:55" x14ac:dyDescent="0.35">
      <c r="A1429" s="385" t="str" cm="1">
        <f t="array" ref="A1429">IFERROR(_xlfn.IFS(AND(F1429="Renta Variable",O1429=1),IFERROR(MATCH(B1429,[1]RV_Det!C:C,0),"Rev"),AND(J1429="Corporativa",O1429=1,I1429="EM"),IFERROR(MATCH(B1429,[1]RF_Corps!B:B,0),"Rev"),AND(F1429="Alternativos",O1429=1),IFERROR(MATCH(B1429,[1]Rep4!C:C,0),"Rev")),"")</f>
        <v/>
      </c>
      <c r="B1429" s="394" t="s">
        <v>3941</v>
      </c>
      <c r="C1429" s="409" t="s">
        <v>3942</v>
      </c>
      <c r="D1429" s="395" t="s">
        <v>3936</v>
      </c>
      <c r="E1429" s="396" t="str">
        <f>IF(B1429="","",INDEX([1]CatGlob!$S:$S,IFERROR(MATCH(MID(B1429,7,1),[1]CatGlob!$R:$R,0),MATCH(MID(B1429,1,2),[1]CatGlob!$R:$R,0))))</f>
        <v>NSOL</v>
      </c>
      <c r="F1429" s="397" t="s">
        <v>442</v>
      </c>
      <c r="G1429" s="398" t="s">
        <v>383</v>
      </c>
      <c r="H1429" s="399" t="s">
        <v>264</v>
      </c>
      <c r="I1429" s="399" t="s">
        <v>611</v>
      </c>
      <c r="J1429" s="399" t="s">
        <v>2252</v>
      </c>
      <c r="K1429" s="396" t="s">
        <v>600</v>
      </c>
      <c r="L1429" s="400" t="str">
        <f>IF(ISERROR(MATCH(M1429,M$10:M1428,0)),M1429,"")</f>
        <v/>
      </c>
      <c r="M1429" s="401" t="str">
        <f>IF(B1429="","",IF(ISERROR(MATCH(F1429&amp;"_"&amp;G1429&amp;"_"&amp;H1429&amp;"_"&amp;I1429&amp;"_"&amp;J1429&amp;IF(K1429="","","_"&amp;K1429),[1]CatGlob!$B:$B,0)),F1429&amp;"_"&amp;G1429&amp;"_"&amp;H1429&amp;"_"&amp;I1429&amp;"_"&amp;J1429&amp;IF(K1429="","","_"&amp;K1429),INDEX([1]CatGlob!$C:$C,MATCH(F1429&amp;"_"&amp;G1429&amp;"_"&amp;H1429&amp;"_"&amp;I1429&amp;"_"&amp;J1429&amp;IF(K1429="","","_"&amp;K1429),[1]CatGlob!$B:$B,0))))</f>
        <v>PEN_NOM_CORP_NT</v>
      </c>
      <c r="N1429" s="402" t="str">
        <f t="shared" si="47"/>
        <v/>
      </c>
      <c r="O1429" s="402" t="str">
        <f t="shared" si="46"/>
        <v/>
      </c>
      <c r="P1429" s="401" t="str">
        <f>IF(LEN(B1429)&gt;8,INDEX([1]CatGlob!$X:$X,MATCH(M1429,[1]CatGlob!$W:$W,0)),"")</f>
        <v>PEC</v>
      </c>
      <c r="Q1429" s="403" t="str">
        <f>INDEX([1]CatGlob!P:P,MATCH(M1429,[1]CatGlob!O:O,0))</f>
        <v>RFLC</v>
      </c>
      <c r="R1429" s="403" t="s">
        <v>601</v>
      </c>
      <c r="S1429" s="403" t="s">
        <v>601</v>
      </c>
      <c r="T1429" s="403" t="str">
        <f>INDEX([1]CatGlob!$D:$D,MATCH($M1429,[1]CatGlob!$C:$C,0))</f>
        <v>RFL</v>
      </c>
      <c r="U1429" s="403" t="s">
        <v>2419</v>
      </c>
      <c r="V1429" s="404" t="str">
        <f>INDEX([1]CatGlob!$F:$F,MATCH($M1429,[1]CatGlob!$C:$C,0))</f>
        <v>RFL_CORP</v>
      </c>
      <c r="W1429" s="405"/>
      <c r="X1429" s="406">
        <v>0</v>
      </c>
      <c r="Y1429" s="407">
        <v>0</v>
      </c>
      <c r="Z1429" s="408">
        <v>0</v>
      </c>
      <c r="AA1429" s="407">
        <v>0</v>
      </c>
      <c r="AB1429" s="408">
        <v>0</v>
      </c>
      <c r="AC1429" s="407">
        <v>0</v>
      </c>
      <c r="AD1429" s="408">
        <v>0</v>
      </c>
      <c r="AE1429" s="407">
        <v>0</v>
      </c>
      <c r="AF1429" s="408">
        <v>0</v>
      </c>
      <c r="AG1429" s="407">
        <v>0</v>
      </c>
      <c r="AI1429" s="406">
        <v>0</v>
      </c>
      <c r="AJ1429" s="407">
        <v>0</v>
      </c>
      <c r="AK1429" s="408">
        <v>0</v>
      </c>
      <c r="AL1429" s="407">
        <v>0</v>
      </c>
      <c r="AM1429" s="408">
        <v>0</v>
      </c>
      <c r="AN1429" s="407">
        <v>0</v>
      </c>
      <c r="AO1429" s="408">
        <v>0</v>
      </c>
      <c r="AP1429" s="407">
        <v>0</v>
      </c>
      <c r="AQ1429" s="408">
        <v>0</v>
      </c>
      <c r="AR1429" s="407">
        <v>0</v>
      </c>
      <c r="AT1429" s="406">
        <v>0</v>
      </c>
      <c r="AU1429" s="407">
        <v>0</v>
      </c>
      <c r="AV1429" s="408">
        <v>0</v>
      </c>
      <c r="AW1429" s="407">
        <v>0</v>
      </c>
      <c r="AX1429" s="408">
        <v>0</v>
      </c>
      <c r="AY1429" s="407">
        <v>0</v>
      </c>
      <c r="AZ1429" s="408">
        <v>0</v>
      </c>
      <c r="BA1429" s="407">
        <v>0</v>
      </c>
      <c r="BB1429" s="408">
        <v>0</v>
      </c>
      <c r="BC1429" s="407">
        <v>0</v>
      </c>
    </row>
    <row r="1430" spans="1:55" x14ac:dyDescent="0.35">
      <c r="A1430" s="385" t="str" cm="1">
        <f t="array" ref="A1430">IFERROR(_xlfn.IFS(AND(F1430="Renta Variable",O1430=1),IFERROR(MATCH(B1430,[1]RV_Det!C:C,0),"Rev"),AND(J1430="Corporativa",O1430=1,I1430="EM"),IFERROR(MATCH(B1430,[1]RF_Corps!B:B,0),"Rev"),AND(F1430="Alternativos",O1430=1),IFERROR(MATCH(B1430,[1]Rep4!C:C,0),"Rev")),"")</f>
        <v/>
      </c>
      <c r="B1430" s="394" t="s">
        <v>3943</v>
      </c>
      <c r="C1430" s="409" t="s">
        <v>3944</v>
      </c>
      <c r="D1430" s="395" t="s">
        <v>3936</v>
      </c>
      <c r="E1430" s="396" t="str">
        <f>IF(B1430="","",INDEX([1]CatGlob!$S:$S,IFERROR(MATCH(MID(B1430,7,1),[1]CatGlob!$R:$R,0),MATCH(MID(B1430,1,2),[1]CatGlob!$R:$R,0))))</f>
        <v>NSOL</v>
      </c>
      <c r="F1430" s="397" t="s">
        <v>442</v>
      </c>
      <c r="G1430" s="398" t="s">
        <v>383</v>
      </c>
      <c r="H1430" s="399" t="s">
        <v>264</v>
      </c>
      <c r="I1430" s="399" t="s">
        <v>611</v>
      </c>
      <c r="J1430" s="399" t="s">
        <v>2252</v>
      </c>
      <c r="K1430" s="396" t="s">
        <v>600</v>
      </c>
      <c r="L1430" s="400" t="str">
        <f>IF(ISERROR(MATCH(M1430,M$10:M1429,0)),M1430,"")</f>
        <v/>
      </c>
      <c r="M1430" s="401" t="str">
        <f>IF(B1430="","",IF(ISERROR(MATCH(F1430&amp;"_"&amp;G1430&amp;"_"&amp;H1430&amp;"_"&amp;I1430&amp;"_"&amp;J1430&amp;IF(K1430="","","_"&amp;K1430),[1]CatGlob!$B:$B,0)),F1430&amp;"_"&amp;G1430&amp;"_"&amp;H1430&amp;"_"&amp;I1430&amp;"_"&amp;J1430&amp;IF(K1430="","","_"&amp;K1430),INDEX([1]CatGlob!$C:$C,MATCH(F1430&amp;"_"&amp;G1430&amp;"_"&amp;H1430&amp;"_"&amp;I1430&amp;"_"&amp;J1430&amp;IF(K1430="","","_"&amp;K1430),[1]CatGlob!$B:$B,0))))</f>
        <v>PEN_NOM_CORP_NT</v>
      </c>
      <c r="N1430" s="402" t="str">
        <f t="shared" si="47"/>
        <v/>
      </c>
      <c r="O1430" s="402" t="str">
        <f t="shared" si="46"/>
        <v/>
      </c>
      <c r="P1430" s="401" t="str">
        <f>IF(LEN(B1430)&gt;8,INDEX([1]CatGlob!$X:$X,MATCH(M1430,[1]CatGlob!$W:$W,0)),"")</f>
        <v>PEC</v>
      </c>
      <c r="Q1430" s="403" t="str">
        <f>INDEX([1]CatGlob!P:P,MATCH(M1430,[1]CatGlob!O:O,0))</f>
        <v>RFLC</v>
      </c>
      <c r="R1430" s="403" t="s">
        <v>601</v>
      </c>
      <c r="S1430" s="403" t="s">
        <v>601</v>
      </c>
      <c r="T1430" s="403" t="str">
        <f>INDEX([1]CatGlob!$D:$D,MATCH($M1430,[1]CatGlob!$C:$C,0))</f>
        <v>RFL</v>
      </c>
      <c r="U1430" s="403" t="s">
        <v>2419</v>
      </c>
      <c r="V1430" s="404" t="str">
        <f>INDEX([1]CatGlob!$F:$F,MATCH($M1430,[1]CatGlob!$C:$C,0))</f>
        <v>RFL_CORP</v>
      </c>
      <c r="W1430" s="405"/>
      <c r="X1430" s="406">
        <v>0</v>
      </c>
      <c r="Y1430" s="407">
        <v>0</v>
      </c>
      <c r="Z1430" s="408">
        <v>0</v>
      </c>
      <c r="AA1430" s="407">
        <v>0</v>
      </c>
      <c r="AB1430" s="408">
        <v>0</v>
      </c>
      <c r="AC1430" s="407">
        <v>0</v>
      </c>
      <c r="AD1430" s="408">
        <v>0</v>
      </c>
      <c r="AE1430" s="407">
        <v>0</v>
      </c>
      <c r="AF1430" s="408">
        <v>0</v>
      </c>
      <c r="AG1430" s="407">
        <v>0</v>
      </c>
      <c r="AI1430" s="406">
        <v>0</v>
      </c>
      <c r="AJ1430" s="407">
        <v>0</v>
      </c>
      <c r="AK1430" s="408">
        <v>0</v>
      </c>
      <c r="AL1430" s="407">
        <v>0</v>
      </c>
      <c r="AM1430" s="408">
        <v>0</v>
      </c>
      <c r="AN1430" s="407">
        <v>0</v>
      </c>
      <c r="AO1430" s="408">
        <v>0</v>
      </c>
      <c r="AP1430" s="407">
        <v>0</v>
      </c>
      <c r="AQ1430" s="408">
        <v>0</v>
      </c>
      <c r="AR1430" s="407">
        <v>0</v>
      </c>
      <c r="AT1430" s="406">
        <v>0</v>
      </c>
      <c r="AU1430" s="407">
        <v>0</v>
      </c>
      <c r="AV1430" s="408">
        <v>0</v>
      </c>
      <c r="AW1430" s="407">
        <v>0</v>
      </c>
      <c r="AX1430" s="408">
        <v>0</v>
      </c>
      <c r="AY1430" s="407">
        <v>0</v>
      </c>
      <c r="AZ1430" s="408">
        <v>0</v>
      </c>
      <c r="BA1430" s="407">
        <v>0</v>
      </c>
      <c r="BB1430" s="408">
        <v>0</v>
      </c>
      <c r="BC1430" s="407">
        <v>0</v>
      </c>
    </row>
    <row r="1431" spans="1:55" x14ac:dyDescent="0.35">
      <c r="A1431" s="385" t="str" cm="1">
        <f t="array" ref="A1431">IFERROR(_xlfn.IFS(AND(F1431="Renta Variable",O1431=1),IFERROR(MATCH(B1431,[1]RV_Det!C:C,0),"Rev"),AND(J1431="Corporativa",O1431=1,I1431="EM"),IFERROR(MATCH(B1431,[1]RF_Corps!B:B,0),"Rev"),AND(F1431="Alternativos",O1431=1),IFERROR(MATCH(B1431,[1]Rep4!C:C,0),"Rev")),"")</f>
        <v/>
      </c>
      <c r="B1431" s="394" t="s">
        <v>3945</v>
      </c>
      <c r="C1431" s="409" t="s">
        <v>3946</v>
      </c>
      <c r="D1431" s="395" t="s">
        <v>3936</v>
      </c>
      <c r="E1431" s="396" t="str">
        <f>IF(B1431="","",INDEX([1]CatGlob!$S:$S,IFERROR(MATCH(MID(B1431,7,1),[1]CatGlob!$R:$R,0),MATCH(MID(B1431,1,2),[1]CatGlob!$R:$R,0))))</f>
        <v>NSOL</v>
      </c>
      <c r="F1431" s="397" t="s">
        <v>442</v>
      </c>
      <c r="G1431" s="398" t="s">
        <v>383</v>
      </c>
      <c r="H1431" s="399" t="s">
        <v>264</v>
      </c>
      <c r="I1431" s="399" t="s">
        <v>611</v>
      </c>
      <c r="J1431" s="399" t="s">
        <v>2252</v>
      </c>
      <c r="K1431" s="396" t="s">
        <v>600</v>
      </c>
      <c r="L1431" s="400" t="str">
        <f>IF(ISERROR(MATCH(M1431,M$10:M1430,0)),M1431,"")</f>
        <v/>
      </c>
      <c r="M1431" s="401" t="str">
        <f>IF(B1431="","",IF(ISERROR(MATCH(F1431&amp;"_"&amp;G1431&amp;"_"&amp;H1431&amp;"_"&amp;I1431&amp;"_"&amp;J1431&amp;IF(K1431="","","_"&amp;K1431),[1]CatGlob!$B:$B,0)),F1431&amp;"_"&amp;G1431&amp;"_"&amp;H1431&amp;"_"&amp;I1431&amp;"_"&amp;J1431&amp;IF(K1431="","","_"&amp;K1431),INDEX([1]CatGlob!$C:$C,MATCH(F1431&amp;"_"&amp;G1431&amp;"_"&amp;H1431&amp;"_"&amp;I1431&amp;"_"&amp;J1431&amp;IF(K1431="","","_"&amp;K1431),[1]CatGlob!$B:$B,0))))</f>
        <v>PEN_NOM_CORP_NT</v>
      </c>
      <c r="N1431" s="402" t="str">
        <f t="shared" si="47"/>
        <v/>
      </c>
      <c r="O1431" s="402" t="str">
        <f t="shared" si="46"/>
        <v/>
      </c>
      <c r="P1431" s="401" t="str">
        <f>IF(LEN(B1431)&gt;8,INDEX([1]CatGlob!$X:$X,MATCH(M1431,[1]CatGlob!$W:$W,0)),"")</f>
        <v>PEC</v>
      </c>
      <c r="Q1431" s="403" t="str">
        <f>INDEX([1]CatGlob!P:P,MATCH(M1431,[1]CatGlob!O:O,0))</f>
        <v>RFLC</v>
      </c>
      <c r="R1431" s="403" t="s">
        <v>601</v>
      </c>
      <c r="S1431" s="403" t="s">
        <v>601</v>
      </c>
      <c r="T1431" s="403" t="str">
        <f>INDEX([1]CatGlob!$D:$D,MATCH($M1431,[1]CatGlob!$C:$C,0))</f>
        <v>RFL</v>
      </c>
      <c r="U1431" s="403" t="s">
        <v>2419</v>
      </c>
      <c r="V1431" s="404" t="str">
        <f>INDEX([1]CatGlob!$F:$F,MATCH($M1431,[1]CatGlob!$C:$C,0))</f>
        <v>RFL_CORP</v>
      </c>
      <c r="W1431" s="405"/>
      <c r="X1431" s="406">
        <v>0</v>
      </c>
      <c r="Y1431" s="407">
        <v>0</v>
      </c>
      <c r="Z1431" s="408">
        <v>0</v>
      </c>
      <c r="AA1431" s="407">
        <v>0</v>
      </c>
      <c r="AB1431" s="408">
        <v>0</v>
      </c>
      <c r="AC1431" s="407">
        <v>0</v>
      </c>
      <c r="AD1431" s="408">
        <v>0</v>
      </c>
      <c r="AE1431" s="407">
        <v>0</v>
      </c>
      <c r="AF1431" s="408">
        <v>0</v>
      </c>
      <c r="AG1431" s="407">
        <v>0</v>
      </c>
      <c r="AI1431" s="406">
        <v>0</v>
      </c>
      <c r="AJ1431" s="407">
        <v>0</v>
      </c>
      <c r="AK1431" s="408">
        <v>0</v>
      </c>
      <c r="AL1431" s="407">
        <v>0</v>
      </c>
      <c r="AM1431" s="408">
        <v>0</v>
      </c>
      <c r="AN1431" s="407">
        <v>0</v>
      </c>
      <c r="AO1431" s="408">
        <v>0</v>
      </c>
      <c r="AP1431" s="407">
        <v>0</v>
      </c>
      <c r="AQ1431" s="408">
        <v>0</v>
      </c>
      <c r="AR1431" s="407">
        <v>0</v>
      </c>
      <c r="AT1431" s="406">
        <v>0</v>
      </c>
      <c r="AU1431" s="407">
        <v>0</v>
      </c>
      <c r="AV1431" s="408">
        <v>0</v>
      </c>
      <c r="AW1431" s="407">
        <v>0</v>
      </c>
      <c r="AX1431" s="408">
        <v>0</v>
      </c>
      <c r="AY1431" s="407">
        <v>0</v>
      </c>
      <c r="AZ1431" s="408">
        <v>0</v>
      </c>
      <c r="BA1431" s="407">
        <v>0</v>
      </c>
      <c r="BB1431" s="408">
        <v>0</v>
      </c>
      <c r="BC1431" s="407">
        <v>0</v>
      </c>
    </row>
    <row r="1432" spans="1:55" x14ac:dyDescent="0.35">
      <c r="A1432" s="385" t="str" cm="1">
        <f t="array" ref="A1432">IFERROR(_xlfn.IFS(AND(F1432="Renta Variable",O1432=1),IFERROR(MATCH(B1432,[1]RV_Det!C:C,0),"Rev"),AND(J1432="Corporativa",O1432=1,I1432="EM"),IFERROR(MATCH(B1432,[1]RF_Corps!B:B,0),"Rev"),AND(F1432="Alternativos",O1432=1),IFERROR(MATCH(B1432,[1]Rep4!C:C,0),"Rev")),"")</f>
        <v/>
      </c>
      <c r="B1432" s="394" t="s">
        <v>3947</v>
      </c>
      <c r="C1432" s="409" t="s">
        <v>3948</v>
      </c>
      <c r="D1432" s="395" t="s">
        <v>3936</v>
      </c>
      <c r="E1432" s="396" t="str">
        <f>IF(B1432="","",INDEX([1]CatGlob!$S:$S,IFERROR(MATCH(MID(B1432,7,1),[1]CatGlob!$R:$R,0),MATCH(MID(B1432,1,2),[1]CatGlob!$R:$R,0))))</f>
        <v>NSOL</v>
      </c>
      <c r="F1432" s="397" t="s">
        <v>442</v>
      </c>
      <c r="G1432" s="398" t="s">
        <v>383</v>
      </c>
      <c r="H1432" s="399" t="s">
        <v>264</v>
      </c>
      <c r="I1432" s="399" t="s">
        <v>611</v>
      </c>
      <c r="J1432" s="399" t="s">
        <v>2252</v>
      </c>
      <c r="K1432" s="396" t="s">
        <v>600</v>
      </c>
      <c r="L1432" s="400" t="str">
        <f>IF(ISERROR(MATCH(M1432,M$10:M1431,0)),M1432,"")</f>
        <v/>
      </c>
      <c r="M1432" s="401" t="str">
        <f>IF(B1432="","",IF(ISERROR(MATCH(F1432&amp;"_"&amp;G1432&amp;"_"&amp;H1432&amp;"_"&amp;I1432&amp;"_"&amp;J1432&amp;IF(K1432="","","_"&amp;K1432),[1]CatGlob!$B:$B,0)),F1432&amp;"_"&amp;G1432&amp;"_"&amp;H1432&amp;"_"&amp;I1432&amp;"_"&amp;J1432&amp;IF(K1432="","","_"&amp;K1432),INDEX([1]CatGlob!$C:$C,MATCH(F1432&amp;"_"&amp;G1432&amp;"_"&amp;H1432&amp;"_"&amp;I1432&amp;"_"&amp;J1432&amp;IF(K1432="","","_"&amp;K1432),[1]CatGlob!$B:$B,0))))</f>
        <v>PEN_NOM_CORP_NT</v>
      </c>
      <c r="N1432" s="402" t="str">
        <f t="shared" si="47"/>
        <v/>
      </c>
      <c r="O1432" s="402" t="str">
        <f t="shared" si="46"/>
        <v/>
      </c>
      <c r="P1432" s="401" t="str">
        <f>IF(LEN(B1432)&gt;8,INDEX([1]CatGlob!$X:$X,MATCH(M1432,[1]CatGlob!$W:$W,0)),"")</f>
        <v>PEC</v>
      </c>
      <c r="Q1432" s="403" t="str">
        <f>INDEX([1]CatGlob!P:P,MATCH(M1432,[1]CatGlob!O:O,0))</f>
        <v>RFLC</v>
      </c>
      <c r="R1432" s="403" t="s">
        <v>601</v>
      </c>
      <c r="S1432" s="403" t="s">
        <v>601</v>
      </c>
      <c r="T1432" s="403" t="str">
        <f>INDEX([1]CatGlob!$D:$D,MATCH($M1432,[1]CatGlob!$C:$C,0))</f>
        <v>RFL</v>
      </c>
      <c r="U1432" s="403" t="s">
        <v>2419</v>
      </c>
      <c r="V1432" s="404" t="str">
        <f>INDEX([1]CatGlob!$F:$F,MATCH($M1432,[1]CatGlob!$C:$C,0))</f>
        <v>RFL_CORP</v>
      </c>
      <c r="W1432" s="405"/>
      <c r="X1432" s="406">
        <v>0</v>
      </c>
      <c r="Y1432" s="407">
        <v>0</v>
      </c>
      <c r="Z1432" s="408">
        <v>0</v>
      </c>
      <c r="AA1432" s="407">
        <v>0</v>
      </c>
      <c r="AB1432" s="408">
        <v>0</v>
      </c>
      <c r="AC1432" s="407">
        <v>0</v>
      </c>
      <c r="AD1432" s="408">
        <v>0</v>
      </c>
      <c r="AE1432" s="407">
        <v>0</v>
      </c>
      <c r="AF1432" s="408">
        <v>0</v>
      </c>
      <c r="AG1432" s="407">
        <v>0</v>
      </c>
      <c r="AI1432" s="406">
        <v>0</v>
      </c>
      <c r="AJ1432" s="407">
        <v>0</v>
      </c>
      <c r="AK1432" s="408">
        <v>0</v>
      </c>
      <c r="AL1432" s="407">
        <v>0</v>
      </c>
      <c r="AM1432" s="408">
        <v>0</v>
      </c>
      <c r="AN1432" s="407">
        <v>0</v>
      </c>
      <c r="AO1432" s="408">
        <v>0</v>
      </c>
      <c r="AP1432" s="407">
        <v>0</v>
      </c>
      <c r="AQ1432" s="408">
        <v>0</v>
      </c>
      <c r="AR1432" s="407">
        <v>0</v>
      </c>
      <c r="AT1432" s="406">
        <v>0</v>
      </c>
      <c r="AU1432" s="407">
        <v>0</v>
      </c>
      <c r="AV1432" s="408">
        <v>0</v>
      </c>
      <c r="AW1432" s="407">
        <v>0</v>
      </c>
      <c r="AX1432" s="408">
        <v>0</v>
      </c>
      <c r="AY1432" s="407">
        <v>0</v>
      </c>
      <c r="AZ1432" s="408">
        <v>0</v>
      </c>
      <c r="BA1432" s="407">
        <v>0</v>
      </c>
      <c r="BB1432" s="408">
        <v>0</v>
      </c>
      <c r="BC1432" s="407">
        <v>0</v>
      </c>
    </row>
    <row r="1433" spans="1:55" x14ac:dyDescent="0.35">
      <c r="A1433" s="385" t="str" cm="1">
        <f t="array" ref="A1433">IFERROR(_xlfn.IFS(AND(F1433="Renta Variable",O1433=1),IFERROR(MATCH(B1433,[1]RV_Det!C:C,0),"Rev"),AND(J1433="Corporativa",O1433=1,I1433="EM"),IFERROR(MATCH(B1433,[1]RF_Corps!B:B,0),"Rev"),AND(F1433="Alternativos",O1433=1),IFERROR(MATCH(B1433,[1]Rep4!C:C,0),"Rev")),"")</f>
        <v/>
      </c>
      <c r="B1433" s="394" t="s">
        <v>3949</v>
      </c>
      <c r="C1433" s="409" t="s">
        <v>3950</v>
      </c>
      <c r="D1433" s="395" t="s">
        <v>3936</v>
      </c>
      <c r="E1433" s="396" t="str">
        <f>IF(B1433="","",INDEX([1]CatGlob!$S:$S,IFERROR(MATCH(MID(B1433,7,1),[1]CatGlob!$R:$R,0),MATCH(MID(B1433,1,2),[1]CatGlob!$R:$R,0))))</f>
        <v>NSOL</v>
      </c>
      <c r="F1433" s="397" t="s">
        <v>442</v>
      </c>
      <c r="G1433" s="398" t="s">
        <v>383</v>
      </c>
      <c r="H1433" s="399" t="s">
        <v>264</v>
      </c>
      <c r="I1433" s="399" t="s">
        <v>611</v>
      </c>
      <c r="J1433" s="399" t="s">
        <v>2252</v>
      </c>
      <c r="K1433" s="396" t="s">
        <v>600</v>
      </c>
      <c r="L1433" s="400" t="str">
        <f>IF(ISERROR(MATCH(M1433,M$10:M1432,0)),M1433,"")</f>
        <v/>
      </c>
      <c r="M1433" s="401" t="str">
        <f>IF(B1433="","",IF(ISERROR(MATCH(F1433&amp;"_"&amp;G1433&amp;"_"&amp;H1433&amp;"_"&amp;I1433&amp;"_"&amp;J1433&amp;IF(K1433="","","_"&amp;K1433),[1]CatGlob!$B:$B,0)),F1433&amp;"_"&amp;G1433&amp;"_"&amp;H1433&amp;"_"&amp;I1433&amp;"_"&amp;J1433&amp;IF(K1433="","","_"&amp;K1433),INDEX([1]CatGlob!$C:$C,MATCH(F1433&amp;"_"&amp;G1433&amp;"_"&amp;H1433&amp;"_"&amp;I1433&amp;"_"&amp;J1433&amp;IF(K1433="","","_"&amp;K1433),[1]CatGlob!$B:$B,0))))</f>
        <v>PEN_NOM_CORP_NT</v>
      </c>
      <c r="N1433" s="402" t="str">
        <f t="shared" si="47"/>
        <v/>
      </c>
      <c r="O1433" s="402" t="str">
        <f t="shared" si="46"/>
        <v/>
      </c>
      <c r="P1433" s="401" t="str">
        <f>IF(LEN(B1433)&gt;8,INDEX([1]CatGlob!$X:$X,MATCH(M1433,[1]CatGlob!$W:$W,0)),"")</f>
        <v>PEC</v>
      </c>
      <c r="Q1433" s="403" t="str">
        <f>INDEX([1]CatGlob!P:P,MATCH(M1433,[1]CatGlob!O:O,0))</f>
        <v>RFLC</v>
      </c>
      <c r="R1433" s="403" t="s">
        <v>601</v>
      </c>
      <c r="S1433" s="403" t="s">
        <v>601</v>
      </c>
      <c r="T1433" s="403" t="str">
        <f>INDEX([1]CatGlob!$D:$D,MATCH($M1433,[1]CatGlob!$C:$C,0))</f>
        <v>RFL</v>
      </c>
      <c r="U1433" s="403" t="s">
        <v>2419</v>
      </c>
      <c r="V1433" s="404" t="str">
        <f>INDEX([1]CatGlob!$F:$F,MATCH($M1433,[1]CatGlob!$C:$C,0))</f>
        <v>RFL_CORP</v>
      </c>
      <c r="W1433" s="405"/>
      <c r="X1433" s="406">
        <v>0</v>
      </c>
      <c r="Y1433" s="407">
        <v>0</v>
      </c>
      <c r="Z1433" s="408">
        <v>0</v>
      </c>
      <c r="AA1433" s="407">
        <v>0</v>
      </c>
      <c r="AB1433" s="408">
        <v>0</v>
      </c>
      <c r="AC1433" s="407">
        <v>0</v>
      </c>
      <c r="AD1433" s="408">
        <v>0</v>
      </c>
      <c r="AE1433" s="407">
        <v>0</v>
      </c>
      <c r="AF1433" s="408">
        <v>0</v>
      </c>
      <c r="AG1433" s="407">
        <v>0</v>
      </c>
      <c r="AI1433" s="406">
        <v>0</v>
      </c>
      <c r="AJ1433" s="407">
        <v>0</v>
      </c>
      <c r="AK1433" s="408">
        <v>0</v>
      </c>
      <c r="AL1433" s="407">
        <v>0</v>
      </c>
      <c r="AM1433" s="408">
        <v>0</v>
      </c>
      <c r="AN1433" s="407">
        <v>0</v>
      </c>
      <c r="AO1433" s="408">
        <v>0</v>
      </c>
      <c r="AP1433" s="407">
        <v>0</v>
      </c>
      <c r="AQ1433" s="408">
        <v>0</v>
      </c>
      <c r="AR1433" s="407">
        <v>0</v>
      </c>
      <c r="AT1433" s="406">
        <v>0</v>
      </c>
      <c r="AU1433" s="407">
        <v>0</v>
      </c>
      <c r="AV1433" s="408">
        <v>0</v>
      </c>
      <c r="AW1433" s="407">
        <v>0</v>
      </c>
      <c r="AX1433" s="408">
        <v>0</v>
      </c>
      <c r="AY1433" s="407">
        <v>0</v>
      </c>
      <c r="AZ1433" s="408">
        <v>0</v>
      </c>
      <c r="BA1433" s="407">
        <v>0</v>
      </c>
      <c r="BB1433" s="408">
        <v>0</v>
      </c>
      <c r="BC1433" s="407">
        <v>0</v>
      </c>
    </row>
    <row r="1434" spans="1:55" x14ac:dyDescent="0.35">
      <c r="A1434" s="385" t="str" cm="1">
        <f t="array" ref="A1434">IFERROR(_xlfn.IFS(AND(F1434="Renta Variable",O1434=1),IFERROR(MATCH(B1434,[1]RV_Det!C:C,0),"Rev"),AND(J1434="Corporativa",O1434=1,I1434="EM"),IFERROR(MATCH(B1434,[1]RF_Corps!B:B,0),"Rev"),AND(F1434="Alternativos",O1434=1),IFERROR(MATCH(B1434,[1]Rep4!C:C,0),"Rev")),"")</f>
        <v/>
      </c>
      <c r="B1434" s="394" t="s">
        <v>3951</v>
      </c>
      <c r="C1434" s="409" t="s">
        <v>3952</v>
      </c>
      <c r="D1434" s="395" t="s">
        <v>3936</v>
      </c>
      <c r="E1434" s="396" t="str">
        <f>IF(B1434="","",INDEX([1]CatGlob!$S:$S,IFERROR(MATCH(MID(B1434,7,1),[1]CatGlob!$R:$R,0),MATCH(MID(B1434,1,2),[1]CatGlob!$R:$R,0))))</f>
        <v>NSOL</v>
      </c>
      <c r="F1434" s="397" t="s">
        <v>442</v>
      </c>
      <c r="G1434" s="398" t="s">
        <v>383</v>
      </c>
      <c r="H1434" s="399" t="s">
        <v>264</v>
      </c>
      <c r="I1434" s="399" t="s">
        <v>611</v>
      </c>
      <c r="J1434" s="399" t="s">
        <v>2252</v>
      </c>
      <c r="K1434" s="396" t="s">
        <v>600</v>
      </c>
      <c r="L1434" s="400" t="str">
        <f>IF(ISERROR(MATCH(M1434,M$10:M1433,0)),M1434,"")</f>
        <v/>
      </c>
      <c r="M1434" s="401" t="str">
        <f>IF(B1434="","",IF(ISERROR(MATCH(F1434&amp;"_"&amp;G1434&amp;"_"&amp;H1434&amp;"_"&amp;I1434&amp;"_"&amp;J1434&amp;IF(K1434="","","_"&amp;K1434),[1]CatGlob!$B:$B,0)),F1434&amp;"_"&amp;G1434&amp;"_"&amp;H1434&amp;"_"&amp;I1434&amp;"_"&amp;J1434&amp;IF(K1434="","","_"&amp;K1434),INDEX([1]CatGlob!$C:$C,MATCH(F1434&amp;"_"&amp;G1434&amp;"_"&amp;H1434&amp;"_"&amp;I1434&amp;"_"&amp;J1434&amp;IF(K1434="","","_"&amp;K1434),[1]CatGlob!$B:$B,0))))</f>
        <v>PEN_NOM_CORP_NT</v>
      </c>
      <c r="N1434" s="402" t="str">
        <f t="shared" si="47"/>
        <v/>
      </c>
      <c r="O1434" s="402" t="str">
        <f t="shared" si="46"/>
        <v/>
      </c>
      <c r="P1434" s="401" t="str">
        <f>IF(LEN(B1434)&gt;8,INDEX([1]CatGlob!$X:$X,MATCH(M1434,[1]CatGlob!$W:$W,0)),"")</f>
        <v>PEC</v>
      </c>
      <c r="Q1434" s="403" t="str">
        <f>INDEX([1]CatGlob!P:P,MATCH(M1434,[1]CatGlob!O:O,0))</f>
        <v>RFLC</v>
      </c>
      <c r="R1434" s="403"/>
      <c r="S1434" s="403"/>
      <c r="T1434" s="403" t="str">
        <f>INDEX([1]CatGlob!$D:$D,MATCH($M1434,[1]CatGlob!$C:$C,0))</f>
        <v>RFL</v>
      </c>
      <c r="U1434" s="403" t="s">
        <v>3953</v>
      </c>
      <c r="V1434" s="404" t="str">
        <f>INDEX([1]CatGlob!$F:$F,MATCH($M1434,[1]CatGlob!$C:$C,0))</f>
        <v>RFL_CORP</v>
      </c>
      <c r="W1434" s="405"/>
      <c r="X1434" s="406">
        <v>0</v>
      </c>
      <c r="Y1434" s="407">
        <v>0</v>
      </c>
      <c r="Z1434" s="408">
        <v>0</v>
      </c>
      <c r="AA1434" s="407">
        <v>0</v>
      </c>
      <c r="AB1434" s="408">
        <v>0</v>
      </c>
      <c r="AC1434" s="407">
        <v>0</v>
      </c>
      <c r="AD1434" s="408">
        <v>0</v>
      </c>
      <c r="AE1434" s="407">
        <v>0</v>
      </c>
      <c r="AF1434" s="408">
        <v>0</v>
      </c>
      <c r="AG1434" s="407">
        <v>0</v>
      </c>
      <c r="AI1434" s="406">
        <v>0</v>
      </c>
      <c r="AJ1434" s="407">
        <v>0</v>
      </c>
      <c r="AK1434" s="408">
        <v>0</v>
      </c>
      <c r="AL1434" s="407">
        <v>0</v>
      </c>
      <c r="AM1434" s="408">
        <v>0</v>
      </c>
      <c r="AN1434" s="407">
        <v>0</v>
      </c>
      <c r="AO1434" s="408">
        <v>0</v>
      </c>
      <c r="AP1434" s="407">
        <v>0</v>
      </c>
      <c r="AQ1434" s="408">
        <v>0</v>
      </c>
      <c r="AR1434" s="407">
        <v>0</v>
      </c>
      <c r="AT1434" s="406">
        <v>0</v>
      </c>
      <c r="AU1434" s="407">
        <v>0</v>
      </c>
      <c r="AV1434" s="408">
        <v>0</v>
      </c>
      <c r="AW1434" s="407">
        <v>0</v>
      </c>
      <c r="AX1434" s="408">
        <v>0</v>
      </c>
      <c r="AY1434" s="407">
        <v>0</v>
      </c>
      <c r="AZ1434" s="408">
        <v>0</v>
      </c>
      <c r="BA1434" s="407">
        <v>0</v>
      </c>
      <c r="BB1434" s="408">
        <v>0</v>
      </c>
      <c r="BC1434" s="407">
        <v>0</v>
      </c>
    </row>
    <row r="1435" spans="1:55" x14ac:dyDescent="0.35">
      <c r="A1435" s="385" t="str" cm="1">
        <f t="array" ref="A1435">IFERROR(_xlfn.IFS(AND(F1435="Renta Variable",O1435=1),IFERROR(MATCH(B1435,[1]RV_Det!C:C,0),"Rev"),AND(J1435="Corporativa",O1435=1,I1435="EM"),IFERROR(MATCH(B1435,[1]RF_Corps!B:B,0),"Rev"),AND(F1435="Alternativos",O1435=1),IFERROR(MATCH(B1435,[1]Rep4!C:C,0),"Rev")),"")</f>
        <v/>
      </c>
      <c r="B1435" s="394" t="s">
        <v>3954</v>
      </c>
      <c r="C1435" s="435" t="s">
        <v>3955</v>
      </c>
      <c r="D1435" s="395" t="s">
        <v>3936</v>
      </c>
      <c r="E1435" s="396" t="str">
        <f>IF(B1435="","",INDEX([1]CatGlob!$S:$S,IFERROR(MATCH(MID(B1435,7,1),[1]CatGlob!$R:$R,0),MATCH(MID(B1435,1,2),[1]CatGlob!$R:$R,0))))</f>
        <v>NSOL</v>
      </c>
      <c r="F1435" s="397" t="s">
        <v>442</v>
      </c>
      <c r="G1435" s="398" t="s">
        <v>383</v>
      </c>
      <c r="H1435" s="399" t="s">
        <v>264</v>
      </c>
      <c r="I1435" s="399" t="s">
        <v>611</v>
      </c>
      <c r="J1435" s="399" t="s">
        <v>2252</v>
      </c>
      <c r="K1435" s="396" t="s">
        <v>600</v>
      </c>
      <c r="L1435" s="400" t="str">
        <f>IF(ISERROR(MATCH(M1435,M$10:M1434,0)),M1435,"")</f>
        <v/>
      </c>
      <c r="M1435" s="401" t="str">
        <f>IF(B1435="","",IF(ISERROR(MATCH(F1435&amp;"_"&amp;G1435&amp;"_"&amp;H1435&amp;"_"&amp;I1435&amp;"_"&amp;J1435&amp;IF(K1435="","","_"&amp;K1435),[1]CatGlob!$B:$B,0)),F1435&amp;"_"&amp;G1435&amp;"_"&amp;H1435&amp;"_"&amp;I1435&amp;"_"&amp;J1435&amp;IF(K1435="","","_"&amp;K1435),INDEX([1]CatGlob!$C:$C,MATCH(F1435&amp;"_"&amp;G1435&amp;"_"&amp;H1435&amp;"_"&amp;I1435&amp;"_"&amp;J1435&amp;IF(K1435="","","_"&amp;K1435),[1]CatGlob!$B:$B,0))))</f>
        <v>PEN_NOM_CORP_NT</v>
      </c>
      <c r="N1435" s="402" t="str">
        <f t="shared" si="47"/>
        <v/>
      </c>
      <c r="O1435" s="402" t="str">
        <f t="shared" si="46"/>
        <v/>
      </c>
      <c r="P1435" s="401" t="str">
        <f>IF(LEN(B1435)&gt;8,INDEX([1]CatGlob!$X:$X,MATCH(M1435,[1]CatGlob!$W:$W,0)),"")</f>
        <v>PEC</v>
      </c>
      <c r="Q1435" s="403" t="str">
        <f>INDEX([1]CatGlob!P:P,MATCH(M1435,[1]CatGlob!O:O,0))</f>
        <v>RFLC</v>
      </c>
      <c r="R1435" s="403"/>
      <c r="S1435" s="403"/>
      <c r="T1435" s="403" t="str">
        <f>INDEX([1]CatGlob!$D:$D,MATCH($M1435,[1]CatGlob!$C:$C,0))</f>
        <v>RFL</v>
      </c>
      <c r="U1435" s="403" t="s">
        <v>3953</v>
      </c>
      <c r="V1435" s="404" t="str">
        <f>INDEX([1]CatGlob!$F:$F,MATCH($M1435,[1]CatGlob!$C:$C,0))</f>
        <v>RFL_CORP</v>
      </c>
      <c r="W1435" s="405"/>
      <c r="X1435" s="406">
        <v>0</v>
      </c>
      <c r="Y1435" s="407">
        <v>0</v>
      </c>
      <c r="Z1435" s="408">
        <v>0</v>
      </c>
      <c r="AA1435" s="407">
        <v>0</v>
      </c>
      <c r="AB1435" s="408">
        <v>0</v>
      </c>
      <c r="AC1435" s="407">
        <v>0</v>
      </c>
      <c r="AD1435" s="408">
        <v>0</v>
      </c>
      <c r="AE1435" s="407">
        <v>0</v>
      </c>
      <c r="AF1435" s="408">
        <v>0</v>
      </c>
      <c r="AG1435" s="407">
        <v>0</v>
      </c>
      <c r="AI1435" s="406">
        <v>0</v>
      </c>
      <c r="AJ1435" s="407">
        <v>0</v>
      </c>
      <c r="AK1435" s="408">
        <v>0</v>
      </c>
      <c r="AL1435" s="407">
        <v>0</v>
      </c>
      <c r="AM1435" s="408">
        <v>0</v>
      </c>
      <c r="AN1435" s="407">
        <v>0</v>
      </c>
      <c r="AO1435" s="408">
        <v>0</v>
      </c>
      <c r="AP1435" s="407">
        <v>0</v>
      </c>
      <c r="AQ1435" s="408">
        <v>0</v>
      </c>
      <c r="AR1435" s="407">
        <v>0</v>
      </c>
      <c r="AT1435" s="406">
        <v>0</v>
      </c>
      <c r="AU1435" s="407">
        <v>0</v>
      </c>
      <c r="AV1435" s="408">
        <v>0</v>
      </c>
      <c r="AW1435" s="407">
        <v>0</v>
      </c>
      <c r="AX1435" s="408">
        <v>0</v>
      </c>
      <c r="AY1435" s="407">
        <v>0</v>
      </c>
      <c r="AZ1435" s="408">
        <v>0</v>
      </c>
      <c r="BA1435" s="407">
        <v>0</v>
      </c>
      <c r="BB1435" s="408">
        <v>0</v>
      </c>
      <c r="BC1435" s="407">
        <v>0</v>
      </c>
    </row>
    <row r="1436" spans="1:55" x14ac:dyDescent="0.35">
      <c r="A1436" s="385" t="str" cm="1">
        <f t="array" ref="A1436">IFERROR(_xlfn.IFS(AND(F1436="Renta Variable",O1436=1),IFERROR(MATCH(B1436,[1]RV_Det!C:C,0),"Rev"),AND(J1436="Corporativa",O1436=1,I1436="EM"),IFERROR(MATCH(B1436,[1]RF_Corps!B:B,0),"Rev"),AND(F1436="Alternativos",O1436=1),IFERROR(MATCH(B1436,[1]Rep4!C:C,0),"Rev")),"")</f>
        <v/>
      </c>
      <c r="B1436" s="394" t="s">
        <v>3956</v>
      </c>
      <c r="C1436" s="409" t="s">
        <v>3957</v>
      </c>
      <c r="D1436" s="395" t="s">
        <v>3936</v>
      </c>
      <c r="E1436" s="396" t="str">
        <f>IF(B1436="","",INDEX([1]CatGlob!$S:$S,IFERROR(MATCH(MID(B1436,7,1),[1]CatGlob!$R:$R,0),MATCH(MID(B1436,1,2),[1]CatGlob!$R:$R,0))))</f>
        <v>NSOL</v>
      </c>
      <c r="F1436" s="397" t="s">
        <v>442</v>
      </c>
      <c r="G1436" s="398" t="s">
        <v>383</v>
      </c>
      <c r="H1436" s="399" t="s">
        <v>264</v>
      </c>
      <c r="I1436" s="399" t="s">
        <v>611</v>
      </c>
      <c r="J1436" s="399" t="s">
        <v>2252</v>
      </c>
      <c r="K1436" s="396" t="s">
        <v>600</v>
      </c>
      <c r="L1436" s="400" t="str">
        <f>IF(ISERROR(MATCH(M1436,M$10:M1435,0)),M1436,"")</f>
        <v/>
      </c>
      <c r="M1436" s="401" t="str">
        <f>IF(B1436="","",IF(ISERROR(MATCH(F1436&amp;"_"&amp;G1436&amp;"_"&amp;H1436&amp;"_"&amp;I1436&amp;"_"&amp;J1436&amp;IF(K1436="","","_"&amp;K1436),[1]CatGlob!$B:$B,0)),F1436&amp;"_"&amp;G1436&amp;"_"&amp;H1436&amp;"_"&amp;I1436&amp;"_"&amp;J1436&amp;IF(K1436="","","_"&amp;K1436),INDEX([1]CatGlob!$C:$C,MATCH(F1436&amp;"_"&amp;G1436&amp;"_"&amp;H1436&amp;"_"&amp;I1436&amp;"_"&amp;J1436&amp;IF(K1436="","","_"&amp;K1436),[1]CatGlob!$B:$B,0))))</f>
        <v>PEN_NOM_CORP_NT</v>
      </c>
      <c r="N1436" s="402" t="str">
        <f t="shared" si="47"/>
        <v/>
      </c>
      <c r="O1436" s="402" t="str">
        <f t="shared" si="46"/>
        <v/>
      </c>
      <c r="P1436" s="401" t="str">
        <f>IF(LEN(B1436)&gt;8,INDEX([1]CatGlob!$X:$X,MATCH(M1436,[1]CatGlob!$W:$W,0)),"")</f>
        <v>PEC</v>
      </c>
      <c r="Q1436" s="403" t="str">
        <f>INDEX([1]CatGlob!P:P,MATCH(M1436,[1]CatGlob!O:O,0))</f>
        <v>RFLC</v>
      </c>
      <c r="R1436" s="403"/>
      <c r="S1436" s="403"/>
      <c r="T1436" s="403" t="str">
        <f>INDEX([1]CatGlob!$D:$D,MATCH($M1436,[1]CatGlob!$C:$C,0))</f>
        <v>RFL</v>
      </c>
      <c r="U1436" s="403" t="s">
        <v>3953</v>
      </c>
      <c r="V1436" s="404" t="str">
        <f>INDEX([1]CatGlob!$F:$F,MATCH($M1436,[1]CatGlob!$C:$C,0))</f>
        <v>RFL_CORP</v>
      </c>
      <c r="W1436" s="405"/>
      <c r="X1436" s="406">
        <v>0</v>
      </c>
      <c r="Y1436" s="407">
        <v>0</v>
      </c>
      <c r="Z1436" s="408">
        <v>0</v>
      </c>
      <c r="AA1436" s="407">
        <v>0</v>
      </c>
      <c r="AB1436" s="408">
        <v>0</v>
      </c>
      <c r="AC1436" s="407">
        <v>0</v>
      </c>
      <c r="AD1436" s="408">
        <v>0</v>
      </c>
      <c r="AE1436" s="407">
        <v>0</v>
      </c>
      <c r="AF1436" s="408">
        <v>0</v>
      </c>
      <c r="AG1436" s="407">
        <v>0</v>
      </c>
      <c r="AI1436" s="406">
        <v>0</v>
      </c>
      <c r="AJ1436" s="407">
        <v>0</v>
      </c>
      <c r="AK1436" s="408">
        <v>0</v>
      </c>
      <c r="AL1436" s="407">
        <v>0</v>
      </c>
      <c r="AM1436" s="408">
        <v>0</v>
      </c>
      <c r="AN1436" s="407">
        <v>0</v>
      </c>
      <c r="AO1436" s="408">
        <v>0</v>
      </c>
      <c r="AP1436" s="407">
        <v>0</v>
      </c>
      <c r="AQ1436" s="408">
        <v>0</v>
      </c>
      <c r="AR1436" s="407">
        <v>0</v>
      </c>
      <c r="AT1436" s="406">
        <v>0</v>
      </c>
      <c r="AU1436" s="407">
        <v>0</v>
      </c>
      <c r="AV1436" s="408">
        <v>0</v>
      </c>
      <c r="AW1436" s="407">
        <v>0</v>
      </c>
      <c r="AX1436" s="408">
        <v>0</v>
      </c>
      <c r="AY1436" s="407">
        <v>0</v>
      </c>
      <c r="AZ1436" s="408">
        <v>0</v>
      </c>
      <c r="BA1436" s="407">
        <v>0</v>
      </c>
      <c r="BB1436" s="408">
        <v>0</v>
      </c>
      <c r="BC1436" s="407">
        <v>0</v>
      </c>
    </row>
    <row r="1437" spans="1:55" x14ac:dyDescent="0.35">
      <c r="A1437" s="385" t="str" cm="1">
        <f t="array" ref="A1437">IFERROR(_xlfn.IFS(AND(F1437="Renta Variable",O1437=1),IFERROR(MATCH(B1437,[1]RV_Det!C:C,0),"Rev"),AND(J1437="Corporativa",O1437=1,I1437="EM"),IFERROR(MATCH(B1437,[1]RF_Corps!B:B,0),"Rev"),AND(F1437="Alternativos",O1437=1),IFERROR(MATCH(B1437,[1]Rep4!C:C,0),"Rev")),"")</f>
        <v/>
      </c>
      <c r="B1437" s="394" t="s">
        <v>3958</v>
      </c>
      <c r="C1437" s="409" t="s">
        <v>3959</v>
      </c>
      <c r="D1437" s="395" t="s">
        <v>3936</v>
      </c>
      <c r="E1437" s="396" t="str">
        <f>IF(B1437="","",INDEX([1]CatGlob!$S:$S,IFERROR(MATCH(MID(B1437,7,1),[1]CatGlob!$R:$R,0),MATCH(MID(B1437,1,2),[1]CatGlob!$R:$R,0))))</f>
        <v>NSOL</v>
      </c>
      <c r="F1437" s="397" t="s">
        <v>442</v>
      </c>
      <c r="G1437" s="398" t="s">
        <v>383</v>
      </c>
      <c r="H1437" s="399" t="s">
        <v>264</v>
      </c>
      <c r="I1437" s="399" t="s">
        <v>611</v>
      </c>
      <c r="J1437" s="399" t="s">
        <v>2252</v>
      </c>
      <c r="K1437" s="396" t="s">
        <v>600</v>
      </c>
      <c r="L1437" s="400" t="str">
        <f>IF(ISERROR(MATCH(M1437,M$10:M1436,0)),M1437,"")</f>
        <v/>
      </c>
      <c r="M1437" s="401" t="str">
        <f>IF(B1437="","",IF(ISERROR(MATCH(F1437&amp;"_"&amp;G1437&amp;"_"&amp;H1437&amp;"_"&amp;I1437&amp;"_"&amp;J1437&amp;IF(K1437="","","_"&amp;K1437),[1]CatGlob!$B:$B,0)),F1437&amp;"_"&amp;G1437&amp;"_"&amp;H1437&amp;"_"&amp;I1437&amp;"_"&amp;J1437&amp;IF(K1437="","","_"&amp;K1437),INDEX([1]CatGlob!$C:$C,MATCH(F1437&amp;"_"&amp;G1437&amp;"_"&amp;H1437&amp;"_"&amp;I1437&amp;"_"&amp;J1437&amp;IF(K1437="","","_"&amp;K1437),[1]CatGlob!$B:$B,0))))</f>
        <v>PEN_NOM_CORP_NT</v>
      </c>
      <c r="N1437" s="402" t="str">
        <f t="shared" si="47"/>
        <v/>
      </c>
      <c r="O1437" s="402" t="str">
        <f t="shared" si="46"/>
        <v/>
      </c>
      <c r="P1437" s="401" t="str">
        <f>IF(LEN(B1437)&gt;8,INDEX([1]CatGlob!$X:$X,MATCH(M1437,[1]CatGlob!$W:$W,0)),"")</f>
        <v>PEC</v>
      </c>
      <c r="Q1437" s="403" t="str">
        <f>INDEX([1]CatGlob!P:P,MATCH(M1437,[1]CatGlob!O:O,0))</f>
        <v>RFLC</v>
      </c>
      <c r="R1437" s="403"/>
      <c r="S1437" s="403"/>
      <c r="T1437" s="403" t="str">
        <f>INDEX([1]CatGlob!$D:$D,MATCH($M1437,[1]CatGlob!$C:$C,0))</f>
        <v>RFL</v>
      </c>
      <c r="U1437" s="403" t="s">
        <v>3953</v>
      </c>
      <c r="V1437" s="404" t="str">
        <f>INDEX([1]CatGlob!$F:$F,MATCH($M1437,[1]CatGlob!$C:$C,0))</f>
        <v>RFL_CORP</v>
      </c>
      <c r="W1437" s="405"/>
      <c r="X1437" s="406">
        <v>0</v>
      </c>
      <c r="Y1437" s="407">
        <v>0</v>
      </c>
      <c r="Z1437" s="408">
        <v>0</v>
      </c>
      <c r="AA1437" s="407">
        <v>0</v>
      </c>
      <c r="AB1437" s="408">
        <v>0</v>
      </c>
      <c r="AC1437" s="407">
        <v>0</v>
      </c>
      <c r="AD1437" s="408">
        <v>0</v>
      </c>
      <c r="AE1437" s="407">
        <v>0</v>
      </c>
      <c r="AF1437" s="408">
        <v>0</v>
      </c>
      <c r="AG1437" s="407">
        <v>0</v>
      </c>
      <c r="AI1437" s="406">
        <v>0</v>
      </c>
      <c r="AJ1437" s="407">
        <v>0</v>
      </c>
      <c r="AK1437" s="408">
        <v>0</v>
      </c>
      <c r="AL1437" s="407">
        <v>0</v>
      </c>
      <c r="AM1437" s="408">
        <v>0</v>
      </c>
      <c r="AN1437" s="407">
        <v>0</v>
      </c>
      <c r="AO1437" s="408">
        <v>0</v>
      </c>
      <c r="AP1437" s="407">
        <v>0</v>
      </c>
      <c r="AQ1437" s="408">
        <v>0</v>
      </c>
      <c r="AR1437" s="407">
        <v>0</v>
      </c>
      <c r="AT1437" s="406">
        <v>0</v>
      </c>
      <c r="AU1437" s="407">
        <v>0</v>
      </c>
      <c r="AV1437" s="408">
        <v>0</v>
      </c>
      <c r="AW1437" s="407">
        <v>0</v>
      </c>
      <c r="AX1437" s="408">
        <v>0</v>
      </c>
      <c r="AY1437" s="407">
        <v>0</v>
      </c>
      <c r="AZ1437" s="408">
        <v>0</v>
      </c>
      <c r="BA1437" s="407">
        <v>0</v>
      </c>
      <c r="BB1437" s="408">
        <v>0</v>
      </c>
      <c r="BC1437" s="407">
        <v>0</v>
      </c>
    </row>
    <row r="1438" spans="1:55" x14ac:dyDescent="0.35">
      <c r="A1438" s="385" t="str" cm="1">
        <f t="array" ref="A1438">IFERROR(_xlfn.IFS(AND(F1438="Renta Variable",O1438=1),IFERROR(MATCH(B1438,[1]RV_Det!C:C,0),"Rev"),AND(J1438="Corporativa",O1438=1,I1438="EM"),IFERROR(MATCH(B1438,[1]RF_Corps!B:B,0),"Rev"),AND(F1438="Alternativos",O1438=1),IFERROR(MATCH(B1438,[1]Rep4!C:C,0),"Rev")),"")</f>
        <v/>
      </c>
      <c r="B1438" s="394" t="s">
        <v>3960</v>
      </c>
      <c r="C1438" s="409" t="s">
        <v>3961</v>
      </c>
      <c r="D1438" s="395" t="s">
        <v>3936</v>
      </c>
      <c r="E1438" s="396" t="str">
        <f>IF(B1438="","",INDEX([1]CatGlob!$S:$S,IFERROR(MATCH(MID(B1438,7,1),[1]CatGlob!$R:$R,0),MATCH(MID(B1438,1,2),[1]CatGlob!$R:$R,0))))</f>
        <v>NSOL</v>
      </c>
      <c r="F1438" s="397" t="s">
        <v>442</v>
      </c>
      <c r="G1438" s="398" t="s">
        <v>383</v>
      </c>
      <c r="H1438" s="399" t="s">
        <v>264</v>
      </c>
      <c r="I1438" s="399" t="s">
        <v>611</v>
      </c>
      <c r="J1438" s="399" t="s">
        <v>2252</v>
      </c>
      <c r="K1438" s="396" t="s">
        <v>600</v>
      </c>
      <c r="L1438" s="400" t="str">
        <f>IF(ISERROR(MATCH(M1438,M$10:M1437,0)),M1438,"")</f>
        <v/>
      </c>
      <c r="M1438" s="401" t="str">
        <f>IF(B1438="","",IF(ISERROR(MATCH(F1438&amp;"_"&amp;G1438&amp;"_"&amp;H1438&amp;"_"&amp;I1438&amp;"_"&amp;J1438&amp;IF(K1438="","","_"&amp;K1438),[1]CatGlob!$B:$B,0)),F1438&amp;"_"&amp;G1438&amp;"_"&amp;H1438&amp;"_"&amp;I1438&amp;"_"&amp;J1438&amp;IF(K1438="","","_"&amp;K1438),INDEX([1]CatGlob!$C:$C,MATCH(F1438&amp;"_"&amp;G1438&amp;"_"&amp;H1438&amp;"_"&amp;I1438&amp;"_"&amp;J1438&amp;IF(K1438="","","_"&amp;K1438),[1]CatGlob!$B:$B,0))))</f>
        <v>PEN_NOM_CORP_NT</v>
      </c>
      <c r="N1438" s="402" t="str">
        <f t="shared" si="47"/>
        <v/>
      </c>
      <c r="O1438" s="402" t="str">
        <f t="shared" si="46"/>
        <v/>
      </c>
      <c r="P1438" s="401" t="str">
        <f>IF(LEN(B1438)&gt;8,INDEX([1]CatGlob!$X:$X,MATCH(M1438,[1]CatGlob!$W:$W,0)),"")</f>
        <v>PEC</v>
      </c>
      <c r="Q1438" s="403" t="str">
        <f>INDEX([1]CatGlob!P:P,MATCH(M1438,[1]CatGlob!O:O,0))</f>
        <v>RFLC</v>
      </c>
      <c r="R1438" s="403"/>
      <c r="S1438" s="403"/>
      <c r="T1438" s="403" t="str">
        <f>INDEX([1]CatGlob!$D:$D,MATCH($M1438,[1]CatGlob!$C:$C,0))</f>
        <v>RFL</v>
      </c>
      <c r="U1438" s="403" t="s">
        <v>3953</v>
      </c>
      <c r="V1438" s="404" t="str">
        <f>INDEX([1]CatGlob!$F:$F,MATCH($M1438,[1]CatGlob!$C:$C,0))</f>
        <v>RFL_CORP</v>
      </c>
      <c r="W1438" s="405"/>
      <c r="X1438" s="406">
        <v>0</v>
      </c>
      <c r="Y1438" s="407">
        <v>0</v>
      </c>
      <c r="Z1438" s="408">
        <v>0</v>
      </c>
      <c r="AA1438" s="407">
        <v>0</v>
      </c>
      <c r="AB1438" s="408">
        <v>0</v>
      </c>
      <c r="AC1438" s="407">
        <v>0</v>
      </c>
      <c r="AD1438" s="408">
        <v>0</v>
      </c>
      <c r="AE1438" s="407">
        <v>0</v>
      </c>
      <c r="AF1438" s="408">
        <v>0</v>
      </c>
      <c r="AG1438" s="407">
        <v>0</v>
      </c>
      <c r="AI1438" s="406">
        <v>0</v>
      </c>
      <c r="AJ1438" s="407">
        <v>0</v>
      </c>
      <c r="AK1438" s="408">
        <v>0</v>
      </c>
      <c r="AL1438" s="407">
        <v>0</v>
      </c>
      <c r="AM1438" s="408">
        <v>0</v>
      </c>
      <c r="AN1438" s="407">
        <v>0</v>
      </c>
      <c r="AO1438" s="408">
        <v>0</v>
      </c>
      <c r="AP1438" s="407">
        <v>0</v>
      </c>
      <c r="AQ1438" s="408">
        <v>0</v>
      </c>
      <c r="AR1438" s="407">
        <v>0</v>
      </c>
      <c r="AT1438" s="406">
        <v>0</v>
      </c>
      <c r="AU1438" s="407">
        <v>0</v>
      </c>
      <c r="AV1438" s="408">
        <v>0</v>
      </c>
      <c r="AW1438" s="407">
        <v>0</v>
      </c>
      <c r="AX1438" s="408">
        <v>0</v>
      </c>
      <c r="AY1438" s="407">
        <v>0</v>
      </c>
      <c r="AZ1438" s="408">
        <v>0</v>
      </c>
      <c r="BA1438" s="407">
        <v>0</v>
      </c>
      <c r="BB1438" s="408">
        <v>0</v>
      </c>
      <c r="BC1438" s="407">
        <v>0</v>
      </c>
    </row>
    <row r="1439" spans="1:55" x14ac:dyDescent="0.35">
      <c r="A1439" s="385" t="str" cm="1">
        <f t="array" ref="A1439">IFERROR(_xlfn.IFS(AND(F1439="Renta Variable",O1439=1),IFERROR(MATCH(B1439,[1]RV_Det!C:C,0),"Rev"),AND(J1439="Corporativa",O1439=1,I1439="EM"),IFERROR(MATCH(B1439,[1]RF_Corps!B:B,0),"Rev"),AND(F1439="Alternativos",O1439=1),IFERROR(MATCH(B1439,[1]Rep4!C:C,0),"Rev")),"")</f>
        <v/>
      </c>
      <c r="B1439" s="394" t="s">
        <v>3962</v>
      </c>
      <c r="C1439" s="409" t="s">
        <v>3963</v>
      </c>
      <c r="D1439" s="395" t="s">
        <v>3936</v>
      </c>
      <c r="E1439" s="396" t="str">
        <f>IF(B1439="","",INDEX([1]CatGlob!$S:$S,IFERROR(MATCH(MID(B1439,7,1),[1]CatGlob!$R:$R,0),MATCH(MID(B1439,1,2),[1]CatGlob!$R:$R,0))))</f>
        <v>NSOL</v>
      </c>
      <c r="F1439" s="397" t="s">
        <v>442</v>
      </c>
      <c r="G1439" s="398" t="s">
        <v>383</v>
      </c>
      <c r="H1439" s="399" t="s">
        <v>264</v>
      </c>
      <c r="I1439" s="399" t="s">
        <v>611</v>
      </c>
      <c r="J1439" s="399" t="s">
        <v>2252</v>
      </c>
      <c r="K1439" s="396" t="s">
        <v>600</v>
      </c>
      <c r="L1439" s="400" t="str">
        <f>IF(ISERROR(MATCH(M1439,M$10:M1438,0)),M1439,"")</f>
        <v/>
      </c>
      <c r="M1439" s="401" t="str">
        <f>IF(B1439="","",IF(ISERROR(MATCH(F1439&amp;"_"&amp;G1439&amp;"_"&amp;H1439&amp;"_"&amp;I1439&amp;"_"&amp;J1439&amp;IF(K1439="","","_"&amp;K1439),[1]CatGlob!$B:$B,0)),F1439&amp;"_"&amp;G1439&amp;"_"&amp;H1439&amp;"_"&amp;I1439&amp;"_"&amp;J1439&amp;IF(K1439="","","_"&amp;K1439),INDEX([1]CatGlob!$C:$C,MATCH(F1439&amp;"_"&amp;G1439&amp;"_"&amp;H1439&amp;"_"&amp;I1439&amp;"_"&amp;J1439&amp;IF(K1439="","","_"&amp;K1439),[1]CatGlob!$B:$B,0))))</f>
        <v>PEN_NOM_CORP_NT</v>
      </c>
      <c r="N1439" s="402" t="str">
        <f t="shared" si="47"/>
        <v/>
      </c>
      <c r="O1439" s="402" t="str">
        <f t="shared" si="46"/>
        <v/>
      </c>
      <c r="P1439" s="401" t="str">
        <f>IF(LEN(B1439)&gt;8,INDEX([1]CatGlob!$X:$X,MATCH(M1439,[1]CatGlob!$W:$W,0)),"")</f>
        <v>PEC</v>
      </c>
      <c r="Q1439" s="403" t="str">
        <f>INDEX([1]CatGlob!P:P,MATCH(M1439,[1]CatGlob!O:O,0))</f>
        <v>RFLC</v>
      </c>
      <c r="R1439" s="403"/>
      <c r="S1439" s="403"/>
      <c r="T1439" s="403" t="str">
        <f>INDEX([1]CatGlob!$D:$D,MATCH($M1439,[1]CatGlob!$C:$C,0))</f>
        <v>RFL</v>
      </c>
      <c r="U1439" s="403" t="s">
        <v>3953</v>
      </c>
      <c r="V1439" s="404" t="str">
        <f>INDEX([1]CatGlob!$F:$F,MATCH($M1439,[1]CatGlob!$C:$C,0))</f>
        <v>RFL_CORP</v>
      </c>
      <c r="W1439" s="405"/>
      <c r="X1439" s="406">
        <v>0</v>
      </c>
      <c r="Y1439" s="407">
        <v>0</v>
      </c>
      <c r="Z1439" s="408">
        <v>0</v>
      </c>
      <c r="AA1439" s="407">
        <v>0</v>
      </c>
      <c r="AB1439" s="408">
        <v>0</v>
      </c>
      <c r="AC1439" s="407">
        <v>0</v>
      </c>
      <c r="AD1439" s="408">
        <v>0</v>
      </c>
      <c r="AE1439" s="407">
        <v>0</v>
      </c>
      <c r="AF1439" s="408">
        <v>0</v>
      </c>
      <c r="AG1439" s="407">
        <v>0</v>
      </c>
      <c r="AI1439" s="406">
        <v>0</v>
      </c>
      <c r="AJ1439" s="407">
        <v>0</v>
      </c>
      <c r="AK1439" s="408">
        <v>0</v>
      </c>
      <c r="AL1439" s="407">
        <v>0</v>
      </c>
      <c r="AM1439" s="408">
        <v>0</v>
      </c>
      <c r="AN1439" s="407">
        <v>0</v>
      </c>
      <c r="AO1439" s="408">
        <v>0</v>
      </c>
      <c r="AP1439" s="407">
        <v>0</v>
      </c>
      <c r="AQ1439" s="408">
        <v>0</v>
      </c>
      <c r="AR1439" s="407">
        <v>0</v>
      </c>
      <c r="AT1439" s="406">
        <v>0</v>
      </c>
      <c r="AU1439" s="407">
        <v>0</v>
      </c>
      <c r="AV1439" s="408">
        <v>0</v>
      </c>
      <c r="AW1439" s="407">
        <v>0</v>
      </c>
      <c r="AX1439" s="408">
        <v>0</v>
      </c>
      <c r="AY1439" s="407">
        <v>0</v>
      </c>
      <c r="AZ1439" s="408">
        <v>0</v>
      </c>
      <c r="BA1439" s="407">
        <v>0</v>
      </c>
      <c r="BB1439" s="408">
        <v>0</v>
      </c>
      <c r="BC1439" s="407">
        <v>0</v>
      </c>
    </row>
    <row r="1440" spans="1:55" x14ac:dyDescent="0.35">
      <c r="A1440" s="385" t="str" cm="1">
        <f t="array" ref="A1440">IFERROR(_xlfn.IFS(AND(F1440="Renta Variable",O1440=1),IFERROR(MATCH(B1440,[1]RV_Det!C:C,0),"Rev"),AND(J1440="Corporativa",O1440=1,I1440="EM"),IFERROR(MATCH(B1440,[1]RF_Corps!B:B,0),"Rev"),AND(F1440="Alternativos",O1440=1),IFERROR(MATCH(B1440,[1]Rep4!C:C,0),"Rev")),"")</f>
        <v/>
      </c>
      <c r="B1440" s="394" t="s">
        <v>3964</v>
      </c>
      <c r="C1440" s="409" t="s">
        <v>3965</v>
      </c>
      <c r="D1440" s="395" t="s">
        <v>3966</v>
      </c>
      <c r="E1440" s="396" t="str">
        <f>IF(B1440="","",INDEX([1]CatGlob!$S:$S,IFERROR(MATCH(MID(B1440,7,1),[1]CatGlob!$R:$R,0),MATCH(MID(B1440,1,2),[1]CatGlob!$R:$R,0))))</f>
        <v>NSOL</v>
      </c>
      <c r="F1440" s="397" t="s">
        <v>442</v>
      </c>
      <c r="G1440" s="398" t="s">
        <v>383</v>
      </c>
      <c r="H1440" s="399" t="s">
        <v>264</v>
      </c>
      <c r="I1440" s="399" t="s">
        <v>611</v>
      </c>
      <c r="J1440" s="399" t="s">
        <v>2252</v>
      </c>
      <c r="K1440" s="396" t="s">
        <v>600</v>
      </c>
      <c r="L1440" s="400" t="str">
        <f>IF(ISERROR(MATCH(M1440,M$10:M1439,0)),M1440,"")</f>
        <v/>
      </c>
      <c r="M1440" s="401" t="str">
        <f>IF(B1440="","",IF(ISERROR(MATCH(F1440&amp;"_"&amp;G1440&amp;"_"&amp;H1440&amp;"_"&amp;I1440&amp;"_"&amp;J1440&amp;IF(K1440="","","_"&amp;K1440),[1]CatGlob!$B:$B,0)),F1440&amp;"_"&amp;G1440&amp;"_"&amp;H1440&amp;"_"&amp;I1440&amp;"_"&amp;J1440&amp;IF(K1440="","","_"&amp;K1440),INDEX([1]CatGlob!$C:$C,MATCH(F1440&amp;"_"&amp;G1440&amp;"_"&amp;H1440&amp;"_"&amp;I1440&amp;"_"&amp;J1440&amp;IF(K1440="","","_"&amp;K1440),[1]CatGlob!$B:$B,0))))</f>
        <v>PEN_NOM_CORP_NT</v>
      </c>
      <c r="N1440" s="402" t="str">
        <f t="shared" si="47"/>
        <v/>
      </c>
      <c r="O1440" s="402" t="str">
        <f t="shared" si="46"/>
        <v/>
      </c>
      <c r="P1440" s="401" t="str">
        <f>IF(LEN(B1440)&gt;8,INDEX([1]CatGlob!$X:$X,MATCH(M1440,[1]CatGlob!$W:$W,0)),"")</f>
        <v>PEC</v>
      </c>
      <c r="Q1440" s="403" t="str">
        <f>INDEX([1]CatGlob!P:P,MATCH(M1440,[1]CatGlob!O:O,0))</f>
        <v>RFLC</v>
      </c>
      <c r="R1440" s="403" t="s">
        <v>601</v>
      </c>
      <c r="S1440" s="403" t="s">
        <v>601</v>
      </c>
      <c r="T1440" s="403" t="str">
        <f>INDEX([1]CatGlob!$D:$D,MATCH($M1440,[1]CatGlob!$C:$C,0))</f>
        <v>RFL</v>
      </c>
      <c r="U1440" s="403" t="s">
        <v>2419</v>
      </c>
      <c r="V1440" s="404" t="str">
        <f>INDEX([1]CatGlob!$F:$F,MATCH($M1440,[1]CatGlob!$C:$C,0))</f>
        <v>RFL_CORP</v>
      </c>
      <c r="W1440" s="405"/>
      <c r="X1440" s="406">
        <v>0</v>
      </c>
      <c r="Y1440" s="407">
        <v>0</v>
      </c>
      <c r="Z1440" s="408">
        <v>0</v>
      </c>
      <c r="AA1440" s="407">
        <v>0</v>
      </c>
      <c r="AB1440" s="408">
        <v>0</v>
      </c>
      <c r="AC1440" s="407">
        <v>0</v>
      </c>
      <c r="AD1440" s="408">
        <v>0</v>
      </c>
      <c r="AE1440" s="407">
        <v>0</v>
      </c>
      <c r="AF1440" s="408">
        <v>0</v>
      </c>
      <c r="AG1440" s="407">
        <v>0</v>
      </c>
      <c r="AI1440" s="406">
        <v>0</v>
      </c>
      <c r="AJ1440" s="407">
        <v>0</v>
      </c>
      <c r="AK1440" s="408">
        <v>0</v>
      </c>
      <c r="AL1440" s="407">
        <v>0</v>
      </c>
      <c r="AM1440" s="408">
        <v>0</v>
      </c>
      <c r="AN1440" s="407">
        <v>0</v>
      </c>
      <c r="AO1440" s="408">
        <v>0</v>
      </c>
      <c r="AP1440" s="407">
        <v>0</v>
      </c>
      <c r="AQ1440" s="408">
        <v>0</v>
      </c>
      <c r="AR1440" s="407">
        <v>0</v>
      </c>
      <c r="AT1440" s="406">
        <v>0</v>
      </c>
      <c r="AU1440" s="407">
        <v>0</v>
      </c>
      <c r="AV1440" s="408">
        <v>0</v>
      </c>
      <c r="AW1440" s="407">
        <v>0</v>
      </c>
      <c r="AX1440" s="408">
        <v>0</v>
      </c>
      <c r="AY1440" s="407">
        <v>0</v>
      </c>
      <c r="AZ1440" s="408">
        <v>0</v>
      </c>
      <c r="BA1440" s="407">
        <v>0</v>
      </c>
      <c r="BB1440" s="408">
        <v>0</v>
      </c>
      <c r="BC1440" s="407">
        <v>0</v>
      </c>
    </row>
    <row r="1441" spans="1:55" x14ac:dyDescent="0.35">
      <c r="A1441" s="385" t="str" cm="1">
        <f t="array" ref="A1441">IFERROR(_xlfn.IFS(AND(F1441="Renta Variable",O1441=1),IFERROR(MATCH(B1441,[1]RV_Det!C:C,0),"Rev"),AND(J1441="Corporativa",O1441=1,I1441="EM"),IFERROR(MATCH(B1441,[1]RF_Corps!B:B,0),"Rev"),AND(F1441="Alternativos",O1441=1),IFERROR(MATCH(B1441,[1]Rep4!C:C,0),"Rev")),"")</f>
        <v/>
      </c>
      <c r="B1441" s="394" t="s">
        <v>3967</v>
      </c>
      <c r="C1441" s="409" t="s">
        <v>3968</v>
      </c>
      <c r="D1441" s="395" t="s">
        <v>3966</v>
      </c>
      <c r="E1441" s="396" t="str">
        <f>IF(B1441="","",INDEX([1]CatGlob!$S:$S,IFERROR(MATCH(MID(B1441,7,1),[1]CatGlob!$R:$R,0),MATCH(MID(B1441,1,2),[1]CatGlob!$R:$R,0))))</f>
        <v>NSOL</v>
      </c>
      <c r="F1441" s="397" t="s">
        <v>442</v>
      </c>
      <c r="G1441" s="398" t="s">
        <v>383</v>
      </c>
      <c r="H1441" s="399" t="s">
        <v>264</v>
      </c>
      <c r="I1441" s="399" t="s">
        <v>611</v>
      </c>
      <c r="J1441" s="399" t="s">
        <v>2252</v>
      </c>
      <c r="K1441" s="396" t="s">
        <v>600</v>
      </c>
      <c r="L1441" s="400" t="str">
        <f>IF(ISERROR(MATCH(M1441,M$10:M1440,0)),M1441,"")</f>
        <v/>
      </c>
      <c r="M1441" s="401" t="str">
        <f>IF(B1441="","",IF(ISERROR(MATCH(F1441&amp;"_"&amp;G1441&amp;"_"&amp;H1441&amp;"_"&amp;I1441&amp;"_"&amp;J1441&amp;IF(K1441="","","_"&amp;K1441),[1]CatGlob!$B:$B,0)),F1441&amp;"_"&amp;G1441&amp;"_"&amp;H1441&amp;"_"&amp;I1441&amp;"_"&amp;J1441&amp;IF(K1441="","","_"&amp;K1441),INDEX([1]CatGlob!$C:$C,MATCH(F1441&amp;"_"&amp;G1441&amp;"_"&amp;H1441&amp;"_"&amp;I1441&amp;"_"&amp;J1441&amp;IF(K1441="","","_"&amp;K1441),[1]CatGlob!$B:$B,0))))</f>
        <v>PEN_NOM_CORP_NT</v>
      </c>
      <c r="N1441" s="402" t="str">
        <f t="shared" si="47"/>
        <v/>
      </c>
      <c r="O1441" s="402" t="str">
        <f t="shared" si="46"/>
        <v/>
      </c>
      <c r="P1441" s="401" t="str">
        <f>IF(LEN(B1441)&gt;8,INDEX([1]CatGlob!$X:$X,MATCH(M1441,[1]CatGlob!$W:$W,0)),"")</f>
        <v>PEC</v>
      </c>
      <c r="Q1441" s="403" t="str">
        <f>INDEX([1]CatGlob!P:P,MATCH(M1441,[1]CatGlob!O:O,0))</f>
        <v>RFLC</v>
      </c>
      <c r="R1441" s="403" t="s">
        <v>601</v>
      </c>
      <c r="S1441" s="403" t="s">
        <v>601</v>
      </c>
      <c r="T1441" s="403" t="str">
        <f>INDEX([1]CatGlob!$D:$D,MATCH($M1441,[1]CatGlob!$C:$C,0))</f>
        <v>RFL</v>
      </c>
      <c r="U1441" s="403" t="s">
        <v>2419</v>
      </c>
      <c r="V1441" s="404" t="str">
        <f>INDEX([1]CatGlob!$F:$F,MATCH($M1441,[1]CatGlob!$C:$C,0))</f>
        <v>RFL_CORP</v>
      </c>
      <c r="W1441" s="405"/>
      <c r="X1441" s="406">
        <v>0</v>
      </c>
      <c r="Y1441" s="407">
        <v>0</v>
      </c>
      <c r="Z1441" s="408">
        <v>0</v>
      </c>
      <c r="AA1441" s="407">
        <v>0</v>
      </c>
      <c r="AB1441" s="408">
        <v>0</v>
      </c>
      <c r="AC1441" s="407">
        <v>0</v>
      </c>
      <c r="AD1441" s="408">
        <v>0</v>
      </c>
      <c r="AE1441" s="407">
        <v>0</v>
      </c>
      <c r="AF1441" s="408">
        <v>0</v>
      </c>
      <c r="AG1441" s="407">
        <v>0</v>
      </c>
      <c r="AI1441" s="406">
        <v>0</v>
      </c>
      <c r="AJ1441" s="407">
        <v>0</v>
      </c>
      <c r="AK1441" s="408">
        <v>0</v>
      </c>
      <c r="AL1441" s="407">
        <v>0</v>
      </c>
      <c r="AM1441" s="408">
        <v>0</v>
      </c>
      <c r="AN1441" s="407">
        <v>0</v>
      </c>
      <c r="AO1441" s="408">
        <v>0</v>
      </c>
      <c r="AP1441" s="407">
        <v>0</v>
      </c>
      <c r="AQ1441" s="408">
        <v>0</v>
      </c>
      <c r="AR1441" s="407">
        <v>0</v>
      </c>
      <c r="AT1441" s="406">
        <v>0</v>
      </c>
      <c r="AU1441" s="407">
        <v>0</v>
      </c>
      <c r="AV1441" s="408">
        <v>0</v>
      </c>
      <c r="AW1441" s="407">
        <v>0</v>
      </c>
      <c r="AX1441" s="408">
        <v>0</v>
      </c>
      <c r="AY1441" s="407">
        <v>0</v>
      </c>
      <c r="AZ1441" s="408">
        <v>0</v>
      </c>
      <c r="BA1441" s="407">
        <v>0</v>
      </c>
      <c r="BB1441" s="408">
        <v>0</v>
      </c>
      <c r="BC1441" s="407">
        <v>0</v>
      </c>
    </row>
    <row r="1442" spans="1:55" x14ac:dyDescent="0.35">
      <c r="A1442" s="385" t="str" cm="1">
        <f t="array" ref="A1442">IFERROR(_xlfn.IFS(AND(F1442="Renta Variable",O1442=1),IFERROR(MATCH(B1442,[1]RV_Det!C:C,0),"Rev"),AND(J1442="Corporativa",O1442=1,I1442="EM"),IFERROR(MATCH(B1442,[1]RF_Corps!B:B,0),"Rev"),AND(F1442="Alternativos",O1442=1),IFERROR(MATCH(B1442,[1]Rep4!C:C,0),"Rev")),"")</f>
        <v/>
      </c>
      <c r="B1442" s="394" t="s">
        <v>3969</v>
      </c>
      <c r="C1442" s="409" t="s">
        <v>3970</v>
      </c>
      <c r="D1442" s="395" t="s">
        <v>3971</v>
      </c>
      <c r="E1442" s="396" t="str">
        <f>IF(B1442="","",INDEX([1]CatGlob!$S:$S,IFERROR(MATCH(MID(B1442,7,1),[1]CatGlob!$R:$R,0),MATCH(MID(B1442,1,2),[1]CatGlob!$R:$R,0))))</f>
        <v>NSOL</v>
      </c>
      <c r="F1442" s="397" t="s">
        <v>442</v>
      </c>
      <c r="G1442" s="398" t="s">
        <v>383</v>
      </c>
      <c r="H1442" s="399" t="s">
        <v>264</v>
      </c>
      <c r="I1442" s="399" t="s">
        <v>611</v>
      </c>
      <c r="J1442" s="399" t="s">
        <v>2252</v>
      </c>
      <c r="K1442" s="396" t="s">
        <v>600</v>
      </c>
      <c r="L1442" s="400" t="str">
        <f>IF(ISERROR(MATCH(M1442,M$10:M1441,0)),M1442,"")</f>
        <v/>
      </c>
      <c r="M1442" s="401" t="str">
        <f>IF(B1442="","",IF(ISERROR(MATCH(F1442&amp;"_"&amp;G1442&amp;"_"&amp;H1442&amp;"_"&amp;I1442&amp;"_"&amp;J1442&amp;IF(K1442="","","_"&amp;K1442),[1]CatGlob!$B:$B,0)),F1442&amp;"_"&amp;G1442&amp;"_"&amp;H1442&amp;"_"&amp;I1442&amp;"_"&amp;J1442&amp;IF(K1442="","","_"&amp;K1442),INDEX([1]CatGlob!$C:$C,MATCH(F1442&amp;"_"&amp;G1442&amp;"_"&amp;H1442&amp;"_"&amp;I1442&amp;"_"&amp;J1442&amp;IF(K1442="","","_"&amp;K1442),[1]CatGlob!$B:$B,0))))</f>
        <v>PEN_NOM_CORP_NT</v>
      </c>
      <c r="N1442" s="402" t="str">
        <f t="shared" si="47"/>
        <v/>
      </c>
      <c r="O1442" s="402" t="str">
        <f t="shared" si="46"/>
        <v/>
      </c>
      <c r="P1442" s="401" t="str">
        <f>IF(LEN(B1442)&gt;8,INDEX([1]CatGlob!$X:$X,MATCH(M1442,[1]CatGlob!$W:$W,0)),"")</f>
        <v>PEC</v>
      </c>
      <c r="Q1442" s="403" t="str">
        <f>INDEX([1]CatGlob!P:P,MATCH(M1442,[1]CatGlob!O:O,0))</f>
        <v>RFLC</v>
      </c>
      <c r="R1442" s="403" t="s">
        <v>601</v>
      </c>
      <c r="S1442" s="403" t="s">
        <v>601</v>
      </c>
      <c r="T1442" s="403" t="str">
        <f>INDEX([1]CatGlob!$D:$D,MATCH($M1442,[1]CatGlob!$C:$C,0))</f>
        <v>RFL</v>
      </c>
      <c r="U1442" s="403" t="s">
        <v>2419</v>
      </c>
      <c r="V1442" s="404" t="str">
        <f>INDEX([1]CatGlob!$F:$F,MATCH($M1442,[1]CatGlob!$C:$C,0))</f>
        <v>RFL_CORP</v>
      </c>
      <c r="W1442" s="405"/>
      <c r="X1442" s="406">
        <v>0</v>
      </c>
      <c r="Y1442" s="407">
        <v>0</v>
      </c>
      <c r="Z1442" s="408">
        <v>0</v>
      </c>
      <c r="AA1442" s="407">
        <v>0</v>
      </c>
      <c r="AB1442" s="408">
        <v>0</v>
      </c>
      <c r="AC1442" s="407">
        <v>0</v>
      </c>
      <c r="AD1442" s="408">
        <v>0</v>
      </c>
      <c r="AE1442" s="407">
        <v>0</v>
      </c>
      <c r="AF1442" s="408">
        <v>0</v>
      </c>
      <c r="AG1442" s="407">
        <v>0</v>
      </c>
      <c r="AI1442" s="406">
        <v>0</v>
      </c>
      <c r="AJ1442" s="407">
        <v>0</v>
      </c>
      <c r="AK1442" s="408">
        <v>0</v>
      </c>
      <c r="AL1442" s="407">
        <v>0</v>
      </c>
      <c r="AM1442" s="408">
        <v>0</v>
      </c>
      <c r="AN1442" s="407">
        <v>0</v>
      </c>
      <c r="AO1442" s="408">
        <v>0</v>
      </c>
      <c r="AP1442" s="407">
        <v>0</v>
      </c>
      <c r="AQ1442" s="408">
        <v>0</v>
      </c>
      <c r="AR1442" s="407">
        <v>0</v>
      </c>
      <c r="AT1442" s="406">
        <v>0</v>
      </c>
      <c r="AU1442" s="407">
        <v>0</v>
      </c>
      <c r="AV1442" s="408">
        <v>0</v>
      </c>
      <c r="AW1442" s="407">
        <v>0</v>
      </c>
      <c r="AX1442" s="408">
        <v>0</v>
      </c>
      <c r="AY1442" s="407">
        <v>0</v>
      </c>
      <c r="AZ1442" s="408">
        <v>0</v>
      </c>
      <c r="BA1442" s="407">
        <v>0</v>
      </c>
      <c r="BB1442" s="408">
        <v>0</v>
      </c>
      <c r="BC1442" s="407">
        <v>0</v>
      </c>
    </row>
    <row r="1443" spans="1:55" x14ac:dyDescent="0.35">
      <c r="A1443" s="385" t="str" cm="1">
        <f t="array" ref="A1443">IFERROR(_xlfn.IFS(AND(F1443="Renta Variable",O1443=1),IFERROR(MATCH(B1443,[1]RV_Det!C:C,0),"Rev"),AND(J1443="Corporativa",O1443=1,I1443="EM"),IFERROR(MATCH(B1443,[1]RF_Corps!B:B,0),"Rev"),AND(F1443="Alternativos",O1443=1),IFERROR(MATCH(B1443,[1]Rep4!C:C,0),"Rev")),"")</f>
        <v/>
      </c>
      <c r="B1443" s="394" t="s">
        <v>3972</v>
      </c>
      <c r="C1443" s="409" t="s">
        <v>3973</v>
      </c>
      <c r="D1443" s="395" t="s">
        <v>3974</v>
      </c>
      <c r="E1443" s="396" t="str">
        <f>IF(B1443="","",INDEX([1]CatGlob!$S:$S,IFERROR(MATCH(MID(B1443,7,1),[1]CatGlob!$R:$R,0),MATCH(MID(B1443,1,2),[1]CatGlob!$R:$R,0))))</f>
        <v>NSOL</v>
      </c>
      <c r="F1443" s="397" t="s">
        <v>442</v>
      </c>
      <c r="G1443" s="398" t="s">
        <v>383</v>
      </c>
      <c r="H1443" s="399" t="s">
        <v>264</v>
      </c>
      <c r="I1443" s="399" t="s">
        <v>611</v>
      </c>
      <c r="J1443" s="399" t="s">
        <v>2252</v>
      </c>
      <c r="K1443" s="396" t="s">
        <v>600</v>
      </c>
      <c r="L1443" s="400" t="str">
        <f>IF(ISERROR(MATCH(M1443,M$10:M1442,0)),M1443,"")</f>
        <v/>
      </c>
      <c r="M1443" s="401" t="str">
        <f>IF(B1443="","",IF(ISERROR(MATCH(F1443&amp;"_"&amp;G1443&amp;"_"&amp;H1443&amp;"_"&amp;I1443&amp;"_"&amp;J1443&amp;IF(K1443="","","_"&amp;K1443),[1]CatGlob!$B:$B,0)),F1443&amp;"_"&amp;G1443&amp;"_"&amp;H1443&amp;"_"&amp;I1443&amp;"_"&amp;J1443&amp;IF(K1443="","","_"&amp;K1443),INDEX([1]CatGlob!$C:$C,MATCH(F1443&amp;"_"&amp;G1443&amp;"_"&amp;H1443&amp;"_"&amp;I1443&amp;"_"&amp;J1443&amp;IF(K1443="","","_"&amp;K1443),[1]CatGlob!$B:$B,0))))</f>
        <v>PEN_NOM_CORP_NT</v>
      </c>
      <c r="N1443" s="402" t="str">
        <f t="shared" si="47"/>
        <v/>
      </c>
      <c r="O1443" s="402" t="str">
        <f t="shared" si="46"/>
        <v/>
      </c>
      <c r="P1443" s="401" t="str">
        <f>IF(LEN(B1443)&gt;8,INDEX([1]CatGlob!$X:$X,MATCH(M1443,[1]CatGlob!$W:$W,0)),"")</f>
        <v>PEC</v>
      </c>
      <c r="Q1443" s="403" t="str">
        <f>INDEX([1]CatGlob!P:P,MATCH(M1443,[1]CatGlob!O:O,0))</f>
        <v>RFLC</v>
      </c>
      <c r="R1443" s="403" t="s">
        <v>601</v>
      </c>
      <c r="S1443" s="403" t="s">
        <v>601</v>
      </c>
      <c r="T1443" s="403" t="str">
        <f>INDEX([1]CatGlob!$D:$D,MATCH($M1443,[1]CatGlob!$C:$C,0))</f>
        <v>RFL</v>
      </c>
      <c r="U1443" s="403" t="s">
        <v>2419</v>
      </c>
      <c r="V1443" s="404" t="str">
        <f>INDEX([1]CatGlob!$F:$F,MATCH($M1443,[1]CatGlob!$C:$C,0))</f>
        <v>RFL_CORP</v>
      </c>
      <c r="W1443" s="405"/>
      <c r="X1443" s="406">
        <v>0</v>
      </c>
      <c r="Y1443" s="407">
        <v>0</v>
      </c>
      <c r="Z1443" s="408">
        <v>0</v>
      </c>
      <c r="AA1443" s="407">
        <v>0</v>
      </c>
      <c r="AB1443" s="408">
        <v>0</v>
      </c>
      <c r="AC1443" s="407">
        <v>0</v>
      </c>
      <c r="AD1443" s="408">
        <v>0</v>
      </c>
      <c r="AE1443" s="407">
        <v>0</v>
      </c>
      <c r="AF1443" s="408">
        <v>0</v>
      </c>
      <c r="AG1443" s="407">
        <v>0</v>
      </c>
      <c r="AI1443" s="406">
        <v>0</v>
      </c>
      <c r="AJ1443" s="407">
        <v>0</v>
      </c>
      <c r="AK1443" s="408">
        <v>0</v>
      </c>
      <c r="AL1443" s="407">
        <v>0</v>
      </c>
      <c r="AM1443" s="408">
        <v>0</v>
      </c>
      <c r="AN1443" s="407">
        <v>0</v>
      </c>
      <c r="AO1443" s="408">
        <v>0</v>
      </c>
      <c r="AP1443" s="407">
        <v>0</v>
      </c>
      <c r="AQ1443" s="408">
        <v>0</v>
      </c>
      <c r="AR1443" s="407">
        <v>0</v>
      </c>
      <c r="AT1443" s="406">
        <v>0</v>
      </c>
      <c r="AU1443" s="407">
        <v>0</v>
      </c>
      <c r="AV1443" s="408">
        <v>0</v>
      </c>
      <c r="AW1443" s="407">
        <v>0</v>
      </c>
      <c r="AX1443" s="408">
        <v>0</v>
      </c>
      <c r="AY1443" s="407">
        <v>0</v>
      </c>
      <c r="AZ1443" s="408">
        <v>0</v>
      </c>
      <c r="BA1443" s="407">
        <v>0</v>
      </c>
      <c r="BB1443" s="408">
        <v>0</v>
      </c>
      <c r="BC1443" s="407">
        <v>0</v>
      </c>
    </row>
    <row r="1444" spans="1:55" x14ac:dyDescent="0.35">
      <c r="A1444" s="385" t="str" cm="1">
        <f t="array" ref="A1444">IFERROR(_xlfn.IFS(AND(F1444="Renta Variable",O1444=1),IFERROR(MATCH(B1444,[1]RV_Det!C:C,0),"Rev"),AND(J1444="Corporativa",O1444=1,I1444="EM"),IFERROR(MATCH(B1444,[1]RF_Corps!B:B,0),"Rev"),AND(F1444="Alternativos",O1444=1),IFERROR(MATCH(B1444,[1]Rep4!C:C,0),"Rev")),"")</f>
        <v/>
      </c>
      <c r="B1444" s="394" t="s">
        <v>3975</v>
      </c>
      <c r="C1444" s="409" t="s">
        <v>3976</v>
      </c>
      <c r="D1444" s="395" t="s">
        <v>3974</v>
      </c>
      <c r="E1444" s="396" t="str">
        <f>IF(B1444="","",INDEX([1]CatGlob!$S:$S,IFERROR(MATCH(MID(B1444,7,1),[1]CatGlob!$R:$R,0),MATCH(MID(B1444,1,2),[1]CatGlob!$R:$R,0))))</f>
        <v>NSOL</v>
      </c>
      <c r="F1444" s="397" t="s">
        <v>442</v>
      </c>
      <c r="G1444" s="398" t="s">
        <v>383</v>
      </c>
      <c r="H1444" s="399" t="s">
        <v>264</v>
      </c>
      <c r="I1444" s="399" t="s">
        <v>611</v>
      </c>
      <c r="J1444" s="399" t="s">
        <v>2252</v>
      </c>
      <c r="K1444" s="396" t="s">
        <v>600</v>
      </c>
      <c r="L1444" s="400" t="str">
        <f>IF(ISERROR(MATCH(M1444,M$10:M1443,0)),M1444,"")</f>
        <v/>
      </c>
      <c r="M1444" s="401" t="str">
        <f>IF(B1444="","",IF(ISERROR(MATCH(F1444&amp;"_"&amp;G1444&amp;"_"&amp;H1444&amp;"_"&amp;I1444&amp;"_"&amp;J1444&amp;IF(K1444="","","_"&amp;K1444),[1]CatGlob!$B:$B,0)),F1444&amp;"_"&amp;G1444&amp;"_"&amp;H1444&amp;"_"&amp;I1444&amp;"_"&amp;J1444&amp;IF(K1444="","","_"&amp;K1444),INDEX([1]CatGlob!$C:$C,MATCH(F1444&amp;"_"&amp;G1444&amp;"_"&amp;H1444&amp;"_"&amp;I1444&amp;"_"&amp;J1444&amp;IF(K1444="","","_"&amp;K1444),[1]CatGlob!$B:$B,0))))</f>
        <v>PEN_NOM_CORP_NT</v>
      </c>
      <c r="N1444" s="402" t="str">
        <f t="shared" si="47"/>
        <v/>
      </c>
      <c r="O1444" s="402" t="str">
        <f t="shared" si="46"/>
        <v/>
      </c>
      <c r="P1444" s="401" t="str">
        <f>IF(LEN(B1444)&gt;8,INDEX([1]CatGlob!$X:$X,MATCH(M1444,[1]CatGlob!$W:$W,0)),"")</f>
        <v>PEC</v>
      </c>
      <c r="Q1444" s="403" t="str">
        <f>INDEX([1]CatGlob!P:P,MATCH(M1444,[1]CatGlob!O:O,0))</f>
        <v>RFLC</v>
      </c>
      <c r="R1444" s="403" t="s">
        <v>601</v>
      </c>
      <c r="S1444" s="403" t="s">
        <v>601</v>
      </c>
      <c r="T1444" s="403" t="str">
        <f>INDEX([1]CatGlob!$D:$D,MATCH($M1444,[1]CatGlob!$C:$C,0))</f>
        <v>RFL</v>
      </c>
      <c r="U1444" s="403" t="s">
        <v>3953</v>
      </c>
      <c r="V1444" s="404" t="str">
        <f>INDEX([1]CatGlob!$F:$F,MATCH($M1444,[1]CatGlob!$C:$C,0))</f>
        <v>RFL_CORP</v>
      </c>
      <c r="W1444" s="405"/>
      <c r="X1444" s="406">
        <v>0</v>
      </c>
      <c r="Y1444" s="407">
        <v>0</v>
      </c>
      <c r="Z1444" s="408">
        <v>0</v>
      </c>
      <c r="AA1444" s="407">
        <v>0</v>
      </c>
      <c r="AB1444" s="408">
        <v>0</v>
      </c>
      <c r="AC1444" s="407">
        <v>0</v>
      </c>
      <c r="AD1444" s="408">
        <v>0</v>
      </c>
      <c r="AE1444" s="407">
        <v>0</v>
      </c>
      <c r="AF1444" s="408">
        <v>0</v>
      </c>
      <c r="AG1444" s="407">
        <v>0</v>
      </c>
      <c r="AI1444" s="406">
        <v>0</v>
      </c>
      <c r="AJ1444" s="407">
        <v>0</v>
      </c>
      <c r="AK1444" s="408">
        <v>0</v>
      </c>
      <c r="AL1444" s="407">
        <v>0</v>
      </c>
      <c r="AM1444" s="408">
        <v>0</v>
      </c>
      <c r="AN1444" s="407">
        <v>0</v>
      </c>
      <c r="AO1444" s="408">
        <v>0</v>
      </c>
      <c r="AP1444" s="407">
        <v>0</v>
      </c>
      <c r="AQ1444" s="408">
        <v>0</v>
      </c>
      <c r="AR1444" s="407">
        <v>0</v>
      </c>
      <c r="AT1444" s="406">
        <v>0</v>
      </c>
      <c r="AU1444" s="407">
        <v>0</v>
      </c>
      <c r="AV1444" s="408">
        <v>0</v>
      </c>
      <c r="AW1444" s="407">
        <v>0</v>
      </c>
      <c r="AX1444" s="408">
        <v>0</v>
      </c>
      <c r="AY1444" s="407">
        <v>0</v>
      </c>
      <c r="AZ1444" s="408">
        <v>0</v>
      </c>
      <c r="BA1444" s="407">
        <v>0</v>
      </c>
      <c r="BB1444" s="408">
        <v>0</v>
      </c>
      <c r="BC1444" s="407">
        <v>0</v>
      </c>
    </row>
    <row r="1445" spans="1:55" x14ac:dyDescent="0.35">
      <c r="A1445" s="385" t="str" cm="1">
        <f t="array" ref="A1445">IFERROR(_xlfn.IFS(AND(F1445="Renta Variable",O1445=1),IFERROR(MATCH(B1445,[1]RV_Det!C:C,0),"Rev"),AND(J1445="Corporativa",O1445=1,I1445="EM"),IFERROR(MATCH(B1445,[1]RF_Corps!B:B,0),"Rev"),AND(F1445="Alternativos",O1445=1),IFERROR(MATCH(B1445,[1]Rep4!C:C,0),"Rev")),"")</f>
        <v/>
      </c>
      <c r="B1445" s="394" t="s">
        <v>3977</v>
      </c>
      <c r="C1445" s="409" t="s">
        <v>3978</v>
      </c>
      <c r="D1445" s="395" t="s">
        <v>3974</v>
      </c>
      <c r="E1445" s="396" t="str">
        <f>IF(B1445="","",INDEX([1]CatGlob!$S:$S,IFERROR(MATCH(MID(B1445,7,1),[1]CatGlob!$R:$R,0),MATCH(MID(B1445,1,2),[1]CatGlob!$R:$R,0))))</f>
        <v>NSOL</v>
      </c>
      <c r="F1445" s="397" t="s">
        <v>442</v>
      </c>
      <c r="G1445" s="398" t="s">
        <v>383</v>
      </c>
      <c r="H1445" s="399" t="s">
        <v>264</v>
      </c>
      <c r="I1445" s="399" t="s">
        <v>611</v>
      </c>
      <c r="J1445" s="399" t="s">
        <v>2252</v>
      </c>
      <c r="K1445" s="396" t="s">
        <v>600</v>
      </c>
      <c r="L1445" s="400" t="str">
        <f>IF(ISERROR(MATCH(M1445,M$10:M1444,0)),M1445,"")</f>
        <v/>
      </c>
      <c r="M1445" s="401" t="str">
        <f>IF(B1445="","",IF(ISERROR(MATCH(F1445&amp;"_"&amp;G1445&amp;"_"&amp;H1445&amp;"_"&amp;I1445&amp;"_"&amp;J1445&amp;IF(K1445="","","_"&amp;K1445),[1]CatGlob!$B:$B,0)),F1445&amp;"_"&amp;G1445&amp;"_"&amp;H1445&amp;"_"&amp;I1445&amp;"_"&amp;J1445&amp;IF(K1445="","","_"&amp;K1445),INDEX([1]CatGlob!$C:$C,MATCH(F1445&amp;"_"&amp;G1445&amp;"_"&amp;H1445&amp;"_"&amp;I1445&amp;"_"&amp;J1445&amp;IF(K1445="","","_"&amp;K1445),[1]CatGlob!$B:$B,0))))</f>
        <v>PEN_NOM_CORP_NT</v>
      </c>
      <c r="N1445" s="402" t="str">
        <f t="shared" si="47"/>
        <v/>
      </c>
      <c r="O1445" s="402" t="str">
        <f t="shared" si="46"/>
        <v/>
      </c>
      <c r="P1445" s="401" t="str">
        <f>IF(LEN(B1445)&gt;8,INDEX([1]CatGlob!$X:$X,MATCH(M1445,[1]CatGlob!$W:$W,0)),"")</f>
        <v>PEC</v>
      </c>
      <c r="Q1445" s="403" t="str">
        <f>INDEX([1]CatGlob!P:P,MATCH(M1445,[1]CatGlob!O:O,0))</f>
        <v>RFLC</v>
      </c>
      <c r="R1445" s="403" t="s">
        <v>601</v>
      </c>
      <c r="S1445" s="403" t="s">
        <v>601</v>
      </c>
      <c r="T1445" s="403" t="str">
        <f>INDEX([1]CatGlob!$D:$D,MATCH($M1445,[1]CatGlob!$C:$C,0))</f>
        <v>RFL</v>
      </c>
      <c r="U1445" s="403" t="s">
        <v>2419</v>
      </c>
      <c r="V1445" s="404" t="str">
        <f>INDEX([1]CatGlob!$F:$F,MATCH($M1445,[1]CatGlob!$C:$C,0))</f>
        <v>RFL_CORP</v>
      </c>
      <c r="W1445" s="405"/>
      <c r="X1445" s="406">
        <v>0</v>
      </c>
      <c r="Y1445" s="407">
        <v>0</v>
      </c>
      <c r="Z1445" s="408">
        <v>0</v>
      </c>
      <c r="AA1445" s="407">
        <v>0</v>
      </c>
      <c r="AB1445" s="408">
        <v>0</v>
      </c>
      <c r="AC1445" s="407">
        <v>0</v>
      </c>
      <c r="AD1445" s="408">
        <v>0</v>
      </c>
      <c r="AE1445" s="407">
        <v>0</v>
      </c>
      <c r="AF1445" s="408">
        <v>0</v>
      </c>
      <c r="AG1445" s="407">
        <v>0</v>
      </c>
      <c r="AI1445" s="406">
        <v>0</v>
      </c>
      <c r="AJ1445" s="407">
        <v>0</v>
      </c>
      <c r="AK1445" s="408">
        <v>0</v>
      </c>
      <c r="AL1445" s="407">
        <v>0</v>
      </c>
      <c r="AM1445" s="408">
        <v>0</v>
      </c>
      <c r="AN1445" s="407">
        <v>0</v>
      </c>
      <c r="AO1445" s="408">
        <v>0</v>
      </c>
      <c r="AP1445" s="407">
        <v>0</v>
      </c>
      <c r="AQ1445" s="408">
        <v>0</v>
      </c>
      <c r="AR1445" s="407">
        <v>0</v>
      </c>
      <c r="AT1445" s="406">
        <v>0</v>
      </c>
      <c r="AU1445" s="407">
        <v>0</v>
      </c>
      <c r="AV1445" s="408">
        <v>0</v>
      </c>
      <c r="AW1445" s="407">
        <v>0</v>
      </c>
      <c r="AX1445" s="408">
        <v>0</v>
      </c>
      <c r="AY1445" s="407">
        <v>0</v>
      </c>
      <c r="AZ1445" s="408">
        <v>0</v>
      </c>
      <c r="BA1445" s="407">
        <v>0</v>
      </c>
      <c r="BB1445" s="408">
        <v>0</v>
      </c>
      <c r="BC1445" s="407">
        <v>0</v>
      </c>
    </row>
    <row r="1446" spans="1:55" x14ac:dyDescent="0.35">
      <c r="A1446" s="385" t="str" cm="1">
        <f t="array" ref="A1446">IFERROR(_xlfn.IFS(AND(F1446="Renta Variable",O1446=1),IFERROR(MATCH(B1446,[1]RV_Det!C:C,0),"Rev"),AND(J1446="Corporativa",O1446=1,I1446="EM"),IFERROR(MATCH(B1446,[1]RF_Corps!B:B,0),"Rev"),AND(F1446="Alternativos",O1446=1),IFERROR(MATCH(B1446,[1]Rep4!C:C,0),"Rev")),"")</f>
        <v/>
      </c>
      <c r="B1446" s="394" t="s">
        <v>3979</v>
      </c>
      <c r="C1446" s="409" t="s">
        <v>3980</v>
      </c>
      <c r="D1446" s="395" t="s">
        <v>3974</v>
      </c>
      <c r="E1446" s="396" t="str">
        <f>IF(B1446="","",INDEX([1]CatGlob!$S:$S,IFERROR(MATCH(MID(B1446,7,1),[1]CatGlob!$R:$R,0),MATCH(MID(B1446,1,2),[1]CatGlob!$R:$R,0))))</f>
        <v>NSOL</v>
      </c>
      <c r="F1446" s="397" t="s">
        <v>442</v>
      </c>
      <c r="G1446" s="398" t="s">
        <v>383</v>
      </c>
      <c r="H1446" s="399" t="s">
        <v>264</v>
      </c>
      <c r="I1446" s="399" t="s">
        <v>611</v>
      </c>
      <c r="J1446" s="399" t="s">
        <v>2252</v>
      </c>
      <c r="K1446" s="396" t="s">
        <v>600</v>
      </c>
      <c r="L1446" s="400" t="str">
        <f>IF(ISERROR(MATCH(M1446,M$10:M1445,0)),M1446,"")</f>
        <v/>
      </c>
      <c r="M1446" s="401" t="str">
        <f>IF(B1446="","",IF(ISERROR(MATCH(F1446&amp;"_"&amp;G1446&amp;"_"&amp;H1446&amp;"_"&amp;I1446&amp;"_"&amp;J1446&amp;IF(K1446="","","_"&amp;K1446),[1]CatGlob!$B:$B,0)),F1446&amp;"_"&amp;G1446&amp;"_"&amp;H1446&amp;"_"&amp;I1446&amp;"_"&amp;J1446&amp;IF(K1446="","","_"&amp;K1446),INDEX([1]CatGlob!$C:$C,MATCH(F1446&amp;"_"&amp;G1446&amp;"_"&amp;H1446&amp;"_"&amp;I1446&amp;"_"&amp;J1446&amp;IF(K1446="","","_"&amp;K1446),[1]CatGlob!$B:$B,0))))</f>
        <v>PEN_NOM_CORP_NT</v>
      </c>
      <c r="N1446" s="402" t="str">
        <f t="shared" si="47"/>
        <v/>
      </c>
      <c r="O1446" s="402" t="str">
        <f t="shared" si="46"/>
        <v/>
      </c>
      <c r="P1446" s="401" t="str">
        <f>IF(LEN(B1446)&gt;8,INDEX([1]CatGlob!$X:$X,MATCH(M1446,[1]CatGlob!$W:$W,0)),"")</f>
        <v>PEC</v>
      </c>
      <c r="Q1446" s="403" t="str">
        <f>INDEX([1]CatGlob!P:P,MATCH(M1446,[1]CatGlob!O:O,0))</f>
        <v>RFLC</v>
      </c>
      <c r="R1446" s="403" t="s">
        <v>601</v>
      </c>
      <c r="S1446" s="403" t="s">
        <v>601</v>
      </c>
      <c r="T1446" s="403" t="str">
        <f>INDEX([1]CatGlob!$D:$D,MATCH($M1446,[1]CatGlob!$C:$C,0))</f>
        <v>RFL</v>
      </c>
      <c r="U1446" s="403" t="s">
        <v>2419</v>
      </c>
      <c r="V1446" s="404" t="str">
        <f>INDEX([1]CatGlob!$F:$F,MATCH($M1446,[1]CatGlob!$C:$C,0))</f>
        <v>RFL_CORP</v>
      </c>
      <c r="W1446" s="405"/>
      <c r="X1446" s="406">
        <v>0</v>
      </c>
      <c r="Y1446" s="407">
        <v>0</v>
      </c>
      <c r="Z1446" s="408">
        <v>0</v>
      </c>
      <c r="AA1446" s="407">
        <v>0</v>
      </c>
      <c r="AB1446" s="408">
        <v>0</v>
      </c>
      <c r="AC1446" s="407">
        <v>0</v>
      </c>
      <c r="AD1446" s="408">
        <v>0</v>
      </c>
      <c r="AE1446" s="407">
        <v>0</v>
      </c>
      <c r="AF1446" s="408">
        <v>0</v>
      </c>
      <c r="AG1446" s="407">
        <v>0</v>
      </c>
      <c r="AI1446" s="406">
        <v>0</v>
      </c>
      <c r="AJ1446" s="407">
        <v>0</v>
      </c>
      <c r="AK1446" s="408">
        <v>0</v>
      </c>
      <c r="AL1446" s="407">
        <v>0</v>
      </c>
      <c r="AM1446" s="408">
        <v>0</v>
      </c>
      <c r="AN1446" s="407">
        <v>0</v>
      </c>
      <c r="AO1446" s="408">
        <v>0</v>
      </c>
      <c r="AP1446" s="407">
        <v>0</v>
      </c>
      <c r="AQ1446" s="408">
        <v>0</v>
      </c>
      <c r="AR1446" s="407">
        <v>0</v>
      </c>
      <c r="AT1446" s="406">
        <v>0</v>
      </c>
      <c r="AU1446" s="407">
        <v>0</v>
      </c>
      <c r="AV1446" s="408">
        <v>0</v>
      </c>
      <c r="AW1446" s="407">
        <v>0</v>
      </c>
      <c r="AX1446" s="408">
        <v>0</v>
      </c>
      <c r="AY1446" s="407">
        <v>0</v>
      </c>
      <c r="AZ1446" s="408">
        <v>0</v>
      </c>
      <c r="BA1446" s="407">
        <v>0</v>
      </c>
      <c r="BB1446" s="408">
        <v>0</v>
      </c>
      <c r="BC1446" s="407">
        <v>0</v>
      </c>
    </row>
    <row r="1447" spans="1:55" x14ac:dyDescent="0.35">
      <c r="A1447" s="385" t="str" cm="1">
        <f t="array" ref="A1447">IFERROR(_xlfn.IFS(AND(F1447="Renta Variable",O1447=1),IFERROR(MATCH(B1447,[1]RV_Det!C:C,0),"Rev"),AND(J1447="Corporativa",O1447=1,I1447="EM"),IFERROR(MATCH(B1447,[1]RF_Corps!B:B,0),"Rev"),AND(F1447="Alternativos",O1447=1),IFERROR(MATCH(B1447,[1]Rep4!C:C,0),"Rev")),"")</f>
        <v/>
      </c>
      <c r="B1447" s="394" t="s">
        <v>3981</v>
      </c>
      <c r="C1447" s="409" t="s">
        <v>3982</v>
      </c>
      <c r="D1447" s="395" t="s">
        <v>3974</v>
      </c>
      <c r="E1447" s="396" t="str">
        <f>IF(B1447="","",INDEX([1]CatGlob!$S:$S,IFERROR(MATCH(MID(B1447,7,1),[1]CatGlob!$R:$R,0),MATCH(MID(B1447,1,2),[1]CatGlob!$R:$R,0))))</f>
        <v>NSOL</v>
      </c>
      <c r="F1447" s="397" t="s">
        <v>442</v>
      </c>
      <c r="G1447" s="398" t="s">
        <v>383</v>
      </c>
      <c r="H1447" s="399" t="s">
        <v>264</v>
      </c>
      <c r="I1447" s="399" t="s">
        <v>611</v>
      </c>
      <c r="J1447" s="399" t="s">
        <v>2252</v>
      </c>
      <c r="K1447" s="396" t="s">
        <v>600</v>
      </c>
      <c r="L1447" s="400" t="str">
        <f>IF(ISERROR(MATCH(M1447,M$10:M1446,0)),M1447,"")</f>
        <v/>
      </c>
      <c r="M1447" s="401" t="str">
        <f>IF(B1447="","",IF(ISERROR(MATCH(F1447&amp;"_"&amp;G1447&amp;"_"&amp;H1447&amp;"_"&amp;I1447&amp;"_"&amp;J1447&amp;IF(K1447="","","_"&amp;K1447),[1]CatGlob!$B:$B,0)),F1447&amp;"_"&amp;G1447&amp;"_"&amp;H1447&amp;"_"&amp;I1447&amp;"_"&amp;J1447&amp;IF(K1447="","","_"&amp;K1447),INDEX([1]CatGlob!$C:$C,MATCH(F1447&amp;"_"&amp;G1447&amp;"_"&amp;H1447&amp;"_"&amp;I1447&amp;"_"&amp;J1447&amp;IF(K1447="","","_"&amp;K1447),[1]CatGlob!$B:$B,0))))</f>
        <v>PEN_NOM_CORP_NT</v>
      </c>
      <c r="N1447" s="402" t="str">
        <f t="shared" si="47"/>
        <v/>
      </c>
      <c r="O1447" s="402" t="str">
        <f t="shared" si="46"/>
        <v/>
      </c>
      <c r="P1447" s="401" t="str">
        <f>IF(LEN(B1447)&gt;8,INDEX([1]CatGlob!$X:$X,MATCH(M1447,[1]CatGlob!$W:$W,0)),"")</f>
        <v>PEC</v>
      </c>
      <c r="Q1447" s="403" t="str">
        <f>INDEX([1]CatGlob!P:P,MATCH(M1447,[1]CatGlob!O:O,0))</f>
        <v>RFLC</v>
      </c>
      <c r="R1447" s="403" t="s">
        <v>601</v>
      </c>
      <c r="S1447" s="403" t="s">
        <v>601</v>
      </c>
      <c r="T1447" s="403" t="str">
        <f>INDEX([1]CatGlob!$D:$D,MATCH($M1447,[1]CatGlob!$C:$C,0))</f>
        <v>RFL</v>
      </c>
      <c r="U1447" s="403" t="s">
        <v>2419</v>
      </c>
      <c r="V1447" s="404" t="str">
        <f>INDEX([1]CatGlob!$F:$F,MATCH($M1447,[1]CatGlob!$C:$C,0))</f>
        <v>RFL_CORP</v>
      </c>
      <c r="W1447" s="405"/>
      <c r="X1447" s="406">
        <v>0</v>
      </c>
      <c r="Y1447" s="407">
        <v>0</v>
      </c>
      <c r="Z1447" s="408">
        <v>0</v>
      </c>
      <c r="AA1447" s="407">
        <v>0</v>
      </c>
      <c r="AB1447" s="408">
        <v>0</v>
      </c>
      <c r="AC1447" s="407">
        <v>0</v>
      </c>
      <c r="AD1447" s="408">
        <v>0</v>
      </c>
      <c r="AE1447" s="407">
        <v>0</v>
      </c>
      <c r="AF1447" s="408">
        <v>0</v>
      </c>
      <c r="AG1447" s="407">
        <v>0</v>
      </c>
      <c r="AI1447" s="406">
        <v>0</v>
      </c>
      <c r="AJ1447" s="407">
        <v>0</v>
      </c>
      <c r="AK1447" s="408">
        <v>0</v>
      </c>
      <c r="AL1447" s="407">
        <v>0</v>
      </c>
      <c r="AM1447" s="408">
        <v>0</v>
      </c>
      <c r="AN1447" s="407">
        <v>0</v>
      </c>
      <c r="AO1447" s="408">
        <v>0</v>
      </c>
      <c r="AP1447" s="407">
        <v>0</v>
      </c>
      <c r="AQ1447" s="408">
        <v>0</v>
      </c>
      <c r="AR1447" s="407">
        <v>0</v>
      </c>
      <c r="AT1447" s="406">
        <v>0</v>
      </c>
      <c r="AU1447" s="407">
        <v>0</v>
      </c>
      <c r="AV1447" s="408">
        <v>0</v>
      </c>
      <c r="AW1447" s="407">
        <v>0</v>
      </c>
      <c r="AX1447" s="408">
        <v>0</v>
      </c>
      <c r="AY1447" s="407">
        <v>0</v>
      </c>
      <c r="AZ1447" s="408">
        <v>0</v>
      </c>
      <c r="BA1447" s="407">
        <v>0</v>
      </c>
      <c r="BB1447" s="408">
        <v>0</v>
      </c>
      <c r="BC1447" s="407">
        <v>0</v>
      </c>
    </row>
    <row r="1448" spans="1:55" x14ac:dyDescent="0.35">
      <c r="A1448" s="385" t="str" cm="1">
        <f t="array" ref="A1448">IFERROR(_xlfn.IFS(AND(F1448="Renta Variable",O1448=1),IFERROR(MATCH(B1448,[1]RV_Det!C:C,0),"Rev"),AND(J1448="Corporativa",O1448=1,I1448="EM"),IFERROR(MATCH(B1448,[1]RF_Corps!B:B,0),"Rev"),AND(F1448="Alternativos",O1448=1),IFERROR(MATCH(B1448,[1]Rep4!C:C,0),"Rev")),"")</f>
        <v/>
      </c>
      <c r="B1448" s="394" t="s">
        <v>3983</v>
      </c>
      <c r="C1448" s="409" t="s">
        <v>3984</v>
      </c>
      <c r="D1448" s="395" t="s">
        <v>3974</v>
      </c>
      <c r="E1448" s="396" t="str">
        <f>IF(B1448="","",INDEX([1]CatGlob!$S:$S,IFERROR(MATCH(MID(B1448,7,1),[1]CatGlob!$R:$R,0),MATCH(MID(B1448,1,2),[1]CatGlob!$R:$R,0))))</f>
        <v>NSOL</v>
      </c>
      <c r="F1448" s="397" t="s">
        <v>442</v>
      </c>
      <c r="G1448" s="398" t="s">
        <v>383</v>
      </c>
      <c r="H1448" s="399" t="s">
        <v>264</v>
      </c>
      <c r="I1448" s="399" t="s">
        <v>611</v>
      </c>
      <c r="J1448" s="399" t="s">
        <v>2252</v>
      </c>
      <c r="K1448" s="396" t="s">
        <v>600</v>
      </c>
      <c r="L1448" s="400" t="str">
        <f>IF(ISERROR(MATCH(M1448,M$10:M1447,0)),M1448,"")</f>
        <v/>
      </c>
      <c r="M1448" s="401" t="str">
        <f>IF(B1448="","",IF(ISERROR(MATCH(F1448&amp;"_"&amp;G1448&amp;"_"&amp;H1448&amp;"_"&amp;I1448&amp;"_"&amp;J1448&amp;IF(K1448="","","_"&amp;K1448),[1]CatGlob!$B:$B,0)),F1448&amp;"_"&amp;G1448&amp;"_"&amp;H1448&amp;"_"&amp;I1448&amp;"_"&amp;J1448&amp;IF(K1448="","","_"&amp;K1448),INDEX([1]CatGlob!$C:$C,MATCH(F1448&amp;"_"&amp;G1448&amp;"_"&amp;H1448&amp;"_"&amp;I1448&amp;"_"&amp;J1448&amp;IF(K1448="","","_"&amp;K1448),[1]CatGlob!$B:$B,0))))</f>
        <v>PEN_NOM_CORP_NT</v>
      </c>
      <c r="N1448" s="402" t="str">
        <f t="shared" si="47"/>
        <v/>
      </c>
      <c r="O1448" s="402" t="str">
        <f t="shared" si="46"/>
        <v/>
      </c>
      <c r="P1448" s="401" t="str">
        <f>IF(LEN(B1448)&gt;8,INDEX([1]CatGlob!$X:$X,MATCH(M1448,[1]CatGlob!$W:$W,0)),"")</f>
        <v>PEC</v>
      </c>
      <c r="Q1448" s="403" t="str">
        <f>INDEX([1]CatGlob!P:P,MATCH(M1448,[1]CatGlob!O:O,0))</f>
        <v>RFLC</v>
      </c>
      <c r="R1448" s="403" t="s">
        <v>601</v>
      </c>
      <c r="S1448" s="403" t="s">
        <v>601</v>
      </c>
      <c r="T1448" s="403" t="str">
        <f>INDEX([1]CatGlob!$D:$D,MATCH($M1448,[1]CatGlob!$C:$C,0))</f>
        <v>RFL</v>
      </c>
      <c r="U1448" s="403" t="s">
        <v>2419</v>
      </c>
      <c r="V1448" s="404" t="str">
        <f>INDEX([1]CatGlob!$F:$F,MATCH($M1448,[1]CatGlob!$C:$C,0))</f>
        <v>RFL_CORP</v>
      </c>
      <c r="W1448" s="405"/>
      <c r="X1448" s="406">
        <v>0</v>
      </c>
      <c r="Y1448" s="407">
        <v>0</v>
      </c>
      <c r="Z1448" s="408">
        <v>0</v>
      </c>
      <c r="AA1448" s="407">
        <v>0</v>
      </c>
      <c r="AB1448" s="408">
        <v>0</v>
      </c>
      <c r="AC1448" s="407">
        <v>0</v>
      </c>
      <c r="AD1448" s="408">
        <v>0</v>
      </c>
      <c r="AE1448" s="407">
        <v>0</v>
      </c>
      <c r="AF1448" s="408">
        <v>0</v>
      </c>
      <c r="AG1448" s="407">
        <v>0</v>
      </c>
      <c r="AI1448" s="406">
        <v>0</v>
      </c>
      <c r="AJ1448" s="407">
        <v>0</v>
      </c>
      <c r="AK1448" s="408">
        <v>0</v>
      </c>
      <c r="AL1448" s="407">
        <v>0</v>
      </c>
      <c r="AM1448" s="408">
        <v>0</v>
      </c>
      <c r="AN1448" s="407">
        <v>0</v>
      </c>
      <c r="AO1448" s="408">
        <v>0</v>
      </c>
      <c r="AP1448" s="407">
        <v>0</v>
      </c>
      <c r="AQ1448" s="408">
        <v>0</v>
      </c>
      <c r="AR1448" s="407">
        <v>0</v>
      </c>
      <c r="AT1448" s="406">
        <v>0</v>
      </c>
      <c r="AU1448" s="407">
        <v>0</v>
      </c>
      <c r="AV1448" s="408">
        <v>0</v>
      </c>
      <c r="AW1448" s="407">
        <v>0</v>
      </c>
      <c r="AX1448" s="408">
        <v>0</v>
      </c>
      <c r="AY1448" s="407">
        <v>0</v>
      </c>
      <c r="AZ1448" s="408">
        <v>0</v>
      </c>
      <c r="BA1448" s="407">
        <v>0</v>
      </c>
      <c r="BB1448" s="408">
        <v>0</v>
      </c>
      <c r="BC1448" s="407">
        <v>0</v>
      </c>
    </row>
    <row r="1449" spans="1:55" x14ac:dyDescent="0.35">
      <c r="A1449" s="385" t="str" cm="1">
        <f t="array" ref="A1449">IFERROR(_xlfn.IFS(AND(F1449="Renta Variable",O1449=1),IFERROR(MATCH(B1449,[1]RV_Det!C:C,0),"Rev"),AND(J1449="Corporativa",O1449=1,I1449="EM"),IFERROR(MATCH(B1449,[1]RF_Corps!B:B,0),"Rev"),AND(F1449="Alternativos",O1449=1),IFERROR(MATCH(B1449,[1]Rep4!C:C,0),"Rev")),"")</f>
        <v/>
      </c>
      <c r="B1449" s="394" t="s">
        <v>3985</v>
      </c>
      <c r="C1449" s="409" t="s">
        <v>3986</v>
      </c>
      <c r="D1449" s="395" t="s">
        <v>3974</v>
      </c>
      <c r="E1449" s="396" t="str">
        <f>IF(B1449="","",INDEX([1]CatGlob!$S:$S,IFERROR(MATCH(MID(B1449,7,1),[1]CatGlob!$R:$R,0),MATCH(MID(B1449,1,2),[1]CatGlob!$R:$R,0))))</f>
        <v>NSOL</v>
      </c>
      <c r="F1449" s="397" t="s">
        <v>442</v>
      </c>
      <c r="G1449" s="398" t="s">
        <v>383</v>
      </c>
      <c r="H1449" s="399" t="s">
        <v>264</v>
      </c>
      <c r="I1449" s="399" t="s">
        <v>611</v>
      </c>
      <c r="J1449" s="399" t="s">
        <v>2252</v>
      </c>
      <c r="K1449" s="396" t="s">
        <v>600</v>
      </c>
      <c r="L1449" s="400" t="str">
        <f>IF(ISERROR(MATCH(M1449,M$10:M1448,0)),M1449,"")</f>
        <v/>
      </c>
      <c r="M1449" s="401" t="str">
        <f>IF(B1449="","",IF(ISERROR(MATCH(F1449&amp;"_"&amp;G1449&amp;"_"&amp;H1449&amp;"_"&amp;I1449&amp;"_"&amp;J1449&amp;IF(K1449="","","_"&amp;K1449),[1]CatGlob!$B:$B,0)),F1449&amp;"_"&amp;G1449&amp;"_"&amp;H1449&amp;"_"&amp;I1449&amp;"_"&amp;J1449&amp;IF(K1449="","","_"&amp;K1449),INDEX([1]CatGlob!$C:$C,MATCH(F1449&amp;"_"&amp;G1449&amp;"_"&amp;H1449&amp;"_"&amp;I1449&amp;"_"&amp;J1449&amp;IF(K1449="","","_"&amp;K1449),[1]CatGlob!$B:$B,0))))</f>
        <v>PEN_NOM_CORP_NT</v>
      </c>
      <c r="N1449" s="402" t="str">
        <f t="shared" si="47"/>
        <v/>
      </c>
      <c r="O1449" s="402" t="str">
        <f t="shared" si="46"/>
        <v/>
      </c>
      <c r="P1449" s="401" t="str">
        <f>IF(LEN(B1449)&gt;8,INDEX([1]CatGlob!$X:$X,MATCH(M1449,[1]CatGlob!$W:$W,0)),"")</f>
        <v>PEC</v>
      </c>
      <c r="Q1449" s="403" t="str">
        <f>INDEX([1]CatGlob!P:P,MATCH(M1449,[1]CatGlob!O:O,0))</f>
        <v>RFLC</v>
      </c>
      <c r="R1449" s="403"/>
      <c r="S1449" s="403"/>
      <c r="T1449" s="403" t="str">
        <f>INDEX([1]CatGlob!$D:$D,MATCH($M1449,[1]CatGlob!$C:$C,0))</f>
        <v>RFL</v>
      </c>
      <c r="U1449" s="403" t="s">
        <v>2419</v>
      </c>
      <c r="V1449" s="404" t="str">
        <f>INDEX([1]CatGlob!$F:$F,MATCH($M1449,[1]CatGlob!$C:$C,0))</f>
        <v>RFL_CORP</v>
      </c>
      <c r="W1449" s="405"/>
      <c r="X1449" s="406">
        <v>0</v>
      </c>
      <c r="Y1449" s="407">
        <v>0</v>
      </c>
      <c r="Z1449" s="408">
        <v>0</v>
      </c>
      <c r="AA1449" s="407">
        <v>0</v>
      </c>
      <c r="AB1449" s="408">
        <v>0</v>
      </c>
      <c r="AC1449" s="407">
        <v>0</v>
      </c>
      <c r="AD1449" s="408">
        <v>0</v>
      </c>
      <c r="AE1449" s="407">
        <v>0</v>
      </c>
      <c r="AF1449" s="408">
        <v>0</v>
      </c>
      <c r="AG1449" s="407">
        <v>0</v>
      </c>
      <c r="AI1449" s="406">
        <v>0</v>
      </c>
      <c r="AJ1449" s="407">
        <v>0</v>
      </c>
      <c r="AK1449" s="408">
        <v>0</v>
      </c>
      <c r="AL1449" s="407">
        <v>0</v>
      </c>
      <c r="AM1449" s="408">
        <v>0</v>
      </c>
      <c r="AN1449" s="407">
        <v>0</v>
      </c>
      <c r="AO1449" s="408">
        <v>0</v>
      </c>
      <c r="AP1449" s="407">
        <v>0</v>
      </c>
      <c r="AQ1449" s="408">
        <v>0</v>
      </c>
      <c r="AR1449" s="407">
        <v>0</v>
      </c>
      <c r="AT1449" s="406">
        <v>0</v>
      </c>
      <c r="AU1449" s="407">
        <v>0</v>
      </c>
      <c r="AV1449" s="408">
        <v>0</v>
      </c>
      <c r="AW1449" s="407">
        <v>0</v>
      </c>
      <c r="AX1449" s="408">
        <v>0</v>
      </c>
      <c r="AY1449" s="407">
        <v>0</v>
      </c>
      <c r="AZ1449" s="408">
        <v>0</v>
      </c>
      <c r="BA1449" s="407">
        <v>0</v>
      </c>
      <c r="BB1449" s="408">
        <v>0</v>
      </c>
      <c r="BC1449" s="407">
        <v>0</v>
      </c>
    </row>
    <row r="1450" spans="1:55" x14ac:dyDescent="0.35">
      <c r="A1450" s="385" t="str" cm="1">
        <f t="array" ref="A1450">IFERROR(_xlfn.IFS(AND(F1450="Renta Variable",O1450=1),IFERROR(MATCH(B1450,[1]RV_Det!C:C,0),"Rev"),AND(J1450="Corporativa",O1450=1,I1450="EM"),IFERROR(MATCH(B1450,[1]RF_Corps!B:B,0),"Rev"),AND(F1450="Alternativos",O1450=1),IFERROR(MATCH(B1450,[1]Rep4!C:C,0),"Rev")),"")</f>
        <v/>
      </c>
      <c r="B1450" s="394" t="s">
        <v>3987</v>
      </c>
      <c r="C1450" s="409" t="s">
        <v>3988</v>
      </c>
      <c r="D1450" s="395" t="s">
        <v>2736</v>
      </c>
      <c r="E1450" s="396" t="str">
        <f>IF(B1450="","",INDEX([1]CatGlob!$S:$S,IFERROR(MATCH(MID(B1450,7,1),[1]CatGlob!$R:$R,0),MATCH(MID(B1450,1,2),[1]CatGlob!$R:$R,0))))</f>
        <v>NSOL</v>
      </c>
      <c r="F1450" s="397" t="s">
        <v>442</v>
      </c>
      <c r="G1450" s="398" t="s">
        <v>383</v>
      </c>
      <c r="H1450" s="399" t="s">
        <v>264</v>
      </c>
      <c r="I1450" s="399" t="s">
        <v>611</v>
      </c>
      <c r="J1450" s="399" t="s">
        <v>2252</v>
      </c>
      <c r="K1450" s="396" t="s">
        <v>600</v>
      </c>
      <c r="L1450" s="400" t="str">
        <f>IF(ISERROR(MATCH(M1450,M$10:M1449,0)),M1450,"")</f>
        <v/>
      </c>
      <c r="M1450" s="401" t="str">
        <f>IF(B1450="","",IF(ISERROR(MATCH(F1450&amp;"_"&amp;G1450&amp;"_"&amp;H1450&amp;"_"&amp;I1450&amp;"_"&amp;J1450&amp;IF(K1450="","","_"&amp;K1450),[1]CatGlob!$B:$B,0)),F1450&amp;"_"&amp;G1450&amp;"_"&amp;H1450&amp;"_"&amp;I1450&amp;"_"&amp;J1450&amp;IF(K1450="","","_"&amp;K1450),INDEX([1]CatGlob!$C:$C,MATCH(F1450&amp;"_"&amp;G1450&amp;"_"&amp;H1450&amp;"_"&amp;I1450&amp;"_"&amp;J1450&amp;IF(K1450="","","_"&amp;K1450),[1]CatGlob!$B:$B,0))))</f>
        <v>PEN_NOM_CORP_NT</v>
      </c>
      <c r="N1450" s="402" t="str">
        <f t="shared" si="47"/>
        <v/>
      </c>
      <c r="O1450" s="402" t="str">
        <f t="shared" si="46"/>
        <v/>
      </c>
      <c r="P1450" s="401" t="str">
        <f>IF(LEN(B1450)&gt;8,INDEX([1]CatGlob!$X:$X,MATCH(M1450,[1]CatGlob!$W:$W,0)),"")</f>
        <v>PEC</v>
      </c>
      <c r="Q1450" s="403" t="str">
        <f>INDEX([1]CatGlob!P:P,MATCH(M1450,[1]CatGlob!O:O,0))</f>
        <v>RFLC</v>
      </c>
      <c r="R1450" s="403" t="s">
        <v>601</v>
      </c>
      <c r="S1450" s="403" t="s">
        <v>601</v>
      </c>
      <c r="T1450" s="403" t="str">
        <f>INDEX([1]CatGlob!$D:$D,MATCH($M1450,[1]CatGlob!$C:$C,0))</f>
        <v>RFL</v>
      </c>
      <c r="U1450" s="403" t="s">
        <v>2419</v>
      </c>
      <c r="V1450" s="404" t="str">
        <f>INDEX([1]CatGlob!$F:$F,MATCH($M1450,[1]CatGlob!$C:$C,0))</f>
        <v>RFL_CORP</v>
      </c>
      <c r="W1450" s="405"/>
      <c r="X1450" s="406">
        <v>0</v>
      </c>
      <c r="Y1450" s="407">
        <v>0</v>
      </c>
      <c r="Z1450" s="408">
        <v>0</v>
      </c>
      <c r="AA1450" s="407">
        <v>0</v>
      </c>
      <c r="AB1450" s="408">
        <v>0</v>
      </c>
      <c r="AC1450" s="407">
        <v>0</v>
      </c>
      <c r="AD1450" s="408">
        <v>0</v>
      </c>
      <c r="AE1450" s="407">
        <v>0</v>
      </c>
      <c r="AF1450" s="408">
        <v>0</v>
      </c>
      <c r="AG1450" s="407">
        <v>0</v>
      </c>
      <c r="AI1450" s="406">
        <v>0</v>
      </c>
      <c r="AJ1450" s="407">
        <v>0</v>
      </c>
      <c r="AK1450" s="408">
        <v>0</v>
      </c>
      <c r="AL1450" s="407">
        <v>0</v>
      </c>
      <c r="AM1450" s="408">
        <v>0</v>
      </c>
      <c r="AN1450" s="407">
        <v>0</v>
      </c>
      <c r="AO1450" s="408">
        <v>0</v>
      </c>
      <c r="AP1450" s="407">
        <v>0</v>
      </c>
      <c r="AQ1450" s="408">
        <v>0</v>
      </c>
      <c r="AR1450" s="407">
        <v>0</v>
      </c>
      <c r="AT1450" s="406">
        <v>0</v>
      </c>
      <c r="AU1450" s="407">
        <v>0</v>
      </c>
      <c r="AV1450" s="408">
        <v>0</v>
      </c>
      <c r="AW1450" s="407">
        <v>0</v>
      </c>
      <c r="AX1450" s="408">
        <v>0</v>
      </c>
      <c r="AY1450" s="407">
        <v>0</v>
      </c>
      <c r="AZ1450" s="408">
        <v>0</v>
      </c>
      <c r="BA1450" s="407">
        <v>0</v>
      </c>
      <c r="BB1450" s="408">
        <v>0</v>
      </c>
      <c r="BC1450" s="407">
        <v>0</v>
      </c>
    </row>
    <row r="1451" spans="1:55" x14ac:dyDescent="0.35">
      <c r="A1451" s="385" t="str" cm="1">
        <f t="array" ref="A1451">IFERROR(_xlfn.IFS(AND(F1451="Renta Variable",O1451=1),IFERROR(MATCH(B1451,[1]RV_Det!C:C,0),"Rev"),AND(J1451="Corporativa",O1451=1,I1451="EM"),IFERROR(MATCH(B1451,[1]RF_Corps!B:B,0),"Rev"),AND(F1451="Alternativos",O1451=1),IFERROR(MATCH(B1451,[1]Rep4!C:C,0),"Rev")),"")</f>
        <v/>
      </c>
      <c r="B1451" s="394" t="s">
        <v>3989</v>
      </c>
      <c r="C1451" s="409" t="s">
        <v>3990</v>
      </c>
      <c r="D1451" s="395" t="s">
        <v>2416</v>
      </c>
      <c r="E1451" s="396" t="str">
        <f>IF(B1451="","",INDEX([1]CatGlob!$S:$S,IFERROR(MATCH(MID(B1451,7,1),[1]CatGlob!$R:$R,0),MATCH(MID(B1451,1,2),[1]CatGlob!$R:$R,0))))</f>
        <v>NSOL</v>
      </c>
      <c r="F1451" s="397" t="s">
        <v>442</v>
      </c>
      <c r="G1451" s="398" t="s">
        <v>383</v>
      </c>
      <c r="H1451" s="399" t="s">
        <v>264</v>
      </c>
      <c r="I1451" s="399" t="s">
        <v>611</v>
      </c>
      <c r="J1451" s="399" t="s">
        <v>2252</v>
      </c>
      <c r="K1451" s="396" t="s">
        <v>600</v>
      </c>
      <c r="L1451" s="400" t="str">
        <f>IF(ISERROR(MATCH(M1451,M$10:M1450,0)),M1451,"")</f>
        <v/>
      </c>
      <c r="M1451" s="401" t="str">
        <f>IF(B1451="","",IF(ISERROR(MATCH(F1451&amp;"_"&amp;G1451&amp;"_"&amp;H1451&amp;"_"&amp;I1451&amp;"_"&amp;J1451&amp;IF(K1451="","","_"&amp;K1451),[1]CatGlob!$B:$B,0)),F1451&amp;"_"&amp;G1451&amp;"_"&amp;H1451&amp;"_"&amp;I1451&amp;"_"&amp;J1451&amp;IF(K1451="","","_"&amp;K1451),INDEX([1]CatGlob!$C:$C,MATCH(F1451&amp;"_"&amp;G1451&amp;"_"&amp;H1451&amp;"_"&amp;I1451&amp;"_"&amp;J1451&amp;IF(K1451="","","_"&amp;K1451),[1]CatGlob!$B:$B,0))))</f>
        <v>PEN_NOM_CORP_NT</v>
      </c>
      <c r="N1451" s="402" t="str">
        <f t="shared" si="47"/>
        <v>rev</v>
      </c>
      <c r="O1451" s="402">
        <f t="shared" si="46"/>
        <v>1</v>
      </c>
      <c r="P1451" s="401" t="str">
        <f>IF(LEN(B1451)&gt;8,INDEX([1]CatGlob!$X:$X,MATCH(M1451,[1]CatGlob!$W:$W,0)),"")</f>
        <v>PEC</v>
      </c>
      <c r="Q1451" s="403" t="str">
        <f>INDEX([1]CatGlob!P:P,MATCH(M1451,[1]CatGlob!O:O,0))</f>
        <v>RFLC</v>
      </c>
      <c r="R1451" s="403" t="s">
        <v>601</v>
      </c>
      <c r="S1451" s="403" t="s">
        <v>601</v>
      </c>
      <c r="T1451" s="403" t="str">
        <f>INDEX([1]CatGlob!$D:$D,MATCH($M1451,[1]CatGlob!$C:$C,0))</f>
        <v>RFL</v>
      </c>
      <c r="U1451" s="403" t="s">
        <v>2307</v>
      </c>
      <c r="V1451" s="404" t="str">
        <f>INDEX([1]CatGlob!$F:$F,MATCH($M1451,[1]CatGlob!$C:$C,0))</f>
        <v>RFL_CORP</v>
      </c>
      <c r="W1451" s="405"/>
      <c r="X1451" s="406">
        <v>0</v>
      </c>
      <c r="Y1451" s="407">
        <v>0</v>
      </c>
      <c r="Z1451" s="408">
        <v>0</v>
      </c>
      <c r="AA1451" s="407">
        <v>0</v>
      </c>
      <c r="AB1451" s="408">
        <v>0</v>
      </c>
      <c r="AC1451" s="407">
        <v>0</v>
      </c>
      <c r="AD1451" s="408">
        <v>0</v>
      </c>
      <c r="AE1451" s="407">
        <v>0</v>
      </c>
      <c r="AF1451" s="408">
        <v>0</v>
      </c>
      <c r="AG1451" s="407">
        <v>0</v>
      </c>
      <c r="AI1451" s="406">
        <v>0</v>
      </c>
      <c r="AJ1451" s="407">
        <v>0</v>
      </c>
      <c r="AK1451" s="408">
        <v>-4.1452572371433499E-4</v>
      </c>
      <c r="AL1451" s="407">
        <v>-3.1835416192116401E-3</v>
      </c>
      <c r="AM1451" s="408">
        <v>0</v>
      </c>
      <c r="AN1451" s="407">
        <v>0</v>
      </c>
      <c r="AO1451" s="408">
        <v>-1.11979094712553E-3</v>
      </c>
      <c r="AP1451" s="407">
        <v>-8.5999514154444495E-3</v>
      </c>
      <c r="AQ1451" s="408">
        <v>-4.1854219664011499E-4</v>
      </c>
      <c r="AR1451" s="407">
        <v>-3.21438797646106E-3</v>
      </c>
      <c r="AT1451" s="406">
        <v>0</v>
      </c>
      <c r="AU1451" s="407">
        <v>0</v>
      </c>
      <c r="AV1451" s="408">
        <v>0</v>
      </c>
      <c r="AW1451" s="407">
        <v>0</v>
      </c>
      <c r="AX1451" s="408">
        <v>0</v>
      </c>
      <c r="AY1451" s="407">
        <v>0</v>
      </c>
      <c r="AZ1451" s="408">
        <v>0</v>
      </c>
      <c r="BA1451" s="407">
        <v>0</v>
      </c>
      <c r="BB1451" s="408">
        <v>0</v>
      </c>
      <c r="BC1451" s="407">
        <v>0</v>
      </c>
    </row>
    <row r="1452" spans="1:55" x14ac:dyDescent="0.35">
      <c r="A1452" s="385" t="str" cm="1">
        <f t="array" ref="A1452">IFERROR(_xlfn.IFS(AND(F1452="Renta Variable",O1452=1),IFERROR(MATCH(B1452,[1]RV_Det!C:C,0),"Rev"),AND(J1452="Corporativa",O1452=1,I1452="EM"),IFERROR(MATCH(B1452,[1]RF_Corps!B:B,0),"Rev"),AND(F1452="Alternativos",O1452=1),IFERROR(MATCH(B1452,[1]Rep4!C:C,0),"Rev")),"")</f>
        <v/>
      </c>
      <c r="B1452" s="394" t="s">
        <v>3991</v>
      </c>
      <c r="C1452" s="409" t="s">
        <v>3992</v>
      </c>
      <c r="D1452" s="395" t="s">
        <v>2416</v>
      </c>
      <c r="E1452" s="396" t="str">
        <f>IF(B1452="","",INDEX([1]CatGlob!$S:$S,IFERROR(MATCH(MID(B1452,7,1),[1]CatGlob!$R:$R,0),MATCH(MID(B1452,1,2),[1]CatGlob!$R:$R,0))))</f>
        <v>NSOL</v>
      </c>
      <c r="F1452" s="397" t="s">
        <v>442</v>
      </c>
      <c r="G1452" s="398" t="s">
        <v>383</v>
      </c>
      <c r="H1452" s="399" t="s">
        <v>264</v>
      </c>
      <c r="I1452" s="399" t="s">
        <v>611</v>
      </c>
      <c r="J1452" s="399" t="s">
        <v>2252</v>
      </c>
      <c r="K1452" s="396" t="s">
        <v>600</v>
      </c>
      <c r="L1452" s="400" t="str">
        <f>IF(ISERROR(MATCH(M1452,M$10:M1451,0)),M1452,"")</f>
        <v/>
      </c>
      <c r="M1452" s="401" t="str">
        <f>IF(B1452="","",IF(ISERROR(MATCH(F1452&amp;"_"&amp;G1452&amp;"_"&amp;H1452&amp;"_"&amp;I1452&amp;"_"&amp;J1452&amp;IF(K1452="","","_"&amp;K1452),[1]CatGlob!$B:$B,0)),F1452&amp;"_"&amp;G1452&amp;"_"&amp;H1452&amp;"_"&amp;I1452&amp;"_"&amp;J1452&amp;IF(K1452="","","_"&amp;K1452),INDEX([1]CatGlob!$C:$C,MATCH(F1452&amp;"_"&amp;G1452&amp;"_"&amp;H1452&amp;"_"&amp;I1452&amp;"_"&amp;J1452&amp;IF(K1452="","","_"&amp;K1452),[1]CatGlob!$B:$B,0))))</f>
        <v>PEN_NOM_CORP_NT</v>
      </c>
      <c r="N1452" s="402" t="str">
        <f t="shared" si="47"/>
        <v>rev</v>
      </c>
      <c r="O1452" s="402">
        <f t="shared" si="46"/>
        <v>1</v>
      </c>
      <c r="P1452" s="401" t="str">
        <f>IF(LEN(B1452)&gt;8,INDEX([1]CatGlob!$X:$X,MATCH(M1452,[1]CatGlob!$W:$W,0)),"")</f>
        <v>PEC</v>
      </c>
      <c r="Q1452" s="403" t="str">
        <f>INDEX([1]CatGlob!P:P,MATCH(M1452,[1]CatGlob!O:O,0))</f>
        <v>RFLC</v>
      </c>
      <c r="R1452" s="403" t="s">
        <v>601</v>
      </c>
      <c r="S1452" s="403" t="s">
        <v>601</v>
      </c>
      <c r="T1452" s="403" t="str">
        <f>INDEX([1]CatGlob!$D:$D,MATCH($M1452,[1]CatGlob!$C:$C,0))</f>
        <v>RFL</v>
      </c>
      <c r="U1452" s="403" t="s">
        <v>2307</v>
      </c>
      <c r="V1452" s="404" t="str">
        <f>INDEX([1]CatGlob!$F:$F,MATCH($M1452,[1]CatGlob!$C:$C,0))</f>
        <v>RFL_CORP</v>
      </c>
      <c r="W1452" s="405"/>
      <c r="X1452" s="406">
        <v>1.86549101586108E-3</v>
      </c>
      <c r="Y1452" s="407">
        <v>1.71287499961537E-2</v>
      </c>
      <c r="Z1452" s="408">
        <v>1.86549101586108E-3</v>
      </c>
      <c r="AA1452" s="407">
        <v>1.71287499961537E-2</v>
      </c>
      <c r="AB1452" s="408">
        <v>1.86549101586108E-3</v>
      </c>
      <c r="AC1452" s="407">
        <v>1.71287499961537E-2</v>
      </c>
      <c r="AD1452" s="408">
        <v>1.86549101586108E-3</v>
      </c>
      <c r="AE1452" s="407">
        <v>1.71287499961537E-2</v>
      </c>
      <c r="AF1452" s="408">
        <v>1.86549101586108E-3</v>
      </c>
      <c r="AG1452" s="407">
        <v>1.71287499961537E-2</v>
      </c>
      <c r="AI1452" s="406">
        <v>1.1366899447281099E-3</v>
      </c>
      <c r="AJ1452" s="407">
        <v>1.0436972206484501E-2</v>
      </c>
      <c r="AK1452" s="408">
        <v>6.5395364256874797E-4</v>
      </c>
      <c r="AL1452" s="407">
        <v>6.0045362615390703E-3</v>
      </c>
      <c r="AM1452" s="408">
        <v>1.1366899447281099E-3</v>
      </c>
      <c r="AN1452" s="407">
        <v>1.0436972206484501E-2</v>
      </c>
      <c r="AO1452" s="408">
        <v>1.1366899447281099E-3</v>
      </c>
      <c r="AP1452" s="407">
        <v>1.0436972206484501E-2</v>
      </c>
      <c r="AQ1452" s="408">
        <v>9.973343057459649E-4</v>
      </c>
      <c r="AR1452" s="407">
        <v>9.1574228115202504E-3</v>
      </c>
      <c r="AT1452" s="406">
        <v>0</v>
      </c>
      <c r="AU1452" s="407">
        <v>0</v>
      </c>
      <c r="AV1452" s="408">
        <v>-9.7914221436037893E-5</v>
      </c>
      <c r="AW1452" s="407">
        <v>-8.9903848699002297E-4</v>
      </c>
      <c r="AX1452" s="408">
        <v>0</v>
      </c>
      <c r="AY1452" s="407">
        <v>0</v>
      </c>
      <c r="AZ1452" s="408">
        <v>0</v>
      </c>
      <c r="BA1452" s="407">
        <v>0</v>
      </c>
      <c r="BB1452" s="408">
        <v>-4.4813820330172497E-5</v>
      </c>
      <c r="BC1452" s="407">
        <v>-4.1147596983345097E-4</v>
      </c>
    </row>
    <row r="1453" spans="1:55" x14ac:dyDescent="0.35">
      <c r="A1453" s="385" t="str" cm="1">
        <f t="array" ref="A1453">IFERROR(_xlfn.IFS(AND(F1453="Renta Variable",O1453=1),IFERROR(MATCH(B1453,[1]RV_Det!C:C,0),"Rev"),AND(J1453="Corporativa",O1453=1,I1453="EM"),IFERROR(MATCH(B1453,[1]RF_Corps!B:B,0),"Rev"),AND(F1453="Alternativos",O1453=1),IFERROR(MATCH(B1453,[1]Rep4!C:C,0),"Rev")),"")</f>
        <v/>
      </c>
      <c r="B1453" s="394" t="s">
        <v>3993</v>
      </c>
      <c r="C1453" s="409" t="s">
        <v>3994</v>
      </c>
      <c r="D1453" s="395" t="s">
        <v>3448</v>
      </c>
      <c r="E1453" s="396" t="str">
        <f>IF(B1453="","",INDEX([1]CatGlob!$S:$S,IFERROR(MATCH(MID(B1453,7,1),[1]CatGlob!$R:$R,0),MATCH(MID(B1453,1,2),[1]CatGlob!$R:$R,0))))</f>
        <v>NSOL</v>
      </c>
      <c r="F1453" s="397" t="s">
        <v>442</v>
      </c>
      <c r="G1453" s="398" t="s">
        <v>383</v>
      </c>
      <c r="H1453" s="399" t="s">
        <v>264</v>
      </c>
      <c r="I1453" s="399" t="s">
        <v>611</v>
      </c>
      <c r="J1453" s="399" t="s">
        <v>2252</v>
      </c>
      <c r="K1453" s="396" t="s">
        <v>600</v>
      </c>
      <c r="L1453" s="400" t="str">
        <f>IF(ISERROR(MATCH(M1453,M$10:M1452,0)),M1453,"")</f>
        <v/>
      </c>
      <c r="M1453" s="401" t="str">
        <f>IF(B1453="","",IF(ISERROR(MATCH(F1453&amp;"_"&amp;G1453&amp;"_"&amp;H1453&amp;"_"&amp;I1453&amp;"_"&amp;J1453&amp;IF(K1453="","","_"&amp;K1453),[1]CatGlob!$B:$B,0)),F1453&amp;"_"&amp;G1453&amp;"_"&amp;H1453&amp;"_"&amp;I1453&amp;"_"&amp;J1453&amp;IF(K1453="","","_"&amp;K1453),INDEX([1]CatGlob!$C:$C,MATCH(F1453&amp;"_"&amp;G1453&amp;"_"&amp;H1453&amp;"_"&amp;I1453&amp;"_"&amp;J1453&amp;IF(K1453="","","_"&amp;K1453),[1]CatGlob!$B:$B,0))))</f>
        <v>PEN_NOM_CORP_NT</v>
      </c>
      <c r="N1453" s="402" t="str">
        <f t="shared" si="47"/>
        <v>rev</v>
      </c>
      <c r="O1453" s="402">
        <f t="shared" si="46"/>
        <v>1</v>
      </c>
      <c r="P1453" s="401" t="str">
        <f>IF(LEN(B1453)&gt;8,INDEX([1]CatGlob!$X:$X,MATCH(M1453,[1]CatGlob!$W:$W,0)),"")</f>
        <v>PEC</v>
      </c>
      <c r="Q1453" s="403" t="str">
        <f>INDEX([1]CatGlob!P:P,MATCH(M1453,[1]CatGlob!O:O,0))</f>
        <v>RFLC</v>
      </c>
      <c r="R1453" s="403" t="s">
        <v>601</v>
      </c>
      <c r="S1453" s="403" t="s">
        <v>601</v>
      </c>
      <c r="T1453" s="403" t="str">
        <f>INDEX([1]CatGlob!$D:$D,MATCH($M1453,[1]CatGlob!$C:$C,0))</f>
        <v>RFL</v>
      </c>
      <c r="U1453" s="403" t="s">
        <v>2307</v>
      </c>
      <c r="V1453" s="404" t="str">
        <f>INDEX([1]CatGlob!$F:$F,MATCH($M1453,[1]CatGlob!$C:$C,0))</f>
        <v>RFL_CORP</v>
      </c>
      <c r="W1453" s="405"/>
      <c r="X1453" s="406">
        <v>0</v>
      </c>
      <c r="Y1453" s="407">
        <v>0</v>
      </c>
      <c r="Z1453" s="408">
        <v>-5.9840249682987101E-6</v>
      </c>
      <c r="AA1453" s="407">
        <v>-9.0923379936214099E-6</v>
      </c>
      <c r="AB1453" s="408">
        <v>0</v>
      </c>
      <c r="AC1453" s="407">
        <v>0</v>
      </c>
      <c r="AD1453" s="408">
        <v>0</v>
      </c>
      <c r="AE1453" s="407">
        <v>0</v>
      </c>
      <c r="AF1453" s="408">
        <v>-7.7903077955414402E-7</v>
      </c>
      <c r="AG1453" s="407">
        <v>-1.1836867647887601E-6</v>
      </c>
      <c r="AI1453" s="406">
        <v>0</v>
      </c>
      <c r="AJ1453" s="407">
        <v>0</v>
      </c>
      <c r="AK1453" s="408">
        <v>0</v>
      </c>
      <c r="AL1453" s="407">
        <v>0</v>
      </c>
      <c r="AM1453" s="408">
        <v>0</v>
      </c>
      <c r="AN1453" s="407">
        <v>0</v>
      </c>
      <c r="AO1453" s="408">
        <v>0</v>
      </c>
      <c r="AP1453" s="407">
        <v>0</v>
      </c>
      <c r="AQ1453" s="408">
        <v>0</v>
      </c>
      <c r="AR1453" s="407">
        <v>0</v>
      </c>
      <c r="AT1453" s="406">
        <v>0</v>
      </c>
      <c r="AU1453" s="407">
        <v>0</v>
      </c>
      <c r="AV1453" s="408">
        <v>0</v>
      </c>
      <c r="AW1453" s="407">
        <v>0</v>
      </c>
      <c r="AX1453" s="408">
        <v>0</v>
      </c>
      <c r="AY1453" s="407">
        <v>0</v>
      </c>
      <c r="AZ1453" s="408">
        <v>0</v>
      </c>
      <c r="BA1453" s="407">
        <v>0</v>
      </c>
      <c r="BB1453" s="408">
        <v>0</v>
      </c>
      <c r="BC1453" s="407">
        <v>0</v>
      </c>
    </row>
    <row r="1454" spans="1:55" x14ac:dyDescent="0.35">
      <c r="A1454" s="385" t="str" cm="1">
        <f t="array" ref="A1454">IFERROR(_xlfn.IFS(AND(F1454="Renta Variable",O1454=1),IFERROR(MATCH(B1454,[1]RV_Det!C:C,0),"Rev"),AND(J1454="Corporativa",O1454=1,I1454="EM"),IFERROR(MATCH(B1454,[1]RF_Corps!B:B,0),"Rev"),AND(F1454="Alternativos",O1454=1),IFERROR(MATCH(B1454,[1]Rep4!C:C,0),"Rev")),"")</f>
        <v/>
      </c>
      <c r="B1454" s="394" t="s">
        <v>3995</v>
      </c>
      <c r="C1454" s="409" t="s">
        <v>3996</v>
      </c>
      <c r="D1454" s="395" t="s">
        <v>3448</v>
      </c>
      <c r="E1454" s="396" t="str">
        <f>IF(B1454="","",INDEX([1]CatGlob!$S:$S,IFERROR(MATCH(MID(B1454,7,1),[1]CatGlob!$R:$R,0),MATCH(MID(B1454,1,2),[1]CatGlob!$R:$R,0))))</f>
        <v>NSOL</v>
      </c>
      <c r="F1454" s="397" t="s">
        <v>442</v>
      </c>
      <c r="G1454" s="398" t="s">
        <v>383</v>
      </c>
      <c r="H1454" s="399" t="s">
        <v>264</v>
      </c>
      <c r="I1454" s="399" t="s">
        <v>611</v>
      </c>
      <c r="J1454" s="399" t="s">
        <v>2252</v>
      </c>
      <c r="K1454" s="396" t="s">
        <v>600</v>
      </c>
      <c r="L1454" s="400" t="str">
        <f>IF(ISERROR(MATCH(M1454,M$10:M1453,0)),M1454,"")</f>
        <v/>
      </c>
      <c r="M1454" s="401" t="str">
        <f>IF(B1454="","",IF(ISERROR(MATCH(F1454&amp;"_"&amp;G1454&amp;"_"&amp;H1454&amp;"_"&amp;I1454&amp;"_"&amp;J1454&amp;IF(K1454="","","_"&amp;K1454),[1]CatGlob!$B:$B,0)),F1454&amp;"_"&amp;G1454&amp;"_"&amp;H1454&amp;"_"&amp;I1454&amp;"_"&amp;J1454&amp;IF(K1454="","","_"&amp;K1454),INDEX([1]CatGlob!$C:$C,MATCH(F1454&amp;"_"&amp;G1454&amp;"_"&amp;H1454&amp;"_"&amp;I1454&amp;"_"&amp;J1454&amp;IF(K1454="","","_"&amp;K1454),[1]CatGlob!$B:$B,0))))</f>
        <v>PEN_NOM_CORP_NT</v>
      </c>
      <c r="N1454" s="402" t="str">
        <f t="shared" si="47"/>
        <v>rev</v>
      </c>
      <c r="O1454" s="402">
        <f t="shared" si="46"/>
        <v>1</v>
      </c>
      <c r="P1454" s="401" t="str">
        <f>IF(LEN(B1454)&gt;8,INDEX([1]CatGlob!$X:$X,MATCH(M1454,[1]CatGlob!$W:$W,0)),"")</f>
        <v>PEC</v>
      </c>
      <c r="Q1454" s="403" t="str">
        <f>INDEX([1]CatGlob!P:P,MATCH(M1454,[1]CatGlob!O:O,0))</f>
        <v>RFLC</v>
      </c>
      <c r="R1454" s="403" t="s">
        <v>601</v>
      </c>
      <c r="S1454" s="403" t="s">
        <v>601</v>
      </c>
      <c r="T1454" s="403" t="str">
        <f>INDEX([1]CatGlob!$D:$D,MATCH($M1454,[1]CatGlob!$C:$C,0))</f>
        <v>RFL</v>
      </c>
      <c r="U1454" s="403" t="s">
        <v>2307</v>
      </c>
      <c r="V1454" s="404" t="str">
        <f>INDEX([1]CatGlob!$F:$F,MATCH($M1454,[1]CatGlob!$C:$C,0))</f>
        <v>RFL_CORP</v>
      </c>
      <c r="W1454" s="405"/>
      <c r="X1454" s="406">
        <v>0</v>
      </c>
      <c r="Y1454" s="407">
        <v>0</v>
      </c>
      <c r="Z1454" s="408">
        <v>0</v>
      </c>
      <c r="AA1454" s="407">
        <v>0</v>
      </c>
      <c r="AB1454" s="408">
        <v>0</v>
      </c>
      <c r="AC1454" s="407">
        <v>0</v>
      </c>
      <c r="AD1454" s="408">
        <v>0</v>
      </c>
      <c r="AE1454" s="407">
        <v>0</v>
      </c>
      <c r="AF1454" s="408">
        <v>0</v>
      </c>
      <c r="AG1454" s="407">
        <v>0</v>
      </c>
      <c r="AI1454" s="406">
        <v>0</v>
      </c>
      <c r="AJ1454" s="407">
        <v>0</v>
      </c>
      <c r="AK1454" s="408">
        <v>-7.6417087223045303E-7</v>
      </c>
      <c r="AL1454" s="407">
        <v>-6.0864313589092902E-6</v>
      </c>
      <c r="AM1454" s="408">
        <v>0</v>
      </c>
      <c r="AN1454" s="407">
        <v>0</v>
      </c>
      <c r="AO1454" s="408">
        <v>0</v>
      </c>
      <c r="AP1454" s="407">
        <v>0</v>
      </c>
      <c r="AQ1454" s="408">
        <v>-2.2059977614044001E-7</v>
      </c>
      <c r="AR1454" s="407">
        <v>-1.75702247240933E-6</v>
      </c>
      <c r="AT1454" s="406">
        <v>0</v>
      </c>
      <c r="AU1454" s="407">
        <v>0</v>
      </c>
      <c r="AV1454" s="408">
        <v>0</v>
      </c>
      <c r="AW1454" s="407">
        <v>0</v>
      </c>
      <c r="AX1454" s="408">
        <v>0</v>
      </c>
      <c r="AY1454" s="407">
        <v>0</v>
      </c>
      <c r="AZ1454" s="408">
        <v>0</v>
      </c>
      <c r="BA1454" s="407">
        <v>0</v>
      </c>
      <c r="BB1454" s="408">
        <v>0</v>
      </c>
      <c r="BC1454" s="407">
        <v>0</v>
      </c>
    </row>
    <row r="1455" spans="1:55" x14ac:dyDescent="0.35">
      <c r="A1455" s="385" t="str" cm="1">
        <f t="array" ref="A1455">IFERROR(_xlfn.IFS(AND(F1455="Renta Variable",O1455=1),IFERROR(MATCH(B1455,[1]RV_Det!C:C,0),"Rev"),AND(J1455="Corporativa",O1455=1,I1455="EM"),IFERROR(MATCH(B1455,[1]RF_Corps!B:B,0),"Rev"),AND(F1455="Alternativos",O1455=1),IFERROR(MATCH(B1455,[1]Rep4!C:C,0),"Rev")),"")</f>
        <v/>
      </c>
      <c r="B1455" s="394" t="s">
        <v>3997</v>
      </c>
      <c r="C1455" s="409" t="s">
        <v>3998</v>
      </c>
      <c r="D1455" s="395" t="s">
        <v>3426</v>
      </c>
      <c r="E1455" s="396" t="str">
        <f>IF(B1455="","",INDEX([1]CatGlob!$S:$S,IFERROR(MATCH(MID(B1455,7,1),[1]CatGlob!$R:$R,0),MATCH(MID(B1455,1,2),[1]CatGlob!$R:$R,0))))</f>
        <v>NSOL</v>
      </c>
      <c r="F1455" s="397" t="s">
        <v>442</v>
      </c>
      <c r="G1455" s="398" t="s">
        <v>383</v>
      </c>
      <c r="H1455" s="399" t="s">
        <v>264</v>
      </c>
      <c r="I1455" s="399" t="s">
        <v>611</v>
      </c>
      <c r="J1455" s="418" t="s">
        <v>2252</v>
      </c>
      <c r="K1455" s="396" t="s">
        <v>600</v>
      </c>
      <c r="L1455" s="400" t="str">
        <f>IF(ISERROR(MATCH(M1455,M$10:M1454,0)),M1455,"")</f>
        <v/>
      </c>
      <c r="M1455" s="401" t="str">
        <f>IF(B1455="","",IF(ISERROR(MATCH(F1455&amp;"_"&amp;G1455&amp;"_"&amp;H1455&amp;"_"&amp;I1455&amp;"_"&amp;J1455&amp;IF(K1455="","","_"&amp;K1455),[1]CatGlob!$B:$B,0)),F1455&amp;"_"&amp;G1455&amp;"_"&amp;H1455&amp;"_"&amp;I1455&amp;"_"&amp;J1455&amp;IF(K1455="","","_"&amp;K1455),INDEX([1]CatGlob!$C:$C,MATCH(F1455&amp;"_"&amp;G1455&amp;"_"&amp;H1455&amp;"_"&amp;I1455&amp;"_"&amp;J1455&amp;IF(K1455="","","_"&amp;K1455),[1]CatGlob!$B:$B,0))))</f>
        <v>PEN_NOM_CORP_NT</v>
      </c>
      <c r="N1455" s="402" t="str">
        <f t="shared" si="47"/>
        <v/>
      </c>
      <c r="O1455" s="402" t="str">
        <f t="shared" si="46"/>
        <v/>
      </c>
      <c r="P1455" s="401" t="str">
        <f>IF(LEN(B1455)&gt;8,INDEX([1]CatGlob!$X:$X,MATCH(M1455,[1]CatGlob!$W:$W,0)),"")</f>
        <v>PEC</v>
      </c>
      <c r="Q1455" s="403" t="str">
        <f>INDEX([1]CatGlob!P:P,MATCH(M1455,[1]CatGlob!O:O,0))</f>
        <v>RFLC</v>
      </c>
      <c r="R1455" s="403"/>
      <c r="S1455" s="403"/>
      <c r="T1455" s="403" t="str">
        <f>INDEX([1]CatGlob!$D:$D,MATCH($M1455,[1]CatGlob!$C:$C,0))</f>
        <v>RFL</v>
      </c>
      <c r="U1455" s="403" t="s">
        <v>2288</v>
      </c>
      <c r="V1455" s="404" t="str">
        <f>INDEX([1]CatGlob!$F:$F,MATCH($M1455,[1]CatGlob!$C:$C,0))</f>
        <v>RFL_CORP</v>
      </c>
      <c r="W1455" s="405"/>
      <c r="X1455" s="406">
        <v>0</v>
      </c>
      <c r="Y1455" s="407">
        <v>0</v>
      </c>
      <c r="Z1455" s="408">
        <v>0</v>
      </c>
      <c r="AA1455" s="407">
        <v>0</v>
      </c>
      <c r="AB1455" s="408">
        <v>0</v>
      </c>
      <c r="AC1455" s="407">
        <v>0</v>
      </c>
      <c r="AD1455" s="408">
        <v>0</v>
      </c>
      <c r="AE1455" s="407">
        <v>0</v>
      </c>
      <c r="AF1455" s="408">
        <v>0</v>
      </c>
      <c r="AG1455" s="407">
        <v>0</v>
      </c>
      <c r="AI1455" s="406">
        <v>0</v>
      </c>
      <c r="AJ1455" s="407">
        <v>0</v>
      </c>
      <c r="AK1455" s="408">
        <v>0</v>
      </c>
      <c r="AL1455" s="407">
        <v>0</v>
      </c>
      <c r="AM1455" s="408">
        <v>0</v>
      </c>
      <c r="AN1455" s="407">
        <v>0</v>
      </c>
      <c r="AO1455" s="408">
        <v>0</v>
      </c>
      <c r="AP1455" s="407">
        <v>0</v>
      </c>
      <c r="AQ1455" s="408">
        <v>0</v>
      </c>
      <c r="AR1455" s="407">
        <v>0</v>
      </c>
      <c r="AT1455" s="406">
        <v>0</v>
      </c>
      <c r="AU1455" s="407">
        <v>0</v>
      </c>
      <c r="AV1455" s="408">
        <v>0</v>
      </c>
      <c r="AW1455" s="407">
        <v>0</v>
      </c>
      <c r="AX1455" s="408">
        <v>0</v>
      </c>
      <c r="AY1455" s="407">
        <v>0</v>
      </c>
      <c r="AZ1455" s="408">
        <v>0</v>
      </c>
      <c r="BA1455" s="407">
        <v>0</v>
      </c>
      <c r="BB1455" s="408">
        <v>0</v>
      </c>
      <c r="BC1455" s="407">
        <v>0</v>
      </c>
    </row>
    <row r="1456" spans="1:55" x14ac:dyDescent="0.35">
      <c r="A1456" s="385" t="str" cm="1">
        <f t="array" ref="A1456">IFERROR(_xlfn.IFS(AND(F1456="Renta Variable",O1456=1),IFERROR(MATCH(B1456,[1]RV_Det!C:C,0),"Rev"),AND(J1456="Corporativa",O1456=1,I1456="EM"),IFERROR(MATCH(B1456,[1]RF_Corps!B:B,0),"Rev"),AND(F1456="Alternativos",O1456=1),IFERROR(MATCH(B1456,[1]Rep4!C:C,0),"Rev")),"")</f>
        <v/>
      </c>
      <c r="B1456" s="394" t="s">
        <v>3999</v>
      </c>
      <c r="C1456" s="409" t="s">
        <v>4000</v>
      </c>
      <c r="D1456" s="395" t="s">
        <v>3691</v>
      </c>
      <c r="E1456" s="396" t="str">
        <f>IF(B1456="","",INDEX([1]CatGlob!$S:$S,IFERROR(MATCH(MID(B1456,7,1),[1]CatGlob!$R:$R,0),MATCH(MID(B1456,1,2),[1]CatGlob!$R:$R,0))))</f>
        <v>NSOL</v>
      </c>
      <c r="F1456" s="397" t="s">
        <v>442</v>
      </c>
      <c r="G1456" s="398" t="s">
        <v>383</v>
      </c>
      <c r="H1456" s="399" t="s">
        <v>264</v>
      </c>
      <c r="I1456" s="399" t="s">
        <v>611</v>
      </c>
      <c r="J1456" s="399" t="s">
        <v>2252</v>
      </c>
      <c r="K1456" s="396" t="s">
        <v>600</v>
      </c>
      <c r="L1456" s="400" t="str">
        <f>IF(ISERROR(MATCH(M1456,M$10:M1455,0)),M1456,"")</f>
        <v/>
      </c>
      <c r="M1456" s="401" t="str">
        <f>IF(B1456="","",IF(ISERROR(MATCH(F1456&amp;"_"&amp;G1456&amp;"_"&amp;H1456&amp;"_"&amp;I1456&amp;"_"&amp;J1456&amp;IF(K1456="","","_"&amp;K1456),[1]CatGlob!$B:$B,0)),F1456&amp;"_"&amp;G1456&amp;"_"&amp;H1456&amp;"_"&amp;I1456&amp;"_"&amp;J1456&amp;IF(K1456="","","_"&amp;K1456),INDEX([1]CatGlob!$C:$C,MATCH(F1456&amp;"_"&amp;G1456&amp;"_"&amp;H1456&amp;"_"&amp;I1456&amp;"_"&amp;J1456&amp;IF(K1456="","","_"&amp;K1456),[1]CatGlob!$B:$B,0))))</f>
        <v>PEN_NOM_CORP_NT</v>
      </c>
      <c r="N1456" s="402" t="str">
        <f t="shared" si="47"/>
        <v>rev</v>
      </c>
      <c r="O1456" s="402">
        <f t="shared" si="46"/>
        <v>1</v>
      </c>
      <c r="P1456" s="401" t="str">
        <f>IF(LEN(B1456)&gt;8,INDEX([1]CatGlob!$X:$X,MATCH(M1456,[1]CatGlob!$W:$W,0)),"")</f>
        <v>PEC</v>
      </c>
      <c r="Q1456" s="403" t="str">
        <f>INDEX([1]CatGlob!P:P,MATCH(M1456,[1]CatGlob!O:O,0))</f>
        <v>RFLC</v>
      </c>
      <c r="R1456" s="403" t="s">
        <v>601</v>
      </c>
      <c r="S1456" s="403" t="s">
        <v>601</v>
      </c>
      <c r="T1456" s="403" t="str">
        <f>INDEX([1]CatGlob!$D:$D,MATCH($M1456,[1]CatGlob!$C:$C,0))</f>
        <v>RFL</v>
      </c>
      <c r="U1456" s="403" t="s">
        <v>2307</v>
      </c>
      <c r="V1456" s="404" t="str">
        <f>INDEX([1]CatGlob!$F:$F,MATCH($M1456,[1]CatGlob!$C:$C,0))</f>
        <v>RFL_CORP</v>
      </c>
      <c r="W1456" s="405"/>
      <c r="X1456" s="406">
        <v>0</v>
      </c>
      <c r="Y1456" s="407">
        <v>0</v>
      </c>
      <c r="Z1456" s="408">
        <v>-4.7047649173458199E-5</v>
      </c>
      <c r="AA1456" s="407">
        <v>-9.3390996047659796E-5</v>
      </c>
      <c r="AB1456" s="408">
        <v>0</v>
      </c>
      <c r="AC1456" s="407">
        <v>0</v>
      </c>
      <c r="AD1456" s="408">
        <v>0</v>
      </c>
      <c r="AE1456" s="407">
        <v>0</v>
      </c>
      <c r="AF1456" s="408">
        <v>-6.1249020527080601E-6</v>
      </c>
      <c r="AG1456" s="407">
        <v>-1.21581144530269E-5</v>
      </c>
      <c r="AI1456" s="406">
        <v>0</v>
      </c>
      <c r="AJ1456" s="407">
        <v>0</v>
      </c>
      <c r="AK1456" s="408">
        <v>-8.8249052748896005E-5</v>
      </c>
      <c r="AL1456" s="407">
        <v>-1.7517701955682699E-4</v>
      </c>
      <c r="AM1456" s="408">
        <v>0</v>
      </c>
      <c r="AN1456" s="407">
        <v>0</v>
      </c>
      <c r="AO1456" s="408">
        <v>0</v>
      </c>
      <c r="AP1456" s="407">
        <v>0</v>
      </c>
      <c r="AQ1456" s="408">
        <v>-2.5475612835373E-5</v>
      </c>
      <c r="AR1456" s="407">
        <v>-5.0569856433276202E-5</v>
      </c>
      <c r="AT1456" s="406">
        <v>0</v>
      </c>
      <c r="AU1456" s="407">
        <v>0</v>
      </c>
      <c r="AV1456" s="408">
        <v>-1.48853944901117E-5</v>
      </c>
      <c r="AW1456" s="407">
        <v>-2.9547955193720602E-5</v>
      </c>
      <c r="AX1456" s="408">
        <v>0</v>
      </c>
      <c r="AY1456" s="407">
        <v>0</v>
      </c>
      <c r="AZ1456" s="408">
        <v>0</v>
      </c>
      <c r="BA1456" s="407">
        <v>0</v>
      </c>
      <c r="BB1456" s="408">
        <v>-6.8128141595790999E-6</v>
      </c>
      <c r="BC1456" s="407">
        <v>-1.3523640751618301E-5</v>
      </c>
    </row>
    <row r="1457" spans="1:55" x14ac:dyDescent="0.35">
      <c r="A1457" s="385" t="str" cm="1">
        <f t="array" ref="A1457">IFERROR(_xlfn.IFS(AND(F1457="Renta Variable",O1457=1),IFERROR(MATCH(B1457,[1]RV_Det!C:C,0),"Rev"),AND(J1457="Corporativa",O1457=1,I1457="EM"),IFERROR(MATCH(B1457,[1]RF_Corps!B:B,0),"Rev"),AND(F1457="Alternativos",O1457=1),IFERROR(MATCH(B1457,[1]Rep4!C:C,0),"Rev")),"")</f>
        <v/>
      </c>
      <c r="B1457" s="394" t="s">
        <v>4001</v>
      </c>
      <c r="C1457" s="409" t="s">
        <v>4002</v>
      </c>
      <c r="D1457" s="395" t="s">
        <v>4003</v>
      </c>
      <c r="E1457" s="396" t="str">
        <f>IF(B1457="","",INDEX([1]CatGlob!$S:$S,IFERROR(MATCH(MID(B1457,7,1),[1]CatGlob!$R:$R,0),MATCH(MID(B1457,1,2),[1]CatGlob!$R:$R,0))))</f>
        <v>NSOL</v>
      </c>
      <c r="F1457" s="397" t="s">
        <v>442</v>
      </c>
      <c r="G1457" s="398" t="s">
        <v>383</v>
      </c>
      <c r="H1457" s="399" t="s">
        <v>264</v>
      </c>
      <c r="I1457" s="399" t="s">
        <v>611</v>
      </c>
      <c r="J1457" s="399" t="s">
        <v>2252</v>
      </c>
      <c r="K1457" s="396" t="s">
        <v>600</v>
      </c>
      <c r="L1457" s="400" t="str">
        <f>IF(ISERROR(MATCH(M1457,M$10:M1456,0)),M1457,"")</f>
        <v/>
      </c>
      <c r="M1457" s="401" t="str">
        <f>IF(B1457="","",IF(ISERROR(MATCH(F1457&amp;"_"&amp;G1457&amp;"_"&amp;H1457&amp;"_"&amp;I1457&amp;"_"&amp;J1457&amp;IF(K1457="","","_"&amp;K1457),[1]CatGlob!$B:$B,0)),F1457&amp;"_"&amp;G1457&amp;"_"&amp;H1457&amp;"_"&amp;I1457&amp;"_"&amp;J1457&amp;IF(K1457="","","_"&amp;K1457),INDEX([1]CatGlob!$C:$C,MATCH(F1457&amp;"_"&amp;G1457&amp;"_"&amp;H1457&amp;"_"&amp;I1457&amp;"_"&amp;J1457&amp;IF(K1457="","","_"&amp;K1457),[1]CatGlob!$B:$B,0))))</f>
        <v>PEN_NOM_CORP_NT</v>
      </c>
      <c r="N1457" s="402" t="str">
        <f t="shared" si="47"/>
        <v/>
      </c>
      <c r="O1457" s="402" t="str">
        <f t="shared" si="46"/>
        <v/>
      </c>
      <c r="P1457" s="401" t="str">
        <f>IF(LEN(B1457)&gt;8,INDEX([1]CatGlob!$X:$X,MATCH(M1457,[1]CatGlob!$W:$W,0)),"")</f>
        <v>PEC</v>
      </c>
      <c r="Q1457" s="403" t="str">
        <f>INDEX([1]CatGlob!P:P,MATCH(M1457,[1]CatGlob!O:O,0))</f>
        <v>RFLC</v>
      </c>
      <c r="R1457" s="403" t="s">
        <v>601</v>
      </c>
      <c r="S1457" s="403" t="s">
        <v>601</v>
      </c>
      <c r="T1457" s="403" t="str">
        <f>INDEX([1]CatGlob!$D:$D,MATCH($M1457,[1]CatGlob!$C:$C,0))</f>
        <v>RFL</v>
      </c>
      <c r="U1457" s="403" t="s">
        <v>2307</v>
      </c>
      <c r="V1457" s="404" t="str">
        <f>INDEX([1]CatGlob!$F:$F,MATCH($M1457,[1]CatGlob!$C:$C,0))</f>
        <v>RFL_CORP</v>
      </c>
      <c r="W1457" s="405"/>
      <c r="X1457" s="406">
        <v>0</v>
      </c>
      <c r="Y1457" s="407">
        <v>0</v>
      </c>
      <c r="Z1457" s="408">
        <v>0</v>
      </c>
      <c r="AA1457" s="407">
        <v>0</v>
      </c>
      <c r="AB1457" s="408">
        <v>0</v>
      </c>
      <c r="AC1457" s="407">
        <v>0</v>
      </c>
      <c r="AD1457" s="408">
        <v>0</v>
      </c>
      <c r="AE1457" s="407">
        <v>0</v>
      </c>
      <c r="AF1457" s="408">
        <v>0</v>
      </c>
      <c r="AG1457" s="407">
        <v>0</v>
      </c>
      <c r="AI1457" s="406">
        <v>0</v>
      </c>
      <c r="AJ1457" s="407">
        <v>0</v>
      </c>
      <c r="AK1457" s="408">
        <v>0</v>
      </c>
      <c r="AL1457" s="407">
        <v>0</v>
      </c>
      <c r="AM1457" s="408">
        <v>0</v>
      </c>
      <c r="AN1457" s="407">
        <v>0</v>
      </c>
      <c r="AO1457" s="408">
        <v>0</v>
      </c>
      <c r="AP1457" s="407">
        <v>0</v>
      </c>
      <c r="AQ1457" s="408">
        <v>0</v>
      </c>
      <c r="AR1457" s="407">
        <v>0</v>
      </c>
      <c r="AT1457" s="406">
        <v>0</v>
      </c>
      <c r="AU1457" s="407">
        <v>0</v>
      </c>
      <c r="AV1457" s="408">
        <v>0</v>
      </c>
      <c r="AW1457" s="407">
        <v>0</v>
      </c>
      <c r="AX1457" s="408">
        <v>0</v>
      </c>
      <c r="AY1457" s="407">
        <v>0</v>
      </c>
      <c r="AZ1457" s="408">
        <v>0</v>
      </c>
      <c r="BA1457" s="407">
        <v>0</v>
      </c>
      <c r="BB1457" s="408">
        <v>0</v>
      </c>
      <c r="BC1457" s="407">
        <v>0</v>
      </c>
    </row>
    <row r="1458" spans="1:55" x14ac:dyDescent="0.35">
      <c r="A1458" s="385" t="str" cm="1">
        <f t="array" ref="A1458">IFERROR(_xlfn.IFS(AND(F1458="Renta Variable",O1458=1),IFERROR(MATCH(B1458,[1]RV_Det!C:C,0),"Rev"),AND(J1458="Corporativa",O1458=1,I1458="EM"),IFERROR(MATCH(B1458,[1]RF_Corps!B:B,0),"Rev"),AND(F1458="Alternativos",O1458=1),IFERROR(MATCH(B1458,[1]Rep4!C:C,0),"Rev")),"")</f>
        <v/>
      </c>
      <c r="B1458" s="394" t="s">
        <v>4004</v>
      </c>
      <c r="C1458" s="409" t="s">
        <v>4005</v>
      </c>
      <c r="D1458" s="395" t="s">
        <v>4006</v>
      </c>
      <c r="E1458" s="396" t="str">
        <f>IF(B1458="","",INDEX([1]CatGlob!$S:$S,IFERROR(MATCH(MID(B1458,7,1),[1]CatGlob!$R:$R,0),MATCH(MID(B1458,1,2),[1]CatGlob!$R:$R,0))))</f>
        <v>NSOL</v>
      </c>
      <c r="F1458" s="397" t="s">
        <v>442</v>
      </c>
      <c r="G1458" s="398" t="s">
        <v>383</v>
      </c>
      <c r="H1458" s="399" t="s">
        <v>264</v>
      </c>
      <c r="I1458" s="399" t="s">
        <v>611</v>
      </c>
      <c r="J1458" s="399" t="s">
        <v>2252</v>
      </c>
      <c r="K1458" s="396" t="s">
        <v>600</v>
      </c>
      <c r="L1458" s="400" t="str">
        <f>IF(ISERROR(MATCH(M1458,M$10:M1457,0)),M1458,"")</f>
        <v/>
      </c>
      <c r="M1458" s="401" t="str">
        <f>IF(B1458="","",IF(ISERROR(MATCH(F1458&amp;"_"&amp;G1458&amp;"_"&amp;H1458&amp;"_"&amp;I1458&amp;"_"&amp;J1458&amp;IF(K1458="","","_"&amp;K1458),[1]CatGlob!$B:$B,0)),F1458&amp;"_"&amp;G1458&amp;"_"&amp;H1458&amp;"_"&amp;I1458&amp;"_"&amp;J1458&amp;IF(K1458="","","_"&amp;K1458),INDEX([1]CatGlob!$C:$C,MATCH(F1458&amp;"_"&amp;G1458&amp;"_"&amp;H1458&amp;"_"&amp;I1458&amp;"_"&amp;J1458&amp;IF(K1458="","","_"&amp;K1458),[1]CatGlob!$B:$B,0))))</f>
        <v>PEN_NOM_CORP_NT</v>
      </c>
      <c r="N1458" s="402" t="str">
        <f t="shared" si="47"/>
        <v/>
      </c>
      <c r="O1458" s="402" t="str">
        <f t="shared" si="46"/>
        <v/>
      </c>
      <c r="P1458" s="401" t="str">
        <f>IF(LEN(B1458)&gt;8,INDEX([1]CatGlob!$X:$X,MATCH(M1458,[1]CatGlob!$W:$W,0)),"")</f>
        <v>PEC</v>
      </c>
      <c r="Q1458" s="403" t="str">
        <f>INDEX([1]CatGlob!P:P,MATCH(M1458,[1]CatGlob!O:O,0))</f>
        <v>RFLC</v>
      </c>
      <c r="R1458" s="403" t="s">
        <v>601</v>
      </c>
      <c r="S1458" s="403" t="s">
        <v>601</v>
      </c>
      <c r="T1458" s="403" t="str">
        <f>INDEX([1]CatGlob!$D:$D,MATCH($M1458,[1]CatGlob!$C:$C,0))</f>
        <v>RFL</v>
      </c>
      <c r="U1458" s="403" t="s">
        <v>2307</v>
      </c>
      <c r="V1458" s="404" t="str">
        <f>INDEX([1]CatGlob!$F:$F,MATCH($M1458,[1]CatGlob!$C:$C,0))</f>
        <v>RFL_CORP</v>
      </c>
      <c r="W1458" s="405"/>
      <c r="X1458" s="406">
        <v>0</v>
      </c>
      <c r="Y1458" s="407">
        <v>0</v>
      </c>
      <c r="Z1458" s="408">
        <v>0</v>
      </c>
      <c r="AA1458" s="407">
        <v>0</v>
      </c>
      <c r="AB1458" s="408">
        <v>0</v>
      </c>
      <c r="AC1458" s="407">
        <v>0</v>
      </c>
      <c r="AD1458" s="408">
        <v>0</v>
      </c>
      <c r="AE1458" s="407">
        <v>0</v>
      </c>
      <c r="AF1458" s="408">
        <v>0</v>
      </c>
      <c r="AG1458" s="407">
        <v>0</v>
      </c>
      <c r="AI1458" s="406">
        <v>0</v>
      </c>
      <c r="AJ1458" s="407">
        <v>0</v>
      </c>
      <c r="AK1458" s="408">
        <v>0</v>
      </c>
      <c r="AL1458" s="407">
        <v>0</v>
      </c>
      <c r="AM1458" s="408">
        <v>0</v>
      </c>
      <c r="AN1458" s="407">
        <v>0</v>
      </c>
      <c r="AO1458" s="408">
        <v>0</v>
      </c>
      <c r="AP1458" s="407">
        <v>0</v>
      </c>
      <c r="AQ1458" s="408">
        <v>0</v>
      </c>
      <c r="AR1458" s="407">
        <v>0</v>
      </c>
      <c r="AT1458" s="406">
        <v>0</v>
      </c>
      <c r="AU1458" s="407">
        <v>0</v>
      </c>
      <c r="AV1458" s="408">
        <v>0</v>
      </c>
      <c r="AW1458" s="407">
        <v>0</v>
      </c>
      <c r="AX1458" s="408">
        <v>0</v>
      </c>
      <c r="AY1458" s="407">
        <v>0</v>
      </c>
      <c r="AZ1458" s="408">
        <v>0</v>
      </c>
      <c r="BA1458" s="407">
        <v>0</v>
      </c>
      <c r="BB1458" s="408">
        <v>0</v>
      </c>
      <c r="BC1458" s="407">
        <v>0</v>
      </c>
    </row>
    <row r="1459" spans="1:55" x14ac:dyDescent="0.35">
      <c r="A1459" s="385" t="str" cm="1">
        <f t="array" ref="A1459">IFERROR(_xlfn.IFS(AND(F1459="Renta Variable",O1459=1),IFERROR(MATCH(B1459,[1]RV_Det!C:C,0),"Rev"),AND(J1459="Corporativa",O1459=1,I1459="EM"),IFERROR(MATCH(B1459,[1]RF_Corps!B:B,0),"Rev"),AND(F1459="Alternativos",O1459=1),IFERROR(MATCH(B1459,[1]Rep4!C:C,0),"Rev")),"")</f>
        <v/>
      </c>
      <c r="B1459" s="394" t="s">
        <v>4007</v>
      </c>
      <c r="C1459" s="409" t="s">
        <v>4008</v>
      </c>
      <c r="D1459" s="395" t="s">
        <v>3764</v>
      </c>
      <c r="E1459" s="396" t="str">
        <f>IF(B1459="","",INDEX([1]CatGlob!$S:$S,IFERROR(MATCH(MID(B1459,7,1),[1]CatGlob!$R:$R,0),MATCH(MID(B1459,1,2),[1]CatGlob!$R:$R,0))))</f>
        <v>NSOL</v>
      </c>
      <c r="F1459" s="397" t="s">
        <v>442</v>
      </c>
      <c r="G1459" s="398" t="s">
        <v>383</v>
      </c>
      <c r="H1459" s="399" t="s">
        <v>264</v>
      </c>
      <c r="I1459" s="399" t="s">
        <v>611</v>
      </c>
      <c r="J1459" s="399" t="s">
        <v>2252</v>
      </c>
      <c r="K1459" s="396" t="s">
        <v>600</v>
      </c>
      <c r="L1459" s="400" t="str">
        <f>IF(ISERROR(MATCH(M1459,M$10:M1458,0)),M1459,"")</f>
        <v/>
      </c>
      <c r="M1459" s="401" t="str">
        <f>IF(B1459="","",IF(ISERROR(MATCH(F1459&amp;"_"&amp;G1459&amp;"_"&amp;H1459&amp;"_"&amp;I1459&amp;"_"&amp;J1459&amp;IF(K1459="","","_"&amp;K1459),[1]CatGlob!$B:$B,0)),F1459&amp;"_"&amp;G1459&amp;"_"&amp;H1459&amp;"_"&amp;I1459&amp;"_"&amp;J1459&amp;IF(K1459="","","_"&amp;K1459),INDEX([1]CatGlob!$C:$C,MATCH(F1459&amp;"_"&amp;G1459&amp;"_"&amp;H1459&amp;"_"&amp;I1459&amp;"_"&amp;J1459&amp;IF(K1459="","","_"&amp;K1459),[1]CatGlob!$B:$B,0))))</f>
        <v>PEN_NOM_CORP_NT</v>
      </c>
      <c r="N1459" s="402" t="str">
        <f t="shared" si="47"/>
        <v/>
      </c>
      <c r="O1459" s="402" t="str">
        <f t="shared" si="46"/>
        <v/>
      </c>
      <c r="P1459" s="401" t="str">
        <f>IF(LEN(B1459)&gt;8,INDEX([1]CatGlob!$X:$X,MATCH(M1459,[1]CatGlob!$W:$W,0)),"")</f>
        <v>PEC</v>
      </c>
      <c r="Q1459" s="403" t="str">
        <f>INDEX([1]CatGlob!P:P,MATCH(M1459,[1]CatGlob!O:O,0))</f>
        <v>RFLC</v>
      </c>
      <c r="R1459" s="403"/>
      <c r="S1459" s="403"/>
      <c r="T1459" s="403" t="str">
        <f>INDEX([1]CatGlob!$D:$D,MATCH($M1459,[1]CatGlob!$C:$C,0))</f>
        <v>RFL</v>
      </c>
      <c r="U1459" s="403" t="s">
        <v>2323</v>
      </c>
      <c r="V1459" s="404" t="str">
        <f>INDEX([1]CatGlob!$F:$F,MATCH($M1459,[1]CatGlob!$C:$C,0))</f>
        <v>RFL_CORP</v>
      </c>
      <c r="W1459" s="405"/>
      <c r="X1459" s="406">
        <v>0</v>
      </c>
      <c r="Y1459" s="407">
        <v>0</v>
      </c>
      <c r="Z1459" s="408">
        <v>0</v>
      </c>
      <c r="AA1459" s="407">
        <v>0</v>
      </c>
      <c r="AB1459" s="408">
        <v>0</v>
      </c>
      <c r="AC1459" s="407">
        <v>0</v>
      </c>
      <c r="AD1459" s="408">
        <v>0</v>
      </c>
      <c r="AE1459" s="407">
        <v>0</v>
      </c>
      <c r="AF1459" s="408">
        <v>0</v>
      </c>
      <c r="AG1459" s="407">
        <v>0</v>
      </c>
      <c r="AI1459" s="406">
        <v>0</v>
      </c>
      <c r="AJ1459" s="407">
        <v>0</v>
      </c>
      <c r="AK1459" s="408">
        <v>0</v>
      </c>
      <c r="AL1459" s="407">
        <v>0</v>
      </c>
      <c r="AM1459" s="408">
        <v>0</v>
      </c>
      <c r="AN1459" s="407">
        <v>0</v>
      </c>
      <c r="AO1459" s="408">
        <v>0</v>
      </c>
      <c r="AP1459" s="407">
        <v>0</v>
      </c>
      <c r="AQ1459" s="408">
        <v>0</v>
      </c>
      <c r="AR1459" s="407">
        <v>0</v>
      </c>
      <c r="AT1459" s="406">
        <v>0</v>
      </c>
      <c r="AU1459" s="407">
        <v>0</v>
      </c>
      <c r="AV1459" s="408">
        <v>0</v>
      </c>
      <c r="AW1459" s="407">
        <v>0</v>
      </c>
      <c r="AX1459" s="408">
        <v>0</v>
      </c>
      <c r="AY1459" s="407">
        <v>0</v>
      </c>
      <c r="AZ1459" s="408">
        <v>0</v>
      </c>
      <c r="BA1459" s="407">
        <v>0</v>
      </c>
      <c r="BB1459" s="408">
        <v>0</v>
      </c>
      <c r="BC1459" s="407">
        <v>0</v>
      </c>
    </row>
    <row r="1460" spans="1:55" x14ac:dyDescent="0.35">
      <c r="A1460" s="385" t="str" cm="1">
        <f t="array" ref="A1460">IFERROR(_xlfn.IFS(AND(F1460="Renta Variable",O1460=1),IFERROR(MATCH(B1460,[1]RV_Det!C:C,0),"Rev"),AND(J1460="Corporativa",O1460=1,I1460="EM"),IFERROR(MATCH(B1460,[1]RF_Corps!B:B,0),"Rev"),AND(F1460="Alternativos",O1460=1),IFERROR(MATCH(B1460,[1]Rep4!C:C,0),"Rev")),"")</f>
        <v/>
      </c>
      <c r="B1460" s="394" t="s">
        <v>4009</v>
      </c>
      <c r="C1460" s="409" t="s">
        <v>4010</v>
      </c>
      <c r="D1460" s="395" t="s">
        <v>4011</v>
      </c>
      <c r="E1460" s="396" t="str">
        <f>IF(B1460="","",INDEX([1]CatGlob!$S:$S,IFERROR(MATCH(MID(B1460,7,1),[1]CatGlob!$R:$R,0),MATCH(MID(B1460,1,2),[1]CatGlob!$R:$R,0))))</f>
        <v>NSOL</v>
      </c>
      <c r="F1460" s="397" t="s">
        <v>442</v>
      </c>
      <c r="G1460" s="398" t="s">
        <v>383</v>
      </c>
      <c r="H1460" s="399" t="s">
        <v>264</v>
      </c>
      <c r="I1460" s="399" t="s">
        <v>611</v>
      </c>
      <c r="J1460" s="399" t="s">
        <v>2252</v>
      </c>
      <c r="K1460" s="396" t="s">
        <v>600</v>
      </c>
      <c r="L1460" s="400" t="str">
        <f>IF(ISERROR(MATCH(M1460,M$10:M1459,0)),M1460,"")</f>
        <v/>
      </c>
      <c r="M1460" s="401" t="str">
        <f>IF(B1460="","",IF(ISERROR(MATCH(F1460&amp;"_"&amp;G1460&amp;"_"&amp;H1460&amp;"_"&amp;I1460&amp;"_"&amp;J1460&amp;IF(K1460="","","_"&amp;K1460),[1]CatGlob!$B:$B,0)),F1460&amp;"_"&amp;G1460&amp;"_"&amp;H1460&amp;"_"&amp;I1460&amp;"_"&amp;J1460&amp;IF(K1460="","","_"&amp;K1460),INDEX([1]CatGlob!$C:$C,MATCH(F1460&amp;"_"&amp;G1460&amp;"_"&amp;H1460&amp;"_"&amp;I1460&amp;"_"&amp;J1460&amp;IF(K1460="","","_"&amp;K1460),[1]CatGlob!$B:$B,0))))</f>
        <v>PEN_NOM_CORP_NT</v>
      </c>
      <c r="N1460" s="402" t="str">
        <f t="shared" si="47"/>
        <v>rev</v>
      </c>
      <c r="O1460" s="402">
        <f t="shared" si="46"/>
        <v>1</v>
      </c>
      <c r="P1460" s="401" t="str">
        <f>IF(LEN(B1460)&gt;8,INDEX([1]CatGlob!$X:$X,MATCH(M1460,[1]CatGlob!$W:$W,0)),"")</f>
        <v>PEC</v>
      </c>
      <c r="Q1460" s="403" t="str">
        <f>INDEX([1]CatGlob!P:P,MATCH(M1460,[1]CatGlob!O:O,0))</f>
        <v>RFLC</v>
      </c>
      <c r="R1460" s="403" t="s">
        <v>601</v>
      </c>
      <c r="S1460" s="403" t="s">
        <v>601</v>
      </c>
      <c r="T1460" s="403" t="str">
        <f>INDEX([1]CatGlob!$D:$D,MATCH($M1460,[1]CatGlob!$C:$C,0))</f>
        <v>RFL</v>
      </c>
      <c r="U1460" s="403" t="s">
        <v>2307</v>
      </c>
      <c r="V1460" s="404" t="str">
        <f>INDEX([1]CatGlob!$F:$F,MATCH($M1460,[1]CatGlob!$C:$C,0))</f>
        <v>RFL_CORP</v>
      </c>
      <c r="W1460" s="405"/>
      <c r="X1460" s="406">
        <v>0</v>
      </c>
      <c r="Y1460" s="407">
        <v>0</v>
      </c>
      <c r="Z1460" s="408">
        <v>-1.3845839893942E-5</v>
      </c>
      <c r="AA1460" s="407">
        <v>-2.1225558088922001E-4</v>
      </c>
      <c r="AB1460" s="408">
        <v>0</v>
      </c>
      <c r="AC1460" s="407">
        <v>0</v>
      </c>
      <c r="AD1460" s="408">
        <v>0</v>
      </c>
      <c r="AE1460" s="407">
        <v>0</v>
      </c>
      <c r="AF1460" s="408">
        <v>-1.8025217981712499E-6</v>
      </c>
      <c r="AG1460" s="407">
        <v>-2.76325101450668E-5</v>
      </c>
      <c r="AI1460" s="406">
        <v>0</v>
      </c>
      <c r="AJ1460" s="407">
        <v>0</v>
      </c>
      <c r="AK1460" s="408">
        <v>0</v>
      </c>
      <c r="AL1460" s="407">
        <v>0</v>
      </c>
      <c r="AM1460" s="408">
        <v>0</v>
      </c>
      <c r="AN1460" s="407">
        <v>0</v>
      </c>
      <c r="AO1460" s="408">
        <v>0</v>
      </c>
      <c r="AP1460" s="407">
        <v>0</v>
      </c>
      <c r="AQ1460" s="408">
        <v>0</v>
      </c>
      <c r="AR1460" s="407">
        <v>0</v>
      </c>
      <c r="AT1460" s="406">
        <v>0</v>
      </c>
      <c r="AU1460" s="407">
        <v>0</v>
      </c>
      <c r="AV1460" s="408">
        <v>0</v>
      </c>
      <c r="AW1460" s="407">
        <v>0</v>
      </c>
      <c r="AX1460" s="408">
        <v>0</v>
      </c>
      <c r="AY1460" s="407">
        <v>0</v>
      </c>
      <c r="AZ1460" s="408">
        <v>0</v>
      </c>
      <c r="BA1460" s="407">
        <v>0</v>
      </c>
      <c r="BB1460" s="408">
        <v>0</v>
      </c>
      <c r="BC1460" s="407">
        <v>0</v>
      </c>
    </row>
    <row r="1461" spans="1:55" x14ac:dyDescent="0.35">
      <c r="A1461" s="385" t="str" cm="1">
        <f t="array" ref="A1461">IFERROR(_xlfn.IFS(AND(F1461="Renta Variable",O1461=1),IFERROR(MATCH(B1461,[1]RV_Det!C:C,0),"Rev"),AND(J1461="Corporativa",O1461=1,I1461="EM"),IFERROR(MATCH(B1461,[1]RF_Corps!B:B,0),"Rev"),AND(F1461="Alternativos",O1461=1),IFERROR(MATCH(B1461,[1]Rep4!C:C,0),"Rev")),"")</f>
        <v/>
      </c>
      <c r="B1461" s="394" t="s">
        <v>4012</v>
      </c>
      <c r="C1461" s="409" t="s">
        <v>4013</v>
      </c>
      <c r="D1461" s="395" t="s">
        <v>4014</v>
      </c>
      <c r="E1461" s="396" t="str">
        <f>IF(B1461="","",INDEX([1]CatGlob!$S:$S,IFERROR(MATCH(MID(B1461,7,1),[1]CatGlob!$R:$R,0),MATCH(MID(B1461,1,2),[1]CatGlob!$R:$R,0))))</f>
        <v>NSOL</v>
      </c>
      <c r="F1461" s="397" t="s">
        <v>442</v>
      </c>
      <c r="G1461" s="398" t="s">
        <v>383</v>
      </c>
      <c r="H1461" s="399" t="s">
        <v>264</v>
      </c>
      <c r="I1461" s="399" t="s">
        <v>611</v>
      </c>
      <c r="J1461" s="399" t="s">
        <v>2252</v>
      </c>
      <c r="K1461" s="396" t="s">
        <v>600</v>
      </c>
      <c r="L1461" s="400" t="str">
        <f>IF(ISERROR(MATCH(M1461,M$10:M1460,0)),M1461,"")</f>
        <v/>
      </c>
      <c r="M1461" s="401" t="str">
        <f>IF(B1461="","",IF(ISERROR(MATCH(F1461&amp;"_"&amp;G1461&amp;"_"&amp;H1461&amp;"_"&amp;I1461&amp;"_"&amp;J1461&amp;IF(K1461="","","_"&amp;K1461),[1]CatGlob!$B:$B,0)),F1461&amp;"_"&amp;G1461&amp;"_"&amp;H1461&amp;"_"&amp;I1461&amp;"_"&amp;J1461&amp;IF(K1461="","","_"&amp;K1461),INDEX([1]CatGlob!$C:$C,MATCH(F1461&amp;"_"&amp;G1461&amp;"_"&amp;H1461&amp;"_"&amp;I1461&amp;"_"&amp;J1461&amp;IF(K1461="","","_"&amp;K1461),[1]CatGlob!$B:$B,0))))</f>
        <v>PEN_NOM_CORP_NT</v>
      </c>
      <c r="N1461" s="402" t="str">
        <f t="shared" si="47"/>
        <v/>
      </c>
      <c r="O1461" s="402" t="str">
        <f t="shared" si="46"/>
        <v/>
      </c>
      <c r="P1461" s="401" t="str">
        <f>IF(LEN(B1461)&gt;8,INDEX([1]CatGlob!$X:$X,MATCH(M1461,[1]CatGlob!$W:$W,0)),"")</f>
        <v>PEC</v>
      </c>
      <c r="Q1461" s="403" t="str">
        <f>INDEX([1]CatGlob!P:P,MATCH(M1461,[1]CatGlob!O:O,0))</f>
        <v>RFLC</v>
      </c>
      <c r="R1461" s="403"/>
      <c r="S1461" s="403"/>
      <c r="T1461" s="403" t="str">
        <f>INDEX([1]CatGlob!$D:$D,MATCH($M1461,[1]CatGlob!$C:$C,0))</f>
        <v>RFL</v>
      </c>
      <c r="U1461" s="403" t="s">
        <v>2323</v>
      </c>
      <c r="V1461" s="404" t="str">
        <f>INDEX([1]CatGlob!$F:$F,MATCH($M1461,[1]CatGlob!$C:$C,0))</f>
        <v>RFL_CORP</v>
      </c>
      <c r="W1461" s="405"/>
      <c r="X1461" s="406">
        <v>0</v>
      </c>
      <c r="Y1461" s="407">
        <v>0</v>
      </c>
      <c r="Z1461" s="408">
        <v>0</v>
      </c>
      <c r="AA1461" s="407">
        <v>0</v>
      </c>
      <c r="AB1461" s="408">
        <v>0</v>
      </c>
      <c r="AC1461" s="407">
        <v>0</v>
      </c>
      <c r="AD1461" s="408">
        <v>0</v>
      </c>
      <c r="AE1461" s="407">
        <v>0</v>
      </c>
      <c r="AF1461" s="408">
        <v>0</v>
      </c>
      <c r="AG1461" s="407">
        <v>0</v>
      </c>
      <c r="AI1461" s="406">
        <v>0</v>
      </c>
      <c r="AJ1461" s="407">
        <v>0</v>
      </c>
      <c r="AK1461" s="408">
        <v>0</v>
      </c>
      <c r="AL1461" s="407">
        <v>0</v>
      </c>
      <c r="AM1461" s="408">
        <v>0</v>
      </c>
      <c r="AN1461" s="407">
        <v>0</v>
      </c>
      <c r="AO1461" s="408">
        <v>0</v>
      </c>
      <c r="AP1461" s="407">
        <v>0</v>
      </c>
      <c r="AQ1461" s="408">
        <v>0</v>
      </c>
      <c r="AR1461" s="407">
        <v>0</v>
      </c>
      <c r="AT1461" s="406">
        <v>0</v>
      </c>
      <c r="AU1461" s="407">
        <v>0</v>
      </c>
      <c r="AV1461" s="408">
        <v>0</v>
      </c>
      <c r="AW1461" s="407">
        <v>0</v>
      </c>
      <c r="AX1461" s="408">
        <v>0</v>
      </c>
      <c r="AY1461" s="407">
        <v>0</v>
      </c>
      <c r="AZ1461" s="408">
        <v>0</v>
      </c>
      <c r="BA1461" s="407">
        <v>0</v>
      </c>
      <c r="BB1461" s="408">
        <v>0</v>
      </c>
      <c r="BC1461" s="407">
        <v>0</v>
      </c>
    </row>
    <row r="1462" spans="1:55" x14ac:dyDescent="0.35">
      <c r="A1462" s="385" t="str" cm="1">
        <f t="array" ref="A1462">IFERROR(_xlfn.IFS(AND(F1462="Renta Variable",O1462=1),IFERROR(MATCH(B1462,[1]RV_Det!C:C,0),"Rev"),AND(J1462="Corporativa",O1462=1,I1462="EM"),IFERROR(MATCH(B1462,[1]RF_Corps!B:B,0),"Rev"),AND(F1462="Alternativos",O1462=1),IFERROR(MATCH(B1462,[1]Rep4!C:C,0),"Rev")),"")</f>
        <v/>
      </c>
      <c r="B1462" s="394" t="s">
        <v>4015</v>
      </c>
      <c r="C1462" s="409" t="s">
        <v>4016</v>
      </c>
      <c r="D1462" s="395" t="s">
        <v>3751</v>
      </c>
      <c r="E1462" s="396" t="str">
        <f>IF(B1462="","",INDEX([1]CatGlob!$S:$S,IFERROR(MATCH(MID(B1462,7,1),[1]CatGlob!$R:$R,0),MATCH(MID(B1462,1,2),[1]CatGlob!$R:$R,0))))</f>
        <v>NSOL</v>
      </c>
      <c r="F1462" s="397" t="s">
        <v>442</v>
      </c>
      <c r="G1462" s="398" t="s">
        <v>383</v>
      </c>
      <c r="H1462" s="399" t="s">
        <v>264</v>
      </c>
      <c r="I1462" s="399" t="s">
        <v>611</v>
      </c>
      <c r="J1462" s="399" t="s">
        <v>2252</v>
      </c>
      <c r="K1462" s="396" t="s">
        <v>600</v>
      </c>
      <c r="L1462" s="400" t="str">
        <f>IF(ISERROR(MATCH(M1462,M$10:M1461,0)),M1462,"")</f>
        <v/>
      </c>
      <c r="M1462" s="401" t="str">
        <f>IF(B1462="","",IF(ISERROR(MATCH(F1462&amp;"_"&amp;G1462&amp;"_"&amp;H1462&amp;"_"&amp;I1462&amp;"_"&amp;J1462&amp;IF(K1462="","","_"&amp;K1462),[1]CatGlob!$B:$B,0)),F1462&amp;"_"&amp;G1462&amp;"_"&amp;H1462&amp;"_"&amp;I1462&amp;"_"&amp;J1462&amp;IF(K1462="","","_"&amp;K1462),INDEX([1]CatGlob!$C:$C,MATCH(F1462&amp;"_"&amp;G1462&amp;"_"&amp;H1462&amp;"_"&amp;I1462&amp;"_"&amp;J1462&amp;IF(K1462="","","_"&amp;K1462),[1]CatGlob!$B:$B,0))))</f>
        <v>PEN_NOM_CORP_NT</v>
      </c>
      <c r="N1462" s="402" t="str">
        <f t="shared" si="47"/>
        <v>rev</v>
      </c>
      <c r="O1462" s="402">
        <f t="shared" si="46"/>
        <v>1</v>
      </c>
      <c r="P1462" s="401" t="str">
        <f>IF(LEN(B1462)&gt;8,INDEX([1]CatGlob!$X:$X,MATCH(M1462,[1]CatGlob!$W:$W,0)),"")</f>
        <v>PEC</v>
      </c>
      <c r="Q1462" s="403" t="str">
        <f>INDEX([1]CatGlob!P:P,MATCH(M1462,[1]CatGlob!O:O,0))</f>
        <v>RFLC</v>
      </c>
      <c r="R1462" s="403" t="s">
        <v>601</v>
      </c>
      <c r="S1462" s="403" t="s">
        <v>601</v>
      </c>
      <c r="T1462" s="403" t="str">
        <f>INDEX([1]CatGlob!$D:$D,MATCH($M1462,[1]CatGlob!$C:$C,0))</f>
        <v>RFL</v>
      </c>
      <c r="U1462" s="403" t="s">
        <v>2307</v>
      </c>
      <c r="V1462" s="404" t="str">
        <f>INDEX([1]CatGlob!$F:$F,MATCH($M1462,[1]CatGlob!$C:$C,0))</f>
        <v>RFL_CORP</v>
      </c>
      <c r="W1462" s="405"/>
      <c r="X1462" s="406">
        <v>0</v>
      </c>
      <c r="Y1462" s="407">
        <v>0</v>
      </c>
      <c r="Z1462" s="408">
        <v>-1.6972996626259101E-3</v>
      </c>
      <c r="AA1462" s="407">
        <v>-5.0650486949077598E-3</v>
      </c>
      <c r="AB1462" s="408">
        <v>-5.53200128055559E-4</v>
      </c>
      <c r="AC1462" s="407">
        <v>-1.6508490796596201E-3</v>
      </c>
      <c r="AD1462" s="408">
        <v>0</v>
      </c>
      <c r="AE1462" s="407">
        <v>0</v>
      </c>
      <c r="AF1462" s="408">
        <v>-5.01949489321912E-4</v>
      </c>
      <c r="AG1462" s="407">
        <v>-1.49790791893624E-3</v>
      </c>
      <c r="AI1462" s="406">
        <v>0</v>
      </c>
      <c r="AJ1462" s="407">
        <v>0</v>
      </c>
      <c r="AK1462" s="408">
        <v>0</v>
      </c>
      <c r="AL1462" s="407">
        <v>0</v>
      </c>
      <c r="AM1462" s="408">
        <v>-2.44724141904871E-6</v>
      </c>
      <c r="AN1462" s="407">
        <v>-7.3030104186244696E-6</v>
      </c>
      <c r="AO1462" s="408">
        <v>-1.7293886393213799E-4</v>
      </c>
      <c r="AP1462" s="407">
        <v>-5.1608079920661997E-4</v>
      </c>
      <c r="AQ1462" s="408">
        <v>-4.7245794365160103E-5</v>
      </c>
      <c r="AR1462" s="407">
        <v>-1.4098998205835201E-4</v>
      </c>
      <c r="AT1462" s="406">
        <v>0</v>
      </c>
      <c r="AU1462" s="407">
        <v>0</v>
      </c>
      <c r="AV1462" s="408">
        <v>0</v>
      </c>
      <c r="AW1462" s="407">
        <v>0</v>
      </c>
      <c r="AX1462" s="408">
        <v>0</v>
      </c>
      <c r="AY1462" s="407">
        <v>0</v>
      </c>
      <c r="AZ1462" s="408">
        <v>0</v>
      </c>
      <c r="BA1462" s="407">
        <v>0</v>
      </c>
      <c r="BB1462" s="408">
        <v>0</v>
      </c>
      <c r="BC1462" s="407">
        <v>0</v>
      </c>
    </row>
    <row r="1463" spans="1:55" x14ac:dyDescent="0.35">
      <c r="A1463" s="385" t="str" cm="1">
        <f t="array" ref="A1463">IFERROR(_xlfn.IFS(AND(F1463="Renta Variable",O1463=1),IFERROR(MATCH(B1463,[1]RV_Det!C:C,0),"Rev"),AND(J1463="Corporativa",O1463=1,I1463="EM"),IFERROR(MATCH(B1463,[1]RF_Corps!B:B,0),"Rev"),AND(F1463="Alternativos",O1463=1),IFERROR(MATCH(B1463,[1]Rep4!C:C,0),"Rev")),"")</f>
        <v/>
      </c>
      <c r="B1463" s="394" t="s">
        <v>4017</v>
      </c>
      <c r="C1463" s="409" t="s">
        <v>4018</v>
      </c>
      <c r="D1463" s="395" t="s">
        <v>3751</v>
      </c>
      <c r="E1463" s="396" t="str">
        <f>IF(B1463="","",INDEX([1]CatGlob!$S:$S,IFERROR(MATCH(MID(B1463,7,1),[1]CatGlob!$R:$R,0),MATCH(MID(B1463,1,2),[1]CatGlob!$R:$R,0))))</f>
        <v>NSOL</v>
      </c>
      <c r="F1463" s="397" t="s">
        <v>442</v>
      </c>
      <c r="G1463" s="398" t="s">
        <v>383</v>
      </c>
      <c r="H1463" s="399" t="s">
        <v>264</v>
      </c>
      <c r="I1463" s="399" t="s">
        <v>611</v>
      </c>
      <c r="J1463" s="399" t="s">
        <v>2252</v>
      </c>
      <c r="K1463" s="396" t="s">
        <v>600</v>
      </c>
      <c r="L1463" s="400" t="str">
        <f>IF(ISERROR(MATCH(M1463,M$10:M1462,0)),M1463,"")</f>
        <v/>
      </c>
      <c r="M1463" s="401" t="str">
        <f>IF(B1463="","",IF(ISERROR(MATCH(F1463&amp;"_"&amp;G1463&amp;"_"&amp;H1463&amp;"_"&amp;I1463&amp;"_"&amp;J1463&amp;IF(K1463="","","_"&amp;K1463),[1]CatGlob!$B:$B,0)),F1463&amp;"_"&amp;G1463&amp;"_"&amp;H1463&amp;"_"&amp;I1463&amp;"_"&amp;J1463&amp;IF(K1463="","","_"&amp;K1463),INDEX([1]CatGlob!$C:$C,MATCH(F1463&amp;"_"&amp;G1463&amp;"_"&amp;H1463&amp;"_"&amp;I1463&amp;"_"&amp;J1463&amp;IF(K1463="","","_"&amp;K1463),[1]CatGlob!$B:$B,0))))</f>
        <v>PEN_NOM_CORP_NT</v>
      </c>
      <c r="N1463" s="402" t="str">
        <f t="shared" si="47"/>
        <v>rev</v>
      </c>
      <c r="O1463" s="402">
        <f t="shared" si="46"/>
        <v>1</v>
      </c>
      <c r="P1463" s="401" t="str">
        <f>IF(LEN(B1463)&gt;8,INDEX([1]CatGlob!$X:$X,MATCH(M1463,[1]CatGlob!$W:$W,0)),"")</f>
        <v>PEC</v>
      </c>
      <c r="Q1463" s="403" t="str">
        <f>INDEX([1]CatGlob!P:P,MATCH(M1463,[1]CatGlob!O:O,0))</f>
        <v>RFLC</v>
      </c>
      <c r="R1463" s="403" t="s">
        <v>601</v>
      </c>
      <c r="S1463" s="403" t="s">
        <v>601</v>
      </c>
      <c r="T1463" s="403" t="str">
        <f>INDEX([1]CatGlob!$D:$D,MATCH($M1463,[1]CatGlob!$C:$C,0))</f>
        <v>RFL</v>
      </c>
      <c r="U1463" s="403" t="s">
        <v>2307</v>
      </c>
      <c r="V1463" s="404" t="str">
        <f>INDEX([1]CatGlob!$F:$F,MATCH($M1463,[1]CatGlob!$C:$C,0))</f>
        <v>RFL_CORP</v>
      </c>
      <c r="W1463" s="405"/>
      <c r="X1463" s="406">
        <v>7.61533703819669E-4</v>
      </c>
      <c r="Y1463" s="407">
        <v>1.3266737344253E-2</v>
      </c>
      <c r="Z1463" s="408">
        <v>7.61533703819669E-4</v>
      </c>
      <c r="AA1463" s="407">
        <v>1.3266737344253E-2</v>
      </c>
      <c r="AB1463" s="408">
        <v>-4.3203091758549301E-3</v>
      </c>
      <c r="AC1463" s="407">
        <v>-7.5264439115540996E-2</v>
      </c>
      <c r="AD1463" s="408">
        <v>7.61533703819669E-4</v>
      </c>
      <c r="AE1463" s="407">
        <v>1.3266737344253E-2</v>
      </c>
      <c r="AF1463" s="408">
        <v>-1.8196817250246901E-3</v>
      </c>
      <c r="AG1463" s="407">
        <v>-3.17008155735568E-2</v>
      </c>
      <c r="AI1463" s="406">
        <v>7.1128149015683799E-4</v>
      </c>
      <c r="AJ1463" s="407">
        <v>1.23912896587974E-2</v>
      </c>
      <c r="AK1463" s="408">
        <v>4.3984432820864798E-4</v>
      </c>
      <c r="AL1463" s="407">
        <v>7.66256194051351E-3</v>
      </c>
      <c r="AM1463" s="408">
        <v>4.5461469534204002E-4</v>
      </c>
      <c r="AN1463" s="407">
        <v>7.9198776448130594E-3</v>
      </c>
      <c r="AO1463" s="408">
        <v>6.8947263142750403E-4</v>
      </c>
      <c r="AP1463" s="407">
        <v>1.20113558499391E-2</v>
      </c>
      <c r="AQ1463" s="408">
        <v>5.1303549868427899E-4</v>
      </c>
      <c r="AR1463" s="407">
        <v>8.9376309623172192E-3</v>
      </c>
      <c r="AT1463" s="406">
        <v>0</v>
      </c>
      <c r="AU1463" s="407">
        <v>0</v>
      </c>
      <c r="AV1463" s="408">
        <v>0</v>
      </c>
      <c r="AW1463" s="407">
        <v>0</v>
      </c>
      <c r="AX1463" s="408">
        <v>0</v>
      </c>
      <c r="AY1463" s="407">
        <v>0</v>
      </c>
      <c r="AZ1463" s="408">
        <v>0</v>
      </c>
      <c r="BA1463" s="407">
        <v>0</v>
      </c>
      <c r="BB1463" s="408">
        <v>0</v>
      </c>
      <c r="BC1463" s="407">
        <v>0</v>
      </c>
    </row>
    <row r="1464" spans="1:55" x14ac:dyDescent="0.35">
      <c r="A1464" s="385" t="str" cm="1">
        <f t="array" ref="A1464">IFERROR(_xlfn.IFS(AND(F1464="Renta Variable",O1464=1),IFERROR(MATCH(B1464,[1]RV_Det!C:C,0),"Rev"),AND(J1464="Corporativa",O1464=1,I1464="EM"),IFERROR(MATCH(B1464,[1]RF_Corps!B:B,0),"Rev"),AND(F1464="Alternativos",O1464=1),IFERROR(MATCH(B1464,[1]Rep4!C:C,0),"Rev")),"")</f>
        <v/>
      </c>
      <c r="B1464" s="394" t="s">
        <v>4019</v>
      </c>
      <c r="C1464" s="409" t="s">
        <v>4020</v>
      </c>
      <c r="D1464" s="395" t="s">
        <v>2332</v>
      </c>
      <c r="E1464" s="396" t="str">
        <f>IF(B1464="","",INDEX([1]CatGlob!$S:$S,IFERROR(MATCH(MID(B1464,7,1),[1]CatGlob!$R:$R,0),MATCH(MID(B1464,1,2),[1]CatGlob!$R:$R,0))))</f>
        <v>NSOL</v>
      </c>
      <c r="F1464" s="397" t="s">
        <v>442</v>
      </c>
      <c r="G1464" s="398" t="s">
        <v>383</v>
      </c>
      <c r="H1464" s="399" t="s">
        <v>264</v>
      </c>
      <c r="I1464" s="399" t="s">
        <v>611</v>
      </c>
      <c r="J1464" s="399" t="s">
        <v>2252</v>
      </c>
      <c r="K1464" s="396" t="s">
        <v>600</v>
      </c>
      <c r="L1464" s="400" t="str">
        <f>IF(ISERROR(MATCH(M1464,M$10:M1463,0)),M1464,"")</f>
        <v/>
      </c>
      <c r="M1464" s="401" t="str">
        <f>IF(B1464="","",IF(ISERROR(MATCH(F1464&amp;"_"&amp;G1464&amp;"_"&amp;H1464&amp;"_"&amp;I1464&amp;"_"&amp;J1464&amp;IF(K1464="","","_"&amp;K1464),[1]CatGlob!$B:$B,0)),F1464&amp;"_"&amp;G1464&amp;"_"&amp;H1464&amp;"_"&amp;I1464&amp;"_"&amp;J1464&amp;IF(K1464="","","_"&amp;K1464),INDEX([1]CatGlob!$C:$C,MATCH(F1464&amp;"_"&amp;G1464&amp;"_"&amp;H1464&amp;"_"&amp;I1464&amp;"_"&amp;J1464&amp;IF(K1464="","","_"&amp;K1464),[1]CatGlob!$B:$B,0))))</f>
        <v>PEN_NOM_CORP_NT</v>
      </c>
      <c r="N1464" s="402" t="str">
        <f t="shared" si="47"/>
        <v/>
      </c>
      <c r="O1464" s="402" t="str">
        <f t="shared" si="46"/>
        <v/>
      </c>
      <c r="P1464" s="401" t="str">
        <f>IF(LEN(B1464)&gt;8,INDEX([1]CatGlob!$X:$X,MATCH(M1464,[1]CatGlob!$W:$W,0)),"")</f>
        <v>PEC</v>
      </c>
      <c r="Q1464" s="403" t="str">
        <f>INDEX([1]CatGlob!P:P,MATCH(M1464,[1]CatGlob!O:O,0))</f>
        <v>RFLC</v>
      </c>
      <c r="R1464" s="403" t="s">
        <v>601</v>
      </c>
      <c r="S1464" s="403" t="s">
        <v>601</v>
      </c>
      <c r="T1464" s="403" t="str">
        <f>INDEX([1]CatGlob!$D:$D,MATCH($M1464,[1]CatGlob!$C:$C,0))</f>
        <v>RFL</v>
      </c>
      <c r="U1464" s="403" t="s">
        <v>2323</v>
      </c>
      <c r="V1464" s="404" t="str">
        <f>INDEX([1]CatGlob!$F:$F,MATCH($M1464,[1]CatGlob!$C:$C,0))</f>
        <v>RFL_CORP</v>
      </c>
      <c r="W1464" s="405"/>
      <c r="X1464" s="406">
        <v>0</v>
      </c>
      <c r="Y1464" s="407">
        <v>0</v>
      </c>
      <c r="Z1464" s="408">
        <v>0</v>
      </c>
      <c r="AA1464" s="407">
        <v>0</v>
      </c>
      <c r="AB1464" s="408">
        <v>0</v>
      </c>
      <c r="AC1464" s="407">
        <v>0</v>
      </c>
      <c r="AD1464" s="408">
        <v>0</v>
      </c>
      <c r="AE1464" s="407">
        <v>0</v>
      </c>
      <c r="AF1464" s="408">
        <v>0</v>
      </c>
      <c r="AG1464" s="407">
        <v>0</v>
      </c>
      <c r="AI1464" s="406">
        <v>0</v>
      </c>
      <c r="AJ1464" s="407">
        <v>0</v>
      </c>
      <c r="AK1464" s="408">
        <v>0</v>
      </c>
      <c r="AL1464" s="407">
        <v>0</v>
      </c>
      <c r="AM1464" s="408">
        <v>0</v>
      </c>
      <c r="AN1464" s="407">
        <v>0</v>
      </c>
      <c r="AO1464" s="408">
        <v>0</v>
      </c>
      <c r="AP1464" s="407">
        <v>0</v>
      </c>
      <c r="AQ1464" s="408">
        <v>0</v>
      </c>
      <c r="AR1464" s="407">
        <v>0</v>
      </c>
      <c r="AT1464" s="406">
        <v>0</v>
      </c>
      <c r="AU1464" s="407">
        <v>0</v>
      </c>
      <c r="AV1464" s="408">
        <v>0</v>
      </c>
      <c r="AW1464" s="407">
        <v>0</v>
      </c>
      <c r="AX1464" s="408">
        <v>0</v>
      </c>
      <c r="AY1464" s="407">
        <v>0</v>
      </c>
      <c r="AZ1464" s="408">
        <v>0</v>
      </c>
      <c r="BA1464" s="407">
        <v>0</v>
      </c>
      <c r="BB1464" s="408">
        <v>0</v>
      </c>
      <c r="BC1464" s="407">
        <v>0</v>
      </c>
    </row>
    <row r="1465" spans="1:55" x14ac:dyDescent="0.35">
      <c r="A1465" s="385" t="str" cm="1">
        <f t="array" ref="A1465">IFERROR(_xlfn.IFS(AND(F1465="Renta Variable",O1465=1),IFERROR(MATCH(B1465,[1]RV_Det!C:C,0),"Rev"),AND(J1465="Corporativa",O1465=1,I1465="EM"),IFERROR(MATCH(B1465,[1]RF_Corps!B:B,0),"Rev"),AND(F1465="Alternativos",O1465=1),IFERROR(MATCH(B1465,[1]Rep4!C:C,0),"Rev")),"")</f>
        <v/>
      </c>
      <c r="B1465" s="394" t="s">
        <v>4021</v>
      </c>
      <c r="C1465" s="409" t="s">
        <v>4022</v>
      </c>
      <c r="D1465" s="395" t="s">
        <v>2332</v>
      </c>
      <c r="E1465" s="396" t="str">
        <f>IF(B1465="","",INDEX([1]CatGlob!$S:$S,IFERROR(MATCH(MID(B1465,7,1),[1]CatGlob!$R:$R,0),MATCH(MID(B1465,1,2),[1]CatGlob!$R:$R,0))))</f>
        <v>NSOL</v>
      </c>
      <c r="F1465" s="397" t="s">
        <v>442</v>
      </c>
      <c r="G1465" s="398" t="s">
        <v>383</v>
      </c>
      <c r="H1465" s="399" t="s">
        <v>264</v>
      </c>
      <c r="I1465" s="399" t="s">
        <v>611</v>
      </c>
      <c r="J1465" s="399" t="s">
        <v>2252</v>
      </c>
      <c r="K1465" s="396" t="s">
        <v>600</v>
      </c>
      <c r="L1465" s="400" t="str">
        <f>IF(ISERROR(MATCH(M1465,M$10:M1464,0)),M1465,"")</f>
        <v/>
      </c>
      <c r="M1465" s="401" t="str">
        <f>IF(B1465="","",IF(ISERROR(MATCH(F1465&amp;"_"&amp;G1465&amp;"_"&amp;H1465&amp;"_"&amp;I1465&amp;"_"&amp;J1465&amp;IF(K1465="","","_"&amp;K1465),[1]CatGlob!$B:$B,0)),F1465&amp;"_"&amp;G1465&amp;"_"&amp;H1465&amp;"_"&amp;I1465&amp;"_"&amp;J1465&amp;IF(K1465="","","_"&amp;K1465),INDEX([1]CatGlob!$C:$C,MATCH(F1465&amp;"_"&amp;G1465&amp;"_"&amp;H1465&amp;"_"&amp;I1465&amp;"_"&amp;J1465&amp;IF(K1465="","","_"&amp;K1465),[1]CatGlob!$B:$B,0))))</f>
        <v>PEN_NOM_CORP_NT</v>
      </c>
      <c r="N1465" s="402" t="str">
        <f t="shared" si="47"/>
        <v/>
      </c>
      <c r="O1465" s="402" t="str">
        <f t="shared" si="46"/>
        <v/>
      </c>
      <c r="P1465" s="401" t="str">
        <f>IF(LEN(B1465)&gt;8,INDEX([1]CatGlob!$X:$X,MATCH(M1465,[1]CatGlob!$W:$W,0)),"")</f>
        <v>PEC</v>
      </c>
      <c r="Q1465" s="403" t="str">
        <f>INDEX([1]CatGlob!P:P,MATCH(M1465,[1]CatGlob!O:O,0))</f>
        <v>RFLC</v>
      </c>
      <c r="R1465" s="403" t="s">
        <v>601</v>
      </c>
      <c r="S1465" s="403" t="s">
        <v>601</v>
      </c>
      <c r="T1465" s="403" t="str">
        <f>INDEX([1]CatGlob!$D:$D,MATCH($M1465,[1]CatGlob!$C:$C,0))</f>
        <v>RFL</v>
      </c>
      <c r="U1465" s="403" t="s">
        <v>2323</v>
      </c>
      <c r="V1465" s="404" t="str">
        <f>INDEX([1]CatGlob!$F:$F,MATCH($M1465,[1]CatGlob!$C:$C,0))</f>
        <v>RFL_CORP</v>
      </c>
      <c r="W1465" s="405"/>
      <c r="X1465" s="406">
        <v>0</v>
      </c>
      <c r="Y1465" s="407">
        <v>0</v>
      </c>
      <c r="Z1465" s="408">
        <v>0</v>
      </c>
      <c r="AA1465" s="407">
        <v>0</v>
      </c>
      <c r="AB1465" s="408">
        <v>0</v>
      </c>
      <c r="AC1465" s="407">
        <v>0</v>
      </c>
      <c r="AD1465" s="408">
        <v>0</v>
      </c>
      <c r="AE1465" s="407">
        <v>0</v>
      </c>
      <c r="AF1465" s="408">
        <v>0</v>
      </c>
      <c r="AG1465" s="407">
        <v>0</v>
      </c>
      <c r="AI1465" s="406">
        <v>0</v>
      </c>
      <c r="AJ1465" s="407">
        <v>0</v>
      </c>
      <c r="AK1465" s="408">
        <v>0</v>
      </c>
      <c r="AL1465" s="407">
        <v>0</v>
      </c>
      <c r="AM1465" s="408">
        <v>0</v>
      </c>
      <c r="AN1465" s="407">
        <v>0</v>
      </c>
      <c r="AO1465" s="408">
        <v>0</v>
      </c>
      <c r="AP1465" s="407">
        <v>0</v>
      </c>
      <c r="AQ1465" s="408">
        <v>0</v>
      </c>
      <c r="AR1465" s="407">
        <v>0</v>
      </c>
      <c r="AT1465" s="406">
        <v>0</v>
      </c>
      <c r="AU1465" s="407">
        <v>0</v>
      </c>
      <c r="AV1465" s="408">
        <v>0</v>
      </c>
      <c r="AW1465" s="407">
        <v>0</v>
      </c>
      <c r="AX1465" s="408">
        <v>0</v>
      </c>
      <c r="AY1465" s="407">
        <v>0</v>
      </c>
      <c r="AZ1465" s="408">
        <v>0</v>
      </c>
      <c r="BA1465" s="407">
        <v>0</v>
      </c>
      <c r="BB1465" s="408">
        <v>0</v>
      </c>
      <c r="BC1465" s="407">
        <v>0</v>
      </c>
    </row>
    <row r="1466" spans="1:55" x14ac:dyDescent="0.35">
      <c r="A1466" s="385" t="str" cm="1">
        <f t="array" ref="A1466">IFERROR(_xlfn.IFS(AND(F1466="Renta Variable",O1466=1),IFERROR(MATCH(B1466,[1]RV_Det!C:C,0),"Rev"),AND(J1466="Corporativa",O1466=1,I1466="EM"),IFERROR(MATCH(B1466,[1]RF_Corps!B:B,0),"Rev"),AND(F1466="Alternativos",O1466=1),IFERROR(MATCH(B1466,[1]Rep4!C:C,0),"Rev")),"")</f>
        <v/>
      </c>
      <c r="B1466" s="394" t="s">
        <v>4023</v>
      </c>
      <c r="C1466" s="409" t="s">
        <v>4024</v>
      </c>
      <c r="D1466" s="395" t="s">
        <v>2332</v>
      </c>
      <c r="E1466" s="396" t="str">
        <f>IF(B1466="","",INDEX([1]CatGlob!$S:$S,IFERROR(MATCH(MID(B1466,7,1),[1]CatGlob!$R:$R,0),MATCH(MID(B1466,1,2),[1]CatGlob!$R:$R,0))))</f>
        <v>NSOL</v>
      </c>
      <c r="F1466" s="397" t="s">
        <v>442</v>
      </c>
      <c r="G1466" s="398" t="s">
        <v>383</v>
      </c>
      <c r="H1466" s="399" t="s">
        <v>264</v>
      </c>
      <c r="I1466" s="399" t="s">
        <v>611</v>
      </c>
      <c r="J1466" s="399" t="s">
        <v>2252</v>
      </c>
      <c r="K1466" s="396" t="s">
        <v>600</v>
      </c>
      <c r="L1466" s="400" t="str">
        <f>IF(ISERROR(MATCH(M1466,M$10:M1465,0)),M1466,"")</f>
        <v/>
      </c>
      <c r="M1466" s="401" t="str">
        <f>IF(B1466="","",IF(ISERROR(MATCH(F1466&amp;"_"&amp;G1466&amp;"_"&amp;H1466&amp;"_"&amp;I1466&amp;"_"&amp;J1466&amp;IF(K1466="","","_"&amp;K1466),[1]CatGlob!$B:$B,0)),F1466&amp;"_"&amp;G1466&amp;"_"&amp;H1466&amp;"_"&amp;I1466&amp;"_"&amp;J1466&amp;IF(K1466="","","_"&amp;K1466),INDEX([1]CatGlob!$C:$C,MATCH(F1466&amp;"_"&amp;G1466&amp;"_"&amp;H1466&amp;"_"&amp;I1466&amp;"_"&amp;J1466&amp;IF(K1466="","","_"&amp;K1466),[1]CatGlob!$B:$B,0))))</f>
        <v>PEN_NOM_CORP_NT</v>
      </c>
      <c r="N1466" s="402" t="str">
        <f t="shared" si="47"/>
        <v>rev</v>
      </c>
      <c r="O1466" s="402">
        <f t="shared" si="46"/>
        <v>1</v>
      </c>
      <c r="P1466" s="401" t="str">
        <f>IF(LEN(B1466)&gt;8,INDEX([1]CatGlob!$X:$X,MATCH(M1466,[1]CatGlob!$W:$W,0)),"")</f>
        <v>PEC</v>
      </c>
      <c r="Q1466" s="403" t="str">
        <f>INDEX([1]CatGlob!P:P,MATCH(M1466,[1]CatGlob!O:O,0))</f>
        <v>RFLC</v>
      </c>
      <c r="R1466" s="403" t="s">
        <v>601</v>
      </c>
      <c r="S1466" s="403" t="s">
        <v>601</v>
      </c>
      <c r="T1466" s="403" t="str">
        <f>INDEX([1]CatGlob!$D:$D,MATCH($M1466,[1]CatGlob!$C:$C,0))</f>
        <v>RFL</v>
      </c>
      <c r="U1466" s="403" t="s">
        <v>2323</v>
      </c>
      <c r="V1466" s="404" t="str">
        <f>INDEX([1]CatGlob!$F:$F,MATCH($M1466,[1]CatGlob!$C:$C,0))</f>
        <v>RFL_CORP</v>
      </c>
      <c r="W1466" s="405"/>
      <c r="X1466" s="406">
        <v>0</v>
      </c>
      <c r="Y1466" s="407">
        <v>0</v>
      </c>
      <c r="Z1466" s="408">
        <v>0</v>
      </c>
      <c r="AA1466" s="407">
        <v>0</v>
      </c>
      <c r="AB1466" s="408">
        <v>0</v>
      </c>
      <c r="AC1466" s="407">
        <v>0</v>
      </c>
      <c r="AD1466" s="408">
        <v>0</v>
      </c>
      <c r="AE1466" s="407">
        <v>0</v>
      </c>
      <c r="AF1466" s="408">
        <v>0</v>
      </c>
      <c r="AG1466" s="407">
        <v>0</v>
      </c>
      <c r="AI1466" s="406">
        <v>0</v>
      </c>
      <c r="AJ1466" s="407">
        <v>0</v>
      </c>
      <c r="AK1466" s="408">
        <v>0</v>
      </c>
      <c r="AL1466" s="407">
        <v>0</v>
      </c>
      <c r="AM1466" s="408">
        <v>0</v>
      </c>
      <c r="AN1466" s="407">
        <v>0</v>
      </c>
      <c r="AO1466" s="408">
        <v>-8.3967023566322609E-3</v>
      </c>
      <c r="AP1466" s="407">
        <v>-8.6303702999668302E-2</v>
      </c>
      <c r="AQ1466" s="408">
        <v>-2.2411195110753502E-3</v>
      </c>
      <c r="AR1466" s="407">
        <v>-2.30348658861101E-2</v>
      </c>
      <c r="AT1466" s="406">
        <v>0</v>
      </c>
      <c r="AU1466" s="407">
        <v>0</v>
      </c>
      <c r="AV1466" s="408">
        <v>0</v>
      </c>
      <c r="AW1466" s="407">
        <v>0</v>
      </c>
      <c r="AX1466" s="408">
        <v>0</v>
      </c>
      <c r="AY1466" s="407">
        <v>0</v>
      </c>
      <c r="AZ1466" s="408">
        <v>0</v>
      </c>
      <c r="BA1466" s="407">
        <v>0</v>
      </c>
      <c r="BB1466" s="408">
        <v>0</v>
      </c>
      <c r="BC1466" s="407">
        <v>0</v>
      </c>
    </row>
    <row r="1467" spans="1:55" x14ac:dyDescent="0.35">
      <c r="A1467" s="385" t="str" cm="1">
        <f t="array" ref="A1467">IFERROR(_xlfn.IFS(AND(F1467="Renta Variable",O1467=1),IFERROR(MATCH(B1467,[1]RV_Det!C:C,0),"Rev"),AND(J1467="Corporativa",O1467=1,I1467="EM"),IFERROR(MATCH(B1467,[1]RF_Corps!B:B,0),"Rev"),AND(F1467="Alternativos",O1467=1),IFERROR(MATCH(B1467,[1]Rep4!C:C,0),"Rev")),"")</f>
        <v/>
      </c>
      <c r="B1467" s="394" t="s">
        <v>4025</v>
      </c>
      <c r="C1467" s="409" t="s">
        <v>4026</v>
      </c>
      <c r="D1467" s="395" t="s">
        <v>2442</v>
      </c>
      <c r="E1467" s="396" t="str">
        <f>IF(B1467="","",INDEX([1]CatGlob!$S:$S,IFERROR(MATCH(MID(B1467,7,1),[1]CatGlob!$R:$R,0),MATCH(MID(B1467,1,2),[1]CatGlob!$R:$R,0))))</f>
        <v>NSOL</v>
      </c>
      <c r="F1467" s="397" t="s">
        <v>442</v>
      </c>
      <c r="G1467" s="398" t="s">
        <v>383</v>
      </c>
      <c r="H1467" s="399" t="s">
        <v>264</v>
      </c>
      <c r="I1467" s="399" t="s">
        <v>611</v>
      </c>
      <c r="J1467" s="399" t="s">
        <v>2252</v>
      </c>
      <c r="K1467" s="396" t="s">
        <v>600</v>
      </c>
      <c r="L1467" s="400" t="str">
        <f>IF(ISERROR(MATCH(M1467,M$10:M1466,0)),M1467,"")</f>
        <v/>
      </c>
      <c r="M1467" s="401" t="str">
        <f>IF(B1467="","",IF(ISERROR(MATCH(F1467&amp;"_"&amp;G1467&amp;"_"&amp;H1467&amp;"_"&amp;I1467&amp;"_"&amp;J1467&amp;IF(K1467="","","_"&amp;K1467),[1]CatGlob!$B:$B,0)),F1467&amp;"_"&amp;G1467&amp;"_"&amp;H1467&amp;"_"&amp;I1467&amp;"_"&amp;J1467&amp;IF(K1467="","","_"&amp;K1467),INDEX([1]CatGlob!$C:$C,MATCH(F1467&amp;"_"&amp;G1467&amp;"_"&amp;H1467&amp;"_"&amp;I1467&amp;"_"&amp;J1467&amp;IF(K1467="","","_"&amp;K1467),[1]CatGlob!$B:$B,0))))</f>
        <v>PEN_NOM_CORP_NT</v>
      </c>
      <c r="N1467" s="402" t="str">
        <f t="shared" si="47"/>
        <v/>
      </c>
      <c r="O1467" s="402" t="str">
        <f t="shared" si="46"/>
        <v/>
      </c>
      <c r="P1467" s="401" t="str">
        <f>IF(LEN(B1467)&gt;8,INDEX([1]CatGlob!$X:$X,MATCH(M1467,[1]CatGlob!$W:$W,0)),"")</f>
        <v>PEC</v>
      </c>
      <c r="Q1467" s="403" t="str">
        <f>INDEX([1]CatGlob!P:P,MATCH(M1467,[1]CatGlob!O:O,0))</f>
        <v>RFLC</v>
      </c>
      <c r="R1467" s="403" t="s">
        <v>601</v>
      </c>
      <c r="S1467" s="403" t="s">
        <v>601</v>
      </c>
      <c r="T1467" s="403" t="str">
        <f>INDEX([1]CatGlob!$D:$D,MATCH($M1467,[1]CatGlob!$C:$C,0))</f>
        <v>RFL</v>
      </c>
      <c r="U1467" s="403" t="s">
        <v>2323</v>
      </c>
      <c r="V1467" s="404" t="str">
        <f>INDEX([1]CatGlob!$F:$F,MATCH($M1467,[1]CatGlob!$C:$C,0))</f>
        <v>RFL_CORP</v>
      </c>
      <c r="W1467" s="405"/>
      <c r="X1467" s="406">
        <v>0</v>
      </c>
      <c r="Y1467" s="407">
        <v>0</v>
      </c>
      <c r="Z1467" s="408">
        <v>0</v>
      </c>
      <c r="AA1467" s="407">
        <v>0</v>
      </c>
      <c r="AB1467" s="408">
        <v>0</v>
      </c>
      <c r="AC1467" s="407">
        <v>0</v>
      </c>
      <c r="AD1467" s="408">
        <v>0</v>
      </c>
      <c r="AE1467" s="407">
        <v>0</v>
      </c>
      <c r="AF1467" s="408">
        <v>0</v>
      </c>
      <c r="AG1467" s="407">
        <v>0</v>
      </c>
      <c r="AI1467" s="406">
        <v>0</v>
      </c>
      <c r="AJ1467" s="407">
        <v>0</v>
      </c>
      <c r="AK1467" s="408">
        <v>0</v>
      </c>
      <c r="AL1467" s="407">
        <v>0</v>
      </c>
      <c r="AM1467" s="408">
        <v>0</v>
      </c>
      <c r="AN1467" s="407">
        <v>0</v>
      </c>
      <c r="AO1467" s="408">
        <v>0</v>
      </c>
      <c r="AP1467" s="407">
        <v>0</v>
      </c>
      <c r="AQ1467" s="408">
        <v>0</v>
      </c>
      <c r="AR1467" s="407">
        <v>0</v>
      </c>
      <c r="AT1467" s="406">
        <v>0</v>
      </c>
      <c r="AU1467" s="407">
        <v>0</v>
      </c>
      <c r="AV1467" s="408">
        <v>0</v>
      </c>
      <c r="AW1467" s="407">
        <v>0</v>
      </c>
      <c r="AX1467" s="408">
        <v>0</v>
      </c>
      <c r="AY1467" s="407">
        <v>0</v>
      </c>
      <c r="AZ1467" s="408">
        <v>0</v>
      </c>
      <c r="BA1467" s="407">
        <v>0</v>
      </c>
      <c r="BB1467" s="408">
        <v>0</v>
      </c>
      <c r="BC1467" s="407">
        <v>0</v>
      </c>
    </row>
    <row r="1468" spans="1:55" x14ac:dyDescent="0.35">
      <c r="A1468" s="385" t="str" cm="1">
        <f t="array" ref="A1468">IFERROR(_xlfn.IFS(AND(F1468="Renta Variable",O1468=1),IFERROR(MATCH(B1468,[1]RV_Det!C:C,0),"Rev"),AND(J1468="Corporativa",O1468=1,I1468="EM"),IFERROR(MATCH(B1468,[1]RF_Corps!B:B,0),"Rev"),AND(F1468="Alternativos",O1468=1),IFERROR(MATCH(B1468,[1]Rep4!C:C,0),"Rev")),"")</f>
        <v/>
      </c>
      <c r="B1468" s="394" t="s">
        <v>4027</v>
      </c>
      <c r="C1468" s="409" t="s">
        <v>4028</v>
      </c>
      <c r="D1468" s="395" t="s">
        <v>2442</v>
      </c>
      <c r="E1468" s="396" t="str">
        <f>IF(B1468="","",INDEX([1]CatGlob!$S:$S,IFERROR(MATCH(MID(B1468,7,1),[1]CatGlob!$R:$R,0),MATCH(MID(B1468,1,2),[1]CatGlob!$R:$R,0))))</f>
        <v>NSOL</v>
      </c>
      <c r="F1468" s="397" t="s">
        <v>442</v>
      </c>
      <c r="G1468" s="398" t="s">
        <v>383</v>
      </c>
      <c r="H1468" s="399" t="s">
        <v>264</v>
      </c>
      <c r="I1468" s="399" t="s">
        <v>611</v>
      </c>
      <c r="J1468" s="399" t="s">
        <v>2252</v>
      </c>
      <c r="K1468" s="396" t="s">
        <v>600</v>
      </c>
      <c r="L1468" s="400" t="str">
        <f>IF(ISERROR(MATCH(M1468,M$10:M1467,0)),M1468,"")</f>
        <v/>
      </c>
      <c r="M1468" s="401" t="str">
        <f>IF(B1468="","",IF(ISERROR(MATCH(F1468&amp;"_"&amp;G1468&amp;"_"&amp;H1468&amp;"_"&amp;I1468&amp;"_"&amp;J1468&amp;IF(K1468="","","_"&amp;K1468),[1]CatGlob!$B:$B,0)),F1468&amp;"_"&amp;G1468&amp;"_"&amp;H1468&amp;"_"&amp;I1468&amp;"_"&amp;J1468&amp;IF(K1468="","","_"&amp;K1468),INDEX([1]CatGlob!$C:$C,MATCH(F1468&amp;"_"&amp;G1468&amp;"_"&amp;H1468&amp;"_"&amp;I1468&amp;"_"&amp;J1468&amp;IF(K1468="","","_"&amp;K1468),[1]CatGlob!$B:$B,0))))</f>
        <v>PEN_NOM_CORP_NT</v>
      </c>
      <c r="N1468" s="402" t="str">
        <f t="shared" si="47"/>
        <v/>
      </c>
      <c r="O1468" s="402" t="str">
        <f t="shared" si="46"/>
        <v/>
      </c>
      <c r="P1468" s="401" t="str">
        <f>IF(LEN(B1468)&gt;8,INDEX([1]CatGlob!$X:$X,MATCH(M1468,[1]CatGlob!$W:$W,0)),"")</f>
        <v>PEC</v>
      </c>
      <c r="Q1468" s="403" t="str">
        <f>INDEX([1]CatGlob!P:P,MATCH(M1468,[1]CatGlob!O:O,0))</f>
        <v>RFLC</v>
      </c>
      <c r="R1468" s="403" t="s">
        <v>601</v>
      </c>
      <c r="S1468" s="403" t="s">
        <v>601</v>
      </c>
      <c r="T1468" s="403" t="str">
        <f>INDEX([1]CatGlob!$D:$D,MATCH($M1468,[1]CatGlob!$C:$C,0))</f>
        <v>RFL</v>
      </c>
      <c r="U1468" s="403" t="s">
        <v>2323</v>
      </c>
      <c r="V1468" s="404" t="str">
        <f>INDEX([1]CatGlob!$F:$F,MATCH($M1468,[1]CatGlob!$C:$C,0))</f>
        <v>RFL_CORP</v>
      </c>
      <c r="W1468" s="405"/>
      <c r="X1468" s="406">
        <v>0</v>
      </c>
      <c r="Y1468" s="407">
        <v>0</v>
      </c>
      <c r="Z1468" s="408">
        <v>0</v>
      </c>
      <c r="AA1468" s="407">
        <v>0</v>
      </c>
      <c r="AB1468" s="408">
        <v>0</v>
      </c>
      <c r="AC1468" s="407">
        <v>0</v>
      </c>
      <c r="AD1468" s="408">
        <v>0</v>
      </c>
      <c r="AE1468" s="407">
        <v>0</v>
      </c>
      <c r="AF1468" s="408">
        <v>0</v>
      </c>
      <c r="AG1468" s="407">
        <v>0</v>
      </c>
      <c r="AI1468" s="406">
        <v>0</v>
      </c>
      <c r="AJ1468" s="407">
        <v>0</v>
      </c>
      <c r="AK1468" s="408">
        <v>0</v>
      </c>
      <c r="AL1468" s="407">
        <v>0</v>
      </c>
      <c r="AM1468" s="408">
        <v>0</v>
      </c>
      <c r="AN1468" s="407">
        <v>0</v>
      </c>
      <c r="AO1468" s="408">
        <v>0</v>
      </c>
      <c r="AP1468" s="407">
        <v>0</v>
      </c>
      <c r="AQ1468" s="408">
        <v>0</v>
      </c>
      <c r="AR1468" s="407">
        <v>0</v>
      </c>
      <c r="AT1468" s="406">
        <v>0</v>
      </c>
      <c r="AU1468" s="407">
        <v>0</v>
      </c>
      <c r="AV1468" s="408">
        <v>0</v>
      </c>
      <c r="AW1468" s="407">
        <v>0</v>
      </c>
      <c r="AX1468" s="408">
        <v>0</v>
      </c>
      <c r="AY1468" s="407">
        <v>0</v>
      </c>
      <c r="AZ1468" s="408">
        <v>0</v>
      </c>
      <c r="BA1468" s="407">
        <v>0</v>
      </c>
      <c r="BB1468" s="408">
        <v>0</v>
      </c>
      <c r="BC1468" s="407">
        <v>0</v>
      </c>
    </row>
    <row r="1469" spans="1:55" x14ac:dyDescent="0.35">
      <c r="A1469" s="385" t="str" cm="1">
        <f t="array" ref="A1469">IFERROR(_xlfn.IFS(AND(F1469="Renta Variable",O1469=1),IFERROR(MATCH(B1469,[1]RV_Det!C:C,0),"Rev"),AND(J1469="Corporativa",O1469=1,I1469="EM"),IFERROR(MATCH(B1469,[1]RF_Corps!B:B,0),"Rev"),AND(F1469="Alternativos",O1469=1),IFERROR(MATCH(B1469,[1]Rep4!C:C,0),"Rev")),"")</f>
        <v/>
      </c>
      <c r="B1469" s="394" t="s">
        <v>4029</v>
      </c>
      <c r="C1469" s="409" t="s">
        <v>4030</v>
      </c>
      <c r="D1469" s="395" t="s">
        <v>2442</v>
      </c>
      <c r="E1469" s="396" t="str">
        <f>IF(B1469="","",INDEX([1]CatGlob!$S:$S,IFERROR(MATCH(MID(B1469,7,1),[1]CatGlob!$R:$R,0),MATCH(MID(B1469,1,2),[1]CatGlob!$R:$R,0))))</f>
        <v>NSOL</v>
      </c>
      <c r="F1469" s="397" t="s">
        <v>442</v>
      </c>
      <c r="G1469" s="398" t="s">
        <v>383</v>
      </c>
      <c r="H1469" s="399" t="s">
        <v>264</v>
      </c>
      <c r="I1469" s="399" t="s">
        <v>611</v>
      </c>
      <c r="J1469" s="399" t="s">
        <v>2252</v>
      </c>
      <c r="K1469" s="396" t="s">
        <v>600</v>
      </c>
      <c r="L1469" s="400" t="str">
        <f>IF(ISERROR(MATCH(M1469,M$10:M1468,0)),M1469,"")</f>
        <v/>
      </c>
      <c r="M1469" s="401" t="str">
        <f>IF(B1469="","",IF(ISERROR(MATCH(F1469&amp;"_"&amp;G1469&amp;"_"&amp;H1469&amp;"_"&amp;I1469&amp;"_"&amp;J1469&amp;IF(K1469="","","_"&amp;K1469),[1]CatGlob!$B:$B,0)),F1469&amp;"_"&amp;G1469&amp;"_"&amp;H1469&amp;"_"&amp;I1469&amp;"_"&amp;J1469&amp;IF(K1469="","","_"&amp;K1469),INDEX([1]CatGlob!$C:$C,MATCH(F1469&amp;"_"&amp;G1469&amp;"_"&amp;H1469&amp;"_"&amp;I1469&amp;"_"&amp;J1469&amp;IF(K1469="","","_"&amp;K1469),[1]CatGlob!$B:$B,0))))</f>
        <v>PEN_NOM_CORP_NT</v>
      </c>
      <c r="N1469" s="402" t="str">
        <f t="shared" si="47"/>
        <v/>
      </c>
      <c r="O1469" s="402" t="str">
        <f t="shared" si="46"/>
        <v/>
      </c>
      <c r="P1469" s="401" t="str">
        <f>IF(LEN(B1469)&gt;8,INDEX([1]CatGlob!$X:$X,MATCH(M1469,[1]CatGlob!$W:$W,0)),"")</f>
        <v>PEC</v>
      </c>
      <c r="Q1469" s="403" t="str">
        <f>INDEX([1]CatGlob!P:P,MATCH(M1469,[1]CatGlob!O:O,0))</f>
        <v>RFLC</v>
      </c>
      <c r="R1469" s="403" t="s">
        <v>601</v>
      </c>
      <c r="S1469" s="403" t="s">
        <v>601</v>
      </c>
      <c r="T1469" s="403" t="str">
        <f>INDEX([1]CatGlob!$D:$D,MATCH($M1469,[1]CatGlob!$C:$C,0))</f>
        <v>RFL</v>
      </c>
      <c r="U1469" s="403" t="s">
        <v>2323</v>
      </c>
      <c r="V1469" s="404" t="str">
        <f>INDEX([1]CatGlob!$F:$F,MATCH($M1469,[1]CatGlob!$C:$C,0))</f>
        <v>RFL_CORP</v>
      </c>
      <c r="W1469" s="405"/>
      <c r="X1469" s="406">
        <v>0</v>
      </c>
      <c r="Y1469" s="407">
        <v>0</v>
      </c>
      <c r="Z1469" s="408">
        <v>0</v>
      </c>
      <c r="AA1469" s="407">
        <v>0</v>
      </c>
      <c r="AB1469" s="408">
        <v>0</v>
      </c>
      <c r="AC1469" s="407">
        <v>0</v>
      </c>
      <c r="AD1469" s="408">
        <v>0</v>
      </c>
      <c r="AE1469" s="407">
        <v>0</v>
      </c>
      <c r="AF1469" s="408">
        <v>0</v>
      </c>
      <c r="AG1469" s="407">
        <v>0</v>
      </c>
      <c r="AI1469" s="406">
        <v>0</v>
      </c>
      <c r="AJ1469" s="407">
        <v>0</v>
      </c>
      <c r="AK1469" s="408">
        <v>0</v>
      </c>
      <c r="AL1469" s="407">
        <v>0</v>
      </c>
      <c r="AM1469" s="408">
        <v>0</v>
      </c>
      <c r="AN1469" s="407">
        <v>0</v>
      </c>
      <c r="AO1469" s="408">
        <v>0</v>
      </c>
      <c r="AP1469" s="407">
        <v>0</v>
      </c>
      <c r="AQ1469" s="408">
        <v>0</v>
      </c>
      <c r="AR1469" s="407">
        <v>0</v>
      </c>
      <c r="AT1469" s="406">
        <v>0</v>
      </c>
      <c r="AU1469" s="407">
        <v>0</v>
      </c>
      <c r="AV1469" s="408">
        <v>0</v>
      </c>
      <c r="AW1469" s="407">
        <v>0</v>
      </c>
      <c r="AX1469" s="408">
        <v>0</v>
      </c>
      <c r="AY1469" s="407">
        <v>0</v>
      </c>
      <c r="AZ1469" s="408">
        <v>0</v>
      </c>
      <c r="BA1469" s="407">
        <v>0</v>
      </c>
      <c r="BB1469" s="408">
        <v>0</v>
      </c>
      <c r="BC1469" s="407">
        <v>0</v>
      </c>
    </row>
    <row r="1470" spans="1:55" x14ac:dyDescent="0.35">
      <c r="A1470" s="385" t="str" cm="1">
        <f t="array" ref="A1470">IFERROR(_xlfn.IFS(AND(F1470="Renta Variable",O1470=1),IFERROR(MATCH(B1470,[1]RV_Det!C:C,0),"Rev"),AND(J1470="Corporativa",O1470=1,I1470="EM"),IFERROR(MATCH(B1470,[1]RF_Corps!B:B,0),"Rev"),AND(F1470="Alternativos",O1470=1),IFERROR(MATCH(B1470,[1]Rep4!C:C,0),"Rev")),"")</f>
        <v/>
      </c>
      <c r="B1470" s="394" t="s">
        <v>4031</v>
      </c>
      <c r="C1470" s="409" t="s">
        <v>4032</v>
      </c>
      <c r="D1470" s="395" t="s">
        <v>3751</v>
      </c>
      <c r="E1470" s="396" t="str">
        <f>IF(B1470="","",INDEX([1]CatGlob!$S:$S,IFERROR(MATCH(MID(B1470,7,1),[1]CatGlob!$R:$R,0),MATCH(MID(B1470,1,2),[1]CatGlob!$R:$R,0))))</f>
        <v>NSOL</v>
      </c>
      <c r="F1470" s="397" t="s">
        <v>442</v>
      </c>
      <c r="G1470" s="398" t="s">
        <v>383</v>
      </c>
      <c r="H1470" s="399" t="s">
        <v>264</v>
      </c>
      <c r="I1470" s="399" t="s">
        <v>611</v>
      </c>
      <c r="J1470" s="399" t="s">
        <v>2252</v>
      </c>
      <c r="K1470" s="396" t="s">
        <v>600</v>
      </c>
      <c r="L1470" s="400" t="str">
        <f>IF(ISERROR(MATCH(M1470,M$10:M1469,0)),M1470,"")</f>
        <v/>
      </c>
      <c r="M1470" s="401" t="str">
        <f>IF(B1470="","",IF(ISERROR(MATCH(F1470&amp;"_"&amp;G1470&amp;"_"&amp;H1470&amp;"_"&amp;I1470&amp;"_"&amp;J1470&amp;IF(K1470="","","_"&amp;K1470),[1]CatGlob!$B:$B,0)),F1470&amp;"_"&amp;G1470&amp;"_"&amp;H1470&amp;"_"&amp;I1470&amp;"_"&amp;J1470&amp;IF(K1470="","","_"&amp;K1470),INDEX([1]CatGlob!$C:$C,MATCH(F1470&amp;"_"&amp;G1470&amp;"_"&amp;H1470&amp;"_"&amp;I1470&amp;"_"&amp;J1470&amp;IF(K1470="","","_"&amp;K1470),[1]CatGlob!$B:$B,0))))</f>
        <v>PEN_NOM_CORP_NT</v>
      </c>
      <c r="N1470" s="402" t="str">
        <f t="shared" si="47"/>
        <v>rev</v>
      </c>
      <c r="O1470" s="402">
        <f t="shared" si="46"/>
        <v>1</v>
      </c>
      <c r="P1470" s="401" t="str">
        <f>IF(LEN(B1470)&gt;8,INDEX([1]CatGlob!$X:$X,MATCH(M1470,[1]CatGlob!$W:$W,0)),"")</f>
        <v>PEC</v>
      </c>
      <c r="Q1470" s="403" t="str">
        <f>INDEX([1]CatGlob!P:P,MATCH(M1470,[1]CatGlob!O:O,0))</f>
        <v>RFLC</v>
      </c>
      <c r="R1470" s="403"/>
      <c r="S1470" s="403"/>
      <c r="T1470" s="403" t="str">
        <f>INDEX([1]CatGlob!$D:$D,MATCH($M1470,[1]CatGlob!$C:$C,0))</f>
        <v>RFL</v>
      </c>
      <c r="U1470" s="403" t="s">
        <v>2307</v>
      </c>
      <c r="V1470" s="404" t="str">
        <f>INDEX([1]CatGlob!$F:$F,MATCH($M1470,[1]CatGlob!$C:$C,0))</f>
        <v>RFL_CORP</v>
      </c>
      <c r="W1470" s="405"/>
      <c r="X1470" s="406">
        <v>0</v>
      </c>
      <c r="Y1470" s="407">
        <v>0</v>
      </c>
      <c r="Z1470" s="408">
        <v>-7.3075579276553502E-3</v>
      </c>
      <c r="AA1470" s="407">
        <v>-5.4192650863482697E-2</v>
      </c>
      <c r="AB1470" s="408">
        <v>-9.3707177980594403E-4</v>
      </c>
      <c r="AC1470" s="407">
        <v>-6.9492988352681797E-3</v>
      </c>
      <c r="AD1470" s="408">
        <v>-1.2482620730598599E-4</v>
      </c>
      <c r="AE1470" s="407">
        <v>-9.2570775822586903E-4</v>
      </c>
      <c r="AF1470" s="408">
        <v>-1.4724738138176001E-3</v>
      </c>
      <c r="AG1470" s="407">
        <v>-1.09198257592428E-2</v>
      </c>
      <c r="AI1470" s="406">
        <v>0</v>
      </c>
      <c r="AJ1470" s="407">
        <v>0</v>
      </c>
      <c r="AK1470" s="408">
        <v>-2.8626781775029097E-4</v>
      </c>
      <c r="AL1470" s="407">
        <v>-2.1229543512024701E-3</v>
      </c>
      <c r="AM1470" s="408">
        <v>-1.4209273496195501E-4</v>
      </c>
      <c r="AN1470" s="407">
        <v>-1.0537558581269499E-3</v>
      </c>
      <c r="AO1470" s="408">
        <v>0</v>
      </c>
      <c r="AP1470" s="407">
        <v>0</v>
      </c>
      <c r="AQ1470" s="408">
        <v>-1.45787773777387E-4</v>
      </c>
      <c r="AR1470" s="407">
        <v>-1.0811581655207499E-3</v>
      </c>
      <c r="AT1470" s="406">
        <v>0</v>
      </c>
      <c r="AU1470" s="407">
        <v>0</v>
      </c>
      <c r="AV1470" s="408">
        <v>0</v>
      </c>
      <c r="AW1470" s="407">
        <v>0</v>
      </c>
      <c r="AX1470" s="408">
        <v>0</v>
      </c>
      <c r="AY1470" s="407">
        <v>0</v>
      </c>
      <c r="AZ1470" s="408">
        <v>0</v>
      </c>
      <c r="BA1470" s="407">
        <v>0</v>
      </c>
      <c r="BB1470" s="408">
        <v>0</v>
      </c>
      <c r="BC1470" s="407">
        <v>0</v>
      </c>
    </row>
    <row r="1471" spans="1:55" x14ac:dyDescent="0.35">
      <c r="A1471" s="385" t="str" cm="1">
        <f t="array" ref="A1471">IFERROR(_xlfn.IFS(AND(F1471="Renta Variable",O1471=1),IFERROR(MATCH(B1471,[1]RV_Det!C:C,0),"Rev"),AND(J1471="Corporativa",O1471=1,I1471="EM"),IFERROR(MATCH(B1471,[1]RF_Corps!B:B,0),"Rev"),AND(F1471="Alternativos",O1471=1),IFERROR(MATCH(B1471,[1]Rep4!C:C,0),"Rev")),"")</f>
        <v/>
      </c>
      <c r="B1471" s="394" t="s">
        <v>4033</v>
      </c>
      <c r="C1471" s="409" t="s">
        <v>4034</v>
      </c>
      <c r="D1471" s="395" t="s">
        <v>3751</v>
      </c>
      <c r="E1471" s="396" t="str">
        <f>IF(B1471="","",INDEX([1]CatGlob!$S:$S,IFERROR(MATCH(MID(B1471,7,1),[1]CatGlob!$R:$R,0),MATCH(MID(B1471,1,2),[1]CatGlob!$R:$R,0))))</f>
        <v>NSOL</v>
      </c>
      <c r="F1471" s="397" t="s">
        <v>442</v>
      </c>
      <c r="G1471" s="398" t="s">
        <v>383</v>
      </c>
      <c r="H1471" s="399" t="s">
        <v>264</v>
      </c>
      <c r="I1471" s="399" t="s">
        <v>611</v>
      </c>
      <c r="J1471" s="399" t="s">
        <v>2252</v>
      </c>
      <c r="K1471" s="396" t="s">
        <v>600</v>
      </c>
      <c r="L1471" s="400" t="str">
        <f>IF(ISERROR(MATCH(M1471,M$10:M1470,0)),M1471,"")</f>
        <v/>
      </c>
      <c r="M1471" s="401" t="str">
        <f>IF(B1471="","",IF(ISERROR(MATCH(F1471&amp;"_"&amp;G1471&amp;"_"&amp;H1471&amp;"_"&amp;I1471&amp;"_"&amp;J1471&amp;IF(K1471="","","_"&amp;K1471),[1]CatGlob!$B:$B,0)),F1471&amp;"_"&amp;G1471&amp;"_"&amp;H1471&amp;"_"&amp;I1471&amp;"_"&amp;J1471&amp;IF(K1471="","","_"&amp;K1471),INDEX([1]CatGlob!$C:$C,MATCH(F1471&amp;"_"&amp;G1471&amp;"_"&amp;H1471&amp;"_"&amp;I1471&amp;"_"&amp;J1471&amp;IF(K1471="","","_"&amp;K1471),[1]CatGlob!$B:$B,0))))</f>
        <v>PEN_NOM_CORP_NT</v>
      </c>
      <c r="N1471" s="402" t="str">
        <f t="shared" si="47"/>
        <v>rev</v>
      </c>
      <c r="O1471" s="402">
        <f t="shared" si="46"/>
        <v>1</v>
      </c>
      <c r="P1471" s="401" t="str">
        <f>IF(LEN(B1471)&gt;8,INDEX([1]CatGlob!$X:$X,MATCH(M1471,[1]CatGlob!$W:$W,0)),"")</f>
        <v>PEC</v>
      </c>
      <c r="Q1471" s="403" t="str">
        <f>INDEX([1]CatGlob!P:P,MATCH(M1471,[1]CatGlob!O:O,0))</f>
        <v>RFLC</v>
      </c>
      <c r="R1471" s="403" t="s">
        <v>601</v>
      </c>
      <c r="S1471" s="403" t="s">
        <v>601</v>
      </c>
      <c r="T1471" s="403" t="str">
        <f>INDEX([1]CatGlob!$D:$D,MATCH($M1471,[1]CatGlob!$C:$C,0))</f>
        <v>RFL</v>
      </c>
      <c r="U1471" s="403" t="s">
        <v>2307</v>
      </c>
      <c r="V1471" s="404" t="str">
        <f>INDEX([1]CatGlob!$F:$F,MATCH($M1471,[1]CatGlob!$C:$C,0))</f>
        <v>RFL_CORP</v>
      </c>
      <c r="W1471" s="405"/>
      <c r="X1471" s="406">
        <v>0</v>
      </c>
      <c r="Y1471" s="407">
        <v>0</v>
      </c>
      <c r="Z1471" s="408">
        <v>0</v>
      </c>
      <c r="AA1471" s="407">
        <v>0</v>
      </c>
      <c r="AB1471" s="408">
        <v>-2.2463542946079E-4</v>
      </c>
      <c r="AC1471" s="407">
        <v>-1.4672877668431301E-3</v>
      </c>
      <c r="AD1471" s="408">
        <v>0</v>
      </c>
      <c r="AE1471" s="407">
        <v>0</v>
      </c>
      <c r="AF1471" s="408">
        <v>-1.1409885156197501E-4</v>
      </c>
      <c r="AG1471" s="407">
        <v>-7.4527802452888504E-4</v>
      </c>
      <c r="AI1471" s="406">
        <v>0</v>
      </c>
      <c r="AJ1471" s="407">
        <v>0</v>
      </c>
      <c r="AK1471" s="408">
        <v>-5.3154755178240498E-4</v>
      </c>
      <c r="AL1471" s="407">
        <v>-3.4719955877005001E-3</v>
      </c>
      <c r="AM1471" s="408">
        <v>-6.7589570651715395E-5</v>
      </c>
      <c r="AN1471" s="407">
        <v>-4.4148579014802202E-4</v>
      </c>
      <c r="AO1471" s="408">
        <v>0</v>
      </c>
      <c r="AP1471" s="407">
        <v>0</v>
      </c>
      <c r="AQ1471" s="408">
        <v>-1.83484334655815E-4</v>
      </c>
      <c r="AR1471" s="407">
        <v>-1.19849446794007E-3</v>
      </c>
      <c r="AT1471" s="406">
        <v>0</v>
      </c>
      <c r="AU1471" s="407">
        <v>0</v>
      </c>
      <c r="AV1471" s="408">
        <v>0</v>
      </c>
      <c r="AW1471" s="407">
        <v>0</v>
      </c>
      <c r="AX1471" s="408">
        <v>0</v>
      </c>
      <c r="AY1471" s="407">
        <v>0</v>
      </c>
      <c r="AZ1471" s="408">
        <v>0</v>
      </c>
      <c r="BA1471" s="407">
        <v>0</v>
      </c>
      <c r="BB1471" s="408">
        <v>0</v>
      </c>
      <c r="BC1471" s="407">
        <v>0</v>
      </c>
    </row>
    <row r="1472" spans="1:55" x14ac:dyDescent="0.35">
      <c r="A1472" s="385" t="str" cm="1">
        <f t="array" ref="A1472">IFERROR(_xlfn.IFS(AND(F1472="Renta Variable",O1472=1),IFERROR(MATCH(B1472,[1]RV_Det!C:C,0),"Rev"),AND(J1472="Corporativa",O1472=1,I1472="EM"),IFERROR(MATCH(B1472,[1]RF_Corps!B:B,0),"Rev"),AND(F1472="Alternativos",O1472=1),IFERROR(MATCH(B1472,[1]Rep4!C:C,0),"Rev")),"")</f>
        <v/>
      </c>
      <c r="B1472" s="394" t="s">
        <v>4035</v>
      </c>
      <c r="C1472" s="409" t="s">
        <v>4036</v>
      </c>
      <c r="D1472" s="395" t="s">
        <v>4037</v>
      </c>
      <c r="E1472" s="396" t="str">
        <f>IF(B1472="","",INDEX([1]CatGlob!$S:$S,IFERROR(MATCH(MID(B1472,7,1),[1]CatGlob!$R:$R,0),MATCH(MID(B1472,1,2),[1]CatGlob!$R:$R,0))))</f>
        <v>NSOL</v>
      </c>
      <c r="F1472" s="397" t="s">
        <v>442</v>
      </c>
      <c r="G1472" s="398" t="s">
        <v>383</v>
      </c>
      <c r="H1472" s="399" t="s">
        <v>264</v>
      </c>
      <c r="I1472" s="399" t="s">
        <v>611</v>
      </c>
      <c r="J1472" s="399" t="s">
        <v>2252</v>
      </c>
      <c r="K1472" s="396" t="s">
        <v>600</v>
      </c>
      <c r="L1472" s="400" t="str">
        <f>IF(ISERROR(MATCH(M1472,M$10:M1471,0)),M1472,"")</f>
        <v/>
      </c>
      <c r="M1472" s="401" t="str">
        <f>IF(B1472="","",IF(ISERROR(MATCH(F1472&amp;"_"&amp;G1472&amp;"_"&amp;H1472&amp;"_"&amp;I1472&amp;"_"&amp;J1472&amp;IF(K1472="","","_"&amp;K1472),[1]CatGlob!$B:$B,0)),F1472&amp;"_"&amp;G1472&amp;"_"&amp;H1472&amp;"_"&amp;I1472&amp;"_"&amp;J1472&amp;IF(K1472="","","_"&amp;K1472),INDEX([1]CatGlob!$C:$C,MATCH(F1472&amp;"_"&amp;G1472&amp;"_"&amp;H1472&amp;"_"&amp;I1472&amp;"_"&amp;J1472&amp;IF(K1472="","","_"&amp;K1472),[1]CatGlob!$B:$B,0))))</f>
        <v>PEN_NOM_CORP_NT</v>
      </c>
      <c r="N1472" s="402" t="str">
        <f t="shared" si="47"/>
        <v/>
      </c>
      <c r="O1472" s="402" t="str">
        <f t="shared" si="46"/>
        <v/>
      </c>
      <c r="P1472" s="401" t="str">
        <f>IF(LEN(B1472)&gt;8,INDEX([1]CatGlob!$X:$X,MATCH(M1472,[1]CatGlob!$W:$W,0)),"")</f>
        <v>PEC</v>
      </c>
      <c r="Q1472" s="403" t="str">
        <f>INDEX([1]CatGlob!P:P,MATCH(M1472,[1]CatGlob!O:O,0))</f>
        <v>RFLC</v>
      </c>
      <c r="R1472" s="403" t="s">
        <v>601</v>
      </c>
      <c r="S1472" s="403" t="s">
        <v>601</v>
      </c>
      <c r="T1472" s="403" t="str">
        <f>INDEX([1]CatGlob!$D:$D,MATCH($M1472,[1]CatGlob!$C:$C,0))</f>
        <v>RFL</v>
      </c>
      <c r="U1472" s="403" t="s">
        <v>2323</v>
      </c>
      <c r="V1472" s="404" t="str">
        <f>INDEX([1]CatGlob!$F:$F,MATCH($M1472,[1]CatGlob!$C:$C,0))</f>
        <v>RFL_CORP</v>
      </c>
      <c r="W1472" s="405"/>
      <c r="X1472" s="406">
        <v>0</v>
      </c>
      <c r="Y1472" s="407">
        <v>0</v>
      </c>
      <c r="Z1472" s="408">
        <v>0</v>
      </c>
      <c r="AA1472" s="407">
        <v>0</v>
      </c>
      <c r="AB1472" s="408">
        <v>0</v>
      </c>
      <c r="AC1472" s="407">
        <v>0</v>
      </c>
      <c r="AD1472" s="408">
        <v>0</v>
      </c>
      <c r="AE1472" s="407">
        <v>0</v>
      </c>
      <c r="AF1472" s="408">
        <v>0</v>
      </c>
      <c r="AG1472" s="407">
        <v>0</v>
      </c>
      <c r="AI1472" s="406">
        <v>0</v>
      </c>
      <c r="AJ1472" s="407">
        <v>0</v>
      </c>
      <c r="AK1472" s="408">
        <v>0</v>
      </c>
      <c r="AL1472" s="407">
        <v>0</v>
      </c>
      <c r="AM1472" s="408">
        <v>0</v>
      </c>
      <c r="AN1472" s="407">
        <v>0</v>
      </c>
      <c r="AO1472" s="408">
        <v>0</v>
      </c>
      <c r="AP1472" s="407">
        <v>0</v>
      </c>
      <c r="AQ1472" s="408">
        <v>0</v>
      </c>
      <c r="AR1472" s="407">
        <v>0</v>
      </c>
      <c r="AT1472" s="406">
        <v>0</v>
      </c>
      <c r="AU1472" s="407">
        <v>0</v>
      </c>
      <c r="AV1472" s="408">
        <v>0</v>
      </c>
      <c r="AW1472" s="407">
        <v>0</v>
      </c>
      <c r="AX1472" s="408">
        <v>0</v>
      </c>
      <c r="AY1472" s="407">
        <v>0</v>
      </c>
      <c r="AZ1472" s="408">
        <v>0</v>
      </c>
      <c r="BA1472" s="407">
        <v>0</v>
      </c>
      <c r="BB1472" s="408">
        <v>0</v>
      </c>
      <c r="BC1472" s="407">
        <v>0</v>
      </c>
    </row>
    <row r="1473" spans="1:55" x14ac:dyDescent="0.35">
      <c r="A1473" s="385" t="str" cm="1">
        <f t="array" ref="A1473">IFERROR(_xlfn.IFS(AND(F1473="Renta Variable",O1473=1),IFERROR(MATCH(B1473,[1]RV_Det!C:C,0),"Rev"),AND(J1473="Corporativa",O1473=1,I1473="EM"),IFERROR(MATCH(B1473,[1]RF_Corps!B:B,0),"Rev"),AND(F1473="Alternativos",O1473=1),IFERROR(MATCH(B1473,[1]Rep4!C:C,0),"Rev")),"")</f>
        <v/>
      </c>
      <c r="B1473" s="394" t="s">
        <v>4038</v>
      </c>
      <c r="C1473" s="409" t="s">
        <v>4039</v>
      </c>
      <c r="D1473" s="395" t="s">
        <v>3751</v>
      </c>
      <c r="E1473" s="396" t="str">
        <f>IF(B1473="","",INDEX([1]CatGlob!$S:$S,IFERROR(MATCH(MID(B1473,7,1),[1]CatGlob!$R:$R,0),MATCH(MID(B1473,1,2),[1]CatGlob!$R:$R,0))))</f>
        <v>NSOL</v>
      </c>
      <c r="F1473" s="397" t="s">
        <v>442</v>
      </c>
      <c r="G1473" s="398" t="s">
        <v>383</v>
      </c>
      <c r="H1473" s="399" t="s">
        <v>264</v>
      </c>
      <c r="I1473" s="399" t="s">
        <v>611</v>
      </c>
      <c r="J1473" s="399" t="s">
        <v>2252</v>
      </c>
      <c r="K1473" s="396" t="s">
        <v>600</v>
      </c>
      <c r="L1473" s="400" t="str">
        <f>IF(ISERROR(MATCH(M1473,M$10:M1472,0)),M1473,"")</f>
        <v/>
      </c>
      <c r="M1473" s="401" t="str">
        <f>IF(B1473="","",IF(ISERROR(MATCH(F1473&amp;"_"&amp;G1473&amp;"_"&amp;H1473&amp;"_"&amp;I1473&amp;"_"&amp;J1473&amp;IF(K1473="","","_"&amp;K1473),[1]CatGlob!$B:$B,0)),F1473&amp;"_"&amp;G1473&amp;"_"&amp;H1473&amp;"_"&amp;I1473&amp;"_"&amp;J1473&amp;IF(K1473="","","_"&amp;K1473),INDEX([1]CatGlob!$C:$C,MATCH(F1473&amp;"_"&amp;G1473&amp;"_"&amp;H1473&amp;"_"&amp;I1473&amp;"_"&amp;J1473&amp;IF(K1473="","","_"&amp;K1473),[1]CatGlob!$B:$B,0))))</f>
        <v>PEN_NOM_CORP_NT</v>
      </c>
      <c r="N1473" s="402" t="str">
        <f t="shared" si="47"/>
        <v>rev</v>
      </c>
      <c r="O1473" s="402">
        <f t="shared" si="46"/>
        <v>1</v>
      </c>
      <c r="P1473" s="401" t="str">
        <f>IF(LEN(B1473)&gt;8,INDEX([1]CatGlob!$X:$X,MATCH(M1473,[1]CatGlob!$W:$W,0)),"")</f>
        <v>PEC</v>
      </c>
      <c r="Q1473" s="403" t="str">
        <f>INDEX([1]CatGlob!P:P,MATCH(M1473,[1]CatGlob!O:O,0))</f>
        <v>RFLC</v>
      </c>
      <c r="R1473" s="403"/>
      <c r="S1473" s="403"/>
      <c r="T1473" s="403" t="str">
        <f>INDEX([1]CatGlob!$D:$D,MATCH($M1473,[1]CatGlob!$C:$C,0))</f>
        <v>RFL</v>
      </c>
      <c r="U1473" s="403" t="s">
        <v>2307</v>
      </c>
      <c r="V1473" s="404" t="str">
        <f>INDEX([1]CatGlob!$F:$F,MATCH($M1473,[1]CatGlob!$C:$C,0))</f>
        <v>RFL_CORP</v>
      </c>
      <c r="W1473" s="405"/>
      <c r="X1473" s="406">
        <v>9.60509682622119E-4</v>
      </c>
      <c r="Y1473" s="407">
        <v>1.63675847342226E-2</v>
      </c>
      <c r="Z1473" s="408">
        <v>-1.38464711877765E-3</v>
      </c>
      <c r="AA1473" s="407">
        <v>-2.3595107319085401E-2</v>
      </c>
      <c r="AB1473" s="408">
        <v>7.59189776776391E-4</v>
      </c>
      <c r="AC1473" s="407">
        <v>1.2936988793565999E-2</v>
      </c>
      <c r="AD1473" s="408">
        <v>9.60509682622119E-4</v>
      </c>
      <c r="AE1473" s="407">
        <v>1.63675847342226E-2</v>
      </c>
      <c r="AF1473" s="408">
        <v>5.5294903206231402E-4</v>
      </c>
      <c r="AG1473" s="407">
        <v>9.4225391993380692E-3</v>
      </c>
      <c r="AI1473" s="406">
        <v>0</v>
      </c>
      <c r="AJ1473" s="407">
        <v>0</v>
      </c>
      <c r="AK1473" s="408">
        <v>0</v>
      </c>
      <c r="AL1473" s="407">
        <v>0</v>
      </c>
      <c r="AM1473" s="408">
        <v>-1.0788412249720201E-3</v>
      </c>
      <c r="AN1473" s="407">
        <v>-1.8384015781913701E-2</v>
      </c>
      <c r="AO1473" s="408">
        <v>0</v>
      </c>
      <c r="AP1473" s="407">
        <v>0</v>
      </c>
      <c r="AQ1473" s="408">
        <v>-4.7945503492267098E-4</v>
      </c>
      <c r="AR1473" s="407">
        <v>-8.1701632498934196E-3</v>
      </c>
      <c r="AT1473" s="406">
        <v>0</v>
      </c>
      <c r="AU1473" s="407">
        <v>0</v>
      </c>
      <c r="AV1473" s="408">
        <v>0</v>
      </c>
      <c r="AW1473" s="407">
        <v>0</v>
      </c>
      <c r="AX1473" s="408">
        <v>0</v>
      </c>
      <c r="AY1473" s="407">
        <v>0</v>
      </c>
      <c r="AZ1473" s="408">
        <v>0</v>
      </c>
      <c r="BA1473" s="407">
        <v>0</v>
      </c>
      <c r="BB1473" s="408">
        <v>0</v>
      </c>
      <c r="BC1473" s="407">
        <v>0</v>
      </c>
    </row>
    <row r="1474" spans="1:55" x14ac:dyDescent="0.35">
      <c r="A1474" s="385" t="str" cm="1">
        <f t="array" ref="A1474">IFERROR(_xlfn.IFS(AND(F1474="Renta Variable",O1474=1),IFERROR(MATCH(B1474,[1]RV_Det!C:C,0),"Rev"),AND(J1474="Corporativa",O1474=1,I1474="EM"),IFERROR(MATCH(B1474,[1]RF_Corps!B:B,0),"Rev"),AND(F1474="Alternativos",O1474=1),IFERROR(MATCH(B1474,[1]Rep4!C:C,0),"Rev")),"")</f>
        <v/>
      </c>
      <c r="B1474" s="394" t="s">
        <v>4040</v>
      </c>
      <c r="C1474" s="409" t="s">
        <v>4041</v>
      </c>
      <c r="D1474" s="395" t="s">
        <v>4042</v>
      </c>
      <c r="E1474" s="396" t="str">
        <f>IF(B1474="","",INDEX([1]CatGlob!$S:$S,IFERROR(MATCH(MID(B1474,7,1),[1]CatGlob!$R:$R,0),MATCH(MID(B1474,1,2),[1]CatGlob!$R:$R,0))))</f>
        <v>NSOL</v>
      </c>
      <c r="F1474" s="397" t="s">
        <v>442</v>
      </c>
      <c r="G1474" s="398" t="s">
        <v>383</v>
      </c>
      <c r="H1474" s="399" t="s">
        <v>264</v>
      </c>
      <c r="I1474" s="399" t="s">
        <v>611</v>
      </c>
      <c r="J1474" s="399" t="s">
        <v>2252</v>
      </c>
      <c r="K1474" s="396" t="s">
        <v>600</v>
      </c>
      <c r="L1474" s="400" t="str">
        <f>IF(ISERROR(MATCH(M1474,M$10:M1473,0)),M1474,"")</f>
        <v/>
      </c>
      <c r="M1474" s="401" t="str">
        <f>IF(B1474="","",IF(ISERROR(MATCH(F1474&amp;"_"&amp;G1474&amp;"_"&amp;H1474&amp;"_"&amp;I1474&amp;"_"&amp;J1474&amp;IF(K1474="","","_"&amp;K1474),[1]CatGlob!$B:$B,0)),F1474&amp;"_"&amp;G1474&amp;"_"&amp;H1474&amp;"_"&amp;I1474&amp;"_"&amp;J1474&amp;IF(K1474="","","_"&amp;K1474),INDEX([1]CatGlob!$C:$C,MATCH(F1474&amp;"_"&amp;G1474&amp;"_"&amp;H1474&amp;"_"&amp;I1474&amp;"_"&amp;J1474&amp;IF(K1474="","","_"&amp;K1474),[1]CatGlob!$B:$B,0))))</f>
        <v>PEN_NOM_CORP_NT</v>
      </c>
      <c r="N1474" s="402" t="str">
        <f t="shared" si="47"/>
        <v/>
      </c>
      <c r="O1474" s="402" t="str">
        <f t="shared" si="46"/>
        <v/>
      </c>
      <c r="P1474" s="401" t="str">
        <f>IF(LEN(B1474)&gt;8,INDEX([1]CatGlob!$X:$X,MATCH(M1474,[1]CatGlob!$W:$W,0)),"")</f>
        <v>PEC</v>
      </c>
      <c r="Q1474" s="403" t="str">
        <f>INDEX([1]CatGlob!P:P,MATCH(M1474,[1]CatGlob!O:O,0))</f>
        <v>RFLC</v>
      </c>
      <c r="R1474" s="403" t="s">
        <v>601</v>
      </c>
      <c r="S1474" s="403" t="s">
        <v>601</v>
      </c>
      <c r="T1474" s="403" t="str">
        <f>INDEX([1]CatGlob!$D:$D,MATCH($M1474,[1]CatGlob!$C:$C,0))</f>
        <v>RFL</v>
      </c>
      <c r="U1474" s="403" t="s">
        <v>2979</v>
      </c>
      <c r="V1474" s="404" t="str">
        <f>INDEX([1]CatGlob!$F:$F,MATCH($M1474,[1]CatGlob!$C:$C,0))</f>
        <v>RFL_CORP</v>
      </c>
      <c r="W1474" s="405"/>
      <c r="X1474" s="406">
        <v>0</v>
      </c>
      <c r="Y1474" s="407">
        <v>0</v>
      </c>
      <c r="Z1474" s="408">
        <v>0</v>
      </c>
      <c r="AA1474" s="407">
        <v>0</v>
      </c>
      <c r="AB1474" s="408">
        <v>0</v>
      </c>
      <c r="AC1474" s="407">
        <v>0</v>
      </c>
      <c r="AD1474" s="408">
        <v>0</v>
      </c>
      <c r="AE1474" s="407">
        <v>0</v>
      </c>
      <c r="AF1474" s="408">
        <v>0</v>
      </c>
      <c r="AG1474" s="407">
        <v>0</v>
      </c>
      <c r="AI1474" s="406">
        <v>0</v>
      </c>
      <c r="AJ1474" s="407">
        <v>0</v>
      </c>
      <c r="AK1474" s="408">
        <v>0</v>
      </c>
      <c r="AL1474" s="407">
        <v>0</v>
      </c>
      <c r="AM1474" s="408">
        <v>0</v>
      </c>
      <c r="AN1474" s="407">
        <v>0</v>
      </c>
      <c r="AO1474" s="408">
        <v>0</v>
      </c>
      <c r="AP1474" s="407">
        <v>0</v>
      </c>
      <c r="AQ1474" s="408">
        <v>0</v>
      </c>
      <c r="AR1474" s="407">
        <v>0</v>
      </c>
      <c r="AT1474" s="406">
        <v>0</v>
      </c>
      <c r="AU1474" s="407">
        <v>0</v>
      </c>
      <c r="AV1474" s="408">
        <v>0</v>
      </c>
      <c r="AW1474" s="407">
        <v>0</v>
      </c>
      <c r="AX1474" s="408">
        <v>0</v>
      </c>
      <c r="AY1474" s="407">
        <v>0</v>
      </c>
      <c r="AZ1474" s="408">
        <v>0</v>
      </c>
      <c r="BA1474" s="407">
        <v>0</v>
      </c>
      <c r="BB1474" s="408">
        <v>0</v>
      </c>
      <c r="BC1474" s="407">
        <v>0</v>
      </c>
    </row>
    <row r="1475" spans="1:55" x14ac:dyDescent="0.35">
      <c r="A1475" s="385" t="str" cm="1">
        <f t="array" ref="A1475">IFERROR(_xlfn.IFS(AND(F1475="Renta Variable",O1475=1),IFERROR(MATCH(B1475,[1]RV_Det!C:C,0),"Rev"),AND(J1475="Corporativa",O1475=1,I1475="EM"),IFERROR(MATCH(B1475,[1]RF_Corps!B:B,0),"Rev"),AND(F1475="Alternativos",O1475=1),IFERROR(MATCH(B1475,[1]Rep4!C:C,0),"Rev")),"")</f>
        <v/>
      </c>
      <c r="B1475" s="394" t="s">
        <v>4043</v>
      </c>
      <c r="C1475" s="409" t="s">
        <v>4044</v>
      </c>
      <c r="D1475" s="395" t="s">
        <v>4042</v>
      </c>
      <c r="E1475" s="396" t="str">
        <f>IF(B1475="","",INDEX([1]CatGlob!$S:$S,IFERROR(MATCH(MID(B1475,7,1),[1]CatGlob!$R:$R,0),MATCH(MID(B1475,1,2),[1]CatGlob!$R:$R,0))))</f>
        <v>NSOL</v>
      </c>
      <c r="F1475" s="397" t="s">
        <v>442</v>
      </c>
      <c r="G1475" s="398" t="s">
        <v>383</v>
      </c>
      <c r="H1475" s="399" t="s">
        <v>264</v>
      </c>
      <c r="I1475" s="399" t="s">
        <v>611</v>
      </c>
      <c r="J1475" s="399" t="s">
        <v>2252</v>
      </c>
      <c r="K1475" s="396" t="s">
        <v>600</v>
      </c>
      <c r="L1475" s="400" t="str">
        <f>IF(ISERROR(MATCH(M1475,M$10:M1474,0)),M1475,"")</f>
        <v/>
      </c>
      <c r="M1475" s="401" t="str">
        <f>IF(B1475="","",IF(ISERROR(MATCH(F1475&amp;"_"&amp;G1475&amp;"_"&amp;H1475&amp;"_"&amp;I1475&amp;"_"&amp;J1475&amp;IF(K1475="","","_"&amp;K1475),[1]CatGlob!$B:$B,0)),F1475&amp;"_"&amp;G1475&amp;"_"&amp;H1475&amp;"_"&amp;I1475&amp;"_"&amp;J1475&amp;IF(K1475="","","_"&amp;K1475),INDEX([1]CatGlob!$C:$C,MATCH(F1475&amp;"_"&amp;G1475&amp;"_"&amp;H1475&amp;"_"&amp;I1475&amp;"_"&amp;J1475&amp;IF(K1475="","","_"&amp;K1475),[1]CatGlob!$B:$B,0))))</f>
        <v>PEN_NOM_CORP_NT</v>
      </c>
      <c r="N1475" s="402" t="str">
        <f t="shared" si="47"/>
        <v/>
      </c>
      <c r="O1475" s="402" t="str">
        <f t="shared" si="46"/>
        <v/>
      </c>
      <c r="P1475" s="401" t="str">
        <f>IF(LEN(B1475)&gt;8,INDEX([1]CatGlob!$X:$X,MATCH(M1475,[1]CatGlob!$W:$W,0)),"")</f>
        <v>PEC</v>
      </c>
      <c r="Q1475" s="403" t="str">
        <f>INDEX([1]CatGlob!P:P,MATCH(M1475,[1]CatGlob!O:O,0))</f>
        <v>RFLC</v>
      </c>
      <c r="R1475" s="403" t="s">
        <v>601</v>
      </c>
      <c r="S1475" s="403" t="s">
        <v>601</v>
      </c>
      <c r="T1475" s="403" t="str">
        <f>INDEX([1]CatGlob!$D:$D,MATCH($M1475,[1]CatGlob!$C:$C,0))</f>
        <v>RFL</v>
      </c>
      <c r="U1475" s="403" t="s">
        <v>2979</v>
      </c>
      <c r="V1475" s="404" t="str">
        <f>INDEX([1]CatGlob!$F:$F,MATCH($M1475,[1]CatGlob!$C:$C,0))</f>
        <v>RFL_CORP</v>
      </c>
      <c r="W1475" s="405"/>
      <c r="X1475" s="406">
        <v>0</v>
      </c>
      <c r="Y1475" s="407">
        <v>0</v>
      </c>
      <c r="Z1475" s="408">
        <v>0</v>
      </c>
      <c r="AA1475" s="407">
        <v>0</v>
      </c>
      <c r="AB1475" s="408">
        <v>0</v>
      </c>
      <c r="AC1475" s="407">
        <v>0</v>
      </c>
      <c r="AD1475" s="408">
        <v>0</v>
      </c>
      <c r="AE1475" s="407">
        <v>0</v>
      </c>
      <c r="AF1475" s="408">
        <v>0</v>
      </c>
      <c r="AG1475" s="407">
        <v>0</v>
      </c>
      <c r="AI1475" s="406">
        <v>0</v>
      </c>
      <c r="AJ1475" s="407">
        <v>0</v>
      </c>
      <c r="AK1475" s="408">
        <v>0</v>
      </c>
      <c r="AL1475" s="407">
        <v>0</v>
      </c>
      <c r="AM1475" s="408">
        <v>0</v>
      </c>
      <c r="AN1475" s="407">
        <v>0</v>
      </c>
      <c r="AO1475" s="408">
        <v>0</v>
      </c>
      <c r="AP1475" s="407">
        <v>0</v>
      </c>
      <c r="AQ1475" s="408">
        <v>0</v>
      </c>
      <c r="AR1475" s="407">
        <v>0</v>
      </c>
      <c r="AT1475" s="406">
        <v>0</v>
      </c>
      <c r="AU1475" s="407">
        <v>0</v>
      </c>
      <c r="AV1475" s="408">
        <v>0</v>
      </c>
      <c r="AW1475" s="407">
        <v>0</v>
      </c>
      <c r="AX1475" s="408">
        <v>0</v>
      </c>
      <c r="AY1475" s="407">
        <v>0</v>
      </c>
      <c r="AZ1475" s="408">
        <v>0</v>
      </c>
      <c r="BA1475" s="407">
        <v>0</v>
      </c>
      <c r="BB1475" s="408">
        <v>0</v>
      </c>
      <c r="BC1475" s="407">
        <v>0</v>
      </c>
    </row>
    <row r="1476" spans="1:55" x14ac:dyDescent="0.35">
      <c r="A1476" s="385" t="str" cm="1">
        <f t="array" ref="A1476">IFERROR(_xlfn.IFS(AND(F1476="Renta Variable",O1476=1),IFERROR(MATCH(B1476,[1]RV_Det!C:C,0),"Rev"),AND(J1476="Corporativa",O1476=1,I1476="EM"),IFERROR(MATCH(B1476,[1]RF_Corps!B:B,0),"Rev"),AND(F1476="Alternativos",O1476=1),IFERROR(MATCH(B1476,[1]Rep4!C:C,0),"Rev")),"")</f>
        <v/>
      </c>
      <c r="B1476" s="394" t="s">
        <v>4045</v>
      </c>
      <c r="C1476" s="409" t="s">
        <v>4046</v>
      </c>
      <c r="D1476" s="395" t="s">
        <v>2274</v>
      </c>
      <c r="E1476" s="396" t="str">
        <f>IF(B1476="","",INDEX([1]CatGlob!$S:$S,IFERROR(MATCH(MID(B1476,7,1),[1]CatGlob!$R:$R,0),MATCH(MID(B1476,1,2),[1]CatGlob!$R:$R,0))))</f>
        <v>NSOL</v>
      </c>
      <c r="F1476" s="397" t="s">
        <v>442</v>
      </c>
      <c r="G1476" s="398" t="s">
        <v>383</v>
      </c>
      <c r="H1476" s="399" t="s">
        <v>264</v>
      </c>
      <c r="I1476" s="399" t="s">
        <v>611</v>
      </c>
      <c r="J1476" s="399" t="s">
        <v>2252</v>
      </c>
      <c r="K1476" s="396" t="s">
        <v>600</v>
      </c>
      <c r="L1476" s="400" t="str">
        <f>IF(ISERROR(MATCH(M1476,M$10:M1475,0)),M1476,"")</f>
        <v/>
      </c>
      <c r="M1476" s="401" t="str">
        <f>IF(B1476="","",IF(ISERROR(MATCH(F1476&amp;"_"&amp;G1476&amp;"_"&amp;H1476&amp;"_"&amp;I1476&amp;"_"&amp;J1476&amp;IF(K1476="","","_"&amp;K1476),[1]CatGlob!$B:$B,0)),F1476&amp;"_"&amp;G1476&amp;"_"&amp;H1476&amp;"_"&amp;I1476&amp;"_"&amp;J1476&amp;IF(K1476="","","_"&amp;K1476),INDEX([1]CatGlob!$C:$C,MATCH(F1476&amp;"_"&amp;G1476&amp;"_"&amp;H1476&amp;"_"&amp;I1476&amp;"_"&amp;J1476&amp;IF(K1476="","","_"&amp;K1476),[1]CatGlob!$B:$B,0))))</f>
        <v>PEN_NOM_CORP_NT</v>
      </c>
      <c r="N1476" s="402" t="str">
        <f t="shared" si="47"/>
        <v/>
      </c>
      <c r="O1476" s="402" t="str">
        <f t="shared" si="46"/>
        <v/>
      </c>
      <c r="P1476" s="401" t="str">
        <f>IF(LEN(B1476)&gt;8,INDEX([1]CatGlob!$X:$X,MATCH(M1476,[1]CatGlob!$W:$W,0)),"")</f>
        <v>PEC</v>
      </c>
      <c r="Q1476" s="403" t="str">
        <f>INDEX([1]CatGlob!P:P,MATCH(M1476,[1]CatGlob!O:O,0))</f>
        <v>RFLC</v>
      </c>
      <c r="R1476" s="403" t="s">
        <v>601</v>
      </c>
      <c r="S1476" s="403" t="s">
        <v>601</v>
      </c>
      <c r="T1476" s="403" t="str">
        <f>INDEX([1]CatGlob!$D:$D,MATCH($M1476,[1]CatGlob!$C:$C,0))</f>
        <v>RFL</v>
      </c>
      <c r="U1476" s="403" t="s">
        <v>2419</v>
      </c>
      <c r="V1476" s="404" t="str">
        <f>INDEX([1]CatGlob!$F:$F,MATCH($M1476,[1]CatGlob!$C:$C,0))</f>
        <v>RFL_CORP</v>
      </c>
      <c r="W1476" s="405"/>
      <c r="X1476" s="406">
        <v>0</v>
      </c>
      <c r="Y1476" s="407">
        <v>0</v>
      </c>
      <c r="Z1476" s="408">
        <v>0</v>
      </c>
      <c r="AA1476" s="407">
        <v>0</v>
      </c>
      <c r="AB1476" s="408">
        <v>0</v>
      </c>
      <c r="AC1476" s="407">
        <v>0</v>
      </c>
      <c r="AD1476" s="408">
        <v>0</v>
      </c>
      <c r="AE1476" s="407">
        <v>0</v>
      </c>
      <c r="AF1476" s="408">
        <v>0</v>
      </c>
      <c r="AG1476" s="407">
        <v>0</v>
      </c>
      <c r="AI1476" s="406">
        <v>0</v>
      </c>
      <c r="AJ1476" s="407">
        <v>0</v>
      </c>
      <c r="AK1476" s="408">
        <v>0</v>
      </c>
      <c r="AL1476" s="407">
        <v>0</v>
      </c>
      <c r="AM1476" s="408">
        <v>0</v>
      </c>
      <c r="AN1476" s="407">
        <v>0</v>
      </c>
      <c r="AO1476" s="408">
        <v>0</v>
      </c>
      <c r="AP1476" s="407">
        <v>0</v>
      </c>
      <c r="AQ1476" s="408">
        <v>0</v>
      </c>
      <c r="AR1476" s="407">
        <v>0</v>
      </c>
      <c r="AT1476" s="406">
        <v>0</v>
      </c>
      <c r="AU1476" s="407">
        <v>0</v>
      </c>
      <c r="AV1476" s="408">
        <v>0</v>
      </c>
      <c r="AW1476" s="407">
        <v>0</v>
      </c>
      <c r="AX1476" s="408">
        <v>0</v>
      </c>
      <c r="AY1476" s="407">
        <v>0</v>
      </c>
      <c r="AZ1476" s="408">
        <v>0</v>
      </c>
      <c r="BA1476" s="407">
        <v>0</v>
      </c>
      <c r="BB1476" s="408">
        <v>0</v>
      </c>
      <c r="BC1476" s="407">
        <v>0</v>
      </c>
    </row>
    <row r="1477" spans="1:55" x14ac:dyDescent="0.35">
      <c r="A1477" s="385" t="str" cm="1">
        <f t="array" ref="A1477">IFERROR(_xlfn.IFS(AND(F1477="Renta Variable",O1477=1),IFERROR(MATCH(B1477,[1]RV_Det!C:C,0),"Rev"),AND(J1477="Corporativa",O1477=1,I1477="EM"),IFERROR(MATCH(B1477,[1]RF_Corps!B:B,0),"Rev"),AND(F1477="Alternativos",O1477=1),IFERROR(MATCH(B1477,[1]Rep4!C:C,0),"Rev")),"")</f>
        <v/>
      </c>
      <c r="B1477" s="394" t="s">
        <v>4047</v>
      </c>
      <c r="C1477" s="409" t="s">
        <v>4048</v>
      </c>
      <c r="D1477" s="395" t="s">
        <v>2274</v>
      </c>
      <c r="E1477" s="396" t="str">
        <f>IF(B1477="","",INDEX([1]CatGlob!$S:$S,IFERROR(MATCH(MID(B1477,7,1),[1]CatGlob!$R:$R,0),MATCH(MID(B1477,1,2),[1]CatGlob!$R:$R,0))))</f>
        <v>NSOL</v>
      </c>
      <c r="F1477" s="397" t="s">
        <v>442</v>
      </c>
      <c r="G1477" s="398" t="s">
        <v>383</v>
      </c>
      <c r="H1477" s="399" t="s">
        <v>264</v>
      </c>
      <c r="I1477" s="399" t="s">
        <v>611</v>
      </c>
      <c r="J1477" s="399" t="s">
        <v>2252</v>
      </c>
      <c r="K1477" s="396" t="s">
        <v>600</v>
      </c>
      <c r="L1477" s="400" t="str">
        <f>IF(ISERROR(MATCH(M1477,M$10:M1476,0)),M1477,"")</f>
        <v/>
      </c>
      <c r="M1477" s="401" t="str">
        <f>IF(B1477="","",IF(ISERROR(MATCH(F1477&amp;"_"&amp;G1477&amp;"_"&amp;H1477&amp;"_"&amp;I1477&amp;"_"&amp;J1477&amp;IF(K1477="","","_"&amp;K1477),[1]CatGlob!$B:$B,0)),F1477&amp;"_"&amp;G1477&amp;"_"&amp;H1477&amp;"_"&amp;I1477&amp;"_"&amp;J1477&amp;IF(K1477="","","_"&amp;K1477),INDEX([1]CatGlob!$C:$C,MATCH(F1477&amp;"_"&amp;G1477&amp;"_"&amp;H1477&amp;"_"&amp;I1477&amp;"_"&amp;J1477&amp;IF(K1477="","","_"&amp;K1477),[1]CatGlob!$B:$B,0))))</f>
        <v>PEN_NOM_CORP_NT</v>
      </c>
      <c r="N1477" s="402" t="str">
        <f t="shared" si="47"/>
        <v/>
      </c>
      <c r="O1477" s="402" t="str">
        <f t="shared" si="46"/>
        <v/>
      </c>
      <c r="P1477" s="401" t="str">
        <f>IF(LEN(B1477)&gt;8,INDEX([1]CatGlob!$X:$X,MATCH(M1477,[1]CatGlob!$W:$W,0)),"")</f>
        <v>PEC</v>
      </c>
      <c r="Q1477" s="403" t="str">
        <f>INDEX([1]CatGlob!P:P,MATCH(M1477,[1]CatGlob!O:O,0))</f>
        <v>RFLC</v>
      </c>
      <c r="R1477" s="403" t="s">
        <v>601</v>
      </c>
      <c r="S1477" s="403" t="s">
        <v>601</v>
      </c>
      <c r="T1477" s="403" t="str">
        <f>INDEX([1]CatGlob!$D:$D,MATCH($M1477,[1]CatGlob!$C:$C,0))</f>
        <v>RFL</v>
      </c>
      <c r="U1477" s="403" t="s">
        <v>2419</v>
      </c>
      <c r="V1477" s="404" t="str">
        <f>INDEX([1]CatGlob!$F:$F,MATCH($M1477,[1]CatGlob!$C:$C,0))</f>
        <v>RFL_CORP</v>
      </c>
      <c r="W1477" s="405"/>
      <c r="X1477" s="406">
        <v>0</v>
      </c>
      <c r="Y1477" s="407">
        <v>0</v>
      </c>
      <c r="Z1477" s="408">
        <v>0</v>
      </c>
      <c r="AA1477" s="407">
        <v>0</v>
      </c>
      <c r="AB1477" s="408">
        <v>0</v>
      </c>
      <c r="AC1477" s="407">
        <v>0</v>
      </c>
      <c r="AD1477" s="408">
        <v>0</v>
      </c>
      <c r="AE1477" s="407">
        <v>0</v>
      </c>
      <c r="AF1477" s="408">
        <v>0</v>
      </c>
      <c r="AG1477" s="407">
        <v>0</v>
      </c>
      <c r="AI1477" s="406">
        <v>0</v>
      </c>
      <c r="AJ1477" s="407">
        <v>0</v>
      </c>
      <c r="AK1477" s="408">
        <v>0</v>
      </c>
      <c r="AL1477" s="407">
        <v>0</v>
      </c>
      <c r="AM1477" s="408">
        <v>0</v>
      </c>
      <c r="AN1477" s="407">
        <v>0</v>
      </c>
      <c r="AO1477" s="408">
        <v>0</v>
      </c>
      <c r="AP1477" s="407">
        <v>0</v>
      </c>
      <c r="AQ1477" s="408">
        <v>0</v>
      </c>
      <c r="AR1477" s="407">
        <v>0</v>
      </c>
      <c r="AT1477" s="406">
        <v>0</v>
      </c>
      <c r="AU1477" s="407">
        <v>0</v>
      </c>
      <c r="AV1477" s="408">
        <v>0</v>
      </c>
      <c r="AW1477" s="407">
        <v>0</v>
      </c>
      <c r="AX1477" s="408">
        <v>0</v>
      </c>
      <c r="AY1477" s="407">
        <v>0</v>
      </c>
      <c r="AZ1477" s="408">
        <v>0</v>
      </c>
      <c r="BA1477" s="407">
        <v>0</v>
      </c>
      <c r="BB1477" s="408">
        <v>0</v>
      </c>
      <c r="BC1477" s="407">
        <v>0</v>
      </c>
    </row>
    <row r="1478" spans="1:55" x14ac:dyDescent="0.35">
      <c r="A1478" s="385" t="str" cm="1">
        <f t="array" ref="A1478">IFERROR(_xlfn.IFS(AND(F1478="Renta Variable",O1478=1),IFERROR(MATCH(B1478,[1]RV_Det!C:C,0),"Rev"),AND(J1478="Corporativa",O1478=1,I1478="EM"),IFERROR(MATCH(B1478,[1]RF_Corps!B:B,0),"Rev"),AND(F1478="Alternativos",O1478=1),IFERROR(MATCH(B1478,[1]Rep4!C:C,0),"Rev")),"")</f>
        <v/>
      </c>
      <c r="B1478" s="394" t="s">
        <v>4049</v>
      </c>
      <c r="C1478" s="409" t="s">
        <v>4050</v>
      </c>
      <c r="D1478" s="395" t="s">
        <v>2274</v>
      </c>
      <c r="E1478" s="396" t="str">
        <f>IF(B1478="","",INDEX([1]CatGlob!$S:$S,IFERROR(MATCH(MID(B1478,7,1),[1]CatGlob!$R:$R,0),MATCH(MID(B1478,1,2),[1]CatGlob!$R:$R,0))))</f>
        <v>NSOL</v>
      </c>
      <c r="F1478" s="397" t="s">
        <v>442</v>
      </c>
      <c r="G1478" s="398" t="s">
        <v>383</v>
      </c>
      <c r="H1478" s="399" t="s">
        <v>264</v>
      </c>
      <c r="I1478" s="399" t="s">
        <v>611</v>
      </c>
      <c r="J1478" s="399" t="s">
        <v>2252</v>
      </c>
      <c r="K1478" s="396" t="s">
        <v>600</v>
      </c>
      <c r="L1478" s="400" t="str">
        <f>IF(ISERROR(MATCH(M1478,M$10:M1477,0)),M1478,"")</f>
        <v/>
      </c>
      <c r="M1478" s="401" t="str">
        <f>IF(B1478="","",IF(ISERROR(MATCH(F1478&amp;"_"&amp;G1478&amp;"_"&amp;H1478&amp;"_"&amp;I1478&amp;"_"&amp;J1478&amp;IF(K1478="","","_"&amp;K1478),[1]CatGlob!$B:$B,0)),F1478&amp;"_"&amp;G1478&amp;"_"&amp;H1478&amp;"_"&amp;I1478&amp;"_"&amp;J1478&amp;IF(K1478="","","_"&amp;K1478),INDEX([1]CatGlob!$C:$C,MATCH(F1478&amp;"_"&amp;G1478&amp;"_"&amp;H1478&amp;"_"&amp;I1478&amp;"_"&amp;J1478&amp;IF(K1478="","","_"&amp;K1478),[1]CatGlob!$B:$B,0))))</f>
        <v>PEN_NOM_CORP_NT</v>
      </c>
      <c r="N1478" s="402" t="str">
        <f t="shared" si="47"/>
        <v/>
      </c>
      <c r="O1478" s="402" t="str">
        <f t="shared" si="46"/>
        <v/>
      </c>
      <c r="P1478" s="401" t="str">
        <f>IF(LEN(B1478)&gt;8,INDEX([1]CatGlob!$X:$X,MATCH(M1478,[1]CatGlob!$W:$W,0)),"")</f>
        <v>PEC</v>
      </c>
      <c r="Q1478" s="403" t="str">
        <f>INDEX([1]CatGlob!P:P,MATCH(M1478,[1]CatGlob!O:O,0))</f>
        <v>RFLC</v>
      </c>
      <c r="R1478" s="403" t="s">
        <v>601</v>
      </c>
      <c r="S1478" s="403" t="s">
        <v>601</v>
      </c>
      <c r="T1478" s="403" t="str">
        <f>INDEX([1]CatGlob!$D:$D,MATCH($M1478,[1]CatGlob!$C:$C,0))</f>
        <v>RFL</v>
      </c>
      <c r="U1478" s="403" t="s">
        <v>2419</v>
      </c>
      <c r="V1478" s="404" t="str">
        <f>INDEX([1]CatGlob!$F:$F,MATCH($M1478,[1]CatGlob!$C:$C,0))</f>
        <v>RFL_CORP</v>
      </c>
      <c r="W1478" s="405"/>
      <c r="X1478" s="406">
        <v>0</v>
      </c>
      <c r="Y1478" s="407">
        <v>0</v>
      </c>
      <c r="Z1478" s="408">
        <v>0</v>
      </c>
      <c r="AA1478" s="407">
        <v>0</v>
      </c>
      <c r="AB1478" s="408">
        <v>0</v>
      </c>
      <c r="AC1478" s="407">
        <v>0</v>
      </c>
      <c r="AD1478" s="408">
        <v>0</v>
      </c>
      <c r="AE1478" s="407">
        <v>0</v>
      </c>
      <c r="AF1478" s="408">
        <v>0</v>
      </c>
      <c r="AG1478" s="407">
        <v>0</v>
      </c>
      <c r="AI1478" s="406">
        <v>0</v>
      </c>
      <c r="AJ1478" s="407">
        <v>0</v>
      </c>
      <c r="AK1478" s="408">
        <v>0</v>
      </c>
      <c r="AL1478" s="407">
        <v>0</v>
      </c>
      <c r="AM1478" s="408">
        <v>0</v>
      </c>
      <c r="AN1478" s="407">
        <v>0</v>
      </c>
      <c r="AO1478" s="408">
        <v>0</v>
      </c>
      <c r="AP1478" s="407">
        <v>0</v>
      </c>
      <c r="AQ1478" s="408">
        <v>0</v>
      </c>
      <c r="AR1478" s="407">
        <v>0</v>
      </c>
      <c r="AT1478" s="406">
        <v>0</v>
      </c>
      <c r="AU1478" s="407">
        <v>0</v>
      </c>
      <c r="AV1478" s="408">
        <v>0</v>
      </c>
      <c r="AW1478" s="407">
        <v>0</v>
      </c>
      <c r="AX1478" s="408">
        <v>0</v>
      </c>
      <c r="AY1478" s="407">
        <v>0</v>
      </c>
      <c r="AZ1478" s="408">
        <v>0</v>
      </c>
      <c r="BA1478" s="407">
        <v>0</v>
      </c>
      <c r="BB1478" s="408">
        <v>0</v>
      </c>
      <c r="BC1478" s="407">
        <v>0</v>
      </c>
    </row>
    <row r="1479" spans="1:55" x14ac:dyDescent="0.35">
      <c r="A1479" s="385" t="str" cm="1">
        <f t="array" ref="A1479">IFERROR(_xlfn.IFS(AND(F1479="Renta Variable",O1479=1),IFERROR(MATCH(B1479,[1]RV_Det!C:C,0),"Rev"),AND(J1479="Corporativa",O1479=1,I1479="EM"),IFERROR(MATCH(B1479,[1]RF_Corps!B:B,0),"Rev"),AND(F1479="Alternativos",O1479=1),IFERROR(MATCH(B1479,[1]Rep4!C:C,0),"Rev")),"")</f>
        <v/>
      </c>
      <c r="B1479" s="394" t="s">
        <v>4051</v>
      </c>
      <c r="C1479" s="409" t="s">
        <v>4052</v>
      </c>
      <c r="D1479" s="395" t="s">
        <v>2260</v>
      </c>
      <c r="E1479" s="396" t="str">
        <f>IF(B1479="","",INDEX([1]CatGlob!$S:$S,IFERROR(MATCH(MID(B1479,7,1),[1]CatGlob!$R:$R,0),MATCH(MID(B1479,1,2),[1]CatGlob!$R:$R,0))))</f>
        <v>NSOL</v>
      </c>
      <c r="F1479" s="397" t="s">
        <v>442</v>
      </c>
      <c r="G1479" s="398" t="s">
        <v>383</v>
      </c>
      <c r="H1479" s="399" t="s">
        <v>264</v>
      </c>
      <c r="I1479" s="399" t="s">
        <v>611</v>
      </c>
      <c r="J1479" s="399" t="s">
        <v>2252</v>
      </c>
      <c r="K1479" s="396" t="s">
        <v>600</v>
      </c>
      <c r="L1479" s="400" t="str">
        <f>IF(ISERROR(MATCH(M1479,M$10:M1478,0)),M1479,"")</f>
        <v/>
      </c>
      <c r="M1479" s="401" t="str">
        <f>IF(B1479="","",IF(ISERROR(MATCH(F1479&amp;"_"&amp;G1479&amp;"_"&amp;H1479&amp;"_"&amp;I1479&amp;"_"&amp;J1479&amp;IF(K1479="","","_"&amp;K1479),[1]CatGlob!$B:$B,0)),F1479&amp;"_"&amp;G1479&amp;"_"&amp;H1479&amp;"_"&amp;I1479&amp;"_"&amp;J1479&amp;IF(K1479="","","_"&amp;K1479),INDEX([1]CatGlob!$C:$C,MATCH(F1479&amp;"_"&amp;G1479&amp;"_"&amp;H1479&amp;"_"&amp;I1479&amp;"_"&amp;J1479&amp;IF(K1479="","","_"&amp;K1479),[1]CatGlob!$B:$B,0))))</f>
        <v>PEN_NOM_CORP_NT</v>
      </c>
      <c r="N1479" s="402" t="str">
        <f t="shared" si="47"/>
        <v/>
      </c>
      <c r="O1479" s="402" t="str">
        <f t="shared" si="46"/>
        <v/>
      </c>
      <c r="P1479" s="401" t="str">
        <f>IF(LEN(B1479)&gt;8,INDEX([1]CatGlob!$X:$X,MATCH(M1479,[1]CatGlob!$W:$W,0)),"")</f>
        <v>PEC</v>
      </c>
      <c r="Q1479" s="403" t="str">
        <f>INDEX([1]CatGlob!P:P,MATCH(M1479,[1]CatGlob!O:O,0))</f>
        <v>RFLC</v>
      </c>
      <c r="R1479" s="403" t="s">
        <v>601</v>
      </c>
      <c r="S1479" s="403" t="s">
        <v>601</v>
      </c>
      <c r="T1479" s="403" t="str">
        <f>INDEX([1]CatGlob!$D:$D,MATCH($M1479,[1]CatGlob!$C:$C,0))</f>
        <v>RFL</v>
      </c>
      <c r="U1479" s="403" t="s">
        <v>3953</v>
      </c>
      <c r="V1479" s="404" t="str">
        <f>INDEX([1]CatGlob!$F:$F,MATCH($M1479,[1]CatGlob!$C:$C,0))</f>
        <v>RFL_CORP</v>
      </c>
      <c r="W1479" s="405"/>
      <c r="X1479" s="406">
        <v>0</v>
      </c>
      <c r="Y1479" s="407">
        <v>0</v>
      </c>
      <c r="Z1479" s="408">
        <v>0</v>
      </c>
      <c r="AA1479" s="407">
        <v>0</v>
      </c>
      <c r="AB1479" s="408">
        <v>0</v>
      </c>
      <c r="AC1479" s="407">
        <v>0</v>
      </c>
      <c r="AD1479" s="408">
        <v>0</v>
      </c>
      <c r="AE1479" s="407">
        <v>0</v>
      </c>
      <c r="AF1479" s="408">
        <v>0</v>
      </c>
      <c r="AG1479" s="407">
        <v>0</v>
      </c>
      <c r="AI1479" s="406">
        <v>0</v>
      </c>
      <c r="AJ1479" s="407">
        <v>0</v>
      </c>
      <c r="AK1479" s="408">
        <v>0</v>
      </c>
      <c r="AL1479" s="407">
        <v>0</v>
      </c>
      <c r="AM1479" s="408">
        <v>0</v>
      </c>
      <c r="AN1479" s="407">
        <v>0</v>
      </c>
      <c r="AO1479" s="408">
        <v>0</v>
      </c>
      <c r="AP1479" s="407">
        <v>0</v>
      </c>
      <c r="AQ1479" s="408">
        <v>0</v>
      </c>
      <c r="AR1479" s="407">
        <v>0</v>
      </c>
      <c r="AT1479" s="406">
        <v>0</v>
      </c>
      <c r="AU1479" s="407">
        <v>0</v>
      </c>
      <c r="AV1479" s="408">
        <v>0</v>
      </c>
      <c r="AW1479" s="407">
        <v>0</v>
      </c>
      <c r="AX1479" s="408">
        <v>0</v>
      </c>
      <c r="AY1479" s="407">
        <v>0</v>
      </c>
      <c r="AZ1479" s="408">
        <v>0</v>
      </c>
      <c r="BA1479" s="407">
        <v>0</v>
      </c>
      <c r="BB1479" s="408">
        <v>0</v>
      </c>
      <c r="BC1479" s="407">
        <v>0</v>
      </c>
    </row>
    <row r="1480" spans="1:55" x14ac:dyDescent="0.35">
      <c r="A1480" s="385" t="str" cm="1">
        <f t="array" ref="A1480">IFERROR(_xlfn.IFS(AND(F1480="Renta Variable",O1480=1),IFERROR(MATCH(B1480,[1]RV_Det!C:C,0),"Rev"),AND(J1480="Corporativa",O1480=1,I1480="EM"),IFERROR(MATCH(B1480,[1]RF_Corps!B:B,0),"Rev"),AND(F1480="Alternativos",O1480=1),IFERROR(MATCH(B1480,[1]Rep4!C:C,0),"Rev")),"")</f>
        <v/>
      </c>
      <c r="B1480" s="394" t="s">
        <v>4053</v>
      </c>
      <c r="C1480" s="409" t="s">
        <v>4054</v>
      </c>
      <c r="D1480" s="395" t="s">
        <v>2260</v>
      </c>
      <c r="E1480" s="396" t="str">
        <f>IF(B1480="","",INDEX([1]CatGlob!$S:$S,IFERROR(MATCH(MID(B1480,7,1),[1]CatGlob!$R:$R,0),MATCH(MID(B1480,1,2),[1]CatGlob!$R:$R,0))))</f>
        <v>NSOL</v>
      </c>
      <c r="F1480" s="397" t="s">
        <v>442</v>
      </c>
      <c r="G1480" s="398" t="s">
        <v>383</v>
      </c>
      <c r="H1480" s="399" t="s">
        <v>264</v>
      </c>
      <c r="I1480" s="399" t="s">
        <v>611</v>
      </c>
      <c r="J1480" s="399" t="s">
        <v>2252</v>
      </c>
      <c r="K1480" s="396" t="s">
        <v>600</v>
      </c>
      <c r="L1480" s="400" t="str">
        <f>IF(ISERROR(MATCH(M1480,M$10:M1479,0)),M1480,"")</f>
        <v/>
      </c>
      <c r="M1480" s="401" t="str">
        <f>IF(B1480="","",IF(ISERROR(MATCH(F1480&amp;"_"&amp;G1480&amp;"_"&amp;H1480&amp;"_"&amp;I1480&amp;"_"&amp;J1480&amp;IF(K1480="","","_"&amp;K1480),[1]CatGlob!$B:$B,0)),F1480&amp;"_"&amp;G1480&amp;"_"&amp;H1480&amp;"_"&amp;I1480&amp;"_"&amp;J1480&amp;IF(K1480="","","_"&amp;K1480),INDEX([1]CatGlob!$C:$C,MATCH(F1480&amp;"_"&amp;G1480&amp;"_"&amp;H1480&amp;"_"&amp;I1480&amp;"_"&amp;J1480&amp;IF(K1480="","","_"&amp;K1480),[1]CatGlob!$B:$B,0))))</f>
        <v>PEN_NOM_CORP_NT</v>
      </c>
      <c r="N1480" s="402" t="str">
        <f t="shared" si="47"/>
        <v/>
      </c>
      <c r="O1480" s="402" t="str">
        <f t="shared" si="46"/>
        <v/>
      </c>
      <c r="P1480" s="401" t="str">
        <f>IF(LEN(B1480)&gt;8,INDEX([1]CatGlob!$X:$X,MATCH(M1480,[1]CatGlob!$W:$W,0)),"")</f>
        <v>PEC</v>
      </c>
      <c r="Q1480" s="403" t="str">
        <f>INDEX([1]CatGlob!P:P,MATCH(M1480,[1]CatGlob!O:O,0))</f>
        <v>RFLC</v>
      </c>
      <c r="R1480" s="403" t="s">
        <v>601</v>
      </c>
      <c r="S1480" s="403" t="s">
        <v>601</v>
      </c>
      <c r="T1480" s="403" t="str">
        <f>INDEX([1]CatGlob!$D:$D,MATCH($M1480,[1]CatGlob!$C:$C,0))</f>
        <v>RFL</v>
      </c>
      <c r="U1480" s="403" t="s">
        <v>3953</v>
      </c>
      <c r="V1480" s="404" t="str">
        <f>INDEX([1]CatGlob!$F:$F,MATCH($M1480,[1]CatGlob!$C:$C,0))</f>
        <v>RFL_CORP</v>
      </c>
      <c r="W1480" s="405"/>
      <c r="X1480" s="406">
        <v>0</v>
      </c>
      <c r="Y1480" s="407">
        <v>0</v>
      </c>
      <c r="Z1480" s="408">
        <v>0</v>
      </c>
      <c r="AA1480" s="407">
        <v>0</v>
      </c>
      <c r="AB1480" s="408">
        <v>0</v>
      </c>
      <c r="AC1480" s="407">
        <v>0</v>
      </c>
      <c r="AD1480" s="408">
        <v>0</v>
      </c>
      <c r="AE1480" s="407">
        <v>0</v>
      </c>
      <c r="AF1480" s="408">
        <v>0</v>
      </c>
      <c r="AG1480" s="407">
        <v>0</v>
      </c>
      <c r="AI1480" s="406">
        <v>0</v>
      </c>
      <c r="AJ1480" s="407">
        <v>0</v>
      </c>
      <c r="AK1480" s="408">
        <v>0</v>
      </c>
      <c r="AL1480" s="407">
        <v>0</v>
      </c>
      <c r="AM1480" s="408">
        <v>0</v>
      </c>
      <c r="AN1480" s="407">
        <v>0</v>
      </c>
      <c r="AO1480" s="408">
        <v>0</v>
      </c>
      <c r="AP1480" s="407">
        <v>0</v>
      </c>
      <c r="AQ1480" s="408">
        <v>0</v>
      </c>
      <c r="AR1480" s="407">
        <v>0</v>
      </c>
      <c r="AT1480" s="406">
        <v>0</v>
      </c>
      <c r="AU1480" s="407">
        <v>0</v>
      </c>
      <c r="AV1480" s="408">
        <v>0</v>
      </c>
      <c r="AW1480" s="407">
        <v>0</v>
      </c>
      <c r="AX1480" s="408">
        <v>0</v>
      </c>
      <c r="AY1480" s="407">
        <v>0</v>
      </c>
      <c r="AZ1480" s="408">
        <v>0</v>
      </c>
      <c r="BA1480" s="407">
        <v>0</v>
      </c>
      <c r="BB1480" s="408">
        <v>0</v>
      </c>
      <c r="BC1480" s="407">
        <v>0</v>
      </c>
    </row>
    <row r="1481" spans="1:55" x14ac:dyDescent="0.35">
      <c r="A1481" s="385" t="str" cm="1">
        <f t="array" ref="A1481">IFERROR(_xlfn.IFS(AND(F1481="Renta Variable",O1481=1),IFERROR(MATCH(B1481,[1]RV_Det!C:C,0),"Rev"),AND(J1481="Corporativa",O1481=1,I1481="EM"),IFERROR(MATCH(B1481,[1]RF_Corps!B:B,0),"Rev"),AND(F1481="Alternativos",O1481=1),IFERROR(MATCH(B1481,[1]Rep4!C:C,0),"Rev")),"")</f>
        <v/>
      </c>
      <c r="B1481" s="394" t="s">
        <v>4055</v>
      </c>
      <c r="C1481" s="409" t="s">
        <v>4056</v>
      </c>
      <c r="D1481" s="395" t="s">
        <v>2310</v>
      </c>
      <c r="E1481" s="396" t="str">
        <f>IF(B1481="","",INDEX([1]CatGlob!$S:$S,IFERROR(MATCH(MID(B1481,7,1),[1]CatGlob!$R:$R,0),MATCH(MID(B1481,1,2),[1]CatGlob!$R:$R,0))))</f>
        <v>NSOL</v>
      </c>
      <c r="F1481" s="397" t="s">
        <v>442</v>
      </c>
      <c r="G1481" s="398" t="s">
        <v>383</v>
      </c>
      <c r="H1481" s="399" t="s">
        <v>264</v>
      </c>
      <c r="I1481" s="399" t="s">
        <v>611</v>
      </c>
      <c r="J1481" s="399" t="s">
        <v>2252</v>
      </c>
      <c r="K1481" s="396" t="s">
        <v>600</v>
      </c>
      <c r="L1481" s="400" t="str">
        <f>IF(ISERROR(MATCH(M1481,M$10:M1480,0)),M1481,"")</f>
        <v/>
      </c>
      <c r="M1481" s="401" t="str">
        <f>IF(B1481="","",IF(ISERROR(MATCH(F1481&amp;"_"&amp;G1481&amp;"_"&amp;H1481&amp;"_"&amp;I1481&amp;"_"&amp;J1481&amp;IF(K1481="","","_"&amp;K1481),[1]CatGlob!$B:$B,0)),F1481&amp;"_"&amp;G1481&amp;"_"&amp;H1481&amp;"_"&amp;I1481&amp;"_"&amp;J1481&amp;IF(K1481="","","_"&amp;K1481),INDEX([1]CatGlob!$C:$C,MATCH(F1481&amp;"_"&amp;G1481&amp;"_"&amp;H1481&amp;"_"&amp;I1481&amp;"_"&amp;J1481&amp;IF(K1481="","","_"&amp;K1481),[1]CatGlob!$B:$B,0))))</f>
        <v>PEN_NOM_CORP_NT</v>
      </c>
      <c r="N1481" s="402" t="str">
        <f t="shared" si="47"/>
        <v/>
      </c>
      <c r="O1481" s="402" t="str">
        <f t="shared" si="46"/>
        <v/>
      </c>
      <c r="P1481" s="401" t="str">
        <f>IF(LEN(B1481)&gt;8,INDEX([1]CatGlob!$X:$X,MATCH(M1481,[1]CatGlob!$W:$W,0)),"")</f>
        <v>PEC</v>
      </c>
      <c r="Q1481" s="403" t="str">
        <f>INDEX([1]CatGlob!P:P,MATCH(M1481,[1]CatGlob!O:O,0))</f>
        <v>RFLC</v>
      </c>
      <c r="R1481" s="403" t="s">
        <v>601</v>
      </c>
      <c r="S1481" s="403" t="s">
        <v>601</v>
      </c>
      <c r="T1481" s="403" t="str">
        <f>INDEX([1]CatGlob!$D:$D,MATCH($M1481,[1]CatGlob!$C:$C,0))</f>
        <v>RFL</v>
      </c>
      <c r="U1481" s="403" t="s">
        <v>2419</v>
      </c>
      <c r="V1481" s="404" t="str">
        <f>INDEX([1]CatGlob!$F:$F,MATCH($M1481,[1]CatGlob!$C:$C,0))</f>
        <v>RFL_CORP</v>
      </c>
      <c r="W1481" s="405"/>
      <c r="X1481" s="406">
        <v>0</v>
      </c>
      <c r="Y1481" s="407">
        <v>0</v>
      </c>
      <c r="Z1481" s="408">
        <v>0</v>
      </c>
      <c r="AA1481" s="407">
        <v>0</v>
      </c>
      <c r="AB1481" s="408">
        <v>0</v>
      </c>
      <c r="AC1481" s="407">
        <v>0</v>
      </c>
      <c r="AD1481" s="408">
        <v>0</v>
      </c>
      <c r="AE1481" s="407">
        <v>0</v>
      </c>
      <c r="AF1481" s="408">
        <v>0</v>
      </c>
      <c r="AG1481" s="407">
        <v>0</v>
      </c>
      <c r="AI1481" s="406">
        <v>0</v>
      </c>
      <c r="AJ1481" s="407">
        <v>0</v>
      </c>
      <c r="AK1481" s="408">
        <v>0</v>
      </c>
      <c r="AL1481" s="407">
        <v>0</v>
      </c>
      <c r="AM1481" s="408">
        <v>0</v>
      </c>
      <c r="AN1481" s="407">
        <v>0</v>
      </c>
      <c r="AO1481" s="408">
        <v>0</v>
      </c>
      <c r="AP1481" s="407">
        <v>0</v>
      </c>
      <c r="AQ1481" s="408">
        <v>0</v>
      </c>
      <c r="AR1481" s="407">
        <v>0</v>
      </c>
      <c r="AT1481" s="406">
        <v>0</v>
      </c>
      <c r="AU1481" s="407">
        <v>0</v>
      </c>
      <c r="AV1481" s="408">
        <v>0</v>
      </c>
      <c r="AW1481" s="407">
        <v>0</v>
      </c>
      <c r="AX1481" s="408">
        <v>0</v>
      </c>
      <c r="AY1481" s="407">
        <v>0</v>
      </c>
      <c r="AZ1481" s="408">
        <v>0</v>
      </c>
      <c r="BA1481" s="407">
        <v>0</v>
      </c>
      <c r="BB1481" s="408">
        <v>0</v>
      </c>
      <c r="BC1481" s="407">
        <v>0</v>
      </c>
    </row>
    <row r="1482" spans="1:55" x14ac:dyDescent="0.35">
      <c r="A1482" s="385" t="str" cm="1">
        <f t="array" ref="A1482">IFERROR(_xlfn.IFS(AND(F1482="Renta Variable",O1482=1),IFERROR(MATCH(B1482,[1]RV_Det!C:C,0),"Rev"),AND(J1482="Corporativa",O1482=1,I1482="EM"),IFERROR(MATCH(B1482,[1]RF_Corps!B:B,0),"Rev"),AND(F1482="Alternativos",O1482=1),IFERROR(MATCH(B1482,[1]Rep4!C:C,0),"Rev")),"")</f>
        <v/>
      </c>
      <c r="B1482" s="394" t="s">
        <v>4057</v>
      </c>
      <c r="C1482" s="409" t="s">
        <v>4058</v>
      </c>
      <c r="D1482" s="395" t="s">
        <v>2310</v>
      </c>
      <c r="E1482" s="396" t="str">
        <f>IF(B1482="","",INDEX([1]CatGlob!$S:$S,IFERROR(MATCH(MID(B1482,7,1),[1]CatGlob!$R:$R,0),MATCH(MID(B1482,1,2),[1]CatGlob!$R:$R,0))))</f>
        <v>NSOL</v>
      </c>
      <c r="F1482" s="397" t="s">
        <v>442</v>
      </c>
      <c r="G1482" s="398" t="s">
        <v>383</v>
      </c>
      <c r="H1482" s="399" t="s">
        <v>264</v>
      </c>
      <c r="I1482" s="399" t="s">
        <v>611</v>
      </c>
      <c r="J1482" s="399" t="s">
        <v>2252</v>
      </c>
      <c r="K1482" s="396" t="s">
        <v>600</v>
      </c>
      <c r="L1482" s="400" t="str">
        <f>IF(ISERROR(MATCH(M1482,M$10:M1481,0)),M1482,"")</f>
        <v/>
      </c>
      <c r="M1482" s="401" t="str">
        <f>IF(B1482="","",IF(ISERROR(MATCH(F1482&amp;"_"&amp;G1482&amp;"_"&amp;H1482&amp;"_"&amp;I1482&amp;"_"&amp;J1482&amp;IF(K1482="","","_"&amp;K1482),[1]CatGlob!$B:$B,0)),F1482&amp;"_"&amp;G1482&amp;"_"&amp;H1482&amp;"_"&amp;I1482&amp;"_"&amp;J1482&amp;IF(K1482="","","_"&amp;K1482),INDEX([1]CatGlob!$C:$C,MATCH(F1482&amp;"_"&amp;G1482&amp;"_"&amp;H1482&amp;"_"&amp;I1482&amp;"_"&amp;J1482&amp;IF(K1482="","","_"&amp;K1482),[1]CatGlob!$B:$B,0))))</f>
        <v>PEN_NOM_CORP_NT</v>
      </c>
      <c r="N1482" s="402" t="str">
        <f t="shared" si="47"/>
        <v/>
      </c>
      <c r="O1482" s="402" t="str">
        <f t="shared" si="46"/>
        <v/>
      </c>
      <c r="P1482" s="401" t="str">
        <f>IF(LEN(B1482)&gt;8,INDEX([1]CatGlob!$X:$X,MATCH(M1482,[1]CatGlob!$W:$W,0)),"")</f>
        <v>PEC</v>
      </c>
      <c r="Q1482" s="403" t="str">
        <f>INDEX([1]CatGlob!P:P,MATCH(M1482,[1]CatGlob!O:O,0))</f>
        <v>RFLC</v>
      </c>
      <c r="R1482" s="403" t="s">
        <v>601</v>
      </c>
      <c r="S1482" s="403" t="s">
        <v>601</v>
      </c>
      <c r="T1482" s="403" t="str">
        <f>INDEX([1]CatGlob!$D:$D,MATCH($M1482,[1]CatGlob!$C:$C,0))</f>
        <v>RFL</v>
      </c>
      <c r="U1482" s="403" t="s">
        <v>2419</v>
      </c>
      <c r="V1482" s="404" t="str">
        <f>INDEX([1]CatGlob!$F:$F,MATCH($M1482,[1]CatGlob!$C:$C,0))</f>
        <v>RFL_CORP</v>
      </c>
      <c r="W1482" s="405"/>
      <c r="X1482" s="406">
        <v>0</v>
      </c>
      <c r="Y1482" s="407">
        <v>0</v>
      </c>
      <c r="Z1482" s="408">
        <v>0</v>
      </c>
      <c r="AA1482" s="407">
        <v>0</v>
      </c>
      <c r="AB1482" s="408">
        <v>0</v>
      </c>
      <c r="AC1482" s="407">
        <v>0</v>
      </c>
      <c r="AD1482" s="408">
        <v>0</v>
      </c>
      <c r="AE1482" s="407">
        <v>0</v>
      </c>
      <c r="AF1482" s="408">
        <v>0</v>
      </c>
      <c r="AG1482" s="407">
        <v>0</v>
      </c>
      <c r="AI1482" s="406">
        <v>0</v>
      </c>
      <c r="AJ1482" s="407">
        <v>0</v>
      </c>
      <c r="AK1482" s="408">
        <v>0</v>
      </c>
      <c r="AL1482" s="407">
        <v>0</v>
      </c>
      <c r="AM1482" s="408">
        <v>0</v>
      </c>
      <c r="AN1482" s="407">
        <v>0</v>
      </c>
      <c r="AO1482" s="408">
        <v>0</v>
      </c>
      <c r="AP1482" s="407">
        <v>0</v>
      </c>
      <c r="AQ1482" s="408">
        <v>0</v>
      </c>
      <c r="AR1482" s="407">
        <v>0</v>
      </c>
      <c r="AT1482" s="406">
        <v>0</v>
      </c>
      <c r="AU1482" s="407">
        <v>0</v>
      </c>
      <c r="AV1482" s="408">
        <v>0</v>
      </c>
      <c r="AW1482" s="407">
        <v>0</v>
      </c>
      <c r="AX1482" s="408">
        <v>0</v>
      </c>
      <c r="AY1482" s="407">
        <v>0</v>
      </c>
      <c r="AZ1482" s="408">
        <v>0</v>
      </c>
      <c r="BA1482" s="407">
        <v>0</v>
      </c>
      <c r="BB1482" s="408">
        <v>0</v>
      </c>
      <c r="BC1482" s="407">
        <v>0</v>
      </c>
    </row>
    <row r="1483" spans="1:55" x14ac:dyDescent="0.35">
      <c r="A1483" s="385" t="str" cm="1">
        <f t="array" ref="A1483">IFERROR(_xlfn.IFS(AND(F1483="Renta Variable",O1483=1),IFERROR(MATCH(B1483,[1]RV_Det!C:C,0),"Rev"),AND(J1483="Corporativa",O1483=1,I1483="EM"),IFERROR(MATCH(B1483,[1]RF_Corps!B:B,0),"Rev"),AND(F1483="Alternativos",O1483=1),IFERROR(MATCH(B1483,[1]Rep4!C:C,0),"Rev")),"")</f>
        <v/>
      </c>
      <c r="B1483" s="394" t="s">
        <v>4059</v>
      </c>
      <c r="C1483" s="409" t="s">
        <v>4060</v>
      </c>
      <c r="D1483" s="395" t="s">
        <v>2310</v>
      </c>
      <c r="E1483" s="396" t="str">
        <f>IF(B1483="","",INDEX([1]CatGlob!$S:$S,IFERROR(MATCH(MID(B1483,7,1),[1]CatGlob!$R:$R,0),MATCH(MID(B1483,1,2),[1]CatGlob!$R:$R,0))))</f>
        <v>NSOL</v>
      </c>
      <c r="F1483" s="397" t="s">
        <v>442</v>
      </c>
      <c r="G1483" s="398" t="s">
        <v>383</v>
      </c>
      <c r="H1483" s="399" t="s">
        <v>264</v>
      </c>
      <c r="I1483" s="399" t="s">
        <v>611</v>
      </c>
      <c r="J1483" s="399" t="s">
        <v>2252</v>
      </c>
      <c r="K1483" s="396" t="s">
        <v>600</v>
      </c>
      <c r="L1483" s="400" t="str">
        <f>IF(ISERROR(MATCH(M1483,M$10:M1482,0)),M1483,"")</f>
        <v/>
      </c>
      <c r="M1483" s="401" t="str">
        <f>IF(B1483="","",IF(ISERROR(MATCH(F1483&amp;"_"&amp;G1483&amp;"_"&amp;H1483&amp;"_"&amp;I1483&amp;"_"&amp;J1483&amp;IF(K1483="","","_"&amp;K1483),[1]CatGlob!$B:$B,0)),F1483&amp;"_"&amp;G1483&amp;"_"&amp;H1483&amp;"_"&amp;I1483&amp;"_"&amp;J1483&amp;IF(K1483="","","_"&amp;K1483),INDEX([1]CatGlob!$C:$C,MATCH(F1483&amp;"_"&amp;G1483&amp;"_"&amp;H1483&amp;"_"&amp;I1483&amp;"_"&amp;J1483&amp;IF(K1483="","","_"&amp;K1483),[1]CatGlob!$B:$B,0))))</f>
        <v>PEN_NOM_CORP_NT</v>
      </c>
      <c r="N1483" s="402" t="str">
        <f t="shared" si="47"/>
        <v/>
      </c>
      <c r="O1483" s="402" t="str">
        <f t="shared" si="46"/>
        <v/>
      </c>
      <c r="P1483" s="401" t="str">
        <f>IF(LEN(B1483)&gt;8,INDEX([1]CatGlob!$X:$X,MATCH(M1483,[1]CatGlob!$W:$W,0)),"")</f>
        <v>PEC</v>
      </c>
      <c r="Q1483" s="403" t="str">
        <f>INDEX([1]CatGlob!P:P,MATCH(M1483,[1]CatGlob!O:O,0))</f>
        <v>RFLC</v>
      </c>
      <c r="R1483" s="403" t="s">
        <v>601</v>
      </c>
      <c r="S1483" s="403" t="s">
        <v>601</v>
      </c>
      <c r="T1483" s="403" t="str">
        <f>INDEX([1]CatGlob!$D:$D,MATCH($M1483,[1]CatGlob!$C:$C,0))</f>
        <v>RFL</v>
      </c>
      <c r="U1483" s="403" t="s">
        <v>2419</v>
      </c>
      <c r="V1483" s="404" t="str">
        <f>INDEX([1]CatGlob!$F:$F,MATCH($M1483,[1]CatGlob!$C:$C,0))</f>
        <v>RFL_CORP</v>
      </c>
      <c r="W1483" s="405"/>
      <c r="X1483" s="406">
        <v>0</v>
      </c>
      <c r="Y1483" s="407">
        <v>0</v>
      </c>
      <c r="Z1483" s="408">
        <v>0</v>
      </c>
      <c r="AA1483" s="407">
        <v>0</v>
      </c>
      <c r="AB1483" s="408">
        <v>0</v>
      </c>
      <c r="AC1483" s="407">
        <v>0</v>
      </c>
      <c r="AD1483" s="408">
        <v>0</v>
      </c>
      <c r="AE1483" s="407">
        <v>0</v>
      </c>
      <c r="AF1483" s="408">
        <v>0</v>
      </c>
      <c r="AG1483" s="407">
        <v>0</v>
      </c>
      <c r="AI1483" s="406">
        <v>0</v>
      </c>
      <c r="AJ1483" s="407">
        <v>0</v>
      </c>
      <c r="AK1483" s="408">
        <v>0</v>
      </c>
      <c r="AL1483" s="407">
        <v>0</v>
      </c>
      <c r="AM1483" s="408">
        <v>0</v>
      </c>
      <c r="AN1483" s="407">
        <v>0</v>
      </c>
      <c r="AO1483" s="408">
        <v>0</v>
      </c>
      <c r="AP1483" s="407">
        <v>0</v>
      </c>
      <c r="AQ1483" s="408">
        <v>0</v>
      </c>
      <c r="AR1483" s="407">
        <v>0</v>
      </c>
      <c r="AT1483" s="406">
        <v>0</v>
      </c>
      <c r="AU1483" s="407">
        <v>0</v>
      </c>
      <c r="AV1483" s="408">
        <v>0</v>
      </c>
      <c r="AW1483" s="407">
        <v>0</v>
      </c>
      <c r="AX1483" s="408">
        <v>0</v>
      </c>
      <c r="AY1483" s="407">
        <v>0</v>
      </c>
      <c r="AZ1483" s="408">
        <v>0</v>
      </c>
      <c r="BA1483" s="407">
        <v>0</v>
      </c>
      <c r="BB1483" s="408">
        <v>0</v>
      </c>
      <c r="BC1483" s="407">
        <v>0</v>
      </c>
    </row>
    <row r="1484" spans="1:55" x14ac:dyDescent="0.35">
      <c r="A1484" s="385" t="str" cm="1">
        <f t="array" ref="A1484">IFERROR(_xlfn.IFS(AND(F1484="Renta Variable",O1484=1),IFERROR(MATCH(B1484,[1]RV_Det!C:C,0),"Rev"),AND(J1484="Corporativa",O1484=1,I1484="EM"),IFERROR(MATCH(B1484,[1]RF_Corps!B:B,0),"Rev"),AND(F1484="Alternativos",O1484=1),IFERROR(MATCH(B1484,[1]Rep4!C:C,0),"Rev")),"")</f>
        <v/>
      </c>
      <c r="B1484" s="394" t="s">
        <v>4061</v>
      </c>
      <c r="C1484" s="409" t="s">
        <v>4062</v>
      </c>
      <c r="D1484" s="395" t="s">
        <v>2310</v>
      </c>
      <c r="E1484" s="396" t="str">
        <f>IF(B1484="","",INDEX([1]CatGlob!$S:$S,IFERROR(MATCH(MID(B1484,7,1),[1]CatGlob!$R:$R,0),MATCH(MID(B1484,1,2),[1]CatGlob!$R:$R,0))))</f>
        <v>NSOL</v>
      </c>
      <c r="F1484" s="397" t="s">
        <v>442</v>
      </c>
      <c r="G1484" s="398" t="s">
        <v>383</v>
      </c>
      <c r="H1484" s="399" t="s">
        <v>264</v>
      </c>
      <c r="I1484" s="399" t="s">
        <v>611</v>
      </c>
      <c r="J1484" s="399" t="s">
        <v>2252</v>
      </c>
      <c r="K1484" s="396" t="s">
        <v>600</v>
      </c>
      <c r="L1484" s="400" t="str">
        <f>IF(ISERROR(MATCH(M1484,M$10:M1483,0)),M1484,"")</f>
        <v/>
      </c>
      <c r="M1484" s="401" t="str">
        <f>IF(B1484="","",IF(ISERROR(MATCH(F1484&amp;"_"&amp;G1484&amp;"_"&amp;H1484&amp;"_"&amp;I1484&amp;"_"&amp;J1484&amp;IF(K1484="","","_"&amp;K1484),[1]CatGlob!$B:$B,0)),F1484&amp;"_"&amp;G1484&amp;"_"&amp;H1484&amp;"_"&amp;I1484&amp;"_"&amp;J1484&amp;IF(K1484="","","_"&amp;K1484),INDEX([1]CatGlob!$C:$C,MATCH(F1484&amp;"_"&amp;G1484&amp;"_"&amp;H1484&amp;"_"&amp;I1484&amp;"_"&amp;J1484&amp;IF(K1484="","","_"&amp;K1484),[1]CatGlob!$B:$B,0))))</f>
        <v>PEN_NOM_CORP_NT</v>
      </c>
      <c r="N1484" s="402" t="str">
        <f t="shared" si="47"/>
        <v/>
      </c>
      <c r="O1484" s="402" t="str">
        <f t="shared" si="46"/>
        <v/>
      </c>
      <c r="P1484" s="401" t="str">
        <f>IF(LEN(B1484)&gt;8,INDEX([1]CatGlob!$X:$X,MATCH(M1484,[1]CatGlob!$W:$W,0)),"")</f>
        <v>PEC</v>
      </c>
      <c r="Q1484" s="403" t="str">
        <f>INDEX([1]CatGlob!P:P,MATCH(M1484,[1]CatGlob!O:O,0))</f>
        <v>RFLC</v>
      </c>
      <c r="R1484" s="403"/>
      <c r="S1484" s="403"/>
      <c r="T1484" s="403" t="str">
        <f>INDEX([1]CatGlob!$D:$D,MATCH($M1484,[1]CatGlob!$C:$C,0))</f>
        <v>RFL</v>
      </c>
      <c r="U1484" s="403" t="s">
        <v>2419</v>
      </c>
      <c r="V1484" s="404" t="str">
        <f>INDEX([1]CatGlob!$F:$F,MATCH($M1484,[1]CatGlob!$C:$C,0))</f>
        <v>RFL_CORP</v>
      </c>
      <c r="W1484" s="405"/>
      <c r="X1484" s="406">
        <v>0</v>
      </c>
      <c r="Y1484" s="407">
        <v>0</v>
      </c>
      <c r="Z1484" s="408">
        <v>0</v>
      </c>
      <c r="AA1484" s="407">
        <v>0</v>
      </c>
      <c r="AB1484" s="408">
        <v>0</v>
      </c>
      <c r="AC1484" s="407">
        <v>0</v>
      </c>
      <c r="AD1484" s="408">
        <v>0</v>
      </c>
      <c r="AE1484" s="407">
        <v>0</v>
      </c>
      <c r="AF1484" s="408">
        <v>0</v>
      </c>
      <c r="AG1484" s="407">
        <v>0</v>
      </c>
      <c r="AI1484" s="406">
        <v>0</v>
      </c>
      <c r="AJ1484" s="407">
        <v>0</v>
      </c>
      <c r="AK1484" s="408">
        <v>0</v>
      </c>
      <c r="AL1484" s="407">
        <v>0</v>
      </c>
      <c r="AM1484" s="408">
        <v>0</v>
      </c>
      <c r="AN1484" s="407">
        <v>0</v>
      </c>
      <c r="AO1484" s="408">
        <v>0</v>
      </c>
      <c r="AP1484" s="407">
        <v>0</v>
      </c>
      <c r="AQ1484" s="408">
        <v>0</v>
      </c>
      <c r="AR1484" s="407">
        <v>0</v>
      </c>
      <c r="AT1484" s="406">
        <v>0</v>
      </c>
      <c r="AU1484" s="407">
        <v>0</v>
      </c>
      <c r="AV1484" s="408">
        <v>0</v>
      </c>
      <c r="AW1484" s="407">
        <v>0</v>
      </c>
      <c r="AX1484" s="408">
        <v>0</v>
      </c>
      <c r="AY1484" s="407">
        <v>0</v>
      </c>
      <c r="AZ1484" s="408">
        <v>0</v>
      </c>
      <c r="BA1484" s="407">
        <v>0</v>
      </c>
      <c r="BB1484" s="408">
        <v>0</v>
      </c>
      <c r="BC1484" s="407">
        <v>0</v>
      </c>
    </row>
    <row r="1485" spans="1:55" x14ac:dyDescent="0.35">
      <c r="A1485" s="385" t="str" cm="1">
        <f t="array" ref="A1485">IFERROR(_xlfn.IFS(AND(F1485="Renta Variable",O1485=1),IFERROR(MATCH(B1485,[1]RV_Det!C:C,0),"Rev"),AND(J1485="Corporativa",O1485=1,I1485="EM"),IFERROR(MATCH(B1485,[1]RF_Corps!B:B,0),"Rev"),AND(F1485="Alternativos",O1485=1),IFERROR(MATCH(B1485,[1]Rep4!C:C,0),"Rev")),"")</f>
        <v/>
      </c>
      <c r="B1485" s="394" t="s">
        <v>4063</v>
      </c>
      <c r="C1485" s="409" t="s">
        <v>4064</v>
      </c>
      <c r="D1485" s="395" t="s">
        <v>3868</v>
      </c>
      <c r="E1485" s="396" t="str">
        <f>IF(B1485="","",INDEX([1]CatGlob!$S:$S,IFERROR(MATCH(MID(B1485,7,1),[1]CatGlob!$R:$R,0),MATCH(MID(B1485,1,2),[1]CatGlob!$R:$R,0))))</f>
        <v>NSOL</v>
      </c>
      <c r="F1485" s="397" t="s">
        <v>442</v>
      </c>
      <c r="G1485" s="398" t="s">
        <v>383</v>
      </c>
      <c r="H1485" s="399" t="s">
        <v>264</v>
      </c>
      <c r="I1485" s="399" t="s">
        <v>611</v>
      </c>
      <c r="J1485" s="399" t="s">
        <v>2252</v>
      </c>
      <c r="K1485" s="396" t="s">
        <v>600</v>
      </c>
      <c r="L1485" s="400" t="str">
        <f>IF(ISERROR(MATCH(M1485,M$10:M1484,0)),M1485,"")</f>
        <v/>
      </c>
      <c r="M1485" s="401" t="str">
        <f>IF(B1485="","",IF(ISERROR(MATCH(F1485&amp;"_"&amp;G1485&amp;"_"&amp;H1485&amp;"_"&amp;I1485&amp;"_"&amp;J1485&amp;IF(K1485="","","_"&amp;K1485),[1]CatGlob!$B:$B,0)),F1485&amp;"_"&amp;G1485&amp;"_"&amp;H1485&amp;"_"&amp;I1485&amp;"_"&amp;J1485&amp;IF(K1485="","","_"&amp;K1485),INDEX([1]CatGlob!$C:$C,MATCH(F1485&amp;"_"&amp;G1485&amp;"_"&amp;H1485&amp;"_"&amp;I1485&amp;"_"&amp;J1485&amp;IF(K1485="","","_"&amp;K1485),[1]CatGlob!$B:$B,0))))</f>
        <v>PEN_NOM_CORP_NT</v>
      </c>
      <c r="N1485" s="402" t="str">
        <f t="shared" si="47"/>
        <v/>
      </c>
      <c r="O1485" s="402" t="str">
        <f t="shared" ref="O1485:O1549" si="48">IF(SUM(ABS(AF1485),ABS(AQ1485),ABS(BB1485))&lt;&gt;0,1,"")</f>
        <v/>
      </c>
      <c r="P1485" s="401" t="str">
        <f>IF(LEN(B1485)&gt;8,INDEX([1]CatGlob!$X:$X,MATCH(M1485,[1]CatGlob!$W:$W,0)),"")</f>
        <v>PEC</v>
      </c>
      <c r="Q1485" s="403" t="str">
        <f>INDEX([1]CatGlob!P:P,MATCH(M1485,[1]CatGlob!O:O,0))</f>
        <v>RFLC</v>
      </c>
      <c r="R1485" s="403" t="s">
        <v>601</v>
      </c>
      <c r="S1485" s="403" t="s">
        <v>601</v>
      </c>
      <c r="T1485" s="403" t="str">
        <f>INDEX([1]CatGlob!$D:$D,MATCH($M1485,[1]CatGlob!$C:$C,0))</f>
        <v>RFL</v>
      </c>
      <c r="U1485" s="403" t="s">
        <v>2419</v>
      </c>
      <c r="V1485" s="404" t="str">
        <f>INDEX([1]CatGlob!$F:$F,MATCH($M1485,[1]CatGlob!$C:$C,0))</f>
        <v>RFL_CORP</v>
      </c>
      <c r="W1485" s="405"/>
      <c r="X1485" s="406">
        <v>0</v>
      </c>
      <c r="Y1485" s="407">
        <v>0</v>
      </c>
      <c r="Z1485" s="408">
        <v>0</v>
      </c>
      <c r="AA1485" s="407">
        <v>0</v>
      </c>
      <c r="AB1485" s="408">
        <v>0</v>
      </c>
      <c r="AC1485" s="407">
        <v>0</v>
      </c>
      <c r="AD1485" s="408">
        <v>0</v>
      </c>
      <c r="AE1485" s="407">
        <v>0</v>
      </c>
      <c r="AF1485" s="408">
        <v>0</v>
      </c>
      <c r="AG1485" s="407">
        <v>0</v>
      </c>
      <c r="AI1485" s="406">
        <v>0</v>
      </c>
      <c r="AJ1485" s="407">
        <v>0</v>
      </c>
      <c r="AK1485" s="408">
        <v>0</v>
      </c>
      <c r="AL1485" s="407">
        <v>0</v>
      </c>
      <c r="AM1485" s="408">
        <v>0</v>
      </c>
      <c r="AN1485" s="407">
        <v>0</v>
      </c>
      <c r="AO1485" s="408">
        <v>0</v>
      </c>
      <c r="AP1485" s="407">
        <v>0</v>
      </c>
      <c r="AQ1485" s="408">
        <v>0</v>
      </c>
      <c r="AR1485" s="407">
        <v>0</v>
      </c>
      <c r="AT1485" s="406">
        <v>0</v>
      </c>
      <c r="AU1485" s="407">
        <v>0</v>
      </c>
      <c r="AV1485" s="408">
        <v>0</v>
      </c>
      <c r="AW1485" s="407">
        <v>0</v>
      </c>
      <c r="AX1485" s="408">
        <v>0</v>
      </c>
      <c r="AY1485" s="407">
        <v>0</v>
      </c>
      <c r="AZ1485" s="408">
        <v>0</v>
      </c>
      <c r="BA1485" s="407">
        <v>0</v>
      </c>
      <c r="BB1485" s="408">
        <v>0</v>
      </c>
      <c r="BC1485" s="407">
        <v>0</v>
      </c>
    </row>
    <row r="1486" spans="1:55" x14ac:dyDescent="0.35">
      <c r="A1486" s="385" t="str" cm="1">
        <f t="array" ref="A1486">IFERROR(_xlfn.IFS(AND(F1486="Renta Variable",O1486=1),IFERROR(MATCH(B1486,[1]RV_Det!C:C,0),"Rev"),AND(J1486="Corporativa",O1486=1,I1486="EM"),IFERROR(MATCH(B1486,[1]RF_Corps!B:B,0),"Rev"),AND(F1486="Alternativos",O1486=1),IFERROR(MATCH(B1486,[1]Rep4!C:C,0),"Rev")),"")</f>
        <v/>
      </c>
      <c r="B1486" s="394" t="s">
        <v>4065</v>
      </c>
      <c r="C1486" s="409" t="s">
        <v>4066</v>
      </c>
      <c r="D1486" s="395" t="s">
        <v>3868</v>
      </c>
      <c r="E1486" s="396" t="str">
        <f>IF(B1486="","",INDEX([1]CatGlob!$S:$S,IFERROR(MATCH(MID(B1486,7,1),[1]CatGlob!$R:$R,0),MATCH(MID(B1486,1,2),[1]CatGlob!$R:$R,0))))</f>
        <v>NSOL</v>
      </c>
      <c r="F1486" s="397" t="s">
        <v>442</v>
      </c>
      <c r="G1486" s="398" t="s">
        <v>383</v>
      </c>
      <c r="H1486" s="399" t="s">
        <v>264</v>
      </c>
      <c r="I1486" s="399" t="s">
        <v>611</v>
      </c>
      <c r="J1486" s="399" t="s">
        <v>2252</v>
      </c>
      <c r="K1486" s="396" t="s">
        <v>600</v>
      </c>
      <c r="L1486" s="400" t="str">
        <f>IF(ISERROR(MATCH(M1486,M$10:M1485,0)),M1486,"")</f>
        <v/>
      </c>
      <c r="M1486" s="401" t="str">
        <f>IF(B1486="","",IF(ISERROR(MATCH(F1486&amp;"_"&amp;G1486&amp;"_"&amp;H1486&amp;"_"&amp;I1486&amp;"_"&amp;J1486&amp;IF(K1486="","","_"&amp;K1486),[1]CatGlob!$B:$B,0)),F1486&amp;"_"&amp;G1486&amp;"_"&amp;H1486&amp;"_"&amp;I1486&amp;"_"&amp;J1486&amp;IF(K1486="","","_"&amp;K1486),INDEX([1]CatGlob!$C:$C,MATCH(F1486&amp;"_"&amp;G1486&amp;"_"&amp;H1486&amp;"_"&amp;I1486&amp;"_"&amp;J1486&amp;IF(K1486="","","_"&amp;K1486),[1]CatGlob!$B:$B,0))))</f>
        <v>PEN_NOM_CORP_NT</v>
      </c>
      <c r="N1486" s="402" t="str">
        <f t="shared" si="47"/>
        <v/>
      </c>
      <c r="O1486" s="402" t="str">
        <f t="shared" si="48"/>
        <v/>
      </c>
      <c r="P1486" s="401" t="str">
        <f>IF(LEN(B1486)&gt;8,INDEX([1]CatGlob!$X:$X,MATCH(M1486,[1]CatGlob!$W:$W,0)),"")</f>
        <v>PEC</v>
      </c>
      <c r="Q1486" s="403" t="str">
        <f>INDEX([1]CatGlob!P:P,MATCH(M1486,[1]CatGlob!O:O,0))</f>
        <v>RFLC</v>
      </c>
      <c r="R1486" s="403" t="s">
        <v>601</v>
      </c>
      <c r="S1486" s="403" t="s">
        <v>601</v>
      </c>
      <c r="T1486" s="403" t="str">
        <f>INDEX([1]CatGlob!$D:$D,MATCH($M1486,[1]CatGlob!$C:$C,0))</f>
        <v>RFL</v>
      </c>
      <c r="U1486" s="403" t="s">
        <v>2419</v>
      </c>
      <c r="V1486" s="404" t="str">
        <f>INDEX([1]CatGlob!$F:$F,MATCH($M1486,[1]CatGlob!$C:$C,0))</f>
        <v>RFL_CORP</v>
      </c>
      <c r="W1486" s="405"/>
      <c r="X1486" s="406">
        <v>0</v>
      </c>
      <c r="Y1486" s="407">
        <v>0</v>
      </c>
      <c r="Z1486" s="408">
        <v>0</v>
      </c>
      <c r="AA1486" s="407">
        <v>0</v>
      </c>
      <c r="AB1486" s="408">
        <v>0</v>
      </c>
      <c r="AC1486" s="407">
        <v>0</v>
      </c>
      <c r="AD1486" s="408">
        <v>0</v>
      </c>
      <c r="AE1486" s="407">
        <v>0</v>
      </c>
      <c r="AF1486" s="408">
        <v>0</v>
      </c>
      <c r="AG1486" s="407">
        <v>0</v>
      </c>
      <c r="AI1486" s="406">
        <v>0</v>
      </c>
      <c r="AJ1486" s="407">
        <v>0</v>
      </c>
      <c r="AK1486" s="408">
        <v>0</v>
      </c>
      <c r="AL1486" s="407">
        <v>0</v>
      </c>
      <c r="AM1486" s="408">
        <v>0</v>
      </c>
      <c r="AN1486" s="407">
        <v>0</v>
      </c>
      <c r="AO1486" s="408">
        <v>0</v>
      </c>
      <c r="AP1486" s="407">
        <v>0</v>
      </c>
      <c r="AQ1486" s="408">
        <v>0</v>
      </c>
      <c r="AR1486" s="407">
        <v>0</v>
      </c>
      <c r="AT1486" s="406">
        <v>0</v>
      </c>
      <c r="AU1486" s="407">
        <v>0</v>
      </c>
      <c r="AV1486" s="408">
        <v>0</v>
      </c>
      <c r="AW1486" s="407">
        <v>0</v>
      </c>
      <c r="AX1486" s="408">
        <v>0</v>
      </c>
      <c r="AY1486" s="407">
        <v>0</v>
      </c>
      <c r="AZ1486" s="408">
        <v>0</v>
      </c>
      <c r="BA1486" s="407">
        <v>0</v>
      </c>
      <c r="BB1486" s="408">
        <v>0</v>
      </c>
      <c r="BC1486" s="407">
        <v>0</v>
      </c>
    </row>
    <row r="1487" spans="1:55" x14ac:dyDescent="0.35">
      <c r="A1487" s="385" t="str" cm="1">
        <f t="array" ref="A1487">IFERROR(_xlfn.IFS(AND(F1487="Renta Variable",O1487=1),IFERROR(MATCH(B1487,[1]RV_Det!C:C,0),"Rev"),AND(J1487="Corporativa",O1487=1,I1487="EM"),IFERROR(MATCH(B1487,[1]RF_Corps!B:B,0),"Rev"),AND(F1487="Alternativos",O1487=1),IFERROR(MATCH(B1487,[1]Rep4!C:C,0),"Rev")),"")</f>
        <v/>
      </c>
      <c r="B1487" s="394" t="s">
        <v>4067</v>
      </c>
      <c r="C1487" s="409" t="s">
        <v>4068</v>
      </c>
      <c r="D1487" s="395" t="s">
        <v>3868</v>
      </c>
      <c r="E1487" s="396" t="str">
        <f>IF(B1487="","",INDEX([1]CatGlob!$S:$S,IFERROR(MATCH(MID(B1487,7,1),[1]CatGlob!$R:$R,0),MATCH(MID(B1487,1,2),[1]CatGlob!$R:$R,0))))</f>
        <v>NSOL</v>
      </c>
      <c r="F1487" s="397" t="s">
        <v>442</v>
      </c>
      <c r="G1487" s="398" t="s">
        <v>383</v>
      </c>
      <c r="H1487" s="399" t="s">
        <v>264</v>
      </c>
      <c r="I1487" s="399" t="s">
        <v>611</v>
      </c>
      <c r="J1487" s="399" t="s">
        <v>2252</v>
      </c>
      <c r="K1487" s="396" t="s">
        <v>600</v>
      </c>
      <c r="L1487" s="400" t="str">
        <f>IF(ISERROR(MATCH(M1487,M$10:M1486,0)),M1487,"")</f>
        <v/>
      </c>
      <c r="M1487" s="401" t="str">
        <f>IF(B1487="","",IF(ISERROR(MATCH(F1487&amp;"_"&amp;G1487&amp;"_"&amp;H1487&amp;"_"&amp;I1487&amp;"_"&amp;J1487&amp;IF(K1487="","","_"&amp;K1487),[1]CatGlob!$B:$B,0)),F1487&amp;"_"&amp;G1487&amp;"_"&amp;H1487&amp;"_"&amp;I1487&amp;"_"&amp;J1487&amp;IF(K1487="","","_"&amp;K1487),INDEX([1]CatGlob!$C:$C,MATCH(F1487&amp;"_"&amp;G1487&amp;"_"&amp;H1487&amp;"_"&amp;I1487&amp;"_"&amp;J1487&amp;IF(K1487="","","_"&amp;K1487),[1]CatGlob!$B:$B,0))))</f>
        <v>PEN_NOM_CORP_NT</v>
      </c>
      <c r="N1487" s="402" t="str">
        <f t="shared" si="47"/>
        <v/>
      </c>
      <c r="O1487" s="402" t="str">
        <f t="shared" si="48"/>
        <v/>
      </c>
      <c r="P1487" s="401" t="str">
        <f>IF(LEN(B1487)&gt;8,INDEX([1]CatGlob!$X:$X,MATCH(M1487,[1]CatGlob!$W:$W,0)),"")</f>
        <v>PEC</v>
      </c>
      <c r="Q1487" s="403" t="str">
        <f>INDEX([1]CatGlob!P:P,MATCH(M1487,[1]CatGlob!O:O,0))</f>
        <v>RFLC</v>
      </c>
      <c r="R1487" s="403" t="s">
        <v>601</v>
      </c>
      <c r="S1487" s="403" t="s">
        <v>601</v>
      </c>
      <c r="T1487" s="403" t="str">
        <f>INDEX([1]CatGlob!$D:$D,MATCH($M1487,[1]CatGlob!$C:$C,0))</f>
        <v>RFL</v>
      </c>
      <c r="U1487" s="403" t="s">
        <v>2419</v>
      </c>
      <c r="V1487" s="404" t="str">
        <f>INDEX([1]CatGlob!$F:$F,MATCH($M1487,[1]CatGlob!$C:$C,0))</f>
        <v>RFL_CORP</v>
      </c>
      <c r="W1487" s="405"/>
      <c r="X1487" s="406">
        <v>0</v>
      </c>
      <c r="Y1487" s="407">
        <v>0</v>
      </c>
      <c r="Z1487" s="408">
        <v>0</v>
      </c>
      <c r="AA1487" s="407">
        <v>0</v>
      </c>
      <c r="AB1487" s="408">
        <v>0</v>
      </c>
      <c r="AC1487" s="407">
        <v>0</v>
      </c>
      <c r="AD1487" s="408">
        <v>0</v>
      </c>
      <c r="AE1487" s="407">
        <v>0</v>
      </c>
      <c r="AF1487" s="408">
        <v>0</v>
      </c>
      <c r="AG1487" s="407">
        <v>0</v>
      </c>
      <c r="AI1487" s="406">
        <v>0</v>
      </c>
      <c r="AJ1487" s="407">
        <v>0</v>
      </c>
      <c r="AK1487" s="408">
        <v>0</v>
      </c>
      <c r="AL1487" s="407">
        <v>0</v>
      </c>
      <c r="AM1487" s="408">
        <v>0</v>
      </c>
      <c r="AN1487" s="407">
        <v>0</v>
      </c>
      <c r="AO1487" s="408">
        <v>0</v>
      </c>
      <c r="AP1487" s="407">
        <v>0</v>
      </c>
      <c r="AQ1487" s="408">
        <v>0</v>
      </c>
      <c r="AR1487" s="407">
        <v>0</v>
      </c>
      <c r="AT1487" s="406">
        <v>0</v>
      </c>
      <c r="AU1487" s="407">
        <v>0</v>
      </c>
      <c r="AV1487" s="408">
        <v>0</v>
      </c>
      <c r="AW1487" s="407">
        <v>0</v>
      </c>
      <c r="AX1487" s="408">
        <v>0</v>
      </c>
      <c r="AY1487" s="407">
        <v>0</v>
      </c>
      <c r="AZ1487" s="408">
        <v>0</v>
      </c>
      <c r="BA1487" s="407">
        <v>0</v>
      </c>
      <c r="BB1487" s="408">
        <v>0</v>
      </c>
      <c r="BC1487" s="407">
        <v>0</v>
      </c>
    </row>
    <row r="1488" spans="1:55" x14ac:dyDescent="0.35">
      <c r="A1488" s="385" t="str" cm="1">
        <f t="array" ref="A1488">IFERROR(_xlfn.IFS(AND(F1488="Renta Variable",O1488=1),IFERROR(MATCH(B1488,[1]RV_Det!C:C,0),"Rev"),AND(J1488="Corporativa",O1488=1,I1488="EM"),IFERROR(MATCH(B1488,[1]RF_Corps!B:B,0),"Rev"),AND(F1488="Alternativos",O1488=1),IFERROR(MATCH(B1488,[1]Rep4!C:C,0),"Rev")),"")</f>
        <v/>
      </c>
      <c r="B1488" s="394" t="s">
        <v>4069</v>
      </c>
      <c r="C1488" s="409" t="s">
        <v>4070</v>
      </c>
      <c r="D1488" s="395" t="s">
        <v>2476</v>
      </c>
      <c r="E1488" s="396" t="str">
        <f>IF(B1488="","",INDEX([1]CatGlob!$S:$S,IFERROR(MATCH(MID(B1488,7,1),[1]CatGlob!$R:$R,0),MATCH(MID(B1488,1,2),[1]CatGlob!$R:$R,0))))</f>
        <v>NSOL</v>
      </c>
      <c r="F1488" s="397" t="s">
        <v>442</v>
      </c>
      <c r="G1488" s="398" t="s">
        <v>383</v>
      </c>
      <c r="H1488" s="399" t="s">
        <v>264</v>
      </c>
      <c r="I1488" s="399" t="s">
        <v>611</v>
      </c>
      <c r="J1488" s="399" t="s">
        <v>2252</v>
      </c>
      <c r="K1488" s="396" t="s">
        <v>600</v>
      </c>
      <c r="L1488" s="400" t="str">
        <f>IF(ISERROR(MATCH(M1488,M$10:M1487,0)),M1488,"")</f>
        <v/>
      </c>
      <c r="M1488" s="401" t="str">
        <f>IF(B1488="","",IF(ISERROR(MATCH(F1488&amp;"_"&amp;G1488&amp;"_"&amp;H1488&amp;"_"&amp;I1488&amp;"_"&amp;J1488&amp;IF(K1488="","","_"&amp;K1488),[1]CatGlob!$B:$B,0)),F1488&amp;"_"&amp;G1488&amp;"_"&amp;H1488&amp;"_"&amp;I1488&amp;"_"&amp;J1488&amp;IF(K1488="","","_"&amp;K1488),INDEX([1]CatGlob!$C:$C,MATCH(F1488&amp;"_"&amp;G1488&amp;"_"&amp;H1488&amp;"_"&amp;I1488&amp;"_"&amp;J1488&amp;IF(K1488="","","_"&amp;K1488),[1]CatGlob!$B:$B,0))))</f>
        <v>PEN_NOM_CORP_NT</v>
      </c>
      <c r="N1488" s="402" t="str">
        <f t="shared" ref="N1488:N1552" si="49">+IF(AND(F1488="Renta Fija",SUM(ABS(AF1488),ABS(AQ1488),ABS(BB1488))&lt;&gt;0),IF(GG1488&lt;&gt;0,"","rev"),"")</f>
        <v/>
      </c>
      <c r="O1488" s="402" t="str">
        <f t="shared" si="48"/>
        <v/>
      </c>
      <c r="P1488" s="401" t="str">
        <f>IF(LEN(B1488)&gt;8,INDEX([1]CatGlob!$X:$X,MATCH(M1488,[1]CatGlob!$W:$W,0)),"")</f>
        <v>PEC</v>
      </c>
      <c r="Q1488" s="403" t="str">
        <f>INDEX([1]CatGlob!P:P,MATCH(M1488,[1]CatGlob!O:O,0))</f>
        <v>RFLC</v>
      </c>
      <c r="R1488" s="403" t="s">
        <v>601</v>
      </c>
      <c r="S1488" s="403" t="s">
        <v>601</v>
      </c>
      <c r="T1488" s="403" t="str">
        <f>INDEX([1]CatGlob!$D:$D,MATCH($M1488,[1]CatGlob!$C:$C,0))</f>
        <v>RFL</v>
      </c>
      <c r="U1488" s="403" t="s">
        <v>2419</v>
      </c>
      <c r="V1488" s="404" t="str">
        <f>INDEX([1]CatGlob!$F:$F,MATCH($M1488,[1]CatGlob!$C:$C,0))</f>
        <v>RFL_CORP</v>
      </c>
      <c r="W1488" s="405"/>
      <c r="X1488" s="406">
        <v>0</v>
      </c>
      <c r="Y1488" s="407">
        <v>0</v>
      </c>
      <c r="Z1488" s="408">
        <v>0</v>
      </c>
      <c r="AA1488" s="407">
        <v>0</v>
      </c>
      <c r="AB1488" s="408">
        <v>0</v>
      </c>
      <c r="AC1488" s="407">
        <v>0</v>
      </c>
      <c r="AD1488" s="408">
        <v>0</v>
      </c>
      <c r="AE1488" s="407">
        <v>0</v>
      </c>
      <c r="AF1488" s="408">
        <v>0</v>
      </c>
      <c r="AG1488" s="407">
        <v>0</v>
      </c>
      <c r="AI1488" s="406">
        <v>0</v>
      </c>
      <c r="AJ1488" s="407">
        <v>0</v>
      </c>
      <c r="AK1488" s="408">
        <v>0</v>
      </c>
      <c r="AL1488" s="407">
        <v>0</v>
      </c>
      <c r="AM1488" s="408">
        <v>0</v>
      </c>
      <c r="AN1488" s="407">
        <v>0</v>
      </c>
      <c r="AO1488" s="408">
        <v>0</v>
      </c>
      <c r="AP1488" s="407">
        <v>0</v>
      </c>
      <c r="AQ1488" s="408">
        <v>0</v>
      </c>
      <c r="AR1488" s="407">
        <v>0</v>
      </c>
      <c r="AT1488" s="406">
        <v>0</v>
      </c>
      <c r="AU1488" s="407">
        <v>0</v>
      </c>
      <c r="AV1488" s="408">
        <v>0</v>
      </c>
      <c r="AW1488" s="407">
        <v>0</v>
      </c>
      <c r="AX1488" s="408">
        <v>0</v>
      </c>
      <c r="AY1488" s="407">
        <v>0</v>
      </c>
      <c r="AZ1488" s="408">
        <v>0</v>
      </c>
      <c r="BA1488" s="407">
        <v>0</v>
      </c>
      <c r="BB1488" s="408">
        <v>0</v>
      </c>
      <c r="BC1488" s="407">
        <v>0</v>
      </c>
    </row>
    <row r="1489" spans="1:55" x14ac:dyDescent="0.35">
      <c r="A1489" s="385" t="str" cm="1">
        <f t="array" ref="A1489">IFERROR(_xlfn.IFS(AND(F1489="Renta Variable",O1489=1),IFERROR(MATCH(B1489,[1]RV_Det!C:C,0),"Rev"),AND(J1489="Corporativa",O1489=1,I1489="EM"),IFERROR(MATCH(B1489,[1]RF_Corps!B:B,0),"Rev"),AND(F1489="Alternativos",O1489=1),IFERROR(MATCH(B1489,[1]Rep4!C:C,0),"Rev")),"")</f>
        <v/>
      </c>
      <c r="B1489" s="394" t="s">
        <v>4071</v>
      </c>
      <c r="C1489" s="409" t="s">
        <v>4072</v>
      </c>
      <c r="D1489" s="395" t="s">
        <v>2476</v>
      </c>
      <c r="E1489" s="396" t="str">
        <f>IF(B1489="","",INDEX([1]CatGlob!$S:$S,IFERROR(MATCH(MID(B1489,7,1),[1]CatGlob!$R:$R,0),MATCH(MID(B1489,1,2),[1]CatGlob!$R:$R,0))))</f>
        <v>NSOL</v>
      </c>
      <c r="F1489" s="397" t="s">
        <v>442</v>
      </c>
      <c r="G1489" s="398" t="s">
        <v>383</v>
      </c>
      <c r="H1489" s="399" t="s">
        <v>264</v>
      </c>
      <c r="I1489" s="399" t="s">
        <v>611</v>
      </c>
      <c r="J1489" s="399" t="s">
        <v>2252</v>
      </c>
      <c r="K1489" s="396" t="s">
        <v>600</v>
      </c>
      <c r="L1489" s="400" t="str">
        <f>IF(ISERROR(MATCH(M1489,M$10:M1488,0)),M1489,"")</f>
        <v/>
      </c>
      <c r="M1489" s="401" t="str">
        <f>IF(B1489="","",IF(ISERROR(MATCH(F1489&amp;"_"&amp;G1489&amp;"_"&amp;H1489&amp;"_"&amp;I1489&amp;"_"&amp;J1489&amp;IF(K1489="","","_"&amp;K1489),[1]CatGlob!$B:$B,0)),F1489&amp;"_"&amp;G1489&amp;"_"&amp;H1489&amp;"_"&amp;I1489&amp;"_"&amp;J1489&amp;IF(K1489="","","_"&amp;K1489),INDEX([1]CatGlob!$C:$C,MATCH(F1489&amp;"_"&amp;G1489&amp;"_"&amp;H1489&amp;"_"&amp;I1489&amp;"_"&amp;J1489&amp;IF(K1489="","","_"&amp;K1489),[1]CatGlob!$B:$B,0))))</f>
        <v>PEN_NOM_CORP_NT</v>
      </c>
      <c r="N1489" s="402" t="str">
        <f t="shared" si="49"/>
        <v/>
      </c>
      <c r="O1489" s="402" t="str">
        <f t="shared" si="48"/>
        <v/>
      </c>
      <c r="P1489" s="401" t="str">
        <f>IF(LEN(B1489)&gt;8,INDEX([1]CatGlob!$X:$X,MATCH(M1489,[1]CatGlob!$W:$W,0)),"")</f>
        <v>PEC</v>
      </c>
      <c r="Q1489" s="403" t="str">
        <f>INDEX([1]CatGlob!P:P,MATCH(M1489,[1]CatGlob!O:O,0))</f>
        <v>RFLC</v>
      </c>
      <c r="R1489" s="403" t="s">
        <v>601</v>
      </c>
      <c r="S1489" s="403" t="s">
        <v>601</v>
      </c>
      <c r="T1489" s="403" t="str">
        <f>INDEX([1]CatGlob!$D:$D,MATCH($M1489,[1]CatGlob!$C:$C,0))</f>
        <v>RFL</v>
      </c>
      <c r="U1489" s="403" t="s">
        <v>2419</v>
      </c>
      <c r="V1489" s="404" t="str">
        <f>INDEX([1]CatGlob!$F:$F,MATCH($M1489,[1]CatGlob!$C:$C,0))</f>
        <v>RFL_CORP</v>
      </c>
      <c r="W1489" s="405"/>
      <c r="X1489" s="406">
        <v>0</v>
      </c>
      <c r="Y1489" s="407">
        <v>0</v>
      </c>
      <c r="Z1489" s="408">
        <v>0</v>
      </c>
      <c r="AA1489" s="407">
        <v>0</v>
      </c>
      <c r="AB1489" s="408">
        <v>0</v>
      </c>
      <c r="AC1489" s="407">
        <v>0</v>
      </c>
      <c r="AD1489" s="408">
        <v>0</v>
      </c>
      <c r="AE1489" s="407">
        <v>0</v>
      </c>
      <c r="AF1489" s="408">
        <v>0</v>
      </c>
      <c r="AG1489" s="407">
        <v>0</v>
      </c>
      <c r="AI1489" s="406">
        <v>0</v>
      </c>
      <c r="AJ1489" s="407">
        <v>0</v>
      </c>
      <c r="AK1489" s="408">
        <v>0</v>
      </c>
      <c r="AL1489" s="407">
        <v>0</v>
      </c>
      <c r="AM1489" s="408">
        <v>0</v>
      </c>
      <c r="AN1489" s="407">
        <v>0</v>
      </c>
      <c r="AO1489" s="408">
        <v>0</v>
      </c>
      <c r="AP1489" s="407">
        <v>0</v>
      </c>
      <c r="AQ1489" s="408">
        <v>0</v>
      </c>
      <c r="AR1489" s="407">
        <v>0</v>
      </c>
      <c r="AT1489" s="406">
        <v>0</v>
      </c>
      <c r="AU1489" s="407">
        <v>0</v>
      </c>
      <c r="AV1489" s="408">
        <v>0</v>
      </c>
      <c r="AW1489" s="407">
        <v>0</v>
      </c>
      <c r="AX1489" s="408">
        <v>0</v>
      </c>
      <c r="AY1489" s="407">
        <v>0</v>
      </c>
      <c r="AZ1489" s="408">
        <v>0</v>
      </c>
      <c r="BA1489" s="407">
        <v>0</v>
      </c>
      <c r="BB1489" s="408">
        <v>0</v>
      </c>
      <c r="BC1489" s="407">
        <v>0</v>
      </c>
    </row>
    <row r="1490" spans="1:55" x14ac:dyDescent="0.35">
      <c r="A1490" s="385" t="str" cm="1">
        <f t="array" ref="A1490">IFERROR(_xlfn.IFS(AND(F1490="Renta Variable",O1490=1),IFERROR(MATCH(B1490,[1]RV_Det!C:C,0),"Rev"),AND(J1490="Corporativa",O1490=1,I1490="EM"),IFERROR(MATCH(B1490,[1]RF_Corps!B:B,0),"Rev"),AND(F1490="Alternativos",O1490=1),IFERROR(MATCH(B1490,[1]Rep4!C:C,0),"Rev")),"")</f>
        <v/>
      </c>
      <c r="B1490" s="394" t="s">
        <v>4073</v>
      </c>
      <c r="C1490" s="409" t="s">
        <v>4074</v>
      </c>
      <c r="D1490" s="395" t="s">
        <v>2476</v>
      </c>
      <c r="E1490" s="396" t="str">
        <f>IF(B1490="","",INDEX([1]CatGlob!$S:$S,IFERROR(MATCH(MID(B1490,7,1),[1]CatGlob!$R:$R,0),MATCH(MID(B1490,1,2),[1]CatGlob!$R:$R,0))))</f>
        <v>NSOL</v>
      </c>
      <c r="F1490" s="397" t="s">
        <v>442</v>
      </c>
      <c r="G1490" s="398" t="s">
        <v>383</v>
      </c>
      <c r="H1490" s="399" t="s">
        <v>264</v>
      </c>
      <c r="I1490" s="399" t="s">
        <v>611</v>
      </c>
      <c r="J1490" s="399" t="s">
        <v>2252</v>
      </c>
      <c r="K1490" s="396" t="s">
        <v>600</v>
      </c>
      <c r="L1490" s="400" t="str">
        <f>IF(ISERROR(MATCH(M1490,M$10:M1489,0)),M1490,"")</f>
        <v/>
      </c>
      <c r="M1490" s="401" t="str">
        <f>IF(B1490="","",IF(ISERROR(MATCH(F1490&amp;"_"&amp;G1490&amp;"_"&amp;H1490&amp;"_"&amp;I1490&amp;"_"&amp;J1490&amp;IF(K1490="","","_"&amp;K1490),[1]CatGlob!$B:$B,0)),F1490&amp;"_"&amp;G1490&amp;"_"&amp;H1490&amp;"_"&amp;I1490&amp;"_"&amp;J1490&amp;IF(K1490="","","_"&amp;K1490),INDEX([1]CatGlob!$C:$C,MATCH(F1490&amp;"_"&amp;G1490&amp;"_"&amp;H1490&amp;"_"&amp;I1490&amp;"_"&amp;J1490&amp;IF(K1490="","","_"&amp;K1490),[1]CatGlob!$B:$B,0))))</f>
        <v>PEN_NOM_CORP_NT</v>
      </c>
      <c r="N1490" s="402" t="str">
        <f t="shared" si="49"/>
        <v/>
      </c>
      <c r="O1490" s="402" t="str">
        <f t="shared" si="48"/>
        <v/>
      </c>
      <c r="P1490" s="401" t="str">
        <f>IF(LEN(B1490)&gt;8,INDEX([1]CatGlob!$X:$X,MATCH(M1490,[1]CatGlob!$W:$W,0)),"")</f>
        <v>PEC</v>
      </c>
      <c r="Q1490" s="403" t="str">
        <f>INDEX([1]CatGlob!P:P,MATCH(M1490,[1]CatGlob!O:O,0))</f>
        <v>RFLC</v>
      </c>
      <c r="R1490" s="403" t="s">
        <v>601</v>
      </c>
      <c r="S1490" s="403" t="s">
        <v>601</v>
      </c>
      <c r="T1490" s="403" t="str">
        <f>INDEX([1]CatGlob!$D:$D,MATCH($M1490,[1]CatGlob!$C:$C,0))</f>
        <v>RFL</v>
      </c>
      <c r="U1490" s="403" t="s">
        <v>3953</v>
      </c>
      <c r="V1490" s="404" t="str">
        <f>INDEX([1]CatGlob!$F:$F,MATCH($M1490,[1]CatGlob!$C:$C,0))</f>
        <v>RFL_CORP</v>
      </c>
      <c r="W1490" s="405"/>
      <c r="X1490" s="406">
        <v>0</v>
      </c>
      <c r="Y1490" s="407">
        <v>0</v>
      </c>
      <c r="Z1490" s="408">
        <v>0</v>
      </c>
      <c r="AA1490" s="407">
        <v>0</v>
      </c>
      <c r="AB1490" s="408">
        <v>0</v>
      </c>
      <c r="AC1490" s="407">
        <v>0</v>
      </c>
      <c r="AD1490" s="408">
        <v>0</v>
      </c>
      <c r="AE1490" s="407">
        <v>0</v>
      </c>
      <c r="AF1490" s="408">
        <v>0</v>
      </c>
      <c r="AG1490" s="407">
        <v>0</v>
      </c>
      <c r="AI1490" s="406">
        <v>0</v>
      </c>
      <c r="AJ1490" s="407">
        <v>0</v>
      </c>
      <c r="AK1490" s="408">
        <v>0</v>
      </c>
      <c r="AL1490" s="407">
        <v>0</v>
      </c>
      <c r="AM1490" s="408">
        <v>0</v>
      </c>
      <c r="AN1490" s="407">
        <v>0</v>
      </c>
      <c r="AO1490" s="408">
        <v>0</v>
      </c>
      <c r="AP1490" s="407">
        <v>0</v>
      </c>
      <c r="AQ1490" s="408">
        <v>0</v>
      </c>
      <c r="AR1490" s="407">
        <v>0</v>
      </c>
      <c r="AT1490" s="406">
        <v>0</v>
      </c>
      <c r="AU1490" s="407">
        <v>0</v>
      </c>
      <c r="AV1490" s="408">
        <v>0</v>
      </c>
      <c r="AW1490" s="407">
        <v>0</v>
      </c>
      <c r="AX1490" s="408">
        <v>0</v>
      </c>
      <c r="AY1490" s="407">
        <v>0</v>
      </c>
      <c r="AZ1490" s="408">
        <v>0</v>
      </c>
      <c r="BA1490" s="407">
        <v>0</v>
      </c>
      <c r="BB1490" s="408">
        <v>0</v>
      </c>
      <c r="BC1490" s="407">
        <v>0</v>
      </c>
    </row>
    <row r="1491" spans="1:55" x14ac:dyDescent="0.35">
      <c r="A1491" s="385" t="str" cm="1">
        <f t="array" ref="A1491">IFERROR(_xlfn.IFS(AND(F1491="Renta Variable",O1491=1),IFERROR(MATCH(B1491,[1]RV_Det!C:C,0),"Rev"),AND(J1491="Corporativa",O1491=1,I1491="EM"),IFERROR(MATCH(B1491,[1]RF_Corps!B:B,0),"Rev"),AND(F1491="Alternativos",O1491=1),IFERROR(MATCH(B1491,[1]Rep4!C:C,0),"Rev")),"")</f>
        <v/>
      </c>
      <c r="B1491" s="394" t="s">
        <v>4075</v>
      </c>
      <c r="C1491" s="409" t="s">
        <v>4076</v>
      </c>
      <c r="D1491" s="395" t="s">
        <v>2476</v>
      </c>
      <c r="E1491" s="396" t="str">
        <f>IF(B1491="","",INDEX([1]CatGlob!$S:$S,IFERROR(MATCH(MID(B1491,7,1),[1]CatGlob!$R:$R,0),MATCH(MID(B1491,1,2),[1]CatGlob!$R:$R,0))))</f>
        <v>NSOL</v>
      </c>
      <c r="F1491" s="397" t="s">
        <v>442</v>
      </c>
      <c r="G1491" s="398" t="s">
        <v>383</v>
      </c>
      <c r="H1491" s="399" t="s">
        <v>264</v>
      </c>
      <c r="I1491" s="399" t="s">
        <v>611</v>
      </c>
      <c r="J1491" s="399" t="s">
        <v>2252</v>
      </c>
      <c r="K1491" s="396" t="s">
        <v>600</v>
      </c>
      <c r="L1491" s="400" t="str">
        <f>IF(ISERROR(MATCH(M1491,M$10:M1490,0)),M1491,"")</f>
        <v/>
      </c>
      <c r="M1491" s="401" t="str">
        <f>IF(B1491="","",IF(ISERROR(MATCH(F1491&amp;"_"&amp;G1491&amp;"_"&amp;H1491&amp;"_"&amp;I1491&amp;"_"&amp;J1491&amp;IF(K1491="","","_"&amp;K1491),[1]CatGlob!$B:$B,0)),F1491&amp;"_"&amp;G1491&amp;"_"&amp;H1491&amp;"_"&amp;I1491&amp;"_"&amp;J1491&amp;IF(K1491="","","_"&amp;K1491),INDEX([1]CatGlob!$C:$C,MATCH(F1491&amp;"_"&amp;G1491&amp;"_"&amp;H1491&amp;"_"&amp;I1491&amp;"_"&amp;J1491&amp;IF(K1491="","","_"&amp;K1491),[1]CatGlob!$B:$B,0))))</f>
        <v>PEN_NOM_CORP_NT</v>
      </c>
      <c r="N1491" s="402" t="str">
        <f t="shared" si="49"/>
        <v/>
      </c>
      <c r="O1491" s="402" t="str">
        <f t="shared" si="48"/>
        <v/>
      </c>
      <c r="P1491" s="401" t="str">
        <f>IF(LEN(B1491)&gt;8,INDEX([1]CatGlob!$X:$X,MATCH(M1491,[1]CatGlob!$W:$W,0)),"")</f>
        <v>PEC</v>
      </c>
      <c r="Q1491" s="403" t="str">
        <f>INDEX([1]CatGlob!P:P,MATCH(M1491,[1]CatGlob!O:O,0))</f>
        <v>RFLC</v>
      </c>
      <c r="R1491" s="403" t="s">
        <v>601</v>
      </c>
      <c r="S1491" s="403" t="s">
        <v>601</v>
      </c>
      <c r="T1491" s="403" t="str">
        <f>INDEX([1]CatGlob!$D:$D,MATCH($M1491,[1]CatGlob!$C:$C,0))</f>
        <v>RFL</v>
      </c>
      <c r="U1491" s="403" t="s">
        <v>3953</v>
      </c>
      <c r="V1491" s="404" t="str">
        <f>INDEX([1]CatGlob!$F:$F,MATCH($M1491,[1]CatGlob!$C:$C,0))</f>
        <v>RFL_CORP</v>
      </c>
      <c r="W1491" s="405"/>
      <c r="X1491" s="406">
        <v>0</v>
      </c>
      <c r="Y1491" s="407">
        <v>0</v>
      </c>
      <c r="Z1491" s="408">
        <v>0</v>
      </c>
      <c r="AA1491" s="407">
        <v>0</v>
      </c>
      <c r="AB1491" s="408">
        <v>0</v>
      </c>
      <c r="AC1491" s="407">
        <v>0</v>
      </c>
      <c r="AD1491" s="408">
        <v>0</v>
      </c>
      <c r="AE1491" s="407">
        <v>0</v>
      </c>
      <c r="AF1491" s="408">
        <v>0</v>
      </c>
      <c r="AG1491" s="407">
        <v>0</v>
      </c>
      <c r="AI1491" s="406">
        <v>0</v>
      </c>
      <c r="AJ1491" s="407">
        <v>0</v>
      </c>
      <c r="AK1491" s="408">
        <v>0</v>
      </c>
      <c r="AL1491" s="407">
        <v>0</v>
      </c>
      <c r="AM1491" s="408">
        <v>0</v>
      </c>
      <c r="AN1491" s="407">
        <v>0</v>
      </c>
      <c r="AO1491" s="408">
        <v>0</v>
      </c>
      <c r="AP1491" s="407">
        <v>0</v>
      </c>
      <c r="AQ1491" s="408">
        <v>0</v>
      </c>
      <c r="AR1491" s="407">
        <v>0</v>
      </c>
      <c r="AT1491" s="406">
        <v>0</v>
      </c>
      <c r="AU1491" s="407">
        <v>0</v>
      </c>
      <c r="AV1491" s="408">
        <v>0</v>
      </c>
      <c r="AW1491" s="407">
        <v>0</v>
      </c>
      <c r="AX1491" s="408">
        <v>0</v>
      </c>
      <c r="AY1491" s="407">
        <v>0</v>
      </c>
      <c r="AZ1491" s="408">
        <v>0</v>
      </c>
      <c r="BA1491" s="407">
        <v>0</v>
      </c>
      <c r="BB1491" s="408">
        <v>0</v>
      </c>
      <c r="BC1491" s="407">
        <v>0</v>
      </c>
    </row>
    <row r="1492" spans="1:55" x14ac:dyDescent="0.35">
      <c r="A1492" s="385" t="str" cm="1">
        <f t="array" ref="A1492">IFERROR(_xlfn.IFS(AND(F1492="Renta Variable",O1492=1),IFERROR(MATCH(B1492,[1]RV_Det!C:C,0),"Rev"),AND(J1492="Corporativa",O1492=1,I1492="EM"),IFERROR(MATCH(B1492,[1]RF_Corps!B:B,0),"Rev"),AND(F1492="Alternativos",O1492=1),IFERROR(MATCH(B1492,[1]Rep4!C:C,0),"Rev")),"")</f>
        <v/>
      </c>
      <c r="B1492" s="394" t="s">
        <v>4077</v>
      </c>
      <c r="C1492" s="409" t="s">
        <v>4078</v>
      </c>
      <c r="D1492" s="395" t="s">
        <v>2476</v>
      </c>
      <c r="E1492" s="396" t="str">
        <f>IF(B1492="","",INDEX([1]CatGlob!$S:$S,IFERROR(MATCH(MID(B1492,7,1),[1]CatGlob!$R:$R,0),MATCH(MID(B1492,1,2),[1]CatGlob!$R:$R,0))))</f>
        <v>NSOL</v>
      </c>
      <c r="F1492" s="397" t="s">
        <v>442</v>
      </c>
      <c r="G1492" s="398" t="s">
        <v>383</v>
      </c>
      <c r="H1492" s="399" t="s">
        <v>264</v>
      </c>
      <c r="I1492" s="399" t="s">
        <v>611</v>
      </c>
      <c r="J1492" s="399" t="s">
        <v>2252</v>
      </c>
      <c r="K1492" s="396" t="s">
        <v>600</v>
      </c>
      <c r="L1492" s="400" t="str">
        <f>IF(ISERROR(MATCH(M1492,M$10:M1491,0)),M1492,"")</f>
        <v/>
      </c>
      <c r="M1492" s="401" t="str">
        <f>IF(B1492="","",IF(ISERROR(MATCH(F1492&amp;"_"&amp;G1492&amp;"_"&amp;H1492&amp;"_"&amp;I1492&amp;"_"&amp;J1492&amp;IF(K1492="","","_"&amp;K1492),[1]CatGlob!$B:$B,0)),F1492&amp;"_"&amp;G1492&amp;"_"&amp;H1492&amp;"_"&amp;I1492&amp;"_"&amp;J1492&amp;IF(K1492="","","_"&amp;K1492),INDEX([1]CatGlob!$C:$C,MATCH(F1492&amp;"_"&amp;G1492&amp;"_"&amp;H1492&amp;"_"&amp;I1492&amp;"_"&amp;J1492&amp;IF(K1492="","","_"&amp;K1492),[1]CatGlob!$B:$B,0))))</f>
        <v>PEN_NOM_CORP_NT</v>
      </c>
      <c r="N1492" s="402" t="str">
        <f t="shared" si="49"/>
        <v/>
      </c>
      <c r="O1492" s="402" t="str">
        <f t="shared" si="48"/>
        <v/>
      </c>
      <c r="P1492" s="401" t="str">
        <f>IF(LEN(B1492)&gt;8,INDEX([1]CatGlob!$X:$X,MATCH(M1492,[1]CatGlob!$W:$W,0)),"")</f>
        <v>PEC</v>
      </c>
      <c r="Q1492" s="403" t="str">
        <f>INDEX([1]CatGlob!P:P,MATCH(M1492,[1]CatGlob!O:O,0))</f>
        <v>RFLC</v>
      </c>
      <c r="R1492" s="403"/>
      <c r="S1492" s="403"/>
      <c r="T1492" s="403" t="str">
        <f>INDEX([1]CatGlob!$D:$D,MATCH($M1492,[1]CatGlob!$C:$C,0))</f>
        <v>RFL</v>
      </c>
      <c r="U1492" s="403" t="s">
        <v>2419</v>
      </c>
      <c r="V1492" s="404" t="str">
        <f>INDEX([1]CatGlob!$F:$F,MATCH($M1492,[1]CatGlob!$C:$C,0))</f>
        <v>RFL_CORP</v>
      </c>
      <c r="W1492" s="405"/>
      <c r="X1492" s="406">
        <v>0</v>
      </c>
      <c r="Y1492" s="407">
        <v>0</v>
      </c>
      <c r="Z1492" s="408">
        <v>0</v>
      </c>
      <c r="AA1492" s="407">
        <v>0</v>
      </c>
      <c r="AB1492" s="408">
        <v>0</v>
      </c>
      <c r="AC1492" s="407">
        <v>0</v>
      </c>
      <c r="AD1492" s="408">
        <v>0</v>
      </c>
      <c r="AE1492" s="407">
        <v>0</v>
      </c>
      <c r="AF1492" s="408">
        <v>0</v>
      </c>
      <c r="AG1492" s="407">
        <v>0</v>
      </c>
      <c r="AI1492" s="406">
        <v>0</v>
      </c>
      <c r="AJ1492" s="407">
        <v>0</v>
      </c>
      <c r="AK1492" s="408">
        <v>0</v>
      </c>
      <c r="AL1492" s="407">
        <v>0</v>
      </c>
      <c r="AM1492" s="408">
        <v>0</v>
      </c>
      <c r="AN1492" s="407">
        <v>0</v>
      </c>
      <c r="AO1492" s="408">
        <v>0</v>
      </c>
      <c r="AP1492" s="407">
        <v>0</v>
      </c>
      <c r="AQ1492" s="408">
        <v>0</v>
      </c>
      <c r="AR1492" s="407">
        <v>0</v>
      </c>
      <c r="AT1492" s="406">
        <v>0</v>
      </c>
      <c r="AU1492" s="407">
        <v>0</v>
      </c>
      <c r="AV1492" s="408">
        <v>0</v>
      </c>
      <c r="AW1492" s="407">
        <v>0</v>
      </c>
      <c r="AX1492" s="408">
        <v>0</v>
      </c>
      <c r="AY1492" s="407">
        <v>0</v>
      </c>
      <c r="AZ1492" s="408">
        <v>0</v>
      </c>
      <c r="BA1492" s="407">
        <v>0</v>
      </c>
      <c r="BB1492" s="408">
        <v>0</v>
      </c>
      <c r="BC1492" s="407">
        <v>0</v>
      </c>
    </row>
    <row r="1493" spans="1:55" x14ac:dyDescent="0.35">
      <c r="A1493" s="385" t="str" cm="1">
        <f t="array" ref="A1493">IFERROR(_xlfn.IFS(AND(F1493="Renta Variable",O1493=1),IFERROR(MATCH(B1493,[1]RV_Det!C:C,0),"Rev"),AND(J1493="Corporativa",O1493=1,I1493="EM"),IFERROR(MATCH(B1493,[1]RF_Corps!B:B,0),"Rev"),AND(F1493="Alternativos",O1493=1),IFERROR(MATCH(B1493,[1]Rep4!C:C,0),"Rev")),"")</f>
        <v/>
      </c>
      <c r="B1493" s="394" t="s">
        <v>4079</v>
      </c>
      <c r="C1493" s="409" t="s">
        <v>4080</v>
      </c>
      <c r="D1493" s="395" t="s">
        <v>2555</v>
      </c>
      <c r="E1493" s="396" t="str">
        <f>IF(B1493="","",INDEX([1]CatGlob!$S:$S,IFERROR(MATCH(MID(B1493,7,1),[1]CatGlob!$R:$R,0),MATCH(MID(B1493,1,2),[1]CatGlob!$R:$R,0))))</f>
        <v>NSOL</v>
      </c>
      <c r="F1493" s="397" t="s">
        <v>442</v>
      </c>
      <c r="G1493" s="398" t="s">
        <v>383</v>
      </c>
      <c r="H1493" s="399" t="s">
        <v>264</v>
      </c>
      <c r="I1493" s="399" t="s">
        <v>611</v>
      </c>
      <c r="J1493" s="399" t="s">
        <v>2252</v>
      </c>
      <c r="K1493" s="396" t="s">
        <v>600</v>
      </c>
      <c r="L1493" s="400" t="str">
        <f>IF(ISERROR(MATCH(M1493,M$10:M1492,0)),M1493,"")</f>
        <v/>
      </c>
      <c r="M1493" s="401" t="str">
        <f>IF(B1493="","",IF(ISERROR(MATCH(F1493&amp;"_"&amp;G1493&amp;"_"&amp;H1493&amp;"_"&amp;I1493&amp;"_"&amp;J1493&amp;IF(K1493="","","_"&amp;K1493),[1]CatGlob!$B:$B,0)),F1493&amp;"_"&amp;G1493&amp;"_"&amp;H1493&amp;"_"&amp;I1493&amp;"_"&amp;J1493&amp;IF(K1493="","","_"&amp;K1493),INDEX([1]CatGlob!$C:$C,MATCH(F1493&amp;"_"&amp;G1493&amp;"_"&amp;H1493&amp;"_"&amp;I1493&amp;"_"&amp;J1493&amp;IF(K1493="","","_"&amp;K1493),[1]CatGlob!$B:$B,0))))</f>
        <v>PEN_NOM_CORP_NT</v>
      </c>
      <c r="N1493" s="402" t="str">
        <f t="shared" si="49"/>
        <v/>
      </c>
      <c r="O1493" s="402" t="str">
        <f t="shared" si="48"/>
        <v/>
      </c>
      <c r="P1493" s="401" t="str">
        <f>IF(LEN(B1493)&gt;8,INDEX([1]CatGlob!$X:$X,MATCH(M1493,[1]CatGlob!$W:$W,0)),"")</f>
        <v>PEC</v>
      </c>
      <c r="Q1493" s="403" t="str">
        <f>INDEX([1]CatGlob!P:P,MATCH(M1493,[1]CatGlob!O:O,0))</f>
        <v>RFLC</v>
      </c>
      <c r="R1493" s="403" t="s">
        <v>601</v>
      </c>
      <c r="S1493" s="403" t="s">
        <v>601</v>
      </c>
      <c r="T1493" s="403" t="str">
        <f>INDEX([1]CatGlob!$D:$D,MATCH($M1493,[1]CatGlob!$C:$C,0))</f>
        <v>RFL</v>
      </c>
      <c r="U1493" s="403" t="s">
        <v>2419</v>
      </c>
      <c r="V1493" s="404" t="str">
        <f>INDEX([1]CatGlob!$F:$F,MATCH($M1493,[1]CatGlob!$C:$C,0))</f>
        <v>RFL_CORP</v>
      </c>
      <c r="W1493" s="405"/>
      <c r="X1493" s="406">
        <v>0</v>
      </c>
      <c r="Y1493" s="407">
        <v>0</v>
      </c>
      <c r="Z1493" s="408">
        <v>0</v>
      </c>
      <c r="AA1493" s="407">
        <v>0</v>
      </c>
      <c r="AB1493" s="408">
        <v>0</v>
      </c>
      <c r="AC1493" s="407">
        <v>0</v>
      </c>
      <c r="AD1493" s="408">
        <v>0</v>
      </c>
      <c r="AE1493" s="407">
        <v>0</v>
      </c>
      <c r="AF1493" s="408">
        <v>0</v>
      </c>
      <c r="AG1493" s="407">
        <v>0</v>
      </c>
      <c r="AI1493" s="406">
        <v>0</v>
      </c>
      <c r="AJ1493" s="407">
        <v>0</v>
      </c>
      <c r="AK1493" s="408">
        <v>0</v>
      </c>
      <c r="AL1493" s="407">
        <v>0</v>
      </c>
      <c r="AM1493" s="408">
        <v>0</v>
      </c>
      <c r="AN1493" s="407">
        <v>0</v>
      </c>
      <c r="AO1493" s="408">
        <v>0</v>
      </c>
      <c r="AP1493" s="407">
        <v>0</v>
      </c>
      <c r="AQ1493" s="408">
        <v>0</v>
      </c>
      <c r="AR1493" s="407">
        <v>0</v>
      </c>
      <c r="AT1493" s="406">
        <v>0</v>
      </c>
      <c r="AU1493" s="407">
        <v>0</v>
      </c>
      <c r="AV1493" s="408">
        <v>0</v>
      </c>
      <c r="AW1493" s="407">
        <v>0</v>
      </c>
      <c r="AX1493" s="408">
        <v>0</v>
      </c>
      <c r="AY1493" s="407">
        <v>0</v>
      </c>
      <c r="AZ1493" s="408">
        <v>0</v>
      </c>
      <c r="BA1493" s="407">
        <v>0</v>
      </c>
      <c r="BB1493" s="408">
        <v>0</v>
      </c>
      <c r="BC1493" s="407">
        <v>0</v>
      </c>
    </row>
    <row r="1494" spans="1:55" x14ac:dyDescent="0.35">
      <c r="A1494" s="385" t="str" cm="1">
        <f t="array" ref="A1494">IFERROR(_xlfn.IFS(AND(F1494="Renta Variable",O1494=1),IFERROR(MATCH(B1494,[1]RV_Det!C:C,0),"Rev"),AND(J1494="Corporativa",O1494=1,I1494="EM"),IFERROR(MATCH(B1494,[1]RF_Corps!B:B,0),"Rev"),AND(F1494="Alternativos",O1494=1),IFERROR(MATCH(B1494,[1]Rep4!C:C,0),"Rev")),"")</f>
        <v/>
      </c>
      <c r="B1494" s="394" t="s">
        <v>4081</v>
      </c>
      <c r="C1494" s="409" t="s">
        <v>4082</v>
      </c>
      <c r="D1494" s="395" t="s">
        <v>2721</v>
      </c>
      <c r="E1494" s="396" t="str">
        <f>IF(B1494="","",INDEX([1]CatGlob!$S:$S,IFERROR(MATCH(MID(B1494,7,1),[1]CatGlob!$R:$R,0),MATCH(MID(B1494,1,2),[1]CatGlob!$R:$R,0))))</f>
        <v>NSOL</v>
      </c>
      <c r="F1494" s="397" t="s">
        <v>442</v>
      </c>
      <c r="G1494" s="398" t="s">
        <v>383</v>
      </c>
      <c r="H1494" s="399" t="s">
        <v>264</v>
      </c>
      <c r="I1494" s="399" t="s">
        <v>611</v>
      </c>
      <c r="J1494" s="399" t="s">
        <v>2252</v>
      </c>
      <c r="K1494" s="396" t="s">
        <v>600</v>
      </c>
      <c r="L1494" s="400" t="str">
        <f>IF(ISERROR(MATCH(M1494,M$10:M1493,0)),M1494,"")</f>
        <v/>
      </c>
      <c r="M1494" s="401" t="str">
        <f>IF(B1494="","",IF(ISERROR(MATCH(F1494&amp;"_"&amp;G1494&amp;"_"&amp;H1494&amp;"_"&amp;I1494&amp;"_"&amp;J1494&amp;IF(K1494="","","_"&amp;K1494),[1]CatGlob!$B:$B,0)),F1494&amp;"_"&amp;G1494&amp;"_"&amp;H1494&amp;"_"&amp;I1494&amp;"_"&amp;J1494&amp;IF(K1494="","","_"&amp;K1494),INDEX([1]CatGlob!$C:$C,MATCH(F1494&amp;"_"&amp;G1494&amp;"_"&amp;H1494&amp;"_"&amp;I1494&amp;"_"&amp;J1494&amp;IF(K1494="","","_"&amp;K1494),[1]CatGlob!$B:$B,0))))</f>
        <v>PEN_NOM_CORP_NT</v>
      </c>
      <c r="N1494" s="402" t="str">
        <f t="shared" si="49"/>
        <v/>
      </c>
      <c r="O1494" s="402" t="str">
        <f t="shared" si="48"/>
        <v/>
      </c>
      <c r="P1494" s="401" t="str">
        <f>IF(LEN(B1494)&gt;8,INDEX([1]CatGlob!$X:$X,MATCH(M1494,[1]CatGlob!$W:$W,0)),"")</f>
        <v>PEC</v>
      </c>
      <c r="Q1494" s="403" t="str">
        <f>INDEX([1]CatGlob!P:P,MATCH(M1494,[1]CatGlob!O:O,0))</f>
        <v>RFLC</v>
      </c>
      <c r="R1494" s="403" t="s">
        <v>601</v>
      </c>
      <c r="S1494" s="403" t="s">
        <v>601</v>
      </c>
      <c r="T1494" s="403" t="str">
        <f>INDEX([1]CatGlob!$D:$D,MATCH($M1494,[1]CatGlob!$C:$C,0))</f>
        <v>RFL</v>
      </c>
      <c r="U1494" s="403" t="s">
        <v>2419</v>
      </c>
      <c r="V1494" s="404" t="str">
        <f>INDEX([1]CatGlob!$F:$F,MATCH($M1494,[1]CatGlob!$C:$C,0))</f>
        <v>RFL_CORP</v>
      </c>
      <c r="W1494" s="405"/>
      <c r="X1494" s="406">
        <v>0</v>
      </c>
      <c r="Y1494" s="407">
        <v>0</v>
      </c>
      <c r="Z1494" s="408">
        <v>0</v>
      </c>
      <c r="AA1494" s="407">
        <v>0</v>
      </c>
      <c r="AB1494" s="408">
        <v>0</v>
      </c>
      <c r="AC1494" s="407">
        <v>0</v>
      </c>
      <c r="AD1494" s="408">
        <v>0</v>
      </c>
      <c r="AE1494" s="407">
        <v>0</v>
      </c>
      <c r="AF1494" s="408">
        <v>0</v>
      </c>
      <c r="AG1494" s="407">
        <v>0</v>
      </c>
      <c r="AI1494" s="406">
        <v>0</v>
      </c>
      <c r="AJ1494" s="407">
        <v>0</v>
      </c>
      <c r="AK1494" s="408">
        <v>0</v>
      </c>
      <c r="AL1494" s="407">
        <v>0</v>
      </c>
      <c r="AM1494" s="408">
        <v>0</v>
      </c>
      <c r="AN1494" s="407">
        <v>0</v>
      </c>
      <c r="AO1494" s="408">
        <v>0</v>
      </c>
      <c r="AP1494" s="407">
        <v>0</v>
      </c>
      <c r="AQ1494" s="408">
        <v>0</v>
      </c>
      <c r="AR1494" s="407">
        <v>0</v>
      </c>
      <c r="AT1494" s="406">
        <v>0</v>
      </c>
      <c r="AU1494" s="407">
        <v>0</v>
      </c>
      <c r="AV1494" s="408">
        <v>0</v>
      </c>
      <c r="AW1494" s="407">
        <v>0</v>
      </c>
      <c r="AX1494" s="408">
        <v>0</v>
      </c>
      <c r="AY1494" s="407">
        <v>0</v>
      </c>
      <c r="AZ1494" s="408">
        <v>0</v>
      </c>
      <c r="BA1494" s="407">
        <v>0</v>
      </c>
      <c r="BB1494" s="408">
        <v>0</v>
      </c>
      <c r="BC1494" s="407">
        <v>0</v>
      </c>
    </row>
    <row r="1495" spans="1:55" x14ac:dyDescent="0.35">
      <c r="A1495" s="385" t="str" cm="1">
        <f t="array" ref="A1495">IFERROR(_xlfn.IFS(AND(F1495="Renta Variable",O1495=1),IFERROR(MATCH(B1495,[1]RV_Det!C:C,0),"Rev"),AND(J1495="Corporativa",O1495=1,I1495="EM"),IFERROR(MATCH(B1495,[1]RF_Corps!B:B,0),"Rev"),AND(F1495="Alternativos",O1495=1),IFERROR(MATCH(B1495,[1]Rep4!C:C,0),"Rev")),"")</f>
        <v/>
      </c>
      <c r="B1495" s="394" t="s">
        <v>4083</v>
      </c>
      <c r="C1495" s="409" t="s">
        <v>4084</v>
      </c>
      <c r="D1495" s="395" t="s">
        <v>2555</v>
      </c>
      <c r="E1495" s="396" t="str">
        <f>IF(B1495="","",INDEX([1]CatGlob!$S:$S,IFERROR(MATCH(MID(B1495,7,1),[1]CatGlob!$R:$R,0),MATCH(MID(B1495,1,2),[1]CatGlob!$R:$R,0))))</f>
        <v>NSOL</v>
      </c>
      <c r="F1495" s="397" t="s">
        <v>442</v>
      </c>
      <c r="G1495" s="398" t="s">
        <v>383</v>
      </c>
      <c r="H1495" s="399" t="s">
        <v>264</v>
      </c>
      <c r="I1495" s="399" t="s">
        <v>611</v>
      </c>
      <c r="J1495" s="399" t="s">
        <v>2252</v>
      </c>
      <c r="K1495" s="396" t="s">
        <v>600</v>
      </c>
      <c r="L1495" s="400" t="str">
        <f>IF(ISERROR(MATCH(M1495,M$10:M1494,0)),M1495,"")</f>
        <v/>
      </c>
      <c r="M1495" s="401" t="str">
        <f>IF(B1495="","",IF(ISERROR(MATCH(F1495&amp;"_"&amp;G1495&amp;"_"&amp;H1495&amp;"_"&amp;I1495&amp;"_"&amp;J1495&amp;IF(K1495="","","_"&amp;K1495),[1]CatGlob!$B:$B,0)),F1495&amp;"_"&amp;G1495&amp;"_"&amp;H1495&amp;"_"&amp;I1495&amp;"_"&amp;J1495&amp;IF(K1495="","","_"&amp;K1495),INDEX([1]CatGlob!$C:$C,MATCH(F1495&amp;"_"&amp;G1495&amp;"_"&amp;H1495&amp;"_"&amp;I1495&amp;"_"&amp;J1495&amp;IF(K1495="","","_"&amp;K1495),[1]CatGlob!$B:$B,0))))</f>
        <v>PEN_NOM_CORP_NT</v>
      </c>
      <c r="N1495" s="402" t="str">
        <f t="shared" si="49"/>
        <v/>
      </c>
      <c r="O1495" s="402" t="str">
        <f t="shared" si="48"/>
        <v/>
      </c>
      <c r="P1495" s="401" t="str">
        <f>IF(LEN(B1495)&gt;8,INDEX([1]CatGlob!$X:$X,MATCH(M1495,[1]CatGlob!$W:$W,0)),"")</f>
        <v>PEC</v>
      </c>
      <c r="Q1495" s="403" t="str">
        <f>INDEX([1]CatGlob!P:P,MATCH(M1495,[1]CatGlob!O:O,0))</f>
        <v>RFLC</v>
      </c>
      <c r="R1495" s="403" t="s">
        <v>601</v>
      </c>
      <c r="S1495" s="403" t="s">
        <v>601</v>
      </c>
      <c r="T1495" s="403" t="str">
        <f>INDEX([1]CatGlob!$D:$D,MATCH($M1495,[1]CatGlob!$C:$C,0))</f>
        <v>RFL</v>
      </c>
      <c r="U1495" s="403" t="s">
        <v>2419</v>
      </c>
      <c r="V1495" s="404" t="str">
        <f>INDEX([1]CatGlob!$F:$F,MATCH($M1495,[1]CatGlob!$C:$C,0))</f>
        <v>RFL_CORP</v>
      </c>
      <c r="W1495" s="405"/>
      <c r="X1495" s="406">
        <v>0</v>
      </c>
      <c r="Y1495" s="407">
        <v>0</v>
      </c>
      <c r="Z1495" s="408">
        <v>0</v>
      </c>
      <c r="AA1495" s="407">
        <v>0</v>
      </c>
      <c r="AB1495" s="408">
        <v>0</v>
      </c>
      <c r="AC1495" s="407">
        <v>0</v>
      </c>
      <c r="AD1495" s="408">
        <v>0</v>
      </c>
      <c r="AE1495" s="407">
        <v>0</v>
      </c>
      <c r="AF1495" s="408">
        <v>0</v>
      </c>
      <c r="AG1495" s="407">
        <v>0</v>
      </c>
      <c r="AI1495" s="406">
        <v>0</v>
      </c>
      <c r="AJ1495" s="407">
        <v>0</v>
      </c>
      <c r="AK1495" s="408">
        <v>0</v>
      </c>
      <c r="AL1495" s="407">
        <v>0</v>
      </c>
      <c r="AM1495" s="408">
        <v>0</v>
      </c>
      <c r="AN1495" s="407">
        <v>0</v>
      </c>
      <c r="AO1495" s="408">
        <v>0</v>
      </c>
      <c r="AP1495" s="407">
        <v>0</v>
      </c>
      <c r="AQ1495" s="408">
        <v>0</v>
      </c>
      <c r="AR1495" s="407">
        <v>0</v>
      </c>
      <c r="AT1495" s="406">
        <v>0</v>
      </c>
      <c r="AU1495" s="407">
        <v>0</v>
      </c>
      <c r="AV1495" s="408">
        <v>0</v>
      </c>
      <c r="AW1495" s="407">
        <v>0</v>
      </c>
      <c r="AX1495" s="408">
        <v>0</v>
      </c>
      <c r="AY1495" s="407">
        <v>0</v>
      </c>
      <c r="AZ1495" s="408">
        <v>0</v>
      </c>
      <c r="BA1495" s="407">
        <v>0</v>
      </c>
      <c r="BB1495" s="408">
        <v>0</v>
      </c>
      <c r="BC1495" s="407">
        <v>0</v>
      </c>
    </row>
    <row r="1496" spans="1:55" x14ac:dyDescent="0.35">
      <c r="A1496" s="385" t="str" cm="1">
        <f t="array" ref="A1496">IFERROR(_xlfn.IFS(AND(F1496="Renta Variable",O1496=1),IFERROR(MATCH(B1496,[1]RV_Det!C:C,0),"Rev"),AND(J1496="Corporativa",O1496=1,I1496="EM"),IFERROR(MATCH(B1496,[1]RF_Corps!B:B,0),"Rev"),AND(F1496="Alternativos",O1496=1),IFERROR(MATCH(B1496,[1]Rep4!C:C,0),"Rev")),"")</f>
        <v/>
      </c>
      <c r="B1496" s="394" t="s">
        <v>4085</v>
      </c>
      <c r="C1496" s="409" t="s">
        <v>4086</v>
      </c>
      <c r="D1496" s="395" t="s">
        <v>2555</v>
      </c>
      <c r="E1496" s="396" t="str">
        <f>IF(B1496="","",INDEX([1]CatGlob!$S:$S,IFERROR(MATCH(MID(B1496,7,1),[1]CatGlob!$R:$R,0),MATCH(MID(B1496,1,2),[1]CatGlob!$R:$R,0))))</f>
        <v>NSOL</v>
      </c>
      <c r="F1496" s="397" t="s">
        <v>442</v>
      </c>
      <c r="G1496" s="398" t="s">
        <v>383</v>
      </c>
      <c r="H1496" s="399" t="s">
        <v>264</v>
      </c>
      <c r="I1496" s="399" t="s">
        <v>611</v>
      </c>
      <c r="J1496" s="399" t="s">
        <v>2252</v>
      </c>
      <c r="K1496" s="396" t="s">
        <v>600</v>
      </c>
      <c r="L1496" s="400" t="str">
        <f>IF(ISERROR(MATCH(M1496,M$10:M1495,0)),M1496,"")</f>
        <v/>
      </c>
      <c r="M1496" s="401" t="str">
        <f>IF(B1496="","",IF(ISERROR(MATCH(F1496&amp;"_"&amp;G1496&amp;"_"&amp;H1496&amp;"_"&amp;I1496&amp;"_"&amp;J1496&amp;IF(K1496="","","_"&amp;K1496),[1]CatGlob!$B:$B,0)),F1496&amp;"_"&amp;G1496&amp;"_"&amp;H1496&amp;"_"&amp;I1496&amp;"_"&amp;J1496&amp;IF(K1496="","","_"&amp;K1496),INDEX([1]CatGlob!$C:$C,MATCH(F1496&amp;"_"&amp;G1496&amp;"_"&amp;H1496&amp;"_"&amp;I1496&amp;"_"&amp;J1496&amp;IF(K1496="","","_"&amp;K1496),[1]CatGlob!$B:$B,0))))</f>
        <v>PEN_NOM_CORP_NT</v>
      </c>
      <c r="N1496" s="402" t="str">
        <f t="shared" si="49"/>
        <v/>
      </c>
      <c r="O1496" s="402" t="str">
        <f t="shared" si="48"/>
        <v/>
      </c>
      <c r="P1496" s="401" t="str">
        <f>IF(LEN(B1496)&gt;8,INDEX([1]CatGlob!$X:$X,MATCH(M1496,[1]CatGlob!$W:$W,0)),"")</f>
        <v>PEC</v>
      </c>
      <c r="Q1496" s="403" t="str">
        <f>INDEX([1]CatGlob!P:P,MATCH(M1496,[1]CatGlob!O:O,0))</f>
        <v>RFLC</v>
      </c>
      <c r="R1496" s="403" t="s">
        <v>601</v>
      </c>
      <c r="S1496" s="403" t="s">
        <v>601</v>
      </c>
      <c r="T1496" s="403" t="str">
        <f>INDEX([1]CatGlob!$D:$D,MATCH($M1496,[1]CatGlob!$C:$C,0))</f>
        <v>RFL</v>
      </c>
      <c r="U1496" s="403" t="s">
        <v>2419</v>
      </c>
      <c r="V1496" s="404" t="str">
        <f>INDEX([1]CatGlob!$F:$F,MATCH($M1496,[1]CatGlob!$C:$C,0))</f>
        <v>RFL_CORP</v>
      </c>
      <c r="W1496" s="405"/>
      <c r="X1496" s="406">
        <v>0</v>
      </c>
      <c r="Y1496" s="407">
        <v>0</v>
      </c>
      <c r="Z1496" s="408">
        <v>0</v>
      </c>
      <c r="AA1496" s="407">
        <v>0</v>
      </c>
      <c r="AB1496" s="408">
        <v>0</v>
      </c>
      <c r="AC1496" s="407">
        <v>0</v>
      </c>
      <c r="AD1496" s="408">
        <v>0</v>
      </c>
      <c r="AE1496" s="407">
        <v>0</v>
      </c>
      <c r="AF1496" s="408">
        <v>0</v>
      </c>
      <c r="AG1496" s="407">
        <v>0</v>
      </c>
      <c r="AI1496" s="406">
        <v>0</v>
      </c>
      <c r="AJ1496" s="407">
        <v>0</v>
      </c>
      <c r="AK1496" s="408">
        <v>0</v>
      </c>
      <c r="AL1496" s="407">
        <v>0</v>
      </c>
      <c r="AM1496" s="408">
        <v>0</v>
      </c>
      <c r="AN1496" s="407">
        <v>0</v>
      </c>
      <c r="AO1496" s="408">
        <v>0</v>
      </c>
      <c r="AP1496" s="407">
        <v>0</v>
      </c>
      <c r="AQ1496" s="408">
        <v>0</v>
      </c>
      <c r="AR1496" s="407">
        <v>0</v>
      </c>
      <c r="AT1496" s="406">
        <v>0</v>
      </c>
      <c r="AU1496" s="407">
        <v>0</v>
      </c>
      <c r="AV1496" s="408">
        <v>0</v>
      </c>
      <c r="AW1496" s="407">
        <v>0</v>
      </c>
      <c r="AX1496" s="408">
        <v>0</v>
      </c>
      <c r="AY1496" s="407">
        <v>0</v>
      </c>
      <c r="AZ1496" s="408">
        <v>0</v>
      </c>
      <c r="BA1496" s="407">
        <v>0</v>
      </c>
      <c r="BB1496" s="408">
        <v>0</v>
      </c>
      <c r="BC1496" s="407">
        <v>0</v>
      </c>
    </row>
    <row r="1497" spans="1:55" x14ac:dyDescent="0.35">
      <c r="A1497" s="385" t="str" cm="1">
        <f t="array" ref="A1497">IFERROR(_xlfn.IFS(AND(F1497="Renta Variable",O1497=1),IFERROR(MATCH(B1497,[1]RV_Det!C:C,0),"Rev"),AND(J1497="Corporativa",O1497=1,I1497="EM"),IFERROR(MATCH(B1497,[1]RF_Corps!B:B,0),"Rev"),AND(F1497="Alternativos",O1497=1),IFERROR(MATCH(B1497,[1]Rep4!C:C,0),"Rev")),"")</f>
        <v/>
      </c>
      <c r="B1497" s="394" t="s">
        <v>4087</v>
      </c>
      <c r="C1497" s="409" t="s">
        <v>4088</v>
      </c>
      <c r="D1497" s="395" t="s">
        <v>2422</v>
      </c>
      <c r="E1497" s="396" t="str">
        <f>IF(B1497="","",INDEX([1]CatGlob!$S:$S,IFERROR(MATCH(MID(B1497,7,1),[1]CatGlob!$R:$R,0),MATCH(MID(B1497,1,2),[1]CatGlob!$R:$R,0))))</f>
        <v>NSOL</v>
      </c>
      <c r="F1497" s="397" t="s">
        <v>442</v>
      </c>
      <c r="G1497" s="398" t="s">
        <v>383</v>
      </c>
      <c r="H1497" s="399" t="s">
        <v>264</v>
      </c>
      <c r="I1497" s="399" t="s">
        <v>611</v>
      </c>
      <c r="J1497" s="399" t="s">
        <v>2252</v>
      </c>
      <c r="K1497" s="396" t="s">
        <v>600</v>
      </c>
      <c r="L1497" s="400" t="str">
        <f>IF(ISERROR(MATCH(M1497,M$10:M1496,0)),M1497,"")</f>
        <v/>
      </c>
      <c r="M1497" s="401" t="str">
        <f>IF(B1497="","",IF(ISERROR(MATCH(F1497&amp;"_"&amp;G1497&amp;"_"&amp;H1497&amp;"_"&amp;I1497&amp;"_"&amp;J1497&amp;IF(K1497="","","_"&amp;K1497),[1]CatGlob!$B:$B,0)),F1497&amp;"_"&amp;G1497&amp;"_"&amp;H1497&amp;"_"&amp;I1497&amp;"_"&amp;J1497&amp;IF(K1497="","","_"&amp;K1497),INDEX([1]CatGlob!$C:$C,MATCH(F1497&amp;"_"&amp;G1497&amp;"_"&amp;H1497&amp;"_"&amp;I1497&amp;"_"&amp;J1497&amp;IF(K1497="","","_"&amp;K1497),[1]CatGlob!$B:$B,0))))</f>
        <v>PEN_NOM_CORP_NT</v>
      </c>
      <c r="N1497" s="402" t="str">
        <f t="shared" si="49"/>
        <v/>
      </c>
      <c r="O1497" s="402" t="str">
        <f t="shared" si="48"/>
        <v/>
      </c>
      <c r="P1497" s="401" t="str">
        <f>IF(LEN(B1497)&gt;8,INDEX([1]CatGlob!$X:$X,MATCH(M1497,[1]CatGlob!$W:$W,0)),"")</f>
        <v>PEC</v>
      </c>
      <c r="Q1497" s="403" t="str">
        <f>INDEX([1]CatGlob!P:P,MATCH(M1497,[1]CatGlob!O:O,0))</f>
        <v>RFLC</v>
      </c>
      <c r="R1497" s="403" t="s">
        <v>601</v>
      </c>
      <c r="S1497" s="403" t="s">
        <v>601</v>
      </c>
      <c r="T1497" s="403" t="str">
        <f>INDEX([1]CatGlob!$D:$D,MATCH($M1497,[1]CatGlob!$C:$C,0))</f>
        <v>RFL</v>
      </c>
      <c r="U1497" s="403" t="s">
        <v>2419</v>
      </c>
      <c r="V1497" s="404" t="str">
        <f>INDEX([1]CatGlob!$F:$F,MATCH($M1497,[1]CatGlob!$C:$C,0))</f>
        <v>RFL_CORP</v>
      </c>
      <c r="W1497" s="405"/>
      <c r="X1497" s="406">
        <v>0</v>
      </c>
      <c r="Y1497" s="407">
        <v>0</v>
      </c>
      <c r="Z1497" s="408">
        <v>0</v>
      </c>
      <c r="AA1497" s="407">
        <v>0</v>
      </c>
      <c r="AB1497" s="408">
        <v>0</v>
      </c>
      <c r="AC1497" s="407">
        <v>0</v>
      </c>
      <c r="AD1497" s="408">
        <v>0</v>
      </c>
      <c r="AE1497" s="407">
        <v>0</v>
      </c>
      <c r="AF1497" s="408">
        <v>0</v>
      </c>
      <c r="AG1497" s="407">
        <v>0</v>
      </c>
      <c r="AI1497" s="406">
        <v>0</v>
      </c>
      <c r="AJ1497" s="407">
        <v>0</v>
      </c>
      <c r="AK1497" s="408">
        <v>0</v>
      </c>
      <c r="AL1497" s="407">
        <v>0</v>
      </c>
      <c r="AM1497" s="408">
        <v>0</v>
      </c>
      <c r="AN1497" s="407">
        <v>0</v>
      </c>
      <c r="AO1497" s="408">
        <v>0</v>
      </c>
      <c r="AP1497" s="407">
        <v>0</v>
      </c>
      <c r="AQ1497" s="408">
        <v>0</v>
      </c>
      <c r="AR1497" s="407">
        <v>0</v>
      </c>
      <c r="AT1497" s="406">
        <v>0</v>
      </c>
      <c r="AU1497" s="407">
        <v>0</v>
      </c>
      <c r="AV1497" s="408">
        <v>0</v>
      </c>
      <c r="AW1497" s="407">
        <v>0</v>
      </c>
      <c r="AX1497" s="408">
        <v>0</v>
      </c>
      <c r="AY1497" s="407">
        <v>0</v>
      </c>
      <c r="AZ1497" s="408">
        <v>0</v>
      </c>
      <c r="BA1497" s="407">
        <v>0</v>
      </c>
      <c r="BB1497" s="408">
        <v>0</v>
      </c>
      <c r="BC1497" s="407">
        <v>0</v>
      </c>
    </row>
    <row r="1498" spans="1:55" x14ac:dyDescent="0.35">
      <c r="A1498" s="385" t="str" cm="1">
        <f t="array" ref="A1498">IFERROR(_xlfn.IFS(AND(F1498="Renta Variable",O1498=1),IFERROR(MATCH(B1498,[1]RV_Det!C:C,0),"Rev"),AND(J1498="Corporativa",O1498=1,I1498="EM"),IFERROR(MATCH(B1498,[1]RF_Corps!B:B,0),"Rev"),AND(F1498="Alternativos",O1498=1),IFERROR(MATCH(B1498,[1]Rep4!C:C,0),"Rev")),"")</f>
        <v/>
      </c>
      <c r="B1498" s="394" t="s">
        <v>4089</v>
      </c>
      <c r="C1498" s="409" t="s">
        <v>4090</v>
      </c>
      <c r="D1498" s="395" t="s">
        <v>3936</v>
      </c>
      <c r="E1498" s="396" t="str">
        <f>IF(B1498="","",INDEX([1]CatGlob!$S:$S,IFERROR(MATCH(MID(B1498,7,1),[1]CatGlob!$R:$R,0),MATCH(MID(B1498,1,2),[1]CatGlob!$R:$R,0))))</f>
        <v>NSOL</v>
      </c>
      <c r="F1498" s="397" t="s">
        <v>442</v>
      </c>
      <c r="G1498" s="398" t="s">
        <v>383</v>
      </c>
      <c r="H1498" s="399" t="s">
        <v>264</v>
      </c>
      <c r="I1498" s="399" t="s">
        <v>611</v>
      </c>
      <c r="J1498" s="399" t="s">
        <v>2252</v>
      </c>
      <c r="K1498" s="396" t="s">
        <v>600</v>
      </c>
      <c r="L1498" s="400" t="str">
        <f>IF(ISERROR(MATCH(M1498,M$10:M1497,0)),M1498,"")</f>
        <v/>
      </c>
      <c r="M1498" s="401" t="str">
        <f>IF(B1498="","",IF(ISERROR(MATCH(F1498&amp;"_"&amp;G1498&amp;"_"&amp;H1498&amp;"_"&amp;I1498&amp;"_"&amp;J1498&amp;IF(K1498="","","_"&amp;K1498),[1]CatGlob!$B:$B,0)),F1498&amp;"_"&amp;G1498&amp;"_"&amp;H1498&amp;"_"&amp;I1498&amp;"_"&amp;J1498&amp;IF(K1498="","","_"&amp;K1498),INDEX([1]CatGlob!$C:$C,MATCH(F1498&amp;"_"&amp;G1498&amp;"_"&amp;H1498&amp;"_"&amp;I1498&amp;"_"&amp;J1498&amp;IF(K1498="","","_"&amp;K1498),[1]CatGlob!$B:$B,0))))</f>
        <v>PEN_NOM_CORP_NT</v>
      </c>
      <c r="N1498" s="402" t="str">
        <f t="shared" si="49"/>
        <v/>
      </c>
      <c r="O1498" s="402" t="str">
        <f t="shared" si="48"/>
        <v/>
      </c>
      <c r="P1498" s="401" t="str">
        <f>IF(LEN(B1498)&gt;8,INDEX([1]CatGlob!$X:$X,MATCH(M1498,[1]CatGlob!$W:$W,0)),"")</f>
        <v>PEC</v>
      </c>
      <c r="Q1498" s="403" t="str">
        <f>INDEX([1]CatGlob!P:P,MATCH(M1498,[1]CatGlob!O:O,0))</f>
        <v>RFLC</v>
      </c>
      <c r="R1498" s="403" t="s">
        <v>601</v>
      </c>
      <c r="S1498" s="403" t="s">
        <v>601</v>
      </c>
      <c r="T1498" s="403" t="str">
        <f>INDEX([1]CatGlob!$D:$D,MATCH($M1498,[1]CatGlob!$C:$C,0))</f>
        <v>RFL</v>
      </c>
      <c r="U1498" s="403" t="s">
        <v>3953</v>
      </c>
      <c r="V1498" s="404" t="str">
        <f>INDEX([1]CatGlob!$F:$F,MATCH($M1498,[1]CatGlob!$C:$C,0))</f>
        <v>RFL_CORP</v>
      </c>
      <c r="W1498" s="405"/>
      <c r="X1498" s="406">
        <v>0</v>
      </c>
      <c r="Y1498" s="407">
        <v>0</v>
      </c>
      <c r="Z1498" s="408">
        <v>0</v>
      </c>
      <c r="AA1498" s="407">
        <v>0</v>
      </c>
      <c r="AB1498" s="408">
        <v>0</v>
      </c>
      <c r="AC1498" s="407">
        <v>0</v>
      </c>
      <c r="AD1498" s="408">
        <v>0</v>
      </c>
      <c r="AE1498" s="407">
        <v>0</v>
      </c>
      <c r="AF1498" s="408">
        <v>0</v>
      </c>
      <c r="AG1498" s="407">
        <v>0</v>
      </c>
      <c r="AI1498" s="406">
        <v>0</v>
      </c>
      <c r="AJ1498" s="407">
        <v>0</v>
      </c>
      <c r="AK1498" s="408">
        <v>0</v>
      </c>
      <c r="AL1498" s="407">
        <v>0</v>
      </c>
      <c r="AM1498" s="408">
        <v>0</v>
      </c>
      <c r="AN1498" s="407">
        <v>0</v>
      </c>
      <c r="AO1498" s="408">
        <v>0</v>
      </c>
      <c r="AP1498" s="407">
        <v>0</v>
      </c>
      <c r="AQ1498" s="408">
        <v>0</v>
      </c>
      <c r="AR1498" s="407">
        <v>0</v>
      </c>
      <c r="AT1498" s="406">
        <v>0</v>
      </c>
      <c r="AU1498" s="407">
        <v>0</v>
      </c>
      <c r="AV1498" s="408">
        <v>0</v>
      </c>
      <c r="AW1498" s="407">
        <v>0</v>
      </c>
      <c r="AX1498" s="408">
        <v>0</v>
      </c>
      <c r="AY1498" s="407">
        <v>0</v>
      </c>
      <c r="AZ1498" s="408">
        <v>0</v>
      </c>
      <c r="BA1498" s="407">
        <v>0</v>
      </c>
      <c r="BB1498" s="408">
        <v>0</v>
      </c>
      <c r="BC1498" s="407">
        <v>0</v>
      </c>
    </row>
    <row r="1499" spans="1:55" x14ac:dyDescent="0.35">
      <c r="A1499" s="385" t="str" cm="1">
        <f t="array" ref="A1499">IFERROR(_xlfn.IFS(AND(F1499="Renta Variable",O1499=1),IFERROR(MATCH(B1499,[1]RV_Det!C:C,0),"Rev"),AND(J1499="Corporativa",O1499=1,I1499="EM"),IFERROR(MATCH(B1499,[1]RF_Corps!B:B,0),"Rev"),AND(F1499="Alternativos",O1499=1),IFERROR(MATCH(B1499,[1]Rep4!C:C,0),"Rev")),"")</f>
        <v/>
      </c>
      <c r="B1499" s="394" t="s">
        <v>4091</v>
      </c>
      <c r="C1499" s="409" t="s">
        <v>4092</v>
      </c>
      <c r="D1499" s="395" t="s">
        <v>3936</v>
      </c>
      <c r="E1499" s="396" t="str">
        <f>IF(B1499="","",INDEX([1]CatGlob!$S:$S,IFERROR(MATCH(MID(B1499,7,1),[1]CatGlob!$R:$R,0),MATCH(MID(B1499,1,2),[1]CatGlob!$R:$R,0))))</f>
        <v>NSOL</v>
      </c>
      <c r="F1499" s="397" t="s">
        <v>442</v>
      </c>
      <c r="G1499" s="398" t="s">
        <v>383</v>
      </c>
      <c r="H1499" s="399" t="s">
        <v>264</v>
      </c>
      <c r="I1499" s="399" t="s">
        <v>611</v>
      </c>
      <c r="J1499" s="399" t="s">
        <v>2252</v>
      </c>
      <c r="K1499" s="396" t="s">
        <v>600</v>
      </c>
      <c r="L1499" s="400" t="str">
        <f>IF(ISERROR(MATCH(M1499,M$10:M1498,0)),M1499,"")</f>
        <v/>
      </c>
      <c r="M1499" s="401" t="str">
        <f>IF(B1499="","",IF(ISERROR(MATCH(F1499&amp;"_"&amp;G1499&amp;"_"&amp;H1499&amp;"_"&amp;I1499&amp;"_"&amp;J1499&amp;IF(K1499="","","_"&amp;K1499),[1]CatGlob!$B:$B,0)),F1499&amp;"_"&amp;G1499&amp;"_"&amp;H1499&amp;"_"&amp;I1499&amp;"_"&amp;J1499&amp;IF(K1499="","","_"&amp;K1499),INDEX([1]CatGlob!$C:$C,MATCH(F1499&amp;"_"&amp;G1499&amp;"_"&amp;H1499&amp;"_"&amp;I1499&amp;"_"&amp;J1499&amp;IF(K1499="","","_"&amp;K1499),[1]CatGlob!$B:$B,0))))</f>
        <v>PEN_NOM_CORP_NT</v>
      </c>
      <c r="N1499" s="402" t="str">
        <f t="shared" si="49"/>
        <v/>
      </c>
      <c r="O1499" s="402" t="str">
        <f t="shared" si="48"/>
        <v/>
      </c>
      <c r="P1499" s="401" t="str">
        <f>IF(LEN(B1499)&gt;8,INDEX([1]CatGlob!$X:$X,MATCH(M1499,[1]CatGlob!$W:$W,0)),"")</f>
        <v>PEC</v>
      </c>
      <c r="Q1499" s="403" t="str">
        <f>INDEX([1]CatGlob!P:P,MATCH(M1499,[1]CatGlob!O:O,0))</f>
        <v>RFLC</v>
      </c>
      <c r="R1499" s="403" t="s">
        <v>601</v>
      </c>
      <c r="S1499" s="403" t="s">
        <v>601</v>
      </c>
      <c r="T1499" s="403" t="str">
        <f>INDEX([1]CatGlob!$D:$D,MATCH($M1499,[1]CatGlob!$C:$C,0))</f>
        <v>RFL</v>
      </c>
      <c r="U1499" s="403" t="s">
        <v>3953</v>
      </c>
      <c r="V1499" s="404" t="str">
        <f>INDEX([1]CatGlob!$F:$F,MATCH($M1499,[1]CatGlob!$C:$C,0))</f>
        <v>RFL_CORP</v>
      </c>
      <c r="W1499" s="405"/>
      <c r="X1499" s="406">
        <v>0</v>
      </c>
      <c r="Y1499" s="407">
        <v>0</v>
      </c>
      <c r="Z1499" s="408">
        <v>0</v>
      </c>
      <c r="AA1499" s="407">
        <v>0</v>
      </c>
      <c r="AB1499" s="408">
        <v>0</v>
      </c>
      <c r="AC1499" s="407">
        <v>0</v>
      </c>
      <c r="AD1499" s="408">
        <v>0</v>
      </c>
      <c r="AE1499" s="407">
        <v>0</v>
      </c>
      <c r="AF1499" s="408">
        <v>0</v>
      </c>
      <c r="AG1499" s="407">
        <v>0</v>
      </c>
      <c r="AI1499" s="406">
        <v>0</v>
      </c>
      <c r="AJ1499" s="407">
        <v>0</v>
      </c>
      <c r="AK1499" s="408">
        <v>0</v>
      </c>
      <c r="AL1499" s="407">
        <v>0</v>
      </c>
      <c r="AM1499" s="408">
        <v>0</v>
      </c>
      <c r="AN1499" s="407">
        <v>0</v>
      </c>
      <c r="AO1499" s="408">
        <v>0</v>
      </c>
      <c r="AP1499" s="407">
        <v>0</v>
      </c>
      <c r="AQ1499" s="408">
        <v>0</v>
      </c>
      <c r="AR1499" s="407">
        <v>0</v>
      </c>
      <c r="AT1499" s="406">
        <v>0</v>
      </c>
      <c r="AU1499" s="407">
        <v>0</v>
      </c>
      <c r="AV1499" s="408">
        <v>0</v>
      </c>
      <c r="AW1499" s="407">
        <v>0</v>
      </c>
      <c r="AX1499" s="408">
        <v>0</v>
      </c>
      <c r="AY1499" s="407">
        <v>0</v>
      </c>
      <c r="AZ1499" s="408">
        <v>0</v>
      </c>
      <c r="BA1499" s="407">
        <v>0</v>
      </c>
      <c r="BB1499" s="408">
        <v>0</v>
      </c>
      <c r="BC1499" s="407">
        <v>0</v>
      </c>
    </row>
    <row r="1500" spans="1:55" x14ac:dyDescent="0.35">
      <c r="A1500" s="385" t="str" cm="1">
        <f t="array" ref="A1500">IFERROR(_xlfn.IFS(AND(F1500="Renta Variable",O1500=1),IFERROR(MATCH(B1500,[1]RV_Det!C:C,0),"Rev"),AND(J1500="Corporativa",O1500=1,I1500="EM"),IFERROR(MATCH(B1500,[1]RF_Corps!B:B,0),"Rev"),AND(F1500="Alternativos",O1500=1),IFERROR(MATCH(B1500,[1]Rep4!C:C,0),"Rev")),"")</f>
        <v/>
      </c>
      <c r="B1500" s="394" t="s">
        <v>4093</v>
      </c>
      <c r="C1500" s="409" t="s">
        <v>4094</v>
      </c>
      <c r="D1500" s="395" t="s">
        <v>3936</v>
      </c>
      <c r="E1500" s="396" t="str">
        <f>IF(B1500="","",INDEX([1]CatGlob!$S:$S,IFERROR(MATCH(MID(B1500,7,1),[1]CatGlob!$R:$R,0),MATCH(MID(B1500,1,2),[1]CatGlob!$R:$R,0))))</f>
        <v>NSOL</v>
      </c>
      <c r="F1500" s="397" t="s">
        <v>442</v>
      </c>
      <c r="G1500" s="398" t="s">
        <v>383</v>
      </c>
      <c r="H1500" s="399" t="s">
        <v>264</v>
      </c>
      <c r="I1500" s="399" t="s">
        <v>611</v>
      </c>
      <c r="J1500" s="399" t="s">
        <v>2252</v>
      </c>
      <c r="K1500" s="396" t="s">
        <v>600</v>
      </c>
      <c r="L1500" s="400" t="str">
        <f>IF(ISERROR(MATCH(M1500,M$10:M1499,0)),M1500,"")</f>
        <v/>
      </c>
      <c r="M1500" s="401" t="str">
        <f>IF(B1500="","",IF(ISERROR(MATCH(F1500&amp;"_"&amp;G1500&amp;"_"&amp;H1500&amp;"_"&amp;I1500&amp;"_"&amp;J1500&amp;IF(K1500="","","_"&amp;K1500),[1]CatGlob!$B:$B,0)),F1500&amp;"_"&amp;G1500&amp;"_"&amp;H1500&amp;"_"&amp;I1500&amp;"_"&amp;J1500&amp;IF(K1500="","","_"&amp;K1500),INDEX([1]CatGlob!$C:$C,MATCH(F1500&amp;"_"&amp;G1500&amp;"_"&amp;H1500&amp;"_"&amp;I1500&amp;"_"&amp;J1500&amp;IF(K1500="","","_"&amp;K1500),[1]CatGlob!$B:$B,0))))</f>
        <v>PEN_NOM_CORP_NT</v>
      </c>
      <c r="N1500" s="402" t="str">
        <f t="shared" si="49"/>
        <v/>
      </c>
      <c r="O1500" s="402" t="str">
        <f t="shared" si="48"/>
        <v/>
      </c>
      <c r="P1500" s="401" t="str">
        <f>IF(LEN(B1500)&gt;8,INDEX([1]CatGlob!$X:$X,MATCH(M1500,[1]CatGlob!$W:$W,0)),"")</f>
        <v>PEC</v>
      </c>
      <c r="Q1500" s="403" t="str">
        <f>INDEX([1]CatGlob!P:P,MATCH(M1500,[1]CatGlob!O:O,0))</f>
        <v>RFLC</v>
      </c>
      <c r="R1500" s="403" t="s">
        <v>601</v>
      </c>
      <c r="S1500" s="403" t="s">
        <v>601</v>
      </c>
      <c r="T1500" s="403" t="str">
        <f>INDEX([1]CatGlob!$D:$D,MATCH($M1500,[1]CatGlob!$C:$C,0))</f>
        <v>RFL</v>
      </c>
      <c r="U1500" s="403" t="s">
        <v>3953</v>
      </c>
      <c r="V1500" s="404" t="str">
        <f>INDEX([1]CatGlob!$F:$F,MATCH($M1500,[1]CatGlob!$C:$C,0))</f>
        <v>RFL_CORP</v>
      </c>
      <c r="W1500" s="405"/>
      <c r="X1500" s="406">
        <v>0</v>
      </c>
      <c r="Y1500" s="407">
        <v>0</v>
      </c>
      <c r="Z1500" s="408">
        <v>0</v>
      </c>
      <c r="AA1500" s="407">
        <v>0</v>
      </c>
      <c r="AB1500" s="408">
        <v>0</v>
      </c>
      <c r="AC1500" s="407">
        <v>0</v>
      </c>
      <c r="AD1500" s="408">
        <v>0</v>
      </c>
      <c r="AE1500" s="407">
        <v>0</v>
      </c>
      <c r="AF1500" s="408">
        <v>0</v>
      </c>
      <c r="AG1500" s="407">
        <v>0</v>
      </c>
      <c r="AI1500" s="406">
        <v>0</v>
      </c>
      <c r="AJ1500" s="407">
        <v>0</v>
      </c>
      <c r="AK1500" s="408">
        <v>0</v>
      </c>
      <c r="AL1500" s="407">
        <v>0</v>
      </c>
      <c r="AM1500" s="408">
        <v>0</v>
      </c>
      <c r="AN1500" s="407">
        <v>0</v>
      </c>
      <c r="AO1500" s="408">
        <v>0</v>
      </c>
      <c r="AP1500" s="407">
        <v>0</v>
      </c>
      <c r="AQ1500" s="408">
        <v>0</v>
      </c>
      <c r="AR1500" s="407">
        <v>0</v>
      </c>
      <c r="AT1500" s="406">
        <v>0</v>
      </c>
      <c r="AU1500" s="407">
        <v>0</v>
      </c>
      <c r="AV1500" s="408">
        <v>0</v>
      </c>
      <c r="AW1500" s="407">
        <v>0</v>
      </c>
      <c r="AX1500" s="408">
        <v>0</v>
      </c>
      <c r="AY1500" s="407">
        <v>0</v>
      </c>
      <c r="AZ1500" s="408">
        <v>0</v>
      </c>
      <c r="BA1500" s="407">
        <v>0</v>
      </c>
      <c r="BB1500" s="408">
        <v>0</v>
      </c>
      <c r="BC1500" s="407">
        <v>0</v>
      </c>
    </row>
    <row r="1501" spans="1:55" x14ac:dyDescent="0.35">
      <c r="A1501" s="385" t="str" cm="1">
        <f t="array" ref="A1501">IFERROR(_xlfn.IFS(AND(F1501="Renta Variable",O1501=1),IFERROR(MATCH(B1501,[1]RV_Det!C:C,0),"Rev"),AND(J1501="Corporativa",O1501=1,I1501="EM"),IFERROR(MATCH(B1501,[1]RF_Corps!B:B,0),"Rev"),AND(F1501="Alternativos",O1501=1),IFERROR(MATCH(B1501,[1]Rep4!C:C,0),"Rev")),"")</f>
        <v/>
      </c>
      <c r="B1501" s="394" t="s">
        <v>4095</v>
      </c>
      <c r="C1501" s="409" t="s">
        <v>4096</v>
      </c>
      <c r="D1501" s="395" t="s">
        <v>3936</v>
      </c>
      <c r="E1501" s="396" t="str">
        <f>IF(B1501="","",INDEX([1]CatGlob!$S:$S,IFERROR(MATCH(MID(B1501,7,1),[1]CatGlob!$R:$R,0),MATCH(MID(B1501,1,2),[1]CatGlob!$R:$R,0))))</f>
        <v>NSOL</v>
      </c>
      <c r="F1501" s="397" t="s">
        <v>442</v>
      </c>
      <c r="G1501" s="398" t="s">
        <v>383</v>
      </c>
      <c r="H1501" s="399" t="s">
        <v>264</v>
      </c>
      <c r="I1501" s="399" t="s">
        <v>611</v>
      </c>
      <c r="J1501" s="399" t="s">
        <v>2252</v>
      </c>
      <c r="K1501" s="396" t="s">
        <v>600</v>
      </c>
      <c r="L1501" s="400" t="str">
        <f>IF(ISERROR(MATCH(M1501,M$10:M1500,0)),M1501,"")</f>
        <v/>
      </c>
      <c r="M1501" s="401" t="str">
        <f>IF(B1501="","",IF(ISERROR(MATCH(F1501&amp;"_"&amp;G1501&amp;"_"&amp;H1501&amp;"_"&amp;I1501&amp;"_"&amp;J1501&amp;IF(K1501="","","_"&amp;K1501),[1]CatGlob!$B:$B,0)),F1501&amp;"_"&amp;G1501&amp;"_"&amp;H1501&amp;"_"&amp;I1501&amp;"_"&amp;J1501&amp;IF(K1501="","","_"&amp;K1501),INDEX([1]CatGlob!$C:$C,MATCH(F1501&amp;"_"&amp;G1501&amp;"_"&amp;H1501&amp;"_"&amp;I1501&amp;"_"&amp;J1501&amp;IF(K1501="","","_"&amp;K1501),[1]CatGlob!$B:$B,0))))</f>
        <v>PEN_NOM_CORP_NT</v>
      </c>
      <c r="N1501" s="402" t="str">
        <f t="shared" si="49"/>
        <v/>
      </c>
      <c r="O1501" s="402" t="str">
        <f t="shared" si="48"/>
        <v/>
      </c>
      <c r="P1501" s="401" t="str">
        <f>IF(LEN(B1501)&gt;8,INDEX([1]CatGlob!$X:$X,MATCH(M1501,[1]CatGlob!$W:$W,0)),"")</f>
        <v>PEC</v>
      </c>
      <c r="Q1501" s="403" t="str">
        <f>INDEX([1]CatGlob!P:P,MATCH(M1501,[1]CatGlob!O:O,0))</f>
        <v>RFLC</v>
      </c>
      <c r="R1501" s="403" t="s">
        <v>601</v>
      </c>
      <c r="S1501" s="403" t="s">
        <v>601</v>
      </c>
      <c r="T1501" s="403" t="str">
        <f>INDEX([1]CatGlob!$D:$D,MATCH($M1501,[1]CatGlob!$C:$C,0))</f>
        <v>RFL</v>
      </c>
      <c r="U1501" s="403" t="s">
        <v>3953</v>
      </c>
      <c r="V1501" s="404" t="str">
        <f>INDEX([1]CatGlob!$F:$F,MATCH($M1501,[1]CatGlob!$C:$C,0))</f>
        <v>RFL_CORP</v>
      </c>
      <c r="W1501" s="405"/>
      <c r="X1501" s="406">
        <v>0</v>
      </c>
      <c r="Y1501" s="407">
        <v>0</v>
      </c>
      <c r="Z1501" s="408">
        <v>0</v>
      </c>
      <c r="AA1501" s="407">
        <v>0</v>
      </c>
      <c r="AB1501" s="408">
        <v>0</v>
      </c>
      <c r="AC1501" s="407">
        <v>0</v>
      </c>
      <c r="AD1501" s="408">
        <v>0</v>
      </c>
      <c r="AE1501" s="407">
        <v>0</v>
      </c>
      <c r="AF1501" s="408">
        <v>0</v>
      </c>
      <c r="AG1501" s="407">
        <v>0</v>
      </c>
      <c r="AI1501" s="406">
        <v>0</v>
      </c>
      <c r="AJ1501" s="407">
        <v>0</v>
      </c>
      <c r="AK1501" s="408">
        <v>0</v>
      </c>
      <c r="AL1501" s="407">
        <v>0</v>
      </c>
      <c r="AM1501" s="408">
        <v>0</v>
      </c>
      <c r="AN1501" s="407">
        <v>0</v>
      </c>
      <c r="AO1501" s="408">
        <v>0</v>
      </c>
      <c r="AP1501" s="407">
        <v>0</v>
      </c>
      <c r="AQ1501" s="408">
        <v>0</v>
      </c>
      <c r="AR1501" s="407">
        <v>0</v>
      </c>
      <c r="AT1501" s="406">
        <v>0</v>
      </c>
      <c r="AU1501" s="407">
        <v>0</v>
      </c>
      <c r="AV1501" s="408">
        <v>0</v>
      </c>
      <c r="AW1501" s="407">
        <v>0</v>
      </c>
      <c r="AX1501" s="408">
        <v>0</v>
      </c>
      <c r="AY1501" s="407">
        <v>0</v>
      </c>
      <c r="AZ1501" s="408">
        <v>0</v>
      </c>
      <c r="BA1501" s="407">
        <v>0</v>
      </c>
      <c r="BB1501" s="408">
        <v>0</v>
      </c>
      <c r="BC1501" s="407">
        <v>0</v>
      </c>
    </row>
    <row r="1502" spans="1:55" x14ac:dyDescent="0.35">
      <c r="A1502" s="385" t="str" cm="1">
        <f t="array" ref="A1502">IFERROR(_xlfn.IFS(AND(F1502="Renta Variable",O1502=1),IFERROR(MATCH(B1502,[1]RV_Det!C:C,0),"Rev"),AND(J1502="Corporativa",O1502=1,I1502="EM"),IFERROR(MATCH(B1502,[1]RF_Corps!B:B,0),"Rev"),AND(F1502="Alternativos",O1502=1),IFERROR(MATCH(B1502,[1]Rep4!C:C,0),"Rev")),"")</f>
        <v/>
      </c>
      <c r="B1502" s="394" t="s">
        <v>4097</v>
      </c>
      <c r="C1502" s="409" t="s">
        <v>4098</v>
      </c>
      <c r="D1502" s="395" t="s">
        <v>3936</v>
      </c>
      <c r="E1502" s="396" t="str">
        <f>IF(B1502="","",INDEX([1]CatGlob!$S:$S,IFERROR(MATCH(MID(B1502,7,1),[1]CatGlob!$R:$R,0),MATCH(MID(B1502,1,2),[1]CatGlob!$R:$R,0))))</f>
        <v>NSOL</v>
      </c>
      <c r="F1502" s="397" t="s">
        <v>442</v>
      </c>
      <c r="G1502" s="398" t="s">
        <v>383</v>
      </c>
      <c r="H1502" s="399" t="s">
        <v>264</v>
      </c>
      <c r="I1502" s="399" t="s">
        <v>611</v>
      </c>
      <c r="J1502" s="399" t="s">
        <v>2252</v>
      </c>
      <c r="K1502" s="396" t="s">
        <v>600</v>
      </c>
      <c r="L1502" s="400" t="str">
        <f>IF(ISERROR(MATCH(M1502,M$10:M1501,0)),M1502,"")</f>
        <v/>
      </c>
      <c r="M1502" s="401" t="str">
        <f>IF(B1502="","",IF(ISERROR(MATCH(F1502&amp;"_"&amp;G1502&amp;"_"&amp;H1502&amp;"_"&amp;I1502&amp;"_"&amp;J1502&amp;IF(K1502="","","_"&amp;K1502),[1]CatGlob!$B:$B,0)),F1502&amp;"_"&amp;G1502&amp;"_"&amp;H1502&amp;"_"&amp;I1502&amp;"_"&amp;J1502&amp;IF(K1502="","","_"&amp;K1502),INDEX([1]CatGlob!$C:$C,MATCH(F1502&amp;"_"&amp;G1502&amp;"_"&amp;H1502&amp;"_"&amp;I1502&amp;"_"&amp;J1502&amp;IF(K1502="","","_"&amp;K1502),[1]CatGlob!$B:$B,0))))</f>
        <v>PEN_NOM_CORP_NT</v>
      </c>
      <c r="N1502" s="402" t="str">
        <f t="shared" si="49"/>
        <v/>
      </c>
      <c r="O1502" s="402" t="str">
        <f t="shared" si="48"/>
        <v/>
      </c>
      <c r="P1502" s="401" t="str">
        <f>IF(LEN(B1502)&gt;8,INDEX([1]CatGlob!$X:$X,MATCH(M1502,[1]CatGlob!$W:$W,0)),"")</f>
        <v>PEC</v>
      </c>
      <c r="Q1502" s="403" t="str">
        <f>INDEX([1]CatGlob!P:P,MATCH(M1502,[1]CatGlob!O:O,0))</f>
        <v>RFLC</v>
      </c>
      <c r="R1502" s="403" t="s">
        <v>601</v>
      </c>
      <c r="S1502" s="403" t="s">
        <v>601</v>
      </c>
      <c r="T1502" s="403" t="str">
        <f>INDEX([1]CatGlob!$D:$D,MATCH($M1502,[1]CatGlob!$C:$C,0))</f>
        <v>RFL</v>
      </c>
      <c r="U1502" s="403" t="s">
        <v>3953</v>
      </c>
      <c r="V1502" s="404" t="str">
        <f>INDEX([1]CatGlob!$F:$F,MATCH($M1502,[1]CatGlob!$C:$C,0))</f>
        <v>RFL_CORP</v>
      </c>
      <c r="W1502" s="405"/>
      <c r="X1502" s="406">
        <v>0</v>
      </c>
      <c r="Y1502" s="407">
        <v>0</v>
      </c>
      <c r="Z1502" s="408">
        <v>0</v>
      </c>
      <c r="AA1502" s="407">
        <v>0</v>
      </c>
      <c r="AB1502" s="408">
        <v>0</v>
      </c>
      <c r="AC1502" s="407">
        <v>0</v>
      </c>
      <c r="AD1502" s="408">
        <v>0</v>
      </c>
      <c r="AE1502" s="407">
        <v>0</v>
      </c>
      <c r="AF1502" s="408">
        <v>0</v>
      </c>
      <c r="AG1502" s="407">
        <v>0</v>
      </c>
      <c r="AI1502" s="406">
        <v>0</v>
      </c>
      <c r="AJ1502" s="407">
        <v>0</v>
      </c>
      <c r="AK1502" s="408">
        <v>0</v>
      </c>
      <c r="AL1502" s="407">
        <v>0</v>
      </c>
      <c r="AM1502" s="408">
        <v>0</v>
      </c>
      <c r="AN1502" s="407">
        <v>0</v>
      </c>
      <c r="AO1502" s="408">
        <v>0</v>
      </c>
      <c r="AP1502" s="407">
        <v>0</v>
      </c>
      <c r="AQ1502" s="408">
        <v>0</v>
      </c>
      <c r="AR1502" s="407">
        <v>0</v>
      </c>
      <c r="AT1502" s="406">
        <v>0</v>
      </c>
      <c r="AU1502" s="407">
        <v>0</v>
      </c>
      <c r="AV1502" s="408">
        <v>0</v>
      </c>
      <c r="AW1502" s="407">
        <v>0</v>
      </c>
      <c r="AX1502" s="408">
        <v>0</v>
      </c>
      <c r="AY1502" s="407">
        <v>0</v>
      </c>
      <c r="AZ1502" s="408">
        <v>0</v>
      </c>
      <c r="BA1502" s="407">
        <v>0</v>
      </c>
      <c r="BB1502" s="408">
        <v>0</v>
      </c>
      <c r="BC1502" s="407">
        <v>0</v>
      </c>
    </row>
    <row r="1503" spans="1:55" x14ac:dyDescent="0.35">
      <c r="A1503" s="385" t="str" cm="1">
        <f t="array" ref="A1503">IFERROR(_xlfn.IFS(AND(F1503="Renta Variable",O1503=1),IFERROR(MATCH(B1503,[1]RV_Det!C:C,0),"Rev"),AND(J1503="Corporativa",O1503=1,I1503="EM"),IFERROR(MATCH(B1503,[1]RF_Corps!B:B,0),"Rev"),AND(F1503="Alternativos",O1503=1),IFERROR(MATCH(B1503,[1]Rep4!C:C,0),"Rev")),"")</f>
        <v/>
      </c>
      <c r="B1503" s="394" t="s">
        <v>4099</v>
      </c>
      <c r="C1503" s="409" t="s">
        <v>4100</v>
      </c>
      <c r="D1503" s="395" t="s">
        <v>3936</v>
      </c>
      <c r="E1503" s="396" t="str">
        <f>IF(B1503="","",INDEX([1]CatGlob!$S:$S,IFERROR(MATCH(MID(B1503,7,1),[1]CatGlob!$R:$R,0),MATCH(MID(B1503,1,2),[1]CatGlob!$R:$R,0))))</f>
        <v>NSOL</v>
      </c>
      <c r="F1503" s="397" t="s">
        <v>442</v>
      </c>
      <c r="G1503" s="398" t="s">
        <v>383</v>
      </c>
      <c r="H1503" s="399" t="s">
        <v>264</v>
      </c>
      <c r="I1503" s="399" t="s">
        <v>611</v>
      </c>
      <c r="J1503" s="399" t="s">
        <v>2252</v>
      </c>
      <c r="K1503" s="396" t="s">
        <v>600</v>
      </c>
      <c r="L1503" s="400" t="str">
        <f>IF(ISERROR(MATCH(M1503,M$10:M1502,0)),M1503,"")</f>
        <v/>
      </c>
      <c r="M1503" s="401" t="str">
        <f>IF(B1503="","",IF(ISERROR(MATCH(F1503&amp;"_"&amp;G1503&amp;"_"&amp;H1503&amp;"_"&amp;I1503&amp;"_"&amp;J1503&amp;IF(K1503="","","_"&amp;K1503),[1]CatGlob!$B:$B,0)),F1503&amp;"_"&amp;G1503&amp;"_"&amp;H1503&amp;"_"&amp;I1503&amp;"_"&amp;J1503&amp;IF(K1503="","","_"&amp;K1503),INDEX([1]CatGlob!$C:$C,MATCH(F1503&amp;"_"&amp;G1503&amp;"_"&amp;H1503&amp;"_"&amp;I1503&amp;"_"&amp;J1503&amp;IF(K1503="","","_"&amp;K1503),[1]CatGlob!$B:$B,0))))</f>
        <v>PEN_NOM_CORP_NT</v>
      </c>
      <c r="N1503" s="402" t="str">
        <f t="shared" si="49"/>
        <v/>
      </c>
      <c r="O1503" s="402" t="str">
        <f t="shared" si="48"/>
        <v/>
      </c>
      <c r="P1503" s="401" t="str">
        <f>IF(LEN(B1503)&gt;8,INDEX([1]CatGlob!$X:$X,MATCH(M1503,[1]CatGlob!$W:$W,0)),"")</f>
        <v>PEC</v>
      </c>
      <c r="Q1503" s="403" t="str">
        <f>INDEX([1]CatGlob!P:P,MATCH(M1503,[1]CatGlob!O:O,0))</f>
        <v>RFLC</v>
      </c>
      <c r="R1503" s="403" t="s">
        <v>601</v>
      </c>
      <c r="S1503" s="403" t="s">
        <v>601</v>
      </c>
      <c r="T1503" s="403" t="str">
        <f>INDEX([1]CatGlob!$D:$D,MATCH($M1503,[1]CatGlob!$C:$C,0))</f>
        <v>RFL</v>
      </c>
      <c r="U1503" s="403" t="s">
        <v>3953</v>
      </c>
      <c r="V1503" s="404" t="str">
        <f>INDEX([1]CatGlob!$F:$F,MATCH($M1503,[1]CatGlob!$C:$C,0))</f>
        <v>RFL_CORP</v>
      </c>
      <c r="W1503" s="405"/>
      <c r="X1503" s="406">
        <v>0</v>
      </c>
      <c r="Y1503" s="407">
        <v>0</v>
      </c>
      <c r="Z1503" s="408">
        <v>0</v>
      </c>
      <c r="AA1503" s="407">
        <v>0</v>
      </c>
      <c r="AB1503" s="408">
        <v>0</v>
      </c>
      <c r="AC1503" s="407">
        <v>0</v>
      </c>
      <c r="AD1503" s="408">
        <v>0</v>
      </c>
      <c r="AE1503" s="407">
        <v>0</v>
      </c>
      <c r="AF1503" s="408">
        <v>0</v>
      </c>
      <c r="AG1503" s="407">
        <v>0</v>
      </c>
      <c r="AI1503" s="406">
        <v>0</v>
      </c>
      <c r="AJ1503" s="407">
        <v>0</v>
      </c>
      <c r="AK1503" s="408">
        <v>0</v>
      </c>
      <c r="AL1503" s="407">
        <v>0</v>
      </c>
      <c r="AM1503" s="408">
        <v>0</v>
      </c>
      <c r="AN1503" s="407">
        <v>0</v>
      </c>
      <c r="AO1503" s="408">
        <v>0</v>
      </c>
      <c r="AP1503" s="407">
        <v>0</v>
      </c>
      <c r="AQ1503" s="408">
        <v>0</v>
      </c>
      <c r="AR1503" s="407">
        <v>0</v>
      </c>
      <c r="AT1503" s="406">
        <v>0</v>
      </c>
      <c r="AU1503" s="407">
        <v>0</v>
      </c>
      <c r="AV1503" s="408">
        <v>0</v>
      </c>
      <c r="AW1503" s="407">
        <v>0</v>
      </c>
      <c r="AX1503" s="408">
        <v>0</v>
      </c>
      <c r="AY1503" s="407">
        <v>0</v>
      </c>
      <c r="AZ1503" s="408">
        <v>0</v>
      </c>
      <c r="BA1503" s="407">
        <v>0</v>
      </c>
      <c r="BB1503" s="408">
        <v>0</v>
      </c>
      <c r="BC1503" s="407">
        <v>0</v>
      </c>
    </row>
    <row r="1504" spans="1:55" x14ac:dyDescent="0.35">
      <c r="A1504" s="385" t="str" cm="1">
        <f t="array" ref="A1504">IFERROR(_xlfn.IFS(AND(F1504="Renta Variable",O1504=1),IFERROR(MATCH(B1504,[1]RV_Det!C:C,0),"Rev"),AND(J1504="Corporativa",O1504=1,I1504="EM"),IFERROR(MATCH(B1504,[1]RF_Corps!B:B,0),"Rev"),AND(F1504="Alternativos",O1504=1),IFERROR(MATCH(B1504,[1]Rep4!C:C,0),"Rev")),"")</f>
        <v/>
      </c>
      <c r="B1504" s="394" t="s">
        <v>4101</v>
      </c>
      <c r="C1504" s="409" t="s">
        <v>4102</v>
      </c>
      <c r="D1504" s="395" t="s">
        <v>3936</v>
      </c>
      <c r="E1504" s="396" t="str">
        <f>IF(B1504="","",INDEX([1]CatGlob!$S:$S,IFERROR(MATCH(MID(B1504,7,1),[1]CatGlob!$R:$R,0),MATCH(MID(B1504,1,2),[1]CatGlob!$R:$R,0))))</f>
        <v>NSOL</v>
      </c>
      <c r="F1504" s="397" t="s">
        <v>442</v>
      </c>
      <c r="G1504" s="398" t="s">
        <v>383</v>
      </c>
      <c r="H1504" s="399" t="s">
        <v>264</v>
      </c>
      <c r="I1504" s="399" t="s">
        <v>611</v>
      </c>
      <c r="J1504" s="399" t="s">
        <v>2252</v>
      </c>
      <c r="K1504" s="396" t="s">
        <v>600</v>
      </c>
      <c r="L1504" s="400" t="str">
        <f>IF(ISERROR(MATCH(M1504,M$10:M1503,0)),M1504,"")</f>
        <v/>
      </c>
      <c r="M1504" s="401" t="str">
        <f>IF(B1504="","",IF(ISERROR(MATCH(F1504&amp;"_"&amp;G1504&amp;"_"&amp;H1504&amp;"_"&amp;I1504&amp;"_"&amp;J1504&amp;IF(K1504="","","_"&amp;K1504),[1]CatGlob!$B:$B,0)),F1504&amp;"_"&amp;G1504&amp;"_"&amp;H1504&amp;"_"&amp;I1504&amp;"_"&amp;J1504&amp;IF(K1504="","","_"&amp;K1504),INDEX([1]CatGlob!$C:$C,MATCH(F1504&amp;"_"&amp;G1504&amp;"_"&amp;H1504&amp;"_"&amp;I1504&amp;"_"&amp;J1504&amp;IF(K1504="","","_"&amp;K1504),[1]CatGlob!$B:$B,0))))</f>
        <v>PEN_NOM_CORP_NT</v>
      </c>
      <c r="N1504" s="402" t="str">
        <f t="shared" si="49"/>
        <v/>
      </c>
      <c r="O1504" s="402" t="str">
        <f t="shared" si="48"/>
        <v/>
      </c>
      <c r="P1504" s="401" t="str">
        <f>IF(LEN(B1504)&gt;8,INDEX([1]CatGlob!$X:$X,MATCH(M1504,[1]CatGlob!$W:$W,0)),"")</f>
        <v>PEC</v>
      </c>
      <c r="Q1504" s="403" t="str">
        <f>INDEX([1]CatGlob!P:P,MATCH(M1504,[1]CatGlob!O:O,0))</f>
        <v>RFLC</v>
      </c>
      <c r="R1504" s="403" t="s">
        <v>601</v>
      </c>
      <c r="S1504" s="403" t="s">
        <v>601</v>
      </c>
      <c r="T1504" s="403" t="str">
        <f>INDEX([1]CatGlob!$D:$D,MATCH($M1504,[1]CatGlob!$C:$C,0))</f>
        <v>RFL</v>
      </c>
      <c r="U1504" s="403" t="s">
        <v>3953</v>
      </c>
      <c r="V1504" s="404" t="str">
        <f>INDEX([1]CatGlob!$F:$F,MATCH($M1504,[1]CatGlob!$C:$C,0))</f>
        <v>RFL_CORP</v>
      </c>
      <c r="W1504" s="405"/>
      <c r="X1504" s="406">
        <v>0</v>
      </c>
      <c r="Y1504" s="407">
        <v>0</v>
      </c>
      <c r="Z1504" s="408">
        <v>0</v>
      </c>
      <c r="AA1504" s="407">
        <v>0</v>
      </c>
      <c r="AB1504" s="408">
        <v>0</v>
      </c>
      <c r="AC1504" s="407">
        <v>0</v>
      </c>
      <c r="AD1504" s="408">
        <v>0</v>
      </c>
      <c r="AE1504" s="407">
        <v>0</v>
      </c>
      <c r="AF1504" s="408">
        <v>0</v>
      </c>
      <c r="AG1504" s="407">
        <v>0</v>
      </c>
      <c r="AI1504" s="406">
        <v>0</v>
      </c>
      <c r="AJ1504" s="407">
        <v>0</v>
      </c>
      <c r="AK1504" s="408">
        <v>0</v>
      </c>
      <c r="AL1504" s="407">
        <v>0</v>
      </c>
      <c r="AM1504" s="408">
        <v>0</v>
      </c>
      <c r="AN1504" s="407">
        <v>0</v>
      </c>
      <c r="AO1504" s="408">
        <v>0</v>
      </c>
      <c r="AP1504" s="407">
        <v>0</v>
      </c>
      <c r="AQ1504" s="408">
        <v>0</v>
      </c>
      <c r="AR1504" s="407">
        <v>0</v>
      </c>
      <c r="AT1504" s="406">
        <v>0</v>
      </c>
      <c r="AU1504" s="407">
        <v>0</v>
      </c>
      <c r="AV1504" s="408">
        <v>0</v>
      </c>
      <c r="AW1504" s="407">
        <v>0</v>
      </c>
      <c r="AX1504" s="408">
        <v>0</v>
      </c>
      <c r="AY1504" s="407">
        <v>0</v>
      </c>
      <c r="AZ1504" s="408">
        <v>0</v>
      </c>
      <c r="BA1504" s="407">
        <v>0</v>
      </c>
      <c r="BB1504" s="408">
        <v>0</v>
      </c>
      <c r="BC1504" s="407">
        <v>0</v>
      </c>
    </row>
    <row r="1505" spans="1:55" x14ac:dyDescent="0.35">
      <c r="A1505" s="385" t="str" cm="1">
        <f t="array" ref="A1505">IFERROR(_xlfn.IFS(AND(F1505="Renta Variable",O1505=1),IFERROR(MATCH(B1505,[1]RV_Det!C:C,0),"Rev"),AND(J1505="Corporativa",O1505=1,I1505="EM"),IFERROR(MATCH(B1505,[1]RF_Corps!B:B,0),"Rev"),AND(F1505="Alternativos",O1505=1),IFERROR(MATCH(B1505,[1]Rep4!C:C,0),"Rev")),"")</f>
        <v/>
      </c>
      <c r="B1505" s="394" t="s">
        <v>4103</v>
      </c>
      <c r="C1505" s="409" t="s">
        <v>4104</v>
      </c>
      <c r="D1505" s="395" t="s">
        <v>4105</v>
      </c>
      <c r="E1505" s="396" t="str">
        <f>IF(B1505="","",INDEX([1]CatGlob!$S:$S,IFERROR(MATCH(MID(B1505,7,1),[1]CatGlob!$R:$R,0),MATCH(MID(B1505,1,2),[1]CatGlob!$R:$R,0))))</f>
        <v>NSOL</v>
      </c>
      <c r="F1505" s="397" t="s">
        <v>442</v>
      </c>
      <c r="G1505" s="398" t="s">
        <v>383</v>
      </c>
      <c r="H1505" s="399" t="s">
        <v>264</v>
      </c>
      <c r="I1505" s="399" t="s">
        <v>611</v>
      </c>
      <c r="J1505" s="399" t="s">
        <v>2252</v>
      </c>
      <c r="K1505" s="396" t="s">
        <v>600</v>
      </c>
      <c r="L1505" s="400" t="str">
        <f>IF(ISERROR(MATCH(M1505,M$10:M1504,0)),M1505,"")</f>
        <v/>
      </c>
      <c r="M1505" s="401" t="str">
        <f>IF(B1505="","",IF(ISERROR(MATCH(F1505&amp;"_"&amp;G1505&amp;"_"&amp;H1505&amp;"_"&amp;I1505&amp;"_"&amp;J1505&amp;IF(K1505="","","_"&amp;K1505),[1]CatGlob!$B:$B,0)),F1505&amp;"_"&amp;G1505&amp;"_"&amp;H1505&amp;"_"&amp;I1505&amp;"_"&amp;J1505&amp;IF(K1505="","","_"&amp;K1505),INDEX([1]CatGlob!$C:$C,MATCH(F1505&amp;"_"&amp;G1505&amp;"_"&amp;H1505&amp;"_"&amp;I1505&amp;"_"&amp;J1505&amp;IF(K1505="","","_"&amp;K1505),[1]CatGlob!$B:$B,0))))</f>
        <v>PEN_NOM_CORP_NT</v>
      </c>
      <c r="N1505" s="402" t="str">
        <f t="shared" si="49"/>
        <v/>
      </c>
      <c r="O1505" s="402" t="str">
        <f t="shared" si="48"/>
        <v/>
      </c>
      <c r="P1505" s="401" t="str">
        <f>IF(LEN(B1505)&gt;8,INDEX([1]CatGlob!$X:$X,MATCH(M1505,[1]CatGlob!$W:$W,0)),"")</f>
        <v>PEC</v>
      </c>
      <c r="Q1505" s="403" t="str">
        <f>INDEX([1]CatGlob!P:P,MATCH(M1505,[1]CatGlob!O:O,0))</f>
        <v>RFLC</v>
      </c>
      <c r="R1505" s="403" t="s">
        <v>601</v>
      </c>
      <c r="S1505" s="403" t="s">
        <v>601</v>
      </c>
      <c r="T1505" s="403" t="str">
        <f>INDEX([1]CatGlob!$D:$D,MATCH($M1505,[1]CatGlob!$C:$C,0))</f>
        <v>RFL</v>
      </c>
      <c r="U1505" s="403" t="s">
        <v>3953</v>
      </c>
      <c r="V1505" s="404" t="str">
        <f>INDEX([1]CatGlob!$F:$F,MATCH($M1505,[1]CatGlob!$C:$C,0))</f>
        <v>RFL_CORP</v>
      </c>
      <c r="W1505" s="405"/>
      <c r="X1505" s="406">
        <v>0</v>
      </c>
      <c r="Y1505" s="407">
        <v>0</v>
      </c>
      <c r="Z1505" s="408">
        <v>0</v>
      </c>
      <c r="AA1505" s="407">
        <v>0</v>
      </c>
      <c r="AB1505" s="408">
        <v>0</v>
      </c>
      <c r="AC1505" s="407">
        <v>0</v>
      </c>
      <c r="AD1505" s="408">
        <v>0</v>
      </c>
      <c r="AE1505" s="407">
        <v>0</v>
      </c>
      <c r="AF1505" s="408">
        <v>0</v>
      </c>
      <c r="AG1505" s="407">
        <v>0</v>
      </c>
      <c r="AI1505" s="406">
        <v>0</v>
      </c>
      <c r="AJ1505" s="407">
        <v>0</v>
      </c>
      <c r="AK1505" s="408">
        <v>0</v>
      </c>
      <c r="AL1505" s="407">
        <v>0</v>
      </c>
      <c r="AM1505" s="408">
        <v>0</v>
      </c>
      <c r="AN1505" s="407">
        <v>0</v>
      </c>
      <c r="AO1505" s="408">
        <v>0</v>
      </c>
      <c r="AP1505" s="407">
        <v>0</v>
      </c>
      <c r="AQ1505" s="408">
        <v>0</v>
      </c>
      <c r="AR1505" s="407">
        <v>0</v>
      </c>
      <c r="AT1505" s="406">
        <v>0</v>
      </c>
      <c r="AU1505" s="407">
        <v>0</v>
      </c>
      <c r="AV1505" s="408">
        <v>0</v>
      </c>
      <c r="AW1505" s="407">
        <v>0</v>
      </c>
      <c r="AX1505" s="408">
        <v>0</v>
      </c>
      <c r="AY1505" s="407">
        <v>0</v>
      </c>
      <c r="AZ1505" s="408">
        <v>0</v>
      </c>
      <c r="BA1505" s="407">
        <v>0</v>
      </c>
      <c r="BB1505" s="408">
        <v>0</v>
      </c>
      <c r="BC1505" s="407">
        <v>0</v>
      </c>
    </row>
    <row r="1506" spans="1:55" x14ac:dyDescent="0.35">
      <c r="A1506" s="385" t="str" cm="1">
        <f t="array" ref="A1506">IFERROR(_xlfn.IFS(AND(F1506="Renta Variable",O1506=1),IFERROR(MATCH(B1506,[1]RV_Det!C:C,0),"Rev"),AND(J1506="Corporativa",O1506=1,I1506="EM"),IFERROR(MATCH(B1506,[1]RF_Corps!B:B,0),"Rev"),AND(F1506="Alternativos",O1506=1),IFERROR(MATCH(B1506,[1]Rep4!C:C,0),"Rev")),"")</f>
        <v/>
      </c>
      <c r="B1506" s="394" t="s">
        <v>4106</v>
      </c>
      <c r="C1506" s="409" t="s">
        <v>4107</v>
      </c>
      <c r="D1506" s="395" t="s">
        <v>4108</v>
      </c>
      <c r="E1506" s="396" t="str">
        <f>IF(B1506="","",INDEX([1]CatGlob!$S:$S,IFERROR(MATCH(MID(B1506,7,1),[1]CatGlob!$R:$R,0),MATCH(MID(B1506,1,2),[1]CatGlob!$R:$R,0))))</f>
        <v>NSOL</v>
      </c>
      <c r="F1506" s="397" t="s">
        <v>442</v>
      </c>
      <c r="G1506" s="398" t="s">
        <v>383</v>
      </c>
      <c r="H1506" s="399" t="s">
        <v>264</v>
      </c>
      <c r="I1506" s="399" t="s">
        <v>611</v>
      </c>
      <c r="J1506" s="399" t="s">
        <v>2252</v>
      </c>
      <c r="K1506" s="396" t="s">
        <v>600</v>
      </c>
      <c r="L1506" s="400" t="str">
        <f>IF(ISERROR(MATCH(M1506,M$10:M1505,0)),M1506,"")</f>
        <v/>
      </c>
      <c r="M1506" s="401" t="str">
        <f>IF(B1506="","",IF(ISERROR(MATCH(F1506&amp;"_"&amp;G1506&amp;"_"&amp;H1506&amp;"_"&amp;I1506&amp;"_"&amp;J1506&amp;IF(K1506="","","_"&amp;K1506),[1]CatGlob!$B:$B,0)),F1506&amp;"_"&amp;G1506&amp;"_"&amp;H1506&amp;"_"&amp;I1506&amp;"_"&amp;J1506&amp;IF(K1506="","","_"&amp;K1506),INDEX([1]CatGlob!$C:$C,MATCH(F1506&amp;"_"&amp;G1506&amp;"_"&amp;H1506&amp;"_"&amp;I1506&amp;"_"&amp;J1506&amp;IF(K1506="","","_"&amp;K1506),[1]CatGlob!$B:$B,0))))</f>
        <v>PEN_NOM_CORP_NT</v>
      </c>
      <c r="N1506" s="402" t="str">
        <f t="shared" si="49"/>
        <v/>
      </c>
      <c r="O1506" s="402" t="str">
        <f t="shared" si="48"/>
        <v/>
      </c>
      <c r="P1506" s="401" t="str">
        <f>IF(LEN(B1506)&gt;8,INDEX([1]CatGlob!$X:$X,MATCH(M1506,[1]CatGlob!$W:$W,0)),"")</f>
        <v>PEC</v>
      </c>
      <c r="Q1506" s="403" t="str">
        <f>INDEX([1]CatGlob!P:P,MATCH(M1506,[1]CatGlob!O:O,0))</f>
        <v>RFLC</v>
      </c>
      <c r="R1506" s="403" t="s">
        <v>601</v>
      </c>
      <c r="S1506" s="403" t="s">
        <v>601</v>
      </c>
      <c r="T1506" s="403" t="str">
        <f>INDEX([1]CatGlob!$D:$D,MATCH($M1506,[1]CatGlob!$C:$C,0))</f>
        <v>RFL</v>
      </c>
      <c r="U1506" s="403" t="s">
        <v>3953</v>
      </c>
      <c r="V1506" s="404" t="str">
        <f>INDEX([1]CatGlob!$F:$F,MATCH($M1506,[1]CatGlob!$C:$C,0))</f>
        <v>RFL_CORP</v>
      </c>
      <c r="W1506" s="405"/>
      <c r="X1506" s="406">
        <v>0</v>
      </c>
      <c r="Y1506" s="407">
        <v>0</v>
      </c>
      <c r="Z1506" s="408">
        <v>0</v>
      </c>
      <c r="AA1506" s="407">
        <v>0</v>
      </c>
      <c r="AB1506" s="408">
        <v>0</v>
      </c>
      <c r="AC1506" s="407">
        <v>0</v>
      </c>
      <c r="AD1506" s="408">
        <v>0</v>
      </c>
      <c r="AE1506" s="407">
        <v>0</v>
      </c>
      <c r="AF1506" s="408">
        <v>0</v>
      </c>
      <c r="AG1506" s="407">
        <v>0</v>
      </c>
      <c r="AI1506" s="406">
        <v>0</v>
      </c>
      <c r="AJ1506" s="407">
        <v>0</v>
      </c>
      <c r="AK1506" s="408">
        <v>0</v>
      </c>
      <c r="AL1506" s="407">
        <v>0</v>
      </c>
      <c r="AM1506" s="408">
        <v>0</v>
      </c>
      <c r="AN1506" s="407">
        <v>0</v>
      </c>
      <c r="AO1506" s="408">
        <v>0</v>
      </c>
      <c r="AP1506" s="407">
        <v>0</v>
      </c>
      <c r="AQ1506" s="408">
        <v>0</v>
      </c>
      <c r="AR1506" s="407">
        <v>0</v>
      </c>
      <c r="AT1506" s="406">
        <v>0</v>
      </c>
      <c r="AU1506" s="407">
        <v>0</v>
      </c>
      <c r="AV1506" s="408">
        <v>0</v>
      </c>
      <c r="AW1506" s="407">
        <v>0</v>
      </c>
      <c r="AX1506" s="408">
        <v>0</v>
      </c>
      <c r="AY1506" s="407">
        <v>0</v>
      </c>
      <c r="AZ1506" s="408">
        <v>0</v>
      </c>
      <c r="BA1506" s="407">
        <v>0</v>
      </c>
      <c r="BB1506" s="408">
        <v>0</v>
      </c>
      <c r="BC1506" s="407">
        <v>0</v>
      </c>
    </row>
    <row r="1507" spans="1:55" x14ac:dyDescent="0.35">
      <c r="A1507" s="385" t="str" cm="1">
        <f t="array" ref="A1507">IFERROR(_xlfn.IFS(AND(F1507="Renta Variable",O1507=1),IFERROR(MATCH(B1507,[1]RV_Det!C:C,0),"Rev"),AND(J1507="Corporativa",O1507=1,I1507="EM"),IFERROR(MATCH(B1507,[1]RF_Corps!B:B,0),"Rev"),AND(F1507="Alternativos",O1507=1),IFERROR(MATCH(B1507,[1]Rep4!C:C,0),"Rev")),"")</f>
        <v/>
      </c>
      <c r="B1507" s="394" t="s">
        <v>4109</v>
      </c>
      <c r="C1507" s="409" t="s">
        <v>4110</v>
      </c>
      <c r="D1507" s="395" t="s">
        <v>4111</v>
      </c>
      <c r="E1507" s="396" t="str">
        <f>IF(B1507="","",INDEX([1]CatGlob!$S:$S,IFERROR(MATCH(MID(B1507,7,1),[1]CatGlob!$R:$R,0),MATCH(MID(B1507,1,2),[1]CatGlob!$R:$R,0))))</f>
        <v>NSOL</v>
      </c>
      <c r="F1507" s="397" t="s">
        <v>442</v>
      </c>
      <c r="G1507" s="398" t="s">
        <v>383</v>
      </c>
      <c r="H1507" s="399" t="s">
        <v>264</v>
      </c>
      <c r="I1507" s="399" t="s">
        <v>611</v>
      </c>
      <c r="J1507" s="399" t="s">
        <v>2252</v>
      </c>
      <c r="K1507" s="396" t="s">
        <v>600</v>
      </c>
      <c r="L1507" s="400" t="str">
        <f>IF(ISERROR(MATCH(M1507,M$10:M1506,0)),M1507,"")</f>
        <v/>
      </c>
      <c r="M1507" s="401" t="str">
        <f>IF(B1507="","",IF(ISERROR(MATCH(F1507&amp;"_"&amp;G1507&amp;"_"&amp;H1507&amp;"_"&amp;I1507&amp;"_"&amp;J1507&amp;IF(K1507="","","_"&amp;K1507),[1]CatGlob!$B:$B,0)),F1507&amp;"_"&amp;G1507&amp;"_"&amp;H1507&amp;"_"&amp;I1507&amp;"_"&amp;J1507&amp;IF(K1507="","","_"&amp;K1507),INDEX([1]CatGlob!$C:$C,MATCH(F1507&amp;"_"&amp;G1507&amp;"_"&amp;H1507&amp;"_"&amp;I1507&amp;"_"&amp;J1507&amp;IF(K1507="","","_"&amp;K1507),[1]CatGlob!$B:$B,0))))</f>
        <v>PEN_NOM_CORP_NT</v>
      </c>
      <c r="N1507" s="402" t="str">
        <f t="shared" si="49"/>
        <v/>
      </c>
      <c r="O1507" s="402" t="str">
        <f t="shared" si="48"/>
        <v/>
      </c>
      <c r="P1507" s="401" t="str">
        <f>IF(LEN(B1507)&gt;8,INDEX([1]CatGlob!$X:$X,MATCH(M1507,[1]CatGlob!$W:$W,0)),"")</f>
        <v>PEC</v>
      </c>
      <c r="Q1507" s="403" t="str">
        <f>INDEX([1]CatGlob!P:P,MATCH(M1507,[1]CatGlob!O:O,0))</f>
        <v>RFLC</v>
      </c>
      <c r="R1507" s="403" t="s">
        <v>601</v>
      </c>
      <c r="S1507" s="403" t="s">
        <v>601</v>
      </c>
      <c r="T1507" s="403" t="str">
        <f>INDEX([1]CatGlob!$D:$D,MATCH($M1507,[1]CatGlob!$C:$C,0))</f>
        <v>RFL</v>
      </c>
      <c r="U1507" s="403" t="s">
        <v>3953</v>
      </c>
      <c r="V1507" s="404" t="str">
        <f>INDEX([1]CatGlob!$F:$F,MATCH($M1507,[1]CatGlob!$C:$C,0))</f>
        <v>RFL_CORP</v>
      </c>
      <c r="W1507" s="405"/>
      <c r="X1507" s="406">
        <v>0</v>
      </c>
      <c r="Y1507" s="407">
        <v>0</v>
      </c>
      <c r="Z1507" s="408">
        <v>0</v>
      </c>
      <c r="AA1507" s="407">
        <v>0</v>
      </c>
      <c r="AB1507" s="408">
        <v>0</v>
      </c>
      <c r="AC1507" s="407">
        <v>0</v>
      </c>
      <c r="AD1507" s="408">
        <v>0</v>
      </c>
      <c r="AE1507" s="407">
        <v>0</v>
      </c>
      <c r="AF1507" s="408">
        <v>0</v>
      </c>
      <c r="AG1507" s="407">
        <v>0</v>
      </c>
      <c r="AI1507" s="406">
        <v>0</v>
      </c>
      <c r="AJ1507" s="407">
        <v>0</v>
      </c>
      <c r="AK1507" s="408">
        <v>0</v>
      </c>
      <c r="AL1507" s="407">
        <v>0</v>
      </c>
      <c r="AM1507" s="408">
        <v>0</v>
      </c>
      <c r="AN1507" s="407">
        <v>0</v>
      </c>
      <c r="AO1507" s="408">
        <v>0</v>
      </c>
      <c r="AP1507" s="407">
        <v>0</v>
      </c>
      <c r="AQ1507" s="408">
        <v>0</v>
      </c>
      <c r="AR1507" s="407">
        <v>0</v>
      </c>
      <c r="AT1507" s="406">
        <v>0</v>
      </c>
      <c r="AU1507" s="407">
        <v>0</v>
      </c>
      <c r="AV1507" s="408">
        <v>0</v>
      </c>
      <c r="AW1507" s="407">
        <v>0</v>
      </c>
      <c r="AX1507" s="408">
        <v>0</v>
      </c>
      <c r="AY1507" s="407">
        <v>0</v>
      </c>
      <c r="AZ1507" s="408">
        <v>0</v>
      </c>
      <c r="BA1507" s="407">
        <v>0</v>
      </c>
      <c r="BB1507" s="408">
        <v>0</v>
      </c>
      <c r="BC1507" s="407">
        <v>0</v>
      </c>
    </row>
    <row r="1508" spans="1:55" x14ac:dyDescent="0.35">
      <c r="A1508" s="385" t="str" cm="1">
        <f t="array" ref="A1508">IFERROR(_xlfn.IFS(AND(F1508="Renta Variable",O1508=1),IFERROR(MATCH(B1508,[1]RV_Det!C:C,0),"Rev"),AND(J1508="Corporativa",O1508=1,I1508="EM"),IFERROR(MATCH(B1508,[1]RF_Corps!B:B,0),"Rev"),AND(F1508="Alternativos",O1508=1),IFERROR(MATCH(B1508,[1]Rep4!C:C,0),"Rev")),"")</f>
        <v/>
      </c>
      <c r="B1508" s="394" t="s">
        <v>4112</v>
      </c>
      <c r="C1508" s="409" t="s">
        <v>4113</v>
      </c>
      <c r="D1508" s="395" t="s">
        <v>4114</v>
      </c>
      <c r="E1508" s="396" t="str">
        <f>IF(B1508="","",INDEX([1]CatGlob!$S:$S,IFERROR(MATCH(MID(B1508,7,1),[1]CatGlob!$R:$R,0),MATCH(MID(B1508,1,2),[1]CatGlob!$R:$R,0))))</f>
        <v>NSOL</v>
      </c>
      <c r="F1508" s="397" t="s">
        <v>442</v>
      </c>
      <c r="G1508" s="398" t="s">
        <v>383</v>
      </c>
      <c r="H1508" s="399" t="s">
        <v>264</v>
      </c>
      <c r="I1508" s="399" t="s">
        <v>611</v>
      </c>
      <c r="J1508" s="399" t="s">
        <v>2252</v>
      </c>
      <c r="K1508" s="396" t="s">
        <v>600</v>
      </c>
      <c r="L1508" s="400" t="str">
        <f>IF(ISERROR(MATCH(M1508,M$10:M1507,0)),M1508,"")</f>
        <v/>
      </c>
      <c r="M1508" s="401" t="str">
        <f>IF(B1508="","",IF(ISERROR(MATCH(F1508&amp;"_"&amp;G1508&amp;"_"&amp;H1508&amp;"_"&amp;I1508&amp;"_"&amp;J1508&amp;IF(K1508="","","_"&amp;K1508),[1]CatGlob!$B:$B,0)),F1508&amp;"_"&amp;G1508&amp;"_"&amp;H1508&amp;"_"&amp;I1508&amp;"_"&amp;J1508&amp;IF(K1508="","","_"&amp;K1508),INDEX([1]CatGlob!$C:$C,MATCH(F1508&amp;"_"&amp;G1508&amp;"_"&amp;H1508&amp;"_"&amp;I1508&amp;"_"&amp;J1508&amp;IF(K1508="","","_"&amp;K1508),[1]CatGlob!$B:$B,0))))</f>
        <v>PEN_NOM_CORP_NT</v>
      </c>
      <c r="N1508" s="402" t="str">
        <f t="shared" si="49"/>
        <v/>
      </c>
      <c r="O1508" s="402" t="str">
        <f t="shared" si="48"/>
        <v/>
      </c>
      <c r="P1508" s="401" t="str">
        <f>IF(LEN(B1508)&gt;8,INDEX([1]CatGlob!$X:$X,MATCH(M1508,[1]CatGlob!$W:$W,0)),"")</f>
        <v>PEC</v>
      </c>
      <c r="Q1508" s="403" t="str">
        <f>INDEX([1]CatGlob!P:P,MATCH(M1508,[1]CatGlob!O:O,0))</f>
        <v>RFLC</v>
      </c>
      <c r="R1508" s="403" t="s">
        <v>601</v>
      </c>
      <c r="S1508" s="403" t="s">
        <v>601</v>
      </c>
      <c r="T1508" s="403" t="str">
        <f>INDEX([1]CatGlob!$D:$D,MATCH($M1508,[1]CatGlob!$C:$C,0))</f>
        <v>RFL</v>
      </c>
      <c r="U1508" s="403" t="s">
        <v>2419</v>
      </c>
      <c r="V1508" s="404" t="str">
        <f>INDEX([1]CatGlob!$F:$F,MATCH($M1508,[1]CatGlob!$C:$C,0))</f>
        <v>RFL_CORP</v>
      </c>
      <c r="W1508" s="405"/>
      <c r="X1508" s="406">
        <v>0</v>
      </c>
      <c r="Y1508" s="407">
        <v>0</v>
      </c>
      <c r="Z1508" s="408">
        <v>0</v>
      </c>
      <c r="AA1508" s="407">
        <v>0</v>
      </c>
      <c r="AB1508" s="408">
        <v>0</v>
      </c>
      <c r="AC1508" s="407">
        <v>0</v>
      </c>
      <c r="AD1508" s="408">
        <v>0</v>
      </c>
      <c r="AE1508" s="407">
        <v>0</v>
      </c>
      <c r="AF1508" s="408">
        <v>0</v>
      </c>
      <c r="AG1508" s="407">
        <v>0</v>
      </c>
      <c r="AI1508" s="406">
        <v>0</v>
      </c>
      <c r="AJ1508" s="407">
        <v>0</v>
      </c>
      <c r="AK1508" s="408">
        <v>0</v>
      </c>
      <c r="AL1508" s="407">
        <v>0</v>
      </c>
      <c r="AM1508" s="408">
        <v>0</v>
      </c>
      <c r="AN1508" s="407">
        <v>0</v>
      </c>
      <c r="AO1508" s="408">
        <v>0</v>
      </c>
      <c r="AP1508" s="407">
        <v>0</v>
      </c>
      <c r="AQ1508" s="408">
        <v>0</v>
      </c>
      <c r="AR1508" s="407">
        <v>0</v>
      </c>
      <c r="AT1508" s="406">
        <v>0</v>
      </c>
      <c r="AU1508" s="407">
        <v>0</v>
      </c>
      <c r="AV1508" s="408">
        <v>0</v>
      </c>
      <c r="AW1508" s="407">
        <v>0</v>
      </c>
      <c r="AX1508" s="408">
        <v>0</v>
      </c>
      <c r="AY1508" s="407">
        <v>0</v>
      </c>
      <c r="AZ1508" s="408">
        <v>0</v>
      </c>
      <c r="BA1508" s="407">
        <v>0</v>
      </c>
      <c r="BB1508" s="408">
        <v>0</v>
      </c>
      <c r="BC1508" s="407">
        <v>0</v>
      </c>
    </row>
    <row r="1509" spans="1:55" x14ac:dyDescent="0.35">
      <c r="A1509" s="385" t="str" cm="1">
        <f t="array" ref="A1509">IFERROR(_xlfn.IFS(AND(F1509="Renta Variable",O1509=1),IFERROR(MATCH(B1509,[1]RV_Det!C:C,0),"Rev"),AND(J1509="Corporativa",O1509=1,I1509="EM"),IFERROR(MATCH(B1509,[1]RF_Corps!B:B,0),"Rev"),AND(F1509="Alternativos",O1509=1),IFERROR(MATCH(B1509,[1]Rep4!C:C,0),"Rev")),"")</f>
        <v/>
      </c>
      <c r="B1509" s="394" t="s">
        <v>4115</v>
      </c>
      <c r="C1509" s="409" t="s">
        <v>4116</v>
      </c>
      <c r="D1509" s="395" t="s">
        <v>4114</v>
      </c>
      <c r="E1509" s="396" t="str">
        <f>IF(B1509="","",INDEX([1]CatGlob!$S:$S,IFERROR(MATCH(MID(B1509,7,1),[1]CatGlob!$R:$R,0),MATCH(MID(B1509,1,2),[1]CatGlob!$R:$R,0))))</f>
        <v>NSOL</v>
      </c>
      <c r="F1509" s="397" t="s">
        <v>442</v>
      </c>
      <c r="G1509" s="398" t="s">
        <v>383</v>
      </c>
      <c r="H1509" s="399" t="s">
        <v>264</v>
      </c>
      <c r="I1509" s="399" t="s">
        <v>611</v>
      </c>
      <c r="J1509" s="399" t="s">
        <v>2252</v>
      </c>
      <c r="K1509" s="396" t="s">
        <v>600</v>
      </c>
      <c r="L1509" s="400" t="str">
        <f>IF(ISERROR(MATCH(M1509,M$10:M1508,0)),M1509,"")</f>
        <v/>
      </c>
      <c r="M1509" s="401" t="str">
        <f>IF(B1509="","",IF(ISERROR(MATCH(F1509&amp;"_"&amp;G1509&amp;"_"&amp;H1509&amp;"_"&amp;I1509&amp;"_"&amp;J1509&amp;IF(K1509="","","_"&amp;K1509),[1]CatGlob!$B:$B,0)),F1509&amp;"_"&amp;G1509&amp;"_"&amp;H1509&amp;"_"&amp;I1509&amp;"_"&amp;J1509&amp;IF(K1509="","","_"&amp;K1509),INDEX([1]CatGlob!$C:$C,MATCH(F1509&amp;"_"&amp;G1509&amp;"_"&amp;H1509&amp;"_"&amp;I1509&amp;"_"&amp;J1509&amp;IF(K1509="","","_"&amp;K1509),[1]CatGlob!$B:$B,0))))</f>
        <v>PEN_NOM_CORP_NT</v>
      </c>
      <c r="N1509" s="402" t="str">
        <f t="shared" si="49"/>
        <v/>
      </c>
      <c r="O1509" s="402" t="str">
        <f t="shared" si="48"/>
        <v/>
      </c>
      <c r="P1509" s="401" t="str">
        <f>IF(LEN(B1509)&gt;8,INDEX([1]CatGlob!$X:$X,MATCH(M1509,[1]CatGlob!$W:$W,0)),"")</f>
        <v>PEC</v>
      </c>
      <c r="Q1509" s="403" t="str">
        <f>INDEX([1]CatGlob!P:P,MATCH(M1509,[1]CatGlob!O:O,0))</f>
        <v>RFLC</v>
      </c>
      <c r="R1509" s="403" t="s">
        <v>601</v>
      </c>
      <c r="S1509" s="403" t="s">
        <v>601</v>
      </c>
      <c r="T1509" s="403" t="str">
        <f>INDEX([1]CatGlob!$D:$D,MATCH($M1509,[1]CatGlob!$C:$C,0))</f>
        <v>RFL</v>
      </c>
      <c r="U1509" s="403" t="s">
        <v>3953</v>
      </c>
      <c r="V1509" s="404" t="str">
        <f>INDEX([1]CatGlob!$F:$F,MATCH($M1509,[1]CatGlob!$C:$C,0))</f>
        <v>RFL_CORP</v>
      </c>
      <c r="W1509" s="405"/>
      <c r="X1509" s="406">
        <v>0</v>
      </c>
      <c r="Y1509" s="407">
        <v>0</v>
      </c>
      <c r="Z1509" s="408">
        <v>0</v>
      </c>
      <c r="AA1509" s="407">
        <v>0</v>
      </c>
      <c r="AB1509" s="408">
        <v>0</v>
      </c>
      <c r="AC1509" s="407">
        <v>0</v>
      </c>
      <c r="AD1509" s="408">
        <v>0</v>
      </c>
      <c r="AE1509" s="407">
        <v>0</v>
      </c>
      <c r="AF1509" s="408">
        <v>0</v>
      </c>
      <c r="AG1509" s="407">
        <v>0</v>
      </c>
      <c r="AI1509" s="406">
        <v>0</v>
      </c>
      <c r="AJ1509" s="407">
        <v>0</v>
      </c>
      <c r="AK1509" s="408">
        <v>0</v>
      </c>
      <c r="AL1509" s="407">
        <v>0</v>
      </c>
      <c r="AM1509" s="408">
        <v>0</v>
      </c>
      <c r="AN1509" s="407">
        <v>0</v>
      </c>
      <c r="AO1509" s="408">
        <v>0</v>
      </c>
      <c r="AP1509" s="407">
        <v>0</v>
      </c>
      <c r="AQ1509" s="408">
        <v>0</v>
      </c>
      <c r="AR1509" s="407">
        <v>0</v>
      </c>
      <c r="AT1509" s="406">
        <v>0</v>
      </c>
      <c r="AU1509" s="407">
        <v>0</v>
      </c>
      <c r="AV1509" s="408">
        <v>0</v>
      </c>
      <c r="AW1509" s="407">
        <v>0</v>
      </c>
      <c r="AX1509" s="408">
        <v>0</v>
      </c>
      <c r="AY1509" s="407">
        <v>0</v>
      </c>
      <c r="AZ1509" s="408">
        <v>0</v>
      </c>
      <c r="BA1509" s="407">
        <v>0</v>
      </c>
      <c r="BB1509" s="408">
        <v>0</v>
      </c>
      <c r="BC1509" s="407">
        <v>0</v>
      </c>
    </row>
    <row r="1510" spans="1:55" x14ac:dyDescent="0.35">
      <c r="A1510" s="385" t="str" cm="1">
        <f t="array" ref="A1510">IFERROR(_xlfn.IFS(AND(F1510="Renta Variable",O1510=1),IFERROR(MATCH(B1510,[1]RV_Det!C:C,0),"Rev"),AND(J1510="Corporativa",O1510=1,I1510="EM"),IFERROR(MATCH(B1510,[1]RF_Corps!B:B,0),"Rev"),AND(F1510="Alternativos",O1510=1),IFERROR(MATCH(B1510,[1]Rep4!C:C,0),"Rev")),"")</f>
        <v/>
      </c>
      <c r="B1510" s="394" t="s">
        <v>4117</v>
      </c>
      <c r="C1510" s="409" t="s">
        <v>4118</v>
      </c>
      <c r="D1510" s="395" t="s">
        <v>4114</v>
      </c>
      <c r="E1510" s="396" t="str">
        <f>IF(B1510="","",INDEX([1]CatGlob!$S:$S,IFERROR(MATCH(MID(B1510,7,1),[1]CatGlob!$R:$R,0),MATCH(MID(B1510,1,2),[1]CatGlob!$R:$R,0))))</f>
        <v>NSOL</v>
      </c>
      <c r="F1510" s="397" t="s">
        <v>442</v>
      </c>
      <c r="G1510" s="398" t="s">
        <v>383</v>
      </c>
      <c r="H1510" s="399" t="s">
        <v>264</v>
      </c>
      <c r="I1510" s="399" t="s">
        <v>611</v>
      </c>
      <c r="J1510" s="399" t="s">
        <v>2252</v>
      </c>
      <c r="K1510" s="396" t="s">
        <v>600</v>
      </c>
      <c r="L1510" s="400" t="str">
        <f>IF(ISERROR(MATCH(M1510,M$10:M1509,0)),M1510,"")</f>
        <v/>
      </c>
      <c r="M1510" s="401" t="str">
        <f>IF(B1510="","",IF(ISERROR(MATCH(F1510&amp;"_"&amp;G1510&amp;"_"&amp;H1510&amp;"_"&amp;I1510&amp;"_"&amp;J1510&amp;IF(K1510="","","_"&amp;K1510),[1]CatGlob!$B:$B,0)),F1510&amp;"_"&amp;G1510&amp;"_"&amp;H1510&amp;"_"&amp;I1510&amp;"_"&amp;J1510&amp;IF(K1510="","","_"&amp;K1510),INDEX([1]CatGlob!$C:$C,MATCH(F1510&amp;"_"&amp;G1510&amp;"_"&amp;H1510&amp;"_"&amp;I1510&amp;"_"&amp;J1510&amp;IF(K1510="","","_"&amp;K1510),[1]CatGlob!$B:$B,0))))</f>
        <v>PEN_NOM_CORP_NT</v>
      </c>
      <c r="N1510" s="402" t="str">
        <f t="shared" si="49"/>
        <v/>
      </c>
      <c r="O1510" s="402" t="str">
        <f t="shared" si="48"/>
        <v/>
      </c>
      <c r="P1510" s="401" t="str">
        <f>IF(LEN(B1510)&gt;8,INDEX([1]CatGlob!$X:$X,MATCH(M1510,[1]CatGlob!$W:$W,0)),"")</f>
        <v>PEC</v>
      </c>
      <c r="Q1510" s="403" t="str">
        <f>INDEX([1]CatGlob!P:P,MATCH(M1510,[1]CatGlob!O:O,0))</f>
        <v>RFLC</v>
      </c>
      <c r="R1510" s="403" t="s">
        <v>601</v>
      </c>
      <c r="S1510" s="403" t="s">
        <v>601</v>
      </c>
      <c r="T1510" s="403" t="str">
        <f>INDEX([1]CatGlob!$D:$D,MATCH($M1510,[1]CatGlob!$C:$C,0))</f>
        <v>RFL</v>
      </c>
      <c r="U1510" s="403" t="s">
        <v>3953</v>
      </c>
      <c r="V1510" s="404" t="str">
        <f>INDEX([1]CatGlob!$F:$F,MATCH($M1510,[1]CatGlob!$C:$C,0))</f>
        <v>RFL_CORP</v>
      </c>
      <c r="W1510" s="405"/>
      <c r="X1510" s="406">
        <v>0</v>
      </c>
      <c r="Y1510" s="407">
        <v>0</v>
      </c>
      <c r="Z1510" s="408">
        <v>0</v>
      </c>
      <c r="AA1510" s="407">
        <v>0</v>
      </c>
      <c r="AB1510" s="408">
        <v>0</v>
      </c>
      <c r="AC1510" s="407">
        <v>0</v>
      </c>
      <c r="AD1510" s="408">
        <v>0</v>
      </c>
      <c r="AE1510" s="407">
        <v>0</v>
      </c>
      <c r="AF1510" s="408">
        <v>0</v>
      </c>
      <c r="AG1510" s="407">
        <v>0</v>
      </c>
      <c r="AI1510" s="406">
        <v>0</v>
      </c>
      <c r="AJ1510" s="407">
        <v>0</v>
      </c>
      <c r="AK1510" s="408">
        <v>0</v>
      </c>
      <c r="AL1510" s="407">
        <v>0</v>
      </c>
      <c r="AM1510" s="408">
        <v>0</v>
      </c>
      <c r="AN1510" s="407">
        <v>0</v>
      </c>
      <c r="AO1510" s="408">
        <v>0</v>
      </c>
      <c r="AP1510" s="407">
        <v>0</v>
      </c>
      <c r="AQ1510" s="408">
        <v>0</v>
      </c>
      <c r="AR1510" s="407">
        <v>0</v>
      </c>
      <c r="AT1510" s="406">
        <v>0</v>
      </c>
      <c r="AU1510" s="407">
        <v>0</v>
      </c>
      <c r="AV1510" s="408">
        <v>0</v>
      </c>
      <c r="AW1510" s="407">
        <v>0</v>
      </c>
      <c r="AX1510" s="408">
        <v>0</v>
      </c>
      <c r="AY1510" s="407">
        <v>0</v>
      </c>
      <c r="AZ1510" s="408">
        <v>0</v>
      </c>
      <c r="BA1510" s="407">
        <v>0</v>
      </c>
      <c r="BB1510" s="408">
        <v>0</v>
      </c>
      <c r="BC1510" s="407">
        <v>0</v>
      </c>
    </row>
    <row r="1511" spans="1:55" x14ac:dyDescent="0.35">
      <c r="A1511" s="385" t="str" cm="1">
        <f t="array" ref="A1511">IFERROR(_xlfn.IFS(AND(F1511="Renta Variable",O1511=1),IFERROR(MATCH(B1511,[1]RV_Det!C:C,0),"Rev"),AND(J1511="Corporativa",O1511=1,I1511="EM"),IFERROR(MATCH(B1511,[1]RF_Corps!B:B,0),"Rev"),AND(F1511="Alternativos",O1511=1),IFERROR(MATCH(B1511,[1]Rep4!C:C,0),"Rev")),"")</f>
        <v/>
      </c>
      <c r="B1511" s="394" t="s">
        <v>4119</v>
      </c>
      <c r="C1511" s="409" t="s">
        <v>4120</v>
      </c>
      <c r="D1511" s="395" t="s">
        <v>4114</v>
      </c>
      <c r="E1511" s="396" t="str">
        <f>IF(B1511="","",INDEX([1]CatGlob!$S:$S,IFERROR(MATCH(MID(B1511,7,1),[1]CatGlob!$R:$R,0),MATCH(MID(B1511,1,2),[1]CatGlob!$R:$R,0))))</f>
        <v>NSOL</v>
      </c>
      <c r="F1511" s="397" t="s">
        <v>442</v>
      </c>
      <c r="G1511" s="398" t="s">
        <v>383</v>
      </c>
      <c r="H1511" s="399" t="s">
        <v>264</v>
      </c>
      <c r="I1511" s="399" t="s">
        <v>611</v>
      </c>
      <c r="J1511" s="399" t="s">
        <v>2252</v>
      </c>
      <c r="K1511" s="396" t="s">
        <v>600</v>
      </c>
      <c r="L1511" s="400" t="str">
        <f>IF(ISERROR(MATCH(M1511,M$10:M1510,0)),M1511,"")</f>
        <v/>
      </c>
      <c r="M1511" s="401" t="str">
        <f>IF(B1511="","",IF(ISERROR(MATCH(F1511&amp;"_"&amp;G1511&amp;"_"&amp;H1511&amp;"_"&amp;I1511&amp;"_"&amp;J1511&amp;IF(K1511="","","_"&amp;K1511),[1]CatGlob!$B:$B,0)),F1511&amp;"_"&amp;G1511&amp;"_"&amp;H1511&amp;"_"&amp;I1511&amp;"_"&amp;J1511&amp;IF(K1511="","","_"&amp;K1511),INDEX([1]CatGlob!$C:$C,MATCH(F1511&amp;"_"&amp;G1511&amp;"_"&amp;H1511&amp;"_"&amp;I1511&amp;"_"&amp;J1511&amp;IF(K1511="","","_"&amp;K1511),[1]CatGlob!$B:$B,0))))</f>
        <v>PEN_NOM_CORP_NT</v>
      </c>
      <c r="N1511" s="402" t="str">
        <f t="shared" si="49"/>
        <v/>
      </c>
      <c r="O1511" s="402" t="str">
        <f t="shared" si="48"/>
        <v/>
      </c>
      <c r="P1511" s="401" t="str">
        <f>IF(LEN(B1511)&gt;8,INDEX([1]CatGlob!$X:$X,MATCH(M1511,[1]CatGlob!$W:$W,0)),"")</f>
        <v>PEC</v>
      </c>
      <c r="Q1511" s="403" t="str">
        <f>INDEX([1]CatGlob!P:P,MATCH(M1511,[1]CatGlob!O:O,0))</f>
        <v>RFLC</v>
      </c>
      <c r="R1511" s="403" t="s">
        <v>601</v>
      </c>
      <c r="S1511" s="403" t="s">
        <v>601</v>
      </c>
      <c r="T1511" s="403" t="str">
        <f>INDEX([1]CatGlob!$D:$D,MATCH($M1511,[1]CatGlob!$C:$C,0))</f>
        <v>RFL</v>
      </c>
      <c r="U1511" s="403" t="s">
        <v>3953</v>
      </c>
      <c r="V1511" s="404" t="str">
        <f>INDEX([1]CatGlob!$F:$F,MATCH($M1511,[1]CatGlob!$C:$C,0))</f>
        <v>RFL_CORP</v>
      </c>
      <c r="W1511" s="405"/>
      <c r="X1511" s="406">
        <v>0</v>
      </c>
      <c r="Y1511" s="407">
        <v>0</v>
      </c>
      <c r="Z1511" s="408">
        <v>0</v>
      </c>
      <c r="AA1511" s="407">
        <v>0</v>
      </c>
      <c r="AB1511" s="408">
        <v>0</v>
      </c>
      <c r="AC1511" s="407">
        <v>0</v>
      </c>
      <c r="AD1511" s="408">
        <v>0</v>
      </c>
      <c r="AE1511" s="407">
        <v>0</v>
      </c>
      <c r="AF1511" s="408">
        <v>0</v>
      </c>
      <c r="AG1511" s="407">
        <v>0</v>
      </c>
      <c r="AI1511" s="406">
        <v>0</v>
      </c>
      <c r="AJ1511" s="407">
        <v>0</v>
      </c>
      <c r="AK1511" s="408">
        <v>0</v>
      </c>
      <c r="AL1511" s="407">
        <v>0</v>
      </c>
      <c r="AM1511" s="408">
        <v>0</v>
      </c>
      <c r="AN1511" s="407">
        <v>0</v>
      </c>
      <c r="AO1511" s="408">
        <v>0</v>
      </c>
      <c r="AP1511" s="407">
        <v>0</v>
      </c>
      <c r="AQ1511" s="408">
        <v>0</v>
      </c>
      <c r="AR1511" s="407">
        <v>0</v>
      </c>
      <c r="AT1511" s="406">
        <v>0</v>
      </c>
      <c r="AU1511" s="407">
        <v>0</v>
      </c>
      <c r="AV1511" s="408">
        <v>0</v>
      </c>
      <c r="AW1511" s="407">
        <v>0</v>
      </c>
      <c r="AX1511" s="408">
        <v>0</v>
      </c>
      <c r="AY1511" s="407">
        <v>0</v>
      </c>
      <c r="AZ1511" s="408">
        <v>0</v>
      </c>
      <c r="BA1511" s="407">
        <v>0</v>
      </c>
      <c r="BB1511" s="408">
        <v>0</v>
      </c>
      <c r="BC1511" s="407">
        <v>0</v>
      </c>
    </row>
    <row r="1512" spans="1:55" x14ac:dyDescent="0.35">
      <c r="A1512" s="385" t="str" cm="1">
        <f t="array" ref="A1512">IFERROR(_xlfn.IFS(AND(F1512="Renta Variable",O1512=1),IFERROR(MATCH(B1512,[1]RV_Det!C:C,0),"Rev"),AND(J1512="Corporativa",O1512=1,I1512="EM"),IFERROR(MATCH(B1512,[1]RF_Corps!B:B,0),"Rev"),AND(F1512="Alternativos",O1512=1),IFERROR(MATCH(B1512,[1]Rep4!C:C,0),"Rev")),"")</f>
        <v/>
      </c>
      <c r="B1512" s="394" t="s">
        <v>4121</v>
      </c>
      <c r="C1512" s="409" t="s">
        <v>4122</v>
      </c>
      <c r="D1512" s="395" t="s">
        <v>4114</v>
      </c>
      <c r="E1512" s="396" t="str">
        <f>IF(B1512="","",INDEX([1]CatGlob!$S:$S,IFERROR(MATCH(MID(B1512,7,1),[1]CatGlob!$R:$R,0),MATCH(MID(B1512,1,2),[1]CatGlob!$R:$R,0))))</f>
        <v>NSOL</v>
      </c>
      <c r="F1512" s="397" t="s">
        <v>442</v>
      </c>
      <c r="G1512" s="398" t="s">
        <v>383</v>
      </c>
      <c r="H1512" s="399" t="s">
        <v>264</v>
      </c>
      <c r="I1512" s="399" t="s">
        <v>611</v>
      </c>
      <c r="J1512" s="399" t="s">
        <v>2252</v>
      </c>
      <c r="K1512" s="396" t="s">
        <v>600</v>
      </c>
      <c r="L1512" s="400" t="str">
        <f>IF(ISERROR(MATCH(M1512,M$10:M1511,0)),M1512,"")</f>
        <v/>
      </c>
      <c r="M1512" s="401" t="str">
        <f>IF(B1512="","",IF(ISERROR(MATCH(F1512&amp;"_"&amp;G1512&amp;"_"&amp;H1512&amp;"_"&amp;I1512&amp;"_"&amp;J1512&amp;IF(K1512="","","_"&amp;K1512),[1]CatGlob!$B:$B,0)),F1512&amp;"_"&amp;G1512&amp;"_"&amp;H1512&amp;"_"&amp;I1512&amp;"_"&amp;J1512&amp;IF(K1512="","","_"&amp;K1512),INDEX([1]CatGlob!$C:$C,MATCH(F1512&amp;"_"&amp;G1512&amp;"_"&amp;H1512&amp;"_"&amp;I1512&amp;"_"&amp;J1512&amp;IF(K1512="","","_"&amp;K1512),[1]CatGlob!$B:$B,0))))</f>
        <v>PEN_NOM_CORP_NT</v>
      </c>
      <c r="N1512" s="402" t="str">
        <f t="shared" si="49"/>
        <v/>
      </c>
      <c r="O1512" s="402" t="str">
        <f t="shared" si="48"/>
        <v/>
      </c>
      <c r="P1512" s="401" t="str">
        <f>IF(LEN(B1512)&gt;8,INDEX([1]CatGlob!$X:$X,MATCH(M1512,[1]CatGlob!$W:$W,0)),"")</f>
        <v>PEC</v>
      </c>
      <c r="Q1512" s="403" t="str">
        <f>INDEX([1]CatGlob!P:P,MATCH(M1512,[1]CatGlob!O:O,0))</f>
        <v>RFLC</v>
      </c>
      <c r="R1512" s="403" t="s">
        <v>601</v>
      </c>
      <c r="S1512" s="403" t="s">
        <v>601</v>
      </c>
      <c r="T1512" s="403" t="str">
        <f>INDEX([1]CatGlob!$D:$D,MATCH($M1512,[1]CatGlob!$C:$C,0))</f>
        <v>RFL</v>
      </c>
      <c r="U1512" s="403" t="s">
        <v>3953</v>
      </c>
      <c r="V1512" s="404" t="str">
        <f>INDEX([1]CatGlob!$F:$F,MATCH($M1512,[1]CatGlob!$C:$C,0))</f>
        <v>RFL_CORP</v>
      </c>
      <c r="W1512" s="405"/>
      <c r="X1512" s="406">
        <v>0</v>
      </c>
      <c r="Y1512" s="407">
        <v>0</v>
      </c>
      <c r="Z1512" s="408">
        <v>0</v>
      </c>
      <c r="AA1512" s="407">
        <v>0</v>
      </c>
      <c r="AB1512" s="408">
        <v>0</v>
      </c>
      <c r="AC1512" s="407">
        <v>0</v>
      </c>
      <c r="AD1512" s="408">
        <v>0</v>
      </c>
      <c r="AE1512" s="407">
        <v>0</v>
      </c>
      <c r="AF1512" s="408">
        <v>0</v>
      </c>
      <c r="AG1512" s="407">
        <v>0</v>
      </c>
      <c r="AI1512" s="406">
        <v>0</v>
      </c>
      <c r="AJ1512" s="407">
        <v>0</v>
      </c>
      <c r="AK1512" s="408">
        <v>0</v>
      </c>
      <c r="AL1512" s="407">
        <v>0</v>
      </c>
      <c r="AM1512" s="408">
        <v>0</v>
      </c>
      <c r="AN1512" s="407">
        <v>0</v>
      </c>
      <c r="AO1512" s="408">
        <v>0</v>
      </c>
      <c r="AP1512" s="407">
        <v>0</v>
      </c>
      <c r="AQ1512" s="408">
        <v>0</v>
      </c>
      <c r="AR1512" s="407">
        <v>0</v>
      </c>
      <c r="AT1512" s="406">
        <v>0</v>
      </c>
      <c r="AU1512" s="407">
        <v>0</v>
      </c>
      <c r="AV1512" s="408">
        <v>0</v>
      </c>
      <c r="AW1512" s="407">
        <v>0</v>
      </c>
      <c r="AX1512" s="408">
        <v>0</v>
      </c>
      <c r="AY1512" s="407">
        <v>0</v>
      </c>
      <c r="AZ1512" s="408">
        <v>0</v>
      </c>
      <c r="BA1512" s="407">
        <v>0</v>
      </c>
      <c r="BB1512" s="408">
        <v>0</v>
      </c>
      <c r="BC1512" s="407">
        <v>0</v>
      </c>
    </row>
    <row r="1513" spans="1:55" x14ac:dyDescent="0.35">
      <c r="A1513" s="385" t="str" cm="1">
        <f t="array" ref="A1513">IFERROR(_xlfn.IFS(AND(F1513="Renta Variable",O1513=1),IFERROR(MATCH(B1513,[1]RV_Det!C:C,0),"Rev"),AND(J1513="Corporativa",O1513=1,I1513="EM"),IFERROR(MATCH(B1513,[1]RF_Corps!B:B,0),"Rev"),AND(F1513="Alternativos",O1513=1),IFERROR(MATCH(B1513,[1]Rep4!C:C,0),"Rev")),"")</f>
        <v/>
      </c>
      <c r="B1513" s="394" t="s">
        <v>4123</v>
      </c>
      <c r="C1513" s="409" t="s">
        <v>4124</v>
      </c>
      <c r="D1513" s="395" t="s">
        <v>4114</v>
      </c>
      <c r="E1513" s="396" t="str">
        <f>IF(B1513="","",INDEX([1]CatGlob!$S:$S,IFERROR(MATCH(MID(B1513,7,1),[1]CatGlob!$R:$R,0),MATCH(MID(B1513,1,2),[1]CatGlob!$R:$R,0))))</f>
        <v>NSOL</v>
      </c>
      <c r="F1513" s="397" t="s">
        <v>442</v>
      </c>
      <c r="G1513" s="398" t="s">
        <v>383</v>
      </c>
      <c r="H1513" s="399" t="s">
        <v>264</v>
      </c>
      <c r="I1513" s="399" t="s">
        <v>611</v>
      </c>
      <c r="J1513" s="399" t="s">
        <v>2252</v>
      </c>
      <c r="K1513" s="396" t="s">
        <v>600</v>
      </c>
      <c r="L1513" s="400" t="str">
        <f>IF(ISERROR(MATCH(M1513,M$10:M1512,0)),M1513,"")</f>
        <v/>
      </c>
      <c r="M1513" s="401" t="str">
        <f>IF(B1513="","",IF(ISERROR(MATCH(F1513&amp;"_"&amp;G1513&amp;"_"&amp;H1513&amp;"_"&amp;I1513&amp;"_"&amp;J1513&amp;IF(K1513="","","_"&amp;K1513),[1]CatGlob!$B:$B,0)),F1513&amp;"_"&amp;G1513&amp;"_"&amp;H1513&amp;"_"&amp;I1513&amp;"_"&amp;J1513&amp;IF(K1513="","","_"&amp;K1513),INDEX([1]CatGlob!$C:$C,MATCH(F1513&amp;"_"&amp;G1513&amp;"_"&amp;H1513&amp;"_"&amp;I1513&amp;"_"&amp;J1513&amp;IF(K1513="","","_"&amp;K1513),[1]CatGlob!$B:$B,0))))</f>
        <v>PEN_NOM_CORP_NT</v>
      </c>
      <c r="N1513" s="402" t="str">
        <f t="shared" si="49"/>
        <v/>
      </c>
      <c r="O1513" s="402" t="str">
        <f t="shared" si="48"/>
        <v/>
      </c>
      <c r="P1513" s="401" t="str">
        <f>IF(LEN(B1513)&gt;8,INDEX([1]CatGlob!$X:$X,MATCH(M1513,[1]CatGlob!$W:$W,0)),"")</f>
        <v>PEC</v>
      </c>
      <c r="Q1513" s="403" t="str">
        <f>INDEX([1]CatGlob!P:P,MATCH(M1513,[1]CatGlob!O:O,0))</f>
        <v>RFLC</v>
      </c>
      <c r="R1513" s="403" t="s">
        <v>601</v>
      </c>
      <c r="S1513" s="403" t="s">
        <v>601</v>
      </c>
      <c r="T1513" s="403" t="str">
        <f>INDEX([1]CatGlob!$D:$D,MATCH($M1513,[1]CatGlob!$C:$C,0))</f>
        <v>RFL</v>
      </c>
      <c r="U1513" s="403" t="s">
        <v>3953</v>
      </c>
      <c r="V1513" s="404" t="str">
        <f>INDEX([1]CatGlob!$F:$F,MATCH($M1513,[1]CatGlob!$C:$C,0))</f>
        <v>RFL_CORP</v>
      </c>
      <c r="W1513" s="405"/>
      <c r="X1513" s="406">
        <v>0</v>
      </c>
      <c r="Y1513" s="407">
        <v>0</v>
      </c>
      <c r="Z1513" s="408">
        <v>0</v>
      </c>
      <c r="AA1513" s="407">
        <v>0</v>
      </c>
      <c r="AB1513" s="408">
        <v>0</v>
      </c>
      <c r="AC1513" s="407">
        <v>0</v>
      </c>
      <c r="AD1513" s="408">
        <v>0</v>
      </c>
      <c r="AE1513" s="407">
        <v>0</v>
      </c>
      <c r="AF1513" s="408">
        <v>0</v>
      </c>
      <c r="AG1513" s="407">
        <v>0</v>
      </c>
      <c r="AI1513" s="406">
        <v>0</v>
      </c>
      <c r="AJ1513" s="407">
        <v>0</v>
      </c>
      <c r="AK1513" s="408">
        <v>0</v>
      </c>
      <c r="AL1513" s="407">
        <v>0</v>
      </c>
      <c r="AM1513" s="408">
        <v>0</v>
      </c>
      <c r="AN1513" s="407">
        <v>0</v>
      </c>
      <c r="AO1513" s="408">
        <v>0</v>
      </c>
      <c r="AP1513" s="407">
        <v>0</v>
      </c>
      <c r="AQ1513" s="408">
        <v>0</v>
      </c>
      <c r="AR1513" s="407">
        <v>0</v>
      </c>
      <c r="AT1513" s="406">
        <v>0</v>
      </c>
      <c r="AU1513" s="407">
        <v>0</v>
      </c>
      <c r="AV1513" s="408">
        <v>0</v>
      </c>
      <c r="AW1513" s="407">
        <v>0</v>
      </c>
      <c r="AX1513" s="408">
        <v>0</v>
      </c>
      <c r="AY1513" s="407">
        <v>0</v>
      </c>
      <c r="AZ1513" s="408">
        <v>0</v>
      </c>
      <c r="BA1513" s="407">
        <v>0</v>
      </c>
      <c r="BB1513" s="408">
        <v>0</v>
      </c>
      <c r="BC1513" s="407">
        <v>0</v>
      </c>
    </row>
    <row r="1514" spans="1:55" x14ac:dyDescent="0.35">
      <c r="A1514" s="385" t="str" cm="1">
        <f t="array" ref="A1514">IFERROR(_xlfn.IFS(AND(F1514="Renta Variable",O1514=1),IFERROR(MATCH(B1514,[1]RV_Det!C:C,0),"Rev"),AND(J1514="Corporativa",O1514=1,I1514="EM"),IFERROR(MATCH(B1514,[1]RF_Corps!B:B,0),"Rev"),AND(F1514="Alternativos",O1514=1),IFERROR(MATCH(B1514,[1]Rep4!C:C,0),"Rev")),"")</f>
        <v/>
      </c>
      <c r="B1514" s="394" t="s">
        <v>4125</v>
      </c>
      <c r="C1514" s="409" t="s">
        <v>4126</v>
      </c>
      <c r="D1514" s="395" t="s">
        <v>4114</v>
      </c>
      <c r="E1514" s="396" t="str">
        <f>IF(B1514="","",INDEX([1]CatGlob!$S:$S,IFERROR(MATCH(MID(B1514,7,1),[1]CatGlob!$R:$R,0),MATCH(MID(B1514,1,2),[1]CatGlob!$R:$R,0))))</f>
        <v>NSOL</v>
      </c>
      <c r="F1514" s="397" t="s">
        <v>442</v>
      </c>
      <c r="G1514" s="398" t="s">
        <v>383</v>
      </c>
      <c r="H1514" s="399" t="s">
        <v>264</v>
      </c>
      <c r="I1514" s="399" t="s">
        <v>611</v>
      </c>
      <c r="J1514" s="399" t="s">
        <v>2252</v>
      </c>
      <c r="K1514" s="396" t="s">
        <v>600</v>
      </c>
      <c r="L1514" s="400" t="str">
        <f>IF(ISERROR(MATCH(M1514,M$10:M1513,0)),M1514,"")</f>
        <v/>
      </c>
      <c r="M1514" s="401" t="str">
        <f>IF(B1514="","",IF(ISERROR(MATCH(F1514&amp;"_"&amp;G1514&amp;"_"&amp;H1514&amp;"_"&amp;I1514&amp;"_"&amp;J1514&amp;IF(K1514="","","_"&amp;K1514),[1]CatGlob!$B:$B,0)),F1514&amp;"_"&amp;G1514&amp;"_"&amp;H1514&amp;"_"&amp;I1514&amp;"_"&amp;J1514&amp;IF(K1514="","","_"&amp;K1514),INDEX([1]CatGlob!$C:$C,MATCH(F1514&amp;"_"&amp;G1514&amp;"_"&amp;H1514&amp;"_"&amp;I1514&amp;"_"&amp;J1514&amp;IF(K1514="","","_"&amp;K1514),[1]CatGlob!$B:$B,0))))</f>
        <v>PEN_NOM_CORP_NT</v>
      </c>
      <c r="N1514" s="402" t="str">
        <f t="shared" si="49"/>
        <v/>
      </c>
      <c r="O1514" s="402" t="str">
        <f t="shared" si="48"/>
        <v/>
      </c>
      <c r="P1514" s="401" t="str">
        <f>IF(LEN(B1514)&gt;8,INDEX([1]CatGlob!$X:$X,MATCH(M1514,[1]CatGlob!$W:$W,0)),"")</f>
        <v>PEC</v>
      </c>
      <c r="Q1514" s="403" t="str">
        <f>INDEX([1]CatGlob!P:P,MATCH(M1514,[1]CatGlob!O:O,0))</f>
        <v>RFLC</v>
      </c>
      <c r="R1514" s="403" t="s">
        <v>601</v>
      </c>
      <c r="S1514" s="403" t="s">
        <v>601</v>
      </c>
      <c r="T1514" s="403" t="str">
        <f>INDEX([1]CatGlob!$D:$D,MATCH($M1514,[1]CatGlob!$C:$C,0))</f>
        <v>RFL</v>
      </c>
      <c r="U1514" s="403" t="s">
        <v>3953</v>
      </c>
      <c r="V1514" s="404" t="str">
        <f>INDEX([1]CatGlob!$F:$F,MATCH($M1514,[1]CatGlob!$C:$C,0))</f>
        <v>RFL_CORP</v>
      </c>
      <c r="W1514" s="405"/>
      <c r="X1514" s="406">
        <v>0</v>
      </c>
      <c r="Y1514" s="407">
        <v>0</v>
      </c>
      <c r="Z1514" s="408">
        <v>0</v>
      </c>
      <c r="AA1514" s="407">
        <v>0</v>
      </c>
      <c r="AB1514" s="408">
        <v>0</v>
      </c>
      <c r="AC1514" s="407">
        <v>0</v>
      </c>
      <c r="AD1514" s="408">
        <v>0</v>
      </c>
      <c r="AE1514" s="407">
        <v>0</v>
      </c>
      <c r="AF1514" s="408">
        <v>0</v>
      </c>
      <c r="AG1514" s="407">
        <v>0</v>
      </c>
      <c r="AI1514" s="406">
        <v>0</v>
      </c>
      <c r="AJ1514" s="407">
        <v>0</v>
      </c>
      <c r="AK1514" s="408">
        <v>0</v>
      </c>
      <c r="AL1514" s="407">
        <v>0</v>
      </c>
      <c r="AM1514" s="408">
        <v>0</v>
      </c>
      <c r="AN1514" s="407">
        <v>0</v>
      </c>
      <c r="AO1514" s="408">
        <v>0</v>
      </c>
      <c r="AP1514" s="407">
        <v>0</v>
      </c>
      <c r="AQ1514" s="408">
        <v>0</v>
      </c>
      <c r="AR1514" s="407">
        <v>0</v>
      </c>
      <c r="AT1514" s="406">
        <v>0</v>
      </c>
      <c r="AU1514" s="407">
        <v>0</v>
      </c>
      <c r="AV1514" s="408">
        <v>0</v>
      </c>
      <c r="AW1514" s="407">
        <v>0</v>
      </c>
      <c r="AX1514" s="408">
        <v>0</v>
      </c>
      <c r="AY1514" s="407">
        <v>0</v>
      </c>
      <c r="AZ1514" s="408">
        <v>0</v>
      </c>
      <c r="BA1514" s="407">
        <v>0</v>
      </c>
      <c r="BB1514" s="408">
        <v>0</v>
      </c>
      <c r="BC1514" s="407">
        <v>0</v>
      </c>
    </row>
    <row r="1515" spans="1:55" x14ac:dyDescent="0.35">
      <c r="A1515" s="385" t="str" cm="1">
        <f t="array" ref="A1515">IFERROR(_xlfn.IFS(AND(F1515="Renta Variable",O1515=1),IFERROR(MATCH(B1515,[1]RV_Det!C:C,0),"Rev"),AND(J1515="Corporativa",O1515=1,I1515="EM"),IFERROR(MATCH(B1515,[1]RF_Corps!B:B,0),"Rev"),AND(F1515="Alternativos",O1515=1),IFERROR(MATCH(B1515,[1]Rep4!C:C,0),"Rev")),"")</f>
        <v/>
      </c>
      <c r="B1515" s="394" t="s">
        <v>4127</v>
      </c>
      <c r="C1515" s="409" t="s">
        <v>4128</v>
      </c>
      <c r="D1515" s="395" t="s">
        <v>4114</v>
      </c>
      <c r="E1515" s="396" t="str">
        <f>IF(B1515="","",INDEX([1]CatGlob!$S:$S,IFERROR(MATCH(MID(B1515,7,1),[1]CatGlob!$R:$R,0),MATCH(MID(B1515,1,2),[1]CatGlob!$R:$R,0))))</f>
        <v>NSOL</v>
      </c>
      <c r="F1515" s="397" t="s">
        <v>442</v>
      </c>
      <c r="G1515" s="398" t="s">
        <v>383</v>
      </c>
      <c r="H1515" s="399" t="s">
        <v>264</v>
      </c>
      <c r="I1515" s="399" t="s">
        <v>611</v>
      </c>
      <c r="J1515" s="399" t="s">
        <v>2252</v>
      </c>
      <c r="K1515" s="396" t="s">
        <v>600</v>
      </c>
      <c r="L1515" s="400" t="str">
        <f>IF(ISERROR(MATCH(M1515,M$10:M1514,0)),M1515,"")</f>
        <v/>
      </c>
      <c r="M1515" s="401" t="str">
        <f>IF(B1515="","",IF(ISERROR(MATCH(F1515&amp;"_"&amp;G1515&amp;"_"&amp;H1515&amp;"_"&amp;I1515&amp;"_"&amp;J1515&amp;IF(K1515="","","_"&amp;K1515),[1]CatGlob!$B:$B,0)),F1515&amp;"_"&amp;G1515&amp;"_"&amp;H1515&amp;"_"&amp;I1515&amp;"_"&amp;J1515&amp;IF(K1515="","","_"&amp;K1515),INDEX([1]CatGlob!$C:$C,MATCH(F1515&amp;"_"&amp;G1515&amp;"_"&amp;H1515&amp;"_"&amp;I1515&amp;"_"&amp;J1515&amp;IF(K1515="","","_"&amp;K1515),[1]CatGlob!$B:$B,0))))</f>
        <v>PEN_NOM_CORP_NT</v>
      </c>
      <c r="N1515" s="402" t="str">
        <f t="shared" si="49"/>
        <v/>
      </c>
      <c r="O1515" s="402" t="str">
        <f t="shared" si="48"/>
        <v/>
      </c>
      <c r="P1515" s="401" t="str">
        <f>IF(LEN(B1515)&gt;8,INDEX([1]CatGlob!$X:$X,MATCH(M1515,[1]CatGlob!$W:$W,0)),"")</f>
        <v>PEC</v>
      </c>
      <c r="Q1515" s="403" t="str">
        <f>INDEX([1]CatGlob!P:P,MATCH(M1515,[1]CatGlob!O:O,0))</f>
        <v>RFLC</v>
      </c>
      <c r="R1515" s="403" t="s">
        <v>601</v>
      </c>
      <c r="S1515" s="403" t="s">
        <v>601</v>
      </c>
      <c r="T1515" s="403" t="str">
        <f>INDEX([1]CatGlob!$D:$D,MATCH($M1515,[1]CatGlob!$C:$C,0))</f>
        <v>RFL</v>
      </c>
      <c r="U1515" s="403" t="s">
        <v>3953</v>
      </c>
      <c r="V1515" s="404" t="str">
        <f>INDEX([1]CatGlob!$F:$F,MATCH($M1515,[1]CatGlob!$C:$C,0))</f>
        <v>RFL_CORP</v>
      </c>
      <c r="W1515" s="405"/>
      <c r="X1515" s="406">
        <v>0</v>
      </c>
      <c r="Y1515" s="407">
        <v>0</v>
      </c>
      <c r="Z1515" s="408">
        <v>0</v>
      </c>
      <c r="AA1515" s="407">
        <v>0</v>
      </c>
      <c r="AB1515" s="408">
        <v>0</v>
      </c>
      <c r="AC1515" s="407">
        <v>0</v>
      </c>
      <c r="AD1515" s="408">
        <v>0</v>
      </c>
      <c r="AE1515" s="407">
        <v>0</v>
      </c>
      <c r="AF1515" s="408">
        <v>0</v>
      </c>
      <c r="AG1515" s="407">
        <v>0</v>
      </c>
      <c r="AI1515" s="406">
        <v>0</v>
      </c>
      <c r="AJ1515" s="407">
        <v>0</v>
      </c>
      <c r="AK1515" s="408">
        <v>0</v>
      </c>
      <c r="AL1515" s="407">
        <v>0</v>
      </c>
      <c r="AM1515" s="408">
        <v>0</v>
      </c>
      <c r="AN1515" s="407">
        <v>0</v>
      </c>
      <c r="AO1515" s="408">
        <v>0</v>
      </c>
      <c r="AP1515" s="407">
        <v>0</v>
      </c>
      <c r="AQ1515" s="408">
        <v>0</v>
      </c>
      <c r="AR1515" s="407">
        <v>0</v>
      </c>
      <c r="AT1515" s="406">
        <v>0</v>
      </c>
      <c r="AU1515" s="407">
        <v>0</v>
      </c>
      <c r="AV1515" s="408">
        <v>0</v>
      </c>
      <c r="AW1515" s="407">
        <v>0</v>
      </c>
      <c r="AX1515" s="408">
        <v>0</v>
      </c>
      <c r="AY1515" s="407">
        <v>0</v>
      </c>
      <c r="AZ1515" s="408">
        <v>0</v>
      </c>
      <c r="BA1515" s="407">
        <v>0</v>
      </c>
      <c r="BB1515" s="408">
        <v>0</v>
      </c>
      <c r="BC1515" s="407">
        <v>0</v>
      </c>
    </row>
    <row r="1516" spans="1:55" x14ac:dyDescent="0.35">
      <c r="A1516" s="385" t="str" cm="1">
        <f t="array" ref="A1516">IFERROR(_xlfn.IFS(AND(F1516="Renta Variable",O1516=1),IFERROR(MATCH(B1516,[1]RV_Det!C:C,0),"Rev"),AND(J1516="Corporativa",O1516=1,I1516="EM"),IFERROR(MATCH(B1516,[1]RF_Corps!B:B,0),"Rev"),AND(F1516="Alternativos",O1516=1),IFERROR(MATCH(B1516,[1]Rep4!C:C,0),"Rev")),"")</f>
        <v/>
      </c>
      <c r="B1516" s="394" t="s">
        <v>4129</v>
      </c>
      <c r="C1516" s="409" t="s">
        <v>4130</v>
      </c>
      <c r="D1516" s="395" t="s">
        <v>4131</v>
      </c>
      <c r="E1516" s="396" t="str">
        <f>IF(B1516="","",INDEX([1]CatGlob!$S:$S,IFERROR(MATCH(MID(B1516,7,1),[1]CatGlob!$R:$R,0),MATCH(MID(B1516,1,2),[1]CatGlob!$R:$R,0))))</f>
        <v>NSOL</v>
      </c>
      <c r="F1516" s="397" t="s">
        <v>442</v>
      </c>
      <c r="G1516" s="398" t="s">
        <v>383</v>
      </c>
      <c r="H1516" s="399" t="s">
        <v>264</v>
      </c>
      <c r="I1516" s="399" t="s">
        <v>611</v>
      </c>
      <c r="J1516" s="399" t="s">
        <v>2252</v>
      </c>
      <c r="K1516" s="396" t="s">
        <v>600</v>
      </c>
      <c r="L1516" s="400" t="str">
        <f>IF(ISERROR(MATCH(M1516,M$10:M1515,0)),M1516,"")</f>
        <v/>
      </c>
      <c r="M1516" s="401" t="str">
        <f>IF(B1516="","",IF(ISERROR(MATCH(F1516&amp;"_"&amp;G1516&amp;"_"&amp;H1516&amp;"_"&amp;I1516&amp;"_"&amp;J1516&amp;IF(K1516="","","_"&amp;K1516),[1]CatGlob!$B:$B,0)),F1516&amp;"_"&amp;G1516&amp;"_"&amp;H1516&amp;"_"&amp;I1516&amp;"_"&amp;J1516&amp;IF(K1516="","","_"&amp;K1516),INDEX([1]CatGlob!$C:$C,MATCH(F1516&amp;"_"&amp;G1516&amp;"_"&amp;H1516&amp;"_"&amp;I1516&amp;"_"&amp;J1516&amp;IF(K1516="","","_"&amp;K1516),[1]CatGlob!$B:$B,0))))</f>
        <v>PEN_NOM_CORP_NT</v>
      </c>
      <c r="N1516" s="402" t="str">
        <f t="shared" si="49"/>
        <v/>
      </c>
      <c r="O1516" s="402" t="str">
        <f t="shared" si="48"/>
        <v/>
      </c>
      <c r="P1516" s="401" t="str">
        <f>IF(LEN(B1516)&gt;8,INDEX([1]CatGlob!$X:$X,MATCH(M1516,[1]CatGlob!$W:$W,0)),"")</f>
        <v>PEC</v>
      </c>
      <c r="Q1516" s="403" t="str">
        <f>INDEX([1]CatGlob!P:P,MATCH(M1516,[1]CatGlob!O:O,0))</f>
        <v>RFLC</v>
      </c>
      <c r="R1516" s="403" t="s">
        <v>601</v>
      </c>
      <c r="S1516" s="403" t="s">
        <v>601</v>
      </c>
      <c r="T1516" s="403" t="str">
        <f>INDEX([1]CatGlob!$D:$D,MATCH($M1516,[1]CatGlob!$C:$C,0))</f>
        <v>RFL</v>
      </c>
      <c r="U1516" s="403" t="s">
        <v>3953</v>
      </c>
      <c r="V1516" s="404" t="str">
        <f>INDEX([1]CatGlob!$F:$F,MATCH($M1516,[1]CatGlob!$C:$C,0))</f>
        <v>RFL_CORP</v>
      </c>
      <c r="W1516" s="405"/>
      <c r="X1516" s="406">
        <v>0</v>
      </c>
      <c r="Y1516" s="407">
        <v>0</v>
      </c>
      <c r="Z1516" s="408">
        <v>0</v>
      </c>
      <c r="AA1516" s="407">
        <v>0</v>
      </c>
      <c r="AB1516" s="408">
        <v>0</v>
      </c>
      <c r="AC1516" s="407">
        <v>0</v>
      </c>
      <c r="AD1516" s="408">
        <v>0</v>
      </c>
      <c r="AE1516" s="407">
        <v>0</v>
      </c>
      <c r="AF1516" s="408">
        <v>0</v>
      </c>
      <c r="AG1516" s="407">
        <v>0</v>
      </c>
      <c r="AI1516" s="406">
        <v>0</v>
      </c>
      <c r="AJ1516" s="407">
        <v>0</v>
      </c>
      <c r="AK1516" s="408">
        <v>0</v>
      </c>
      <c r="AL1516" s="407">
        <v>0</v>
      </c>
      <c r="AM1516" s="408">
        <v>0</v>
      </c>
      <c r="AN1516" s="407">
        <v>0</v>
      </c>
      <c r="AO1516" s="408">
        <v>0</v>
      </c>
      <c r="AP1516" s="407">
        <v>0</v>
      </c>
      <c r="AQ1516" s="408">
        <v>0</v>
      </c>
      <c r="AR1516" s="407">
        <v>0</v>
      </c>
      <c r="AT1516" s="406">
        <v>0</v>
      </c>
      <c r="AU1516" s="407">
        <v>0</v>
      </c>
      <c r="AV1516" s="408">
        <v>0</v>
      </c>
      <c r="AW1516" s="407">
        <v>0</v>
      </c>
      <c r="AX1516" s="408">
        <v>0</v>
      </c>
      <c r="AY1516" s="407">
        <v>0</v>
      </c>
      <c r="AZ1516" s="408">
        <v>0</v>
      </c>
      <c r="BA1516" s="407">
        <v>0</v>
      </c>
      <c r="BB1516" s="408">
        <v>0</v>
      </c>
      <c r="BC1516" s="407">
        <v>0</v>
      </c>
    </row>
    <row r="1517" spans="1:55" x14ac:dyDescent="0.35">
      <c r="A1517" s="385" t="str" cm="1">
        <f t="array" ref="A1517">IFERROR(_xlfn.IFS(AND(F1517="Renta Variable",O1517=1),IFERROR(MATCH(B1517,[1]RV_Det!C:C,0),"Rev"),AND(J1517="Corporativa",O1517=1,I1517="EM"),IFERROR(MATCH(B1517,[1]RF_Corps!B:B,0),"Rev"),AND(F1517="Alternativos",O1517=1),IFERROR(MATCH(B1517,[1]Rep4!C:C,0),"Rev")),"")</f>
        <v/>
      </c>
      <c r="B1517" s="394" t="s">
        <v>4132</v>
      </c>
      <c r="C1517" s="409" t="s">
        <v>4133</v>
      </c>
      <c r="D1517" s="395" t="s">
        <v>4131</v>
      </c>
      <c r="E1517" s="396" t="str">
        <f>IF(B1517="","",INDEX([1]CatGlob!$S:$S,IFERROR(MATCH(MID(B1517,7,1),[1]CatGlob!$R:$R,0),MATCH(MID(B1517,1,2),[1]CatGlob!$R:$R,0))))</f>
        <v>NSOL</v>
      </c>
      <c r="F1517" s="397" t="s">
        <v>442</v>
      </c>
      <c r="G1517" s="398" t="s">
        <v>383</v>
      </c>
      <c r="H1517" s="399" t="s">
        <v>264</v>
      </c>
      <c r="I1517" s="399" t="s">
        <v>611</v>
      </c>
      <c r="J1517" s="399" t="s">
        <v>2252</v>
      </c>
      <c r="K1517" s="396" t="s">
        <v>600</v>
      </c>
      <c r="L1517" s="400" t="str">
        <f>IF(ISERROR(MATCH(M1517,M$10:M1516,0)),M1517,"")</f>
        <v/>
      </c>
      <c r="M1517" s="401" t="str">
        <f>IF(B1517="","",IF(ISERROR(MATCH(F1517&amp;"_"&amp;G1517&amp;"_"&amp;H1517&amp;"_"&amp;I1517&amp;"_"&amp;J1517&amp;IF(K1517="","","_"&amp;K1517),[1]CatGlob!$B:$B,0)),F1517&amp;"_"&amp;G1517&amp;"_"&amp;H1517&amp;"_"&amp;I1517&amp;"_"&amp;J1517&amp;IF(K1517="","","_"&amp;K1517),INDEX([1]CatGlob!$C:$C,MATCH(F1517&amp;"_"&amp;G1517&amp;"_"&amp;H1517&amp;"_"&amp;I1517&amp;"_"&amp;J1517&amp;IF(K1517="","","_"&amp;K1517),[1]CatGlob!$B:$B,0))))</f>
        <v>PEN_NOM_CORP_NT</v>
      </c>
      <c r="N1517" s="402" t="str">
        <f t="shared" si="49"/>
        <v/>
      </c>
      <c r="O1517" s="402" t="str">
        <f t="shared" si="48"/>
        <v/>
      </c>
      <c r="P1517" s="401" t="str">
        <f>IF(LEN(B1517)&gt;8,INDEX([1]CatGlob!$X:$X,MATCH(M1517,[1]CatGlob!$W:$W,0)),"")</f>
        <v>PEC</v>
      </c>
      <c r="Q1517" s="403" t="str">
        <f>INDEX([1]CatGlob!P:P,MATCH(M1517,[1]CatGlob!O:O,0))</f>
        <v>RFLC</v>
      </c>
      <c r="R1517" s="403" t="s">
        <v>601</v>
      </c>
      <c r="S1517" s="403" t="s">
        <v>601</v>
      </c>
      <c r="T1517" s="403" t="str">
        <f>INDEX([1]CatGlob!$D:$D,MATCH($M1517,[1]CatGlob!$C:$C,0))</f>
        <v>RFL</v>
      </c>
      <c r="U1517" s="403" t="s">
        <v>3953</v>
      </c>
      <c r="V1517" s="404" t="str">
        <f>INDEX([1]CatGlob!$F:$F,MATCH($M1517,[1]CatGlob!$C:$C,0))</f>
        <v>RFL_CORP</v>
      </c>
      <c r="W1517" s="405"/>
      <c r="X1517" s="406">
        <v>0</v>
      </c>
      <c r="Y1517" s="407">
        <v>0</v>
      </c>
      <c r="Z1517" s="408">
        <v>0</v>
      </c>
      <c r="AA1517" s="407">
        <v>0</v>
      </c>
      <c r="AB1517" s="408">
        <v>0</v>
      </c>
      <c r="AC1517" s="407">
        <v>0</v>
      </c>
      <c r="AD1517" s="408">
        <v>0</v>
      </c>
      <c r="AE1517" s="407">
        <v>0</v>
      </c>
      <c r="AF1517" s="408">
        <v>0</v>
      </c>
      <c r="AG1517" s="407">
        <v>0</v>
      </c>
      <c r="AI1517" s="406">
        <v>0</v>
      </c>
      <c r="AJ1517" s="407">
        <v>0</v>
      </c>
      <c r="AK1517" s="408">
        <v>0</v>
      </c>
      <c r="AL1517" s="407">
        <v>0</v>
      </c>
      <c r="AM1517" s="408">
        <v>0</v>
      </c>
      <c r="AN1517" s="407">
        <v>0</v>
      </c>
      <c r="AO1517" s="408">
        <v>0</v>
      </c>
      <c r="AP1517" s="407">
        <v>0</v>
      </c>
      <c r="AQ1517" s="408">
        <v>0</v>
      </c>
      <c r="AR1517" s="407">
        <v>0</v>
      </c>
      <c r="AT1517" s="406">
        <v>0</v>
      </c>
      <c r="AU1517" s="407">
        <v>0</v>
      </c>
      <c r="AV1517" s="408">
        <v>0</v>
      </c>
      <c r="AW1517" s="407">
        <v>0</v>
      </c>
      <c r="AX1517" s="408">
        <v>0</v>
      </c>
      <c r="AY1517" s="407">
        <v>0</v>
      </c>
      <c r="AZ1517" s="408">
        <v>0</v>
      </c>
      <c r="BA1517" s="407">
        <v>0</v>
      </c>
      <c r="BB1517" s="408">
        <v>0</v>
      </c>
      <c r="BC1517" s="407">
        <v>0</v>
      </c>
    </row>
    <row r="1518" spans="1:55" x14ac:dyDescent="0.35">
      <c r="A1518" s="385" t="str" cm="1">
        <f t="array" ref="A1518">IFERROR(_xlfn.IFS(AND(F1518="Renta Variable",O1518=1),IFERROR(MATCH(B1518,[1]RV_Det!C:C,0),"Rev"),AND(J1518="Corporativa",O1518=1,I1518="EM"),IFERROR(MATCH(B1518,[1]RF_Corps!B:B,0),"Rev"),AND(F1518="Alternativos",O1518=1),IFERROR(MATCH(B1518,[1]Rep4!C:C,0),"Rev")),"")</f>
        <v/>
      </c>
      <c r="B1518" s="394" t="s">
        <v>4134</v>
      </c>
      <c r="C1518" s="409" t="s">
        <v>4135</v>
      </c>
      <c r="D1518" s="395" t="s">
        <v>4131</v>
      </c>
      <c r="E1518" s="396" t="str">
        <f>IF(B1518="","",INDEX([1]CatGlob!$S:$S,IFERROR(MATCH(MID(B1518,7,1),[1]CatGlob!$R:$R,0),MATCH(MID(B1518,1,2),[1]CatGlob!$R:$R,0))))</f>
        <v>NSOL</v>
      </c>
      <c r="F1518" s="397" t="s">
        <v>442</v>
      </c>
      <c r="G1518" s="398" t="s">
        <v>383</v>
      </c>
      <c r="H1518" s="399" t="s">
        <v>264</v>
      </c>
      <c r="I1518" s="399" t="s">
        <v>611</v>
      </c>
      <c r="J1518" s="399" t="s">
        <v>2252</v>
      </c>
      <c r="K1518" s="396" t="s">
        <v>600</v>
      </c>
      <c r="L1518" s="400" t="str">
        <f>IF(ISERROR(MATCH(M1518,M$10:M1517,0)),M1518,"")</f>
        <v/>
      </c>
      <c r="M1518" s="401" t="str">
        <f>IF(B1518="","",IF(ISERROR(MATCH(F1518&amp;"_"&amp;G1518&amp;"_"&amp;H1518&amp;"_"&amp;I1518&amp;"_"&amp;J1518&amp;IF(K1518="","","_"&amp;K1518),[1]CatGlob!$B:$B,0)),F1518&amp;"_"&amp;G1518&amp;"_"&amp;H1518&amp;"_"&amp;I1518&amp;"_"&amp;J1518&amp;IF(K1518="","","_"&amp;K1518),INDEX([1]CatGlob!$C:$C,MATCH(F1518&amp;"_"&amp;G1518&amp;"_"&amp;H1518&amp;"_"&amp;I1518&amp;"_"&amp;J1518&amp;IF(K1518="","","_"&amp;K1518),[1]CatGlob!$B:$B,0))))</f>
        <v>PEN_NOM_CORP_NT</v>
      </c>
      <c r="N1518" s="402" t="str">
        <f t="shared" si="49"/>
        <v/>
      </c>
      <c r="O1518" s="402" t="str">
        <f t="shared" si="48"/>
        <v/>
      </c>
      <c r="P1518" s="401" t="str">
        <f>IF(LEN(B1518)&gt;8,INDEX([1]CatGlob!$X:$X,MATCH(M1518,[1]CatGlob!$W:$W,0)),"")</f>
        <v>PEC</v>
      </c>
      <c r="Q1518" s="403" t="str">
        <f>INDEX([1]CatGlob!P:P,MATCH(M1518,[1]CatGlob!O:O,0))</f>
        <v>RFLC</v>
      </c>
      <c r="R1518" s="403" t="s">
        <v>601</v>
      </c>
      <c r="S1518" s="403" t="s">
        <v>601</v>
      </c>
      <c r="T1518" s="403" t="str">
        <f>INDEX([1]CatGlob!$D:$D,MATCH($M1518,[1]CatGlob!$C:$C,0))</f>
        <v>RFL</v>
      </c>
      <c r="U1518" s="403" t="s">
        <v>3953</v>
      </c>
      <c r="V1518" s="404" t="str">
        <f>INDEX([1]CatGlob!$F:$F,MATCH($M1518,[1]CatGlob!$C:$C,0))</f>
        <v>RFL_CORP</v>
      </c>
      <c r="W1518" s="405"/>
      <c r="X1518" s="406">
        <v>0</v>
      </c>
      <c r="Y1518" s="407">
        <v>0</v>
      </c>
      <c r="Z1518" s="408">
        <v>0</v>
      </c>
      <c r="AA1518" s="407">
        <v>0</v>
      </c>
      <c r="AB1518" s="408">
        <v>0</v>
      </c>
      <c r="AC1518" s="407">
        <v>0</v>
      </c>
      <c r="AD1518" s="408">
        <v>0</v>
      </c>
      <c r="AE1518" s="407">
        <v>0</v>
      </c>
      <c r="AF1518" s="408">
        <v>0</v>
      </c>
      <c r="AG1518" s="407">
        <v>0</v>
      </c>
      <c r="AI1518" s="406">
        <v>0</v>
      </c>
      <c r="AJ1518" s="407">
        <v>0</v>
      </c>
      <c r="AK1518" s="408">
        <v>0</v>
      </c>
      <c r="AL1518" s="407">
        <v>0</v>
      </c>
      <c r="AM1518" s="408">
        <v>0</v>
      </c>
      <c r="AN1518" s="407">
        <v>0</v>
      </c>
      <c r="AO1518" s="408">
        <v>0</v>
      </c>
      <c r="AP1518" s="407">
        <v>0</v>
      </c>
      <c r="AQ1518" s="408">
        <v>0</v>
      </c>
      <c r="AR1518" s="407">
        <v>0</v>
      </c>
      <c r="AT1518" s="406">
        <v>0</v>
      </c>
      <c r="AU1518" s="407">
        <v>0</v>
      </c>
      <c r="AV1518" s="408">
        <v>0</v>
      </c>
      <c r="AW1518" s="407">
        <v>0</v>
      </c>
      <c r="AX1518" s="408">
        <v>0</v>
      </c>
      <c r="AY1518" s="407">
        <v>0</v>
      </c>
      <c r="AZ1518" s="408">
        <v>0</v>
      </c>
      <c r="BA1518" s="407">
        <v>0</v>
      </c>
      <c r="BB1518" s="408">
        <v>0</v>
      </c>
      <c r="BC1518" s="407">
        <v>0</v>
      </c>
    </row>
    <row r="1519" spans="1:55" x14ac:dyDescent="0.35">
      <c r="A1519" s="385" t="str" cm="1">
        <f t="array" ref="A1519">IFERROR(_xlfn.IFS(AND(F1519="Renta Variable",O1519=1),IFERROR(MATCH(B1519,[1]RV_Det!C:C,0),"Rev"),AND(J1519="Corporativa",O1519=1,I1519="EM"),IFERROR(MATCH(B1519,[1]RF_Corps!B:B,0),"Rev"),AND(F1519="Alternativos",O1519=1),IFERROR(MATCH(B1519,[1]Rep4!C:C,0),"Rev")),"")</f>
        <v/>
      </c>
      <c r="B1519" s="394" t="s">
        <v>4136</v>
      </c>
      <c r="C1519" s="409" t="s">
        <v>4137</v>
      </c>
      <c r="D1519" s="395" t="s">
        <v>4131</v>
      </c>
      <c r="E1519" s="396" t="str">
        <f>IF(B1519="","",INDEX([1]CatGlob!$S:$S,IFERROR(MATCH(MID(B1519,7,1),[1]CatGlob!$R:$R,0),MATCH(MID(B1519,1,2),[1]CatGlob!$R:$R,0))))</f>
        <v>NSOL</v>
      </c>
      <c r="F1519" s="397" t="s">
        <v>442</v>
      </c>
      <c r="G1519" s="398" t="s">
        <v>383</v>
      </c>
      <c r="H1519" s="399" t="s">
        <v>264</v>
      </c>
      <c r="I1519" s="399" t="s">
        <v>611</v>
      </c>
      <c r="J1519" s="399" t="s">
        <v>2252</v>
      </c>
      <c r="K1519" s="396" t="s">
        <v>600</v>
      </c>
      <c r="L1519" s="400" t="str">
        <f>IF(ISERROR(MATCH(M1519,M$10:M1518,0)),M1519,"")</f>
        <v/>
      </c>
      <c r="M1519" s="401" t="str">
        <f>IF(B1519="","",IF(ISERROR(MATCH(F1519&amp;"_"&amp;G1519&amp;"_"&amp;H1519&amp;"_"&amp;I1519&amp;"_"&amp;J1519&amp;IF(K1519="","","_"&amp;K1519),[1]CatGlob!$B:$B,0)),F1519&amp;"_"&amp;G1519&amp;"_"&amp;H1519&amp;"_"&amp;I1519&amp;"_"&amp;J1519&amp;IF(K1519="","","_"&amp;K1519),INDEX([1]CatGlob!$C:$C,MATCH(F1519&amp;"_"&amp;G1519&amp;"_"&amp;H1519&amp;"_"&amp;I1519&amp;"_"&amp;J1519&amp;IF(K1519="","","_"&amp;K1519),[1]CatGlob!$B:$B,0))))</f>
        <v>PEN_NOM_CORP_NT</v>
      </c>
      <c r="N1519" s="402" t="str">
        <f t="shared" si="49"/>
        <v/>
      </c>
      <c r="O1519" s="402" t="str">
        <f t="shared" si="48"/>
        <v/>
      </c>
      <c r="P1519" s="401" t="str">
        <f>IF(LEN(B1519)&gt;8,INDEX([1]CatGlob!$X:$X,MATCH(M1519,[1]CatGlob!$W:$W,0)),"")</f>
        <v>PEC</v>
      </c>
      <c r="Q1519" s="403" t="str">
        <f>INDEX([1]CatGlob!P:P,MATCH(M1519,[1]CatGlob!O:O,0))</f>
        <v>RFLC</v>
      </c>
      <c r="R1519" s="403" t="s">
        <v>601</v>
      </c>
      <c r="S1519" s="403" t="s">
        <v>601</v>
      </c>
      <c r="T1519" s="403" t="str">
        <f>INDEX([1]CatGlob!$D:$D,MATCH($M1519,[1]CatGlob!$C:$C,0))</f>
        <v>RFL</v>
      </c>
      <c r="U1519" s="403" t="s">
        <v>3953</v>
      </c>
      <c r="V1519" s="404" t="str">
        <f>INDEX([1]CatGlob!$F:$F,MATCH($M1519,[1]CatGlob!$C:$C,0))</f>
        <v>RFL_CORP</v>
      </c>
      <c r="W1519" s="405"/>
      <c r="X1519" s="406">
        <v>0</v>
      </c>
      <c r="Y1519" s="407">
        <v>0</v>
      </c>
      <c r="Z1519" s="408">
        <v>0</v>
      </c>
      <c r="AA1519" s="407">
        <v>0</v>
      </c>
      <c r="AB1519" s="408">
        <v>0</v>
      </c>
      <c r="AC1519" s="407">
        <v>0</v>
      </c>
      <c r="AD1519" s="408">
        <v>0</v>
      </c>
      <c r="AE1519" s="407">
        <v>0</v>
      </c>
      <c r="AF1519" s="408">
        <v>0</v>
      </c>
      <c r="AG1519" s="407">
        <v>0</v>
      </c>
      <c r="AI1519" s="406">
        <v>0</v>
      </c>
      <c r="AJ1519" s="407">
        <v>0</v>
      </c>
      <c r="AK1519" s="408">
        <v>0</v>
      </c>
      <c r="AL1519" s="407">
        <v>0</v>
      </c>
      <c r="AM1519" s="408">
        <v>0</v>
      </c>
      <c r="AN1519" s="407">
        <v>0</v>
      </c>
      <c r="AO1519" s="408">
        <v>0</v>
      </c>
      <c r="AP1519" s="407">
        <v>0</v>
      </c>
      <c r="AQ1519" s="408">
        <v>0</v>
      </c>
      <c r="AR1519" s="407">
        <v>0</v>
      </c>
      <c r="AT1519" s="406">
        <v>0</v>
      </c>
      <c r="AU1519" s="407">
        <v>0</v>
      </c>
      <c r="AV1519" s="408">
        <v>0</v>
      </c>
      <c r="AW1519" s="407">
        <v>0</v>
      </c>
      <c r="AX1519" s="408">
        <v>0</v>
      </c>
      <c r="AY1519" s="407">
        <v>0</v>
      </c>
      <c r="AZ1519" s="408">
        <v>0</v>
      </c>
      <c r="BA1519" s="407">
        <v>0</v>
      </c>
      <c r="BB1519" s="408">
        <v>0</v>
      </c>
      <c r="BC1519" s="407">
        <v>0</v>
      </c>
    </row>
    <row r="1520" spans="1:55" x14ac:dyDescent="0.35">
      <c r="A1520" s="385" t="str" cm="1">
        <f t="array" ref="A1520">IFERROR(_xlfn.IFS(AND(F1520="Renta Variable",O1520=1),IFERROR(MATCH(B1520,[1]RV_Det!C:C,0),"Rev"),AND(J1520="Corporativa",O1520=1,I1520="EM"),IFERROR(MATCH(B1520,[1]RF_Corps!B:B,0),"Rev"),AND(F1520="Alternativos",O1520=1),IFERROR(MATCH(B1520,[1]Rep4!C:C,0),"Rev")),"")</f>
        <v/>
      </c>
      <c r="B1520" s="394" t="s">
        <v>4138</v>
      </c>
      <c r="C1520" s="409" t="s">
        <v>4139</v>
      </c>
      <c r="D1520" s="395" t="s">
        <v>4131</v>
      </c>
      <c r="E1520" s="396" t="str">
        <f>IF(B1520="","",INDEX([1]CatGlob!$S:$S,IFERROR(MATCH(MID(B1520,7,1),[1]CatGlob!$R:$R,0),MATCH(MID(B1520,1,2),[1]CatGlob!$R:$R,0))))</f>
        <v>NSOL</v>
      </c>
      <c r="F1520" s="397" t="s">
        <v>442</v>
      </c>
      <c r="G1520" s="398" t="s">
        <v>383</v>
      </c>
      <c r="H1520" s="399" t="s">
        <v>264</v>
      </c>
      <c r="I1520" s="399" t="s">
        <v>611</v>
      </c>
      <c r="J1520" s="399" t="s">
        <v>2252</v>
      </c>
      <c r="K1520" s="396" t="s">
        <v>600</v>
      </c>
      <c r="L1520" s="400" t="str">
        <f>IF(ISERROR(MATCH(M1520,M$10:M1519,0)),M1520,"")</f>
        <v/>
      </c>
      <c r="M1520" s="401" t="str">
        <f>IF(B1520="","",IF(ISERROR(MATCH(F1520&amp;"_"&amp;G1520&amp;"_"&amp;H1520&amp;"_"&amp;I1520&amp;"_"&amp;J1520&amp;IF(K1520="","","_"&amp;K1520),[1]CatGlob!$B:$B,0)),F1520&amp;"_"&amp;G1520&amp;"_"&amp;H1520&amp;"_"&amp;I1520&amp;"_"&amp;J1520&amp;IF(K1520="","","_"&amp;K1520),INDEX([1]CatGlob!$C:$C,MATCH(F1520&amp;"_"&amp;G1520&amp;"_"&amp;H1520&amp;"_"&amp;I1520&amp;"_"&amp;J1520&amp;IF(K1520="","","_"&amp;K1520),[1]CatGlob!$B:$B,0))))</f>
        <v>PEN_NOM_CORP_NT</v>
      </c>
      <c r="N1520" s="402" t="str">
        <f t="shared" si="49"/>
        <v/>
      </c>
      <c r="O1520" s="402" t="str">
        <f t="shared" si="48"/>
        <v/>
      </c>
      <c r="P1520" s="401" t="str">
        <f>IF(LEN(B1520)&gt;8,INDEX([1]CatGlob!$X:$X,MATCH(M1520,[1]CatGlob!$W:$W,0)),"")</f>
        <v>PEC</v>
      </c>
      <c r="Q1520" s="403" t="str">
        <f>INDEX([1]CatGlob!P:P,MATCH(M1520,[1]CatGlob!O:O,0))</f>
        <v>RFLC</v>
      </c>
      <c r="R1520" s="403" t="s">
        <v>601</v>
      </c>
      <c r="S1520" s="403" t="s">
        <v>601</v>
      </c>
      <c r="T1520" s="403" t="str">
        <f>INDEX([1]CatGlob!$D:$D,MATCH($M1520,[1]CatGlob!$C:$C,0))</f>
        <v>RFL</v>
      </c>
      <c r="U1520" s="403" t="s">
        <v>3953</v>
      </c>
      <c r="V1520" s="404" t="str">
        <f>INDEX([1]CatGlob!$F:$F,MATCH($M1520,[1]CatGlob!$C:$C,0))</f>
        <v>RFL_CORP</v>
      </c>
      <c r="W1520" s="405"/>
      <c r="X1520" s="406">
        <v>0</v>
      </c>
      <c r="Y1520" s="407">
        <v>0</v>
      </c>
      <c r="Z1520" s="408">
        <v>0</v>
      </c>
      <c r="AA1520" s="407">
        <v>0</v>
      </c>
      <c r="AB1520" s="408">
        <v>0</v>
      </c>
      <c r="AC1520" s="407">
        <v>0</v>
      </c>
      <c r="AD1520" s="408">
        <v>0</v>
      </c>
      <c r="AE1520" s="407">
        <v>0</v>
      </c>
      <c r="AF1520" s="408">
        <v>0</v>
      </c>
      <c r="AG1520" s="407">
        <v>0</v>
      </c>
      <c r="AI1520" s="406">
        <v>0</v>
      </c>
      <c r="AJ1520" s="407">
        <v>0</v>
      </c>
      <c r="AK1520" s="408">
        <v>0</v>
      </c>
      <c r="AL1520" s="407">
        <v>0</v>
      </c>
      <c r="AM1520" s="408">
        <v>0</v>
      </c>
      <c r="AN1520" s="407">
        <v>0</v>
      </c>
      <c r="AO1520" s="408">
        <v>0</v>
      </c>
      <c r="AP1520" s="407">
        <v>0</v>
      </c>
      <c r="AQ1520" s="408">
        <v>0</v>
      </c>
      <c r="AR1520" s="407">
        <v>0</v>
      </c>
      <c r="AT1520" s="406">
        <v>0</v>
      </c>
      <c r="AU1520" s="407">
        <v>0</v>
      </c>
      <c r="AV1520" s="408">
        <v>0</v>
      </c>
      <c r="AW1520" s="407">
        <v>0</v>
      </c>
      <c r="AX1520" s="408">
        <v>0</v>
      </c>
      <c r="AY1520" s="407">
        <v>0</v>
      </c>
      <c r="AZ1520" s="408">
        <v>0</v>
      </c>
      <c r="BA1520" s="407">
        <v>0</v>
      </c>
      <c r="BB1520" s="408">
        <v>0</v>
      </c>
      <c r="BC1520" s="407">
        <v>0</v>
      </c>
    </row>
    <row r="1521" spans="1:55" x14ac:dyDescent="0.35">
      <c r="A1521" s="385" t="str" cm="1">
        <f t="array" ref="A1521">IFERROR(_xlfn.IFS(AND(F1521="Renta Variable",O1521=1),IFERROR(MATCH(B1521,[1]RV_Det!C:C,0),"Rev"),AND(J1521="Corporativa",O1521=1,I1521="EM"),IFERROR(MATCH(B1521,[1]RF_Corps!B:B,0),"Rev"),AND(F1521="Alternativos",O1521=1),IFERROR(MATCH(B1521,[1]Rep4!C:C,0),"Rev")),"")</f>
        <v/>
      </c>
      <c r="B1521" s="394" t="s">
        <v>4140</v>
      </c>
      <c r="C1521" s="409" t="s">
        <v>4141</v>
      </c>
      <c r="D1521" s="395" t="s">
        <v>4131</v>
      </c>
      <c r="E1521" s="396" t="str">
        <f>IF(B1521="","",INDEX([1]CatGlob!$S:$S,IFERROR(MATCH(MID(B1521,7,1),[1]CatGlob!$R:$R,0),MATCH(MID(B1521,1,2),[1]CatGlob!$R:$R,0))))</f>
        <v>NSOL</v>
      </c>
      <c r="F1521" s="397" t="s">
        <v>442</v>
      </c>
      <c r="G1521" s="398" t="s">
        <v>383</v>
      </c>
      <c r="H1521" s="399" t="s">
        <v>264</v>
      </c>
      <c r="I1521" s="399" t="s">
        <v>611</v>
      </c>
      <c r="J1521" s="399" t="s">
        <v>2252</v>
      </c>
      <c r="K1521" s="396" t="s">
        <v>600</v>
      </c>
      <c r="L1521" s="400" t="str">
        <f>IF(ISERROR(MATCH(M1521,M$10:M1520,0)),M1521,"")</f>
        <v/>
      </c>
      <c r="M1521" s="401" t="str">
        <f>IF(B1521="","",IF(ISERROR(MATCH(F1521&amp;"_"&amp;G1521&amp;"_"&amp;H1521&amp;"_"&amp;I1521&amp;"_"&amp;J1521&amp;IF(K1521="","","_"&amp;K1521),[1]CatGlob!$B:$B,0)),F1521&amp;"_"&amp;G1521&amp;"_"&amp;H1521&amp;"_"&amp;I1521&amp;"_"&amp;J1521&amp;IF(K1521="","","_"&amp;K1521),INDEX([1]CatGlob!$C:$C,MATCH(F1521&amp;"_"&amp;G1521&amp;"_"&amp;H1521&amp;"_"&amp;I1521&amp;"_"&amp;J1521&amp;IF(K1521="","","_"&amp;K1521),[1]CatGlob!$B:$B,0))))</f>
        <v>PEN_NOM_CORP_NT</v>
      </c>
      <c r="N1521" s="402" t="str">
        <f t="shared" si="49"/>
        <v/>
      </c>
      <c r="O1521" s="402" t="str">
        <f t="shared" si="48"/>
        <v/>
      </c>
      <c r="P1521" s="401" t="str">
        <f>IF(LEN(B1521)&gt;8,INDEX([1]CatGlob!$X:$X,MATCH(M1521,[1]CatGlob!$W:$W,0)),"")</f>
        <v>PEC</v>
      </c>
      <c r="Q1521" s="403" t="str">
        <f>INDEX([1]CatGlob!P:P,MATCH(M1521,[1]CatGlob!O:O,0))</f>
        <v>RFLC</v>
      </c>
      <c r="R1521" s="403" t="s">
        <v>601</v>
      </c>
      <c r="S1521" s="403" t="s">
        <v>601</v>
      </c>
      <c r="T1521" s="403" t="str">
        <f>INDEX([1]CatGlob!$D:$D,MATCH($M1521,[1]CatGlob!$C:$C,0))</f>
        <v>RFL</v>
      </c>
      <c r="U1521" s="403" t="s">
        <v>3953</v>
      </c>
      <c r="V1521" s="404" t="str">
        <f>INDEX([1]CatGlob!$F:$F,MATCH($M1521,[1]CatGlob!$C:$C,0))</f>
        <v>RFL_CORP</v>
      </c>
      <c r="W1521" s="405"/>
      <c r="X1521" s="406">
        <v>0</v>
      </c>
      <c r="Y1521" s="407">
        <v>0</v>
      </c>
      <c r="Z1521" s="408">
        <v>0</v>
      </c>
      <c r="AA1521" s="407">
        <v>0</v>
      </c>
      <c r="AB1521" s="408">
        <v>0</v>
      </c>
      <c r="AC1521" s="407">
        <v>0</v>
      </c>
      <c r="AD1521" s="408">
        <v>0</v>
      </c>
      <c r="AE1521" s="407">
        <v>0</v>
      </c>
      <c r="AF1521" s="408">
        <v>0</v>
      </c>
      <c r="AG1521" s="407">
        <v>0</v>
      </c>
      <c r="AI1521" s="406">
        <v>0</v>
      </c>
      <c r="AJ1521" s="407">
        <v>0</v>
      </c>
      <c r="AK1521" s="408">
        <v>0</v>
      </c>
      <c r="AL1521" s="407">
        <v>0</v>
      </c>
      <c r="AM1521" s="408">
        <v>0</v>
      </c>
      <c r="AN1521" s="407">
        <v>0</v>
      </c>
      <c r="AO1521" s="408">
        <v>0</v>
      </c>
      <c r="AP1521" s="407">
        <v>0</v>
      </c>
      <c r="AQ1521" s="408">
        <v>0</v>
      </c>
      <c r="AR1521" s="407">
        <v>0</v>
      </c>
      <c r="AT1521" s="406">
        <v>0</v>
      </c>
      <c r="AU1521" s="407">
        <v>0</v>
      </c>
      <c r="AV1521" s="408">
        <v>0</v>
      </c>
      <c r="AW1521" s="407">
        <v>0</v>
      </c>
      <c r="AX1521" s="408">
        <v>0</v>
      </c>
      <c r="AY1521" s="407">
        <v>0</v>
      </c>
      <c r="AZ1521" s="408">
        <v>0</v>
      </c>
      <c r="BA1521" s="407">
        <v>0</v>
      </c>
      <c r="BB1521" s="408">
        <v>0</v>
      </c>
      <c r="BC1521" s="407">
        <v>0</v>
      </c>
    </row>
    <row r="1522" spans="1:55" x14ac:dyDescent="0.35">
      <c r="A1522" s="385" t="str" cm="1">
        <f t="array" ref="A1522">IFERROR(_xlfn.IFS(AND(F1522="Renta Variable",O1522=1),IFERROR(MATCH(B1522,[1]RV_Det!C:C,0),"Rev"),AND(J1522="Corporativa",O1522=1,I1522="EM"),IFERROR(MATCH(B1522,[1]RF_Corps!B:B,0),"Rev"),AND(F1522="Alternativos",O1522=1),IFERROR(MATCH(B1522,[1]Rep4!C:C,0),"Rev")),"")</f>
        <v/>
      </c>
      <c r="B1522" s="394" t="s">
        <v>4142</v>
      </c>
      <c r="C1522" s="409" t="s">
        <v>4143</v>
      </c>
      <c r="D1522" s="395" t="s">
        <v>4131</v>
      </c>
      <c r="E1522" s="396" t="str">
        <f>IF(B1522="","",INDEX([1]CatGlob!$S:$S,IFERROR(MATCH(MID(B1522,7,1),[1]CatGlob!$R:$R,0),MATCH(MID(B1522,1,2),[1]CatGlob!$R:$R,0))))</f>
        <v>NSOL</v>
      </c>
      <c r="F1522" s="397" t="s">
        <v>442</v>
      </c>
      <c r="G1522" s="398" t="s">
        <v>383</v>
      </c>
      <c r="H1522" s="399" t="s">
        <v>264</v>
      </c>
      <c r="I1522" s="399" t="s">
        <v>611</v>
      </c>
      <c r="J1522" s="399" t="s">
        <v>2252</v>
      </c>
      <c r="K1522" s="396" t="s">
        <v>600</v>
      </c>
      <c r="L1522" s="400" t="str">
        <f>IF(ISERROR(MATCH(M1522,M$10:M1521,0)),M1522,"")</f>
        <v/>
      </c>
      <c r="M1522" s="401" t="str">
        <f>IF(B1522="","",IF(ISERROR(MATCH(F1522&amp;"_"&amp;G1522&amp;"_"&amp;H1522&amp;"_"&amp;I1522&amp;"_"&amp;J1522&amp;IF(K1522="","","_"&amp;K1522),[1]CatGlob!$B:$B,0)),F1522&amp;"_"&amp;G1522&amp;"_"&amp;H1522&amp;"_"&amp;I1522&amp;"_"&amp;J1522&amp;IF(K1522="","","_"&amp;K1522),INDEX([1]CatGlob!$C:$C,MATCH(F1522&amp;"_"&amp;G1522&amp;"_"&amp;H1522&amp;"_"&amp;I1522&amp;"_"&amp;J1522&amp;IF(K1522="","","_"&amp;K1522),[1]CatGlob!$B:$B,0))))</f>
        <v>PEN_NOM_CORP_NT</v>
      </c>
      <c r="N1522" s="402" t="str">
        <f t="shared" si="49"/>
        <v/>
      </c>
      <c r="O1522" s="402" t="str">
        <f t="shared" si="48"/>
        <v/>
      </c>
      <c r="P1522" s="401" t="str">
        <f>IF(LEN(B1522)&gt;8,INDEX([1]CatGlob!$X:$X,MATCH(M1522,[1]CatGlob!$W:$W,0)),"")</f>
        <v>PEC</v>
      </c>
      <c r="Q1522" s="403" t="str">
        <f>INDEX([1]CatGlob!P:P,MATCH(M1522,[1]CatGlob!O:O,0))</f>
        <v>RFLC</v>
      </c>
      <c r="R1522" s="403" t="s">
        <v>601</v>
      </c>
      <c r="S1522" s="403" t="s">
        <v>601</v>
      </c>
      <c r="T1522" s="403" t="str">
        <f>INDEX([1]CatGlob!$D:$D,MATCH($M1522,[1]CatGlob!$C:$C,0))</f>
        <v>RFL</v>
      </c>
      <c r="U1522" s="403" t="s">
        <v>3953</v>
      </c>
      <c r="V1522" s="404" t="str">
        <f>INDEX([1]CatGlob!$F:$F,MATCH($M1522,[1]CatGlob!$C:$C,0))</f>
        <v>RFL_CORP</v>
      </c>
      <c r="W1522" s="405"/>
      <c r="X1522" s="406">
        <v>0</v>
      </c>
      <c r="Y1522" s="407">
        <v>0</v>
      </c>
      <c r="Z1522" s="408">
        <v>0</v>
      </c>
      <c r="AA1522" s="407">
        <v>0</v>
      </c>
      <c r="AB1522" s="408">
        <v>0</v>
      </c>
      <c r="AC1522" s="407">
        <v>0</v>
      </c>
      <c r="AD1522" s="408">
        <v>0</v>
      </c>
      <c r="AE1522" s="407">
        <v>0</v>
      </c>
      <c r="AF1522" s="408">
        <v>0</v>
      </c>
      <c r="AG1522" s="407">
        <v>0</v>
      </c>
      <c r="AI1522" s="406">
        <v>0</v>
      </c>
      <c r="AJ1522" s="407">
        <v>0</v>
      </c>
      <c r="AK1522" s="408">
        <v>0</v>
      </c>
      <c r="AL1522" s="407">
        <v>0</v>
      </c>
      <c r="AM1522" s="408">
        <v>0</v>
      </c>
      <c r="AN1522" s="407">
        <v>0</v>
      </c>
      <c r="AO1522" s="408">
        <v>0</v>
      </c>
      <c r="AP1522" s="407">
        <v>0</v>
      </c>
      <c r="AQ1522" s="408">
        <v>0</v>
      </c>
      <c r="AR1522" s="407">
        <v>0</v>
      </c>
      <c r="AT1522" s="406">
        <v>0</v>
      </c>
      <c r="AU1522" s="407">
        <v>0</v>
      </c>
      <c r="AV1522" s="408">
        <v>0</v>
      </c>
      <c r="AW1522" s="407">
        <v>0</v>
      </c>
      <c r="AX1522" s="408">
        <v>0</v>
      </c>
      <c r="AY1522" s="407">
        <v>0</v>
      </c>
      <c r="AZ1522" s="408">
        <v>0</v>
      </c>
      <c r="BA1522" s="407">
        <v>0</v>
      </c>
      <c r="BB1522" s="408">
        <v>0</v>
      </c>
      <c r="BC1522" s="407">
        <v>0</v>
      </c>
    </row>
    <row r="1523" spans="1:55" x14ac:dyDescent="0.35">
      <c r="A1523" s="385" t="str" cm="1">
        <f t="array" ref="A1523">IFERROR(_xlfn.IFS(AND(F1523="Renta Variable",O1523=1),IFERROR(MATCH(B1523,[1]RV_Det!C:C,0),"Rev"),AND(J1523="Corporativa",O1523=1,I1523="EM"),IFERROR(MATCH(B1523,[1]RF_Corps!B:B,0),"Rev"),AND(F1523="Alternativos",O1523=1),IFERROR(MATCH(B1523,[1]Rep4!C:C,0),"Rev")),"")</f>
        <v/>
      </c>
      <c r="B1523" s="394" t="s">
        <v>4144</v>
      </c>
      <c r="C1523" s="409" t="s">
        <v>4145</v>
      </c>
      <c r="D1523" s="395" t="s">
        <v>4131</v>
      </c>
      <c r="E1523" s="396" t="str">
        <f>IF(B1523="","",INDEX([1]CatGlob!$S:$S,IFERROR(MATCH(MID(B1523,7,1),[1]CatGlob!$R:$R,0),MATCH(MID(B1523,1,2),[1]CatGlob!$R:$R,0))))</f>
        <v>NSOL</v>
      </c>
      <c r="F1523" s="397" t="s">
        <v>442</v>
      </c>
      <c r="G1523" s="398" t="s">
        <v>383</v>
      </c>
      <c r="H1523" s="399" t="s">
        <v>264</v>
      </c>
      <c r="I1523" s="399" t="s">
        <v>611</v>
      </c>
      <c r="J1523" s="399" t="s">
        <v>2252</v>
      </c>
      <c r="K1523" s="396" t="s">
        <v>600</v>
      </c>
      <c r="L1523" s="400" t="str">
        <f>IF(ISERROR(MATCH(M1523,M$10:M1522,0)),M1523,"")</f>
        <v/>
      </c>
      <c r="M1523" s="401" t="str">
        <f>IF(B1523="","",IF(ISERROR(MATCH(F1523&amp;"_"&amp;G1523&amp;"_"&amp;H1523&amp;"_"&amp;I1523&amp;"_"&amp;J1523&amp;IF(K1523="","","_"&amp;K1523),[1]CatGlob!$B:$B,0)),F1523&amp;"_"&amp;G1523&amp;"_"&amp;H1523&amp;"_"&amp;I1523&amp;"_"&amp;J1523&amp;IF(K1523="","","_"&amp;K1523),INDEX([1]CatGlob!$C:$C,MATCH(F1523&amp;"_"&amp;G1523&amp;"_"&amp;H1523&amp;"_"&amp;I1523&amp;"_"&amp;J1523&amp;IF(K1523="","","_"&amp;K1523),[1]CatGlob!$B:$B,0))))</f>
        <v>PEN_NOM_CORP_NT</v>
      </c>
      <c r="N1523" s="402" t="str">
        <f t="shared" si="49"/>
        <v/>
      </c>
      <c r="O1523" s="402" t="str">
        <f t="shared" si="48"/>
        <v/>
      </c>
      <c r="P1523" s="401" t="str">
        <f>IF(LEN(B1523)&gt;8,INDEX([1]CatGlob!$X:$X,MATCH(M1523,[1]CatGlob!$W:$W,0)),"")</f>
        <v>PEC</v>
      </c>
      <c r="Q1523" s="403" t="str">
        <f>INDEX([1]CatGlob!P:P,MATCH(M1523,[1]CatGlob!O:O,0))</f>
        <v>RFLC</v>
      </c>
      <c r="R1523" s="403" t="s">
        <v>601</v>
      </c>
      <c r="S1523" s="403" t="s">
        <v>601</v>
      </c>
      <c r="T1523" s="403" t="str">
        <f>INDEX([1]CatGlob!$D:$D,MATCH($M1523,[1]CatGlob!$C:$C,0))</f>
        <v>RFL</v>
      </c>
      <c r="U1523" s="403" t="s">
        <v>3953</v>
      </c>
      <c r="V1523" s="404" t="str">
        <f>INDEX([1]CatGlob!$F:$F,MATCH($M1523,[1]CatGlob!$C:$C,0))</f>
        <v>RFL_CORP</v>
      </c>
      <c r="W1523" s="405"/>
      <c r="X1523" s="406">
        <v>0</v>
      </c>
      <c r="Y1523" s="407">
        <v>0</v>
      </c>
      <c r="Z1523" s="408">
        <v>0</v>
      </c>
      <c r="AA1523" s="407">
        <v>0</v>
      </c>
      <c r="AB1523" s="408">
        <v>0</v>
      </c>
      <c r="AC1523" s="407">
        <v>0</v>
      </c>
      <c r="AD1523" s="408">
        <v>0</v>
      </c>
      <c r="AE1523" s="407">
        <v>0</v>
      </c>
      <c r="AF1523" s="408">
        <v>0</v>
      </c>
      <c r="AG1523" s="407">
        <v>0</v>
      </c>
      <c r="AI1523" s="406">
        <v>0</v>
      </c>
      <c r="AJ1523" s="407">
        <v>0</v>
      </c>
      <c r="AK1523" s="408">
        <v>0</v>
      </c>
      <c r="AL1523" s="407">
        <v>0</v>
      </c>
      <c r="AM1523" s="408">
        <v>0</v>
      </c>
      <c r="AN1523" s="407">
        <v>0</v>
      </c>
      <c r="AO1523" s="408">
        <v>0</v>
      </c>
      <c r="AP1523" s="407">
        <v>0</v>
      </c>
      <c r="AQ1523" s="408">
        <v>0</v>
      </c>
      <c r="AR1523" s="407">
        <v>0</v>
      </c>
      <c r="AT1523" s="406">
        <v>0</v>
      </c>
      <c r="AU1523" s="407">
        <v>0</v>
      </c>
      <c r="AV1523" s="408">
        <v>0</v>
      </c>
      <c r="AW1523" s="407">
        <v>0</v>
      </c>
      <c r="AX1523" s="408">
        <v>0</v>
      </c>
      <c r="AY1523" s="407">
        <v>0</v>
      </c>
      <c r="AZ1523" s="408">
        <v>0</v>
      </c>
      <c r="BA1523" s="407">
        <v>0</v>
      </c>
      <c r="BB1523" s="408">
        <v>0</v>
      </c>
      <c r="BC1523" s="407">
        <v>0</v>
      </c>
    </row>
    <row r="1524" spans="1:55" x14ac:dyDescent="0.35">
      <c r="A1524" s="385" t="str" cm="1">
        <f t="array" ref="A1524">IFERROR(_xlfn.IFS(AND(F1524="Renta Variable",O1524=1),IFERROR(MATCH(B1524,[1]RV_Det!C:C,0),"Rev"),AND(J1524="Corporativa",O1524=1,I1524="EM"),IFERROR(MATCH(B1524,[1]RF_Corps!B:B,0),"Rev"),AND(F1524="Alternativos",O1524=1),IFERROR(MATCH(B1524,[1]Rep4!C:C,0),"Rev")),"")</f>
        <v/>
      </c>
      <c r="B1524" s="394" t="s">
        <v>4146</v>
      </c>
      <c r="C1524" s="409" t="s">
        <v>4147</v>
      </c>
      <c r="D1524" s="395" t="s">
        <v>4131</v>
      </c>
      <c r="E1524" s="396" t="str">
        <f>IF(B1524="","",INDEX([1]CatGlob!$S:$S,IFERROR(MATCH(MID(B1524,7,1),[1]CatGlob!$R:$R,0),MATCH(MID(B1524,1,2),[1]CatGlob!$R:$R,0))))</f>
        <v>NSOL</v>
      </c>
      <c r="F1524" s="397" t="s">
        <v>442</v>
      </c>
      <c r="G1524" s="398" t="s">
        <v>383</v>
      </c>
      <c r="H1524" s="399" t="s">
        <v>264</v>
      </c>
      <c r="I1524" s="399" t="s">
        <v>611</v>
      </c>
      <c r="J1524" s="399" t="s">
        <v>2252</v>
      </c>
      <c r="K1524" s="396" t="s">
        <v>600</v>
      </c>
      <c r="L1524" s="400" t="str">
        <f>IF(ISERROR(MATCH(M1524,M$10:M1523,0)),M1524,"")</f>
        <v/>
      </c>
      <c r="M1524" s="401" t="str">
        <f>IF(B1524="","",IF(ISERROR(MATCH(F1524&amp;"_"&amp;G1524&amp;"_"&amp;H1524&amp;"_"&amp;I1524&amp;"_"&amp;J1524&amp;IF(K1524="","","_"&amp;K1524),[1]CatGlob!$B:$B,0)),F1524&amp;"_"&amp;G1524&amp;"_"&amp;H1524&amp;"_"&amp;I1524&amp;"_"&amp;J1524&amp;IF(K1524="","","_"&amp;K1524),INDEX([1]CatGlob!$C:$C,MATCH(F1524&amp;"_"&amp;G1524&amp;"_"&amp;H1524&amp;"_"&amp;I1524&amp;"_"&amp;J1524&amp;IF(K1524="","","_"&amp;K1524),[1]CatGlob!$B:$B,0))))</f>
        <v>PEN_NOM_CORP_NT</v>
      </c>
      <c r="N1524" s="402" t="str">
        <f t="shared" si="49"/>
        <v/>
      </c>
      <c r="O1524" s="402" t="str">
        <f t="shared" si="48"/>
        <v/>
      </c>
      <c r="P1524" s="401" t="str">
        <f>IF(LEN(B1524)&gt;8,INDEX([1]CatGlob!$X:$X,MATCH(M1524,[1]CatGlob!$W:$W,0)),"")</f>
        <v>PEC</v>
      </c>
      <c r="Q1524" s="403" t="str">
        <f>INDEX([1]CatGlob!P:P,MATCH(M1524,[1]CatGlob!O:O,0))</f>
        <v>RFLC</v>
      </c>
      <c r="R1524" s="403" t="s">
        <v>601</v>
      </c>
      <c r="S1524" s="403" t="s">
        <v>601</v>
      </c>
      <c r="T1524" s="403" t="str">
        <f>INDEX([1]CatGlob!$D:$D,MATCH($M1524,[1]CatGlob!$C:$C,0))</f>
        <v>RFL</v>
      </c>
      <c r="U1524" s="403" t="s">
        <v>3953</v>
      </c>
      <c r="V1524" s="404" t="str">
        <f>INDEX([1]CatGlob!$F:$F,MATCH($M1524,[1]CatGlob!$C:$C,0))</f>
        <v>RFL_CORP</v>
      </c>
      <c r="W1524" s="405"/>
      <c r="X1524" s="406">
        <v>0</v>
      </c>
      <c r="Y1524" s="407">
        <v>0</v>
      </c>
      <c r="Z1524" s="408">
        <v>0</v>
      </c>
      <c r="AA1524" s="407">
        <v>0</v>
      </c>
      <c r="AB1524" s="408">
        <v>0</v>
      </c>
      <c r="AC1524" s="407">
        <v>0</v>
      </c>
      <c r="AD1524" s="408">
        <v>0</v>
      </c>
      <c r="AE1524" s="407">
        <v>0</v>
      </c>
      <c r="AF1524" s="408">
        <v>0</v>
      </c>
      <c r="AG1524" s="407">
        <v>0</v>
      </c>
      <c r="AI1524" s="406">
        <v>0</v>
      </c>
      <c r="AJ1524" s="407">
        <v>0</v>
      </c>
      <c r="AK1524" s="408">
        <v>0</v>
      </c>
      <c r="AL1524" s="407">
        <v>0</v>
      </c>
      <c r="AM1524" s="408">
        <v>0</v>
      </c>
      <c r="AN1524" s="407">
        <v>0</v>
      </c>
      <c r="AO1524" s="408">
        <v>0</v>
      </c>
      <c r="AP1524" s="407">
        <v>0</v>
      </c>
      <c r="AQ1524" s="408">
        <v>0</v>
      </c>
      <c r="AR1524" s="407">
        <v>0</v>
      </c>
      <c r="AT1524" s="406">
        <v>0</v>
      </c>
      <c r="AU1524" s="407">
        <v>0</v>
      </c>
      <c r="AV1524" s="408">
        <v>0</v>
      </c>
      <c r="AW1524" s="407">
        <v>0</v>
      </c>
      <c r="AX1524" s="408">
        <v>0</v>
      </c>
      <c r="AY1524" s="407">
        <v>0</v>
      </c>
      <c r="AZ1524" s="408">
        <v>0</v>
      </c>
      <c r="BA1524" s="407">
        <v>0</v>
      </c>
      <c r="BB1524" s="408">
        <v>0</v>
      </c>
      <c r="BC1524" s="407">
        <v>0</v>
      </c>
    </row>
    <row r="1525" spans="1:55" x14ac:dyDescent="0.35">
      <c r="A1525" s="385" t="str" cm="1">
        <f t="array" ref="A1525">IFERROR(_xlfn.IFS(AND(F1525="Renta Variable",O1525=1),IFERROR(MATCH(B1525,[1]RV_Det!C:C,0),"Rev"),AND(J1525="Corporativa",O1525=1,I1525="EM"),IFERROR(MATCH(B1525,[1]RF_Corps!B:B,0),"Rev"),AND(F1525="Alternativos",O1525=1),IFERROR(MATCH(B1525,[1]Rep4!C:C,0),"Rev")),"")</f>
        <v/>
      </c>
      <c r="B1525" s="394" t="s">
        <v>4148</v>
      </c>
      <c r="C1525" s="409" t="s">
        <v>4149</v>
      </c>
      <c r="D1525" s="395" t="s">
        <v>4131</v>
      </c>
      <c r="E1525" s="396" t="str">
        <f>IF(B1525="","",INDEX([1]CatGlob!$S:$S,IFERROR(MATCH(MID(B1525,7,1),[1]CatGlob!$R:$R,0),MATCH(MID(B1525,1,2),[1]CatGlob!$R:$R,0))))</f>
        <v>NSOL</v>
      </c>
      <c r="F1525" s="397" t="s">
        <v>442</v>
      </c>
      <c r="G1525" s="398" t="s">
        <v>383</v>
      </c>
      <c r="H1525" s="399" t="s">
        <v>264</v>
      </c>
      <c r="I1525" s="399" t="s">
        <v>611</v>
      </c>
      <c r="J1525" s="399" t="s">
        <v>2252</v>
      </c>
      <c r="K1525" s="396" t="s">
        <v>600</v>
      </c>
      <c r="L1525" s="400" t="str">
        <f>IF(ISERROR(MATCH(M1525,M$10:M1524,0)),M1525,"")</f>
        <v/>
      </c>
      <c r="M1525" s="401" t="str">
        <f>IF(B1525="","",IF(ISERROR(MATCH(F1525&amp;"_"&amp;G1525&amp;"_"&amp;H1525&amp;"_"&amp;I1525&amp;"_"&amp;J1525&amp;IF(K1525="","","_"&amp;K1525),[1]CatGlob!$B:$B,0)),F1525&amp;"_"&amp;G1525&amp;"_"&amp;H1525&amp;"_"&amp;I1525&amp;"_"&amp;J1525&amp;IF(K1525="","","_"&amp;K1525),INDEX([1]CatGlob!$C:$C,MATCH(F1525&amp;"_"&amp;G1525&amp;"_"&amp;H1525&amp;"_"&amp;I1525&amp;"_"&amp;J1525&amp;IF(K1525="","","_"&amp;K1525),[1]CatGlob!$B:$B,0))))</f>
        <v>PEN_NOM_CORP_NT</v>
      </c>
      <c r="N1525" s="402" t="str">
        <f t="shared" si="49"/>
        <v/>
      </c>
      <c r="O1525" s="402" t="str">
        <f t="shared" si="48"/>
        <v/>
      </c>
      <c r="P1525" s="401" t="str">
        <f>IF(LEN(B1525)&gt;8,INDEX([1]CatGlob!$X:$X,MATCH(M1525,[1]CatGlob!$W:$W,0)),"")</f>
        <v>PEC</v>
      </c>
      <c r="Q1525" s="403" t="str">
        <f>INDEX([1]CatGlob!P:P,MATCH(M1525,[1]CatGlob!O:O,0))</f>
        <v>RFLC</v>
      </c>
      <c r="R1525" s="403" t="s">
        <v>601</v>
      </c>
      <c r="S1525" s="403" t="s">
        <v>601</v>
      </c>
      <c r="T1525" s="403" t="str">
        <f>INDEX([1]CatGlob!$D:$D,MATCH($M1525,[1]CatGlob!$C:$C,0))</f>
        <v>RFL</v>
      </c>
      <c r="U1525" s="403" t="s">
        <v>3953</v>
      </c>
      <c r="V1525" s="404" t="str">
        <f>INDEX([1]CatGlob!$F:$F,MATCH($M1525,[1]CatGlob!$C:$C,0))</f>
        <v>RFL_CORP</v>
      </c>
      <c r="W1525" s="405"/>
      <c r="X1525" s="406">
        <v>0</v>
      </c>
      <c r="Y1525" s="407">
        <v>0</v>
      </c>
      <c r="Z1525" s="408">
        <v>0</v>
      </c>
      <c r="AA1525" s="407">
        <v>0</v>
      </c>
      <c r="AB1525" s="408">
        <v>0</v>
      </c>
      <c r="AC1525" s="407">
        <v>0</v>
      </c>
      <c r="AD1525" s="408">
        <v>0</v>
      </c>
      <c r="AE1525" s="407">
        <v>0</v>
      </c>
      <c r="AF1525" s="408">
        <v>0</v>
      </c>
      <c r="AG1525" s="407">
        <v>0</v>
      </c>
      <c r="AI1525" s="406">
        <v>0</v>
      </c>
      <c r="AJ1525" s="407">
        <v>0</v>
      </c>
      <c r="AK1525" s="408">
        <v>0</v>
      </c>
      <c r="AL1525" s="407">
        <v>0</v>
      </c>
      <c r="AM1525" s="408">
        <v>0</v>
      </c>
      <c r="AN1525" s="407">
        <v>0</v>
      </c>
      <c r="AO1525" s="408">
        <v>0</v>
      </c>
      <c r="AP1525" s="407">
        <v>0</v>
      </c>
      <c r="AQ1525" s="408">
        <v>0</v>
      </c>
      <c r="AR1525" s="407">
        <v>0</v>
      </c>
      <c r="AT1525" s="406">
        <v>0</v>
      </c>
      <c r="AU1525" s="407">
        <v>0</v>
      </c>
      <c r="AV1525" s="408">
        <v>0</v>
      </c>
      <c r="AW1525" s="407">
        <v>0</v>
      </c>
      <c r="AX1525" s="408">
        <v>0</v>
      </c>
      <c r="AY1525" s="407">
        <v>0</v>
      </c>
      <c r="AZ1525" s="408">
        <v>0</v>
      </c>
      <c r="BA1525" s="407">
        <v>0</v>
      </c>
      <c r="BB1525" s="408">
        <v>0</v>
      </c>
      <c r="BC1525" s="407">
        <v>0</v>
      </c>
    </row>
    <row r="1526" spans="1:55" x14ac:dyDescent="0.35">
      <c r="A1526" s="385" t="str" cm="1">
        <f t="array" ref="A1526">IFERROR(_xlfn.IFS(AND(F1526="Renta Variable",O1526=1),IFERROR(MATCH(B1526,[1]RV_Det!C:C,0),"Rev"),AND(J1526="Corporativa",O1526=1,I1526="EM"),IFERROR(MATCH(B1526,[1]RF_Corps!B:B,0),"Rev"),AND(F1526="Alternativos",O1526=1),IFERROR(MATCH(B1526,[1]Rep4!C:C,0),"Rev")),"")</f>
        <v/>
      </c>
      <c r="B1526" s="394" t="s">
        <v>4150</v>
      </c>
      <c r="C1526" s="409" t="s">
        <v>4151</v>
      </c>
      <c r="D1526" s="395" t="s">
        <v>4152</v>
      </c>
      <c r="E1526" s="396" t="str">
        <f>IF(B1526="","",INDEX([1]CatGlob!$S:$S,IFERROR(MATCH(MID(B1526,7,1),[1]CatGlob!$R:$R,0),MATCH(MID(B1526,1,2),[1]CatGlob!$R:$R,0))))</f>
        <v>NSOL</v>
      </c>
      <c r="F1526" s="397" t="s">
        <v>442</v>
      </c>
      <c r="G1526" s="398" t="s">
        <v>383</v>
      </c>
      <c r="H1526" s="399" t="s">
        <v>264</v>
      </c>
      <c r="I1526" s="399" t="s">
        <v>611</v>
      </c>
      <c r="J1526" s="399" t="s">
        <v>2252</v>
      </c>
      <c r="K1526" s="396" t="s">
        <v>600</v>
      </c>
      <c r="L1526" s="400" t="str">
        <f>IF(ISERROR(MATCH(M1526,M$10:M1525,0)),M1526,"")</f>
        <v/>
      </c>
      <c r="M1526" s="401" t="str">
        <f>IF(B1526="","",IF(ISERROR(MATCH(F1526&amp;"_"&amp;G1526&amp;"_"&amp;H1526&amp;"_"&amp;I1526&amp;"_"&amp;J1526&amp;IF(K1526="","","_"&amp;K1526),[1]CatGlob!$B:$B,0)),F1526&amp;"_"&amp;G1526&amp;"_"&amp;H1526&amp;"_"&amp;I1526&amp;"_"&amp;J1526&amp;IF(K1526="","","_"&amp;K1526),INDEX([1]CatGlob!$C:$C,MATCH(F1526&amp;"_"&amp;G1526&amp;"_"&amp;H1526&amp;"_"&amp;I1526&amp;"_"&amp;J1526&amp;IF(K1526="","","_"&amp;K1526),[1]CatGlob!$B:$B,0))))</f>
        <v>PEN_NOM_CORP_NT</v>
      </c>
      <c r="N1526" s="402" t="str">
        <f t="shared" si="49"/>
        <v/>
      </c>
      <c r="O1526" s="402" t="str">
        <f t="shared" si="48"/>
        <v/>
      </c>
      <c r="P1526" s="401" t="str">
        <f>IF(LEN(B1526)&gt;8,INDEX([1]CatGlob!$X:$X,MATCH(M1526,[1]CatGlob!$W:$W,0)),"")</f>
        <v>PEC</v>
      </c>
      <c r="Q1526" s="403" t="str">
        <f>INDEX([1]CatGlob!P:P,MATCH(M1526,[1]CatGlob!O:O,0))</f>
        <v>RFLC</v>
      </c>
      <c r="R1526" s="403" t="s">
        <v>601</v>
      </c>
      <c r="S1526" s="403" t="s">
        <v>601</v>
      </c>
      <c r="T1526" s="403" t="str">
        <f>INDEX([1]CatGlob!$D:$D,MATCH($M1526,[1]CatGlob!$C:$C,0))</f>
        <v>RFL</v>
      </c>
      <c r="U1526" s="403" t="s">
        <v>3953</v>
      </c>
      <c r="V1526" s="404" t="str">
        <f>INDEX([1]CatGlob!$F:$F,MATCH($M1526,[1]CatGlob!$C:$C,0))</f>
        <v>RFL_CORP</v>
      </c>
      <c r="W1526" s="405"/>
      <c r="X1526" s="406">
        <v>0</v>
      </c>
      <c r="Y1526" s="407">
        <v>0</v>
      </c>
      <c r="Z1526" s="408">
        <v>0</v>
      </c>
      <c r="AA1526" s="407">
        <v>0</v>
      </c>
      <c r="AB1526" s="408">
        <v>0</v>
      </c>
      <c r="AC1526" s="407">
        <v>0</v>
      </c>
      <c r="AD1526" s="408">
        <v>0</v>
      </c>
      <c r="AE1526" s="407">
        <v>0</v>
      </c>
      <c r="AF1526" s="408">
        <v>0</v>
      </c>
      <c r="AG1526" s="407">
        <v>0</v>
      </c>
      <c r="AI1526" s="406">
        <v>0</v>
      </c>
      <c r="AJ1526" s="407">
        <v>0</v>
      </c>
      <c r="AK1526" s="408">
        <v>0</v>
      </c>
      <c r="AL1526" s="407">
        <v>0</v>
      </c>
      <c r="AM1526" s="408">
        <v>0</v>
      </c>
      <c r="AN1526" s="407">
        <v>0</v>
      </c>
      <c r="AO1526" s="408">
        <v>0</v>
      </c>
      <c r="AP1526" s="407">
        <v>0</v>
      </c>
      <c r="AQ1526" s="408">
        <v>0</v>
      </c>
      <c r="AR1526" s="407">
        <v>0</v>
      </c>
      <c r="AT1526" s="406">
        <v>0</v>
      </c>
      <c r="AU1526" s="407">
        <v>0</v>
      </c>
      <c r="AV1526" s="408">
        <v>0</v>
      </c>
      <c r="AW1526" s="407">
        <v>0</v>
      </c>
      <c r="AX1526" s="408">
        <v>0</v>
      </c>
      <c r="AY1526" s="407">
        <v>0</v>
      </c>
      <c r="AZ1526" s="408">
        <v>0</v>
      </c>
      <c r="BA1526" s="407">
        <v>0</v>
      </c>
      <c r="BB1526" s="408">
        <v>0</v>
      </c>
      <c r="BC1526" s="407">
        <v>0</v>
      </c>
    </row>
    <row r="1527" spans="1:55" x14ac:dyDescent="0.35">
      <c r="A1527" s="385" t="str" cm="1">
        <f t="array" ref="A1527">IFERROR(_xlfn.IFS(AND(F1527="Renta Variable",O1527=1),IFERROR(MATCH(B1527,[1]RV_Det!C:C,0),"Rev"),AND(J1527="Corporativa",O1527=1,I1527="EM"),IFERROR(MATCH(B1527,[1]RF_Corps!B:B,0),"Rev"),AND(F1527="Alternativos",O1527=1),IFERROR(MATCH(B1527,[1]Rep4!C:C,0),"Rev")),"")</f>
        <v/>
      </c>
      <c r="B1527" s="394" t="s">
        <v>4153</v>
      </c>
      <c r="C1527" s="409" t="s">
        <v>4154</v>
      </c>
      <c r="D1527" s="395" t="s">
        <v>4152</v>
      </c>
      <c r="E1527" s="396" t="str">
        <f>IF(B1527="","",INDEX([1]CatGlob!$S:$S,IFERROR(MATCH(MID(B1527,7,1),[1]CatGlob!$R:$R,0),MATCH(MID(B1527,1,2),[1]CatGlob!$R:$R,0))))</f>
        <v>NSOL</v>
      </c>
      <c r="F1527" s="397" t="s">
        <v>442</v>
      </c>
      <c r="G1527" s="398" t="s">
        <v>383</v>
      </c>
      <c r="H1527" s="399" t="s">
        <v>264</v>
      </c>
      <c r="I1527" s="399" t="s">
        <v>611</v>
      </c>
      <c r="J1527" s="399" t="s">
        <v>2252</v>
      </c>
      <c r="K1527" s="396" t="s">
        <v>600</v>
      </c>
      <c r="L1527" s="400" t="str">
        <f>IF(ISERROR(MATCH(M1527,M$10:M1526,0)),M1527,"")</f>
        <v/>
      </c>
      <c r="M1527" s="401" t="str">
        <f>IF(B1527="","",IF(ISERROR(MATCH(F1527&amp;"_"&amp;G1527&amp;"_"&amp;H1527&amp;"_"&amp;I1527&amp;"_"&amp;J1527&amp;IF(K1527="","","_"&amp;K1527),[1]CatGlob!$B:$B,0)),F1527&amp;"_"&amp;G1527&amp;"_"&amp;H1527&amp;"_"&amp;I1527&amp;"_"&amp;J1527&amp;IF(K1527="","","_"&amp;K1527),INDEX([1]CatGlob!$C:$C,MATCH(F1527&amp;"_"&amp;G1527&amp;"_"&amp;H1527&amp;"_"&amp;I1527&amp;"_"&amp;J1527&amp;IF(K1527="","","_"&amp;K1527),[1]CatGlob!$B:$B,0))))</f>
        <v>PEN_NOM_CORP_NT</v>
      </c>
      <c r="N1527" s="402" t="str">
        <f t="shared" si="49"/>
        <v/>
      </c>
      <c r="O1527" s="402" t="str">
        <f t="shared" si="48"/>
        <v/>
      </c>
      <c r="P1527" s="401" t="str">
        <f>IF(LEN(B1527)&gt;8,INDEX([1]CatGlob!$X:$X,MATCH(M1527,[1]CatGlob!$W:$W,0)),"")</f>
        <v>PEC</v>
      </c>
      <c r="Q1527" s="403" t="str">
        <f>INDEX([1]CatGlob!P:P,MATCH(M1527,[1]CatGlob!O:O,0))</f>
        <v>RFLC</v>
      </c>
      <c r="R1527" s="403" t="s">
        <v>601</v>
      </c>
      <c r="S1527" s="403" t="s">
        <v>601</v>
      </c>
      <c r="T1527" s="403" t="str">
        <f>INDEX([1]CatGlob!$D:$D,MATCH($M1527,[1]CatGlob!$C:$C,0))</f>
        <v>RFL</v>
      </c>
      <c r="U1527" s="403" t="s">
        <v>3953</v>
      </c>
      <c r="V1527" s="404" t="str">
        <f>INDEX([1]CatGlob!$F:$F,MATCH($M1527,[1]CatGlob!$C:$C,0))</f>
        <v>RFL_CORP</v>
      </c>
      <c r="W1527" s="405"/>
      <c r="X1527" s="406">
        <v>0</v>
      </c>
      <c r="Y1527" s="407">
        <v>0</v>
      </c>
      <c r="Z1527" s="408">
        <v>0</v>
      </c>
      <c r="AA1527" s="407">
        <v>0</v>
      </c>
      <c r="AB1527" s="408">
        <v>0</v>
      </c>
      <c r="AC1527" s="407">
        <v>0</v>
      </c>
      <c r="AD1527" s="408">
        <v>0</v>
      </c>
      <c r="AE1527" s="407">
        <v>0</v>
      </c>
      <c r="AF1527" s="408">
        <v>0</v>
      </c>
      <c r="AG1527" s="407">
        <v>0</v>
      </c>
      <c r="AI1527" s="406">
        <v>0</v>
      </c>
      <c r="AJ1527" s="407">
        <v>0</v>
      </c>
      <c r="AK1527" s="408">
        <v>0</v>
      </c>
      <c r="AL1527" s="407">
        <v>0</v>
      </c>
      <c r="AM1527" s="408">
        <v>0</v>
      </c>
      <c r="AN1527" s="407">
        <v>0</v>
      </c>
      <c r="AO1527" s="408">
        <v>0</v>
      </c>
      <c r="AP1527" s="407">
        <v>0</v>
      </c>
      <c r="AQ1527" s="408">
        <v>0</v>
      </c>
      <c r="AR1527" s="407">
        <v>0</v>
      </c>
      <c r="AT1527" s="406">
        <v>0</v>
      </c>
      <c r="AU1527" s="407">
        <v>0</v>
      </c>
      <c r="AV1527" s="408">
        <v>0</v>
      </c>
      <c r="AW1527" s="407">
        <v>0</v>
      </c>
      <c r="AX1527" s="408">
        <v>0</v>
      </c>
      <c r="AY1527" s="407">
        <v>0</v>
      </c>
      <c r="AZ1527" s="408">
        <v>0</v>
      </c>
      <c r="BA1527" s="407">
        <v>0</v>
      </c>
      <c r="BB1527" s="408">
        <v>0</v>
      </c>
      <c r="BC1527" s="407">
        <v>0</v>
      </c>
    </row>
    <row r="1528" spans="1:55" x14ac:dyDescent="0.35">
      <c r="A1528" s="385" t="str" cm="1">
        <f t="array" ref="A1528">IFERROR(_xlfn.IFS(AND(F1528="Renta Variable",O1528=1),IFERROR(MATCH(B1528,[1]RV_Det!C:C,0),"Rev"),AND(J1528="Corporativa",O1528=1,I1528="EM"),IFERROR(MATCH(B1528,[1]RF_Corps!B:B,0),"Rev"),AND(F1528="Alternativos",O1528=1),IFERROR(MATCH(B1528,[1]Rep4!C:C,0),"Rev")),"")</f>
        <v/>
      </c>
      <c r="B1528" s="394" t="s">
        <v>4155</v>
      </c>
      <c r="C1528" s="409" t="s">
        <v>4156</v>
      </c>
      <c r="D1528" s="395" t="s">
        <v>4152</v>
      </c>
      <c r="E1528" s="396" t="str">
        <f>IF(B1528="","",INDEX([1]CatGlob!$S:$S,IFERROR(MATCH(MID(B1528,7,1),[1]CatGlob!$R:$R,0),MATCH(MID(B1528,1,2),[1]CatGlob!$R:$R,0))))</f>
        <v>NSOL</v>
      </c>
      <c r="F1528" s="397" t="s">
        <v>442</v>
      </c>
      <c r="G1528" s="398" t="s">
        <v>383</v>
      </c>
      <c r="H1528" s="399" t="s">
        <v>264</v>
      </c>
      <c r="I1528" s="399" t="s">
        <v>611</v>
      </c>
      <c r="J1528" s="399" t="s">
        <v>2252</v>
      </c>
      <c r="K1528" s="396" t="s">
        <v>600</v>
      </c>
      <c r="L1528" s="400" t="str">
        <f>IF(ISERROR(MATCH(M1528,M$10:M1527,0)),M1528,"")</f>
        <v/>
      </c>
      <c r="M1528" s="401" t="str">
        <f>IF(B1528="","",IF(ISERROR(MATCH(F1528&amp;"_"&amp;G1528&amp;"_"&amp;H1528&amp;"_"&amp;I1528&amp;"_"&amp;J1528&amp;IF(K1528="","","_"&amp;K1528),[1]CatGlob!$B:$B,0)),F1528&amp;"_"&amp;G1528&amp;"_"&amp;H1528&amp;"_"&amp;I1528&amp;"_"&amp;J1528&amp;IF(K1528="","","_"&amp;K1528),INDEX([1]CatGlob!$C:$C,MATCH(F1528&amp;"_"&amp;G1528&amp;"_"&amp;H1528&amp;"_"&amp;I1528&amp;"_"&amp;J1528&amp;IF(K1528="","","_"&amp;K1528),[1]CatGlob!$B:$B,0))))</f>
        <v>PEN_NOM_CORP_NT</v>
      </c>
      <c r="N1528" s="402" t="str">
        <f t="shared" si="49"/>
        <v/>
      </c>
      <c r="O1528" s="402" t="str">
        <f t="shared" si="48"/>
        <v/>
      </c>
      <c r="P1528" s="401" t="str">
        <f>IF(LEN(B1528)&gt;8,INDEX([1]CatGlob!$X:$X,MATCH(M1528,[1]CatGlob!$W:$W,0)),"")</f>
        <v>PEC</v>
      </c>
      <c r="Q1528" s="403" t="str">
        <f>INDEX([1]CatGlob!P:P,MATCH(M1528,[1]CatGlob!O:O,0))</f>
        <v>RFLC</v>
      </c>
      <c r="R1528" s="403" t="s">
        <v>601</v>
      </c>
      <c r="S1528" s="403" t="s">
        <v>601</v>
      </c>
      <c r="T1528" s="403" t="str">
        <f>INDEX([1]CatGlob!$D:$D,MATCH($M1528,[1]CatGlob!$C:$C,0))</f>
        <v>RFL</v>
      </c>
      <c r="U1528" s="403" t="s">
        <v>3953</v>
      </c>
      <c r="V1528" s="404" t="str">
        <f>INDEX([1]CatGlob!$F:$F,MATCH($M1528,[1]CatGlob!$C:$C,0))</f>
        <v>RFL_CORP</v>
      </c>
      <c r="W1528" s="405"/>
      <c r="X1528" s="406">
        <v>0</v>
      </c>
      <c r="Y1528" s="407">
        <v>0</v>
      </c>
      <c r="Z1528" s="408">
        <v>0</v>
      </c>
      <c r="AA1528" s="407">
        <v>0</v>
      </c>
      <c r="AB1528" s="408">
        <v>0</v>
      </c>
      <c r="AC1528" s="407">
        <v>0</v>
      </c>
      <c r="AD1528" s="408">
        <v>0</v>
      </c>
      <c r="AE1528" s="407">
        <v>0</v>
      </c>
      <c r="AF1528" s="408">
        <v>0</v>
      </c>
      <c r="AG1528" s="407">
        <v>0</v>
      </c>
      <c r="AI1528" s="406">
        <v>0</v>
      </c>
      <c r="AJ1528" s="407">
        <v>0</v>
      </c>
      <c r="AK1528" s="408">
        <v>0</v>
      </c>
      <c r="AL1528" s="407">
        <v>0</v>
      </c>
      <c r="AM1528" s="408">
        <v>0</v>
      </c>
      <c r="AN1528" s="407">
        <v>0</v>
      </c>
      <c r="AO1528" s="408">
        <v>0</v>
      </c>
      <c r="AP1528" s="407">
        <v>0</v>
      </c>
      <c r="AQ1528" s="408">
        <v>0</v>
      </c>
      <c r="AR1528" s="407">
        <v>0</v>
      </c>
      <c r="AT1528" s="406">
        <v>0</v>
      </c>
      <c r="AU1528" s="407">
        <v>0</v>
      </c>
      <c r="AV1528" s="408">
        <v>0</v>
      </c>
      <c r="AW1528" s="407">
        <v>0</v>
      </c>
      <c r="AX1528" s="408">
        <v>0</v>
      </c>
      <c r="AY1528" s="407">
        <v>0</v>
      </c>
      <c r="AZ1528" s="408">
        <v>0</v>
      </c>
      <c r="BA1528" s="407">
        <v>0</v>
      </c>
      <c r="BB1528" s="408">
        <v>0</v>
      </c>
      <c r="BC1528" s="407">
        <v>0</v>
      </c>
    </row>
    <row r="1529" spans="1:55" x14ac:dyDescent="0.35">
      <c r="A1529" s="385" t="str" cm="1">
        <f t="array" ref="A1529">IFERROR(_xlfn.IFS(AND(F1529="Renta Variable",O1529=1),IFERROR(MATCH(B1529,[1]RV_Det!C:C,0),"Rev"),AND(J1529="Corporativa",O1529=1,I1529="EM"),IFERROR(MATCH(B1529,[1]RF_Corps!B:B,0),"Rev"),AND(F1529="Alternativos",O1529=1),IFERROR(MATCH(B1529,[1]Rep4!C:C,0),"Rev")),"")</f>
        <v/>
      </c>
      <c r="B1529" s="394" t="s">
        <v>4157</v>
      </c>
      <c r="C1529" s="409" t="s">
        <v>4158</v>
      </c>
      <c r="D1529" s="395" t="s">
        <v>4152</v>
      </c>
      <c r="E1529" s="396" t="str">
        <f>IF(B1529="","",INDEX([1]CatGlob!$S:$S,IFERROR(MATCH(MID(B1529,7,1),[1]CatGlob!$R:$R,0),MATCH(MID(B1529,1,2),[1]CatGlob!$R:$R,0))))</f>
        <v>NSOL</v>
      </c>
      <c r="F1529" s="397" t="s">
        <v>442</v>
      </c>
      <c r="G1529" s="398" t="s">
        <v>383</v>
      </c>
      <c r="H1529" s="399" t="s">
        <v>264</v>
      </c>
      <c r="I1529" s="399" t="s">
        <v>611</v>
      </c>
      <c r="J1529" s="399" t="s">
        <v>2252</v>
      </c>
      <c r="K1529" s="396" t="s">
        <v>600</v>
      </c>
      <c r="L1529" s="400" t="str">
        <f>IF(ISERROR(MATCH(M1529,M$10:M1528,0)),M1529,"")</f>
        <v/>
      </c>
      <c r="M1529" s="401" t="str">
        <f>IF(B1529="","",IF(ISERROR(MATCH(F1529&amp;"_"&amp;G1529&amp;"_"&amp;H1529&amp;"_"&amp;I1529&amp;"_"&amp;J1529&amp;IF(K1529="","","_"&amp;K1529),[1]CatGlob!$B:$B,0)),F1529&amp;"_"&amp;G1529&amp;"_"&amp;H1529&amp;"_"&amp;I1529&amp;"_"&amp;J1529&amp;IF(K1529="","","_"&amp;K1529),INDEX([1]CatGlob!$C:$C,MATCH(F1529&amp;"_"&amp;G1529&amp;"_"&amp;H1529&amp;"_"&amp;I1529&amp;"_"&amp;J1529&amp;IF(K1529="","","_"&amp;K1529),[1]CatGlob!$B:$B,0))))</f>
        <v>PEN_NOM_CORP_NT</v>
      </c>
      <c r="N1529" s="402" t="str">
        <f t="shared" si="49"/>
        <v/>
      </c>
      <c r="O1529" s="402" t="str">
        <f t="shared" si="48"/>
        <v/>
      </c>
      <c r="P1529" s="401" t="str">
        <f>IF(LEN(B1529)&gt;8,INDEX([1]CatGlob!$X:$X,MATCH(M1529,[1]CatGlob!$W:$W,0)),"")</f>
        <v>PEC</v>
      </c>
      <c r="Q1529" s="403" t="str">
        <f>INDEX([1]CatGlob!P:P,MATCH(M1529,[1]CatGlob!O:O,0))</f>
        <v>RFLC</v>
      </c>
      <c r="R1529" s="403" t="s">
        <v>601</v>
      </c>
      <c r="S1529" s="403" t="s">
        <v>601</v>
      </c>
      <c r="T1529" s="403" t="str">
        <f>INDEX([1]CatGlob!$D:$D,MATCH($M1529,[1]CatGlob!$C:$C,0))</f>
        <v>RFL</v>
      </c>
      <c r="U1529" s="403" t="s">
        <v>3953</v>
      </c>
      <c r="V1529" s="404" t="str">
        <f>INDEX([1]CatGlob!$F:$F,MATCH($M1529,[1]CatGlob!$C:$C,0))</f>
        <v>RFL_CORP</v>
      </c>
      <c r="W1529" s="405"/>
      <c r="X1529" s="406">
        <v>0</v>
      </c>
      <c r="Y1529" s="407">
        <v>0</v>
      </c>
      <c r="Z1529" s="408">
        <v>0</v>
      </c>
      <c r="AA1529" s="407">
        <v>0</v>
      </c>
      <c r="AB1529" s="408">
        <v>0</v>
      </c>
      <c r="AC1529" s="407">
        <v>0</v>
      </c>
      <c r="AD1529" s="408">
        <v>0</v>
      </c>
      <c r="AE1529" s="407">
        <v>0</v>
      </c>
      <c r="AF1529" s="408">
        <v>0</v>
      </c>
      <c r="AG1529" s="407">
        <v>0</v>
      </c>
      <c r="AI1529" s="406">
        <v>0</v>
      </c>
      <c r="AJ1529" s="407">
        <v>0</v>
      </c>
      <c r="AK1529" s="408">
        <v>0</v>
      </c>
      <c r="AL1529" s="407">
        <v>0</v>
      </c>
      <c r="AM1529" s="408">
        <v>0</v>
      </c>
      <c r="AN1529" s="407">
        <v>0</v>
      </c>
      <c r="AO1529" s="408">
        <v>0</v>
      </c>
      <c r="AP1529" s="407">
        <v>0</v>
      </c>
      <c r="AQ1529" s="408">
        <v>0</v>
      </c>
      <c r="AR1529" s="407">
        <v>0</v>
      </c>
      <c r="AT1529" s="406">
        <v>0</v>
      </c>
      <c r="AU1529" s="407">
        <v>0</v>
      </c>
      <c r="AV1529" s="408">
        <v>0</v>
      </c>
      <c r="AW1529" s="407">
        <v>0</v>
      </c>
      <c r="AX1529" s="408">
        <v>0</v>
      </c>
      <c r="AY1529" s="407">
        <v>0</v>
      </c>
      <c r="AZ1529" s="408">
        <v>0</v>
      </c>
      <c r="BA1529" s="407">
        <v>0</v>
      </c>
      <c r="BB1529" s="408">
        <v>0</v>
      </c>
      <c r="BC1529" s="407">
        <v>0</v>
      </c>
    </row>
    <row r="1530" spans="1:55" x14ac:dyDescent="0.35">
      <c r="A1530" s="385" t="str" cm="1">
        <f t="array" ref="A1530">IFERROR(_xlfn.IFS(AND(F1530="Renta Variable",O1530=1),IFERROR(MATCH(B1530,[1]RV_Det!C:C,0),"Rev"),AND(J1530="Corporativa",O1530=1,I1530="EM"),IFERROR(MATCH(B1530,[1]RF_Corps!B:B,0),"Rev"),AND(F1530="Alternativos",O1530=1),IFERROR(MATCH(B1530,[1]Rep4!C:C,0),"Rev")),"")</f>
        <v/>
      </c>
      <c r="B1530" s="394" t="s">
        <v>4159</v>
      </c>
      <c r="C1530" s="409" t="s">
        <v>4160</v>
      </c>
      <c r="D1530" s="395" t="s">
        <v>4152</v>
      </c>
      <c r="E1530" s="396" t="str">
        <f>IF(B1530="","",INDEX([1]CatGlob!$S:$S,IFERROR(MATCH(MID(B1530,7,1),[1]CatGlob!$R:$R,0),MATCH(MID(B1530,1,2),[1]CatGlob!$R:$R,0))))</f>
        <v>NSOL</v>
      </c>
      <c r="F1530" s="397" t="s">
        <v>442</v>
      </c>
      <c r="G1530" s="398" t="s">
        <v>383</v>
      </c>
      <c r="H1530" s="399" t="s">
        <v>264</v>
      </c>
      <c r="I1530" s="399" t="s">
        <v>611</v>
      </c>
      <c r="J1530" s="399" t="s">
        <v>2252</v>
      </c>
      <c r="K1530" s="396" t="s">
        <v>600</v>
      </c>
      <c r="L1530" s="400" t="str">
        <f>IF(ISERROR(MATCH(M1530,M$10:M1529,0)),M1530,"")</f>
        <v/>
      </c>
      <c r="M1530" s="401" t="str">
        <f>IF(B1530="","",IF(ISERROR(MATCH(F1530&amp;"_"&amp;G1530&amp;"_"&amp;H1530&amp;"_"&amp;I1530&amp;"_"&amp;J1530&amp;IF(K1530="","","_"&amp;K1530),[1]CatGlob!$B:$B,0)),F1530&amp;"_"&amp;G1530&amp;"_"&amp;H1530&amp;"_"&amp;I1530&amp;"_"&amp;J1530&amp;IF(K1530="","","_"&amp;K1530),INDEX([1]CatGlob!$C:$C,MATCH(F1530&amp;"_"&amp;G1530&amp;"_"&amp;H1530&amp;"_"&amp;I1530&amp;"_"&amp;J1530&amp;IF(K1530="","","_"&amp;K1530),[1]CatGlob!$B:$B,0))))</f>
        <v>PEN_NOM_CORP_NT</v>
      </c>
      <c r="N1530" s="402" t="str">
        <f t="shared" si="49"/>
        <v/>
      </c>
      <c r="O1530" s="402" t="str">
        <f t="shared" si="48"/>
        <v/>
      </c>
      <c r="P1530" s="401" t="str">
        <f>IF(LEN(B1530)&gt;8,INDEX([1]CatGlob!$X:$X,MATCH(M1530,[1]CatGlob!$W:$W,0)),"")</f>
        <v>PEC</v>
      </c>
      <c r="Q1530" s="403" t="str">
        <f>INDEX([1]CatGlob!P:P,MATCH(M1530,[1]CatGlob!O:O,0))</f>
        <v>RFLC</v>
      </c>
      <c r="R1530" s="403" t="s">
        <v>601</v>
      </c>
      <c r="S1530" s="403" t="s">
        <v>601</v>
      </c>
      <c r="T1530" s="403" t="str">
        <f>INDEX([1]CatGlob!$D:$D,MATCH($M1530,[1]CatGlob!$C:$C,0))</f>
        <v>RFL</v>
      </c>
      <c r="U1530" s="403" t="s">
        <v>3953</v>
      </c>
      <c r="V1530" s="404" t="str">
        <f>INDEX([1]CatGlob!$F:$F,MATCH($M1530,[1]CatGlob!$C:$C,0))</f>
        <v>RFL_CORP</v>
      </c>
      <c r="W1530" s="405"/>
      <c r="X1530" s="406">
        <v>0</v>
      </c>
      <c r="Y1530" s="407">
        <v>0</v>
      </c>
      <c r="Z1530" s="408">
        <v>0</v>
      </c>
      <c r="AA1530" s="407">
        <v>0</v>
      </c>
      <c r="AB1530" s="408">
        <v>0</v>
      </c>
      <c r="AC1530" s="407">
        <v>0</v>
      </c>
      <c r="AD1530" s="408">
        <v>0</v>
      </c>
      <c r="AE1530" s="407">
        <v>0</v>
      </c>
      <c r="AF1530" s="408">
        <v>0</v>
      </c>
      <c r="AG1530" s="407">
        <v>0</v>
      </c>
      <c r="AI1530" s="406">
        <v>0</v>
      </c>
      <c r="AJ1530" s="407">
        <v>0</v>
      </c>
      <c r="AK1530" s="408">
        <v>0</v>
      </c>
      <c r="AL1530" s="407">
        <v>0</v>
      </c>
      <c r="AM1530" s="408">
        <v>0</v>
      </c>
      <c r="AN1530" s="407">
        <v>0</v>
      </c>
      <c r="AO1530" s="408">
        <v>0</v>
      </c>
      <c r="AP1530" s="407">
        <v>0</v>
      </c>
      <c r="AQ1530" s="408">
        <v>0</v>
      </c>
      <c r="AR1530" s="407">
        <v>0</v>
      </c>
      <c r="AT1530" s="406">
        <v>0</v>
      </c>
      <c r="AU1530" s="407">
        <v>0</v>
      </c>
      <c r="AV1530" s="408">
        <v>0</v>
      </c>
      <c r="AW1530" s="407">
        <v>0</v>
      </c>
      <c r="AX1530" s="408">
        <v>0</v>
      </c>
      <c r="AY1530" s="407">
        <v>0</v>
      </c>
      <c r="AZ1530" s="408">
        <v>0</v>
      </c>
      <c r="BA1530" s="407">
        <v>0</v>
      </c>
      <c r="BB1530" s="408">
        <v>0</v>
      </c>
      <c r="BC1530" s="407">
        <v>0</v>
      </c>
    </row>
    <row r="1531" spans="1:55" x14ac:dyDescent="0.35">
      <c r="A1531" s="385" t="str" cm="1">
        <f t="array" ref="A1531">IFERROR(_xlfn.IFS(AND(F1531="Renta Variable",O1531=1),IFERROR(MATCH(B1531,[1]RV_Det!C:C,0),"Rev"),AND(J1531="Corporativa",O1531=1,I1531="EM"),IFERROR(MATCH(B1531,[1]RF_Corps!B:B,0),"Rev"),AND(F1531="Alternativos",O1531=1),IFERROR(MATCH(B1531,[1]Rep4!C:C,0),"Rev")),"")</f>
        <v/>
      </c>
      <c r="B1531" s="394" t="s">
        <v>4161</v>
      </c>
      <c r="C1531" s="409" t="s">
        <v>4162</v>
      </c>
      <c r="D1531" s="395" t="s">
        <v>4152</v>
      </c>
      <c r="E1531" s="396" t="str">
        <f>IF(B1531="","",INDEX([1]CatGlob!$S:$S,IFERROR(MATCH(MID(B1531,7,1),[1]CatGlob!$R:$R,0),MATCH(MID(B1531,1,2),[1]CatGlob!$R:$R,0))))</f>
        <v>NSOL</v>
      </c>
      <c r="F1531" s="397" t="s">
        <v>442</v>
      </c>
      <c r="G1531" s="398" t="s">
        <v>383</v>
      </c>
      <c r="H1531" s="399" t="s">
        <v>264</v>
      </c>
      <c r="I1531" s="399" t="s">
        <v>611</v>
      </c>
      <c r="J1531" s="399" t="s">
        <v>2252</v>
      </c>
      <c r="K1531" s="396" t="s">
        <v>600</v>
      </c>
      <c r="L1531" s="400" t="str">
        <f>IF(ISERROR(MATCH(M1531,M$10:M1530,0)),M1531,"")</f>
        <v/>
      </c>
      <c r="M1531" s="401" t="str">
        <f>IF(B1531="","",IF(ISERROR(MATCH(F1531&amp;"_"&amp;G1531&amp;"_"&amp;H1531&amp;"_"&amp;I1531&amp;"_"&amp;J1531&amp;IF(K1531="","","_"&amp;K1531),[1]CatGlob!$B:$B,0)),F1531&amp;"_"&amp;G1531&amp;"_"&amp;H1531&amp;"_"&amp;I1531&amp;"_"&amp;J1531&amp;IF(K1531="","","_"&amp;K1531),INDEX([1]CatGlob!$C:$C,MATCH(F1531&amp;"_"&amp;G1531&amp;"_"&amp;H1531&amp;"_"&amp;I1531&amp;"_"&amp;J1531&amp;IF(K1531="","","_"&amp;K1531),[1]CatGlob!$B:$B,0))))</f>
        <v>PEN_NOM_CORP_NT</v>
      </c>
      <c r="N1531" s="402" t="str">
        <f t="shared" si="49"/>
        <v/>
      </c>
      <c r="O1531" s="402" t="str">
        <f t="shared" si="48"/>
        <v/>
      </c>
      <c r="P1531" s="401" t="str">
        <f>IF(LEN(B1531)&gt;8,INDEX([1]CatGlob!$X:$X,MATCH(M1531,[1]CatGlob!$W:$W,0)),"")</f>
        <v>PEC</v>
      </c>
      <c r="Q1531" s="403" t="str">
        <f>INDEX([1]CatGlob!P:P,MATCH(M1531,[1]CatGlob!O:O,0))</f>
        <v>RFLC</v>
      </c>
      <c r="R1531" s="403"/>
      <c r="S1531" s="403"/>
      <c r="T1531" s="403" t="str">
        <f>INDEX([1]CatGlob!$D:$D,MATCH($M1531,[1]CatGlob!$C:$C,0))</f>
        <v>RFL</v>
      </c>
      <c r="U1531" s="403" t="s">
        <v>3953</v>
      </c>
      <c r="V1531" s="404" t="str">
        <f>INDEX([1]CatGlob!$F:$F,MATCH($M1531,[1]CatGlob!$C:$C,0))</f>
        <v>RFL_CORP</v>
      </c>
      <c r="W1531" s="405"/>
      <c r="X1531" s="406">
        <v>0</v>
      </c>
      <c r="Y1531" s="407">
        <v>0</v>
      </c>
      <c r="Z1531" s="408">
        <v>0</v>
      </c>
      <c r="AA1531" s="407">
        <v>0</v>
      </c>
      <c r="AB1531" s="408">
        <v>0</v>
      </c>
      <c r="AC1531" s="407">
        <v>0</v>
      </c>
      <c r="AD1531" s="408">
        <v>0</v>
      </c>
      <c r="AE1531" s="407">
        <v>0</v>
      </c>
      <c r="AF1531" s="408">
        <v>0</v>
      </c>
      <c r="AG1531" s="407">
        <v>0</v>
      </c>
      <c r="AI1531" s="406">
        <v>0</v>
      </c>
      <c r="AJ1531" s="407">
        <v>0</v>
      </c>
      <c r="AK1531" s="408">
        <v>0</v>
      </c>
      <c r="AL1531" s="407">
        <v>0</v>
      </c>
      <c r="AM1531" s="408">
        <v>0</v>
      </c>
      <c r="AN1531" s="407">
        <v>0</v>
      </c>
      <c r="AO1531" s="408">
        <v>0</v>
      </c>
      <c r="AP1531" s="407">
        <v>0</v>
      </c>
      <c r="AQ1531" s="408">
        <v>0</v>
      </c>
      <c r="AR1531" s="407">
        <v>0</v>
      </c>
      <c r="AT1531" s="406">
        <v>0</v>
      </c>
      <c r="AU1531" s="407">
        <v>0</v>
      </c>
      <c r="AV1531" s="408">
        <v>0</v>
      </c>
      <c r="AW1531" s="407">
        <v>0</v>
      </c>
      <c r="AX1531" s="408">
        <v>0</v>
      </c>
      <c r="AY1531" s="407">
        <v>0</v>
      </c>
      <c r="AZ1531" s="408">
        <v>0</v>
      </c>
      <c r="BA1531" s="407">
        <v>0</v>
      </c>
      <c r="BB1531" s="408">
        <v>0</v>
      </c>
      <c r="BC1531" s="407">
        <v>0</v>
      </c>
    </row>
    <row r="1532" spans="1:55" x14ac:dyDescent="0.35">
      <c r="A1532" s="385" t="str" cm="1">
        <f t="array" ref="A1532">IFERROR(_xlfn.IFS(AND(F1532="Renta Variable",O1532=1),IFERROR(MATCH(B1532,[1]RV_Det!C:C,0),"Rev"),AND(J1532="Corporativa",O1532=1,I1532="EM"),IFERROR(MATCH(B1532,[1]RF_Corps!B:B,0),"Rev"),AND(F1532="Alternativos",O1532=1),IFERROR(MATCH(B1532,[1]Rep4!C:C,0),"Rev")),"")</f>
        <v/>
      </c>
      <c r="B1532" s="394" t="s">
        <v>4163</v>
      </c>
      <c r="C1532" s="409" t="s">
        <v>4164</v>
      </c>
      <c r="D1532" s="395" t="s">
        <v>4152</v>
      </c>
      <c r="E1532" s="396" t="str">
        <f>IF(B1532="","",INDEX([1]CatGlob!$S:$S,IFERROR(MATCH(MID(B1532,7,1),[1]CatGlob!$R:$R,0),MATCH(MID(B1532,1,2),[1]CatGlob!$R:$R,0))))</f>
        <v>NSOL</v>
      </c>
      <c r="F1532" s="397" t="s">
        <v>442</v>
      </c>
      <c r="G1532" s="398" t="s">
        <v>383</v>
      </c>
      <c r="H1532" s="399" t="s">
        <v>264</v>
      </c>
      <c r="I1532" s="399" t="s">
        <v>611</v>
      </c>
      <c r="J1532" s="399" t="s">
        <v>2252</v>
      </c>
      <c r="K1532" s="396" t="s">
        <v>600</v>
      </c>
      <c r="L1532" s="400" t="str">
        <f>IF(ISERROR(MATCH(M1532,M$10:M1531,0)),M1532,"")</f>
        <v/>
      </c>
      <c r="M1532" s="401" t="str">
        <f>IF(B1532="","",IF(ISERROR(MATCH(F1532&amp;"_"&amp;G1532&amp;"_"&amp;H1532&amp;"_"&amp;I1532&amp;"_"&amp;J1532&amp;IF(K1532="","","_"&amp;K1532),[1]CatGlob!$B:$B,0)),F1532&amp;"_"&amp;G1532&amp;"_"&amp;H1532&amp;"_"&amp;I1532&amp;"_"&amp;J1532&amp;IF(K1532="","","_"&amp;K1532),INDEX([1]CatGlob!$C:$C,MATCH(F1532&amp;"_"&amp;G1532&amp;"_"&amp;H1532&amp;"_"&amp;I1532&amp;"_"&amp;J1532&amp;IF(K1532="","","_"&amp;K1532),[1]CatGlob!$B:$B,0))))</f>
        <v>PEN_NOM_CORP_NT</v>
      </c>
      <c r="N1532" s="402" t="str">
        <f t="shared" si="49"/>
        <v/>
      </c>
      <c r="O1532" s="402" t="str">
        <f t="shared" si="48"/>
        <v/>
      </c>
      <c r="P1532" s="401" t="str">
        <f>IF(LEN(B1532)&gt;8,INDEX([1]CatGlob!$X:$X,MATCH(M1532,[1]CatGlob!$W:$W,0)),"")</f>
        <v>PEC</v>
      </c>
      <c r="Q1532" s="403" t="str">
        <f>INDEX([1]CatGlob!P:P,MATCH(M1532,[1]CatGlob!O:O,0))</f>
        <v>RFLC</v>
      </c>
      <c r="R1532" s="403"/>
      <c r="S1532" s="403"/>
      <c r="T1532" s="403" t="str">
        <f>INDEX([1]CatGlob!$D:$D,MATCH($M1532,[1]CatGlob!$C:$C,0))</f>
        <v>RFL</v>
      </c>
      <c r="U1532" s="403" t="s">
        <v>3953</v>
      </c>
      <c r="V1532" s="404" t="str">
        <f>INDEX([1]CatGlob!$F:$F,MATCH($M1532,[1]CatGlob!$C:$C,0))</f>
        <v>RFL_CORP</v>
      </c>
      <c r="W1532" s="405"/>
      <c r="X1532" s="406">
        <v>0</v>
      </c>
      <c r="Y1532" s="407">
        <v>0</v>
      </c>
      <c r="Z1532" s="408">
        <v>0</v>
      </c>
      <c r="AA1532" s="407">
        <v>0</v>
      </c>
      <c r="AB1532" s="408">
        <v>0</v>
      </c>
      <c r="AC1532" s="407">
        <v>0</v>
      </c>
      <c r="AD1532" s="408">
        <v>0</v>
      </c>
      <c r="AE1532" s="407">
        <v>0</v>
      </c>
      <c r="AF1532" s="408">
        <v>0</v>
      </c>
      <c r="AG1532" s="407">
        <v>0</v>
      </c>
      <c r="AI1532" s="406">
        <v>0</v>
      </c>
      <c r="AJ1532" s="407">
        <v>0</v>
      </c>
      <c r="AK1532" s="408">
        <v>0</v>
      </c>
      <c r="AL1532" s="407">
        <v>0</v>
      </c>
      <c r="AM1532" s="408">
        <v>0</v>
      </c>
      <c r="AN1532" s="407">
        <v>0</v>
      </c>
      <c r="AO1532" s="408">
        <v>0</v>
      </c>
      <c r="AP1532" s="407">
        <v>0</v>
      </c>
      <c r="AQ1532" s="408">
        <v>0</v>
      </c>
      <c r="AR1532" s="407">
        <v>0</v>
      </c>
      <c r="AT1532" s="406">
        <v>0</v>
      </c>
      <c r="AU1532" s="407">
        <v>0</v>
      </c>
      <c r="AV1532" s="408">
        <v>0</v>
      </c>
      <c r="AW1532" s="407">
        <v>0</v>
      </c>
      <c r="AX1532" s="408">
        <v>0</v>
      </c>
      <c r="AY1532" s="407">
        <v>0</v>
      </c>
      <c r="AZ1532" s="408">
        <v>0</v>
      </c>
      <c r="BA1532" s="407">
        <v>0</v>
      </c>
      <c r="BB1532" s="408">
        <v>0</v>
      </c>
      <c r="BC1532" s="407">
        <v>0</v>
      </c>
    </row>
    <row r="1533" spans="1:55" x14ac:dyDescent="0.35">
      <c r="A1533" s="385" t="str" cm="1">
        <f t="array" ref="A1533">IFERROR(_xlfn.IFS(AND(F1533="Renta Variable",O1533=1),IFERROR(MATCH(B1533,[1]RV_Det!C:C,0),"Rev"),AND(J1533="Corporativa",O1533=1,I1533="EM"),IFERROR(MATCH(B1533,[1]RF_Corps!B:B,0),"Rev"),AND(F1533="Alternativos",O1533=1),IFERROR(MATCH(B1533,[1]Rep4!C:C,0),"Rev")),"")</f>
        <v/>
      </c>
      <c r="B1533" s="394" t="s">
        <v>4165</v>
      </c>
      <c r="C1533" s="409" t="s">
        <v>4166</v>
      </c>
      <c r="D1533" s="395" t="s">
        <v>2413</v>
      </c>
      <c r="E1533" s="396" t="str">
        <f>IF(B1533="","",INDEX([1]CatGlob!$S:$S,IFERROR(MATCH(MID(B1533,7,1),[1]CatGlob!$R:$R,0),MATCH(MID(B1533,1,2),[1]CatGlob!$R:$R,0))))</f>
        <v>NSOL</v>
      </c>
      <c r="F1533" s="397" t="s">
        <v>442</v>
      </c>
      <c r="G1533" s="398" t="s">
        <v>383</v>
      </c>
      <c r="H1533" s="399" t="s">
        <v>264</v>
      </c>
      <c r="I1533" s="399" t="s">
        <v>611</v>
      </c>
      <c r="J1533" s="399" t="s">
        <v>2252</v>
      </c>
      <c r="K1533" s="396" t="s">
        <v>600</v>
      </c>
      <c r="L1533" s="400" t="str">
        <f>IF(ISERROR(MATCH(M1533,M$10:M1532,0)),M1533,"")</f>
        <v/>
      </c>
      <c r="M1533" s="401" t="str">
        <f>IF(B1533="","",IF(ISERROR(MATCH(F1533&amp;"_"&amp;G1533&amp;"_"&amp;H1533&amp;"_"&amp;I1533&amp;"_"&amp;J1533&amp;IF(K1533="","","_"&amp;K1533),[1]CatGlob!$B:$B,0)),F1533&amp;"_"&amp;G1533&amp;"_"&amp;H1533&amp;"_"&amp;I1533&amp;"_"&amp;J1533&amp;IF(K1533="","","_"&amp;K1533),INDEX([1]CatGlob!$C:$C,MATCH(F1533&amp;"_"&amp;G1533&amp;"_"&amp;H1533&amp;"_"&amp;I1533&amp;"_"&amp;J1533&amp;IF(K1533="","","_"&amp;K1533),[1]CatGlob!$B:$B,0))))</f>
        <v>PEN_NOM_CORP_NT</v>
      </c>
      <c r="N1533" s="402" t="str">
        <f t="shared" si="49"/>
        <v/>
      </c>
      <c r="O1533" s="402" t="str">
        <f t="shared" si="48"/>
        <v/>
      </c>
      <c r="P1533" s="401" t="str">
        <f>IF(LEN(B1533)&gt;8,INDEX([1]CatGlob!$X:$X,MATCH(M1533,[1]CatGlob!$W:$W,0)),"")</f>
        <v>PEC</v>
      </c>
      <c r="Q1533" s="403" t="str">
        <f>INDEX([1]CatGlob!P:P,MATCH(M1533,[1]CatGlob!O:O,0))</f>
        <v>RFLC</v>
      </c>
      <c r="R1533" s="403" t="s">
        <v>601</v>
      </c>
      <c r="S1533" s="403" t="s">
        <v>601</v>
      </c>
      <c r="T1533" s="403" t="str">
        <f>INDEX([1]CatGlob!$D:$D,MATCH($M1533,[1]CatGlob!$C:$C,0))</f>
        <v>RFL</v>
      </c>
      <c r="U1533" s="403" t="s">
        <v>4167</v>
      </c>
      <c r="V1533" s="404" t="str">
        <f>INDEX([1]CatGlob!$F:$F,MATCH($M1533,[1]CatGlob!$C:$C,0))</f>
        <v>RFL_CORP</v>
      </c>
      <c r="W1533" s="405"/>
      <c r="X1533" s="406">
        <v>0</v>
      </c>
      <c r="Y1533" s="407">
        <v>0</v>
      </c>
      <c r="Z1533" s="408">
        <v>0</v>
      </c>
      <c r="AA1533" s="407">
        <v>0</v>
      </c>
      <c r="AB1533" s="408">
        <v>0</v>
      </c>
      <c r="AC1533" s="407">
        <v>0</v>
      </c>
      <c r="AD1533" s="408">
        <v>0</v>
      </c>
      <c r="AE1533" s="407">
        <v>0</v>
      </c>
      <c r="AF1533" s="408">
        <v>0</v>
      </c>
      <c r="AG1533" s="407">
        <v>0</v>
      </c>
      <c r="AI1533" s="406">
        <v>0</v>
      </c>
      <c r="AJ1533" s="407">
        <v>0</v>
      </c>
      <c r="AK1533" s="408">
        <v>0</v>
      </c>
      <c r="AL1533" s="407">
        <v>0</v>
      </c>
      <c r="AM1533" s="408">
        <v>0</v>
      </c>
      <c r="AN1533" s="407">
        <v>0</v>
      </c>
      <c r="AO1533" s="408">
        <v>0</v>
      </c>
      <c r="AP1533" s="407">
        <v>0</v>
      </c>
      <c r="AQ1533" s="408">
        <v>0</v>
      </c>
      <c r="AR1533" s="407">
        <v>0</v>
      </c>
      <c r="AT1533" s="406">
        <v>0</v>
      </c>
      <c r="AU1533" s="407">
        <v>0</v>
      </c>
      <c r="AV1533" s="408">
        <v>0</v>
      </c>
      <c r="AW1533" s="407">
        <v>0</v>
      </c>
      <c r="AX1533" s="408">
        <v>0</v>
      </c>
      <c r="AY1533" s="407">
        <v>0</v>
      </c>
      <c r="AZ1533" s="408">
        <v>0</v>
      </c>
      <c r="BA1533" s="407">
        <v>0</v>
      </c>
      <c r="BB1533" s="408">
        <v>0</v>
      </c>
      <c r="BC1533" s="407">
        <v>0</v>
      </c>
    </row>
    <row r="1534" spans="1:55" x14ac:dyDescent="0.35">
      <c r="A1534" s="385" t="str" cm="1">
        <f t="array" ref="A1534">IFERROR(_xlfn.IFS(AND(F1534="Renta Variable",O1534=1),IFERROR(MATCH(B1534,[1]RV_Det!C:C,0),"Rev"),AND(J1534="Corporativa",O1534=1,I1534="EM"),IFERROR(MATCH(B1534,[1]RF_Corps!B:B,0),"Rev"),AND(F1534="Alternativos",O1534=1),IFERROR(MATCH(B1534,[1]Rep4!C:C,0),"Rev")),"")</f>
        <v/>
      </c>
      <c r="B1534" s="394" t="s">
        <v>4168</v>
      </c>
      <c r="C1534" s="409" t="s">
        <v>4169</v>
      </c>
      <c r="D1534" s="395" t="s">
        <v>2413</v>
      </c>
      <c r="E1534" s="396" t="str">
        <f>IF(B1534="","",INDEX([1]CatGlob!$S:$S,IFERROR(MATCH(MID(B1534,7,1),[1]CatGlob!$R:$R,0),MATCH(MID(B1534,1,2),[1]CatGlob!$R:$R,0))))</f>
        <v>NSOL</v>
      </c>
      <c r="F1534" s="397" t="s">
        <v>442</v>
      </c>
      <c r="G1534" s="398" t="s">
        <v>383</v>
      </c>
      <c r="H1534" s="399" t="s">
        <v>264</v>
      </c>
      <c r="I1534" s="399" t="s">
        <v>611</v>
      </c>
      <c r="J1534" s="399" t="s">
        <v>2252</v>
      </c>
      <c r="K1534" s="396" t="s">
        <v>600</v>
      </c>
      <c r="L1534" s="400" t="str">
        <f>IF(ISERROR(MATCH(M1534,M$10:M1533,0)),M1534,"")</f>
        <v/>
      </c>
      <c r="M1534" s="401" t="str">
        <f>IF(B1534="","",IF(ISERROR(MATCH(F1534&amp;"_"&amp;G1534&amp;"_"&amp;H1534&amp;"_"&amp;I1534&amp;"_"&amp;J1534&amp;IF(K1534="","","_"&amp;K1534),[1]CatGlob!$B:$B,0)),F1534&amp;"_"&amp;G1534&amp;"_"&amp;H1534&amp;"_"&amp;I1534&amp;"_"&amp;J1534&amp;IF(K1534="","","_"&amp;K1534),INDEX([1]CatGlob!$C:$C,MATCH(F1534&amp;"_"&amp;G1534&amp;"_"&amp;H1534&amp;"_"&amp;I1534&amp;"_"&amp;J1534&amp;IF(K1534="","","_"&amp;K1534),[1]CatGlob!$B:$B,0))))</f>
        <v>PEN_NOM_CORP_NT</v>
      </c>
      <c r="N1534" s="402" t="str">
        <f t="shared" si="49"/>
        <v/>
      </c>
      <c r="O1534" s="402" t="str">
        <f t="shared" si="48"/>
        <v/>
      </c>
      <c r="P1534" s="401" t="str">
        <f>IF(LEN(B1534)&gt;8,INDEX([1]CatGlob!$X:$X,MATCH(M1534,[1]CatGlob!$W:$W,0)),"")</f>
        <v>PEC</v>
      </c>
      <c r="Q1534" s="403" t="str">
        <f>INDEX([1]CatGlob!P:P,MATCH(M1534,[1]CatGlob!O:O,0))</f>
        <v>RFLC</v>
      </c>
      <c r="R1534" s="403" t="s">
        <v>601</v>
      </c>
      <c r="S1534" s="403" t="s">
        <v>601</v>
      </c>
      <c r="T1534" s="403" t="str">
        <f>INDEX([1]CatGlob!$D:$D,MATCH($M1534,[1]CatGlob!$C:$C,0))</f>
        <v>RFL</v>
      </c>
      <c r="U1534" s="403" t="s">
        <v>2307</v>
      </c>
      <c r="V1534" s="404" t="str">
        <f>INDEX([1]CatGlob!$F:$F,MATCH($M1534,[1]CatGlob!$C:$C,0))</f>
        <v>RFL_CORP</v>
      </c>
      <c r="W1534" s="405"/>
      <c r="X1534" s="406">
        <v>0</v>
      </c>
      <c r="Y1534" s="407">
        <v>0</v>
      </c>
      <c r="Z1534" s="408">
        <v>0</v>
      </c>
      <c r="AA1534" s="407">
        <v>0</v>
      </c>
      <c r="AB1534" s="408">
        <v>0</v>
      </c>
      <c r="AC1534" s="407">
        <v>0</v>
      </c>
      <c r="AD1534" s="408">
        <v>0</v>
      </c>
      <c r="AE1534" s="407">
        <v>0</v>
      </c>
      <c r="AF1534" s="408">
        <v>0</v>
      </c>
      <c r="AG1534" s="407">
        <v>0</v>
      </c>
      <c r="AI1534" s="406">
        <v>0</v>
      </c>
      <c r="AJ1534" s="407">
        <v>0</v>
      </c>
      <c r="AK1534" s="408">
        <v>0</v>
      </c>
      <c r="AL1534" s="407">
        <v>0</v>
      </c>
      <c r="AM1534" s="408">
        <v>0</v>
      </c>
      <c r="AN1534" s="407">
        <v>0</v>
      </c>
      <c r="AO1534" s="408">
        <v>0</v>
      </c>
      <c r="AP1534" s="407">
        <v>0</v>
      </c>
      <c r="AQ1534" s="408">
        <v>0</v>
      </c>
      <c r="AR1534" s="407">
        <v>0</v>
      </c>
      <c r="AT1534" s="406">
        <v>0</v>
      </c>
      <c r="AU1534" s="407">
        <v>0</v>
      </c>
      <c r="AV1534" s="408">
        <v>0</v>
      </c>
      <c r="AW1534" s="407">
        <v>0</v>
      </c>
      <c r="AX1534" s="408">
        <v>0</v>
      </c>
      <c r="AY1534" s="407">
        <v>0</v>
      </c>
      <c r="AZ1534" s="408">
        <v>0</v>
      </c>
      <c r="BA1534" s="407">
        <v>0</v>
      </c>
      <c r="BB1534" s="408">
        <v>0</v>
      </c>
      <c r="BC1534" s="407">
        <v>0</v>
      </c>
    </row>
    <row r="1535" spans="1:55" x14ac:dyDescent="0.35">
      <c r="A1535" s="385" t="str" cm="1">
        <f t="array" ref="A1535">IFERROR(_xlfn.IFS(AND(F1535="Renta Variable",O1535=1),IFERROR(MATCH(B1535,[1]RV_Det!C:C,0),"Rev"),AND(J1535="Corporativa",O1535=1,I1535="EM"),IFERROR(MATCH(B1535,[1]RF_Corps!B:B,0),"Rev"),AND(F1535="Alternativos",O1535=1),IFERROR(MATCH(B1535,[1]Rep4!C:C,0),"Rev")),"")</f>
        <v/>
      </c>
      <c r="B1535" s="394" t="s">
        <v>4170</v>
      </c>
      <c r="C1535" s="409" t="s">
        <v>4171</v>
      </c>
      <c r="D1535" s="395" t="s">
        <v>2413</v>
      </c>
      <c r="E1535" s="396" t="str">
        <f>IF(B1535="","",INDEX([1]CatGlob!$S:$S,IFERROR(MATCH(MID(B1535,7,1),[1]CatGlob!$R:$R,0),MATCH(MID(B1535,1,2),[1]CatGlob!$R:$R,0))))</f>
        <v>NSOL</v>
      </c>
      <c r="F1535" s="397" t="s">
        <v>442</v>
      </c>
      <c r="G1535" s="398" t="s">
        <v>383</v>
      </c>
      <c r="H1535" s="399" t="s">
        <v>264</v>
      </c>
      <c r="I1535" s="399" t="s">
        <v>611</v>
      </c>
      <c r="J1535" s="399" t="s">
        <v>2252</v>
      </c>
      <c r="K1535" s="396" t="s">
        <v>600</v>
      </c>
      <c r="L1535" s="400" t="str">
        <f>IF(ISERROR(MATCH(M1535,M$10:M1534,0)),M1535,"")</f>
        <v/>
      </c>
      <c r="M1535" s="401" t="str">
        <f>IF(B1535="","",IF(ISERROR(MATCH(F1535&amp;"_"&amp;G1535&amp;"_"&amp;H1535&amp;"_"&amp;I1535&amp;"_"&amp;J1535&amp;IF(K1535="","","_"&amp;K1535),[1]CatGlob!$B:$B,0)),F1535&amp;"_"&amp;G1535&amp;"_"&amp;H1535&amp;"_"&amp;I1535&amp;"_"&amp;J1535&amp;IF(K1535="","","_"&amp;K1535),INDEX([1]CatGlob!$C:$C,MATCH(F1535&amp;"_"&amp;G1535&amp;"_"&amp;H1535&amp;"_"&amp;I1535&amp;"_"&amp;J1535&amp;IF(K1535="","","_"&amp;K1535),[1]CatGlob!$B:$B,0))))</f>
        <v>PEN_NOM_CORP_NT</v>
      </c>
      <c r="N1535" s="402" t="str">
        <f t="shared" si="49"/>
        <v/>
      </c>
      <c r="O1535" s="402" t="str">
        <f t="shared" si="48"/>
        <v/>
      </c>
      <c r="P1535" s="401" t="str">
        <f>IF(LEN(B1535)&gt;8,INDEX([1]CatGlob!$X:$X,MATCH(M1535,[1]CatGlob!$W:$W,0)),"")</f>
        <v>PEC</v>
      </c>
      <c r="Q1535" s="403" t="str">
        <f>INDEX([1]CatGlob!P:P,MATCH(M1535,[1]CatGlob!O:O,0))</f>
        <v>RFLC</v>
      </c>
      <c r="R1535" s="403" t="s">
        <v>601</v>
      </c>
      <c r="S1535" s="403" t="s">
        <v>601</v>
      </c>
      <c r="T1535" s="403" t="str">
        <f>INDEX([1]CatGlob!$D:$D,MATCH($M1535,[1]CatGlob!$C:$C,0))</f>
        <v>RFL</v>
      </c>
      <c r="U1535" s="403" t="s">
        <v>2307</v>
      </c>
      <c r="V1535" s="404" t="str">
        <f>INDEX([1]CatGlob!$F:$F,MATCH($M1535,[1]CatGlob!$C:$C,0))</f>
        <v>RFL_CORP</v>
      </c>
      <c r="W1535" s="405"/>
      <c r="X1535" s="406">
        <v>0</v>
      </c>
      <c r="Y1535" s="407">
        <v>0</v>
      </c>
      <c r="Z1535" s="408">
        <v>0</v>
      </c>
      <c r="AA1535" s="407">
        <v>0</v>
      </c>
      <c r="AB1535" s="408">
        <v>0</v>
      </c>
      <c r="AC1535" s="407">
        <v>0</v>
      </c>
      <c r="AD1535" s="408">
        <v>0</v>
      </c>
      <c r="AE1535" s="407">
        <v>0</v>
      </c>
      <c r="AF1535" s="408">
        <v>0</v>
      </c>
      <c r="AG1535" s="407">
        <v>0</v>
      </c>
      <c r="AI1535" s="406">
        <v>0</v>
      </c>
      <c r="AJ1535" s="407">
        <v>0</v>
      </c>
      <c r="AK1535" s="408">
        <v>0</v>
      </c>
      <c r="AL1535" s="407">
        <v>0</v>
      </c>
      <c r="AM1535" s="408">
        <v>0</v>
      </c>
      <c r="AN1535" s="407">
        <v>0</v>
      </c>
      <c r="AO1535" s="408">
        <v>0</v>
      </c>
      <c r="AP1535" s="407">
        <v>0</v>
      </c>
      <c r="AQ1535" s="408">
        <v>0</v>
      </c>
      <c r="AR1535" s="407">
        <v>0</v>
      </c>
      <c r="AT1535" s="406">
        <v>0</v>
      </c>
      <c r="AU1535" s="407">
        <v>0</v>
      </c>
      <c r="AV1535" s="408">
        <v>0</v>
      </c>
      <c r="AW1535" s="407">
        <v>0</v>
      </c>
      <c r="AX1535" s="408">
        <v>0</v>
      </c>
      <c r="AY1535" s="407">
        <v>0</v>
      </c>
      <c r="AZ1535" s="408">
        <v>0</v>
      </c>
      <c r="BA1535" s="407">
        <v>0</v>
      </c>
      <c r="BB1535" s="408">
        <v>0</v>
      </c>
      <c r="BC1535" s="407">
        <v>0</v>
      </c>
    </row>
    <row r="1536" spans="1:55" x14ac:dyDescent="0.35">
      <c r="A1536" s="385" t="str" cm="1">
        <f t="array" ref="A1536">IFERROR(_xlfn.IFS(AND(F1536="Renta Variable",O1536=1),IFERROR(MATCH(B1536,[1]RV_Det!C:C,0),"Rev"),AND(J1536="Corporativa",O1536=1,I1536="EM"),IFERROR(MATCH(B1536,[1]RF_Corps!B:B,0),"Rev"),AND(F1536="Alternativos",O1536=1),IFERROR(MATCH(B1536,[1]Rep4!C:C,0),"Rev")),"")</f>
        <v/>
      </c>
      <c r="B1536" s="394" t="s">
        <v>4172</v>
      </c>
      <c r="C1536" s="409" t="s">
        <v>4173</v>
      </c>
      <c r="D1536" s="395" t="s">
        <v>3966</v>
      </c>
      <c r="E1536" s="396" t="str">
        <f>IF(B1536="","",INDEX([1]CatGlob!$S:$S,IFERROR(MATCH(MID(B1536,7,1),[1]CatGlob!$R:$R,0),MATCH(MID(B1536,1,2),[1]CatGlob!$R:$R,0))))</f>
        <v>NSOL</v>
      </c>
      <c r="F1536" s="397" t="s">
        <v>442</v>
      </c>
      <c r="G1536" s="398" t="s">
        <v>383</v>
      </c>
      <c r="H1536" s="399" t="s">
        <v>264</v>
      </c>
      <c r="I1536" s="399" t="s">
        <v>611</v>
      </c>
      <c r="J1536" s="399" t="s">
        <v>2252</v>
      </c>
      <c r="K1536" s="396" t="s">
        <v>600</v>
      </c>
      <c r="L1536" s="400" t="str">
        <f>IF(ISERROR(MATCH(M1536,M$10:M1535,0)),M1536,"")</f>
        <v/>
      </c>
      <c r="M1536" s="401" t="str">
        <f>IF(B1536="","",IF(ISERROR(MATCH(F1536&amp;"_"&amp;G1536&amp;"_"&amp;H1536&amp;"_"&amp;I1536&amp;"_"&amp;J1536&amp;IF(K1536="","","_"&amp;K1536),[1]CatGlob!$B:$B,0)),F1536&amp;"_"&amp;G1536&amp;"_"&amp;H1536&amp;"_"&amp;I1536&amp;"_"&amp;J1536&amp;IF(K1536="","","_"&amp;K1536),INDEX([1]CatGlob!$C:$C,MATCH(F1536&amp;"_"&amp;G1536&amp;"_"&amp;H1536&amp;"_"&amp;I1536&amp;"_"&amp;J1536&amp;IF(K1536="","","_"&amp;K1536),[1]CatGlob!$B:$B,0))))</f>
        <v>PEN_NOM_CORP_NT</v>
      </c>
      <c r="N1536" s="402" t="str">
        <f t="shared" si="49"/>
        <v/>
      </c>
      <c r="O1536" s="402" t="str">
        <f t="shared" si="48"/>
        <v/>
      </c>
      <c r="P1536" s="401" t="str">
        <f>IF(LEN(B1536)&gt;8,INDEX([1]CatGlob!$X:$X,MATCH(M1536,[1]CatGlob!$W:$W,0)),"")</f>
        <v>PEC</v>
      </c>
      <c r="Q1536" s="403" t="str">
        <f>INDEX([1]CatGlob!P:P,MATCH(M1536,[1]CatGlob!O:O,0))</f>
        <v>RFLC</v>
      </c>
      <c r="R1536" s="403" t="s">
        <v>601</v>
      </c>
      <c r="S1536" s="403" t="s">
        <v>601</v>
      </c>
      <c r="T1536" s="403" t="str">
        <f>INDEX([1]CatGlob!$D:$D,MATCH($M1536,[1]CatGlob!$C:$C,0))</f>
        <v>RFL</v>
      </c>
      <c r="U1536" s="403" t="s">
        <v>2419</v>
      </c>
      <c r="V1536" s="404" t="str">
        <f>INDEX([1]CatGlob!$F:$F,MATCH($M1536,[1]CatGlob!$C:$C,0))</f>
        <v>RFL_CORP</v>
      </c>
      <c r="W1536" s="405"/>
      <c r="X1536" s="406">
        <v>0</v>
      </c>
      <c r="Y1536" s="407">
        <v>0</v>
      </c>
      <c r="Z1536" s="408">
        <v>0</v>
      </c>
      <c r="AA1536" s="407">
        <v>0</v>
      </c>
      <c r="AB1536" s="408">
        <v>0</v>
      </c>
      <c r="AC1536" s="407">
        <v>0</v>
      </c>
      <c r="AD1536" s="408">
        <v>0</v>
      </c>
      <c r="AE1536" s="407">
        <v>0</v>
      </c>
      <c r="AF1536" s="408">
        <v>0</v>
      </c>
      <c r="AG1536" s="407">
        <v>0</v>
      </c>
      <c r="AI1536" s="406">
        <v>0</v>
      </c>
      <c r="AJ1536" s="407">
        <v>0</v>
      </c>
      <c r="AK1536" s="408">
        <v>0</v>
      </c>
      <c r="AL1536" s="407">
        <v>0</v>
      </c>
      <c r="AM1536" s="408">
        <v>0</v>
      </c>
      <c r="AN1536" s="407">
        <v>0</v>
      </c>
      <c r="AO1536" s="408">
        <v>0</v>
      </c>
      <c r="AP1536" s="407">
        <v>0</v>
      </c>
      <c r="AQ1536" s="408">
        <v>0</v>
      </c>
      <c r="AR1536" s="407">
        <v>0</v>
      </c>
      <c r="AT1536" s="406">
        <v>0</v>
      </c>
      <c r="AU1536" s="407">
        <v>0</v>
      </c>
      <c r="AV1536" s="408">
        <v>0</v>
      </c>
      <c r="AW1536" s="407">
        <v>0</v>
      </c>
      <c r="AX1536" s="408">
        <v>0</v>
      </c>
      <c r="AY1536" s="407">
        <v>0</v>
      </c>
      <c r="AZ1536" s="408">
        <v>0</v>
      </c>
      <c r="BA1536" s="407">
        <v>0</v>
      </c>
      <c r="BB1536" s="408">
        <v>0</v>
      </c>
      <c r="BC1536" s="407">
        <v>0</v>
      </c>
    </row>
    <row r="1537" spans="1:55" x14ac:dyDescent="0.35">
      <c r="A1537" s="385" t="str" cm="1">
        <f t="array" ref="A1537">IFERROR(_xlfn.IFS(AND(F1537="Renta Variable",O1537=1),IFERROR(MATCH(B1537,[1]RV_Det!C:C,0),"Rev"),AND(J1537="Corporativa",O1537=1,I1537="EM"),IFERROR(MATCH(B1537,[1]RF_Corps!B:B,0),"Rev"),AND(F1537="Alternativos",O1537=1),IFERROR(MATCH(B1537,[1]Rep4!C:C,0),"Rev")),"")</f>
        <v/>
      </c>
      <c r="B1537" s="394" t="s">
        <v>4174</v>
      </c>
      <c r="C1537" s="409" t="s">
        <v>4175</v>
      </c>
      <c r="D1537" s="395" t="s">
        <v>3936</v>
      </c>
      <c r="E1537" s="396" t="str">
        <f>IF(B1537="","",INDEX([1]CatGlob!$S:$S,IFERROR(MATCH(MID(B1537,7,1),[1]CatGlob!$R:$R,0),MATCH(MID(B1537,1,2),[1]CatGlob!$R:$R,0))))</f>
        <v>NSOL</v>
      </c>
      <c r="F1537" s="397" t="s">
        <v>442</v>
      </c>
      <c r="G1537" s="398" t="s">
        <v>383</v>
      </c>
      <c r="H1537" s="399" t="s">
        <v>264</v>
      </c>
      <c r="I1537" s="399" t="s">
        <v>611</v>
      </c>
      <c r="J1537" s="399" t="s">
        <v>2252</v>
      </c>
      <c r="K1537" s="396" t="s">
        <v>600</v>
      </c>
      <c r="L1537" s="400" t="str">
        <f>IF(ISERROR(MATCH(M1537,M$10:M1536,0)),M1537,"")</f>
        <v/>
      </c>
      <c r="M1537" s="401" t="str">
        <f>IF(B1537="","",IF(ISERROR(MATCH(F1537&amp;"_"&amp;G1537&amp;"_"&amp;H1537&amp;"_"&amp;I1537&amp;"_"&amp;J1537&amp;IF(K1537="","","_"&amp;K1537),[1]CatGlob!$B:$B,0)),F1537&amp;"_"&amp;G1537&amp;"_"&amp;H1537&amp;"_"&amp;I1537&amp;"_"&amp;J1537&amp;IF(K1537="","","_"&amp;K1537),INDEX([1]CatGlob!$C:$C,MATCH(F1537&amp;"_"&amp;G1537&amp;"_"&amp;H1537&amp;"_"&amp;I1537&amp;"_"&amp;J1537&amp;IF(K1537="","","_"&amp;K1537),[1]CatGlob!$B:$B,0))))</f>
        <v>PEN_NOM_CORP_NT</v>
      </c>
      <c r="N1537" s="402" t="str">
        <f t="shared" si="49"/>
        <v/>
      </c>
      <c r="O1537" s="402" t="str">
        <f t="shared" si="48"/>
        <v/>
      </c>
      <c r="P1537" s="401" t="str">
        <f>IF(LEN(B1537)&gt;8,INDEX([1]CatGlob!$X:$X,MATCH(M1537,[1]CatGlob!$W:$W,0)),"")</f>
        <v>PEC</v>
      </c>
      <c r="Q1537" s="403" t="str">
        <f>INDEX([1]CatGlob!P:P,MATCH(M1537,[1]CatGlob!O:O,0))</f>
        <v>RFLC</v>
      </c>
      <c r="R1537" s="403" t="s">
        <v>601</v>
      </c>
      <c r="S1537" s="403" t="s">
        <v>601</v>
      </c>
      <c r="T1537" s="403" t="str">
        <f>INDEX([1]CatGlob!$D:$D,MATCH($M1537,[1]CatGlob!$C:$C,0))</f>
        <v>RFL</v>
      </c>
      <c r="U1537" s="403" t="s">
        <v>2419</v>
      </c>
      <c r="V1537" s="404" t="str">
        <f>INDEX([1]CatGlob!$F:$F,MATCH($M1537,[1]CatGlob!$C:$C,0))</f>
        <v>RFL_CORP</v>
      </c>
      <c r="W1537" s="405"/>
      <c r="X1537" s="406">
        <v>0</v>
      </c>
      <c r="Y1537" s="407">
        <v>0</v>
      </c>
      <c r="Z1537" s="408">
        <v>0</v>
      </c>
      <c r="AA1537" s="407">
        <v>0</v>
      </c>
      <c r="AB1537" s="408">
        <v>0</v>
      </c>
      <c r="AC1537" s="407">
        <v>0</v>
      </c>
      <c r="AD1537" s="408">
        <v>0</v>
      </c>
      <c r="AE1537" s="407">
        <v>0</v>
      </c>
      <c r="AF1537" s="408">
        <v>0</v>
      </c>
      <c r="AG1537" s="407">
        <v>0</v>
      </c>
      <c r="AI1537" s="406">
        <v>0</v>
      </c>
      <c r="AJ1537" s="407">
        <v>0</v>
      </c>
      <c r="AK1537" s="408">
        <v>0</v>
      </c>
      <c r="AL1537" s="407">
        <v>0</v>
      </c>
      <c r="AM1537" s="408">
        <v>0</v>
      </c>
      <c r="AN1537" s="407">
        <v>0</v>
      </c>
      <c r="AO1537" s="408">
        <v>0</v>
      </c>
      <c r="AP1537" s="407">
        <v>0</v>
      </c>
      <c r="AQ1537" s="408">
        <v>0</v>
      </c>
      <c r="AR1537" s="407">
        <v>0</v>
      </c>
      <c r="AT1537" s="406">
        <v>0</v>
      </c>
      <c r="AU1537" s="407">
        <v>0</v>
      </c>
      <c r="AV1537" s="408">
        <v>0</v>
      </c>
      <c r="AW1537" s="407">
        <v>0</v>
      </c>
      <c r="AX1537" s="408">
        <v>0</v>
      </c>
      <c r="AY1537" s="407">
        <v>0</v>
      </c>
      <c r="AZ1537" s="408">
        <v>0</v>
      </c>
      <c r="BA1537" s="407">
        <v>0</v>
      </c>
      <c r="BB1537" s="408">
        <v>0</v>
      </c>
      <c r="BC1537" s="407">
        <v>0</v>
      </c>
    </row>
    <row r="1538" spans="1:55" x14ac:dyDescent="0.35">
      <c r="A1538" s="385" t="str" cm="1">
        <f t="array" ref="A1538">IFERROR(_xlfn.IFS(AND(F1538="Renta Variable",O1538=1),IFERROR(MATCH(B1538,[1]RV_Det!C:C,0),"Rev"),AND(J1538="Corporativa",O1538=1,I1538="EM"),IFERROR(MATCH(B1538,[1]RF_Corps!B:B,0),"Rev"),AND(F1538="Alternativos",O1538=1),IFERROR(MATCH(B1538,[1]Rep4!C:C,0),"Rev")),"")</f>
        <v/>
      </c>
      <c r="B1538" s="394" t="s">
        <v>4176</v>
      </c>
      <c r="C1538" s="409" t="s">
        <v>4177</v>
      </c>
      <c r="D1538" s="395" t="s">
        <v>2442</v>
      </c>
      <c r="E1538" s="396" t="str">
        <f>IF(B1538="","",INDEX([1]CatGlob!$S:$S,IFERROR(MATCH(MID(B1538,7,1),[1]CatGlob!$R:$R,0),MATCH(MID(B1538,1,2),[1]CatGlob!$R:$R,0))))</f>
        <v>NSOL</v>
      </c>
      <c r="F1538" s="397" t="s">
        <v>442</v>
      </c>
      <c r="G1538" s="398" t="s">
        <v>383</v>
      </c>
      <c r="H1538" s="399" t="s">
        <v>264</v>
      </c>
      <c r="I1538" s="399" t="s">
        <v>611</v>
      </c>
      <c r="J1538" s="399" t="s">
        <v>2252</v>
      </c>
      <c r="K1538" s="396" t="s">
        <v>600</v>
      </c>
      <c r="L1538" s="400" t="str">
        <f>IF(ISERROR(MATCH(M1538,M$10:M1537,0)),M1538,"")</f>
        <v/>
      </c>
      <c r="M1538" s="401" t="str">
        <f>IF(B1538="","",IF(ISERROR(MATCH(F1538&amp;"_"&amp;G1538&amp;"_"&amp;H1538&amp;"_"&amp;I1538&amp;"_"&amp;J1538&amp;IF(K1538="","","_"&amp;K1538),[1]CatGlob!$B:$B,0)),F1538&amp;"_"&amp;G1538&amp;"_"&amp;H1538&amp;"_"&amp;I1538&amp;"_"&amp;J1538&amp;IF(K1538="","","_"&amp;K1538),INDEX([1]CatGlob!$C:$C,MATCH(F1538&amp;"_"&amp;G1538&amp;"_"&amp;H1538&amp;"_"&amp;I1538&amp;"_"&amp;J1538&amp;IF(K1538="","","_"&amp;K1538),[1]CatGlob!$B:$B,0))))</f>
        <v>PEN_NOM_CORP_NT</v>
      </c>
      <c r="N1538" s="402" t="str">
        <f t="shared" si="49"/>
        <v/>
      </c>
      <c r="O1538" s="402" t="str">
        <f t="shared" si="48"/>
        <v/>
      </c>
      <c r="P1538" s="401" t="str">
        <f>IF(LEN(B1538)&gt;8,INDEX([1]CatGlob!$X:$X,MATCH(M1538,[1]CatGlob!$W:$W,0)),"")</f>
        <v>PEC</v>
      </c>
      <c r="Q1538" s="403" t="str">
        <f>INDEX([1]CatGlob!P:P,MATCH(M1538,[1]CatGlob!O:O,0))</f>
        <v>RFLC</v>
      </c>
      <c r="R1538" s="403" t="s">
        <v>601</v>
      </c>
      <c r="S1538" s="403" t="s">
        <v>601</v>
      </c>
      <c r="T1538" s="403" t="str">
        <f>INDEX([1]CatGlob!$D:$D,MATCH($M1538,[1]CatGlob!$C:$C,0))</f>
        <v>RFL</v>
      </c>
      <c r="U1538" s="403" t="s">
        <v>2323</v>
      </c>
      <c r="V1538" s="404" t="str">
        <f>INDEX([1]CatGlob!$F:$F,MATCH($M1538,[1]CatGlob!$C:$C,0))</f>
        <v>RFL_CORP</v>
      </c>
      <c r="W1538" s="405"/>
      <c r="X1538" s="406">
        <v>0</v>
      </c>
      <c r="Y1538" s="407">
        <v>0</v>
      </c>
      <c r="Z1538" s="408">
        <v>0</v>
      </c>
      <c r="AA1538" s="407">
        <v>0</v>
      </c>
      <c r="AB1538" s="408">
        <v>0</v>
      </c>
      <c r="AC1538" s="407">
        <v>0</v>
      </c>
      <c r="AD1538" s="408">
        <v>0</v>
      </c>
      <c r="AE1538" s="407">
        <v>0</v>
      </c>
      <c r="AF1538" s="408">
        <v>0</v>
      </c>
      <c r="AG1538" s="407">
        <v>0</v>
      </c>
      <c r="AI1538" s="406">
        <v>0</v>
      </c>
      <c r="AJ1538" s="407">
        <v>0</v>
      </c>
      <c r="AK1538" s="408">
        <v>0</v>
      </c>
      <c r="AL1538" s="407">
        <v>0</v>
      </c>
      <c r="AM1538" s="408">
        <v>0</v>
      </c>
      <c r="AN1538" s="407">
        <v>0</v>
      </c>
      <c r="AO1538" s="408">
        <v>0</v>
      </c>
      <c r="AP1538" s="407">
        <v>0</v>
      </c>
      <c r="AQ1538" s="408">
        <v>0</v>
      </c>
      <c r="AR1538" s="407">
        <v>0</v>
      </c>
      <c r="AT1538" s="406">
        <v>0</v>
      </c>
      <c r="AU1538" s="407">
        <v>0</v>
      </c>
      <c r="AV1538" s="408">
        <v>0</v>
      </c>
      <c r="AW1538" s="407">
        <v>0</v>
      </c>
      <c r="AX1538" s="408">
        <v>0</v>
      </c>
      <c r="AY1538" s="407">
        <v>0</v>
      </c>
      <c r="AZ1538" s="408">
        <v>0</v>
      </c>
      <c r="BA1538" s="407">
        <v>0</v>
      </c>
      <c r="BB1538" s="408">
        <v>0</v>
      </c>
      <c r="BC1538" s="407">
        <v>0</v>
      </c>
    </row>
    <row r="1539" spans="1:55" x14ac:dyDescent="0.35">
      <c r="A1539" s="385" t="str" cm="1">
        <f t="array" ref="A1539">IFERROR(_xlfn.IFS(AND(F1539="Renta Variable",O1539=1),IFERROR(MATCH(B1539,[1]RV_Det!C:C,0),"Rev"),AND(J1539="Corporativa",O1539=1,I1539="EM"),IFERROR(MATCH(B1539,[1]RF_Corps!B:B,0),"Rev"),AND(F1539="Alternativos",O1539=1),IFERROR(MATCH(B1539,[1]Rep4!C:C,0),"Rev")),"")</f>
        <v/>
      </c>
      <c r="B1539" s="394" t="s">
        <v>4178</v>
      </c>
      <c r="C1539" s="409" t="s">
        <v>4179</v>
      </c>
      <c r="D1539" s="395" t="s">
        <v>3966</v>
      </c>
      <c r="E1539" s="396" t="str">
        <f>IF(B1539="","",INDEX([1]CatGlob!$S:$S,IFERROR(MATCH(MID(B1539,7,1),[1]CatGlob!$R:$R,0),MATCH(MID(B1539,1,2),[1]CatGlob!$R:$R,0))))</f>
        <v>NSOL</v>
      </c>
      <c r="F1539" s="397" t="s">
        <v>442</v>
      </c>
      <c r="G1539" s="398" t="s">
        <v>383</v>
      </c>
      <c r="H1539" s="399" t="s">
        <v>264</v>
      </c>
      <c r="I1539" s="399" t="s">
        <v>611</v>
      </c>
      <c r="J1539" s="399" t="s">
        <v>2252</v>
      </c>
      <c r="K1539" s="396" t="s">
        <v>600</v>
      </c>
      <c r="L1539" s="400" t="str">
        <f>IF(ISERROR(MATCH(M1539,M$10:M1538,0)),M1539,"")</f>
        <v/>
      </c>
      <c r="M1539" s="401" t="str">
        <f>IF(B1539="","",IF(ISERROR(MATCH(F1539&amp;"_"&amp;G1539&amp;"_"&amp;H1539&amp;"_"&amp;I1539&amp;"_"&amp;J1539&amp;IF(K1539="","","_"&amp;K1539),[1]CatGlob!$B:$B,0)),F1539&amp;"_"&amp;G1539&amp;"_"&amp;H1539&amp;"_"&amp;I1539&amp;"_"&amp;J1539&amp;IF(K1539="","","_"&amp;K1539),INDEX([1]CatGlob!$C:$C,MATCH(F1539&amp;"_"&amp;G1539&amp;"_"&amp;H1539&amp;"_"&amp;I1539&amp;"_"&amp;J1539&amp;IF(K1539="","","_"&amp;K1539),[1]CatGlob!$B:$B,0))))</f>
        <v>PEN_NOM_CORP_NT</v>
      </c>
      <c r="N1539" s="402" t="str">
        <f t="shared" si="49"/>
        <v/>
      </c>
      <c r="O1539" s="402" t="str">
        <f t="shared" si="48"/>
        <v/>
      </c>
      <c r="P1539" s="401" t="str">
        <f>IF(LEN(B1539)&gt;8,INDEX([1]CatGlob!$X:$X,MATCH(M1539,[1]CatGlob!$W:$W,0)),"")</f>
        <v>PEC</v>
      </c>
      <c r="Q1539" s="403" t="str">
        <f>INDEX([1]CatGlob!P:P,MATCH(M1539,[1]CatGlob!O:O,0))</f>
        <v>RFLC</v>
      </c>
      <c r="R1539" s="403" t="s">
        <v>601</v>
      </c>
      <c r="S1539" s="403" t="s">
        <v>601</v>
      </c>
      <c r="T1539" s="403" t="str">
        <f>INDEX([1]CatGlob!$D:$D,MATCH($M1539,[1]CatGlob!$C:$C,0))</f>
        <v>RFL</v>
      </c>
      <c r="U1539" s="403" t="s">
        <v>2288</v>
      </c>
      <c r="V1539" s="404" t="str">
        <f>INDEX([1]CatGlob!$F:$F,MATCH($M1539,[1]CatGlob!$C:$C,0))</f>
        <v>RFL_CORP</v>
      </c>
      <c r="W1539" s="405"/>
      <c r="X1539" s="406">
        <v>0</v>
      </c>
      <c r="Y1539" s="407">
        <v>0</v>
      </c>
      <c r="Z1539" s="408">
        <v>0</v>
      </c>
      <c r="AA1539" s="407">
        <v>0</v>
      </c>
      <c r="AB1539" s="408">
        <v>0</v>
      </c>
      <c r="AC1539" s="407">
        <v>0</v>
      </c>
      <c r="AD1539" s="408">
        <v>0</v>
      </c>
      <c r="AE1539" s="407">
        <v>0</v>
      </c>
      <c r="AF1539" s="408">
        <v>0</v>
      </c>
      <c r="AG1539" s="407">
        <v>0</v>
      </c>
      <c r="AI1539" s="406">
        <v>0</v>
      </c>
      <c r="AJ1539" s="407">
        <v>0</v>
      </c>
      <c r="AK1539" s="408">
        <v>0</v>
      </c>
      <c r="AL1539" s="407">
        <v>0</v>
      </c>
      <c r="AM1539" s="408">
        <v>0</v>
      </c>
      <c r="AN1539" s="407">
        <v>0</v>
      </c>
      <c r="AO1539" s="408">
        <v>0</v>
      </c>
      <c r="AP1539" s="407">
        <v>0</v>
      </c>
      <c r="AQ1539" s="408">
        <v>0</v>
      </c>
      <c r="AR1539" s="407">
        <v>0</v>
      </c>
      <c r="AT1539" s="406">
        <v>0</v>
      </c>
      <c r="AU1539" s="407">
        <v>0</v>
      </c>
      <c r="AV1539" s="408">
        <v>0</v>
      </c>
      <c r="AW1539" s="407">
        <v>0</v>
      </c>
      <c r="AX1539" s="408">
        <v>0</v>
      </c>
      <c r="AY1539" s="407">
        <v>0</v>
      </c>
      <c r="AZ1539" s="408">
        <v>0</v>
      </c>
      <c r="BA1539" s="407">
        <v>0</v>
      </c>
      <c r="BB1539" s="408">
        <v>0</v>
      </c>
      <c r="BC1539" s="407">
        <v>0</v>
      </c>
    </row>
    <row r="1540" spans="1:55" x14ac:dyDescent="0.35">
      <c r="A1540" s="385" t="str" cm="1">
        <f t="array" ref="A1540">IFERROR(_xlfn.IFS(AND(F1540="Renta Variable",O1540=1),IFERROR(MATCH(B1540,[1]RV_Det!C:C,0),"Rev"),AND(J1540="Corporativa",O1540=1,I1540="EM"),IFERROR(MATCH(B1540,[1]RF_Corps!B:B,0),"Rev"),AND(F1540="Alternativos",O1540=1),IFERROR(MATCH(B1540,[1]Rep4!C:C,0),"Rev")),"")</f>
        <v/>
      </c>
      <c r="B1540" s="394" t="s">
        <v>4180</v>
      </c>
      <c r="C1540" s="409" t="s">
        <v>4181</v>
      </c>
      <c r="D1540" s="395" t="s">
        <v>3966</v>
      </c>
      <c r="E1540" s="396" t="str">
        <f>IF(B1540="","",INDEX([1]CatGlob!$S:$S,IFERROR(MATCH(MID(B1540,7,1),[1]CatGlob!$R:$R,0),MATCH(MID(B1540,1,2),[1]CatGlob!$R:$R,0))))</f>
        <v>NSOL</v>
      </c>
      <c r="F1540" s="397" t="s">
        <v>442</v>
      </c>
      <c r="G1540" s="398" t="s">
        <v>383</v>
      </c>
      <c r="H1540" s="399" t="s">
        <v>264</v>
      </c>
      <c r="I1540" s="399" t="s">
        <v>611</v>
      </c>
      <c r="J1540" s="399" t="s">
        <v>2252</v>
      </c>
      <c r="K1540" s="396" t="s">
        <v>600</v>
      </c>
      <c r="L1540" s="400" t="str">
        <f>IF(ISERROR(MATCH(M1540,M$10:M1539,0)),M1540,"")</f>
        <v/>
      </c>
      <c r="M1540" s="401" t="str">
        <f>IF(B1540="","",IF(ISERROR(MATCH(F1540&amp;"_"&amp;G1540&amp;"_"&amp;H1540&amp;"_"&amp;I1540&amp;"_"&amp;J1540&amp;IF(K1540="","","_"&amp;K1540),[1]CatGlob!$B:$B,0)),F1540&amp;"_"&amp;G1540&amp;"_"&amp;H1540&amp;"_"&amp;I1540&amp;"_"&amp;J1540&amp;IF(K1540="","","_"&amp;K1540),INDEX([1]CatGlob!$C:$C,MATCH(F1540&amp;"_"&amp;G1540&amp;"_"&amp;H1540&amp;"_"&amp;I1540&amp;"_"&amp;J1540&amp;IF(K1540="","","_"&amp;K1540),[1]CatGlob!$B:$B,0))))</f>
        <v>PEN_NOM_CORP_NT</v>
      </c>
      <c r="N1540" s="402" t="str">
        <f t="shared" si="49"/>
        <v/>
      </c>
      <c r="O1540" s="402" t="str">
        <f t="shared" si="48"/>
        <v/>
      </c>
      <c r="P1540" s="401" t="str">
        <f>IF(LEN(B1540)&gt;8,INDEX([1]CatGlob!$X:$X,MATCH(M1540,[1]CatGlob!$W:$W,0)),"")</f>
        <v>PEC</v>
      </c>
      <c r="Q1540" s="403" t="str">
        <f>INDEX([1]CatGlob!P:P,MATCH(M1540,[1]CatGlob!O:O,0))</f>
        <v>RFLC</v>
      </c>
      <c r="R1540" s="403" t="s">
        <v>601</v>
      </c>
      <c r="S1540" s="403" t="s">
        <v>601</v>
      </c>
      <c r="T1540" s="403" t="str">
        <f>INDEX([1]CatGlob!$D:$D,MATCH($M1540,[1]CatGlob!$C:$C,0))</f>
        <v>RFL</v>
      </c>
      <c r="U1540" s="403" t="s">
        <v>2288</v>
      </c>
      <c r="V1540" s="404" t="str">
        <f>INDEX([1]CatGlob!$F:$F,MATCH($M1540,[1]CatGlob!$C:$C,0))</f>
        <v>RFL_CORP</v>
      </c>
      <c r="W1540" s="405"/>
      <c r="X1540" s="406">
        <v>0</v>
      </c>
      <c r="Y1540" s="407">
        <v>0</v>
      </c>
      <c r="Z1540" s="408">
        <v>0</v>
      </c>
      <c r="AA1540" s="407">
        <v>0</v>
      </c>
      <c r="AB1540" s="408">
        <v>0</v>
      </c>
      <c r="AC1540" s="407">
        <v>0</v>
      </c>
      <c r="AD1540" s="408">
        <v>0</v>
      </c>
      <c r="AE1540" s="407">
        <v>0</v>
      </c>
      <c r="AF1540" s="408">
        <v>0</v>
      </c>
      <c r="AG1540" s="407">
        <v>0</v>
      </c>
      <c r="AI1540" s="406">
        <v>0</v>
      </c>
      <c r="AJ1540" s="407">
        <v>0</v>
      </c>
      <c r="AK1540" s="408">
        <v>0</v>
      </c>
      <c r="AL1540" s="407">
        <v>0</v>
      </c>
      <c r="AM1540" s="408">
        <v>0</v>
      </c>
      <c r="AN1540" s="407">
        <v>0</v>
      </c>
      <c r="AO1540" s="408">
        <v>0</v>
      </c>
      <c r="AP1540" s="407">
        <v>0</v>
      </c>
      <c r="AQ1540" s="408">
        <v>0</v>
      </c>
      <c r="AR1540" s="407">
        <v>0</v>
      </c>
      <c r="AT1540" s="406">
        <v>0</v>
      </c>
      <c r="AU1540" s="407">
        <v>0</v>
      </c>
      <c r="AV1540" s="408">
        <v>0</v>
      </c>
      <c r="AW1540" s="407">
        <v>0</v>
      </c>
      <c r="AX1540" s="408">
        <v>0</v>
      </c>
      <c r="AY1540" s="407">
        <v>0</v>
      </c>
      <c r="AZ1540" s="408">
        <v>0</v>
      </c>
      <c r="BA1540" s="407">
        <v>0</v>
      </c>
      <c r="BB1540" s="408">
        <v>0</v>
      </c>
      <c r="BC1540" s="407">
        <v>0</v>
      </c>
    </row>
    <row r="1541" spans="1:55" x14ac:dyDescent="0.35">
      <c r="A1541" s="385" t="str" cm="1">
        <f t="array" ref="A1541">IFERROR(_xlfn.IFS(AND(F1541="Renta Variable",O1541=1),IFERROR(MATCH(B1541,[1]RV_Det!C:C,0),"Rev"),AND(J1541="Corporativa",O1541=1,I1541="EM"),IFERROR(MATCH(B1541,[1]RF_Corps!B:B,0),"Rev"),AND(F1541="Alternativos",O1541=1),IFERROR(MATCH(B1541,[1]Rep4!C:C,0),"Rev")),"")</f>
        <v/>
      </c>
      <c r="B1541" s="394" t="s">
        <v>4182</v>
      </c>
      <c r="C1541" s="409" t="s">
        <v>4183</v>
      </c>
      <c r="D1541" s="395" t="s">
        <v>3966</v>
      </c>
      <c r="E1541" s="396" t="str">
        <f>IF(B1541="","",INDEX([1]CatGlob!$S:$S,IFERROR(MATCH(MID(B1541,7,1),[1]CatGlob!$R:$R,0),MATCH(MID(B1541,1,2),[1]CatGlob!$R:$R,0))))</f>
        <v>NSOL</v>
      </c>
      <c r="F1541" s="397" t="s">
        <v>442</v>
      </c>
      <c r="G1541" s="398" t="s">
        <v>383</v>
      </c>
      <c r="H1541" s="399" t="s">
        <v>264</v>
      </c>
      <c r="I1541" s="399" t="s">
        <v>611</v>
      </c>
      <c r="J1541" s="399" t="s">
        <v>2252</v>
      </c>
      <c r="K1541" s="396" t="s">
        <v>600</v>
      </c>
      <c r="L1541" s="400" t="str">
        <f>IF(ISERROR(MATCH(M1541,M$10:M1540,0)),M1541,"")</f>
        <v/>
      </c>
      <c r="M1541" s="401" t="str">
        <f>IF(B1541="","",IF(ISERROR(MATCH(F1541&amp;"_"&amp;G1541&amp;"_"&amp;H1541&amp;"_"&amp;I1541&amp;"_"&amp;J1541&amp;IF(K1541="","","_"&amp;K1541),[1]CatGlob!$B:$B,0)),F1541&amp;"_"&amp;G1541&amp;"_"&amp;H1541&amp;"_"&amp;I1541&amp;"_"&amp;J1541&amp;IF(K1541="","","_"&amp;K1541),INDEX([1]CatGlob!$C:$C,MATCH(F1541&amp;"_"&amp;G1541&amp;"_"&amp;H1541&amp;"_"&amp;I1541&amp;"_"&amp;J1541&amp;IF(K1541="","","_"&amp;K1541),[1]CatGlob!$B:$B,0))))</f>
        <v>PEN_NOM_CORP_NT</v>
      </c>
      <c r="N1541" s="402" t="str">
        <f t="shared" si="49"/>
        <v/>
      </c>
      <c r="O1541" s="402" t="str">
        <f t="shared" si="48"/>
        <v/>
      </c>
      <c r="P1541" s="401" t="str">
        <f>IF(LEN(B1541)&gt;8,INDEX([1]CatGlob!$X:$X,MATCH(M1541,[1]CatGlob!$W:$W,0)),"")</f>
        <v>PEC</v>
      </c>
      <c r="Q1541" s="403" t="str">
        <f>INDEX([1]CatGlob!P:P,MATCH(M1541,[1]CatGlob!O:O,0))</f>
        <v>RFLC</v>
      </c>
      <c r="R1541" s="403" t="s">
        <v>601</v>
      </c>
      <c r="S1541" s="403" t="s">
        <v>601</v>
      </c>
      <c r="T1541" s="403" t="str">
        <f>INDEX([1]CatGlob!$D:$D,MATCH($M1541,[1]CatGlob!$C:$C,0))</f>
        <v>RFL</v>
      </c>
      <c r="U1541" s="403" t="s">
        <v>2288</v>
      </c>
      <c r="V1541" s="404" t="str">
        <f>INDEX([1]CatGlob!$F:$F,MATCH($M1541,[1]CatGlob!$C:$C,0))</f>
        <v>RFL_CORP</v>
      </c>
      <c r="W1541" s="405"/>
      <c r="X1541" s="406">
        <v>0</v>
      </c>
      <c r="Y1541" s="407">
        <v>0</v>
      </c>
      <c r="Z1541" s="408">
        <v>0</v>
      </c>
      <c r="AA1541" s="407">
        <v>0</v>
      </c>
      <c r="AB1541" s="408">
        <v>0</v>
      </c>
      <c r="AC1541" s="407">
        <v>0</v>
      </c>
      <c r="AD1541" s="408">
        <v>0</v>
      </c>
      <c r="AE1541" s="407">
        <v>0</v>
      </c>
      <c r="AF1541" s="408">
        <v>0</v>
      </c>
      <c r="AG1541" s="407">
        <v>0</v>
      </c>
      <c r="AI1541" s="406">
        <v>0</v>
      </c>
      <c r="AJ1541" s="407">
        <v>0</v>
      </c>
      <c r="AK1541" s="408">
        <v>0</v>
      </c>
      <c r="AL1541" s="407">
        <v>0</v>
      </c>
      <c r="AM1541" s="408">
        <v>0</v>
      </c>
      <c r="AN1541" s="407">
        <v>0</v>
      </c>
      <c r="AO1541" s="408">
        <v>0</v>
      </c>
      <c r="AP1541" s="407">
        <v>0</v>
      </c>
      <c r="AQ1541" s="408">
        <v>0</v>
      </c>
      <c r="AR1541" s="407">
        <v>0</v>
      </c>
      <c r="AT1541" s="406">
        <v>0</v>
      </c>
      <c r="AU1541" s="407">
        <v>0</v>
      </c>
      <c r="AV1541" s="408">
        <v>0</v>
      </c>
      <c r="AW1541" s="407">
        <v>0</v>
      </c>
      <c r="AX1541" s="408">
        <v>0</v>
      </c>
      <c r="AY1541" s="407">
        <v>0</v>
      </c>
      <c r="AZ1541" s="408">
        <v>0</v>
      </c>
      <c r="BA1541" s="407">
        <v>0</v>
      </c>
      <c r="BB1541" s="408">
        <v>0</v>
      </c>
      <c r="BC1541" s="407">
        <v>0</v>
      </c>
    </row>
    <row r="1542" spans="1:55" x14ac:dyDescent="0.35">
      <c r="A1542" s="385" t="str" cm="1">
        <f t="array" ref="A1542">IFERROR(_xlfn.IFS(AND(F1542="Renta Variable",O1542=1),IFERROR(MATCH(B1542,[1]RV_Det!C:C,0),"Rev"),AND(J1542="Corporativa",O1542=1,I1542="EM"),IFERROR(MATCH(B1542,[1]RF_Corps!B:B,0),"Rev"),AND(F1542="Alternativos",O1542=1),IFERROR(MATCH(B1542,[1]Rep4!C:C,0),"Rev")),"")</f>
        <v/>
      </c>
      <c r="B1542" s="394" t="s">
        <v>4184</v>
      </c>
      <c r="C1542" s="409" t="s">
        <v>4185</v>
      </c>
      <c r="D1542" s="395" t="s">
        <v>3966</v>
      </c>
      <c r="E1542" s="396" t="str">
        <f>IF(B1542="","",INDEX([1]CatGlob!$S:$S,IFERROR(MATCH(MID(B1542,7,1),[1]CatGlob!$R:$R,0),MATCH(MID(B1542,1,2),[1]CatGlob!$R:$R,0))))</f>
        <v>NSOL</v>
      </c>
      <c r="F1542" s="397" t="s">
        <v>442</v>
      </c>
      <c r="G1542" s="398" t="s">
        <v>383</v>
      </c>
      <c r="H1542" s="399" t="s">
        <v>264</v>
      </c>
      <c r="I1542" s="399" t="s">
        <v>611</v>
      </c>
      <c r="J1542" s="399" t="s">
        <v>2252</v>
      </c>
      <c r="K1542" s="396" t="s">
        <v>600</v>
      </c>
      <c r="L1542" s="400" t="str">
        <f>IF(ISERROR(MATCH(M1542,M$10:M1541,0)),M1542,"")</f>
        <v/>
      </c>
      <c r="M1542" s="401" t="str">
        <f>IF(B1542="","",IF(ISERROR(MATCH(F1542&amp;"_"&amp;G1542&amp;"_"&amp;H1542&amp;"_"&amp;I1542&amp;"_"&amp;J1542&amp;IF(K1542="","","_"&amp;K1542),[1]CatGlob!$B:$B,0)),F1542&amp;"_"&amp;G1542&amp;"_"&amp;H1542&amp;"_"&amp;I1542&amp;"_"&amp;J1542&amp;IF(K1542="","","_"&amp;K1542),INDEX([1]CatGlob!$C:$C,MATCH(F1542&amp;"_"&amp;G1542&amp;"_"&amp;H1542&amp;"_"&amp;I1542&amp;"_"&amp;J1542&amp;IF(K1542="","","_"&amp;K1542),[1]CatGlob!$B:$B,0))))</f>
        <v>PEN_NOM_CORP_NT</v>
      </c>
      <c r="N1542" s="402" t="str">
        <f t="shared" si="49"/>
        <v/>
      </c>
      <c r="O1542" s="402" t="str">
        <f t="shared" si="48"/>
        <v/>
      </c>
      <c r="P1542" s="401" t="str">
        <f>IF(LEN(B1542)&gt;8,INDEX([1]CatGlob!$X:$X,MATCH(M1542,[1]CatGlob!$W:$W,0)),"")</f>
        <v>PEC</v>
      </c>
      <c r="Q1542" s="403" t="str">
        <f>INDEX([1]CatGlob!P:P,MATCH(M1542,[1]CatGlob!O:O,0))</f>
        <v>RFLC</v>
      </c>
      <c r="R1542" s="403" t="s">
        <v>601</v>
      </c>
      <c r="S1542" s="403" t="s">
        <v>601</v>
      </c>
      <c r="T1542" s="403" t="str">
        <f>INDEX([1]CatGlob!$D:$D,MATCH($M1542,[1]CatGlob!$C:$C,0))</f>
        <v>RFL</v>
      </c>
      <c r="U1542" s="403" t="s">
        <v>2288</v>
      </c>
      <c r="V1542" s="404" t="str">
        <f>INDEX([1]CatGlob!$F:$F,MATCH($M1542,[1]CatGlob!$C:$C,0))</f>
        <v>RFL_CORP</v>
      </c>
      <c r="W1542" s="405"/>
      <c r="X1542" s="406">
        <v>0</v>
      </c>
      <c r="Y1542" s="407">
        <v>0</v>
      </c>
      <c r="Z1542" s="408">
        <v>0</v>
      </c>
      <c r="AA1542" s="407">
        <v>0</v>
      </c>
      <c r="AB1542" s="408">
        <v>0</v>
      </c>
      <c r="AC1542" s="407">
        <v>0</v>
      </c>
      <c r="AD1542" s="408">
        <v>0</v>
      </c>
      <c r="AE1542" s="407">
        <v>0</v>
      </c>
      <c r="AF1542" s="408">
        <v>0</v>
      </c>
      <c r="AG1542" s="407">
        <v>0</v>
      </c>
      <c r="AI1542" s="406">
        <v>0</v>
      </c>
      <c r="AJ1542" s="407">
        <v>0</v>
      </c>
      <c r="AK1542" s="408">
        <v>0</v>
      </c>
      <c r="AL1542" s="407">
        <v>0</v>
      </c>
      <c r="AM1542" s="408">
        <v>0</v>
      </c>
      <c r="AN1542" s="407">
        <v>0</v>
      </c>
      <c r="AO1542" s="408">
        <v>0</v>
      </c>
      <c r="AP1542" s="407">
        <v>0</v>
      </c>
      <c r="AQ1542" s="408">
        <v>0</v>
      </c>
      <c r="AR1542" s="407">
        <v>0</v>
      </c>
      <c r="AT1542" s="406">
        <v>0</v>
      </c>
      <c r="AU1542" s="407">
        <v>0</v>
      </c>
      <c r="AV1542" s="408">
        <v>0</v>
      </c>
      <c r="AW1542" s="407">
        <v>0</v>
      </c>
      <c r="AX1542" s="408">
        <v>0</v>
      </c>
      <c r="AY1542" s="407">
        <v>0</v>
      </c>
      <c r="AZ1542" s="408">
        <v>0</v>
      </c>
      <c r="BA1542" s="407">
        <v>0</v>
      </c>
      <c r="BB1542" s="408">
        <v>0</v>
      </c>
      <c r="BC1542" s="407">
        <v>0</v>
      </c>
    </row>
    <row r="1543" spans="1:55" x14ac:dyDescent="0.35">
      <c r="A1543" s="385" t="str" cm="1">
        <f t="array" ref="A1543">IFERROR(_xlfn.IFS(AND(F1543="Renta Variable",O1543=1),IFERROR(MATCH(B1543,[1]RV_Det!C:C,0),"Rev"),AND(J1543="Corporativa",O1543=1,I1543="EM"),IFERROR(MATCH(B1543,[1]RF_Corps!B:B,0),"Rev"),AND(F1543="Alternativos",O1543=1),IFERROR(MATCH(B1543,[1]Rep4!C:C,0),"Rev")),"")</f>
        <v/>
      </c>
      <c r="B1543" s="394" t="s">
        <v>4186</v>
      </c>
      <c r="C1543" s="409" t="s">
        <v>4187</v>
      </c>
      <c r="D1543" s="395" t="s">
        <v>3536</v>
      </c>
      <c r="E1543" s="396" t="str">
        <f>IF(B1543="","",INDEX([1]CatGlob!$S:$S,IFERROR(MATCH(MID(B1543,7,1),[1]CatGlob!$R:$R,0),MATCH(MID(B1543,1,2),[1]CatGlob!$R:$R,0))))</f>
        <v>NSOL</v>
      </c>
      <c r="F1543" s="397" t="s">
        <v>442</v>
      </c>
      <c r="G1543" s="398" t="s">
        <v>383</v>
      </c>
      <c r="H1543" s="399" t="s">
        <v>264</v>
      </c>
      <c r="I1543" s="399" t="s">
        <v>611</v>
      </c>
      <c r="J1543" s="399" t="s">
        <v>2252</v>
      </c>
      <c r="K1543" s="396" t="s">
        <v>600</v>
      </c>
      <c r="L1543" s="400" t="str">
        <f>IF(ISERROR(MATCH(M1543,M$10:M1542,0)),M1543,"")</f>
        <v/>
      </c>
      <c r="M1543" s="401" t="str">
        <f>IF(B1543="","",IF(ISERROR(MATCH(F1543&amp;"_"&amp;G1543&amp;"_"&amp;H1543&amp;"_"&amp;I1543&amp;"_"&amp;J1543&amp;IF(K1543="","","_"&amp;K1543),[1]CatGlob!$B:$B,0)),F1543&amp;"_"&amp;G1543&amp;"_"&amp;H1543&amp;"_"&amp;I1543&amp;"_"&amp;J1543&amp;IF(K1543="","","_"&amp;K1543),INDEX([1]CatGlob!$C:$C,MATCH(F1543&amp;"_"&amp;G1543&amp;"_"&amp;H1543&amp;"_"&amp;I1543&amp;"_"&amp;J1543&amp;IF(K1543="","","_"&amp;K1543),[1]CatGlob!$B:$B,0))))</f>
        <v>PEN_NOM_CORP_NT</v>
      </c>
      <c r="N1543" s="402" t="str">
        <f t="shared" si="49"/>
        <v/>
      </c>
      <c r="O1543" s="402" t="str">
        <f t="shared" si="48"/>
        <v/>
      </c>
      <c r="P1543" s="401" t="str">
        <f>IF(LEN(B1543)&gt;8,INDEX([1]CatGlob!$X:$X,MATCH(M1543,[1]CatGlob!$W:$W,0)),"")</f>
        <v>PEC</v>
      </c>
      <c r="Q1543" s="403" t="str">
        <f>INDEX([1]CatGlob!P:P,MATCH(M1543,[1]CatGlob!O:O,0))</f>
        <v>RFLC</v>
      </c>
      <c r="R1543" s="403" t="s">
        <v>601</v>
      </c>
      <c r="S1543" s="403" t="s">
        <v>601</v>
      </c>
      <c r="T1543" s="403" t="str">
        <f>INDEX([1]CatGlob!$D:$D,MATCH($M1543,[1]CatGlob!$C:$C,0))</f>
        <v>RFL</v>
      </c>
      <c r="U1543" s="403" t="s">
        <v>2307</v>
      </c>
      <c r="V1543" s="404" t="str">
        <f>INDEX([1]CatGlob!$F:$F,MATCH($M1543,[1]CatGlob!$C:$C,0))</f>
        <v>RFL_CORP</v>
      </c>
      <c r="W1543" s="405"/>
      <c r="X1543" s="406">
        <v>0</v>
      </c>
      <c r="Y1543" s="407">
        <v>0</v>
      </c>
      <c r="Z1543" s="408">
        <v>0</v>
      </c>
      <c r="AA1543" s="407">
        <v>0</v>
      </c>
      <c r="AB1543" s="408">
        <v>0</v>
      </c>
      <c r="AC1543" s="407">
        <v>0</v>
      </c>
      <c r="AD1543" s="408">
        <v>0</v>
      </c>
      <c r="AE1543" s="407">
        <v>0</v>
      </c>
      <c r="AF1543" s="408">
        <v>0</v>
      </c>
      <c r="AG1543" s="407">
        <v>0</v>
      </c>
      <c r="AI1543" s="406">
        <v>0</v>
      </c>
      <c r="AJ1543" s="407">
        <v>0</v>
      </c>
      <c r="AK1543" s="408">
        <v>0</v>
      </c>
      <c r="AL1543" s="407">
        <v>0</v>
      </c>
      <c r="AM1543" s="408">
        <v>0</v>
      </c>
      <c r="AN1543" s="407">
        <v>0</v>
      </c>
      <c r="AO1543" s="408">
        <v>0</v>
      </c>
      <c r="AP1543" s="407">
        <v>0</v>
      </c>
      <c r="AQ1543" s="408">
        <v>0</v>
      </c>
      <c r="AR1543" s="407">
        <v>0</v>
      </c>
      <c r="AT1543" s="406">
        <v>0</v>
      </c>
      <c r="AU1543" s="407">
        <v>0</v>
      </c>
      <c r="AV1543" s="408">
        <v>0</v>
      </c>
      <c r="AW1543" s="407">
        <v>0</v>
      </c>
      <c r="AX1543" s="408">
        <v>0</v>
      </c>
      <c r="AY1543" s="407">
        <v>0</v>
      </c>
      <c r="AZ1543" s="408">
        <v>0</v>
      </c>
      <c r="BA1543" s="407">
        <v>0</v>
      </c>
      <c r="BB1543" s="408">
        <v>0</v>
      </c>
      <c r="BC1543" s="407">
        <v>0</v>
      </c>
    </row>
    <row r="1544" spans="1:55" x14ac:dyDescent="0.35">
      <c r="A1544" s="385" t="str" cm="1">
        <f t="array" ref="A1544">IFERROR(_xlfn.IFS(AND(F1544="Renta Variable",O1544=1),IFERROR(MATCH(B1544,[1]RV_Det!C:C,0),"Rev"),AND(J1544="Corporativa",O1544=1,I1544="EM"),IFERROR(MATCH(B1544,[1]RF_Corps!B:B,0),"Rev"),AND(F1544="Alternativos",O1544=1),IFERROR(MATCH(B1544,[1]Rep4!C:C,0),"Rev")),"")</f>
        <v/>
      </c>
      <c r="B1544" s="394" t="s">
        <v>4188</v>
      </c>
      <c r="C1544" s="409" t="s">
        <v>4189</v>
      </c>
      <c r="D1544" s="395" t="s">
        <v>3665</v>
      </c>
      <c r="E1544" s="396" t="str">
        <f>IF(B1544="","",INDEX([1]CatGlob!$S:$S,IFERROR(MATCH(MID(B1544,7,1),[1]CatGlob!$R:$R,0),MATCH(MID(B1544,1,2),[1]CatGlob!$R:$R,0))))</f>
        <v>NSOL</v>
      </c>
      <c r="F1544" s="397" t="s">
        <v>442</v>
      </c>
      <c r="G1544" s="398" t="s">
        <v>383</v>
      </c>
      <c r="H1544" s="399" t="s">
        <v>264</v>
      </c>
      <c r="I1544" s="399" t="s">
        <v>611</v>
      </c>
      <c r="J1544" s="399" t="s">
        <v>2252</v>
      </c>
      <c r="K1544" s="396" t="s">
        <v>600</v>
      </c>
      <c r="L1544" s="400" t="str">
        <f>IF(ISERROR(MATCH(M1544,M$10:M1543,0)),M1544,"")</f>
        <v/>
      </c>
      <c r="M1544" s="401" t="str">
        <f>IF(B1544="","",IF(ISERROR(MATCH(F1544&amp;"_"&amp;G1544&amp;"_"&amp;H1544&amp;"_"&amp;I1544&amp;"_"&amp;J1544&amp;IF(K1544="","","_"&amp;K1544),[1]CatGlob!$B:$B,0)),F1544&amp;"_"&amp;G1544&amp;"_"&amp;H1544&amp;"_"&amp;I1544&amp;"_"&amp;J1544&amp;IF(K1544="","","_"&amp;K1544),INDEX([1]CatGlob!$C:$C,MATCH(F1544&amp;"_"&amp;G1544&amp;"_"&amp;H1544&amp;"_"&amp;I1544&amp;"_"&amp;J1544&amp;IF(K1544="","","_"&amp;K1544),[1]CatGlob!$B:$B,0))))</f>
        <v>PEN_NOM_CORP_NT</v>
      </c>
      <c r="N1544" s="402" t="str">
        <f t="shared" si="49"/>
        <v/>
      </c>
      <c r="O1544" s="402" t="str">
        <f t="shared" si="48"/>
        <v/>
      </c>
      <c r="P1544" s="401" t="str">
        <f>IF(LEN(B1544)&gt;8,INDEX([1]CatGlob!$X:$X,MATCH(M1544,[1]CatGlob!$W:$W,0)),"")</f>
        <v>PEC</v>
      </c>
      <c r="Q1544" s="403" t="str">
        <f>INDEX([1]CatGlob!P:P,MATCH(M1544,[1]CatGlob!O:O,0))</f>
        <v>RFLC</v>
      </c>
      <c r="R1544" s="403"/>
      <c r="S1544" s="403"/>
      <c r="T1544" s="403" t="str">
        <f>INDEX([1]CatGlob!$D:$D,MATCH($M1544,[1]CatGlob!$C:$C,0))</f>
        <v>RFL</v>
      </c>
      <c r="U1544" s="403" t="s">
        <v>2307</v>
      </c>
      <c r="V1544" s="404" t="str">
        <f>INDEX([1]CatGlob!$F:$F,MATCH($M1544,[1]CatGlob!$C:$C,0))</f>
        <v>RFL_CORP</v>
      </c>
      <c r="W1544" s="405"/>
      <c r="X1544" s="406">
        <v>0</v>
      </c>
      <c r="Y1544" s="407">
        <v>0</v>
      </c>
      <c r="Z1544" s="408">
        <v>0</v>
      </c>
      <c r="AA1544" s="407">
        <v>0</v>
      </c>
      <c r="AB1544" s="408">
        <v>0</v>
      </c>
      <c r="AC1544" s="407">
        <v>0</v>
      </c>
      <c r="AD1544" s="408">
        <v>0</v>
      </c>
      <c r="AE1544" s="407">
        <v>0</v>
      </c>
      <c r="AF1544" s="408">
        <v>0</v>
      </c>
      <c r="AG1544" s="407">
        <v>0</v>
      </c>
      <c r="AI1544" s="406">
        <v>0</v>
      </c>
      <c r="AJ1544" s="407">
        <v>0</v>
      </c>
      <c r="AK1544" s="408">
        <v>0</v>
      </c>
      <c r="AL1544" s="407">
        <v>0</v>
      </c>
      <c r="AM1544" s="408">
        <v>0</v>
      </c>
      <c r="AN1544" s="407">
        <v>0</v>
      </c>
      <c r="AO1544" s="408">
        <v>0</v>
      </c>
      <c r="AP1544" s="407">
        <v>0</v>
      </c>
      <c r="AQ1544" s="408">
        <v>0</v>
      </c>
      <c r="AR1544" s="407">
        <v>0</v>
      </c>
      <c r="AT1544" s="406">
        <v>0</v>
      </c>
      <c r="AU1544" s="407">
        <v>0</v>
      </c>
      <c r="AV1544" s="408">
        <v>0</v>
      </c>
      <c r="AW1544" s="407">
        <v>0</v>
      </c>
      <c r="AX1544" s="408">
        <v>0</v>
      </c>
      <c r="AY1544" s="407">
        <v>0</v>
      </c>
      <c r="AZ1544" s="408">
        <v>0</v>
      </c>
      <c r="BA1544" s="407">
        <v>0</v>
      </c>
      <c r="BB1544" s="408">
        <v>0</v>
      </c>
      <c r="BC1544" s="407">
        <v>0</v>
      </c>
    </row>
    <row r="1545" spans="1:55" x14ac:dyDescent="0.35">
      <c r="A1545" s="385" t="str" cm="1">
        <f t="array" ref="A1545">IFERROR(_xlfn.IFS(AND(F1545="Renta Variable",O1545=1),IFERROR(MATCH(B1545,[1]RV_Det!C:C,0),"Rev"),AND(J1545="Corporativa",O1545=1,I1545="EM"),IFERROR(MATCH(B1545,[1]RF_Corps!B:B,0),"Rev"),AND(F1545="Alternativos",O1545=1),IFERROR(MATCH(B1545,[1]Rep4!C:C,0),"Rev")),"")</f>
        <v/>
      </c>
      <c r="B1545" s="394" t="s">
        <v>4190</v>
      </c>
      <c r="C1545" s="409" t="s">
        <v>4191</v>
      </c>
      <c r="D1545" s="395" t="s">
        <v>3665</v>
      </c>
      <c r="E1545" s="396" t="str">
        <f>IF(B1545="","",INDEX([1]CatGlob!$S:$S,IFERROR(MATCH(MID(B1545,7,1),[1]CatGlob!$R:$R,0),MATCH(MID(B1545,1,2),[1]CatGlob!$R:$R,0))))</f>
        <v>NSOL</v>
      </c>
      <c r="F1545" s="397" t="s">
        <v>442</v>
      </c>
      <c r="G1545" s="398" t="s">
        <v>383</v>
      </c>
      <c r="H1545" s="399" t="s">
        <v>264</v>
      </c>
      <c r="I1545" s="399" t="s">
        <v>611</v>
      </c>
      <c r="J1545" s="399" t="s">
        <v>2252</v>
      </c>
      <c r="K1545" s="396" t="s">
        <v>600</v>
      </c>
      <c r="L1545" s="400" t="str">
        <f>IF(ISERROR(MATCH(M1545,M$10:M1544,0)),M1545,"")</f>
        <v/>
      </c>
      <c r="M1545" s="401" t="str">
        <f>IF(B1545="","",IF(ISERROR(MATCH(F1545&amp;"_"&amp;G1545&amp;"_"&amp;H1545&amp;"_"&amp;I1545&amp;"_"&amp;J1545&amp;IF(K1545="","","_"&amp;K1545),[1]CatGlob!$B:$B,0)),F1545&amp;"_"&amp;G1545&amp;"_"&amp;H1545&amp;"_"&amp;I1545&amp;"_"&amp;J1545&amp;IF(K1545="","","_"&amp;K1545),INDEX([1]CatGlob!$C:$C,MATCH(F1545&amp;"_"&amp;G1545&amp;"_"&amp;H1545&amp;"_"&amp;I1545&amp;"_"&amp;J1545&amp;IF(K1545="","","_"&amp;K1545),[1]CatGlob!$B:$B,0))))</f>
        <v>PEN_NOM_CORP_NT</v>
      </c>
      <c r="N1545" s="402" t="str">
        <f t="shared" si="49"/>
        <v/>
      </c>
      <c r="O1545" s="402" t="str">
        <f t="shared" si="48"/>
        <v/>
      </c>
      <c r="P1545" s="401" t="str">
        <f>IF(LEN(B1545)&gt;8,INDEX([1]CatGlob!$X:$X,MATCH(M1545,[1]CatGlob!$W:$W,0)),"")</f>
        <v>PEC</v>
      </c>
      <c r="Q1545" s="403" t="str">
        <f>INDEX([1]CatGlob!P:P,MATCH(M1545,[1]CatGlob!O:O,0))</f>
        <v>RFLC</v>
      </c>
      <c r="R1545" s="403"/>
      <c r="S1545" s="403"/>
      <c r="T1545" s="403" t="str">
        <f>INDEX([1]CatGlob!$D:$D,MATCH($M1545,[1]CatGlob!$C:$C,0))</f>
        <v>RFL</v>
      </c>
      <c r="U1545" s="403" t="s">
        <v>2307</v>
      </c>
      <c r="V1545" s="404" t="str">
        <f>INDEX([1]CatGlob!$F:$F,MATCH($M1545,[1]CatGlob!$C:$C,0))</f>
        <v>RFL_CORP</v>
      </c>
      <c r="W1545" s="405"/>
      <c r="X1545" s="406">
        <v>0</v>
      </c>
      <c r="Y1545" s="407">
        <v>0</v>
      </c>
      <c r="Z1545" s="408">
        <v>0</v>
      </c>
      <c r="AA1545" s="407">
        <v>0</v>
      </c>
      <c r="AB1545" s="408">
        <v>0</v>
      </c>
      <c r="AC1545" s="407">
        <v>0</v>
      </c>
      <c r="AD1545" s="408">
        <v>0</v>
      </c>
      <c r="AE1545" s="407">
        <v>0</v>
      </c>
      <c r="AF1545" s="408">
        <v>0</v>
      </c>
      <c r="AG1545" s="407">
        <v>0</v>
      </c>
      <c r="AI1545" s="406">
        <v>0</v>
      </c>
      <c r="AJ1545" s="407">
        <v>0</v>
      </c>
      <c r="AK1545" s="408">
        <v>0</v>
      </c>
      <c r="AL1545" s="407">
        <v>0</v>
      </c>
      <c r="AM1545" s="408">
        <v>0</v>
      </c>
      <c r="AN1545" s="407">
        <v>0</v>
      </c>
      <c r="AO1545" s="408">
        <v>0</v>
      </c>
      <c r="AP1545" s="407">
        <v>0</v>
      </c>
      <c r="AQ1545" s="408">
        <v>0</v>
      </c>
      <c r="AR1545" s="407">
        <v>0</v>
      </c>
      <c r="AT1545" s="406">
        <v>0</v>
      </c>
      <c r="AU1545" s="407">
        <v>0</v>
      </c>
      <c r="AV1545" s="408">
        <v>0</v>
      </c>
      <c r="AW1545" s="407">
        <v>0</v>
      </c>
      <c r="AX1545" s="408">
        <v>0</v>
      </c>
      <c r="AY1545" s="407">
        <v>0</v>
      </c>
      <c r="AZ1545" s="408">
        <v>0</v>
      </c>
      <c r="BA1545" s="407">
        <v>0</v>
      </c>
      <c r="BB1545" s="408">
        <v>0</v>
      </c>
      <c r="BC1545" s="407">
        <v>0</v>
      </c>
    </row>
    <row r="1546" spans="1:55" x14ac:dyDescent="0.35">
      <c r="A1546" s="385" t="str" cm="1">
        <f t="array" ref="A1546">IFERROR(_xlfn.IFS(AND(F1546="Renta Variable",O1546=1),IFERROR(MATCH(B1546,[1]RV_Det!C:C,0),"Rev"),AND(J1546="Corporativa",O1546=1,I1546="EM"),IFERROR(MATCH(B1546,[1]RF_Corps!B:B,0),"Rev"),AND(F1546="Alternativos",O1546=1),IFERROR(MATCH(B1546,[1]Rep4!C:C,0),"Rev")),"")</f>
        <v/>
      </c>
      <c r="B1546" s="394" t="s">
        <v>4192</v>
      </c>
      <c r="C1546" s="395" t="s">
        <v>4193</v>
      </c>
      <c r="D1546" s="395" t="s">
        <v>4194</v>
      </c>
      <c r="E1546" s="396" t="str">
        <f>IF(B1546="","",INDEX([1]CatGlob!$S:$S,IFERROR(MATCH(MID(B1546,7,1),[1]CatGlob!$R:$R,0),MATCH(MID(B1546,1,2),[1]CatGlob!$R:$R,0))))</f>
        <v>NSOL</v>
      </c>
      <c r="F1546" s="397" t="s">
        <v>442</v>
      </c>
      <c r="G1546" s="398" t="s">
        <v>383</v>
      </c>
      <c r="H1546" s="399" t="s">
        <v>264</v>
      </c>
      <c r="I1546" s="399" t="s">
        <v>611</v>
      </c>
      <c r="J1546" s="399" t="s">
        <v>2252</v>
      </c>
      <c r="K1546" s="396" t="s">
        <v>600</v>
      </c>
      <c r="L1546" s="400" t="str">
        <f>IF(ISERROR(MATCH(M1546,M$10:M1544,0)),M1546,"")</f>
        <v/>
      </c>
      <c r="M1546" s="401" t="str">
        <f>IF(B1546="","",IF(ISERROR(MATCH(F1546&amp;"_"&amp;G1546&amp;"_"&amp;H1546&amp;"_"&amp;I1546&amp;"_"&amp;J1546&amp;IF(K1546="","","_"&amp;K1546),[1]CatGlob!$B:$B,0)),F1546&amp;"_"&amp;G1546&amp;"_"&amp;H1546&amp;"_"&amp;I1546&amp;"_"&amp;J1546&amp;IF(K1546="","","_"&amp;K1546),INDEX([1]CatGlob!$C:$C,MATCH(F1546&amp;"_"&amp;G1546&amp;"_"&amp;H1546&amp;"_"&amp;I1546&amp;"_"&amp;J1546&amp;IF(K1546="","","_"&amp;K1546),[1]CatGlob!$B:$B,0))))</f>
        <v>PEN_NOM_CORP_NT</v>
      </c>
      <c r="N1546" s="402" t="str">
        <f t="shared" si="49"/>
        <v>rev</v>
      </c>
      <c r="O1546" s="402">
        <f t="shared" si="48"/>
        <v>1</v>
      </c>
      <c r="P1546" s="401" t="str">
        <f>IF(LEN(B1546)&gt;8,INDEX([1]CatGlob!$X:$X,MATCH(M1546,[1]CatGlob!$W:$W,0)),"")</f>
        <v>PEC</v>
      </c>
      <c r="Q1546" s="403" t="str">
        <f>INDEX([1]CatGlob!P:P,MATCH(M1546,[1]CatGlob!O:O,0))</f>
        <v>RFLC</v>
      </c>
      <c r="R1546" s="403"/>
      <c r="S1546" s="403"/>
      <c r="T1546" s="403" t="str">
        <f>INDEX([1]CatGlob!$D:$D,MATCH($M1546,[1]CatGlob!$C:$C,0))</f>
        <v>RFL</v>
      </c>
      <c r="U1546" s="403" t="s">
        <v>2307</v>
      </c>
      <c r="V1546" s="404" t="str">
        <f>INDEX([1]CatGlob!$F:$F,MATCH($M1546,[1]CatGlob!$C:$C,0))</f>
        <v>RFL_CORP</v>
      </c>
      <c r="W1546" s="405"/>
      <c r="X1546" s="406">
        <v>7.8902446005788308E-3</v>
      </c>
      <c r="Y1546" s="407">
        <v>0.17319202690435601</v>
      </c>
      <c r="Z1546" s="408">
        <v>7.8902446005788308E-3</v>
      </c>
      <c r="AA1546" s="407">
        <v>0.17319202690435601</v>
      </c>
      <c r="AB1546" s="408">
        <v>7.8902446005788308E-3</v>
      </c>
      <c r="AC1546" s="407">
        <v>0.17319202690435601</v>
      </c>
      <c r="AD1546" s="408">
        <v>7.8902446005788308E-3</v>
      </c>
      <c r="AE1546" s="407">
        <v>0.17319202690435601</v>
      </c>
      <c r="AF1546" s="408">
        <v>7.8902446005788308E-3</v>
      </c>
      <c r="AG1546" s="407">
        <v>0.17319202690435601</v>
      </c>
      <c r="AI1546" s="406">
        <v>0</v>
      </c>
      <c r="AJ1546" s="407">
        <v>0</v>
      </c>
      <c r="AK1546" s="408">
        <v>0</v>
      </c>
      <c r="AL1546" s="407">
        <v>0</v>
      </c>
      <c r="AM1546" s="408">
        <v>0</v>
      </c>
      <c r="AN1546" s="407">
        <v>0</v>
      </c>
      <c r="AO1546" s="408">
        <v>0</v>
      </c>
      <c r="AP1546" s="407">
        <v>0</v>
      </c>
      <c r="AQ1546" s="408">
        <v>0</v>
      </c>
      <c r="AR1546" s="407">
        <v>0</v>
      </c>
      <c r="AT1546" s="406">
        <v>0</v>
      </c>
      <c r="AU1546" s="407">
        <v>0</v>
      </c>
      <c r="AV1546" s="408">
        <v>0</v>
      </c>
      <c r="AW1546" s="407">
        <v>0</v>
      </c>
      <c r="AX1546" s="408">
        <v>0</v>
      </c>
      <c r="AY1546" s="407">
        <v>0</v>
      </c>
      <c r="AZ1546" s="408">
        <v>0</v>
      </c>
      <c r="BA1546" s="407">
        <v>0</v>
      </c>
      <c r="BB1546" s="408">
        <v>0</v>
      </c>
      <c r="BC1546" s="407">
        <v>0</v>
      </c>
    </row>
    <row r="1547" spans="1:55" x14ac:dyDescent="0.35">
      <c r="A1547" s="385" t="str" cm="1">
        <f t="array" ref="A1547">IFERROR(_xlfn.IFS(AND(F1547="Renta Variable",O1547=1),IFERROR(MATCH(B1547,[1]RV_Det!C:C,0),"Rev"),AND(J1547="Corporativa",O1547=1,I1547="EM"),IFERROR(MATCH(B1547,[1]RF_Corps!B:B,0),"Rev"),AND(F1547="Alternativos",O1547=1),IFERROR(MATCH(B1547,[1]Rep4!C:C,0),"Rev")),"")</f>
        <v/>
      </c>
      <c r="B1547" s="394" t="s">
        <v>4195</v>
      </c>
      <c r="C1547" s="395" t="s">
        <v>4196</v>
      </c>
      <c r="D1547" s="395" t="s">
        <v>4194</v>
      </c>
      <c r="E1547" s="396" t="str">
        <f>IF(B1547="","",INDEX([1]CatGlob!$S:$S,IFERROR(MATCH(MID(B1547,7,1),[1]CatGlob!$R:$R,0),MATCH(MID(B1547,1,2),[1]CatGlob!$R:$R,0))))</f>
        <v>NSOL</v>
      </c>
      <c r="F1547" s="397" t="s">
        <v>442</v>
      </c>
      <c r="G1547" s="398" t="s">
        <v>383</v>
      </c>
      <c r="H1547" s="399" t="s">
        <v>264</v>
      </c>
      <c r="I1547" s="399" t="s">
        <v>611</v>
      </c>
      <c r="J1547" s="399" t="s">
        <v>2252</v>
      </c>
      <c r="K1547" s="396" t="s">
        <v>600</v>
      </c>
      <c r="L1547" s="400" t="str">
        <f>IF(ISERROR(MATCH(M1547,M$10:M1545,0)),M1547,"")</f>
        <v/>
      </c>
      <c r="M1547" s="401" t="str">
        <f>IF(B1547="","",IF(ISERROR(MATCH(F1547&amp;"_"&amp;G1547&amp;"_"&amp;H1547&amp;"_"&amp;I1547&amp;"_"&amp;J1547&amp;IF(K1547="","","_"&amp;K1547),[1]CatGlob!$B:$B,0)),F1547&amp;"_"&amp;G1547&amp;"_"&amp;H1547&amp;"_"&amp;I1547&amp;"_"&amp;J1547&amp;IF(K1547="","","_"&amp;K1547),INDEX([1]CatGlob!$C:$C,MATCH(F1547&amp;"_"&amp;G1547&amp;"_"&amp;H1547&amp;"_"&amp;I1547&amp;"_"&amp;J1547&amp;IF(K1547="","","_"&amp;K1547),[1]CatGlob!$B:$B,0))))</f>
        <v>PEN_NOM_CORP_NT</v>
      </c>
      <c r="N1547" s="402" t="str">
        <f t="shared" si="49"/>
        <v>rev</v>
      </c>
      <c r="O1547" s="402">
        <f t="shared" si="48"/>
        <v>1</v>
      </c>
      <c r="P1547" s="401" t="str">
        <f>IF(LEN(B1547)&gt;8,INDEX([1]CatGlob!$X:$X,MATCH(M1547,[1]CatGlob!$W:$W,0)),"")</f>
        <v>PEC</v>
      </c>
      <c r="Q1547" s="403" t="str">
        <f>INDEX([1]CatGlob!P:P,MATCH(M1547,[1]CatGlob!O:O,0))</f>
        <v>RFLC</v>
      </c>
      <c r="R1547" s="403"/>
      <c r="S1547" s="403"/>
      <c r="T1547" s="403" t="str">
        <f>INDEX([1]CatGlob!$D:$D,MATCH($M1547,[1]CatGlob!$C:$C,0))</f>
        <v>RFL</v>
      </c>
      <c r="U1547" s="403" t="s">
        <v>2307</v>
      </c>
      <c r="V1547" s="404" t="str">
        <f>INDEX([1]CatGlob!$F:$F,MATCH($M1547,[1]CatGlob!$C:$C,0))</f>
        <v>RFL_CORP</v>
      </c>
      <c r="W1547" s="405"/>
      <c r="X1547" s="406">
        <v>0</v>
      </c>
      <c r="Y1547" s="407">
        <v>0</v>
      </c>
      <c r="Z1547" s="408">
        <v>0</v>
      </c>
      <c r="AA1547" s="407">
        <v>0</v>
      </c>
      <c r="AB1547" s="408">
        <v>-4.4621381018568997E-3</v>
      </c>
      <c r="AC1547" s="407">
        <v>-0.100122640304123</v>
      </c>
      <c r="AD1547" s="408">
        <v>0</v>
      </c>
      <c r="AE1547" s="407">
        <v>0</v>
      </c>
      <c r="AF1547" s="408">
        <v>-2.2664493938240001E-3</v>
      </c>
      <c r="AG1547" s="407">
        <v>-5.0855193686386697E-2</v>
      </c>
      <c r="AI1547" s="406">
        <v>0</v>
      </c>
      <c r="AJ1547" s="407">
        <v>0</v>
      </c>
      <c r="AK1547" s="408">
        <v>0</v>
      </c>
      <c r="AL1547" s="407">
        <v>0</v>
      </c>
      <c r="AM1547" s="408">
        <v>0</v>
      </c>
      <c r="AN1547" s="407">
        <v>0</v>
      </c>
      <c r="AO1547" s="408">
        <v>0</v>
      </c>
      <c r="AP1547" s="407">
        <v>0</v>
      </c>
      <c r="AQ1547" s="408">
        <v>0</v>
      </c>
      <c r="AR1547" s="407">
        <v>0</v>
      </c>
      <c r="AT1547" s="406">
        <v>0</v>
      </c>
      <c r="AU1547" s="407">
        <v>0</v>
      </c>
      <c r="AV1547" s="408">
        <v>0</v>
      </c>
      <c r="AW1547" s="407">
        <v>0</v>
      </c>
      <c r="AX1547" s="408">
        <v>0</v>
      </c>
      <c r="AY1547" s="407">
        <v>0</v>
      </c>
      <c r="AZ1547" s="408">
        <v>0</v>
      </c>
      <c r="BA1547" s="407">
        <v>0</v>
      </c>
      <c r="BB1547" s="408">
        <v>0</v>
      </c>
      <c r="BC1547" s="407">
        <v>0</v>
      </c>
    </row>
    <row r="1548" spans="1:55" x14ac:dyDescent="0.35">
      <c r="A1548" s="385" t="str" cm="1">
        <f t="array" ref="A1548">IFERROR(_xlfn.IFS(AND(F1548="Renta Variable",O1548=1),IFERROR(MATCH(B1548,[1]RV_Det!C:C,0),"Rev"),AND(J1548="Corporativa",O1548=1,I1548="EM"),IFERROR(MATCH(B1548,[1]RF_Corps!B:B,0),"Rev"),AND(F1548="Alternativos",O1548=1),IFERROR(MATCH(B1548,[1]Rep4!C:C,0),"Rev")),"")</f>
        <v/>
      </c>
      <c r="B1548" s="394" t="s">
        <v>4197</v>
      </c>
      <c r="C1548" s="409" t="s">
        <v>4198</v>
      </c>
      <c r="D1548" s="395" t="s">
        <v>2555</v>
      </c>
      <c r="E1548" s="396" t="str">
        <f>IF(B1548="","",INDEX([1]CatGlob!$S:$S,IFERROR(MATCH(MID(B1548,7,1),[1]CatGlob!$R:$R,0),MATCH(MID(B1548,1,2),[1]CatGlob!$R:$R,0))))</f>
        <v>NSOL</v>
      </c>
      <c r="F1548" s="397" t="s">
        <v>442</v>
      </c>
      <c r="G1548" s="398" t="s">
        <v>383</v>
      </c>
      <c r="H1548" s="399" t="s">
        <v>264</v>
      </c>
      <c r="I1548" s="399" t="s">
        <v>611</v>
      </c>
      <c r="J1548" s="399" t="s">
        <v>2252</v>
      </c>
      <c r="K1548" s="396" t="s">
        <v>600</v>
      </c>
      <c r="L1548" s="400" t="str">
        <f>IF(ISERROR(MATCH(M1548,M$10:M1547,0)),M1548,"")</f>
        <v/>
      </c>
      <c r="M1548" s="401" t="str">
        <f>IF(B1548="","",IF(ISERROR(MATCH(F1548&amp;"_"&amp;G1548&amp;"_"&amp;H1548&amp;"_"&amp;I1548&amp;"_"&amp;J1548&amp;IF(K1548="","","_"&amp;K1548),[1]CatGlob!$B:$B,0)),F1548&amp;"_"&amp;G1548&amp;"_"&amp;H1548&amp;"_"&amp;I1548&amp;"_"&amp;J1548&amp;IF(K1548="","","_"&amp;K1548),INDEX([1]CatGlob!$C:$C,MATCH(F1548&amp;"_"&amp;G1548&amp;"_"&amp;H1548&amp;"_"&amp;I1548&amp;"_"&amp;J1548&amp;IF(K1548="","","_"&amp;K1548),[1]CatGlob!$B:$B,0))))</f>
        <v>PEN_NOM_CORP_NT</v>
      </c>
      <c r="N1548" s="402" t="str">
        <f t="shared" si="49"/>
        <v/>
      </c>
      <c r="O1548" s="402" t="str">
        <f t="shared" si="48"/>
        <v/>
      </c>
      <c r="P1548" s="401" t="str">
        <f>IF(LEN(B1548)&gt;8,INDEX([1]CatGlob!$X:$X,MATCH(M1548,[1]CatGlob!$W:$W,0)),"")</f>
        <v>PEC</v>
      </c>
      <c r="Q1548" s="403" t="str">
        <f>INDEX([1]CatGlob!P:P,MATCH(M1548,[1]CatGlob!O:O,0))</f>
        <v>RFLC</v>
      </c>
      <c r="R1548" s="403" t="s">
        <v>601</v>
      </c>
      <c r="S1548" s="403" t="s">
        <v>601</v>
      </c>
      <c r="T1548" s="403" t="str">
        <f>INDEX([1]CatGlob!$D:$D,MATCH($M1548,[1]CatGlob!$C:$C,0))</f>
        <v>RFL</v>
      </c>
      <c r="U1548" s="403" t="s">
        <v>2419</v>
      </c>
      <c r="V1548" s="404" t="str">
        <f>INDEX([1]CatGlob!$F:$F,MATCH($M1548,[1]CatGlob!$C:$C,0))</f>
        <v>RFL_CORP</v>
      </c>
      <c r="W1548" s="405"/>
      <c r="X1548" s="406">
        <v>0</v>
      </c>
      <c r="Y1548" s="407">
        <v>0</v>
      </c>
      <c r="Z1548" s="408">
        <v>0</v>
      </c>
      <c r="AA1548" s="407">
        <v>0</v>
      </c>
      <c r="AB1548" s="408">
        <v>0</v>
      </c>
      <c r="AC1548" s="407">
        <v>0</v>
      </c>
      <c r="AD1548" s="408">
        <v>0</v>
      </c>
      <c r="AE1548" s="407">
        <v>0</v>
      </c>
      <c r="AF1548" s="408">
        <v>0</v>
      </c>
      <c r="AG1548" s="407">
        <v>0</v>
      </c>
      <c r="AI1548" s="406">
        <v>0</v>
      </c>
      <c r="AJ1548" s="407">
        <v>0</v>
      </c>
      <c r="AK1548" s="408">
        <v>0</v>
      </c>
      <c r="AL1548" s="407">
        <v>0</v>
      </c>
      <c r="AM1548" s="408">
        <v>0</v>
      </c>
      <c r="AN1548" s="407">
        <v>0</v>
      </c>
      <c r="AO1548" s="408">
        <v>0</v>
      </c>
      <c r="AP1548" s="407">
        <v>0</v>
      </c>
      <c r="AQ1548" s="408">
        <v>0</v>
      </c>
      <c r="AR1548" s="407">
        <v>0</v>
      </c>
      <c r="AT1548" s="406">
        <v>0</v>
      </c>
      <c r="AU1548" s="407">
        <v>0</v>
      </c>
      <c r="AV1548" s="408">
        <v>0</v>
      </c>
      <c r="AW1548" s="407">
        <v>0</v>
      </c>
      <c r="AX1548" s="408">
        <v>0</v>
      </c>
      <c r="AY1548" s="407">
        <v>0</v>
      </c>
      <c r="AZ1548" s="408">
        <v>0</v>
      </c>
      <c r="BA1548" s="407">
        <v>0</v>
      </c>
      <c r="BB1548" s="408">
        <v>0</v>
      </c>
      <c r="BC1548" s="407">
        <v>0</v>
      </c>
    </row>
    <row r="1549" spans="1:55" x14ac:dyDescent="0.35">
      <c r="A1549" s="385" t="str" cm="1">
        <f t="array" ref="A1549">IFERROR(_xlfn.IFS(AND(F1549="Renta Variable",O1549=1),IFERROR(MATCH(B1549,[1]RV_Det!C:C,0),"Rev"),AND(J1549="Corporativa",O1549=1,I1549="EM"),IFERROR(MATCH(B1549,[1]RF_Corps!B:B,0),"Rev"),AND(F1549="Alternativos",O1549=1),IFERROR(MATCH(B1549,[1]Rep4!C:C,0),"Rev")),"")</f>
        <v/>
      </c>
      <c r="B1549" s="394" t="s">
        <v>4199</v>
      </c>
      <c r="C1549" s="409" t="s">
        <v>4200</v>
      </c>
      <c r="D1549" s="395" t="s">
        <v>2548</v>
      </c>
      <c r="E1549" s="396" t="str">
        <f>IF(B1549="","",INDEX([1]CatGlob!$S:$S,IFERROR(MATCH(MID(B1549,7,1),[1]CatGlob!$R:$R,0),MATCH(MID(B1549,1,2),[1]CatGlob!$R:$R,0))))</f>
        <v>NSOL</v>
      </c>
      <c r="F1549" s="397" t="s">
        <v>442</v>
      </c>
      <c r="G1549" s="398" t="s">
        <v>383</v>
      </c>
      <c r="H1549" s="399" t="s">
        <v>264</v>
      </c>
      <c r="I1549" s="399" t="s">
        <v>611</v>
      </c>
      <c r="J1549" s="399" t="s">
        <v>2252</v>
      </c>
      <c r="K1549" s="396" t="s">
        <v>600</v>
      </c>
      <c r="L1549" s="400" t="str">
        <f>IF(ISERROR(MATCH(M1549,M$10:M1548,0)),M1549,"")</f>
        <v/>
      </c>
      <c r="M1549" s="401" t="str">
        <f>IF(B1549="","",IF(ISERROR(MATCH(F1549&amp;"_"&amp;G1549&amp;"_"&amp;H1549&amp;"_"&amp;I1549&amp;"_"&amp;J1549&amp;IF(K1549="","","_"&amp;K1549),[1]CatGlob!$B:$B,0)),F1549&amp;"_"&amp;G1549&amp;"_"&amp;H1549&amp;"_"&amp;I1549&amp;"_"&amp;J1549&amp;IF(K1549="","","_"&amp;K1549),INDEX([1]CatGlob!$C:$C,MATCH(F1549&amp;"_"&amp;G1549&amp;"_"&amp;H1549&amp;"_"&amp;I1549&amp;"_"&amp;J1549&amp;IF(K1549="","","_"&amp;K1549),[1]CatGlob!$B:$B,0))))</f>
        <v>PEN_NOM_CORP_NT</v>
      </c>
      <c r="N1549" s="402" t="str">
        <f t="shared" si="49"/>
        <v/>
      </c>
      <c r="O1549" s="402" t="str">
        <f t="shared" si="48"/>
        <v/>
      </c>
      <c r="P1549" s="401" t="str">
        <f>IF(LEN(B1549)&gt;8,INDEX([1]CatGlob!$X:$X,MATCH(M1549,[1]CatGlob!$W:$W,0)),"")</f>
        <v>PEC</v>
      </c>
      <c r="Q1549" s="403" t="str">
        <f>INDEX([1]CatGlob!P:P,MATCH(M1549,[1]CatGlob!O:O,0))</f>
        <v>RFLC</v>
      </c>
      <c r="R1549" s="403" t="s">
        <v>601</v>
      </c>
      <c r="S1549" s="403" t="s">
        <v>601</v>
      </c>
      <c r="T1549" s="403" t="str">
        <f>INDEX([1]CatGlob!$D:$D,MATCH($M1549,[1]CatGlob!$C:$C,0))</f>
        <v>RFL</v>
      </c>
      <c r="U1549" s="403" t="s">
        <v>2288</v>
      </c>
      <c r="V1549" s="404" t="str">
        <f>INDEX([1]CatGlob!$F:$F,MATCH($M1549,[1]CatGlob!$C:$C,0))</f>
        <v>RFL_CORP</v>
      </c>
      <c r="W1549" s="405"/>
      <c r="X1549" s="406">
        <v>0</v>
      </c>
      <c r="Y1549" s="407">
        <v>0</v>
      </c>
      <c r="Z1549" s="408">
        <v>0</v>
      </c>
      <c r="AA1549" s="407">
        <v>0</v>
      </c>
      <c r="AB1549" s="408">
        <v>0</v>
      </c>
      <c r="AC1549" s="407">
        <v>0</v>
      </c>
      <c r="AD1549" s="408">
        <v>0</v>
      </c>
      <c r="AE1549" s="407">
        <v>0</v>
      </c>
      <c r="AF1549" s="408">
        <v>0</v>
      </c>
      <c r="AG1549" s="407">
        <v>0</v>
      </c>
      <c r="AI1549" s="406">
        <v>0</v>
      </c>
      <c r="AJ1549" s="407">
        <v>0</v>
      </c>
      <c r="AK1549" s="408">
        <v>0</v>
      </c>
      <c r="AL1549" s="407">
        <v>0</v>
      </c>
      <c r="AM1549" s="408">
        <v>0</v>
      </c>
      <c r="AN1549" s="407">
        <v>0</v>
      </c>
      <c r="AO1549" s="408">
        <v>0</v>
      </c>
      <c r="AP1549" s="407">
        <v>0</v>
      </c>
      <c r="AQ1549" s="408">
        <v>0</v>
      </c>
      <c r="AR1549" s="407">
        <v>0</v>
      </c>
      <c r="AT1549" s="406">
        <v>0</v>
      </c>
      <c r="AU1549" s="407">
        <v>0</v>
      </c>
      <c r="AV1549" s="408">
        <v>0</v>
      </c>
      <c r="AW1549" s="407">
        <v>0</v>
      </c>
      <c r="AX1549" s="408">
        <v>0</v>
      </c>
      <c r="AY1549" s="407">
        <v>0</v>
      </c>
      <c r="AZ1549" s="408">
        <v>0</v>
      </c>
      <c r="BA1549" s="407">
        <v>0</v>
      </c>
      <c r="BB1549" s="408">
        <v>0</v>
      </c>
      <c r="BC1549" s="407">
        <v>0</v>
      </c>
    </row>
    <row r="1550" spans="1:55" x14ac:dyDescent="0.35">
      <c r="A1550" s="385" t="str" cm="1">
        <f t="array" ref="A1550">IFERROR(_xlfn.IFS(AND(F1550="Renta Variable",O1550=1),IFERROR(MATCH(B1550,[1]RV_Det!C:C,0),"Rev"),AND(J1550="Corporativa",O1550=1,I1550="EM"),IFERROR(MATCH(B1550,[1]RF_Corps!B:B,0),"Rev"),AND(F1550="Alternativos",O1550=1),IFERROR(MATCH(B1550,[1]Rep4!C:C,0),"Rev")),"")</f>
        <v/>
      </c>
      <c r="B1550" s="394" t="s">
        <v>4201</v>
      </c>
      <c r="C1550" s="409" t="s">
        <v>4202</v>
      </c>
      <c r="D1550" s="395" t="s">
        <v>4203</v>
      </c>
      <c r="E1550" s="396" t="str">
        <f>IF(B1550="","",INDEX([1]CatGlob!$S:$S,IFERROR(MATCH(MID(B1550,7,1),[1]CatGlob!$R:$R,0),MATCH(MID(B1550,1,2),[1]CatGlob!$R:$R,0))))</f>
        <v>NSOL</v>
      </c>
      <c r="F1550" s="397" t="s">
        <v>442</v>
      </c>
      <c r="G1550" s="398" t="s">
        <v>383</v>
      </c>
      <c r="H1550" s="399" t="s">
        <v>264</v>
      </c>
      <c r="I1550" s="399" t="s">
        <v>611</v>
      </c>
      <c r="J1550" s="399" t="s">
        <v>2252</v>
      </c>
      <c r="K1550" s="396" t="s">
        <v>600</v>
      </c>
      <c r="L1550" s="400" t="str">
        <f>IF(ISERROR(MATCH(M1550,M$10:M1549,0)),M1550,"")</f>
        <v/>
      </c>
      <c r="M1550" s="401" t="str">
        <f>IF(B1550="","",IF(ISERROR(MATCH(F1550&amp;"_"&amp;G1550&amp;"_"&amp;H1550&amp;"_"&amp;I1550&amp;"_"&amp;J1550&amp;IF(K1550="","","_"&amp;K1550),[1]CatGlob!$B:$B,0)),F1550&amp;"_"&amp;G1550&amp;"_"&amp;H1550&amp;"_"&amp;I1550&amp;"_"&amp;J1550&amp;IF(K1550="","","_"&amp;K1550),INDEX([1]CatGlob!$C:$C,MATCH(F1550&amp;"_"&amp;G1550&amp;"_"&amp;H1550&amp;"_"&amp;I1550&amp;"_"&amp;J1550&amp;IF(K1550="","","_"&amp;K1550),[1]CatGlob!$B:$B,0))))</f>
        <v>PEN_NOM_CORP_NT</v>
      </c>
      <c r="N1550" s="402" t="str">
        <f t="shared" si="49"/>
        <v>rev</v>
      </c>
      <c r="O1550" s="402">
        <f t="shared" ref="O1550:O1613" si="50">IF(SUM(ABS(AF1550),ABS(AQ1550),ABS(BB1550))&lt;&gt;0,1,"")</f>
        <v>1</v>
      </c>
      <c r="P1550" s="401" t="str">
        <f>IF(LEN(B1550)&gt;8,INDEX([1]CatGlob!$X:$X,MATCH(M1550,[1]CatGlob!$W:$W,0)),"")</f>
        <v>PEC</v>
      </c>
      <c r="Q1550" s="403" t="str">
        <f>INDEX([1]CatGlob!P:P,MATCH(M1550,[1]CatGlob!O:O,0))</f>
        <v>RFLC</v>
      </c>
      <c r="R1550" s="403" t="s">
        <v>601</v>
      </c>
      <c r="S1550" s="403" t="s">
        <v>601</v>
      </c>
      <c r="T1550" s="403" t="str">
        <f>INDEX([1]CatGlob!$D:$D,MATCH($M1550,[1]CatGlob!$C:$C,0))</f>
        <v>RFL</v>
      </c>
      <c r="U1550" s="403" t="s">
        <v>2323</v>
      </c>
      <c r="V1550" s="404" t="str">
        <f>INDEX([1]CatGlob!$F:$F,MATCH($M1550,[1]CatGlob!$C:$C,0))</f>
        <v>RFL_CORP</v>
      </c>
      <c r="W1550" s="405"/>
      <c r="X1550" s="406">
        <v>4.23473405695969E-3</v>
      </c>
      <c r="Y1550" s="407">
        <v>2.55975390550667E-2</v>
      </c>
      <c r="Z1550" s="408">
        <v>-1.47332029267618E-2</v>
      </c>
      <c r="AA1550" s="407">
        <v>-8.90572423806191E-2</v>
      </c>
      <c r="AB1550" s="408">
        <v>4.23473405695969E-3</v>
      </c>
      <c r="AC1550" s="407">
        <v>2.55975390550667E-2</v>
      </c>
      <c r="AD1550" s="408">
        <v>4.23473405695969E-3</v>
      </c>
      <c r="AE1550" s="407">
        <v>2.55975390550667E-2</v>
      </c>
      <c r="AF1550" s="408">
        <v>1.76539163054205E-3</v>
      </c>
      <c r="AG1550" s="407">
        <v>1.0671196963475E-2</v>
      </c>
      <c r="AI1550" s="406">
        <v>4.78784978438566E-3</v>
      </c>
      <c r="AJ1550" s="407">
        <v>2.8940937069066301E-2</v>
      </c>
      <c r="AK1550" s="408">
        <v>-8.3655528217365695E-3</v>
      </c>
      <c r="AL1550" s="407">
        <v>-5.05669452188773E-2</v>
      </c>
      <c r="AM1550" s="408">
        <v>4.78784978438566E-3</v>
      </c>
      <c r="AN1550" s="407">
        <v>2.8940937069066301E-2</v>
      </c>
      <c r="AO1550" s="408">
        <v>4.78784978438566E-3</v>
      </c>
      <c r="AP1550" s="407">
        <v>2.8940937069066301E-2</v>
      </c>
      <c r="AQ1550" s="408">
        <v>9.9074395918405606E-4</v>
      </c>
      <c r="AR1550" s="407">
        <v>5.98871306852707E-3</v>
      </c>
      <c r="AT1550" s="406">
        <v>0</v>
      </c>
      <c r="AU1550" s="407">
        <v>0</v>
      </c>
      <c r="AV1550" s="408">
        <v>0</v>
      </c>
      <c r="AW1550" s="407">
        <v>0</v>
      </c>
      <c r="AX1550" s="408">
        <v>0</v>
      </c>
      <c r="AY1550" s="407">
        <v>0</v>
      </c>
      <c r="AZ1550" s="408">
        <v>0</v>
      </c>
      <c r="BA1550" s="407">
        <v>0</v>
      </c>
      <c r="BB1550" s="408">
        <v>0</v>
      </c>
      <c r="BC1550" s="407">
        <v>0</v>
      </c>
    </row>
    <row r="1551" spans="1:55" x14ac:dyDescent="0.35">
      <c r="A1551" s="385" t="str" cm="1">
        <f t="array" ref="A1551">IFERROR(_xlfn.IFS(AND(F1551="Renta Variable",O1551=1),IFERROR(MATCH(B1551,[1]RV_Det!C:C,0),"Rev"),AND(J1551="Corporativa",O1551=1,I1551="EM"),IFERROR(MATCH(B1551,[1]RF_Corps!B:B,0),"Rev"),AND(F1551="Alternativos",O1551=1),IFERROR(MATCH(B1551,[1]Rep4!C:C,0),"Rev")),"")</f>
        <v/>
      </c>
      <c r="B1551" s="394" t="s">
        <v>4204</v>
      </c>
      <c r="C1551" s="409" t="s">
        <v>4205</v>
      </c>
      <c r="D1551" s="395" t="s">
        <v>2413</v>
      </c>
      <c r="E1551" s="396" t="str">
        <f>IF(B1551="","",INDEX([1]CatGlob!$S:$S,IFERROR(MATCH(MID(B1551,7,1),[1]CatGlob!$R:$R,0),MATCH(MID(B1551,1,2),[1]CatGlob!$R:$R,0))))</f>
        <v>NSOL</v>
      </c>
      <c r="F1551" s="397" t="s">
        <v>442</v>
      </c>
      <c r="G1551" s="398" t="s">
        <v>383</v>
      </c>
      <c r="H1551" s="399" t="s">
        <v>264</v>
      </c>
      <c r="I1551" s="399" t="s">
        <v>611</v>
      </c>
      <c r="J1551" s="399" t="s">
        <v>2252</v>
      </c>
      <c r="K1551" s="396" t="s">
        <v>600</v>
      </c>
      <c r="L1551" s="400" t="str">
        <f>IF(ISERROR(MATCH(M1551,M$10:M1550,0)),M1551,"")</f>
        <v/>
      </c>
      <c r="M1551" s="401" t="str">
        <f>IF(B1551="","",IF(ISERROR(MATCH(F1551&amp;"_"&amp;G1551&amp;"_"&amp;H1551&amp;"_"&amp;I1551&amp;"_"&amp;J1551&amp;IF(K1551="","","_"&amp;K1551),[1]CatGlob!$B:$B,0)),F1551&amp;"_"&amp;G1551&amp;"_"&amp;H1551&amp;"_"&amp;I1551&amp;"_"&amp;J1551&amp;IF(K1551="","","_"&amp;K1551),INDEX([1]CatGlob!$C:$C,MATCH(F1551&amp;"_"&amp;G1551&amp;"_"&amp;H1551&amp;"_"&amp;I1551&amp;"_"&amp;J1551&amp;IF(K1551="","","_"&amp;K1551),[1]CatGlob!$B:$B,0))))</f>
        <v>PEN_NOM_CORP_NT</v>
      </c>
      <c r="N1551" s="402" t="str">
        <f t="shared" si="49"/>
        <v/>
      </c>
      <c r="O1551" s="402" t="str">
        <f t="shared" si="50"/>
        <v/>
      </c>
      <c r="P1551" s="401" t="str">
        <f>IF(LEN(B1551)&gt;8,INDEX([1]CatGlob!$X:$X,MATCH(M1551,[1]CatGlob!$W:$W,0)),"")</f>
        <v>PEC</v>
      </c>
      <c r="Q1551" s="403" t="str">
        <f>INDEX([1]CatGlob!P:P,MATCH(M1551,[1]CatGlob!O:O,0))</f>
        <v>RFLC</v>
      </c>
      <c r="R1551" s="403"/>
      <c r="S1551" s="403"/>
      <c r="T1551" s="403" t="str">
        <f>INDEX([1]CatGlob!$D:$D,MATCH($M1551,[1]CatGlob!$C:$C,0))</f>
        <v>RFL</v>
      </c>
      <c r="U1551" s="403" t="s">
        <v>2307</v>
      </c>
      <c r="V1551" s="404" t="str">
        <f>INDEX([1]CatGlob!$F:$F,MATCH($M1551,[1]CatGlob!$C:$C,0))</f>
        <v>RFL_CORP</v>
      </c>
      <c r="W1551" s="405"/>
      <c r="X1551" s="406">
        <v>0</v>
      </c>
      <c r="Y1551" s="407">
        <v>0</v>
      </c>
      <c r="Z1551" s="408">
        <v>0</v>
      </c>
      <c r="AA1551" s="407">
        <v>0</v>
      </c>
      <c r="AB1551" s="408">
        <v>0</v>
      </c>
      <c r="AC1551" s="407">
        <v>0</v>
      </c>
      <c r="AD1551" s="408">
        <v>0</v>
      </c>
      <c r="AE1551" s="407">
        <v>0</v>
      </c>
      <c r="AF1551" s="408">
        <v>0</v>
      </c>
      <c r="AG1551" s="407">
        <v>0</v>
      </c>
      <c r="AI1551" s="406">
        <v>0</v>
      </c>
      <c r="AJ1551" s="407">
        <v>0</v>
      </c>
      <c r="AK1551" s="408">
        <v>0</v>
      </c>
      <c r="AL1551" s="407">
        <v>0</v>
      </c>
      <c r="AM1551" s="408">
        <v>0</v>
      </c>
      <c r="AN1551" s="407">
        <v>0</v>
      </c>
      <c r="AO1551" s="408">
        <v>0</v>
      </c>
      <c r="AP1551" s="407">
        <v>0</v>
      </c>
      <c r="AQ1551" s="408">
        <v>0</v>
      </c>
      <c r="AR1551" s="407">
        <v>0</v>
      </c>
      <c r="AT1551" s="406">
        <v>0</v>
      </c>
      <c r="AU1551" s="407">
        <v>0</v>
      </c>
      <c r="AV1551" s="408">
        <v>0</v>
      </c>
      <c r="AW1551" s="407">
        <v>0</v>
      </c>
      <c r="AX1551" s="408">
        <v>0</v>
      </c>
      <c r="AY1551" s="407">
        <v>0</v>
      </c>
      <c r="AZ1551" s="408">
        <v>0</v>
      </c>
      <c r="BA1551" s="407">
        <v>0</v>
      </c>
      <c r="BB1551" s="408">
        <v>0</v>
      </c>
      <c r="BC1551" s="407">
        <v>0</v>
      </c>
    </row>
    <row r="1552" spans="1:55" x14ac:dyDescent="0.35">
      <c r="A1552" s="385" t="str" cm="1">
        <f t="array" ref="A1552">IFERROR(_xlfn.IFS(AND(F1552="Renta Variable",O1552=1),IFERROR(MATCH(B1552,[1]RV_Det!C:C,0),"Rev"),AND(J1552="Corporativa",O1552=1,I1552="EM"),IFERROR(MATCH(B1552,[1]RF_Corps!B:B,0),"Rev"),AND(F1552="Alternativos",O1552=1),IFERROR(MATCH(B1552,[1]Rep4!C:C,0),"Rev")),"")</f>
        <v/>
      </c>
      <c r="B1552" s="394" t="s">
        <v>4206</v>
      </c>
      <c r="C1552" s="409" t="s">
        <v>4207</v>
      </c>
      <c r="D1552" s="395" t="s">
        <v>2413</v>
      </c>
      <c r="E1552" s="396" t="str">
        <f>IF(B1552="","",INDEX([1]CatGlob!$S:$S,IFERROR(MATCH(MID(B1552,7,1),[1]CatGlob!$R:$R,0),MATCH(MID(B1552,1,2),[1]CatGlob!$R:$R,0))))</f>
        <v>NSOL</v>
      </c>
      <c r="F1552" s="397" t="s">
        <v>442</v>
      </c>
      <c r="G1552" s="398" t="s">
        <v>383</v>
      </c>
      <c r="H1552" s="399" t="s">
        <v>264</v>
      </c>
      <c r="I1552" s="399" t="s">
        <v>611</v>
      </c>
      <c r="J1552" s="399" t="s">
        <v>2252</v>
      </c>
      <c r="K1552" s="396" t="s">
        <v>600</v>
      </c>
      <c r="L1552" s="400" t="str">
        <f>IF(ISERROR(MATCH(M1552,M$10:M1551,0)),M1552,"")</f>
        <v/>
      </c>
      <c r="M1552" s="401" t="str">
        <f>IF(B1552="","",IF(ISERROR(MATCH(F1552&amp;"_"&amp;G1552&amp;"_"&amp;H1552&amp;"_"&amp;I1552&amp;"_"&amp;J1552&amp;IF(K1552="","","_"&amp;K1552),[1]CatGlob!$B:$B,0)),F1552&amp;"_"&amp;G1552&amp;"_"&amp;H1552&amp;"_"&amp;I1552&amp;"_"&amp;J1552&amp;IF(K1552="","","_"&amp;K1552),INDEX([1]CatGlob!$C:$C,MATCH(F1552&amp;"_"&amp;G1552&amp;"_"&amp;H1552&amp;"_"&amp;I1552&amp;"_"&amp;J1552&amp;IF(K1552="","","_"&amp;K1552),[1]CatGlob!$B:$B,0))))</f>
        <v>PEN_NOM_CORP_NT</v>
      </c>
      <c r="N1552" s="402" t="str">
        <f t="shared" si="49"/>
        <v/>
      </c>
      <c r="O1552" s="402" t="str">
        <f t="shared" si="50"/>
        <v/>
      </c>
      <c r="P1552" s="401" t="str">
        <f>IF(LEN(B1552)&gt;8,INDEX([1]CatGlob!$X:$X,MATCH(M1552,[1]CatGlob!$W:$W,0)),"")</f>
        <v>PEC</v>
      </c>
      <c r="Q1552" s="403" t="str">
        <f>INDEX([1]CatGlob!P:P,MATCH(M1552,[1]CatGlob!O:O,0))</f>
        <v>RFLC</v>
      </c>
      <c r="R1552" s="403"/>
      <c r="S1552" s="403"/>
      <c r="T1552" s="403" t="str">
        <f>INDEX([1]CatGlob!$D:$D,MATCH($M1552,[1]CatGlob!$C:$C,0))</f>
        <v>RFL</v>
      </c>
      <c r="U1552" s="403" t="s">
        <v>2307</v>
      </c>
      <c r="V1552" s="404" t="str">
        <f>INDEX([1]CatGlob!$F:$F,MATCH($M1552,[1]CatGlob!$C:$C,0))</f>
        <v>RFL_CORP</v>
      </c>
      <c r="W1552" s="405"/>
      <c r="X1552" s="406">
        <v>0</v>
      </c>
      <c r="Y1552" s="407">
        <v>0</v>
      </c>
      <c r="Z1552" s="408">
        <v>0</v>
      </c>
      <c r="AA1552" s="407">
        <v>0</v>
      </c>
      <c r="AB1552" s="408">
        <v>0</v>
      </c>
      <c r="AC1552" s="407">
        <v>0</v>
      </c>
      <c r="AD1552" s="408">
        <v>0</v>
      </c>
      <c r="AE1552" s="407">
        <v>0</v>
      </c>
      <c r="AF1552" s="408">
        <v>0</v>
      </c>
      <c r="AG1552" s="407">
        <v>0</v>
      </c>
      <c r="AI1552" s="406">
        <v>0</v>
      </c>
      <c r="AJ1552" s="407">
        <v>0</v>
      </c>
      <c r="AK1552" s="408">
        <v>0</v>
      </c>
      <c r="AL1552" s="407">
        <v>0</v>
      </c>
      <c r="AM1552" s="408">
        <v>0</v>
      </c>
      <c r="AN1552" s="407">
        <v>0</v>
      </c>
      <c r="AO1552" s="408">
        <v>0</v>
      </c>
      <c r="AP1552" s="407">
        <v>0</v>
      </c>
      <c r="AQ1552" s="408">
        <v>0</v>
      </c>
      <c r="AR1552" s="407">
        <v>0</v>
      </c>
      <c r="AT1552" s="406">
        <v>0</v>
      </c>
      <c r="AU1552" s="407">
        <v>0</v>
      </c>
      <c r="AV1552" s="408">
        <v>0</v>
      </c>
      <c r="AW1552" s="407">
        <v>0</v>
      </c>
      <c r="AX1552" s="408">
        <v>0</v>
      </c>
      <c r="AY1552" s="407">
        <v>0</v>
      </c>
      <c r="AZ1552" s="408">
        <v>0</v>
      </c>
      <c r="BA1552" s="407">
        <v>0</v>
      </c>
      <c r="BB1552" s="408">
        <v>0</v>
      </c>
      <c r="BC1552" s="407">
        <v>0</v>
      </c>
    </row>
    <row r="1553" spans="1:55" x14ac:dyDescent="0.35">
      <c r="A1553" s="385" t="str" cm="1">
        <f t="array" ref="A1553">IFERROR(_xlfn.IFS(AND(F1553="Renta Variable",O1553=1),IFERROR(MATCH(B1553,[1]RV_Det!C:C,0),"Rev"),AND(J1553="Corporativa",O1553=1,I1553="EM"),IFERROR(MATCH(B1553,[1]RF_Corps!B:B,0),"Rev"),AND(F1553="Alternativos",O1553=1),IFERROR(MATCH(B1553,[1]Rep4!C:C,0),"Rev")),"")</f>
        <v/>
      </c>
      <c r="B1553" s="394" t="s">
        <v>4208</v>
      </c>
      <c r="C1553" s="409" t="s">
        <v>4209</v>
      </c>
      <c r="D1553" s="395" t="s">
        <v>4131</v>
      </c>
      <c r="E1553" s="396" t="str">
        <f>IF(B1553="","",INDEX([1]CatGlob!$S:$S,IFERROR(MATCH(MID(B1553,7,1),[1]CatGlob!$R:$R,0),MATCH(MID(B1553,1,2),[1]CatGlob!$R:$R,0))))</f>
        <v>NSOL</v>
      </c>
      <c r="F1553" s="397" t="s">
        <v>442</v>
      </c>
      <c r="G1553" s="398" t="s">
        <v>383</v>
      </c>
      <c r="H1553" s="399" t="s">
        <v>264</v>
      </c>
      <c r="I1553" s="399" t="s">
        <v>611</v>
      </c>
      <c r="J1553" s="399" t="s">
        <v>2252</v>
      </c>
      <c r="K1553" s="396" t="s">
        <v>600</v>
      </c>
      <c r="L1553" s="400" t="str">
        <f>IF(ISERROR(MATCH(M1553,M$10:M1552,0)),M1553,"")</f>
        <v/>
      </c>
      <c r="M1553" s="401" t="str">
        <f>IF(B1553="","",IF(ISERROR(MATCH(F1553&amp;"_"&amp;G1553&amp;"_"&amp;H1553&amp;"_"&amp;I1553&amp;"_"&amp;J1553&amp;IF(K1553="","","_"&amp;K1553),[1]CatGlob!$B:$B,0)),F1553&amp;"_"&amp;G1553&amp;"_"&amp;H1553&amp;"_"&amp;I1553&amp;"_"&amp;J1553&amp;IF(K1553="","","_"&amp;K1553),INDEX([1]CatGlob!$C:$C,MATCH(F1553&amp;"_"&amp;G1553&amp;"_"&amp;H1553&amp;"_"&amp;I1553&amp;"_"&amp;J1553&amp;IF(K1553="","","_"&amp;K1553),[1]CatGlob!$B:$B,0))))</f>
        <v>PEN_NOM_CORP_NT</v>
      </c>
      <c r="N1553" s="402" t="str">
        <f t="shared" ref="N1553:N1616" si="51">+IF(AND(F1553="Renta Fija",SUM(ABS(AF1553),ABS(AQ1553),ABS(BB1553))&lt;&gt;0),IF(GG1553&lt;&gt;0,"","rev"),"")</f>
        <v/>
      </c>
      <c r="O1553" s="402" t="str">
        <f t="shared" si="50"/>
        <v/>
      </c>
      <c r="P1553" s="401" t="str">
        <f>IF(LEN(B1553)&gt;8,INDEX([1]CatGlob!$X:$X,MATCH(M1553,[1]CatGlob!$W:$W,0)),"")</f>
        <v>PEC</v>
      </c>
      <c r="Q1553" s="403" t="str">
        <f>INDEX([1]CatGlob!P:P,MATCH(M1553,[1]CatGlob!O:O,0))</f>
        <v>RFLC</v>
      </c>
      <c r="R1553" s="403" t="s">
        <v>601</v>
      </c>
      <c r="S1553" s="403" t="s">
        <v>601</v>
      </c>
      <c r="T1553" s="403" t="str">
        <f>INDEX([1]CatGlob!$D:$D,MATCH($M1553,[1]CatGlob!$C:$C,0))</f>
        <v>RFL</v>
      </c>
      <c r="U1553" s="403" t="s">
        <v>3953</v>
      </c>
      <c r="V1553" s="404" t="str">
        <f>INDEX([1]CatGlob!$F:$F,MATCH($M1553,[1]CatGlob!$C:$C,0))</f>
        <v>RFL_CORP</v>
      </c>
      <c r="W1553" s="405"/>
      <c r="X1553" s="406">
        <v>0</v>
      </c>
      <c r="Y1553" s="407">
        <v>0</v>
      </c>
      <c r="Z1553" s="408">
        <v>0</v>
      </c>
      <c r="AA1553" s="407">
        <v>0</v>
      </c>
      <c r="AB1553" s="408">
        <v>0</v>
      </c>
      <c r="AC1553" s="407">
        <v>0</v>
      </c>
      <c r="AD1553" s="408">
        <v>0</v>
      </c>
      <c r="AE1553" s="407">
        <v>0</v>
      </c>
      <c r="AF1553" s="408">
        <v>0</v>
      </c>
      <c r="AG1553" s="407">
        <v>0</v>
      </c>
      <c r="AI1553" s="406">
        <v>0</v>
      </c>
      <c r="AJ1553" s="407">
        <v>0</v>
      </c>
      <c r="AK1553" s="408">
        <v>0</v>
      </c>
      <c r="AL1553" s="407">
        <v>0</v>
      </c>
      <c r="AM1553" s="408">
        <v>0</v>
      </c>
      <c r="AN1553" s="407">
        <v>0</v>
      </c>
      <c r="AO1553" s="408">
        <v>0</v>
      </c>
      <c r="AP1553" s="407">
        <v>0</v>
      </c>
      <c r="AQ1553" s="408">
        <v>0</v>
      </c>
      <c r="AR1553" s="407">
        <v>0</v>
      </c>
      <c r="AT1553" s="406">
        <v>0</v>
      </c>
      <c r="AU1553" s="407">
        <v>0</v>
      </c>
      <c r="AV1553" s="408">
        <v>0</v>
      </c>
      <c r="AW1553" s="407">
        <v>0</v>
      </c>
      <c r="AX1553" s="408">
        <v>0</v>
      </c>
      <c r="AY1553" s="407">
        <v>0</v>
      </c>
      <c r="AZ1553" s="408">
        <v>0</v>
      </c>
      <c r="BA1553" s="407">
        <v>0</v>
      </c>
      <c r="BB1553" s="408">
        <v>0</v>
      </c>
      <c r="BC1553" s="407">
        <v>0</v>
      </c>
    </row>
    <row r="1554" spans="1:55" x14ac:dyDescent="0.35">
      <c r="A1554" s="385" t="str" cm="1">
        <f t="array" ref="A1554">IFERROR(_xlfn.IFS(AND(F1554="Renta Variable",O1554=1),IFERROR(MATCH(B1554,[1]RV_Det!C:C,0),"Rev"),AND(J1554="Corporativa",O1554=1,I1554="EM"),IFERROR(MATCH(B1554,[1]RF_Corps!B:B,0),"Rev"),AND(F1554="Alternativos",O1554=1),IFERROR(MATCH(B1554,[1]Rep4!C:C,0),"Rev")),"")</f>
        <v/>
      </c>
      <c r="B1554" s="394" t="s">
        <v>4210</v>
      </c>
      <c r="C1554" s="409" t="s">
        <v>4211</v>
      </c>
      <c r="D1554" s="395" t="s">
        <v>2442</v>
      </c>
      <c r="E1554" s="396" t="str">
        <f>IF(B1554="","",INDEX([1]CatGlob!$S:$S,IFERROR(MATCH(MID(B1554,7,1),[1]CatGlob!$R:$R,0),MATCH(MID(B1554,1,2),[1]CatGlob!$R:$R,0))))</f>
        <v>NSOL</v>
      </c>
      <c r="F1554" s="397" t="s">
        <v>442</v>
      </c>
      <c r="G1554" s="398" t="s">
        <v>383</v>
      </c>
      <c r="H1554" s="399" t="s">
        <v>264</v>
      </c>
      <c r="I1554" s="399" t="s">
        <v>611</v>
      </c>
      <c r="J1554" s="399" t="s">
        <v>2252</v>
      </c>
      <c r="K1554" s="396" t="s">
        <v>600</v>
      </c>
      <c r="L1554" s="400" t="str">
        <f>IF(ISERROR(MATCH(M1554,M$10:M1553,0)),M1554,"")</f>
        <v/>
      </c>
      <c r="M1554" s="401" t="str">
        <f>IF(B1554="","",IF(ISERROR(MATCH(F1554&amp;"_"&amp;G1554&amp;"_"&amp;H1554&amp;"_"&amp;I1554&amp;"_"&amp;J1554&amp;IF(K1554="","","_"&amp;K1554),[1]CatGlob!$B:$B,0)),F1554&amp;"_"&amp;G1554&amp;"_"&amp;H1554&amp;"_"&amp;I1554&amp;"_"&amp;J1554&amp;IF(K1554="","","_"&amp;K1554),INDEX([1]CatGlob!$C:$C,MATCH(F1554&amp;"_"&amp;G1554&amp;"_"&amp;H1554&amp;"_"&amp;I1554&amp;"_"&amp;J1554&amp;IF(K1554="","","_"&amp;K1554),[1]CatGlob!$B:$B,0))))</f>
        <v>PEN_NOM_CORP_NT</v>
      </c>
      <c r="N1554" s="402" t="str">
        <f t="shared" si="51"/>
        <v/>
      </c>
      <c r="O1554" s="402" t="str">
        <f t="shared" si="50"/>
        <v/>
      </c>
      <c r="P1554" s="401" t="str">
        <f>IF(LEN(B1554)&gt;8,INDEX([1]CatGlob!$X:$X,MATCH(M1554,[1]CatGlob!$W:$W,0)),"")</f>
        <v>PEC</v>
      </c>
      <c r="Q1554" s="403" t="str">
        <f>INDEX([1]CatGlob!P:P,MATCH(M1554,[1]CatGlob!O:O,0))</f>
        <v>RFLC</v>
      </c>
      <c r="R1554" s="403" t="s">
        <v>601</v>
      </c>
      <c r="S1554" s="403" t="s">
        <v>601</v>
      </c>
      <c r="T1554" s="403" t="str">
        <f>INDEX([1]CatGlob!$D:$D,MATCH($M1554,[1]CatGlob!$C:$C,0))</f>
        <v>RFL</v>
      </c>
      <c r="U1554" s="403" t="s">
        <v>2323</v>
      </c>
      <c r="V1554" s="404" t="str">
        <f>INDEX([1]CatGlob!$F:$F,MATCH($M1554,[1]CatGlob!$C:$C,0))</f>
        <v>RFL_CORP</v>
      </c>
      <c r="W1554" s="405"/>
      <c r="X1554" s="406">
        <v>0</v>
      </c>
      <c r="Y1554" s="407">
        <v>0</v>
      </c>
      <c r="Z1554" s="408">
        <v>0</v>
      </c>
      <c r="AA1554" s="407">
        <v>0</v>
      </c>
      <c r="AB1554" s="408">
        <v>0</v>
      </c>
      <c r="AC1554" s="407">
        <v>0</v>
      </c>
      <c r="AD1554" s="408">
        <v>0</v>
      </c>
      <c r="AE1554" s="407">
        <v>0</v>
      </c>
      <c r="AF1554" s="408">
        <v>0</v>
      </c>
      <c r="AG1554" s="407">
        <v>0</v>
      </c>
      <c r="AI1554" s="406">
        <v>0</v>
      </c>
      <c r="AJ1554" s="407">
        <v>0</v>
      </c>
      <c r="AK1554" s="408">
        <v>0</v>
      </c>
      <c r="AL1554" s="407">
        <v>0</v>
      </c>
      <c r="AM1554" s="408">
        <v>0</v>
      </c>
      <c r="AN1554" s="407">
        <v>0</v>
      </c>
      <c r="AO1554" s="408">
        <v>0</v>
      </c>
      <c r="AP1554" s="407">
        <v>0</v>
      </c>
      <c r="AQ1554" s="408">
        <v>0</v>
      </c>
      <c r="AR1554" s="407">
        <v>0</v>
      </c>
      <c r="AT1554" s="406">
        <v>0</v>
      </c>
      <c r="AU1554" s="407">
        <v>0</v>
      </c>
      <c r="AV1554" s="408">
        <v>0</v>
      </c>
      <c r="AW1554" s="407">
        <v>0</v>
      </c>
      <c r="AX1554" s="408">
        <v>0</v>
      </c>
      <c r="AY1554" s="407">
        <v>0</v>
      </c>
      <c r="AZ1554" s="408">
        <v>0</v>
      </c>
      <c r="BA1554" s="407">
        <v>0</v>
      </c>
      <c r="BB1554" s="408">
        <v>0</v>
      </c>
      <c r="BC1554" s="407">
        <v>0</v>
      </c>
    </row>
    <row r="1555" spans="1:55" x14ac:dyDescent="0.35">
      <c r="A1555" s="385" t="str" cm="1">
        <f t="array" ref="A1555">IFERROR(_xlfn.IFS(AND(F1555="Renta Variable",O1555=1),IFERROR(MATCH(B1555,[1]RV_Det!C:C,0),"Rev"),AND(J1555="Corporativa",O1555=1,I1555="EM"),IFERROR(MATCH(B1555,[1]RF_Corps!B:B,0),"Rev"),AND(F1555="Alternativos",O1555=1),IFERROR(MATCH(B1555,[1]Rep4!C:C,0),"Rev")),"")</f>
        <v/>
      </c>
      <c r="B1555" s="394" t="s">
        <v>4212</v>
      </c>
      <c r="C1555" s="409" t="s">
        <v>4213</v>
      </c>
      <c r="D1555" s="395" t="s">
        <v>3513</v>
      </c>
      <c r="E1555" s="396" t="str">
        <f>IF(B1555="","",INDEX([1]CatGlob!$S:$S,IFERROR(MATCH(MID(B1555,7,1),[1]CatGlob!$R:$R,0),MATCH(MID(B1555,1,2),[1]CatGlob!$R:$R,0))))</f>
        <v>NSOL</v>
      </c>
      <c r="F1555" s="397" t="s">
        <v>442</v>
      </c>
      <c r="G1555" s="398" t="s">
        <v>383</v>
      </c>
      <c r="H1555" s="399" t="s">
        <v>264</v>
      </c>
      <c r="I1555" s="399" t="s">
        <v>611</v>
      </c>
      <c r="J1555" s="399" t="s">
        <v>2252</v>
      </c>
      <c r="K1555" s="396" t="s">
        <v>600</v>
      </c>
      <c r="L1555" s="400" t="str">
        <f>IF(ISERROR(MATCH(M1555,M$10:M1554,0)),M1555,"")</f>
        <v/>
      </c>
      <c r="M1555" s="401" t="str">
        <f>IF(B1555="","",IF(ISERROR(MATCH(F1555&amp;"_"&amp;G1555&amp;"_"&amp;H1555&amp;"_"&amp;I1555&amp;"_"&amp;J1555&amp;IF(K1555="","","_"&amp;K1555),[1]CatGlob!$B:$B,0)),F1555&amp;"_"&amp;G1555&amp;"_"&amp;H1555&amp;"_"&amp;I1555&amp;"_"&amp;J1555&amp;IF(K1555="","","_"&amp;K1555),INDEX([1]CatGlob!$C:$C,MATCH(F1555&amp;"_"&amp;G1555&amp;"_"&amp;H1555&amp;"_"&amp;I1555&amp;"_"&amp;J1555&amp;IF(K1555="","","_"&amp;K1555),[1]CatGlob!$B:$B,0))))</f>
        <v>PEN_NOM_CORP_NT</v>
      </c>
      <c r="N1555" s="402" t="str">
        <f t="shared" si="51"/>
        <v/>
      </c>
      <c r="O1555" s="402" t="str">
        <f t="shared" si="50"/>
        <v/>
      </c>
      <c r="P1555" s="401" t="str">
        <f>IF(LEN(B1555)&gt;8,INDEX([1]CatGlob!$X:$X,MATCH(M1555,[1]CatGlob!$W:$W,0)),"")</f>
        <v>PEC</v>
      </c>
      <c r="Q1555" s="403" t="str">
        <f>INDEX([1]CatGlob!P:P,MATCH(M1555,[1]CatGlob!O:O,0))</f>
        <v>RFLC</v>
      </c>
      <c r="R1555" s="403" t="s">
        <v>601</v>
      </c>
      <c r="S1555" s="403" t="s">
        <v>601</v>
      </c>
      <c r="T1555" s="403" t="str">
        <f>INDEX([1]CatGlob!$D:$D,MATCH($M1555,[1]CatGlob!$C:$C,0))</f>
        <v>RFL</v>
      </c>
      <c r="U1555" s="403" t="s">
        <v>2307</v>
      </c>
      <c r="V1555" s="404" t="str">
        <f>INDEX([1]CatGlob!$F:$F,MATCH($M1555,[1]CatGlob!$C:$C,0))</f>
        <v>RFL_CORP</v>
      </c>
      <c r="W1555" s="405"/>
      <c r="X1555" s="406">
        <v>0</v>
      </c>
      <c r="Y1555" s="407">
        <v>0</v>
      </c>
      <c r="Z1555" s="408">
        <v>0</v>
      </c>
      <c r="AA1555" s="407">
        <v>0</v>
      </c>
      <c r="AB1555" s="408">
        <v>0</v>
      </c>
      <c r="AC1555" s="407">
        <v>0</v>
      </c>
      <c r="AD1555" s="408">
        <v>0</v>
      </c>
      <c r="AE1555" s="407">
        <v>0</v>
      </c>
      <c r="AF1555" s="408">
        <v>0</v>
      </c>
      <c r="AG1555" s="407">
        <v>0</v>
      </c>
      <c r="AI1555" s="406">
        <v>0</v>
      </c>
      <c r="AJ1555" s="407">
        <v>0</v>
      </c>
      <c r="AK1555" s="408">
        <v>0</v>
      </c>
      <c r="AL1555" s="407">
        <v>0</v>
      </c>
      <c r="AM1555" s="408">
        <v>0</v>
      </c>
      <c r="AN1555" s="407">
        <v>0</v>
      </c>
      <c r="AO1555" s="408">
        <v>0</v>
      </c>
      <c r="AP1555" s="407">
        <v>0</v>
      </c>
      <c r="AQ1555" s="408">
        <v>0</v>
      </c>
      <c r="AR1555" s="407">
        <v>0</v>
      </c>
      <c r="AT1555" s="406">
        <v>0</v>
      </c>
      <c r="AU1555" s="407">
        <v>0</v>
      </c>
      <c r="AV1555" s="408">
        <v>0</v>
      </c>
      <c r="AW1555" s="407">
        <v>0</v>
      </c>
      <c r="AX1555" s="408">
        <v>0</v>
      </c>
      <c r="AY1555" s="407">
        <v>0</v>
      </c>
      <c r="AZ1555" s="408">
        <v>0</v>
      </c>
      <c r="BA1555" s="407">
        <v>0</v>
      </c>
      <c r="BB1555" s="408">
        <v>0</v>
      </c>
      <c r="BC1555" s="407">
        <v>0</v>
      </c>
    </row>
    <row r="1556" spans="1:55" x14ac:dyDescent="0.35">
      <c r="A1556" s="385" t="str" cm="1">
        <f t="array" ref="A1556">IFERROR(_xlfn.IFS(AND(F1556="Renta Variable",O1556=1),IFERROR(MATCH(B1556,[1]RV_Det!C:C,0),"Rev"),AND(J1556="Corporativa",O1556=1,I1556="EM"),IFERROR(MATCH(B1556,[1]RF_Corps!B:B,0),"Rev"),AND(F1556="Alternativos",O1556=1),IFERROR(MATCH(B1556,[1]Rep4!C:C,0),"Rev")),"")</f>
        <v/>
      </c>
      <c r="B1556" s="394" t="s">
        <v>4214</v>
      </c>
      <c r="C1556" s="409" t="s">
        <v>4215</v>
      </c>
      <c r="D1556" s="395" t="s">
        <v>2413</v>
      </c>
      <c r="E1556" s="396" t="str">
        <f>IF(B1556="","",INDEX([1]CatGlob!$S:$S,IFERROR(MATCH(MID(B1556,7,1),[1]CatGlob!$R:$R,0),MATCH(MID(B1556,1,2),[1]CatGlob!$R:$R,0))))</f>
        <v>NSOL</v>
      </c>
      <c r="F1556" s="397" t="s">
        <v>442</v>
      </c>
      <c r="G1556" s="398" t="s">
        <v>383</v>
      </c>
      <c r="H1556" s="399" t="s">
        <v>264</v>
      </c>
      <c r="I1556" s="399" t="s">
        <v>611</v>
      </c>
      <c r="J1556" s="399" t="s">
        <v>2252</v>
      </c>
      <c r="K1556" s="396" t="s">
        <v>600</v>
      </c>
      <c r="L1556" s="400" t="str">
        <f>IF(ISERROR(MATCH(M1556,M$10:M1555,0)),M1556,"")</f>
        <v/>
      </c>
      <c r="M1556" s="401" t="str">
        <f>IF(B1556="","",IF(ISERROR(MATCH(F1556&amp;"_"&amp;G1556&amp;"_"&amp;H1556&amp;"_"&amp;I1556&amp;"_"&amp;J1556&amp;IF(K1556="","","_"&amp;K1556),[1]CatGlob!$B:$B,0)),F1556&amp;"_"&amp;G1556&amp;"_"&amp;H1556&amp;"_"&amp;I1556&amp;"_"&amp;J1556&amp;IF(K1556="","","_"&amp;K1556),INDEX([1]CatGlob!$C:$C,MATCH(F1556&amp;"_"&amp;G1556&amp;"_"&amp;H1556&amp;"_"&amp;I1556&amp;"_"&amp;J1556&amp;IF(K1556="","","_"&amp;K1556),[1]CatGlob!$B:$B,0))))</f>
        <v>PEN_NOM_CORP_NT</v>
      </c>
      <c r="N1556" s="402" t="str">
        <f t="shared" si="51"/>
        <v/>
      </c>
      <c r="O1556" s="402" t="str">
        <f t="shared" si="50"/>
        <v/>
      </c>
      <c r="P1556" s="401" t="str">
        <f>IF(LEN(B1556)&gt;8,INDEX([1]CatGlob!$X:$X,MATCH(M1556,[1]CatGlob!$W:$W,0)),"")</f>
        <v>PEC</v>
      </c>
      <c r="Q1556" s="403" t="str">
        <f>INDEX([1]CatGlob!P:P,MATCH(M1556,[1]CatGlob!O:O,0))</f>
        <v>RFLC</v>
      </c>
      <c r="R1556" s="403" t="s">
        <v>601</v>
      </c>
      <c r="S1556" s="403" t="s">
        <v>601</v>
      </c>
      <c r="T1556" s="403" t="str">
        <f>INDEX([1]CatGlob!$D:$D,MATCH($M1556,[1]CatGlob!$C:$C,0))</f>
        <v>RFL</v>
      </c>
      <c r="U1556" s="403" t="s">
        <v>2307</v>
      </c>
      <c r="V1556" s="404" t="str">
        <f>INDEX([1]CatGlob!$F:$F,MATCH($M1556,[1]CatGlob!$C:$C,0))</f>
        <v>RFL_CORP</v>
      </c>
      <c r="W1556" s="405"/>
      <c r="X1556" s="406">
        <v>0</v>
      </c>
      <c r="Y1556" s="407">
        <v>0</v>
      </c>
      <c r="Z1556" s="408">
        <v>0</v>
      </c>
      <c r="AA1556" s="407">
        <v>0</v>
      </c>
      <c r="AB1556" s="408">
        <v>0</v>
      </c>
      <c r="AC1556" s="407">
        <v>0</v>
      </c>
      <c r="AD1556" s="408">
        <v>0</v>
      </c>
      <c r="AE1556" s="407">
        <v>0</v>
      </c>
      <c r="AF1556" s="408">
        <v>0</v>
      </c>
      <c r="AG1556" s="407">
        <v>0</v>
      </c>
      <c r="AI1556" s="406">
        <v>0</v>
      </c>
      <c r="AJ1556" s="407">
        <v>0</v>
      </c>
      <c r="AK1556" s="408">
        <v>0</v>
      </c>
      <c r="AL1556" s="407">
        <v>0</v>
      </c>
      <c r="AM1556" s="408">
        <v>0</v>
      </c>
      <c r="AN1556" s="407">
        <v>0</v>
      </c>
      <c r="AO1556" s="408">
        <v>0</v>
      </c>
      <c r="AP1556" s="407">
        <v>0</v>
      </c>
      <c r="AQ1556" s="408">
        <v>0</v>
      </c>
      <c r="AR1556" s="407">
        <v>0</v>
      </c>
      <c r="AT1556" s="406">
        <v>0</v>
      </c>
      <c r="AU1556" s="407">
        <v>0</v>
      </c>
      <c r="AV1556" s="408">
        <v>0</v>
      </c>
      <c r="AW1556" s="407">
        <v>0</v>
      </c>
      <c r="AX1556" s="408">
        <v>0</v>
      </c>
      <c r="AY1556" s="407">
        <v>0</v>
      </c>
      <c r="AZ1556" s="408">
        <v>0</v>
      </c>
      <c r="BA1556" s="407">
        <v>0</v>
      </c>
      <c r="BB1556" s="408">
        <v>0</v>
      </c>
      <c r="BC1556" s="407">
        <v>0</v>
      </c>
    </row>
    <row r="1557" spans="1:55" x14ac:dyDescent="0.35">
      <c r="A1557" s="385" t="str" cm="1">
        <f t="array" ref="A1557">IFERROR(_xlfn.IFS(AND(F1557="Renta Variable",O1557=1),IFERROR(MATCH(B1557,[1]RV_Det!C:C,0),"Rev"),AND(J1557="Corporativa",O1557=1,I1557="EM"),IFERROR(MATCH(B1557,[1]RF_Corps!B:B,0),"Rev"),AND(F1557="Alternativos",O1557=1),IFERROR(MATCH(B1557,[1]Rep4!C:C,0),"Rev")),"")</f>
        <v/>
      </c>
      <c r="B1557" s="394" t="s">
        <v>4216</v>
      </c>
      <c r="C1557" s="409" t="s">
        <v>4217</v>
      </c>
      <c r="D1557" s="395" t="s">
        <v>2422</v>
      </c>
      <c r="E1557" s="396" t="str">
        <f>IF(B1557="","",INDEX([1]CatGlob!$S:$S,IFERROR(MATCH(MID(B1557,7,1),[1]CatGlob!$R:$R,0),MATCH(MID(B1557,1,2),[1]CatGlob!$R:$R,0))))</f>
        <v>NSOL</v>
      </c>
      <c r="F1557" s="397" t="s">
        <v>442</v>
      </c>
      <c r="G1557" s="398" t="s">
        <v>383</v>
      </c>
      <c r="H1557" s="399" t="s">
        <v>264</v>
      </c>
      <c r="I1557" s="399" t="s">
        <v>611</v>
      </c>
      <c r="J1557" s="399" t="s">
        <v>2252</v>
      </c>
      <c r="K1557" s="396" t="s">
        <v>600</v>
      </c>
      <c r="L1557" s="400" t="str">
        <f>IF(ISERROR(MATCH(M1557,M$10:M1556,0)),M1557,"")</f>
        <v/>
      </c>
      <c r="M1557" s="401" t="str">
        <f>IF(B1557="","",IF(ISERROR(MATCH(F1557&amp;"_"&amp;G1557&amp;"_"&amp;H1557&amp;"_"&amp;I1557&amp;"_"&amp;J1557&amp;IF(K1557="","","_"&amp;K1557),[1]CatGlob!$B:$B,0)),F1557&amp;"_"&amp;G1557&amp;"_"&amp;H1557&amp;"_"&amp;I1557&amp;"_"&amp;J1557&amp;IF(K1557="","","_"&amp;K1557),INDEX([1]CatGlob!$C:$C,MATCH(F1557&amp;"_"&amp;G1557&amp;"_"&amp;H1557&amp;"_"&amp;I1557&amp;"_"&amp;J1557&amp;IF(K1557="","","_"&amp;K1557),[1]CatGlob!$B:$B,0))))</f>
        <v>PEN_NOM_CORP_NT</v>
      </c>
      <c r="N1557" s="402" t="str">
        <f t="shared" si="51"/>
        <v/>
      </c>
      <c r="O1557" s="402" t="str">
        <f t="shared" si="50"/>
        <v/>
      </c>
      <c r="P1557" s="401" t="str">
        <f>IF(LEN(B1557)&gt;8,INDEX([1]CatGlob!$X:$X,MATCH(M1557,[1]CatGlob!$W:$W,0)),"")</f>
        <v>PEC</v>
      </c>
      <c r="Q1557" s="403" t="str">
        <f>INDEX([1]CatGlob!P:P,MATCH(M1557,[1]CatGlob!O:O,0))</f>
        <v>RFLC</v>
      </c>
      <c r="R1557" s="403" t="s">
        <v>601</v>
      </c>
      <c r="S1557" s="403" t="s">
        <v>601</v>
      </c>
      <c r="T1557" s="403" t="str">
        <f>INDEX([1]CatGlob!$D:$D,MATCH($M1557,[1]CatGlob!$C:$C,0))</f>
        <v>RFL</v>
      </c>
      <c r="U1557" s="403" t="s">
        <v>2419</v>
      </c>
      <c r="V1557" s="404" t="str">
        <f>INDEX([1]CatGlob!$F:$F,MATCH($M1557,[1]CatGlob!$C:$C,0))</f>
        <v>RFL_CORP</v>
      </c>
      <c r="W1557" s="405"/>
      <c r="X1557" s="406">
        <v>0</v>
      </c>
      <c r="Y1557" s="407">
        <v>0</v>
      </c>
      <c r="Z1557" s="408">
        <v>0</v>
      </c>
      <c r="AA1557" s="407">
        <v>0</v>
      </c>
      <c r="AB1557" s="408">
        <v>0</v>
      </c>
      <c r="AC1557" s="407">
        <v>0</v>
      </c>
      <c r="AD1557" s="408">
        <v>0</v>
      </c>
      <c r="AE1557" s="407">
        <v>0</v>
      </c>
      <c r="AF1557" s="408">
        <v>0</v>
      </c>
      <c r="AG1557" s="407">
        <v>0</v>
      </c>
      <c r="AI1557" s="406">
        <v>0</v>
      </c>
      <c r="AJ1557" s="407">
        <v>0</v>
      </c>
      <c r="AK1557" s="408">
        <v>0</v>
      </c>
      <c r="AL1557" s="407">
        <v>0</v>
      </c>
      <c r="AM1557" s="408">
        <v>0</v>
      </c>
      <c r="AN1557" s="407">
        <v>0</v>
      </c>
      <c r="AO1557" s="408">
        <v>0</v>
      </c>
      <c r="AP1557" s="407">
        <v>0</v>
      </c>
      <c r="AQ1557" s="408">
        <v>0</v>
      </c>
      <c r="AR1557" s="407">
        <v>0</v>
      </c>
      <c r="AT1557" s="406">
        <v>0</v>
      </c>
      <c r="AU1557" s="407">
        <v>0</v>
      </c>
      <c r="AV1557" s="408">
        <v>0</v>
      </c>
      <c r="AW1557" s="407">
        <v>0</v>
      </c>
      <c r="AX1557" s="408">
        <v>0</v>
      </c>
      <c r="AY1557" s="407">
        <v>0</v>
      </c>
      <c r="AZ1557" s="408">
        <v>0</v>
      </c>
      <c r="BA1557" s="407">
        <v>0</v>
      </c>
      <c r="BB1557" s="408">
        <v>0</v>
      </c>
      <c r="BC1557" s="407">
        <v>0</v>
      </c>
    </row>
    <row r="1558" spans="1:55" x14ac:dyDescent="0.35">
      <c r="A1558" s="385" t="str" cm="1">
        <f t="array" ref="A1558">IFERROR(_xlfn.IFS(AND(F1558="Renta Variable",O1558=1),IFERROR(MATCH(B1558,[1]RV_Det!C:C,0),"Rev"),AND(J1558="Corporativa",O1558=1,I1558="EM"),IFERROR(MATCH(B1558,[1]RF_Corps!B:B,0),"Rev"),AND(F1558="Alternativos",O1558=1),IFERROR(MATCH(B1558,[1]Rep4!C:C,0),"Rev")),"")</f>
        <v/>
      </c>
      <c r="B1558" s="394" t="s">
        <v>4218</v>
      </c>
      <c r="C1558" s="409" t="s">
        <v>4219</v>
      </c>
      <c r="D1558" s="395" t="s">
        <v>2274</v>
      </c>
      <c r="E1558" s="396" t="str">
        <f>IF(B1558="","",INDEX([1]CatGlob!$S:$S,IFERROR(MATCH(MID(B1558,7,1),[1]CatGlob!$R:$R,0),MATCH(MID(B1558,1,2),[1]CatGlob!$R:$R,0))))</f>
        <v>NSOL</v>
      </c>
      <c r="F1558" s="397" t="s">
        <v>442</v>
      </c>
      <c r="G1558" s="398" t="s">
        <v>383</v>
      </c>
      <c r="H1558" s="399" t="s">
        <v>264</v>
      </c>
      <c r="I1558" s="399" t="s">
        <v>611</v>
      </c>
      <c r="J1558" s="399" t="s">
        <v>2252</v>
      </c>
      <c r="K1558" s="396" t="s">
        <v>600</v>
      </c>
      <c r="L1558" s="400" t="str">
        <f>IF(ISERROR(MATCH(M1558,M$10:M1557,0)),M1558,"")</f>
        <v/>
      </c>
      <c r="M1558" s="401" t="str">
        <f>IF(B1558="","",IF(ISERROR(MATCH(F1558&amp;"_"&amp;G1558&amp;"_"&amp;H1558&amp;"_"&amp;I1558&amp;"_"&amp;J1558&amp;IF(K1558="","","_"&amp;K1558),[1]CatGlob!$B:$B,0)),F1558&amp;"_"&amp;G1558&amp;"_"&amp;H1558&amp;"_"&amp;I1558&amp;"_"&amp;J1558&amp;IF(K1558="","","_"&amp;K1558),INDEX([1]CatGlob!$C:$C,MATCH(F1558&amp;"_"&amp;G1558&amp;"_"&amp;H1558&amp;"_"&amp;I1558&amp;"_"&amp;J1558&amp;IF(K1558="","","_"&amp;K1558),[1]CatGlob!$B:$B,0))))</f>
        <v>PEN_NOM_CORP_NT</v>
      </c>
      <c r="N1558" s="402" t="str">
        <f t="shared" si="51"/>
        <v/>
      </c>
      <c r="O1558" s="402" t="str">
        <f t="shared" si="50"/>
        <v/>
      </c>
      <c r="P1558" s="401" t="str">
        <f>IF(LEN(B1558)&gt;8,INDEX([1]CatGlob!$X:$X,MATCH(M1558,[1]CatGlob!$W:$W,0)),"")</f>
        <v>PEC</v>
      </c>
      <c r="Q1558" s="403" t="str">
        <f>INDEX([1]CatGlob!P:P,MATCH(M1558,[1]CatGlob!O:O,0))</f>
        <v>RFLC</v>
      </c>
      <c r="R1558" s="403" t="s">
        <v>601</v>
      </c>
      <c r="S1558" s="403" t="s">
        <v>601</v>
      </c>
      <c r="T1558" s="403" t="str">
        <f>INDEX([1]CatGlob!$D:$D,MATCH($M1558,[1]CatGlob!$C:$C,0))</f>
        <v>RFL</v>
      </c>
      <c r="U1558" s="403" t="s">
        <v>2419</v>
      </c>
      <c r="V1558" s="404" t="str">
        <f>INDEX([1]CatGlob!$F:$F,MATCH($M1558,[1]CatGlob!$C:$C,0))</f>
        <v>RFL_CORP</v>
      </c>
      <c r="W1558" s="405"/>
      <c r="X1558" s="406">
        <v>0</v>
      </c>
      <c r="Y1558" s="407">
        <v>0</v>
      </c>
      <c r="Z1558" s="408">
        <v>0</v>
      </c>
      <c r="AA1558" s="407">
        <v>0</v>
      </c>
      <c r="AB1558" s="408">
        <v>0</v>
      </c>
      <c r="AC1558" s="407">
        <v>0</v>
      </c>
      <c r="AD1558" s="408">
        <v>0</v>
      </c>
      <c r="AE1558" s="407">
        <v>0</v>
      </c>
      <c r="AF1558" s="408">
        <v>0</v>
      </c>
      <c r="AG1558" s="407">
        <v>0</v>
      </c>
      <c r="AI1558" s="406">
        <v>0</v>
      </c>
      <c r="AJ1558" s="407">
        <v>0</v>
      </c>
      <c r="AK1558" s="408">
        <v>0</v>
      </c>
      <c r="AL1558" s="407">
        <v>0</v>
      </c>
      <c r="AM1558" s="408">
        <v>0</v>
      </c>
      <c r="AN1558" s="407">
        <v>0</v>
      </c>
      <c r="AO1558" s="408">
        <v>0</v>
      </c>
      <c r="AP1558" s="407">
        <v>0</v>
      </c>
      <c r="AQ1558" s="408">
        <v>0</v>
      </c>
      <c r="AR1558" s="407">
        <v>0</v>
      </c>
      <c r="AT1558" s="406">
        <v>0</v>
      </c>
      <c r="AU1558" s="407">
        <v>0</v>
      </c>
      <c r="AV1558" s="408">
        <v>0</v>
      </c>
      <c r="AW1558" s="407">
        <v>0</v>
      </c>
      <c r="AX1558" s="408">
        <v>0</v>
      </c>
      <c r="AY1558" s="407">
        <v>0</v>
      </c>
      <c r="AZ1558" s="408">
        <v>0</v>
      </c>
      <c r="BA1558" s="407">
        <v>0</v>
      </c>
      <c r="BB1558" s="408">
        <v>0</v>
      </c>
      <c r="BC1558" s="407">
        <v>0</v>
      </c>
    </row>
    <row r="1559" spans="1:55" x14ac:dyDescent="0.35">
      <c r="A1559" s="385" t="str" cm="1">
        <f t="array" ref="A1559">IFERROR(_xlfn.IFS(AND(F1559="Renta Variable",O1559=1),IFERROR(MATCH(B1559,[1]RV_Det!C:C,0),"Rev"),AND(J1559="Corporativa",O1559=1,I1559="EM"),IFERROR(MATCH(B1559,[1]RF_Corps!B:B,0),"Rev"),AND(F1559="Alternativos",O1559=1),IFERROR(MATCH(B1559,[1]Rep4!C:C,0),"Rev")),"")</f>
        <v/>
      </c>
      <c r="B1559" s="394" t="s">
        <v>4220</v>
      </c>
      <c r="C1559" s="409" t="s">
        <v>4221</v>
      </c>
      <c r="D1559" s="395" t="s">
        <v>4152</v>
      </c>
      <c r="E1559" s="396" t="str">
        <f>IF(B1559="","",INDEX([1]CatGlob!$S:$S,IFERROR(MATCH(MID(B1559,7,1),[1]CatGlob!$R:$R,0),MATCH(MID(B1559,1,2),[1]CatGlob!$R:$R,0))))</f>
        <v>NSOL</v>
      </c>
      <c r="F1559" s="397" t="s">
        <v>442</v>
      </c>
      <c r="G1559" s="398" t="s">
        <v>383</v>
      </c>
      <c r="H1559" s="399" t="s">
        <v>264</v>
      </c>
      <c r="I1559" s="399" t="s">
        <v>611</v>
      </c>
      <c r="J1559" s="399" t="s">
        <v>2252</v>
      </c>
      <c r="K1559" s="396" t="s">
        <v>600</v>
      </c>
      <c r="L1559" s="400" t="str">
        <f>IF(ISERROR(MATCH(M1559,M$10:M1558,0)),M1559,"")</f>
        <v/>
      </c>
      <c r="M1559" s="401" t="str">
        <f>IF(B1559="","",IF(ISERROR(MATCH(F1559&amp;"_"&amp;G1559&amp;"_"&amp;H1559&amp;"_"&amp;I1559&amp;"_"&amp;J1559&amp;IF(K1559="","","_"&amp;K1559),[1]CatGlob!$B:$B,0)),F1559&amp;"_"&amp;G1559&amp;"_"&amp;H1559&amp;"_"&amp;I1559&amp;"_"&amp;J1559&amp;IF(K1559="","","_"&amp;K1559),INDEX([1]CatGlob!$C:$C,MATCH(F1559&amp;"_"&amp;G1559&amp;"_"&amp;H1559&amp;"_"&amp;I1559&amp;"_"&amp;J1559&amp;IF(K1559="","","_"&amp;K1559),[1]CatGlob!$B:$B,0))))</f>
        <v>PEN_NOM_CORP_NT</v>
      </c>
      <c r="N1559" s="402" t="str">
        <f t="shared" si="51"/>
        <v/>
      </c>
      <c r="O1559" s="402" t="str">
        <f t="shared" si="50"/>
        <v/>
      </c>
      <c r="P1559" s="401" t="str">
        <f>IF(LEN(B1559)&gt;8,INDEX([1]CatGlob!$X:$X,MATCH(M1559,[1]CatGlob!$W:$W,0)),"")</f>
        <v>PEC</v>
      </c>
      <c r="Q1559" s="403" t="str">
        <f>INDEX([1]CatGlob!P:P,MATCH(M1559,[1]CatGlob!O:O,0))</f>
        <v>RFLC</v>
      </c>
      <c r="R1559" s="403" t="s">
        <v>601</v>
      </c>
      <c r="S1559" s="403" t="s">
        <v>601</v>
      </c>
      <c r="T1559" s="403" t="str">
        <f>INDEX([1]CatGlob!$D:$D,MATCH($M1559,[1]CatGlob!$C:$C,0))</f>
        <v>RFL</v>
      </c>
      <c r="U1559" s="403" t="s">
        <v>3953</v>
      </c>
      <c r="V1559" s="404" t="str">
        <f>INDEX([1]CatGlob!$F:$F,MATCH($M1559,[1]CatGlob!$C:$C,0))</f>
        <v>RFL_CORP</v>
      </c>
      <c r="W1559" s="405"/>
      <c r="X1559" s="406">
        <v>0</v>
      </c>
      <c r="Y1559" s="407">
        <v>0</v>
      </c>
      <c r="Z1559" s="408">
        <v>0</v>
      </c>
      <c r="AA1559" s="407">
        <v>0</v>
      </c>
      <c r="AB1559" s="408">
        <v>0</v>
      </c>
      <c r="AC1559" s="407">
        <v>0</v>
      </c>
      <c r="AD1559" s="408">
        <v>0</v>
      </c>
      <c r="AE1559" s="407">
        <v>0</v>
      </c>
      <c r="AF1559" s="408">
        <v>0</v>
      </c>
      <c r="AG1559" s="407">
        <v>0</v>
      </c>
      <c r="AI1559" s="406">
        <v>0</v>
      </c>
      <c r="AJ1559" s="407">
        <v>0</v>
      </c>
      <c r="AK1559" s="408">
        <v>0</v>
      </c>
      <c r="AL1559" s="407">
        <v>0</v>
      </c>
      <c r="AM1559" s="408">
        <v>0</v>
      </c>
      <c r="AN1559" s="407">
        <v>0</v>
      </c>
      <c r="AO1559" s="408">
        <v>0</v>
      </c>
      <c r="AP1559" s="407">
        <v>0</v>
      </c>
      <c r="AQ1559" s="408">
        <v>0</v>
      </c>
      <c r="AR1559" s="407">
        <v>0</v>
      </c>
      <c r="AT1559" s="406">
        <v>0</v>
      </c>
      <c r="AU1559" s="407">
        <v>0</v>
      </c>
      <c r="AV1559" s="408">
        <v>0</v>
      </c>
      <c r="AW1559" s="407">
        <v>0</v>
      </c>
      <c r="AX1559" s="408">
        <v>0</v>
      </c>
      <c r="AY1559" s="407">
        <v>0</v>
      </c>
      <c r="AZ1559" s="408">
        <v>0</v>
      </c>
      <c r="BA1559" s="407">
        <v>0</v>
      </c>
      <c r="BB1559" s="408">
        <v>0</v>
      </c>
      <c r="BC1559" s="407">
        <v>0</v>
      </c>
    </row>
    <row r="1560" spans="1:55" x14ac:dyDescent="0.35">
      <c r="A1560" s="385" t="str" cm="1">
        <f t="array" ref="A1560">IFERROR(_xlfn.IFS(AND(F1560="Renta Variable",O1560=1),IFERROR(MATCH(B1560,[1]RV_Det!C:C,0),"Rev"),AND(J1560="Corporativa",O1560=1,I1560="EM"),IFERROR(MATCH(B1560,[1]RF_Corps!B:B,0),"Rev"),AND(F1560="Alternativos",O1560=1),IFERROR(MATCH(B1560,[1]Rep4!C:C,0),"Rev")),"")</f>
        <v/>
      </c>
      <c r="B1560" s="394" t="s">
        <v>4222</v>
      </c>
      <c r="C1560" s="409" t="s">
        <v>4158</v>
      </c>
      <c r="D1560" s="395" t="s">
        <v>4152</v>
      </c>
      <c r="E1560" s="396" t="str">
        <f>IF(B1560="","",INDEX([1]CatGlob!$S:$S,IFERROR(MATCH(MID(B1560,7,1),[1]CatGlob!$R:$R,0),MATCH(MID(B1560,1,2),[1]CatGlob!$R:$R,0))))</f>
        <v>NSOL</v>
      </c>
      <c r="F1560" s="397" t="s">
        <v>442</v>
      </c>
      <c r="G1560" s="398" t="s">
        <v>383</v>
      </c>
      <c r="H1560" s="399" t="s">
        <v>264</v>
      </c>
      <c r="I1560" s="399" t="s">
        <v>611</v>
      </c>
      <c r="J1560" s="399" t="s">
        <v>2252</v>
      </c>
      <c r="K1560" s="396" t="s">
        <v>600</v>
      </c>
      <c r="L1560" s="400" t="str">
        <f>IF(ISERROR(MATCH(M1560,M$10:M1559,0)),M1560,"")</f>
        <v/>
      </c>
      <c r="M1560" s="401" t="str">
        <f>IF(B1560="","",IF(ISERROR(MATCH(F1560&amp;"_"&amp;G1560&amp;"_"&amp;H1560&amp;"_"&amp;I1560&amp;"_"&amp;J1560&amp;IF(K1560="","","_"&amp;K1560),[1]CatGlob!$B:$B,0)),F1560&amp;"_"&amp;G1560&amp;"_"&amp;H1560&amp;"_"&amp;I1560&amp;"_"&amp;J1560&amp;IF(K1560="","","_"&amp;K1560),INDEX([1]CatGlob!$C:$C,MATCH(F1560&amp;"_"&amp;G1560&amp;"_"&amp;H1560&amp;"_"&amp;I1560&amp;"_"&amp;J1560&amp;IF(K1560="","","_"&amp;K1560),[1]CatGlob!$B:$B,0))))</f>
        <v>PEN_NOM_CORP_NT</v>
      </c>
      <c r="N1560" s="402" t="str">
        <f t="shared" si="51"/>
        <v/>
      </c>
      <c r="O1560" s="402" t="str">
        <f t="shared" si="50"/>
        <v/>
      </c>
      <c r="P1560" s="401" t="str">
        <f>IF(LEN(B1560)&gt;8,INDEX([1]CatGlob!$X:$X,MATCH(M1560,[1]CatGlob!$W:$W,0)),"")</f>
        <v>PEC</v>
      </c>
      <c r="Q1560" s="403" t="str">
        <f>INDEX([1]CatGlob!P:P,MATCH(M1560,[1]CatGlob!O:O,0))</f>
        <v>RFLC</v>
      </c>
      <c r="R1560" s="403" t="s">
        <v>601</v>
      </c>
      <c r="S1560" s="403" t="s">
        <v>601</v>
      </c>
      <c r="T1560" s="403" t="str">
        <f>INDEX([1]CatGlob!$D:$D,MATCH($M1560,[1]CatGlob!$C:$C,0))</f>
        <v>RFL</v>
      </c>
      <c r="U1560" s="403" t="s">
        <v>3953</v>
      </c>
      <c r="V1560" s="404" t="str">
        <f>INDEX([1]CatGlob!$F:$F,MATCH($M1560,[1]CatGlob!$C:$C,0))</f>
        <v>RFL_CORP</v>
      </c>
      <c r="W1560" s="405"/>
      <c r="X1560" s="406">
        <v>0</v>
      </c>
      <c r="Y1560" s="407">
        <v>0</v>
      </c>
      <c r="Z1560" s="408">
        <v>0</v>
      </c>
      <c r="AA1560" s="407">
        <v>0</v>
      </c>
      <c r="AB1560" s="408">
        <v>0</v>
      </c>
      <c r="AC1560" s="407">
        <v>0</v>
      </c>
      <c r="AD1560" s="408">
        <v>0</v>
      </c>
      <c r="AE1560" s="407">
        <v>0</v>
      </c>
      <c r="AF1560" s="408">
        <v>0</v>
      </c>
      <c r="AG1560" s="407">
        <v>0</v>
      </c>
      <c r="AI1560" s="406">
        <v>0</v>
      </c>
      <c r="AJ1560" s="407">
        <v>0</v>
      </c>
      <c r="AK1560" s="408">
        <v>0</v>
      </c>
      <c r="AL1560" s="407">
        <v>0</v>
      </c>
      <c r="AM1560" s="408">
        <v>0</v>
      </c>
      <c r="AN1560" s="407">
        <v>0</v>
      </c>
      <c r="AO1560" s="408">
        <v>0</v>
      </c>
      <c r="AP1560" s="407">
        <v>0</v>
      </c>
      <c r="AQ1560" s="408">
        <v>0</v>
      </c>
      <c r="AR1560" s="407">
        <v>0</v>
      </c>
      <c r="AT1560" s="406">
        <v>0</v>
      </c>
      <c r="AU1560" s="407">
        <v>0</v>
      </c>
      <c r="AV1560" s="408">
        <v>0</v>
      </c>
      <c r="AW1560" s="407">
        <v>0</v>
      </c>
      <c r="AX1560" s="408">
        <v>0</v>
      </c>
      <c r="AY1560" s="407">
        <v>0</v>
      </c>
      <c r="AZ1560" s="408">
        <v>0</v>
      </c>
      <c r="BA1560" s="407">
        <v>0</v>
      </c>
      <c r="BB1560" s="408">
        <v>0</v>
      </c>
      <c r="BC1560" s="407">
        <v>0</v>
      </c>
    </row>
    <row r="1561" spans="1:55" x14ac:dyDescent="0.35">
      <c r="A1561" s="385" t="str" cm="1">
        <f t="array" ref="A1561">IFERROR(_xlfn.IFS(AND(F1561="Renta Variable",O1561=1),IFERROR(MATCH(B1561,[1]RV_Det!C:C,0),"Rev"),AND(J1561="Corporativa",O1561=1,I1561="EM"),IFERROR(MATCH(B1561,[1]RF_Corps!B:B,0),"Rev"),AND(F1561="Alternativos",O1561=1),IFERROR(MATCH(B1561,[1]Rep4!C:C,0),"Rev")),"")</f>
        <v/>
      </c>
      <c r="B1561" s="394" t="s">
        <v>4223</v>
      </c>
      <c r="C1561" s="409" t="s">
        <v>4224</v>
      </c>
      <c r="D1561" s="395" t="s">
        <v>4152</v>
      </c>
      <c r="E1561" s="396" t="str">
        <f>IF(B1561="","",INDEX([1]CatGlob!$S:$S,IFERROR(MATCH(MID(B1561,7,1),[1]CatGlob!$R:$R,0),MATCH(MID(B1561,1,2),[1]CatGlob!$R:$R,0))))</f>
        <v>NSOL</v>
      </c>
      <c r="F1561" s="397" t="s">
        <v>442</v>
      </c>
      <c r="G1561" s="398" t="s">
        <v>383</v>
      </c>
      <c r="H1561" s="399" t="s">
        <v>264</v>
      </c>
      <c r="I1561" s="399" t="s">
        <v>611</v>
      </c>
      <c r="J1561" s="399" t="s">
        <v>2252</v>
      </c>
      <c r="K1561" s="396" t="s">
        <v>600</v>
      </c>
      <c r="L1561" s="400" t="str">
        <f>IF(ISERROR(MATCH(M1561,M$10:M1560,0)),M1561,"")</f>
        <v/>
      </c>
      <c r="M1561" s="401" t="str">
        <f>IF(B1561="","",IF(ISERROR(MATCH(F1561&amp;"_"&amp;G1561&amp;"_"&amp;H1561&amp;"_"&amp;I1561&amp;"_"&amp;J1561&amp;IF(K1561="","","_"&amp;K1561),[1]CatGlob!$B:$B,0)),F1561&amp;"_"&amp;G1561&amp;"_"&amp;H1561&amp;"_"&amp;I1561&amp;"_"&amp;J1561&amp;IF(K1561="","","_"&amp;K1561),INDEX([1]CatGlob!$C:$C,MATCH(F1561&amp;"_"&amp;G1561&amp;"_"&amp;H1561&amp;"_"&amp;I1561&amp;"_"&amp;J1561&amp;IF(K1561="","","_"&amp;K1561),[1]CatGlob!$B:$B,0))))</f>
        <v>PEN_NOM_CORP_NT</v>
      </c>
      <c r="N1561" s="402" t="str">
        <f t="shared" si="51"/>
        <v/>
      </c>
      <c r="O1561" s="402" t="str">
        <f t="shared" si="50"/>
        <v/>
      </c>
      <c r="P1561" s="401" t="str">
        <f>IF(LEN(B1561)&gt;8,INDEX([1]CatGlob!$X:$X,MATCH(M1561,[1]CatGlob!$W:$W,0)),"")</f>
        <v>PEC</v>
      </c>
      <c r="Q1561" s="403" t="str">
        <f>INDEX([1]CatGlob!P:P,MATCH(M1561,[1]CatGlob!O:O,0))</f>
        <v>RFLC</v>
      </c>
      <c r="R1561" s="403" t="s">
        <v>601</v>
      </c>
      <c r="S1561" s="403" t="s">
        <v>601</v>
      </c>
      <c r="T1561" s="403" t="str">
        <f>INDEX([1]CatGlob!$D:$D,MATCH($M1561,[1]CatGlob!$C:$C,0))</f>
        <v>RFL</v>
      </c>
      <c r="U1561" s="403" t="s">
        <v>3953</v>
      </c>
      <c r="V1561" s="404" t="str">
        <f>INDEX([1]CatGlob!$F:$F,MATCH($M1561,[1]CatGlob!$C:$C,0))</f>
        <v>RFL_CORP</v>
      </c>
      <c r="W1561" s="405"/>
      <c r="X1561" s="406">
        <v>0</v>
      </c>
      <c r="Y1561" s="407">
        <v>0</v>
      </c>
      <c r="Z1561" s="408">
        <v>0</v>
      </c>
      <c r="AA1561" s="407">
        <v>0</v>
      </c>
      <c r="AB1561" s="408">
        <v>0</v>
      </c>
      <c r="AC1561" s="407">
        <v>0</v>
      </c>
      <c r="AD1561" s="408">
        <v>0</v>
      </c>
      <c r="AE1561" s="407">
        <v>0</v>
      </c>
      <c r="AF1561" s="408">
        <v>0</v>
      </c>
      <c r="AG1561" s="407">
        <v>0</v>
      </c>
      <c r="AI1561" s="406">
        <v>0</v>
      </c>
      <c r="AJ1561" s="407">
        <v>0</v>
      </c>
      <c r="AK1561" s="408">
        <v>0</v>
      </c>
      <c r="AL1561" s="407">
        <v>0</v>
      </c>
      <c r="AM1561" s="408">
        <v>0</v>
      </c>
      <c r="AN1561" s="407">
        <v>0</v>
      </c>
      <c r="AO1561" s="408">
        <v>0</v>
      </c>
      <c r="AP1561" s="407">
        <v>0</v>
      </c>
      <c r="AQ1561" s="408">
        <v>0</v>
      </c>
      <c r="AR1561" s="407">
        <v>0</v>
      </c>
      <c r="AT1561" s="406">
        <v>0</v>
      </c>
      <c r="AU1561" s="407">
        <v>0</v>
      </c>
      <c r="AV1561" s="408">
        <v>0</v>
      </c>
      <c r="AW1561" s="407">
        <v>0</v>
      </c>
      <c r="AX1561" s="408">
        <v>0</v>
      </c>
      <c r="AY1561" s="407">
        <v>0</v>
      </c>
      <c r="AZ1561" s="408">
        <v>0</v>
      </c>
      <c r="BA1561" s="407">
        <v>0</v>
      </c>
      <c r="BB1561" s="408">
        <v>0</v>
      </c>
      <c r="BC1561" s="407">
        <v>0</v>
      </c>
    </row>
    <row r="1562" spans="1:55" x14ac:dyDescent="0.35">
      <c r="A1562" s="385" t="str" cm="1">
        <f t="array" ref="A1562">IFERROR(_xlfn.IFS(AND(F1562="Renta Variable",O1562=1),IFERROR(MATCH(B1562,[1]RV_Det!C:C,0),"Rev"),AND(J1562="Corporativa",O1562=1,I1562="EM"),IFERROR(MATCH(B1562,[1]RF_Corps!B:B,0),"Rev"),AND(F1562="Alternativos",O1562=1),IFERROR(MATCH(B1562,[1]Rep4!C:C,0),"Rev")),"")</f>
        <v/>
      </c>
      <c r="B1562" s="394" t="s">
        <v>4225</v>
      </c>
      <c r="C1562" s="409" t="s">
        <v>4226</v>
      </c>
      <c r="D1562" s="395" t="s">
        <v>4152</v>
      </c>
      <c r="E1562" s="396" t="str">
        <f>IF(B1562="","",INDEX([1]CatGlob!$S:$S,IFERROR(MATCH(MID(B1562,7,1),[1]CatGlob!$R:$R,0),MATCH(MID(B1562,1,2),[1]CatGlob!$R:$R,0))))</f>
        <v>NSOL</v>
      </c>
      <c r="F1562" s="397" t="s">
        <v>442</v>
      </c>
      <c r="G1562" s="398" t="s">
        <v>383</v>
      </c>
      <c r="H1562" s="399" t="s">
        <v>264</v>
      </c>
      <c r="I1562" s="399" t="s">
        <v>611</v>
      </c>
      <c r="J1562" s="399" t="s">
        <v>2252</v>
      </c>
      <c r="K1562" s="396" t="s">
        <v>600</v>
      </c>
      <c r="L1562" s="400" t="str">
        <f>IF(ISERROR(MATCH(M1562,M$10:M1561,0)),M1562,"")</f>
        <v/>
      </c>
      <c r="M1562" s="401" t="str">
        <f>IF(B1562="","",IF(ISERROR(MATCH(F1562&amp;"_"&amp;G1562&amp;"_"&amp;H1562&amp;"_"&amp;I1562&amp;"_"&amp;J1562&amp;IF(K1562="","","_"&amp;K1562),[1]CatGlob!$B:$B,0)),F1562&amp;"_"&amp;G1562&amp;"_"&amp;H1562&amp;"_"&amp;I1562&amp;"_"&amp;J1562&amp;IF(K1562="","","_"&amp;K1562),INDEX([1]CatGlob!$C:$C,MATCH(F1562&amp;"_"&amp;G1562&amp;"_"&amp;H1562&amp;"_"&amp;I1562&amp;"_"&amp;J1562&amp;IF(K1562="","","_"&amp;K1562),[1]CatGlob!$B:$B,0))))</f>
        <v>PEN_NOM_CORP_NT</v>
      </c>
      <c r="N1562" s="402" t="str">
        <f t="shared" si="51"/>
        <v/>
      </c>
      <c r="O1562" s="402" t="str">
        <f t="shared" si="50"/>
        <v/>
      </c>
      <c r="P1562" s="401" t="str">
        <f>IF(LEN(B1562)&gt;8,INDEX([1]CatGlob!$X:$X,MATCH(M1562,[1]CatGlob!$W:$W,0)),"")</f>
        <v>PEC</v>
      </c>
      <c r="Q1562" s="403" t="str">
        <f>INDEX([1]CatGlob!P:P,MATCH(M1562,[1]CatGlob!O:O,0))</f>
        <v>RFLC</v>
      </c>
      <c r="R1562" s="403"/>
      <c r="S1562" s="403"/>
      <c r="T1562" s="403" t="str">
        <f>INDEX([1]CatGlob!$D:$D,MATCH($M1562,[1]CatGlob!$C:$C,0))</f>
        <v>RFL</v>
      </c>
      <c r="U1562" s="403" t="s">
        <v>3953</v>
      </c>
      <c r="V1562" s="404" t="str">
        <f>INDEX([1]CatGlob!$F:$F,MATCH($M1562,[1]CatGlob!$C:$C,0))</f>
        <v>RFL_CORP</v>
      </c>
      <c r="W1562" s="405"/>
      <c r="X1562" s="406">
        <v>0</v>
      </c>
      <c r="Y1562" s="407">
        <v>0</v>
      </c>
      <c r="Z1562" s="408">
        <v>0</v>
      </c>
      <c r="AA1562" s="407">
        <v>0</v>
      </c>
      <c r="AB1562" s="408">
        <v>0</v>
      </c>
      <c r="AC1562" s="407">
        <v>0</v>
      </c>
      <c r="AD1562" s="408">
        <v>0</v>
      </c>
      <c r="AE1562" s="407">
        <v>0</v>
      </c>
      <c r="AF1562" s="408">
        <v>0</v>
      </c>
      <c r="AG1562" s="407">
        <v>0</v>
      </c>
      <c r="AI1562" s="406">
        <v>0</v>
      </c>
      <c r="AJ1562" s="407">
        <v>0</v>
      </c>
      <c r="AK1562" s="408">
        <v>0</v>
      </c>
      <c r="AL1562" s="407">
        <v>0</v>
      </c>
      <c r="AM1562" s="408">
        <v>0</v>
      </c>
      <c r="AN1562" s="407">
        <v>0</v>
      </c>
      <c r="AO1562" s="408">
        <v>0</v>
      </c>
      <c r="AP1562" s="407">
        <v>0</v>
      </c>
      <c r="AQ1562" s="408">
        <v>0</v>
      </c>
      <c r="AR1562" s="407">
        <v>0</v>
      </c>
      <c r="AT1562" s="406">
        <v>0</v>
      </c>
      <c r="AU1562" s="407">
        <v>0</v>
      </c>
      <c r="AV1562" s="408">
        <v>0</v>
      </c>
      <c r="AW1562" s="407">
        <v>0</v>
      </c>
      <c r="AX1562" s="408">
        <v>0</v>
      </c>
      <c r="AY1562" s="407">
        <v>0</v>
      </c>
      <c r="AZ1562" s="408">
        <v>0</v>
      </c>
      <c r="BA1562" s="407">
        <v>0</v>
      </c>
      <c r="BB1562" s="408">
        <v>0</v>
      </c>
      <c r="BC1562" s="407">
        <v>0</v>
      </c>
    </row>
    <row r="1563" spans="1:55" x14ac:dyDescent="0.35">
      <c r="A1563" s="385" t="str" cm="1">
        <f t="array" ref="A1563">IFERROR(_xlfn.IFS(AND(F1563="Renta Variable",O1563=1),IFERROR(MATCH(B1563,[1]RV_Det!C:C,0),"Rev"),AND(J1563="Corporativa",O1563=1,I1563="EM"),IFERROR(MATCH(B1563,[1]RF_Corps!B:B,0),"Rev"),AND(F1563="Alternativos",O1563=1),IFERROR(MATCH(B1563,[1]Rep4!C:C,0),"Rev")),"")</f>
        <v/>
      </c>
      <c r="B1563" s="394" t="s">
        <v>4227</v>
      </c>
      <c r="C1563" s="409" t="s">
        <v>4228</v>
      </c>
      <c r="D1563" s="395" t="s">
        <v>4152</v>
      </c>
      <c r="E1563" s="396" t="str">
        <f>IF(B1563="","",INDEX([1]CatGlob!$S:$S,IFERROR(MATCH(MID(B1563,7,1),[1]CatGlob!$R:$R,0),MATCH(MID(B1563,1,2),[1]CatGlob!$R:$R,0))))</f>
        <v>NSOL</v>
      </c>
      <c r="F1563" s="397" t="s">
        <v>442</v>
      </c>
      <c r="G1563" s="398" t="s">
        <v>383</v>
      </c>
      <c r="H1563" s="399" t="s">
        <v>264</v>
      </c>
      <c r="I1563" s="399" t="s">
        <v>611</v>
      </c>
      <c r="J1563" s="399" t="s">
        <v>2252</v>
      </c>
      <c r="K1563" s="396" t="s">
        <v>600</v>
      </c>
      <c r="L1563" s="400" t="str">
        <f>IF(ISERROR(MATCH(M1563,M$10:M1562,0)),M1563,"")</f>
        <v/>
      </c>
      <c r="M1563" s="401" t="str">
        <f>IF(B1563="","",IF(ISERROR(MATCH(F1563&amp;"_"&amp;G1563&amp;"_"&amp;H1563&amp;"_"&amp;I1563&amp;"_"&amp;J1563&amp;IF(K1563="","","_"&amp;K1563),[1]CatGlob!$B:$B,0)),F1563&amp;"_"&amp;G1563&amp;"_"&amp;H1563&amp;"_"&amp;I1563&amp;"_"&amp;J1563&amp;IF(K1563="","","_"&amp;K1563),INDEX([1]CatGlob!$C:$C,MATCH(F1563&amp;"_"&amp;G1563&amp;"_"&amp;H1563&amp;"_"&amp;I1563&amp;"_"&amp;J1563&amp;IF(K1563="","","_"&amp;K1563),[1]CatGlob!$B:$B,0))))</f>
        <v>PEN_NOM_CORP_NT</v>
      </c>
      <c r="N1563" s="402" t="str">
        <f t="shared" si="51"/>
        <v/>
      </c>
      <c r="O1563" s="402" t="str">
        <f t="shared" si="50"/>
        <v/>
      </c>
      <c r="P1563" s="401" t="str">
        <f>IF(LEN(B1563)&gt;8,INDEX([1]CatGlob!$X:$X,MATCH(M1563,[1]CatGlob!$W:$W,0)),"")</f>
        <v>PEC</v>
      </c>
      <c r="Q1563" s="403" t="str">
        <f>INDEX([1]CatGlob!P:P,MATCH(M1563,[1]CatGlob!O:O,0))</f>
        <v>RFLC</v>
      </c>
      <c r="R1563" s="403"/>
      <c r="S1563" s="403"/>
      <c r="T1563" s="403" t="str">
        <f>INDEX([1]CatGlob!$D:$D,MATCH($M1563,[1]CatGlob!$C:$C,0))</f>
        <v>RFL</v>
      </c>
      <c r="U1563" s="403" t="s">
        <v>3953</v>
      </c>
      <c r="V1563" s="404" t="str">
        <f>INDEX([1]CatGlob!$F:$F,MATCH($M1563,[1]CatGlob!$C:$C,0))</f>
        <v>RFL_CORP</v>
      </c>
      <c r="W1563" s="405"/>
      <c r="X1563" s="406">
        <v>0</v>
      </c>
      <c r="Y1563" s="407">
        <v>0</v>
      </c>
      <c r="Z1563" s="408">
        <v>0</v>
      </c>
      <c r="AA1563" s="407">
        <v>0</v>
      </c>
      <c r="AB1563" s="408">
        <v>0</v>
      </c>
      <c r="AC1563" s="407">
        <v>0</v>
      </c>
      <c r="AD1563" s="408">
        <v>0</v>
      </c>
      <c r="AE1563" s="407">
        <v>0</v>
      </c>
      <c r="AF1563" s="408">
        <v>0</v>
      </c>
      <c r="AG1563" s="407">
        <v>0</v>
      </c>
      <c r="AI1563" s="406">
        <v>0</v>
      </c>
      <c r="AJ1563" s="407">
        <v>0</v>
      </c>
      <c r="AK1563" s="408">
        <v>0</v>
      </c>
      <c r="AL1563" s="407">
        <v>0</v>
      </c>
      <c r="AM1563" s="408">
        <v>0</v>
      </c>
      <c r="AN1563" s="407">
        <v>0</v>
      </c>
      <c r="AO1563" s="408">
        <v>0</v>
      </c>
      <c r="AP1563" s="407">
        <v>0</v>
      </c>
      <c r="AQ1563" s="408">
        <v>0</v>
      </c>
      <c r="AR1563" s="407">
        <v>0</v>
      </c>
      <c r="AT1563" s="406">
        <v>0</v>
      </c>
      <c r="AU1563" s="407">
        <v>0</v>
      </c>
      <c r="AV1563" s="408">
        <v>0</v>
      </c>
      <c r="AW1563" s="407">
        <v>0</v>
      </c>
      <c r="AX1563" s="408">
        <v>0</v>
      </c>
      <c r="AY1563" s="407">
        <v>0</v>
      </c>
      <c r="AZ1563" s="408">
        <v>0</v>
      </c>
      <c r="BA1563" s="407">
        <v>0</v>
      </c>
      <c r="BB1563" s="408">
        <v>0</v>
      </c>
      <c r="BC1563" s="407">
        <v>0</v>
      </c>
    </row>
    <row r="1564" spans="1:55" x14ac:dyDescent="0.35">
      <c r="A1564" s="385" t="str" cm="1">
        <f t="array" ref="A1564">IFERROR(_xlfn.IFS(AND(F1564="Renta Variable",O1564=1),IFERROR(MATCH(B1564,[1]RV_Det!C:C,0),"Rev"),AND(J1564="Corporativa",O1564=1,I1564="EM"),IFERROR(MATCH(B1564,[1]RF_Corps!B:B,0),"Rev"),AND(F1564="Alternativos",O1564=1),IFERROR(MATCH(B1564,[1]Rep4!C:C,0),"Rev")),"")</f>
        <v/>
      </c>
      <c r="B1564" s="394" t="s">
        <v>4229</v>
      </c>
      <c r="C1564" s="409" t="s">
        <v>4133</v>
      </c>
      <c r="D1564" s="395" t="s">
        <v>4131</v>
      </c>
      <c r="E1564" s="396" t="str">
        <f>IF(B1564="","",INDEX([1]CatGlob!$S:$S,IFERROR(MATCH(MID(B1564,7,1),[1]CatGlob!$R:$R,0),MATCH(MID(B1564,1,2),[1]CatGlob!$R:$R,0))))</f>
        <v>NSOL</v>
      </c>
      <c r="F1564" s="397" t="s">
        <v>442</v>
      </c>
      <c r="G1564" s="398" t="s">
        <v>383</v>
      </c>
      <c r="H1564" s="399" t="s">
        <v>264</v>
      </c>
      <c r="I1564" s="399" t="s">
        <v>611</v>
      </c>
      <c r="J1564" s="399" t="s">
        <v>2252</v>
      </c>
      <c r="K1564" s="396" t="s">
        <v>600</v>
      </c>
      <c r="L1564" s="400" t="str">
        <f>IF(ISERROR(MATCH(M1564,M$10:M1563,0)),M1564,"")</f>
        <v/>
      </c>
      <c r="M1564" s="401" t="str">
        <f>IF(B1564="","",IF(ISERROR(MATCH(F1564&amp;"_"&amp;G1564&amp;"_"&amp;H1564&amp;"_"&amp;I1564&amp;"_"&amp;J1564&amp;IF(K1564="","","_"&amp;K1564),[1]CatGlob!$B:$B,0)),F1564&amp;"_"&amp;G1564&amp;"_"&amp;H1564&amp;"_"&amp;I1564&amp;"_"&amp;J1564&amp;IF(K1564="","","_"&amp;K1564),INDEX([1]CatGlob!$C:$C,MATCH(F1564&amp;"_"&amp;G1564&amp;"_"&amp;H1564&amp;"_"&amp;I1564&amp;"_"&amp;J1564&amp;IF(K1564="","","_"&amp;K1564),[1]CatGlob!$B:$B,0))))</f>
        <v>PEN_NOM_CORP_NT</v>
      </c>
      <c r="N1564" s="402" t="str">
        <f t="shared" si="51"/>
        <v/>
      </c>
      <c r="O1564" s="402" t="str">
        <f t="shared" si="50"/>
        <v/>
      </c>
      <c r="P1564" s="401" t="str">
        <f>IF(LEN(B1564)&gt;8,INDEX([1]CatGlob!$X:$X,MATCH(M1564,[1]CatGlob!$W:$W,0)),"")</f>
        <v>PEC</v>
      </c>
      <c r="Q1564" s="403" t="str">
        <f>INDEX([1]CatGlob!P:P,MATCH(M1564,[1]CatGlob!O:O,0))</f>
        <v>RFLC</v>
      </c>
      <c r="R1564" s="403" t="s">
        <v>601</v>
      </c>
      <c r="S1564" s="403" t="s">
        <v>601</v>
      </c>
      <c r="T1564" s="403" t="str">
        <f>INDEX([1]CatGlob!$D:$D,MATCH($M1564,[1]CatGlob!$C:$C,0))</f>
        <v>RFL</v>
      </c>
      <c r="U1564" s="403" t="s">
        <v>3953</v>
      </c>
      <c r="V1564" s="404" t="str">
        <f>INDEX([1]CatGlob!$F:$F,MATCH($M1564,[1]CatGlob!$C:$C,0))</f>
        <v>RFL_CORP</v>
      </c>
      <c r="W1564" s="405"/>
      <c r="X1564" s="406">
        <v>0</v>
      </c>
      <c r="Y1564" s="407">
        <v>0</v>
      </c>
      <c r="Z1564" s="408">
        <v>0</v>
      </c>
      <c r="AA1564" s="407">
        <v>0</v>
      </c>
      <c r="AB1564" s="408">
        <v>0</v>
      </c>
      <c r="AC1564" s="407">
        <v>0</v>
      </c>
      <c r="AD1564" s="408">
        <v>0</v>
      </c>
      <c r="AE1564" s="407">
        <v>0</v>
      </c>
      <c r="AF1564" s="408">
        <v>0</v>
      </c>
      <c r="AG1564" s="407">
        <v>0</v>
      </c>
      <c r="AI1564" s="406">
        <v>0</v>
      </c>
      <c r="AJ1564" s="407">
        <v>0</v>
      </c>
      <c r="AK1564" s="408">
        <v>0</v>
      </c>
      <c r="AL1564" s="407">
        <v>0</v>
      </c>
      <c r="AM1564" s="408">
        <v>0</v>
      </c>
      <c r="AN1564" s="407">
        <v>0</v>
      </c>
      <c r="AO1564" s="408">
        <v>0</v>
      </c>
      <c r="AP1564" s="407">
        <v>0</v>
      </c>
      <c r="AQ1564" s="408">
        <v>0</v>
      </c>
      <c r="AR1564" s="407">
        <v>0</v>
      </c>
      <c r="AT1564" s="406">
        <v>0</v>
      </c>
      <c r="AU1564" s="407">
        <v>0</v>
      </c>
      <c r="AV1564" s="408">
        <v>0</v>
      </c>
      <c r="AW1564" s="407">
        <v>0</v>
      </c>
      <c r="AX1564" s="408">
        <v>0</v>
      </c>
      <c r="AY1564" s="407">
        <v>0</v>
      </c>
      <c r="AZ1564" s="408">
        <v>0</v>
      </c>
      <c r="BA1564" s="407">
        <v>0</v>
      </c>
      <c r="BB1564" s="408">
        <v>0</v>
      </c>
      <c r="BC1564" s="407">
        <v>0</v>
      </c>
    </row>
    <row r="1565" spans="1:55" x14ac:dyDescent="0.35">
      <c r="A1565" s="385" t="str" cm="1">
        <f t="array" ref="A1565">IFERROR(_xlfn.IFS(AND(F1565="Renta Variable",O1565=1),IFERROR(MATCH(B1565,[1]RV_Det!C:C,0),"Rev"),AND(J1565="Corporativa",O1565=1,I1565="EM"),IFERROR(MATCH(B1565,[1]RF_Corps!B:B,0),"Rev"),AND(F1565="Alternativos",O1565=1),IFERROR(MATCH(B1565,[1]Rep4!C:C,0),"Rev")),"")</f>
        <v/>
      </c>
      <c r="B1565" s="394" t="s">
        <v>4230</v>
      </c>
      <c r="C1565" s="409" t="s">
        <v>4173</v>
      </c>
      <c r="D1565" s="395" t="s">
        <v>3966</v>
      </c>
      <c r="E1565" s="396" t="str">
        <f>IF(B1565="","",INDEX([1]CatGlob!$S:$S,IFERROR(MATCH(MID(B1565,7,1),[1]CatGlob!$R:$R,0),MATCH(MID(B1565,1,2),[1]CatGlob!$R:$R,0))))</f>
        <v>NSOL</v>
      </c>
      <c r="F1565" s="397" t="s">
        <v>442</v>
      </c>
      <c r="G1565" s="398" t="s">
        <v>383</v>
      </c>
      <c r="H1565" s="399" t="s">
        <v>264</v>
      </c>
      <c r="I1565" s="399" t="s">
        <v>611</v>
      </c>
      <c r="J1565" s="399" t="s">
        <v>2252</v>
      </c>
      <c r="K1565" s="396" t="s">
        <v>600</v>
      </c>
      <c r="L1565" s="400" t="str">
        <f>IF(ISERROR(MATCH(M1565,M$10:M1564,0)),M1565,"")</f>
        <v/>
      </c>
      <c r="M1565" s="401" t="str">
        <f>IF(B1565="","",IF(ISERROR(MATCH(F1565&amp;"_"&amp;G1565&amp;"_"&amp;H1565&amp;"_"&amp;I1565&amp;"_"&amp;J1565&amp;IF(K1565="","","_"&amp;K1565),[1]CatGlob!$B:$B,0)),F1565&amp;"_"&amp;G1565&amp;"_"&amp;H1565&amp;"_"&amp;I1565&amp;"_"&amp;J1565&amp;IF(K1565="","","_"&amp;K1565),INDEX([1]CatGlob!$C:$C,MATCH(F1565&amp;"_"&amp;G1565&amp;"_"&amp;H1565&amp;"_"&amp;I1565&amp;"_"&amp;J1565&amp;IF(K1565="","","_"&amp;K1565),[1]CatGlob!$B:$B,0))))</f>
        <v>PEN_NOM_CORP_NT</v>
      </c>
      <c r="N1565" s="402" t="str">
        <f t="shared" si="51"/>
        <v/>
      </c>
      <c r="O1565" s="402" t="str">
        <f t="shared" si="50"/>
        <v/>
      </c>
      <c r="P1565" s="401" t="str">
        <f>IF(LEN(B1565)&gt;8,INDEX([1]CatGlob!$X:$X,MATCH(M1565,[1]CatGlob!$W:$W,0)),"")</f>
        <v>PEC</v>
      </c>
      <c r="Q1565" s="403" t="str">
        <f>INDEX([1]CatGlob!P:P,MATCH(M1565,[1]CatGlob!O:O,0))</f>
        <v>RFLC</v>
      </c>
      <c r="R1565" s="403" t="s">
        <v>601</v>
      </c>
      <c r="S1565" s="403" t="s">
        <v>601</v>
      </c>
      <c r="T1565" s="403" t="str">
        <f>INDEX([1]CatGlob!$D:$D,MATCH($M1565,[1]CatGlob!$C:$C,0))</f>
        <v>RFL</v>
      </c>
      <c r="U1565" s="403" t="s">
        <v>2419</v>
      </c>
      <c r="V1565" s="404" t="str">
        <f>INDEX([1]CatGlob!$F:$F,MATCH($M1565,[1]CatGlob!$C:$C,0))</f>
        <v>RFL_CORP</v>
      </c>
      <c r="W1565" s="405"/>
      <c r="X1565" s="406">
        <v>0</v>
      </c>
      <c r="Y1565" s="407">
        <v>0</v>
      </c>
      <c r="Z1565" s="408">
        <v>0</v>
      </c>
      <c r="AA1565" s="407">
        <v>0</v>
      </c>
      <c r="AB1565" s="408">
        <v>0</v>
      </c>
      <c r="AC1565" s="407">
        <v>0</v>
      </c>
      <c r="AD1565" s="408">
        <v>0</v>
      </c>
      <c r="AE1565" s="407">
        <v>0</v>
      </c>
      <c r="AF1565" s="408">
        <v>0</v>
      </c>
      <c r="AG1565" s="407">
        <v>0</v>
      </c>
      <c r="AI1565" s="406">
        <v>0</v>
      </c>
      <c r="AJ1565" s="407">
        <v>0</v>
      </c>
      <c r="AK1565" s="408">
        <v>0</v>
      </c>
      <c r="AL1565" s="407">
        <v>0</v>
      </c>
      <c r="AM1565" s="408">
        <v>0</v>
      </c>
      <c r="AN1565" s="407">
        <v>0</v>
      </c>
      <c r="AO1565" s="408">
        <v>0</v>
      </c>
      <c r="AP1565" s="407">
        <v>0</v>
      </c>
      <c r="AQ1565" s="408">
        <v>0</v>
      </c>
      <c r="AR1565" s="407">
        <v>0</v>
      </c>
      <c r="AT1565" s="406">
        <v>0</v>
      </c>
      <c r="AU1565" s="407">
        <v>0</v>
      </c>
      <c r="AV1565" s="408">
        <v>0</v>
      </c>
      <c r="AW1565" s="407">
        <v>0</v>
      </c>
      <c r="AX1565" s="408">
        <v>0</v>
      </c>
      <c r="AY1565" s="407">
        <v>0</v>
      </c>
      <c r="AZ1565" s="408">
        <v>0</v>
      </c>
      <c r="BA1565" s="407">
        <v>0</v>
      </c>
      <c r="BB1565" s="408">
        <v>0</v>
      </c>
      <c r="BC1565" s="407">
        <v>0</v>
      </c>
    </row>
    <row r="1566" spans="1:55" x14ac:dyDescent="0.35">
      <c r="A1566" s="385" t="str" cm="1">
        <f t="array" ref="A1566">IFERROR(_xlfn.IFS(AND(F1566="Renta Variable",O1566=1),IFERROR(MATCH(B1566,[1]RV_Det!C:C,0),"Rev"),AND(J1566="Corporativa",O1566=1,I1566="EM"),IFERROR(MATCH(B1566,[1]RF_Corps!B:B,0),"Rev"),AND(F1566="Alternativos",O1566=1),IFERROR(MATCH(B1566,[1]Rep4!C:C,0),"Rev")),"")</f>
        <v/>
      </c>
      <c r="B1566" s="394" t="s">
        <v>4231</v>
      </c>
      <c r="C1566" s="409" t="s">
        <v>4232</v>
      </c>
      <c r="D1566" s="395" t="s">
        <v>3936</v>
      </c>
      <c r="E1566" s="396" t="str">
        <f>IF(B1566="","",INDEX([1]CatGlob!$S:$S,IFERROR(MATCH(MID(B1566,7,1),[1]CatGlob!$R:$R,0),MATCH(MID(B1566,1,2),[1]CatGlob!$R:$R,0))))</f>
        <v>NSOL</v>
      </c>
      <c r="F1566" s="397" t="s">
        <v>442</v>
      </c>
      <c r="G1566" s="398" t="s">
        <v>383</v>
      </c>
      <c r="H1566" s="399" t="s">
        <v>264</v>
      </c>
      <c r="I1566" s="399" t="s">
        <v>611</v>
      </c>
      <c r="J1566" s="399" t="s">
        <v>2252</v>
      </c>
      <c r="K1566" s="396" t="s">
        <v>600</v>
      </c>
      <c r="L1566" s="400" t="str">
        <f>IF(ISERROR(MATCH(M1566,M$10:M1565,0)),M1566,"")</f>
        <v/>
      </c>
      <c r="M1566" s="401" t="str">
        <f>IF(B1566="","",IF(ISERROR(MATCH(F1566&amp;"_"&amp;G1566&amp;"_"&amp;H1566&amp;"_"&amp;I1566&amp;"_"&amp;J1566&amp;IF(K1566="","","_"&amp;K1566),[1]CatGlob!$B:$B,0)),F1566&amp;"_"&amp;G1566&amp;"_"&amp;H1566&amp;"_"&amp;I1566&amp;"_"&amp;J1566&amp;IF(K1566="","","_"&amp;K1566),INDEX([1]CatGlob!$C:$C,MATCH(F1566&amp;"_"&amp;G1566&amp;"_"&amp;H1566&amp;"_"&amp;I1566&amp;"_"&amp;J1566&amp;IF(K1566="","","_"&amp;K1566),[1]CatGlob!$B:$B,0))))</f>
        <v>PEN_NOM_CORP_NT</v>
      </c>
      <c r="N1566" s="402" t="str">
        <f t="shared" si="51"/>
        <v/>
      </c>
      <c r="O1566" s="402" t="str">
        <f t="shared" si="50"/>
        <v/>
      </c>
      <c r="P1566" s="401" t="str">
        <f>IF(LEN(B1566)&gt;8,INDEX([1]CatGlob!$X:$X,MATCH(M1566,[1]CatGlob!$W:$W,0)),"")</f>
        <v>PEC</v>
      </c>
      <c r="Q1566" s="403" t="str">
        <f>INDEX([1]CatGlob!P:P,MATCH(M1566,[1]CatGlob!O:O,0))</f>
        <v>RFLC</v>
      </c>
      <c r="R1566" s="403" t="s">
        <v>601</v>
      </c>
      <c r="S1566" s="403" t="s">
        <v>601</v>
      </c>
      <c r="T1566" s="403" t="str">
        <f>INDEX([1]CatGlob!$D:$D,MATCH($M1566,[1]CatGlob!$C:$C,0))</f>
        <v>RFL</v>
      </c>
      <c r="U1566" s="403" t="s">
        <v>3953</v>
      </c>
      <c r="V1566" s="404" t="str">
        <f>INDEX([1]CatGlob!$F:$F,MATCH($M1566,[1]CatGlob!$C:$C,0))</f>
        <v>RFL_CORP</v>
      </c>
      <c r="W1566" s="405"/>
      <c r="X1566" s="406">
        <v>0</v>
      </c>
      <c r="Y1566" s="407">
        <v>0</v>
      </c>
      <c r="Z1566" s="408">
        <v>0</v>
      </c>
      <c r="AA1566" s="407">
        <v>0</v>
      </c>
      <c r="AB1566" s="408">
        <v>0</v>
      </c>
      <c r="AC1566" s="407">
        <v>0</v>
      </c>
      <c r="AD1566" s="408">
        <v>0</v>
      </c>
      <c r="AE1566" s="407">
        <v>0</v>
      </c>
      <c r="AF1566" s="408">
        <v>0</v>
      </c>
      <c r="AG1566" s="407">
        <v>0</v>
      </c>
      <c r="AI1566" s="406">
        <v>0</v>
      </c>
      <c r="AJ1566" s="407">
        <v>0</v>
      </c>
      <c r="AK1566" s="408">
        <v>0</v>
      </c>
      <c r="AL1566" s="407">
        <v>0</v>
      </c>
      <c r="AM1566" s="408">
        <v>0</v>
      </c>
      <c r="AN1566" s="407">
        <v>0</v>
      </c>
      <c r="AO1566" s="408">
        <v>0</v>
      </c>
      <c r="AP1566" s="407">
        <v>0</v>
      </c>
      <c r="AQ1566" s="408">
        <v>0</v>
      </c>
      <c r="AR1566" s="407">
        <v>0</v>
      </c>
      <c r="AT1566" s="406">
        <v>0</v>
      </c>
      <c r="AU1566" s="407">
        <v>0</v>
      </c>
      <c r="AV1566" s="408">
        <v>0</v>
      </c>
      <c r="AW1566" s="407">
        <v>0</v>
      </c>
      <c r="AX1566" s="408">
        <v>0</v>
      </c>
      <c r="AY1566" s="407">
        <v>0</v>
      </c>
      <c r="AZ1566" s="408">
        <v>0</v>
      </c>
      <c r="BA1566" s="407">
        <v>0</v>
      </c>
      <c r="BB1566" s="408">
        <v>0</v>
      </c>
      <c r="BC1566" s="407">
        <v>0</v>
      </c>
    </row>
    <row r="1567" spans="1:55" x14ac:dyDescent="0.35">
      <c r="A1567" s="385" t="str" cm="1">
        <f t="array" ref="A1567">IFERROR(_xlfn.IFS(AND(F1567="Renta Variable",O1567=1),IFERROR(MATCH(B1567,[1]RV_Det!C:C,0),"Rev"),AND(J1567="Corporativa",O1567=1,I1567="EM"),IFERROR(MATCH(B1567,[1]RF_Corps!B:B,0),"Rev"),AND(F1567="Alternativos",O1567=1),IFERROR(MATCH(B1567,[1]Rep4!C:C,0),"Rev")),"")</f>
        <v/>
      </c>
      <c r="B1567" s="394" t="s">
        <v>4233</v>
      </c>
      <c r="C1567" s="409" t="s">
        <v>4234</v>
      </c>
      <c r="D1567" s="395" t="s">
        <v>3936</v>
      </c>
      <c r="E1567" s="396" t="str">
        <f>IF(B1567="","",INDEX([1]CatGlob!$S:$S,IFERROR(MATCH(MID(B1567,7,1),[1]CatGlob!$R:$R,0),MATCH(MID(B1567,1,2),[1]CatGlob!$R:$R,0))))</f>
        <v>NSOL</v>
      </c>
      <c r="F1567" s="397" t="s">
        <v>442</v>
      </c>
      <c r="G1567" s="398" t="s">
        <v>383</v>
      </c>
      <c r="H1567" s="399" t="s">
        <v>264</v>
      </c>
      <c r="I1567" s="399" t="s">
        <v>611</v>
      </c>
      <c r="J1567" s="399" t="s">
        <v>2252</v>
      </c>
      <c r="K1567" s="396" t="s">
        <v>600</v>
      </c>
      <c r="L1567" s="400" t="str">
        <f>IF(ISERROR(MATCH(M1567,M$10:M1566,0)),M1567,"")</f>
        <v/>
      </c>
      <c r="M1567" s="401" t="str">
        <f>IF(B1567="","",IF(ISERROR(MATCH(F1567&amp;"_"&amp;G1567&amp;"_"&amp;H1567&amp;"_"&amp;I1567&amp;"_"&amp;J1567&amp;IF(K1567="","","_"&amp;K1567),[1]CatGlob!$B:$B,0)),F1567&amp;"_"&amp;G1567&amp;"_"&amp;H1567&amp;"_"&amp;I1567&amp;"_"&amp;J1567&amp;IF(K1567="","","_"&amp;K1567),INDEX([1]CatGlob!$C:$C,MATCH(F1567&amp;"_"&amp;G1567&amp;"_"&amp;H1567&amp;"_"&amp;I1567&amp;"_"&amp;J1567&amp;IF(K1567="","","_"&amp;K1567),[1]CatGlob!$B:$B,0))))</f>
        <v>PEN_NOM_CORP_NT</v>
      </c>
      <c r="N1567" s="402" t="str">
        <f t="shared" si="51"/>
        <v/>
      </c>
      <c r="O1567" s="402" t="str">
        <f t="shared" si="50"/>
        <v/>
      </c>
      <c r="P1567" s="401" t="str">
        <f>IF(LEN(B1567)&gt;8,INDEX([1]CatGlob!$X:$X,MATCH(M1567,[1]CatGlob!$W:$W,0)),"")</f>
        <v>PEC</v>
      </c>
      <c r="Q1567" s="403" t="str">
        <f>INDEX([1]CatGlob!P:P,MATCH(M1567,[1]CatGlob!O:O,0))</f>
        <v>RFLC</v>
      </c>
      <c r="R1567" s="403" t="s">
        <v>601</v>
      </c>
      <c r="S1567" s="403" t="s">
        <v>601</v>
      </c>
      <c r="T1567" s="403" t="str">
        <f>INDEX([1]CatGlob!$D:$D,MATCH($M1567,[1]CatGlob!$C:$C,0))</f>
        <v>RFL</v>
      </c>
      <c r="U1567" s="403" t="s">
        <v>3953</v>
      </c>
      <c r="V1567" s="404" t="str">
        <f>INDEX([1]CatGlob!$F:$F,MATCH($M1567,[1]CatGlob!$C:$C,0))</f>
        <v>RFL_CORP</v>
      </c>
      <c r="W1567" s="405"/>
      <c r="X1567" s="406">
        <v>0</v>
      </c>
      <c r="Y1567" s="407">
        <v>0</v>
      </c>
      <c r="Z1567" s="408">
        <v>0</v>
      </c>
      <c r="AA1567" s="407">
        <v>0</v>
      </c>
      <c r="AB1567" s="408">
        <v>0</v>
      </c>
      <c r="AC1567" s="407">
        <v>0</v>
      </c>
      <c r="AD1567" s="408">
        <v>0</v>
      </c>
      <c r="AE1567" s="407">
        <v>0</v>
      </c>
      <c r="AF1567" s="408">
        <v>0</v>
      </c>
      <c r="AG1567" s="407">
        <v>0</v>
      </c>
      <c r="AI1567" s="406">
        <v>0</v>
      </c>
      <c r="AJ1567" s="407">
        <v>0</v>
      </c>
      <c r="AK1567" s="408">
        <v>0</v>
      </c>
      <c r="AL1567" s="407">
        <v>0</v>
      </c>
      <c r="AM1567" s="408">
        <v>0</v>
      </c>
      <c r="AN1567" s="407">
        <v>0</v>
      </c>
      <c r="AO1567" s="408">
        <v>0</v>
      </c>
      <c r="AP1567" s="407">
        <v>0</v>
      </c>
      <c r="AQ1567" s="408">
        <v>0</v>
      </c>
      <c r="AR1567" s="407">
        <v>0</v>
      </c>
      <c r="AT1567" s="406">
        <v>0</v>
      </c>
      <c r="AU1567" s="407">
        <v>0</v>
      </c>
      <c r="AV1567" s="408">
        <v>0</v>
      </c>
      <c r="AW1567" s="407">
        <v>0</v>
      </c>
      <c r="AX1567" s="408">
        <v>0</v>
      </c>
      <c r="AY1567" s="407">
        <v>0</v>
      </c>
      <c r="AZ1567" s="408">
        <v>0</v>
      </c>
      <c r="BA1567" s="407">
        <v>0</v>
      </c>
      <c r="BB1567" s="408">
        <v>0</v>
      </c>
      <c r="BC1567" s="407">
        <v>0</v>
      </c>
    </row>
    <row r="1568" spans="1:55" x14ac:dyDescent="0.35">
      <c r="A1568" s="385" t="str" cm="1">
        <f t="array" ref="A1568">IFERROR(_xlfn.IFS(AND(F1568="Renta Variable",O1568=1),IFERROR(MATCH(B1568,[1]RV_Det!C:C,0),"Rev"),AND(J1568="Corporativa",O1568=1,I1568="EM"),IFERROR(MATCH(B1568,[1]RF_Corps!B:B,0),"Rev"),AND(F1568="Alternativos",O1568=1),IFERROR(MATCH(B1568,[1]Rep4!C:C,0),"Rev")),"")</f>
        <v/>
      </c>
      <c r="B1568" s="394" t="s">
        <v>4235</v>
      </c>
      <c r="C1568" s="409" t="s">
        <v>4236</v>
      </c>
      <c r="D1568" s="395" t="s">
        <v>3936</v>
      </c>
      <c r="E1568" s="396" t="str">
        <f>IF(B1568="","",INDEX([1]CatGlob!$S:$S,IFERROR(MATCH(MID(B1568,7,1),[1]CatGlob!$R:$R,0),MATCH(MID(B1568,1,2),[1]CatGlob!$R:$R,0))))</f>
        <v>NSOL</v>
      </c>
      <c r="F1568" s="397" t="s">
        <v>442</v>
      </c>
      <c r="G1568" s="398" t="s">
        <v>383</v>
      </c>
      <c r="H1568" s="399" t="s">
        <v>264</v>
      </c>
      <c r="I1568" s="399" t="s">
        <v>611</v>
      </c>
      <c r="J1568" s="399" t="s">
        <v>2252</v>
      </c>
      <c r="K1568" s="396" t="s">
        <v>600</v>
      </c>
      <c r="L1568" s="400" t="str">
        <f>IF(ISERROR(MATCH(M1568,M$10:M1567,0)),M1568,"")</f>
        <v/>
      </c>
      <c r="M1568" s="401" t="str">
        <f>IF(B1568="","",IF(ISERROR(MATCH(F1568&amp;"_"&amp;G1568&amp;"_"&amp;H1568&amp;"_"&amp;I1568&amp;"_"&amp;J1568&amp;IF(K1568="","","_"&amp;K1568),[1]CatGlob!$B:$B,0)),F1568&amp;"_"&amp;G1568&amp;"_"&amp;H1568&amp;"_"&amp;I1568&amp;"_"&amp;J1568&amp;IF(K1568="","","_"&amp;K1568),INDEX([1]CatGlob!$C:$C,MATCH(F1568&amp;"_"&amp;G1568&amp;"_"&amp;H1568&amp;"_"&amp;I1568&amp;"_"&amp;J1568&amp;IF(K1568="","","_"&amp;K1568),[1]CatGlob!$B:$B,0))))</f>
        <v>PEN_NOM_CORP_NT</v>
      </c>
      <c r="N1568" s="402" t="str">
        <f t="shared" si="51"/>
        <v/>
      </c>
      <c r="O1568" s="402" t="str">
        <f t="shared" si="50"/>
        <v/>
      </c>
      <c r="P1568" s="401" t="str">
        <f>IF(LEN(B1568)&gt;8,INDEX([1]CatGlob!$X:$X,MATCH(M1568,[1]CatGlob!$W:$W,0)),"")</f>
        <v>PEC</v>
      </c>
      <c r="Q1568" s="403" t="str">
        <f>INDEX([1]CatGlob!P:P,MATCH(M1568,[1]CatGlob!O:O,0))</f>
        <v>RFLC</v>
      </c>
      <c r="R1568" s="403"/>
      <c r="S1568" s="403"/>
      <c r="T1568" s="403" t="str">
        <f>INDEX([1]CatGlob!$D:$D,MATCH($M1568,[1]CatGlob!$C:$C,0))</f>
        <v>RFL</v>
      </c>
      <c r="U1568" s="403" t="s">
        <v>3953</v>
      </c>
      <c r="V1568" s="404" t="str">
        <f>INDEX([1]CatGlob!$F:$F,MATCH($M1568,[1]CatGlob!$C:$C,0))</f>
        <v>RFL_CORP</v>
      </c>
      <c r="W1568" s="405"/>
      <c r="X1568" s="406">
        <v>0</v>
      </c>
      <c r="Y1568" s="407">
        <v>0</v>
      </c>
      <c r="Z1568" s="408">
        <v>0</v>
      </c>
      <c r="AA1568" s="407">
        <v>0</v>
      </c>
      <c r="AB1568" s="408">
        <v>0</v>
      </c>
      <c r="AC1568" s="407">
        <v>0</v>
      </c>
      <c r="AD1568" s="408">
        <v>0</v>
      </c>
      <c r="AE1568" s="407">
        <v>0</v>
      </c>
      <c r="AF1568" s="408">
        <v>0</v>
      </c>
      <c r="AG1568" s="407">
        <v>0</v>
      </c>
      <c r="AI1568" s="406">
        <v>0</v>
      </c>
      <c r="AJ1568" s="407">
        <v>0</v>
      </c>
      <c r="AK1568" s="408">
        <v>0</v>
      </c>
      <c r="AL1568" s="407">
        <v>0</v>
      </c>
      <c r="AM1568" s="408">
        <v>0</v>
      </c>
      <c r="AN1568" s="407">
        <v>0</v>
      </c>
      <c r="AO1568" s="408">
        <v>0</v>
      </c>
      <c r="AP1568" s="407">
        <v>0</v>
      </c>
      <c r="AQ1568" s="408">
        <v>0</v>
      </c>
      <c r="AR1568" s="407">
        <v>0</v>
      </c>
      <c r="AT1568" s="406">
        <v>0</v>
      </c>
      <c r="AU1568" s="407">
        <v>0</v>
      </c>
      <c r="AV1568" s="408">
        <v>0</v>
      </c>
      <c r="AW1568" s="407">
        <v>0</v>
      </c>
      <c r="AX1568" s="408">
        <v>0</v>
      </c>
      <c r="AY1568" s="407">
        <v>0</v>
      </c>
      <c r="AZ1568" s="408">
        <v>0</v>
      </c>
      <c r="BA1568" s="407">
        <v>0</v>
      </c>
      <c r="BB1568" s="408">
        <v>0</v>
      </c>
      <c r="BC1568" s="407">
        <v>0</v>
      </c>
    </row>
    <row r="1569" spans="1:55" x14ac:dyDescent="0.35">
      <c r="A1569" s="385" t="str" cm="1">
        <f t="array" ref="A1569">IFERROR(_xlfn.IFS(AND(F1569="Renta Variable",O1569=1),IFERROR(MATCH(B1569,[1]RV_Det!C:C,0),"Rev"),AND(J1569="Corporativa",O1569=1,I1569="EM"),IFERROR(MATCH(B1569,[1]RF_Corps!B:B,0),"Rev"),AND(F1569="Alternativos",O1569=1),IFERROR(MATCH(B1569,[1]Rep4!C:C,0),"Rev")),"")</f>
        <v/>
      </c>
      <c r="B1569" s="415" t="s">
        <v>4237</v>
      </c>
      <c r="C1569" s="415" t="s">
        <v>4238</v>
      </c>
      <c r="D1569" s="395" t="s">
        <v>3936</v>
      </c>
      <c r="E1569" s="396" t="str">
        <f>IF(B1569="","",INDEX([1]CatGlob!$S:$S,IFERROR(MATCH(MID(B1569,7,1),[1]CatGlob!$R:$R,0),MATCH(MID(B1569,1,2),[1]CatGlob!$R:$R,0))))</f>
        <v>NSOL</v>
      </c>
      <c r="F1569" s="397" t="s">
        <v>442</v>
      </c>
      <c r="G1569" s="398" t="s">
        <v>383</v>
      </c>
      <c r="H1569" s="399" t="s">
        <v>264</v>
      </c>
      <c r="I1569" s="399" t="s">
        <v>611</v>
      </c>
      <c r="J1569" s="399" t="s">
        <v>2252</v>
      </c>
      <c r="K1569" s="396" t="s">
        <v>600</v>
      </c>
      <c r="L1569" s="400" t="str">
        <f>IF(ISERROR(MATCH(M1569,M$10:M1568,0)),M1569,"")</f>
        <v/>
      </c>
      <c r="M1569" s="401" t="str">
        <f>IF(B1569="","",IF(ISERROR(MATCH(F1569&amp;"_"&amp;G1569&amp;"_"&amp;H1569&amp;"_"&amp;I1569&amp;"_"&amp;J1569&amp;IF(K1569="","","_"&amp;K1569),[1]CatGlob!$B:$B,0)),F1569&amp;"_"&amp;G1569&amp;"_"&amp;H1569&amp;"_"&amp;I1569&amp;"_"&amp;J1569&amp;IF(K1569="","","_"&amp;K1569),INDEX([1]CatGlob!$C:$C,MATCH(F1569&amp;"_"&amp;G1569&amp;"_"&amp;H1569&amp;"_"&amp;I1569&amp;"_"&amp;J1569&amp;IF(K1569="","","_"&amp;K1569),[1]CatGlob!$B:$B,0))))</f>
        <v>PEN_NOM_CORP_NT</v>
      </c>
      <c r="N1569" s="402" t="str">
        <f t="shared" si="51"/>
        <v/>
      </c>
      <c r="O1569" s="402" t="str">
        <f t="shared" si="50"/>
        <v/>
      </c>
      <c r="P1569" s="401" t="str">
        <f>IF(LEN(B1569)&gt;8,INDEX([1]CatGlob!$X:$X,MATCH(M1569,[1]CatGlob!$W:$W,0)),"")</f>
        <v>PEC</v>
      </c>
      <c r="Q1569" s="403" t="str">
        <f>INDEX([1]CatGlob!P:P,MATCH(M1569,[1]CatGlob!O:O,0))</f>
        <v>RFLC</v>
      </c>
      <c r="R1569" s="403"/>
      <c r="S1569" s="403"/>
      <c r="T1569" s="403" t="str">
        <f>INDEX([1]CatGlob!$D:$D,MATCH($M1569,[1]CatGlob!$C:$C,0))</f>
        <v>RFL</v>
      </c>
      <c r="U1569" s="403" t="s">
        <v>3953</v>
      </c>
      <c r="V1569" s="404" t="str">
        <f>INDEX([1]CatGlob!$F:$F,MATCH($M1569,[1]CatGlob!$C:$C,0))</f>
        <v>RFL_CORP</v>
      </c>
      <c r="W1569" s="405"/>
      <c r="X1569" s="406">
        <v>0</v>
      </c>
      <c r="Y1569" s="407">
        <v>0</v>
      </c>
      <c r="Z1569" s="408">
        <v>0</v>
      </c>
      <c r="AA1569" s="407">
        <v>0</v>
      </c>
      <c r="AB1569" s="408">
        <v>0</v>
      </c>
      <c r="AC1569" s="407">
        <v>0</v>
      </c>
      <c r="AD1569" s="408">
        <v>0</v>
      </c>
      <c r="AE1569" s="407">
        <v>0</v>
      </c>
      <c r="AF1569" s="408">
        <v>0</v>
      </c>
      <c r="AG1569" s="407">
        <v>0</v>
      </c>
      <c r="AI1569" s="406">
        <v>0</v>
      </c>
      <c r="AJ1569" s="407">
        <v>0</v>
      </c>
      <c r="AK1569" s="408">
        <v>0</v>
      </c>
      <c r="AL1569" s="407">
        <v>0</v>
      </c>
      <c r="AM1569" s="408">
        <v>0</v>
      </c>
      <c r="AN1569" s="407">
        <v>0</v>
      </c>
      <c r="AO1569" s="408">
        <v>0</v>
      </c>
      <c r="AP1569" s="407">
        <v>0</v>
      </c>
      <c r="AQ1569" s="408">
        <v>0</v>
      </c>
      <c r="AR1569" s="407">
        <v>0</v>
      </c>
      <c r="AT1569" s="406">
        <v>0</v>
      </c>
      <c r="AU1569" s="407">
        <v>0</v>
      </c>
      <c r="AV1569" s="408">
        <v>0</v>
      </c>
      <c r="AW1569" s="407">
        <v>0</v>
      </c>
      <c r="AX1569" s="408">
        <v>0</v>
      </c>
      <c r="AY1569" s="407">
        <v>0</v>
      </c>
      <c r="AZ1569" s="408">
        <v>0</v>
      </c>
      <c r="BA1569" s="407">
        <v>0</v>
      </c>
      <c r="BB1569" s="408">
        <v>0</v>
      </c>
      <c r="BC1569" s="407">
        <v>0</v>
      </c>
    </row>
    <row r="1570" spans="1:55" x14ac:dyDescent="0.35">
      <c r="A1570" s="385" t="str" cm="1">
        <f t="array" ref="A1570">IFERROR(_xlfn.IFS(AND(F1570="Renta Variable",O1570=1),IFERROR(MATCH(B1570,[1]RV_Det!C:C,0),"Rev"),AND(J1570="Corporativa",O1570=1,I1570="EM"),IFERROR(MATCH(B1570,[1]RF_Corps!B:B,0),"Rev"),AND(F1570="Alternativos",O1570=1),IFERROR(MATCH(B1570,[1]Rep4!C:C,0),"Rev")),"")</f>
        <v/>
      </c>
      <c r="B1570" s="415" t="s">
        <v>4239</v>
      </c>
      <c r="C1570" s="415" t="s">
        <v>4240</v>
      </c>
      <c r="D1570" s="395" t="s">
        <v>3936</v>
      </c>
      <c r="E1570" s="396" t="str">
        <f>IF(B1570="","",INDEX([1]CatGlob!$S:$S,IFERROR(MATCH(MID(B1570,7,1),[1]CatGlob!$R:$R,0),MATCH(MID(B1570,1,2),[1]CatGlob!$R:$R,0))))</f>
        <v>NSOL</v>
      </c>
      <c r="F1570" s="397" t="s">
        <v>442</v>
      </c>
      <c r="G1570" s="398" t="s">
        <v>383</v>
      </c>
      <c r="H1570" s="399" t="s">
        <v>264</v>
      </c>
      <c r="I1570" s="399" t="s">
        <v>611</v>
      </c>
      <c r="J1570" s="399" t="s">
        <v>2252</v>
      </c>
      <c r="K1570" s="396" t="s">
        <v>600</v>
      </c>
      <c r="L1570" s="400" t="str">
        <f>IF(ISERROR(MATCH(M1570,M$10:M1569,0)),M1570,"")</f>
        <v/>
      </c>
      <c r="M1570" s="401" t="str">
        <f>IF(B1570="","",IF(ISERROR(MATCH(F1570&amp;"_"&amp;G1570&amp;"_"&amp;H1570&amp;"_"&amp;I1570&amp;"_"&amp;J1570&amp;IF(K1570="","","_"&amp;K1570),[1]CatGlob!$B:$B,0)),F1570&amp;"_"&amp;G1570&amp;"_"&amp;H1570&amp;"_"&amp;I1570&amp;"_"&amp;J1570&amp;IF(K1570="","","_"&amp;K1570),INDEX([1]CatGlob!$C:$C,MATCH(F1570&amp;"_"&amp;G1570&amp;"_"&amp;H1570&amp;"_"&amp;I1570&amp;"_"&amp;J1570&amp;IF(K1570="","","_"&amp;K1570),[1]CatGlob!$B:$B,0))))</f>
        <v>PEN_NOM_CORP_NT</v>
      </c>
      <c r="N1570" s="402" t="str">
        <f t="shared" si="51"/>
        <v/>
      </c>
      <c r="O1570" s="402" t="str">
        <f t="shared" si="50"/>
        <v/>
      </c>
      <c r="P1570" s="401" t="str">
        <f>IF(LEN(B1570)&gt;8,INDEX([1]CatGlob!$X:$X,MATCH(M1570,[1]CatGlob!$W:$W,0)),"")</f>
        <v>PEC</v>
      </c>
      <c r="Q1570" s="403" t="str">
        <f>INDEX([1]CatGlob!P:P,MATCH(M1570,[1]CatGlob!O:O,0))</f>
        <v>RFLC</v>
      </c>
      <c r="R1570" s="403"/>
      <c r="S1570" s="403"/>
      <c r="T1570" s="403" t="str">
        <f>INDEX([1]CatGlob!$D:$D,MATCH($M1570,[1]CatGlob!$C:$C,0))</f>
        <v>RFL</v>
      </c>
      <c r="U1570" s="403" t="s">
        <v>3953</v>
      </c>
      <c r="V1570" s="404" t="str">
        <f>INDEX([1]CatGlob!$F:$F,MATCH($M1570,[1]CatGlob!$C:$C,0))</f>
        <v>RFL_CORP</v>
      </c>
      <c r="W1570" s="405"/>
      <c r="X1570" s="406">
        <v>0</v>
      </c>
      <c r="Y1570" s="407">
        <v>0</v>
      </c>
      <c r="Z1570" s="408">
        <v>0</v>
      </c>
      <c r="AA1570" s="407">
        <v>0</v>
      </c>
      <c r="AB1570" s="408">
        <v>0</v>
      </c>
      <c r="AC1570" s="407">
        <v>0</v>
      </c>
      <c r="AD1570" s="408">
        <v>0</v>
      </c>
      <c r="AE1570" s="407">
        <v>0</v>
      </c>
      <c r="AF1570" s="408">
        <v>0</v>
      </c>
      <c r="AG1570" s="407">
        <v>0</v>
      </c>
      <c r="AI1570" s="406">
        <v>0</v>
      </c>
      <c r="AJ1570" s="407">
        <v>0</v>
      </c>
      <c r="AK1570" s="408">
        <v>0</v>
      </c>
      <c r="AL1570" s="407">
        <v>0</v>
      </c>
      <c r="AM1570" s="408">
        <v>0</v>
      </c>
      <c r="AN1570" s="407">
        <v>0</v>
      </c>
      <c r="AO1570" s="408">
        <v>0</v>
      </c>
      <c r="AP1570" s="407">
        <v>0</v>
      </c>
      <c r="AQ1570" s="408">
        <v>0</v>
      </c>
      <c r="AR1570" s="407">
        <v>0</v>
      </c>
      <c r="AT1570" s="406">
        <v>0</v>
      </c>
      <c r="AU1570" s="407">
        <v>0</v>
      </c>
      <c r="AV1570" s="408">
        <v>0</v>
      </c>
      <c r="AW1570" s="407">
        <v>0</v>
      </c>
      <c r="AX1570" s="408">
        <v>0</v>
      </c>
      <c r="AY1570" s="407">
        <v>0</v>
      </c>
      <c r="AZ1570" s="408">
        <v>0</v>
      </c>
      <c r="BA1570" s="407">
        <v>0</v>
      </c>
      <c r="BB1570" s="408">
        <v>0</v>
      </c>
      <c r="BC1570" s="407">
        <v>0</v>
      </c>
    </row>
    <row r="1571" spans="1:55" x14ac:dyDescent="0.35">
      <c r="A1571" s="385" t="str" cm="1">
        <f t="array" ref="A1571">IFERROR(_xlfn.IFS(AND(F1571="Renta Variable",O1571=1),IFERROR(MATCH(B1571,[1]RV_Det!C:C,0),"Rev"),AND(J1571="Corporativa",O1571=1,I1571="EM"),IFERROR(MATCH(B1571,[1]RF_Corps!B:B,0),"Rev"),AND(F1571="Alternativos",O1571=1),IFERROR(MATCH(B1571,[1]Rep4!C:C,0),"Rev")),"")</f>
        <v/>
      </c>
      <c r="B1571" s="415" t="s">
        <v>4241</v>
      </c>
      <c r="C1571" s="415" t="s">
        <v>4242</v>
      </c>
      <c r="D1571" s="395" t="s">
        <v>2310</v>
      </c>
      <c r="E1571" s="396" t="str">
        <f>IF(B1571="","",INDEX([1]CatGlob!$S:$S,IFERROR(MATCH(MID(B1571,7,1),[1]CatGlob!$R:$R,0),MATCH(MID(B1571,1,2),[1]CatGlob!$R:$R,0))))</f>
        <v>NSOL</v>
      </c>
      <c r="F1571" s="397" t="s">
        <v>442</v>
      </c>
      <c r="G1571" s="398" t="s">
        <v>383</v>
      </c>
      <c r="H1571" s="399" t="s">
        <v>264</v>
      </c>
      <c r="I1571" s="399" t="s">
        <v>611</v>
      </c>
      <c r="J1571" s="399" t="s">
        <v>2252</v>
      </c>
      <c r="K1571" s="396" t="s">
        <v>600</v>
      </c>
      <c r="L1571" s="400" t="str">
        <f>IF(ISERROR(MATCH(M1571,M$10:M1570,0)),M1571,"")</f>
        <v/>
      </c>
      <c r="M1571" s="401" t="str">
        <f>IF(B1571="","",IF(ISERROR(MATCH(F1571&amp;"_"&amp;G1571&amp;"_"&amp;H1571&amp;"_"&amp;I1571&amp;"_"&amp;J1571&amp;IF(K1571="","","_"&amp;K1571),[1]CatGlob!$B:$B,0)),F1571&amp;"_"&amp;G1571&amp;"_"&amp;H1571&amp;"_"&amp;I1571&amp;"_"&amp;J1571&amp;IF(K1571="","","_"&amp;K1571),INDEX([1]CatGlob!$C:$C,MATCH(F1571&amp;"_"&amp;G1571&amp;"_"&amp;H1571&amp;"_"&amp;I1571&amp;"_"&amp;J1571&amp;IF(K1571="","","_"&amp;K1571),[1]CatGlob!$B:$B,0))))</f>
        <v>PEN_NOM_CORP_NT</v>
      </c>
      <c r="N1571" s="402" t="str">
        <f t="shared" si="51"/>
        <v/>
      </c>
      <c r="O1571" s="402" t="str">
        <f t="shared" si="50"/>
        <v/>
      </c>
      <c r="P1571" s="401" t="str">
        <f>IF(LEN(B1571)&gt;8,INDEX([1]CatGlob!$X:$X,MATCH(M1571,[1]CatGlob!$W:$W,0)),"")</f>
        <v>PEC</v>
      </c>
      <c r="Q1571" s="403" t="str">
        <f>INDEX([1]CatGlob!P:P,MATCH(M1571,[1]CatGlob!O:O,0))</f>
        <v>RFLC</v>
      </c>
      <c r="R1571" s="403" t="s">
        <v>601</v>
      </c>
      <c r="S1571" s="403" t="s">
        <v>601</v>
      </c>
      <c r="T1571" s="403" t="str">
        <f>INDEX([1]CatGlob!$D:$D,MATCH($M1571,[1]CatGlob!$C:$C,0))</f>
        <v>RFL</v>
      </c>
      <c r="U1571" s="403" t="s">
        <v>3953</v>
      </c>
      <c r="V1571" s="404" t="str">
        <f>INDEX([1]CatGlob!$F:$F,MATCH($M1571,[1]CatGlob!$C:$C,0))</f>
        <v>RFL_CORP</v>
      </c>
      <c r="W1571" s="405"/>
      <c r="X1571" s="406">
        <v>0</v>
      </c>
      <c r="Y1571" s="407">
        <v>0</v>
      </c>
      <c r="Z1571" s="408">
        <v>0</v>
      </c>
      <c r="AA1571" s="407">
        <v>0</v>
      </c>
      <c r="AB1571" s="408">
        <v>0</v>
      </c>
      <c r="AC1571" s="407">
        <v>0</v>
      </c>
      <c r="AD1571" s="408">
        <v>0</v>
      </c>
      <c r="AE1571" s="407">
        <v>0</v>
      </c>
      <c r="AF1571" s="408">
        <v>0</v>
      </c>
      <c r="AG1571" s="407">
        <v>0</v>
      </c>
      <c r="AI1571" s="406">
        <v>0</v>
      </c>
      <c r="AJ1571" s="407">
        <v>0</v>
      </c>
      <c r="AK1571" s="408">
        <v>0</v>
      </c>
      <c r="AL1571" s="407">
        <v>0</v>
      </c>
      <c r="AM1571" s="408">
        <v>0</v>
      </c>
      <c r="AN1571" s="407">
        <v>0</v>
      </c>
      <c r="AO1571" s="408">
        <v>0</v>
      </c>
      <c r="AP1571" s="407">
        <v>0</v>
      </c>
      <c r="AQ1571" s="408">
        <v>0</v>
      </c>
      <c r="AR1571" s="407">
        <v>0</v>
      </c>
      <c r="AT1571" s="406">
        <v>0</v>
      </c>
      <c r="AU1571" s="407">
        <v>0</v>
      </c>
      <c r="AV1571" s="408">
        <v>0</v>
      </c>
      <c r="AW1571" s="407">
        <v>0</v>
      </c>
      <c r="AX1571" s="408">
        <v>0</v>
      </c>
      <c r="AY1571" s="407">
        <v>0</v>
      </c>
      <c r="AZ1571" s="408">
        <v>0</v>
      </c>
      <c r="BA1571" s="407">
        <v>0</v>
      </c>
      <c r="BB1571" s="408">
        <v>0</v>
      </c>
      <c r="BC1571" s="407">
        <v>0</v>
      </c>
    </row>
    <row r="1572" spans="1:55" x14ac:dyDescent="0.35">
      <c r="A1572" s="385" t="str" cm="1">
        <f t="array" ref="A1572">IFERROR(_xlfn.IFS(AND(F1572="Renta Variable",O1572=1),IFERROR(MATCH(B1572,[1]RV_Det!C:C,0),"Rev"),AND(J1572="Corporativa",O1572=1,I1572="EM"),IFERROR(MATCH(B1572,[1]RF_Corps!B:B,0),"Rev"),AND(F1572="Alternativos",O1572=1),IFERROR(MATCH(B1572,[1]Rep4!C:C,0),"Rev")),"")</f>
        <v/>
      </c>
      <c r="B1572" s="415" t="s">
        <v>4243</v>
      </c>
      <c r="C1572" s="415" t="s">
        <v>4244</v>
      </c>
      <c r="D1572" s="395" t="s">
        <v>2310</v>
      </c>
      <c r="E1572" s="396" t="str">
        <f>IF(B1572="","",INDEX([1]CatGlob!$S:$S,IFERROR(MATCH(MID(B1572,7,1),[1]CatGlob!$R:$R,0),MATCH(MID(B1572,1,2),[1]CatGlob!$R:$R,0))))</f>
        <v>NSOL</v>
      </c>
      <c r="F1572" s="397" t="s">
        <v>442</v>
      </c>
      <c r="G1572" s="398" t="s">
        <v>383</v>
      </c>
      <c r="H1572" s="399" t="s">
        <v>264</v>
      </c>
      <c r="I1572" s="399" t="s">
        <v>611</v>
      </c>
      <c r="J1572" s="399" t="s">
        <v>2252</v>
      </c>
      <c r="K1572" s="396" t="s">
        <v>600</v>
      </c>
      <c r="L1572" s="400" t="str">
        <f>IF(ISERROR(MATCH(M1572,M$10:M1571,0)),M1572,"")</f>
        <v/>
      </c>
      <c r="M1572" s="401" t="str">
        <f>IF(B1572="","",IF(ISERROR(MATCH(F1572&amp;"_"&amp;G1572&amp;"_"&amp;H1572&amp;"_"&amp;I1572&amp;"_"&amp;J1572&amp;IF(K1572="","","_"&amp;K1572),[1]CatGlob!$B:$B,0)),F1572&amp;"_"&amp;G1572&amp;"_"&amp;H1572&amp;"_"&amp;I1572&amp;"_"&amp;J1572&amp;IF(K1572="","","_"&amp;K1572),INDEX([1]CatGlob!$C:$C,MATCH(F1572&amp;"_"&amp;G1572&amp;"_"&amp;H1572&amp;"_"&amp;I1572&amp;"_"&amp;J1572&amp;IF(K1572="","","_"&amp;K1572),[1]CatGlob!$B:$B,0))))</f>
        <v>PEN_NOM_CORP_NT</v>
      </c>
      <c r="N1572" s="402" t="str">
        <f t="shared" si="51"/>
        <v/>
      </c>
      <c r="O1572" s="402" t="str">
        <f t="shared" si="50"/>
        <v/>
      </c>
      <c r="P1572" s="401" t="str">
        <f>IF(LEN(B1572)&gt;8,INDEX([1]CatGlob!$X:$X,MATCH(M1572,[1]CatGlob!$W:$W,0)),"")</f>
        <v>PEC</v>
      </c>
      <c r="Q1572" s="403" t="str">
        <f>INDEX([1]CatGlob!P:P,MATCH(M1572,[1]CatGlob!O:O,0))</f>
        <v>RFLC</v>
      </c>
      <c r="R1572" s="403"/>
      <c r="S1572" s="403"/>
      <c r="T1572" s="403" t="str">
        <f>INDEX([1]CatGlob!$D:$D,MATCH($M1572,[1]CatGlob!$C:$C,0))</f>
        <v>RFL</v>
      </c>
      <c r="U1572" s="403" t="s">
        <v>3953</v>
      </c>
      <c r="V1572" s="404" t="str">
        <f>INDEX([1]CatGlob!$F:$F,MATCH($M1572,[1]CatGlob!$C:$C,0))</f>
        <v>RFL_CORP</v>
      </c>
      <c r="W1572" s="405"/>
      <c r="X1572" s="406">
        <v>0</v>
      </c>
      <c r="Y1572" s="407">
        <v>0</v>
      </c>
      <c r="Z1572" s="408">
        <v>0</v>
      </c>
      <c r="AA1572" s="407">
        <v>0</v>
      </c>
      <c r="AB1572" s="408">
        <v>0</v>
      </c>
      <c r="AC1572" s="407">
        <v>0</v>
      </c>
      <c r="AD1572" s="408">
        <v>0</v>
      </c>
      <c r="AE1572" s="407">
        <v>0</v>
      </c>
      <c r="AF1572" s="408">
        <v>0</v>
      </c>
      <c r="AG1572" s="407">
        <v>0</v>
      </c>
      <c r="AI1572" s="406">
        <v>0</v>
      </c>
      <c r="AJ1572" s="407">
        <v>0</v>
      </c>
      <c r="AK1572" s="408">
        <v>0</v>
      </c>
      <c r="AL1572" s="407">
        <v>0</v>
      </c>
      <c r="AM1572" s="408">
        <v>0</v>
      </c>
      <c r="AN1572" s="407">
        <v>0</v>
      </c>
      <c r="AO1572" s="408">
        <v>0</v>
      </c>
      <c r="AP1572" s="407">
        <v>0</v>
      </c>
      <c r="AQ1572" s="408">
        <v>0</v>
      </c>
      <c r="AR1572" s="407">
        <v>0</v>
      </c>
      <c r="AT1572" s="406">
        <v>0</v>
      </c>
      <c r="AU1572" s="407">
        <v>0</v>
      </c>
      <c r="AV1572" s="408">
        <v>0</v>
      </c>
      <c r="AW1572" s="407">
        <v>0</v>
      </c>
      <c r="AX1572" s="408">
        <v>0</v>
      </c>
      <c r="AY1572" s="407">
        <v>0</v>
      </c>
      <c r="AZ1572" s="408">
        <v>0</v>
      </c>
      <c r="BA1572" s="407">
        <v>0</v>
      </c>
      <c r="BB1572" s="408">
        <v>0</v>
      </c>
      <c r="BC1572" s="407">
        <v>0</v>
      </c>
    </row>
    <row r="1573" spans="1:55" x14ac:dyDescent="0.35">
      <c r="A1573" s="385" t="str" cm="1">
        <f t="array" ref="A1573">IFERROR(_xlfn.IFS(AND(F1573="Renta Variable",O1573=1),IFERROR(MATCH(B1573,[1]RV_Det!C:C,0),"Rev"),AND(J1573="Corporativa",O1573=1,I1573="EM"),IFERROR(MATCH(B1573,[1]RF_Corps!B:B,0),"Rev"),AND(F1573="Alternativos",O1573=1),IFERROR(MATCH(B1573,[1]Rep4!C:C,0),"Rev")),"")</f>
        <v/>
      </c>
      <c r="B1573" s="415" t="s">
        <v>4245</v>
      </c>
      <c r="C1573" s="415" t="s">
        <v>4246</v>
      </c>
      <c r="D1573" s="395" t="s">
        <v>3974</v>
      </c>
      <c r="E1573" s="396" t="str">
        <f>IF(B1573="","",INDEX([1]CatGlob!$S:$S,IFERROR(MATCH(MID(B1573,7,1),[1]CatGlob!$R:$R,0),MATCH(MID(B1573,1,2),[1]CatGlob!$R:$R,0))))</f>
        <v>NSOL</v>
      </c>
      <c r="F1573" s="397" t="s">
        <v>442</v>
      </c>
      <c r="G1573" s="398" t="s">
        <v>383</v>
      </c>
      <c r="H1573" s="399" t="s">
        <v>264</v>
      </c>
      <c r="I1573" s="399" t="s">
        <v>611</v>
      </c>
      <c r="J1573" s="399" t="s">
        <v>2252</v>
      </c>
      <c r="K1573" s="396" t="s">
        <v>600</v>
      </c>
      <c r="L1573" s="400" t="str">
        <f>IF(ISERROR(MATCH(M1573,M$10:M1572,0)),M1573,"")</f>
        <v/>
      </c>
      <c r="M1573" s="401" t="str">
        <f>IF(B1573="","",IF(ISERROR(MATCH(F1573&amp;"_"&amp;G1573&amp;"_"&amp;H1573&amp;"_"&amp;I1573&amp;"_"&amp;J1573&amp;IF(K1573="","","_"&amp;K1573),[1]CatGlob!$B:$B,0)),F1573&amp;"_"&amp;G1573&amp;"_"&amp;H1573&amp;"_"&amp;I1573&amp;"_"&amp;J1573&amp;IF(K1573="","","_"&amp;K1573),INDEX([1]CatGlob!$C:$C,MATCH(F1573&amp;"_"&amp;G1573&amp;"_"&amp;H1573&amp;"_"&amp;I1573&amp;"_"&amp;J1573&amp;IF(K1573="","","_"&amp;K1573),[1]CatGlob!$B:$B,0))))</f>
        <v>PEN_NOM_CORP_NT</v>
      </c>
      <c r="N1573" s="402" t="str">
        <f t="shared" si="51"/>
        <v/>
      </c>
      <c r="O1573" s="402" t="str">
        <f t="shared" si="50"/>
        <v/>
      </c>
      <c r="P1573" s="401" t="str">
        <f>IF(LEN(B1573)&gt;8,INDEX([1]CatGlob!$X:$X,MATCH(M1573,[1]CatGlob!$W:$W,0)),"")</f>
        <v>PEC</v>
      </c>
      <c r="Q1573" s="403" t="str">
        <f>INDEX([1]CatGlob!P:P,MATCH(M1573,[1]CatGlob!O:O,0))</f>
        <v>RFLC</v>
      </c>
      <c r="R1573" s="403" t="s">
        <v>601</v>
      </c>
      <c r="S1573" s="403" t="s">
        <v>601</v>
      </c>
      <c r="T1573" s="403" t="str">
        <f>INDEX([1]CatGlob!$D:$D,MATCH($M1573,[1]CatGlob!$C:$C,0))</f>
        <v>RFL</v>
      </c>
      <c r="U1573" s="403" t="s">
        <v>3953</v>
      </c>
      <c r="V1573" s="404" t="str">
        <f>INDEX([1]CatGlob!$F:$F,MATCH($M1573,[1]CatGlob!$C:$C,0))</f>
        <v>RFL_CORP</v>
      </c>
      <c r="W1573" s="405"/>
      <c r="X1573" s="406">
        <v>0</v>
      </c>
      <c r="Y1573" s="407">
        <v>0</v>
      </c>
      <c r="Z1573" s="408">
        <v>0</v>
      </c>
      <c r="AA1573" s="407">
        <v>0</v>
      </c>
      <c r="AB1573" s="408">
        <v>0</v>
      </c>
      <c r="AC1573" s="407">
        <v>0</v>
      </c>
      <c r="AD1573" s="408">
        <v>0</v>
      </c>
      <c r="AE1573" s="407">
        <v>0</v>
      </c>
      <c r="AF1573" s="408">
        <v>0</v>
      </c>
      <c r="AG1573" s="407">
        <v>0</v>
      </c>
      <c r="AI1573" s="406">
        <v>0</v>
      </c>
      <c r="AJ1573" s="407">
        <v>0</v>
      </c>
      <c r="AK1573" s="408">
        <v>0</v>
      </c>
      <c r="AL1573" s="407">
        <v>0</v>
      </c>
      <c r="AM1573" s="408">
        <v>0</v>
      </c>
      <c r="AN1573" s="407">
        <v>0</v>
      </c>
      <c r="AO1573" s="408">
        <v>0</v>
      </c>
      <c r="AP1573" s="407">
        <v>0</v>
      </c>
      <c r="AQ1573" s="408">
        <v>0</v>
      </c>
      <c r="AR1573" s="407">
        <v>0</v>
      </c>
      <c r="AT1573" s="406">
        <v>0</v>
      </c>
      <c r="AU1573" s="407">
        <v>0</v>
      </c>
      <c r="AV1573" s="408">
        <v>0</v>
      </c>
      <c r="AW1573" s="407">
        <v>0</v>
      </c>
      <c r="AX1573" s="408">
        <v>0</v>
      </c>
      <c r="AY1573" s="407">
        <v>0</v>
      </c>
      <c r="AZ1573" s="408">
        <v>0</v>
      </c>
      <c r="BA1573" s="407">
        <v>0</v>
      </c>
      <c r="BB1573" s="408">
        <v>0</v>
      </c>
      <c r="BC1573" s="407">
        <v>0</v>
      </c>
    </row>
    <row r="1574" spans="1:55" x14ac:dyDescent="0.35">
      <c r="A1574" s="385" t="str" cm="1">
        <f t="array" ref="A1574">IFERROR(_xlfn.IFS(AND(F1574="Renta Variable",O1574=1),IFERROR(MATCH(B1574,[1]RV_Det!C:C,0),"Rev"),AND(J1574="Corporativa",O1574=1,I1574="EM"),IFERROR(MATCH(B1574,[1]RF_Corps!B:B,0),"Rev"),AND(F1574="Alternativos",O1574=1),IFERROR(MATCH(B1574,[1]Rep4!C:C,0),"Rev")),"")</f>
        <v/>
      </c>
      <c r="B1574" s="415" t="s">
        <v>4247</v>
      </c>
      <c r="C1574" s="415" t="s">
        <v>4248</v>
      </c>
      <c r="D1574" s="395" t="s">
        <v>3974</v>
      </c>
      <c r="E1574" s="396" t="str">
        <f>IF(B1574="","",INDEX([1]CatGlob!$S:$S,IFERROR(MATCH(MID(B1574,7,1),[1]CatGlob!$R:$R,0),MATCH(MID(B1574,1,2),[1]CatGlob!$R:$R,0))))</f>
        <v>NSOL</v>
      </c>
      <c r="F1574" s="397" t="s">
        <v>442</v>
      </c>
      <c r="G1574" s="398" t="s">
        <v>383</v>
      </c>
      <c r="H1574" s="399" t="s">
        <v>264</v>
      </c>
      <c r="I1574" s="399" t="s">
        <v>611</v>
      </c>
      <c r="J1574" s="399" t="s">
        <v>2252</v>
      </c>
      <c r="K1574" s="396" t="s">
        <v>600</v>
      </c>
      <c r="L1574" s="400" t="str">
        <f>IF(ISERROR(MATCH(M1574,M$10:M1573,0)),M1574,"")</f>
        <v/>
      </c>
      <c r="M1574" s="401" t="str">
        <f>IF(B1574="","",IF(ISERROR(MATCH(F1574&amp;"_"&amp;G1574&amp;"_"&amp;H1574&amp;"_"&amp;I1574&amp;"_"&amp;J1574&amp;IF(K1574="","","_"&amp;K1574),[1]CatGlob!$B:$B,0)),F1574&amp;"_"&amp;G1574&amp;"_"&amp;H1574&amp;"_"&amp;I1574&amp;"_"&amp;J1574&amp;IF(K1574="","","_"&amp;K1574),INDEX([1]CatGlob!$C:$C,MATCH(F1574&amp;"_"&amp;G1574&amp;"_"&amp;H1574&amp;"_"&amp;I1574&amp;"_"&amp;J1574&amp;IF(K1574="","","_"&amp;K1574),[1]CatGlob!$B:$B,0))))</f>
        <v>PEN_NOM_CORP_NT</v>
      </c>
      <c r="N1574" s="402" t="str">
        <f t="shared" si="51"/>
        <v/>
      </c>
      <c r="O1574" s="402" t="str">
        <f t="shared" si="50"/>
        <v/>
      </c>
      <c r="P1574" s="401" t="str">
        <f>IF(LEN(B1574)&gt;8,INDEX([1]CatGlob!$X:$X,MATCH(M1574,[1]CatGlob!$W:$W,0)),"")</f>
        <v>PEC</v>
      </c>
      <c r="Q1574" s="403" t="str">
        <f>INDEX([1]CatGlob!P:P,MATCH(M1574,[1]CatGlob!O:O,0))</f>
        <v>RFLC</v>
      </c>
      <c r="R1574" s="403" t="s">
        <v>601</v>
      </c>
      <c r="S1574" s="403" t="s">
        <v>601</v>
      </c>
      <c r="T1574" s="403" t="str">
        <f>INDEX([1]CatGlob!$D:$D,MATCH($M1574,[1]CatGlob!$C:$C,0))</f>
        <v>RFL</v>
      </c>
      <c r="U1574" s="403" t="s">
        <v>3953</v>
      </c>
      <c r="V1574" s="404" t="str">
        <f>INDEX([1]CatGlob!$F:$F,MATCH($M1574,[1]CatGlob!$C:$C,0))</f>
        <v>RFL_CORP</v>
      </c>
      <c r="W1574" s="405"/>
      <c r="X1574" s="406">
        <v>0</v>
      </c>
      <c r="Y1574" s="407">
        <v>0</v>
      </c>
      <c r="Z1574" s="408">
        <v>0</v>
      </c>
      <c r="AA1574" s="407">
        <v>0</v>
      </c>
      <c r="AB1574" s="408">
        <v>0</v>
      </c>
      <c r="AC1574" s="407">
        <v>0</v>
      </c>
      <c r="AD1574" s="408">
        <v>0</v>
      </c>
      <c r="AE1574" s="407">
        <v>0</v>
      </c>
      <c r="AF1574" s="408">
        <v>0</v>
      </c>
      <c r="AG1574" s="407">
        <v>0</v>
      </c>
      <c r="AI1574" s="406">
        <v>0</v>
      </c>
      <c r="AJ1574" s="407">
        <v>0</v>
      </c>
      <c r="AK1574" s="408">
        <v>0</v>
      </c>
      <c r="AL1574" s="407">
        <v>0</v>
      </c>
      <c r="AM1574" s="408">
        <v>0</v>
      </c>
      <c r="AN1574" s="407">
        <v>0</v>
      </c>
      <c r="AO1574" s="408">
        <v>0</v>
      </c>
      <c r="AP1574" s="407">
        <v>0</v>
      </c>
      <c r="AQ1574" s="408">
        <v>0</v>
      </c>
      <c r="AR1574" s="407">
        <v>0</v>
      </c>
      <c r="AT1574" s="406">
        <v>0</v>
      </c>
      <c r="AU1574" s="407">
        <v>0</v>
      </c>
      <c r="AV1574" s="408">
        <v>0</v>
      </c>
      <c r="AW1574" s="407">
        <v>0</v>
      </c>
      <c r="AX1574" s="408">
        <v>0</v>
      </c>
      <c r="AY1574" s="407">
        <v>0</v>
      </c>
      <c r="AZ1574" s="408">
        <v>0</v>
      </c>
      <c r="BA1574" s="407">
        <v>0</v>
      </c>
      <c r="BB1574" s="408">
        <v>0</v>
      </c>
      <c r="BC1574" s="407">
        <v>0</v>
      </c>
    </row>
    <row r="1575" spans="1:55" x14ac:dyDescent="0.35">
      <c r="A1575" s="385" t="str" cm="1">
        <f t="array" ref="A1575">IFERROR(_xlfn.IFS(AND(F1575="Renta Variable",O1575=1),IFERROR(MATCH(B1575,[1]RV_Det!C:C,0),"Rev"),AND(J1575="Corporativa",O1575=1,I1575="EM"),IFERROR(MATCH(B1575,[1]RF_Corps!B:B,0),"Rev"),AND(F1575="Alternativos",O1575=1),IFERROR(MATCH(B1575,[1]Rep4!C:C,0),"Rev")),"")</f>
        <v/>
      </c>
      <c r="B1575" s="394" t="s">
        <v>4249</v>
      </c>
      <c r="C1575" s="409" t="s">
        <v>4250</v>
      </c>
      <c r="D1575" s="395" t="s">
        <v>3974</v>
      </c>
      <c r="E1575" s="396" t="str">
        <f>IF(B1575="","",INDEX([1]CatGlob!$S:$S,IFERROR(MATCH(MID(B1575,7,1),[1]CatGlob!$R:$R,0),MATCH(MID(B1575,1,2),[1]CatGlob!$R:$R,0))))</f>
        <v>NSOL</v>
      </c>
      <c r="F1575" s="397" t="s">
        <v>442</v>
      </c>
      <c r="G1575" s="398" t="s">
        <v>383</v>
      </c>
      <c r="H1575" s="399" t="s">
        <v>264</v>
      </c>
      <c r="I1575" s="399" t="s">
        <v>611</v>
      </c>
      <c r="J1575" s="399" t="s">
        <v>2252</v>
      </c>
      <c r="K1575" s="396" t="s">
        <v>600</v>
      </c>
      <c r="L1575" s="400" t="str">
        <f>IF(ISERROR(MATCH(M1575,M$10:M1574,0)),M1575,"")</f>
        <v/>
      </c>
      <c r="M1575" s="401" t="str">
        <f>IF(B1575="","",IF(ISERROR(MATCH(F1575&amp;"_"&amp;G1575&amp;"_"&amp;H1575&amp;"_"&amp;I1575&amp;"_"&amp;J1575&amp;IF(K1575="","","_"&amp;K1575),[1]CatGlob!$B:$B,0)),F1575&amp;"_"&amp;G1575&amp;"_"&amp;H1575&amp;"_"&amp;I1575&amp;"_"&amp;J1575&amp;IF(K1575="","","_"&amp;K1575),INDEX([1]CatGlob!$C:$C,MATCH(F1575&amp;"_"&amp;G1575&amp;"_"&amp;H1575&amp;"_"&amp;I1575&amp;"_"&amp;J1575&amp;IF(K1575="","","_"&amp;K1575),[1]CatGlob!$B:$B,0))))</f>
        <v>PEN_NOM_CORP_NT</v>
      </c>
      <c r="N1575" s="402" t="str">
        <f t="shared" si="51"/>
        <v/>
      </c>
      <c r="O1575" s="402" t="str">
        <f t="shared" si="50"/>
        <v/>
      </c>
      <c r="P1575" s="401" t="str">
        <f>IF(LEN(B1575)&gt;8,INDEX([1]CatGlob!$X:$X,MATCH(M1575,[1]CatGlob!$W:$W,0)),"")</f>
        <v>PEC</v>
      </c>
      <c r="Q1575" s="403" t="str">
        <f>INDEX([1]CatGlob!P:P,MATCH(M1575,[1]CatGlob!O:O,0))</f>
        <v>RFLC</v>
      </c>
      <c r="R1575" s="403" t="s">
        <v>601</v>
      </c>
      <c r="S1575" s="403" t="s">
        <v>601</v>
      </c>
      <c r="T1575" s="403" t="str">
        <f>INDEX([1]CatGlob!$D:$D,MATCH($M1575,[1]CatGlob!$C:$C,0))</f>
        <v>RFL</v>
      </c>
      <c r="U1575" s="403" t="s">
        <v>3953</v>
      </c>
      <c r="V1575" s="404" t="str">
        <f>INDEX([1]CatGlob!$F:$F,MATCH($M1575,[1]CatGlob!$C:$C,0))</f>
        <v>RFL_CORP</v>
      </c>
      <c r="W1575" s="405"/>
      <c r="X1575" s="406">
        <v>0</v>
      </c>
      <c r="Y1575" s="407">
        <v>0</v>
      </c>
      <c r="Z1575" s="408">
        <v>0</v>
      </c>
      <c r="AA1575" s="407">
        <v>0</v>
      </c>
      <c r="AB1575" s="408">
        <v>0</v>
      </c>
      <c r="AC1575" s="407">
        <v>0</v>
      </c>
      <c r="AD1575" s="408">
        <v>0</v>
      </c>
      <c r="AE1575" s="407">
        <v>0</v>
      </c>
      <c r="AF1575" s="408">
        <v>0</v>
      </c>
      <c r="AG1575" s="407">
        <v>0</v>
      </c>
      <c r="AI1575" s="406">
        <v>0</v>
      </c>
      <c r="AJ1575" s="407">
        <v>0</v>
      </c>
      <c r="AK1575" s="408">
        <v>0</v>
      </c>
      <c r="AL1575" s="407">
        <v>0</v>
      </c>
      <c r="AM1575" s="408">
        <v>0</v>
      </c>
      <c r="AN1575" s="407">
        <v>0</v>
      </c>
      <c r="AO1575" s="408">
        <v>0</v>
      </c>
      <c r="AP1575" s="407">
        <v>0</v>
      </c>
      <c r="AQ1575" s="408">
        <v>0</v>
      </c>
      <c r="AR1575" s="407">
        <v>0</v>
      </c>
      <c r="AT1575" s="406">
        <v>0</v>
      </c>
      <c r="AU1575" s="407">
        <v>0</v>
      </c>
      <c r="AV1575" s="408">
        <v>0</v>
      </c>
      <c r="AW1575" s="407">
        <v>0</v>
      </c>
      <c r="AX1575" s="408">
        <v>0</v>
      </c>
      <c r="AY1575" s="407">
        <v>0</v>
      </c>
      <c r="AZ1575" s="408">
        <v>0</v>
      </c>
      <c r="BA1575" s="407">
        <v>0</v>
      </c>
      <c r="BB1575" s="408">
        <v>0</v>
      </c>
      <c r="BC1575" s="407">
        <v>0</v>
      </c>
    </row>
    <row r="1576" spans="1:55" x14ac:dyDescent="0.35">
      <c r="A1576" s="385" t="str" cm="1">
        <f t="array" ref="A1576">IFERROR(_xlfn.IFS(AND(F1576="Renta Variable",O1576=1),IFERROR(MATCH(B1576,[1]RV_Det!C:C,0),"Rev"),AND(J1576="Corporativa",O1576=1,I1576="EM"),IFERROR(MATCH(B1576,[1]RF_Corps!B:B,0),"Rev"),AND(F1576="Alternativos",O1576=1),IFERROR(MATCH(B1576,[1]Rep4!C:C,0),"Rev")),"")</f>
        <v/>
      </c>
      <c r="B1576" s="394" t="s">
        <v>4251</v>
      </c>
      <c r="C1576" s="409" t="s">
        <v>4252</v>
      </c>
      <c r="D1576" s="395" t="s">
        <v>3974</v>
      </c>
      <c r="E1576" s="396" t="str">
        <f>IF(B1576="","",INDEX([1]CatGlob!$S:$S,IFERROR(MATCH(MID(B1576,7,1),[1]CatGlob!$R:$R,0),MATCH(MID(B1576,1,2),[1]CatGlob!$R:$R,0))))</f>
        <v>NSOL</v>
      </c>
      <c r="F1576" s="397" t="s">
        <v>442</v>
      </c>
      <c r="G1576" s="398" t="s">
        <v>383</v>
      </c>
      <c r="H1576" s="399" t="s">
        <v>264</v>
      </c>
      <c r="I1576" s="399" t="s">
        <v>611</v>
      </c>
      <c r="J1576" s="418" t="s">
        <v>2252</v>
      </c>
      <c r="K1576" s="424" t="s">
        <v>600</v>
      </c>
      <c r="L1576" s="400" t="str">
        <f>IF(ISERROR(MATCH(M1576,M$10:M1575,0)),M1576,"")</f>
        <v/>
      </c>
      <c r="M1576" s="401" t="str">
        <f>IF(B1576="","",IF(ISERROR(MATCH(F1576&amp;"_"&amp;G1576&amp;"_"&amp;H1576&amp;"_"&amp;I1576&amp;"_"&amp;J1576&amp;IF(K1576="","","_"&amp;K1576),[1]CatGlob!$B:$B,0)),F1576&amp;"_"&amp;G1576&amp;"_"&amp;H1576&amp;"_"&amp;I1576&amp;"_"&amp;J1576&amp;IF(K1576="","","_"&amp;K1576),INDEX([1]CatGlob!$C:$C,MATCH(F1576&amp;"_"&amp;G1576&amp;"_"&amp;H1576&amp;"_"&amp;I1576&amp;"_"&amp;J1576&amp;IF(K1576="","","_"&amp;K1576),[1]CatGlob!$B:$B,0))))</f>
        <v>PEN_NOM_CORP_NT</v>
      </c>
      <c r="N1576" s="402" t="str">
        <f t="shared" si="51"/>
        <v/>
      </c>
      <c r="O1576" s="402" t="str">
        <f t="shared" si="50"/>
        <v/>
      </c>
      <c r="P1576" s="401" t="str">
        <f>IF(LEN(B1576)&gt;8,INDEX([1]CatGlob!$X:$X,MATCH(M1576,[1]CatGlob!$W:$W,0)),"")</f>
        <v>PEC</v>
      </c>
      <c r="Q1576" s="403" t="str">
        <f>INDEX([1]CatGlob!P:P,MATCH(M1576,[1]CatGlob!O:O,0))</f>
        <v>RFLC</v>
      </c>
      <c r="R1576" s="403"/>
      <c r="S1576" s="403"/>
      <c r="T1576" s="403" t="str">
        <f>INDEX([1]CatGlob!$D:$D,MATCH($M1576,[1]CatGlob!$C:$C,0))</f>
        <v>RFL</v>
      </c>
      <c r="U1576" s="403" t="s">
        <v>2419</v>
      </c>
      <c r="V1576" s="404" t="str">
        <f>INDEX([1]CatGlob!$F:$F,MATCH($M1576,[1]CatGlob!$C:$C,0))</f>
        <v>RFL_CORP</v>
      </c>
      <c r="W1576" s="405"/>
      <c r="X1576" s="406">
        <v>0</v>
      </c>
      <c r="Y1576" s="407">
        <v>0</v>
      </c>
      <c r="Z1576" s="408">
        <v>0</v>
      </c>
      <c r="AA1576" s="407">
        <v>0</v>
      </c>
      <c r="AB1576" s="408">
        <v>0</v>
      </c>
      <c r="AC1576" s="407">
        <v>0</v>
      </c>
      <c r="AD1576" s="408">
        <v>0</v>
      </c>
      <c r="AE1576" s="407">
        <v>0</v>
      </c>
      <c r="AF1576" s="408">
        <v>0</v>
      </c>
      <c r="AG1576" s="407">
        <v>0</v>
      </c>
      <c r="AI1576" s="406">
        <v>0</v>
      </c>
      <c r="AJ1576" s="407">
        <v>0</v>
      </c>
      <c r="AK1576" s="408">
        <v>0</v>
      </c>
      <c r="AL1576" s="407">
        <v>0</v>
      </c>
      <c r="AM1576" s="408">
        <v>0</v>
      </c>
      <c r="AN1576" s="407">
        <v>0</v>
      </c>
      <c r="AO1576" s="408">
        <v>0</v>
      </c>
      <c r="AP1576" s="407">
        <v>0</v>
      </c>
      <c r="AQ1576" s="408">
        <v>0</v>
      </c>
      <c r="AR1576" s="407">
        <v>0</v>
      </c>
      <c r="AT1576" s="406">
        <v>0</v>
      </c>
      <c r="AU1576" s="407">
        <v>0</v>
      </c>
      <c r="AV1576" s="408">
        <v>0</v>
      </c>
      <c r="AW1576" s="407">
        <v>0</v>
      </c>
      <c r="AX1576" s="408">
        <v>0</v>
      </c>
      <c r="AY1576" s="407">
        <v>0</v>
      </c>
      <c r="AZ1576" s="408">
        <v>0</v>
      </c>
      <c r="BA1576" s="407">
        <v>0</v>
      </c>
      <c r="BB1576" s="408">
        <v>0</v>
      </c>
      <c r="BC1576" s="407">
        <v>0</v>
      </c>
    </row>
    <row r="1577" spans="1:55" x14ac:dyDescent="0.35">
      <c r="A1577" s="385" t="str" cm="1">
        <f t="array" ref="A1577">IFERROR(_xlfn.IFS(AND(F1577="Renta Variable",O1577=1),IFERROR(MATCH(B1577,[1]RV_Det!C:C,0),"Rev"),AND(J1577="Corporativa",O1577=1,I1577="EM"),IFERROR(MATCH(B1577,[1]RF_Corps!B:B,0),"Rev"),AND(F1577="Alternativos",O1577=1),IFERROR(MATCH(B1577,[1]Rep4!C:C,0),"Rev")),"")</f>
        <v/>
      </c>
      <c r="B1577" s="394" t="s">
        <v>4253</v>
      </c>
      <c r="C1577" s="409" t="s">
        <v>4254</v>
      </c>
      <c r="D1577" s="395" t="s">
        <v>3974</v>
      </c>
      <c r="E1577" s="396" t="str">
        <f>IF(B1577="","",INDEX([1]CatGlob!$S:$S,IFERROR(MATCH(MID(B1577,7,1),[1]CatGlob!$R:$R,0),MATCH(MID(B1577,1,2),[1]CatGlob!$R:$R,0))))</f>
        <v>NSOL</v>
      </c>
      <c r="F1577" s="397" t="s">
        <v>442</v>
      </c>
      <c r="G1577" s="398" t="s">
        <v>383</v>
      </c>
      <c r="H1577" s="399" t="s">
        <v>264</v>
      </c>
      <c r="I1577" s="399" t="s">
        <v>611</v>
      </c>
      <c r="J1577" s="418" t="s">
        <v>2252</v>
      </c>
      <c r="K1577" s="424" t="s">
        <v>600</v>
      </c>
      <c r="L1577" s="400" t="str">
        <f>IF(ISERROR(MATCH(M1577,M$10:M1576,0)),M1577,"")</f>
        <v/>
      </c>
      <c r="M1577" s="401" t="str">
        <f>IF(B1577="","",IF(ISERROR(MATCH(F1577&amp;"_"&amp;G1577&amp;"_"&amp;H1577&amp;"_"&amp;I1577&amp;"_"&amp;J1577&amp;IF(K1577="","","_"&amp;K1577),[1]CatGlob!$B:$B,0)),F1577&amp;"_"&amp;G1577&amp;"_"&amp;H1577&amp;"_"&amp;I1577&amp;"_"&amp;J1577&amp;IF(K1577="","","_"&amp;K1577),INDEX([1]CatGlob!$C:$C,MATCH(F1577&amp;"_"&amp;G1577&amp;"_"&amp;H1577&amp;"_"&amp;I1577&amp;"_"&amp;J1577&amp;IF(K1577="","","_"&amp;K1577),[1]CatGlob!$B:$B,0))))</f>
        <v>PEN_NOM_CORP_NT</v>
      </c>
      <c r="N1577" s="402" t="str">
        <f t="shared" si="51"/>
        <v/>
      </c>
      <c r="O1577" s="402" t="str">
        <f t="shared" si="50"/>
        <v/>
      </c>
      <c r="P1577" s="401" t="str">
        <f>IF(LEN(B1577)&gt;8,INDEX([1]CatGlob!$X:$X,MATCH(M1577,[1]CatGlob!$W:$W,0)),"")</f>
        <v>PEC</v>
      </c>
      <c r="Q1577" s="403" t="str">
        <f>INDEX([1]CatGlob!P:P,MATCH(M1577,[1]CatGlob!O:O,0))</f>
        <v>RFLC</v>
      </c>
      <c r="R1577" s="403"/>
      <c r="S1577" s="403"/>
      <c r="T1577" s="403" t="str">
        <f>INDEX([1]CatGlob!$D:$D,MATCH($M1577,[1]CatGlob!$C:$C,0))</f>
        <v>RFL</v>
      </c>
      <c r="U1577" s="403" t="s">
        <v>2419</v>
      </c>
      <c r="V1577" s="404" t="str">
        <f>INDEX([1]CatGlob!$F:$F,MATCH($M1577,[1]CatGlob!$C:$C,0))</f>
        <v>RFL_CORP</v>
      </c>
      <c r="W1577" s="405"/>
      <c r="X1577" s="406">
        <v>0</v>
      </c>
      <c r="Y1577" s="407">
        <v>0</v>
      </c>
      <c r="Z1577" s="408">
        <v>0</v>
      </c>
      <c r="AA1577" s="407">
        <v>0</v>
      </c>
      <c r="AB1577" s="408">
        <v>0</v>
      </c>
      <c r="AC1577" s="407">
        <v>0</v>
      </c>
      <c r="AD1577" s="408">
        <v>0</v>
      </c>
      <c r="AE1577" s="407">
        <v>0</v>
      </c>
      <c r="AF1577" s="408">
        <v>0</v>
      </c>
      <c r="AG1577" s="407">
        <v>0</v>
      </c>
      <c r="AI1577" s="406">
        <v>0</v>
      </c>
      <c r="AJ1577" s="407">
        <v>0</v>
      </c>
      <c r="AK1577" s="408">
        <v>0</v>
      </c>
      <c r="AL1577" s="407">
        <v>0</v>
      </c>
      <c r="AM1577" s="408">
        <v>0</v>
      </c>
      <c r="AN1577" s="407">
        <v>0</v>
      </c>
      <c r="AO1577" s="408">
        <v>0</v>
      </c>
      <c r="AP1577" s="407">
        <v>0</v>
      </c>
      <c r="AQ1577" s="408">
        <v>0</v>
      </c>
      <c r="AR1577" s="407">
        <v>0</v>
      </c>
      <c r="AT1577" s="406">
        <v>0</v>
      </c>
      <c r="AU1577" s="407">
        <v>0</v>
      </c>
      <c r="AV1577" s="408">
        <v>0</v>
      </c>
      <c r="AW1577" s="407">
        <v>0</v>
      </c>
      <c r="AX1577" s="408">
        <v>0</v>
      </c>
      <c r="AY1577" s="407">
        <v>0</v>
      </c>
      <c r="AZ1577" s="408">
        <v>0</v>
      </c>
      <c r="BA1577" s="407">
        <v>0</v>
      </c>
      <c r="BB1577" s="408">
        <v>0</v>
      </c>
      <c r="BC1577" s="407">
        <v>0</v>
      </c>
    </row>
    <row r="1578" spans="1:55" x14ac:dyDescent="0.35">
      <c r="A1578" s="385" t="str" cm="1">
        <f t="array" ref="A1578">IFERROR(_xlfn.IFS(AND(F1578="Renta Variable",O1578=1),IFERROR(MATCH(B1578,[1]RV_Det!C:C,0),"Rev"),AND(J1578="Corporativa",O1578=1,I1578="EM"),IFERROR(MATCH(B1578,[1]RF_Corps!B:B,0),"Rev"),AND(F1578="Alternativos",O1578=1),IFERROR(MATCH(B1578,[1]Rep4!C:C,0),"Rev")),"")</f>
        <v/>
      </c>
      <c r="B1578" s="394" t="s">
        <v>4255</v>
      </c>
      <c r="C1578" s="409" t="s">
        <v>4256</v>
      </c>
      <c r="D1578" s="395" t="s">
        <v>3974</v>
      </c>
      <c r="E1578" s="396" t="str">
        <f>IF(B1578="","",INDEX([1]CatGlob!$S:$S,IFERROR(MATCH(MID(B1578,7,1),[1]CatGlob!$R:$R,0),MATCH(MID(B1578,1,2),[1]CatGlob!$R:$R,0))))</f>
        <v>NSOL</v>
      </c>
      <c r="F1578" s="397" t="s">
        <v>442</v>
      </c>
      <c r="G1578" s="398" t="s">
        <v>383</v>
      </c>
      <c r="H1578" s="399" t="s">
        <v>264</v>
      </c>
      <c r="I1578" s="399" t="s">
        <v>611</v>
      </c>
      <c r="J1578" s="418" t="s">
        <v>2252</v>
      </c>
      <c r="K1578" s="424" t="s">
        <v>600</v>
      </c>
      <c r="L1578" s="400" t="str">
        <f>IF(ISERROR(MATCH(M1578,M$10:M1577,0)),M1578,"")</f>
        <v/>
      </c>
      <c r="M1578" s="401" t="str">
        <f>IF(B1578="","",IF(ISERROR(MATCH(F1578&amp;"_"&amp;G1578&amp;"_"&amp;H1578&amp;"_"&amp;I1578&amp;"_"&amp;J1578&amp;IF(K1578="","","_"&amp;K1578),[1]CatGlob!$B:$B,0)),F1578&amp;"_"&amp;G1578&amp;"_"&amp;H1578&amp;"_"&amp;I1578&amp;"_"&amp;J1578&amp;IF(K1578="","","_"&amp;K1578),INDEX([1]CatGlob!$C:$C,MATCH(F1578&amp;"_"&amp;G1578&amp;"_"&amp;H1578&amp;"_"&amp;I1578&amp;"_"&amp;J1578&amp;IF(K1578="","","_"&amp;K1578),[1]CatGlob!$B:$B,0))))</f>
        <v>PEN_NOM_CORP_NT</v>
      </c>
      <c r="N1578" s="402" t="str">
        <f t="shared" si="51"/>
        <v/>
      </c>
      <c r="O1578" s="402" t="str">
        <f t="shared" si="50"/>
        <v/>
      </c>
      <c r="P1578" s="401" t="str">
        <f>IF(LEN(B1578)&gt;8,INDEX([1]CatGlob!$X:$X,MATCH(M1578,[1]CatGlob!$W:$W,0)),"")</f>
        <v>PEC</v>
      </c>
      <c r="Q1578" s="403" t="str">
        <f>INDEX([1]CatGlob!P:P,MATCH(M1578,[1]CatGlob!O:O,0))</f>
        <v>RFLC</v>
      </c>
      <c r="R1578" s="403"/>
      <c r="S1578" s="403"/>
      <c r="T1578" s="403" t="str">
        <f>INDEX([1]CatGlob!$D:$D,MATCH($M1578,[1]CatGlob!$C:$C,0))</f>
        <v>RFL</v>
      </c>
      <c r="U1578" s="403" t="s">
        <v>2419</v>
      </c>
      <c r="V1578" s="404" t="str">
        <f>INDEX([1]CatGlob!$F:$F,MATCH($M1578,[1]CatGlob!$C:$C,0))</f>
        <v>RFL_CORP</v>
      </c>
      <c r="W1578" s="405"/>
      <c r="X1578" s="406">
        <v>0</v>
      </c>
      <c r="Y1578" s="407">
        <v>0</v>
      </c>
      <c r="Z1578" s="408">
        <v>0</v>
      </c>
      <c r="AA1578" s="407">
        <v>0</v>
      </c>
      <c r="AB1578" s="408">
        <v>0</v>
      </c>
      <c r="AC1578" s="407">
        <v>0</v>
      </c>
      <c r="AD1578" s="408">
        <v>0</v>
      </c>
      <c r="AE1578" s="407">
        <v>0</v>
      </c>
      <c r="AF1578" s="408">
        <v>0</v>
      </c>
      <c r="AG1578" s="407">
        <v>0</v>
      </c>
      <c r="AI1578" s="406">
        <v>0</v>
      </c>
      <c r="AJ1578" s="407">
        <v>0</v>
      </c>
      <c r="AK1578" s="408">
        <v>0</v>
      </c>
      <c r="AL1578" s="407">
        <v>0</v>
      </c>
      <c r="AM1578" s="408">
        <v>0</v>
      </c>
      <c r="AN1578" s="407">
        <v>0</v>
      </c>
      <c r="AO1578" s="408">
        <v>0</v>
      </c>
      <c r="AP1578" s="407">
        <v>0</v>
      </c>
      <c r="AQ1578" s="408">
        <v>0</v>
      </c>
      <c r="AR1578" s="407">
        <v>0</v>
      </c>
      <c r="AT1578" s="406">
        <v>0</v>
      </c>
      <c r="AU1578" s="407">
        <v>0</v>
      </c>
      <c r="AV1578" s="408">
        <v>0</v>
      </c>
      <c r="AW1578" s="407">
        <v>0</v>
      </c>
      <c r="AX1578" s="408">
        <v>0</v>
      </c>
      <c r="AY1578" s="407">
        <v>0</v>
      </c>
      <c r="AZ1578" s="408">
        <v>0</v>
      </c>
      <c r="BA1578" s="407">
        <v>0</v>
      </c>
      <c r="BB1578" s="408">
        <v>0</v>
      </c>
      <c r="BC1578" s="407">
        <v>0</v>
      </c>
    </row>
    <row r="1579" spans="1:55" x14ac:dyDescent="0.35">
      <c r="A1579" s="385" t="str" cm="1">
        <f t="array" ref="A1579">IFERROR(_xlfn.IFS(AND(F1579="Renta Variable",O1579=1),IFERROR(MATCH(B1579,[1]RV_Det!C:C,0),"Rev"),AND(J1579="Corporativa",O1579=1,I1579="EM"),IFERROR(MATCH(B1579,[1]RF_Corps!B:B,0),"Rev"),AND(F1579="Alternativos",O1579=1),IFERROR(MATCH(B1579,[1]Rep4!C:C,0),"Rev")),"")</f>
        <v/>
      </c>
      <c r="B1579" s="394" t="s">
        <v>4257</v>
      </c>
      <c r="C1579" s="409" t="s">
        <v>4258</v>
      </c>
      <c r="D1579" s="395" t="s">
        <v>3974</v>
      </c>
      <c r="E1579" s="396" t="str">
        <f>IF(B1579="","",INDEX([1]CatGlob!$S:$S,IFERROR(MATCH(MID(B1579,7,1),[1]CatGlob!$R:$R,0),MATCH(MID(B1579,1,2),[1]CatGlob!$R:$R,0))))</f>
        <v>NSOL</v>
      </c>
      <c r="F1579" s="397" t="s">
        <v>442</v>
      </c>
      <c r="G1579" s="398" t="s">
        <v>383</v>
      </c>
      <c r="H1579" s="399" t="s">
        <v>264</v>
      </c>
      <c r="I1579" s="399" t="s">
        <v>611</v>
      </c>
      <c r="J1579" s="418" t="s">
        <v>2252</v>
      </c>
      <c r="K1579" s="424" t="s">
        <v>600</v>
      </c>
      <c r="L1579" s="400" t="str">
        <f>IF(ISERROR(MATCH(M1579,M$10:M1578,0)),M1579,"")</f>
        <v/>
      </c>
      <c r="M1579" s="401" t="str">
        <f>IF(B1579="","",IF(ISERROR(MATCH(F1579&amp;"_"&amp;G1579&amp;"_"&amp;H1579&amp;"_"&amp;I1579&amp;"_"&amp;J1579&amp;IF(K1579="","","_"&amp;K1579),[1]CatGlob!$B:$B,0)),F1579&amp;"_"&amp;G1579&amp;"_"&amp;H1579&amp;"_"&amp;I1579&amp;"_"&amp;J1579&amp;IF(K1579="","","_"&amp;K1579),INDEX([1]CatGlob!$C:$C,MATCH(F1579&amp;"_"&amp;G1579&amp;"_"&amp;H1579&amp;"_"&amp;I1579&amp;"_"&amp;J1579&amp;IF(K1579="","","_"&amp;K1579),[1]CatGlob!$B:$B,0))))</f>
        <v>PEN_NOM_CORP_NT</v>
      </c>
      <c r="N1579" s="402" t="str">
        <f t="shared" si="51"/>
        <v/>
      </c>
      <c r="O1579" s="402" t="str">
        <f t="shared" si="50"/>
        <v/>
      </c>
      <c r="P1579" s="401" t="str">
        <f>IF(LEN(B1579)&gt;8,INDEX([1]CatGlob!$X:$X,MATCH(M1579,[1]CatGlob!$W:$W,0)),"")</f>
        <v>PEC</v>
      </c>
      <c r="Q1579" s="403" t="str">
        <f>INDEX([1]CatGlob!P:P,MATCH(M1579,[1]CatGlob!O:O,0))</f>
        <v>RFLC</v>
      </c>
      <c r="R1579" s="403"/>
      <c r="S1579" s="403"/>
      <c r="T1579" s="403" t="str">
        <f>INDEX([1]CatGlob!$D:$D,MATCH($M1579,[1]CatGlob!$C:$C,0))</f>
        <v>RFL</v>
      </c>
      <c r="U1579" s="403" t="s">
        <v>2419</v>
      </c>
      <c r="V1579" s="404" t="str">
        <f>INDEX([1]CatGlob!$F:$F,MATCH($M1579,[1]CatGlob!$C:$C,0))</f>
        <v>RFL_CORP</v>
      </c>
      <c r="W1579" s="405"/>
      <c r="X1579" s="406">
        <v>0</v>
      </c>
      <c r="Y1579" s="407">
        <v>0</v>
      </c>
      <c r="Z1579" s="408">
        <v>0</v>
      </c>
      <c r="AA1579" s="407">
        <v>0</v>
      </c>
      <c r="AB1579" s="408">
        <v>0</v>
      </c>
      <c r="AC1579" s="407">
        <v>0</v>
      </c>
      <c r="AD1579" s="408">
        <v>0</v>
      </c>
      <c r="AE1579" s="407">
        <v>0</v>
      </c>
      <c r="AF1579" s="408">
        <v>0</v>
      </c>
      <c r="AG1579" s="407">
        <v>0</v>
      </c>
      <c r="AI1579" s="406">
        <v>0</v>
      </c>
      <c r="AJ1579" s="407">
        <v>0</v>
      </c>
      <c r="AK1579" s="408">
        <v>0</v>
      </c>
      <c r="AL1579" s="407">
        <v>0</v>
      </c>
      <c r="AM1579" s="408">
        <v>0</v>
      </c>
      <c r="AN1579" s="407">
        <v>0</v>
      </c>
      <c r="AO1579" s="408">
        <v>0</v>
      </c>
      <c r="AP1579" s="407">
        <v>0</v>
      </c>
      <c r="AQ1579" s="408">
        <v>0</v>
      </c>
      <c r="AR1579" s="407">
        <v>0</v>
      </c>
      <c r="AT1579" s="406">
        <v>0</v>
      </c>
      <c r="AU1579" s="407">
        <v>0</v>
      </c>
      <c r="AV1579" s="408">
        <v>0</v>
      </c>
      <c r="AW1579" s="407">
        <v>0</v>
      </c>
      <c r="AX1579" s="408">
        <v>0</v>
      </c>
      <c r="AY1579" s="407">
        <v>0</v>
      </c>
      <c r="AZ1579" s="408">
        <v>0</v>
      </c>
      <c r="BA1579" s="407">
        <v>0</v>
      </c>
      <c r="BB1579" s="408">
        <v>0</v>
      </c>
      <c r="BC1579" s="407">
        <v>0</v>
      </c>
    </row>
    <row r="1580" spans="1:55" x14ac:dyDescent="0.35">
      <c r="A1580" s="385" t="str" cm="1">
        <f t="array" ref="A1580">IFERROR(_xlfn.IFS(AND(F1580="Renta Variable",O1580=1),IFERROR(MATCH(B1580,[1]RV_Det!C:C,0),"Rev"),AND(J1580="Corporativa",O1580=1,I1580="EM"),IFERROR(MATCH(B1580,[1]RF_Corps!B:B,0),"Rev"),AND(F1580="Alternativos",O1580=1),IFERROR(MATCH(B1580,[1]Rep4!C:C,0),"Rev")),"")</f>
        <v/>
      </c>
      <c r="B1580" s="394" t="s">
        <v>4259</v>
      </c>
      <c r="C1580" s="409" t="s">
        <v>4260</v>
      </c>
      <c r="D1580" s="395" t="s">
        <v>3974</v>
      </c>
      <c r="E1580" s="396" t="str">
        <f>IF(B1580="","",INDEX([1]CatGlob!$S:$S,IFERROR(MATCH(MID(B1580,7,1),[1]CatGlob!$R:$R,0),MATCH(MID(B1580,1,2),[1]CatGlob!$R:$R,0))))</f>
        <v>NSOL</v>
      </c>
      <c r="F1580" s="397" t="s">
        <v>442</v>
      </c>
      <c r="G1580" s="398" t="s">
        <v>383</v>
      </c>
      <c r="H1580" s="399" t="s">
        <v>264</v>
      </c>
      <c r="I1580" s="399" t="s">
        <v>611</v>
      </c>
      <c r="J1580" s="418" t="s">
        <v>2252</v>
      </c>
      <c r="K1580" s="424" t="s">
        <v>600</v>
      </c>
      <c r="L1580" s="400" t="str">
        <f>IF(ISERROR(MATCH(M1580,M$10:M1579,0)),M1580,"")</f>
        <v/>
      </c>
      <c r="M1580" s="401" t="str">
        <f>IF(B1580="","",IF(ISERROR(MATCH(F1580&amp;"_"&amp;G1580&amp;"_"&amp;H1580&amp;"_"&amp;I1580&amp;"_"&amp;J1580&amp;IF(K1580="","","_"&amp;K1580),[1]CatGlob!$B:$B,0)),F1580&amp;"_"&amp;G1580&amp;"_"&amp;H1580&amp;"_"&amp;I1580&amp;"_"&amp;J1580&amp;IF(K1580="","","_"&amp;K1580),INDEX([1]CatGlob!$C:$C,MATCH(F1580&amp;"_"&amp;G1580&amp;"_"&amp;H1580&amp;"_"&amp;I1580&amp;"_"&amp;J1580&amp;IF(K1580="","","_"&amp;K1580),[1]CatGlob!$B:$B,0))))</f>
        <v>PEN_NOM_CORP_NT</v>
      </c>
      <c r="N1580" s="402" t="str">
        <f t="shared" si="51"/>
        <v/>
      </c>
      <c r="O1580" s="402" t="str">
        <f t="shared" si="50"/>
        <v/>
      </c>
      <c r="P1580" s="401" t="str">
        <f>IF(LEN(B1580)&gt;8,INDEX([1]CatGlob!$X:$X,MATCH(M1580,[1]CatGlob!$W:$W,0)),"")</f>
        <v>PEC</v>
      </c>
      <c r="Q1580" s="403" t="str">
        <f>INDEX([1]CatGlob!P:P,MATCH(M1580,[1]CatGlob!O:O,0))</f>
        <v>RFLC</v>
      </c>
      <c r="R1580" s="403"/>
      <c r="S1580" s="403"/>
      <c r="T1580" s="403" t="str">
        <f>INDEX([1]CatGlob!$D:$D,MATCH($M1580,[1]CatGlob!$C:$C,0))</f>
        <v>RFL</v>
      </c>
      <c r="U1580" s="403" t="s">
        <v>3953</v>
      </c>
      <c r="V1580" s="404" t="str">
        <f>INDEX([1]CatGlob!$F:$F,MATCH($M1580,[1]CatGlob!$C:$C,0))</f>
        <v>RFL_CORP</v>
      </c>
      <c r="W1580" s="405"/>
      <c r="X1580" s="406">
        <v>0</v>
      </c>
      <c r="Y1580" s="407">
        <v>0</v>
      </c>
      <c r="Z1580" s="408">
        <v>0</v>
      </c>
      <c r="AA1580" s="407">
        <v>0</v>
      </c>
      <c r="AB1580" s="408">
        <v>0</v>
      </c>
      <c r="AC1580" s="407">
        <v>0</v>
      </c>
      <c r="AD1580" s="408">
        <v>0</v>
      </c>
      <c r="AE1580" s="407">
        <v>0</v>
      </c>
      <c r="AF1580" s="408">
        <v>0</v>
      </c>
      <c r="AG1580" s="407">
        <v>0</v>
      </c>
      <c r="AI1580" s="406">
        <v>0</v>
      </c>
      <c r="AJ1580" s="407">
        <v>0</v>
      </c>
      <c r="AK1580" s="408">
        <v>0</v>
      </c>
      <c r="AL1580" s="407">
        <v>0</v>
      </c>
      <c r="AM1580" s="408">
        <v>0</v>
      </c>
      <c r="AN1580" s="407">
        <v>0</v>
      </c>
      <c r="AO1580" s="408">
        <v>0</v>
      </c>
      <c r="AP1580" s="407">
        <v>0</v>
      </c>
      <c r="AQ1580" s="408">
        <v>0</v>
      </c>
      <c r="AR1580" s="407">
        <v>0</v>
      </c>
      <c r="AT1580" s="406">
        <v>0</v>
      </c>
      <c r="AU1580" s="407">
        <v>0</v>
      </c>
      <c r="AV1580" s="408">
        <v>0</v>
      </c>
      <c r="AW1580" s="407">
        <v>0</v>
      </c>
      <c r="AX1580" s="408">
        <v>0</v>
      </c>
      <c r="AY1580" s="407">
        <v>0</v>
      </c>
      <c r="AZ1580" s="408">
        <v>0</v>
      </c>
      <c r="BA1580" s="407">
        <v>0</v>
      </c>
      <c r="BB1580" s="408">
        <v>0</v>
      </c>
      <c r="BC1580" s="407">
        <v>0</v>
      </c>
    </row>
    <row r="1581" spans="1:55" x14ac:dyDescent="0.35">
      <c r="A1581" s="385" t="str" cm="1">
        <f t="array" ref="A1581">IFERROR(_xlfn.IFS(AND(F1581="Renta Variable",O1581=1),IFERROR(MATCH(B1581,[1]RV_Det!C:C,0),"Rev"),AND(J1581="Corporativa",O1581=1,I1581="EM"),IFERROR(MATCH(B1581,[1]RF_Corps!B:B,0),"Rev"),AND(F1581="Alternativos",O1581=1),IFERROR(MATCH(B1581,[1]Rep4!C:C,0),"Rev")),"")</f>
        <v/>
      </c>
      <c r="B1581" s="394" t="s">
        <v>4261</v>
      </c>
      <c r="C1581" s="409" t="s">
        <v>4262</v>
      </c>
      <c r="D1581" s="395" t="s">
        <v>3974</v>
      </c>
      <c r="E1581" s="396" t="str">
        <f>IF(B1581="","",INDEX([1]CatGlob!$S:$S,IFERROR(MATCH(MID(B1581,7,1),[1]CatGlob!$R:$R,0),MATCH(MID(B1581,1,2),[1]CatGlob!$R:$R,0))))</f>
        <v>NSOL</v>
      </c>
      <c r="F1581" s="397" t="s">
        <v>442</v>
      </c>
      <c r="G1581" s="398" t="s">
        <v>383</v>
      </c>
      <c r="H1581" s="399" t="s">
        <v>264</v>
      </c>
      <c r="I1581" s="399" t="s">
        <v>611</v>
      </c>
      <c r="J1581" s="418" t="s">
        <v>2252</v>
      </c>
      <c r="K1581" s="424" t="s">
        <v>600</v>
      </c>
      <c r="L1581" s="400" t="str">
        <f>IF(ISERROR(MATCH(M1581,M$10:M1580,0)),M1581,"")</f>
        <v/>
      </c>
      <c r="M1581" s="401" t="str">
        <f>IF(B1581="","",IF(ISERROR(MATCH(F1581&amp;"_"&amp;G1581&amp;"_"&amp;H1581&amp;"_"&amp;I1581&amp;"_"&amp;J1581&amp;IF(K1581="","","_"&amp;K1581),[1]CatGlob!$B:$B,0)),F1581&amp;"_"&amp;G1581&amp;"_"&amp;H1581&amp;"_"&amp;I1581&amp;"_"&amp;J1581&amp;IF(K1581="","","_"&amp;K1581),INDEX([1]CatGlob!$C:$C,MATCH(F1581&amp;"_"&amp;G1581&amp;"_"&amp;H1581&amp;"_"&amp;I1581&amp;"_"&amp;J1581&amp;IF(K1581="","","_"&amp;K1581),[1]CatGlob!$B:$B,0))))</f>
        <v>PEN_NOM_CORP_NT</v>
      </c>
      <c r="N1581" s="402" t="str">
        <f t="shared" si="51"/>
        <v/>
      </c>
      <c r="O1581" s="402" t="str">
        <f t="shared" si="50"/>
        <v/>
      </c>
      <c r="P1581" s="401" t="str">
        <f>IF(LEN(B1581)&gt;8,INDEX([1]CatGlob!$X:$X,MATCH(M1581,[1]CatGlob!$W:$W,0)),"")</f>
        <v>PEC</v>
      </c>
      <c r="Q1581" s="403" t="str">
        <f>INDEX([1]CatGlob!P:P,MATCH(M1581,[1]CatGlob!O:O,0))</f>
        <v>RFLC</v>
      </c>
      <c r="R1581" s="403"/>
      <c r="S1581" s="403"/>
      <c r="T1581" s="403" t="str">
        <f>INDEX([1]CatGlob!$D:$D,MATCH($M1581,[1]CatGlob!$C:$C,0))</f>
        <v>RFL</v>
      </c>
      <c r="U1581" s="403" t="s">
        <v>3953</v>
      </c>
      <c r="V1581" s="404" t="str">
        <f>INDEX([1]CatGlob!$F:$F,MATCH($M1581,[1]CatGlob!$C:$C,0))</f>
        <v>RFL_CORP</v>
      </c>
      <c r="W1581" s="405"/>
      <c r="X1581" s="406">
        <v>0</v>
      </c>
      <c r="Y1581" s="407">
        <v>0</v>
      </c>
      <c r="Z1581" s="408">
        <v>0</v>
      </c>
      <c r="AA1581" s="407">
        <v>0</v>
      </c>
      <c r="AB1581" s="408">
        <v>0</v>
      </c>
      <c r="AC1581" s="407">
        <v>0</v>
      </c>
      <c r="AD1581" s="408">
        <v>0</v>
      </c>
      <c r="AE1581" s="407">
        <v>0</v>
      </c>
      <c r="AF1581" s="408">
        <v>0</v>
      </c>
      <c r="AG1581" s="407">
        <v>0</v>
      </c>
      <c r="AI1581" s="406">
        <v>0</v>
      </c>
      <c r="AJ1581" s="407">
        <v>0</v>
      </c>
      <c r="AK1581" s="408">
        <v>0</v>
      </c>
      <c r="AL1581" s="407">
        <v>0</v>
      </c>
      <c r="AM1581" s="408">
        <v>0</v>
      </c>
      <c r="AN1581" s="407">
        <v>0</v>
      </c>
      <c r="AO1581" s="408">
        <v>0</v>
      </c>
      <c r="AP1581" s="407">
        <v>0</v>
      </c>
      <c r="AQ1581" s="408">
        <v>0</v>
      </c>
      <c r="AR1581" s="407">
        <v>0</v>
      </c>
      <c r="AT1581" s="406">
        <v>0</v>
      </c>
      <c r="AU1581" s="407">
        <v>0</v>
      </c>
      <c r="AV1581" s="408">
        <v>0</v>
      </c>
      <c r="AW1581" s="407">
        <v>0</v>
      </c>
      <c r="AX1581" s="408">
        <v>0</v>
      </c>
      <c r="AY1581" s="407">
        <v>0</v>
      </c>
      <c r="AZ1581" s="408">
        <v>0</v>
      </c>
      <c r="BA1581" s="407">
        <v>0</v>
      </c>
      <c r="BB1581" s="408">
        <v>0</v>
      </c>
      <c r="BC1581" s="407">
        <v>0</v>
      </c>
    </row>
    <row r="1582" spans="1:55" x14ac:dyDescent="0.35">
      <c r="A1582" s="385" t="str" cm="1">
        <f t="array" ref="A1582">IFERROR(_xlfn.IFS(AND(F1582="Renta Variable",O1582=1),IFERROR(MATCH(B1582,[1]RV_Det!C:C,0),"Rev"),AND(J1582="Corporativa",O1582=1,I1582="EM"),IFERROR(MATCH(B1582,[1]RF_Corps!B:B,0),"Rev"),AND(F1582="Alternativos",O1582=1),IFERROR(MATCH(B1582,[1]Rep4!C:C,0),"Rev")),"")</f>
        <v/>
      </c>
      <c r="B1582" s="394" t="s">
        <v>4263</v>
      </c>
      <c r="C1582" s="409" t="s">
        <v>4264</v>
      </c>
      <c r="D1582" s="395" t="s">
        <v>4265</v>
      </c>
      <c r="E1582" s="396" t="str">
        <f>IF(B1582="","",INDEX([1]CatGlob!$S:$S,IFERROR(MATCH(MID(B1582,7,1),[1]CatGlob!$R:$R,0),MATCH(MID(B1582,1,2),[1]CatGlob!$R:$R,0))))</f>
        <v>NSOL</v>
      </c>
      <c r="F1582" s="397" t="s">
        <v>442</v>
      </c>
      <c r="G1582" s="398" t="s">
        <v>383</v>
      </c>
      <c r="H1582" s="399" t="s">
        <v>264</v>
      </c>
      <c r="I1582" s="399" t="s">
        <v>611</v>
      </c>
      <c r="J1582" s="418" t="s">
        <v>2252</v>
      </c>
      <c r="K1582" s="424" t="s">
        <v>600</v>
      </c>
      <c r="L1582" s="400" t="str">
        <f>IF(ISERROR(MATCH(M1582,M$10:M1581,0)),M1582,"")</f>
        <v/>
      </c>
      <c r="M1582" s="401" t="str">
        <f>IF(B1582="","",IF(ISERROR(MATCH(F1582&amp;"_"&amp;G1582&amp;"_"&amp;H1582&amp;"_"&amp;I1582&amp;"_"&amp;J1582&amp;IF(K1582="","","_"&amp;K1582),[1]CatGlob!$B:$B,0)),F1582&amp;"_"&amp;G1582&amp;"_"&amp;H1582&amp;"_"&amp;I1582&amp;"_"&amp;J1582&amp;IF(K1582="","","_"&amp;K1582),INDEX([1]CatGlob!$C:$C,MATCH(F1582&amp;"_"&amp;G1582&amp;"_"&amp;H1582&amp;"_"&amp;I1582&amp;"_"&amp;J1582&amp;IF(K1582="","","_"&amp;K1582),[1]CatGlob!$B:$B,0))))</f>
        <v>PEN_NOM_CORP_NT</v>
      </c>
      <c r="N1582" s="402" t="str">
        <f t="shared" si="51"/>
        <v/>
      </c>
      <c r="O1582" s="402" t="str">
        <f t="shared" si="50"/>
        <v/>
      </c>
      <c r="P1582" s="401" t="str">
        <f>IF(LEN(B1582)&gt;8,INDEX([1]CatGlob!$X:$X,MATCH(M1582,[1]CatGlob!$W:$W,0)),"")</f>
        <v>PEC</v>
      </c>
      <c r="Q1582" s="403" t="str">
        <f>INDEX([1]CatGlob!P:P,MATCH(M1582,[1]CatGlob!O:O,0))</f>
        <v>RFLC</v>
      </c>
      <c r="R1582" s="403"/>
      <c r="S1582" s="403"/>
      <c r="T1582" s="403" t="str">
        <f>INDEX([1]CatGlob!$D:$D,MATCH($M1582,[1]CatGlob!$C:$C,0))</f>
        <v>RFL</v>
      </c>
      <c r="U1582" s="403" t="s">
        <v>3953</v>
      </c>
      <c r="V1582" s="404" t="str">
        <f>INDEX([1]CatGlob!$F:$F,MATCH($M1582,[1]CatGlob!$C:$C,0))</f>
        <v>RFL_CORP</v>
      </c>
      <c r="W1582" s="405"/>
      <c r="X1582" s="406">
        <v>0</v>
      </c>
      <c r="Y1582" s="407">
        <v>0</v>
      </c>
      <c r="Z1582" s="408">
        <v>0</v>
      </c>
      <c r="AA1582" s="407">
        <v>0</v>
      </c>
      <c r="AB1582" s="408">
        <v>0</v>
      </c>
      <c r="AC1582" s="407">
        <v>0</v>
      </c>
      <c r="AD1582" s="408">
        <v>0</v>
      </c>
      <c r="AE1582" s="407">
        <v>0</v>
      </c>
      <c r="AF1582" s="408">
        <v>0</v>
      </c>
      <c r="AG1582" s="407">
        <v>0</v>
      </c>
      <c r="AI1582" s="406">
        <v>0</v>
      </c>
      <c r="AJ1582" s="407">
        <v>0</v>
      </c>
      <c r="AK1582" s="408">
        <v>0</v>
      </c>
      <c r="AL1582" s="407">
        <v>0</v>
      </c>
      <c r="AM1582" s="408">
        <v>0</v>
      </c>
      <c r="AN1582" s="407">
        <v>0</v>
      </c>
      <c r="AO1582" s="408">
        <v>0</v>
      </c>
      <c r="AP1582" s="407">
        <v>0</v>
      </c>
      <c r="AQ1582" s="408">
        <v>0</v>
      </c>
      <c r="AR1582" s="407">
        <v>0</v>
      </c>
      <c r="AT1582" s="406">
        <v>0</v>
      </c>
      <c r="AU1582" s="407">
        <v>0</v>
      </c>
      <c r="AV1582" s="408">
        <v>0</v>
      </c>
      <c r="AW1582" s="407">
        <v>0</v>
      </c>
      <c r="AX1582" s="408">
        <v>0</v>
      </c>
      <c r="AY1582" s="407">
        <v>0</v>
      </c>
      <c r="AZ1582" s="408">
        <v>0</v>
      </c>
      <c r="BA1582" s="407">
        <v>0</v>
      </c>
      <c r="BB1582" s="408">
        <v>0</v>
      </c>
      <c r="BC1582" s="407">
        <v>0</v>
      </c>
    </row>
    <row r="1583" spans="1:55" x14ac:dyDescent="0.35">
      <c r="A1583" s="385" t="str" cm="1">
        <f t="array" ref="A1583">IFERROR(_xlfn.IFS(AND(F1583="Renta Variable",O1583=1),IFERROR(MATCH(B1583,[1]RV_Det!C:C,0),"Rev"),AND(J1583="Corporativa",O1583=1,I1583="EM"),IFERROR(MATCH(B1583,[1]RF_Corps!B:B,0),"Rev"),AND(F1583="Alternativos",O1583=1),IFERROR(MATCH(B1583,[1]Rep4!C:C,0),"Rev")),"")</f>
        <v/>
      </c>
      <c r="B1583" s="394" t="s">
        <v>4266</v>
      </c>
      <c r="C1583" s="409" t="s">
        <v>4267</v>
      </c>
      <c r="D1583" s="395" t="s">
        <v>4265</v>
      </c>
      <c r="E1583" s="396" t="str">
        <f>IF(B1583="","",INDEX([1]CatGlob!$S:$S,IFERROR(MATCH(MID(B1583,7,1),[1]CatGlob!$R:$R,0),MATCH(MID(B1583,1,2),[1]CatGlob!$R:$R,0))))</f>
        <v>NSOL</v>
      </c>
      <c r="F1583" s="397" t="s">
        <v>442</v>
      </c>
      <c r="G1583" s="398" t="s">
        <v>383</v>
      </c>
      <c r="H1583" s="399" t="s">
        <v>264</v>
      </c>
      <c r="I1583" s="399" t="s">
        <v>611</v>
      </c>
      <c r="J1583" s="418" t="s">
        <v>2252</v>
      </c>
      <c r="K1583" s="424" t="s">
        <v>600</v>
      </c>
      <c r="L1583" s="400" t="str">
        <f>IF(ISERROR(MATCH(M1583,M$10:M1582,0)),M1583,"")</f>
        <v/>
      </c>
      <c r="M1583" s="401" t="str">
        <f>IF(B1583="","",IF(ISERROR(MATCH(F1583&amp;"_"&amp;G1583&amp;"_"&amp;H1583&amp;"_"&amp;I1583&amp;"_"&amp;J1583&amp;IF(K1583="","","_"&amp;K1583),[1]CatGlob!$B:$B,0)),F1583&amp;"_"&amp;G1583&amp;"_"&amp;H1583&amp;"_"&amp;I1583&amp;"_"&amp;J1583&amp;IF(K1583="","","_"&amp;K1583),INDEX([1]CatGlob!$C:$C,MATCH(F1583&amp;"_"&amp;G1583&amp;"_"&amp;H1583&amp;"_"&amp;I1583&amp;"_"&amp;J1583&amp;IF(K1583="","","_"&amp;K1583),[1]CatGlob!$B:$B,0))))</f>
        <v>PEN_NOM_CORP_NT</v>
      </c>
      <c r="N1583" s="402" t="str">
        <f t="shared" si="51"/>
        <v/>
      </c>
      <c r="O1583" s="402" t="str">
        <f t="shared" si="50"/>
        <v/>
      </c>
      <c r="P1583" s="401" t="str">
        <f>IF(LEN(B1583)&gt;8,INDEX([1]CatGlob!$X:$X,MATCH(M1583,[1]CatGlob!$W:$W,0)),"")</f>
        <v>PEC</v>
      </c>
      <c r="Q1583" s="403" t="str">
        <f>INDEX([1]CatGlob!P:P,MATCH(M1583,[1]CatGlob!O:O,0))</f>
        <v>RFLC</v>
      </c>
      <c r="R1583" s="403"/>
      <c r="S1583" s="403"/>
      <c r="T1583" s="403" t="str">
        <f>INDEX([1]CatGlob!$D:$D,MATCH($M1583,[1]CatGlob!$C:$C,0))</f>
        <v>RFL</v>
      </c>
      <c r="U1583" s="403" t="s">
        <v>3953</v>
      </c>
      <c r="V1583" s="404" t="str">
        <f>INDEX([1]CatGlob!$F:$F,MATCH($M1583,[1]CatGlob!$C:$C,0))</f>
        <v>RFL_CORP</v>
      </c>
      <c r="W1583" s="405"/>
      <c r="X1583" s="406">
        <v>0</v>
      </c>
      <c r="Y1583" s="407">
        <v>0</v>
      </c>
      <c r="Z1583" s="408">
        <v>0</v>
      </c>
      <c r="AA1583" s="407">
        <v>0</v>
      </c>
      <c r="AB1583" s="408">
        <v>0</v>
      </c>
      <c r="AC1583" s="407">
        <v>0</v>
      </c>
      <c r="AD1583" s="408">
        <v>0</v>
      </c>
      <c r="AE1583" s="407">
        <v>0</v>
      </c>
      <c r="AF1583" s="408">
        <v>0</v>
      </c>
      <c r="AG1583" s="407">
        <v>0</v>
      </c>
      <c r="AI1583" s="406">
        <v>0</v>
      </c>
      <c r="AJ1583" s="407">
        <v>0</v>
      </c>
      <c r="AK1583" s="408">
        <v>0</v>
      </c>
      <c r="AL1583" s="407">
        <v>0</v>
      </c>
      <c r="AM1583" s="408">
        <v>0</v>
      </c>
      <c r="AN1583" s="407">
        <v>0</v>
      </c>
      <c r="AO1583" s="408">
        <v>0</v>
      </c>
      <c r="AP1583" s="407">
        <v>0</v>
      </c>
      <c r="AQ1583" s="408">
        <v>0</v>
      </c>
      <c r="AR1583" s="407">
        <v>0</v>
      </c>
      <c r="AT1583" s="406">
        <v>0</v>
      </c>
      <c r="AU1583" s="407">
        <v>0</v>
      </c>
      <c r="AV1583" s="408">
        <v>0</v>
      </c>
      <c r="AW1583" s="407">
        <v>0</v>
      </c>
      <c r="AX1583" s="408">
        <v>0</v>
      </c>
      <c r="AY1583" s="407">
        <v>0</v>
      </c>
      <c r="AZ1583" s="408">
        <v>0</v>
      </c>
      <c r="BA1583" s="407">
        <v>0</v>
      </c>
      <c r="BB1583" s="408">
        <v>0</v>
      </c>
      <c r="BC1583" s="407">
        <v>0</v>
      </c>
    </row>
    <row r="1584" spans="1:55" x14ac:dyDescent="0.35">
      <c r="A1584" s="385" t="str" cm="1">
        <f t="array" ref="A1584">IFERROR(_xlfn.IFS(AND(F1584="Renta Variable",O1584=1),IFERROR(MATCH(B1584,[1]RV_Det!C:C,0),"Rev"),AND(J1584="Corporativa",O1584=1,I1584="EM"),IFERROR(MATCH(B1584,[1]RF_Corps!B:B,0),"Rev"),AND(F1584="Alternativos",O1584=1),IFERROR(MATCH(B1584,[1]Rep4!C:C,0),"Rev")),"")</f>
        <v/>
      </c>
      <c r="B1584" s="394" t="s">
        <v>4268</v>
      </c>
      <c r="C1584" s="409" t="s">
        <v>4269</v>
      </c>
      <c r="D1584" s="395" t="s">
        <v>4265</v>
      </c>
      <c r="E1584" s="396" t="str">
        <f>IF(B1584="","",INDEX([1]CatGlob!$S:$S,IFERROR(MATCH(MID(B1584,7,1),[1]CatGlob!$R:$R,0),MATCH(MID(B1584,1,2),[1]CatGlob!$R:$R,0))))</f>
        <v>NSOL</v>
      </c>
      <c r="F1584" s="397" t="s">
        <v>442</v>
      </c>
      <c r="G1584" s="398" t="s">
        <v>383</v>
      </c>
      <c r="H1584" s="399" t="s">
        <v>264</v>
      </c>
      <c r="I1584" s="399" t="s">
        <v>611</v>
      </c>
      <c r="J1584" s="418" t="s">
        <v>2252</v>
      </c>
      <c r="K1584" s="424" t="s">
        <v>600</v>
      </c>
      <c r="L1584" s="400" t="str">
        <f>IF(ISERROR(MATCH(M1584,M$10:M1583,0)),M1584,"")</f>
        <v/>
      </c>
      <c r="M1584" s="401" t="str">
        <f>IF(B1584="","",IF(ISERROR(MATCH(F1584&amp;"_"&amp;G1584&amp;"_"&amp;H1584&amp;"_"&amp;I1584&amp;"_"&amp;J1584&amp;IF(K1584="","","_"&amp;K1584),[1]CatGlob!$B:$B,0)),F1584&amp;"_"&amp;G1584&amp;"_"&amp;H1584&amp;"_"&amp;I1584&amp;"_"&amp;J1584&amp;IF(K1584="","","_"&amp;K1584),INDEX([1]CatGlob!$C:$C,MATCH(F1584&amp;"_"&amp;G1584&amp;"_"&amp;H1584&amp;"_"&amp;I1584&amp;"_"&amp;J1584&amp;IF(K1584="","","_"&amp;K1584),[1]CatGlob!$B:$B,0))))</f>
        <v>PEN_NOM_CORP_NT</v>
      </c>
      <c r="N1584" s="402" t="str">
        <f t="shared" si="51"/>
        <v/>
      </c>
      <c r="O1584" s="402" t="str">
        <f t="shared" si="50"/>
        <v/>
      </c>
      <c r="P1584" s="401" t="str">
        <f>IF(LEN(B1584)&gt;8,INDEX([1]CatGlob!$X:$X,MATCH(M1584,[1]CatGlob!$W:$W,0)),"")</f>
        <v>PEC</v>
      </c>
      <c r="Q1584" s="403" t="str">
        <f>INDEX([1]CatGlob!P:P,MATCH(M1584,[1]CatGlob!O:O,0))</f>
        <v>RFLC</v>
      </c>
      <c r="R1584" s="403"/>
      <c r="S1584" s="403"/>
      <c r="T1584" s="403" t="str">
        <f>INDEX([1]CatGlob!$D:$D,MATCH($M1584,[1]CatGlob!$C:$C,0))</f>
        <v>RFL</v>
      </c>
      <c r="U1584" s="403" t="s">
        <v>3953</v>
      </c>
      <c r="V1584" s="404" t="str">
        <f>INDEX([1]CatGlob!$F:$F,MATCH($M1584,[1]CatGlob!$C:$C,0))</f>
        <v>RFL_CORP</v>
      </c>
      <c r="W1584" s="405"/>
      <c r="X1584" s="406">
        <v>0</v>
      </c>
      <c r="Y1584" s="407">
        <v>0</v>
      </c>
      <c r="Z1584" s="408">
        <v>0</v>
      </c>
      <c r="AA1584" s="407">
        <v>0</v>
      </c>
      <c r="AB1584" s="408">
        <v>0</v>
      </c>
      <c r="AC1584" s="407">
        <v>0</v>
      </c>
      <c r="AD1584" s="408">
        <v>0</v>
      </c>
      <c r="AE1584" s="407">
        <v>0</v>
      </c>
      <c r="AF1584" s="408">
        <v>0</v>
      </c>
      <c r="AG1584" s="407">
        <v>0</v>
      </c>
      <c r="AI1584" s="406">
        <v>0</v>
      </c>
      <c r="AJ1584" s="407">
        <v>0</v>
      </c>
      <c r="AK1584" s="408">
        <v>0</v>
      </c>
      <c r="AL1584" s="407">
        <v>0</v>
      </c>
      <c r="AM1584" s="408">
        <v>0</v>
      </c>
      <c r="AN1584" s="407">
        <v>0</v>
      </c>
      <c r="AO1584" s="408">
        <v>0</v>
      </c>
      <c r="AP1584" s="407">
        <v>0</v>
      </c>
      <c r="AQ1584" s="408">
        <v>0</v>
      </c>
      <c r="AR1584" s="407">
        <v>0</v>
      </c>
      <c r="AT1584" s="406">
        <v>0</v>
      </c>
      <c r="AU1584" s="407">
        <v>0</v>
      </c>
      <c r="AV1584" s="408">
        <v>0</v>
      </c>
      <c r="AW1584" s="407">
        <v>0</v>
      </c>
      <c r="AX1584" s="408">
        <v>0</v>
      </c>
      <c r="AY1584" s="407">
        <v>0</v>
      </c>
      <c r="AZ1584" s="408">
        <v>0</v>
      </c>
      <c r="BA1584" s="407">
        <v>0</v>
      </c>
      <c r="BB1584" s="408">
        <v>0</v>
      </c>
      <c r="BC1584" s="407">
        <v>0</v>
      </c>
    </row>
    <row r="1585" spans="1:55" x14ac:dyDescent="0.35">
      <c r="A1585" s="385" t="str" cm="1">
        <f t="array" ref="A1585">IFERROR(_xlfn.IFS(AND(F1585="Renta Variable",O1585=1),IFERROR(MATCH(B1585,[1]RV_Det!C:C,0),"Rev"),AND(J1585="Corporativa",O1585=1,I1585="EM"),IFERROR(MATCH(B1585,[1]RF_Corps!B:B,0),"Rev"),AND(F1585="Alternativos",O1585=1),IFERROR(MATCH(B1585,[1]Rep4!C:C,0),"Rev")),"")</f>
        <v/>
      </c>
      <c r="B1585" s="394" t="s">
        <v>4270</v>
      </c>
      <c r="C1585" s="409" t="s">
        <v>4271</v>
      </c>
      <c r="D1585" s="395" t="s">
        <v>4265</v>
      </c>
      <c r="E1585" s="396" t="str">
        <f>IF(B1585="","",INDEX([1]CatGlob!$S:$S,IFERROR(MATCH(MID(B1585,7,1),[1]CatGlob!$R:$R,0),MATCH(MID(B1585,1,2),[1]CatGlob!$R:$R,0))))</f>
        <v>NSOL</v>
      </c>
      <c r="F1585" s="397" t="s">
        <v>442</v>
      </c>
      <c r="G1585" s="398" t="s">
        <v>383</v>
      </c>
      <c r="H1585" s="399" t="s">
        <v>264</v>
      </c>
      <c r="I1585" s="399" t="s">
        <v>611</v>
      </c>
      <c r="J1585" s="418" t="s">
        <v>2252</v>
      </c>
      <c r="K1585" s="424" t="s">
        <v>600</v>
      </c>
      <c r="L1585" s="400" t="str">
        <f>IF(ISERROR(MATCH(M1585,M$10:M1584,0)),M1585,"")</f>
        <v/>
      </c>
      <c r="M1585" s="401" t="str">
        <f>IF(B1585="","",IF(ISERROR(MATCH(F1585&amp;"_"&amp;G1585&amp;"_"&amp;H1585&amp;"_"&amp;I1585&amp;"_"&amp;J1585&amp;IF(K1585="","","_"&amp;K1585),[1]CatGlob!$B:$B,0)),F1585&amp;"_"&amp;G1585&amp;"_"&amp;H1585&amp;"_"&amp;I1585&amp;"_"&amp;J1585&amp;IF(K1585="","","_"&amp;K1585),INDEX([1]CatGlob!$C:$C,MATCH(F1585&amp;"_"&amp;G1585&amp;"_"&amp;H1585&amp;"_"&amp;I1585&amp;"_"&amp;J1585&amp;IF(K1585="","","_"&amp;K1585),[1]CatGlob!$B:$B,0))))</f>
        <v>PEN_NOM_CORP_NT</v>
      </c>
      <c r="N1585" s="402" t="str">
        <f t="shared" si="51"/>
        <v/>
      </c>
      <c r="O1585" s="402" t="str">
        <f t="shared" si="50"/>
        <v/>
      </c>
      <c r="P1585" s="401" t="str">
        <f>IF(LEN(B1585)&gt;8,INDEX([1]CatGlob!$X:$X,MATCH(M1585,[1]CatGlob!$W:$W,0)),"")</f>
        <v>PEC</v>
      </c>
      <c r="Q1585" s="403" t="str">
        <f>INDEX([1]CatGlob!P:P,MATCH(M1585,[1]CatGlob!O:O,0))</f>
        <v>RFLC</v>
      </c>
      <c r="R1585" s="403"/>
      <c r="S1585" s="403"/>
      <c r="T1585" s="403" t="str">
        <f>INDEX([1]CatGlob!$D:$D,MATCH($M1585,[1]CatGlob!$C:$C,0))</f>
        <v>RFL</v>
      </c>
      <c r="U1585" s="403" t="s">
        <v>3953</v>
      </c>
      <c r="V1585" s="404" t="str">
        <f>INDEX([1]CatGlob!$F:$F,MATCH($M1585,[1]CatGlob!$C:$C,0))</f>
        <v>RFL_CORP</v>
      </c>
      <c r="W1585" s="405"/>
      <c r="X1585" s="406">
        <v>0</v>
      </c>
      <c r="Y1585" s="407">
        <v>0</v>
      </c>
      <c r="Z1585" s="408">
        <v>0</v>
      </c>
      <c r="AA1585" s="407">
        <v>0</v>
      </c>
      <c r="AB1585" s="408">
        <v>0</v>
      </c>
      <c r="AC1585" s="407">
        <v>0</v>
      </c>
      <c r="AD1585" s="408">
        <v>0</v>
      </c>
      <c r="AE1585" s="407">
        <v>0</v>
      </c>
      <c r="AF1585" s="408">
        <v>0</v>
      </c>
      <c r="AG1585" s="407">
        <v>0</v>
      </c>
      <c r="AI1585" s="406">
        <v>0</v>
      </c>
      <c r="AJ1585" s="407">
        <v>0</v>
      </c>
      <c r="AK1585" s="408">
        <v>0</v>
      </c>
      <c r="AL1585" s="407">
        <v>0</v>
      </c>
      <c r="AM1585" s="408">
        <v>0</v>
      </c>
      <c r="AN1585" s="407">
        <v>0</v>
      </c>
      <c r="AO1585" s="408">
        <v>0</v>
      </c>
      <c r="AP1585" s="407">
        <v>0</v>
      </c>
      <c r="AQ1585" s="408">
        <v>0</v>
      </c>
      <c r="AR1585" s="407">
        <v>0</v>
      </c>
      <c r="AT1585" s="406">
        <v>0</v>
      </c>
      <c r="AU1585" s="407">
        <v>0</v>
      </c>
      <c r="AV1585" s="408">
        <v>0</v>
      </c>
      <c r="AW1585" s="407">
        <v>0</v>
      </c>
      <c r="AX1585" s="408">
        <v>0</v>
      </c>
      <c r="AY1585" s="407">
        <v>0</v>
      </c>
      <c r="AZ1585" s="408">
        <v>0</v>
      </c>
      <c r="BA1585" s="407">
        <v>0</v>
      </c>
      <c r="BB1585" s="408">
        <v>0</v>
      </c>
      <c r="BC1585" s="407">
        <v>0</v>
      </c>
    </row>
    <row r="1586" spans="1:55" x14ac:dyDescent="0.35">
      <c r="A1586" s="385" t="str" cm="1">
        <f t="array" ref="A1586">IFERROR(_xlfn.IFS(AND(F1586="Renta Variable",O1586=1),IFERROR(MATCH(B1586,[1]RV_Det!C:C,0),"Rev"),AND(J1586="Corporativa",O1586=1,I1586="EM"),IFERROR(MATCH(B1586,[1]RF_Corps!B:B,0),"Rev"),AND(F1586="Alternativos",O1586=1),IFERROR(MATCH(B1586,[1]Rep4!C:C,0),"Rev")),"")</f>
        <v/>
      </c>
      <c r="B1586" s="394" t="s">
        <v>4272</v>
      </c>
      <c r="C1586" s="409" t="s">
        <v>4273</v>
      </c>
      <c r="D1586" s="395" t="s">
        <v>4265</v>
      </c>
      <c r="E1586" s="396" t="str">
        <f>IF(B1586="","",INDEX([1]CatGlob!$S:$S,IFERROR(MATCH(MID(B1586,7,1),[1]CatGlob!$R:$R,0),MATCH(MID(B1586,1,2),[1]CatGlob!$R:$R,0))))</f>
        <v>NSOL</v>
      </c>
      <c r="F1586" s="397" t="s">
        <v>442</v>
      </c>
      <c r="G1586" s="398" t="s">
        <v>383</v>
      </c>
      <c r="H1586" s="399" t="s">
        <v>264</v>
      </c>
      <c r="I1586" s="399" t="s">
        <v>611</v>
      </c>
      <c r="J1586" s="418" t="s">
        <v>2252</v>
      </c>
      <c r="K1586" s="424" t="s">
        <v>600</v>
      </c>
      <c r="L1586" s="400" t="str">
        <f>IF(ISERROR(MATCH(M1586,M$10:M1585,0)),M1586,"")</f>
        <v/>
      </c>
      <c r="M1586" s="401" t="str">
        <f>IF(B1586="","",IF(ISERROR(MATCH(F1586&amp;"_"&amp;G1586&amp;"_"&amp;H1586&amp;"_"&amp;I1586&amp;"_"&amp;J1586&amp;IF(K1586="","","_"&amp;K1586),[1]CatGlob!$B:$B,0)),F1586&amp;"_"&amp;G1586&amp;"_"&amp;H1586&amp;"_"&amp;I1586&amp;"_"&amp;J1586&amp;IF(K1586="","","_"&amp;K1586),INDEX([1]CatGlob!$C:$C,MATCH(F1586&amp;"_"&amp;G1586&amp;"_"&amp;H1586&amp;"_"&amp;I1586&amp;"_"&amp;J1586&amp;IF(K1586="","","_"&amp;K1586),[1]CatGlob!$B:$B,0))))</f>
        <v>PEN_NOM_CORP_NT</v>
      </c>
      <c r="N1586" s="402" t="str">
        <f t="shared" si="51"/>
        <v/>
      </c>
      <c r="O1586" s="402" t="str">
        <f t="shared" si="50"/>
        <v/>
      </c>
      <c r="P1586" s="401" t="str">
        <f>IF(LEN(B1586)&gt;8,INDEX([1]CatGlob!$X:$X,MATCH(M1586,[1]CatGlob!$W:$W,0)),"")</f>
        <v>PEC</v>
      </c>
      <c r="Q1586" s="403" t="str">
        <f>INDEX([1]CatGlob!P:P,MATCH(M1586,[1]CatGlob!O:O,0))</f>
        <v>RFLC</v>
      </c>
      <c r="R1586" s="403"/>
      <c r="S1586" s="403"/>
      <c r="T1586" s="403" t="str">
        <f>INDEX([1]CatGlob!$D:$D,MATCH($M1586,[1]CatGlob!$C:$C,0))</f>
        <v>RFL</v>
      </c>
      <c r="U1586" s="403" t="s">
        <v>3953</v>
      </c>
      <c r="V1586" s="404" t="str">
        <f>INDEX([1]CatGlob!$F:$F,MATCH($M1586,[1]CatGlob!$C:$C,0))</f>
        <v>RFL_CORP</v>
      </c>
      <c r="W1586" s="405"/>
      <c r="X1586" s="406">
        <v>0</v>
      </c>
      <c r="Y1586" s="407">
        <v>0</v>
      </c>
      <c r="Z1586" s="408">
        <v>0</v>
      </c>
      <c r="AA1586" s="407">
        <v>0</v>
      </c>
      <c r="AB1586" s="408">
        <v>0</v>
      </c>
      <c r="AC1586" s="407">
        <v>0</v>
      </c>
      <c r="AD1586" s="408">
        <v>0</v>
      </c>
      <c r="AE1586" s="407">
        <v>0</v>
      </c>
      <c r="AF1586" s="408">
        <v>0</v>
      </c>
      <c r="AG1586" s="407">
        <v>0</v>
      </c>
      <c r="AI1586" s="406">
        <v>0</v>
      </c>
      <c r="AJ1586" s="407">
        <v>0</v>
      </c>
      <c r="AK1586" s="408">
        <v>0</v>
      </c>
      <c r="AL1586" s="407">
        <v>0</v>
      </c>
      <c r="AM1586" s="408">
        <v>0</v>
      </c>
      <c r="AN1586" s="407">
        <v>0</v>
      </c>
      <c r="AO1586" s="408">
        <v>0</v>
      </c>
      <c r="AP1586" s="407">
        <v>0</v>
      </c>
      <c r="AQ1586" s="408">
        <v>0</v>
      </c>
      <c r="AR1586" s="407">
        <v>0</v>
      </c>
      <c r="AT1586" s="406">
        <v>0</v>
      </c>
      <c r="AU1586" s="407">
        <v>0</v>
      </c>
      <c r="AV1586" s="408">
        <v>0</v>
      </c>
      <c r="AW1586" s="407">
        <v>0</v>
      </c>
      <c r="AX1586" s="408">
        <v>0</v>
      </c>
      <c r="AY1586" s="407">
        <v>0</v>
      </c>
      <c r="AZ1586" s="408">
        <v>0</v>
      </c>
      <c r="BA1586" s="407">
        <v>0</v>
      </c>
      <c r="BB1586" s="408">
        <v>0</v>
      </c>
      <c r="BC1586" s="407">
        <v>0</v>
      </c>
    </row>
    <row r="1587" spans="1:55" x14ac:dyDescent="0.35">
      <c r="A1587" s="385" t="str" cm="1">
        <f t="array" ref="A1587">IFERROR(_xlfn.IFS(AND(F1587="Renta Variable",O1587=1),IFERROR(MATCH(B1587,[1]RV_Det!C:C,0),"Rev"),AND(J1587="Corporativa",O1587=1,I1587="EM"),IFERROR(MATCH(B1587,[1]RF_Corps!B:B,0),"Rev"),AND(F1587="Alternativos",O1587=1),IFERROR(MATCH(B1587,[1]Rep4!C:C,0),"Rev")),"")</f>
        <v/>
      </c>
      <c r="B1587" s="394" t="s">
        <v>4274</v>
      </c>
      <c r="C1587" s="409" t="s">
        <v>4275</v>
      </c>
      <c r="D1587" s="395" t="s">
        <v>4265</v>
      </c>
      <c r="E1587" s="396" t="str">
        <f>IF(B1587="","",INDEX([1]CatGlob!$S:$S,IFERROR(MATCH(MID(B1587,7,1),[1]CatGlob!$R:$R,0),MATCH(MID(B1587,1,2),[1]CatGlob!$R:$R,0))))</f>
        <v>NSOL</v>
      </c>
      <c r="F1587" s="397" t="s">
        <v>442</v>
      </c>
      <c r="G1587" s="398" t="s">
        <v>383</v>
      </c>
      <c r="H1587" s="399" t="s">
        <v>264</v>
      </c>
      <c r="I1587" s="399" t="s">
        <v>611</v>
      </c>
      <c r="J1587" s="418" t="s">
        <v>2252</v>
      </c>
      <c r="K1587" s="424" t="s">
        <v>600</v>
      </c>
      <c r="L1587" s="400" t="str">
        <f>IF(ISERROR(MATCH(M1587,M$10:M1586,0)),M1587,"")</f>
        <v/>
      </c>
      <c r="M1587" s="401" t="str">
        <f>IF(B1587="","",IF(ISERROR(MATCH(F1587&amp;"_"&amp;G1587&amp;"_"&amp;H1587&amp;"_"&amp;I1587&amp;"_"&amp;J1587&amp;IF(K1587="","","_"&amp;K1587),[1]CatGlob!$B:$B,0)),F1587&amp;"_"&amp;G1587&amp;"_"&amp;H1587&amp;"_"&amp;I1587&amp;"_"&amp;J1587&amp;IF(K1587="","","_"&amp;K1587),INDEX([1]CatGlob!$C:$C,MATCH(F1587&amp;"_"&amp;G1587&amp;"_"&amp;H1587&amp;"_"&amp;I1587&amp;"_"&amp;J1587&amp;IF(K1587="","","_"&amp;K1587),[1]CatGlob!$B:$B,0))))</f>
        <v>PEN_NOM_CORP_NT</v>
      </c>
      <c r="N1587" s="402" t="str">
        <f t="shared" si="51"/>
        <v/>
      </c>
      <c r="O1587" s="402" t="str">
        <f t="shared" si="50"/>
        <v/>
      </c>
      <c r="P1587" s="401" t="str">
        <f>IF(LEN(B1587)&gt;8,INDEX([1]CatGlob!$X:$X,MATCH(M1587,[1]CatGlob!$W:$W,0)),"")</f>
        <v>PEC</v>
      </c>
      <c r="Q1587" s="403" t="str">
        <f>INDEX([1]CatGlob!P:P,MATCH(M1587,[1]CatGlob!O:O,0))</f>
        <v>RFLC</v>
      </c>
      <c r="R1587" s="403"/>
      <c r="S1587" s="403"/>
      <c r="T1587" s="403" t="str">
        <f>INDEX([1]CatGlob!$D:$D,MATCH($M1587,[1]CatGlob!$C:$C,0))</f>
        <v>RFL</v>
      </c>
      <c r="U1587" s="403" t="s">
        <v>3953</v>
      </c>
      <c r="V1587" s="404" t="str">
        <f>INDEX([1]CatGlob!$F:$F,MATCH($M1587,[1]CatGlob!$C:$C,0))</f>
        <v>RFL_CORP</v>
      </c>
      <c r="W1587" s="405"/>
      <c r="X1587" s="406">
        <v>0</v>
      </c>
      <c r="Y1587" s="407">
        <v>0</v>
      </c>
      <c r="Z1587" s="408">
        <v>0</v>
      </c>
      <c r="AA1587" s="407">
        <v>0</v>
      </c>
      <c r="AB1587" s="408">
        <v>0</v>
      </c>
      <c r="AC1587" s="407">
        <v>0</v>
      </c>
      <c r="AD1587" s="408">
        <v>0</v>
      </c>
      <c r="AE1587" s="407">
        <v>0</v>
      </c>
      <c r="AF1587" s="408">
        <v>0</v>
      </c>
      <c r="AG1587" s="407">
        <v>0</v>
      </c>
      <c r="AI1587" s="406">
        <v>0</v>
      </c>
      <c r="AJ1587" s="407">
        <v>0</v>
      </c>
      <c r="AK1587" s="408">
        <v>0</v>
      </c>
      <c r="AL1587" s="407">
        <v>0</v>
      </c>
      <c r="AM1587" s="408">
        <v>0</v>
      </c>
      <c r="AN1587" s="407">
        <v>0</v>
      </c>
      <c r="AO1587" s="408">
        <v>0</v>
      </c>
      <c r="AP1587" s="407">
        <v>0</v>
      </c>
      <c r="AQ1587" s="408">
        <v>0</v>
      </c>
      <c r="AR1587" s="407">
        <v>0</v>
      </c>
      <c r="AT1587" s="406">
        <v>0</v>
      </c>
      <c r="AU1587" s="407">
        <v>0</v>
      </c>
      <c r="AV1587" s="408">
        <v>0</v>
      </c>
      <c r="AW1587" s="407">
        <v>0</v>
      </c>
      <c r="AX1587" s="408">
        <v>0</v>
      </c>
      <c r="AY1587" s="407">
        <v>0</v>
      </c>
      <c r="AZ1587" s="408">
        <v>0</v>
      </c>
      <c r="BA1587" s="407">
        <v>0</v>
      </c>
      <c r="BB1587" s="408">
        <v>0</v>
      </c>
      <c r="BC1587" s="407">
        <v>0</v>
      </c>
    </row>
    <row r="1588" spans="1:55" x14ac:dyDescent="0.35">
      <c r="A1588" s="385" t="str" cm="1">
        <f t="array" ref="A1588">IFERROR(_xlfn.IFS(AND(F1588="Renta Variable",O1588=1),IFERROR(MATCH(B1588,[1]RV_Det!C:C,0),"Rev"),AND(J1588="Corporativa",O1588=1,I1588="EM"),IFERROR(MATCH(B1588,[1]RF_Corps!B:B,0),"Rev"),AND(F1588="Alternativos",O1588=1),IFERROR(MATCH(B1588,[1]Rep4!C:C,0),"Rev")),"")</f>
        <v/>
      </c>
      <c r="B1588" s="394" t="s">
        <v>4276</v>
      </c>
      <c r="C1588" s="409" t="s">
        <v>4277</v>
      </c>
      <c r="D1588" s="395" t="s">
        <v>3426</v>
      </c>
      <c r="E1588" s="396" t="str">
        <f>IF(B1588="","",INDEX([1]CatGlob!$S:$S,IFERROR(MATCH(MID(B1588,7,1),[1]CatGlob!$R:$R,0),MATCH(MID(B1588,1,2),[1]CatGlob!$R:$R,0))))</f>
        <v>NSOL</v>
      </c>
      <c r="F1588" s="397" t="s">
        <v>442</v>
      </c>
      <c r="G1588" s="398" t="s">
        <v>383</v>
      </c>
      <c r="H1588" s="399" t="s">
        <v>264</v>
      </c>
      <c r="I1588" s="399" t="s">
        <v>611</v>
      </c>
      <c r="J1588" s="418" t="s">
        <v>2252</v>
      </c>
      <c r="K1588" s="396" t="s">
        <v>600</v>
      </c>
      <c r="L1588" s="400" t="str">
        <f>IF(ISERROR(MATCH(M1588,M$10:M1587,0)),M1588,"")</f>
        <v/>
      </c>
      <c r="M1588" s="401" t="str">
        <f>IF(B1588="","",IF(ISERROR(MATCH(F1588&amp;"_"&amp;G1588&amp;"_"&amp;H1588&amp;"_"&amp;I1588&amp;"_"&amp;J1588&amp;IF(K1588="","","_"&amp;K1588),[1]CatGlob!$B:$B,0)),F1588&amp;"_"&amp;G1588&amp;"_"&amp;H1588&amp;"_"&amp;I1588&amp;"_"&amp;J1588&amp;IF(K1588="","","_"&amp;K1588),INDEX([1]CatGlob!$C:$C,MATCH(F1588&amp;"_"&amp;G1588&amp;"_"&amp;H1588&amp;"_"&amp;I1588&amp;"_"&amp;J1588&amp;IF(K1588="","","_"&amp;K1588),[1]CatGlob!$B:$B,0))))</f>
        <v>PEN_NOM_CORP_NT</v>
      </c>
      <c r="N1588" s="402" t="str">
        <f t="shared" si="51"/>
        <v/>
      </c>
      <c r="O1588" s="402" t="str">
        <f t="shared" si="50"/>
        <v/>
      </c>
      <c r="P1588" s="401" t="str">
        <f>IF(LEN(B1588)&gt;8,INDEX([1]CatGlob!$X:$X,MATCH(M1588,[1]CatGlob!$W:$W,0)),"")</f>
        <v>PEC</v>
      </c>
      <c r="Q1588" s="403" t="str">
        <f>INDEX([1]CatGlob!P:P,MATCH(M1588,[1]CatGlob!O:O,0))</f>
        <v>RFLC</v>
      </c>
      <c r="R1588" s="403"/>
      <c r="S1588" s="403"/>
      <c r="T1588" s="403" t="str">
        <f>INDEX([1]CatGlob!$D:$D,MATCH($M1588,[1]CatGlob!$C:$C,0))</f>
        <v>RFL</v>
      </c>
      <c r="U1588" s="403" t="s">
        <v>2288</v>
      </c>
      <c r="V1588" s="404" t="str">
        <f>INDEX([1]CatGlob!$F:$F,MATCH($M1588,[1]CatGlob!$C:$C,0))</f>
        <v>RFL_CORP</v>
      </c>
      <c r="W1588" s="405"/>
      <c r="X1588" s="406">
        <v>0</v>
      </c>
      <c r="Y1588" s="407">
        <v>0</v>
      </c>
      <c r="Z1588" s="408">
        <v>0</v>
      </c>
      <c r="AA1588" s="407">
        <v>0</v>
      </c>
      <c r="AB1588" s="408">
        <v>0</v>
      </c>
      <c r="AC1588" s="407">
        <v>0</v>
      </c>
      <c r="AD1588" s="408">
        <v>0</v>
      </c>
      <c r="AE1588" s="407">
        <v>0</v>
      </c>
      <c r="AF1588" s="408">
        <v>0</v>
      </c>
      <c r="AG1588" s="407">
        <v>0</v>
      </c>
      <c r="AI1588" s="406">
        <v>0</v>
      </c>
      <c r="AJ1588" s="407">
        <v>0</v>
      </c>
      <c r="AK1588" s="408">
        <v>0</v>
      </c>
      <c r="AL1588" s="407">
        <v>0</v>
      </c>
      <c r="AM1588" s="408">
        <v>0</v>
      </c>
      <c r="AN1588" s="407">
        <v>0</v>
      </c>
      <c r="AO1588" s="408">
        <v>0</v>
      </c>
      <c r="AP1588" s="407">
        <v>0</v>
      </c>
      <c r="AQ1588" s="408">
        <v>0</v>
      </c>
      <c r="AR1588" s="407">
        <v>0</v>
      </c>
      <c r="AT1588" s="406">
        <v>0</v>
      </c>
      <c r="AU1588" s="407">
        <v>0</v>
      </c>
      <c r="AV1588" s="408">
        <v>0</v>
      </c>
      <c r="AW1588" s="407">
        <v>0</v>
      </c>
      <c r="AX1588" s="408">
        <v>0</v>
      </c>
      <c r="AY1588" s="407">
        <v>0</v>
      </c>
      <c r="AZ1588" s="408">
        <v>0</v>
      </c>
      <c r="BA1588" s="407">
        <v>0</v>
      </c>
      <c r="BB1588" s="408">
        <v>0</v>
      </c>
      <c r="BC1588" s="407">
        <v>0</v>
      </c>
    </row>
    <row r="1589" spans="1:55" x14ac:dyDescent="0.35">
      <c r="A1589" s="385" t="str" cm="1">
        <f t="array" ref="A1589">IFERROR(_xlfn.IFS(AND(F1589="Renta Variable",O1589=1),IFERROR(MATCH(B1589,[1]RV_Det!C:C,0),"Rev"),AND(J1589="Corporativa",O1589=1,I1589="EM"),IFERROR(MATCH(B1589,[1]RF_Corps!B:B,0),"Rev"),AND(F1589="Alternativos",O1589=1),IFERROR(MATCH(B1589,[1]Rep4!C:C,0),"Rev")),"")</f>
        <v/>
      </c>
      <c r="B1589" s="394" t="s">
        <v>4278</v>
      </c>
      <c r="C1589" s="409" t="s">
        <v>4279</v>
      </c>
      <c r="D1589" s="395" t="s">
        <v>3764</v>
      </c>
      <c r="E1589" s="396" t="str">
        <f>IF(B1589="","",INDEX([1]CatGlob!$S:$S,IFERROR(MATCH(MID(B1589,7,1),[1]CatGlob!$R:$R,0),MATCH(MID(B1589,1,2),[1]CatGlob!$R:$R,0))))</f>
        <v>NSOL</v>
      </c>
      <c r="F1589" s="397" t="s">
        <v>442</v>
      </c>
      <c r="G1589" s="398" t="s">
        <v>383</v>
      </c>
      <c r="H1589" s="399" t="s">
        <v>264</v>
      </c>
      <c r="I1589" s="399" t="s">
        <v>611</v>
      </c>
      <c r="J1589" s="399" t="s">
        <v>2252</v>
      </c>
      <c r="K1589" s="396" t="s">
        <v>600</v>
      </c>
      <c r="L1589" s="400" t="str">
        <f>IF(ISERROR(MATCH(M1589,M$10:M1588,0)),M1589,"")</f>
        <v/>
      </c>
      <c r="M1589" s="401" t="str">
        <f>IF(B1589="","",IF(ISERROR(MATCH(F1589&amp;"_"&amp;G1589&amp;"_"&amp;H1589&amp;"_"&amp;I1589&amp;"_"&amp;J1589&amp;IF(K1589="","","_"&amp;K1589),[1]CatGlob!$B:$B,0)),F1589&amp;"_"&amp;G1589&amp;"_"&amp;H1589&amp;"_"&amp;I1589&amp;"_"&amp;J1589&amp;IF(K1589="","","_"&amp;K1589),INDEX([1]CatGlob!$C:$C,MATCH(F1589&amp;"_"&amp;G1589&amp;"_"&amp;H1589&amp;"_"&amp;I1589&amp;"_"&amp;J1589&amp;IF(K1589="","","_"&amp;K1589),[1]CatGlob!$B:$B,0))))</f>
        <v>PEN_NOM_CORP_NT</v>
      </c>
      <c r="N1589" s="402" t="str">
        <f t="shared" si="51"/>
        <v>rev</v>
      </c>
      <c r="O1589" s="402">
        <f t="shared" si="50"/>
        <v>1</v>
      </c>
      <c r="P1589" s="401" t="str">
        <f>IF(LEN(B1589)&gt;8,INDEX([1]CatGlob!$X:$X,MATCH(M1589,[1]CatGlob!$W:$W,0)),"")</f>
        <v>PEC</v>
      </c>
      <c r="Q1589" s="403" t="str">
        <f>INDEX([1]CatGlob!P:P,MATCH(M1589,[1]CatGlob!O:O,0))</f>
        <v>RFLC</v>
      </c>
      <c r="R1589" s="403"/>
      <c r="S1589" s="403"/>
      <c r="T1589" s="403" t="str">
        <f>INDEX([1]CatGlob!$D:$D,MATCH($M1589,[1]CatGlob!$C:$C,0))</f>
        <v>RFL</v>
      </c>
      <c r="U1589" s="403" t="s">
        <v>2323</v>
      </c>
      <c r="V1589" s="404" t="str">
        <f>INDEX([1]CatGlob!$F:$F,MATCH($M1589,[1]CatGlob!$C:$C,0))</f>
        <v>RFL_CORP</v>
      </c>
      <c r="W1589" s="405"/>
      <c r="X1589" s="406">
        <v>6.50321850163923E-3</v>
      </c>
      <c r="Y1589" s="407">
        <v>7.2546424523256506E-2</v>
      </c>
      <c r="Z1589" s="408">
        <v>6.50321850163923E-3</v>
      </c>
      <c r="AA1589" s="407">
        <v>7.2546424523256506E-2</v>
      </c>
      <c r="AB1589" s="408">
        <v>6.50321850163923E-3</v>
      </c>
      <c r="AC1589" s="407">
        <v>7.2546424523256506E-2</v>
      </c>
      <c r="AD1589" s="408">
        <v>1.74812949680589E-3</v>
      </c>
      <c r="AE1589" s="407">
        <v>1.9501196917293101E-2</v>
      </c>
      <c r="AF1589" s="408">
        <v>4.7824188038161604E-3</v>
      </c>
      <c r="AG1589" s="407">
        <v>5.3350104214106499E-2</v>
      </c>
      <c r="AI1589" s="406">
        <v>1.5252097874428501E-3</v>
      </c>
      <c r="AJ1589" s="407">
        <v>1.70144239652892E-2</v>
      </c>
      <c r="AK1589" s="408">
        <v>1.5252097874428501E-3</v>
      </c>
      <c r="AL1589" s="407">
        <v>1.70144239652892E-2</v>
      </c>
      <c r="AM1589" s="408">
        <v>1.5252097874428501E-3</v>
      </c>
      <c r="AN1589" s="407">
        <v>1.70144239652892E-2</v>
      </c>
      <c r="AO1589" s="408">
        <v>1.5252097874428501E-3</v>
      </c>
      <c r="AP1589" s="407">
        <v>1.70144239652892E-2</v>
      </c>
      <c r="AQ1589" s="408">
        <v>1.5252097874428501E-3</v>
      </c>
      <c r="AR1589" s="407">
        <v>1.70144239652892E-2</v>
      </c>
      <c r="AT1589" s="406">
        <v>0</v>
      </c>
      <c r="AU1589" s="407">
        <v>0</v>
      </c>
      <c r="AV1589" s="408">
        <v>0</v>
      </c>
      <c r="AW1589" s="407">
        <v>0</v>
      </c>
      <c r="AX1589" s="408">
        <v>0</v>
      </c>
      <c r="AY1589" s="407">
        <v>0</v>
      </c>
      <c r="AZ1589" s="408">
        <v>0</v>
      </c>
      <c r="BA1589" s="407">
        <v>0</v>
      </c>
      <c r="BB1589" s="408">
        <v>0</v>
      </c>
      <c r="BC1589" s="407">
        <v>0</v>
      </c>
    </row>
    <row r="1590" spans="1:55" x14ac:dyDescent="0.35">
      <c r="A1590" s="385" t="str" cm="1">
        <f t="array" ref="A1590">IFERROR(_xlfn.IFS(AND(F1590="Renta Variable",O1590=1),IFERROR(MATCH(B1590,[1]RV_Det!C:C,0),"Rev"),AND(J1590="Corporativa",O1590=1,I1590="EM"),IFERROR(MATCH(B1590,[1]RF_Corps!B:B,0),"Rev"),AND(F1590="Alternativos",O1590=1),IFERROR(MATCH(B1590,[1]Rep4!C:C,0),"Rev")),"")</f>
        <v/>
      </c>
      <c r="B1590" s="394" t="s">
        <v>4280</v>
      </c>
      <c r="C1590" s="409" t="s">
        <v>4281</v>
      </c>
      <c r="D1590" s="395" t="s">
        <v>2337</v>
      </c>
      <c r="E1590" s="396" t="str">
        <f>IF(B1590="","",INDEX([1]CatGlob!$S:$S,IFERROR(MATCH(MID(B1590,7,1),[1]CatGlob!$R:$R,0),MATCH(MID(B1590,1,2),[1]CatGlob!$R:$R,0))))</f>
        <v>NSOL</v>
      </c>
      <c r="F1590" s="397" t="s">
        <v>442</v>
      </c>
      <c r="G1590" s="398" t="s">
        <v>383</v>
      </c>
      <c r="H1590" s="399" t="s">
        <v>264</v>
      </c>
      <c r="I1590" s="399" t="s">
        <v>611</v>
      </c>
      <c r="J1590" s="399" t="s">
        <v>2252</v>
      </c>
      <c r="K1590" s="396" t="s">
        <v>600</v>
      </c>
      <c r="L1590" s="400" t="str">
        <f>IF(ISERROR(MATCH(M1590,M$10:M1589,0)),M1590,"")</f>
        <v/>
      </c>
      <c r="M1590" s="401" t="str">
        <f>IF(B1590="","",IF(ISERROR(MATCH(F1590&amp;"_"&amp;G1590&amp;"_"&amp;H1590&amp;"_"&amp;I1590&amp;"_"&amp;J1590&amp;IF(K1590="","","_"&amp;K1590),[1]CatGlob!$B:$B,0)),F1590&amp;"_"&amp;G1590&amp;"_"&amp;H1590&amp;"_"&amp;I1590&amp;"_"&amp;J1590&amp;IF(K1590="","","_"&amp;K1590),INDEX([1]CatGlob!$C:$C,MATCH(F1590&amp;"_"&amp;G1590&amp;"_"&amp;H1590&amp;"_"&amp;I1590&amp;"_"&amp;J1590&amp;IF(K1590="","","_"&amp;K1590),[1]CatGlob!$B:$B,0))))</f>
        <v>PEN_NOM_CORP_NT</v>
      </c>
      <c r="N1590" s="402" t="str">
        <f t="shared" si="51"/>
        <v/>
      </c>
      <c r="O1590" s="402" t="str">
        <f t="shared" si="50"/>
        <v/>
      </c>
      <c r="P1590" s="401" t="str">
        <f>IF(LEN(B1590)&gt;8,INDEX([1]CatGlob!$X:$X,MATCH(M1590,[1]CatGlob!$W:$W,0)),"")</f>
        <v>PEC</v>
      </c>
      <c r="Q1590" s="403" t="str">
        <f>INDEX([1]CatGlob!P:P,MATCH(M1590,[1]CatGlob!O:O,0))</f>
        <v>RFLC</v>
      </c>
      <c r="R1590" s="403"/>
      <c r="S1590" s="403"/>
      <c r="T1590" s="403" t="str">
        <f>INDEX([1]CatGlob!$D:$D,MATCH($M1590,[1]CatGlob!$C:$C,0))</f>
        <v>RFL</v>
      </c>
      <c r="U1590" s="403" t="s">
        <v>2307</v>
      </c>
      <c r="V1590" s="404" t="str">
        <f>INDEX([1]CatGlob!$F:$F,MATCH($M1590,[1]CatGlob!$C:$C,0))</f>
        <v>RFL_CORP</v>
      </c>
      <c r="W1590" s="405"/>
      <c r="X1590" s="406">
        <v>0</v>
      </c>
      <c r="Y1590" s="407">
        <v>0</v>
      </c>
      <c r="Z1590" s="408">
        <v>0</v>
      </c>
      <c r="AA1590" s="407">
        <v>0</v>
      </c>
      <c r="AB1590" s="408">
        <v>0</v>
      </c>
      <c r="AC1590" s="407">
        <v>0</v>
      </c>
      <c r="AD1590" s="408">
        <v>0</v>
      </c>
      <c r="AE1590" s="407">
        <v>0</v>
      </c>
      <c r="AF1590" s="408">
        <v>0</v>
      </c>
      <c r="AG1590" s="407">
        <v>0</v>
      </c>
      <c r="AI1590" s="406">
        <v>0</v>
      </c>
      <c r="AJ1590" s="407">
        <v>0</v>
      </c>
      <c r="AK1590" s="408">
        <v>0</v>
      </c>
      <c r="AL1590" s="407">
        <v>0</v>
      </c>
      <c r="AM1590" s="408">
        <v>0</v>
      </c>
      <c r="AN1590" s="407">
        <v>0</v>
      </c>
      <c r="AO1590" s="408">
        <v>0</v>
      </c>
      <c r="AP1590" s="407">
        <v>0</v>
      </c>
      <c r="AQ1590" s="408">
        <v>0</v>
      </c>
      <c r="AR1590" s="407">
        <v>0</v>
      </c>
      <c r="AT1590" s="406">
        <v>0</v>
      </c>
      <c r="AU1590" s="407">
        <v>0</v>
      </c>
      <c r="AV1590" s="408">
        <v>0</v>
      </c>
      <c r="AW1590" s="407">
        <v>0</v>
      </c>
      <c r="AX1590" s="408">
        <v>0</v>
      </c>
      <c r="AY1590" s="407">
        <v>0</v>
      </c>
      <c r="AZ1590" s="408">
        <v>0</v>
      </c>
      <c r="BA1590" s="407">
        <v>0</v>
      </c>
      <c r="BB1590" s="408">
        <v>0</v>
      </c>
      <c r="BC1590" s="407">
        <v>0</v>
      </c>
    </row>
    <row r="1591" spans="1:55" x14ac:dyDescent="0.35">
      <c r="A1591" s="385" t="str" cm="1">
        <f t="array" ref="A1591">IFERROR(_xlfn.IFS(AND(F1591="Renta Variable",O1591=1),IFERROR(MATCH(B1591,[1]RV_Det!C:C,0),"Rev"),AND(J1591="Corporativa",O1591=1,I1591="EM"),IFERROR(MATCH(B1591,[1]RF_Corps!B:B,0),"Rev"),AND(F1591="Alternativos",O1591=1),IFERROR(MATCH(B1591,[1]Rep4!C:C,0),"Rev")),"")</f>
        <v/>
      </c>
      <c r="B1591" s="396" t="s">
        <v>4282</v>
      </c>
      <c r="C1591" s="412" t="s">
        <v>4283</v>
      </c>
      <c r="D1591" s="395" t="s">
        <v>2413</v>
      </c>
      <c r="E1591" s="396" t="str">
        <f>IF(B1591="","",INDEX([1]CatGlob!$S:$S,IFERROR(MATCH(MID(B1591,7,1),[1]CatGlob!$R:$R,0),MATCH(MID(B1591,1,2),[1]CatGlob!$R:$R,0))))</f>
        <v>NSOL</v>
      </c>
      <c r="F1591" s="397" t="s">
        <v>442</v>
      </c>
      <c r="G1591" s="398" t="s">
        <v>383</v>
      </c>
      <c r="H1591" s="399" t="s">
        <v>264</v>
      </c>
      <c r="I1591" s="399" t="s">
        <v>611</v>
      </c>
      <c r="J1591" s="399" t="s">
        <v>2252</v>
      </c>
      <c r="K1591" s="396" t="s">
        <v>600</v>
      </c>
      <c r="L1591" s="400" t="str">
        <f>IF(ISERROR(MATCH(M1591,M$10:M1590,0)),M1591,"")</f>
        <v/>
      </c>
      <c r="M1591" s="401" t="str">
        <f>IF(B1591="","",IF(ISERROR(MATCH(F1591&amp;"_"&amp;G1591&amp;"_"&amp;H1591&amp;"_"&amp;I1591&amp;"_"&amp;J1591&amp;IF(K1591="","","_"&amp;K1591),[1]CatGlob!$B:$B,0)),F1591&amp;"_"&amp;G1591&amp;"_"&amp;H1591&amp;"_"&amp;I1591&amp;"_"&amp;J1591&amp;IF(K1591="","","_"&amp;K1591),INDEX([1]CatGlob!$C:$C,MATCH(F1591&amp;"_"&amp;G1591&amp;"_"&amp;H1591&amp;"_"&amp;I1591&amp;"_"&amp;J1591&amp;IF(K1591="","","_"&amp;K1591),[1]CatGlob!$B:$B,0))))</f>
        <v>PEN_NOM_CORP_NT</v>
      </c>
      <c r="N1591" s="402" t="str">
        <f t="shared" si="51"/>
        <v>rev</v>
      </c>
      <c r="O1591" s="402">
        <f t="shared" si="50"/>
        <v>1</v>
      </c>
      <c r="P1591" s="401" t="str">
        <f>IF(LEN(B1591)&gt;8,INDEX([1]CatGlob!$X:$X,MATCH(M1591,[1]CatGlob!$W:$W,0)),"")</f>
        <v>PEC</v>
      </c>
      <c r="Q1591" s="403" t="str">
        <f>INDEX([1]CatGlob!P:P,MATCH(M1591,[1]CatGlob!O:O,0))</f>
        <v>RFLC</v>
      </c>
      <c r="R1591" s="403"/>
      <c r="S1591" s="403"/>
      <c r="T1591" s="403" t="str">
        <f>INDEX([1]CatGlob!$D:$D,MATCH($M1591,[1]CatGlob!$C:$C,0))</f>
        <v>RFL</v>
      </c>
      <c r="U1591" s="403" t="s">
        <v>2307</v>
      </c>
      <c r="V1591" s="404" t="str">
        <f>INDEX([1]CatGlob!$F:$F,MATCH($M1591,[1]CatGlob!$C:$C,0))</f>
        <v>RFL_CORP</v>
      </c>
      <c r="W1591" s="405"/>
      <c r="X1591" s="406">
        <v>7.2499209047881404E-4</v>
      </c>
      <c r="Y1591" s="407">
        <v>0</v>
      </c>
      <c r="Z1591" s="408">
        <v>7.2499209047881404E-4</v>
      </c>
      <c r="AA1591" s="407">
        <v>0</v>
      </c>
      <c r="AB1591" s="408">
        <v>7.2499209047881404E-4</v>
      </c>
      <c r="AC1591" s="407">
        <v>0</v>
      </c>
      <c r="AD1591" s="408">
        <v>7.2499209047881404E-4</v>
      </c>
      <c r="AE1591" s="407">
        <v>0</v>
      </c>
      <c r="AF1591" s="408">
        <v>7.2499209047881404E-4</v>
      </c>
      <c r="AG1591" s="407">
        <v>0</v>
      </c>
      <c r="AI1591" s="406">
        <v>0</v>
      </c>
      <c r="AJ1591" s="407">
        <v>0</v>
      </c>
      <c r="AK1591" s="408">
        <v>0</v>
      </c>
      <c r="AL1591" s="407">
        <v>0</v>
      </c>
      <c r="AM1591" s="408">
        <v>0</v>
      </c>
      <c r="AN1591" s="407">
        <v>0</v>
      </c>
      <c r="AO1591" s="408">
        <v>0</v>
      </c>
      <c r="AP1591" s="407">
        <v>0</v>
      </c>
      <c r="AQ1591" s="408">
        <v>0</v>
      </c>
      <c r="AR1591" s="407">
        <v>0</v>
      </c>
      <c r="AT1591" s="406">
        <v>0</v>
      </c>
      <c r="AU1591" s="407">
        <v>0</v>
      </c>
      <c r="AV1591" s="408">
        <v>0</v>
      </c>
      <c r="AW1591" s="407">
        <v>0</v>
      </c>
      <c r="AX1591" s="408">
        <v>0</v>
      </c>
      <c r="AY1591" s="407">
        <v>0</v>
      </c>
      <c r="AZ1591" s="408">
        <v>0</v>
      </c>
      <c r="BA1591" s="407">
        <v>0</v>
      </c>
      <c r="BB1591" s="408">
        <v>0</v>
      </c>
      <c r="BC1591" s="407">
        <v>0</v>
      </c>
    </row>
    <row r="1592" spans="1:55" x14ac:dyDescent="0.35">
      <c r="A1592" s="385" t="str" cm="1">
        <f t="array" ref="A1592">IFERROR(_xlfn.IFS(AND(F1592="Renta Variable",O1592=1),IFERROR(MATCH(B1592,[1]RV_Det!C:C,0),"Rev"),AND(J1592="Corporativa",O1592=1,I1592="EM"),IFERROR(MATCH(B1592,[1]RF_Corps!B:B,0),"Rev"),AND(F1592="Alternativos",O1592=1),IFERROR(MATCH(B1592,[1]Rep4!C:C,0),"Rev")),"")</f>
        <v/>
      </c>
      <c r="B1592" s="394" t="s">
        <v>4284</v>
      </c>
      <c r="C1592" s="409" t="s">
        <v>4285</v>
      </c>
      <c r="D1592" s="395" t="s">
        <v>2413</v>
      </c>
      <c r="E1592" s="396" t="str">
        <f>IF(B1592="","",INDEX([1]CatGlob!$S:$S,IFERROR(MATCH(MID(B1592,7,1),[1]CatGlob!$R:$R,0),MATCH(MID(B1592,1,2),[1]CatGlob!$R:$R,0))))</f>
        <v>NSOL</v>
      </c>
      <c r="F1592" s="397" t="s">
        <v>442</v>
      </c>
      <c r="G1592" s="398" t="s">
        <v>383</v>
      </c>
      <c r="H1592" s="399" t="s">
        <v>264</v>
      </c>
      <c r="I1592" s="399" t="s">
        <v>611</v>
      </c>
      <c r="J1592" s="399" t="s">
        <v>2252</v>
      </c>
      <c r="K1592" s="396" t="s">
        <v>600</v>
      </c>
      <c r="L1592" s="400" t="str">
        <f>IF(ISERROR(MATCH(M1592,M$10:M1591,0)),M1592,"")</f>
        <v/>
      </c>
      <c r="M1592" s="401" t="str">
        <f>IF(B1592="","",IF(ISERROR(MATCH(F1592&amp;"_"&amp;G1592&amp;"_"&amp;H1592&amp;"_"&amp;I1592&amp;"_"&amp;J1592&amp;IF(K1592="","","_"&amp;K1592),[1]CatGlob!$B:$B,0)),F1592&amp;"_"&amp;G1592&amp;"_"&amp;H1592&amp;"_"&amp;I1592&amp;"_"&amp;J1592&amp;IF(K1592="","","_"&amp;K1592),INDEX([1]CatGlob!$C:$C,MATCH(F1592&amp;"_"&amp;G1592&amp;"_"&amp;H1592&amp;"_"&amp;I1592&amp;"_"&amp;J1592&amp;IF(K1592="","","_"&amp;K1592),[1]CatGlob!$B:$B,0))))</f>
        <v>PEN_NOM_CORP_NT</v>
      </c>
      <c r="N1592" s="402" t="str">
        <f t="shared" si="51"/>
        <v/>
      </c>
      <c r="O1592" s="402" t="str">
        <f t="shared" si="50"/>
        <v/>
      </c>
      <c r="P1592" s="401" t="str">
        <f>IF(LEN(B1592)&gt;8,INDEX([1]CatGlob!$X:$X,MATCH(M1592,[1]CatGlob!$W:$W,0)),"")</f>
        <v>PEC</v>
      </c>
      <c r="Q1592" s="403" t="str">
        <f>INDEX([1]CatGlob!P:P,MATCH(M1592,[1]CatGlob!O:O,0))</f>
        <v>RFLC</v>
      </c>
      <c r="R1592" s="403" t="s">
        <v>601</v>
      </c>
      <c r="S1592" s="403" t="s">
        <v>601</v>
      </c>
      <c r="T1592" s="403" t="str">
        <f>INDEX([1]CatGlob!$D:$D,MATCH($M1592,[1]CatGlob!$C:$C,0))</f>
        <v>RFL</v>
      </c>
      <c r="U1592" s="403" t="s">
        <v>2307</v>
      </c>
      <c r="V1592" s="404" t="str">
        <f>INDEX([1]CatGlob!$F:$F,MATCH($M1592,[1]CatGlob!$C:$C,0))</f>
        <v>RFL_CORP</v>
      </c>
      <c r="W1592" s="405"/>
      <c r="X1592" s="406">
        <v>0</v>
      </c>
      <c r="Y1592" s="407">
        <v>0</v>
      </c>
      <c r="Z1592" s="408">
        <v>0</v>
      </c>
      <c r="AA1592" s="407">
        <v>0</v>
      </c>
      <c r="AB1592" s="408">
        <v>0</v>
      </c>
      <c r="AC1592" s="407">
        <v>0</v>
      </c>
      <c r="AD1592" s="408">
        <v>0</v>
      </c>
      <c r="AE1592" s="407">
        <v>0</v>
      </c>
      <c r="AF1592" s="408">
        <v>0</v>
      </c>
      <c r="AG1592" s="407">
        <v>0</v>
      </c>
      <c r="AI1592" s="406">
        <v>0</v>
      </c>
      <c r="AJ1592" s="407">
        <v>0</v>
      </c>
      <c r="AK1592" s="408">
        <v>0</v>
      </c>
      <c r="AL1592" s="407">
        <v>0</v>
      </c>
      <c r="AM1592" s="408">
        <v>0</v>
      </c>
      <c r="AN1592" s="407">
        <v>0</v>
      </c>
      <c r="AO1592" s="408">
        <v>0</v>
      </c>
      <c r="AP1592" s="407">
        <v>0</v>
      </c>
      <c r="AQ1592" s="408">
        <v>0</v>
      </c>
      <c r="AR1592" s="407">
        <v>0</v>
      </c>
      <c r="AT1592" s="406">
        <v>0</v>
      </c>
      <c r="AU1592" s="407">
        <v>0</v>
      </c>
      <c r="AV1592" s="408">
        <v>0</v>
      </c>
      <c r="AW1592" s="407">
        <v>0</v>
      </c>
      <c r="AX1592" s="408">
        <v>0</v>
      </c>
      <c r="AY1592" s="407">
        <v>0</v>
      </c>
      <c r="AZ1592" s="408">
        <v>0</v>
      </c>
      <c r="BA1592" s="407">
        <v>0</v>
      </c>
      <c r="BB1592" s="408">
        <v>0</v>
      </c>
      <c r="BC1592" s="407">
        <v>0</v>
      </c>
    </row>
    <row r="1593" spans="1:55" x14ac:dyDescent="0.35">
      <c r="A1593" s="385" t="str" cm="1">
        <f t="array" ref="A1593">IFERROR(_xlfn.IFS(AND(F1593="Renta Variable",O1593=1),IFERROR(MATCH(B1593,[1]RV_Det!C:C,0),"Rev"),AND(J1593="Corporativa",O1593=1,I1593="EM"),IFERROR(MATCH(B1593,[1]RF_Corps!B:B,0),"Rev"),AND(F1593="Alternativos",O1593=1),IFERROR(MATCH(B1593,[1]Rep4!C:C,0),"Rev")),"")</f>
        <v/>
      </c>
      <c r="B1593" s="394" t="s">
        <v>4286</v>
      </c>
      <c r="C1593" s="409" t="s">
        <v>4287</v>
      </c>
      <c r="D1593" s="395" t="s">
        <v>2442</v>
      </c>
      <c r="E1593" s="396" t="str">
        <f>IF(B1593="","",INDEX([1]CatGlob!$S:$S,IFERROR(MATCH(MID(B1593,7,1),[1]CatGlob!$R:$R,0),MATCH(MID(B1593,1,2),[1]CatGlob!$R:$R,0))))</f>
        <v>NSOL</v>
      </c>
      <c r="F1593" s="397" t="s">
        <v>442</v>
      </c>
      <c r="G1593" s="398" t="s">
        <v>383</v>
      </c>
      <c r="H1593" s="399" t="s">
        <v>264</v>
      </c>
      <c r="I1593" s="399" t="s">
        <v>611</v>
      </c>
      <c r="J1593" s="399" t="s">
        <v>2252</v>
      </c>
      <c r="K1593" s="396" t="s">
        <v>600</v>
      </c>
      <c r="L1593" s="400" t="str">
        <f>IF(ISERROR(MATCH(M1593,M$10:M1592,0)),M1593,"")</f>
        <v/>
      </c>
      <c r="M1593" s="401" t="str">
        <f>IF(B1593="","",IF(ISERROR(MATCH(F1593&amp;"_"&amp;G1593&amp;"_"&amp;H1593&amp;"_"&amp;I1593&amp;"_"&amp;J1593&amp;IF(K1593="","","_"&amp;K1593),[1]CatGlob!$B:$B,0)),F1593&amp;"_"&amp;G1593&amp;"_"&amp;H1593&amp;"_"&amp;I1593&amp;"_"&amp;J1593&amp;IF(K1593="","","_"&amp;K1593),INDEX([1]CatGlob!$C:$C,MATCH(F1593&amp;"_"&amp;G1593&amp;"_"&amp;H1593&amp;"_"&amp;I1593&amp;"_"&amp;J1593&amp;IF(K1593="","","_"&amp;K1593),[1]CatGlob!$B:$B,0))))</f>
        <v>PEN_NOM_CORP_NT</v>
      </c>
      <c r="N1593" s="402" t="str">
        <f t="shared" si="51"/>
        <v>rev</v>
      </c>
      <c r="O1593" s="402">
        <f t="shared" si="50"/>
        <v>1</v>
      </c>
      <c r="P1593" s="401" t="str">
        <f>IF(LEN(B1593)&gt;8,INDEX([1]CatGlob!$X:$X,MATCH(M1593,[1]CatGlob!$W:$W,0)),"")</f>
        <v>PEC</v>
      </c>
      <c r="Q1593" s="403" t="str">
        <f>INDEX([1]CatGlob!P:P,MATCH(M1593,[1]CatGlob!O:O,0))</f>
        <v>RFLC</v>
      </c>
      <c r="R1593" s="403" t="s">
        <v>601</v>
      </c>
      <c r="S1593" s="403"/>
      <c r="T1593" s="403" t="str">
        <f>INDEX([1]CatGlob!$D:$D,MATCH($M1593,[1]CatGlob!$C:$C,0))</f>
        <v>RFL</v>
      </c>
      <c r="U1593" s="403" t="s">
        <v>2323</v>
      </c>
      <c r="V1593" s="404" t="str">
        <f>INDEX([1]CatGlob!$F:$F,MATCH($M1593,[1]CatGlob!$C:$C,0))</f>
        <v>RFL_CORP</v>
      </c>
      <c r="W1593" s="405"/>
      <c r="X1593" s="406">
        <v>0</v>
      </c>
      <c r="Y1593" s="407">
        <v>0</v>
      </c>
      <c r="Z1593" s="408">
        <v>0</v>
      </c>
      <c r="AA1593" s="407">
        <v>0</v>
      </c>
      <c r="AB1593" s="408">
        <v>-2.8631626042564299E-3</v>
      </c>
      <c r="AC1593" s="407">
        <v>-5.6311550625798297E-2</v>
      </c>
      <c r="AD1593" s="408">
        <v>-3.0249735358360199E-3</v>
      </c>
      <c r="AE1593" s="407">
        <v>-5.9493984083669502E-2</v>
      </c>
      <c r="AF1593" s="408">
        <v>-2.5489786423760099E-3</v>
      </c>
      <c r="AG1593" s="407">
        <v>-5.0132304624072303E-2</v>
      </c>
      <c r="AI1593" s="406">
        <v>0</v>
      </c>
      <c r="AJ1593" s="407">
        <v>0</v>
      </c>
      <c r="AK1593" s="408">
        <v>0</v>
      </c>
      <c r="AL1593" s="407">
        <v>0</v>
      </c>
      <c r="AM1593" s="408">
        <v>-2.9630919951671302E-4</v>
      </c>
      <c r="AN1593" s="407">
        <v>-5.8276922398903296E-3</v>
      </c>
      <c r="AO1593" s="408">
        <v>0</v>
      </c>
      <c r="AP1593" s="407">
        <v>0</v>
      </c>
      <c r="AQ1593" s="408">
        <v>-1.3168475055806201E-4</v>
      </c>
      <c r="AR1593" s="407">
        <v>-2.5899236344696301E-3</v>
      </c>
      <c r="AT1593" s="406">
        <v>0</v>
      </c>
      <c r="AU1593" s="407">
        <v>0</v>
      </c>
      <c r="AV1593" s="408">
        <v>0</v>
      </c>
      <c r="AW1593" s="407">
        <v>0</v>
      </c>
      <c r="AX1593" s="408">
        <v>0</v>
      </c>
      <c r="AY1593" s="407">
        <v>0</v>
      </c>
      <c r="AZ1593" s="408">
        <v>0</v>
      </c>
      <c r="BA1593" s="407">
        <v>0</v>
      </c>
      <c r="BB1593" s="408">
        <v>0</v>
      </c>
      <c r="BC1593" s="407">
        <v>0</v>
      </c>
    </row>
    <row r="1594" spans="1:55" x14ac:dyDescent="0.35">
      <c r="A1594" s="385" t="str" cm="1">
        <f t="array" ref="A1594">IFERROR(_xlfn.IFS(AND(F1594="Renta Variable",O1594=1),IFERROR(MATCH(B1594,[1]RV_Det!C:C,0),"Rev"),AND(J1594="Corporativa",O1594=1,I1594="EM"),IFERROR(MATCH(B1594,[1]RF_Corps!B:B,0),"Rev"),AND(F1594="Alternativos",O1594=1),IFERROR(MATCH(B1594,[1]Rep4!C:C,0),"Rev")),"")</f>
        <v/>
      </c>
      <c r="B1594" s="394" t="s">
        <v>4288</v>
      </c>
      <c r="C1594" s="409" t="s">
        <v>4289</v>
      </c>
      <c r="D1594" s="395" t="s">
        <v>3974</v>
      </c>
      <c r="E1594" s="396" t="str">
        <f>IF(B1594="","",INDEX([1]CatGlob!$S:$S,IFERROR(MATCH(MID(B1594,7,1),[1]CatGlob!$R:$R,0),MATCH(MID(B1594,1,2),[1]CatGlob!$R:$R,0))))</f>
        <v>NSOL</v>
      </c>
      <c r="F1594" s="397" t="s">
        <v>442</v>
      </c>
      <c r="G1594" s="398" t="s">
        <v>383</v>
      </c>
      <c r="H1594" s="399" t="s">
        <v>264</v>
      </c>
      <c r="I1594" s="399" t="s">
        <v>611</v>
      </c>
      <c r="J1594" s="399" t="s">
        <v>2252</v>
      </c>
      <c r="K1594" s="396" t="s">
        <v>600</v>
      </c>
      <c r="L1594" s="400" t="str">
        <f>IF(ISERROR(MATCH(M1594,M$10:M1593,0)),M1594,"")</f>
        <v/>
      </c>
      <c r="M1594" s="401" t="str">
        <f>IF(B1594="","",IF(ISERROR(MATCH(F1594&amp;"_"&amp;G1594&amp;"_"&amp;H1594&amp;"_"&amp;I1594&amp;"_"&amp;J1594&amp;IF(K1594="","","_"&amp;K1594),[1]CatGlob!$B:$B,0)),F1594&amp;"_"&amp;G1594&amp;"_"&amp;H1594&amp;"_"&amp;I1594&amp;"_"&amp;J1594&amp;IF(K1594="","","_"&amp;K1594),INDEX([1]CatGlob!$C:$C,MATCH(F1594&amp;"_"&amp;G1594&amp;"_"&amp;H1594&amp;"_"&amp;I1594&amp;"_"&amp;J1594&amp;IF(K1594="","","_"&amp;K1594),[1]CatGlob!$B:$B,0))))</f>
        <v>PEN_NOM_CORP_NT</v>
      </c>
      <c r="N1594" s="402" t="str">
        <f t="shared" si="51"/>
        <v/>
      </c>
      <c r="O1594" s="402" t="str">
        <f t="shared" si="50"/>
        <v/>
      </c>
      <c r="P1594" s="401" t="str">
        <f>IF(LEN(B1594)&gt;8,INDEX([1]CatGlob!$X:$X,MATCH(M1594,[1]CatGlob!$W:$W,0)),"")</f>
        <v>PEC</v>
      </c>
      <c r="Q1594" s="403" t="str">
        <f>INDEX([1]CatGlob!P:P,MATCH(M1594,[1]CatGlob!O:O,0))</f>
        <v>RFLC</v>
      </c>
      <c r="R1594" s="403" t="s">
        <v>601</v>
      </c>
      <c r="S1594" s="403"/>
      <c r="T1594" s="403" t="str">
        <f>INDEX([1]CatGlob!$D:$D,MATCH($M1594,[1]CatGlob!$C:$C,0))</f>
        <v>RFL</v>
      </c>
      <c r="U1594" s="403" t="s">
        <v>2419</v>
      </c>
      <c r="V1594" s="404" t="str">
        <f>INDEX([1]CatGlob!$F:$F,MATCH($M1594,[1]CatGlob!$C:$C,0))</f>
        <v>RFL_CORP</v>
      </c>
      <c r="W1594" s="405"/>
      <c r="X1594" s="406">
        <v>0</v>
      </c>
      <c r="Y1594" s="407">
        <v>0</v>
      </c>
      <c r="Z1594" s="408">
        <v>0</v>
      </c>
      <c r="AA1594" s="407">
        <v>0</v>
      </c>
      <c r="AB1594" s="408">
        <v>0</v>
      </c>
      <c r="AC1594" s="407">
        <v>0</v>
      </c>
      <c r="AD1594" s="408">
        <v>0</v>
      </c>
      <c r="AE1594" s="407">
        <v>0</v>
      </c>
      <c r="AF1594" s="408">
        <v>0</v>
      </c>
      <c r="AG1594" s="407">
        <v>0</v>
      </c>
      <c r="AI1594" s="406">
        <v>0</v>
      </c>
      <c r="AJ1594" s="407">
        <v>0</v>
      </c>
      <c r="AK1594" s="408">
        <v>0</v>
      </c>
      <c r="AL1594" s="407">
        <v>0</v>
      </c>
      <c r="AM1594" s="408">
        <v>0</v>
      </c>
      <c r="AN1594" s="407">
        <v>0</v>
      </c>
      <c r="AO1594" s="408">
        <v>0</v>
      </c>
      <c r="AP1594" s="407">
        <v>0</v>
      </c>
      <c r="AQ1594" s="408">
        <v>0</v>
      </c>
      <c r="AR1594" s="407">
        <v>0</v>
      </c>
      <c r="AT1594" s="406">
        <v>0</v>
      </c>
      <c r="AU1594" s="407">
        <v>0</v>
      </c>
      <c r="AV1594" s="408">
        <v>0</v>
      </c>
      <c r="AW1594" s="407">
        <v>0</v>
      </c>
      <c r="AX1594" s="408">
        <v>0</v>
      </c>
      <c r="AY1594" s="407">
        <v>0</v>
      </c>
      <c r="AZ1594" s="408">
        <v>0</v>
      </c>
      <c r="BA1594" s="407">
        <v>0</v>
      </c>
      <c r="BB1594" s="408">
        <v>0</v>
      </c>
      <c r="BC1594" s="407">
        <v>0</v>
      </c>
    </row>
    <row r="1595" spans="1:55" x14ac:dyDescent="0.35">
      <c r="A1595" s="385" t="str" cm="1">
        <f t="array" ref="A1595">IFERROR(_xlfn.IFS(AND(F1595="Renta Variable",O1595=1),IFERROR(MATCH(B1595,[1]RV_Det!C:C,0),"Rev"),AND(J1595="Corporativa",O1595=1,I1595="EM"),IFERROR(MATCH(B1595,[1]RF_Corps!B:B,0),"Rev"),AND(F1595="Alternativos",O1595=1),IFERROR(MATCH(B1595,[1]Rep4!C:C,0),"Rev")),"")</f>
        <v/>
      </c>
      <c r="B1595" s="394" t="s">
        <v>4290</v>
      </c>
      <c r="C1595" s="409" t="s">
        <v>4291</v>
      </c>
      <c r="D1595" s="395" t="s">
        <v>2260</v>
      </c>
      <c r="E1595" s="396" t="str">
        <f>IF(B1595="","",INDEX([1]CatGlob!$S:$S,IFERROR(MATCH(MID(B1595,7,1),[1]CatGlob!$R:$R,0),MATCH(MID(B1595,1,2),[1]CatGlob!$R:$R,0))))</f>
        <v>NSOL</v>
      </c>
      <c r="F1595" s="397" t="s">
        <v>442</v>
      </c>
      <c r="G1595" s="398" t="s">
        <v>383</v>
      </c>
      <c r="H1595" s="399" t="s">
        <v>264</v>
      </c>
      <c r="I1595" s="399" t="s">
        <v>611</v>
      </c>
      <c r="J1595" s="399" t="s">
        <v>2252</v>
      </c>
      <c r="K1595" s="396" t="s">
        <v>600</v>
      </c>
      <c r="L1595" s="400" t="str">
        <f>IF(ISERROR(MATCH(M1595,M$10:M1594,0)),M1595,"")</f>
        <v/>
      </c>
      <c r="M1595" s="401" t="str">
        <f>IF(B1595="","",IF(ISERROR(MATCH(F1595&amp;"_"&amp;G1595&amp;"_"&amp;H1595&amp;"_"&amp;I1595&amp;"_"&amp;J1595&amp;IF(K1595="","","_"&amp;K1595),[1]CatGlob!$B:$B,0)),F1595&amp;"_"&amp;G1595&amp;"_"&amp;H1595&amp;"_"&amp;I1595&amp;"_"&amp;J1595&amp;IF(K1595="","","_"&amp;K1595),INDEX([1]CatGlob!$C:$C,MATCH(F1595&amp;"_"&amp;G1595&amp;"_"&amp;H1595&amp;"_"&amp;I1595&amp;"_"&amp;J1595&amp;IF(K1595="","","_"&amp;K1595),[1]CatGlob!$B:$B,0))))</f>
        <v>PEN_NOM_CORP_NT</v>
      </c>
      <c r="N1595" s="402" t="str">
        <f t="shared" si="51"/>
        <v/>
      </c>
      <c r="O1595" s="402" t="str">
        <f t="shared" si="50"/>
        <v/>
      </c>
      <c r="P1595" s="401" t="str">
        <f>IF(LEN(B1595)&gt;8,INDEX([1]CatGlob!$X:$X,MATCH(M1595,[1]CatGlob!$W:$W,0)),"")</f>
        <v>PEC</v>
      </c>
      <c r="Q1595" s="403" t="str">
        <f>INDEX([1]CatGlob!P:P,MATCH(M1595,[1]CatGlob!O:O,0))</f>
        <v>RFLC</v>
      </c>
      <c r="R1595" s="403" t="s">
        <v>601</v>
      </c>
      <c r="S1595" s="403"/>
      <c r="T1595" s="403" t="str">
        <f>INDEX([1]CatGlob!$D:$D,MATCH($M1595,[1]CatGlob!$C:$C,0))</f>
        <v>RFL</v>
      </c>
      <c r="U1595" s="403" t="s">
        <v>2419</v>
      </c>
      <c r="V1595" s="404" t="str">
        <f>INDEX([1]CatGlob!$F:$F,MATCH($M1595,[1]CatGlob!$C:$C,0))</f>
        <v>RFL_CORP</v>
      </c>
      <c r="W1595" s="405"/>
      <c r="X1595" s="406">
        <v>0</v>
      </c>
      <c r="Y1595" s="407">
        <v>0</v>
      </c>
      <c r="Z1595" s="408">
        <v>0</v>
      </c>
      <c r="AA1595" s="407">
        <v>0</v>
      </c>
      <c r="AB1595" s="408">
        <v>0</v>
      </c>
      <c r="AC1595" s="407">
        <v>0</v>
      </c>
      <c r="AD1595" s="408">
        <v>0</v>
      </c>
      <c r="AE1595" s="407">
        <v>0</v>
      </c>
      <c r="AF1595" s="408">
        <v>0</v>
      </c>
      <c r="AG1595" s="407">
        <v>0</v>
      </c>
      <c r="AI1595" s="406">
        <v>0</v>
      </c>
      <c r="AJ1595" s="407">
        <v>0</v>
      </c>
      <c r="AK1595" s="408">
        <v>0</v>
      </c>
      <c r="AL1595" s="407">
        <v>0</v>
      </c>
      <c r="AM1595" s="408">
        <v>0</v>
      </c>
      <c r="AN1595" s="407">
        <v>0</v>
      </c>
      <c r="AO1595" s="408">
        <v>0</v>
      </c>
      <c r="AP1595" s="407">
        <v>0</v>
      </c>
      <c r="AQ1595" s="408">
        <v>0</v>
      </c>
      <c r="AR1595" s="407">
        <v>0</v>
      </c>
      <c r="AT1595" s="406">
        <v>0</v>
      </c>
      <c r="AU1595" s="407">
        <v>0</v>
      </c>
      <c r="AV1595" s="408">
        <v>0</v>
      </c>
      <c r="AW1595" s="407">
        <v>0</v>
      </c>
      <c r="AX1595" s="408">
        <v>0</v>
      </c>
      <c r="AY1595" s="407">
        <v>0</v>
      </c>
      <c r="AZ1595" s="408">
        <v>0</v>
      </c>
      <c r="BA1595" s="407">
        <v>0</v>
      </c>
      <c r="BB1595" s="408">
        <v>0</v>
      </c>
      <c r="BC1595" s="407">
        <v>0</v>
      </c>
    </row>
    <row r="1596" spans="1:55" x14ac:dyDescent="0.35">
      <c r="A1596" s="385" t="str" cm="1">
        <f t="array" ref="A1596">IFERROR(_xlfn.IFS(AND(F1596="Renta Variable",O1596=1),IFERROR(MATCH(B1596,[1]RV_Det!C:C,0),"Rev"),AND(J1596="Corporativa",O1596=1,I1596="EM"),IFERROR(MATCH(B1596,[1]RF_Corps!B:B,0),"Rev"),AND(F1596="Alternativos",O1596=1),IFERROR(MATCH(B1596,[1]Rep4!C:C,0),"Rev")),"")</f>
        <v/>
      </c>
      <c r="B1596" s="396" t="s">
        <v>4292</v>
      </c>
      <c r="C1596" s="436" t="s">
        <v>4293</v>
      </c>
      <c r="D1596" s="395" t="s">
        <v>2260</v>
      </c>
      <c r="E1596" s="396" t="str">
        <f>IF(B1596="","",INDEX([1]CatGlob!$S:$S,IFERROR(MATCH(MID(B1596,7,1),[1]CatGlob!$R:$R,0),MATCH(MID(B1596,1,2),[1]CatGlob!$R:$R,0))))</f>
        <v>NSOL</v>
      </c>
      <c r="F1596" s="397" t="s">
        <v>442</v>
      </c>
      <c r="G1596" s="398" t="s">
        <v>383</v>
      </c>
      <c r="H1596" s="399" t="s">
        <v>264</v>
      </c>
      <c r="I1596" s="399" t="s">
        <v>611</v>
      </c>
      <c r="J1596" s="399" t="s">
        <v>2252</v>
      </c>
      <c r="K1596" s="396" t="s">
        <v>600</v>
      </c>
      <c r="L1596" s="400" t="str">
        <f>IF(ISERROR(MATCH(M1596,M$10:M1595,0)),M1596,"")</f>
        <v/>
      </c>
      <c r="M1596" s="401" t="str">
        <f>IF(B1596="","",IF(ISERROR(MATCH(F1596&amp;"_"&amp;G1596&amp;"_"&amp;H1596&amp;"_"&amp;I1596&amp;"_"&amp;J1596&amp;IF(K1596="","","_"&amp;K1596),[1]CatGlob!$B:$B,0)),F1596&amp;"_"&amp;G1596&amp;"_"&amp;H1596&amp;"_"&amp;I1596&amp;"_"&amp;J1596&amp;IF(K1596="","","_"&amp;K1596),INDEX([1]CatGlob!$C:$C,MATCH(F1596&amp;"_"&amp;G1596&amp;"_"&amp;H1596&amp;"_"&amp;I1596&amp;"_"&amp;J1596&amp;IF(K1596="","","_"&amp;K1596),[1]CatGlob!$B:$B,0))))</f>
        <v>PEN_NOM_CORP_NT</v>
      </c>
      <c r="N1596" s="402" t="str">
        <f t="shared" si="51"/>
        <v/>
      </c>
      <c r="O1596" s="402" t="str">
        <f t="shared" si="50"/>
        <v/>
      </c>
      <c r="P1596" s="401" t="str">
        <f>IF(LEN(B1596)&gt;8,INDEX([1]CatGlob!$X:$X,MATCH(M1596,[1]CatGlob!$W:$W,0)),"")</f>
        <v>PEC</v>
      </c>
      <c r="Q1596" s="403" t="str">
        <f>INDEX([1]CatGlob!P:P,MATCH(M1596,[1]CatGlob!O:O,0))</f>
        <v>RFLC</v>
      </c>
      <c r="R1596" s="403" t="s">
        <v>601</v>
      </c>
      <c r="S1596" s="403"/>
      <c r="T1596" s="403" t="str">
        <f>INDEX([1]CatGlob!$D:$D,MATCH($M1596,[1]CatGlob!$C:$C,0))</f>
        <v>RFL</v>
      </c>
      <c r="U1596" s="403" t="s">
        <v>2419</v>
      </c>
      <c r="V1596" s="404" t="str">
        <f>INDEX([1]CatGlob!$F:$F,MATCH($M1596,[1]CatGlob!$C:$C,0))</f>
        <v>RFL_CORP</v>
      </c>
      <c r="W1596" s="405"/>
      <c r="X1596" s="406">
        <v>0</v>
      </c>
      <c r="Y1596" s="407">
        <v>0</v>
      </c>
      <c r="Z1596" s="408">
        <v>0</v>
      </c>
      <c r="AA1596" s="407">
        <v>0</v>
      </c>
      <c r="AB1596" s="408">
        <v>0</v>
      </c>
      <c r="AC1596" s="407">
        <v>0</v>
      </c>
      <c r="AD1596" s="408">
        <v>0</v>
      </c>
      <c r="AE1596" s="407">
        <v>0</v>
      </c>
      <c r="AF1596" s="408">
        <v>0</v>
      </c>
      <c r="AG1596" s="407">
        <v>0</v>
      </c>
      <c r="AI1596" s="406">
        <v>0</v>
      </c>
      <c r="AJ1596" s="407">
        <v>0</v>
      </c>
      <c r="AK1596" s="408">
        <v>0</v>
      </c>
      <c r="AL1596" s="407">
        <v>0</v>
      </c>
      <c r="AM1596" s="408">
        <v>0</v>
      </c>
      <c r="AN1596" s="407">
        <v>0</v>
      </c>
      <c r="AO1596" s="408">
        <v>0</v>
      </c>
      <c r="AP1596" s="407">
        <v>0</v>
      </c>
      <c r="AQ1596" s="408">
        <v>0</v>
      </c>
      <c r="AR1596" s="407">
        <v>0</v>
      </c>
      <c r="AT1596" s="406">
        <v>0</v>
      </c>
      <c r="AU1596" s="407">
        <v>0</v>
      </c>
      <c r="AV1596" s="408">
        <v>0</v>
      </c>
      <c r="AW1596" s="407">
        <v>0</v>
      </c>
      <c r="AX1596" s="408">
        <v>0</v>
      </c>
      <c r="AY1596" s="407">
        <v>0</v>
      </c>
      <c r="AZ1596" s="408">
        <v>0</v>
      </c>
      <c r="BA1596" s="407">
        <v>0</v>
      </c>
      <c r="BB1596" s="408">
        <v>0</v>
      </c>
      <c r="BC1596" s="407">
        <v>0</v>
      </c>
    </row>
    <row r="1597" spans="1:55" x14ac:dyDescent="0.35">
      <c r="A1597" s="385" t="str" cm="1">
        <f t="array" ref="A1597">IFERROR(_xlfn.IFS(AND(F1597="Renta Variable",O1597=1),IFERROR(MATCH(B1597,[1]RV_Det!C:C,0),"Rev"),AND(J1597="Corporativa",O1597=1,I1597="EM"),IFERROR(MATCH(B1597,[1]RF_Corps!B:B,0),"Rev"),AND(F1597="Alternativos",O1597=1),IFERROR(MATCH(B1597,[1]Rep4!C:C,0),"Rev")),"")</f>
        <v/>
      </c>
      <c r="B1597" s="396" t="s">
        <v>4294</v>
      </c>
      <c r="C1597" s="412" t="s">
        <v>4295</v>
      </c>
      <c r="D1597" s="395" t="s">
        <v>2337</v>
      </c>
      <c r="E1597" s="396" t="str">
        <f>IF(B1597="","",INDEX([1]CatGlob!$S:$S,IFERROR(MATCH(MID(B1597,7,1),[1]CatGlob!$R:$R,0),MATCH(MID(B1597,1,2),[1]CatGlob!$R:$R,0))))</f>
        <v>NSOL</v>
      </c>
      <c r="F1597" s="397" t="s">
        <v>442</v>
      </c>
      <c r="G1597" s="398" t="s">
        <v>383</v>
      </c>
      <c r="H1597" s="399" t="s">
        <v>264</v>
      </c>
      <c r="I1597" s="399" t="s">
        <v>611</v>
      </c>
      <c r="J1597" s="399" t="s">
        <v>2252</v>
      </c>
      <c r="K1597" s="396" t="s">
        <v>600</v>
      </c>
      <c r="L1597" s="400" t="str">
        <f>IF(ISERROR(MATCH(M1597,M$10:M1596,0)),M1597,"")</f>
        <v/>
      </c>
      <c r="M1597" s="401" t="str">
        <f>IF(B1597="","",IF(ISERROR(MATCH(F1597&amp;"_"&amp;G1597&amp;"_"&amp;H1597&amp;"_"&amp;I1597&amp;"_"&amp;J1597&amp;IF(K1597="","","_"&amp;K1597),[1]CatGlob!$B:$B,0)),F1597&amp;"_"&amp;G1597&amp;"_"&amp;H1597&amp;"_"&amp;I1597&amp;"_"&amp;J1597&amp;IF(K1597="","","_"&amp;K1597),INDEX([1]CatGlob!$C:$C,MATCH(F1597&amp;"_"&amp;G1597&amp;"_"&amp;H1597&amp;"_"&amp;I1597&amp;"_"&amp;J1597&amp;IF(K1597="","","_"&amp;K1597),[1]CatGlob!$B:$B,0))))</f>
        <v>PEN_NOM_CORP_NT</v>
      </c>
      <c r="N1597" s="402" t="str">
        <f t="shared" si="51"/>
        <v/>
      </c>
      <c r="O1597" s="402" t="str">
        <f t="shared" si="50"/>
        <v/>
      </c>
      <c r="P1597" s="401" t="str">
        <f>IF(LEN(B1597)&gt;8,INDEX([1]CatGlob!$X:$X,MATCH(M1597,[1]CatGlob!$W:$W,0)),"")</f>
        <v>PEC</v>
      </c>
      <c r="Q1597" s="403" t="str">
        <f>INDEX([1]CatGlob!P:P,MATCH(M1597,[1]CatGlob!O:O,0))</f>
        <v>RFLC</v>
      </c>
      <c r="R1597" s="403" t="s">
        <v>601</v>
      </c>
      <c r="S1597" s="403"/>
      <c r="T1597" s="403" t="str">
        <f>INDEX([1]CatGlob!$D:$D,MATCH($M1597,[1]CatGlob!$C:$C,0))</f>
        <v>RFL</v>
      </c>
      <c r="U1597" s="403" t="s">
        <v>2307</v>
      </c>
      <c r="V1597" s="404" t="str">
        <f>INDEX([1]CatGlob!$F:$F,MATCH($M1597,[1]CatGlob!$C:$C,0))</f>
        <v>RFL_CORP</v>
      </c>
      <c r="W1597" s="405"/>
      <c r="X1597" s="406">
        <v>0</v>
      </c>
      <c r="Y1597" s="407">
        <v>0</v>
      </c>
      <c r="Z1597" s="408">
        <v>0</v>
      </c>
      <c r="AA1597" s="407">
        <v>0</v>
      </c>
      <c r="AB1597" s="408">
        <v>0</v>
      </c>
      <c r="AC1597" s="407">
        <v>0</v>
      </c>
      <c r="AD1597" s="408">
        <v>0</v>
      </c>
      <c r="AE1597" s="407">
        <v>0</v>
      </c>
      <c r="AF1597" s="408">
        <v>0</v>
      </c>
      <c r="AG1597" s="407">
        <v>0</v>
      </c>
      <c r="AI1597" s="406">
        <v>0</v>
      </c>
      <c r="AJ1597" s="407">
        <v>0</v>
      </c>
      <c r="AK1597" s="408">
        <v>0</v>
      </c>
      <c r="AL1597" s="407">
        <v>0</v>
      </c>
      <c r="AM1597" s="408">
        <v>0</v>
      </c>
      <c r="AN1597" s="407">
        <v>0</v>
      </c>
      <c r="AO1597" s="408">
        <v>0</v>
      </c>
      <c r="AP1597" s="407">
        <v>0</v>
      </c>
      <c r="AQ1597" s="408">
        <v>0</v>
      </c>
      <c r="AR1597" s="407">
        <v>0</v>
      </c>
      <c r="AT1597" s="406">
        <v>0</v>
      </c>
      <c r="AU1597" s="407">
        <v>0</v>
      </c>
      <c r="AV1597" s="408">
        <v>0</v>
      </c>
      <c r="AW1597" s="407">
        <v>0</v>
      </c>
      <c r="AX1597" s="408">
        <v>0</v>
      </c>
      <c r="AY1597" s="407">
        <v>0</v>
      </c>
      <c r="AZ1597" s="408">
        <v>0</v>
      </c>
      <c r="BA1597" s="407">
        <v>0</v>
      </c>
      <c r="BB1597" s="408">
        <v>0</v>
      </c>
      <c r="BC1597" s="407">
        <v>0</v>
      </c>
    </row>
    <row r="1598" spans="1:55" x14ac:dyDescent="0.35">
      <c r="A1598" s="385" t="str" cm="1">
        <f t="array" ref="A1598">IFERROR(_xlfn.IFS(AND(F1598="Renta Variable",O1598=1),IFERROR(MATCH(B1598,[1]RV_Det!C:C,0),"Rev"),AND(J1598="Corporativa",O1598=1,I1598="EM"),IFERROR(MATCH(B1598,[1]RF_Corps!B:B,0),"Rev"),AND(F1598="Alternativos",O1598=1),IFERROR(MATCH(B1598,[1]Rep4!C:C,0),"Rev")),"")</f>
        <v/>
      </c>
      <c r="B1598" s="396" t="s">
        <v>4296</v>
      </c>
      <c r="C1598" s="412" t="s">
        <v>4297</v>
      </c>
      <c r="D1598" s="395" t="s">
        <v>2260</v>
      </c>
      <c r="E1598" s="396" t="str">
        <f>IF(B1598="","",INDEX([1]CatGlob!$S:$S,IFERROR(MATCH(MID(B1598,7,1),[1]CatGlob!$R:$R,0),MATCH(MID(B1598,1,2),[1]CatGlob!$R:$R,0))))</f>
        <v>NSOL</v>
      </c>
      <c r="F1598" s="397" t="s">
        <v>442</v>
      </c>
      <c r="G1598" s="398" t="s">
        <v>383</v>
      </c>
      <c r="H1598" s="399" t="s">
        <v>264</v>
      </c>
      <c r="I1598" s="399" t="s">
        <v>611</v>
      </c>
      <c r="J1598" s="399" t="s">
        <v>2252</v>
      </c>
      <c r="K1598" s="396" t="s">
        <v>600</v>
      </c>
      <c r="L1598" s="400" t="str">
        <f>IF(ISERROR(MATCH(M1598,M$10:M1597,0)),M1598,"")</f>
        <v/>
      </c>
      <c r="M1598" s="401" t="str">
        <f>IF(B1598="","",IF(ISERROR(MATCH(F1598&amp;"_"&amp;G1598&amp;"_"&amp;H1598&amp;"_"&amp;I1598&amp;"_"&amp;J1598&amp;IF(K1598="","","_"&amp;K1598),[1]CatGlob!$B:$B,0)),F1598&amp;"_"&amp;G1598&amp;"_"&amp;H1598&amp;"_"&amp;I1598&amp;"_"&amp;J1598&amp;IF(K1598="","","_"&amp;K1598),INDEX([1]CatGlob!$C:$C,MATCH(F1598&amp;"_"&amp;G1598&amp;"_"&amp;H1598&amp;"_"&amp;I1598&amp;"_"&amp;J1598&amp;IF(K1598="","","_"&amp;K1598),[1]CatGlob!$B:$B,0))))</f>
        <v>PEN_NOM_CORP_NT</v>
      </c>
      <c r="N1598" s="402" t="str">
        <f t="shared" si="51"/>
        <v/>
      </c>
      <c r="O1598" s="402" t="str">
        <f t="shared" si="50"/>
        <v/>
      </c>
      <c r="P1598" s="401" t="str">
        <f>IF(LEN(B1598)&gt;8,INDEX([1]CatGlob!$X:$X,MATCH(M1598,[1]CatGlob!$W:$W,0)),"")</f>
        <v>PEC</v>
      </c>
      <c r="Q1598" s="403" t="str">
        <f>INDEX([1]CatGlob!P:P,MATCH(M1598,[1]CatGlob!O:O,0))</f>
        <v>RFLC</v>
      </c>
      <c r="R1598" s="403"/>
      <c r="S1598" s="403"/>
      <c r="T1598" s="403" t="str">
        <f>INDEX([1]CatGlob!$D:$D,MATCH($M1598,[1]CatGlob!$C:$C,0))</f>
        <v>RFL</v>
      </c>
      <c r="U1598" s="403" t="s">
        <v>2419</v>
      </c>
      <c r="V1598" s="404" t="str">
        <f>INDEX([1]CatGlob!$F:$F,MATCH($M1598,[1]CatGlob!$C:$C,0))</f>
        <v>RFL_CORP</v>
      </c>
      <c r="W1598" s="405"/>
      <c r="X1598" s="406">
        <v>0</v>
      </c>
      <c r="Y1598" s="407">
        <v>0</v>
      </c>
      <c r="Z1598" s="408">
        <v>0</v>
      </c>
      <c r="AA1598" s="407">
        <v>0</v>
      </c>
      <c r="AB1598" s="408">
        <v>0</v>
      </c>
      <c r="AC1598" s="407">
        <v>0</v>
      </c>
      <c r="AD1598" s="408">
        <v>0</v>
      </c>
      <c r="AE1598" s="407">
        <v>0</v>
      </c>
      <c r="AF1598" s="408">
        <v>0</v>
      </c>
      <c r="AG1598" s="407">
        <v>0</v>
      </c>
      <c r="AI1598" s="406">
        <v>0</v>
      </c>
      <c r="AJ1598" s="407">
        <v>0</v>
      </c>
      <c r="AK1598" s="408">
        <v>0</v>
      </c>
      <c r="AL1598" s="407">
        <v>0</v>
      </c>
      <c r="AM1598" s="408">
        <v>0</v>
      </c>
      <c r="AN1598" s="407">
        <v>0</v>
      </c>
      <c r="AO1598" s="408">
        <v>0</v>
      </c>
      <c r="AP1598" s="407">
        <v>0</v>
      </c>
      <c r="AQ1598" s="408">
        <v>0</v>
      </c>
      <c r="AR1598" s="407">
        <v>0</v>
      </c>
      <c r="AT1598" s="406">
        <v>0</v>
      </c>
      <c r="AU1598" s="407">
        <v>0</v>
      </c>
      <c r="AV1598" s="408">
        <v>0</v>
      </c>
      <c r="AW1598" s="407">
        <v>0</v>
      </c>
      <c r="AX1598" s="408">
        <v>0</v>
      </c>
      <c r="AY1598" s="407">
        <v>0</v>
      </c>
      <c r="AZ1598" s="408">
        <v>0</v>
      </c>
      <c r="BA1598" s="407">
        <v>0</v>
      </c>
      <c r="BB1598" s="408">
        <v>0</v>
      </c>
      <c r="BC1598" s="407">
        <v>0</v>
      </c>
    </row>
    <row r="1599" spans="1:55" x14ac:dyDescent="0.35">
      <c r="A1599" s="385" t="str" cm="1">
        <f t="array" ref="A1599">IFERROR(_xlfn.IFS(AND(F1599="Renta Variable",O1599=1),IFERROR(MATCH(B1599,[1]RV_Det!C:C,0),"Rev"),AND(J1599="Corporativa",O1599=1,I1599="EM"),IFERROR(MATCH(B1599,[1]RF_Corps!B:B,0),"Rev"),AND(F1599="Alternativos",O1599=1),IFERROR(MATCH(B1599,[1]Rep4!C:C,0),"Rev")),"")</f>
        <v/>
      </c>
      <c r="B1599" s="396" t="s">
        <v>4298</v>
      </c>
      <c r="C1599" s="412" t="s">
        <v>4299</v>
      </c>
      <c r="D1599" s="395" t="s">
        <v>2260</v>
      </c>
      <c r="E1599" s="396" t="str">
        <f>IF(B1599="","",INDEX([1]CatGlob!$S:$S,IFERROR(MATCH(MID(B1599,7,1),[1]CatGlob!$R:$R,0),MATCH(MID(B1599,1,2),[1]CatGlob!$R:$R,0))))</f>
        <v>NSOL</v>
      </c>
      <c r="F1599" s="397" t="s">
        <v>442</v>
      </c>
      <c r="G1599" s="398" t="s">
        <v>383</v>
      </c>
      <c r="H1599" s="399" t="s">
        <v>264</v>
      </c>
      <c r="I1599" s="399" t="s">
        <v>611</v>
      </c>
      <c r="J1599" s="399" t="s">
        <v>2252</v>
      </c>
      <c r="K1599" s="396" t="s">
        <v>600</v>
      </c>
      <c r="L1599" s="400" t="str">
        <f>IF(ISERROR(MATCH(M1599,M$10:M1598,0)),M1599,"")</f>
        <v/>
      </c>
      <c r="M1599" s="401" t="str">
        <f>IF(B1599="","",IF(ISERROR(MATCH(F1599&amp;"_"&amp;G1599&amp;"_"&amp;H1599&amp;"_"&amp;I1599&amp;"_"&amp;J1599&amp;IF(K1599="","","_"&amp;K1599),[1]CatGlob!$B:$B,0)),F1599&amp;"_"&amp;G1599&amp;"_"&amp;H1599&amp;"_"&amp;I1599&amp;"_"&amp;J1599&amp;IF(K1599="","","_"&amp;K1599),INDEX([1]CatGlob!$C:$C,MATCH(F1599&amp;"_"&amp;G1599&amp;"_"&amp;H1599&amp;"_"&amp;I1599&amp;"_"&amp;J1599&amp;IF(K1599="","","_"&amp;K1599),[1]CatGlob!$B:$B,0))))</f>
        <v>PEN_NOM_CORP_NT</v>
      </c>
      <c r="N1599" s="402" t="str">
        <f t="shared" si="51"/>
        <v/>
      </c>
      <c r="O1599" s="402" t="str">
        <f t="shared" si="50"/>
        <v/>
      </c>
      <c r="P1599" s="401" t="str">
        <f>IF(LEN(B1599)&gt;8,INDEX([1]CatGlob!$X:$X,MATCH(M1599,[1]CatGlob!$W:$W,0)),"")</f>
        <v>PEC</v>
      </c>
      <c r="Q1599" s="403" t="str">
        <f>INDEX([1]CatGlob!P:P,MATCH(M1599,[1]CatGlob!O:O,0))</f>
        <v>RFLC</v>
      </c>
      <c r="R1599" s="403"/>
      <c r="S1599" s="403"/>
      <c r="T1599" s="403" t="str">
        <f>INDEX([1]CatGlob!$D:$D,MATCH($M1599,[1]CatGlob!$C:$C,0))</f>
        <v>RFL</v>
      </c>
      <c r="U1599" s="403" t="s">
        <v>2419</v>
      </c>
      <c r="V1599" s="404" t="str">
        <f>INDEX([1]CatGlob!$F:$F,MATCH($M1599,[1]CatGlob!$C:$C,0))</f>
        <v>RFL_CORP</v>
      </c>
      <c r="W1599" s="405"/>
      <c r="X1599" s="406">
        <v>0</v>
      </c>
      <c r="Y1599" s="407">
        <v>0</v>
      </c>
      <c r="Z1599" s="408">
        <v>0</v>
      </c>
      <c r="AA1599" s="407">
        <v>0</v>
      </c>
      <c r="AB1599" s="408">
        <v>0</v>
      </c>
      <c r="AC1599" s="407">
        <v>0</v>
      </c>
      <c r="AD1599" s="408">
        <v>0</v>
      </c>
      <c r="AE1599" s="407">
        <v>0</v>
      </c>
      <c r="AF1599" s="408">
        <v>0</v>
      </c>
      <c r="AG1599" s="407">
        <v>0</v>
      </c>
      <c r="AI1599" s="406">
        <v>0</v>
      </c>
      <c r="AJ1599" s="407">
        <v>0</v>
      </c>
      <c r="AK1599" s="408">
        <v>0</v>
      </c>
      <c r="AL1599" s="407">
        <v>0</v>
      </c>
      <c r="AM1599" s="408">
        <v>0</v>
      </c>
      <c r="AN1599" s="407">
        <v>0</v>
      </c>
      <c r="AO1599" s="408">
        <v>0</v>
      </c>
      <c r="AP1599" s="407">
        <v>0</v>
      </c>
      <c r="AQ1599" s="408">
        <v>0</v>
      </c>
      <c r="AR1599" s="407">
        <v>0</v>
      </c>
      <c r="AT1599" s="406">
        <v>0</v>
      </c>
      <c r="AU1599" s="407">
        <v>0</v>
      </c>
      <c r="AV1599" s="408">
        <v>0</v>
      </c>
      <c r="AW1599" s="407">
        <v>0</v>
      </c>
      <c r="AX1599" s="408">
        <v>0</v>
      </c>
      <c r="AY1599" s="407">
        <v>0</v>
      </c>
      <c r="AZ1599" s="408">
        <v>0</v>
      </c>
      <c r="BA1599" s="407">
        <v>0</v>
      </c>
      <c r="BB1599" s="408">
        <v>0</v>
      </c>
      <c r="BC1599" s="407">
        <v>0</v>
      </c>
    </row>
    <row r="1600" spans="1:55" x14ac:dyDescent="0.35">
      <c r="A1600" s="385" t="str" cm="1">
        <f t="array" ref="A1600">IFERROR(_xlfn.IFS(AND(F1600="Renta Variable",O1600=1),IFERROR(MATCH(B1600,[1]RV_Det!C:C,0),"Rev"),AND(J1600="Corporativa",O1600=1,I1600="EM"),IFERROR(MATCH(B1600,[1]RF_Corps!B:B,0),"Rev"),AND(F1600="Alternativos",O1600=1),IFERROR(MATCH(B1600,[1]Rep4!C:C,0),"Rev")),"")</f>
        <v/>
      </c>
      <c r="B1600" s="394" t="s">
        <v>4300</v>
      </c>
      <c r="C1600" s="409" t="s">
        <v>4301</v>
      </c>
      <c r="D1600" s="395" t="s">
        <v>2413</v>
      </c>
      <c r="E1600" s="396" t="str">
        <f>IF(B1600="","",INDEX([1]CatGlob!$S:$S,IFERROR(MATCH(MID(B1600,7,1),[1]CatGlob!$R:$R,0),MATCH(MID(B1600,1,2),[1]CatGlob!$R:$R,0))))</f>
        <v>NSOL</v>
      </c>
      <c r="F1600" s="397" t="s">
        <v>442</v>
      </c>
      <c r="G1600" s="398" t="s">
        <v>383</v>
      </c>
      <c r="H1600" s="399" t="s">
        <v>264</v>
      </c>
      <c r="I1600" s="399" t="s">
        <v>611</v>
      </c>
      <c r="J1600" s="399" t="s">
        <v>2252</v>
      </c>
      <c r="K1600" s="396" t="s">
        <v>600</v>
      </c>
      <c r="L1600" s="400" t="str">
        <f>IF(ISERROR(MATCH(M1600,M$10:M1599,0)),M1600,"")</f>
        <v/>
      </c>
      <c r="M1600" s="401" t="str">
        <f>IF(B1600="","",IF(ISERROR(MATCH(F1600&amp;"_"&amp;G1600&amp;"_"&amp;H1600&amp;"_"&amp;I1600&amp;"_"&amp;J1600&amp;IF(K1600="","","_"&amp;K1600),[1]CatGlob!$B:$B,0)),F1600&amp;"_"&amp;G1600&amp;"_"&amp;H1600&amp;"_"&amp;I1600&amp;"_"&amp;J1600&amp;IF(K1600="","","_"&amp;K1600),INDEX([1]CatGlob!$C:$C,MATCH(F1600&amp;"_"&amp;G1600&amp;"_"&amp;H1600&amp;"_"&amp;I1600&amp;"_"&amp;J1600&amp;IF(K1600="","","_"&amp;K1600),[1]CatGlob!$B:$B,0))))</f>
        <v>PEN_NOM_CORP_NT</v>
      </c>
      <c r="N1600" s="402" t="str">
        <f t="shared" si="51"/>
        <v/>
      </c>
      <c r="O1600" s="402" t="str">
        <f t="shared" si="50"/>
        <v/>
      </c>
      <c r="P1600" s="401" t="str">
        <f>IF(LEN(B1600)&gt;8,INDEX([1]CatGlob!$X:$X,MATCH(M1600,[1]CatGlob!$W:$W,0)),"")</f>
        <v>PEC</v>
      </c>
      <c r="Q1600" s="403" t="str">
        <f>INDEX([1]CatGlob!P:P,MATCH(M1600,[1]CatGlob!O:O,0))</f>
        <v>RFLC</v>
      </c>
      <c r="R1600" s="403"/>
      <c r="S1600" s="403"/>
      <c r="T1600" s="403" t="str">
        <f>INDEX([1]CatGlob!$D:$D,MATCH($M1600,[1]CatGlob!$C:$C,0))</f>
        <v>RFL</v>
      </c>
      <c r="U1600" s="403" t="s">
        <v>2307</v>
      </c>
      <c r="V1600" s="404" t="str">
        <f>INDEX([1]CatGlob!$F:$F,MATCH($M1600,[1]CatGlob!$C:$C,0))</f>
        <v>RFL_CORP</v>
      </c>
      <c r="W1600" s="405"/>
      <c r="X1600" s="406">
        <v>0</v>
      </c>
      <c r="Y1600" s="407">
        <v>0</v>
      </c>
      <c r="Z1600" s="408">
        <v>0</v>
      </c>
      <c r="AA1600" s="407">
        <v>0</v>
      </c>
      <c r="AB1600" s="408">
        <v>0</v>
      </c>
      <c r="AC1600" s="407">
        <v>0</v>
      </c>
      <c r="AD1600" s="408">
        <v>0</v>
      </c>
      <c r="AE1600" s="407">
        <v>0</v>
      </c>
      <c r="AF1600" s="408">
        <v>0</v>
      </c>
      <c r="AG1600" s="407">
        <v>0</v>
      </c>
      <c r="AI1600" s="406">
        <v>0</v>
      </c>
      <c r="AJ1600" s="407">
        <v>0</v>
      </c>
      <c r="AK1600" s="408">
        <v>0</v>
      </c>
      <c r="AL1600" s="407">
        <v>0</v>
      </c>
      <c r="AM1600" s="408">
        <v>0</v>
      </c>
      <c r="AN1600" s="407">
        <v>0</v>
      </c>
      <c r="AO1600" s="408">
        <v>0</v>
      </c>
      <c r="AP1600" s="407">
        <v>0</v>
      </c>
      <c r="AQ1600" s="408">
        <v>0</v>
      </c>
      <c r="AR1600" s="407">
        <v>0</v>
      </c>
      <c r="AT1600" s="406">
        <v>0</v>
      </c>
      <c r="AU1600" s="407">
        <v>0</v>
      </c>
      <c r="AV1600" s="408">
        <v>0</v>
      </c>
      <c r="AW1600" s="407">
        <v>0</v>
      </c>
      <c r="AX1600" s="408">
        <v>0</v>
      </c>
      <c r="AY1600" s="407">
        <v>0</v>
      </c>
      <c r="AZ1600" s="408">
        <v>0</v>
      </c>
      <c r="BA1600" s="407">
        <v>0</v>
      </c>
      <c r="BB1600" s="408">
        <v>0</v>
      </c>
      <c r="BC1600" s="407">
        <v>0</v>
      </c>
    </row>
    <row r="1601" spans="1:55" x14ac:dyDescent="0.35">
      <c r="A1601" s="385" t="str" cm="1">
        <f t="array" ref="A1601">IFERROR(_xlfn.IFS(AND(F1601="Renta Variable",O1601=1),IFERROR(MATCH(B1601,[1]RV_Det!C:C,0),"Rev"),AND(J1601="Corporativa",O1601=1,I1601="EM"),IFERROR(MATCH(B1601,[1]RF_Corps!B:B,0),"Rev"),AND(F1601="Alternativos",O1601=1),IFERROR(MATCH(B1601,[1]Rep4!C:C,0),"Rev")),"")</f>
        <v/>
      </c>
      <c r="B1601" s="394" t="s">
        <v>4302</v>
      </c>
      <c r="C1601" s="409" t="s">
        <v>4303</v>
      </c>
      <c r="D1601" s="395" t="s">
        <v>2413</v>
      </c>
      <c r="E1601" s="396" t="str">
        <f>IF(B1601="","",INDEX([1]CatGlob!$S:$S,IFERROR(MATCH(MID(B1601,7,1),[1]CatGlob!$R:$R,0),MATCH(MID(B1601,1,2),[1]CatGlob!$R:$R,0))))</f>
        <v>NSOL</v>
      </c>
      <c r="F1601" s="397" t="s">
        <v>442</v>
      </c>
      <c r="G1601" s="398" t="s">
        <v>383</v>
      </c>
      <c r="H1601" s="399" t="s">
        <v>264</v>
      </c>
      <c r="I1601" s="399" t="s">
        <v>611</v>
      </c>
      <c r="J1601" s="399" t="s">
        <v>2252</v>
      </c>
      <c r="K1601" s="396" t="s">
        <v>600</v>
      </c>
      <c r="L1601" s="400" t="str">
        <f>IF(ISERROR(MATCH(M1601,M$10:M1600,0)),M1601,"")</f>
        <v/>
      </c>
      <c r="M1601" s="401" t="str">
        <f>IF(B1601="","",IF(ISERROR(MATCH(F1601&amp;"_"&amp;G1601&amp;"_"&amp;H1601&amp;"_"&amp;I1601&amp;"_"&amp;J1601&amp;IF(K1601="","","_"&amp;K1601),[1]CatGlob!$B:$B,0)),F1601&amp;"_"&amp;G1601&amp;"_"&amp;H1601&amp;"_"&amp;I1601&amp;"_"&amp;J1601&amp;IF(K1601="","","_"&amp;K1601),INDEX([1]CatGlob!$C:$C,MATCH(F1601&amp;"_"&amp;G1601&amp;"_"&amp;H1601&amp;"_"&amp;I1601&amp;"_"&amp;J1601&amp;IF(K1601="","","_"&amp;K1601),[1]CatGlob!$B:$B,0))))</f>
        <v>PEN_NOM_CORP_NT</v>
      </c>
      <c r="N1601" s="402" t="str">
        <f t="shared" si="51"/>
        <v/>
      </c>
      <c r="O1601" s="402" t="str">
        <f t="shared" si="50"/>
        <v/>
      </c>
      <c r="P1601" s="401" t="str">
        <f>IF(LEN(B1601)&gt;8,INDEX([1]CatGlob!$X:$X,MATCH(M1601,[1]CatGlob!$W:$W,0)),"")</f>
        <v>PEC</v>
      </c>
      <c r="Q1601" s="403" t="str">
        <f>INDEX([1]CatGlob!P:P,MATCH(M1601,[1]CatGlob!O:O,0))</f>
        <v>RFLC</v>
      </c>
      <c r="R1601" s="403"/>
      <c r="S1601" s="403"/>
      <c r="T1601" s="403" t="str">
        <f>INDEX([1]CatGlob!$D:$D,MATCH($M1601,[1]CatGlob!$C:$C,0))</f>
        <v>RFL</v>
      </c>
      <c r="U1601" s="403" t="s">
        <v>2307</v>
      </c>
      <c r="V1601" s="404" t="str">
        <f>INDEX([1]CatGlob!$F:$F,MATCH($M1601,[1]CatGlob!$C:$C,0))</f>
        <v>RFL_CORP</v>
      </c>
      <c r="W1601" s="405"/>
      <c r="X1601" s="406">
        <v>0</v>
      </c>
      <c r="Y1601" s="407">
        <v>0</v>
      </c>
      <c r="Z1601" s="408">
        <v>0</v>
      </c>
      <c r="AA1601" s="407">
        <v>0</v>
      </c>
      <c r="AB1601" s="408">
        <v>0</v>
      </c>
      <c r="AC1601" s="407">
        <v>0</v>
      </c>
      <c r="AD1601" s="408">
        <v>0</v>
      </c>
      <c r="AE1601" s="407">
        <v>0</v>
      </c>
      <c r="AF1601" s="408">
        <v>0</v>
      </c>
      <c r="AG1601" s="407">
        <v>0</v>
      </c>
      <c r="AI1601" s="406">
        <v>0</v>
      </c>
      <c r="AJ1601" s="407">
        <v>0</v>
      </c>
      <c r="AK1601" s="408">
        <v>0</v>
      </c>
      <c r="AL1601" s="407">
        <v>0</v>
      </c>
      <c r="AM1601" s="408">
        <v>0</v>
      </c>
      <c r="AN1601" s="407">
        <v>0</v>
      </c>
      <c r="AO1601" s="408">
        <v>0</v>
      </c>
      <c r="AP1601" s="407">
        <v>0</v>
      </c>
      <c r="AQ1601" s="408">
        <v>0</v>
      </c>
      <c r="AR1601" s="407">
        <v>0</v>
      </c>
      <c r="AT1601" s="406">
        <v>0</v>
      </c>
      <c r="AU1601" s="407">
        <v>0</v>
      </c>
      <c r="AV1601" s="408">
        <v>0</v>
      </c>
      <c r="AW1601" s="407">
        <v>0</v>
      </c>
      <c r="AX1601" s="408">
        <v>0</v>
      </c>
      <c r="AY1601" s="407">
        <v>0</v>
      </c>
      <c r="AZ1601" s="408">
        <v>0</v>
      </c>
      <c r="BA1601" s="407">
        <v>0</v>
      </c>
      <c r="BB1601" s="408">
        <v>0</v>
      </c>
      <c r="BC1601" s="407">
        <v>0</v>
      </c>
    </row>
    <row r="1602" spans="1:55" x14ac:dyDescent="0.35">
      <c r="A1602" s="385" t="str" cm="1">
        <f t="array" ref="A1602">IFERROR(_xlfn.IFS(AND(F1602="Renta Variable",O1602=1),IFERROR(MATCH(B1602,[1]RV_Det!C:C,0),"Rev"),AND(J1602="Corporativa",O1602=1,I1602="EM"),IFERROR(MATCH(B1602,[1]RF_Corps!B:B,0),"Rev"),AND(F1602="Alternativos",O1602=1),IFERROR(MATCH(B1602,[1]Rep4!C:C,0),"Rev")),"")</f>
        <v/>
      </c>
      <c r="B1602" s="394" t="s">
        <v>4304</v>
      </c>
      <c r="C1602" s="412" t="s">
        <v>4305</v>
      </c>
      <c r="D1602" s="395" t="s">
        <v>4306</v>
      </c>
      <c r="E1602" s="396" t="str">
        <f>IF(B1602="","",INDEX([1]CatGlob!$S:$S,IFERROR(MATCH(MID(B1602,7,1),[1]CatGlob!$R:$R,0),MATCH(MID(B1602,1,2),[1]CatGlob!$R:$R,0))))</f>
        <v>NSOL</v>
      </c>
      <c r="F1602" s="397" t="s">
        <v>442</v>
      </c>
      <c r="G1602" s="398" t="s">
        <v>383</v>
      </c>
      <c r="H1602" s="399" t="s">
        <v>264</v>
      </c>
      <c r="I1602" s="399" t="s">
        <v>611</v>
      </c>
      <c r="J1602" s="399" t="s">
        <v>2252</v>
      </c>
      <c r="K1602" s="396" t="s">
        <v>600</v>
      </c>
      <c r="L1602" s="400" t="str">
        <f>IF(ISERROR(MATCH(M1602,M$10:M1601,0)),M1602,"")</f>
        <v/>
      </c>
      <c r="M1602" s="401" t="str">
        <f>IF(B1602="","",IF(ISERROR(MATCH(F1602&amp;"_"&amp;G1602&amp;"_"&amp;H1602&amp;"_"&amp;I1602&amp;"_"&amp;J1602&amp;IF(K1602="","","_"&amp;K1602),[1]CatGlob!$B:$B,0)),F1602&amp;"_"&amp;G1602&amp;"_"&amp;H1602&amp;"_"&amp;I1602&amp;"_"&amp;J1602&amp;IF(K1602="","","_"&amp;K1602),INDEX([1]CatGlob!$C:$C,MATCH(F1602&amp;"_"&amp;G1602&amp;"_"&amp;H1602&amp;"_"&amp;I1602&amp;"_"&amp;J1602&amp;IF(K1602="","","_"&amp;K1602),[1]CatGlob!$B:$B,0))))</f>
        <v>PEN_NOM_CORP_NT</v>
      </c>
      <c r="N1602" s="402" t="str">
        <f t="shared" si="51"/>
        <v>rev</v>
      </c>
      <c r="O1602" s="402">
        <f t="shared" si="50"/>
        <v>1</v>
      </c>
      <c r="P1602" s="401" t="str">
        <f>IF(LEN(B1602)&gt;8,INDEX([1]CatGlob!$X:$X,MATCH(M1602,[1]CatGlob!$W:$W,0)),"")</f>
        <v>PEC</v>
      </c>
      <c r="Q1602" s="403" t="str">
        <f>INDEX([1]CatGlob!P:P,MATCH(M1602,[1]CatGlob!O:O,0))</f>
        <v>RFLC</v>
      </c>
      <c r="R1602" s="403" t="s">
        <v>601</v>
      </c>
      <c r="S1602" s="403" t="s">
        <v>601</v>
      </c>
      <c r="T1602" s="403" t="str">
        <f>INDEX([1]CatGlob!$D:$D,MATCH($M1602,[1]CatGlob!$C:$C,0))</f>
        <v>RFL</v>
      </c>
      <c r="U1602" s="403" t="s">
        <v>2307</v>
      </c>
      <c r="V1602" s="404" t="str">
        <f>INDEX([1]CatGlob!$F:$F,MATCH($M1602,[1]CatGlob!$C:$C,0))</f>
        <v>RFL_CORP</v>
      </c>
      <c r="W1602" s="405"/>
      <c r="X1602" s="406">
        <v>2.1119218414600399E-4</v>
      </c>
      <c r="Y1602" s="407">
        <v>4.7659933044563703E-3</v>
      </c>
      <c r="Z1602" s="408">
        <v>2.1119218414600399E-4</v>
      </c>
      <c r="AA1602" s="407">
        <v>4.7659933044563703E-3</v>
      </c>
      <c r="AB1602" s="408">
        <v>2.1119218414600399E-4</v>
      </c>
      <c r="AC1602" s="407">
        <v>4.7659933044563703E-3</v>
      </c>
      <c r="AD1602" s="408">
        <v>-1.6793607525636301E-3</v>
      </c>
      <c r="AE1602" s="407">
        <v>-3.7898287449378301E-2</v>
      </c>
      <c r="AF1602" s="408">
        <v>-4.7297228026290099E-4</v>
      </c>
      <c r="AG1602" s="407">
        <v>-1.06736086366246E-2</v>
      </c>
      <c r="AI1602" s="406">
        <v>0</v>
      </c>
      <c r="AJ1602" s="407">
        <v>0</v>
      </c>
      <c r="AK1602" s="408">
        <v>0</v>
      </c>
      <c r="AL1602" s="407">
        <v>0</v>
      </c>
      <c r="AM1602" s="408">
        <v>0</v>
      </c>
      <c r="AN1602" s="407">
        <v>0</v>
      </c>
      <c r="AO1602" s="408">
        <v>0</v>
      </c>
      <c r="AP1602" s="407">
        <v>0</v>
      </c>
      <c r="AQ1602" s="408">
        <v>0</v>
      </c>
      <c r="AR1602" s="407">
        <v>0</v>
      </c>
      <c r="AT1602" s="406">
        <v>0</v>
      </c>
      <c r="AU1602" s="407">
        <v>0</v>
      </c>
      <c r="AV1602" s="408">
        <v>0</v>
      </c>
      <c r="AW1602" s="407">
        <v>0</v>
      </c>
      <c r="AX1602" s="408">
        <v>0</v>
      </c>
      <c r="AY1602" s="407">
        <v>0</v>
      </c>
      <c r="AZ1602" s="408">
        <v>0</v>
      </c>
      <c r="BA1602" s="407">
        <v>0</v>
      </c>
      <c r="BB1602" s="408">
        <v>0</v>
      </c>
      <c r="BC1602" s="407">
        <v>0</v>
      </c>
    </row>
    <row r="1603" spans="1:55" x14ac:dyDescent="0.35">
      <c r="A1603" s="385" t="str" cm="1">
        <f t="array" ref="A1603">IFERROR(_xlfn.IFS(AND(F1603="Renta Variable",O1603=1),IFERROR(MATCH(B1603,[1]RV_Det!C:C,0),"Rev"),AND(J1603="Corporativa",O1603=1,I1603="EM"),IFERROR(MATCH(B1603,[1]RF_Corps!B:B,0),"Rev"),AND(F1603="Alternativos",O1603=1),IFERROR(MATCH(B1603,[1]Rep4!C:C,0),"Rev")),"")</f>
        <v/>
      </c>
      <c r="B1603" s="396" t="s">
        <v>4307</v>
      </c>
      <c r="C1603" s="412" t="s">
        <v>4308</v>
      </c>
      <c r="D1603" s="395" t="s">
        <v>3971</v>
      </c>
      <c r="E1603" s="396" t="str">
        <f>IF(B1603="","",INDEX([1]CatGlob!$S:$S,IFERROR(MATCH(MID(B1603,7,1),[1]CatGlob!$R:$R,0),MATCH(MID(B1603,1,2),[1]CatGlob!$R:$R,0))))</f>
        <v>NSOL</v>
      </c>
      <c r="F1603" s="397" t="s">
        <v>442</v>
      </c>
      <c r="G1603" s="398" t="s">
        <v>383</v>
      </c>
      <c r="H1603" s="399" t="s">
        <v>264</v>
      </c>
      <c r="I1603" s="399" t="s">
        <v>611</v>
      </c>
      <c r="J1603" s="399" t="s">
        <v>2252</v>
      </c>
      <c r="K1603" s="396" t="s">
        <v>600</v>
      </c>
      <c r="L1603" s="400" t="str">
        <f>IF(ISERROR(MATCH(M1603,M$10:M1602,0)),M1603,"")</f>
        <v/>
      </c>
      <c r="M1603" s="401" t="str">
        <f>IF(B1603="","",IF(ISERROR(MATCH(F1603&amp;"_"&amp;G1603&amp;"_"&amp;H1603&amp;"_"&amp;I1603&amp;"_"&amp;J1603&amp;IF(K1603="","","_"&amp;K1603),[1]CatGlob!$B:$B,0)),F1603&amp;"_"&amp;G1603&amp;"_"&amp;H1603&amp;"_"&amp;I1603&amp;"_"&amp;J1603&amp;IF(K1603="","","_"&amp;K1603),INDEX([1]CatGlob!$C:$C,MATCH(F1603&amp;"_"&amp;G1603&amp;"_"&amp;H1603&amp;"_"&amp;I1603&amp;"_"&amp;J1603&amp;IF(K1603="","","_"&amp;K1603),[1]CatGlob!$B:$B,0))))</f>
        <v>PEN_NOM_CORP_NT</v>
      </c>
      <c r="N1603" s="402" t="str">
        <f t="shared" si="51"/>
        <v/>
      </c>
      <c r="O1603" s="402" t="str">
        <f t="shared" si="50"/>
        <v/>
      </c>
      <c r="P1603" s="401" t="str">
        <f>IF(LEN(B1603)&gt;8,INDEX([1]CatGlob!$X:$X,MATCH(M1603,[1]CatGlob!$W:$W,0)),"")</f>
        <v>PEC</v>
      </c>
      <c r="Q1603" s="403" t="str">
        <f>INDEX([1]CatGlob!P:P,MATCH(M1603,[1]CatGlob!O:O,0))</f>
        <v>RFLC</v>
      </c>
      <c r="R1603" s="403" t="s">
        <v>601</v>
      </c>
      <c r="S1603" s="403" t="s">
        <v>601</v>
      </c>
      <c r="T1603" s="403" t="str">
        <f>INDEX([1]CatGlob!$D:$D,MATCH($M1603,[1]CatGlob!$C:$C,0))</f>
        <v>RFL</v>
      </c>
      <c r="U1603" s="403" t="s">
        <v>2419</v>
      </c>
      <c r="V1603" s="404" t="str">
        <f>INDEX([1]CatGlob!$F:$F,MATCH($M1603,[1]CatGlob!$C:$C,0))</f>
        <v>RFL_CORP</v>
      </c>
      <c r="W1603" s="405"/>
      <c r="X1603" s="406">
        <v>0</v>
      </c>
      <c r="Y1603" s="407">
        <v>0</v>
      </c>
      <c r="Z1603" s="408">
        <v>0</v>
      </c>
      <c r="AA1603" s="407">
        <v>0</v>
      </c>
      <c r="AB1603" s="408">
        <v>0</v>
      </c>
      <c r="AC1603" s="407">
        <v>0</v>
      </c>
      <c r="AD1603" s="408">
        <v>0</v>
      </c>
      <c r="AE1603" s="407">
        <v>0</v>
      </c>
      <c r="AF1603" s="408">
        <v>0</v>
      </c>
      <c r="AG1603" s="407">
        <v>0</v>
      </c>
      <c r="AI1603" s="406">
        <v>0</v>
      </c>
      <c r="AJ1603" s="407">
        <v>0</v>
      </c>
      <c r="AK1603" s="408">
        <v>0</v>
      </c>
      <c r="AL1603" s="407">
        <v>0</v>
      </c>
      <c r="AM1603" s="408">
        <v>0</v>
      </c>
      <c r="AN1603" s="407">
        <v>0</v>
      </c>
      <c r="AO1603" s="408">
        <v>0</v>
      </c>
      <c r="AP1603" s="407">
        <v>0</v>
      </c>
      <c r="AQ1603" s="408">
        <v>0</v>
      </c>
      <c r="AR1603" s="407">
        <v>0</v>
      </c>
      <c r="AT1603" s="406">
        <v>0</v>
      </c>
      <c r="AU1603" s="407">
        <v>0</v>
      </c>
      <c r="AV1603" s="408">
        <v>0</v>
      </c>
      <c r="AW1603" s="407">
        <v>0</v>
      </c>
      <c r="AX1603" s="408">
        <v>0</v>
      </c>
      <c r="AY1603" s="407">
        <v>0</v>
      </c>
      <c r="AZ1603" s="408">
        <v>0</v>
      </c>
      <c r="BA1603" s="407">
        <v>0</v>
      </c>
      <c r="BB1603" s="408">
        <v>0</v>
      </c>
      <c r="BC1603" s="407">
        <v>0</v>
      </c>
    </row>
    <row r="1604" spans="1:55" x14ac:dyDescent="0.35">
      <c r="A1604" s="385" t="str" cm="1">
        <f t="array" ref="A1604">IFERROR(_xlfn.IFS(AND(F1604="Renta Variable",O1604=1),IFERROR(MATCH(B1604,[1]RV_Det!C:C,0),"Rev"),AND(J1604="Corporativa",O1604=1,I1604="EM"),IFERROR(MATCH(B1604,[1]RF_Corps!B:B,0),"Rev"),AND(F1604="Alternativos",O1604=1),IFERROR(MATCH(B1604,[1]Rep4!C:C,0),"Rev")),"")</f>
        <v/>
      </c>
      <c r="B1604" s="394" t="s">
        <v>4309</v>
      </c>
      <c r="C1604" s="409" t="s">
        <v>4310</v>
      </c>
      <c r="D1604" s="395" t="s">
        <v>4037</v>
      </c>
      <c r="E1604" s="396" t="str">
        <f>IF(B1604="","",INDEX([1]CatGlob!$S:$S,IFERROR(MATCH(MID(B1604,7,1),[1]CatGlob!$R:$R,0),MATCH(MID(B1604,1,2),[1]CatGlob!$R:$R,0))))</f>
        <v>NSOL</v>
      </c>
      <c r="F1604" s="397" t="s">
        <v>442</v>
      </c>
      <c r="G1604" s="398" t="s">
        <v>383</v>
      </c>
      <c r="H1604" s="399" t="s">
        <v>264</v>
      </c>
      <c r="I1604" s="399" t="s">
        <v>611</v>
      </c>
      <c r="J1604" s="399" t="s">
        <v>2252</v>
      </c>
      <c r="K1604" s="396" t="s">
        <v>600</v>
      </c>
      <c r="L1604" s="400" t="str">
        <f>IF(ISERROR(MATCH(M1604,M$10:M1603,0)),M1604,"")</f>
        <v/>
      </c>
      <c r="M1604" s="401" t="str">
        <f>IF(B1604="","",IF(ISERROR(MATCH(F1604&amp;"_"&amp;G1604&amp;"_"&amp;H1604&amp;"_"&amp;I1604&amp;"_"&amp;J1604&amp;IF(K1604="","","_"&amp;K1604),[1]CatGlob!$B:$B,0)),F1604&amp;"_"&amp;G1604&amp;"_"&amp;H1604&amp;"_"&amp;I1604&amp;"_"&amp;J1604&amp;IF(K1604="","","_"&amp;K1604),INDEX([1]CatGlob!$C:$C,MATCH(F1604&amp;"_"&amp;G1604&amp;"_"&amp;H1604&amp;"_"&amp;I1604&amp;"_"&amp;J1604&amp;IF(K1604="","","_"&amp;K1604),[1]CatGlob!$B:$B,0))))</f>
        <v>PEN_NOM_CORP_NT</v>
      </c>
      <c r="N1604" s="402" t="str">
        <f t="shared" si="51"/>
        <v>rev</v>
      </c>
      <c r="O1604" s="402">
        <f t="shared" si="50"/>
        <v>1</v>
      </c>
      <c r="P1604" s="401" t="str">
        <f>IF(LEN(B1604)&gt;8,INDEX([1]CatGlob!$X:$X,MATCH(M1604,[1]CatGlob!$W:$W,0)),"")</f>
        <v>PEC</v>
      </c>
      <c r="Q1604" s="403" t="str">
        <f>INDEX([1]CatGlob!P:P,MATCH(M1604,[1]CatGlob!O:O,0))</f>
        <v>RFLC</v>
      </c>
      <c r="R1604" s="403" t="s">
        <v>601</v>
      </c>
      <c r="S1604" s="403" t="s">
        <v>601</v>
      </c>
      <c r="T1604" s="403" t="str">
        <f>INDEX([1]CatGlob!$D:$D,MATCH($M1604,[1]CatGlob!$C:$C,0))</f>
        <v>RFL</v>
      </c>
      <c r="U1604" s="403" t="s">
        <v>2323</v>
      </c>
      <c r="V1604" s="404" t="str">
        <f>INDEX([1]CatGlob!$F:$F,MATCH($M1604,[1]CatGlob!$C:$C,0))</f>
        <v>RFL_CORP</v>
      </c>
      <c r="W1604" s="405"/>
      <c r="X1604" s="406">
        <v>0</v>
      </c>
      <c r="Y1604" s="407">
        <v>0</v>
      </c>
      <c r="Z1604" s="408">
        <v>0</v>
      </c>
      <c r="AA1604" s="407">
        <v>0</v>
      </c>
      <c r="AB1604" s="408">
        <v>0</v>
      </c>
      <c r="AC1604" s="407">
        <v>0</v>
      </c>
      <c r="AD1604" s="408">
        <v>0</v>
      </c>
      <c r="AE1604" s="407">
        <v>0</v>
      </c>
      <c r="AF1604" s="408">
        <v>0</v>
      </c>
      <c r="AG1604" s="407">
        <v>0</v>
      </c>
      <c r="AI1604" s="406">
        <v>1.00441030481464E-3</v>
      </c>
      <c r="AJ1604" s="407">
        <v>1.7096544888684E-2</v>
      </c>
      <c r="AK1604" s="408">
        <v>1.00441030481464E-3</v>
      </c>
      <c r="AL1604" s="407">
        <v>1.7096544888684E-2</v>
      </c>
      <c r="AM1604" s="408">
        <v>1.00441030481464E-3</v>
      </c>
      <c r="AN1604" s="407">
        <v>1.7096544888684E-2</v>
      </c>
      <c r="AO1604" s="408">
        <v>-1.0667786334866199E-3</v>
      </c>
      <c r="AP1604" s="407">
        <v>-1.8158145834723499E-2</v>
      </c>
      <c r="AQ1604" s="408">
        <v>4.5160019632198501E-4</v>
      </c>
      <c r="AR1604" s="407">
        <v>7.6869014499417699E-3</v>
      </c>
      <c r="AT1604" s="406">
        <v>0</v>
      </c>
      <c r="AU1604" s="407">
        <v>0</v>
      </c>
      <c r="AV1604" s="408">
        <v>0</v>
      </c>
      <c r="AW1604" s="407">
        <v>0</v>
      </c>
      <c r="AX1604" s="408">
        <v>0</v>
      </c>
      <c r="AY1604" s="407">
        <v>0</v>
      </c>
      <c r="AZ1604" s="408">
        <v>0</v>
      </c>
      <c r="BA1604" s="407">
        <v>0</v>
      </c>
      <c r="BB1604" s="408">
        <v>0</v>
      </c>
      <c r="BC1604" s="407">
        <v>0</v>
      </c>
    </row>
    <row r="1605" spans="1:55" x14ac:dyDescent="0.35">
      <c r="A1605" s="385" t="str" cm="1">
        <f t="array" ref="A1605">IFERROR(_xlfn.IFS(AND(F1605="Renta Variable",O1605=1),IFERROR(MATCH(B1605,[1]RV_Det!C:C,0),"Rev"),AND(J1605="Corporativa",O1605=1,I1605="EM"),IFERROR(MATCH(B1605,[1]RF_Corps!B:B,0),"Rev"),AND(F1605="Alternativos",O1605=1),IFERROR(MATCH(B1605,[1]Rep4!C:C,0),"Rev")),"")</f>
        <v/>
      </c>
      <c r="B1605" s="396" t="s">
        <v>4311</v>
      </c>
      <c r="C1605" s="412" t="s">
        <v>4312</v>
      </c>
      <c r="D1605" s="395" t="s">
        <v>2580</v>
      </c>
      <c r="E1605" s="396" t="str">
        <f>IF(B1605="","",INDEX([1]CatGlob!$S:$S,IFERROR(MATCH(MID(B1605,7,1),[1]CatGlob!$R:$R,0),MATCH(MID(B1605,1,2),[1]CatGlob!$R:$R,0))))</f>
        <v>NSOL</v>
      </c>
      <c r="F1605" s="397" t="s">
        <v>442</v>
      </c>
      <c r="G1605" s="398" t="s">
        <v>383</v>
      </c>
      <c r="H1605" s="399" t="s">
        <v>264</v>
      </c>
      <c r="I1605" s="399" t="s">
        <v>611</v>
      </c>
      <c r="J1605" s="399" t="s">
        <v>2252</v>
      </c>
      <c r="K1605" s="396" t="s">
        <v>600</v>
      </c>
      <c r="L1605" s="400" t="str">
        <f>IF(ISERROR(MATCH(M1605,M$10:M1604,0)),M1605,"")</f>
        <v/>
      </c>
      <c r="M1605" s="401" t="str">
        <f>IF(B1605="","",IF(ISERROR(MATCH(F1605&amp;"_"&amp;G1605&amp;"_"&amp;H1605&amp;"_"&amp;I1605&amp;"_"&amp;J1605&amp;IF(K1605="","","_"&amp;K1605),[1]CatGlob!$B:$B,0)),F1605&amp;"_"&amp;G1605&amp;"_"&amp;H1605&amp;"_"&amp;I1605&amp;"_"&amp;J1605&amp;IF(K1605="","","_"&amp;K1605),INDEX([1]CatGlob!$C:$C,MATCH(F1605&amp;"_"&amp;G1605&amp;"_"&amp;H1605&amp;"_"&amp;I1605&amp;"_"&amp;J1605&amp;IF(K1605="","","_"&amp;K1605),[1]CatGlob!$B:$B,0))))</f>
        <v>PEN_NOM_CORP_NT</v>
      </c>
      <c r="N1605" s="402" t="str">
        <f t="shared" si="51"/>
        <v/>
      </c>
      <c r="O1605" s="402" t="str">
        <f t="shared" si="50"/>
        <v/>
      </c>
      <c r="P1605" s="401" t="str">
        <f>IF(LEN(B1605)&gt;8,INDEX([1]CatGlob!$X:$X,MATCH(M1605,[1]CatGlob!$W:$W,0)),"")</f>
        <v>PEC</v>
      </c>
      <c r="Q1605" s="403" t="str">
        <f>INDEX([1]CatGlob!P:P,MATCH(M1605,[1]CatGlob!O:O,0))</f>
        <v>RFLC</v>
      </c>
      <c r="R1605" s="403" t="s">
        <v>601</v>
      </c>
      <c r="S1605" s="403" t="s">
        <v>601</v>
      </c>
      <c r="T1605" s="403" t="str">
        <f>INDEX([1]CatGlob!$D:$D,MATCH($M1605,[1]CatGlob!$C:$C,0))</f>
        <v>RFL</v>
      </c>
      <c r="U1605" s="403" t="s">
        <v>2307</v>
      </c>
      <c r="V1605" s="404" t="str">
        <f>INDEX([1]CatGlob!$F:$F,MATCH($M1605,[1]CatGlob!$C:$C,0))</f>
        <v>RFL_CORP</v>
      </c>
      <c r="W1605" s="405"/>
      <c r="X1605" s="406">
        <v>0</v>
      </c>
      <c r="Y1605" s="407">
        <v>0</v>
      </c>
      <c r="Z1605" s="408">
        <v>0</v>
      </c>
      <c r="AA1605" s="407">
        <v>0</v>
      </c>
      <c r="AB1605" s="408">
        <v>0</v>
      </c>
      <c r="AC1605" s="407">
        <v>0</v>
      </c>
      <c r="AD1605" s="408">
        <v>0</v>
      </c>
      <c r="AE1605" s="407">
        <v>0</v>
      </c>
      <c r="AF1605" s="408">
        <v>0</v>
      </c>
      <c r="AG1605" s="407">
        <v>0</v>
      </c>
      <c r="AI1605" s="406">
        <v>0</v>
      </c>
      <c r="AJ1605" s="407">
        <v>0</v>
      </c>
      <c r="AK1605" s="408">
        <v>0</v>
      </c>
      <c r="AL1605" s="407">
        <v>0</v>
      </c>
      <c r="AM1605" s="408">
        <v>0</v>
      </c>
      <c r="AN1605" s="407">
        <v>0</v>
      </c>
      <c r="AO1605" s="408">
        <v>0</v>
      </c>
      <c r="AP1605" s="407">
        <v>0</v>
      </c>
      <c r="AQ1605" s="408">
        <v>0</v>
      </c>
      <c r="AR1605" s="407">
        <v>0</v>
      </c>
      <c r="AT1605" s="406">
        <v>0</v>
      </c>
      <c r="AU1605" s="407">
        <v>0</v>
      </c>
      <c r="AV1605" s="408">
        <v>0</v>
      </c>
      <c r="AW1605" s="407">
        <v>0</v>
      </c>
      <c r="AX1605" s="408">
        <v>0</v>
      </c>
      <c r="AY1605" s="407">
        <v>0</v>
      </c>
      <c r="AZ1605" s="408">
        <v>0</v>
      </c>
      <c r="BA1605" s="407">
        <v>0</v>
      </c>
      <c r="BB1605" s="408">
        <v>0</v>
      </c>
      <c r="BC1605" s="407">
        <v>0</v>
      </c>
    </row>
    <row r="1606" spans="1:55" x14ac:dyDescent="0.35">
      <c r="A1606" s="385" t="str" cm="1">
        <f t="array" ref="A1606">IFERROR(_xlfn.IFS(AND(F1606="Renta Variable",O1606=1),IFERROR(MATCH(B1606,[1]RV_Det!C:C,0),"Rev"),AND(J1606="Corporativa",O1606=1,I1606="EM"),IFERROR(MATCH(B1606,[1]RF_Corps!B:B,0),"Rev"),AND(F1606="Alternativos",O1606=1),IFERROR(MATCH(B1606,[1]Rep4!C:C,0),"Rev")),"")</f>
        <v/>
      </c>
      <c r="B1606" s="394" t="s">
        <v>4313</v>
      </c>
      <c r="C1606" s="409" t="s">
        <v>4314</v>
      </c>
      <c r="D1606" s="395" t="s">
        <v>2274</v>
      </c>
      <c r="E1606" s="396" t="str">
        <f>IF(B1606="","",INDEX([1]CatGlob!$S:$S,IFERROR(MATCH(MID(B1606,7,1),[1]CatGlob!$R:$R,0),MATCH(MID(B1606,1,2),[1]CatGlob!$R:$R,0))))</f>
        <v>NSOL</v>
      </c>
      <c r="F1606" s="397" t="s">
        <v>442</v>
      </c>
      <c r="G1606" s="398" t="s">
        <v>383</v>
      </c>
      <c r="H1606" s="399" t="s">
        <v>264</v>
      </c>
      <c r="I1606" s="399" t="s">
        <v>611</v>
      </c>
      <c r="J1606" s="399" t="s">
        <v>2498</v>
      </c>
      <c r="K1606" s="396" t="s">
        <v>600</v>
      </c>
      <c r="L1606" s="400" t="str">
        <f>IF(ISERROR(MATCH(M1606,M$10:M1605,0)),M1606,"")</f>
        <v/>
      </c>
      <c r="M1606" s="401" t="str">
        <f>IF(B1606="","",IF(ISERROR(MATCH(F1606&amp;"_"&amp;G1606&amp;"_"&amp;H1606&amp;"_"&amp;I1606&amp;"_"&amp;J1606&amp;IF(K1606="","","_"&amp;K1606),[1]CatGlob!$B:$B,0)),F1606&amp;"_"&amp;G1606&amp;"_"&amp;H1606&amp;"_"&amp;I1606&amp;"_"&amp;J1606&amp;IF(K1606="","","_"&amp;K1606),INDEX([1]CatGlob!$C:$C,MATCH(F1606&amp;"_"&amp;G1606&amp;"_"&amp;H1606&amp;"_"&amp;I1606&amp;"_"&amp;J1606&amp;IF(K1606="","","_"&amp;K1606),[1]CatGlob!$B:$B,0))))</f>
        <v>PEN_NOM_CORP_REG</v>
      </c>
      <c r="N1606" s="402" t="str">
        <f t="shared" si="51"/>
        <v/>
      </c>
      <c r="O1606" s="402" t="str">
        <f t="shared" si="50"/>
        <v/>
      </c>
      <c r="P1606" s="401" t="str">
        <f>IF(LEN(B1606)&gt;8,INDEX([1]CatGlob!$X:$X,MATCH(M1606,[1]CatGlob!$W:$W,0)),"")</f>
        <v>PEC</v>
      </c>
      <c r="Q1606" s="403" t="str">
        <f>INDEX([1]CatGlob!P:P,MATCH(M1606,[1]CatGlob!O:O,0))</f>
        <v>RFLC</v>
      </c>
      <c r="R1606" s="403" t="s">
        <v>601</v>
      </c>
      <c r="S1606" s="403" t="s">
        <v>601</v>
      </c>
      <c r="T1606" s="403" t="str">
        <f>INDEX([1]CatGlob!$D:$D,MATCH($M1606,[1]CatGlob!$C:$C,0))</f>
        <v>RFL</v>
      </c>
      <c r="U1606" s="403" t="s">
        <v>2288</v>
      </c>
      <c r="V1606" s="404" t="str">
        <f>INDEX([1]CatGlob!$F:$F,MATCH($M1606,[1]CatGlob!$C:$C,0))</f>
        <v>RFL_CORP</v>
      </c>
      <c r="W1606" s="405"/>
      <c r="X1606" s="406">
        <v>0</v>
      </c>
      <c r="Y1606" s="407">
        <v>0</v>
      </c>
      <c r="Z1606" s="408">
        <v>0</v>
      </c>
      <c r="AA1606" s="407">
        <v>0</v>
      </c>
      <c r="AB1606" s="408">
        <v>0</v>
      </c>
      <c r="AC1606" s="407">
        <v>0</v>
      </c>
      <c r="AD1606" s="408">
        <v>0</v>
      </c>
      <c r="AE1606" s="407">
        <v>0</v>
      </c>
      <c r="AF1606" s="408">
        <v>0</v>
      </c>
      <c r="AG1606" s="407">
        <v>0</v>
      </c>
      <c r="AI1606" s="406">
        <v>0</v>
      </c>
      <c r="AJ1606" s="407">
        <v>0</v>
      </c>
      <c r="AK1606" s="408">
        <v>0</v>
      </c>
      <c r="AL1606" s="407">
        <v>0</v>
      </c>
      <c r="AM1606" s="408">
        <v>0</v>
      </c>
      <c r="AN1606" s="407">
        <v>0</v>
      </c>
      <c r="AO1606" s="408">
        <v>0</v>
      </c>
      <c r="AP1606" s="407">
        <v>0</v>
      </c>
      <c r="AQ1606" s="408">
        <v>0</v>
      </c>
      <c r="AR1606" s="407">
        <v>0</v>
      </c>
      <c r="AT1606" s="406">
        <v>0</v>
      </c>
      <c r="AU1606" s="407">
        <v>0</v>
      </c>
      <c r="AV1606" s="408">
        <v>0</v>
      </c>
      <c r="AW1606" s="407">
        <v>0</v>
      </c>
      <c r="AX1606" s="408">
        <v>0</v>
      </c>
      <c r="AY1606" s="407">
        <v>0</v>
      </c>
      <c r="AZ1606" s="408">
        <v>0</v>
      </c>
      <c r="BA1606" s="407">
        <v>0</v>
      </c>
      <c r="BB1606" s="408">
        <v>0</v>
      </c>
      <c r="BC1606" s="407">
        <v>0</v>
      </c>
    </row>
    <row r="1607" spans="1:55" x14ac:dyDescent="0.35">
      <c r="A1607" s="385" t="str" cm="1">
        <f t="array" ref="A1607">IFERROR(_xlfn.IFS(AND(F1607="Renta Variable",O1607=1),IFERROR(MATCH(B1607,[1]RV_Det!C:C,0),"Rev"),AND(J1607="Corporativa",O1607=1,I1607="EM"),IFERROR(MATCH(B1607,[1]RF_Corps!B:B,0),"Rev"),AND(F1607="Alternativos",O1607=1),IFERROR(MATCH(B1607,[1]Rep4!C:C,0),"Rev")),"")</f>
        <v/>
      </c>
      <c r="B1607" s="394" t="s">
        <v>4315</v>
      </c>
      <c r="C1607" s="409" t="s">
        <v>4314</v>
      </c>
      <c r="D1607" s="395" t="s">
        <v>2274</v>
      </c>
      <c r="E1607" s="396" t="str">
        <f>IF(B1607="","",INDEX([1]CatGlob!$S:$S,IFERROR(MATCH(MID(B1607,7,1),[1]CatGlob!$R:$R,0),MATCH(MID(B1607,1,2),[1]CatGlob!$R:$R,0))))</f>
        <v>NSOL</v>
      </c>
      <c r="F1607" s="397" t="s">
        <v>442</v>
      </c>
      <c r="G1607" s="398" t="s">
        <v>383</v>
      </c>
      <c r="H1607" s="399" t="s">
        <v>264</v>
      </c>
      <c r="I1607" s="399" t="s">
        <v>611</v>
      </c>
      <c r="J1607" s="399" t="s">
        <v>2498</v>
      </c>
      <c r="K1607" s="396" t="s">
        <v>600</v>
      </c>
      <c r="L1607" s="400" t="str">
        <f>IF(ISERROR(MATCH(M1607,M$10:M1606,0)),M1607,"")</f>
        <v/>
      </c>
      <c r="M1607" s="401" t="str">
        <f>IF(B1607="","",IF(ISERROR(MATCH(F1607&amp;"_"&amp;G1607&amp;"_"&amp;H1607&amp;"_"&amp;I1607&amp;"_"&amp;J1607&amp;IF(K1607="","","_"&amp;K1607),[1]CatGlob!$B:$B,0)),F1607&amp;"_"&amp;G1607&amp;"_"&amp;H1607&amp;"_"&amp;I1607&amp;"_"&amp;J1607&amp;IF(K1607="","","_"&amp;K1607),INDEX([1]CatGlob!$C:$C,MATCH(F1607&amp;"_"&amp;G1607&amp;"_"&amp;H1607&amp;"_"&amp;I1607&amp;"_"&amp;J1607&amp;IF(K1607="","","_"&amp;K1607),[1]CatGlob!$B:$B,0))))</f>
        <v>PEN_NOM_CORP_REG</v>
      </c>
      <c r="N1607" s="402" t="str">
        <f t="shared" si="51"/>
        <v/>
      </c>
      <c r="O1607" s="402" t="str">
        <f t="shared" si="50"/>
        <v/>
      </c>
      <c r="P1607" s="401" t="str">
        <f>IF(LEN(B1607)&gt;8,INDEX([1]CatGlob!$X:$X,MATCH(M1607,[1]CatGlob!$W:$W,0)),"")</f>
        <v>PEC</v>
      </c>
      <c r="Q1607" s="403" t="str">
        <f>INDEX([1]CatGlob!P:P,MATCH(M1607,[1]CatGlob!O:O,0))</f>
        <v>RFLC</v>
      </c>
      <c r="R1607" s="403" t="s">
        <v>601</v>
      </c>
      <c r="S1607" s="403" t="s">
        <v>601</v>
      </c>
      <c r="T1607" s="403" t="str">
        <f>INDEX([1]CatGlob!$D:$D,MATCH($M1607,[1]CatGlob!$C:$C,0))</f>
        <v>RFL</v>
      </c>
      <c r="U1607" s="403" t="s">
        <v>2288</v>
      </c>
      <c r="V1607" s="404" t="str">
        <f>INDEX([1]CatGlob!$F:$F,MATCH($M1607,[1]CatGlob!$C:$C,0))</f>
        <v>RFL_CORP</v>
      </c>
      <c r="W1607" s="405"/>
      <c r="X1607" s="406">
        <v>0</v>
      </c>
      <c r="Y1607" s="407">
        <v>0</v>
      </c>
      <c r="Z1607" s="408">
        <v>0</v>
      </c>
      <c r="AA1607" s="407">
        <v>0</v>
      </c>
      <c r="AB1607" s="408">
        <v>0</v>
      </c>
      <c r="AC1607" s="407">
        <v>0</v>
      </c>
      <c r="AD1607" s="408">
        <v>0</v>
      </c>
      <c r="AE1607" s="407">
        <v>0</v>
      </c>
      <c r="AF1607" s="408">
        <v>0</v>
      </c>
      <c r="AG1607" s="407">
        <v>0</v>
      </c>
      <c r="AI1607" s="406">
        <v>0</v>
      </c>
      <c r="AJ1607" s="407">
        <v>0</v>
      </c>
      <c r="AK1607" s="408">
        <v>0</v>
      </c>
      <c r="AL1607" s="407">
        <v>0</v>
      </c>
      <c r="AM1607" s="408">
        <v>0</v>
      </c>
      <c r="AN1607" s="407">
        <v>0</v>
      </c>
      <c r="AO1607" s="408">
        <v>0</v>
      </c>
      <c r="AP1607" s="407">
        <v>0</v>
      </c>
      <c r="AQ1607" s="408">
        <v>0</v>
      </c>
      <c r="AR1607" s="407">
        <v>0</v>
      </c>
      <c r="AT1607" s="406">
        <v>0</v>
      </c>
      <c r="AU1607" s="407">
        <v>0</v>
      </c>
      <c r="AV1607" s="408">
        <v>0</v>
      </c>
      <c r="AW1607" s="407">
        <v>0</v>
      </c>
      <c r="AX1607" s="408">
        <v>0</v>
      </c>
      <c r="AY1607" s="407">
        <v>0</v>
      </c>
      <c r="AZ1607" s="408">
        <v>0</v>
      </c>
      <c r="BA1607" s="407">
        <v>0</v>
      </c>
      <c r="BB1607" s="408">
        <v>0</v>
      </c>
      <c r="BC1607" s="407">
        <v>0</v>
      </c>
    </row>
    <row r="1608" spans="1:55" x14ac:dyDescent="0.35">
      <c r="A1608" s="385" t="str" cm="1">
        <f t="array" ref="A1608">IFERROR(_xlfn.IFS(AND(F1608="Renta Variable",O1608=1),IFERROR(MATCH(B1608,[1]RV_Det!C:C,0),"Rev"),AND(J1608="Corporativa",O1608=1,I1608="EM"),IFERROR(MATCH(B1608,[1]RF_Corps!B:B,0),"Rev"),AND(F1608="Alternativos",O1608=1),IFERROR(MATCH(B1608,[1]Rep4!C:C,0),"Rev")),"")</f>
        <v/>
      </c>
      <c r="B1608" s="394" t="s">
        <v>4316</v>
      </c>
      <c r="C1608" s="409" t="s">
        <v>4317</v>
      </c>
      <c r="D1608" s="395" t="s">
        <v>2580</v>
      </c>
      <c r="E1608" s="396" t="str">
        <f>IF(B1608="","",INDEX([1]CatGlob!$S:$S,IFERROR(MATCH(MID(B1608,7,1),[1]CatGlob!$R:$R,0),MATCH(MID(B1608,1,2),[1]CatGlob!$R:$R,0))))</f>
        <v>NSOL</v>
      </c>
      <c r="F1608" s="397" t="s">
        <v>442</v>
      </c>
      <c r="G1608" s="398" t="s">
        <v>383</v>
      </c>
      <c r="H1608" s="399" t="s">
        <v>264</v>
      </c>
      <c r="I1608" s="399" t="s">
        <v>611</v>
      </c>
      <c r="J1608" s="399" t="s">
        <v>2498</v>
      </c>
      <c r="K1608" s="396" t="s">
        <v>600</v>
      </c>
      <c r="L1608" s="400" t="str">
        <f>IF(ISERROR(MATCH(M1608,M$10:M1607,0)),M1608,"")</f>
        <v/>
      </c>
      <c r="M1608" s="401" t="str">
        <f>IF(B1608="","",IF(ISERROR(MATCH(F1608&amp;"_"&amp;G1608&amp;"_"&amp;H1608&amp;"_"&amp;I1608&amp;"_"&amp;J1608&amp;IF(K1608="","","_"&amp;K1608),[1]CatGlob!$B:$B,0)),F1608&amp;"_"&amp;G1608&amp;"_"&amp;H1608&amp;"_"&amp;I1608&amp;"_"&amp;J1608&amp;IF(K1608="","","_"&amp;K1608),INDEX([1]CatGlob!$C:$C,MATCH(F1608&amp;"_"&amp;G1608&amp;"_"&amp;H1608&amp;"_"&amp;I1608&amp;"_"&amp;J1608&amp;IF(K1608="","","_"&amp;K1608),[1]CatGlob!$B:$B,0))))</f>
        <v>PEN_NOM_CORP_REG</v>
      </c>
      <c r="N1608" s="402" t="str">
        <f t="shared" si="51"/>
        <v>rev</v>
      </c>
      <c r="O1608" s="402">
        <f t="shared" si="50"/>
        <v>1</v>
      </c>
      <c r="P1608" s="401" t="str">
        <f>IF(LEN(B1608)&gt;8,INDEX([1]CatGlob!$X:$X,MATCH(M1608,[1]CatGlob!$W:$W,0)),"")</f>
        <v>PEC</v>
      </c>
      <c r="Q1608" s="403" t="str">
        <f>INDEX([1]CatGlob!P:P,MATCH(M1608,[1]CatGlob!O:O,0))</f>
        <v>RFLC</v>
      </c>
      <c r="R1608" s="403" t="s">
        <v>601</v>
      </c>
      <c r="S1608" s="403" t="s">
        <v>601</v>
      </c>
      <c r="T1608" s="403" t="str">
        <f>INDEX([1]CatGlob!$D:$D,MATCH($M1608,[1]CatGlob!$C:$C,0))</f>
        <v>RFL</v>
      </c>
      <c r="U1608" s="403" t="s">
        <v>2307</v>
      </c>
      <c r="V1608" s="404" t="str">
        <f>INDEX([1]CatGlob!$F:$F,MATCH($M1608,[1]CatGlob!$C:$C,0))</f>
        <v>RFL_CORP</v>
      </c>
      <c r="W1608" s="405"/>
      <c r="X1608" s="406">
        <v>0</v>
      </c>
      <c r="Y1608" s="407">
        <v>0</v>
      </c>
      <c r="Z1608" s="408">
        <v>0</v>
      </c>
      <c r="AA1608" s="407">
        <v>0</v>
      </c>
      <c r="AB1608" s="408">
        <v>0</v>
      </c>
      <c r="AC1608" s="407">
        <v>0</v>
      </c>
      <c r="AD1608" s="408">
        <v>0</v>
      </c>
      <c r="AE1608" s="407">
        <v>0</v>
      </c>
      <c r="AF1608" s="408">
        <v>0</v>
      </c>
      <c r="AG1608" s="407">
        <v>0</v>
      </c>
      <c r="AI1608" s="406">
        <v>0</v>
      </c>
      <c r="AJ1608" s="407">
        <v>0</v>
      </c>
      <c r="AK1608" s="408">
        <v>0</v>
      </c>
      <c r="AL1608" s="407">
        <v>0</v>
      </c>
      <c r="AM1608" s="408">
        <v>2.0280877183960599E-21</v>
      </c>
      <c r="AN1608" s="407">
        <v>0</v>
      </c>
      <c r="AO1608" s="408">
        <v>0</v>
      </c>
      <c r="AP1608" s="407">
        <v>0</v>
      </c>
      <c r="AQ1608" s="408">
        <v>9.0131600956854904E-22</v>
      </c>
      <c r="AR1608" s="407">
        <v>0</v>
      </c>
      <c r="AT1608" s="406">
        <v>0</v>
      </c>
      <c r="AU1608" s="407">
        <v>0</v>
      </c>
      <c r="AV1608" s="408">
        <v>0</v>
      </c>
      <c r="AW1608" s="407">
        <v>0</v>
      </c>
      <c r="AX1608" s="408">
        <v>0</v>
      </c>
      <c r="AY1608" s="407">
        <v>0</v>
      </c>
      <c r="AZ1608" s="408">
        <v>0</v>
      </c>
      <c r="BA1608" s="407">
        <v>0</v>
      </c>
      <c r="BB1608" s="408">
        <v>0</v>
      </c>
      <c r="BC1608" s="407">
        <v>0</v>
      </c>
    </row>
    <row r="1609" spans="1:55" x14ac:dyDescent="0.35">
      <c r="A1609" s="385" t="str" cm="1">
        <f t="array" ref="A1609">IFERROR(_xlfn.IFS(AND(F1609="Renta Variable",O1609=1),IFERROR(MATCH(B1609,[1]RV_Det!C:C,0),"Rev"),AND(J1609="Corporativa",O1609=1,I1609="EM"),IFERROR(MATCH(B1609,[1]RF_Corps!B:B,0),"Rev"),AND(F1609="Alternativos",O1609=1),IFERROR(MATCH(B1609,[1]Rep4!C:C,0),"Rev")),"")</f>
        <v/>
      </c>
      <c r="B1609" s="394" t="s">
        <v>4318</v>
      </c>
      <c r="C1609" s="409" t="s">
        <v>4319</v>
      </c>
      <c r="D1609" s="395" t="s">
        <v>2274</v>
      </c>
      <c r="E1609" s="396" t="str">
        <f>IF(B1609="","",INDEX([1]CatGlob!$S:$S,IFERROR(MATCH(MID(B1609,7,1),[1]CatGlob!$R:$R,0),MATCH(MID(B1609,1,2),[1]CatGlob!$R:$R,0))))</f>
        <v>NSOL</v>
      </c>
      <c r="F1609" s="397" t="s">
        <v>442</v>
      </c>
      <c r="G1609" s="398" t="s">
        <v>383</v>
      </c>
      <c r="H1609" s="399" t="s">
        <v>264</v>
      </c>
      <c r="I1609" s="399" t="s">
        <v>611</v>
      </c>
      <c r="J1609" s="399" t="s">
        <v>2498</v>
      </c>
      <c r="K1609" s="396" t="s">
        <v>600</v>
      </c>
      <c r="L1609" s="400" t="str">
        <f>IF(ISERROR(MATCH(M1609,M$10:M1608,0)),M1609,"")</f>
        <v/>
      </c>
      <c r="M1609" s="401" t="str">
        <f>IF(B1609="","",IF(ISERROR(MATCH(F1609&amp;"_"&amp;G1609&amp;"_"&amp;H1609&amp;"_"&amp;I1609&amp;"_"&amp;J1609&amp;IF(K1609="","","_"&amp;K1609),[1]CatGlob!$B:$B,0)),F1609&amp;"_"&amp;G1609&amp;"_"&amp;H1609&amp;"_"&amp;I1609&amp;"_"&amp;J1609&amp;IF(K1609="","","_"&amp;K1609),INDEX([1]CatGlob!$C:$C,MATCH(F1609&amp;"_"&amp;G1609&amp;"_"&amp;H1609&amp;"_"&amp;I1609&amp;"_"&amp;J1609&amp;IF(K1609="","","_"&amp;K1609),[1]CatGlob!$B:$B,0))))</f>
        <v>PEN_NOM_CORP_REG</v>
      </c>
      <c r="N1609" s="402" t="str">
        <f t="shared" si="51"/>
        <v/>
      </c>
      <c r="O1609" s="402" t="str">
        <f t="shared" si="50"/>
        <v/>
      </c>
      <c r="P1609" s="401" t="str">
        <f>IF(LEN(B1609)&gt;8,INDEX([1]CatGlob!$X:$X,MATCH(M1609,[1]CatGlob!$W:$W,0)),"")</f>
        <v>PEC</v>
      </c>
      <c r="Q1609" s="403" t="str">
        <f>INDEX([1]CatGlob!P:P,MATCH(M1609,[1]CatGlob!O:O,0))</f>
        <v>RFLC</v>
      </c>
      <c r="R1609" s="403" t="s">
        <v>601</v>
      </c>
      <c r="S1609" s="403" t="s">
        <v>601</v>
      </c>
      <c r="T1609" s="403" t="str">
        <f>INDEX([1]CatGlob!$D:$D,MATCH($M1609,[1]CatGlob!$C:$C,0))</f>
        <v>RFL</v>
      </c>
      <c r="U1609" s="403" t="s">
        <v>2419</v>
      </c>
      <c r="V1609" s="404" t="str">
        <f>INDEX([1]CatGlob!$F:$F,MATCH($M1609,[1]CatGlob!$C:$C,0))</f>
        <v>RFL_CORP</v>
      </c>
      <c r="W1609" s="405"/>
      <c r="X1609" s="406">
        <v>0</v>
      </c>
      <c r="Y1609" s="407">
        <v>0</v>
      </c>
      <c r="Z1609" s="408">
        <v>0</v>
      </c>
      <c r="AA1609" s="407">
        <v>0</v>
      </c>
      <c r="AB1609" s="408">
        <v>0</v>
      </c>
      <c r="AC1609" s="407">
        <v>0</v>
      </c>
      <c r="AD1609" s="408">
        <v>0</v>
      </c>
      <c r="AE1609" s="407">
        <v>0</v>
      </c>
      <c r="AF1609" s="408">
        <v>0</v>
      </c>
      <c r="AG1609" s="407">
        <v>0</v>
      </c>
      <c r="AI1609" s="406">
        <v>0</v>
      </c>
      <c r="AJ1609" s="407">
        <v>0</v>
      </c>
      <c r="AK1609" s="408">
        <v>0</v>
      </c>
      <c r="AL1609" s="407">
        <v>0</v>
      </c>
      <c r="AM1609" s="408">
        <v>0</v>
      </c>
      <c r="AN1609" s="407">
        <v>0</v>
      </c>
      <c r="AO1609" s="408">
        <v>0</v>
      </c>
      <c r="AP1609" s="407">
        <v>0</v>
      </c>
      <c r="AQ1609" s="408">
        <v>0</v>
      </c>
      <c r="AR1609" s="407">
        <v>0</v>
      </c>
      <c r="AT1609" s="406">
        <v>0</v>
      </c>
      <c r="AU1609" s="407">
        <v>0</v>
      </c>
      <c r="AV1609" s="408">
        <v>0</v>
      </c>
      <c r="AW1609" s="407">
        <v>0</v>
      </c>
      <c r="AX1609" s="408">
        <v>0</v>
      </c>
      <c r="AY1609" s="407">
        <v>0</v>
      </c>
      <c r="AZ1609" s="408">
        <v>0</v>
      </c>
      <c r="BA1609" s="407">
        <v>0</v>
      </c>
      <c r="BB1609" s="408">
        <v>0</v>
      </c>
      <c r="BC1609" s="407">
        <v>0</v>
      </c>
    </row>
    <row r="1610" spans="1:55" x14ac:dyDescent="0.35">
      <c r="A1610" s="385" t="str" cm="1">
        <f t="array" ref="A1610">IFERROR(_xlfn.IFS(AND(F1610="Renta Variable",O1610=1),IFERROR(MATCH(B1610,[1]RV_Det!C:C,0),"Rev"),AND(J1610="Corporativa",O1610=1,I1610="EM"),IFERROR(MATCH(B1610,[1]RF_Corps!B:B,0),"Rev"),AND(F1610="Alternativos",O1610=1),IFERROR(MATCH(B1610,[1]Rep4!C:C,0),"Rev")),"")</f>
        <v/>
      </c>
      <c r="B1610" s="394" t="s">
        <v>4320</v>
      </c>
      <c r="C1610" s="409" t="s">
        <v>4321</v>
      </c>
      <c r="D1610" s="395" t="s">
        <v>2274</v>
      </c>
      <c r="E1610" s="396" t="str">
        <f>IF(B1610="","",INDEX([1]CatGlob!$S:$S,IFERROR(MATCH(MID(B1610,7,1),[1]CatGlob!$R:$R,0),MATCH(MID(B1610,1,2),[1]CatGlob!$R:$R,0))))</f>
        <v>NSOL</v>
      </c>
      <c r="F1610" s="397" t="s">
        <v>442</v>
      </c>
      <c r="G1610" s="398" t="s">
        <v>383</v>
      </c>
      <c r="H1610" s="399" t="s">
        <v>264</v>
      </c>
      <c r="I1610" s="399" t="s">
        <v>611</v>
      </c>
      <c r="J1610" s="399" t="s">
        <v>2498</v>
      </c>
      <c r="K1610" s="396" t="s">
        <v>600</v>
      </c>
      <c r="L1610" s="400" t="str">
        <f>IF(ISERROR(MATCH(M1610,M$10:M1609,0)),M1610,"")</f>
        <v/>
      </c>
      <c r="M1610" s="401" t="str">
        <f>IF(B1610="","",IF(ISERROR(MATCH(F1610&amp;"_"&amp;G1610&amp;"_"&amp;H1610&amp;"_"&amp;I1610&amp;"_"&amp;J1610&amp;IF(K1610="","","_"&amp;K1610),[1]CatGlob!$B:$B,0)),F1610&amp;"_"&amp;G1610&amp;"_"&amp;H1610&amp;"_"&amp;I1610&amp;"_"&amp;J1610&amp;IF(K1610="","","_"&amp;K1610),INDEX([1]CatGlob!$C:$C,MATCH(F1610&amp;"_"&amp;G1610&amp;"_"&amp;H1610&amp;"_"&amp;I1610&amp;"_"&amp;J1610&amp;IF(K1610="","","_"&amp;K1610),[1]CatGlob!$B:$B,0))))</f>
        <v>PEN_NOM_CORP_REG</v>
      </c>
      <c r="N1610" s="402" t="str">
        <f t="shared" si="51"/>
        <v>rev</v>
      </c>
      <c r="O1610" s="402">
        <f t="shared" si="50"/>
        <v>1</v>
      </c>
      <c r="P1610" s="401" t="str">
        <f>IF(LEN(B1610)&gt;8,INDEX([1]CatGlob!$X:$X,MATCH(M1610,[1]CatGlob!$W:$W,0)),"")</f>
        <v>PEC</v>
      </c>
      <c r="Q1610" s="403" t="str">
        <f>INDEX([1]CatGlob!P:P,MATCH(M1610,[1]CatGlob!O:O,0))</f>
        <v>RFLC</v>
      </c>
      <c r="R1610" s="403" t="s">
        <v>601</v>
      </c>
      <c r="S1610" s="403" t="s">
        <v>601</v>
      </c>
      <c r="T1610" s="403" t="str">
        <f>INDEX([1]CatGlob!$D:$D,MATCH($M1610,[1]CatGlob!$C:$C,0))</f>
        <v>RFL</v>
      </c>
      <c r="U1610" s="403" t="s">
        <v>2419</v>
      </c>
      <c r="V1610" s="404" t="str">
        <f>INDEX([1]CatGlob!$F:$F,MATCH($M1610,[1]CatGlob!$C:$C,0))</f>
        <v>RFL_CORP</v>
      </c>
      <c r="W1610" s="405"/>
      <c r="X1610" s="406">
        <v>0</v>
      </c>
      <c r="Y1610" s="407">
        <v>0</v>
      </c>
      <c r="Z1610" s="408">
        <v>-3.7448935410974597E-2</v>
      </c>
      <c r="AA1610" s="407">
        <v>-0.12221662690881099</v>
      </c>
      <c r="AB1610" s="408">
        <v>0</v>
      </c>
      <c r="AC1610" s="407">
        <v>0</v>
      </c>
      <c r="AD1610" s="408">
        <v>0</v>
      </c>
      <c r="AE1610" s="407">
        <v>0</v>
      </c>
      <c r="AF1610" s="408">
        <v>-4.8752927170654199E-3</v>
      </c>
      <c r="AG1610" s="407">
        <v>-1.5910781562517101E-2</v>
      </c>
      <c r="AI1610" s="406">
        <v>4.5140231253992498E-3</v>
      </c>
      <c r="AJ1610" s="407">
        <v>1.4731758704034099E-2</v>
      </c>
      <c r="AK1610" s="408">
        <v>-7.4923776817898196E-3</v>
      </c>
      <c r="AL1610" s="407">
        <v>-2.4451779944145699E-2</v>
      </c>
      <c r="AM1610" s="408">
        <v>4.5140231253992498E-3</v>
      </c>
      <c r="AN1610" s="407">
        <v>1.4731758704034099E-2</v>
      </c>
      <c r="AO1610" s="408">
        <v>4.5140231253992498E-3</v>
      </c>
      <c r="AP1610" s="407">
        <v>1.4731758704034099E-2</v>
      </c>
      <c r="AQ1610" s="408">
        <v>1.0480321715860301E-3</v>
      </c>
      <c r="AR1610" s="407">
        <v>3.4203096966293899E-3</v>
      </c>
      <c r="AT1610" s="406">
        <v>0</v>
      </c>
      <c r="AU1610" s="407">
        <v>0</v>
      </c>
      <c r="AV1610" s="408">
        <v>0</v>
      </c>
      <c r="AW1610" s="407">
        <v>0</v>
      </c>
      <c r="AX1610" s="408">
        <v>0</v>
      </c>
      <c r="AY1610" s="407">
        <v>0</v>
      </c>
      <c r="AZ1610" s="408">
        <v>0</v>
      </c>
      <c r="BA1610" s="407">
        <v>0</v>
      </c>
      <c r="BB1610" s="408">
        <v>0</v>
      </c>
      <c r="BC1610" s="407">
        <v>0</v>
      </c>
    </row>
    <row r="1611" spans="1:55" x14ac:dyDescent="0.35">
      <c r="A1611" s="385" t="str" cm="1">
        <f t="array" ref="A1611">IFERROR(_xlfn.IFS(AND(F1611="Renta Variable",O1611=1),IFERROR(MATCH(B1611,[1]RV_Det!C:C,0),"Rev"),AND(J1611="Corporativa",O1611=1,I1611="EM"),IFERROR(MATCH(B1611,[1]RF_Corps!B:B,0),"Rev"),AND(F1611="Alternativos",O1611=1),IFERROR(MATCH(B1611,[1]Rep4!C:C,0),"Rev")),"")</f>
        <v/>
      </c>
      <c r="B1611" s="394" t="s">
        <v>4322</v>
      </c>
      <c r="C1611" s="409" t="s">
        <v>4323</v>
      </c>
      <c r="D1611" s="395" t="s">
        <v>2413</v>
      </c>
      <c r="E1611" s="396" t="str">
        <f>IF(B1611="","",INDEX([1]CatGlob!$S:$S,IFERROR(MATCH(MID(B1611,7,1),[1]CatGlob!$R:$R,0),MATCH(MID(B1611,1,2),[1]CatGlob!$R:$R,0))))</f>
        <v>NSOL</v>
      </c>
      <c r="F1611" s="397" t="s">
        <v>442</v>
      </c>
      <c r="G1611" s="398" t="s">
        <v>383</v>
      </c>
      <c r="H1611" s="399" t="s">
        <v>264</v>
      </c>
      <c r="I1611" s="399" t="s">
        <v>611</v>
      </c>
      <c r="J1611" s="399" t="s">
        <v>2498</v>
      </c>
      <c r="K1611" s="396" t="s">
        <v>600</v>
      </c>
      <c r="L1611" s="400" t="str">
        <f>IF(ISERROR(MATCH(M1611,M$10:M1610,0)),M1611,"")</f>
        <v/>
      </c>
      <c r="M1611" s="401" t="str">
        <f>IF(B1611="","",IF(ISERROR(MATCH(F1611&amp;"_"&amp;G1611&amp;"_"&amp;H1611&amp;"_"&amp;I1611&amp;"_"&amp;J1611&amp;IF(K1611="","","_"&amp;K1611),[1]CatGlob!$B:$B,0)),F1611&amp;"_"&amp;G1611&amp;"_"&amp;H1611&amp;"_"&amp;I1611&amp;"_"&amp;J1611&amp;IF(K1611="","","_"&amp;K1611),INDEX([1]CatGlob!$C:$C,MATCH(F1611&amp;"_"&amp;G1611&amp;"_"&amp;H1611&amp;"_"&amp;I1611&amp;"_"&amp;J1611&amp;IF(K1611="","","_"&amp;K1611),[1]CatGlob!$B:$B,0))))</f>
        <v>PEN_NOM_CORP_REG</v>
      </c>
      <c r="N1611" s="402" t="str">
        <f t="shared" si="51"/>
        <v/>
      </c>
      <c r="O1611" s="402" t="str">
        <f t="shared" si="50"/>
        <v/>
      </c>
      <c r="P1611" s="401" t="str">
        <f>IF(LEN(B1611)&gt;8,INDEX([1]CatGlob!$X:$X,MATCH(M1611,[1]CatGlob!$W:$W,0)),"")</f>
        <v>PEC</v>
      </c>
      <c r="Q1611" s="403" t="str">
        <f>INDEX([1]CatGlob!P:P,MATCH(M1611,[1]CatGlob!O:O,0))</f>
        <v>RFLC</v>
      </c>
      <c r="R1611" s="403" t="s">
        <v>601</v>
      </c>
      <c r="S1611" s="403" t="s">
        <v>601</v>
      </c>
      <c r="T1611" s="403" t="str">
        <f>INDEX([1]CatGlob!$D:$D,MATCH($M1611,[1]CatGlob!$C:$C,0))</f>
        <v>RFL</v>
      </c>
      <c r="U1611" s="403" t="s">
        <v>2307</v>
      </c>
      <c r="V1611" s="404" t="str">
        <f>INDEX([1]CatGlob!$F:$F,MATCH($M1611,[1]CatGlob!$C:$C,0))</f>
        <v>RFL_CORP</v>
      </c>
      <c r="W1611" s="405"/>
      <c r="X1611" s="406">
        <v>0</v>
      </c>
      <c r="Y1611" s="407">
        <v>0</v>
      </c>
      <c r="Z1611" s="408">
        <v>0</v>
      </c>
      <c r="AA1611" s="407">
        <v>0</v>
      </c>
      <c r="AB1611" s="408">
        <v>0</v>
      </c>
      <c r="AC1611" s="407">
        <v>0</v>
      </c>
      <c r="AD1611" s="408">
        <v>0</v>
      </c>
      <c r="AE1611" s="407">
        <v>0</v>
      </c>
      <c r="AF1611" s="408">
        <v>0</v>
      </c>
      <c r="AG1611" s="407">
        <v>0</v>
      </c>
      <c r="AI1611" s="406">
        <v>0</v>
      </c>
      <c r="AJ1611" s="407">
        <v>0</v>
      </c>
      <c r="AK1611" s="408">
        <v>0</v>
      </c>
      <c r="AL1611" s="407">
        <v>0</v>
      </c>
      <c r="AM1611" s="408">
        <v>0</v>
      </c>
      <c r="AN1611" s="407">
        <v>0</v>
      </c>
      <c r="AO1611" s="408">
        <v>0</v>
      </c>
      <c r="AP1611" s="407">
        <v>0</v>
      </c>
      <c r="AQ1611" s="408">
        <v>0</v>
      </c>
      <c r="AR1611" s="407">
        <v>0</v>
      </c>
      <c r="AT1611" s="406">
        <v>0</v>
      </c>
      <c r="AU1611" s="407">
        <v>0</v>
      </c>
      <c r="AV1611" s="408">
        <v>0</v>
      </c>
      <c r="AW1611" s="407">
        <v>0</v>
      </c>
      <c r="AX1611" s="408">
        <v>0</v>
      </c>
      <c r="AY1611" s="407">
        <v>0</v>
      </c>
      <c r="AZ1611" s="408">
        <v>0</v>
      </c>
      <c r="BA1611" s="407">
        <v>0</v>
      </c>
      <c r="BB1611" s="408">
        <v>0</v>
      </c>
      <c r="BC1611" s="407">
        <v>0</v>
      </c>
    </row>
    <row r="1612" spans="1:55" x14ac:dyDescent="0.35">
      <c r="A1612" s="385" t="str" cm="1">
        <f t="array" ref="A1612">IFERROR(_xlfn.IFS(AND(F1612="Renta Variable",O1612=1),IFERROR(MATCH(B1612,[1]RV_Det!C:C,0),"Rev"),AND(J1612="Corporativa",O1612=1,I1612="EM"),IFERROR(MATCH(B1612,[1]RF_Corps!B:B,0),"Rev"),AND(F1612="Alternativos",O1612=1),IFERROR(MATCH(B1612,[1]Rep4!C:C,0),"Rev")),"")</f>
        <v/>
      </c>
      <c r="B1612" s="394" t="s">
        <v>4324</v>
      </c>
      <c r="C1612" s="409" t="s">
        <v>4325</v>
      </c>
      <c r="D1612" s="395" t="s">
        <v>2618</v>
      </c>
      <c r="E1612" s="396" t="str">
        <f>IF(B1612="","",INDEX([1]CatGlob!$S:$S,IFERROR(MATCH(MID(B1612,7,1),[1]CatGlob!$R:$R,0),MATCH(MID(B1612,1,2),[1]CatGlob!$R:$R,0))))</f>
        <v>NSOL</v>
      </c>
      <c r="F1612" s="397" t="s">
        <v>442</v>
      </c>
      <c r="G1612" s="398" t="s">
        <v>383</v>
      </c>
      <c r="H1612" s="399" t="s">
        <v>264</v>
      </c>
      <c r="I1612" s="399" t="s">
        <v>611</v>
      </c>
      <c r="J1612" s="399" t="s">
        <v>2252</v>
      </c>
      <c r="K1612" s="396" t="s">
        <v>600</v>
      </c>
      <c r="L1612" s="400" t="str">
        <f>IF(ISERROR(MATCH(M1612,M$10:M1611,0)),M1612,"")</f>
        <v/>
      </c>
      <c r="M1612" s="401" t="str">
        <f>IF(B1612="","",IF(ISERROR(MATCH(F1612&amp;"_"&amp;G1612&amp;"_"&amp;H1612&amp;"_"&amp;I1612&amp;"_"&amp;J1612&amp;IF(K1612="","","_"&amp;K1612),[1]CatGlob!$B:$B,0)),F1612&amp;"_"&amp;G1612&amp;"_"&amp;H1612&amp;"_"&amp;I1612&amp;"_"&amp;J1612&amp;IF(K1612="","","_"&amp;K1612),INDEX([1]CatGlob!$C:$C,MATCH(F1612&amp;"_"&amp;G1612&amp;"_"&amp;H1612&amp;"_"&amp;I1612&amp;"_"&amp;J1612&amp;IF(K1612="","","_"&amp;K1612),[1]CatGlob!$B:$B,0))))</f>
        <v>PEN_NOM_CORP_NT</v>
      </c>
      <c r="N1612" s="402" t="str">
        <f t="shared" si="51"/>
        <v>rev</v>
      </c>
      <c r="O1612" s="402">
        <f t="shared" si="50"/>
        <v>1</v>
      </c>
      <c r="P1612" s="401" t="str">
        <f>IF(LEN(B1612)&gt;8,INDEX([1]CatGlob!$X:$X,MATCH(M1612,[1]CatGlob!$W:$W,0)),"")</f>
        <v>PEC</v>
      </c>
      <c r="Q1612" s="403" t="str">
        <f>INDEX([1]CatGlob!P:P,MATCH(M1612,[1]CatGlob!O:O,0))</f>
        <v>RFLC</v>
      </c>
      <c r="R1612" s="403" t="s">
        <v>601</v>
      </c>
      <c r="S1612" s="403" t="s">
        <v>601</v>
      </c>
      <c r="T1612" s="403" t="str">
        <f>INDEX([1]CatGlob!$D:$D,MATCH($M1612,[1]CatGlob!$C:$C,0))</f>
        <v>RFL</v>
      </c>
      <c r="U1612" s="403" t="s">
        <v>2323</v>
      </c>
      <c r="V1612" s="404" t="str">
        <f>INDEX([1]CatGlob!$F:$F,MATCH($M1612,[1]CatGlob!$C:$C,0))</f>
        <v>RFL_CORP</v>
      </c>
      <c r="W1612" s="405"/>
      <c r="X1612" s="406">
        <v>7.7557072775576901E-3</v>
      </c>
      <c r="Y1612" s="407">
        <v>0.144974824960453</v>
      </c>
      <c r="Z1612" s="408">
        <v>-1.5079845262312101E-3</v>
      </c>
      <c r="AA1612" s="407">
        <v>-2.8188247043203801E-2</v>
      </c>
      <c r="AB1612" s="408">
        <v>5.3279480373774101E-3</v>
      </c>
      <c r="AC1612" s="407">
        <v>9.9593538858133698E-2</v>
      </c>
      <c r="AD1612" s="408">
        <v>4.6876998161212496E-3</v>
      </c>
      <c r="AE1612" s="407">
        <v>8.7625594415996502E-2</v>
      </c>
      <c r="AF1612" s="408">
        <v>4.2063147895899204E-3</v>
      </c>
      <c r="AG1612" s="407">
        <v>7.8627226186867002E-2</v>
      </c>
      <c r="AI1612" s="406">
        <v>0</v>
      </c>
      <c r="AJ1612" s="407">
        <v>0</v>
      </c>
      <c r="AK1612" s="408">
        <v>-1.6659486059619501E-3</v>
      </c>
      <c r="AL1612" s="407">
        <v>-3.1141016402225202E-2</v>
      </c>
      <c r="AM1612" s="408">
        <v>-2.4027308296829101E-3</v>
      </c>
      <c r="AN1612" s="407">
        <v>-4.4913438451699199E-2</v>
      </c>
      <c r="AO1612" s="408">
        <v>-5.3249094044326302E-4</v>
      </c>
      <c r="AP1612" s="407">
        <v>-9.9536738717986902E-3</v>
      </c>
      <c r="AQ1612" s="408">
        <v>-1.69086171185113E-3</v>
      </c>
      <c r="AR1612" s="407">
        <v>-3.1606708703066498E-2</v>
      </c>
      <c r="AT1612" s="406">
        <v>0</v>
      </c>
      <c r="AU1612" s="407">
        <v>0</v>
      </c>
      <c r="AV1612" s="408">
        <v>0</v>
      </c>
      <c r="AW1612" s="407">
        <v>0</v>
      </c>
      <c r="AX1612" s="408">
        <v>0</v>
      </c>
      <c r="AY1612" s="407">
        <v>0</v>
      </c>
      <c r="AZ1612" s="408">
        <v>0</v>
      </c>
      <c r="BA1612" s="407">
        <v>0</v>
      </c>
      <c r="BB1612" s="408">
        <v>0</v>
      </c>
      <c r="BC1612" s="407">
        <v>0</v>
      </c>
    </row>
    <row r="1613" spans="1:55" x14ac:dyDescent="0.35">
      <c r="A1613" s="385" t="str" cm="1">
        <f t="array" ref="A1613">IFERROR(_xlfn.IFS(AND(F1613="Renta Variable",O1613=1),IFERROR(MATCH(B1613,[1]RV_Det!C:C,0),"Rev"),AND(J1613="Corporativa",O1613=1,I1613="EM"),IFERROR(MATCH(B1613,[1]RF_Corps!B:B,0),"Rev"),AND(F1613="Alternativos",O1613=1),IFERROR(MATCH(B1613,[1]Rep4!C:C,0),"Rev")),"")</f>
        <v/>
      </c>
      <c r="B1613" s="394" t="s">
        <v>4326</v>
      </c>
      <c r="C1613" s="409" t="s">
        <v>4327</v>
      </c>
      <c r="D1613" s="395" t="s">
        <v>2618</v>
      </c>
      <c r="E1613" s="396" t="str">
        <f>IF(B1613="","",INDEX([1]CatGlob!$S:$S,IFERROR(MATCH(MID(B1613,7,1),[1]CatGlob!$R:$R,0),MATCH(MID(B1613,1,2),[1]CatGlob!$R:$R,0))))</f>
        <v>NSOL</v>
      </c>
      <c r="F1613" s="397" t="s">
        <v>442</v>
      </c>
      <c r="G1613" s="398" t="s">
        <v>383</v>
      </c>
      <c r="H1613" s="399" t="s">
        <v>264</v>
      </c>
      <c r="I1613" s="399" t="s">
        <v>611</v>
      </c>
      <c r="J1613" s="399" t="s">
        <v>2252</v>
      </c>
      <c r="K1613" s="396" t="s">
        <v>600</v>
      </c>
      <c r="L1613" s="400" t="str">
        <f>IF(ISERROR(MATCH(M1613,M$10:M1612,0)),M1613,"")</f>
        <v/>
      </c>
      <c r="M1613" s="401" t="str">
        <f>IF(B1613="","",IF(ISERROR(MATCH(F1613&amp;"_"&amp;G1613&amp;"_"&amp;H1613&amp;"_"&amp;I1613&amp;"_"&amp;J1613&amp;IF(K1613="","","_"&amp;K1613),[1]CatGlob!$B:$B,0)),F1613&amp;"_"&amp;G1613&amp;"_"&amp;H1613&amp;"_"&amp;I1613&amp;"_"&amp;J1613&amp;IF(K1613="","","_"&amp;K1613),INDEX([1]CatGlob!$C:$C,MATCH(F1613&amp;"_"&amp;G1613&amp;"_"&amp;H1613&amp;"_"&amp;I1613&amp;"_"&amp;J1613&amp;IF(K1613="","","_"&amp;K1613),[1]CatGlob!$B:$B,0))))</f>
        <v>PEN_NOM_CORP_NT</v>
      </c>
      <c r="N1613" s="402" t="str">
        <f t="shared" si="51"/>
        <v/>
      </c>
      <c r="O1613" s="402" t="str">
        <f t="shared" si="50"/>
        <v/>
      </c>
      <c r="P1613" s="401" t="str">
        <f>IF(LEN(B1613)&gt;8,INDEX([1]CatGlob!$X:$X,MATCH(M1613,[1]CatGlob!$W:$W,0)),"")</f>
        <v>PEC</v>
      </c>
      <c r="Q1613" s="403" t="str">
        <f>INDEX([1]CatGlob!P:P,MATCH(M1613,[1]CatGlob!O:O,0))</f>
        <v>RFLC</v>
      </c>
      <c r="R1613" s="403" t="s">
        <v>601</v>
      </c>
      <c r="S1613" s="403" t="s">
        <v>601</v>
      </c>
      <c r="T1613" s="403" t="str">
        <f>INDEX([1]CatGlob!$D:$D,MATCH($M1613,[1]CatGlob!$C:$C,0))</f>
        <v>RFL</v>
      </c>
      <c r="U1613" s="403" t="s">
        <v>2323</v>
      </c>
      <c r="V1613" s="404" t="str">
        <f>INDEX([1]CatGlob!$F:$F,MATCH($M1613,[1]CatGlob!$C:$C,0))</f>
        <v>RFL_CORP</v>
      </c>
      <c r="W1613" s="405"/>
      <c r="X1613" s="406">
        <v>0</v>
      </c>
      <c r="Y1613" s="407">
        <v>0</v>
      </c>
      <c r="Z1613" s="408">
        <v>0</v>
      </c>
      <c r="AA1613" s="407">
        <v>0</v>
      </c>
      <c r="AB1613" s="408">
        <v>0</v>
      </c>
      <c r="AC1613" s="407">
        <v>0</v>
      </c>
      <c r="AD1613" s="408">
        <v>0</v>
      </c>
      <c r="AE1613" s="407">
        <v>0</v>
      </c>
      <c r="AF1613" s="408">
        <v>0</v>
      </c>
      <c r="AG1613" s="407">
        <v>0</v>
      </c>
      <c r="AI1613" s="406">
        <v>0</v>
      </c>
      <c r="AJ1613" s="407">
        <v>0</v>
      </c>
      <c r="AK1613" s="408">
        <v>0</v>
      </c>
      <c r="AL1613" s="407">
        <v>0</v>
      </c>
      <c r="AM1613" s="408">
        <v>0</v>
      </c>
      <c r="AN1613" s="407">
        <v>0</v>
      </c>
      <c r="AO1613" s="408">
        <v>0</v>
      </c>
      <c r="AP1613" s="407">
        <v>0</v>
      </c>
      <c r="AQ1613" s="408">
        <v>0</v>
      </c>
      <c r="AR1613" s="407">
        <v>0</v>
      </c>
      <c r="AT1613" s="406">
        <v>0</v>
      </c>
      <c r="AU1613" s="407">
        <v>0</v>
      </c>
      <c r="AV1613" s="408">
        <v>0</v>
      </c>
      <c r="AW1613" s="407">
        <v>0</v>
      </c>
      <c r="AX1613" s="408">
        <v>0</v>
      </c>
      <c r="AY1613" s="407">
        <v>0</v>
      </c>
      <c r="AZ1613" s="408">
        <v>0</v>
      </c>
      <c r="BA1613" s="407">
        <v>0</v>
      </c>
      <c r="BB1613" s="408">
        <v>0</v>
      </c>
      <c r="BC1613" s="407">
        <v>0</v>
      </c>
    </row>
    <row r="1614" spans="1:55" x14ac:dyDescent="0.35">
      <c r="A1614" s="385" t="str" cm="1">
        <f t="array" ref="A1614">IFERROR(_xlfn.IFS(AND(F1614="Renta Variable",O1614=1),IFERROR(MATCH(B1614,[1]RV_Det!C:C,0),"Rev"),AND(J1614="Corporativa",O1614=1,I1614="EM"),IFERROR(MATCH(B1614,[1]RF_Corps!B:B,0),"Rev"),AND(F1614="Alternativos",O1614=1),IFERROR(MATCH(B1614,[1]Rep4!C:C,0),"Rev")),"")</f>
        <v/>
      </c>
      <c r="B1614" s="394" t="s">
        <v>4328</v>
      </c>
      <c r="C1614" s="409" t="s">
        <v>4329</v>
      </c>
      <c r="D1614" s="395" t="s">
        <v>2736</v>
      </c>
      <c r="E1614" s="396" t="str">
        <f>IF(B1614="","",INDEX([1]CatGlob!$S:$S,IFERROR(MATCH(MID(B1614,7,1),[1]CatGlob!$R:$R,0),MATCH(MID(B1614,1,2),[1]CatGlob!$R:$R,0))))</f>
        <v>NSOL</v>
      </c>
      <c r="F1614" s="397" t="s">
        <v>442</v>
      </c>
      <c r="G1614" s="398" t="s">
        <v>383</v>
      </c>
      <c r="H1614" s="399" t="s">
        <v>264</v>
      </c>
      <c r="I1614" s="399" t="s">
        <v>611</v>
      </c>
      <c r="J1614" s="399" t="s">
        <v>2498</v>
      </c>
      <c r="K1614" s="396" t="s">
        <v>600</v>
      </c>
      <c r="L1614" s="400" t="str">
        <f>IF(ISERROR(MATCH(M1614,M$10:M1613,0)),M1614,"")</f>
        <v/>
      </c>
      <c r="M1614" s="401" t="str">
        <f>IF(B1614="","",IF(ISERROR(MATCH(F1614&amp;"_"&amp;G1614&amp;"_"&amp;H1614&amp;"_"&amp;I1614&amp;"_"&amp;J1614&amp;IF(K1614="","","_"&amp;K1614),[1]CatGlob!$B:$B,0)),F1614&amp;"_"&amp;G1614&amp;"_"&amp;H1614&amp;"_"&amp;I1614&amp;"_"&amp;J1614&amp;IF(K1614="","","_"&amp;K1614),INDEX([1]CatGlob!$C:$C,MATCH(F1614&amp;"_"&amp;G1614&amp;"_"&amp;H1614&amp;"_"&amp;I1614&amp;"_"&amp;J1614&amp;IF(K1614="","","_"&amp;K1614),[1]CatGlob!$B:$B,0))))</f>
        <v>PEN_NOM_CORP_REG</v>
      </c>
      <c r="N1614" s="402" t="str">
        <f t="shared" si="51"/>
        <v/>
      </c>
      <c r="O1614" s="402" t="str">
        <f t="shared" ref="O1614:O1677" si="52">IF(SUM(ABS(AF1614),ABS(AQ1614),ABS(BB1614))&lt;&gt;0,1,"")</f>
        <v/>
      </c>
      <c r="P1614" s="401" t="str">
        <f>IF(LEN(B1614)&gt;8,INDEX([1]CatGlob!$X:$X,MATCH(M1614,[1]CatGlob!$W:$W,0)),"")</f>
        <v>PEC</v>
      </c>
      <c r="Q1614" s="403" t="str">
        <f>INDEX([1]CatGlob!P:P,MATCH(M1614,[1]CatGlob!O:O,0))</f>
        <v>RFLC</v>
      </c>
      <c r="R1614" s="403"/>
      <c r="S1614" s="403"/>
      <c r="T1614" s="403" t="str">
        <f>INDEX([1]CatGlob!$D:$D,MATCH($M1614,[1]CatGlob!$C:$C,0))</f>
        <v>RFL</v>
      </c>
      <c r="U1614" s="403" t="s">
        <v>2419</v>
      </c>
      <c r="V1614" s="404" t="str">
        <f>INDEX([1]CatGlob!$F:$F,MATCH($M1614,[1]CatGlob!$C:$C,0))</f>
        <v>RFL_CORP</v>
      </c>
      <c r="W1614" s="405"/>
      <c r="X1614" s="406">
        <v>0</v>
      </c>
      <c r="Y1614" s="407">
        <v>0</v>
      </c>
      <c r="Z1614" s="408">
        <v>0</v>
      </c>
      <c r="AA1614" s="407">
        <v>0</v>
      </c>
      <c r="AB1614" s="408">
        <v>0</v>
      </c>
      <c r="AC1614" s="407">
        <v>0</v>
      </c>
      <c r="AD1614" s="408">
        <v>0</v>
      </c>
      <c r="AE1614" s="407">
        <v>0</v>
      </c>
      <c r="AF1614" s="408">
        <v>0</v>
      </c>
      <c r="AG1614" s="407">
        <v>0</v>
      </c>
      <c r="AI1614" s="406">
        <v>0</v>
      </c>
      <c r="AJ1614" s="407">
        <v>0</v>
      </c>
      <c r="AK1614" s="408">
        <v>0</v>
      </c>
      <c r="AL1614" s="407">
        <v>0</v>
      </c>
      <c r="AM1614" s="408">
        <v>0</v>
      </c>
      <c r="AN1614" s="407">
        <v>0</v>
      </c>
      <c r="AO1614" s="408">
        <v>0</v>
      </c>
      <c r="AP1614" s="407">
        <v>0</v>
      </c>
      <c r="AQ1614" s="408">
        <v>0</v>
      </c>
      <c r="AR1614" s="407">
        <v>0</v>
      </c>
      <c r="AT1614" s="406">
        <v>0</v>
      </c>
      <c r="AU1614" s="407">
        <v>0</v>
      </c>
      <c r="AV1614" s="408">
        <v>0</v>
      </c>
      <c r="AW1614" s="407">
        <v>0</v>
      </c>
      <c r="AX1614" s="408">
        <v>0</v>
      </c>
      <c r="AY1614" s="407">
        <v>0</v>
      </c>
      <c r="AZ1614" s="408">
        <v>0</v>
      </c>
      <c r="BA1614" s="407">
        <v>0</v>
      </c>
      <c r="BB1614" s="408">
        <v>0</v>
      </c>
      <c r="BC1614" s="407">
        <v>0</v>
      </c>
    </row>
    <row r="1615" spans="1:55" x14ac:dyDescent="0.35">
      <c r="A1615" s="385" t="str" cm="1">
        <f t="array" ref="A1615">IFERROR(_xlfn.IFS(AND(F1615="Renta Variable",O1615=1),IFERROR(MATCH(B1615,[1]RV_Det!C:C,0),"Rev"),AND(J1615="Corporativa",O1615=1,I1615="EM"),IFERROR(MATCH(B1615,[1]RF_Corps!B:B,0),"Rev"),AND(F1615="Alternativos",O1615=1),IFERROR(MATCH(B1615,[1]Rep4!C:C,0),"Rev")),"")</f>
        <v/>
      </c>
      <c r="B1615" s="394" t="s">
        <v>4330</v>
      </c>
      <c r="C1615" s="409" t="s">
        <v>4331</v>
      </c>
      <c r="D1615" s="395" t="s">
        <v>4332</v>
      </c>
      <c r="E1615" s="396" t="str">
        <f>IF(B1615="","",INDEX([1]CatGlob!$S:$S,IFERROR(MATCH(MID(B1615,7,1),[1]CatGlob!$R:$R,0),MATCH(MID(B1615,1,2),[1]CatGlob!$R:$R,0))))</f>
        <v>NSOL</v>
      </c>
      <c r="F1615" s="397" t="s">
        <v>442</v>
      </c>
      <c r="G1615" s="398" t="s">
        <v>383</v>
      </c>
      <c r="H1615" s="399" t="s">
        <v>264</v>
      </c>
      <c r="I1615" s="399" t="s">
        <v>611</v>
      </c>
      <c r="J1615" s="399" t="s">
        <v>2498</v>
      </c>
      <c r="K1615" s="396" t="s">
        <v>600</v>
      </c>
      <c r="L1615" s="400" t="str">
        <f>IF(ISERROR(MATCH(M1615,M$10:M1614,0)),M1615,"")</f>
        <v/>
      </c>
      <c r="M1615" s="401" t="str">
        <f>IF(B1615="","",IF(ISERROR(MATCH(F1615&amp;"_"&amp;G1615&amp;"_"&amp;H1615&amp;"_"&amp;I1615&amp;"_"&amp;J1615&amp;IF(K1615="","","_"&amp;K1615),[1]CatGlob!$B:$B,0)),F1615&amp;"_"&amp;G1615&amp;"_"&amp;H1615&amp;"_"&amp;I1615&amp;"_"&amp;J1615&amp;IF(K1615="","","_"&amp;K1615),INDEX([1]CatGlob!$C:$C,MATCH(F1615&amp;"_"&amp;G1615&amp;"_"&amp;H1615&amp;"_"&amp;I1615&amp;"_"&amp;J1615&amp;IF(K1615="","","_"&amp;K1615),[1]CatGlob!$B:$B,0))))</f>
        <v>PEN_NOM_CORP_REG</v>
      </c>
      <c r="N1615" s="402" t="str">
        <f t="shared" si="51"/>
        <v/>
      </c>
      <c r="O1615" s="402" t="str">
        <f t="shared" si="52"/>
        <v/>
      </c>
      <c r="P1615" s="401" t="str">
        <f>IF(LEN(B1615)&gt;8,INDEX([1]CatGlob!$X:$X,MATCH(M1615,[1]CatGlob!$W:$W,0)),"")</f>
        <v>PEC</v>
      </c>
      <c r="Q1615" s="403" t="str">
        <f>INDEX([1]CatGlob!P:P,MATCH(M1615,[1]CatGlob!O:O,0))</f>
        <v>RFLC</v>
      </c>
      <c r="R1615" s="403" t="s">
        <v>601</v>
      </c>
      <c r="S1615" s="403" t="s">
        <v>601</v>
      </c>
      <c r="T1615" s="403" t="str">
        <f>INDEX([1]CatGlob!$D:$D,MATCH($M1615,[1]CatGlob!$C:$C,0))</f>
        <v>RFL</v>
      </c>
      <c r="U1615" s="403" t="s">
        <v>2307</v>
      </c>
      <c r="V1615" s="404" t="str">
        <f>INDEX([1]CatGlob!$F:$F,MATCH($M1615,[1]CatGlob!$C:$C,0))</f>
        <v>RFL_CORP</v>
      </c>
      <c r="W1615" s="405"/>
      <c r="X1615" s="406">
        <v>0</v>
      </c>
      <c r="Y1615" s="407">
        <v>0</v>
      </c>
      <c r="Z1615" s="408">
        <v>0</v>
      </c>
      <c r="AA1615" s="407">
        <v>0</v>
      </c>
      <c r="AB1615" s="408">
        <v>0</v>
      </c>
      <c r="AC1615" s="407">
        <v>0</v>
      </c>
      <c r="AD1615" s="408">
        <v>0</v>
      </c>
      <c r="AE1615" s="407">
        <v>0</v>
      </c>
      <c r="AF1615" s="408">
        <v>0</v>
      </c>
      <c r="AG1615" s="407">
        <v>0</v>
      </c>
      <c r="AI1615" s="406">
        <v>0</v>
      </c>
      <c r="AJ1615" s="407">
        <v>0</v>
      </c>
      <c r="AK1615" s="408">
        <v>0</v>
      </c>
      <c r="AL1615" s="407">
        <v>0</v>
      </c>
      <c r="AM1615" s="408">
        <v>0</v>
      </c>
      <c r="AN1615" s="407">
        <v>0</v>
      </c>
      <c r="AO1615" s="408">
        <v>0</v>
      </c>
      <c r="AP1615" s="407">
        <v>0</v>
      </c>
      <c r="AQ1615" s="408">
        <v>0</v>
      </c>
      <c r="AR1615" s="407">
        <v>0</v>
      </c>
      <c r="AT1615" s="406">
        <v>0</v>
      </c>
      <c r="AU1615" s="407">
        <v>0</v>
      </c>
      <c r="AV1615" s="408">
        <v>0</v>
      </c>
      <c r="AW1615" s="407">
        <v>0</v>
      </c>
      <c r="AX1615" s="408">
        <v>0</v>
      </c>
      <c r="AY1615" s="407">
        <v>0</v>
      </c>
      <c r="AZ1615" s="408">
        <v>0</v>
      </c>
      <c r="BA1615" s="407">
        <v>0</v>
      </c>
      <c r="BB1615" s="408">
        <v>0</v>
      </c>
      <c r="BC1615" s="407">
        <v>0</v>
      </c>
    </row>
    <row r="1616" spans="1:55" x14ac:dyDescent="0.35">
      <c r="A1616" s="385" t="str" cm="1">
        <f t="array" ref="A1616">IFERROR(_xlfn.IFS(AND(F1616="Renta Variable",O1616=1),IFERROR(MATCH(B1616,[1]RV_Det!C:C,0),"Rev"),AND(J1616="Corporativa",O1616=1,I1616="EM"),IFERROR(MATCH(B1616,[1]RF_Corps!B:B,0),"Rev"),AND(F1616="Alternativos",O1616=1),IFERROR(MATCH(B1616,[1]Rep4!C:C,0),"Rev")),"")</f>
        <v/>
      </c>
      <c r="B1616" s="394" t="s">
        <v>4333</v>
      </c>
      <c r="C1616" s="409" t="s">
        <v>4334</v>
      </c>
      <c r="D1616" s="395" t="s">
        <v>2274</v>
      </c>
      <c r="E1616" s="396" t="str">
        <f>IF(B1616="","",INDEX([1]CatGlob!$S:$S,IFERROR(MATCH(MID(B1616,7,1),[1]CatGlob!$R:$R,0),MATCH(MID(B1616,1,2),[1]CatGlob!$R:$R,0))))</f>
        <v>NSOL</v>
      </c>
      <c r="F1616" s="397" t="s">
        <v>442</v>
      </c>
      <c r="G1616" s="398" t="s">
        <v>383</v>
      </c>
      <c r="H1616" s="399" t="s">
        <v>264</v>
      </c>
      <c r="I1616" s="399" t="s">
        <v>611</v>
      </c>
      <c r="J1616" s="399" t="s">
        <v>2498</v>
      </c>
      <c r="K1616" s="396" t="s">
        <v>600</v>
      </c>
      <c r="L1616" s="400" t="str">
        <f>IF(ISERROR(MATCH(M1616,M$10:M1615,0)),M1616,"")</f>
        <v/>
      </c>
      <c r="M1616" s="401" t="str">
        <f>IF(B1616="","",IF(ISERROR(MATCH(F1616&amp;"_"&amp;G1616&amp;"_"&amp;H1616&amp;"_"&amp;I1616&amp;"_"&amp;J1616&amp;IF(K1616="","","_"&amp;K1616),[1]CatGlob!$B:$B,0)),F1616&amp;"_"&amp;G1616&amp;"_"&amp;H1616&amp;"_"&amp;I1616&amp;"_"&amp;J1616&amp;IF(K1616="","","_"&amp;K1616),INDEX([1]CatGlob!$C:$C,MATCH(F1616&amp;"_"&amp;G1616&amp;"_"&amp;H1616&amp;"_"&amp;I1616&amp;"_"&amp;J1616&amp;IF(K1616="","","_"&amp;K1616),[1]CatGlob!$B:$B,0))))</f>
        <v>PEN_NOM_CORP_REG</v>
      </c>
      <c r="N1616" s="402" t="str">
        <f t="shared" si="51"/>
        <v/>
      </c>
      <c r="O1616" s="402" t="str">
        <f t="shared" si="52"/>
        <v/>
      </c>
      <c r="P1616" s="401" t="str">
        <f>IF(LEN(B1616)&gt;8,INDEX([1]CatGlob!$X:$X,MATCH(M1616,[1]CatGlob!$W:$W,0)),"")</f>
        <v>PEC</v>
      </c>
      <c r="Q1616" s="403" t="str">
        <f>INDEX([1]CatGlob!P:P,MATCH(M1616,[1]CatGlob!O:O,0))</f>
        <v>RFLC</v>
      </c>
      <c r="R1616" s="403"/>
      <c r="S1616" s="403"/>
      <c r="T1616" s="403" t="str">
        <f>INDEX([1]CatGlob!$D:$D,MATCH($M1616,[1]CatGlob!$C:$C,0))</f>
        <v>RFL</v>
      </c>
      <c r="U1616" s="403" t="s">
        <v>2419</v>
      </c>
      <c r="V1616" s="404" t="str">
        <f>INDEX([1]CatGlob!$F:$F,MATCH($M1616,[1]CatGlob!$C:$C,0))</f>
        <v>RFL_CORP</v>
      </c>
      <c r="W1616" s="405"/>
      <c r="X1616" s="406">
        <v>0</v>
      </c>
      <c r="Y1616" s="407">
        <v>0</v>
      </c>
      <c r="Z1616" s="408">
        <v>0</v>
      </c>
      <c r="AA1616" s="407">
        <v>0</v>
      </c>
      <c r="AB1616" s="408">
        <v>0</v>
      </c>
      <c r="AC1616" s="407">
        <v>0</v>
      </c>
      <c r="AD1616" s="408">
        <v>0</v>
      </c>
      <c r="AE1616" s="407">
        <v>0</v>
      </c>
      <c r="AF1616" s="408">
        <v>0</v>
      </c>
      <c r="AG1616" s="407">
        <v>0</v>
      </c>
      <c r="AI1616" s="406">
        <v>0</v>
      </c>
      <c r="AJ1616" s="407">
        <v>0</v>
      </c>
      <c r="AK1616" s="408">
        <v>0</v>
      </c>
      <c r="AL1616" s="407">
        <v>0</v>
      </c>
      <c r="AM1616" s="408">
        <v>0</v>
      </c>
      <c r="AN1616" s="407">
        <v>0</v>
      </c>
      <c r="AO1616" s="408">
        <v>0</v>
      </c>
      <c r="AP1616" s="407">
        <v>0</v>
      </c>
      <c r="AQ1616" s="408">
        <v>0</v>
      </c>
      <c r="AR1616" s="407">
        <v>0</v>
      </c>
      <c r="AT1616" s="406">
        <v>0</v>
      </c>
      <c r="AU1616" s="407">
        <v>0</v>
      </c>
      <c r="AV1616" s="408">
        <v>0</v>
      </c>
      <c r="AW1616" s="407">
        <v>0</v>
      </c>
      <c r="AX1616" s="408">
        <v>0</v>
      </c>
      <c r="AY1616" s="407">
        <v>0</v>
      </c>
      <c r="AZ1616" s="408">
        <v>0</v>
      </c>
      <c r="BA1616" s="407">
        <v>0</v>
      </c>
      <c r="BB1616" s="408">
        <v>0</v>
      </c>
      <c r="BC1616" s="407">
        <v>0</v>
      </c>
    </row>
    <row r="1617" spans="1:55" x14ac:dyDescent="0.35">
      <c r="A1617" s="385" t="str" cm="1">
        <f t="array" ref="A1617">IFERROR(_xlfn.IFS(AND(F1617="Renta Variable",O1617=1),IFERROR(MATCH(B1617,[1]RV_Det!C:C,0),"Rev"),AND(J1617="Corporativa",O1617=1,I1617="EM"),IFERROR(MATCH(B1617,[1]RF_Corps!B:B,0),"Rev"),AND(F1617="Alternativos",O1617=1),IFERROR(MATCH(B1617,[1]Rep4!C:C,0),"Rev")),"")</f>
        <v/>
      </c>
      <c r="B1617" s="394" t="s">
        <v>4335</v>
      </c>
      <c r="C1617" s="409" t="s">
        <v>4336</v>
      </c>
      <c r="D1617" s="395" t="s">
        <v>4337</v>
      </c>
      <c r="E1617" s="396" t="str">
        <f>IF(B1617="","",INDEX([1]CatGlob!$S:$S,IFERROR(MATCH(MID(B1617,7,1),[1]CatGlob!$R:$R,0),MATCH(MID(B1617,1,2),[1]CatGlob!$R:$R,0))))</f>
        <v>NSOL</v>
      </c>
      <c r="F1617" s="397" t="s">
        <v>442</v>
      </c>
      <c r="G1617" s="398" t="s">
        <v>383</v>
      </c>
      <c r="H1617" s="399" t="s">
        <v>264</v>
      </c>
      <c r="I1617" s="399" t="s">
        <v>611</v>
      </c>
      <c r="J1617" s="399" t="s">
        <v>2498</v>
      </c>
      <c r="K1617" s="396" t="s">
        <v>600</v>
      </c>
      <c r="L1617" s="400" t="str">
        <f>IF(ISERROR(MATCH(M1617,M$10:M1616,0)),M1617,"")</f>
        <v/>
      </c>
      <c r="M1617" s="401" t="str">
        <f>IF(B1617="","",IF(ISERROR(MATCH(F1617&amp;"_"&amp;G1617&amp;"_"&amp;H1617&amp;"_"&amp;I1617&amp;"_"&amp;J1617&amp;IF(K1617="","","_"&amp;K1617),[1]CatGlob!$B:$B,0)),F1617&amp;"_"&amp;G1617&amp;"_"&amp;H1617&amp;"_"&amp;I1617&amp;"_"&amp;J1617&amp;IF(K1617="","","_"&amp;K1617),INDEX([1]CatGlob!$C:$C,MATCH(F1617&amp;"_"&amp;G1617&amp;"_"&amp;H1617&amp;"_"&amp;I1617&amp;"_"&amp;J1617&amp;IF(K1617="","","_"&amp;K1617),[1]CatGlob!$B:$B,0))))</f>
        <v>PEN_NOM_CORP_REG</v>
      </c>
      <c r="N1617" s="402" t="str">
        <f t="shared" ref="N1617:N1680" si="53">+IF(AND(F1617="Renta Fija",SUM(ABS(AF1617),ABS(AQ1617),ABS(BB1617))&lt;&gt;0),IF(GG1617&lt;&gt;0,"","rev"),"")</f>
        <v>rev</v>
      </c>
      <c r="O1617" s="402">
        <f t="shared" si="52"/>
        <v>1</v>
      </c>
      <c r="P1617" s="401" t="str">
        <f>IF(LEN(B1617)&gt;8,INDEX([1]CatGlob!$X:$X,MATCH(M1617,[1]CatGlob!$W:$W,0)),"")</f>
        <v>PEC</v>
      </c>
      <c r="Q1617" s="403" t="str">
        <f>INDEX([1]CatGlob!P:P,MATCH(M1617,[1]CatGlob!O:O,0))</f>
        <v>RFLC</v>
      </c>
      <c r="R1617" s="403" t="s">
        <v>601</v>
      </c>
      <c r="S1617" s="403" t="s">
        <v>601</v>
      </c>
      <c r="T1617" s="403" t="str">
        <f>INDEX([1]CatGlob!$D:$D,MATCH($M1617,[1]CatGlob!$C:$C,0))</f>
        <v>RFL</v>
      </c>
      <c r="U1617" s="403" t="s">
        <v>2307</v>
      </c>
      <c r="V1617" s="404" t="str">
        <f>INDEX([1]CatGlob!$F:$F,MATCH($M1617,[1]CatGlob!$C:$C,0))</f>
        <v>RFL_CORP</v>
      </c>
      <c r="W1617" s="405"/>
      <c r="X1617" s="406">
        <v>1.0536798509453301E-2</v>
      </c>
      <c r="Y1617" s="407">
        <v>-1.2183090185213801</v>
      </c>
      <c r="Z1617" s="408">
        <v>1.0536798509453301E-2</v>
      </c>
      <c r="AA1617" s="407">
        <v>-1.2183090185213801</v>
      </c>
      <c r="AB1617" s="408">
        <v>-8.6127437191767693E-3</v>
      </c>
      <c r="AC1617" s="407">
        <v>0.99584170067279498</v>
      </c>
      <c r="AD1617" s="408">
        <v>-5.6337250184624096E-3</v>
      </c>
      <c r="AE1617" s="407">
        <v>0.65139501260302901</v>
      </c>
      <c r="AF1617" s="408">
        <v>-5.0416941143530099E-3</v>
      </c>
      <c r="AG1617" s="407">
        <v>0.58294190618131103</v>
      </c>
      <c r="AI1617" s="406">
        <v>5.1945887963974098E-3</v>
      </c>
      <c r="AJ1617" s="407">
        <v>-0.60062023322204905</v>
      </c>
      <c r="AK1617" s="408">
        <v>4.0833711521808796E-3</v>
      </c>
      <c r="AL1617" s="407">
        <v>-0.47213656939604198</v>
      </c>
      <c r="AM1617" s="408">
        <v>3.4648121408995701E-3</v>
      </c>
      <c r="AN1617" s="407">
        <v>-0.40061617150200002</v>
      </c>
      <c r="AO1617" s="408">
        <v>2.5557298302242401E-3</v>
      </c>
      <c r="AP1617" s="407">
        <v>-0.29550424621604998</v>
      </c>
      <c r="AQ1617" s="408">
        <v>3.4007385274318598E-3</v>
      </c>
      <c r="AR1617" s="407">
        <v>-0.39320771047183001</v>
      </c>
      <c r="AT1617" s="406">
        <v>0</v>
      </c>
      <c r="AU1617" s="407">
        <v>0</v>
      </c>
      <c r="AV1617" s="408">
        <v>0</v>
      </c>
      <c r="AW1617" s="407">
        <v>0</v>
      </c>
      <c r="AX1617" s="408">
        <v>0</v>
      </c>
      <c r="AY1617" s="407">
        <v>0</v>
      </c>
      <c r="AZ1617" s="408">
        <v>0</v>
      </c>
      <c r="BA1617" s="407">
        <v>0</v>
      </c>
      <c r="BB1617" s="408">
        <v>0</v>
      </c>
      <c r="BC1617" s="407">
        <v>0</v>
      </c>
    </row>
    <row r="1618" spans="1:55" x14ac:dyDescent="0.35">
      <c r="A1618" s="385" t="str" cm="1">
        <f t="array" ref="A1618">IFERROR(_xlfn.IFS(AND(F1618="Renta Variable",O1618=1),IFERROR(MATCH(B1618,[1]RV_Det!C:C,0),"Rev"),AND(J1618="Corporativa",O1618=1,I1618="EM"),IFERROR(MATCH(B1618,[1]RF_Corps!B:B,0),"Rev"),AND(F1618="Alternativos",O1618=1),IFERROR(MATCH(B1618,[1]Rep4!C:C,0),"Rev")),"")</f>
        <v/>
      </c>
      <c r="B1618" s="394" t="s">
        <v>4338</v>
      </c>
      <c r="C1618" s="409" t="s">
        <v>4339</v>
      </c>
      <c r="D1618" s="395" t="s">
        <v>2413</v>
      </c>
      <c r="E1618" s="396" t="str">
        <f>IF(B1618="","",INDEX([1]CatGlob!$S:$S,IFERROR(MATCH(MID(B1618,7,1),[1]CatGlob!$R:$R,0),MATCH(MID(B1618,1,2),[1]CatGlob!$R:$R,0))))</f>
        <v>NSOL</v>
      </c>
      <c r="F1618" s="397" t="s">
        <v>442</v>
      </c>
      <c r="G1618" s="398" t="s">
        <v>383</v>
      </c>
      <c r="H1618" s="399" t="s">
        <v>264</v>
      </c>
      <c r="I1618" s="399" t="s">
        <v>611</v>
      </c>
      <c r="J1618" s="399" t="s">
        <v>2498</v>
      </c>
      <c r="K1618" s="396" t="s">
        <v>600</v>
      </c>
      <c r="L1618" s="400" t="str">
        <f>IF(ISERROR(MATCH(M1618,M$10:M1617,0)),M1618,"")</f>
        <v/>
      </c>
      <c r="M1618" s="401" t="str">
        <f>IF(B1618="","",IF(ISERROR(MATCH(F1618&amp;"_"&amp;G1618&amp;"_"&amp;H1618&amp;"_"&amp;I1618&amp;"_"&amp;J1618&amp;IF(K1618="","","_"&amp;K1618),[1]CatGlob!$B:$B,0)),F1618&amp;"_"&amp;G1618&amp;"_"&amp;H1618&amp;"_"&amp;I1618&amp;"_"&amp;J1618&amp;IF(K1618="","","_"&amp;K1618),INDEX([1]CatGlob!$C:$C,MATCH(F1618&amp;"_"&amp;G1618&amp;"_"&amp;H1618&amp;"_"&amp;I1618&amp;"_"&amp;J1618&amp;IF(K1618="","","_"&amp;K1618),[1]CatGlob!$B:$B,0))))</f>
        <v>PEN_NOM_CORP_REG</v>
      </c>
      <c r="N1618" s="402" t="str">
        <f t="shared" si="53"/>
        <v>rev</v>
      </c>
      <c r="O1618" s="402">
        <f t="shared" si="52"/>
        <v>1</v>
      </c>
      <c r="P1618" s="401" t="str">
        <f>IF(LEN(B1618)&gt;8,INDEX([1]CatGlob!$X:$X,MATCH(M1618,[1]CatGlob!$W:$W,0)),"")</f>
        <v>PEC</v>
      </c>
      <c r="Q1618" s="403" t="str">
        <f>INDEX([1]CatGlob!P:P,MATCH(M1618,[1]CatGlob!O:O,0))</f>
        <v>RFLC</v>
      </c>
      <c r="R1618" s="403" t="s">
        <v>601</v>
      </c>
      <c r="S1618" s="403" t="s">
        <v>601</v>
      </c>
      <c r="T1618" s="403" t="str">
        <f>INDEX([1]CatGlob!$D:$D,MATCH($M1618,[1]CatGlob!$C:$C,0))</f>
        <v>RFL</v>
      </c>
      <c r="U1618" s="403" t="s">
        <v>2307</v>
      </c>
      <c r="V1618" s="404" t="str">
        <f>INDEX([1]CatGlob!$F:$F,MATCH($M1618,[1]CatGlob!$C:$C,0))</f>
        <v>RFL_CORP</v>
      </c>
      <c r="W1618" s="405"/>
      <c r="X1618" s="406">
        <v>4.9190197631549101E-3</v>
      </c>
      <c r="Y1618" s="407">
        <v>0</v>
      </c>
      <c r="Z1618" s="408">
        <v>4.9190197631549101E-3</v>
      </c>
      <c r="AA1618" s="407">
        <v>0</v>
      </c>
      <c r="AB1618" s="408">
        <v>-2.8164242075871802E-3</v>
      </c>
      <c r="AC1618" s="407">
        <v>0</v>
      </c>
      <c r="AD1618" s="408">
        <v>4.9190197631549101E-3</v>
      </c>
      <c r="AE1618" s="407">
        <v>0</v>
      </c>
      <c r="AF1618" s="408">
        <v>9.8996335605893489E-4</v>
      </c>
      <c r="AG1618" s="407">
        <v>0</v>
      </c>
      <c r="AI1618" s="406">
        <v>3.2439877264781301E-3</v>
      </c>
      <c r="AJ1618" s="407">
        <v>0</v>
      </c>
      <c r="AK1618" s="408">
        <v>2.8812195096525601E-3</v>
      </c>
      <c r="AL1618" s="407">
        <v>0</v>
      </c>
      <c r="AM1618" s="408">
        <v>-7.6149060786783298E-3</v>
      </c>
      <c r="AN1618" s="407">
        <v>0</v>
      </c>
      <c r="AO1618" s="408">
        <v>3.2366930111510902E-3</v>
      </c>
      <c r="AP1618" s="407">
        <v>0</v>
      </c>
      <c r="AQ1618" s="408">
        <v>-1.6885562158368999E-3</v>
      </c>
      <c r="AR1618" s="407">
        <v>0</v>
      </c>
      <c r="AT1618" s="406">
        <v>0</v>
      </c>
      <c r="AU1618" s="407">
        <v>0</v>
      </c>
      <c r="AV1618" s="408">
        <v>0</v>
      </c>
      <c r="AW1618" s="407">
        <v>0</v>
      </c>
      <c r="AX1618" s="408">
        <v>0</v>
      </c>
      <c r="AY1618" s="407">
        <v>0</v>
      </c>
      <c r="AZ1618" s="408">
        <v>0</v>
      </c>
      <c r="BA1618" s="407">
        <v>0</v>
      </c>
      <c r="BB1618" s="408">
        <v>0</v>
      </c>
      <c r="BC1618" s="407">
        <v>0</v>
      </c>
    </row>
    <row r="1619" spans="1:55" x14ac:dyDescent="0.35">
      <c r="A1619" s="385" t="str" cm="1">
        <f t="array" ref="A1619">IFERROR(_xlfn.IFS(AND(F1619="Renta Variable",O1619=1),IFERROR(MATCH(B1619,[1]RV_Det!C:C,0),"Rev"),AND(J1619="Corporativa",O1619=1,I1619="EM"),IFERROR(MATCH(B1619,[1]RF_Corps!B:B,0),"Rev"),AND(F1619="Alternativos",O1619=1),IFERROR(MATCH(B1619,[1]Rep4!C:C,0),"Rev")),"")</f>
        <v/>
      </c>
      <c r="B1619" s="394" t="s">
        <v>4340</v>
      </c>
      <c r="C1619" s="409" t="s">
        <v>4341</v>
      </c>
      <c r="D1619" s="395" t="s">
        <v>4342</v>
      </c>
      <c r="E1619" s="396" t="str">
        <f>IF(B1619="","",INDEX([1]CatGlob!$S:$S,IFERROR(MATCH(MID(B1619,7,1),[1]CatGlob!$R:$R,0),MATCH(MID(B1619,1,2),[1]CatGlob!$R:$R,0))))</f>
        <v>NSOL</v>
      </c>
      <c r="F1619" s="397" t="s">
        <v>442</v>
      </c>
      <c r="G1619" s="398" t="s">
        <v>383</v>
      </c>
      <c r="H1619" s="399" t="s">
        <v>264</v>
      </c>
      <c r="I1619" s="399" t="s">
        <v>611</v>
      </c>
      <c r="J1619" s="399" t="s">
        <v>2498</v>
      </c>
      <c r="K1619" s="396" t="s">
        <v>600</v>
      </c>
      <c r="L1619" s="400" t="str">
        <f>IF(ISERROR(MATCH(M1619,M$10:M1618,0)),M1619,"")</f>
        <v/>
      </c>
      <c r="M1619" s="401" t="str">
        <f>IF(B1619="","",IF(ISERROR(MATCH(F1619&amp;"_"&amp;G1619&amp;"_"&amp;H1619&amp;"_"&amp;I1619&amp;"_"&amp;J1619&amp;IF(K1619="","","_"&amp;K1619),[1]CatGlob!$B:$B,0)),F1619&amp;"_"&amp;G1619&amp;"_"&amp;H1619&amp;"_"&amp;I1619&amp;"_"&amp;J1619&amp;IF(K1619="","","_"&amp;K1619),INDEX([1]CatGlob!$C:$C,MATCH(F1619&amp;"_"&amp;G1619&amp;"_"&amp;H1619&amp;"_"&amp;I1619&amp;"_"&amp;J1619&amp;IF(K1619="","","_"&amp;K1619),[1]CatGlob!$B:$B,0))))</f>
        <v>PEN_NOM_CORP_REG</v>
      </c>
      <c r="N1619" s="402" t="str">
        <f t="shared" si="53"/>
        <v/>
      </c>
      <c r="O1619" s="402" t="str">
        <f t="shared" si="52"/>
        <v/>
      </c>
      <c r="P1619" s="401" t="str">
        <f>IF(LEN(B1619)&gt;8,INDEX([1]CatGlob!$X:$X,MATCH(M1619,[1]CatGlob!$W:$W,0)),"")</f>
        <v>PEC</v>
      </c>
      <c r="Q1619" s="403" t="str">
        <f>INDEX([1]CatGlob!P:P,MATCH(M1619,[1]CatGlob!O:O,0))</f>
        <v>RFLC</v>
      </c>
      <c r="R1619" s="403" t="s">
        <v>601</v>
      </c>
      <c r="S1619" s="403" t="s">
        <v>601</v>
      </c>
      <c r="T1619" s="403" t="str">
        <f>INDEX([1]CatGlob!$D:$D,MATCH($M1619,[1]CatGlob!$C:$C,0))</f>
        <v>RFL</v>
      </c>
      <c r="U1619" s="403" t="s">
        <v>2323</v>
      </c>
      <c r="V1619" s="404" t="str">
        <f>INDEX([1]CatGlob!$F:$F,MATCH($M1619,[1]CatGlob!$C:$C,0))</f>
        <v>RFL_CORP</v>
      </c>
      <c r="W1619" s="405"/>
      <c r="X1619" s="406">
        <v>0</v>
      </c>
      <c r="Y1619" s="407">
        <v>0</v>
      </c>
      <c r="Z1619" s="408">
        <v>0</v>
      </c>
      <c r="AA1619" s="407">
        <v>0</v>
      </c>
      <c r="AB1619" s="408">
        <v>0</v>
      </c>
      <c r="AC1619" s="407">
        <v>0</v>
      </c>
      <c r="AD1619" s="408">
        <v>0</v>
      </c>
      <c r="AE1619" s="407">
        <v>0</v>
      </c>
      <c r="AF1619" s="408">
        <v>0</v>
      </c>
      <c r="AG1619" s="407">
        <v>0</v>
      </c>
      <c r="AI1619" s="406">
        <v>0</v>
      </c>
      <c r="AJ1619" s="407">
        <v>0</v>
      </c>
      <c r="AK1619" s="408">
        <v>0</v>
      </c>
      <c r="AL1619" s="407">
        <v>0</v>
      </c>
      <c r="AM1619" s="408">
        <v>0</v>
      </c>
      <c r="AN1619" s="407">
        <v>0</v>
      </c>
      <c r="AO1619" s="408">
        <v>0</v>
      </c>
      <c r="AP1619" s="407">
        <v>0</v>
      </c>
      <c r="AQ1619" s="408">
        <v>0</v>
      </c>
      <c r="AR1619" s="407">
        <v>0</v>
      </c>
      <c r="AT1619" s="406">
        <v>0</v>
      </c>
      <c r="AU1619" s="407">
        <v>0</v>
      </c>
      <c r="AV1619" s="408">
        <v>0</v>
      </c>
      <c r="AW1619" s="407">
        <v>0</v>
      </c>
      <c r="AX1619" s="408">
        <v>0</v>
      </c>
      <c r="AY1619" s="407">
        <v>0</v>
      </c>
      <c r="AZ1619" s="408">
        <v>0</v>
      </c>
      <c r="BA1619" s="407">
        <v>0</v>
      </c>
      <c r="BB1619" s="408">
        <v>0</v>
      </c>
      <c r="BC1619" s="407">
        <v>0</v>
      </c>
    </row>
    <row r="1620" spans="1:55" x14ac:dyDescent="0.35">
      <c r="A1620" s="385" t="str" cm="1">
        <f t="array" ref="A1620">IFERROR(_xlfn.IFS(AND(F1620="Renta Variable",O1620=1),IFERROR(MATCH(B1620,[1]RV_Det!C:C,0),"Rev"),AND(J1620="Corporativa",O1620=1,I1620="EM"),IFERROR(MATCH(B1620,[1]RF_Corps!B:B,0),"Rev"),AND(F1620="Alternativos",O1620=1),IFERROR(MATCH(B1620,[1]Rep4!C:C,0),"Rev")),"")</f>
        <v/>
      </c>
      <c r="B1620" s="394" t="s">
        <v>4343</v>
      </c>
      <c r="C1620" s="409" t="s">
        <v>4344</v>
      </c>
      <c r="D1620" s="395" t="s">
        <v>4345</v>
      </c>
      <c r="E1620" s="396" t="str">
        <f>IF(B1620="","",INDEX([1]CatGlob!$S:$S,IFERROR(MATCH(MID(B1620,7,1),[1]CatGlob!$R:$R,0),MATCH(MID(B1620,1,2),[1]CatGlob!$R:$R,0))))</f>
        <v>NSOL</v>
      </c>
      <c r="F1620" s="397" t="s">
        <v>442</v>
      </c>
      <c r="G1620" s="398" t="s">
        <v>383</v>
      </c>
      <c r="H1620" s="399" t="s">
        <v>264</v>
      </c>
      <c r="I1620" s="399" t="s">
        <v>611</v>
      </c>
      <c r="J1620" s="399" t="s">
        <v>2498</v>
      </c>
      <c r="K1620" s="396" t="s">
        <v>600</v>
      </c>
      <c r="L1620" s="400" t="str">
        <f>IF(ISERROR(MATCH(M1620,M$10:M1619,0)),M1620,"")</f>
        <v/>
      </c>
      <c r="M1620" s="401" t="str">
        <f>IF(B1620="","",IF(ISERROR(MATCH(F1620&amp;"_"&amp;G1620&amp;"_"&amp;H1620&amp;"_"&amp;I1620&amp;"_"&amp;J1620&amp;IF(K1620="","","_"&amp;K1620),[1]CatGlob!$B:$B,0)),F1620&amp;"_"&amp;G1620&amp;"_"&amp;H1620&amp;"_"&amp;I1620&amp;"_"&amp;J1620&amp;IF(K1620="","","_"&amp;K1620),INDEX([1]CatGlob!$C:$C,MATCH(F1620&amp;"_"&amp;G1620&amp;"_"&amp;H1620&amp;"_"&amp;I1620&amp;"_"&amp;J1620&amp;IF(K1620="","","_"&amp;K1620),[1]CatGlob!$B:$B,0))))</f>
        <v>PEN_NOM_CORP_REG</v>
      </c>
      <c r="N1620" s="402" t="str">
        <f t="shared" si="53"/>
        <v/>
      </c>
      <c r="O1620" s="402" t="str">
        <f t="shared" si="52"/>
        <v/>
      </c>
      <c r="P1620" s="401" t="str">
        <f>IF(LEN(B1620)&gt;8,INDEX([1]CatGlob!$X:$X,MATCH(M1620,[1]CatGlob!$W:$W,0)),"")</f>
        <v>PEC</v>
      </c>
      <c r="Q1620" s="403" t="str">
        <f>INDEX([1]CatGlob!P:P,MATCH(M1620,[1]CatGlob!O:O,0))</f>
        <v>RFLC</v>
      </c>
      <c r="R1620" s="403" t="s">
        <v>601</v>
      </c>
      <c r="S1620" s="403" t="s">
        <v>601</v>
      </c>
      <c r="T1620" s="403" t="str">
        <f>INDEX([1]CatGlob!$D:$D,MATCH($M1620,[1]CatGlob!$C:$C,0))</f>
        <v>RFL</v>
      </c>
      <c r="U1620" s="403" t="s">
        <v>2323</v>
      </c>
      <c r="V1620" s="404" t="str">
        <f>INDEX([1]CatGlob!$F:$F,MATCH($M1620,[1]CatGlob!$C:$C,0))</f>
        <v>RFL_CORP</v>
      </c>
      <c r="W1620" s="405"/>
      <c r="X1620" s="406">
        <v>0</v>
      </c>
      <c r="Y1620" s="407">
        <v>0</v>
      </c>
      <c r="Z1620" s="408">
        <v>0</v>
      </c>
      <c r="AA1620" s="407">
        <v>0</v>
      </c>
      <c r="AB1620" s="408">
        <v>0</v>
      </c>
      <c r="AC1620" s="407">
        <v>0</v>
      </c>
      <c r="AD1620" s="408">
        <v>0</v>
      </c>
      <c r="AE1620" s="407">
        <v>0</v>
      </c>
      <c r="AF1620" s="408">
        <v>0</v>
      </c>
      <c r="AG1620" s="407">
        <v>0</v>
      </c>
      <c r="AI1620" s="406">
        <v>0</v>
      </c>
      <c r="AJ1620" s="407">
        <v>0</v>
      </c>
      <c r="AK1620" s="408">
        <v>0</v>
      </c>
      <c r="AL1620" s="407">
        <v>0</v>
      </c>
      <c r="AM1620" s="408">
        <v>0</v>
      </c>
      <c r="AN1620" s="407">
        <v>0</v>
      </c>
      <c r="AO1620" s="408">
        <v>0</v>
      </c>
      <c r="AP1620" s="407">
        <v>0</v>
      </c>
      <c r="AQ1620" s="408">
        <v>0</v>
      </c>
      <c r="AR1620" s="407">
        <v>0</v>
      </c>
      <c r="AT1620" s="406">
        <v>0</v>
      </c>
      <c r="AU1620" s="407">
        <v>0</v>
      </c>
      <c r="AV1620" s="408">
        <v>0</v>
      </c>
      <c r="AW1620" s="407">
        <v>0</v>
      </c>
      <c r="AX1620" s="408">
        <v>0</v>
      </c>
      <c r="AY1620" s="407">
        <v>0</v>
      </c>
      <c r="AZ1620" s="408">
        <v>0</v>
      </c>
      <c r="BA1620" s="407">
        <v>0</v>
      </c>
      <c r="BB1620" s="408">
        <v>0</v>
      </c>
      <c r="BC1620" s="407">
        <v>0</v>
      </c>
    </row>
    <row r="1621" spans="1:55" x14ac:dyDescent="0.35">
      <c r="A1621" s="385" t="str" cm="1">
        <f t="array" ref="A1621">IFERROR(_xlfn.IFS(AND(F1621="Renta Variable",O1621=1),IFERROR(MATCH(B1621,[1]RV_Det!C:C,0),"Rev"),AND(J1621="Corporativa",O1621=1,I1621="EM"),IFERROR(MATCH(B1621,[1]RF_Corps!B:B,0),"Rev"),AND(F1621="Alternativos",O1621=1),IFERROR(MATCH(B1621,[1]Rep4!C:C,0),"Rev")),"")</f>
        <v/>
      </c>
      <c r="B1621" s="394" t="s">
        <v>4346</v>
      </c>
      <c r="C1621" s="409" t="s">
        <v>4347</v>
      </c>
      <c r="D1621" s="395" t="s">
        <v>2855</v>
      </c>
      <c r="E1621" s="396" t="str">
        <f>IF(B1621="","",INDEX([1]CatGlob!$S:$S,IFERROR(MATCH(MID(B1621,7,1),[1]CatGlob!$R:$R,0),MATCH(MID(B1621,1,2),[1]CatGlob!$R:$R,0))))</f>
        <v>NSOL</v>
      </c>
      <c r="F1621" s="397" t="s">
        <v>442</v>
      </c>
      <c r="G1621" s="398" t="s">
        <v>383</v>
      </c>
      <c r="H1621" s="399" t="s">
        <v>264</v>
      </c>
      <c r="I1621" s="399" t="s">
        <v>267</v>
      </c>
      <c r="J1621" s="399" t="s">
        <v>4348</v>
      </c>
      <c r="K1621" s="396" t="s">
        <v>600</v>
      </c>
      <c r="L1621" s="400" t="str">
        <f>IF(ISERROR(MATCH(M1621,M$10:M1620,0)),M1621,"")</f>
        <v>PEN_NOM_GOB_CD</v>
      </c>
      <c r="M1621" s="401" t="str">
        <f>IF(B1621="","",IF(ISERROR(MATCH(F1621&amp;"_"&amp;G1621&amp;"_"&amp;H1621&amp;"_"&amp;I1621&amp;"_"&amp;J1621&amp;IF(K1621="","","_"&amp;K1621),[1]CatGlob!$B:$B,0)),F1621&amp;"_"&amp;G1621&amp;"_"&amp;H1621&amp;"_"&amp;I1621&amp;"_"&amp;J1621&amp;IF(K1621="","","_"&amp;K1621),INDEX([1]CatGlob!$C:$C,MATCH(F1621&amp;"_"&amp;G1621&amp;"_"&amp;H1621&amp;"_"&amp;I1621&amp;"_"&amp;J1621&amp;IF(K1621="","","_"&amp;K1621),[1]CatGlob!$B:$B,0))))</f>
        <v>PEN_NOM_GOB_CD</v>
      </c>
      <c r="N1621" s="402" t="str">
        <f t="shared" si="53"/>
        <v/>
      </c>
      <c r="O1621" s="402" t="str">
        <f t="shared" si="52"/>
        <v/>
      </c>
      <c r="P1621" s="401" t="str">
        <f>IF(LEN(B1621)&gt;8,INDEX([1]CatGlob!$X:$X,MATCH(M1621,[1]CatGlob!$W:$W,0)),"")</f>
        <v>PEG</v>
      </c>
      <c r="Q1621" s="403" t="str">
        <f>INDEX([1]CatGlob!P:P,MATCH(M1621,[1]CatGlob!O:O,0))</f>
        <v>RFLG</v>
      </c>
      <c r="R1621" s="403" t="s">
        <v>601</v>
      </c>
      <c r="S1621" s="403" t="s">
        <v>601</v>
      </c>
      <c r="T1621" s="403" t="str">
        <f>INDEX([1]CatGlob!$D:$D,MATCH($M1621,[1]CatGlob!$C:$C,0))</f>
        <v>RFL</v>
      </c>
      <c r="U1621" s="403" t="s">
        <v>4349</v>
      </c>
      <c r="V1621" s="404" t="str">
        <f>INDEX([1]CatGlob!$F:$F,MATCH($M1621,[1]CatGlob!$C:$C,0))</f>
        <v>RF_SOB</v>
      </c>
      <c r="W1621" s="405"/>
      <c r="X1621" s="406">
        <v>0</v>
      </c>
      <c r="Y1621" s="407">
        <v>0</v>
      </c>
      <c r="Z1621" s="408">
        <v>0</v>
      </c>
      <c r="AA1621" s="407">
        <v>0</v>
      </c>
      <c r="AB1621" s="408">
        <v>0</v>
      </c>
      <c r="AC1621" s="407">
        <v>0</v>
      </c>
      <c r="AD1621" s="408">
        <v>0</v>
      </c>
      <c r="AE1621" s="407">
        <v>0</v>
      </c>
      <c r="AF1621" s="408">
        <v>0</v>
      </c>
      <c r="AG1621" s="407">
        <v>0</v>
      </c>
      <c r="AI1621" s="406">
        <v>0</v>
      </c>
      <c r="AJ1621" s="407">
        <v>0</v>
      </c>
      <c r="AK1621" s="408">
        <v>0</v>
      </c>
      <c r="AL1621" s="407">
        <v>0</v>
      </c>
      <c r="AM1621" s="408">
        <v>0</v>
      </c>
      <c r="AN1621" s="407">
        <v>0</v>
      </c>
      <c r="AO1621" s="408">
        <v>0</v>
      </c>
      <c r="AP1621" s="407">
        <v>0</v>
      </c>
      <c r="AQ1621" s="408">
        <v>0</v>
      </c>
      <c r="AR1621" s="407">
        <v>0</v>
      </c>
      <c r="AT1621" s="406">
        <v>0</v>
      </c>
      <c r="AU1621" s="407">
        <v>0</v>
      </c>
      <c r="AV1621" s="408">
        <v>0</v>
      </c>
      <c r="AW1621" s="407">
        <v>0</v>
      </c>
      <c r="AX1621" s="408">
        <v>0</v>
      </c>
      <c r="AY1621" s="407">
        <v>0</v>
      </c>
      <c r="AZ1621" s="408">
        <v>0</v>
      </c>
      <c r="BA1621" s="407">
        <v>0</v>
      </c>
      <c r="BB1621" s="408">
        <v>0</v>
      </c>
      <c r="BC1621" s="407">
        <v>0</v>
      </c>
    </row>
    <row r="1622" spans="1:55" x14ac:dyDescent="0.35">
      <c r="A1622" s="385" t="str" cm="1">
        <f t="array" ref="A1622">IFERROR(_xlfn.IFS(AND(F1622="Renta Variable",O1622=1),IFERROR(MATCH(B1622,[1]RV_Det!C:C,0),"Rev"),AND(J1622="Corporativa",O1622=1,I1622="EM"),IFERROR(MATCH(B1622,[1]RF_Corps!B:B,0),"Rev"),AND(F1622="Alternativos",O1622=1),IFERROR(MATCH(B1622,[1]Rep4!C:C,0),"Rev")),"")</f>
        <v/>
      </c>
      <c r="B1622" s="394" t="s">
        <v>4350</v>
      </c>
      <c r="C1622" s="409" t="s">
        <v>4351</v>
      </c>
      <c r="D1622" s="395" t="s">
        <v>2855</v>
      </c>
      <c r="E1622" s="396" t="str">
        <f>IF(B1622="","",INDEX([1]CatGlob!$S:$S,IFERROR(MATCH(MID(B1622,7,1),[1]CatGlob!$R:$R,0),MATCH(MID(B1622,1,2),[1]CatGlob!$R:$R,0))))</f>
        <v>NSOL</v>
      </c>
      <c r="F1622" s="397" t="s">
        <v>442</v>
      </c>
      <c r="G1622" s="398" t="s">
        <v>383</v>
      </c>
      <c r="H1622" s="399" t="s">
        <v>264</v>
      </c>
      <c r="I1622" s="399" t="s">
        <v>267</v>
      </c>
      <c r="J1622" s="399" t="s">
        <v>4348</v>
      </c>
      <c r="K1622" s="396" t="s">
        <v>600</v>
      </c>
      <c r="L1622" s="400" t="str">
        <f>IF(ISERROR(MATCH(M1622,M$10:M1621,0)),M1622,"")</f>
        <v/>
      </c>
      <c r="M1622" s="401" t="str">
        <f>IF(B1622="","",IF(ISERROR(MATCH(F1622&amp;"_"&amp;G1622&amp;"_"&amp;H1622&amp;"_"&amp;I1622&amp;"_"&amp;J1622&amp;IF(K1622="","","_"&amp;K1622),[1]CatGlob!$B:$B,0)),F1622&amp;"_"&amp;G1622&amp;"_"&amp;H1622&amp;"_"&amp;I1622&amp;"_"&amp;J1622&amp;IF(K1622="","","_"&amp;K1622),INDEX([1]CatGlob!$C:$C,MATCH(F1622&amp;"_"&amp;G1622&amp;"_"&amp;H1622&amp;"_"&amp;I1622&amp;"_"&amp;J1622&amp;IF(K1622="","","_"&amp;K1622),[1]CatGlob!$B:$B,0))))</f>
        <v>PEN_NOM_GOB_CD</v>
      </c>
      <c r="N1622" s="402" t="str">
        <f t="shared" si="53"/>
        <v/>
      </c>
      <c r="O1622" s="402" t="str">
        <f t="shared" si="52"/>
        <v/>
      </c>
      <c r="P1622" s="401" t="str">
        <f>IF(LEN(B1622)&gt;8,INDEX([1]CatGlob!$X:$X,MATCH(M1622,[1]CatGlob!$W:$W,0)),"")</f>
        <v>PEG</v>
      </c>
      <c r="Q1622" s="403" t="str">
        <f>INDEX([1]CatGlob!P:P,MATCH(M1622,[1]CatGlob!O:O,0))</f>
        <v>RFLG</v>
      </c>
      <c r="R1622" s="403" t="s">
        <v>601</v>
      </c>
      <c r="S1622" s="403" t="s">
        <v>601</v>
      </c>
      <c r="T1622" s="403" t="str">
        <f>INDEX([1]CatGlob!$D:$D,MATCH($M1622,[1]CatGlob!$C:$C,0))</f>
        <v>RFL</v>
      </c>
      <c r="U1622" s="403" t="s">
        <v>4349</v>
      </c>
      <c r="V1622" s="404" t="str">
        <f>INDEX([1]CatGlob!$F:$F,MATCH($M1622,[1]CatGlob!$C:$C,0))</f>
        <v>RF_SOB</v>
      </c>
      <c r="W1622" s="405"/>
      <c r="X1622" s="406">
        <v>0</v>
      </c>
      <c r="Y1622" s="407">
        <v>0</v>
      </c>
      <c r="Z1622" s="408">
        <v>0</v>
      </c>
      <c r="AA1622" s="407">
        <v>0</v>
      </c>
      <c r="AB1622" s="408">
        <v>0</v>
      </c>
      <c r="AC1622" s="407">
        <v>0</v>
      </c>
      <c r="AD1622" s="408">
        <v>0</v>
      </c>
      <c r="AE1622" s="407">
        <v>0</v>
      </c>
      <c r="AF1622" s="408">
        <v>0</v>
      </c>
      <c r="AG1622" s="407">
        <v>0</v>
      </c>
      <c r="AI1622" s="406">
        <v>0</v>
      </c>
      <c r="AJ1622" s="407">
        <v>0</v>
      </c>
      <c r="AK1622" s="408">
        <v>0</v>
      </c>
      <c r="AL1622" s="407">
        <v>0</v>
      </c>
      <c r="AM1622" s="408">
        <v>0</v>
      </c>
      <c r="AN1622" s="407">
        <v>0</v>
      </c>
      <c r="AO1622" s="408">
        <v>0</v>
      </c>
      <c r="AP1622" s="407">
        <v>0</v>
      </c>
      <c r="AQ1622" s="408">
        <v>0</v>
      </c>
      <c r="AR1622" s="407">
        <v>0</v>
      </c>
      <c r="AT1622" s="406">
        <v>0</v>
      </c>
      <c r="AU1622" s="407">
        <v>0</v>
      </c>
      <c r="AV1622" s="408">
        <v>0</v>
      </c>
      <c r="AW1622" s="407">
        <v>0</v>
      </c>
      <c r="AX1622" s="408">
        <v>0</v>
      </c>
      <c r="AY1622" s="407">
        <v>0</v>
      </c>
      <c r="AZ1622" s="408">
        <v>0</v>
      </c>
      <c r="BA1622" s="407">
        <v>0</v>
      </c>
      <c r="BB1622" s="408">
        <v>0</v>
      </c>
      <c r="BC1622" s="407">
        <v>0</v>
      </c>
    </row>
    <row r="1623" spans="1:55" x14ac:dyDescent="0.35">
      <c r="A1623" s="385" t="str" cm="1">
        <f t="array" ref="A1623">IFERROR(_xlfn.IFS(AND(F1623="Renta Variable",O1623=1),IFERROR(MATCH(B1623,[1]RV_Det!C:C,0),"Rev"),AND(J1623="Corporativa",O1623=1,I1623="EM"),IFERROR(MATCH(B1623,[1]RF_Corps!B:B,0),"Rev"),AND(F1623="Alternativos",O1623=1),IFERROR(MATCH(B1623,[1]Rep4!C:C,0),"Rev")),"")</f>
        <v/>
      </c>
      <c r="B1623" s="394" t="s">
        <v>4352</v>
      </c>
      <c r="C1623" s="409" t="s">
        <v>4353</v>
      </c>
      <c r="D1623" s="395" t="s">
        <v>2855</v>
      </c>
      <c r="E1623" s="396" t="str">
        <f>IF(B1623="","",INDEX([1]CatGlob!$S:$S,IFERROR(MATCH(MID(B1623,7,1),[1]CatGlob!$R:$R,0),MATCH(MID(B1623,1,2),[1]CatGlob!$R:$R,0))))</f>
        <v>NSOL</v>
      </c>
      <c r="F1623" s="397" t="s">
        <v>442</v>
      </c>
      <c r="G1623" s="398" t="s">
        <v>383</v>
      </c>
      <c r="H1623" s="399" t="s">
        <v>264</v>
      </c>
      <c r="I1623" s="399" t="s">
        <v>267</v>
      </c>
      <c r="J1623" s="399" t="s">
        <v>4348</v>
      </c>
      <c r="K1623" s="396" t="s">
        <v>600</v>
      </c>
      <c r="L1623" s="400" t="str">
        <f>IF(ISERROR(MATCH(M1623,M$10:M1622,0)),M1623,"")</f>
        <v/>
      </c>
      <c r="M1623" s="401" t="str">
        <f>IF(B1623="","",IF(ISERROR(MATCH(F1623&amp;"_"&amp;G1623&amp;"_"&amp;H1623&amp;"_"&amp;I1623&amp;"_"&amp;J1623&amp;IF(K1623="","","_"&amp;K1623),[1]CatGlob!$B:$B,0)),F1623&amp;"_"&amp;G1623&amp;"_"&amp;H1623&amp;"_"&amp;I1623&amp;"_"&amp;J1623&amp;IF(K1623="","","_"&amp;K1623),INDEX([1]CatGlob!$C:$C,MATCH(F1623&amp;"_"&amp;G1623&amp;"_"&amp;H1623&amp;"_"&amp;I1623&amp;"_"&amp;J1623&amp;IF(K1623="","","_"&amp;K1623),[1]CatGlob!$B:$B,0))))</f>
        <v>PEN_NOM_GOB_CD</v>
      </c>
      <c r="N1623" s="402" t="str">
        <f t="shared" si="53"/>
        <v/>
      </c>
      <c r="O1623" s="402" t="str">
        <f t="shared" si="52"/>
        <v/>
      </c>
      <c r="P1623" s="401" t="str">
        <f>IF(LEN(B1623)&gt;8,INDEX([1]CatGlob!$X:$X,MATCH(M1623,[1]CatGlob!$W:$W,0)),"")</f>
        <v>PEG</v>
      </c>
      <c r="Q1623" s="403" t="str">
        <f>INDEX([1]CatGlob!P:P,MATCH(M1623,[1]CatGlob!O:O,0))</f>
        <v>RFLG</v>
      </c>
      <c r="R1623" s="403" t="s">
        <v>601</v>
      </c>
      <c r="S1623" s="403" t="s">
        <v>601</v>
      </c>
      <c r="T1623" s="403" t="str">
        <f>INDEX([1]CatGlob!$D:$D,MATCH($M1623,[1]CatGlob!$C:$C,0))</f>
        <v>RFL</v>
      </c>
      <c r="U1623" s="403" t="s">
        <v>3953</v>
      </c>
      <c r="V1623" s="404" t="str">
        <f>INDEX([1]CatGlob!$F:$F,MATCH($M1623,[1]CatGlob!$C:$C,0))</f>
        <v>RF_SOB</v>
      </c>
      <c r="W1623" s="405"/>
      <c r="X1623" s="406">
        <v>0</v>
      </c>
      <c r="Y1623" s="407">
        <v>0</v>
      </c>
      <c r="Z1623" s="408">
        <v>0</v>
      </c>
      <c r="AA1623" s="407">
        <v>0</v>
      </c>
      <c r="AB1623" s="408">
        <v>0</v>
      </c>
      <c r="AC1623" s="407">
        <v>0</v>
      </c>
      <c r="AD1623" s="408">
        <v>0</v>
      </c>
      <c r="AE1623" s="407">
        <v>0</v>
      </c>
      <c r="AF1623" s="408">
        <v>0</v>
      </c>
      <c r="AG1623" s="407">
        <v>0</v>
      </c>
      <c r="AI1623" s="406">
        <v>0</v>
      </c>
      <c r="AJ1623" s="407">
        <v>0</v>
      </c>
      <c r="AK1623" s="408">
        <v>0</v>
      </c>
      <c r="AL1623" s="407">
        <v>0</v>
      </c>
      <c r="AM1623" s="408">
        <v>0</v>
      </c>
      <c r="AN1623" s="407">
        <v>0</v>
      </c>
      <c r="AO1623" s="408">
        <v>0</v>
      </c>
      <c r="AP1623" s="407">
        <v>0</v>
      </c>
      <c r="AQ1623" s="408">
        <v>0</v>
      </c>
      <c r="AR1623" s="407">
        <v>0</v>
      </c>
      <c r="AT1623" s="406">
        <v>0</v>
      </c>
      <c r="AU1623" s="407">
        <v>0</v>
      </c>
      <c r="AV1623" s="408">
        <v>0</v>
      </c>
      <c r="AW1623" s="407">
        <v>0</v>
      </c>
      <c r="AX1623" s="408">
        <v>0</v>
      </c>
      <c r="AY1623" s="407">
        <v>0</v>
      </c>
      <c r="AZ1623" s="408">
        <v>0</v>
      </c>
      <c r="BA1623" s="407">
        <v>0</v>
      </c>
      <c r="BB1623" s="408">
        <v>0</v>
      </c>
      <c r="BC1623" s="407">
        <v>0</v>
      </c>
    </row>
    <row r="1624" spans="1:55" x14ac:dyDescent="0.35">
      <c r="A1624" s="385" t="str" cm="1">
        <f t="array" ref="A1624">IFERROR(_xlfn.IFS(AND(F1624="Renta Variable",O1624=1),IFERROR(MATCH(B1624,[1]RV_Det!C:C,0),"Rev"),AND(J1624="Corporativa",O1624=1,I1624="EM"),IFERROR(MATCH(B1624,[1]RF_Corps!B:B,0),"Rev"),AND(F1624="Alternativos",O1624=1),IFERROR(MATCH(B1624,[1]Rep4!C:C,0),"Rev")),"")</f>
        <v/>
      </c>
      <c r="B1624" s="394" t="s">
        <v>4354</v>
      </c>
      <c r="C1624" s="409" t="s">
        <v>4355</v>
      </c>
      <c r="D1624" s="395" t="s">
        <v>2855</v>
      </c>
      <c r="E1624" s="396" t="str">
        <f>IF(B1624="","",INDEX([1]CatGlob!$S:$S,IFERROR(MATCH(MID(B1624,7,1),[1]CatGlob!$R:$R,0),MATCH(MID(B1624,1,2),[1]CatGlob!$R:$R,0))))</f>
        <v>NSOL</v>
      </c>
      <c r="F1624" s="397" t="s">
        <v>442</v>
      </c>
      <c r="G1624" s="398" t="s">
        <v>383</v>
      </c>
      <c r="H1624" s="399" t="s">
        <v>264</v>
      </c>
      <c r="I1624" s="399" t="s">
        <v>267</v>
      </c>
      <c r="J1624" s="399" t="s">
        <v>4348</v>
      </c>
      <c r="K1624" s="396" t="s">
        <v>600</v>
      </c>
      <c r="L1624" s="400" t="str">
        <f>IF(ISERROR(MATCH(M1624,M$10:M1623,0)),M1624,"")</f>
        <v/>
      </c>
      <c r="M1624" s="401" t="str">
        <f>IF(B1624="","",IF(ISERROR(MATCH(F1624&amp;"_"&amp;G1624&amp;"_"&amp;H1624&amp;"_"&amp;I1624&amp;"_"&amp;J1624&amp;IF(K1624="","","_"&amp;K1624),[1]CatGlob!$B:$B,0)),F1624&amp;"_"&amp;G1624&amp;"_"&amp;H1624&amp;"_"&amp;I1624&amp;"_"&amp;J1624&amp;IF(K1624="","","_"&amp;K1624),INDEX([1]CatGlob!$C:$C,MATCH(F1624&amp;"_"&amp;G1624&amp;"_"&amp;H1624&amp;"_"&amp;I1624&amp;"_"&amp;J1624&amp;IF(K1624="","","_"&amp;K1624),[1]CatGlob!$B:$B,0))))</f>
        <v>PEN_NOM_GOB_CD</v>
      </c>
      <c r="N1624" s="402" t="str">
        <f t="shared" si="53"/>
        <v/>
      </c>
      <c r="O1624" s="402" t="str">
        <f t="shared" si="52"/>
        <v/>
      </c>
      <c r="P1624" s="401" t="str">
        <f>IF(LEN(B1624)&gt;8,INDEX([1]CatGlob!$X:$X,MATCH(M1624,[1]CatGlob!$W:$W,0)),"")</f>
        <v>PEG</v>
      </c>
      <c r="Q1624" s="403" t="str">
        <f>INDEX([1]CatGlob!P:P,MATCH(M1624,[1]CatGlob!O:O,0))</f>
        <v>RFLG</v>
      </c>
      <c r="R1624" s="403" t="s">
        <v>601</v>
      </c>
      <c r="S1624" s="403" t="s">
        <v>601</v>
      </c>
      <c r="T1624" s="403" t="str">
        <f>INDEX([1]CatGlob!$D:$D,MATCH($M1624,[1]CatGlob!$C:$C,0))</f>
        <v>RFL</v>
      </c>
      <c r="U1624" s="403" t="s">
        <v>3953</v>
      </c>
      <c r="V1624" s="404" t="str">
        <f>INDEX([1]CatGlob!$F:$F,MATCH($M1624,[1]CatGlob!$C:$C,0))</f>
        <v>RF_SOB</v>
      </c>
      <c r="W1624" s="405"/>
      <c r="X1624" s="406">
        <v>0</v>
      </c>
      <c r="Y1624" s="407">
        <v>0</v>
      </c>
      <c r="Z1624" s="408">
        <v>0</v>
      </c>
      <c r="AA1624" s="407">
        <v>0</v>
      </c>
      <c r="AB1624" s="408">
        <v>0</v>
      </c>
      <c r="AC1624" s="407">
        <v>0</v>
      </c>
      <c r="AD1624" s="408">
        <v>0</v>
      </c>
      <c r="AE1624" s="407">
        <v>0</v>
      </c>
      <c r="AF1624" s="408">
        <v>0</v>
      </c>
      <c r="AG1624" s="407">
        <v>0</v>
      </c>
      <c r="AI1624" s="406">
        <v>0</v>
      </c>
      <c r="AJ1624" s="407">
        <v>0</v>
      </c>
      <c r="AK1624" s="408">
        <v>0</v>
      </c>
      <c r="AL1624" s="407">
        <v>0</v>
      </c>
      <c r="AM1624" s="408">
        <v>0</v>
      </c>
      <c r="AN1624" s="407">
        <v>0</v>
      </c>
      <c r="AO1624" s="408">
        <v>0</v>
      </c>
      <c r="AP1624" s="407">
        <v>0</v>
      </c>
      <c r="AQ1624" s="408">
        <v>0</v>
      </c>
      <c r="AR1624" s="407">
        <v>0</v>
      </c>
      <c r="AT1624" s="406">
        <v>0</v>
      </c>
      <c r="AU1624" s="407">
        <v>0</v>
      </c>
      <c r="AV1624" s="408">
        <v>0</v>
      </c>
      <c r="AW1624" s="407">
        <v>0</v>
      </c>
      <c r="AX1624" s="408">
        <v>0</v>
      </c>
      <c r="AY1624" s="407">
        <v>0</v>
      </c>
      <c r="AZ1624" s="408">
        <v>0</v>
      </c>
      <c r="BA1624" s="407">
        <v>0</v>
      </c>
      <c r="BB1624" s="408">
        <v>0</v>
      </c>
      <c r="BC1624" s="407">
        <v>0</v>
      </c>
    </row>
    <row r="1625" spans="1:55" x14ac:dyDescent="0.35">
      <c r="A1625" s="385" t="str" cm="1">
        <f t="array" ref="A1625">IFERROR(_xlfn.IFS(AND(F1625="Renta Variable",O1625=1),IFERROR(MATCH(B1625,[1]RV_Det!C:C,0),"Rev"),AND(J1625="Corporativa",O1625=1,I1625="EM"),IFERROR(MATCH(B1625,[1]RF_Corps!B:B,0),"Rev"),AND(F1625="Alternativos",O1625=1),IFERROR(MATCH(B1625,[1]Rep4!C:C,0),"Rev")),"")</f>
        <v/>
      </c>
      <c r="B1625" s="394" t="s">
        <v>4356</v>
      </c>
      <c r="C1625" s="409" t="s">
        <v>4357</v>
      </c>
      <c r="D1625" s="395" t="s">
        <v>2855</v>
      </c>
      <c r="E1625" s="396" t="str">
        <f>IF(B1625="","",INDEX([1]CatGlob!$S:$S,IFERROR(MATCH(MID(B1625,7,1),[1]CatGlob!$R:$R,0),MATCH(MID(B1625,1,2),[1]CatGlob!$R:$R,0))))</f>
        <v>NSOL</v>
      </c>
      <c r="F1625" s="397" t="s">
        <v>442</v>
      </c>
      <c r="G1625" s="398" t="s">
        <v>383</v>
      </c>
      <c r="H1625" s="399" t="s">
        <v>264</v>
      </c>
      <c r="I1625" s="399" t="s">
        <v>267</v>
      </c>
      <c r="J1625" s="399" t="s">
        <v>4348</v>
      </c>
      <c r="K1625" s="396" t="s">
        <v>600</v>
      </c>
      <c r="L1625" s="400" t="str">
        <f>IF(ISERROR(MATCH(M1625,M$10:M1624,0)),M1625,"")</f>
        <v/>
      </c>
      <c r="M1625" s="401" t="str">
        <f>IF(B1625="","",IF(ISERROR(MATCH(F1625&amp;"_"&amp;G1625&amp;"_"&amp;H1625&amp;"_"&amp;I1625&amp;"_"&amp;J1625&amp;IF(K1625="","","_"&amp;K1625),[1]CatGlob!$B:$B,0)),F1625&amp;"_"&amp;G1625&amp;"_"&amp;H1625&amp;"_"&amp;I1625&amp;"_"&amp;J1625&amp;IF(K1625="","","_"&amp;K1625),INDEX([1]CatGlob!$C:$C,MATCH(F1625&amp;"_"&amp;G1625&amp;"_"&amp;H1625&amp;"_"&amp;I1625&amp;"_"&amp;J1625&amp;IF(K1625="","","_"&amp;K1625),[1]CatGlob!$B:$B,0))))</f>
        <v>PEN_NOM_GOB_CD</v>
      </c>
      <c r="N1625" s="402" t="str">
        <f t="shared" si="53"/>
        <v/>
      </c>
      <c r="O1625" s="402" t="str">
        <f t="shared" si="52"/>
        <v/>
      </c>
      <c r="P1625" s="401" t="str">
        <f>IF(LEN(B1625)&gt;8,INDEX([1]CatGlob!$X:$X,MATCH(M1625,[1]CatGlob!$W:$W,0)),"")</f>
        <v>PEG</v>
      </c>
      <c r="Q1625" s="403" t="str">
        <f>INDEX([1]CatGlob!P:P,MATCH(M1625,[1]CatGlob!O:O,0))</f>
        <v>RFLG</v>
      </c>
      <c r="R1625" s="403" t="s">
        <v>601</v>
      </c>
      <c r="S1625" s="403" t="s">
        <v>601</v>
      </c>
      <c r="T1625" s="403" t="str">
        <f>INDEX([1]CatGlob!$D:$D,MATCH($M1625,[1]CatGlob!$C:$C,0))</f>
        <v>RFL</v>
      </c>
      <c r="U1625" s="403" t="s">
        <v>4349</v>
      </c>
      <c r="V1625" s="404" t="str">
        <f>INDEX([1]CatGlob!$F:$F,MATCH($M1625,[1]CatGlob!$C:$C,0))</f>
        <v>RF_SOB</v>
      </c>
      <c r="W1625" s="405"/>
      <c r="X1625" s="406">
        <v>0</v>
      </c>
      <c r="Y1625" s="407">
        <v>0</v>
      </c>
      <c r="Z1625" s="408">
        <v>0</v>
      </c>
      <c r="AA1625" s="407">
        <v>0</v>
      </c>
      <c r="AB1625" s="408">
        <v>0</v>
      </c>
      <c r="AC1625" s="407">
        <v>0</v>
      </c>
      <c r="AD1625" s="408">
        <v>0</v>
      </c>
      <c r="AE1625" s="407">
        <v>0</v>
      </c>
      <c r="AF1625" s="408">
        <v>0</v>
      </c>
      <c r="AG1625" s="407">
        <v>0</v>
      </c>
      <c r="AI1625" s="406">
        <v>0</v>
      </c>
      <c r="AJ1625" s="407">
        <v>0</v>
      </c>
      <c r="AK1625" s="408">
        <v>0</v>
      </c>
      <c r="AL1625" s="407">
        <v>0</v>
      </c>
      <c r="AM1625" s="408">
        <v>0</v>
      </c>
      <c r="AN1625" s="407">
        <v>0</v>
      </c>
      <c r="AO1625" s="408">
        <v>0</v>
      </c>
      <c r="AP1625" s="407">
        <v>0</v>
      </c>
      <c r="AQ1625" s="408">
        <v>0</v>
      </c>
      <c r="AR1625" s="407">
        <v>0</v>
      </c>
      <c r="AT1625" s="406">
        <v>0</v>
      </c>
      <c r="AU1625" s="407">
        <v>0</v>
      </c>
      <c r="AV1625" s="408">
        <v>0</v>
      </c>
      <c r="AW1625" s="407">
        <v>0</v>
      </c>
      <c r="AX1625" s="408">
        <v>0</v>
      </c>
      <c r="AY1625" s="407">
        <v>0</v>
      </c>
      <c r="AZ1625" s="408">
        <v>0</v>
      </c>
      <c r="BA1625" s="407">
        <v>0</v>
      </c>
      <c r="BB1625" s="408">
        <v>0</v>
      </c>
      <c r="BC1625" s="407">
        <v>0</v>
      </c>
    </row>
    <row r="1626" spans="1:55" x14ac:dyDescent="0.35">
      <c r="A1626" s="385" t="str" cm="1">
        <f t="array" ref="A1626">IFERROR(_xlfn.IFS(AND(F1626="Renta Variable",O1626=1),IFERROR(MATCH(B1626,[1]RV_Det!C:C,0),"Rev"),AND(J1626="Corporativa",O1626=1,I1626="EM"),IFERROR(MATCH(B1626,[1]RF_Corps!B:B,0),"Rev"),AND(F1626="Alternativos",O1626=1),IFERROR(MATCH(B1626,[1]Rep4!C:C,0),"Rev")),"")</f>
        <v/>
      </c>
      <c r="B1626" s="394" t="s">
        <v>4358</v>
      </c>
      <c r="C1626" s="409" t="s">
        <v>4359</v>
      </c>
      <c r="D1626" s="395" t="s">
        <v>2855</v>
      </c>
      <c r="E1626" s="396" t="str">
        <f>IF(B1626="","",INDEX([1]CatGlob!$S:$S,IFERROR(MATCH(MID(B1626,7,1),[1]CatGlob!$R:$R,0),MATCH(MID(B1626,1,2),[1]CatGlob!$R:$R,0))))</f>
        <v>NSOL</v>
      </c>
      <c r="F1626" s="397" t="s">
        <v>442</v>
      </c>
      <c r="G1626" s="398" t="s">
        <v>383</v>
      </c>
      <c r="H1626" s="399" t="s">
        <v>264</v>
      </c>
      <c r="I1626" s="399" t="s">
        <v>267</v>
      </c>
      <c r="J1626" s="399" t="s">
        <v>4348</v>
      </c>
      <c r="K1626" s="396" t="s">
        <v>600</v>
      </c>
      <c r="L1626" s="400" t="str">
        <f>IF(ISERROR(MATCH(M1626,M$10:M1625,0)),M1626,"")</f>
        <v/>
      </c>
      <c r="M1626" s="401" t="str">
        <f>IF(B1626="","",IF(ISERROR(MATCH(F1626&amp;"_"&amp;G1626&amp;"_"&amp;H1626&amp;"_"&amp;I1626&amp;"_"&amp;J1626&amp;IF(K1626="","","_"&amp;K1626),[1]CatGlob!$B:$B,0)),F1626&amp;"_"&amp;G1626&amp;"_"&amp;H1626&amp;"_"&amp;I1626&amp;"_"&amp;J1626&amp;IF(K1626="","","_"&amp;K1626),INDEX([1]CatGlob!$C:$C,MATCH(F1626&amp;"_"&amp;G1626&amp;"_"&amp;H1626&amp;"_"&amp;I1626&amp;"_"&amp;J1626&amp;IF(K1626="","","_"&amp;K1626),[1]CatGlob!$B:$B,0))))</f>
        <v>PEN_NOM_GOB_CD</v>
      </c>
      <c r="N1626" s="402" t="str">
        <f t="shared" si="53"/>
        <v/>
      </c>
      <c r="O1626" s="402" t="str">
        <f t="shared" si="52"/>
        <v/>
      </c>
      <c r="P1626" s="401" t="str">
        <f>IF(LEN(B1626)&gt;8,INDEX([1]CatGlob!$X:$X,MATCH(M1626,[1]CatGlob!$W:$W,0)),"")</f>
        <v>PEG</v>
      </c>
      <c r="Q1626" s="403" t="str">
        <f>INDEX([1]CatGlob!P:P,MATCH(M1626,[1]CatGlob!O:O,0))</f>
        <v>RFLG</v>
      </c>
      <c r="R1626" s="403" t="s">
        <v>601</v>
      </c>
      <c r="S1626" s="403" t="s">
        <v>601</v>
      </c>
      <c r="T1626" s="403" t="str">
        <f>INDEX([1]CatGlob!$D:$D,MATCH($M1626,[1]CatGlob!$C:$C,0))</f>
        <v>RFL</v>
      </c>
      <c r="U1626" s="403" t="s">
        <v>4349</v>
      </c>
      <c r="V1626" s="404" t="str">
        <f>INDEX([1]CatGlob!$F:$F,MATCH($M1626,[1]CatGlob!$C:$C,0))</f>
        <v>RF_SOB</v>
      </c>
      <c r="W1626" s="405"/>
      <c r="X1626" s="406">
        <v>0</v>
      </c>
      <c r="Y1626" s="407">
        <v>0</v>
      </c>
      <c r="Z1626" s="408">
        <v>0</v>
      </c>
      <c r="AA1626" s="407">
        <v>0</v>
      </c>
      <c r="AB1626" s="408">
        <v>0</v>
      </c>
      <c r="AC1626" s="407">
        <v>0</v>
      </c>
      <c r="AD1626" s="408">
        <v>0</v>
      </c>
      <c r="AE1626" s="407">
        <v>0</v>
      </c>
      <c r="AF1626" s="408">
        <v>0</v>
      </c>
      <c r="AG1626" s="407">
        <v>0</v>
      </c>
      <c r="AI1626" s="406">
        <v>0</v>
      </c>
      <c r="AJ1626" s="407">
        <v>0</v>
      </c>
      <c r="AK1626" s="408">
        <v>0</v>
      </c>
      <c r="AL1626" s="407">
        <v>0</v>
      </c>
      <c r="AM1626" s="408">
        <v>0</v>
      </c>
      <c r="AN1626" s="407">
        <v>0</v>
      </c>
      <c r="AO1626" s="408">
        <v>0</v>
      </c>
      <c r="AP1626" s="407">
        <v>0</v>
      </c>
      <c r="AQ1626" s="408">
        <v>0</v>
      </c>
      <c r="AR1626" s="407">
        <v>0</v>
      </c>
      <c r="AT1626" s="406">
        <v>0</v>
      </c>
      <c r="AU1626" s="407">
        <v>0</v>
      </c>
      <c r="AV1626" s="408">
        <v>0</v>
      </c>
      <c r="AW1626" s="407">
        <v>0</v>
      </c>
      <c r="AX1626" s="408">
        <v>0</v>
      </c>
      <c r="AY1626" s="407">
        <v>0</v>
      </c>
      <c r="AZ1626" s="408">
        <v>0</v>
      </c>
      <c r="BA1626" s="407">
        <v>0</v>
      </c>
      <c r="BB1626" s="408">
        <v>0</v>
      </c>
      <c r="BC1626" s="407">
        <v>0</v>
      </c>
    </row>
    <row r="1627" spans="1:55" x14ac:dyDescent="0.35">
      <c r="A1627" s="385" t="str" cm="1">
        <f t="array" ref="A1627">IFERROR(_xlfn.IFS(AND(F1627="Renta Variable",O1627=1),IFERROR(MATCH(B1627,[1]RV_Det!C:C,0),"Rev"),AND(J1627="Corporativa",O1627=1,I1627="EM"),IFERROR(MATCH(B1627,[1]RF_Corps!B:B,0),"Rev"),AND(F1627="Alternativos",O1627=1),IFERROR(MATCH(B1627,[1]Rep4!C:C,0),"Rev")),"")</f>
        <v/>
      </c>
      <c r="B1627" s="394" t="s">
        <v>4360</v>
      </c>
      <c r="C1627" s="409" t="s">
        <v>4361</v>
      </c>
      <c r="D1627" s="395" t="s">
        <v>2855</v>
      </c>
      <c r="E1627" s="396" t="str">
        <f>IF(B1627="","",INDEX([1]CatGlob!$S:$S,IFERROR(MATCH(MID(B1627,7,1),[1]CatGlob!$R:$R,0),MATCH(MID(B1627,1,2),[1]CatGlob!$R:$R,0))))</f>
        <v>NSOL</v>
      </c>
      <c r="F1627" s="397" t="s">
        <v>442</v>
      </c>
      <c r="G1627" s="398" t="s">
        <v>383</v>
      </c>
      <c r="H1627" s="399" t="s">
        <v>264</v>
      </c>
      <c r="I1627" s="399" t="s">
        <v>267</v>
      </c>
      <c r="J1627" s="399" t="s">
        <v>4348</v>
      </c>
      <c r="K1627" s="396" t="s">
        <v>600</v>
      </c>
      <c r="L1627" s="400" t="str">
        <f>IF(ISERROR(MATCH(M1627,M$10:M1626,0)),M1627,"")</f>
        <v/>
      </c>
      <c r="M1627" s="401" t="str">
        <f>IF(B1627="","",IF(ISERROR(MATCH(F1627&amp;"_"&amp;G1627&amp;"_"&amp;H1627&amp;"_"&amp;I1627&amp;"_"&amp;J1627&amp;IF(K1627="","","_"&amp;K1627),[1]CatGlob!$B:$B,0)),F1627&amp;"_"&amp;G1627&amp;"_"&amp;H1627&amp;"_"&amp;I1627&amp;"_"&amp;J1627&amp;IF(K1627="","","_"&amp;K1627),INDEX([1]CatGlob!$C:$C,MATCH(F1627&amp;"_"&amp;G1627&amp;"_"&amp;H1627&amp;"_"&amp;I1627&amp;"_"&amp;J1627&amp;IF(K1627="","","_"&amp;K1627),[1]CatGlob!$B:$B,0))))</f>
        <v>PEN_NOM_GOB_CD</v>
      </c>
      <c r="N1627" s="402" t="str">
        <f t="shared" si="53"/>
        <v/>
      </c>
      <c r="O1627" s="402" t="str">
        <f t="shared" si="52"/>
        <v/>
      </c>
      <c r="P1627" s="401" t="str">
        <f>IF(LEN(B1627)&gt;8,INDEX([1]CatGlob!$X:$X,MATCH(M1627,[1]CatGlob!$W:$W,0)),"")</f>
        <v>PEG</v>
      </c>
      <c r="Q1627" s="403" t="str">
        <f>INDEX([1]CatGlob!P:P,MATCH(M1627,[1]CatGlob!O:O,0))</f>
        <v>RFLG</v>
      </c>
      <c r="R1627" s="403" t="s">
        <v>601</v>
      </c>
      <c r="S1627" s="403" t="s">
        <v>601</v>
      </c>
      <c r="T1627" s="403" t="str">
        <f>INDEX([1]CatGlob!$D:$D,MATCH($M1627,[1]CatGlob!$C:$C,0))</f>
        <v>RFL</v>
      </c>
      <c r="U1627" s="403" t="s">
        <v>4349</v>
      </c>
      <c r="V1627" s="404" t="str">
        <f>INDEX([1]CatGlob!$F:$F,MATCH($M1627,[1]CatGlob!$C:$C,0))</f>
        <v>RF_SOB</v>
      </c>
      <c r="W1627" s="405"/>
      <c r="X1627" s="406">
        <v>0</v>
      </c>
      <c r="Y1627" s="407">
        <v>0</v>
      </c>
      <c r="Z1627" s="408">
        <v>0</v>
      </c>
      <c r="AA1627" s="407">
        <v>0</v>
      </c>
      <c r="AB1627" s="408">
        <v>0</v>
      </c>
      <c r="AC1627" s="407">
        <v>0</v>
      </c>
      <c r="AD1627" s="408">
        <v>0</v>
      </c>
      <c r="AE1627" s="407">
        <v>0</v>
      </c>
      <c r="AF1627" s="408">
        <v>0</v>
      </c>
      <c r="AG1627" s="407">
        <v>0</v>
      </c>
      <c r="AI1627" s="406">
        <v>0</v>
      </c>
      <c r="AJ1627" s="407">
        <v>0</v>
      </c>
      <c r="AK1627" s="408">
        <v>0</v>
      </c>
      <c r="AL1627" s="407">
        <v>0</v>
      </c>
      <c r="AM1627" s="408">
        <v>0</v>
      </c>
      <c r="AN1627" s="407">
        <v>0</v>
      </c>
      <c r="AO1627" s="408">
        <v>0</v>
      </c>
      <c r="AP1627" s="407">
        <v>0</v>
      </c>
      <c r="AQ1627" s="408">
        <v>0</v>
      </c>
      <c r="AR1627" s="407">
        <v>0</v>
      </c>
      <c r="AT1627" s="406">
        <v>0</v>
      </c>
      <c r="AU1627" s="407">
        <v>0</v>
      </c>
      <c r="AV1627" s="408">
        <v>0</v>
      </c>
      <c r="AW1627" s="407">
        <v>0</v>
      </c>
      <c r="AX1627" s="408">
        <v>0</v>
      </c>
      <c r="AY1627" s="407">
        <v>0</v>
      </c>
      <c r="AZ1627" s="408">
        <v>0</v>
      </c>
      <c r="BA1627" s="407">
        <v>0</v>
      </c>
      <c r="BB1627" s="408">
        <v>0</v>
      </c>
      <c r="BC1627" s="407">
        <v>0</v>
      </c>
    </row>
    <row r="1628" spans="1:55" x14ac:dyDescent="0.35">
      <c r="A1628" s="385" t="str" cm="1">
        <f t="array" ref="A1628">IFERROR(_xlfn.IFS(AND(F1628="Renta Variable",O1628=1),IFERROR(MATCH(B1628,[1]RV_Det!C:C,0),"Rev"),AND(J1628="Corporativa",O1628=1,I1628="EM"),IFERROR(MATCH(B1628,[1]RF_Corps!B:B,0),"Rev"),AND(F1628="Alternativos",O1628=1),IFERROR(MATCH(B1628,[1]Rep4!C:C,0),"Rev")),"")</f>
        <v/>
      </c>
      <c r="B1628" s="394" t="s">
        <v>4362</v>
      </c>
      <c r="C1628" s="409" t="s">
        <v>4363</v>
      </c>
      <c r="D1628" s="395" t="s">
        <v>2855</v>
      </c>
      <c r="E1628" s="396" t="str">
        <f>IF(B1628="","",INDEX([1]CatGlob!$S:$S,IFERROR(MATCH(MID(B1628,7,1),[1]CatGlob!$R:$R,0),MATCH(MID(B1628,1,2),[1]CatGlob!$R:$R,0))))</f>
        <v>NSOL</v>
      </c>
      <c r="F1628" s="397" t="s">
        <v>442</v>
      </c>
      <c r="G1628" s="398" t="s">
        <v>383</v>
      </c>
      <c r="H1628" s="399" t="s">
        <v>264</v>
      </c>
      <c r="I1628" s="399" t="s">
        <v>267</v>
      </c>
      <c r="J1628" s="399" t="s">
        <v>4348</v>
      </c>
      <c r="K1628" s="396" t="s">
        <v>600</v>
      </c>
      <c r="L1628" s="400" t="str">
        <f>IF(ISERROR(MATCH(M1628,M$10:M1627,0)),M1628,"")</f>
        <v/>
      </c>
      <c r="M1628" s="401" t="str">
        <f>IF(B1628="","",IF(ISERROR(MATCH(F1628&amp;"_"&amp;G1628&amp;"_"&amp;H1628&amp;"_"&amp;I1628&amp;"_"&amp;J1628&amp;IF(K1628="","","_"&amp;K1628),[1]CatGlob!$B:$B,0)),F1628&amp;"_"&amp;G1628&amp;"_"&amp;H1628&amp;"_"&amp;I1628&amp;"_"&amp;J1628&amp;IF(K1628="","","_"&amp;K1628),INDEX([1]CatGlob!$C:$C,MATCH(F1628&amp;"_"&amp;G1628&amp;"_"&amp;H1628&amp;"_"&amp;I1628&amp;"_"&amp;J1628&amp;IF(K1628="","","_"&amp;K1628),[1]CatGlob!$B:$B,0))))</f>
        <v>PEN_NOM_GOB_CD</v>
      </c>
      <c r="N1628" s="402" t="str">
        <f t="shared" si="53"/>
        <v/>
      </c>
      <c r="O1628" s="402" t="str">
        <f t="shared" si="52"/>
        <v/>
      </c>
      <c r="P1628" s="401" t="str">
        <f>IF(LEN(B1628)&gt;8,INDEX([1]CatGlob!$X:$X,MATCH(M1628,[1]CatGlob!$W:$W,0)),"")</f>
        <v>PEG</v>
      </c>
      <c r="Q1628" s="403" t="str">
        <f>INDEX([1]CatGlob!P:P,MATCH(M1628,[1]CatGlob!O:O,0))</f>
        <v>RFLG</v>
      </c>
      <c r="R1628" s="403" t="s">
        <v>601</v>
      </c>
      <c r="S1628" s="403" t="s">
        <v>601</v>
      </c>
      <c r="T1628" s="403" t="str">
        <f>INDEX([1]CatGlob!$D:$D,MATCH($M1628,[1]CatGlob!$C:$C,0))</f>
        <v>RFL</v>
      </c>
      <c r="U1628" s="403" t="s">
        <v>4349</v>
      </c>
      <c r="V1628" s="404" t="str">
        <f>INDEX([1]CatGlob!$F:$F,MATCH($M1628,[1]CatGlob!$C:$C,0))</f>
        <v>RF_SOB</v>
      </c>
      <c r="W1628" s="405"/>
      <c r="X1628" s="406">
        <v>0</v>
      </c>
      <c r="Y1628" s="407">
        <v>0</v>
      </c>
      <c r="Z1628" s="408">
        <v>0</v>
      </c>
      <c r="AA1628" s="407">
        <v>0</v>
      </c>
      <c r="AB1628" s="408">
        <v>0</v>
      </c>
      <c r="AC1628" s="407">
        <v>0</v>
      </c>
      <c r="AD1628" s="408">
        <v>0</v>
      </c>
      <c r="AE1628" s="407">
        <v>0</v>
      </c>
      <c r="AF1628" s="408">
        <v>0</v>
      </c>
      <c r="AG1628" s="407">
        <v>0</v>
      </c>
      <c r="AI1628" s="406">
        <v>0</v>
      </c>
      <c r="AJ1628" s="407">
        <v>0</v>
      </c>
      <c r="AK1628" s="408">
        <v>0</v>
      </c>
      <c r="AL1628" s="407">
        <v>0</v>
      </c>
      <c r="AM1628" s="408">
        <v>0</v>
      </c>
      <c r="AN1628" s="407">
        <v>0</v>
      </c>
      <c r="AO1628" s="408">
        <v>0</v>
      </c>
      <c r="AP1628" s="407">
        <v>0</v>
      </c>
      <c r="AQ1628" s="408">
        <v>0</v>
      </c>
      <c r="AR1628" s="407">
        <v>0</v>
      </c>
      <c r="AT1628" s="406">
        <v>0</v>
      </c>
      <c r="AU1628" s="407">
        <v>0</v>
      </c>
      <c r="AV1628" s="408">
        <v>0</v>
      </c>
      <c r="AW1628" s="407">
        <v>0</v>
      </c>
      <c r="AX1628" s="408">
        <v>0</v>
      </c>
      <c r="AY1628" s="407">
        <v>0</v>
      </c>
      <c r="AZ1628" s="408">
        <v>0</v>
      </c>
      <c r="BA1628" s="407">
        <v>0</v>
      </c>
      <c r="BB1628" s="408">
        <v>0</v>
      </c>
      <c r="BC1628" s="407">
        <v>0</v>
      </c>
    </row>
    <row r="1629" spans="1:55" x14ac:dyDescent="0.35">
      <c r="A1629" s="385" t="str" cm="1">
        <f t="array" ref="A1629">IFERROR(_xlfn.IFS(AND(F1629="Renta Variable",O1629=1),IFERROR(MATCH(B1629,[1]RV_Det!C:C,0),"Rev"),AND(J1629="Corporativa",O1629=1,I1629="EM"),IFERROR(MATCH(B1629,[1]RF_Corps!B:B,0),"Rev"),AND(F1629="Alternativos",O1629=1),IFERROR(MATCH(B1629,[1]Rep4!C:C,0),"Rev")),"")</f>
        <v/>
      </c>
      <c r="B1629" s="394" t="s">
        <v>4364</v>
      </c>
      <c r="C1629" s="409" t="s">
        <v>4365</v>
      </c>
      <c r="D1629" s="395" t="s">
        <v>2855</v>
      </c>
      <c r="E1629" s="396" t="str">
        <f>IF(B1629="","",INDEX([1]CatGlob!$S:$S,IFERROR(MATCH(MID(B1629,7,1),[1]CatGlob!$R:$R,0),MATCH(MID(B1629,1,2),[1]CatGlob!$R:$R,0))))</f>
        <v>NSOL</v>
      </c>
      <c r="F1629" s="397" t="s">
        <v>442</v>
      </c>
      <c r="G1629" s="398" t="s">
        <v>383</v>
      </c>
      <c r="H1629" s="399" t="s">
        <v>264</v>
      </c>
      <c r="I1629" s="399" t="s">
        <v>267</v>
      </c>
      <c r="J1629" s="399" t="s">
        <v>4348</v>
      </c>
      <c r="K1629" s="396" t="s">
        <v>600</v>
      </c>
      <c r="L1629" s="400" t="str">
        <f>IF(ISERROR(MATCH(M1629,M$10:M1628,0)),M1629,"")</f>
        <v/>
      </c>
      <c r="M1629" s="401" t="str">
        <f>IF(B1629="","",IF(ISERROR(MATCH(F1629&amp;"_"&amp;G1629&amp;"_"&amp;H1629&amp;"_"&amp;I1629&amp;"_"&amp;J1629&amp;IF(K1629="","","_"&amp;K1629),[1]CatGlob!$B:$B,0)),F1629&amp;"_"&amp;G1629&amp;"_"&amp;H1629&amp;"_"&amp;I1629&amp;"_"&amp;J1629&amp;IF(K1629="","","_"&amp;K1629),INDEX([1]CatGlob!$C:$C,MATCH(F1629&amp;"_"&amp;G1629&amp;"_"&amp;H1629&amp;"_"&amp;I1629&amp;"_"&amp;J1629&amp;IF(K1629="","","_"&amp;K1629),[1]CatGlob!$B:$B,0))))</f>
        <v>PEN_NOM_GOB_CD</v>
      </c>
      <c r="N1629" s="402" t="str">
        <f t="shared" si="53"/>
        <v/>
      </c>
      <c r="O1629" s="402" t="str">
        <f t="shared" si="52"/>
        <v/>
      </c>
      <c r="P1629" s="401" t="str">
        <f>IF(LEN(B1629)&gt;8,INDEX([1]CatGlob!$X:$X,MATCH(M1629,[1]CatGlob!$W:$W,0)),"")</f>
        <v>PEG</v>
      </c>
      <c r="Q1629" s="403" t="str">
        <f>INDEX([1]CatGlob!P:P,MATCH(M1629,[1]CatGlob!O:O,0))</f>
        <v>RFLG</v>
      </c>
      <c r="R1629" s="403" t="s">
        <v>601</v>
      </c>
      <c r="S1629" s="403" t="s">
        <v>601</v>
      </c>
      <c r="T1629" s="403" t="str">
        <f>INDEX([1]CatGlob!$D:$D,MATCH($M1629,[1]CatGlob!$C:$C,0))</f>
        <v>RFL</v>
      </c>
      <c r="U1629" s="403" t="s">
        <v>4349</v>
      </c>
      <c r="V1629" s="404" t="str">
        <f>INDEX([1]CatGlob!$F:$F,MATCH($M1629,[1]CatGlob!$C:$C,0))</f>
        <v>RF_SOB</v>
      </c>
      <c r="W1629" s="405"/>
      <c r="X1629" s="406">
        <v>0</v>
      </c>
      <c r="Y1629" s="407">
        <v>0</v>
      </c>
      <c r="Z1629" s="408">
        <v>0</v>
      </c>
      <c r="AA1629" s="407">
        <v>0</v>
      </c>
      <c r="AB1629" s="408">
        <v>0</v>
      </c>
      <c r="AC1629" s="407">
        <v>0</v>
      </c>
      <c r="AD1629" s="408">
        <v>0</v>
      </c>
      <c r="AE1629" s="407">
        <v>0</v>
      </c>
      <c r="AF1629" s="408">
        <v>0</v>
      </c>
      <c r="AG1629" s="407">
        <v>0</v>
      </c>
      <c r="AI1629" s="406">
        <v>0</v>
      </c>
      <c r="AJ1629" s="407">
        <v>0</v>
      </c>
      <c r="AK1629" s="408">
        <v>0</v>
      </c>
      <c r="AL1629" s="407">
        <v>0</v>
      </c>
      <c r="AM1629" s="408">
        <v>0</v>
      </c>
      <c r="AN1629" s="407">
        <v>0</v>
      </c>
      <c r="AO1629" s="408">
        <v>0</v>
      </c>
      <c r="AP1629" s="407">
        <v>0</v>
      </c>
      <c r="AQ1629" s="408">
        <v>0</v>
      </c>
      <c r="AR1629" s="407">
        <v>0</v>
      </c>
      <c r="AT1629" s="406">
        <v>0</v>
      </c>
      <c r="AU1629" s="407">
        <v>0</v>
      </c>
      <c r="AV1629" s="408">
        <v>0</v>
      </c>
      <c r="AW1629" s="407">
        <v>0</v>
      </c>
      <c r="AX1629" s="408">
        <v>0</v>
      </c>
      <c r="AY1629" s="407">
        <v>0</v>
      </c>
      <c r="AZ1629" s="408">
        <v>0</v>
      </c>
      <c r="BA1629" s="407">
        <v>0</v>
      </c>
      <c r="BB1629" s="408">
        <v>0</v>
      </c>
      <c r="BC1629" s="407">
        <v>0</v>
      </c>
    </row>
    <row r="1630" spans="1:55" x14ac:dyDescent="0.35">
      <c r="A1630" s="385" t="str" cm="1">
        <f t="array" ref="A1630">IFERROR(_xlfn.IFS(AND(F1630="Renta Variable",O1630=1),IFERROR(MATCH(B1630,[1]RV_Det!C:C,0),"Rev"),AND(J1630="Corporativa",O1630=1,I1630="EM"),IFERROR(MATCH(B1630,[1]RF_Corps!B:B,0),"Rev"),AND(F1630="Alternativos",O1630=1),IFERROR(MATCH(B1630,[1]Rep4!C:C,0),"Rev")),"")</f>
        <v/>
      </c>
      <c r="B1630" s="394" t="s">
        <v>4366</v>
      </c>
      <c r="C1630" s="409" t="s">
        <v>4367</v>
      </c>
      <c r="D1630" s="395" t="s">
        <v>2855</v>
      </c>
      <c r="E1630" s="396" t="str">
        <f>IF(B1630="","",INDEX([1]CatGlob!$S:$S,IFERROR(MATCH(MID(B1630,7,1),[1]CatGlob!$R:$R,0),MATCH(MID(B1630,1,2),[1]CatGlob!$R:$R,0))))</f>
        <v>NSOL</v>
      </c>
      <c r="F1630" s="397" t="s">
        <v>442</v>
      </c>
      <c r="G1630" s="398" t="s">
        <v>383</v>
      </c>
      <c r="H1630" s="399" t="s">
        <v>264</v>
      </c>
      <c r="I1630" s="399" t="s">
        <v>267</v>
      </c>
      <c r="J1630" s="399" t="s">
        <v>4348</v>
      </c>
      <c r="K1630" s="396" t="s">
        <v>600</v>
      </c>
      <c r="L1630" s="400" t="str">
        <f>IF(ISERROR(MATCH(M1630,M$10:M1629,0)),M1630,"")</f>
        <v/>
      </c>
      <c r="M1630" s="401" t="str">
        <f>IF(B1630="","",IF(ISERROR(MATCH(F1630&amp;"_"&amp;G1630&amp;"_"&amp;H1630&amp;"_"&amp;I1630&amp;"_"&amp;J1630&amp;IF(K1630="","","_"&amp;K1630),[1]CatGlob!$B:$B,0)),F1630&amp;"_"&amp;G1630&amp;"_"&amp;H1630&amp;"_"&amp;I1630&amp;"_"&amp;J1630&amp;IF(K1630="","","_"&amp;K1630),INDEX([1]CatGlob!$C:$C,MATCH(F1630&amp;"_"&amp;G1630&amp;"_"&amp;H1630&amp;"_"&amp;I1630&amp;"_"&amp;J1630&amp;IF(K1630="","","_"&amp;K1630),[1]CatGlob!$B:$B,0))))</f>
        <v>PEN_NOM_GOB_CD</v>
      </c>
      <c r="N1630" s="402" t="str">
        <f t="shared" si="53"/>
        <v/>
      </c>
      <c r="O1630" s="402" t="str">
        <f t="shared" si="52"/>
        <v/>
      </c>
      <c r="P1630" s="401" t="str">
        <f>IF(LEN(B1630)&gt;8,INDEX([1]CatGlob!$X:$X,MATCH(M1630,[1]CatGlob!$W:$W,0)),"")</f>
        <v>PEG</v>
      </c>
      <c r="Q1630" s="403" t="str">
        <f>INDEX([1]CatGlob!P:P,MATCH(M1630,[1]CatGlob!O:O,0))</f>
        <v>RFLG</v>
      </c>
      <c r="R1630" s="403" t="s">
        <v>601</v>
      </c>
      <c r="S1630" s="403" t="s">
        <v>601</v>
      </c>
      <c r="T1630" s="403" t="str">
        <f>INDEX([1]CatGlob!$D:$D,MATCH($M1630,[1]CatGlob!$C:$C,0))</f>
        <v>RFL</v>
      </c>
      <c r="U1630" s="403" t="s">
        <v>4349</v>
      </c>
      <c r="V1630" s="404" t="str">
        <f>INDEX([1]CatGlob!$F:$F,MATCH($M1630,[1]CatGlob!$C:$C,0))</f>
        <v>RF_SOB</v>
      </c>
      <c r="W1630" s="405"/>
      <c r="X1630" s="406">
        <v>0</v>
      </c>
      <c r="Y1630" s="407">
        <v>0</v>
      </c>
      <c r="Z1630" s="408">
        <v>0</v>
      </c>
      <c r="AA1630" s="407">
        <v>0</v>
      </c>
      <c r="AB1630" s="408">
        <v>0</v>
      </c>
      <c r="AC1630" s="407">
        <v>0</v>
      </c>
      <c r="AD1630" s="408">
        <v>0</v>
      </c>
      <c r="AE1630" s="407">
        <v>0</v>
      </c>
      <c r="AF1630" s="408">
        <v>0</v>
      </c>
      <c r="AG1630" s="407">
        <v>0</v>
      </c>
      <c r="AI1630" s="406">
        <v>0</v>
      </c>
      <c r="AJ1630" s="407">
        <v>0</v>
      </c>
      <c r="AK1630" s="408">
        <v>0</v>
      </c>
      <c r="AL1630" s="407">
        <v>0</v>
      </c>
      <c r="AM1630" s="408">
        <v>0</v>
      </c>
      <c r="AN1630" s="407">
        <v>0</v>
      </c>
      <c r="AO1630" s="408">
        <v>0</v>
      </c>
      <c r="AP1630" s="407">
        <v>0</v>
      </c>
      <c r="AQ1630" s="408">
        <v>0</v>
      </c>
      <c r="AR1630" s="407">
        <v>0</v>
      </c>
      <c r="AT1630" s="406">
        <v>0</v>
      </c>
      <c r="AU1630" s="407">
        <v>0</v>
      </c>
      <c r="AV1630" s="408">
        <v>0</v>
      </c>
      <c r="AW1630" s="407">
        <v>0</v>
      </c>
      <c r="AX1630" s="408">
        <v>0</v>
      </c>
      <c r="AY1630" s="407">
        <v>0</v>
      </c>
      <c r="AZ1630" s="408">
        <v>0</v>
      </c>
      <c r="BA1630" s="407">
        <v>0</v>
      </c>
      <c r="BB1630" s="408">
        <v>0</v>
      </c>
      <c r="BC1630" s="407">
        <v>0</v>
      </c>
    </row>
    <row r="1631" spans="1:55" x14ac:dyDescent="0.35">
      <c r="A1631" s="385" t="str" cm="1">
        <f t="array" ref="A1631">IFERROR(_xlfn.IFS(AND(F1631="Renta Variable",O1631=1),IFERROR(MATCH(B1631,[1]RV_Det!C:C,0),"Rev"),AND(J1631="Corporativa",O1631=1,I1631="EM"),IFERROR(MATCH(B1631,[1]RF_Corps!B:B,0),"Rev"),AND(F1631="Alternativos",O1631=1),IFERROR(MATCH(B1631,[1]Rep4!C:C,0),"Rev")),"")</f>
        <v/>
      </c>
      <c r="B1631" s="394" t="s">
        <v>4368</v>
      </c>
      <c r="C1631" s="409" t="s">
        <v>4369</v>
      </c>
      <c r="D1631" s="395" t="s">
        <v>2855</v>
      </c>
      <c r="E1631" s="396" t="str">
        <f>IF(B1631="","",INDEX([1]CatGlob!$S:$S,IFERROR(MATCH(MID(B1631,7,1),[1]CatGlob!$R:$R,0),MATCH(MID(B1631,1,2),[1]CatGlob!$R:$R,0))))</f>
        <v>NSOL</v>
      </c>
      <c r="F1631" s="397" t="s">
        <v>442</v>
      </c>
      <c r="G1631" s="398" t="s">
        <v>383</v>
      </c>
      <c r="H1631" s="399" t="s">
        <v>264</v>
      </c>
      <c r="I1631" s="399" t="s">
        <v>267</v>
      </c>
      <c r="J1631" s="399" t="s">
        <v>4348</v>
      </c>
      <c r="K1631" s="396" t="s">
        <v>600</v>
      </c>
      <c r="L1631" s="400" t="str">
        <f>IF(ISERROR(MATCH(M1631,M$10:M1630,0)),M1631,"")</f>
        <v/>
      </c>
      <c r="M1631" s="401" t="str">
        <f>IF(B1631="","",IF(ISERROR(MATCH(F1631&amp;"_"&amp;G1631&amp;"_"&amp;H1631&amp;"_"&amp;I1631&amp;"_"&amp;J1631&amp;IF(K1631="","","_"&amp;K1631),[1]CatGlob!$B:$B,0)),F1631&amp;"_"&amp;G1631&amp;"_"&amp;H1631&amp;"_"&amp;I1631&amp;"_"&amp;J1631&amp;IF(K1631="","","_"&amp;K1631),INDEX([1]CatGlob!$C:$C,MATCH(F1631&amp;"_"&amp;G1631&amp;"_"&amp;H1631&amp;"_"&amp;I1631&amp;"_"&amp;J1631&amp;IF(K1631="","","_"&amp;K1631),[1]CatGlob!$B:$B,0))))</f>
        <v>PEN_NOM_GOB_CD</v>
      </c>
      <c r="N1631" s="402" t="str">
        <f t="shared" si="53"/>
        <v/>
      </c>
      <c r="O1631" s="402" t="str">
        <f t="shared" si="52"/>
        <v/>
      </c>
      <c r="P1631" s="401" t="str">
        <f>IF(LEN(B1631)&gt;8,INDEX([1]CatGlob!$X:$X,MATCH(M1631,[1]CatGlob!$W:$W,0)),"")</f>
        <v>PEG</v>
      </c>
      <c r="Q1631" s="403" t="str">
        <f>INDEX([1]CatGlob!P:P,MATCH(M1631,[1]CatGlob!O:O,0))</f>
        <v>RFLG</v>
      </c>
      <c r="R1631" s="403" t="s">
        <v>601</v>
      </c>
      <c r="S1631" s="403" t="s">
        <v>601</v>
      </c>
      <c r="T1631" s="403" t="str">
        <f>INDEX([1]CatGlob!$D:$D,MATCH($M1631,[1]CatGlob!$C:$C,0))</f>
        <v>RFL</v>
      </c>
      <c r="U1631" s="403" t="s">
        <v>4349</v>
      </c>
      <c r="V1631" s="404" t="str">
        <f>INDEX([1]CatGlob!$F:$F,MATCH($M1631,[1]CatGlob!$C:$C,0))</f>
        <v>RF_SOB</v>
      </c>
      <c r="W1631" s="405"/>
      <c r="X1631" s="406">
        <v>0</v>
      </c>
      <c r="Y1631" s="407">
        <v>0</v>
      </c>
      <c r="Z1631" s="408">
        <v>0</v>
      </c>
      <c r="AA1631" s="407">
        <v>0</v>
      </c>
      <c r="AB1631" s="408">
        <v>0</v>
      </c>
      <c r="AC1631" s="407">
        <v>0</v>
      </c>
      <c r="AD1631" s="408">
        <v>0</v>
      </c>
      <c r="AE1631" s="407">
        <v>0</v>
      </c>
      <c r="AF1631" s="408">
        <v>0</v>
      </c>
      <c r="AG1631" s="407">
        <v>0</v>
      </c>
      <c r="AI1631" s="406">
        <v>0</v>
      </c>
      <c r="AJ1631" s="407">
        <v>0</v>
      </c>
      <c r="AK1631" s="408">
        <v>0</v>
      </c>
      <c r="AL1631" s="407">
        <v>0</v>
      </c>
      <c r="AM1631" s="408">
        <v>0</v>
      </c>
      <c r="AN1631" s="407">
        <v>0</v>
      </c>
      <c r="AO1631" s="408">
        <v>0</v>
      </c>
      <c r="AP1631" s="407">
        <v>0</v>
      </c>
      <c r="AQ1631" s="408">
        <v>0</v>
      </c>
      <c r="AR1631" s="407">
        <v>0</v>
      </c>
      <c r="AT1631" s="406">
        <v>0</v>
      </c>
      <c r="AU1631" s="407">
        <v>0</v>
      </c>
      <c r="AV1631" s="408">
        <v>0</v>
      </c>
      <c r="AW1631" s="407">
        <v>0</v>
      </c>
      <c r="AX1631" s="408">
        <v>0</v>
      </c>
      <c r="AY1631" s="407">
        <v>0</v>
      </c>
      <c r="AZ1631" s="408">
        <v>0</v>
      </c>
      <c r="BA1631" s="407">
        <v>0</v>
      </c>
      <c r="BB1631" s="408">
        <v>0</v>
      </c>
      <c r="BC1631" s="407">
        <v>0</v>
      </c>
    </row>
    <row r="1632" spans="1:55" x14ac:dyDescent="0.35">
      <c r="A1632" s="385" t="str" cm="1">
        <f t="array" ref="A1632">IFERROR(_xlfn.IFS(AND(F1632="Renta Variable",O1632=1),IFERROR(MATCH(B1632,[1]RV_Det!C:C,0),"Rev"),AND(J1632="Corporativa",O1632=1,I1632="EM"),IFERROR(MATCH(B1632,[1]RF_Corps!B:B,0),"Rev"),AND(F1632="Alternativos",O1632=1),IFERROR(MATCH(B1632,[1]Rep4!C:C,0),"Rev")),"")</f>
        <v/>
      </c>
      <c r="B1632" s="394" t="s">
        <v>4370</v>
      </c>
      <c r="C1632" s="409" t="s">
        <v>4371</v>
      </c>
      <c r="D1632" s="395" t="s">
        <v>2855</v>
      </c>
      <c r="E1632" s="396" t="str">
        <f>IF(B1632="","",INDEX([1]CatGlob!$S:$S,IFERROR(MATCH(MID(B1632,7,1),[1]CatGlob!$R:$R,0),MATCH(MID(B1632,1,2),[1]CatGlob!$R:$R,0))))</f>
        <v>NSOL</v>
      </c>
      <c r="F1632" s="397" t="s">
        <v>442</v>
      </c>
      <c r="G1632" s="398" t="s">
        <v>383</v>
      </c>
      <c r="H1632" s="399" t="s">
        <v>264</v>
      </c>
      <c r="I1632" s="399" t="s">
        <v>267</v>
      </c>
      <c r="J1632" s="399" t="s">
        <v>4348</v>
      </c>
      <c r="K1632" s="396" t="s">
        <v>600</v>
      </c>
      <c r="L1632" s="400" t="str">
        <f>IF(ISERROR(MATCH(M1632,M$10:M1631,0)),M1632,"")</f>
        <v/>
      </c>
      <c r="M1632" s="401" t="str">
        <f>IF(B1632="","",IF(ISERROR(MATCH(F1632&amp;"_"&amp;G1632&amp;"_"&amp;H1632&amp;"_"&amp;I1632&amp;"_"&amp;J1632&amp;IF(K1632="","","_"&amp;K1632),[1]CatGlob!$B:$B,0)),F1632&amp;"_"&amp;G1632&amp;"_"&amp;H1632&amp;"_"&amp;I1632&amp;"_"&amp;J1632&amp;IF(K1632="","","_"&amp;K1632),INDEX([1]CatGlob!$C:$C,MATCH(F1632&amp;"_"&amp;G1632&amp;"_"&amp;H1632&amp;"_"&amp;I1632&amp;"_"&amp;J1632&amp;IF(K1632="","","_"&amp;K1632),[1]CatGlob!$B:$B,0))))</f>
        <v>PEN_NOM_GOB_CD</v>
      </c>
      <c r="N1632" s="402" t="str">
        <f t="shared" si="53"/>
        <v/>
      </c>
      <c r="O1632" s="402" t="str">
        <f t="shared" si="52"/>
        <v/>
      </c>
      <c r="P1632" s="401" t="str">
        <f>IF(LEN(B1632)&gt;8,INDEX([1]CatGlob!$X:$X,MATCH(M1632,[1]CatGlob!$W:$W,0)),"")</f>
        <v>PEG</v>
      </c>
      <c r="Q1632" s="403" t="str">
        <f>INDEX([1]CatGlob!P:P,MATCH(M1632,[1]CatGlob!O:O,0))</f>
        <v>RFLG</v>
      </c>
      <c r="R1632" s="403" t="s">
        <v>601</v>
      </c>
      <c r="S1632" s="403" t="s">
        <v>601</v>
      </c>
      <c r="T1632" s="403" t="str">
        <f>INDEX([1]CatGlob!$D:$D,MATCH($M1632,[1]CatGlob!$C:$C,0))</f>
        <v>RFL</v>
      </c>
      <c r="U1632" s="403" t="s">
        <v>4349</v>
      </c>
      <c r="V1632" s="404" t="str">
        <f>INDEX([1]CatGlob!$F:$F,MATCH($M1632,[1]CatGlob!$C:$C,0))</f>
        <v>RF_SOB</v>
      </c>
      <c r="W1632" s="405"/>
      <c r="X1632" s="406">
        <v>0</v>
      </c>
      <c r="Y1632" s="407">
        <v>0</v>
      </c>
      <c r="Z1632" s="408">
        <v>0</v>
      </c>
      <c r="AA1632" s="407">
        <v>0</v>
      </c>
      <c r="AB1632" s="408">
        <v>0</v>
      </c>
      <c r="AC1632" s="407">
        <v>0</v>
      </c>
      <c r="AD1632" s="408">
        <v>0</v>
      </c>
      <c r="AE1632" s="407">
        <v>0</v>
      </c>
      <c r="AF1632" s="408">
        <v>0</v>
      </c>
      <c r="AG1632" s="407">
        <v>0</v>
      </c>
      <c r="AI1632" s="406">
        <v>0</v>
      </c>
      <c r="AJ1632" s="407">
        <v>0</v>
      </c>
      <c r="AK1632" s="408">
        <v>0</v>
      </c>
      <c r="AL1632" s="407">
        <v>0</v>
      </c>
      <c r="AM1632" s="408">
        <v>0</v>
      </c>
      <c r="AN1632" s="407">
        <v>0</v>
      </c>
      <c r="AO1632" s="408">
        <v>0</v>
      </c>
      <c r="AP1632" s="407">
        <v>0</v>
      </c>
      <c r="AQ1632" s="408">
        <v>0</v>
      </c>
      <c r="AR1632" s="407">
        <v>0</v>
      </c>
      <c r="AT1632" s="406">
        <v>0</v>
      </c>
      <c r="AU1632" s="407">
        <v>0</v>
      </c>
      <c r="AV1632" s="408">
        <v>0</v>
      </c>
      <c r="AW1632" s="407">
        <v>0</v>
      </c>
      <c r="AX1632" s="408">
        <v>0</v>
      </c>
      <c r="AY1632" s="407">
        <v>0</v>
      </c>
      <c r="AZ1632" s="408">
        <v>0</v>
      </c>
      <c r="BA1632" s="407">
        <v>0</v>
      </c>
      <c r="BB1632" s="408">
        <v>0</v>
      </c>
      <c r="BC1632" s="407">
        <v>0</v>
      </c>
    </row>
    <row r="1633" spans="1:55" x14ac:dyDescent="0.35">
      <c r="A1633" s="385" t="str" cm="1">
        <f t="array" ref="A1633">IFERROR(_xlfn.IFS(AND(F1633="Renta Variable",O1633=1),IFERROR(MATCH(B1633,[1]RV_Det!C:C,0),"Rev"),AND(J1633="Corporativa",O1633=1,I1633="EM"),IFERROR(MATCH(B1633,[1]RF_Corps!B:B,0),"Rev"),AND(F1633="Alternativos",O1633=1),IFERROR(MATCH(B1633,[1]Rep4!C:C,0),"Rev")),"")</f>
        <v/>
      </c>
      <c r="B1633" s="394" t="s">
        <v>4372</v>
      </c>
      <c r="C1633" s="409" t="s">
        <v>4373</v>
      </c>
      <c r="D1633" s="395" t="s">
        <v>2855</v>
      </c>
      <c r="E1633" s="396" t="str">
        <f>IF(B1633="","",INDEX([1]CatGlob!$S:$S,IFERROR(MATCH(MID(B1633,7,1),[1]CatGlob!$R:$R,0),MATCH(MID(B1633,1,2),[1]CatGlob!$R:$R,0))))</f>
        <v>NSOL</v>
      </c>
      <c r="F1633" s="397" t="s">
        <v>442</v>
      </c>
      <c r="G1633" s="398" t="s">
        <v>383</v>
      </c>
      <c r="H1633" s="399" t="s">
        <v>264</v>
      </c>
      <c r="I1633" s="399" t="s">
        <v>267</v>
      </c>
      <c r="J1633" s="399" t="s">
        <v>4348</v>
      </c>
      <c r="K1633" s="396" t="s">
        <v>600</v>
      </c>
      <c r="L1633" s="400" t="str">
        <f>IF(ISERROR(MATCH(M1633,M$10:M1632,0)),M1633,"")</f>
        <v/>
      </c>
      <c r="M1633" s="401" t="str">
        <f>IF(B1633="","",IF(ISERROR(MATCH(F1633&amp;"_"&amp;G1633&amp;"_"&amp;H1633&amp;"_"&amp;I1633&amp;"_"&amp;J1633&amp;IF(K1633="","","_"&amp;K1633),[1]CatGlob!$B:$B,0)),F1633&amp;"_"&amp;G1633&amp;"_"&amp;H1633&amp;"_"&amp;I1633&amp;"_"&amp;J1633&amp;IF(K1633="","","_"&amp;K1633),INDEX([1]CatGlob!$C:$C,MATCH(F1633&amp;"_"&amp;G1633&amp;"_"&amp;H1633&amp;"_"&amp;I1633&amp;"_"&amp;J1633&amp;IF(K1633="","","_"&amp;K1633),[1]CatGlob!$B:$B,0))))</f>
        <v>PEN_NOM_GOB_CD</v>
      </c>
      <c r="N1633" s="402" t="str">
        <f t="shared" si="53"/>
        <v/>
      </c>
      <c r="O1633" s="402" t="str">
        <f t="shared" si="52"/>
        <v/>
      </c>
      <c r="P1633" s="401" t="str">
        <f>IF(LEN(B1633)&gt;8,INDEX([1]CatGlob!$X:$X,MATCH(M1633,[1]CatGlob!$W:$W,0)),"")</f>
        <v>PEG</v>
      </c>
      <c r="Q1633" s="403" t="str">
        <f>INDEX([1]CatGlob!P:P,MATCH(M1633,[1]CatGlob!O:O,0))</f>
        <v>RFLG</v>
      </c>
      <c r="R1633" s="403" t="s">
        <v>601</v>
      </c>
      <c r="S1633" s="403" t="s">
        <v>601</v>
      </c>
      <c r="T1633" s="403" t="str">
        <f>INDEX([1]CatGlob!$D:$D,MATCH($M1633,[1]CatGlob!$C:$C,0))</f>
        <v>RFL</v>
      </c>
      <c r="U1633" s="403" t="s">
        <v>4349</v>
      </c>
      <c r="V1633" s="404" t="str">
        <f>INDEX([1]CatGlob!$F:$F,MATCH($M1633,[1]CatGlob!$C:$C,0))</f>
        <v>RF_SOB</v>
      </c>
      <c r="W1633" s="405"/>
      <c r="X1633" s="406">
        <v>0</v>
      </c>
      <c r="Y1633" s="407">
        <v>0</v>
      </c>
      <c r="Z1633" s="408">
        <v>0</v>
      </c>
      <c r="AA1633" s="407">
        <v>0</v>
      </c>
      <c r="AB1633" s="408">
        <v>0</v>
      </c>
      <c r="AC1633" s="407">
        <v>0</v>
      </c>
      <c r="AD1633" s="408">
        <v>0</v>
      </c>
      <c r="AE1633" s="407">
        <v>0</v>
      </c>
      <c r="AF1633" s="408">
        <v>0</v>
      </c>
      <c r="AG1633" s="407">
        <v>0</v>
      </c>
      <c r="AI1633" s="406">
        <v>0</v>
      </c>
      <c r="AJ1633" s="407">
        <v>0</v>
      </c>
      <c r="AK1633" s="408">
        <v>0</v>
      </c>
      <c r="AL1633" s="407">
        <v>0</v>
      </c>
      <c r="AM1633" s="408">
        <v>0</v>
      </c>
      <c r="AN1633" s="407">
        <v>0</v>
      </c>
      <c r="AO1633" s="408">
        <v>0</v>
      </c>
      <c r="AP1633" s="407">
        <v>0</v>
      </c>
      <c r="AQ1633" s="408">
        <v>0</v>
      </c>
      <c r="AR1633" s="407">
        <v>0</v>
      </c>
      <c r="AT1633" s="406">
        <v>0</v>
      </c>
      <c r="AU1633" s="407">
        <v>0</v>
      </c>
      <c r="AV1633" s="408">
        <v>0</v>
      </c>
      <c r="AW1633" s="407">
        <v>0</v>
      </c>
      <c r="AX1633" s="408">
        <v>0</v>
      </c>
      <c r="AY1633" s="407">
        <v>0</v>
      </c>
      <c r="AZ1633" s="408">
        <v>0</v>
      </c>
      <c r="BA1633" s="407">
        <v>0</v>
      </c>
      <c r="BB1633" s="408">
        <v>0</v>
      </c>
      <c r="BC1633" s="407">
        <v>0</v>
      </c>
    </row>
    <row r="1634" spans="1:55" x14ac:dyDescent="0.35">
      <c r="A1634" s="385" t="str" cm="1">
        <f t="array" ref="A1634">IFERROR(_xlfn.IFS(AND(F1634="Renta Variable",O1634=1),IFERROR(MATCH(B1634,[1]RV_Det!C:C,0),"Rev"),AND(J1634="Corporativa",O1634=1,I1634="EM"),IFERROR(MATCH(B1634,[1]RF_Corps!B:B,0),"Rev"),AND(F1634="Alternativos",O1634=1),IFERROR(MATCH(B1634,[1]Rep4!C:C,0),"Rev")),"")</f>
        <v/>
      </c>
      <c r="B1634" s="394" t="s">
        <v>4374</v>
      </c>
      <c r="C1634" s="409" t="s">
        <v>4375</v>
      </c>
      <c r="D1634" s="395" t="s">
        <v>2855</v>
      </c>
      <c r="E1634" s="396" t="str">
        <f>IF(B1634="","",INDEX([1]CatGlob!$S:$S,IFERROR(MATCH(MID(B1634,7,1),[1]CatGlob!$R:$R,0),MATCH(MID(B1634,1,2),[1]CatGlob!$R:$R,0))))</f>
        <v>NSOL</v>
      </c>
      <c r="F1634" s="397" t="s">
        <v>442</v>
      </c>
      <c r="G1634" s="398" t="s">
        <v>383</v>
      </c>
      <c r="H1634" s="399" t="s">
        <v>264</v>
      </c>
      <c r="I1634" s="399" t="s">
        <v>267</v>
      </c>
      <c r="J1634" s="399" t="s">
        <v>4348</v>
      </c>
      <c r="K1634" s="396" t="s">
        <v>600</v>
      </c>
      <c r="L1634" s="400" t="str">
        <f>IF(ISERROR(MATCH(M1634,M$10:M1633,0)),M1634,"")</f>
        <v/>
      </c>
      <c r="M1634" s="401" t="str">
        <f>IF(B1634="","",IF(ISERROR(MATCH(F1634&amp;"_"&amp;G1634&amp;"_"&amp;H1634&amp;"_"&amp;I1634&amp;"_"&amp;J1634&amp;IF(K1634="","","_"&amp;K1634),[1]CatGlob!$B:$B,0)),F1634&amp;"_"&amp;G1634&amp;"_"&amp;H1634&amp;"_"&amp;I1634&amp;"_"&amp;J1634&amp;IF(K1634="","","_"&amp;K1634),INDEX([1]CatGlob!$C:$C,MATCH(F1634&amp;"_"&amp;G1634&amp;"_"&amp;H1634&amp;"_"&amp;I1634&amp;"_"&amp;J1634&amp;IF(K1634="","","_"&amp;K1634),[1]CatGlob!$B:$B,0))))</f>
        <v>PEN_NOM_GOB_CD</v>
      </c>
      <c r="N1634" s="402" t="str">
        <f t="shared" si="53"/>
        <v/>
      </c>
      <c r="O1634" s="402" t="str">
        <f t="shared" si="52"/>
        <v/>
      </c>
      <c r="P1634" s="401" t="str">
        <f>IF(LEN(B1634)&gt;8,INDEX([1]CatGlob!$X:$X,MATCH(M1634,[1]CatGlob!$W:$W,0)),"")</f>
        <v>PEG</v>
      </c>
      <c r="Q1634" s="403" t="str">
        <f>INDEX([1]CatGlob!P:P,MATCH(M1634,[1]CatGlob!O:O,0))</f>
        <v>RFLG</v>
      </c>
      <c r="R1634" s="403" t="s">
        <v>601</v>
      </c>
      <c r="S1634" s="403" t="s">
        <v>601</v>
      </c>
      <c r="T1634" s="403" t="str">
        <f>INDEX([1]CatGlob!$D:$D,MATCH($M1634,[1]CatGlob!$C:$C,0))</f>
        <v>RFL</v>
      </c>
      <c r="U1634" s="403" t="s">
        <v>4349</v>
      </c>
      <c r="V1634" s="404" t="str">
        <f>INDEX([1]CatGlob!$F:$F,MATCH($M1634,[1]CatGlob!$C:$C,0))</f>
        <v>RF_SOB</v>
      </c>
      <c r="W1634" s="405"/>
      <c r="X1634" s="406">
        <v>0</v>
      </c>
      <c r="Y1634" s="407">
        <v>0</v>
      </c>
      <c r="Z1634" s="408">
        <v>0</v>
      </c>
      <c r="AA1634" s="407">
        <v>0</v>
      </c>
      <c r="AB1634" s="408">
        <v>0</v>
      </c>
      <c r="AC1634" s="407">
        <v>0</v>
      </c>
      <c r="AD1634" s="408">
        <v>0</v>
      </c>
      <c r="AE1634" s="407">
        <v>0</v>
      </c>
      <c r="AF1634" s="408">
        <v>0</v>
      </c>
      <c r="AG1634" s="407">
        <v>0</v>
      </c>
      <c r="AI1634" s="406">
        <v>0</v>
      </c>
      <c r="AJ1634" s="407">
        <v>0</v>
      </c>
      <c r="AK1634" s="408">
        <v>0</v>
      </c>
      <c r="AL1634" s="407">
        <v>0</v>
      </c>
      <c r="AM1634" s="408">
        <v>0</v>
      </c>
      <c r="AN1634" s="407">
        <v>0</v>
      </c>
      <c r="AO1634" s="408">
        <v>0</v>
      </c>
      <c r="AP1634" s="407">
        <v>0</v>
      </c>
      <c r="AQ1634" s="408">
        <v>0</v>
      </c>
      <c r="AR1634" s="407">
        <v>0</v>
      </c>
      <c r="AT1634" s="406">
        <v>0</v>
      </c>
      <c r="AU1634" s="407">
        <v>0</v>
      </c>
      <c r="AV1634" s="408">
        <v>0</v>
      </c>
      <c r="AW1634" s="407">
        <v>0</v>
      </c>
      <c r="AX1634" s="408">
        <v>0</v>
      </c>
      <c r="AY1634" s="407">
        <v>0</v>
      </c>
      <c r="AZ1634" s="408">
        <v>0</v>
      </c>
      <c r="BA1634" s="407">
        <v>0</v>
      </c>
      <c r="BB1634" s="408">
        <v>0</v>
      </c>
      <c r="BC1634" s="407">
        <v>0</v>
      </c>
    </row>
    <row r="1635" spans="1:55" x14ac:dyDescent="0.35">
      <c r="A1635" s="385" t="str" cm="1">
        <f t="array" ref="A1635">IFERROR(_xlfn.IFS(AND(F1635="Renta Variable",O1635=1),IFERROR(MATCH(B1635,[1]RV_Det!C:C,0),"Rev"),AND(J1635="Corporativa",O1635=1,I1635="EM"),IFERROR(MATCH(B1635,[1]RF_Corps!B:B,0),"Rev"),AND(F1635="Alternativos",O1635=1),IFERROR(MATCH(B1635,[1]Rep4!C:C,0),"Rev")),"")</f>
        <v/>
      </c>
      <c r="B1635" s="394" t="s">
        <v>4376</v>
      </c>
      <c r="C1635" s="409" t="s">
        <v>4377</v>
      </c>
      <c r="D1635" s="395" t="s">
        <v>2855</v>
      </c>
      <c r="E1635" s="396" t="str">
        <f>IF(B1635="","",INDEX([1]CatGlob!$S:$S,IFERROR(MATCH(MID(B1635,7,1),[1]CatGlob!$R:$R,0),MATCH(MID(B1635,1,2),[1]CatGlob!$R:$R,0))))</f>
        <v>NSOL</v>
      </c>
      <c r="F1635" s="397" t="s">
        <v>442</v>
      </c>
      <c r="G1635" s="398" t="s">
        <v>383</v>
      </c>
      <c r="H1635" s="399" t="s">
        <v>264</v>
      </c>
      <c r="I1635" s="399" t="s">
        <v>267</v>
      </c>
      <c r="J1635" s="399" t="s">
        <v>4348</v>
      </c>
      <c r="K1635" s="396" t="s">
        <v>600</v>
      </c>
      <c r="L1635" s="400" t="str">
        <f>IF(ISERROR(MATCH(M1635,M$10:M1634,0)),M1635,"")</f>
        <v/>
      </c>
      <c r="M1635" s="401" t="str">
        <f>IF(B1635="","",IF(ISERROR(MATCH(F1635&amp;"_"&amp;G1635&amp;"_"&amp;H1635&amp;"_"&amp;I1635&amp;"_"&amp;J1635&amp;IF(K1635="","","_"&amp;K1635),[1]CatGlob!$B:$B,0)),F1635&amp;"_"&amp;G1635&amp;"_"&amp;H1635&amp;"_"&amp;I1635&amp;"_"&amp;J1635&amp;IF(K1635="","","_"&amp;K1635),INDEX([1]CatGlob!$C:$C,MATCH(F1635&amp;"_"&amp;G1635&amp;"_"&amp;H1635&amp;"_"&amp;I1635&amp;"_"&amp;J1635&amp;IF(K1635="","","_"&amp;K1635),[1]CatGlob!$B:$B,0))))</f>
        <v>PEN_NOM_GOB_CD</v>
      </c>
      <c r="N1635" s="402" t="str">
        <f t="shared" si="53"/>
        <v/>
      </c>
      <c r="O1635" s="402" t="str">
        <f t="shared" si="52"/>
        <v/>
      </c>
      <c r="P1635" s="401" t="str">
        <f>IF(LEN(B1635)&gt;8,INDEX([1]CatGlob!$X:$X,MATCH(M1635,[1]CatGlob!$W:$W,0)),"")</f>
        <v>PEG</v>
      </c>
      <c r="Q1635" s="403" t="str">
        <f>INDEX([1]CatGlob!P:P,MATCH(M1635,[1]CatGlob!O:O,0))</f>
        <v>RFLG</v>
      </c>
      <c r="R1635" s="403" t="s">
        <v>601</v>
      </c>
      <c r="S1635" s="403" t="s">
        <v>601</v>
      </c>
      <c r="T1635" s="403" t="str">
        <f>INDEX([1]CatGlob!$D:$D,MATCH($M1635,[1]CatGlob!$C:$C,0))</f>
        <v>RFL</v>
      </c>
      <c r="U1635" s="403" t="s">
        <v>4349</v>
      </c>
      <c r="V1635" s="404" t="str">
        <f>INDEX([1]CatGlob!$F:$F,MATCH($M1635,[1]CatGlob!$C:$C,0))</f>
        <v>RF_SOB</v>
      </c>
      <c r="W1635" s="405"/>
      <c r="X1635" s="406">
        <v>0</v>
      </c>
      <c r="Y1635" s="407">
        <v>0</v>
      </c>
      <c r="Z1635" s="408">
        <v>0</v>
      </c>
      <c r="AA1635" s="407">
        <v>0</v>
      </c>
      <c r="AB1635" s="408">
        <v>0</v>
      </c>
      <c r="AC1635" s="407">
        <v>0</v>
      </c>
      <c r="AD1635" s="408">
        <v>0</v>
      </c>
      <c r="AE1635" s="407">
        <v>0</v>
      </c>
      <c r="AF1635" s="408">
        <v>0</v>
      </c>
      <c r="AG1635" s="407">
        <v>0</v>
      </c>
      <c r="AI1635" s="406">
        <v>0</v>
      </c>
      <c r="AJ1635" s="407">
        <v>0</v>
      </c>
      <c r="AK1635" s="408">
        <v>0</v>
      </c>
      <c r="AL1635" s="407">
        <v>0</v>
      </c>
      <c r="AM1635" s="408">
        <v>0</v>
      </c>
      <c r="AN1635" s="407">
        <v>0</v>
      </c>
      <c r="AO1635" s="408">
        <v>0</v>
      </c>
      <c r="AP1635" s="407">
        <v>0</v>
      </c>
      <c r="AQ1635" s="408">
        <v>0</v>
      </c>
      <c r="AR1635" s="407">
        <v>0</v>
      </c>
      <c r="AT1635" s="406">
        <v>0</v>
      </c>
      <c r="AU1635" s="407">
        <v>0</v>
      </c>
      <c r="AV1635" s="408">
        <v>0</v>
      </c>
      <c r="AW1635" s="407">
        <v>0</v>
      </c>
      <c r="AX1635" s="408">
        <v>0</v>
      </c>
      <c r="AY1635" s="407">
        <v>0</v>
      </c>
      <c r="AZ1635" s="408">
        <v>0</v>
      </c>
      <c r="BA1635" s="407">
        <v>0</v>
      </c>
      <c r="BB1635" s="408">
        <v>0</v>
      </c>
      <c r="BC1635" s="407">
        <v>0</v>
      </c>
    </row>
    <row r="1636" spans="1:55" x14ac:dyDescent="0.35">
      <c r="A1636" s="385" t="str" cm="1">
        <f t="array" ref="A1636">IFERROR(_xlfn.IFS(AND(F1636="Renta Variable",O1636=1),IFERROR(MATCH(B1636,[1]RV_Det!C:C,0),"Rev"),AND(J1636="Corporativa",O1636=1,I1636="EM"),IFERROR(MATCH(B1636,[1]RF_Corps!B:B,0),"Rev"),AND(F1636="Alternativos",O1636=1),IFERROR(MATCH(B1636,[1]Rep4!C:C,0),"Rev")),"")</f>
        <v/>
      </c>
      <c r="B1636" s="394" t="s">
        <v>4378</v>
      </c>
      <c r="C1636" s="409" t="s">
        <v>4355</v>
      </c>
      <c r="D1636" s="395" t="s">
        <v>2855</v>
      </c>
      <c r="E1636" s="396" t="str">
        <f>IF(B1636="","",INDEX([1]CatGlob!$S:$S,IFERROR(MATCH(MID(B1636,7,1),[1]CatGlob!$R:$R,0),MATCH(MID(B1636,1,2),[1]CatGlob!$R:$R,0))))</f>
        <v>NSOL</v>
      </c>
      <c r="F1636" s="397" t="s">
        <v>442</v>
      </c>
      <c r="G1636" s="398" t="s">
        <v>383</v>
      </c>
      <c r="H1636" s="399" t="s">
        <v>264</v>
      </c>
      <c r="I1636" s="399" t="s">
        <v>267</v>
      </c>
      <c r="J1636" s="399" t="s">
        <v>4348</v>
      </c>
      <c r="K1636" s="396" t="s">
        <v>600</v>
      </c>
      <c r="L1636" s="400" t="str">
        <f>IF(ISERROR(MATCH(M1636,M$10:M1635,0)),M1636,"")</f>
        <v/>
      </c>
      <c r="M1636" s="401" t="str">
        <f>IF(B1636="","",IF(ISERROR(MATCH(F1636&amp;"_"&amp;G1636&amp;"_"&amp;H1636&amp;"_"&amp;I1636&amp;"_"&amp;J1636&amp;IF(K1636="","","_"&amp;K1636),[1]CatGlob!$B:$B,0)),F1636&amp;"_"&amp;G1636&amp;"_"&amp;H1636&amp;"_"&amp;I1636&amp;"_"&amp;J1636&amp;IF(K1636="","","_"&amp;K1636),INDEX([1]CatGlob!$C:$C,MATCH(F1636&amp;"_"&amp;G1636&amp;"_"&amp;H1636&amp;"_"&amp;I1636&amp;"_"&amp;J1636&amp;IF(K1636="","","_"&amp;K1636),[1]CatGlob!$B:$B,0))))</f>
        <v>PEN_NOM_GOB_CD</v>
      </c>
      <c r="N1636" s="402" t="str">
        <f t="shared" si="53"/>
        <v/>
      </c>
      <c r="O1636" s="402" t="str">
        <f t="shared" si="52"/>
        <v/>
      </c>
      <c r="P1636" s="401" t="str">
        <f>IF(LEN(B1636)&gt;8,INDEX([1]CatGlob!$X:$X,MATCH(M1636,[1]CatGlob!$W:$W,0)),"")</f>
        <v>PEG</v>
      </c>
      <c r="Q1636" s="403" t="str">
        <f>INDEX([1]CatGlob!P:P,MATCH(M1636,[1]CatGlob!O:O,0))</f>
        <v>RFLG</v>
      </c>
      <c r="R1636" s="403" t="s">
        <v>601</v>
      </c>
      <c r="S1636" s="403" t="s">
        <v>601</v>
      </c>
      <c r="T1636" s="403" t="str">
        <f>INDEX([1]CatGlob!$D:$D,MATCH($M1636,[1]CatGlob!$C:$C,0))</f>
        <v>RFL</v>
      </c>
      <c r="U1636" s="403" t="s">
        <v>4349</v>
      </c>
      <c r="V1636" s="404" t="str">
        <f>INDEX([1]CatGlob!$F:$F,MATCH($M1636,[1]CatGlob!$C:$C,0))</f>
        <v>RF_SOB</v>
      </c>
      <c r="W1636" s="405"/>
      <c r="X1636" s="406">
        <v>0</v>
      </c>
      <c r="Y1636" s="407">
        <v>0</v>
      </c>
      <c r="Z1636" s="408">
        <v>0</v>
      </c>
      <c r="AA1636" s="407">
        <v>0</v>
      </c>
      <c r="AB1636" s="408">
        <v>0</v>
      </c>
      <c r="AC1636" s="407">
        <v>0</v>
      </c>
      <c r="AD1636" s="408">
        <v>0</v>
      </c>
      <c r="AE1636" s="407">
        <v>0</v>
      </c>
      <c r="AF1636" s="408">
        <v>0</v>
      </c>
      <c r="AG1636" s="407">
        <v>0</v>
      </c>
      <c r="AI1636" s="406">
        <v>0</v>
      </c>
      <c r="AJ1636" s="407">
        <v>0</v>
      </c>
      <c r="AK1636" s="408">
        <v>0</v>
      </c>
      <c r="AL1636" s="407">
        <v>0</v>
      </c>
      <c r="AM1636" s="408">
        <v>0</v>
      </c>
      <c r="AN1636" s="407">
        <v>0</v>
      </c>
      <c r="AO1636" s="408">
        <v>0</v>
      </c>
      <c r="AP1636" s="407">
        <v>0</v>
      </c>
      <c r="AQ1636" s="408">
        <v>0</v>
      </c>
      <c r="AR1636" s="407">
        <v>0</v>
      </c>
      <c r="AT1636" s="406">
        <v>0</v>
      </c>
      <c r="AU1636" s="407">
        <v>0</v>
      </c>
      <c r="AV1636" s="408">
        <v>0</v>
      </c>
      <c r="AW1636" s="407">
        <v>0</v>
      </c>
      <c r="AX1636" s="408">
        <v>0</v>
      </c>
      <c r="AY1636" s="407">
        <v>0</v>
      </c>
      <c r="AZ1636" s="408">
        <v>0</v>
      </c>
      <c r="BA1636" s="407">
        <v>0</v>
      </c>
      <c r="BB1636" s="408">
        <v>0</v>
      </c>
      <c r="BC1636" s="407">
        <v>0</v>
      </c>
    </row>
    <row r="1637" spans="1:55" x14ac:dyDescent="0.35">
      <c r="A1637" s="385" t="str" cm="1">
        <f t="array" ref="A1637">IFERROR(_xlfn.IFS(AND(F1637="Renta Variable",O1637=1),IFERROR(MATCH(B1637,[1]RV_Det!C:C,0),"Rev"),AND(J1637="Corporativa",O1637=1,I1637="EM"),IFERROR(MATCH(B1637,[1]RF_Corps!B:B,0),"Rev"),AND(F1637="Alternativos",O1637=1),IFERROR(MATCH(B1637,[1]Rep4!C:C,0),"Rev")),"")</f>
        <v/>
      </c>
      <c r="B1637" s="394" t="s">
        <v>4379</v>
      </c>
      <c r="C1637" s="409" t="s">
        <v>4380</v>
      </c>
      <c r="D1637" s="395" t="s">
        <v>2855</v>
      </c>
      <c r="E1637" s="396" t="str">
        <f>IF(B1637="","",INDEX([1]CatGlob!$S:$S,IFERROR(MATCH(MID(B1637,7,1),[1]CatGlob!$R:$R,0),MATCH(MID(B1637,1,2),[1]CatGlob!$R:$R,0))))</f>
        <v>NSOL</v>
      </c>
      <c r="F1637" s="397" t="s">
        <v>442</v>
      </c>
      <c r="G1637" s="398" t="s">
        <v>383</v>
      </c>
      <c r="H1637" s="399" t="s">
        <v>264</v>
      </c>
      <c r="I1637" s="399" t="s">
        <v>267</v>
      </c>
      <c r="J1637" s="399" t="s">
        <v>4348</v>
      </c>
      <c r="K1637" s="396" t="s">
        <v>600</v>
      </c>
      <c r="L1637" s="400" t="str">
        <f>IF(ISERROR(MATCH(M1637,M$10:M1636,0)),M1637,"")</f>
        <v/>
      </c>
      <c r="M1637" s="401" t="str">
        <f>IF(B1637="","",IF(ISERROR(MATCH(F1637&amp;"_"&amp;G1637&amp;"_"&amp;H1637&amp;"_"&amp;I1637&amp;"_"&amp;J1637&amp;IF(K1637="","","_"&amp;K1637),[1]CatGlob!$B:$B,0)),F1637&amp;"_"&amp;G1637&amp;"_"&amp;H1637&amp;"_"&amp;I1637&amp;"_"&amp;J1637&amp;IF(K1637="","","_"&amp;K1637),INDEX([1]CatGlob!$C:$C,MATCH(F1637&amp;"_"&amp;G1637&amp;"_"&amp;H1637&amp;"_"&amp;I1637&amp;"_"&amp;J1637&amp;IF(K1637="","","_"&amp;K1637),[1]CatGlob!$B:$B,0))))</f>
        <v>PEN_NOM_GOB_CD</v>
      </c>
      <c r="N1637" s="402" t="str">
        <f t="shared" si="53"/>
        <v/>
      </c>
      <c r="O1637" s="402" t="str">
        <f t="shared" si="52"/>
        <v/>
      </c>
      <c r="P1637" s="401" t="str">
        <f>IF(LEN(B1637)&gt;8,INDEX([1]CatGlob!$X:$X,MATCH(M1637,[1]CatGlob!$W:$W,0)),"")</f>
        <v>PEG</v>
      </c>
      <c r="Q1637" s="403" t="str">
        <f>INDEX([1]CatGlob!P:P,MATCH(M1637,[1]CatGlob!O:O,0))</f>
        <v>RFLG</v>
      </c>
      <c r="R1637" s="403" t="s">
        <v>601</v>
      </c>
      <c r="S1637" s="403" t="s">
        <v>601</v>
      </c>
      <c r="T1637" s="403" t="str">
        <f>INDEX([1]CatGlob!$D:$D,MATCH($M1637,[1]CatGlob!$C:$C,0))</f>
        <v>RFL</v>
      </c>
      <c r="U1637" s="403" t="s">
        <v>4349</v>
      </c>
      <c r="V1637" s="404" t="str">
        <f>INDEX([1]CatGlob!$F:$F,MATCH($M1637,[1]CatGlob!$C:$C,0))</f>
        <v>RF_SOB</v>
      </c>
      <c r="W1637" s="405"/>
      <c r="X1637" s="406">
        <v>0</v>
      </c>
      <c r="Y1637" s="407">
        <v>0</v>
      </c>
      <c r="Z1637" s="408">
        <v>0</v>
      </c>
      <c r="AA1637" s="407">
        <v>0</v>
      </c>
      <c r="AB1637" s="408">
        <v>0</v>
      </c>
      <c r="AC1637" s="407">
        <v>0</v>
      </c>
      <c r="AD1637" s="408">
        <v>0</v>
      </c>
      <c r="AE1637" s="407">
        <v>0</v>
      </c>
      <c r="AF1637" s="408">
        <v>0</v>
      </c>
      <c r="AG1637" s="407">
        <v>0</v>
      </c>
      <c r="AI1637" s="406">
        <v>0</v>
      </c>
      <c r="AJ1637" s="407">
        <v>0</v>
      </c>
      <c r="AK1637" s="408">
        <v>0</v>
      </c>
      <c r="AL1637" s="407">
        <v>0</v>
      </c>
      <c r="AM1637" s="408">
        <v>0</v>
      </c>
      <c r="AN1637" s="407">
        <v>0</v>
      </c>
      <c r="AO1637" s="408">
        <v>0</v>
      </c>
      <c r="AP1637" s="407">
        <v>0</v>
      </c>
      <c r="AQ1637" s="408">
        <v>0</v>
      </c>
      <c r="AR1637" s="407">
        <v>0</v>
      </c>
      <c r="AT1637" s="406">
        <v>0</v>
      </c>
      <c r="AU1637" s="407">
        <v>0</v>
      </c>
      <c r="AV1637" s="408">
        <v>0</v>
      </c>
      <c r="AW1637" s="407">
        <v>0</v>
      </c>
      <c r="AX1637" s="408">
        <v>0</v>
      </c>
      <c r="AY1637" s="407">
        <v>0</v>
      </c>
      <c r="AZ1637" s="408">
        <v>0</v>
      </c>
      <c r="BA1637" s="407">
        <v>0</v>
      </c>
      <c r="BB1637" s="408">
        <v>0</v>
      </c>
      <c r="BC1637" s="407">
        <v>0</v>
      </c>
    </row>
    <row r="1638" spans="1:55" x14ac:dyDescent="0.35">
      <c r="A1638" s="385" t="str" cm="1">
        <f t="array" ref="A1638">IFERROR(_xlfn.IFS(AND(F1638="Renta Variable",O1638=1),IFERROR(MATCH(B1638,[1]RV_Det!C:C,0),"Rev"),AND(J1638="Corporativa",O1638=1,I1638="EM"),IFERROR(MATCH(B1638,[1]RF_Corps!B:B,0),"Rev"),AND(F1638="Alternativos",O1638=1),IFERROR(MATCH(B1638,[1]Rep4!C:C,0),"Rev")),"")</f>
        <v/>
      </c>
      <c r="B1638" s="394" t="s">
        <v>4381</v>
      </c>
      <c r="C1638" s="409" t="s">
        <v>4382</v>
      </c>
      <c r="D1638" s="395" t="s">
        <v>2855</v>
      </c>
      <c r="E1638" s="396" t="str">
        <f>IF(B1638="","",INDEX([1]CatGlob!$S:$S,IFERROR(MATCH(MID(B1638,7,1),[1]CatGlob!$R:$R,0),MATCH(MID(B1638,1,2),[1]CatGlob!$R:$R,0))))</f>
        <v>NSOL</v>
      </c>
      <c r="F1638" s="397" t="s">
        <v>442</v>
      </c>
      <c r="G1638" s="398" t="s">
        <v>383</v>
      </c>
      <c r="H1638" s="399" t="s">
        <v>264</v>
      </c>
      <c r="I1638" s="399" t="s">
        <v>267</v>
      </c>
      <c r="J1638" s="399" t="s">
        <v>4348</v>
      </c>
      <c r="K1638" s="396" t="s">
        <v>600</v>
      </c>
      <c r="L1638" s="400" t="str">
        <f>IF(ISERROR(MATCH(M1638,M$10:M1637,0)),M1638,"")</f>
        <v/>
      </c>
      <c r="M1638" s="401" t="str">
        <f>IF(B1638="","",IF(ISERROR(MATCH(F1638&amp;"_"&amp;G1638&amp;"_"&amp;H1638&amp;"_"&amp;I1638&amp;"_"&amp;J1638&amp;IF(K1638="","","_"&amp;K1638),[1]CatGlob!$B:$B,0)),F1638&amp;"_"&amp;G1638&amp;"_"&amp;H1638&amp;"_"&amp;I1638&amp;"_"&amp;J1638&amp;IF(K1638="","","_"&amp;K1638),INDEX([1]CatGlob!$C:$C,MATCH(F1638&amp;"_"&amp;G1638&amp;"_"&amp;H1638&amp;"_"&amp;I1638&amp;"_"&amp;J1638&amp;IF(K1638="","","_"&amp;K1638),[1]CatGlob!$B:$B,0))))</f>
        <v>PEN_NOM_GOB_CD</v>
      </c>
      <c r="N1638" s="402" t="str">
        <f t="shared" si="53"/>
        <v/>
      </c>
      <c r="O1638" s="402" t="str">
        <f t="shared" si="52"/>
        <v/>
      </c>
      <c r="P1638" s="401" t="str">
        <f>IF(LEN(B1638)&gt;8,INDEX([1]CatGlob!$X:$X,MATCH(M1638,[1]CatGlob!$W:$W,0)),"")</f>
        <v>PEG</v>
      </c>
      <c r="Q1638" s="403" t="str">
        <f>INDEX([1]CatGlob!P:P,MATCH(M1638,[1]CatGlob!O:O,0))</f>
        <v>RFLG</v>
      </c>
      <c r="R1638" s="403" t="s">
        <v>601</v>
      </c>
      <c r="S1638" s="403" t="s">
        <v>601</v>
      </c>
      <c r="T1638" s="403" t="str">
        <f>INDEX([1]CatGlob!$D:$D,MATCH($M1638,[1]CatGlob!$C:$C,0))</f>
        <v>RFL</v>
      </c>
      <c r="U1638" s="403" t="s">
        <v>4349</v>
      </c>
      <c r="V1638" s="404" t="str">
        <f>INDEX([1]CatGlob!$F:$F,MATCH($M1638,[1]CatGlob!$C:$C,0))</f>
        <v>RF_SOB</v>
      </c>
      <c r="W1638" s="405"/>
      <c r="X1638" s="406">
        <v>0</v>
      </c>
      <c r="Y1638" s="407">
        <v>0</v>
      </c>
      <c r="Z1638" s="408">
        <v>0</v>
      </c>
      <c r="AA1638" s="407">
        <v>0</v>
      </c>
      <c r="AB1638" s="408">
        <v>0</v>
      </c>
      <c r="AC1638" s="407">
        <v>0</v>
      </c>
      <c r="AD1638" s="408">
        <v>0</v>
      </c>
      <c r="AE1638" s="407">
        <v>0</v>
      </c>
      <c r="AF1638" s="408">
        <v>0</v>
      </c>
      <c r="AG1638" s="407">
        <v>0</v>
      </c>
      <c r="AI1638" s="406">
        <v>0</v>
      </c>
      <c r="AJ1638" s="407">
        <v>0</v>
      </c>
      <c r="AK1638" s="408">
        <v>0</v>
      </c>
      <c r="AL1638" s="407">
        <v>0</v>
      </c>
      <c r="AM1638" s="408">
        <v>0</v>
      </c>
      <c r="AN1638" s="407">
        <v>0</v>
      </c>
      <c r="AO1638" s="408">
        <v>0</v>
      </c>
      <c r="AP1638" s="407">
        <v>0</v>
      </c>
      <c r="AQ1638" s="408">
        <v>0</v>
      </c>
      <c r="AR1638" s="407">
        <v>0</v>
      </c>
      <c r="AT1638" s="406">
        <v>0</v>
      </c>
      <c r="AU1638" s="407">
        <v>0</v>
      </c>
      <c r="AV1638" s="408">
        <v>0</v>
      </c>
      <c r="AW1638" s="407">
        <v>0</v>
      </c>
      <c r="AX1638" s="408">
        <v>0</v>
      </c>
      <c r="AY1638" s="407">
        <v>0</v>
      </c>
      <c r="AZ1638" s="408">
        <v>0</v>
      </c>
      <c r="BA1638" s="407">
        <v>0</v>
      </c>
      <c r="BB1638" s="408">
        <v>0</v>
      </c>
      <c r="BC1638" s="407">
        <v>0</v>
      </c>
    </row>
    <row r="1639" spans="1:55" x14ac:dyDescent="0.35">
      <c r="A1639" s="385" t="str" cm="1">
        <f t="array" ref="A1639">IFERROR(_xlfn.IFS(AND(F1639="Renta Variable",O1639=1),IFERROR(MATCH(B1639,[1]RV_Det!C:C,0),"Rev"),AND(J1639="Corporativa",O1639=1,I1639="EM"),IFERROR(MATCH(B1639,[1]RF_Corps!B:B,0),"Rev"),AND(F1639="Alternativos",O1639=1),IFERROR(MATCH(B1639,[1]Rep4!C:C,0),"Rev")),"")</f>
        <v/>
      </c>
      <c r="B1639" s="394" t="s">
        <v>4383</v>
      </c>
      <c r="C1639" s="409" t="s">
        <v>4384</v>
      </c>
      <c r="D1639" s="395" t="s">
        <v>2855</v>
      </c>
      <c r="E1639" s="396" t="str">
        <f>IF(B1639="","",INDEX([1]CatGlob!$S:$S,IFERROR(MATCH(MID(B1639,7,1),[1]CatGlob!$R:$R,0),MATCH(MID(B1639,1,2),[1]CatGlob!$R:$R,0))))</f>
        <v>NSOL</v>
      </c>
      <c r="F1639" s="397" t="s">
        <v>442</v>
      </c>
      <c r="G1639" s="398" t="s">
        <v>383</v>
      </c>
      <c r="H1639" s="399" t="s">
        <v>264</v>
      </c>
      <c r="I1639" s="399" t="s">
        <v>267</v>
      </c>
      <c r="J1639" s="399" t="s">
        <v>4348</v>
      </c>
      <c r="K1639" s="396" t="s">
        <v>600</v>
      </c>
      <c r="L1639" s="400" t="str">
        <f>IF(ISERROR(MATCH(M1639,M$10:M1638,0)),M1639,"")</f>
        <v/>
      </c>
      <c r="M1639" s="401" t="str">
        <f>IF(B1639="","",IF(ISERROR(MATCH(F1639&amp;"_"&amp;G1639&amp;"_"&amp;H1639&amp;"_"&amp;I1639&amp;"_"&amp;J1639&amp;IF(K1639="","","_"&amp;K1639),[1]CatGlob!$B:$B,0)),F1639&amp;"_"&amp;G1639&amp;"_"&amp;H1639&amp;"_"&amp;I1639&amp;"_"&amp;J1639&amp;IF(K1639="","","_"&amp;K1639),INDEX([1]CatGlob!$C:$C,MATCH(F1639&amp;"_"&amp;G1639&amp;"_"&amp;H1639&amp;"_"&amp;I1639&amp;"_"&amp;J1639&amp;IF(K1639="","","_"&amp;K1639),[1]CatGlob!$B:$B,0))))</f>
        <v>PEN_NOM_GOB_CD</v>
      </c>
      <c r="N1639" s="402" t="str">
        <f t="shared" si="53"/>
        <v/>
      </c>
      <c r="O1639" s="402" t="str">
        <f t="shared" si="52"/>
        <v/>
      </c>
      <c r="P1639" s="401" t="str">
        <f>IF(LEN(B1639)&gt;8,INDEX([1]CatGlob!$X:$X,MATCH(M1639,[1]CatGlob!$W:$W,0)),"")</f>
        <v>PEG</v>
      </c>
      <c r="Q1639" s="403" t="str">
        <f>INDEX([1]CatGlob!P:P,MATCH(M1639,[1]CatGlob!O:O,0))</f>
        <v>RFLG</v>
      </c>
      <c r="R1639" s="403" t="s">
        <v>601</v>
      </c>
      <c r="S1639" s="403" t="s">
        <v>601</v>
      </c>
      <c r="T1639" s="403" t="str">
        <f>INDEX([1]CatGlob!$D:$D,MATCH($M1639,[1]CatGlob!$C:$C,0))</f>
        <v>RFL</v>
      </c>
      <c r="U1639" s="403" t="s">
        <v>4349</v>
      </c>
      <c r="V1639" s="404" t="str">
        <f>INDEX([1]CatGlob!$F:$F,MATCH($M1639,[1]CatGlob!$C:$C,0))</f>
        <v>RF_SOB</v>
      </c>
      <c r="W1639" s="405"/>
      <c r="X1639" s="406">
        <v>0</v>
      </c>
      <c r="Y1639" s="407">
        <v>0</v>
      </c>
      <c r="Z1639" s="408">
        <v>0</v>
      </c>
      <c r="AA1639" s="407">
        <v>0</v>
      </c>
      <c r="AB1639" s="408">
        <v>0</v>
      </c>
      <c r="AC1639" s="407">
        <v>0</v>
      </c>
      <c r="AD1639" s="408">
        <v>0</v>
      </c>
      <c r="AE1639" s="407">
        <v>0</v>
      </c>
      <c r="AF1639" s="408">
        <v>0</v>
      </c>
      <c r="AG1639" s="407">
        <v>0</v>
      </c>
      <c r="AI1639" s="406">
        <v>0</v>
      </c>
      <c r="AJ1639" s="407">
        <v>0</v>
      </c>
      <c r="AK1639" s="408">
        <v>0</v>
      </c>
      <c r="AL1639" s="407">
        <v>0</v>
      </c>
      <c r="AM1639" s="408">
        <v>0</v>
      </c>
      <c r="AN1639" s="407">
        <v>0</v>
      </c>
      <c r="AO1639" s="408">
        <v>0</v>
      </c>
      <c r="AP1639" s="407">
        <v>0</v>
      </c>
      <c r="AQ1639" s="408">
        <v>0</v>
      </c>
      <c r="AR1639" s="407">
        <v>0</v>
      </c>
      <c r="AT1639" s="406">
        <v>0</v>
      </c>
      <c r="AU1639" s="407">
        <v>0</v>
      </c>
      <c r="AV1639" s="408">
        <v>0</v>
      </c>
      <c r="AW1639" s="407">
        <v>0</v>
      </c>
      <c r="AX1639" s="408">
        <v>0</v>
      </c>
      <c r="AY1639" s="407">
        <v>0</v>
      </c>
      <c r="AZ1639" s="408">
        <v>0</v>
      </c>
      <c r="BA1639" s="407">
        <v>0</v>
      </c>
      <c r="BB1639" s="408">
        <v>0</v>
      </c>
      <c r="BC1639" s="407">
        <v>0</v>
      </c>
    </row>
    <row r="1640" spans="1:55" x14ac:dyDescent="0.35">
      <c r="A1640" s="385" t="str" cm="1">
        <f t="array" ref="A1640">IFERROR(_xlfn.IFS(AND(F1640="Renta Variable",O1640=1),IFERROR(MATCH(B1640,[1]RV_Det!C:C,0),"Rev"),AND(J1640="Corporativa",O1640=1,I1640="EM"),IFERROR(MATCH(B1640,[1]RF_Corps!B:B,0),"Rev"),AND(F1640="Alternativos",O1640=1),IFERROR(MATCH(B1640,[1]Rep4!C:C,0),"Rev")),"")</f>
        <v/>
      </c>
      <c r="B1640" s="394" t="s">
        <v>4385</v>
      </c>
      <c r="C1640" s="409" t="s">
        <v>4386</v>
      </c>
      <c r="D1640" s="395" t="s">
        <v>2855</v>
      </c>
      <c r="E1640" s="396" t="str">
        <f>IF(B1640="","",INDEX([1]CatGlob!$S:$S,IFERROR(MATCH(MID(B1640,7,1),[1]CatGlob!$R:$R,0),MATCH(MID(B1640,1,2),[1]CatGlob!$R:$R,0))))</f>
        <v>NSOL</v>
      </c>
      <c r="F1640" s="397" t="s">
        <v>442</v>
      </c>
      <c r="G1640" s="398" t="s">
        <v>383</v>
      </c>
      <c r="H1640" s="399" t="s">
        <v>264</v>
      </c>
      <c r="I1640" s="399" t="s">
        <v>267</v>
      </c>
      <c r="J1640" s="399" t="s">
        <v>4348</v>
      </c>
      <c r="K1640" s="396" t="s">
        <v>600</v>
      </c>
      <c r="L1640" s="400" t="str">
        <f>IF(ISERROR(MATCH(M1640,M$10:M1639,0)),M1640,"")</f>
        <v/>
      </c>
      <c r="M1640" s="401" t="str">
        <f>IF(B1640="","",IF(ISERROR(MATCH(F1640&amp;"_"&amp;G1640&amp;"_"&amp;H1640&amp;"_"&amp;I1640&amp;"_"&amp;J1640&amp;IF(K1640="","","_"&amp;K1640),[1]CatGlob!$B:$B,0)),F1640&amp;"_"&amp;G1640&amp;"_"&amp;H1640&amp;"_"&amp;I1640&amp;"_"&amp;J1640&amp;IF(K1640="","","_"&amp;K1640),INDEX([1]CatGlob!$C:$C,MATCH(F1640&amp;"_"&amp;G1640&amp;"_"&amp;H1640&amp;"_"&amp;I1640&amp;"_"&amp;J1640&amp;IF(K1640="","","_"&amp;K1640),[1]CatGlob!$B:$B,0))))</f>
        <v>PEN_NOM_GOB_CD</v>
      </c>
      <c r="N1640" s="402" t="str">
        <f t="shared" si="53"/>
        <v/>
      </c>
      <c r="O1640" s="402" t="str">
        <f t="shared" si="52"/>
        <v/>
      </c>
      <c r="P1640" s="401" t="str">
        <f>IF(LEN(B1640)&gt;8,INDEX([1]CatGlob!$X:$X,MATCH(M1640,[1]CatGlob!$W:$W,0)),"")</f>
        <v>PEG</v>
      </c>
      <c r="Q1640" s="403" t="str">
        <f>INDEX([1]CatGlob!P:P,MATCH(M1640,[1]CatGlob!O:O,0))</f>
        <v>RFLG</v>
      </c>
      <c r="R1640" s="403" t="s">
        <v>601</v>
      </c>
      <c r="S1640" s="403" t="s">
        <v>601</v>
      </c>
      <c r="T1640" s="403" t="str">
        <f>INDEX([1]CatGlob!$D:$D,MATCH($M1640,[1]CatGlob!$C:$C,0))</f>
        <v>RFL</v>
      </c>
      <c r="U1640" s="403" t="s">
        <v>4349</v>
      </c>
      <c r="V1640" s="404" t="str">
        <f>INDEX([1]CatGlob!$F:$F,MATCH($M1640,[1]CatGlob!$C:$C,0))</f>
        <v>RF_SOB</v>
      </c>
      <c r="W1640" s="405"/>
      <c r="X1640" s="406">
        <v>0</v>
      </c>
      <c r="Y1640" s="407">
        <v>0</v>
      </c>
      <c r="Z1640" s="408">
        <v>0</v>
      </c>
      <c r="AA1640" s="407">
        <v>0</v>
      </c>
      <c r="AB1640" s="408">
        <v>0</v>
      </c>
      <c r="AC1640" s="407">
        <v>0</v>
      </c>
      <c r="AD1640" s="408">
        <v>0</v>
      </c>
      <c r="AE1640" s="407">
        <v>0</v>
      </c>
      <c r="AF1640" s="408">
        <v>0</v>
      </c>
      <c r="AG1640" s="407">
        <v>0</v>
      </c>
      <c r="AI1640" s="406">
        <v>0</v>
      </c>
      <c r="AJ1640" s="407">
        <v>0</v>
      </c>
      <c r="AK1640" s="408">
        <v>0</v>
      </c>
      <c r="AL1640" s="407">
        <v>0</v>
      </c>
      <c r="AM1640" s="408">
        <v>0</v>
      </c>
      <c r="AN1640" s="407">
        <v>0</v>
      </c>
      <c r="AO1640" s="408">
        <v>0</v>
      </c>
      <c r="AP1640" s="407">
        <v>0</v>
      </c>
      <c r="AQ1640" s="408">
        <v>0</v>
      </c>
      <c r="AR1640" s="407">
        <v>0</v>
      </c>
      <c r="AT1640" s="406">
        <v>0</v>
      </c>
      <c r="AU1640" s="407">
        <v>0</v>
      </c>
      <c r="AV1640" s="408">
        <v>0</v>
      </c>
      <c r="AW1640" s="407">
        <v>0</v>
      </c>
      <c r="AX1640" s="408">
        <v>0</v>
      </c>
      <c r="AY1640" s="407">
        <v>0</v>
      </c>
      <c r="AZ1640" s="408">
        <v>0</v>
      </c>
      <c r="BA1640" s="407">
        <v>0</v>
      </c>
      <c r="BB1640" s="408">
        <v>0</v>
      </c>
      <c r="BC1640" s="407">
        <v>0</v>
      </c>
    </row>
    <row r="1641" spans="1:55" x14ac:dyDescent="0.35">
      <c r="A1641" s="385" t="str" cm="1">
        <f t="array" ref="A1641">IFERROR(_xlfn.IFS(AND(F1641="Renta Variable",O1641=1),IFERROR(MATCH(B1641,[1]RV_Det!C:C,0),"Rev"),AND(J1641="Corporativa",O1641=1,I1641="EM"),IFERROR(MATCH(B1641,[1]RF_Corps!B:B,0),"Rev"),AND(F1641="Alternativos",O1641=1),IFERROR(MATCH(B1641,[1]Rep4!C:C,0),"Rev")),"")</f>
        <v/>
      </c>
      <c r="B1641" s="394" t="s">
        <v>4387</v>
      </c>
      <c r="C1641" s="409" t="s">
        <v>4388</v>
      </c>
      <c r="D1641" s="395" t="s">
        <v>2855</v>
      </c>
      <c r="E1641" s="396" t="str">
        <f>IF(B1641="","",INDEX([1]CatGlob!$S:$S,IFERROR(MATCH(MID(B1641,7,1),[1]CatGlob!$R:$R,0),MATCH(MID(B1641,1,2),[1]CatGlob!$R:$R,0))))</f>
        <v>NSOL</v>
      </c>
      <c r="F1641" s="397" t="s">
        <v>442</v>
      </c>
      <c r="G1641" s="398" t="s">
        <v>383</v>
      </c>
      <c r="H1641" s="399" t="s">
        <v>264</v>
      </c>
      <c r="I1641" s="399" t="s">
        <v>267</v>
      </c>
      <c r="J1641" s="399" t="s">
        <v>4348</v>
      </c>
      <c r="K1641" s="396" t="s">
        <v>600</v>
      </c>
      <c r="L1641" s="400" t="str">
        <f>IF(ISERROR(MATCH(M1641,M$10:M1640,0)),M1641,"")</f>
        <v/>
      </c>
      <c r="M1641" s="401" t="str">
        <f>IF(B1641="","",IF(ISERROR(MATCH(F1641&amp;"_"&amp;G1641&amp;"_"&amp;H1641&amp;"_"&amp;I1641&amp;"_"&amp;J1641&amp;IF(K1641="","","_"&amp;K1641),[1]CatGlob!$B:$B,0)),F1641&amp;"_"&amp;G1641&amp;"_"&amp;H1641&amp;"_"&amp;I1641&amp;"_"&amp;J1641&amp;IF(K1641="","","_"&amp;K1641),INDEX([1]CatGlob!$C:$C,MATCH(F1641&amp;"_"&amp;G1641&amp;"_"&amp;H1641&amp;"_"&amp;I1641&amp;"_"&amp;J1641&amp;IF(K1641="","","_"&amp;K1641),[1]CatGlob!$B:$B,0))))</f>
        <v>PEN_NOM_GOB_CD</v>
      </c>
      <c r="N1641" s="402" t="str">
        <f t="shared" si="53"/>
        <v/>
      </c>
      <c r="O1641" s="402" t="str">
        <f t="shared" si="52"/>
        <v/>
      </c>
      <c r="P1641" s="401" t="str">
        <f>IF(LEN(B1641)&gt;8,INDEX([1]CatGlob!$X:$X,MATCH(M1641,[1]CatGlob!$W:$W,0)),"")</f>
        <v>PEG</v>
      </c>
      <c r="Q1641" s="403" t="str">
        <f>INDEX([1]CatGlob!P:P,MATCH(M1641,[1]CatGlob!O:O,0))</f>
        <v>RFLG</v>
      </c>
      <c r="R1641" s="403" t="s">
        <v>601</v>
      </c>
      <c r="S1641" s="403" t="s">
        <v>601</v>
      </c>
      <c r="T1641" s="403" t="str">
        <f>INDEX([1]CatGlob!$D:$D,MATCH($M1641,[1]CatGlob!$C:$C,0))</f>
        <v>RFL</v>
      </c>
      <c r="U1641" s="403" t="s">
        <v>4349</v>
      </c>
      <c r="V1641" s="404" t="str">
        <f>INDEX([1]CatGlob!$F:$F,MATCH($M1641,[1]CatGlob!$C:$C,0))</f>
        <v>RF_SOB</v>
      </c>
      <c r="W1641" s="405"/>
      <c r="X1641" s="406">
        <v>0</v>
      </c>
      <c r="Y1641" s="407">
        <v>0</v>
      </c>
      <c r="Z1641" s="408">
        <v>0</v>
      </c>
      <c r="AA1641" s="407">
        <v>0</v>
      </c>
      <c r="AB1641" s="408">
        <v>0</v>
      </c>
      <c r="AC1641" s="407">
        <v>0</v>
      </c>
      <c r="AD1641" s="408">
        <v>0</v>
      </c>
      <c r="AE1641" s="407">
        <v>0</v>
      </c>
      <c r="AF1641" s="408">
        <v>0</v>
      </c>
      <c r="AG1641" s="407">
        <v>0</v>
      </c>
      <c r="AI1641" s="406">
        <v>0</v>
      </c>
      <c r="AJ1641" s="407">
        <v>0</v>
      </c>
      <c r="AK1641" s="408">
        <v>0</v>
      </c>
      <c r="AL1641" s="407">
        <v>0</v>
      </c>
      <c r="AM1641" s="408">
        <v>0</v>
      </c>
      <c r="AN1641" s="407">
        <v>0</v>
      </c>
      <c r="AO1641" s="408">
        <v>0</v>
      </c>
      <c r="AP1641" s="407">
        <v>0</v>
      </c>
      <c r="AQ1641" s="408">
        <v>0</v>
      </c>
      <c r="AR1641" s="407">
        <v>0</v>
      </c>
      <c r="AT1641" s="406">
        <v>0</v>
      </c>
      <c r="AU1641" s="407">
        <v>0</v>
      </c>
      <c r="AV1641" s="408">
        <v>0</v>
      </c>
      <c r="AW1641" s="407">
        <v>0</v>
      </c>
      <c r="AX1641" s="408">
        <v>0</v>
      </c>
      <c r="AY1641" s="407">
        <v>0</v>
      </c>
      <c r="AZ1641" s="408">
        <v>0</v>
      </c>
      <c r="BA1641" s="407">
        <v>0</v>
      </c>
      <c r="BB1641" s="408">
        <v>0</v>
      </c>
      <c r="BC1641" s="407">
        <v>0</v>
      </c>
    </row>
    <row r="1642" spans="1:55" x14ac:dyDescent="0.35">
      <c r="A1642" s="385" t="str" cm="1">
        <f t="array" ref="A1642">IFERROR(_xlfn.IFS(AND(F1642="Renta Variable",O1642=1),IFERROR(MATCH(B1642,[1]RV_Det!C:C,0),"Rev"),AND(J1642="Corporativa",O1642=1,I1642="EM"),IFERROR(MATCH(B1642,[1]RF_Corps!B:B,0),"Rev"),AND(F1642="Alternativos",O1642=1),IFERROR(MATCH(B1642,[1]Rep4!C:C,0),"Rev")),"")</f>
        <v/>
      </c>
      <c r="B1642" s="394" t="s">
        <v>4389</v>
      </c>
      <c r="C1642" s="409" t="s">
        <v>4390</v>
      </c>
      <c r="D1642" s="395" t="s">
        <v>2855</v>
      </c>
      <c r="E1642" s="396" t="str">
        <f>IF(B1642="","",INDEX([1]CatGlob!$S:$S,IFERROR(MATCH(MID(B1642,7,1),[1]CatGlob!$R:$R,0),MATCH(MID(B1642,1,2),[1]CatGlob!$R:$R,0))))</f>
        <v>NSOL</v>
      </c>
      <c r="F1642" s="397" t="s">
        <v>442</v>
      </c>
      <c r="G1642" s="398" t="s">
        <v>383</v>
      </c>
      <c r="H1642" s="399" t="s">
        <v>264</v>
      </c>
      <c r="I1642" s="399" t="s">
        <v>267</v>
      </c>
      <c r="J1642" s="399" t="s">
        <v>4348</v>
      </c>
      <c r="K1642" s="396" t="s">
        <v>600</v>
      </c>
      <c r="L1642" s="400" t="str">
        <f>IF(ISERROR(MATCH(M1642,M$10:M1641,0)),M1642,"")</f>
        <v/>
      </c>
      <c r="M1642" s="401" t="str">
        <f>IF(B1642="","",IF(ISERROR(MATCH(F1642&amp;"_"&amp;G1642&amp;"_"&amp;H1642&amp;"_"&amp;I1642&amp;"_"&amp;J1642&amp;IF(K1642="","","_"&amp;K1642),[1]CatGlob!$B:$B,0)),F1642&amp;"_"&amp;G1642&amp;"_"&amp;H1642&amp;"_"&amp;I1642&amp;"_"&amp;J1642&amp;IF(K1642="","","_"&amp;K1642),INDEX([1]CatGlob!$C:$C,MATCH(F1642&amp;"_"&amp;G1642&amp;"_"&amp;H1642&amp;"_"&amp;I1642&amp;"_"&amp;J1642&amp;IF(K1642="","","_"&amp;K1642),[1]CatGlob!$B:$B,0))))</f>
        <v>PEN_NOM_GOB_CD</v>
      </c>
      <c r="N1642" s="402" t="str">
        <f t="shared" si="53"/>
        <v/>
      </c>
      <c r="O1642" s="402" t="str">
        <f t="shared" si="52"/>
        <v/>
      </c>
      <c r="P1642" s="401" t="str">
        <f>IF(LEN(B1642)&gt;8,INDEX([1]CatGlob!$X:$X,MATCH(M1642,[1]CatGlob!$W:$W,0)),"")</f>
        <v>PEG</v>
      </c>
      <c r="Q1642" s="403" t="str">
        <f>INDEX([1]CatGlob!P:P,MATCH(M1642,[1]CatGlob!O:O,0))</f>
        <v>RFLG</v>
      </c>
      <c r="R1642" s="403" t="s">
        <v>601</v>
      </c>
      <c r="S1642" s="403" t="s">
        <v>601</v>
      </c>
      <c r="T1642" s="403" t="str">
        <f>INDEX([1]CatGlob!$D:$D,MATCH($M1642,[1]CatGlob!$C:$C,0))</f>
        <v>RFL</v>
      </c>
      <c r="U1642" s="403" t="s">
        <v>4349</v>
      </c>
      <c r="V1642" s="404" t="str">
        <f>INDEX([1]CatGlob!$F:$F,MATCH($M1642,[1]CatGlob!$C:$C,0))</f>
        <v>RF_SOB</v>
      </c>
      <c r="W1642" s="405"/>
      <c r="X1642" s="406">
        <v>0</v>
      </c>
      <c r="Y1642" s="407">
        <v>0</v>
      </c>
      <c r="Z1642" s="408">
        <v>0</v>
      </c>
      <c r="AA1642" s="407">
        <v>0</v>
      </c>
      <c r="AB1642" s="408">
        <v>0</v>
      </c>
      <c r="AC1642" s="407">
        <v>0</v>
      </c>
      <c r="AD1642" s="408">
        <v>0</v>
      </c>
      <c r="AE1642" s="407">
        <v>0</v>
      </c>
      <c r="AF1642" s="408">
        <v>0</v>
      </c>
      <c r="AG1642" s="407">
        <v>0</v>
      </c>
      <c r="AI1642" s="406">
        <v>0</v>
      </c>
      <c r="AJ1642" s="407">
        <v>0</v>
      </c>
      <c r="AK1642" s="408">
        <v>0</v>
      </c>
      <c r="AL1642" s="407">
        <v>0</v>
      </c>
      <c r="AM1642" s="408">
        <v>0</v>
      </c>
      <c r="AN1642" s="407">
        <v>0</v>
      </c>
      <c r="AO1642" s="408">
        <v>0</v>
      </c>
      <c r="AP1642" s="407">
        <v>0</v>
      </c>
      <c r="AQ1642" s="408">
        <v>0</v>
      </c>
      <c r="AR1642" s="407">
        <v>0</v>
      </c>
      <c r="AT1642" s="406">
        <v>0</v>
      </c>
      <c r="AU1642" s="407">
        <v>0</v>
      </c>
      <c r="AV1642" s="408">
        <v>0</v>
      </c>
      <c r="AW1642" s="407">
        <v>0</v>
      </c>
      <c r="AX1642" s="408">
        <v>0</v>
      </c>
      <c r="AY1642" s="407">
        <v>0</v>
      </c>
      <c r="AZ1642" s="408">
        <v>0</v>
      </c>
      <c r="BA1642" s="407">
        <v>0</v>
      </c>
      <c r="BB1642" s="408">
        <v>0</v>
      </c>
      <c r="BC1642" s="407">
        <v>0</v>
      </c>
    </row>
    <row r="1643" spans="1:55" x14ac:dyDescent="0.35">
      <c r="A1643" s="385" t="str" cm="1">
        <f t="array" ref="A1643">IFERROR(_xlfn.IFS(AND(F1643="Renta Variable",O1643=1),IFERROR(MATCH(B1643,[1]RV_Det!C:C,0),"Rev"),AND(J1643="Corporativa",O1643=1,I1643="EM"),IFERROR(MATCH(B1643,[1]RF_Corps!B:B,0),"Rev"),AND(F1643="Alternativos",O1643=1),IFERROR(MATCH(B1643,[1]Rep4!C:C,0),"Rev")),"")</f>
        <v/>
      </c>
      <c r="B1643" s="394" t="s">
        <v>4391</v>
      </c>
      <c r="C1643" s="409" t="s">
        <v>4392</v>
      </c>
      <c r="D1643" s="395" t="s">
        <v>2855</v>
      </c>
      <c r="E1643" s="396" t="str">
        <f>IF(B1643="","",INDEX([1]CatGlob!$S:$S,IFERROR(MATCH(MID(B1643,7,1),[1]CatGlob!$R:$R,0),MATCH(MID(B1643,1,2),[1]CatGlob!$R:$R,0))))</f>
        <v>NSOL</v>
      </c>
      <c r="F1643" s="397" t="s">
        <v>442</v>
      </c>
      <c r="G1643" s="398" t="s">
        <v>383</v>
      </c>
      <c r="H1643" s="399" t="s">
        <v>264</v>
      </c>
      <c r="I1643" s="399" t="s">
        <v>267</v>
      </c>
      <c r="J1643" s="399" t="s">
        <v>4348</v>
      </c>
      <c r="K1643" s="396" t="s">
        <v>600</v>
      </c>
      <c r="L1643" s="400" t="str">
        <f>IF(ISERROR(MATCH(M1643,M$10:M1642,0)),M1643,"")</f>
        <v/>
      </c>
      <c r="M1643" s="401" t="str">
        <f>IF(B1643="","",IF(ISERROR(MATCH(F1643&amp;"_"&amp;G1643&amp;"_"&amp;H1643&amp;"_"&amp;I1643&amp;"_"&amp;J1643&amp;IF(K1643="","","_"&amp;K1643),[1]CatGlob!$B:$B,0)),F1643&amp;"_"&amp;G1643&amp;"_"&amp;H1643&amp;"_"&amp;I1643&amp;"_"&amp;J1643&amp;IF(K1643="","","_"&amp;K1643),INDEX([1]CatGlob!$C:$C,MATCH(F1643&amp;"_"&amp;G1643&amp;"_"&amp;H1643&amp;"_"&amp;I1643&amp;"_"&amp;J1643&amp;IF(K1643="","","_"&amp;K1643),[1]CatGlob!$B:$B,0))))</f>
        <v>PEN_NOM_GOB_CD</v>
      </c>
      <c r="N1643" s="402" t="str">
        <f t="shared" si="53"/>
        <v/>
      </c>
      <c r="O1643" s="402" t="str">
        <f t="shared" si="52"/>
        <v/>
      </c>
      <c r="P1643" s="401" t="str">
        <f>IF(LEN(B1643)&gt;8,INDEX([1]CatGlob!$X:$X,MATCH(M1643,[1]CatGlob!$W:$W,0)),"")</f>
        <v>PEG</v>
      </c>
      <c r="Q1643" s="403" t="str">
        <f>INDEX([1]CatGlob!P:P,MATCH(M1643,[1]CatGlob!O:O,0))</f>
        <v>RFLG</v>
      </c>
      <c r="R1643" s="403" t="s">
        <v>601</v>
      </c>
      <c r="S1643" s="403" t="s">
        <v>601</v>
      </c>
      <c r="T1643" s="403" t="str">
        <f>INDEX([1]CatGlob!$D:$D,MATCH($M1643,[1]CatGlob!$C:$C,0))</f>
        <v>RFL</v>
      </c>
      <c r="U1643" s="403" t="s">
        <v>4349</v>
      </c>
      <c r="V1643" s="404" t="str">
        <f>INDEX([1]CatGlob!$F:$F,MATCH($M1643,[1]CatGlob!$C:$C,0))</f>
        <v>RF_SOB</v>
      </c>
      <c r="W1643" s="405"/>
      <c r="X1643" s="406">
        <v>0</v>
      </c>
      <c r="Y1643" s="407">
        <v>0</v>
      </c>
      <c r="Z1643" s="408">
        <v>0</v>
      </c>
      <c r="AA1643" s="407">
        <v>0</v>
      </c>
      <c r="AB1643" s="408">
        <v>0</v>
      </c>
      <c r="AC1643" s="407">
        <v>0</v>
      </c>
      <c r="AD1643" s="408">
        <v>0</v>
      </c>
      <c r="AE1643" s="407">
        <v>0</v>
      </c>
      <c r="AF1643" s="408">
        <v>0</v>
      </c>
      <c r="AG1643" s="407">
        <v>0</v>
      </c>
      <c r="AI1643" s="406">
        <v>0</v>
      </c>
      <c r="AJ1643" s="407">
        <v>0</v>
      </c>
      <c r="AK1643" s="408">
        <v>0</v>
      </c>
      <c r="AL1643" s="407">
        <v>0</v>
      </c>
      <c r="AM1643" s="408">
        <v>0</v>
      </c>
      <c r="AN1643" s="407">
        <v>0</v>
      </c>
      <c r="AO1643" s="408">
        <v>0</v>
      </c>
      <c r="AP1643" s="407">
        <v>0</v>
      </c>
      <c r="AQ1643" s="408">
        <v>0</v>
      </c>
      <c r="AR1643" s="407">
        <v>0</v>
      </c>
      <c r="AT1643" s="406">
        <v>0</v>
      </c>
      <c r="AU1643" s="407">
        <v>0</v>
      </c>
      <c r="AV1643" s="408">
        <v>0</v>
      </c>
      <c r="AW1643" s="407">
        <v>0</v>
      </c>
      <c r="AX1643" s="408">
        <v>0</v>
      </c>
      <c r="AY1643" s="407">
        <v>0</v>
      </c>
      <c r="AZ1643" s="408">
        <v>0</v>
      </c>
      <c r="BA1643" s="407">
        <v>0</v>
      </c>
      <c r="BB1643" s="408">
        <v>0</v>
      </c>
      <c r="BC1643" s="407">
        <v>0</v>
      </c>
    </row>
    <row r="1644" spans="1:55" x14ac:dyDescent="0.35">
      <c r="A1644" s="385" t="str" cm="1">
        <f t="array" ref="A1644">IFERROR(_xlfn.IFS(AND(F1644="Renta Variable",O1644=1),IFERROR(MATCH(B1644,[1]RV_Det!C:C,0),"Rev"),AND(J1644="Corporativa",O1644=1,I1644="EM"),IFERROR(MATCH(B1644,[1]RF_Corps!B:B,0),"Rev"),AND(F1644="Alternativos",O1644=1),IFERROR(MATCH(B1644,[1]Rep4!C:C,0),"Rev")),"")</f>
        <v/>
      </c>
      <c r="B1644" s="394" t="s">
        <v>4393</v>
      </c>
      <c r="C1644" s="409" t="s">
        <v>4355</v>
      </c>
      <c r="D1644" s="395" t="s">
        <v>2855</v>
      </c>
      <c r="E1644" s="396" t="str">
        <f>IF(B1644="","",INDEX([1]CatGlob!$S:$S,IFERROR(MATCH(MID(B1644,7,1),[1]CatGlob!$R:$R,0),MATCH(MID(B1644,1,2),[1]CatGlob!$R:$R,0))))</f>
        <v>NSOL</v>
      </c>
      <c r="F1644" s="397" t="s">
        <v>442</v>
      </c>
      <c r="G1644" s="398" t="s">
        <v>383</v>
      </c>
      <c r="H1644" s="399" t="s">
        <v>264</v>
      </c>
      <c r="I1644" s="399" t="s">
        <v>267</v>
      </c>
      <c r="J1644" s="399" t="s">
        <v>4348</v>
      </c>
      <c r="K1644" s="396" t="s">
        <v>600</v>
      </c>
      <c r="L1644" s="400" t="str">
        <f>IF(ISERROR(MATCH(M1644,M$10:M1643,0)),M1644,"")</f>
        <v/>
      </c>
      <c r="M1644" s="401" t="str">
        <f>IF(B1644="","",IF(ISERROR(MATCH(F1644&amp;"_"&amp;G1644&amp;"_"&amp;H1644&amp;"_"&amp;I1644&amp;"_"&amp;J1644&amp;IF(K1644="","","_"&amp;K1644),[1]CatGlob!$B:$B,0)),F1644&amp;"_"&amp;G1644&amp;"_"&amp;H1644&amp;"_"&amp;I1644&amp;"_"&amp;J1644&amp;IF(K1644="","","_"&amp;K1644),INDEX([1]CatGlob!$C:$C,MATCH(F1644&amp;"_"&amp;G1644&amp;"_"&amp;H1644&amp;"_"&amp;I1644&amp;"_"&amp;J1644&amp;IF(K1644="","","_"&amp;K1644),[1]CatGlob!$B:$B,0))))</f>
        <v>PEN_NOM_GOB_CD</v>
      </c>
      <c r="N1644" s="402" t="str">
        <f t="shared" si="53"/>
        <v/>
      </c>
      <c r="O1644" s="402" t="str">
        <f t="shared" si="52"/>
        <v/>
      </c>
      <c r="P1644" s="401" t="str">
        <f>IF(LEN(B1644)&gt;8,INDEX([1]CatGlob!$X:$X,MATCH(M1644,[1]CatGlob!$W:$W,0)),"")</f>
        <v>PEG</v>
      </c>
      <c r="Q1644" s="403" t="str">
        <f>INDEX([1]CatGlob!P:P,MATCH(M1644,[1]CatGlob!O:O,0))</f>
        <v>RFLG</v>
      </c>
      <c r="R1644" s="403" t="s">
        <v>601</v>
      </c>
      <c r="S1644" s="403" t="s">
        <v>601</v>
      </c>
      <c r="T1644" s="403" t="str">
        <f>INDEX([1]CatGlob!$D:$D,MATCH($M1644,[1]CatGlob!$C:$C,0))</f>
        <v>RFL</v>
      </c>
      <c r="U1644" s="403" t="s">
        <v>4349</v>
      </c>
      <c r="V1644" s="404" t="str">
        <f>INDEX([1]CatGlob!$F:$F,MATCH($M1644,[1]CatGlob!$C:$C,0))</f>
        <v>RF_SOB</v>
      </c>
      <c r="W1644" s="405"/>
      <c r="X1644" s="406">
        <v>0</v>
      </c>
      <c r="Y1644" s="407">
        <v>0</v>
      </c>
      <c r="Z1644" s="408">
        <v>0</v>
      </c>
      <c r="AA1644" s="407">
        <v>0</v>
      </c>
      <c r="AB1644" s="408">
        <v>0</v>
      </c>
      <c r="AC1644" s="407">
        <v>0</v>
      </c>
      <c r="AD1644" s="408">
        <v>0</v>
      </c>
      <c r="AE1644" s="407">
        <v>0</v>
      </c>
      <c r="AF1644" s="408">
        <v>0</v>
      </c>
      <c r="AG1644" s="407">
        <v>0</v>
      </c>
      <c r="AI1644" s="406">
        <v>0</v>
      </c>
      <c r="AJ1644" s="407">
        <v>0</v>
      </c>
      <c r="AK1644" s="408">
        <v>0</v>
      </c>
      <c r="AL1644" s="407">
        <v>0</v>
      </c>
      <c r="AM1644" s="408">
        <v>0</v>
      </c>
      <c r="AN1644" s="407">
        <v>0</v>
      </c>
      <c r="AO1644" s="408">
        <v>0</v>
      </c>
      <c r="AP1644" s="407">
        <v>0</v>
      </c>
      <c r="AQ1644" s="408">
        <v>0</v>
      </c>
      <c r="AR1644" s="407">
        <v>0</v>
      </c>
      <c r="AT1644" s="406">
        <v>0</v>
      </c>
      <c r="AU1644" s="407">
        <v>0</v>
      </c>
      <c r="AV1644" s="408">
        <v>0</v>
      </c>
      <c r="AW1644" s="407">
        <v>0</v>
      </c>
      <c r="AX1644" s="408">
        <v>0</v>
      </c>
      <c r="AY1644" s="407">
        <v>0</v>
      </c>
      <c r="AZ1644" s="408">
        <v>0</v>
      </c>
      <c r="BA1644" s="407">
        <v>0</v>
      </c>
      <c r="BB1644" s="408">
        <v>0</v>
      </c>
      <c r="BC1644" s="407">
        <v>0</v>
      </c>
    </row>
    <row r="1645" spans="1:55" x14ac:dyDescent="0.35">
      <c r="A1645" s="385" t="str" cm="1">
        <f t="array" ref="A1645">IFERROR(_xlfn.IFS(AND(F1645="Renta Variable",O1645=1),IFERROR(MATCH(B1645,[1]RV_Det!C:C,0),"Rev"),AND(J1645="Corporativa",O1645=1,I1645="EM"),IFERROR(MATCH(B1645,[1]RF_Corps!B:B,0),"Rev"),AND(F1645="Alternativos",O1645=1),IFERROR(MATCH(B1645,[1]Rep4!C:C,0),"Rev")),"")</f>
        <v/>
      </c>
      <c r="B1645" s="394" t="s">
        <v>4394</v>
      </c>
      <c r="C1645" s="409" t="s">
        <v>4355</v>
      </c>
      <c r="D1645" s="395" t="s">
        <v>2855</v>
      </c>
      <c r="E1645" s="396" t="str">
        <f>IF(B1645="","",INDEX([1]CatGlob!$S:$S,IFERROR(MATCH(MID(B1645,7,1),[1]CatGlob!$R:$R,0),MATCH(MID(B1645,1,2),[1]CatGlob!$R:$R,0))))</f>
        <v>NSOL</v>
      </c>
      <c r="F1645" s="397" t="s">
        <v>442</v>
      </c>
      <c r="G1645" s="398" t="s">
        <v>383</v>
      </c>
      <c r="H1645" s="399" t="s">
        <v>264</v>
      </c>
      <c r="I1645" s="399" t="s">
        <v>267</v>
      </c>
      <c r="J1645" s="399" t="s">
        <v>4348</v>
      </c>
      <c r="K1645" s="396" t="s">
        <v>600</v>
      </c>
      <c r="L1645" s="400" t="str">
        <f>IF(ISERROR(MATCH(M1645,M$10:M1644,0)),M1645,"")</f>
        <v/>
      </c>
      <c r="M1645" s="401" t="str">
        <f>IF(B1645="","",IF(ISERROR(MATCH(F1645&amp;"_"&amp;G1645&amp;"_"&amp;H1645&amp;"_"&amp;I1645&amp;"_"&amp;J1645&amp;IF(K1645="","","_"&amp;K1645),[1]CatGlob!$B:$B,0)),F1645&amp;"_"&amp;G1645&amp;"_"&amp;H1645&amp;"_"&amp;I1645&amp;"_"&amp;J1645&amp;IF(K1645="","","_"&amp;K1645),INDEX([1]CatGlob!$C:$C,MATCH(F1645&amp;"_"&amp;G1645&amp;"_"&amp;H1645&amp;"_"&amp;I1645&amp;"_"&amp;J1645&amp;IF(K1645="","","_"&amp;K1645),[1]CatGlob!$B:$B,0))))</f>
        <v>PEN_NOM_GOB_CD</v>
      </c>
      <c r="N1645" s="402" t="str">
        <f t="shared" si="53"/>
        <v/>
      </c>
      <c r="O1645" s="402" t="str">
        <f t="shared" si="52"/>
        <v/>
      </c>
      <c r="P1645" s="401" t="str">
        <f>IF(LEN(B1645)&gt;8,INDEX([1]CatGlob!$X:$X,MATCH(M1645,[1]CatGlob!$W:$W,0)),"")</f>
        <v>PEG</v>
      </c>
      <c r="Q1645" s="403" t="str">
        <f>INDEX([1]CatGlob!P:P,MATCH(M1645,[1]CatGlob!O:O,0))</f>
        <v>RFLG</v>
      </c>
      <c r="R1645" s="403" t="s">
        <v>601</v>
      </c>
      <c r="S1645" s="403" t="s">
        <v>601</v>
      </c>
      <c r="T1645" s="403" t="str">
        <f>INDEX([1]CatGlob!$D:$D,MATCH($M1645,[1]CatGlob!$C:$C,0))</f>
        <v>RFL</v>
      </c>
      <c r="U1645" s="403" t="s">
        <v>4349</v>
      </c>
      <c r="V1645" s="404" t="str">
        <f>INDEX([1]CatGlob!$F:$F,MATCH($M1645,[1]CatGlob!$C:$C,0))</f>
        <v>RF_SOB</v>
      </c>
      <c r="W1645" s="405"/>
      <c r="X1645" s="406">
        <v>0</v>
      </c>
      <c r="Y1645" s="407">
        <v>0</v>
      </c>
      <c r="Z1645" s="408">
        <v>0</v>
      </c>
      <c r="AA1645" s="407">
        <v>0</v>
      </c>
      <c r="AB1645" s="408">
        <v>0</v>
      </c>
      <c r="AC1645" s="407">
        <v>0</v>
      </c>
      <c r="AD1645" s="408">
        <v>0</v>
      </c>
      <c r="AE1645" s="407">
        <v>0</v>
      </c>
      <c r="AF1645" s="408">
        <v>0</v>
      </c>
      <c r="AG1645" s="407">
        <v>0</v>
      </c>
      <c r="AI1645" s="406">
        <v>0</v>
      </c>
      <c r="AJ1645" s="407">
        <v>0</v>
      </c>
      <c r="AK1645" s="408">
        <v>0</v>
      </c>
      <c r="AL1645" s="407">
        <v>0</v>
      </c>
      <c r="AM1645" s="408">
        <v>0</v>
      </c>
      <c r="AN1645" s="407">
        <v>0</v>
      </c>
      <c r="AO1645" s="408">
        <v>0</v>
      </c>
      <c r="AP1645" s="407">
        <v>0</v>
      </c>
      <c r="AQ1645" s="408">
        <v>0</v>
      </c>
      <c r="AR1645" s="407">
        <v>0</v>
      </c>
      <c r="AT1645" s="406">
        <v>0</v>
      </c>
      <c r="AU1645" s="407">
        <v>0</v>
      </c>
      <c r="AV1645" s="408">
        <v>0</v>
      </c>
      <c r="AW1645" s="407">
        <v>0</v>
      </c>
      <c r="AX1645" s="408">
        <v>0</v>
      </c>
      <c r="AY1645" s="407">
        <v>0</v>
      </c>
      <c r="AZ1645" s="408">
        <v>0</v>
      </c>
      <c r="BA1645" s="407">
        <v>0</v>
      </c>
      <c r="BB1645" s="408">
        <v>0</v>
      </c>
      <c r="BC1645" s="407">
        <v>0</v>
      </c>
    </row>
    <row r="1646" spans="1:55" x14ac:dyDescent="0.35">
      <c r="A1646" s="385" t="str" cm="1">
        <f t="array" ref="A1646">IFERROR(_xlfn.IFS(AND(F1646="Renta Variable",O1646=1),IFERROR(MATCH(B1646,[1]RV_Det!C:C,0),"Rev"),AND(J1646="Corporativa",O1646=1,I1646="EM"),IFERROR(MATCH(B1646,[1]RF_Corps!B:B,0),"Rev"),AND(F1646="Alternativos",O1646=1),IFERROR(MATCH(B1646,[1]Rep4!C:C,0),"Rev")),"")</f>
        <v/>
      </c>
      <c r="B1646" s="394" t="s">
        <v>4395</v>
      </c>
      <c r="C1646" s="409" t="s">
        <v>4396</v>
      </c>
      <c r="D1646" s="395" t="s">
        <v>2855</v>
      </c>
      <c r="E1646" s="396" t="str">
        <f>IF(B1646="","",INDEX([1]CatGlob!$S:$S,IFERROR(MATCH(MID(B1646,7,1),[1]CatGlob!$R:$R,0),MATCH(MID(B1646,1,2),[1]CatGlob!$R:$R,0))))</f>
        <v>NSOL</v>
      </c>
      <c r="F1646" s="397" t="s">
        <v>442</v>
      </c>
      <c r="G1646" s="398" t="s">
        <v>383</v>
      </c>
      <c r="H1646" s="399" t="s">
        <v>264</v>
      </c>
      <c r="I1646" s="399" t="s">
        <v>267</v>
      </c>
      <c r="J1646" s="399" t="s">
        <v>4348</v>
      </c>
      <c r="K1646" s="396" t="s">
        <v>600</v>
      </c>
      <c r="L1646" s="400" t="str">
        <f>IF(ISERROR(MATCH(M1646,M$10:M1645,0)),M1646,"")</f>
        <v/>
      </c>
      <c r="M1646" s="401" t="str">
        <f>IF(B1646="","",IF(ISERROR(MATCH(F1646&amp;"_"&amp;G1646&amp;"_"&amp;H1646&amp;"_"&amp;I1646&amp;"_"&amp;J1646&amp;IF(K1646="","","_"&amp;K1646),[1]CatGlob!$B:$B,0)),F1646&amp;"_"&amp;G1646&amp;"_"&amp;H1646&amp;"_"&amp;I1646&amp;"_"&amp;J1646&amp;IF(K1646="","","_"&amp;K1646),INDEX([1]CatGlob!$C:$C,MATCH(F1646&amp;"_"&amp;G1646&amp;"_"&amp;H1646&amp;"_"&amp;I1646&amp;"_"&amp;J1646&amp;IF(K1646="","","_"&amp;K1646),[1]CatGlob!$B:$B,0))))</f>
        <v>PEN_NOM_GOB_CD</v>
      </c>
      <c r="N1646" s="402" t="str">
        <f t="shared" si="53"/>
        <v/>
      </c>
      <c r="O1646" s="402" t="str">
        <f t="shared" si="52"/>
        <v/>
      </c>
      <c r="P1646" s="401" t="str">
        <f>IF(LEN(B1646)&gt;8,INDEX([1]CatGlob!$X:$X,MATCH(M1646,[1]CatGlob!$W:$W,0)),"")</f>
        <v>PEG</v>
      </c>
      <c r="Q1646" s="403" t="str">
        <f>INDEX([1]CatGlob!P:P,MATCH(M1646,[1]CatGlob!O:O,0))</f>
        <v>RFLG</v>
      </c>
      <c r="R1646" s="403" t="s">
        <v>601</v>
      </c>
      <c r="S1646" s="403" t="s">
        <v>601</v>
      </c>
      <c r="T1646" s="403" t="str">
        <f>INDEX([1]CatGlob!$D:$D,MATCH($M1646,[1]CatGlob!$C:$C,0))</f>
        <v>RFL</v>
      </c>
      <c r="U1646" s="403" t="s">
        <v>4349</v>
      </c>
      <c r="V1646" s="404" t="str">
        <f>INDEX([1]CatGlob!$F:$F,MATCH($M1646,[1]CatGlob!$C:$C,0))</f>
        <v>RF_SOB</v>
      </c>
      <c r="W1646" s="405"/>
      <c r="X1646" s="406">
        <v>0</v>
      </c>
      <c r="Y1646" s="407">
        <v>0</v>
      </c>
      <c r="Z1646" s="408">
        <v>0</v>
      </c>
      <c r="AA1646" s="407">
        <v>0</v>
      </c>
      <c r="AB1646" s="408">
        <v>0</v>
      </c>
      <c r="AC1646" s="407">
        <v>0</v>
      </c>
      <c r="AD1646" s="408">
        <v>0</v>
      </c>
      <c r="AE1646" s="407">
        <v>0</v>
      </c>
      <c r="AF1646" s="408">
        <v>0</v>
      </c>
      <c r="AG1646" s="407">
        <v>0</v>
      </c>
      <c r="AI1646" s="406">
        <v>0</v>
      </c>
      <c r="AJ1646" s="407">
        <v>0</v>
      </c>
      <c r="AK1646" s="408">
        <v>0</v>
      </c>
      <c r="AL1646" s="407">
        <v>0</v>
      </c>
      <c r="AM1646" s="408">
        <v>0</v>
      </c>
      <c r="AN1646" s="407">
        <v>0</v>
      </c>
      <c r="AO1646" s="408">
        <v>0</v>
      </c>
      <c r="AP1646" s="407">
        <v>0</v>
      </c>
      <c r="AQ1646" s="408">
        <v>0</v>
      </c>
      <c r="AR1646" s="407">
        <v>0</v>
      </c>
      <c r="AT1646" s="406">
        <v>0</v>
      </c>
      <c r="AU1646" s="407">
        <v>0</v>
      </c>
      <c r="AV1646" s="408">
        <v>0</v>
      </c>
      <c r="AW1646" s="407">
        <v>0</v>
      </c>
      <c r="AX1646" s="408">
        <v>0</v>
      </c>
      <c r="AY1646" s="407">
        <v>0</v>
      </c>
      <c r="AZ1646" s="408">
        <v>0</v>
      </c>
      <c r="BA1646" s="407">
        <v>0</v>
      </c>
      <c r="BB1646" s="408">
        <v>0</v>
      </c>
      <c r="BC1646" s="407">
        <v>0</v>
      </c>
    </row>
    <row r="1647" spans="1:55" x14ac:dyDescent="0.35">
      <c r="A1647" s="385" t="str" cm="1">
        <f t="array" ref="A1647">IFERROR(_xlfn.IFS(AND(F1647="Renta Variable",O1647=1),IFERROR(MATCH(B1647,[1]RV_Det!C:C,0),"Rev"),AND(J1647="Corporativa",O1647=1,I1647="EM"),IFERROR(MATCH(B1647,[1]RF_Corps!B:B,0),"Rev"),AND(F1647="Alternativos",O1647=1),IFERROR(MATCH(B1647,[1]Rep4!C:C,0),"Rev")),"")</f>
        <v/>
      </c>
      <c r="B1647" s="394" t="s">
        <v>4397</v>
      </c>
      <c r="C1647" s="409" t="s">
        <v>4398</v>
      </c>
      <c r="D1647" s="395" t="s">
        <v>2855</v>
      </c>
      <c r="E1647" s="396" t="str">
        <f>IF(B1647="","",INDEX([1]CatGlob!$S:$S,IFERROR(MATCH(MID(B1647,7,1),[1]CatGlob!$R:$R,0),MATCH(MID(B1647,1,2),[1]CatGlob!$R:$R,0))))</f>
        <v>NSOL</v>
      </c>
      <c r="F1647" s="397" t="s">
        <v>442</v>
      </c>
      <c r="G1647" s="398" t="s">
        <v>383</v>
      </c>
      <c r="H1647" s="399" t="s">
        <v>264</v>
      </c>
      <c r="I1647" s="399" t="s">
        <v>267</v>
      </c>
      <c r="J1647" s="399" t="s">
        <v>4348</v>
      </c>
      <c r="K1647" s="396" t="s">
        <v>600</v>
      </c>
      <c r="L1647" s="400" t="str">
        <f>IF(ISERROR(MATCH(M1647,M$10:M1646,0)),M1647,"")</f>
        <v/>
      </c>
      <c r="M1647" s="401" t="str">
        <f>IF(B1647="","",IF(ISERROR(MATCH(F1647&amp;"_"&amp;G1647&amp;"_"&amp;H1647&amp;"_"&amp;I1647&amp;"_"&amp;J1647&amp;IF(K1647="","","_"&amp;K1647),[1]CatGlob!$B:$B,0)),F1647&amp;"_"&amp;G1647&amp;"_"&amp;H1647&amp;"_"&amp;I1647&amp;"_"&amp;J1647&amp;IF(K1647="","","_"&amp;K1647),INDEX([1]CatGlob!$C:$C,MATCH(F1647&amp;"_"&amp;G1647&amp;"_"&amp;H1647&amp;"_"&amp;I1647&amp;"_"&amp;J1647&amp;IF(K1647="","","_"&amp;K1647),[1]CatGlob!$B:$B,0))))</f>
        <v>PEN_NOM_GOB_CD</v>
      </c>
      <c r="N1647" s="402" t="str">
        <f t="shared" si="53"/>
        <v/>
      </c>
      <c r="O1647" s="402" t="str">
        <f t="shared" si="52"/>
        <v/>
      </c>
      <c r="P1647" s="401" t="str">
        <f>IF(LEN(B1647)&gt;8,INDEX([1]CatGlob!$X:$X,MATCH(M1647,[1]CatGlob!$W:$W,0)),"")</f>
        <v>PEG</v>
      </c>
      <c r="Q1647" s="403" t="str">
        <f>INDEX([1]CatGlob!P:P,MATCH(M1647,[1]CatGlob!O:O,0))</f>
        <v>RFLG</v>
      </c>
      <c r="R1647" s="403" t="s">
        <v>601</v>
      </c>
      <c r="S1647" s="403" t="s">
        <v>601</v>
      </c>
      <c r="T1647" s="403" t="str">
        <f>INDEX([1]CatGlob!$D:$D,MATCH($M1647,[1]CatGlob!$C:$C,0))</f>
        <v>RFL</v>
      </c>
      <c r="U1647" s="403" t="s">
        <v>4349</v>
      </c>
      <c r="V1647" s="404" t="str">
        <f>INDEX([1]CatGlob!$F:$F,MATCH($M1647,[1]CatGlob!$C:$C,0))</f>
        <v>RF_SOB</v>
      </c>
      <c r="W1647" s="405"/>
      <c r="X1647" s="406">
        <v>0</v>
      </c>
      <c r="Y1647" s="407">
        <v>0</v>
      </c>
      <c r="Z1647" s="408">
        <v>0</v>
      </c>
      <c r="AA1647" s="407">
        <v>0</v>
      </c>
      <c r="AB1647" s="408">
        <v>0</v>
      </c>
      <c r="AC1647" s="407">
        <v>0</v>
      </c>
      <c r="AD1647" s="408">
        <v>0</v>
      </c>
      <c r="AE1647" s="407">
        <v>0</v>
      </c>
      <c r="AF1647" s="408">
        <v>0</v>
      </c>
      <c r="AG1647" s="407">
        <v>0</v>
      </c>
      <c r="AI1647" s="406">
        <v>0</v>
      </c>
      <c r="AJ1647" s="407">
        <v>0</v>
      </c>
      <c r="AK1647" s="408">
        <v>0</v>
      </c>
      <c r="AL1647" s="407">
        <v>0</v>
      </c>
      <c r="AM1647" s="408">
        <v>0</v>
      </c>
      <c r="AN1647" s="407">
        <v>0</v>
      </c>
      <c r="AO1647" s="408">
        <v>0</v>
      </c>
      <c r="AP1647" s="407">
        <v>0</v>
      </c>
      <c r="AQ1647" s="408">
        <v>0</v>
      </c>
      <c r="AR1647" s="407">
        <v>0</v>
      </c>
      <c r="AT1647" s="406">
        <v>0</v>
      </c>
      <c r="AU1647" s="407">
        <v>0</v>
      </c>
      <c r="AV1647" s="408">
        <v>0</v>
      </c>
      <c r="AW1647" s="407">
        <v>0</v>
      </c>
      <c r="AX1647" s="408">
        <v>0</v>
      </c>
      <c r="AY1647" s="407">
        <v>0</v>
      </c>
      <c r="AZ1647" s="408">
        <v>0</v>
      </c>
      <c r="BA1647" s="407">
        <v>0</v>
      </c>
      <c r="BB1647" s="408">
        <v>0</v>
      </c>
      <c r="BC1647" s="407">
        <v>0</v>
      </c>
    </row>
    <row r="1648" spans="1:55" x14ac:dyDescent="0.35">
      <c r="A1648" s="385" t="str" cm="1">
        <f t="array" ref="A1648">IFERROR(_xlfn.IFS(AND(F1648="Renta Variable",O1648=1),IFERROR(MATCH(B1648,[1]RV_Det!C:C,0),"Rev"),AND(J1648="Corporativa",O1648=1,I1648="EM"),IFERROR(MATCH(B1648,[1]RF_Corps!B:B,0),"Rev"),AND(F1648="Alternativos",O1648=1),IFERROR(MATCH(B1648,[1]Rep4!C:C,0),"Rev")),"")</f>
        <v/>
      </c>
      <c r="B1648" s="394" t="s">
        <v>4399</v>
      </c>
      <c r="C1648" s="409" t="s">
        <v>4400</v>
      </c>
      <c r="D1648" s="395" t="s">
        <v>2855</v>
      </c>
      <c r="E1648" s="396" t="str">
        <f>IF(B1648="","",INDEX([1]CatGlob!$S:$S,IFERROR(MATCH(MID(B1648,7,1),[1]CatGlob!$R:$R,0),MATCH(MID(B1648,1,2),[1]CatGlob!$R:$R,0))))</f>
        <v>NSOL</v>
      </c>
      <c r="F1648" s="397" t="s">
        <v>442</v>
      </c>
      <c r="G1648" s="398" t="s">
        <v>383</v>
      </c>
      <c r="H1648" s="399" t="s">
        <v>264</v>
      </c>
      <c r="I1648" s="399" t="s">
        <v>267</v>
      </c>
      <c r="J1648" s="399" t="s">
        <v>4348</v>
      </c>
      <c r="K1648" s="396" t="s">
        <v>600</v>
      </c>
      <c r="L1648" s="400" t="str">
        <f>IF(ISERROR(MATCH(M1648,M$10:M1647,0)),M1648,"")</f>
        <v/>
      </c>
      <c r="M1648" s="401" t="str">
        <f>IF(B1648="","",IF(ISERROR(MATCH(F1648&amp;"_"&amp;G1648&amp;"_"&amp;H1648&amp;"_"&amp;I1648&amp;"_"&amp;J1648&amp;IF(K1648="","","_"&amp;K1648),[1]CatGlob!$B:$B,0)),F1648&amp;"_"&amp;G1648&amp;"_"&amp;H1648&amp;"_"&amp;I1648&amp;"_"&amp;J1648&amp;IF(K1648="","","_"&amp;K1648),INDEX([1]CatGlob!$C:$C,MATCH(F1648&amp;"_"&amp;G1648&amp;"_"&amp;H1648&amp;"_"&amp;I1648&amp;"_"&amp;J1648&amp;IF(K1648="","","_"&amp;K1648),[1]CatGlob!$B:$B,0))))</f>
        <v>PEN_NOM_GOB_CD</v>
      </c>
      <c r="N1648" s="402" t="str">
        <f t="shared" si="53"/>
        <v/>
      </c>
      <c r="O1648" s="402" t="str">
        <f t="shared" si="52"/>
        <v/>
      </c>
      <c r="P1648" s="401" t="str">
        <f>IF(LEN(B1648)&gt;8,INDEX([1]CatGlob!$X:$X,MATCH(M1648,[1]CatGlob!$W:$W,0)),"")</f>
        <v>PEG</v>
      </c>
      <c r="Q1648" s="403" t="str">
        <f>INDEX([1]CatGlob!P:P,MATCH(M1648,[1]CatGlob!O:O,0))</f>
        <v>RFLG</v>
      </c>
      <c r="R1648" s="403" t="s">
        <v>601</v>
      </c>
      <c r="S1648" s="403" t="s">
        <v>601</v>
      </c>
      <c r="T1648" s="403" t="str">
        <f>INDEX([1]CatGlob!$D:$D,MATCH($M1648,[1]CatGlob!$C:$C,0))</f>
        <v>RFL</v>
      </c>
      <c r="U1648" s="403" t="s">
        <v>4349</v>
      </c>
      <c r="V1648" s="404" t="str">
        <f>INDEX([1]CatGlob!$F:$F,MATCH($M1648,[1]CatGlob!$C:$C,0))</f>
        <v>RF_SOB</v>
      </c>
      <c r="W1648" s="405"/>
      <c r="X1648" s="406">
        <v>0</v>
      </c>
      <c r="Y1648" s="407">
        <v>0</v>
      </c>
      <c r="Z1648" s="408">
        <v>0</v>
      </c>
      <c r="AA1648" s="407">
        <v>0</v>
      </c>
      <c r="AB1648" s="408">
        <v>0</v>
      </c>
      <c r="AC1648" s="407">
        <v>0</v>
      </c>
      <c r="AD1648" s="408">
        <v>0</v>
      </c>
      <c r="AE1648" s="407">
        <v>0</v>
      </c>
      <c r="AF1648" s="408">
        <v>0</v>
      </c>
      <c r="AG1648" s="407">
        <v>0</v>
      </c>
      <c r="AI1648" s="406">
        <v>0</v>
      </c>
      <c r="AJ1648" s="407">
        <v>0</v>
      </c>
      <c r="AK1648" s="408">
        <v>0</v>
      </c>
      <c r="AL1648" s="407">
        <v>0</v>
      </c>
      <c r="AM1648" s="408">
        <v>0</v>
      </c>
      <c r="AN1648" s="407">
        <v>0</v>
      </c>
      <c r="AO1648" s="408">
        <v>0</v>
      </c>
      <c r="AP1648" s="407">
        <v>0</v>
      </c>
      <c r="AQ1648" s="408">
        <v>0</v>
      </c>
      <c r="AR1648" s="407">
        <v>0</v>
      </c>
      <c r="AT1648" s="406">
        <v>0</v>
      </c>
      <c r="AU1648" s="407">
        <v>0</v>
      </c>
      <c r="AV1648" s="408">
        <v>0</v>
      </c>
      <c r="AW1648" s="407">
        <v>0</v>
      </c>
      <c r="AX1648" s="408">
        <v>0</v>
      </c>
      <c r="AY1648" s="407">
        <v>0</v>
      </c>
      <c r="AZ1648" s="408">
        <v>0</v>
      </c>
      <c r="BA1648" s="407">
        <v>0</v>
      </c>
      <c r="BB1648" s="408">
        <v>0</v>
      </c>
      <c r="BC1648" s="407">
        <v>0</v>
      </c>
    </row>
    <row r="1649" spans="1:55" x14ac:dyDescent="0.35">
      <c r="A1649" s="385" t="str" cm="1">
        <f t="array" ref="A1649">IFERROR(_xlfn.IFS(AND(F1649="Renta Variable",O1649=1),IFERROR(MATCH(B1649,[1]RV_Det!C:C,0),"Rev"),AND(J1649="Corporativa",O1649=1,I1649="EM"),IFERROR(MATCH(B1649,[1]RF_Corps!B:B,0),"Rev"),AND(F1649="Alternativos",O1649=1),IFERROR(MATCH(B1649,[1]Rep4!C:C,0),"Rev")),"")</f>
        <v/>
      </c>
      <c r="B1649" s="394" t="s">
        <v>4401</v>
      </c>
      <c r="C1649" s="409" t="s">
        <v>4402</v>
      </c>
      <c r="D1649" s="395" t="s">
        <v>2855</v>
      </c>
      <c r="E1649" s="396" t="str">
        <f>IF(B1649="","",INDEX([1]CatGlob!$S:$S,IFERROR(MATCH(MID(B1649,7,1),[1]CatGlob!$R:$R,0),MATCH(MID(B1649,1,2),[1]CatGlob!$R:$R,0))))</f>
        <v>NSOL</v>
      </c>
      <c r="F1649" s="397" t="s">
        <v>442</v>
      </c>
      <c r="G1649" s="398" t="s">
        <v>383</v>
      </c>
      <c r="H1649" s="399" t="s">
        <v>264</v>
      </c>
      <c r="I1649" s="399" t="s">
        <v>267</v>
      </c>
      <c r="J1649" s="399" t="s">
        <v>4348</v>
      </c>
      <c r="K1649" s="396" t="s">
        <v>600</v>
      </c>
      <c r="L1649" s="400" t="str">
        <f>IF(ISERROR(MATCH(M1649,M$10:M1648,0)),M1649,"")</f>
        <v/>
      </c>
      <c r="M1649" s="401" t="str">
        <f>IF(B1649="","",IF(ISERROR(MATCH(F1649&amp;"_"&amp;G1649&amp;"_"&amp;H1649&amp;"_"&amp;I1649&amp;"_"&amp;J1649&amp;IF(K1649="","","_"&amp;K1649),[1]CatGlob!$B:$B,0)),F1649&amp;"_"&amp;G1649&amp;"_"&amp;H1649&amp;"_"&amp;I1649&amp;"_"&amp;J1649&amp;IF(K1649="","","_"&amp;K1649),INDEX([1]CatGlob!$C:$C,MATCH(F1649&amp;"_"&amp;G1649&amp;"_"&amp;H1649&amp;"_"&amp;I1649&amp;"_"&amp;J1649&amp;IF(K1649="","","_"&amp;K1649),[1]CatGlob!$B:$B,0))))</f>
        <v>PEN_NOM_GOB_CD</v>
      </c>
      <c r="N1649" s="402" t="str">
        <f t="shared" si="53"/>
        <v/>
      </c>
      <c r="O1649" s="402" t="str">
        <f t="shared" si="52"/>
        <v/>
      </c>
      <c r="P1649" s="401" t="str">
        <f>IF(LEN(B1649)&gt;8,INDEX([1]CatGlob!$X:$X,MATCH(M1649,[1]CatGlob!$W:$W,0)),"")</f>
        <v>PEG</v>
      </c>
      <c r="Q1649" s="403" t="str">
        <f>INDEX([1]CatGlob!P:P,MATCH(M1649,[1]CatGlob!O:O,0))</f>
        <v>RFLG</v>
      </c>
      <c r="R1649" s="403" t="s">
        <v>601</v>
      </c>
      <c r="S1649" s="403" t="s">
        <v>601</v>
      </c>
      <c r="T1649" s="403" t="str">
        <f>INDEX([1]CatGlob!$D:$D,MATCH($M1649,[1]CatGlob!$C:$C,0))</f>
        <v>RFL</v>
      </c>
      <c r="U1649" s="403" t="s">
        <v>4349</v>
      </c>
      <c r="V1649" s="404" t="str">
        <f>INDEX([1]CatGlob!$F:$F,MATCH($M1649,[1]CatGlob!$C:$C,0))</f>
        <v>RF_SOB</v>
      </c>
      <c r="W1649" s="405"/>
      <c r="X1649" s="406">
        <v>0</v>
      </c>
      <c r="Y1649" s="407">
        <v>0</v>
      </c>
      <c r="Z1649" s="408">
        <v>0</v>
      </c>
      <c r="AA1649" s="407">
        <v>0</v>
      </c>
      <c r="AB1649" s="408">
        <v>0</v>
      </c>
      <c r="AC1649" s="407">
        <v>0</v>
      </c>
      <c r="AD1649" s="408">
        <v>0</v>
      </c>
      <c r="AE1649" s="407">
        <v>0</v>
      </c>
      <c r="AF1649" s="408">
        <v>0</v>
      </c>
      <c r="AG1649" s="407">
        <v>0</v>
      </c>
      <c r="AI1649" s="406">
        <v>0</v>
      </c>
      <c r="AJ1649" s="407">
        <v>0</v>
      </c>
      <c r="AK1649" s="408">
        <v>0</v>
      </c>
      <c r="AL1649" s="407">
        <v>0</v>
      </c>
      <c r="AM1649" s="408">
        <v>0</v>
      </c>
      <c r="AN1649" s="407">
        <v>0</v>
      </c>
      <c r="AO1649" s="408">
        <v>0</v>
      </c>
      <c r="AP1649" s="407">
        <v>0</v>
      </c>
      <c r="AQ1649" s="408">
        <v>0</v>
      </c>
      <c r="AR1649" s="407">
        <v>0</v>
      </c>
      <c r="AT1649" s="406">
        <v>0</v>
      </c>
      <c r="AU1649" s="407">
        <v>0</v>
      </c>
      <c r="AV1649" s="408">
        <v>0</v>
      </c>
      <c r="AW1649" s="407">
        <v>0</v>
      </c>
      <c r="AX1649" s="408">
        <v>0</v>
      </c>
      <c r="AY1649" s="407">
        <v>0</v>
      </c>
      <c r="AZ1649" s="408">
        <v>0</v>
      </c>
      <c r="BA1649" s="407">
        <v>0</v>
      </c>
      <c r="BB1649" s="408">
        <v>0</v>
      </c>
      <c r="BC1649" s="407">
        <v>0</v>
      </c>
    </row>
    <row r="1650" spans="1:55" x14ac:dyDescent="0.35">
      <c r="A1650" s="385" t="str" cm="1">
        <f t="array" ref="A1650">IFERROR(_xlfn.IFS(AND(F1650="Renta Variable",O1650=1),IFERROR(MATCH(B1650,[1]RV_Det!C:C,0),"Rev"),AND(J1650="Corporativa",O1650=1,I1650="EM"),IFERROR(MATCH(B1650,[1]RF_Corps!B:B,0),"Rev"),AND(F1650="Alternativos",O1650=1),IFERROR(MATCH(B1650,[1]Rep4!C:C,0),"Rev")),"")</f>
        <v/>
      </c>
      <c r="B1650" s="394" t="s">
        <v>4403</v>
      </c>
      <c r="C1650" s="409" t="s">
        <v>4404</v>
      </c>
      <c r="D1650" s="395" t="s">
        <v>2855</v>
      </c>
      <c r="E1650" s="396" t="str">
        <f>IF(B1650="","",INDEX([1]CatGlob!$S:$S,IFERROR(MATCH(MID(B1650,7,1),[1]CatGlob!$R:$R,0),MATCH(MID(B1650,1,2),[1]CatGlob!$R:$R,0))))</f>
        <v>NSOL</v>
      </c>
      <c r="F1650" s="397" t="s">
        <v>442</v>
      </c>
      <c r="G1650" s="398" t="s">
        <v>383</v>
      </c>
      <c r="H1650" s="399" t="s">
        <v>264</v>
      </c>
      <c r="I1650" s="399" t="s">
        <v>267</v>
      </c>
      <c r="J1650" s="399" t="s">
        <v>4348</v>
      </c>
      <c r="K1650" s="396" t="s">
        <v>600</v>
      </c>
      <c r="L1650" s="400" t="str">
        <f>IF(ISERROR(MATCH(M1650,M$10:M1649,0)),M1650,"")</f>
        <v/>
      </c>
      <c r="M1650" s="401" t="str">
        <f>IF(B1650="","",IF(ISERROR(MATCH(F1650&amp;"_"&amp;G1650&amp;"_"&amp;H1650&amp;"_"&amp;I1650&amp;"_"&amp;J1650&amp;IF(K1650="","","_"&amp;K1650),[1]CatGlob!$B:$B,0)),F1650&amp;"_"&amp;G1650&amp;"_"&amp;H1650&amp;"_"&amp;I1650&amp;"_"&amp;J1650&amp;IF(K1650="","","_"&amp;K1650),INDEX([1]CatGlob!$C:$C,MATCH(F1650&amp;"_"&amp;G1650&amp;"_"&amp;H1650&amp;"_"&amp;I1650&amp;"_"&amp;J1650&amp;IF(K1650="","","_"&amp;K1650),[1]CatGlob!$B:$B,0))))</f>
        <v>PEN_NOM_GOB_CD</v>
      </c>
      <c r="N1650" s="402" t="str">
        <f t="shared" si="53"/>
        <v/>
      </c>
      <c r="O1650" s="402" t="str">
        <f t="shared" si="52"/>
        <v/>
      </c>
      <c r="P1650" s="401" t="str">
        <f>IF(LEN(B1650)&gt;8,INDEX([1]CatGlob!$X:$X,MATCH(M1650,[1]CatGlob!$W:$W,0)),"")</f>
        <v>PEG</v>
      </c>
      <c r="Q1650" s="403" t="str">
        <f>INDEX([1]CatGlob!P:P,MATCH(M1650,[1]CatGlob!O:O,0))</f>
        <v>RFLG</v>
      </c>
      <c r="R1650" s="403" t="s">
        <v>601</v>
      </c>
      <c r="S1650" s="403" t="s">
        <v>601</v>
      </c>
      <c r="T1650" s="403" t="str">
        <f>INDEX([1]CatGlob!$D:$D,MATCH($M1650,[1]CatGlob!$C:$C,0))</f>
        <v>RFL</v>
      </c>
      <c r="U1650" s="403" t="s">
        <v>4349</v>
      </c>
      <c r="V1650" s="404" t="str">
        <f>INDEX([1]CatGlob!$F:$F,MATCH($M1650,[1]CatGlob!$C:$C,0))</f>
        <v>RF_SOB</v>
      </c>
      <c r="W1650" s="405"/>
      <c r="X1650" s="406">
        <v>0</v>
      </c>
      <c r="Y1650" s="407">
        <v>0</v>
      </c>
      <c r="Z1650" s="408">
        <v>0</v>
      </c>
      <c r="AA1650" s="407">
        <v>0</v>
      </c>
      <c r="AB1650" s="408">
        <v>0</v>
      </c>
      <c r="AC1650" s="407">
        <v>0</v>
      </c>
      <c r="AD1650" s="408">
        <v>0</v>
      </c>
      <c r="AE1650" s="407">
        <v>0</v>
      </c>
      <c r="AF1650" s="408">
        <v>0</v>
      </c>
      <c r="AG1650" s="407">
        <v>0</v>
      </c>
      <c r="AI1650" s="406">
        <v>0</v>
      </c>
      <c r="AJ1650" s="407">
        <v>0</v>
      </c>
      <c r="AK1650" s="408">
        <v>0</v>
      </c>
      <c r="AL1650" s="407">
        <v>0</v>
      </c>
      <c r="AM1650" s="408">
        <v>0</v>
      </c>
      <c r="AN1650" s="407">
        <v>0</v>
      </c>
      <c r="AO1650" s="408">
        <v>0</v>
      </c>
      <c r="AP1650" s="407">
        <v>0</v>
      </c>
      <c r="AQ1650" s="408">
        <v>0</v>
      </c>
      <c r="AR1650" s="407">
        <v>0</v>
      </c>
      <c r="AT1650" s="406">
        <v>0</v>
      </c>
      <c r="AU1650" s="407">
        <v>0</v>
      </c>
      <c r="AV1650" s="408">
        <v>0</v>
      </c>
      <c r="AW1650" s="407">
        <v>0</v>
      </c>
      <c r="AX1650" s="408">
        <v>0</v>
      </c>
      <c r="AY1650" s="407">
        <v>0</v>
      </c>
      <c r="AZ1650" s="408">
        <v>0</v>
      </c>
      <c r="BA1650" s="407">
        <v>0</v>
      </c>
      <c r="BB1650" s="408">
        <v>0</v>
      </c>
      <c r="BC1650" s="407">
        <v>0</v>
      </c>
    </row>
    <row r="1651" spans="1:55" x14ac:dyDescent="0.35">
      <c r="A1651" s="385" t="str" cm="1">
        <f t="array" ref="A1651">IFERROR(_xlfn.IFS(AND(F1651="Renta Variable",O1651=1),IFERROR(MATCH(B1651,[1]RV_Det!C:C,0),"Rev"),AND(J1651="Corporativa",O1651=1,I1651="EM"),IFERROR(MATCH(B1651,[1]RF_Corps!B:B,0),"Rev"),AND(F1651="Alternativos",O1651=1),IFERROR(MATCH(B1651,[1]Rep4!C:C,0),"Rev")),"")</f>
        <v/>
      </c>
      <c r="B1651" s="394" t="s">
        <v>4405</v>
      </c>
      <c r="C1651" s="409" t="s">
        <v>4406</v>
      </c>
      <c r="D1651" s="395" t="s">
        <v>2855</v>
      </c>
      <c r="E1651" s="396" t="str">
        <f>IF(B1651="","",INDEX([1]CatGlob!$S:$S,IFERROR(MATCH(MID(B1651,7,1),[1]CatGlob!$R:$R,0),MATCH(MID(B1651,1,2),[1]CatGlob!$R:$R,0))))</f>
        <v>NSOL</v>
      </c>
      <c r="F1651" s="397" t="s">
        <v>442</v>
      </c>
      <c r="G1651" s="398" t="s">
        <v>383</v>
      </c>
      <c r="H1651" s="399" t="s">
        <v>264</v>
      </c>
      <c r="I1651" s="399" t="s">
        <v>267</v>
      </c>
      <c r="J1651" s="399" t="s">
        <v>4348</v>
      </c>
      <c r="K1651" s="396" t="s">
        <v>600</v>
      </c>
      <c r="L1651" s="400" t="str">
        <f>IF(ISERROR(MATCH(M1651,M$10:M1650,0)),M1651,"")</f>
        <v/>
      </c>
      <c r="M1651" s="401" t="str">
        <f>IF(B1651="","",IF(ISERROR(MATCH(F1651&amp;"_"&amp;G1651&amp;"_"&amp;H1651&amp;"_"&amp;I1651&amp;"_"&amp;J1651&amp;IF(K1651="","","_"&amp;K1651),[1]CatGlob!$B:$B,0)),F1651&amp;"_"&amp;G1651&amp;"_"&amp;H1651&amp;"_"&amp;I1651&amp;"_"&amp;J1651&amp;IF(K1651="","","_"&amp;K1651),INDEX([1]CatGlob!$C:$C,MATCH(F1651&amp;"_"&amp;G1651&amp;"_"&amp;H1651&amp;"_"&amp;I1651&amp;"_"&amp;J1651&amp;IF(K1651="","","_"&amp;K1651),[1]CatGlob!$B:$B,0))))</f>
        <v>PEN_NOM_GOB_CD</v>
      </c>
      <c r="N1651" s="402" t="str">
        <f t="shared" si="53"/>
        <v/>
      </c>
      <c r="O1651" s="402" t="str">
        <f t="shared" si="52"/>
        <v/>
      </c>
      <c r="P1651" s="401" t="str">
        <f>IF(LEN(B1651)&gt;8,INDEX([1]CatGlob!$X:$X,MATCH(M1651,[1]CatGlob!$W:$W,0)),"")</f>
        <v>PEG</v>
      </c>
      <c r="Q1651" s="403" t="str">
        <f>INDEX([1]CatGlob!P:P,MATCH(M1651,[1]CatGlob!O:O,0))</f>
        <v>RFLG</v>
      </c>
      <c r="R1651" s="403" t="s">
        <v>601</v>
      </c>
      <c r="S1651" s="403" t="s">
        <v>601</v>
      </c>
      <c r="T1651" s="403" t="str">
        <f>INDEX([1]CatGlob!$D:$D,MATCH($M1651,[1]CatGlob!$C:$C,0))</f>
        <v>RFL</v>
      </c>
      <c r="U1651" s="403" t="s">
        <v>4349</v>
      </c>
      <c r="V1651" s="404" t="str">
        <f>INDEX([1]CatGlob!$F:$F,MATCH($M1651,[1]CatGlob!$C:$C,0))</f>
        <v>RF_SOB</v>
      </c>
      <c r="W1651" s="405"/>
      <c r="X1651" s="406">
        <v>0</v>
      </c>
      <c r="Y1651" s="407">
        <v>0</v>
      </c>
      <c r="Z1651" s="408">
        <v>0</v>
      </c>
      <c r="AA1651" s="407">
        <v>0</v>
      </c>
      <c r="AB1651" s="408">
        <v>0</v>
      </c>
      <c r="AC1651" s="407">
        <v>0</v>
      </c>
      <c r="AD1651" s="408">
        <v>0</v>
      </c>
      <c r="AE1651" s="407">
        <v>0</v>
      </c>
      <c r="AF1651" s="408">
        <v>0</v>
      </c>
      <c r="AG1651" s="407">
        <v>0</v>
      </c>
      <c r="AI1651" s="406">
        <v>0</v>
      </c>
      <c r="AJ1651" s="407">
        <v>0</v>
      </c>
      <c r="AK1651" s="408">
        <v>0</v>
      </c>
      <c r="AL1651" s="407">
        <v>0</v>
      </c>
      <c r="AM1651" s="408">
        <v>0</v>
      </c>
      <c r="AN1651" s="407">
        <v>0</v>
      </c>
      <c r="AO1651" s="408">
        <v>0</v>
      </c>
      <c r="AP1651" s="407">
        <v>0</v>
      </c>
      <c r="AQ1651" s="408">
        <v>0</v>
      </c>
      <c r="AR1651" s="407">
        <v>0</v>
      </c>
      <c r="AT1651" s="406">
        <v>0</v>
      </c>
      <c r="AU1651" s="407">
        <v>0</v>
      </c>
      <c r="AV1651" s="408">
        <v>0</v>
      </c>
      <c r="AW1651" s="407">
        <v>0</v>
      </c>
      <c r="AX1651" s="408">
        <v>0</v>
      </c>
      <c r="AY1651" s="407">
        <v>0</v>
      </c>
      <c r="AZ1651" s="408">
        <v>0</v>
      </c>
      <c r="BA1651" s="407">
        <v>0</v>
      </c>
      <c r="BB1651" s="408">
        <v>0</v>
      </c>
      <c r="BC1651" s="407">
        <v>0</v>
      </c>
    </row>
    <row r="1652" spans="1:55" x14ac:dyDescent="0.35">
      <c r="A1652" s="385" t="str" cm="1">
        <f t="array" ref="A1652">IFERROR(_xlfn.IFS(AND(F1652="Renta Variable",O1652=1),IFERROR(MATCH(B1652,[1]RV_Det!C:C,0),"Rev"),AND(J1652="Corporativa",O1652=1,I1652="EM"),IFERROR(MATCH(B1652,[1]RF_Corps!B:B,0),"Rev"),AND(F1652="Alternativos",O1652=1),IFERROR(MATCH(B1652,[1]Rep4!C:C,0),"Rev")),"")</f>
        <v/>
      </c>
      <c r="B1652" s="394" t="s">
        <v>4407</v>
      </c>
      <c r="C1652" s="409" t="s">
        <v>4408</v>
      </c>
      <c r="D1652" s="395" t="s">
        <v>2855</v>
      </c>
      <c r="E1652" s="396" t="str">
        <f>IF(B1652="","",INDEX([1]CatGlob!$S:$S,IFERROR(MATCH(MID(B1652,7,1),[1]CatGlob!$R:$R,0),MATCH(MID(B1652,1,2),[1]CatGlob!$R:$R,0))))</f>
        <v>NSOL</v>
      </c>
      <c r="F1652" s="397" t="s">
        <v>442</v>
      </c>
      <c r="G1652" s="398" t="s">
        <v>383</v>
      </c>
      <c r="H1652" s="399" t="s">
        <v>264</v>
      </c>
      <c r="I1652" s="399" t="s">
        <v>267</v>
      </c>
      <c r="J1652" s="399" t="s">
        <v>4348</v>
      </c>
      <c r="K1652" s="396" t="s">
        <v>600</v>
      </c>
      <c r="L1652" s="400" t="str">
        <f>IF(ISERROR(MATCH(M1652,M$10:M1651,0)),M1652,"")</f>
        <v/>
      </c>
      <c r="M1652" s="401" t="str">
        <f>IF(B1652="","",IF(ISERROR(MATCH(F1652&amp;"_"&amp;G1652&amp;"_"&amp;H1652&amp;"_"&amp;I1652&amp;"_"&amp;J1652&amp;IF(K1652="","","_"&amp;K1652),[1]CatGlob!$B:$B,0)),F1652&amp;"_"&amp;G1652&amp;"_"&amp;H1652&amp;"_"&amp;I1652&amp;"_"&amp;J1652&amp;IF(K1652="","","_"&amp;K1652),INDEX([1]CatGlob!$C:$C,MATCH(F1652&amp;"_"&amp;G1652&amp;"_"&amp;H1652&amp;"_"&amp;I1652&amp;"_"&amp;J1652&amp;IF(K1652="","","_"&amp;K1652),[1]CatGlob!$B:$B,0))))</f>
        <v>PEN_NOM_GOB_CD</v>
      </c>
      <c r="N1652" s="402" t="str">
        <f t="shared" si="53"/>
        <v/>
      </c>
      <c r="O1652" s="402" t="str">
        <f t="shared" si="52"/>
        <v/>
      </c>
      <c r="P1652" s="401" t="str">
        <f>IF(LEN(B1652)&gt;8,INDEX([1]CatGlob!$X:$X,MATCH(M1652,[1]CatGlob!$W:$W,0)),"")</f>
        <v>PEG</v>
      </c>
      <c r="Q1652" s="403" t="str">
        <f>INDEX([1]CatGlob!P:P,MATCH(M1652,[1]CatGlob!O:O,0))</f>
        <v>RFLG</v>
      </c>
      <c r="R1652" s="403" t="s">
        <v>601</v>
      </c>
      <c r="S1652" s="403" t="s">
        <v>601</v>
      </c>
      <c r="T1652" s="403" t="str">
        <f>INDEX([1]CatGlob!$D:$D,MATCH($M1652,[1]CatGlob!$C:$C,0))</f>
        <v>RFL</v>
      </c>
      <c r="U1652" s="403" t="s">
        <v>4349</v>
      </c>
      <c r="V1652" s="404" t="str">
        <f>INDEX([1]CatGlob!$F:$F,MATCH($M1652,[1]CatGlob!$C:$C,0))</f>
        <v>RF_SOB</v>
      </c>
      <c r="W1652" s="405"/>
      <c r="X1652" s="406">
        <v>0</v>
      </c>
      <c r="Y1652" s="407">
        <v>0</v>
      </c>
      <c r="Z1652" s="408">
        <v>0</v>
      </c>
      <c r="AA1652" s="407">
        <v>0</v>
      </c>
      <c r="AB1652" s="408">
        <v>0</v>
      </c>
      <c r="AC1652" s="407">
        <v>0</v>
      </c>
      <c r="AD1652" s="408">
        <v>0</v>
      </c>
      <c r="AE1652" s="407">
        <v>0</v>
      </c>
      <c r="AF1652" s="408">
        <v>0</v>
      </c>
      <c r="AG1652" s="407">
        <v>0</v>
      </c>
      <c r="AI1652" s="406">
        <v>0</v>
      </c>
      <c r="AJ1652" s="407">
        <v>0</v>
      </c>
      <c r="AK1652" s="408">
        <v>0</v>
      </c>
      <c r="AL1652" s="407">
        <v>0</v>
      </c>
      <c r="AM1652" s="408">
        <v>0</v>
      </c>
      <c r="AN1652" s="407">
        <v>0</v>
      </c>
      <c r="AO1652" s="408">
        <v>0</v>
      </c>
      <c r="AP1652" s="407">
        <v>0</v>
      </c>
      <c r="AQ1652" s="408">
        <v>0</v>
      </c>
      <c r="AR1652" s="407">
        <v>0</v>
      </c>
      <c r="AT1652" s="406">
        <v>0</v>
      </c>
      <c r="AU1652" s="407">
        <v>0</v>
      </c>
      <c r="AV1652" s="408">
        <v>0</v>
      </c>
      <c r="AW1652" s="407">
        <v>0</v>
      </c>
      <c r="AX1652" s="408">
        <v>0</v>
      </c>
      <c r="AY1652" s="407">
        <v>0</v>
      </c>
      <c r="AZ1652" s="408">
        <v>0</v>
      </c>
      <c r="BA1652" s="407">
        <v>0</v>
      </c>
      <c r="BB1652" s="408">
        <v>0</v>
      </c>
      <c r="BC1652" s="407">
        <v>0</v>
      </c>
    </row>
    <row r="1653" spans="1:55" x14ac:dyDescent="0.35">
      <c r="A1653" s="385" t="str" cm="1">
        <f t="array" ref="A1653">IFERROR(_xlfn.IFS(AND(F1653="Renta Variable",O1653=1),IFERROR(MATCH(B1653,[1]RV_Det!C:C,0),"Rev"),AND(J1653="Corporativa",O1653=1,I1653="EM"),IFERROR(MATCH(B1653,[1]RF_Corps!B:B,0),"Rev"),AND(F1653="Alternativos",O1653=1),IFERROR(MATCH(B1653,[1]Rep4!C:C,0),"Rev")),"")</f>
        <v/>
      </c>
      <c r="B1653" s="394" t="s">
        <v>4409</v>
      </c>
      <c r="C1653" s="409" t="s">
        <v>4410</v>
      </c>
      <c r="D1653" s="395" t="s">
        <v>2855</v>
      </c>
      <c r="E1653" s="396" t="str">
        <f>IF(B1653="","",INDEX([1]CatGlob!$S:$S,IFERROR(MATCH(MID(B1653,7,1),[1]CatGlob!$R:$R,0),MATCH(MID(B1653,1,2),[1]CatGlob!$R:$R,0))))</f>
        <v>NSOL</v>
      </c>
      <c r="F1653" s="397" t="s">
        <v>442</v>
      </c>
      <c r="G1653" s="398" t="s">
        <v>383</v>
      </c>
      <c r="H1653" s="399" t="s">
        <v>264</v>
      </c>
      <c r="I1653" s="399" t="s">
        <v>267</v>
      </c>
      <c r="J1653" s="399" t="s">
        <v>4348</v>
      </c>
      <c r="K1653" s="396" t="s">
        <v>600</v>
      </c>
      <c r="L1653" s="400" t="str">
        <f>IF(ISERROR(MATCH(M1653,M$10:M1652,0)),M1653,"")</f>
        <v/>
      </c>
      <c r="M1653" s="401" t="str">
        <f>IF(B1653="","",IF(ISERROR(MATCH(F1653&amp;"_"&amp;G1653&amp;"_"&amp;H1653&amp;"_"&amp;I1653&amp;"_"&amp;J1653&amp;IF(K1653="","","_"&amp;K1653),[1]CatGlob!$B:$B,0)),F1653&amp;"_"&amp;G1653&amp;"_"&amp;H1653&amp;"_"&amp;I1653&amp;"_"&amp;J1653&amp;IF(K1653="","","_"&amp;K1653),INDEX([1]CatGlob!$C:$C,MATCH(F1653&amp;"_"&amp;G1653&amp;"_"&amp;H1653&amp;"_"&amp;I1653&amp;"_"&amp;J1653&amp;IF(K1653="","","_"&amp;K1653),[1]CatGlob!$B:$B,0))))</f>
        <v>PEN_NOM_GOB_CD</v>
      </c>
      <c r="N1653" s="402" t="str">
        <f t="shared" si="53"/>
        <v/>
      </c>
      <c r="O1653" s="402" t="str">
        <f t="shared" si="52"/>
        <v/>
      </c>
      <c r="P1653" s="401" t="str">
        <f>IF(LEN(B1653)&gt;8,INDEX([1]CatGlob!$X:$X,MATCH(M1653,[1]CatGlob!$W:$W,0)),"")</f>
        <v>PEG</v>
      </c>
      <c r="Q1653" s="403" t="str">
        <f>INDEX([1]CatGlob!P:P,MATCH(M1653,[1]CatGlob!O:O,0))</f>
        <v>RFLG</v>
      </c>
      <c r="R1653" s="403" t="s">
        <v>601</v>
      </c>
      <c r="S1653" s="403" t="s">
        <v>601</v>
      </c>
      <c r="T1653" s="403" t="str">
        <f>INDEX([1]CatGlob!$D:$D,MATCH($M1653,[1]CatGlob!$C:$C,0))</f>
        <v>RFL</v>
      </c>
      <c r="U1653" s="403" t="s">
        <v>4349</v>
      </c>
      <c r="V1653" s="404" t="str">
        <f>INDEX([1]CatGlob!$F:$F,MATCH($M1653,[1]CatGlob!$C:$C,0))</f>
        <v>RF_SOB</v>
      </c>
      <c r="W1653" s="405"/>
      <c r="X1653" s="406">
        <v>0</v>
      </c>
      <c r="Y1653" s="407">
        <v>0</v>
      </c>
      <c r="Z1653" s="408">
        <v>0</v>
      </c>
      <c r="AA1653" s="407">
        <v>0</v>
      </c>
      <c r="AB1653" s="408">
        <v>0</v>
      </c>
      <c r="AC1653" s="407">
        <v>0</v>
      </c>
      <c r="AD1653" s="408">
        <v>0</v>
      </c>
      <c r="AE1653" s="407">
        <v>0</v>
      </c>
      <c r="AF1653" s="408">
        <v>0</v>
      </c>
      <c r="AG1653" s="407">
        <v>0</v>
      </c>
      <c r="AI1653" s="406">
        <v>0</v>
      </c>
      <c r="AJ1653" s="407">
        <v>0</v>
      </c>
      <c r="AK1653" s="408">
        <v>0</v>
      </c>
      <c r="AL1653" s="407">
        <v>0</v>
      </c>
      <c r="AM1653" s="408">
        <v>0</v>
      </c>
      <c r="AN1653" s="407">
        <v>0</v>
      </c>
      <c r="AO1653" s="408">
        <v>0</v>
      </c>
      <c r="AP1653" s="407">
        <v>0</v>
      </c>
      <c r="AQ1653" s="408">
        <v>0</v>
      </c>
      <c r="AR1653" s="407">
        <v>0</v>
      </c>
      <c r="AT1653" s="406">
        <v>0</v>
      </c>
      <c r="AU1653" s="407">
        <v>0</v>
      </c>
      <c r="AV1653" s="408">
        <v>0</v>
      </c>
      <c r="AW1653" s="407">
        <v>0</v>
      </c>
      <c r="AX1653" s="408">
        <v>0</v>
      </c>
      <c r="AY1653" s="407">
        <v>0</v>
      </c>
      <c r="AZ1653" s="408">
        <v>0</v>
      </c>
      <c r="BA1653" s="407">
        <v>0</v>
      </c>
      <c r="BB1653" s="408">
        <v>0</v>
      </c>
      <c r="BC1653" s="407">
        <v>0</v>
      </c>
    </row>
    <row r="1654" spans="1:55" x14ac:dyDescent="0.35">
      <c r="A1654" s="385" t="str" cm="1">
        <f t="array" ref="A1654">IFERROR(_xlfn.IFS(AND(F1654="Renta Variable",O1654=1),IFERROR(MATCH(B1654,[1]RV_Det!C:C,0),"Rev"),AND(J1654="Corporativa",O1654=1,I1654="EM"),IFERROR(MATCH(B1654,[1]RF_Corps!B:B,0),"Rev"),AND(F1654="Alternativos",O1654=1),IFERROR(MATCH(B1654,[1]Rep4!C:C,0),"Rev")),"")</f>
        <v/>
      </c>
      <c r="B1654" s="394" t="s">
        <v>4411</v>
      </c>
      <c r="C1654" s="409" t="s">
        <v>4412</v>
      </c>
      <c r="D1654" s="395" t="s">
        <v>2855</v>
      </c>
      <c r="E1654" s="396" t="str">
        <f>IF(B1654="","",INDEX([1]CatGlob!$S:$S,IFERROR(MATCH(MID(B1654,7,1),[1]CatGlob!$R:$R,0),MATCH(MID(B1654,1,2),[1]CatGlob!$R:$R,0))))</f>
        <v>NSOL</v>
      </c>
      <c r="F1654" s="397" t="s">
        <v>442</v>
      </c>
      <c r="G1654" s="398" t="s">
        <v>383</v>
      </c>
      <c r="H1654" s="399" t="s">
        <v>264</v>
      </c>
      <c r="I1654" s="399" t="s">
        <v>267</v>
      </c>
      <c r="J1654" s="399" t="s">
        <v>4348</v>
      </c>
      <c r="K1654" s="396" t="s">
        <v>600</v>
      </c>
      <c r="L1654" s="400" t="str">
        <f>IF(ISERROR(MATCH(M1654,M$10:M1653,0)),M1654,"")</f>
        <v/>
      </c>
      <c r="M1654" s="401" t="str">
        <f>IF(B1654="","",IF(ISERROR(MATCH(F1654&amp;"_"&amp;G1654&amp;"_"&amp;H1654&amp;"_"&amp;I1654&amp;"_"&amp;J1654&amp;IF(K1654="","","_"&amp;K1654),[1]CatGlob!$B:$B,0)),F1654&amp;"_"&amp;G1654&amp;"_"&amp;H1654&amp;"_"&amp;I1654&amp;"_"&amp;J1654&amp;IF(K1654="","","_"&amp;K1654),INDEX([1]CatGlob!$C:$C,MATCH(F1654&amp;"_"&amp;G1654&amp;"_"&amp;H1654&amp;"_"&amp;I1654&amp;"_"&amp;J1654&amp;IF(K1654="","","_"&amp;K1654),[1]CatGlob!$B:$B,0))))</f>
        <v>PEN_NOM_GOB_CD</v>
      </c>
      <c r="N1654" s="402" t="str">
        <f t="shared" si="53"/>
        <v/>
      </c>
      <c r="O1654" s="402" t="str">
        <f t="shared" si="52"/>
        <v/>
      </c>
      <c r="P1654" s="401" t="str">
        <f>IF(LEN(B1654)&gt;8,INDEX([1]CatGlob!$X:$X,MATCH(M1654,[1]CatGlob!$W:$W,0)),"")</f>
        <v>PEG</v>
      </c>
      <c r="Q1654" s="403" t="str">
        <f>INDEX([1]CatGlob!P:P,MATCH(M1654,[1]CatGlob!O:O,0))</f>
        <v>RFLG</v>
      </c>
      <c r="R1654" s="403" t="s">
        <v>601</v>
      </c>
      <c r="S1654" s="403" t="s">
        <v>601</v>
      </c>
      <c r="T1654" s="403" t="str">
        <f>INDEX([1]CatGlob!$D:$D,MATCH($M1654,[1]CatGlob!$C:$C,0))</f>
        <v>RFL</v>
      </c>
      <c r="U1654" s="403" t="s">
        <v>4349</v>
      </c>
      <c r="V1654" s="404" t="str">
        <f>INDEX([1]CatGlob!$F:$F,MATCH($M1654,[1]CatGlob!$C:$C,0))</f>
        <v>RF_SOB</v>
      </c>
      <c r="W1654" s="405"/>
      <c r="X1654" s="406">
        <v>0</v>
      </c>
      <c r="Y1654" s="407">
        <v>0</v>
      </c>
      <c r="Z1654" s="408">
        <v>0</v>
      </c>
      <c r="AA1654" s="407">
        <v>0</v>
      </c>
      <c r="AB1654" s="408">
        <v>0</v>
      </c>
      <c r="AC1654" s="407">
        <v>0</v>
      </c>
      <c r="AD1654" s="408">
        <v>0</v>
      </c>
      <c r="AE1654" s="407">
        <v>0</v>
      </c>
      <c r="AF1654" s="408">
        <v>0</v>
      </c>
      <c r="AG1654" s="407">
        <v>0</v>
      </c>
      <c r="AI1654" s="406">
        <v>0</v>
      </c>
      <c r="AJ1654" s="407">
        <v>0</v>
      </c>
      <c r="AK1654" s="408">
        <v>0</v>
      </c>
      <c r="AL1654" s="407">
        <v>0</v>
      </c>
      <c r="AM1654" s="408">
        <v>0</v>
      </c>
      <c r="AN1654" s="407">
        <v>0</v>
      </c>
      <c r="AO1654" s="408">
        <v>0</v>
      </c>
      <c r="AP1654" s="407">
        <v>0</v>
      </c>
      <c r="AQ1654" s="408">
        <v>0</v>
      </c>
      <c r="AR1654" s="407">
        <v>0</v>
      </c>
      <c r="AT1654" s="406">
        <v>0</v>
      </c>
      <c r="AU1654" s="407">
        <v>0</v>
      </c>
      <c r="AV1654" s="408">
        <v>0</v>
      </c>
      <c r="AW1654" s="407">
        <v>0</v>
      </c>
      <c r="AX1654" s="408">
        <v>0</v>
      </c>
      <c r="AY1654" s="407">
        <v>0</v>
      </c>
      <c r="AZ1654" s="408">
        <v>0</v>
      </c>
      <c r="BA1654" s="407">
        <v>0</v>
      </c>
      <c r="BB1654" s="408">
        <v>0</v>
      </c>
      <c r="BC1654" s="407">
        <v>0</v>
      </c>
    </row>
    <row r="1655" spans="1:55" x14ac:dyDescent="0.35">
      <c r="A1655" s="385" t="str" cm="1">
        <f t="array" ref="A1655">IFERROR(_xlfn.IFS(AND(F1655="Renta Variable",O1655=1),IFERROR(MATCH(B1655,[1]RV_Det!C:C,0),"Rev"),AND(J1655="Corporativa",O1655=1,I1655="EM"),IFERROR(MATCH(B1655,[1]RF_Corps!B:B,0),"Rev"),AND(F1655="Alternativos",O1655=1),IFERROR(MATCH(B1655,[1]Rep4!C:C,0),"Rev")),"")</f>
        <v/>
      </c>
      <c r="B1655" s="394" t="s">
        <v>4413</v>
      </c>
      <c r="C1655" s="409" t="s">
        <v>4414</v>
      </c>
      <c r="D1655" s="395" t="s">
        <v>2855</v>
      </c>
      <c r="E1655" s="396" t="str">
        <f>IF(B1655="","",INDEX([1]CatGlob!$S:$S,IFERROR(MATCH(MID(B1655,7,1),[1]CatGlob!$R:$R,0),MATCH(MID(B1655,1,2),[1]CatGlob!$R:$R,0))))</f>
        <v>NSOL</v>
      </c>
      <c r="F1655" s="397" t="s">
        <v>442</v>
      </c>
      <c r="G1655" s="398" t="s">
        <v>383</v>
      </c>
      <c r="H1655" s="399" t="s">
        <v>264</v>
      </c>
      <c r="I1655" s="399" t="s">
        <v>267</v>
      </c>
      <c r="J1655" s="399" t="s">
        <v>4348</v>
      </c>
      <c r="K1655" s="396" t="s">
        <v>600</v>
      </c>
      <c r="L1655" s="400" t="str">
        <f>IF(ISERROR(MATCH(M1655,M$10:M1654,0)),M1655,"")</f>
        <v/>
      </c>
      <c r="M1655" s="401" t="str">
        <f>IF(B1655="","",IF(ISERROR(MATCH(F1655&amp;"_"&amp;G1655&amp;"_"&amp;H1655&amp;"_"&amp;I1655&amp;"_"&amp;J1655&amp;IF(K1655="","","_"&amp;K1655),[1]CatGlob!$B:$B,0)),F1655&amp;"_"&amp;G1655&amp;"_"&amp;H1655&amp;"_"&amp;I1655&amp;"_"&amp;J1655&amp;IF(K1655="","","_"&amp;K1655),INDEX([1]CatGlob!$C:$C,MATCH(F1655&amp;"_"&amp;G1655&amp;"_"&amp;H1655&amp;"_"&amp;I1655&amp;"_"&amp;J1655&amp;IF(K1655="","","_"&amp;K1655),[1]CatGlob!$B:$B,0))))</f>
        <v>PEN_NOM_GOB_CD</v>
      </c>
      <c r="N1655" s="402" t="str">
        <f t="shared" si="53"/>
        <v/>
      </c>
      <c r="O1655" s="402" t="str">
        <f t="shared" si="52"/>
        <v/>
      </c>
      <c r="P1655" s="401" t="str">
        <f>IF(LEN(B1655)&gt;8,INDEX([1]CatGlob!$X:$X,MATCH(M1655,[1]CatGlob!$W:$W,0)),"")</f>
        <v>PEG</v>
      </c>
      <c r="Q1655" s="403" t="str">
        <f>INDEX([1]CatGlob!P:P,MATCH(M1655,[1]CatGlob!O:O,0))</f>
        <v>RFLG</v>
      </c>
      <c r="R1655" s="403" t="s">
        <v>601</v>
      </c>
      <c r="S1655" s="403" t="s">
        <v>601</v>
      </c>
      <c r="T1655" s="403" t="str">
        <f>INDEX([1]CatGlob!$D:$D,MATCH($M1655,[1]CatGlob!$C:$C,0))</f>
        <v>RFL</v>
      </c>
      <c r="U1655" s="403" t="s">
        <v>4349</v>
      </c>
      <c r="V1655" s="404" t="str">
        <f>INDEX([1]CatGlob!$F:$F,MATCH($M1655,[1]CatGlob!$C:$C,0))</f>
        <v>RF_SOB</v>
      </c>
      <c r="W1655" s="405"/>
      <c r="X1655" s="406">
        <v>0</v>
      </c>
      <c r="Y1655" s="407">
        <v>0</v>
      </c>
      <c r="Z1655" s="408">
        <v>0</v>
      </c>
      <c r="AA1655" s="407">
        <v>0</v>
      </c>
      <c r="AB1655" s="408">
        <v>0</v>
      </c>
      <c r="AC1655" s="407">
        <v>0</v>
      </c>
      <c r="AD1655" s="408">
        <v>0</v>
      </c>
      <c r="AE1655" s="407">
        <v>0</v>
      </c>
      <c r="AF1655" s="408">
        <v>0</v>
      </c>
      <c r="AG1655" s="407">
        <v>0</v>
      </c>
      <c r="AI1655" s="406">
        <v>0</v>
      </c>
      <c r="AJ1655" s="407">
        <v>0</v>
      </c>
      <c r="AK1655" s="408">
        <v>0</v>
      </c>
      <c r="AL1655" s="407">
        <v>0</v>
      </c>
      <c r="AM1655" s="408">
        <v>0</v>
      </c>
      <c r="AN1655" s="407">
        <v>0</v>
      </c>
      <c r="AO1655" s="408">
        <v>0</v>
      </c>
      <c r="AP1655" s="407">
        <v>0</v>
      </c>
      <c r="AQ1655" s="408">
        <v>0</v>
      </c>
      <c r="AR1655" s="407">
        <v>0</v>
      </c>
      <c r="AT1655" s="406">
        <v>0</v>
      </c>
      <c r="AU1655" s="407">
        <v>0</v>
      </c>
      <c r="AV1655" s="408">
        <v>0</v>
      </c>
      <c r="AW1655" s="407">
        <v>0</v>
      </c>
      <c r="AX1655" s="408">
        <v>0</v>
      </c>
      <c r="AY1655" s="407">
        <v>0</v>
      </c>
      <c r="AZ1655" s="408">
        <v>0</v>
      </c>
      <c r="BA1655" s="407">
        <v>0</v>
      </c>
      <c r="BB1655" s="408">
        <v>0</v>
      </c>
      <c r="BC1655" s="407">
        <v>0</v>
      </c>
    </row>
    <row r="1656" spans="1:55" x14ac:dyDescent="0.35">
      <c r="A1656" s="385" t="str" cm="1">
        <f t="array" ref="A1656">IFERROR(_xlfn.IFS(AND(F1656="Renta Variable",O1656=1),IFERROR(MATCH(B1656,[1]RV_Det!C:C,0),"Rev"),AND(J1656="Corporativa",O1656=1,I1656="EM"),IFERROR(MATCH(B1656,[1]RF_Corps!B:B,0),"Rev"),AND(F1656="Alternativos",O1656=1),IFERROR(MATCH(B1656,[1]Rep4!C:C,0),"Rev")),"")</f>
        <v/>
      </c>
      <c r="B1656" s="394" t="s">
        <v>4415</v>
      </c>
      <c r="C1656" s="409" t="s">
        <v>4416</v>
      </c>
      <c r="D1656" s="395" t="s">
        <v>2855</v>
      </c>
      <c r="E1656" s="396" t="str">
        <f>IF(B1656="","",INDEX([1]CatGlob!$S:$S,IFERROR(MATCH(MID(B1656,7,1),[1]CatGlob!$R:$R,0),MATCH(MID(B1656,1,2),[1]CatGlob!$R:$R,0))))</f>
        <v>NSOL</v>
      </c>
      <c r="F1656" s="397" t="s">
        <v>442</v>
      </c>
      <c r="G1656" s="398" t="s">
        <v>383</v>
      </c>
      <c r="H1656" s="399" t="s">
        <v>264</v>
      </c>
      <c r="I1656" s="399" t="s">
        <v>267</v>
      </c>
      <c r="J1656" s="399" t="s">
        <v>4348</v>
      </c>
      <c r="K1656" s="396" t="s">
        <v>600</v>
      </c>
      <c r="L1656" s="400" t="str">
        <f>IF(ISERROR(MATCH(M1656,M$10:M1655,0)),M1656,"")</f>
        <v/>
      </c>
      <c r="M1656" s="401" t="str">
        <f>IF(B1656="","",IF(ISERROR(MATCH(F1656&amp;"_"&amp;G1656&amp;"_"&amp;H1656&amp;"_"&amp;I1656&amp;"_"&amp;J1656&amp;IF(K1656="","","_"&amp;K1656),[1]CatGlob!$B:$B,0)),F1656&amp;"_"&amp;G1656&amp;"_"&amp;H1656&amp;"_"&amp;I1656&amp;"_"&amp;J1656&amp;IF(K1656="","","_"&amp;K1656),INDEX([1]CatGlob!$C:$C,MATCH(F1656&amp;"_"&amp;G1656&amp;"_"&amp;H1656&amp;"_"&amp;I1656&amp;"_"&amp;J1656&amp;IF(K1656="","","_"&amp;K1656),[1]CatGlob!$B:$B,0))))</f>
        <v>PEN_NOM_GOB_CD</v>
      </c>
      <c r="N1656" s="402" t="str">
        <f t="shared" si="53"/>
        <v/>
      </c>
      <c r="O1656" s="402" t="str">
        <f t="shared" si="52"/>
        <v/>
      </c>
      <c r="P1656" s="401" t="str">
        <f>IF(LEN(B1656)&gt;8,INDEX([1]CatGlob!$X:$X,MATCH(M1656,[1]CatGlob!$W:$W,0)),"")</f>
        <v>PEG</v>
      </c>
      <c r="Q1656" s="403" t="str">
        <f>INDEX([1]CatGlob!P:P,MATCH(M1656,[1]CatGlob!O:O,0))</f>
        <v>RFLG</v>
      </c>
      <c r="R1656" s="403" t="s">
        <v>601</v>
      </c>
      <c r="S1656" s="403" t="s">
        <v>601</v>
      </c>
      <c r="T1656" s="403" t="str">
        <f>INDEX([1]CatGlob!$D:$D,MATCH($M1656,[1]CatGlob!$C:$C,0))</f>
        <v>RFL</v>
      </c>
      <c r="U1656" s="403" t="s">
        <v>4349</v>
      </c>
      <c r="V1656" s="404" t="str">
        <f>INDEX([1]CatGlob!$F:$F,MATCH($M1656,[1]CatGlob!$C:$C,0))</f>
        <v>RF_SOB</v>
      </c>
      <c r="W1656" s="405"/>
      <c r="X1656" s="406">
        <v>0</v>
      </c>
      <c r="Y1656" s="407">
        <v>0</v>
      </c>
      <c r="Z1656" s="408">
        <v>0</v>
      </c>
      <c r="AA1656" s="407">
        <v>0</v>
      </c>
      <c r="AB1656" s="408">
        <v>0</v>
      </c>
      <c r="AC1656" s="407">
        <v>0</v>
      </c>
      <c r="AD1656" s="408">
        <v>0</v>
      </c>
      <c r="AE1656" s="407">
        <v>0</v>
      </c>
      <c r="AF1656" s="408">
        <v>0</v>
      </c>
      <c r="AG1656" s="407">
        <v>0</v>
      </c>
      <c r="AI1656" s="406">
        <v>0</v>
      </c>
      <c r="AJ1656" s="407">
        <v>0</v>
      </c>
      <c r="AK1656" s="408">
        <v>0</v>
      </c>
      <c r="AL1656" s="407">
        <v>0</v>
      </c>
      <c r="AM1656" s="408">
        <v>0</v>
      </c>
      <c r="AN1656" s="407">
        <v>0</v>
      </c>
      <c r="AO1656" s="408">
        <v>0</v>
      </c>
      <c r="AP1656" s="407">
        <v>0</v>
      </c>
      <c r="AQ1656" s="408">
        <v>0</v>
      </c>
      <c r="AR1656" s="407">
        <v>0</v>
      </c>
      <c r="AT1656" s="406">
        <v>0</v>
      </c>
      <c r="AU1656" s="407">
        <v>0</v>
      </c>
      <c r="AV1656" s="408">
        <v>0</v>
      </c>
      <c r="AW1656" s="407">
        <v>0</v>
      </c>
      <c r="AX1656" s="408">
        <v>0</v>
      </c>
      <c r="AY1656" s="407">
        <v>0</v>
      </c>
      <c r="AZ1656" s="408">
        <v>0</v>
      </c>
      <c r="BA1656" s="407">
        <v>0</v>
      </c>
      <c r="BB1656" s="408">
        <v>0</v>
      </c>
      <c r="BC1656" s="407">
        <v>0</v>
      </c>
    </row>
    <row r="1657" spans="1:55" x14ac:dyDescent="0.35">
      <c r="A1657" s="385" t="str" cm="1">
        <f t="array" ref="A1657">IFERROR(_xlfn.IFS(AND(F1657="Renta Variable",O1657=1),IFERROR(MATCH(B1657,[1]RV_Det!C:C,0),"Rev"),AND(J1657="Corporativa",O1657=1,I1657="EM"),IFERROR(MATCH(B1657,[1]RF_Corps!B:B,0),"Rev"),AND(F1657="Alternativos",O1657=1),IFERROR(MATCH(B1657,[1]Rep4!C:C,0),"Rev")),"")</f>
        <v/>
      </c>
      <c r="B1657" s="394" t="s">
        <v>4417</v>
      </c>
      <c r="C1657" s="409" t="s">
        <v>4418</v>
      </c>
      <c r="D1657" s="395" t="s">
        <v>2855</v>
      </c>
      <c r="E1657" s="396" t="str">
        <f>IF(B1657="","",INDEX([1]CatGlob!$S:$S,IFERROR(MATCH(MID(B1657,7,1),[1]CatGlob!$R:$R,0),MATCH(MID(B1657,1,2),[1]CatGlob!$R:$R,0))))</f>
        <v>NSOL</v>
      </c>
      <c r="F1657" s="397" t="s">
        <v>442</v>
      </c>
      <c r="G1657" s="398" t="s">
        <v>383</v>
      </c>
      <c r="H1657" s="399" t="s">
        <v>264</v>
      </c>
      <c r="I1657" s="399" t="s">
        <v>267</v>
      </c>
      <c r="J1657" s="399" t="s">
        <v>4348</v>
      </c>
      <c r="K1657" s="396" t="s">
        <v>600</v>
      </c>
      <c r="L1657" s="400" t="str">
        <f>IF(ISERROR(MATCH(M1657,M$10:M1656,0)),M1657,"")</f>
        <v/>
      </c>
      <c r="M1657" s="401" t="str">
        <f>IF(B1657="","",IF(ISERROR(MATCH(F1657&amp;"_"&amp;G1657&amp;"_"&amp;H1657&amp;"_"&amp;I1657&amp;"_"&amp;J1657&amp;IF(K1657="","","_"&amp;K1657),[1]CatGlob!$B:$B,0)),F1657&amp;"_"&amp;G1657&amp;"_"&amp;H1657&amp;"_"&amp;I1657&amp;"_"&amp;J1657&amp;IF(K1657="","","_"&amp;K1657),INDEX([1]CatGlob!$C:$C,MATCH(F1657&amp;"_"&amp;G1657&amp;"_"&amp;H1657&amp;"_"&amp;I1657&amp;"_"&amp;J1657&amp;IF(K1657="","","_"&amp;K1657),[1]CatGlob!$B:$B,0))))</f>
        <v>PEN_NOM_GOB_CD</v>
      </c>
      <c r="N1657" s="402" t="str">
        <f t="shared" si="53"/>
        <v/>
      </c>
      <c r="O1657" s="402" t="str">
        <f t="shared" si="52"/>
        <v/>
      </c>
      <c r="P1657" s="401" t="str">
        <f>IF(LEN(B1657)&gt;8,INDEX([1]CatGlob!$X:$X,MATCH(M1657,[1]CatGlob!$W:$W,0)),"")</f>
        <v>PEG</v>
      </c>
      <c r="Q1657" s="403" t="str">
        <f>INDEX([1]CatGlob!P:P,MATCH(M1657,[1]CatGlob!O:O,0))</f>
        <v>RFLG</v>
      </c>
      <c r="R1657" s="403" t="s">
        <v>601</v>
      </c>
      <c r="S1657" s="403" t="s">
        <v>601</v>
      </c>
      <c r="T1657" s="403" t="str">
        <f>INDEX([1]CatGlob!$D:$D,MATCH($M1657,[1]CatGlob!$C:$C,0))</f>
        <v>RFL</v>
      </c>
      <c r="U1657" s="403" t="s">
        <v>4349</v>
      </c>
      <c r="V1657" s="404" t="str">
        <f>INDEX([1]CatGlob!$F:$F,MATCH($M1657,[1]CatGlob!$C:$C,0))</f>
        <v>RF_SOB</v>
      </c>
      <c r="W1657" s="405"/>
      <c r="X1657" s="406">
        <v>0</v>
      </c>
      <c r="Y1657" s="407">
        <v>0</v>
      </c>
      <c r="Z1657" s="408">
        <v>0</v>
      </c>
      <c r="AA1657" s="407">
        <v>0</v>
      </c>
      <c r="AB1657" s="408">
        <v>0</v>
      </c>
      <c r="AC1657" s="407">
        <v>0</v>
      </c>
      <c r="AD1657" s="408">
        <v>0</v>
      </c>
      <c r="AE1657" s="407">
        <v>0</v>
      </c>
      <c r="AF1657" s="408">
        <v>0</v>
      </c>
      <c r="AG1657" s="407">
        <v>0</v>
      </c>
      <c r="AI1657" s="406">
        <v>0</v>
      </c>
      <c r="AJ1657" s="407">
        <v>0</v>
      </c>
      <c r="AK1657" s="408">
        <v>0</v>
      </c>
      <c r="AL1657" s="407">
        <v>0</v>
      </c>
      <c r="AM1657" s="408">
        <v>0</v>
      </c>
      <c r="AN1657" s="407">
        <v>0</v>
      </c>
      <c r="AO1657" s="408">
        <v>0</v>
      </c>
      <c r="AP1657" s="407">
        <v>0</v>
      </c>
      <c r="AQ1657" s="408">
        <v>0</v>
      </c>
      <c r="AR1657" s="407">
        <v>0</v>
      </c>
      <c r="AT1657" s="406">
        <v>0</v>
      </c>
      <c r="AU1657" s="407">
        <v>0</v>
      </c>
      <c r="AV1657" s="408">
        <v>0</v>
      </c>
      <c r="AW1657" s="407">
        <v>0</v>
      </c>
      <c r="AX1657" s="408">
        <v>0</v>
      </c>
      <c r="AY1657" s="407">
        <v>0</v>
      </c>
      <c r="AZ1657" s="408">
        <v>0</v>
      </c>
      <c r="BA1657" s="407">
        <v>0</v>
      </c>
      <c r="BB1657" s="408">
        <v>0</v>
      </c>
      <c r="BC1657" s="407">
        <v>0</v>
      </c>
    </row>
    <row r="1658" spans="1:55" x14ac:dyDescent="0.35">
      <c r="A1658" s="385" t="str" cm="1">
        <f t="array" ref="A1658">IFERROR(_xlfn.IFS(AND(F1658="Renta Variable",O1658=1),IFERROR(MATCH(B1658,[1]RV_Det!C:C,0),"Rev"),AND(J1658="Corporativa",O1658=1,I1658="EM"),IFERROR(MATCH(B1658,[1]RF_Corps!B:B,0),"Rev"),AND(F1658="Alternativos",O1658=1),IFERROR(MATCH(B1658,[1]Rep4!C:C,0),"Rev")),"")</f>
        <v/>
      </c>
      <c r="B1658" s="394" t="s">
        <v>4419</v>
      </c>
      <c r="C1658" s="409" t="s">
        <v>4420</v>
      </c>
      <c r="D1658" s="395" t="s">
        <v>2855</v>
      </c>
      <c r="E1658" s="396" t="str">
        <f>IF(B1658="","",INDEX([1]CatGlob!$S:$S,IFERROR(MATCH(MID(B1658,7,1),[1]CatGlob!$R:$R,0),MATCH(MID(B1658,1,2),[1]CatGlob!$R:$R,0))))</f>
        <v>NSOL</v>
      </c>
      <c r="F1658" s="397" t="s">
        <v>442</v>
      </c>
      <c r="G1658" s="398" t="s">
        <v>383</v>
      </c>
      <c r="H1658" s="399" t="s">
        <v>264</v>
      </c>
      <c r="I1658" s="399" t="s">
        <v>267</v>
      </c>
      <c r="J1658" s="399" t="s">
        <v>4348</v>
      </c>
      <c r="K1658" s="396" t="s">
        <v>600</v>
      </c>
      <c r="L1658" s="400" t="str">
        <f>IF(ISERROR(MATCH(M1658,M$10:M1657,0)),M1658,"")</f>
        <v/>
      </c>
      <c r="M1658" s="401" t="str">
        <f>IF(B1658="","",IF(ISERROR(MATCH(F1658&amp;"_"&amp;G1658&amp;"_"&amp;H1658&amp;"_"&amp;I1658&amp;"_"&amp;J1658&amp;IF(K1658="","","_"&amp;K1658),[1]CatGlob!$B:$B,0)),F1658&amp;"_"&amp;G1658&amp;"_"&amp;H1658&amp;"_"&amp;I1658&amp;"_"&amp;J1658&amp;IF(K1658="","","_"&amp;K1658),INDEX([1]CatGlob!$C:$C,MATCH(F1658&amp;"_"&amp;G1658&amp;"_"&amp;H1658&amp;"_"&amp;I1658&amp;"_"&amp;J1658&amp;IF(K1658="","","_"&amp;K1658),[1]CatGlob!$B:$B,0))))</f>
        <v>PEN_NOM_GOB_CD</v>
      </c>
      <c r="N1658" s="402" t="str">
        <f t="shared" si="53"/>
        <v/>
      </c>
      <c r="O1658" s="402" t="str">
        <f t="shared" si="52"/>
        <v/>
      </c>
      <c r="P1658" s="401" t="str">
        <f>IF(LEN(B1658)&gt;8,INDEX([1]CatGlob!$X:$X,MATCH(M1658,[1]CatGlob!$W:$W,0)),"")</f>
        <v>PEG</v>
      </c>
      <c r="Q1658" s="403" t="str">
        <f>INDEX([1]CatGlob!P:P,MATCH(M1658,[1]CatGlob!O:O,0))</f>
        <v>RFLG</v>
      </c>
      <c r="R1658" s="403" t="s">
        <v>601</v>
      </c>
      <c r="S1658" s="403" t="s">
        <v>601</v>
      </c>
      <c r="T1658" s="403" t="str">
        <f>INDEX([1]CatGlob!$D:$D,MATCH($M1658,[1]CatGlob!$C:$C,0))</f>
        <v>RFL</v>
      </c>
      <c r="U1658" s="403" t="s">
        <v>4349</v>
      </c>
      <c r="V1658" s="404" t="str">
        <f>INDEX([1]CatGlob!$F:$F,MATCH($M1658,[1]CatGlob!$C:$C,0))</f>
        <v>RF_SOB</v>
      </c>
      <c r="W1658" s="405"/>
      <c r="X1658" s="406">
        <v>0</v>
      </c>
      <c r="Y1658" s="407">
        <v>0</v>
      </c>
      <c r="Z1658" s="408">
        <v>0</v>
      </c>
      <c r="AA1658" s="407">
        <v>0</v>
      </c>
      <c r="AB1658" s="408">
        <v>0</v>
      </c>
      <c r="AC1658" s="407">
        <v>0</v>
      </c>
      <c r="AD1658" s="408">
        <v>0</v>
      </c>
      <c r="AE1658" s="407">
        <v>0</v>
      </c>
      <c r="AF1658" s="408">
        <v>0</v>
      </c>
      <c r="AG1658" s="407">
        <v>0</v>
      </c>
      <c r="AI1658" s="406">
        <v>0</v>
      </c>
      <c r="AJ1658" s="407">
        <v>0</v>
      </c>
      <c r="AK1658" s="408">
        <v>0</v>
      </c>
      <c r="AL1658" s="407">
        <v>0</v>
      </c>
      <c r="AM1658" s="408">
        <v>0</v>
      </c>
      <c r="AN1658" s="407">
        <v>0</v>
      </c>
      <c r="AO1658" s="408">
        <v>0</v>
      </c>
      <c r="AP1658" s="407">
        <v>0</v>
      </c>
      <c r="AQ1658" s="408">
        <v>0</v>
      </c>
      <c r="AR1658" s="407">
        <v>0</v>
      </c>
      <c r="AT1658" s="406">
        <v>0</v>
      </c>
      <c r="AU1658" s="407">
        <v>0</v>
      </c>
      <c r="AV1658" s="408">
        <v>0</v>
      </c>
      <c r="AW1658" s="407">
        <v>0</v>
      </c>
      <c r="AX1658" s="408">
        <v>0</v>
      </c>
      <c r="AY1658" s="407">
        <v>0</v>
      </c>
      <c r="AZ1658" s="408">
        <v>0</v>
      </c>
      <c r="BA1658" s="407">
        <v>0</v>
      </c>
      <c r="BB1658" s="408">
        <v>0</v>
      </c>
      <c r="BC1658" s="407">
        <v>0</v>
      </c>
    </row>
    <row r="1659" spans="1:55" x14ac:dyDescent="0.35">
      <c r="A1659" s="385" t="str" cm="1">
        <f t="array" ref="A1659">IFERROR(_xlfn.IFS(AND(F1659="Renta Variable",O1659=1),IFERROR(MATCH(B1659,[1]RV_Det!C:C,0),"Rev"),AND(J1659="Corporativa",O1659=1,I1659="EM"),IFERROR(MATCH(B1659,[1]RF_Corps!B:B,0),"Rev"),AND(F1659="Alternativos",O1659=1),IFERROR(MATCH(B1659,[1]Rep4!C:C,0),"Rev")),"")</f>
        <v/>
      </c>
      <c r="B1659" s="394" t="s">
        <v>4421</v>
      </c>
      <c r="C1659" s="409" t="s">
        <v>4422</v>
      </c>
      <c r="D1659" s="395" t="s">
        <v>2855</v>
      </c>
      <c r="E1659" s="396" t="str">
        <f>IF(B1659="","",INDEX([1]CatGlob!$S:$S,IFERROR(MATCH(MID(B1659,7,1),[1]CatGlob!$R:$R,0),MATCH(MID(B1659,1,2),[1]CatGlob!$R:$R,0))))</f>
        <v>NSOL</v>
      </c>
      <c r="F1659" s="397" t="s">
        <v>442</v>
      </c>
      <c r="G1659" s="398" t="s">
        <v>383</v>
      </c>
      <c r="H1659" s="399" t="s">
        <v>264</v>
      </c>
      <c r="I1659" s="399" t="s">
        <v>267</v>
      </c>
      <c r="J1659" s="399" t="s">
        <v>4348</v>
      </c>
      <c r="K1659" s="396" t="s">
        <v>600</v>
      </c>
      <c r="L1659" s="400" t="str">
        <f>IF(ISERROR(MATCH(M1659,M$10:M1658,0)),M1659,"")</f>
        <v/>
      </c>
      <c r="M1659" s="401" t="str">
        <f>IF(B1659="","",IF(ISERROR(MATCH(F1659&amp;"_"&amp;G1659&amp;"_"&amp;H1659&amp;"_"&amp;I1659&amp;"_"&amp;J1659&amp;IF(K1659="","","_"&amp;K1659),[1]CatGlob!$B:$B,0)),F1659&amp;"_"&amp;G1659&amp;"_"&amp;H1659&amp;"_"&amp;I1659&amp;"_"&amp;J1659&amp;IF(K1659="","","_"&amp;K1659),INDEX([1]CatGlob!$C:$C,MATCH(F1659&amp;"_"&amp;G1659&amp;"_"&amp;H1659&amp;"_"&amp;I1659&amp;"_"&amp;J1659&amp;IF(K1659="","","_"&amp;K1659),[1]CatGlob!$B:$B,0))))</f>
        <v>PEN_NOM_GOB_CD</v>
      </c>
      <c r="N1659" s="402" t="str">
        <f t="shared" si="53"/>
        <v/>
      </c>
      <c r="O1659" s="402" t="str">
        <f t="shared" si="52"/>
        <v/>
      </c>
      <c r="P1659" s="401" t="str">
        <f>IF(LEN(B1659)&gt;8,INDEX([1]CatGlob!$X:$X,MATCH(M1659,[1]CatGlob!$W:$W,0)),"")</f>
        <v>PEG</v>
      </c>
      <c r="Q1659" s="403" t="str">
        <f>INDEX([1]CatGlob!P:P,MATCH(M1659,[1]CatGlob!O:O,0))</f>
        <v>RFLG</v>
      </c>
      <c r="R1659" s="403" t="s">
        <v>601</v>
      </c>
      <c r="S1659" s="403" t="s">
        <v>601</v>
      </c>
      <c r="T1659" s="403" t="str">
        <f>INDEX([1]CatGlob!$D:$D,MATCH($M1659,[1]CatGlob!$C:$C,0))</f>
        <v>RFL</v>
      </c>
      <c r="U1659" s="403" t="s">
        <v>4349</v>
      </c>
      <c r="V1659" s="404" t="str">
        <f>INDEX([1]CatGlob!$F:$F,MATCH($M1659,[1]CatGlob!$C:$C,0))</f>
        <v>RF_SOB</v>
      </c>
      <c r="W1659" s="405"/>
      <c r="X1659" s="406">
        <v>0</v>
      </c>
      <c r="Y1659" s="407">
        <v>0</v>
      </c>
      <c r="Z1659" s="408">
        <v>0</v>
      </c>
      <c r="AA1659" s="407">
        <v>0</v>
      </c>
      <c r="AB1659" s="408">
        <v>0</v>
      </c>
      <c r="AC1659" s="407">
        <v>0</v>
      </c>
      <c r="AD1659" s="408">
        <v>0</v>
      </c>
      <c r="AE1659" s="407">
        <v>0</v>
      </c>
      <c r="AF1659" s="408">
        <v>0</v>
      </c>
      <c r="AG1659" s="407">
        <v>0</v>
      </c>
      <c r="AI1659" s="406">
        <v>0</v>
      </c>
      <c r="AJ1659" s="407">
        <v>0</v>
      </c>
      <c r="AK1659" s="408">
        <v>0</v>
      </c>
      <c r="AL1659" s="407">
        <v>0</v>
      </c>
      <c r="AM1659" s="408">
        <v>0</v>
      </c>
      <c r="AN1659" s="407">
        <v>0</v>
      </c>
      <c r="AO1659" s="408">
        <v>0</v>
      </c>
      <c r="AP1659" s="407">
        <v>0</v>
      </c>
      <c r="AQ1659" s="408">
        <v>0</v>
      </c>
      <c r="AR1659" s="407">
        <v>0</v>
      </c>
      <c r="AT1659" s="406">
        <v>0</v>
      </c>
      <c r="AU1659" s="407">
        <v>0</v>
      </c>
      <c r="AV1659" s="408">
        <v>0</v>
      </c>
      <c r="AW1659" s="407">
        <v>0</v>
      </c>
      <c r="AX1659" s="408">
        <v>0</v>
      </c>
      <c r="AY1659" s="407">
        <v>0</v>
      </c>
      <c r="AZ1659" s="408">
        <v>0</v>
      </c>
      <c r="BA1659" s="407">
        <v>0</v>
      </c>
      <c r="BB1659" s="408">
        <v>0</v>
      </c>
      <c r="BC1659" s="407">
        <v>0</v>
      </c>
    </row>
    <row r="1660" spans="1:55" x14ac:dyDescent="0.35">
      <c r="A1660" s="385" t="str" cm="1">
        <f t="array" ref="A1660">IFERROR(_xlfn.IFS(AND(F1660="Renta Variable",O1660=1),IFERROR(MATCH(B1660,[1]RV_Det!C:C,0),"Rev"),AND(J1660="Corporativa",O1660=1,I1660="EM"),IFERROR(MATCH(B1660,[1]RF_Corps!B:B,0),"Rev"),AND(F1660="Alternativos",O1660=1),IFERROR(MATCH(B1660,[1]Rep4!C:C,0),"Rev")),"")</f>
        <v/>
      </c>
      <c r="B1660" s="394" t="s">
        <v>4423</v>
      </c>
      <c r="C1660" s="409" t="s">
        <v>4424</v>
      </c>
      <c r="D1660" s="395" t="s">
        <v>2855</v>
      </c>
      <c r="E1660" s="396" t="str">
        <f>IF(B1660="","",INDEX([1]CatGlob!$S:$S,IFERROR(MATCH(MID(B1660,7,1),[1]CatGlob!$R:$R,0),MATCH(MID(B1660,1,2),[1]CatGlob!$R:$R,0))))</f>
        <v>NSOL</v>
      </c>
      <c r="F1660" s="397" t="s">
        <v>442</v>
      </c>
      <c r="G1660" s="398" t="s">
        <v>383</v>
      </c>
      <c r="H1660" s="399" t="s">
        <v>264</v>
      </c>
      <c r="I1660" s="399" t="s">
        <v>267</v>
      </c>
      <c r="J1660" s="399" t="s">
        <v>4348</v>
      </c>
      <c r="K1660" s="396" t="s">
        <v>600</v>
      </c>
      <c r="L1660" s="400" t="str">
        <f>IF(ISERROR(MATCH(M1660,M$10:M1659,0)),M1660,"")</f>
        <v/>
      </c>
      <c r="M1660" s="401" t="str">
        <f>IF(B1660="","",IF(ISERROR(MATCH(F1660&amp;"_"&amp;G1660&amp;"_"&amp;H1660&amp;"_"&amp;I1660&amp;"_"&amp;J1660&amp;IF(K1660="","","_"&amp;K1660),[1]CatGlob!$B:$B,0)),F1660&amp;"_"&amp;G1660&amp;"_"&amp;H1660&amp;"_"&amp;I1660&amp;"_"&amp;J1660&amp;IF(K1660="","","_"&amp;K1660),INDEX([1]CatGlob!$C:$C,MATCH(F1660&amp;"_"&amp;G1660&amp;"_"&amp;H1660&amp;"_"&amp;I1660&amp;"_"&amp;J1660&amp;IF(K1660="","","_"&amp;K1660),[1]CatGlob!$B:$B,0))))</f>
        <v>PEN_NOM_GOB_CD</v>
      </c>
      <c r="N1660" s="402" t="str">
        <f t="shared" si="53"/>
        <v/>
      </c>
      <c r="O1660" s="402" t="str">
        <f t="shared" si="52"/>
        <v/>
      </c>
      <c r="P1660" s="401" t="str">
        <f>IF(LEN(B1660)&gt;8,INDEX([1]CatGlob!$X:$X,MATCH(M1660,[1]CatGlob!$W:$W,0)),"")</f>
        <v>PEG</v>
      </c>
      <c r="Q1660" s="403" t="str">
        <f>INDEX([1]CatGlob!P:P,MATCH(M1660,[1]CatGlob!O:O,0))</f>
        <v>RFLG</v>
      </c>
      <c r="R1660" s="403" t="s">
        <v>601</v>
      </c>
      <c r="S1660" s="403" t="s">
        <v>601</v>
      </c>
      <c r="T1660" s="403" t="str">
        <f>INDEX([1]CatGlob!$D:$D,MATCH($M1660,[1]CatGlob!$C:$C,0))</f>
        <v>RFL</v>
      </c>
      <c r="U1660" s="403" t="s">
        <v>4349</v>
      </c>
      <c r="V1660" s="404" t="str">
        <f>INDEX([1]CatGlob!$F:$F,MATCH($M1660,[1]CatGlob!$C:$C,0))</f>
        <v>RF_SOB</v>
      </c>
      <c r="W1660" s="405"/>
      <c r="X1660" s="406">
        <v>0</v>
      </c>
      <c r="Y1660" s="407">
        <v>0</v>
      </c>
      <c r="Z1660" s="408">
        <v>0</v>
      </c>
      <c r="AA1660" s="407">
        <v>0</v>
      </c>
      <c r="AB1660" s="408">
        <v>0</v>
      </c>
      <c r="AC1660" s="407">
        <v>0</v>
      </c>
      <c r="AD1660" s="408">
        <v>0</v>
      </c>
      <c r="AE1660" s="407">
        <v>0</v>
      </c>
      <c r="AF1660" s="408">
        <v>0</v>
      </c>
      <c r="AG1660" s="407">
        <v>0</v>
      </c>
      <c r="AI1660" s="406">
        <v>0</v>
      </c>
      <c r="AJ1660" s="407">
        <v>0</v>
      </c>
      <c r="AK1660" s="408">
        <v>0</v>
      </c>
      <c r="AL1660" s="407">
        <v>0</v>
      </c>
      <c r="AM1660" s="408">
        <v>0</v>
      </c>
      <c r="AN1660" s="407">
        <v>0</v>
      </c>
      <c r="AO1660" s="408">
        <v>0</v>
      </c>
      <c r="AP1660" s="407">
        <v>0</v>
      </c>
      <c r="AQ1660" s="408">
        <v>0</v>
      </c>
      <c r="AR1660" s="407">
        <v>0</v>
      </c>
      <c r="AT1660" s="406">
        <v>0</v>
      </c>
      <c r="AU1660" s="407">
        <v>0</v>
      </c>
      <c r="AV1660" s="408">
        <v>0</v>
      </c>
      <c r="AW1660" s="407">
        <v>0</v>
      </c>
      <c r="AX1660" s="408">
        <v>0</v>
      </c>
      <c r="AY1660" s="407">
        <v>0</v>
      </c>
      <c r="AZ1660" s="408">
        <v>0</v>
      </c>
      <c r="BA1660" s="407">
        <v>0</v>
      </c>
      <c r="BB1660" s="408">
        <v>0</v>
      </c>
      <c r="BC1660" s="407">
        <v>0</v>
      </c>
    </row>
    <row r="1661" spans="1:55" x14ac:dyDescent="0.35">
      <c r="A1661" s="385" t="str" cm="1">
        <f t="array" ref="A1661">IFERROR(_xlfn.IFS(AND(F1661="Renta Variable",O1661=1),IFERROR(MATCH(B1661,[1]RV_Det!C:C,0),"Rev"),AND(J1661="Corporativa",O1661=1,I1661="EM"),IFERROR(MATCH(B1661,[1]RF_Corps!B:B,0),"Rev"),AND(F1661="Alternativos",O1661=1),IFERROR(MATCH(B1661,[1]Rep4!C:C,0),"Rev")),"")</f>
        <v/>
      </c>
      <c r="B1661" s="394" t="s">
        <v>4425</v>
      </c>
      <c r="C1661" s="409" t="s">
        <v>4426</v>
      </c>
      <c r="D1661" s="395" t="s">
        <v>2855</v>
      </c>
      <c r="E1661" s="396" t="str">
        <f>IF(B1661="","",INDEX([1]CatGlob!$S:$S,IFERROR(MATCH(MID(B1661,7,1),[1]CatGlob!$R:$R,0),MATCH(MID(B1661,1,2),[1]CatGlob!$R:$R,0))))</f>
        <v>NSOL</v>
      </c>
      <c r="F1661" s="397" t="s">
        <v>442</v>
      </c>
      <c r="G1661" s="398" t="s">
        <v>383</v>
      </c>
      <c r="H1661" s="399" t="s">
        <v>264</v>
      </c>
      <c r="I1661" s="399" t="s">
        <v>267</v>
      </c>
      <c r="J1661" s="399" t="s">
        <v>4348</v>
      </c>
      <c r="K1661" s="396" t="s">
        <v>600</v>
      </c>
      <c r="L1661" s="400" t="str">
        <f>IF(ISERROR(MATCH(M1661,M$10:M1660,0)),M1661,"")</f>
        <v/>
      </c>
      <c r="M1661" s="401" t="str">
        <f>IF(B1661="","",IF(ISERROR(MATCH(F1661&amp;"_"&amp;G1661&amp;"_"&amp;H1661&amp;"_"&amp;I1661&amp;"_"&amp;J1661&amp;IF(K1661="","","_"&amp;K1661),[1]CatGlob!$B:$B,0)),F1661&amp;"_"&amp;G1661&amp;"_"&amp;H1661&amp;"_"&amp;I1661&amp;"_"&amp;J1661&amp;IF(K1661="","","_"&amp;K1661),INDEX([1]CatGlob!$C:$C,MATCH(F1661&amp;"_"&amp;G1661&amp;"_"&amp;H1661&amp;"_"&amp;I1661&amp;"_"&amp;J1661&amp;IF(K1661="","","_"&amp;K1661),[1]CatGlob!$B:$B,0))))</f>
        <v>PEN_NOM_GOB_CD</v>
      </c>
      <c r="N1661" s="402" t="str">
        <f t="shared" si="53"/>
        <v/>
      </c>
      <c r="O1661" s="402" t="str">
        <f t="shared" si="52"/>
        <v/>
      </c>
      <c r="P1661" s="401" t="str">
        <f>IF(LEN(B1661)&gt;8,INDEX([1]CatGlob!$X:$X,MATCH(M1661,[1]CatGlob!$W:$W,0)),"")</f>
        <v>PEG</v>
      </c>
      <c r="Q1661" s="403" t="str">
        <f>INDEX([1]CatGlob!P:P,MATCH(M1661,[1]CatGlob!O:O,0))</f>
        <v>RFLG</v>
      </c>
      <c r="R1661" s="403" t="s">
        <v>601</v>
      </c>
      <c r="S1661" s="403" t="s">
        <v>601</v>
      </c>
      <c r="T1661" s="403" t="str">
        <f>INDEX([1]CatGlob!$D:$D,MATCH($M1661,[1]CatGlob!$C:$C,0))</f>
        <v>RFL</v>
      </c>
      <c r="U1661" s="403" t="s">
        <v>4349</v>
      </c>
      <c r="V1661" s="404" t="str">
        <f>INDEX([1]CatGlob!$F:$F,MATCH($M1661,[1]CatGlob!$C:$C,0))</f>
        <v>RF_SOB</v>
      </c>
      <c r="W1661" s="405"/>
      <c r="X1661" s="406">
        <v>0</v>
      </c>
      <c r="Y1661" s="407">
        <v>0</v>
      </c>
      <c r="Z1661" s="408">
        <v>0</v>
      </c>
      <c r="AA1661" s="407">
        <v>0</v>
      </c>
      <c r="AB1661" s="408">
        <v>0</v>
      </c>
      <c r="AC1661" s="407">
        <v>0</v>
      </c>
      <c r="AD1661" s="408">
        <v>0</v>
      </c>
      <c r="AE1661" s="407">
        <v>0</v>
      </c>
      <c r="AF1661" s="408">
        <v>0</v>
      </c>
      <c r="AG1661" s="407">
        <v>0</v>
      </c>
      <c r="AI1661" s="406">
        <v>0</v>
      </c>
      <c r="AJ1661" s="407">
        <v>0</v>
      </c>
      <c r="AK1661" s="408">
        <v>0</v>
      </c>
      <c r="AL1661" s="407">
        <v>0</v>
      </c>
      <c r="AM1661" s="408">
        <v>0</v>
      </c>
      <c r="AN1661" s="407">
        <v>0</v>
      </c>
      <c r="AO1661" s="408">
        <v>0</v>
      </c>
      <c r="AP1661" s="407">
        <v>0</v>
      </c>
      <c r="AQ1661" s="408">
        <v>0</v>
      </c>
      <c r="AR1661" s="407">
        <v>0</v>
      </c>
      <c r="AT1661" s="406">
        <v>0</v>
      </c>
      <c r="AU1661" s="407">
        <v>0</v>
      </c>
      <c r="AV1661" s="408">
        <v>0</v>
      </c>
      <c r="AW1661" s="407">
        <v>0</v>
      </c>
      <c r="AX1661" s="408">
        <v>0</v>
      </c>
      <c r="AY1661" s="407">
        <v>0</v>
      </c>
      <c r="AZ1661" s="408">
        <v>0</v>
      </c>
      <c r="BA1661" s="407">
        <v>0</v>
      </c>
      <c r="BB1661" s="408">
        <v>0</v>
      </c>
      <c r="BC1661" s="407">
        <v>0</v>
      </c>
    </row>
    <row r="1662" spans="1:55" x14ac:dyDescent="0.35">
      <c r="A1662" s="385" t="str" cm="1">
        <f t="array" ref="A1662">IFERROR(_xlfn.IFS(AND(F1662="Renta Variable",O1662=1),IFERROR(MATCH(B1662,[1]RV_Det!C:C,0),"Rev"),AND(J1662="Corporativa",O1662=1,I1662="EM"),IFERROR(MATCH(B1662,[1]RF_Corps!B:B,0),"Rev"),AND(F1662="Alternativos",O1662=1),IFERROR(MATCH(B1662,[1]Rep4!C:C,0),"Rev")),"")</f>
        <v/>
      </c>
      <c r="B1662" s="394" t="s">
        <v>4427</v>
      </c>
      <c r="C1662" s="409" t="s">
        <v>4428</v>
      </c>
      <c r="D1662" s="395" t="s">
        <v>2855</v>
      </c>
      <c r="E1662" s="396" t="str">
        <f>IF(B1662="","",INDEX([1]CatGlob!$S:$S,IFERROR(MATCH(MID(B1662,7,1),[1]CatGlob!$R:$R,0),MATCH(MID(B1662,1,2),[1]CatGlob!$R:$R,0))))</f>
        <v>NSOL</v>
      </c>
      <c r="F1662" s="397" t="s">
        <v>442</v>
      </c>
      <c r="G1662" s="398" t="s">
        <v>383</v>
      </c>
      <c r="H1662" s="399" t="s">
        <v>264</v>
      </c>
      <c r="I1662" s="399" t="s">
        <v>267</v>
      </c>
      <c r="J1662" s="399" t="s">
        <v>4348</v>
      </c>
      <c r="K1662" s="396" t="s">
        <v>600</v>
      </c>
      <c r="L1662" s="400" t="str">
        <f>IF(ISERROR(MATCH(M1662,M$10:M1661,0)),M1662,"")</f>
        <v/>
      </c>
      <c r="M1662" s="401" t="str">
        <f>IF(B1662="","",IF(ISERROR(MATCH(F1662&amp;"_"&amp;G1662&amp;"_"&amp;H1662&amp;"_"&amp;I1662&amp;"_"&amp;J1662&amp;IF(K1662="","","_"&amp;K1662),[1]CatGlob!$B:$B,0)),F1662&amp;"_"&amp;G1662&amp;"_"&amp;H1662&amp;"_"&amp;I1662&amp;"_"&amp;J1662&amp;IF(K1662="","","_"&amp;K1662),INDEX([1]CatGlob!$C:$C,MATCH(F1662&amp;"_"&amp;G1662&amp;"_"&amp;H1662&amp;"_"&amp;I1662&amp;"_"&amp;J1662&amp;IF(K1662="","","_"&amp;K1662),[1]CatGlob!$B:$B,0))))</f>
        <v>PEN_NOM_GOB_CD</v>
      </c>
      <c r="N1662" s="402" t="str">
        <f t="shared" si="53"/>
        <v/>
      </c>
      <c r="O1662" s="402" t="str">
        <f t="shared" si="52"/>
        <v/>
      </c>
      <c r="P1662" s="401" t="str">
        <f>IF(LEN(B1662)&gt;8,INDEX([1]CatGlob!$X:$X,MATCH(M1662,[1]CatGlob!$W:$W,0)),"")</f>
        <v>PEG</v>
      </c>
      <c r="Q1662" s="403" t="str">
        <f>INDEX([1]CatGlob!P:P,MATCH(M1662,[1]CatGlob!O:O,0))</f>
        <v>RFLG</v>
      </c>
      <c r="R1662" s="403" t="s">
        <v>601</v>
      </c>
      <c r="S1662" s="403" t="s">
        <v>601</v>
      </c>
      <c r="T1662" s="403" t="str">
        <f>INDEX([1]CatGlob!$D:$D,MATCH($M1662,[1]CatGlob!$C:$C,0))</f>
        <v>RFL</v>
      </c>
      <c r="U1662" s="403" t="s">
        <v>4349</v>
      </c>
      <c r="V1662" s="404" t="str">
        <f>INDEX([1]CatGlob!$F:$F,MATCH($M1662,[1]CatGlob!$C:$C,0))</f>
        <v>RF_SOB</v>
      </c>
      <c r="W1662" s="405"/>
      <c r="X1662" s="406">
        <v>0</v>
      </c>
      <c r="Y1662" s="407">
        <v>0</v>
      </c>
      <c r="Z1662" s="408">
        <v>0</v>
      </c>
      <c r="AA1662" s="407">
        <v>0</v>
      </c>
      <c r="AB1662" s="408">
        <v>0</v>
      </c>
      <c r="AC1662" s="407">
        <v>0</v>
      </c>
      <c r="AD1662" s="408">
        <v>0</v>
      </c>
      <c r="AE1662" s="407">
        <v>0</v>
      </c>
      <c r="AF1662" s="408">
        <v>0</v>
      </c>
      <c r="AG1662" s="407">
        <v>0</v>
      </c>
      <c r="AI1662" s="406">
        <v>0</v>
      </c>
      <c r="AJ1662" s="407">
        <v>0</v>
      </c>
      <c r="AK1662" s="408">
        <v>0</v>
      </c>
      <c r="AL1662" s="407">
        <v>0</v>
      </c>
      <c r="AM1662" s="408">
        <v>0</v>
      </c>
      <c r="AN1662" s="407">
        <v>0</v>
      </c>
      <c r="AO1662" s="408">
        <v>0</v>
      </c>
      <c r="AP1662" s="407">
        <v>0</v>
      </c>
      <c r="AQ1662" s="408">
        <v>0</v>
      </c>
      <c r="AR1662" s="407">
        <v>0</v>
      </c>
      <c r="AT1662" s="406">
        <v>0</v>
      </c>
      <c r="AU1662" s="407">
        <v>0</v>
      </c>
      <c r="AV1662" s="408">
        <v>0</v>
      </c>
      <c r="AW1662" s="407">
        <v>0</v>
      </c>
      <c r="AX1662" s="408">
        <v>0</v>
      </c>
      <c r="AY1662" s="407">
        <v>0</v>
      </c>
      <c r="AZ1662" s="408">
        <v>0</v>
      </c>
      <c r="BA1662" s="407">
        <v>0</v>
      </c>
      <c r="BB1662" s="408">
        <v>0</v>
      </c>
      <c r="BC1662" s="407">
        <v>0</v>
      </c>
    </row>
    <row r="1663" spans="1:55" x14ac:dyDescent="0.35">
      <c r="A1663" s="385" t="str" cm="1">
        <f t="array" ref="A1663">IFERROR(_xlfn.IFS(AND(F1663="Renta Variable",O1663=1),IFERROR(MATCH(B1663,[1]RV_Det!C:C,0),"Rev"),AND(J1663="Corporativa",O1663=1,I1663="EM"),IFERROR(MATCH(B1663,[1]RF_Corps!B:B,0),"Rev"),AND(F1663="Alternativos",O1663=1),IFERROR(MATCH(B1663,[1]Rep4!C:C,0),"Rev")),"")</f>
        <v/>
      </c>
      <c r="B1663" s="394" t="s">
        <v>4429</v>
      </c>
      <c r="C1663" s="409" t="s">
        <v>4430</v>
      </c>
      <c r="D1663" s="395" t="s">
        <v>2855</v>
      </c>
      <c r="E1663" s="396" t="str">
        <f>IF(B1663="","",INDEX([1]CatGlob!$S:$S,IFERROR(MATCH(MID(B1663,7,1),[1]CatGlob!$R:$R,0),MATCH(MID(B1663,1,2),[1]CatGlob!$R:$R,0))))</f>
        <v>NSOL</v>
      </c>
      <c r="F1663" s="397" t="s">
        <v>442</v>
      </c>
      <c r="G1663" s="398" t="s">
        <v>383</v>
      </c>
      <c r="H1663" s="399" t="s">
        <v>264</v>
      </c>
      <c r="I1663" s="399" t="s">
        <v>267</v>
      </c>
      <c r="J1663" s="399" t="s">
        <v>4348</v>
      </c>
      <c r="K1663" s="396" t="s">
        <v>600</v>
      </c>
      <c r="L1663" s="400" t="str">
        <f>IF(ISERROR(MATCH(M1663,M$10:M1662,0)),M1663,"")</f>
        <v/>
      </c>
      <c r="M1663" s="401" t="str">
        <f>IF(B1663="","",IF(ISERROR(MATCH(F1663&amp;"_"&amp;G1663&amp;"_"&amp;H1663&amp;"_"&amp;I1663&amp;"_"&amp;J1663&amp;IF(K1663="","","_"&amp;K1663),[1]CatGlob!$B:$B,0)),F1663&amp;"_"&amp;G1663&amp;"_"&amp;H1663&amp;"_"&amp;I1663&amp;"_"&amp;J1663&amp;IF(K1663="","","_"&amp;K1663),INDEX([1]CatGlob!$C:$C,MATCH(F1663&amp;"_"&amp;G1663&amp;"_"&amp;H1663&amp;"_"&amp;I1663&amp;"_"&amp;J1663&amp;IF(K1663="","","_"&amp;K1663),[1]CatGlob!$B:$B,0))))</f>
        <v>PEN_NOM_GOB_CD</v>
      </c>
      <c r="N1663" s="402" t="str">
        <f t="shared" si="53"/>
        <v/>
      </c>
      <c r="O1663" s="402" t="str">
        <f t="shared" si="52"/>
        <v/>
      </c>
      <c r="P1663" s="401" t="str">
        <f>IF(LEN(B1663)&gt;8,INDEX([1]CatGlob!$X:$X,MATCH(M1663,[1]CatGlob!$W:$W,0)),"")</f>
        <v>PEG</v>
      </c>
      <c r="Q1663" s="403" t="str">
        <f>INDEX([1]CatGlob!P:P,MATCH(M1663,[1]CatGlob!O:O,0))</f>
        <v>RFLG</v>
      </c>
      <c r="R1663" s="403" t="s">
        <v>601</v>
      </c>
      <c r="S1663" s="403" t="s">
        <v>601</v>
      </c>
      <c r="T1663" s="403" t="str">
        <f>INDEX([1]CatGlob!$D:$D,MATCH($M1663,[1]CatGlob!$C:$C,0))</f>
        <v>RFL</v>
      </c>
      <c r="U1663" s="403" t="s">
        <v>4349</v>
      </c>
      <c r="V1663" s="404" t="str">
        <f>INDEX([1]CatGlob!$F:$F,MATCH($M1663,[1]CatGlob!$C:$C,0))</f>
        <v>RF_SOB</v>
      </c>
      <c r="W1663" s="405"/>
      <c r="X1663" s="406">
        <v>0</v>
      </c>
      <c r="Y1663" s="407">
        <v>0</v>
      </c>
      <c r="Z1663" s="408">
        <v>0</v>
      </c>
      <c r="AA1663" s="407">
        <v>0</v>
      </c>
      <c r="AB1663" s="408">
        <v>0</v>
      </c>
      <c r="AC1663" s="407">
        <v>0</v>
      </c>
      <c r="AD1663" s="408">
        <v>0</v>
      </c>
      <c r="AE1663" s="407">
        <v>0</v>
      </c>
      <c r="AF1663" s="408">
        <v>0</v>
      </c>
      <c r="AG1663" s="407">
        <v>0</v>
      </c>
      <c r="AI1663" s="406">
        <v>0</v>
      </c>
      <c r="AJ1663" s="407">
        <v>0</v>
      </c>
      <c r="AK1663" s="408">
        <v>0</v>
      </c>
      <c r="AL1663" s="407">
        <v>0</v>
      </c>
      <c r="AM1663" s="408">
        <v>0</v>
      </c>
      <c r="AN1663" s="407">
        <v>0</v>
      </c>
      <c r="AO1663" s="408">
        <v>0</v>
      </c>
      <c r="AP1663" s="407">
        <v>0</v>
      </c>
      <c r="AQ1663" s="408">
        <v>0</v>
      </c>
      <c r="AR1663" s="407">
        <v>0</v>
      </c>
      <c r="AT1663" s="406">
        <v>0</v>
      </c>
      <c r="AU1663" s="407">
        <v>0</v>
      </c>
      <c r="AV1663" s="408">
        <v>0</v>
      </c>
      <c r="AW1663" s="407">
        <v>0</v>
      </c>
      <c r="AX1663" s="408">
        <v>0</v>
      </c>
      <c r="AY1663" s="407">
        <v>0</v>
      </c>
      <c r="AZ1663" s="408">
        <v>0</v>
      </c>
      <c r="BA1663" s="407">
        <v>0</v>
      </c>
      <c r="BB1663" s="408">
        <v>0</v>
      </c>
      <c r="BC1663" s="407">
        <v>0</v>
      </c>
    </row>
    <row r="1664" spans="1:55" x14ac:dyDescent="0.35">
      <c r="A1664" s="385" t="str" cm="1">
        <f t="array" ref="A1664">IFERROR(_xlfn.IFS(AND(F1664="Renta Variable",O1664=1),IFERROR(MATCH(B1664,[1]RV_Det!C:C,0),"Rev"),AND(J1664="Corporativa",O1664=1,I1664="EM"),IFERROR(MATCH(B1664,[1]RF_Corps!B:B,0),"Rev"),AND(F1664="Alternativos",O1664=1),IFERROR(MATCH(B1664,[1]Rep4!C:C,0),"Rev")),"")</f>
        <v/>
      </c>
      <c r="B1664" s="394" t="s">
        <v>4431</v>
      </c>
      <c r="C1664" s="409" t="s">
        <v>4432</v>
      </c>
      <c r="D1664" s="395" t="s">
        <v>2855</v>
      </c>
      <c r="E1664" s="396" t="str">
        <f>IF(B1664="","",INDEX([1]CatGlob!$S:$S,IFERROR(MATCH(MID(B1664,7,1),[1]CatGlob!$R:$R,0),MATCH(MID(B1664,1,2),[1]CatGlob!$R:$R,0))))</f>
        <v>NSOL</v>
      </c>
      <c r="F1664" s="397" t="s">
        <v>442</v>
      </c>
      <c r="G1664" s="398" t="s">
        <v>383</v>
      </c>
      <c r="H1664" s="399" t="s">
        <v>264</v>
      </c>
      <c r="I1664" s="399" t="s">
        <v>267</v>
      </c>
      <c r="J1664" s="399" t="s">
        <v>4348</v>
      </c>
      <c r="K1664" s="396" t="s">
        <v>600</v>
      </c>
      <c r="L1664" s="400" t="str">
        <f>IF(ISERROR(MATCH(M1664,M$10:M1663,0)),M1664,"")</f>
        <v/>
      </c>
      <c r="M1664" s="401" t="str">
        <f>IF(B1664="","",IF(ISERROR(MATCH(F1664&amp;"_"&amp;G1664&amp;"_"&amp;H1664&amp;"_"&amp;I1664&amp;"_"&amp;J1664&amp;IF(K1664="","","_"&amp;K1664),[1]CatGlob!$B:$B,0)),F1664&amp;"_"&amp;G1664&amp;"_"&amp;H1664&amp;"_"&amp;I1664&amp;"_"&amp;J1664&amp;IF(K1664="","","_"&amp;K1664),INDEX([1]CatGlob!$C:$C,MATCH(F1664&amp;"_"&amp;G1664&amp;"_"&amp;H1664&amp;"_"&amp;I1664&amp;"_"&amp;J1664&amp;IF(K1664="","","_"&amp;K1664),[1]CatGlob!$B:$B,0))))</f>
        <v>PEN_NOM_GOB_CD</v>
      </c>
      <c r="N1664" s="402" t="str">
        <f t="shared" si="53"/>
        <v/>
      </c>
      <c r="O1664" s="402" t="str">
        <f t="shared" si="52"/>
        <v/>
      </c>
      <c r="P1664" s="401" t="str">
        <f>IF(LEN(B1664)&gt;8,INDEX([1]CatGlob!$X:$X,MATCH(M1664,[1]CatGlob!$W:$W,0)),"")</f>
        <v>PEG</v>
      </c>
      <c r="Q1664" s="403" t="str">
        <f>INDEX([1]CatGlob!P:P,MATCH(M1664,[1]CatGlob!O:O,0))</f>
        <v>RFLG</v>
      </c>
      <c r="R1664" s="403" t="s">
        <v>601</v>
      </c>
      <c r="S1664" s="403" t="s">
        <v>601</v>
      </c>
      <c r="T1664" s="403" t="str">
        <f>INDEX([1]CatGlob!$D:$D,MATCH($M1664,[1]CatGlob!$C:$C,0))</f>
        <v>RFL</v>
      </c>
      <c r="U1664" s="403" t="s">
        <v>4349</v>
      </c>
      <c r="V1664" s="404" t="str">
        <f>INDEX([1]CatGlob!$F:$F,MATCH($M1664,[1]CatGlob!$C:$C,0))</f>
        <v>RF_SOB</v>
      </c>
      <c r="W1664" s="405"/>
      <c r="X1664" s="406">
        <v>0</v>
      </c>
      <c r="Y1664" s="407">
        <v>0</v>
      </c>
      <c r="Z1664" s="408">
        <v>0</v>
      </c>
      <c r="AA1664" s="407">
        <v>0</v>
      </c>
      <c r="AB1664" s="408">
        <v>0</v>
      </c>
      <c r="AC1664" s="407">
        <v>0</v>
      </c>
      <c r="AD1664" s="408">
        <v>0</v>
      </c>
      <c r="AE1664" s="407">
        <v>0</v>
      </c>
      <c r="AF1664" s="408">
        <v>0</v>
      </c>
      <c r="AG1664" s="407">
        <v>0</v>
      </c>
      <c r="AI1664" s="406">
        <v>0</v>
      </c>
      <c r="AJ1664" s="407">
        <v>0</v>
      </c>
      <c r="AK1664" s="408">
        <v>0</v>
      </c>
      <c r="AL1664" s="407">
        <v>0</v>
      </c>
      <c r="AM1664" s="408">
        <v>0</v>
      </c>
      <c r="AN1664" s="407">
        <v>0</v>
      </c>
      <c r="AO1664" s="408">
        <v>0</v>
      </c>
      <c r="AP1664" s="407">
        <v>0</v>
      </c>
      <c r="AQ1664" s="408">
        <v>0</v>
      </c>
      <c r="AR1664" s="407">
        <v>0</v>
      </c>
      <c r="AT1664" s="406">
        <v>0</v>
      </c>
      <c r="AU1664" s="407">
        <v>0</v>
      </c>
      <c r="AV1664" s="408">
        <v>0</v>
      </c>
      <c r="AW1664" s="407">
        <v>0</v>
      </c>
      <c r="AX1664" s="408">
        <v>0</v>
      </c>
      <c r="AY1664" s="407">
        <v>0</v>
      </c>
      <c r="AZ1664" s="408">
        <v>0</v>
      </c>
      <c r="BA1664" s="407">
        <v>0</v>
      </c>
      <c r="BB1664" s="408">
        <v>0</v>
      </c>
      <c r="BC1664" s="407">
        <v>0</v>
      </c>
    </row>
    <row r="1665" spans="1:55" x14ac:dyDescent="0.35">
      <c r="A1665" s="385" t="str" cm="1">
        <f t="array" ref="A1665">IFERROR(_xlfn.IFS(AND(F1665="Renta Variable",O1665=1),IFERROR(MATCH(B1665,[1]RV_Det!C:C,0),"Rev"),AND(J1665="Corporativa",O1665=1,I1665="EM"),IFERROR(MATCH(B1665,[1]RF_Corps!B:B,0),"Rev"),AND(F1665="Alternativos",O1665=1),IFERROR(MATCH(B1665,[1]Rep4!C:C,0),"Rev")),"")</f>
        <v/>
      </c>
      <c r="B1665" s="394" t="s">
        <v>4433</v>
      </c>
      <c r="C1665" s="409" t="s">
        <v>4434</v>
      </c>
      <c r="D1665" s="395" t="s">
        <v>2855</v>
      </c>
      <c r="E1665" s="396" t="str">
        <f>IF(B1665="","",INDEX([1]CatGlob!$S:$S,IFERROR(MATCH(MID(B1665,7,1),[1]CatGlob!$R:$R,0),MATCH(MID(B1665,1,2),[1]CatGlob!$R:$R,0))))</f>
        <v>NSOL</v>
      </c>
      <c r="F1665" s="397" t="s">
        <v>442</v>
      </c>
      <c r="G1665" s="398" t="s">
        <v>383</v>
      </c>
      <c r="H1665" s="399" t="s">
        <v>264</v>
      </c>
      <c r="I1665" s="399" t="s">
        <v>267</v>
      </c>
      <c r="J1665" s="399" t="s">
        <v>4348</v>
      </c>
      <c r="K1665" s="396" t="s">
        <v>600</v>
      </c>
      <c r="L1665" s="400" t="str">
        <f>IF(ISERROR(MATCH(M1665,M$10:M1664,0)),M1665,"")</f>
        <v/>
      </c>
      <c r="M1665" s="401" t="str">
        <f>IF(B1665="","",IF(ISERROR(MATCH(F1665&amp;"_"&amp;G1665&amp;"_"&amp;H1665&amp;"_"&amp;I1665&amp;"_"&amp;J1665&amp;IF(K1665="","","_"&amp;K1665),[1]CatGlob!$B:$B,0)),F1665&amp;"_"&amp;G1665&amp;"_"&amp;H1665&amp;"_"&amp;I1665&amp;"_"&amp;J1665&amp;IF(K1665="","","_"&amp;K1665),INDEX([1]CatGlob!$C:$C,MATCH(F1665&amp;"_"&amp;G1665&amp;"_"&amp;H1665&amp;"_"&amp;I1665&amp;"_"&amp;J1665&amp;IF(K1665="","","_"&amp;K1665),[1]CatGlob!$B:$B,0))))</f>
        <v>PEN_NOM_GOB_CD</v>
      </c>
      <c r="N1665" s="402" t="str">
        <f t="shared" si="53"/>
        <v/>
      </c>
      <c r="O1665" s="402" t="str">
        <f t="shared" si="52"/>
        <v/>
      </c>
      <c r="P1665" s="401" t="str">
        <f>IF(LEN(B1665)&gt;8,INDEX([1]CatGlob!$X:$X,MATCH(M1665,[1]CatGlob!$W:$W,0)),"")</f>
        <v>PEG</v>
      </c>
      <c r="Q1665" s="403" t="str">
        <f>INDEX([1]CatGlob!P:P,MATCH(M1665,[1]CatGlob!O:O,0))</f>
        <v>RFLG</v>
      </c>
      <c r="R1665" s="403" t="s">
        <v>601</v>
      </c>
      <c r="S1665" s="403" t="s">
        <v>601</v>
      </c>
      <c r="T1665" s="403" t="str">
        <f>INDEX([1]CatGlob!$D:$D,MATCH($M1665,[1]CatGlob!$C:$C,0))</f>
        <v>RFL</v>
      </c>
      <c r="U1665" s="403" t="s">
        <v>4349</v>
      </c>
      <c r="V1665" s="404" t="str">
        <f>INDEX([1]CatGlob!$F:$F,MATCH($M1665,[1]CatGlob!$C:$C,0))</f>
        <v>RF_SOB</v>
      </c>
      <c r="W1665" s="405"/>
      <c r="X1665" s="406">
        <v>0</v>
      </c>
      <c r="Y1665" s="407">
        <v>0</v>
      </c>
      <c r="Z1665" s="408">
        <v>0</v>
      </c>
      <c r="AA1665" s="407">
        <v>0</v>
      </c>
      <c r="AB1665" s="408">
        <v>0</v>
      </c>
      <c r="AC1665" s="407">
        <v>0</v>
      </c>
      <c r="AD1665" s="408">
        <v>0</v>
      </c>
      <c r="AE1665" s="407">
        <v>0</v>
      </c>
      <c r="AF1665" s="408">
        <v>0</v>
      </c>
      <c r="AG1665" s="407">
        <v>0</v>
      </c>
      <c r="AI1665" s="406">
        <v>0</v>
      </c>
      <c r="AJ1665" s="407">
        <v>0</v>
      </c>
      <c r="AK1665" s="408">
        <v>0</v>
      </c>
      <c r="AL1665" s="407">
        <v>0</v>
      </c>
      <c r="AM1665" s="408">
        <v>0</v>
      </c>
      <c r="AN1665" s="407">
        <v>0</v>
      </c>
      <c r="AO1665" s="408">
        <v>0</v>
      </c>
      <c r="AP1665" s="407">
        <v>0</v>
      </c>
      <c r="AQ1665" s="408">
        <v>0</v>
      </c>
      <c r="AR1665" s="407">
        <v>0</v>
      </c>
      <c r="AT1665" s="406">
        <v>0</v>
      </c>
      <c r="AU1665" s="407">
        <v>0</v>
      </c>
      <c r="AV1665" s="408">
        <v>0</v>
      </c>
      <c r="AW1665" s="407">
        <v>0</v>
      </c>
      <c r="AX1665" s="408">
        <v>0</v>
      </c>
      <c r="AY1665" s="407">
        <v>0</v>
      </c>
      <c r="AZ1665" s="408">
        <v>0</v>
      </c>
      <c r="BA1665" s="407">
        <v>0</v>
      </c>
      <c r="BB1665" s="408">
        <v>0</v>
      </c>
      <c r="BC1665" s="407">
        <v>0</v>
      </c>
    </row>
    <row r="1666" spans="1:55" x14ac:dyDescent="0.35">
      <c r="A1666" s="385" t="str" cm="1">
        <f t="array" ref="A1666">IFERROR(_xlfn.IFS(AND(F1666="Renta Variable",O1666=1),IFERROR(MATCH(B1666,[1]RV_Det!C:C,0),"Rev"),AND(J1666="Corporativa",O1666=1,I1666="EM"),IFERROR(MATCH(B1666,[1]RF_Corps!B:B,0),"Rev"),AND(F1666="Alternativos",O1666=1),IFERROR(MATCH(B1666,[1]Rep4!C:C,0),"Rev")),"")</f>
        <v/>
      </c>
      <c r="B1666" s="394" t="s">
        <v>4435</v>
      </c>
      <c r="C1666" s="409" t="s">
        <v>4436</v>
      </c>
      <c r="D1666" s="395" t="s">
        <v>2855</v>
      </c>
      <c r="E1666" s="396" t="str">
        <f>IF(B1666="","",INDEX([1]CatGlob!$S:$S,IFERROR(MATCH(MID(B1666,7,1),[1]CatGlob!$R:$R,0),MATCH(MID(B1666,1,2),[1]CatGlob!$R:$R,0))))</f>
        <v>NSOL</v>
      </c>
      <c r="F1666" s="397" t="s">
        <v>442</v>
      </c>
      <c r="G1666" s="398" t="s">
        <v>383</v>
      </c>
      <c r="H1666" s="399" t="s">
        <v>264</v>
      </c>
      <c r="I1666" s="399" t="s">
        <v>267</v>
      </c>
      <c r="J1666" s="399" t="s">
        <v>4348</v>
      </c>
      <c r="K1666" s="396" t="s">
        <v>600</v>
      </c>
      <c r="L1666" s="400" t="str">
        <f>IF(ISERROR(MATCH(M1666,M$10:M1665,0)),M1666,"")</f>
        <v/>
      </c>
      <c r="M1666" s="401" t="str">
        <f>IF(B1666="","",IF(ISERROR(MATCH(F1666&amp;"_"&amp;G1666&amp;"_"&amp;H1666&amp;"_"&amp;I1666&amp;"_"&amp;J1666&amp;IF(K1666="","","_"&amp;K1666),[1]CatGlob!$B:$B,0)),F1666&amp;"_"&amp;G1666&amp;"_"&amp;H1666&amp;"_"&amp;I1666&amp;"_"&amp;J1666&amp;IF(K1666="","","_"&amp;K1666),INDEX([1]CatGlob!$C:$C,MATCH(F1666&amp;"_"&amp;G1666&amp;"_"&amp;H1666&amp;"_"&amp;I1666&amp;"_"&amp;J1666&amp;IF(K1666="","","_"&amp;K1666),[1]CatGlob!$B:$B,0))))</f>
        <v>PEN_NOM_GOB_CD</v>
      </c>
      <c r="N1666" s="402" t="str">
        <f t="shared" si="53"/>
        <v/>
      </c>
      <c r="O1666" s="402" t="str">
        <f t="shared" si="52"/>
        <v/>
      </c>
      <c r="P1666" s="401" t="str">
        <f>IF(LEN(B1666)&gt;8,INDEX([1]CatGlob!$X:$X,MATCH(M1666,[1]CatGlob!$W:$W,0)),"")</f>
        <v>PEG</v>
      </c>
      <c r="Q1666" s="403" t="str">
        <f>INDEX([1]CatGlob!P:P,MATCH(M1666,[1]CatGlob!O:O,0))</f>
        <v>RFLG</v>
      </c>
      <c r="R1666" s="403" t="s">
        <v>601</v>
      </c>
      <c r="S1666" s="403" t="s">
        <v>601</v>
      </c>
      <c r="T1666" s="403" t="str">
        <f>INDEX([1]CatGlob!$D:$D,MATCH($M1666,[1]CatGlob!$C:$C,0))</f>
        <v>RFL</v>
      </c>
      <c r="U1666" s="403" t="s">
        <v>4349</v>
      </c>
      <c r="V1666" s="404" t="str">
        <f>INDEX([1]CatGlob!$F:$F,MATCH($M1666,[1]CatGlob!$C:$C,0))</f>
        <v>RF_SOB</v>
      </c>
      <c r="W1666" s="405"/>
      <c r="X1666" s="406">
        <v>0</v>
      </c>
      <c r="Y1666" s="407">
        <v>0</v>
      </c>
      <c r="Z1666" s="408">
        <v>0</v>
      </c>
      <c r="AA1666" s="407">
        <v>0</v>
      </c>
      <c r="AB1666" s="408">
        <v>0</v>
      </c>
      <c r="AC1666" s="407">
        <v>0</v>
      </c>
      <c r="AD1666" s="408">
        <v>0</v>
      </c>
      <c r="AE1666" s="407">
        <v>0</v>
      </c>
      <c r="AF1666" s="408">
        <v>0</v>
      </c>
      <c r="AG1666" s="407">
        <v>0</v>
      </c>
      <c r="AI1666" s="406">
        <v>0</v>
      </c>
      <c r="AJ1666" s="407">
        <v>0</v>
      </c>
      <c r="AK1666" s="408">
        <v>0</v>
      </c>
      <c r="AL1666" s="407">
        <v>0</v>
      </c>
      <c r="AM1666" s="408">
        <v>0</v>
      </c>
      <c r="AN1666" s="407">
        <v>0</v>
      </c>
      <c r="AO1666" s="408">
        <v>0</v>
      </c>
      <c r="AP1666" s="407">
        <v>0</v>
      </c>
      <c r="AQ1666" s="408">
        <v>0</v>
      </c>
      <c r="AR1666" s="407">
        <v>0</v>
      </c>
      <c r="AT1666" s="406">
        <v>0</v>
      </c>
      <c r="AU1666" s="407">
        <v>0</v>
      </c>
      <c r="AV1666" s="408">
        <v>0</v>
      </c>
      <c r="AW1666" s="407">
        <v>0</v>
      </c>
      <c r="AX1666" s="408">
        <v>0</v>
      </c>
      <c r="AY1666" s="407">
        <v>0</v>
      </c>
      <c r="AZ1666" s="408">
        <v>0</v>
      </c>
      <c r="BA1666" s="407">
        <v>0</v>
      </c>
      <c r="BB1666" s="408">
        <v>0</v>
      </c>
      <c r="BC1666" s="407">
        <v>0</v>
      </c>
    </row>
    <row r="1667" spans="1:55" x14ac:dyDescent="0.35">
      <c r="A1667" s="385" t="str" cm="1">
        <f t="array" ref="A1667">IFERROR(_xlfn.IFS(AND(F1667="Renta Variable",O1667=1),IFERROR(MATCH(B1667,[1]RV_Det!C:C,0),"Rev"),AND(J1667="Corporativa",O1667=1,I1667="EM"),IFERROR(MATCH(B1667,[1]RF_Corps!B:B,0),"Rev"),AND(F1667="Alternativos",O1667=1),IFERROR(MATCH(B1667,[1]Rep4!C:C,0),"Rev")),"")</f>
        <v/>
      </c>
      <c r="B1667" s="394" t="s">
        <v>4437</v>
      </c>
      <c r="C1667" s="409" t="s">
        <v>4438</v>
      </c>
      <c r="D1667" s="395" t="s">
        <v>2855</v>
      </c>
      <c r="E1667" s="396" t="str">
        <f>IF(B1667="","",INDEX([1]CatGlob!$S:$S,IFERROR(MATCH(MID(B1667,7,1),[1]CatGlob!$R:$R,0),MATCH(MID(B1667,1,2),[1]CatGlob!$R:$R,0))))</f>
        <v>NSOL</v>
      </c>
      <c r="F1667" s="397" t="s">
        <v>442</v>
      </c>
      <c r="G1667" s="398" t="s">
        <v>383</v>
      </c>
      <c r="H1667" s="399" t="s">
        <v>264</v>
      </c>
      <c r="I1667" s="399" t="s">
        <v>267</v>
      </c>
      <c r="J1667" s="399" t="s">
        <v>4348</v>
      </c>
      <c r="K1667" s="396" t="s">
        <v>600</v>
      </c>
      <c r="L1667" s="400" t="str">
        <f>IF(ISERROR(MATCH(M1667,M$10:M1666,0)),M1667,"")</f>
        <v/>
      </c>
      <c r="M1667" s="401" t="str">
        <f>IF(B1667="","",IF(ISERROR(MATCH(F1667&amp;"_"&amp;G1667&amp;"_"&amp;H1667&amp;"_"&amp;I1667&amp;"_"&amp;J1667&amp;IF(K1667="","","_"&amp;K1667),[1]CatGlob!$B:$B,0)),F1667&amp;"_"&amp;G1667&amp;"_"&amp;H1667&amp;"_"&amp;I1667&amp;"_"&amp;J1667&amp;IF(K1667="","","_"&amp;K1667),INDEX([1]CatGlob!$C:$C,MATCH(F1667&amp;"_"&amp;G1667&amp;"_"&amp;H1667&amp;"_"&amp;I1667&amp;"_"&amp;J1667&amp;IF(K1667="","","_"&amp;K1667),[1]CatGlob!$B:$B,0))))</f>
        <v>PEN_NOM_GOB_CD</v>
      </c>
      <c r="N1667" s="402" t="str">
        <f t="shared" si="53"/>
        <v/>
      </c>
      <c r="O1667" s="402" t="str">
        <f t="shared" si="52"/>
        <v/>
      </c>
      <c r="P1667" s="401" t="str">
        <f>IF(LEN(B1667)&gt;8,INDEX([1]CatGlob!$X:$X,MATCH(M1667,[1]CatGlob!$W:$W,0)),"")</f>
        <v>PEG</v>
      </c>
      <c r="Q1667" s="403" t="str">
        <f>INDEX([1]CatGlob!P:P,MATCH(M1667,[1]CatGlob!O:O,0))</f>
        <v>RFLG</v>
      </c>
      <c r="R1667" s="403" t="s">
        <v>601</v>
      </c>
      <c r="S1667" s="403" t="s">
        <v>601</v>
      </c>
      <c r="T1667" s="403" t="str">
        <f>INDEX([1]CatGlob!$D:$D,MATCH($M1667,[1]CatGlob!$C:$C,0))</f>
        <v>RFL</v>
      </c>
      <c r="U1667" s="403" t="s">
        <v>4349</v>
      </c>
      <c r="V1667" s="404" t="str">
        <f>INDEX([1]CatGlob!$F:$F,MATCH($M1667,[1]CatGlob!$C:$C,0))</f>
        <v>RF_SOB</v>
      </c>
      <c r="W1667" s="405"/>
      <c r="X1667" s="406">
        <v>0</v>
      </c>
      <c r="Y1667" s="407">
        <v>0</v>
      </c>
      <c r="Z1667" s="408">
        <v>0</v>
      </c>
      <c r="AA1667" s="407">
        <v>0</v>
      </c>
      <c r="AB1667" s="408">
        <v>0</v>
      </c>
      <c r="AC1667" s="407">
        <v>0</v>
      </c>
      <c r="AD1667" s="408">
        <v>0</v>
      </c>
      <c r="AE1667" s="407">
        <v>0</v>
      </c>
      <c r="AF1667" s="408">
        <v>0</v>
      </c>
      <c r="AG1667" s="407">
        <v>0</v>
      </c>
      <c r="AI1667" s="406">
        <v>0</v>
      </c>
      <c r="AJ1667" s="407">
        <v>0</v>
      </c>
      <c r="AK1667" s="408">
        <v>0</v>
      </c>
      <c r="AL1667" s="407">
        <v>0</v>
      </c>
      <c r="AM1667" s="408">
        <v>0</v>
      </c>
      <c r="AN1667" s="407">
        <v>0</v>
      </c>
      <c r="AO1667" s="408">
        <v>0</v>
      </c>
      <c r="AP1667" s="407">
        <v>0</v>
      </c>
      <c r="AQ1667" s="408">
        <v>0</v>
      </c>
      <c r="AR1667" s="407">
        <v>0</v>
      </c>
      <c r="AT1667" s="406">
        <v>0</v>
      </c>
      <c r="AU1667" s="407">
        <v>0</v>
      </c>
      <c r="AV1667" s="408">
        <v>0</v>
      </c>
      <c r="AW1667" s="407">
        <v>0</v>
      </c>
      <c r="AX1667" s="408">
        <v>0</v>
      </c>
      <c r="AY1667" s="407">
        <v>0</v>
      </c>
      <c r="AZ1667" s="408">
        <v>0</v>
      </c>
      <c r="BA1667" s="407">
        <v>0</v>
      </c>
      <c r="BB1667" s="408">
        <v>0</v>
      </c>
      <c r="BC1667" s="407">
        <v>0</v>
      </c>
    </row>
    <row r="1668" spans="1:55" x14ac:dyDescent="0.35">
      <c r="A1668" s="385" t="str" cm="1">
        <f t="array" ref="A1668">IFERROR(_xlfn.IFS(AND(F1668="Renta Variable",O1668=1),IFERROR(MATCH(B1668,[1]RV_Det!C:C,0),"Rev"),AND(J1668="Corporativa",O1668=1,I1668="EM"),IFERROR(MATCH(B1668,[1]RF_Corps!B:B,0),"Rev"),AND(F1668="Alternativos",O1668=1),IFERROR(MATCH(B1668,[1]Rep4!C:C,0),"Rev")),"")</f>
        <v/>
      </c>
      <c r="B1668" s="394" t="s">
        <v>4439</v>
      </c>
      <c r="C1668" s="409" t="s">
        <v>4440</v>
      </c>
      <c r="D1668" s="395" t="s">
        <v>2855</v>
      </c>
      <c r="E1668" s="396" t="str">
        <f>IF(B1668="","",INDEX([1]CatGlob!$S:$S,IFERROR(MATCH(MID(B1668,7,1),[1]CatGlob!$R:$R,0),MATCH(MID(B1668,1,2),[1]CatGlob!$R:$R,0))))</f>
        <v>NSOL</v>
      </c>
      <c r="F1668" s="397" t="s">
        <v>442</v>
      </c>
      <c r="G1668" s="398" t="s">
        <v>383</v>
      </c>
      <c r="H1668" s="399" t="s">
        <v>264</v>
      </c>
      <c r="I1668" s="399" t="s">
        <v>267</v>
      </c>
      <c r="J1668" s="399" t="s">
        <v>4348</v>
      </c>
      <c r="K1668" s="396" t="s">
        <v>600</v>
      </c>
      <c r="L1668" s="400" t="str">
        <f>IF(ISERROR(MATCH(M1668,M$10:M1667,0)),M1668,"")</f>
        <v/>
      </c>
      <c r="M1668" s="401" t="str">
        <f>IF(B1668="","",IF(ISERROR(MATCH(F1668&amp;"_"&amp;G1668&amp;"_"&amp;H1668&amp;"_"&amp;I1668&amp;"_"&amp;J1668&amp;IF(K1668="","","_"&amp;K1668),[1]CatGlob!$B:$B,0)),F1668&amp;"_"&amp;G1668&amp;"_"&amp;H1668&amp;"_"&amp;I1668&amp;"_"&amp;J1668&amp;IF(K1668="","","_"&amp;K1668),INDEX([1]CatGlob!$C:$C,MATCH(F1668&amp;"_"&amp;G1668&amp;"_"&amp;H1668&amp;"_"&amp;I1668&amp;"_"&amp;J1668&amp;IF(K1668="","","_"&amp;K1668),[1]CatGlob!$B:$B,0))))</f>
        <v>PEN_NOM_GOB_CD</v>
      </c>
      <c r="N1668" s="402" t="str">
        <f t="shared" si="53"/>
        <v/>
      </c>
      <c r="O1668" s="402" t="str">
        <f t="shared" si="52"/>
        <v/>
      </c>
      <c r="P1668" s="401" t="str">
        <f>IF(LEN(B1668)&gt;8,INDEX([1]CatGlob!$X:$X,MATCH(M1668,[1]CatGlob!$W:$W,0)),"")</f>
        <v>PEG</v>
      </c>
      <c r="Q1668" s="403" t="str">
        <f>INDEX([1]CatGlob!P:P,MATCH(M1668,[1]CatGlob!O:O,0))</f>
        <v>RFLG</v>
      </c>
      <c r="R1668" s="403"/>
      <c r="S1668" s="403"/>
      <c r="T1668" s="403" t="str">
        <f>INDEX([1]CatGlob!$D:$D,MATCH($M1668,[1]CatGlob!$C:$C,0))</f>
        <v>RFL</v>
      </c>
      <c r="U1668" s="403" t="s">
        <v>4349</v>
      </c>
      <c r="V1668" s="404" t="str">
        <f>INDEX([1]CatGlob!$F:$F,MATCH($M1668,[1]CatGlob!$C:$C,0))</f>
        <v>RF_SOB</v>
      </c>
      <c r="W1668" s="405"/>
      <c r="X1668" s="406">
        <v>0</v>
      </c>
      <c r="Y1668" s="407">
        <v>0</v>
      </c>
      <c r="Z1668" s="408">
        <v>0</v>
      </c>
      <c r="AA1668" s="407">
        <v>0</v>
      </c>
      <c r="AB1668" s="408">
        <v>0</v>
      </c>
      <c r="AC1668" s="407">
        <v>0</v>
      </c>
      <c r="AD1668" s="408">
        <v>0</v>
      </c>
      <c r="AE1668" s="407">
        <v>0</v>
      </c>
      <c r="AF1668" s="408">
        <v>0</v>
      </c>
      <c r="AG1668" s="407">
        <v>0</v>
      </c>
      <c r="AI1668" s="406">
        <v>0</v>
      </c>
      <c r="AJ1668" s="407">
        <v>0</v>
      </c>
      <c r="AK1668" s="408">
        <v>0</v>
      </c>
      <c r="AL1668" s="407">
        <v>0</v>
      </c>
      <c r="AM1668" s="408">
        <v>0</v>
      </c>
      <c r="AN1668" s="407">
        <v>0</v>
      </c>
      <c r="AO1668" s="408">
        <v>0</v>
      </c>
      <c r="AP1668" s="407">
        <v>0</v>
      </c>
      <c r="AQ1668" s="408">
        <v>0</v>
      </c>
      <c r="AR1668" s="407">
        <v>0</v>
      </c>
      <c r="AT1668" s="406">
        <v>0</v>
      </c>
      <c r="AU1668" s="407">
        <v>0</v>
      </c>
      <c r="AV1668" s="408">
        <v>0</v>
      </c>
      <c r="AW1668" s="407">
        <v>0</v>
      </c>
      <c r="AX1668" s="408">
        <v>0</v>
      </c>
      <c r="AY1668" s="407">
        <v>0</v>
      </c>
      <c r="AZ1668" s="408">
        <v>0</v>
      </c>
      <c r="BA1668" s="407">
        <v>0</v>
      </c>
      <c r="BB1668" s="408">
        <v>0</v>
      </c>
      <c r="BC1668" s="407">
        <v>0</v>
      </c>
    </row>
    <row r="1669" spans="1:55" x14ac:dyDescent="0.35">
      <c r="A1669" s="385" t="str" cm="1">
        <f t="array" ref="A1669">IFERROR(_xlfn.IFS(AND(F1669="Renta Variable",O1669=1),IFERROR(MATCH(B1669,[1]RV_Det!C:C,0),"Rev"),AND(J1669="Corporativa",O1669=1,I1669="EM"),IFERROR(MATCH(B1669,[1]RF_Corps!B:B,0),"Rev"),AND(F1669="Alternativos",O1669=1),IFERROR(MATCH(B1669,[1]Rep4!C:C,0),"Rev")),"")</f>
        <v/>
      </c>
      <c r="B1669" s="394" t="s">
        <v>4441</v>
      </c>
      <c r="C1669" s="409" t="s">
        <v>4442</v>
      </c>
      <c r="D1669" s="395" t="s">
        <v>2855</v>
      </c>
      <c r="E1669" s="396" t="str">
        <f>IF(B1669="","",INDEX([1]CatGlob!$S:$S,IFERROR(MATCH(MID(B1669,7,1),[1]CatGlob!$R:$R,0),MATCH(MID(B1669,1,2),[1]CatGlob!$R:$R,0))))</f>
        <v>NSOL</v>
      </c>
      <c r="F1669" s="397" t="s">
        <v>442</v>
      </c>
      <c r="G1669" s="398" t="s">
        <v>383</v>
      </c>
      <c r="H1669" s="399" t="s">
        <v>264</v>
      </c>
      <c r="I1669" s="399" t="s">
        <v>267</v>
      </c>
      <c r="J1669" s="399" t="s">
        <v>4348</v>
      </c>
      <c r="K1669" s="396" t="s">
        <v>600</v>
      </c>
      <c r="L1669" s="400" t="str">
        <f>IF(ISERROR(MATCH(M1669,M$10:M1668,0)),M1669,"")</f>
        <v/>
      </c>
      <c r="M1669" s="401" t="str">
        <f>IF(B1669="","",IF(ISERROR(MATCH(F1669&amp;"_"&amp;G1669&amp;"_"&amp;H1669&amp;"_"&amp;I1669&amp;"_"&amp;J1669&amp;IF(K1669="","","_"&amp;K1669),[1]CatGlob!$B:$B,0)),F1669&amp;"_"&amp;G1669&amp;"_"&amp;H1669&amp;"_"&amp;I1669&amp;"_"&amp;J1669&amp;IF(K1669="","","_"&amp;K1669),INDEX([1]CatGlob!$C:$C,MATCH(F1669&amp;"_"&amp;G1669&amp;"_"&amp;H1669&amp;"_"&amp;I1669&amp;"_"&amp;J1669&amp;IF(K1669="","","_"&amp;K1669),[1]CatGlob!$B:$B,0))))</f>
        <v>PEN_NOM_GOB_CD</v>
      </c>
      <c r="N1669" s="402" t="str">
        <f t="shared" si="53"/>
        <v/>
      </c>
      <c r="O1669" s="402" t="str">
        <f t="shared" si="52"/>
        <v/>
      </c>
      <c r="P1669" s="401" t="str">
        <f>IF(LEN(B1669)&gt;8,INDEX([1]CatGlob!$X:$X,MATCH(M1669,[1]CatGlob!$W:$W,0)),"")</f>
        <v>PEG</v>
      </c>
      <c r="Q1669" s="403" t="str">
        <f>INDEX([1]CatGlob!P:P,MATCH(M1669,[1]CatGlob!O:O,0))</f>
        <v>RFLG</v>
      </c>
      <c r="R1669" s="403"/>
      <c r="S1669" s="403"/>
      <c r="T1669" s="403" t="str">
        <f>INDEX([1]CatGlob!$D:$D,MATCH($M1669,[1]CatGlob!$C:$C,0))</f>
        <v>RFL</v>
      </c>
      <c r="U1669" s="403" t="s">
        <v>4349</v>
      </c>
      <c r="V1669" s="404" t="str">
        <f>INDEX([1]CatGlob!$F:$F,MATCH($M1669,[1]CatGlob!$C:$C,0))</f>
        <v>RF_SOB</v>
      </c>
      <c r="W1669" s="405"/>
      <c r="X1669" s="406">
        <v>0</v>
      </c>
      <c r="Y1669" s="407">
        <v>0</v>
      </c>
      <c r="Z1669" s="408">
        <v>0</v>
      </c>
      <c r="AA1669" s="407">
        <v>0</v>
      </c>
      <c r="AB1669" s="408">
        <v>0</v>
      </c>
      <c r="AC1669" s="407">
        <v>0</v>
      </c>
      <c r="AD1669" s="408">
        <v>0</v>
      </c>
      <c r="AE1669" s="407">
        <v>0</v>
      </c>
      <c r="AF1669" s="408">
        <v>0</v>
      </c>
      <c r="AG1669" s="407">
        <v>0</v>
      </c>
      <c r="AI1669" s="406">
        <v>0</v>
      </c>
      <c r="AJ1669" s="407">
        <v>0</v>
      </c>
      <c r="AK1669" s="408">
        <v>0</v>
      </c>
      <c r="AL1669" s="407">
        <v>0</v>
      </c>
      <c r="AM1669" s="408">
        <v>0</v>
      </c>
      <c r="AN1669" s="407">
        <v>0</v>
      </c>
      <c r="AO1669" s="408">
        <v>0</v>
      </c>
      <c r="AP1669" s="407">
        <v>0</v>
      </c>
      <c r="AQ1669" s="408">
        <v>0</v>
      </c>
      <c r="AR1669" s="407">
        <v>0</v>
      </c>
      <c r="AT1669" s="406">
        <v>0</v>
      </c>
      <c r="AU1669" s="407">
        <v>0</v>
      </c>
      <c r="AV1669" s="408">
        <v>0</v>
      </c>
      <c r="AW1669" s="407">
        <v>0</v>
      </c>
      <c r="AX1669" s="408">
        <v>0</v>
      </c>
      <c r="AY1669" s="407">
        <v>0</v>
      </c>
      <c r="AZ1669" s="408">
        <v>0</v>
      </c>
      <c r="BA1669" s="407">
        <v>0</v>
      </c>
      <c r="BB1669" s="408">
        <v>0</v>
      </c>
      <c r="BC1669" s="407">
        <v>0</v>
      </c>
    </row>
    <row r="1670" spans="1:55" x14ac:dyDescent="0.35">
      <c r="A1670" s="385" t="str" cm="1">
        <f t="array" ref="A1670">IFERROR(_xlfn.IFS(AND(F1670="Renta Variable",O1670=1),IFERROR(MATCH(B1670,[1]RV_Det!C:C,0),"Rev"),AND(J1670="Corporativa",O1670=1,I1670="EM"),IFERROR(MATCH(B1670,[1]RF_Corps!B:B,0),"Rev"),AND(F1670="Alternativos",O1670=1),IFERROR(MATCH(B1670,[1]Rep4!C:C,0),"Rev")),"")</f>
        <v/>
      </c>
      <c r="B1670" s="394" t="s">
        <v>4443</v>
      </c>
      <c r="C1670" s="409" t="s">
        <v>4444</v>
      </c>
      <c r="D1670" s="395" t="s">
        <v>2855</v>
      </c>
      <c r="E1670" s="396" t="str">
        <f>IF(B1670="","",INDEX([1]CatGlob!$S:$S,IFERROR(MATCH(MID(B1670,7,1),[1]CatGlob!$R:$R,0),MATCH(MID(B1670,1,2),[1]CatGlob!$R:$R,0))))</f>
        <v>NSOL</v>
      </c>
      <c r="F1670" s="397" t="s">
        <v>442</v>
      </c>
      <c r="G1670" s="398" t="s">
        <v>383</v>
      </c>
      <c r="H1670" s="399" t="s">
        <v>264</v>
      </c>
      <c r="I1670" s="399" t="s">
        <v>267</v>
      </c>
      <c r="J1670" s="399" t="s">
        <v>4348</v>
      </c>
      <c r="K1670" s="396" t="s">
        <v>600</v>
      </c>
      <c r="L1670" s="400" t="str">
        <f>IF(ISERROR(MATCH(M1670,M$10:M1669,0)),M1670,"")</f>
        <v/>
      </c>
      <c r="M1670" s="401" t="str">
        <f>IF(B1670="","",IF(ISERROR(MATCH(F1670&amp;"_"&amp;G1670&amp;"_"&amp;H1670&amp;"_"&amp;I1670&amp;"_"&amp;J1670&amp;IF(K1670="","","_"&amp;K1670),[1]CatGlob!$B:$B,0)),F1670&amp;"_"&amp;G1670&amp;"_"&amp;H1670&amp;"_"&amp;I1670&amp;"_"&amp;J1670&amp;IF(K1670="","","_"&amp;K1670),INDEX([1]CatGlob!$C:$C,MATCH(F1670&amp;"_"&amp;G1670&amp;"_"&amp;H1670&amp;"_"&amp;I1670&amp;"_"&amp;J1670&amp;IF(K1670="","","_"&amp;K1670),[1]CatGlob!$B:$B,0))))</f>
        <v>PEN_NOM_GOB_CD</v>
      </c>
      <c r="N1670" s="402" t="str">
        <f t="shared" si="53"/>
        <v/>
      </c>
      <c r="O1670" s="402" t="str">
        <f t="shared" si="52"/>
        <v/>
      </c>
      <c r="P1670" s="401" t="str">
        <f>IF(LEN(B1670)&gt;8,INDEX([1]CatGlob!$X:$X,MATCH(M1670,[1]CatGlob!$W:$W,0)),"")</f>
        <v>PEG</v>
      </c>
      <c r="Q1670" s="403" t="str">
        <f>INDEX([1]CatGlob!P:P,MATCH(M1670,[1]CatGlob!O:O,0))</f>
        <v>RFLG</v>
      </c>
      <c r="R1670" s="403"/>
      <c r="S1670" s="403"/>
      <c r="T1670" s="403" t="str">
        <f>INDEX([1]CatGlob!$D:$D,MATCH($M1670,[1]CatGlob!$C:$C,0))</f>
        <v>RFL</v>
      </c>
      <c r="U1670" s="403" t="s">
        <v>4349</v>
      </c>
      <c r="V1670" s="404" t="str">
        <f>INDEX([1]CatGlob!$F:$F,MATCH($M1670,[1]CatGlob!$C:$C,0))</f>
        <v>RF_SOB</v>
      </c>
      <c r="W1670" s="405"/>
      <c r="X1670" s="406">
        <v>0</v>
      </c>
      <c r="Y1670" s="407">
        <v>0</v>
      </c>
      <c r="Z1670" s="408">
        <v>0</v>
      </c>
      <c r="AA1670" s="407">
        <v>0</v>
      </c>
      <c r="AB1670" s="408">
        <v>0</v>
      </c>
      <c r="AC1670" s="407">
        <v>0</v>
      </c>
      <c r="AD1670" s="408">
        <v>0</v>
      </c>
      <c r="AE1670" s="407">
        <v>0</v>
      </c>
      <c r="AF1670" s="408">
        <v>0</v>
      </c>
      <c r="AG1670" s="407">
        <v>0</v>
      </c>
      <c r="AI1670" s="406">
        <v>0</v>
      </c>
      <c r="AJ1670" s="407">
        <v>0</v>
      </c>
      <c r="AK1670" s="408">
        <v>0</v>
      </c>
      <c r="AL1670" s="407">
        <v>0</v>
      </c>
      <c r="AM1670" s="408">
        <v>0</v>
      </c>
      <c r="AN1670" s="407">
        <v>0</v>
      </c>
      <c r="AO1670" s="408">
        <v>0</v>
      </c>
      <c r="AP1670" s="407">
        <v>0</v>
      </c>
      <c r="AQ1670" s="408">
        <v>0</v>
      </c>
      <c r="AR1670" s="407">
        <v>0</v>
      </c>
      <c r="AT1670" s="406">
        <v>0</v>
      </c>
      <c r="AU1670" s="407">
        <v>0</v>
      </c>
      <c r="AV1670" s="408">
        <v>0</v>
      </c>
      <c r="AW1670" s="407">
        <v>0</v>
      </c>
      <c r="AX1670" s="408">
        <v>0</v>
      </c>
      <c r="AY1670" s="407">
        <v>0</v>
      </c>
      <c r="AZ1670" s="408">
        <v>0</v>
      </c>
      <c r="BA1670" s="407">
        <v>0</v>
      </c>
      <c r="BB1670" s="408">
        <v>0</v>
      </c>
      <c r="BC1670" s="407">
        <v>0</v>
      </c>
    </row>
    <row r="1671" spans="1:55" x14ac:dyDescent="0.35">
      <c r="A1671" s="385" t="str" cm="1">
        <f t="array" ref="A1671">IFERROR(_xlfn.IFS(AND(F1671="Renta Variable",O1671=1),IFERROR(MATCH(B1671,[1]RV_Det!C:C,0),"Rev"),AND(J1671="Corporativa",O1671=1,I1671="EM"),IFERROR(MATCH(B1671,[1]RF_Corps!B:B,0),"Rev"),AND(F1671="Alternativos",O1671=1),IFERROR(MATCH(B1671,[1]Rep4!C:C,0),"Rev")),"")</f>
        <v/>
      </c>
      <c r="B1671" s="394" t="s">
        <v>4445</v>
      </c>
      <c r="C1671" s="409" t="s">
        <v>4446</v>
      </c>
      <c r="D1671" s="395" t="s">
        <v>2855</v>
      </c>
      <c r="E1671" s="396" t="str">
        <f>IF(B1671="","",INDEX([1]CatGlob!$S:$S,IFERROR(MATCH(MID(B1671,7,1),[1]CatGlob!$R:$R,0),MATCH(MID(B1671,1,2),[1]CatGlob!$R:$R,0))))</f>
        <v>NSOL</v>
      </c>
      <c r="F1671" s="397" t="s">
        <v>442</v>
      </c>
      <c r="G1671" s="398" t="s">
        <v>383</v>
      </c>
      <c r="H1671" s="399" t="s">
        <v>264</v>
      </c>
      <c r="I1671" s="399" t="s">
        <v>267</v>
      </c>
      <c r="J1671" s="399" t="s">
        <v>4348</v>
      </c>
      <c r="K1671" s="396" t="s">
        <v>600</v>
      </c>
      <c r="L1671" s="400" t="str">
        <f>IF(ISERROR(MATCH(M1671,M$10:M1670,0)),M1671,"")</f>
        <v/>
      </c>
      <c r="M1671" s="401" t="str">
        <f>IF(B1671="","",IF(ISERROR(MATCH(F1671&amp;"_"&amp;G1671&amp;"_"&amp;H1671&amp;"_"&amp;I1671&amp;"_"&amp;J1671&amp;IF(K1671="","","_"&amp;K1671),[1]CatGlob!$B:$B,0)),F1671&amp;"_"&amp;G1671&amp;"_"&amp;H1671&amp;"_"&amp;I1671&amp;"_"&amp;J1671&amp;IF(K1671="","","_"&amp;K1671),INDEX([1]CatGlob!$C:$C,MATCH(F1671&amp;"_"&amp;G1671&amp;"_"&amp;H1671&amp;"_"&amp;I1671&amp;"_"&amp;J1671&amp;IF(K1671="","","_"&amp;K1671),[1]CatGlob!$B:$B,0))))</f>
        <v>PEN_NOM_GOB_CD</v>
      </c>
      <c r="N1671" s="402" t="str">
        <f t="shared" si="53"/>
        <v/>
      </c>
      <c r="O1671" s="402" t="str">
        <f t="shared" si="52"/>
        <v/>
      </c>
      <c r="P1671" s="401" t="str">
        <f>IF(LEN(B1671)&gt;8,INDEX([1]CatGlob!$X:$X,MATCH(M1671,[1]CatGlob!$W:$W,0)),"")</f>
        <v>PEG</v>
      </c>
      <c r="Q1671" s="403" t="str">
        <f>INDEX([1]CatGlob!P:P,MATCH(M1671,[1]CatGlob!O:O,0))</f>
        <v>RFLG</v>
      </c>
      <c r="R1671" s="403"/>
      <c r="S1671" s="403"/>
      <c r="T1671" s="403" t="str">
        <f>INDEX([1]CatGlob!$D:$D,MATCH($M1671,[1]CatGlob!$C:$C,0))</f>
        <v>RFL</v>
      </c>
      <c r="U1671" s="403" t="s">
        <v>4349</v>
      </c>
      <c r="V1671" s="404" t="str">
        <f>INDEX([1]CatGlob!$F:$F,MATCH($M1671,[1]CatGlob!$C:$C,0))</f>
        <v>RF_SOB</v>
      </c>
      <c r="W1671" s="405"/>
      <c r="X1671" s="406">
        <v>0</v>
      </c>
      <c r="Y1671" s="407">
        <v>0</v>
      </c>
      <c r="Z1671" s="408">
        <v>0</v>
      </c>
      <c r="AA1671" s="407">
        <v>0</v>
      </c>
      <c r="AB1671" s="408">
        <v>0</v>
      </c>
      <c r="AC1671" s="407">
        <v>0</v>
      </c>
      <c r="AD1671" s="408">
        <v>0</v>
      </c>
      <c r="AE1671" s="407">
        <v>0</v>
      </c>
      <c r="AF1671" s="408">
        <v>0</v>
      </c>
      <c r="AG1671" s="407">
        <v>0</v>
      </c>
      <c r="AI1671" s="406">
        <v>0</v>
      </c>
      <c r="AJ1671" s="407">
        <v>0</v>
      </c>
      <c r="AK1671" s="408">
        <v>0</v>
      </c>
      <c r="AL1671" s="407">
        <v>0</v>
      </c>
      <c r="AM1671" s="408">
        <v>0</v>
      </c>
      <c r="AN1671" s="407">
        <v>0</v>
      </c>
      <c r="AO1671" s="408">
        <v>0</v>
      </c>
      <c r="AP1671" s="407">
        <v>0</v>
      </c>
      <c r="AQ1671" s="408">
        <v>0</v>
      </c>
      <c r="AR1671" s="407">
        <v>0</v>
      </c>
      <c r="AT1671" s="406">
        <v>0</v>
      </c>
      <c r="AU1671" s="407">
        <v>0</v>
      </c>
      <c r="AV1671" s="408">
        <v>0</v>
      </c>
      <c r="AW1671" s="407">
        <v>0</v>
      </c>
      <c r="AX1671" s="408">
        <v>0</v>
      </c>
      <c r="AY1671" s="407">
        <v>0</v>
      </c>
      <c r="AZ1671" s="408">
        <v>0</v>
      </c>
      <c r="BA1671" s="407">
        <v>0</v>
      </c>
      <c r="BB1671" s="408">
        <v>0</v>
      </c>
      <c r="BC1671" s="407">
        <v>0</v>
      </c>
    </row>
    <row r="1672" spans="1:55" x14ac:dyDescent="0.35">
      <c r="A1672" s="385" t="str" cm="1">
        <f t="array" ref="A1672">IFERROR(_xlfn.IFS(AND(F1672="Renta Variable",O1672=1),IFERROR(MATCH(B1672,[1]RV_Det!C:C,0),"Rev"),AND(J1672="Corporativa",O1672=1,I1672="EM"),IFERROR(MATCH(B1672,[1]RF_Corps!B:B,0),"Rev"),AND(F1672="Alternativos",O1672=1),IFERROR(MATCH(B1672,[1]Rep4!C:C,0),"Rev")),"")</f>
        <v/>
      </c>
      <c r="B1672" s="394" t="s">
        <v>4447</v>
      </c>
      <c r="C1672" s="409" t="s">
        <v>4448</v>
      </c>
      <c r="D1672" s="395" t="s">
        <v>2855</v>
      </c>
      <c r="E1672" s="396" t="str">
        <f>IF(B1672="","",INDEX([1]CatGlob!$S:$S,IFERROR(MATCH(MID(B1672,7,1),[1]CatGlob!$R:$R,0),MATCH(MID(B1672,1,2),[1]CatGlob!$R:$R,0))))</f>
        <v>NSOL</v>
      </c>
      <c r="F1672" s="397" t="s">
        <v>442</v>
      </c>
      <c r="G1672" s="398" t="s">
        <v>383</v>
      </c>
      <c r="H1672" s="399" t="s">
        <v>264</v>
      </c>
      <c r="I1672" s="399" t="s">
        <v>267</v>
      </c>
      <c r="J1672" s="399" t="s">
        <v>4348</v>
      </c>
      <c r="K1672" s="396" t="s">
        <v>600</v>
      </c>
      <c r="L1672" s="400" t="str">
        <f>IF(ISERROR(MATCH(M1672,M$10:M1671,0)),M1672,"")</f>
        <v/>
      </c>
      <c r="M1672" s="401" t="str">
        <f>IF(B1672="","",IF(ISERROR(MATCH(F1672&amp;"_"&amp;G1672&amp;"_"&amp;H1672&amp;"_"&amp;I1672&amp;"_"&amp;J1672&amp;IF(K1672="","","_"&amp;K1672),[1]CatGlob!$B:$B,0)),F1672&amp;"_"&amp;G1672&amp;"_"&amp;H1672&amp;"_"&amp;I1672&amp;"_"&amp;J1672&amp;IF(K1672="","","_"&amp;K1672),INDEX([1]CatGlob!$C:$C,MATCH(F1672&amp;"_"&amp;G1672&amp;"_"&amp;H1672&amp;"_"&amp;I1672&amp;"_"&amp;J1672&amp;IF(K1672="","","_"&amp;K1672),[1]CatGlob!$B:$B,0))))</f>
        <v>PEN_NOM_GOB_CD</v>
      </c>
      <c r="N1672" s="402" t="str">
        <f t="shared" si="53"/>
        <v/>
      </c>
      <c r="O1672" s="402" t="str">
        <f t="shared" si="52"/>
        <v/>
      </c>
      <c r="P1672" s="401" t="str">
        <f>IF(LEN(B1672)&gt;8,INDEX([1]CatGlob!$X:$X,MATCH(M1672,[1]CatGlob!$W:$W,0)),"")</f>
        <v>PEG</v>
      </c>
      <c r="Q1672" s="403" t="str">
        <f>INDEX([1]CatGlob!P:P,MATCH(M1672,[1]CatGlob!O:O,0))</f>
        <v>RFLG</v>
      </c>
      <c r="R1672" s="403"/>
      <c r="S1672" s="403"/>
      <c r="T1672" s="403" t="str">
        <f>INDEX([1]CatGlob!$D:$D,MATCH($M1672,[1]CatGlob!$C:$C,0))</f>
        <v>RFL</v>
      </c>
      <c r="U1672" s="403" t="s">
        <v>4349</v>
      </c>
      <c r="V1672" s="404" t="str">
        <f>INDEX([1]CatGlob!$F:$F,MATCH($M1672,[1]CatGlob!$C:$C,0))</f>
        <v>RF_SOB</v>
      </c>
      <c r="W1672" s="405"/>
      <c r="X1672" s="406">
        <v>0</v>
      </c>
      <c r="Y1672" s="407">
        <v>0</v>
      </c>
      <c r="Z1672" s="408">
        <v>0</v>
      </c>
      <c r="AA1672" s="407">
        <v>0</v>
      </c>
      <c r="AB1672" s="408">
        <v>0</v>
      </c>
      <c r="AC1672" s="407">
        <v>0</v>
      </c>
      <c r="AD1672" s="408">
        <v>0</v>
      </c>
      <c r="AE1672" s="407">
        <v>0</v>
      </c>
      <c r="AF1672" s="408">
        <v>0</v>
      </c>
      <c r="AG1672" s="407">
        <v>0</v>
      </c>
      <c r="AI1672" s="406">
        <v>0</v>
      </c>
      <c r="AJ1672" s="407">
        <v>0</v>
      </c>
      <c r="AK1672" s="408">
        <v>0</v>
      </c>
      <c r="AL1672" s="407">
        <v>0</v>
      </c>
      <c r="AM1672" s="408">
        <v>0</v>
      </c>
      <c r="AN1672" s="407">
        <v>0</v>
      </c>
      <c r="AO1672" s="408">
        <v>0</v>
      </c>
      <c r="AP1672" s="407">
        <v>0</v>
      </c>
      <c r="AQ1672" s="408">
        <v>0</v>
      </c>
      <c r="AR1672" s="407">
        <v>0</v>
      </c>
      <c r="AT1672" s="406">
        <v>0</v>
      </c>
      <c r="AU1672" s="407">
        <v>0</v>
      </c>
      <c r="AV1672" s="408">
        <v>0</v>
      </c>
      <c r="AW1672" s="407">
        <v>0</v>
      </c>
      <c r="AX1672" s="408">
        <v>0</v>
      </c>
      <c r="AY1672" s="407">
        <v>0</v>
      </c>
      <c r="AZ1672" s="408">
        <v>0</v>
      </c>
      <c r="BA1672" s="407">
        <v>0</v>
      </c>
      <c r="BB1672" s="408">
        <v>0</v>
      </c>
      <c r="BC1672" s="407">
        <v>0</v>
      </c>
    </row>
    <row r="1673" spans="1:55" x14ac:dyDescent="0.35">
      <c r="A1673" s="385" t="str" cm="1">
        <f t="array" ref="A1673">IFERROR(_xlfn.IFS(AND(F1673="Renta Variable",O1673=1),IFERROR(MATCH(B1673,[1]RV_Det!C:C,0),"Rev"),AND(J1673="Corporativa",O1673=1,I1673="EM"),IFERROR(MATCH(B1673,[1]RF_Corps!B:B,0),"Rev"),AND(F1673="Alternativos",O1673=1),IFERROR(MATCH(B1673,[1]Rep4!C:C,0),"Rev")),"")</f>
        <v/>
      </c>
      <c r="B1673" s="394" t="s">
        <v>4449</v>
      </c>
      <c r="C1673" s="409" t="s">
        <v>4450</v>
      </c>
      <c r="D1673" s="395" t="s">
        <v>2855</v>
      </c>
      <c r="E1673" s="396" t="str">
        <f>IF(B1673="","",INDEX([1]CatGlob!$S:$S,IFERROR(MATCH(MID(B1673,7,1),[1]CatGlob!$R:$R,0),MATCH(MID(B1673,1,2),[1]CatGlob!$R:$R,0))))</f>
        <v>NSOL</v>
      </c>
      <c r="F1673" s="397" t="s">
        <v>442</v>
      </c>
      <c r="G1673" s="398" t="s">
        <v>383</v>
      </c>
      <c r="H1673" s="399" t="s">
        <v>264</v>
      </c>
      <c r="I1673" s="399" t="s">
        <v>267</v>
      </c>
      <c r="J1673" s="399" t="s">
        <v>4348</v>
      </c>
      <c r="K1673" s="396" t="s">
        <v>600</v>
      </c>
      <c r="L1673" s="400" t="str">
        <f>IF(ISERROR(MATCH(M1673,M$10:M1672,0)),M1673,"")</f>
        <v/>
      </c>
      <c r="M1673" s="401" t="str">
        <f>IF(B1673="","",IF(ISERROR(MATCH(F1673&amp;"_"&amp;G1673&amp;"_"&amp;H1673&amp;"_"&amp;I1673&amp;"_"&amp;J1673&amp;IF(K1673="","","_"&amp;K1673),[1]CatGlob!$B:$B,0)),F1673&amp;"_"&amp;G1673&amp;"_"&amp;H1673&amp;"_"&amp;I1673&amp;"_"&amp;J1673&amp;IF(K1673="","","_"&amp;K1673),INDEX([1]CatGlob!$C:$C,MATCH(F1673&amp;"_"&amp;G1673&amp;"_"&amp;H1673&amp;"_"&amp;I1673&amp;"_"&amp;J1673&amp;IF(K1673="","","_"&amp;K1673),[1]CatGlob!$B:$B,0))))</f>
        <v>PEN_NOM_GOB_CD</v>
      </c>
      <c r="N1673" s="402" t="str">
        <f t="shared" si="53"/>
        <v/>
      </c>
      <c r="O1673" s="402" t="str">
        <f t="shared" si="52"/>
        <v/>
      </c>
      <c r="P1673" s="401" t="str">
        <f>IF(LEN(B1673)&gt;8,INDEX([1]CatGlob!$X:$X,MATCH(M1673,[1]CatGlob!$W:$W,0)),"")</f>
        <v>PEG</v>
      </c>
      <c r="Q1673" s="403" t="str">
        <f>INDEX([1]CatGlob!P:P,MATCH(M1673,[1]CatGlob!O:O,0))</f>
        <v>RFLG</v>
      </c>
      <c r="R1673" s="403"/>
      <c r="S1673" s="403"/>
      <c r="T1673" s="403" t="str">
        <f>INDEX([1]CatGlob!$D:$D,MATCH($M1673,[1]CatGlob!$C:$C,0))</f>
        <v>RFL</v>
      </c>
      <c r="U1673" s="403" t="s">
        <v>4349</v>
      </c>
      <c r="V1673" s="404" t="str">
        <f>INDEX([1]CatGlob!$F:$F,MATCH($M1673,[1]CatGlob!$C:$C,0))</f>
        <v>RF_SOB</v>
      </c>
      <c r="W1673" s="405"/>
      <c r="X1673" s="406">
        <v>0</v>
      </c>
      <c r="Y1673" s="407">
        <v>0</v>
      </c>
      <c r="Z1673" s="408">
        <v>0</v>
      </c>
      <c r="AA1673" s="407">
        <v>0</v>
      </c>
      <c r="AB1673" s="408">
        <v>0</v>
      </c>
      <c r="AC1673" s="407">
        <v>0</v>
      </c>
      <c r="AD1673" s="408">
        <v>0</v>
      </c>
      <c r="AE1673" s="407">
        <v>0</v>
      </c>
      <c r="AF1673" s="408">
        <v>0</v>
      </c>
      <c r="AG1673" s="407">
        <v>0</v>
      </c>
      <c r="AI1673" s="406">
        <v>0</v>
      </c>
      <c r="AJ1673" s="407">
        <v>0</v>
      </c>
      <c r="AK1673" s="408">
        <v>0</v>
      </c>
      <c r="AL1673" s="407">
        <v>0</v>
      </c>
      <c r="AM1673" s="408">
        <v>0</v>
      </c>
      <c r="AN1673" s="407">
        <v>0</v>
      </c>
      <c r="AO1673" s="408">
        <v>0</v>
      </c>
      <c r="AP1673" s="407">
        <v>0</v>
      </c>
      <c r="AQ1673" s="408">
        <v>0</v>
      </c>
      <c r="AR1673" s="407">
        <v>0</v>
      </c>
      <c r="AT1673" s="406">
        <v>0</v>
      </c>
      <c r="AU1673" s="407">
        <v>0</v>
      </c>
      <c r="AV1673" s="408">
        <v>0</v>
      </c>
      <c r="AW1673" s="407">
        <v>0</v>
      </c>
      <c r="AX1673" s="408">
        <v>0</v>
      </c>
      <c r="AY1673" s="407">
        <v>0</v>
      </c>
      <c r="AZ1673" s="408">
        <v>0</v>
      </c>
      <c r="BA1673" s="407">
        <v>0</v>
      </c>
      <c r="BB1673" s="408">
        <v>0</v>
      </c>
      <c r="BC1673" s="407">
        <v>0</v>
      </c>
    </row>
    <row r="1674" spans="1:55" x14ac:dyDescent="0.35">
      <c r="A1674" s="385" t="str" cm="1">
        <f t="array" ref="A1674">IFERROR(_xlfn.IFS(AND(F1674="Renta Variable",O1674=1),IFERROR(MATCH(B1674,[1]RV_Det!C:C,0),"Rev"),AND(J1674="Corporativa",O1674=1,I1674="EM"),IFERROR(MATCH(B1674,[1]RF_Corps!B:B,0),"Rev"),AND(F1674="Alternativos",O1674=1),IFERROR(MATCH(B1674,[1]Rep4!C:C,0),"Rev")),"")</f>
        <v/>
      </c>
      <c r="B1674" s="394" t="s">
        <v>4451</v>
      </c>
      <c r="C1674" s="409" t="s">
        <v>4452</v>
      </c>
      <c r="D1674" s="395" t="s">
        <v>2855</v>
      </c>
      <c r="E1674" s="396" t="str">
        <f>IF(B1674="","",INDEX([1]CatGlob!$S:$S,IFERROR(MATCH(MID(B1674,7,1),[1]CatGlob!$R:$R,0),MATCH(MID(B1674,1,2),[1]CatGlob!$R:$R,0))))</f>
        <v>NSOL</v>
      </c>
      <c r="F1674" s="397" t="s">
        <v>442</v>
      </c>
      <c r="G1674" s="398" t="s">
        <v>383</v>
      </c>
      <c r="H1674" s="399" t="s">
        <v>264</v>
      </c>
      <c r="I1674" s="399" t="s">
        <v>267</v>
      </c>
      <c r="J1674" s="399" t="s">
        <v>4348</v>
      </c>
      <c r="K1674" s="396" t="s">
        <v>600</v>
      </c>
      <c r="L1674" s="400" t="str">
        <f>IF(ISERROR(MATCH(M1674,M$10:M1673,0)),M1674,"")</f>
        <v/>
      </c>
      <c r="M1674" s="401" t="str">
        <f>IF(B1674="","",IF(ISERROR(MATCH(F1674&amp;"_"&amp;G1674&amp;"_"&amp;H1674&amp;"_"&amp;I1674&amp;"_"&amp;J1674&amp;IF(K1674="","","_"&amp;K1674),[1]CatGlob!$B:$B,0)),F1674&amp;"_"&amp;G1674&amp;"_"&amp;H1674&amp;"_"&amp;I1674&amp;"_"&amp;J1674&amp;IF(K1674="","","_"&amp;K1674),INDEX([1]CatGlob!$C:$C,MATCH(F1674&amp;"_"&amp;G1674&amp;"_"&amp;H1674&amp;"_"&amp;I1674&amp;"_"&amp;J1674&amp;IF(K1674="","","_"&amp;K1674),[1]CatGlob!$B:$B,0))))</f>
        <v>PEN_NOM_GOB_CD</v>
      </c>
      <c r="N1674" s="402" t="str">
        <f t="shared" si="53"/>
        <v/>
      </c>
      <c r="O1674" s="402" t="str">
        <f t="shared" si="52"/>
        <v/>
      </c>
      <c r="P1674" s="401" t="str">
        <f>IF(LEN(B1674)&gt;8,INDEX([1]CatGlob!$X:$X,MATCH(M1674,[1]CatGlob!$W:$W,0)),"")</f>
        <v>PEG</v>
      </c>
      <c r="Q1674" s="403" t="str">
        <f>INDEX([1]CatGlob!P:P,MATCH(M1674,[1]CatGlob!O:O,0))</f>
        <v>RFLG</v>
      </c>
      <c r="R1674" s="403"/>
      <c r="S1674" s="403"/>
      <c r="T1674" s="403" t="str">
        <f>INDEX([1]CatGlob!$D:$D,MATCH($M1674,[1]CatGlob!$C:$C,0))</f>
        <v>RFL</v>
      </c>
      <c r="U1674" s="403" t="s">
        <v>4349</v>
      </c>
      <c r="V1674" s="404" t="str">
        <f>INDEX([1]CatGlob!$F:$F,MATCH($M1674,[1]CatGlob!$C:$C,0))</f>
        <v>RF_SOB</v>
      </c>
      <c r="W1674" s="405"/>
      <c r="X1674" s="406">
        <v>0</v>
      </c>
      <c r="Y1674" s="407">
        <v>0</v>
      </c>
      <c r="Z1674" s="408">
        <v>0</v>
      </c>
      <c r="AA1674" s="407">
        <v>0</v>
      </c>
      <c r="AB1674" s="408">
        <v>0</v>
      </c>
      <c r="AC1674" s="407">
        <v>0</v>
      </c>
      <c r="AD1674" s="408">
        <v>0</v>
      </c>
      <c r="AE1674" s="407">
        <v>0</v>
      </c>
      <c r="AF1674" s="408">
        <v>0</v>
      </c>
      <c r="AG1674" s="407">
        <v>0</v>
      </c>
      <c r="AI1674" s="406">
        <v>0</v>
      </c>
      <c r="AJ1674" s="407">
        <v>0</v>
      </c>
      <c r="AK1674" s="408">
        <v>0</v>
      </c>
      <c r="AL1674" s="407">
        <v>0</v>
      </c>
      <c r="AM1674" s="408">
        <v>0</v>
      </c>
      <c r="AN1674" s="407">
        <v>0</v>
      </c>
      <c r="AO1674" s="408">
        <v>0</v>
      </c>
      <c r="AP1674" s="407">
        <v>0</v>
      </c>
      <c r="AQ1674" s="408">
        <v>0</v>
      </c>
      <c r="AR1674" s="407">
        <v>0</v>
      </c>
      <c r="AT1674" s="406">
        <v>0</v>
      </c>
      <c r="AU1674" s="407">
        <v>0</v>
      </c>
      <c r="AV1674" s="408">
        <v>0</v>
      </c>
      <c r="AW1674" s="407">
        <v>0</v>
      </c>
      <c r="AX1674" s="408">
        <v>0</v>
      </c>
      <c r="AY1674" s="407">
        <v>0</v>
      </c>
      <c r="AZ1674" s="408">
        <v>0</v>
      </c>
      <c r="BA1674" s="407">
        <v>0</v>
      </c>
      <c r="BB1674" s="408">
        <v>0</v>
      </c>
      <c r="BC1674" s="407">
        <v>0</v>
      </c>
    </row>
    <row r="1675" spans="1:55" x14ac:dyDescent="0.35">
      <c r="A1675" s="385" t="str" cm="1">
        <f t="array" ref="A1675">IFERROR(_xlfn.IFS(AND(F1675="Renta Variable",O1675=1),IFERROR(MATCH(B1675,[1]RV_Det!C:C,0),"Rev"),AND(J1675="Corporativa",O1675=1,I1675="EM"),IFERROR(MATCH(B1675,[1]RF_Corps!B:B,0),"Rev"),AND(F1675="Alternativos",O1675=1),IFERROR(MATCH(B1675,[1]Rep4!C:C,0),"Rev")),"")</f>
        <v/>
      </c>
      <c r="B1675" s="394" t="s">
        <v>4453</v>
      </c>
      <c r="C1675" s="409" t="s">
        <v>4454</v>
      </c>
      <c r="D1675" s="395" t="s">
        <v>2855</v>
      </c>
      <c r="E1675" s="396" t="str">
        <f>IF(B1675="","",INDEX([1]CatGlob!$S:$S,IFERROR(MATCH(MID(B1675,7,1),[1]CatGlob!$R:$R,0),MATCH(MID(B1675,1,2),[1]CatGlob!$R:$R,0))))</f>
        <v>NSOL</v>
      </c>
      <c r="F1675" s="397" t="s">
        <v>442</v>
      </c>
      <c r="G1675" s="398" t="s">
        <v>383</v>
      </c>
      <c r="H1675" s="399" t="s">
        <v>264</v>
      </c>
      <c r="I1675" s="399" t="s">
        <v>267</v>
      </c>
      <c r="J1675" s="399" t="s">
        <v>4348</v>
      </c>
      <c r="K1675" s="396" t="s">
        <v>600</v>
      </c>
      <c r="L1675" s="400" t="str">
        <f>IF(ISERROR(MATCH(M1675,M$10:M1674,0)),M1675,"")</f>
        <v/>
      </c>
      <c r="M1675" s="401" t="str">
        <f>IF(B1675="","",IF(ISERROR(MATCH(F1675&amp;"_"&amp;G1675&amp;"_"&amp;H1675&amp;"_"&amp;I1675&amp;"_"&amp;J1675&amp;IF(K1675="","","_"&amp;K1675),[1]CatGlob!$B:$B,0)),F1675&amp;"_"&amp;G1675&amp;"_"&amp;H1675&amp;"_"&amp;I1675&amp;"_"&amp;J1675&amp;IF(K1675="","","_"&amp;K1675),INDEX([1]CatGlob!$C:$C,MATCH(F1675&amp;"_"&amp;G1675&amp;"_"&amp;H1675&amp;"_"&amp;I1675&amp;"_"&amp;J1675&amp;IF(K1675="","","_"&amp;K1675),[1]CatGlob!$B:$B,0))))</f>
        <v>PEN_NOM_GOB_CD</v>
      </c>
      <c r="N1675" s="402" t="str">
        <f t="shared" si="53"/>
        <v/>
      </c>
      <c r="O1675" s="402" t="str">
        <f t="shared" si="52"/>
        <v/>
      </c>
      <c r="P1675" s="401" t="str">
        <f>IF(LEN(B1675)&gt;8,INDEX([1]CatGlob!$X:$X,MATCH(M1675,[1]CatGlob!$W:$W,0)),"")</f>
        <v>PEG</v>
      </c>
      <c r="Q1675" s="403" t="str">
        <f>INDEX([1]CatGlob!P:P,MATCH(M1675,[1]CatGlob!O:O,0))</f>
        <v>RFLG</v>
      </c>
      <c r="R1675" s="403"/>
      <c r="S1675" s="403"/>
      <c r="T1675" s="403" t="str">
        <f>INDEX([1]CatGlob!$D:$D,MATCH($M1675,[1]CatGlob!$C:$C,0))</f>
        <v>RFL</v>
      </c>
      <c r="U1675" s="403" t="s">
        <v>4349</v>
      </c>
      <c r="V1675" s="404" t="str">
        <f>INDEX([1]CatGlob!$F:$F,MATCH($M1675,[1]CatGlob!$C:$C,0))</f>
        <v>RF_SOB</v>
      </c>
      <c r="W1675" s="405"/>
      <c r="X1675" s="406">
        <v>0</v>
      </c>
      <c r="Y1675" s="407">
        <v>0</v>
      </c>
      <c r="Z1675" s="408">
        <v>0</v>
      </c>
      <c r="AA1675" s="407">
        <v>0</v>
      </c>
      <c r="AB1675" s="408">
        <v>0</v>
      </c>
      <c r="AC1675" s="407">
        <v>0</v>
      </c>
      <c r="AD1675" s="408">
        <v>0</v>
      </c>
      <c r="AE1675" s="407">
        <v>0</v>
      </c>
      <c r="AF1675" s="408">
        <v>0</v>
      </c>
      <c r="AG1675" s="407">
        <v>0</v>
      </c>
      <c r="AI1675" s="406">
        <v>0</v>
      </c>
      <c r="AJ1675" s="407">
        <v>0</v>
      </c>
      <c r="AK1675" s="408">
        <v>0</v>
      </c>
      <c r="AL1675" s="407">
        <v>0</v>
      </c>
      <c r="AM1675" s="408">
        <v>0</v>
      </c>
      <c r="AN1675" s="407">
        <v>0</v>
      </c>
      <c r="AO1675" s="408">
        <v>0</v>
      </c>
      <c r="AP1675" s="407">
        <v>0</v>
      </c>
      <c r="AQ1675" s="408">
        <v>0</v>
      </c>
      <c r="AR1675" s="407">
        <v>0</v>
      </c>
      <c r="AT1675" s="406">
        <v>0</v>
      </c>
      <c r="AU1675" s="407">
        <v>0</v>
      </c>
      <c r="AV1675" s="408">
        <v>0</v>
      </c>
      <c r="AW1675" s="407">
        <v>0</v>
      </c>
      <c r="AX1675" s="408">
        <v>0</v>
      </c>
      <c r="AY1675" s="407">
        <v>0</v>
      </c>
      <c r="AZ1675" s="408">
        <v>0</v>
      </c>
      <c r="BA1675" s="407">
        <v>0</v>
      </c>
      <c r="BB1675" s="408">
        <v>0</v>
      </c>
      <c r="BC1675" s="407">
        <v>0</v>
      </c>
    </row>
    <row r="1676" spans="1:55" x14ac:dyDescent="0.35">
      <c r="A1676" s="385" t="str" cm="1">
        <f t="array" ref="A1676">IFERROR(_xlfn.IFS(AND(F1676="Renta Variable",O1676=1),IFERROR(MATCH(B1676,[1]RV_Det!C:C,0),"Rev"),AND(J1676="Corporativa",O1676=1,I1676="EM"),IFERROR(MATCH(B1676,[1]RF_Corps!B:B,0),"Rev"),AND(F1676="Alternativos",O1676=1),IFERROR(MATCH(B1676,[1]Rep4!C:C,0),"Rev")),"")</f>
        <v/>
      </c>
      <c r="B1676" s="394" t="s">
        <v>4455</v>
      </c>
      <c r="C1676" s="409" t="s">
        <v>4456</v>
      </c>
      <c r="D1676" s="395" t="s">
        <v>2855</v>
      </c>
      <c r="E1676" s="396" t="str">
        <f>IF(B1676="","",INDEX([1]CatGlob!$S:$S,IFERROR(MATCH(MID(B1676,7,1),[1]CatGlob!$R:$R,0),MATCH(MID(B1676,1,2),[1]CatGlob!$R:$R,0))))</f>
        <v>NSOL</v>
      </c>
      <c r="F1676" s="397" t="s">
        <v>442</v>
      </c>
      <c r="G1676" s="398" t="s">
        <v>383</v>
      </c>
      <c r="H1676" s="399" t="s">
        <v>264</v>
      </c>
      <c r="I1676" s="399" t="s">
        <v>267</v>
      </c>
      <c r="J1676" s="399" t="s">
        <v>4348</v>
      </c>
      <c r="K1676" s="396" t="s">
        <v>600</v>
      </c>
      <c r="L1676" s="400" t="str">
        <f>IF(ISERROR(MATCH(M1676,M$10:M1675,0)),M1676,"")</f>
        <v/>
      </c>
      <c r="M1676" s="401" t="str">
        <f>IF(B1676="","",IF(ISERROR(MATCH(F1676&amp;"_"&amp;G1676&amp;"_"&amp;H1676&amp;"_"&amp;I1676&amp;"_"&amp;J1676&amp;IF(K1676="","","_"&amp;K1676),[1]CatGlob!$B:$B,0)),F1676&amp;"_"&amp;G1676&amp;"_"&amp;H1676&amp;"_"&amp;I1676&amp;"_"&amp;J1676&amp;IF(K1676="","","_"&amp;K1676),INDEX([1]CatGlob!$C:$C,MATCH(F1676&amp;"_"&amp;G1676&amp;"_"&amp;H1676&amp;"_"&amp;I1676&amp;"_"&amp;J1676&amp;IF(K1676="","","_"&amp;K1676),[1]CatGlob!$B:$B,0))))</f>
        <v>PEN_NOM_GOB_CD</v>
      </c>
      <c r="N1676" s="402" t="str">
        <f t="shared" si="53"/>
        <v/>
      </c>
      <c r="O1676" s="402" t="str">
        <f t="shared" si="52"/>
        <v/>
      </c>
      <c r="P1676" s="401" t="str">
        <f>IF(LEN(B1676)&gt;8,INDEX([1]CatGlob!$X:$X,MATCH(M1676,[1]CatGlob!$W:$W,0)),"")</f>
        <v>PEG</v>
      </c>
      <c r="Q1676" s="403" t="str">
        <f>INDEX([1]CatGlob!P:P,MATCH(M1676,[1]CatGlob!O:O,0))</f>
        <v>RFLG</v>
      </c>
      <c r="R1676" s="403"/>
      <c r="S1676" s="403"/>
      <c r="T1676" s="403" t="str">
        <f>INDEX([1]CatGlob!$D:$D,MATCH($M1676,[1]CatGlob!$C:$C,0))</f>
        <v>RFL</v>
      </c>
      <c r="U1676" s="403" t="s">
        <v>4349</v>
      </c>
      <c r="V1676" s="404" t="str">
        <f>INDEX([1]CatGlob!$F:$F,MATCH($M1676,[1]CatGlob!$C:$C,0))</f>
        <v>RF_SOB</v>
      </c>
      <c r="W1676" s="405"/>
      <c r="X1676" s="406">
        <v>0</v>
      </c>
      <c r="Y1676" s="407">
        <v>0</v>
      </c>
      <c r="Z1676" s="408">
        <v>0</v>
      </c>
      <c r="AA1676" s="407">
        <v>0</v>
      </c>
      <c r="AB1676" s="408">
        <v>0</v>
      </c>
      <c r="AC1676" s="407">
        <v>0</v>
      </c>
      <c r="AD1676" s="408">
        <v>0</v>
      </c>
      <c r="AE1676" s="407">
        <v>0</v>
      </c>
      <c r="AF1676" s="408">
        <v>0</v>
      </c>
      <c r="AG1676" s="407">
        <v>0</v>
      </c>
      <c r="AI1676" s="406">
        <v>0</v>
      </c>
      <c r="AJ1676" s="407">
        <v>0</v>
      </c>
      <c r="AK1676" s="408">
        <v>0</v>
      </c>
      <c r="AL1676" s="407">
        <v>0</v>
      </c>
      <c r="AM1676" s="408">
        <v>0</v>
      </c>
      <c r="AN1676" s="407">
        <v>0</v>
      </c>
      <c r="AO1676" s="408">
        <v>0</v>
      </c>
      <c r="AP1676" s="407">
        <v>0</v>
      </c>
      <c r="AQ1676" s="408">
        <v>0</v>
      </c>
      <c r="AR1676" s="407">
        <v>0</v>
      </c>
      <c r="AT1676" s="406">
        <v>0</v>
      </c>
      <c r="AU1676" s="407">
        <v>0</v>
      </c>
      <c r="AV1676" s="408">
        <v>0</v>
      </c>
      <c r="AW1676" s="407">
        <v>0</v>
      </c>
      <c r="AX1676" s="408">
        <v>0</v>
      </c>
      <c r="AY1676" s="407">
        <v>0</v>
      </c>
      <c r="AZ1676" s="408">
        <v>0</v>
      </c>
      <c r="BA1676" s="407">
        <v>0</v>
      </c>
      <c r="BB1676" s="408">
        <v>0</v>
      </c>
      <c r="BC1676" s="407">
        <v>0</v>
      </c>
    </row>
    <row r="1677" spans="1:55" x14ac:dyDescent="0.35">
      <c r="A1677" s="385" t="str" cm="1">
        <f t="array" ref="A1677">IFERROR(_xlfn.IFS(AND(F1677="Renta Variable",O1677=1),IFERROR(MATCH(B1677,[1]RV_Det!C:C,0),"Rev"),AND(J1677="Corporativa",O1677=1,I1677="EM"),IFERROR(MATCH(B1677,[1]RF_Corps!B:B,0),"Rev"),AND(F1677="Alternativos",O1677=1),IFERROR(MATCH(B1677,[1]Rep4!C:C,0),"Rev")),"")</f>
        <v/>
      </c>
      <c r="B1677" s="394" t="s">
        <v>4457</v>
      </c>
      <c r="C1677" s="409" t="s">
        <v>4458</v>
      </c>
      <c r="D1677" s="395" t="s">
        <v>2855</v>
      </c>
      <c r="E1677" s="396" t="str">
        <f>IF(B1677="","",INDEX([1]CatGlob!$S:$S,IFERROR(MATCH(MID(B1677,7,1),[1]CatGlob!$R:$R,0),MATCH(MID(B1677,1,2),[1]CatGlob!$R:$R,0))))</f>
        <v>NSOL</v>
      </c>
      <c r="F1677" s="397" t="s">
        <v>442</v>
      </c>
      <c r="G1677" s="398" t="s">
        <v>383</v>
      </c>
      <c r="H1677" s="399" t="s">
        <v>264</v>
      </c>
      <c r="I1677" s="399" t="s">
        <v>267</v>
      </c>
      <c r="J1677" s="399" t="s">
        <v>4348</v>
      </c>
      <c r="K1677" s="396" t="s">
        <v>600</v>
      </c>
      <c r="L1677" s="400" t="str">
        <f>IF(ISERROR(MATCH(M1677,M$10:M1676,0)),M1677,"")</f>
        <v/>
      </c>
      <c r="M1677" s="401" t="str">
        <f>IF(B1677="","",IF(ISERROR(MATCH(F1677&amp;"_"&amp;G1677&amp;"_"&amp;H1677&amp;"_"&amp;I1677&amp;"_"&amp;J1677&amp;IF(K1677="","","_"&amp;K1677),[1]CatGlob!$B:$B,0)),F1677&amp;"_"&amp;G1677&amp;"_"&amp;H1677&amp;"_"&amp;I1677&amp;"_"&amp;J1677&amp;IF(K1677="","","_"&amp;K1677),INDEX([1]CatGlob!$C:$C,MATCH(F1677&amp;"_"&amp;G1677&amp;"_"&amp;H1677&amp;"_"&amp;I1677&amp;"_"&amp;J1677&amp;IF(K1677="","","_"&amp;K1677),[1]CatGlob!$B:$B,0))))</f>
        <v>PEN_NOM_GOB_CD</v>
      </c>
      <c r="N1677" s="402" t="str">
        <f t="shared" si="53"/>
        <v/>
      </c>
      <c r="O1677" s="402" t="str">
        <f t="shared" si="52"/>
        <v/>
      </c>
      <c r="P1677" s="401" t="str">
        <f>IF(LEN(B1677)&gt;8,INDEX([1]CatGlob!$X:$X,MATCH(M1677,[1]CatGlob!$W:$W,0)),"")</f>
        <v>PEG</v>
      </c>
      <c r="Q1677" s="403" t="str">
        <f>INDEX([1]CatGlob!P:P,MATCH(M1677,[1]CatGlob!O:O,0))</f>
        <v>RFLG</v>
      </c>
      <c r="R1677" s="403"/>
      <c r="S1677" s="403"/>
      <c r="T1677" s="403" t="str">
        <f>INDEX([1]CatGlob!$D:$D,MATCH($M1677,[1]CatGlob!$C:$C,0))</f>
        <v>RFL</v>
      </c>
      <c r="U1677" s="403" t="s">
        <v>4349</v>
      </c>
      <c r="V1677" s="404" t="str">
        <f>INDEX([1]CatGlob!$F:$F,MATCH($M1677,[1]CatGlob!$C:$C,0))</f>
        <v>RF_SOB</v>
      </c>
      <c r="W1677" s="405"/>
      <c r="X1677" s="406">
        <v>0</v>
      </c>
      <c r="Y1677" s="407">
        <v>0</v>
      </c>
      <c r="Z1677" s="408">
        <v>0</v>
      </c>
      <c r="AA1677" s="407">
        <v>0</v>
      </c>
      <c r="AB1677" s="408">
        <v>0</v>
      </c>
      <c r="AC1677" s="407">
        <v>0</v>
      </c>
      <c r="AD1677" s="408">
        <v>0</v>
      </c>
      <c r="AE1677" s="407">
        <v>0</v>
      </c>
      <c r="AF1677" s="408">
        <v>0</v>
      </c>
      <c r="AG1677" s="407">
        <v>0</v>
      </c>
      <c r="AI1677" s="406">
        <v>0</v>
      </c>
      <c r="AJ1677" s="407">
        <v>0</v>
      </c>
      <c r="AK1677" s="408">
        <v>0</v>
      </c>
      <c r="AL1677" s="407">
        <v>0</v>
      </c>
      <c r="AM1677" s="408">
        <v>0</v>
      </c>
      <c r="AN1677" s="407">
        <v>0</v>
      </c>
      <c r="AO1677" s="408">
        <v>0</v>
      </c>
      <c r="AP1677" s="407">
        <v>0</v>
      </c>
      <c r="AQ1677" s="408">
        <v>0</v>
      </c>
      <c r="AR1677" s="407">
        <v>0</v>
      </c>
      <c r="AT1677" s="406">
        <v>0</v>
      </c>
      <c r="AU1677" s="407">
        <v>0</v>
      </c>
      <c r="AV1677" s="408">
        <v>0</v>
      </c>
      <c r="AW1677" s="407">
        <v>0</v>
      </c>
      <c r="AX1677" s="408">
        <v>0</v>
      </c>
      <c r="AY1677" s="407">
        <v>0</v>
      </c>
      <c r="AZ1677" s="408">
        <v>0</v>
      </c>
      <c r="BA1677" s="407">
        <v>0</v>
      </c>
      <c r="BB1677" s="408">
        <v>0</v>
      </c>
      <c r="BC1677" s="407">
        <v>0</v>
      </c>
    </row>
    <row r="1678" spans="1:55" x14ac:dyDescent="0.35">
      <c r="A1678" s="385" t="str" cm="1">
        <f t="array" ref="A1678">IFERROR(_xlfn.IFS(AND(F1678="Renta Variable",O1678=1),IFERROR(MATCH(B1678,[1]RV_Det!C:C,0),"Rev"),AND(J1678="Corporativa",O1678=1,I1678="EM"),IFERROR(MATCH(B1678,[1]RF_Corps!B:B,0),"Rev"),AND(F1678="Alternativos",O1678=1),IFERROR(MATCH(B1678,[1]Rep4!C:C,0),"Rev")),"")</f>
        <v/>
      </c>
      <c r="B1678" s="394" t="s">
        <v>4459</v>
      </c>
      <c r="C1678" s="409" t="s">
        <v>4460</v>
      </c>
      <c r="D1678" s="395" t="s">
        <v>2855</v>
      </c>
      <c r="E1678" s="396" t="str">
        <f>IF(B1678="","",INDEX([1]CatGlob!$S:$S,IFERROR(MATCH(MID(B1678,7,1),[1]CatGlob!$R:$R,0),MATCH(MID(B1678,1,2),[1]CatGlob!$R:$R,0))))</f>
        <v>NSOL</v>
      </c>
      <c r="F1678" s="397" t="s">
        <v>442</v>
      </c>
      <c r="G1678" s="398" t="s">
        <v>383</v>
      </c>
      <c r="H1678" s="399" t="s">
        <v>264</v>
      </c>
      <c r="I1678" s="399" t="s">
        <v>267</v>
      </c>
      <c r="J1678" s="399" t="s">
        <v>4348</v>
      </c>
      <c r="K1678" s="396" t="s">
        <v>600</v>
      </c>
      <c r="L1678" s="400" t="str">
        <f>IF(ISERROR(MATCH(M1678,M$10:M1677,0)),M1678,"")</f>
        <v/>
      </c>
      <c r="M1678" s="401" t="str">
        <f>IF(B1678="","",IF(ISERROR(MATCH(F1678&amp;"_"&amp;G1678&amp;"_"&amp;H1678&amp;"_"&amp;I1678&amp;"_"&amp;J1678&amp;IF(K1678="","","_"&amp;K1678),[1]CatGlob!$B:$B,0)),F1678&amp;"_"&amp;G1678&amp;"_"&amp;H1678&amp;"_"&amp;I1678&amp;"_"&amp;J1678&amp;IF(K1678="","","_"&amp;K1678),INDEX([1]CatGlob!$C:$C,MATCH(F1678&amp;"_"&amp;G1678&amp;"_"&amp;H1678&amp;"_"&amp;I1678&amp;"_"&amp;J1678&amp;IF(K1678="","","_"&amp;K1678),[1]CatGlob!$B:$B,0))))</f>
        <v>PEN_NOM_GOB_CD</v>
      </c>
      <c r="N1678" s="402" t="str">
        <f t="shared" si="53"/>
        <v/>
      </c>
      <c r="O1678" s="402" t="str">
        <f t="shared" ref="O1678:O1741" si="54">IF(SUM(ABS(AF1678),ABS(AQ1678),ABS(BB1678))&lt;&gt;0,1,"")</f>
        <v/>
      </c>
      <c r="P1678" s="401" t="str">
        <f>IF(LEN(B1678)&gt;8,INDEX([1]CatGlob!$X:$X,MATCH(M1678,[1]CatGlob!$W:$W,0)),"")</f>
        <v>PEG</v>
      </c>
      <c r="Q1678" s="403" t="str">
        <f>INDEX([1]CatGlob!P:P,MATCH(M1678,[1]CatGlob!O:O,0))</f>
        <v>RFLG</v>
      </c>
      <c r="R1678" s="403"/>
      <c r="S1678" s="403"/>
      <c r="T1678" s="403" t="str">
        <f>INDEX([1]CatGlob!$D:$D,MATCH($M1678,[1]CatGlob!$C:$C,0))</f>
        <v>RFL</v>
      </c>
      <c r="U1678" s="403" t="s">
        <v>4349</v>
      </c>
      <c r="V1678" s="404" t="str">
        <f>INDEX([1]CatGlob!$F:$F,MATCH($M1678,[1]CatGlob!$C:$C,0))</f>
        <v>RF_SOB</v>
      </c>
      <c r="W1678" s="405"/>
      <c r="X1678" s="406">
        <v>0</v>
      </c>
      <c r="Y1678" s="407">
        <v>0</v>
      </c>
      <c r="Z1678" s="408">
        <v>0</v>
      </c>
      <c r="AA1678" s="407">
        <v>0</v>
      </c>
      <c r="AB1678" s="408">
        <v>0</v>
      </c>
      <c r="AC1678" s="407">
        <v>0</v>
      </c>
      <c r="AD1678" s="408">
        <v>0</v>
      </c>
      <c r="AE1678" s="407">
        <v>0</v>
      </c>
      <c r="AF1678" s="408">
        <v>0</v>
      </c>
      <c r="AG1678" s="407">
        <v>0</v>
      </c>
      <c r="AI1678" s="406">
        <v>0</v>
      </c>
      <c r="AJ1678" s="407">
        <v>0</v>
      </c>
      <c r="AK1678" s="408">
        <v>0</v>
      </c>
      <c r="AL1678" s="407">
        <v>0</v>
      </c>
      <c r="AM1678" s="408">
        <v>0</v>
      </c>
      <c r="AN1678" s="407">
        <v>0</v>
      </c>
      <c r="AO1678" s="408">
        <v>0</v>
      </c>
      <c r="AP1678" s="407">
        <v>0</v>
      </c>
      <c r="AQ1678" s="408">
        <v>0</v>
      </c>
      <c r="AR1678" s="407">
        <v>0</v>
      </c>
      <c r="AT1678" s="406">
        <v>0</v>
      </c>
      <c r="AU1678" s="407">
        <v>0</v>
      </c>
      <c r="AV1678" s="408">
        <v>0</v>
      </c>
      <c r="AW1678" s="407">
        <v>0</v>
      </c>
      <c r="AX1678" s="408">
        <v>0</v>
      </c>
      <c r="AY1678" s="407">
        <v>0</v>
      </c>
      <c r="AZ1678" s="408">
        <v>0</v>
      </c>
      <c r="BA1678" s="407">
        <v>0</v>
      </c>
      <c r="BB1678" s="408">
        <v>0</v>
      </c>
      <c r="BC1678" s="407">
        <v>0</v>
      </c>
    </row>
    <row r="1679" spans="1:55" x14ac:dyDescent="0.35">
      <c r="A1679" s="385" t="str" cm="1">
        <f t="array" ref="A1679">IFERROR(_xlfn.IFS(AND(F1679="Renta Variable",O1679=1),IFERROR(MATCH(B1679,[1]RV_Det!C:C,0),"Rev"),AND(J1679="Corporativa",O1679=1,I1679="EM"),IFERROR(MATCH(B1679,[1]RF_Corps!B:B,0),"Rev"),AND(F1679="Alternativos",O1679=1),IFERROR(MATCH(B1679,[1]Rep4!C:C,0),"Rev")),"")</f>
        <v/>
      </c>
      <c r="B1679" s="394" t="s">
        <v>4461</v>
      </c>
      <c r="C1679" s="409" t="s">
        <v>4462</v>
      </c>
      <c r="D1679" s="395" t="s">
        <v>2855</v>
      </c>
      <c r="E1679" s="396" t="str">
        <f>IF(B1679="","",INDEX([1]CatGlob!$S:$S,IFERROR(MATCH(MID(B1679,7,1),[1]CatGlob!$R:$R,0),MATCH(MID(B1679,1,2),[1]CatGlob!$R:$R,0))))</f>
        <v>NSOL</v>
      </c>
      <c r="F1679" s="397" t="s">
        <v>442</v>
      </c>
      <c r="G1679" s="398" t="s">
        <v>383</v>
      </c>
      <c r="H1679" s="399" t="s">
        <v>264</v>
      </c>
      <c r="I1679" s="399" t="s">
        <v>267</v>
      </c>
      <c r="J1679" s="399" t="s">
        <v>4348</v>
      </c>
      <c r="K1679" s="396" t="s">
        <v>600</v>
      </c>
      <c r="L1679" s="400" t="str">
        <f>IF(ISERROR(MATCH(M1679,M$10:M1678,0)),M1679,"")</f>
        <v/>
      </c>
      <c r="M1679" s="401" t="str">
        <f>IF(B1679="","",IF(ISERROR(MATCH(F1679&amp;"_"&amp;G1679&amp;"_"&amp;H1679&amp;"_"&amp;I1679&amp;"_"&amp;J1679&amp;IF(K1679="","","_"&amp;K1679),[1]CatGlob!$B:$B,0)),F1679&amp;"_"&amp;G1679&amp;"_"&amp;H1679&amp;"_"&amp;I1679&amp;"_"&amp;J1679&amp;IF(K1679="","","_"&amp;K1679),INDEX([1]CatGlob!$C:$C,MATCH(F1679&amp;"_"&amp;G1679&amp;"_"&amp;H1679&amp;"_"&amp;I1679&amp;"_"&amp;J1679&amp;IF(K1679="","","_"&amp;K1679),[1]CatGlob!$B:$B,0))))</f>
        <v>PEN_NOM_GOB_CD</v>
      </c>
      <c r="N1679" s="402" t="str">
        <f t="shared" si="53"/>
        <v/>
      </c>
      <c r="O1679" s="402" t="str">
        <f t="shared" si="54"/>
        <v/>
      </c>
      <c r="P1679" s="401" t="str">
        <f>IF(LEN(B1679)&gt;8,INDEX([1]CatGlob!$X:$X,MATCH(M1679,[1]CatGlob!$W:$W,0)),"")</f>
        <v>PEG</v>
      </c>
      <c r="Q1679" s="403" t="str">
        <f>INDEX([1]CatGlob!P:P,MATCH(M1679,[1]CatGlob!O:O,0))</f>
        <v>RFLG</v>
      </c>
      <c r="R1679" s="403"/>
      <c r="S1679" s="403"/>
      <c r="T1679" s="403" t="str">
        <f>INDEX([1]CatGlob!$D:$D,MATCH($M1679,[1]CatGlob!$C:$C,0))</f>
        <v>RFL</v>
      </c>
      <c r="U1679" s="403" t="s">
        <v>4349</v>
      </c>
      <c r="V1679" s="404" t="str">
        <f>INDEX([1]CatGlob!$F:$F,MATCH($M1679,[1]CatGlob!$C:$C,0))</f>
        <v>RF_SOB</v>
      </c>
      <c r="W1679" s="405"/>
      <c r="X1679" s="406">
        <v>0</v>
      </c>
      <c r="Y1679" s="407">
        <v>0</v>
      </c>
      <c r="Z1679" s="408">
        <v>0</v>
      </c>
      <c r="AA1679" s="407">
        <v>0</v>
      </c>
      <c r="AB1679" s="408">
        <v>0</v>
      </c>
      <c r="AC1679" s="407">
        <v>0</v>
      </c>
      <c r="AD1679" s="408">
        <v>0</v>
      </c>
      <c r="AE1679" s="407">
        <v>0</v>
      </c>
      <c r="AF1679" s="408">
        <v>0</v>
      </c>
      <c r="AG1679" s="407">
        <v>0</v>
      </c>
      <c r="AI1679" s="406">
        <v>0</v>
      </c>
      <c r="AJ1679" s="407">
        <v>0</v>
      </c>
      <c r="AK1679" s="408">
        <v>0</v>
      </c>
      <c r="AL1679" s="407">
        <v>0</v>
      </c>
      <c r="AM1679" s="408">
        <v>0</v>
      </c>
      <c r="AN1679" s="407">
        <v>0</v>
      </c>
      <c r="AO1679" s="408">
        <v>0</v>
      </c>
      <c r="AP1679" s="407">
        <v>0</v>
      </c>
      <c r="AQ1679" s="408">
        <v>0</v>
      </c>
      <c r="AR1679" s="407">
        <v>0</v>
      </c>
      <c r="AT1679" s="406">
        <v>0</v>
      </c>
      <c r="AU1679" s="407">
        <v>0</v>
      </c>
      <c r="AV1679" s="408">
        <v>0</v>
      </c>
      <c r="AW1679" s="407">
        <v>0</v>
      </c>
      <c r="AX1679" s="408">
        <v>0</v>
      </c>
      <c r="AY1679" s="407">
        <v>0</v>
      </c>
      <c r="AZ1679" s="408">
        <v>0</v>
      </c>
      <c r="BA1679" s="407">
        <v>0</v>
      </c>
      <c r="BB1679" s="408">
        <v>0</v>
      </c>
      <c r="BC1679" s="407">
        <v>0</v>
      </c>
    </row>
    <row r="1680" spans="1:55" x14ac:dyDescent="0.35">
      <c r="A1680" s="385" t="str" cm="1">
        <f t="array" ref="A1680">IFERROR(_xlfn.IFS(AND(F1680="Renta Variable",O1680=1),IFERROR(MATCH(B1680,[1]RV_Det!C:C,0),"Rev"),AND(J1680="Corporativa",O1680=1,I1680="EM"),IFERROR(MATCH(B1680,[1]RF_Corps!B:B,0),"Rev"),AND(F1680="Alternativos",O1680=1),IFERROR(MATCH(B1680,[1]Rep4!C:C,0),"Rev")),"")</f>
        <v/>
      </c>
      <c r="B1680" s="394" t="s">
        <v>4463</v>
      </c>
      <c r="C1680" s="409" t="s">
        <v>4464</v>
      </c>
      <c r="D1680" s="395" t="s">
        <v>2855</v>
      </c>
      <c r="E1680" s="396" t="str">
        <f>IF(B1680="","",INDEX([1]CatGlob!$S:$S,IFERROR(MATCH(MID(B1680,7,1),[1]CatGlob!$R:$R,0),MATCH(MID(B1680,1,2),[1]CatGlob!$R:$R,0))))</f>
        <v>NSOL</v>
      </c>
      <c r="F1680" s="397" t="s">
        <v>442</v>
      </c>
      <c r="G1680" s="398" t="s">
        <v>383</v>
      </c>
      <c r="H1680" s="399" t="s">
        <v>264</v>
      </c>
      <c r="I1680" s="399" t="s">
        <v>267</v>
      </c>
      <c r="J1680" s="399" t="s">
        <v>32</v>
      </c>
      <c r="K1680" s="396" t="s">
        <v>600</v>
      </c>
      <c r="L1680" s="400" t="str">
        <f>IF(ISERROR(MATCH(M1680,M$10:M1679,0)),M1680,"")</f>
        <v>PEN_NOM_GOB_LC</v>
      </c>
      <c r="M1680" s="401" t="str">
        <f>IF(B1680="","",IF(ISERROR(MATCH(F1680&amp;"_"&amp;G1680&amp;"_"&amp;H1680&amp;"_"&amp;I1680&amp;"_"&amp;J1680&amp;IF(K1680="","","_"&amp;K1680),[1]CatGlob!$B:$B,0)),F1680&amp;"_"&amp;G1680&amp;"_"&amp;H1680&amp;"_"&amp;I1680&amp;"_"&amp;J1680&amp;IF(K1680="","","_"&amp;K1680),INDEX([1]CatGlob!$C:$C,MATCH(F1680&amp;"_"&amp;G1680&amp;"_"&amp;H1680&amp;"_"&amp;I1680&amp;"_"&amp;J1680&amp;IF(K1680="","","_"&amp;K1680),[1]CatGlob!$B:$B,0))))</f>
        <v>PEN_NOM_GOB_LC</v>
      </c>
      <c r="N1680" s="402" t="str">
        <f t="shared" si="53"/>
        <v>rev</v>
      </c>
      <c r="O1680" s="402">
        <f t="shared" si="54"/>
        <v>1</v>
      </c>
      <c r="P1680" s="401" t="str">
        <f>IF(LEN(B1680)&gt;8,INDEX([1]CatGlob!$X:$X,MATCH(M1680,[1]CatGlob!$W:$W,0)),"")</f>
        <v>PEG</v>
      </c>
      <c r="Q1680" s="403" t="str">
        <f>INDEX([1]CatGlob!P:P,MATCH(M1680,[1]CatGlob!O:O,0))</f>
        <v>RFLG</v>
      </c>
      <c r="R1680" s="403" t="s">
        <v>601</v>
      </c>
      <c r="S1680" s="403" t="s">
        <v>601</v>
      </c>
      <c r="T1680" s="403" t="str">
        <f>INDEX([1]CatGlob!$D:$D,MATCH($M1680,[1]CatGlob!$C:$C,0))</f>
        <v>RFL</v>
      </c>
      <c r="U1680" s="403" t="s">
        <v>2856</v>
      </c>
      <c r="V1680" s="404" t="str">
        <f>INDEX([1]CatGlob!$F:$F,MATCH($M1680,[1]CatGlob!$C:$C,0))</f>
        <v>RF_SOB</v>
      </c>
      <c r="W1680" s="405"/>
      <c r="X1680" s="406">
        <v>0</v>
      </c>
      <c r="Y1680" s="407">
        <v>0</v>
      </c>
      <c r="Z1680" s="408">
        <v>-4.2050355398582998E-2</v>
      </c>
      <c r="AA1680" s="407">
        <v>-0.12372902350343799</v>
      </c>
      <c r="AB1680" s="408">
        <v>-7.9390102663714195E-3</v>
      </c>
      <c r="AC1680" s="407">
        <v>-2.3359754716123501E-2</v>
      </c>
      <c r="AD1680" s="408">
        <v>-2.4391464085067802E-2</v>
      </c>
      <c r="AE1680" s="407">
        <v>-7.176947743881E-2</v>
      </c>
      <c r="AF1680" s="408">
        <v>-1.83337096943131E-2</v>
      </c>
      <c r="AG1680" s="407">
        <v>-5.3945132595705797E-2</v>
      </c>
      <c r="AI1680" s="406">
        <v>3.4724538303740199E-2</v>
      </c>
      <c r="AJ1680" s="407">
        <v>0.102173529217264</v>
      </c>
      <c r="AK1680" s="408">
        <v>2.3236045077909901E-2</v>
      </c>
      <c r="AL1680" s="407">
        <v>6.8369770964693502E-2</v>
      </c>
      <c r="AM1680" s="408">
        <v>3.4252008861807001E-2</v>
      </c>
      <c r="AN1680" s="407">
        <v>0.100783157939155</v>
      </c>
      <c r="AO1680" s="408">
        <v>2.6624777389909499E-2</v>
      </c>
      <c r="AP1680" s="407">
        <v>7.8340781575203494E-2</v>
      </c>
      <c r="AQ1680" s="408">
        <v>2.90361917811949E-2</v>
      </c>
      <c r="AR1680" s="407">
        <v>8.5436130594074997E-2</v>
      </c>
      <c r="AT1680" s="406">
        <v>0</v>
      </c>
      <c r="AU1680" s="407">
        <v>0</v>
      </c>
      <c r="AV1680" s="408">
        <v>0</v>
      </c>
      <c r="AW1680" s="407">
        <v>0</v>
      </c>
      <c r="AX1680" s="408">
        <v>-1.2654809147858599E-3</v>
      </c>
      <c r="AY1680" s="407">
        <v>-3.7235527827750299E-3</v>
      </c>
      <c r="AZ1680" s="408">
        <v>0</v>
      </c>
      <c r="BA1680" s="407">
        <v>0</v>
      </c>
      <c r="BB1680" s="408">
        <v>-3.1603968880290903E-4</v>
      </c>
      <c r="BC1680" s="407">
        <v>-9.2991561465670402E-4</v>
      </c>
    </row>
    <row r="1681" spans="1:55" x14ac:dyDescent="0.35">
      <c r="A1681" s="385" t="str" cm="1">
        <f t="array" ref="A1681">IFERROR(_xlfn.IFS(AND(F1681="Renta Variable",O1681=1),IFERROR(MATCH(B1681,[1]RV_Det!C:C,0),"Rev"),AND(J1681="Corporativa",O1681=1,I1681="EM"),IFERROR(MATCH(B1681,[1]RF_Corps!B:B,0),"Rev"),AND(F1681="Alternativos",O1681=1),IFERROR(MATCH(B1681,[1]Rep4!C:C,0),"Rev")),"")</f>
        <v/>
      </c>
      <c r="B1681" s="394" t="s">
        <v>4465</v>
      </c>
      <c r="C1681" s="409" t="s">
        <v>4466</v>
      </c>
      <c r="D1681" s="395" t="s">
        <v>2855</v>
      </c>
      <c r="E1681" s="396" t="str">
        <f>IF(B1681="","",INDEX([1]CatGlob!$S:$S,IFERROR(MATCH(MID(B1681,7,1),[1]CatGlob!$R:$R,0),MATCH(MID(B1681,1,2),[1]CatGlob!$R:$R,0))))</f>
        <v>NSOL</v>
      </c>
      <c r="F1681" s="397" t="s">
        <v>442</v>
      </c>
      <c r="G1681" s="398" t="s">
        <v>383</v>
      </c>
      <c r="H1681" s="399" t="s">
        <v>264</v>
      </c>
      <c r="I1681" s="399" t="s">
        <v>267</v>
      </c>
      <c r="J1681" s="399" t="s">
        <v>32</v>
      </c>
      <c r="K1681" s="396" t="s">
        <v>600</v>
      </c>
      <c r="L1681" s="400" t="str">
        <f>IF(ISERROR(MATCH(M1681,M$10:M1680,0)),M1681,"")</f>
        <v/>
      </c>
      <c r="M1681" s="401" t="str">
        <f>IF(B1681="","",IF(ISERROR(MATCH(F1681&amp;"_"&amp;G1681&amp;"_"&amp;H1681&amp;"_"&amp;I1681&amp;"_"&amp;J1681&amp;IF(K1681="","","_"&amp;K1681),[1]CatGlob!$B:$B,0)),F1681&amp;"_"&amp;G1681&amp;"_"&amp;H1681&amp;"_"&amp;I1681&amp;"_"&amp;J1681&amp;IF(K1681="","","_"&amp;K1681),INDEX([1]CatGlob!$C:$C,MATCH(F1681&amp;"_"&amp;G1681&amp;"_"&amp;H1681&amp;"_"&amp;I1681&amp;"_"&amp;J1681&amp;IF(K1681="","","_"&amp;K1681),[1]CatGlob!$B:$B,0))))</f>
        <v>PEN_NOM_GOB_LC</v>
      </c>
      <c r="N1681" s="402" t="str">
        <f t="shared" ref="N1681:N1744" si="55">+IF(AND(F1681="Renta Fija",SUM(ABS(AF1681),ABS(AQ1681),ABS(BB1681))&lt;&gt;0),IF(GG1681&lt;&gt;0,"","rev"),"")</f>
        <v/>
      </c>
      <c r="O1681" s="402" t="str">
        <f t="shared" si="54"/>
        <v/>
      </c>
      <c r="P1681" s="401" t="str">
        <f>IF(LEN(B1681)&gt;8,INDEX([1]CatGlob!$X:$X,MATCH(M1681,[1]CatGlob!$W:$W,0)),"")</f>
        <v>PEG</v>
      </c>
      <c r="Q1681" s="403" t="str">
        <f>INDEX([1]CatGlob!P:P,MATCH(M1681,[1]CatGlob!O:O,0))</f>
        <v>RFLG</v>
      </c>
      <c r="R1681" s="403" t="s">
        <v>601</v>
      </c>
      <c r="S1681" s="403" t="s">
        <v>601</v>
      </c>
      <c r="T1681" s="403" t="str">
        <f>INDEX([1]CatGlob!$D:$D,MATCH($M1681,[1]CatGlob!$C:$C,0))</f>
        <v>RFL</v>
      </c>
      <c r="U1681" s="403" t="s">
        <v>2856</v>
      </c>
      <c r="V1681" s="404" t="str">
        <f>INDEX([1]CatGlob!$F:$F,MATCH($M1681,[1]CatGlob!$C:$C,0))</f>
        <v>RF_SOB</v>
      </c>
      <c r="W1681" s="405"/>
      <c r="X1681" s="406">
        <v>0</v>
      </c>
      <c r="Y1681" s="407">
        <v>0</v>
      </c>
      <c r="Z1681" s="408">
        <v>0</v>
      </c>
      <c r="AA1681" s="407">
        <v>0</v>
      </c>
      <c r="AB1681" s="408">
        <v>0</v>
      </c>
      <c r="AC1681" s="407">
        <v>0</v>
      </c>
      <c r="AD1681" s="408">
        <v>0</v>
      </c>
      <c r="AE1681" s="407">
        <v>0</v>
      </c>
      <c r="AF1681" s="408">
        <v>0</v>
      </c>
      <c r="AG1681" s="407">
        <v>0</v>
      </c>
      <c r="AI1681" s="406">
        <v>0</v>
      </c>
      <c r="AJ1681" s="407">
        <v>0</v>
      </c>
      <c r="AK1681" s="408">
        <v>0</v>
      </c>
      <c r="AL1681" s="407">
        <v>0</v>
      </c>
      <c r="AM1681" s="408">
        <v>0</v>
      </c>
      <c r="AN1681" s="407">
        <v>0</v>
      </c>
      <c r="AO1681" s="408">
        <v>0</v>
      </c>
      <c r="AP1681" s="407">
        <v>0</v>
      </c>
      <c r="AQ1681" s="408">
        <v>0</v>
      </c>
      <c r="AR1681" s="407">
        <v>0</v>
      </c>
      <c r="AT1681" s="406">
        <v>0</v>
      </c>
      <c r="AU1681" s="407">
        <v>0</v>
      </c>
      <c r="AV1681" s="408">
        <v>0</v>
      </c>
      <c r="AW1681" s="407">
        <v>0</v>
      </c>
      <c r="AX1681" s="408">
        <v>0</v>
      </c>
      <c r="AY1681" s="407">
        <v>0</v>
      </c>
      <c r="AZ1681" s="408">
        <v>0</v>
      </c>
      <c r="BA1681" s="407">
        <v>0</v>
      </c>
      <c r="BB1681" s="408">
        <v>0</v>
      </c>
      <c r="BC1681" s="407">
        <v>0</v>
      </c>
    </row>
    <row r="1682" spans="1:55" x14ac:dyDescent="0.35">
      <c r="A1682" s="385" t="str" cm="1">
        <f t="array" ref="A1682">IFERROR(_xlfn.IFS(AND(F1682="Renta Variable",O1682=1),IFERROR(MATCH(B1682,[1]RV_Det!C:C,0),"Rev"),AND(J1682="Corporativa",O1682=1,I1682="EM"),IFERROR(MATCH(B1682,[1]RF_Corps!B:B,0),"Rev"),AND(F1682="Alternativos",O1682=1),IFERROR(MATCH(B1682,[1]Rep4!C:C,0),"Rev")),"")</f>
        <v/>
      </c>
      <c r="B1682" s="394" t="s">
        <v>4467</v>
      </c>
      <c r="C1682" s="409" t="s">
        <v>4468</v>
      </c>
      <c r="D1682" s="395" t="s">
        <v>2855</v>
      </c>
      <c r="E1682" s="396" t="str">
        <f>IF(B1682="","",INDEX([1]CatGlob!$S:$S,IFERROR(MATCH(MID(B1682,7,1),[1]CatGlob!$R:$R,0),MATCH(MID(B1682,1,2),[1]CatGlob!$R:$R,0))))</f>
        <v>NSOL</v>
      </c>
      <c r="F1682" s="397" t="s">
        <v>442</v>
      </c>
      <c r="G1682" s="398" t="s">
        <v>383</v>
      </c>
      <c r="H1682" s="399" t="s">
        <v>264</v>
      </c>
      <c r="I1682" s="399" t="s">
        <v>267</v>
      </c>
      <c r="J1682" s="399" t="s">
        <v>32</v>
      </c>
      <c r="K1682" s="396" t="s">
        <v>600</v>
      </c>
      <c r="L1682" s="400" t="str">
        <f>IF(ISERROR(MATCH(M1682,M$10:M1681,0)),M1682,"")</f>
        <v/>
      </c>
      <c r="M1682" s="401" t="str">
        <f>IF(B1682="","",IF(ISERROR(MATCH(F1682&amp;"_"&amp;G1682&amp;"_"&amp;H1682&amp;"_"&amp;I1682&amp;"_"&amp;J1682&amp;IF(K1682="","","_"&amp;K1682),[1]CatGlob!$B:$B,0)),F1682&amp;"_"&amp;G1682&amp;"_"&amp;H1682&amp;"_"&amp;I1682&amp;"_"&amp;J1682&amp;IF(K1682="","","_"&amp;K1682),INDEX([1]CatGlob!$C:$C,MATCH(F1682&amp;"_"&amp;G1682&amp;"_"&amp;H1682&amp;"_"&amp;I1682&amp;"_"&amp;J1682&amp;IF(K1682="","","_"&amp;K1682),[1]CatGlob!$B:$B,0))))</f>
        <v>PEN_NOM_GOB_LC</v>
      </c>
      <c r="N1682" s="402" t="str">
        <f t="shared" si="55"/>
        <v>rev</v>
      </c>
      <c r="O1682" s="402">
        <f t="shared" si="54"/>
        <v>1</v>
      </c>
      <c r="P1682" s="401" t="str">
        <f>IF(LEN(B1682)&gt;8,INDEX([1]CatGlob!$X:$X,MATCH(M1682,[1]CatGlob!$W:$W,0)),"")</f>
        <v>PEG</v>
      </c>
      <c r="Q1682" s="403" t="str">
        <f>INDEX([1]CatGlob!P:P,MATCH(M1682,[1]CatGlob!O:O,0))</f>
        <v>RFLG</v>
      </c>
      <c r="R1682" s="403" t="s">
        <v>601</v>
      </c>
      <c r="S1682" s="403" t="s">
        <v>601</v>
      </c>
      <c r="T1682" s="403" t="str">
        <f>INDEX([1]CatGlob!$D:$D,MATCH($M1682,[1]CatGlob!$C:$C,0))</f>
        <v>RFL</v>
      </c>
      <c r="U1682" s="403" t="s">
        <v>2856</v>
      </c>
      <c r="V1682" s="404" t="str">
        <f>INDEX([1]CatGlob!$F:$F,MATCH($M1682,[1]CatGlob!$C:$C,0))</f>
        <v>RF_SOB</v>
      </c>
      <c r="W1682" s="405"/>
      <c r="X1682" s="406">
        <v>0</v>
      </c>
      <c r="Y1682" s="407">
        <v>0</v>
      </c>
      <c r="Z1682" s="408">
        <v>0</v>
      </c>
      <c r="AA1682" s="407">
        <v>0</v>
      </c>
      <c r="AB1682" s="408">
        <v>-3.8055044752430901E-4</v>
      </c>
      <c r="AC1682" s="407">
        <v>-6.4126746679438202E-3</v>
      </c>
      <c r="AD1682" s="408">
        <v>-1.0940717648336899E-3</v>
      </c>
      <c r="AE1682" s="407">
        <v>-1.84362581545638E-2</v>
      </c>
      <c r="AF1682" s="408">
        <v>-5.8922176555697601E-4</v>
      </c>
      <c r="AG1682" s="407">
        <v>-9.9290055087756096E-3</v>
      </c>
      <c r="AI1682" s="406">
        <v>3.5905369711852899E-4</v>
      </c>
      <c r="AJ1682" s="407">
        <v>6.0504318488696597E-3</v>
      </c>
      <c r="AK1682" s="408">
        <v>3.5905369711852899E-4</v>
      </c>
      <c r="AL1682" s="407">
        <v>6.0504318488696597E-3</v>
      </c>
      <c r="AM1682" s="408">
        <v>-1.5379435803402299E-4</v>
      </c>
      <c r="AN1682" s="407">
        <v>-2.5915964363409901E-3</v>
      </c>
      <c r="AO1682" s="408">
        <v>3.5905369711852899E-4</v>
      </c>
      <c r="AP1682" s="407">
        <v>6.0504318488696597E-3</v>
      </c>
      <c r="AQ1682" s="408">
        <v>1.3113546735346999E-4</v>
      </c>
      <c r="AR1682" s="407">
        <v>2.2097703341079798E-3</v>
      </c>
      <c r="AT1682" s="406">
        <v>0</v>
      </c>
      <c r="AU1682" s="407">
        <v>0</v>
      </c>
      <c r="AV1682" s="408">
        <v>0</v>
      </c>
      <c r="AW1682" s="407">
        <v>0</v>
      </c>
      <c r="AX1682" s="408">
        <v>0</v>
      </c>
      <c r="AY1682" s="407">
        <v>0</v>
      </c>
      <c r="AZ1682" s="408">
        <v>0</v>
      </c>
      <c r="BA1682" s="407">
        <v>0</v>
      </c>
      <c r="BB1682" s="408">
        <v>0</v>
      </c>
      <c r="BC1682" s="407">
        <v>0</v>
      </c>
    </row>
    <row r="1683" spans="1:55" x14ac:dyDescent="0.35">
      <c r="A1683" s="385" t="str" cm="1">
        <f t="array" ref="A1683">IFERROR(_xlfn.IFS(AND(F1683="Renta Variable",O1683=1),IFERROR(MATCH(B1683,[1]RV_Det!C:C,0),"Rev"),AND(J1683="Corporativa",O1683=1,I1683="EM"),IFERROR(MATCH(B1683,[1]RF_Corps!B:B,0),"Rev"),AND(F1683="Alternativos",O1683=1),IFERROR(MATCH(B1683,[1]Rep4!C:C,0),"Rev")),"")</f>
        <v/>
      </c>
      <c r="B1683" s="394" t="s">
        <v>4469</v>
      </c>
      <c r="C1683" s="409" t="s">
        <v>4470</v>
      </c>
      <c r="D1683" s="395" t="s">
        <v>2855</v>
      </c>
      <c r="E1683" s="396" t="str">
        <f>IF(B1683="","",INDEX([1]CatGlob!$S:$S,IFERROR(MATCH(MID(B1683,7,1),[1]CatGlob!$R:$R,0),MATCH(MID(B1683,1,2),[1]CatGlob!$R:$R,0))))</f>
        <v>NSOL</v>
      </c>
      <c r="F1683" s="397" t="s">
        <v>442</v>
      </c>
      <c r="G1683" s="398" t="s">
        <v>383</v>
      </c>
      <c r="H1683" s="399" t="s">
        <v>264</v>
      </c>
      <c r="I1683" s="399" t="s">
        <v>267</v>
      </c>
      <c r="J1683" s="399" t="s">
        <v>32</v>
      </c>
      <c r="K1683" s="396" t="s">
        <v>600</v>
      </c>
      <c r="L1683" s="400" t="str">
        <f>IF(ISERROR(MATCH(M1683,M$10:M1682,0)),M1683,"")</f>
        <v/>
      </c>
      <c r="M1683" s="401" t="str">
        <f>IF(B1683="","",IF(ISERROR(MATCH(F1683&amp;"_"&amp;G1683&amp;"_"&amp;H1683&amp;"_"&amp;I1683&amp;"_"&amp;J1683&amp;IF(K1683="","","_"&amp;K1683),[1]CatGlob!$B:$B,0)),F1683&amp;"_"&amp;G1683&amp;"_"&amp;H1683&amp;"_"&amp;I1683&amp;"_"&amp;J1683&amp;IF(K1683="","","_"&amp;K1683),INDEX([1]CatGlob!$C:$C,MATCH(F1683&amp;"_"&amp;G1683&amp;"_"&amp;H1683&amp;"_"&amp;I1683&amp;"_"&amp;J1683&amp;IF(K1683="","","_"&amp;K1683),[1]CatGlob!$B:$B,0))))</f>
        <v>PEN_NOM_GOB_LC</v>
      </c>
      <c r="N1683" s="402" t="str">
        <f t="shared" si="55"/>
        <v/>
      </c>
      <c r="O1683" s="402" t="str">
        <f t="shared" si="54"/>
        <v/>
      </c>
      <c r="P1683" s="401" t="str">
        <f>IF(LEN(B1683)&gt;8,INDEX([1]CatGlob!$X:$X,MATCH(M1683,[1]CatGlob!$W:$W,0)),"")</f>
        <v>PEG</v>
      </c>
      <c r="Q1683" s="403" t="str">
        <f>INDEX([1]CatGlob!P:P,MATCH(M1683,[1]CatGlob!O:O,0))</f>
        <v>RFLG</v>
      </c>
      <c r="R1683" s="403" t="s">
        <v>601</v>
      </c>
      <c r="S1683" s="403" t="s">
        <v>601</v>
      </c>
      <c r="T1683" s="403" t="str">
        <f>INDEX([1]CatGlob!$D:$D,MATCH($M1683,[1]CatGlob!$C:$C,0))</f>
        <v>RFL</v>
      </c>
      <c r="U1683" s="403" t="s">
        <v>2856</v>
      </c>
      <c r="V1683" s="404" t="str">
        <f>INDEX([1]CatGlob!$F:$F,MATCH($M1683,[1]CatGlob!$C:$C,0))</f>
        <v>RF_SOB</v>
      </c>
      <c r="W1683" s="405"/>
      <c r="X1683" s="406">
        <v>0</v>
      </c>
      <c r="Y1683" s="407">
        <v>0</v>
      </c>
      <c r="Z1683" s="408">
        <v>0</v>
      </c>
      <c r="AA1683" s="407">
        <v>0</v>
      </c>
      <c r="AB1683" s="408">
        <v>0</v>
      </c>
      <c r="AC1683" s="407">
        <v>0</v>
      </c>
      <c r="AD1683" s="408">
        <v>0</v>
      </c>
      <c r="AE1683" s="407">
        <v>0</v>
      </c>
      <c r="AF1683" s="408">
        <v>0</v>
      </c>
      <c r="AG1683" s="407">
        <v>0</v>
      </c>
      <c r="AI1683" s="406">
        <v>0</v>
      </c>
      <c r="AJ1683" s="407">
        <v>0</v>
      </c>
      <c r="AK1683" s="408">
        <v>0</v>
      </c>
      <c r="AL1683" s="407">
        <v>0</v>
      </c>
      <c r="AM1683" s="408">
        <v>0</v>
      </c>
      <c r="AN1683" s="407">
        <v>0</v>
      </c>
      <c r="AO1683" s="408">
        <v>0</v>
      </c>
      <c r="AP1683" s="407">
        <v>0</v>
      </c>
      <c r="AQ1683" s="408">
        <v>0</v>
      </c>
      <c r="AR1683" s="407">
        <v>0</v>
      </c>
      <c r="AT1683" s="406">
        <v>0</v>
      </c>
      <c r="AU1683" s="407">
        <v>0</v>
      </c>
      <c r="AV1683" s="408">
        <v>0</v>
      </c>
      <c r="AW1683" s="407">
        <v>0</v>
      </c>
      <c r="AX1683" s="408">
        <v>0</v>
      </c>
      <c r="AY1683" s="407">
        <v>0</v>
      </c>
      <c r="AZ1683" s="408">
        <v>0</v>
      </c>
      <c r="BA1683" s="407">
        <v>0</v>
      </c>
      <c r="BB1683" s="408">
        <v>0</v>
      </c>
      <c r="BC1683" s="407">
        <v>0</v>
      </c>
    </row>
    <row r="1684" spans="1:55" x14ac:dyDescent="0.35">
      <c r="A1684" s="385" t="str" cm="1">
        <f t="array" ref="A1684">IFERROR(_xlfn.IFS(AND(F1684="Renta Variable",O1684=1),IFERROR(MATCH(B1684,[1]RV_Det!C:C,0),"Rev"),AND(J1684="Corporativa",O1684=1,I1684="EM"),IFERROR(MATCH(B1684,[1]RF_Corps!B:B,0),"Rev"),AND(F1684="Alternativos",O1684=1),IFERROR(MATCH(B1684,[1]Rep4!C:C,0),"Rev")),"")</f>
        <v/>
      </c>
      <c r="B1684" s="394" t="s">
        <v>4471</v>
      </c>
      <c r="C1684" s="409" t="s">
        <v>4472</v>
      </c>
      <c r="D1684" s="395" t="s">
        <v>2855</v>
      </c>
      <c r="E1684" s="396" t="str">
        <f>IF(B1684="","",INDEX([1]CatGlob!$S:$S,IFERROR(MATCH(MID(B1684,7,1),[1]CatGlob!$R:$R,0),MATCH(MID(B1684,1,2),[1]CatGlob!$R:$R,0))))</f>
        <v>NSOL</v>
      </c>
      <c r="F1684" s="397" t="s">
        <v>442</v>
      </c>
      <c r="G1684" s="398" t="s">
        <v>383</v>
      </c>
      <c r="H1684" s="399" t="s">
        <v>264</v>
      </c>
      <c r="I1684" s="399" t="s">
        <v>267</v>
      </c>
      <c r="J1684" s="399" t="s">
        <v>32</v>
      </c>
      <c r="K1684" s="396" t="s">
        <v>600</v>
      </c>
      <c r="L1684" s="400" t="str">
        <f>IF(ISERROR(MATCH(M1684,M$10:M1683,0)),M1684,"")</f>
        <v/>
      </c>
      <c r="M1684" s="401" t="str">
        <f>IF(B1684="","",IF(ISERROR(MATCH(F1684&amp;"_"&amp;G1684&amp;"_"&amp;H1684&amp;"_"&amp;I1684&amp;"_"&amp;J1684&amp;IF(K1684="","","_"&amp;K1684),[1]CatGlob!$B:$B,0)),F1684&amp;"_"&amp;G1684&amp;"_"&amp;H1684&amp;"_"&amp;I1684&amp;"_"&amp;J1684&amp;IF(K1684="","","_"&amp;K1684),INDEX([1]CatGlob!$C:$C,MATCH(F1684&amp;"_"&amp;G1684&amp;"_"&amp;H1684&amp;"_"&amp;I1684&amp;"_"&amp;J1684&amp;IF(K1684="","","_"&amp;K1684),[1]CatGlob!$B:$B,0))))</f>
        <v>PEN_NOM_GOB_LC</v>
      </c>
      <c r="N1684" s="402" t="str">
        <f t="shared" si="55"/>
        <v>rev</v>
      </c>
      <c r="O1684" s="402">
        <f t="shared" si="54"/>
        <v>1</v>
      </c>
      <c r="P1684" s="401" t="str">
        <f>IF(LEN(B1684)&gt;8,INDEX([1]CatGlob!$X:$X,MATCH(M1684,[1]CatGlob!$W:$W,0)),"")</f>
        <v>PEG</v>
      </c>
      <c r="Q1684" s="403" t="str">
        <f>INDEX([1]CatGlob!P:P,MATCH(M1684,[1]CatGlob!O:O,0))</f>
        <v>RFLG</v>
      </c>
      <c r="R1684" s="403" t="s">
        <v>601</v>
      </c>
      <c r="S1684" s="403" t="s">
        <v>601</v>
      </c>
      <c r="T1684" s="403" t="str">
        <f>INDEX([1]CatGlob!$D:$D,MATCH($M1684,[1]CatGlob!$C:$C,0))</f>
        <v>RFL</v>
      </c>
      <c r="U1684" s="403" t="s">
        <v>2856</v>
      </c>
      <c r="V1684" s="404" t="str">
        <f>INDEX([1]CatGlob!$F:$F,MATCH($M1684,[1]CatGlob!$C:$C,0))</f>
        <v>RF_SOB</v>
      </c>
      <c r="W1684" s="405"/>
      <c r="X1684" s="406">
        <v>0</v>
      </c>
      <c r="Y1684" s="407">
        <v>0</v>
      </c>
      <c r="Z1684" s="408">
        <v>0</v>
      </c>
      <c r="AA1684" s="407">
        <v>0</v>
      </c>
      <c r="AB1684" s="408">
        <v>-5.2264307862016999E-3</v>
      </c>
      <c r="AC1684" s="407">
        <v>-0.20432830641681199</v>
      </c>
      <c r="AD1684" s="408">
        <v>0</v>
      </c>
      <c r="AE1684" s="407">
        <v>0</v>
      </c>
      <c r="AF1684" s="408">
        <v>-2.6546558212352301E-3</v>
      </c>
      <c r="AG1684" s="407">
        <v>-0.10378427463434001</v>
      </c>
      <c r="AI1684" s="406">
        <v>0</v>
      </c>
      <c r="AJ1684" s="407">
        <v>0</v>
      </c>
      <c r="AK1684" s="408">
        <v>-6.7673581356098196E-3</v>
      </c>
      <c r="AL1684" s="407">
        <v>-0.264571154451332</v>
      </c>
      <c r="AM1684" s="408">
        <v>-4.1004405088867204E-3</v>
      </c>
      <c r="AN1684" s="407">
        <v>-0.160307502197199</v>
      </c>
      <c r="AO1684" s="408">
        <v>0</v>
      </c>
      <c r="AP1684" s="407">
        <v>0</v>
      </c>
      <c r="AQ1684" s="408">
        <v>-3.7758956152438902E-3</v>
      </c>
      <c r="AR1684" s="407">
        <v>-0.147619357804541</v>
      </c>
      <c r="AT1684" s="406">
        <v>0</v>
      </c>
      <c r="AU1684" s="407">
        <v>0</v>
      </c>
      <c r="AV1684" s="408">
        <v>0</v>
      </c>
      <c r="AW1684" s="407">
        <v>0</v>
      </c>
      <c r="AX1684" s="408">
        <v>0</v>
      </c>
      <c r="AY1684" s="407">
        <v>0</v>
      </c>
      <c r="AZ1684" s="408">
        <v>0</v>
      </c>
      <c r="BA1684" s="407">
        <v>0</v>
      </c>
      <c r="BB1684" s="408">
        <v>0</v>
      </c>
      <c r="BC1684" s="407">
        <v>0</v>
      </c>
    </row>
    <row r="1685" spans="1:55" x14ac:dyDescent="0.35">
      <c r="A1685" s="385" t="str" cm="1">
        <f t="array" ref="A1685">IFERROR(_xlfn.IFS(AND(F1685="Renta Variable",O1685=1),IFERROR(MATCH(B1685,[1]RV_Det!C:C,0),"Rev"),AND(J1685="Corporativa",O1685=1,I1685="EM"),IFERROR(MATCH(B1685,[1]RF_Corps!B:B,0),"Rev"),AND(F1685="Alternativos",O1685=1),IFERROR(MATCH(B1685,[1]Rep4!C:C,0),"Rev")),"")</f>
        <v/>
      </c>
      <c r="B1685" s="394" t="s">
        <v>4473</v>
      </c>
      <c r="C1685" s="409" t="s">
        <v>4474</v>
      </c>
      <c r="D1685" s="395" t="s">
        <v>2855</v>
      </c>
      <c r="E1685" s="396" t="str">
        <f>IF(B1685="","",INDEX([1]CatGlob!$S:$S,IFERROR(MATCH(MID(B1685,7,1),[1]CatGlob!$R:$R,0),MATCH(MID(B1685,1,2),[1]CatGlob!$R:$R,0))))</f>
        <v>NSOL</v>
      </c>
      <c r="F1685" s="397" t="s">
        <v>442</v>
      </c>
      <c r="G1685" s="398" t="s">
        <v>383</v>
      </c>
      <c r="H1685" s="399" t="s">
        <v>264</v>
      </c>
      <c r="I1685" s="399" t="s">
        <v>267</v>
      </c>
      <c r="J1685" s="399" t="s">
        <v>32</v>
      </c>
      <c r="K1685" s="396" t="s">
        <v>600</v>
      </c>
      <c r="L1685" s="400" t="str">
        <f>IF(ISERROR(MATCH(M1685,M$10:M1684,0)),M1685,"")</f>
        <v/>
      </c>
      <c r="M1685" s="401" t="str">
        <f>IF(B1685="","",IF(ISERROR(MATCH(F1685&amp;"_"&amp;G1685&amp;"_"&amp;H1685&amp;"_"&amp;I1685&amp;"_"&amp;J1685&amp;IF(K1685="","","_"&amp;K1685),[1]CatGlob!$B:$B,0)),F1685&amp;"_"&amp;G1685&amp;"_"&amp;H1685&amp;"_"&amp;I1685&amp;"_"&amp;J1685&amp;IF(K1685="","","_"&amp;K1685),INDEX([1]CatGlob!$C:$C,MATCH(F1685&amp;"_"&amp;G1685&amp;"_"&amp;H1685&amp;"_"&amp;I1685&amp;"_"&amp;J1685&amp;IF(K1685="","","_"&amp;K1685),[1]CatGlob!$B:$B,0))))</f>
        <v>PEN_NOM_GOB_LC</v>
      </c>
      <c r="N1685" s="402" t="str">
        <f t="shared" si="55"/>
        <v>rev</v>
      </c>
      <c r="O1685" s="402">
        <f t="shared" si="54"/>
        <v>1</v>
      </c>
      <c r="P1685" s="401" t="str">
        <f>IF(LEN(B1685)&gt;8,INDEX([1]CatGlob!$X:$X,MATCH(M1685,[1]CatGlob!$W:$W,0)),"")</f>
        <v>PEG</v>
      </c>
      <c r="Q1685" s="403" t="str">
        <f>INDEX([1]CatGlob!P:P,MATCH(M1685,[1]CatGlob!O:O,0))</f>
        <v>RFLG</v>
      </c>
      <c r="R1685" s="403" t="s">
        <v>601</v>
      </c>
      <c r="S1685" s="403" t="s">
        <v>601</v>
      </c>
      <c r="T1685" s="403" t="str">
        <f>INDEX([1]CatGlob!$D:$D,MATCH($M1685,[1]CatGlob!$C:$C,0))</f>
        <v>RFL</v>
      </c>
      <c r="U1685" s="403" t="s">
        <v>2856</v>
      </c>
      <c r="V1685" s="404" t="str">
        <f>INDEX([1]CatGlob!$F:$F,MATCH($M1685,[1]CatGlob!$C:$C,0))</f>
        <v>RF_SOB</v>
      </c>
      <c r="W1685" s="405"/>
      <c r="X1685" s="406">
        <v>5.6683627357508202E-3</v>
      </c>
      <c r="Y1685" s="407">
        <v>1.01677140973422E-2</v>
      </c>
      <c r="Z1685" s="408">
        <v>5.6683627357508202E-3</v>
      </c>
      <c r="AA1685" s="407">
        <v>1.01677140973422E-2</v>
      </c>
      <c r="AB1685" s="408">
        <v>-1.23576597512467E-3</v>
      </c>
      <c r="AC1685" s="407">
        <v>-2.21667449840091E-3</v>
      </c>
      <c r="AD1685" s="408">
        <v>5.6683627357508202E-3</v>
      </c>
      <c r="AE1685" s="407">
        <v>1.01677140973422E-2</v>
      </c>
      <c r="AF1685" s="408">
        <v>2.1615554665775898E-3</v>
      </c>
      <c r="AG1685" s="407">
        <v>3.8773238438396902E-3</v>
      </c>
      <c r="AI1685" s="406">
        <v>4.4068959463420604E-3</v>
      </c>
      <c r="AJ1685" s="407">
        <v>7.9049383616691705E-3</v>
      </c>
      <c r="AK1685" s="408">
        <v>1.16565455645364E-3</v>
      </c>
      <c r="AL1685" s="407">
        <v>2.0909110465261401E-3</v>
      </c>
      <c r="AM1685" s="408">
        <v>-2.8876903701421301E-3</v>
      </c>
      <c r="AN1685" s="407">
        <v>-5.1798396560887002E-3</v>
      </c>
      <c r="AO1685" s="408">
        <v>4.4068959463420604E-3</v>
      </c>
      <c r="AP1685" s="407">
        <v>7.9049383616691705E-3</v>
      </c>
      <c r="AQ1685" s="408">
        <v>2.29383096467041E-4</v>
      </c>
      <c r="AR1685" s="407">
        <v>4.1145950794099502E-4</v>
      </c>
      <c r="AT1685" s="406">
        <v>0</v>
      </c>
      <c r="AU1685" s="407">
        <v>0</v>
      </c>
      <c r="AV1685" s="408">
        <v>0</v>
      </c>
      <c r="AW1685" s="407">
        <v>0</v>
      </c>
      <c r="AX1685" s="408">
        <v>0</v>
      </c>
      <c r="AY1685" s="407">
        <v>0</v>
      </c>
      <c r="AZ1685" s="408">
        <v>0</v>
      </c>
      <c r="BA1685" s="407">
        <v>0</v>
      </c>
      <c r="BB1685" s="408">
        <v>0</v>
      </c>
      <c r="BC1685" s="407">
        <v>0</v>
      </c>
    </row>
    <row r="1686" spans="1:55" x14ac:dyDescent="0.35">
      <c r="A1686" s="385" t="str" cm="1">
        <f t="array" ref="A1686">IFERROR(_xlfn.IFS(AND(F1686="Renta Variable",O1686=1),IFERROR(MATCH(B1686,[1]RV_Det!C:C,0),"Rev"),AND(J1686="Corporativa",O1686=1,I1686="EM"),IFERROR(MATCH(B1686,[1]RF_Corps!B:B,0),"Rev"),AND(F1686="Alternativos",O1686=1),IFERROR(MATCH(B1686,[1]Rep4!C:C,0),"Rev")),"")</f>
        <v/>
      </c>
      <c r="B1686" s="394" t="s">
        <v>4475</v>
      </c>
      <c r="C1686" s="409" t="s">
        <v>4476</v>
      </c>
      <c r="D1686" s="395" t="s">
        <v>2855</v>
      </c>
      <c r="E1686" s="396" t="str">
        <f>IF(B1686="","",INDEX([1]CatGlob!$S:$S,IFERROR(MATCH(MID(B1686,7,1),[1]CatGlob!$R:$R,0),MATCH(MID(B1686,1,2),[1]CatGlob!$R:$R,0))))</f>
        <v>NSOL</v>
      </c>
      <c r="F1686" s="397" t="s">
        <v>442</v>
      </c>
      <c r="G1686" s="398" t="s">
        <v>383</v>
      </c>
      <c r="H1686" s="399" t="s">
        <v>264</v>
      </c>
      <c r="I1686" s="399" t="s">
        <v>267</v>
      </c>
      <c r="J1686" s="399" t="s">
        <v>32</v>
      </c>
      <c r="K1686" s="396" t="s">
        <v>600</v>
      </c>
      <c r="L1686" s="400" t="str">
        <f>IF(ISERROR(MATCH(M1686,M$10:M1685,0)),M1686,"")</f>
        <v/>
      </c>
      <c r="M1686" s="401" t="str">
        <f>IF(B1686="","",IF(ISERROR(MATCH(F1686&amp;"_"&amp;G1686&amp;"_"&amp;H1686&amp;"_"&amp;I1686&amp;"_"&amp;J1686&amp;IF(K1686="","","_"&amp;K1686),[1]CatGlob!$B:$B,0)),F1686&amp;"_"&amp;G1686&amp;"_"&amp;H1686&amp;"_"&amp;I1686&amp;"_"&amp;J1686&amp;IF(K1686="","","_"&amp;K1686),INDEX([1]CatGlob!$C:$C,MATCH(F1686&amp;"_"&amp;G1686&amp;"_"&amp;H1686&amp;"_"&amp;I1686&amp;"_"&amp;J1686&amp;IF(K1686="","","_"&amp;K1686),[1]CatGlob!$B:$B,0))))</f>
        <v>PEN_NOM_GOB_LC</v>
      </c>
      <c r="N1686" s="402" t="str">
        <f t="shared" si="55"/>
        <v/>
      </c>
      <c r="O1686" s="402" t="str">
        <f t="shared" si="54"/>
        <v/>
      </c>
      <c r="P1686" s="401" t="str">
        <f>IF(LEN(B1686)&gt;8,INDEX([1]CatGlob!$X:$X,MATCH(M1686,[1]CatGlob!$W:$W,0)),"")</f>
        <v>PEG</v>
      </c>
      <c r="Q1686" s="403" t="str">
        <f>INDEX([1]CatGlob!P:P,MATCH(M1686,[1]CatGlob!O:O,0))</f>
        <v>RFLG</v>
      </c>
      <c r="R1686" s="403" t="s">
        <v>601</v>
      </c>
      <c r="S1686" s="403" t="s">
        <v>601</v>
      </c>
      <c r="T1686" s="403" t="str">
        <f>INDEX([1]CatGlob!$D:$D,MATCH($M1686,[1]CatGlob!$C:$C,0))</f>
        <v>RFL</v>
      </c>
      <c r="U1686" s="403" t="s">
        <v>2856</v>
      </c>
      <c r="V1686" s="404" t="str">
        <f>INDEX([1]CatGlob!$F:$F,MATCH($M1686,[1]CatGlob!$C:$C,0))</f>
        <v>RF_SOB</v>
      </c>
      <c r="W1686" s="405"/>
      <c r="X1686" s="406">
        <v>0</v>
      </c>
      <c r="Y1686" s="407">
        <v>0</v>
      </c>
      <c r="Z1686" s="408">
        <v>0</v>
      </c>
      <c r="AA1686" s="407">
        <v>0</v>
      </c>
      <c r="AB1686" s="408">
        <v>0</v>
      </c>
      <c r="AC1686" s="407">
        <v>0</v>
      </c>
      <c r="AD1686" s="408">
        <v>0</v>
      </c>
      <c r="AE1686" s="407">
        <v>0</v>
      </c>
      <c r="AF1686" s="408">
        <v>0</v>
      </c>
      <c r="AG1686" s="407">
        <v>0</v>
      </c>
      <c r="AI1686" s="406">
        <v>0</v>
      </c>
      <c r="AJ1686" s="407">
        <v>0</v>
      </c>
      <c r="AK1686" s="408">
        <v>0</v>
      </c>
      <c r="AL1686" s="407">
        <v>0</v>
      </c>
      <c r="AM1686" s="408">
        <v>0</v>
      </c>
      <c r="AN1686" s="407">
        <v>0</v>
      </c>
      <c r="AO1686" s="408">
        <v>0</v>
      </c>
      <c r="AP1686" s="407">
        <v>0</v>
      </c>
      <c r="AQ1686" s="408">
        <v>0</v>
      </c>
      <c r="AR1686" s="407">
        <v>0</v>
      </c>
      <c r="AT1686" s="406">
        <v>0</v>
      </c>
      <c r="AU1686" s="407">
        <v>0</v>
      </c>
      <c r="AV1686" s="408">
        <v>0</v>
      </c>
      <c r="AW1686" s="407">
        <v>0</v>
      </c>
      <c r="AX1686" s="408">
        <v>0</v>
      </c>
      <c r="AY1686" s="407">
        <v>0</v>
      </c>
      <c r="AZ1686" s="408">
        <v>0</v>
      </c>
      <c r="BA1686" s="407">
        <v>0</v>
      </c>
      <c r="BB1686" s="408">
        <v>0</v>
      </c>
      <c r="BC1686" s="407">
        <v>0</v>
      </c>
    </row>
    <row r="1687" spans="1:55" x14ac:dyDescent="0.35">
      <c r="A1687" s="385" t="str" cm="1">
        <f t="array" ref="A1687">IFERROR(_xlfn.IFS(AND(F1687="Renta Variable",O1687=1),IFERROR(MATCH(B1687,[1]RV_Det!C:C,0),"Rev"),AND(J1687="Corporativa",O1687=1,I1687="EM"),IFERROR(MATCH(B1687,[1]RF_Corps!B:B,0),"Rev"),AND(F1687="Alternativos",O1687=1),IFERROR(MATCH(B1687,[1]Rep4!C:C,0),"Rev")),"")</f>
        <v/>
      </c>
      <c r="B1687" s="394" t="s">
        <v>4477</v>
      </c>
      <c r="C1687" s="409" t="s">
        <v>4478</v>
      </c>
      <c r="D1687" s="395" t="s">
        <v>2855</v>
      </c>
      <c r="E1687" s="396" t="str">
        <f>IF(B1687="","",INDEX([1]CatGlob!$S:$S,IFERROR(MATCH(MID(B1687,7,1),[1]CatGlob!$R:$R,0),MATCH(MID(B1687,1,2),[1]CatGlob!$R:$R,0))))</f>
        <v>NSOL</v>
      </c>
      <c r="F1687" s="397" t="s">
        <v>442</v>
      </c>
      <c r="G1687" s="398" t="s">
        <v>383</v>
      </c>
      <c r="H1687" s="399" t="s">
        <v>264</v>
      </c>
      <c r="I1687" s="399" t="s">
        <v>267</v>
      </c>
      <c r="J1687" s="399" t="s">
        <v>32</v>
      </c>
      <c r="K1687" s="396" t="s">
        <v>600</v>
      </c>
      <c r="L1687" s="400" t="str">
        <f>IF(ISERROR(MATCH(M1687,M$10:M1686,0)),M1687,"")</f>
        <v/>
      </c>
      <c r="M1687" s="401" t="str">
        <f>IF(B1687="","",IF(ISERROR(MATCH(F1687&amp;"_"&amp;G1687&amp;"_"&amp;H1687&amp;"_"&amp;I1687&amp;"_"&amp;J1687&amp;IF(K1687="","","_"&amp;K1687),[1]CatGlob!$B:$B,0)),F1687&amp;"_"&amp;G1687&amp;"_"&amp;H1687&amp;"_"&amp;I1687&amp;"_"&amp;J1687&amp;IF(K1687="","","_"&amp;K1687),INDEX([1]CatGlob!$C:$C,MATCH(F1687&amp;"_"&amp;G1687&amp;"_"&amp;H1687&amp;"_"&amp;I1687&amp;"_"&amp;J1687&amp;IF(K1687="","","_"&amp;K1687),[1]CatGlob!$B:$B,0))))</f>
        <v>PEN_NOM_GOB_LC</v>
      </c>
      <c r="N1687" s="402" t="str">
        <f t="shared" si="55"/>
        <v/>
      </c>
      <c r="O1687" s="402" t="str">
        <f t="shared" si="54"/>
        <v/>
      </c>
      <c r="P1687" s="401" t="str">
        <f>IF(LEN(B1687)&gt;8,INDEX([1]CatGlob!$X:$X,MATCH(M1687,[1]CatGlob!$W:$W,0)),"")</f>
        <v>PEG</v>
      </c>
      <c r="Q1687" s="403" t="str">
        <f>INDEX([1]CatGlob!P:P,MATCH(M1687,[1]CatGlob!O:O,0))</f>
        <v>RFLG</v>
      </c>
      <c r="R1687" s="403" t="s">
        <v>601</v>
      </c>
      <c r="S1687" s="403" t="s">
        <v>601</v>
      </c>
      <c r="T1687" s="403" t="str">
        <f>INDEX([1]CatGlob!$D:$D,MATCH($M1687,[1]CatGlob!$C:$C,0))</f>
        <v>RFL</v>
      </c>
      <c r="U1687" s="403" t="s">
        <v>2856</v>
      </c>
      <c r="V1687" s="404" t="str">
        <f>INDEX([1]CatGlob!$F:$F,MATCH($M1687,[1]CatGlob!$C:$C,0))</f>
        <v>RF_SOB</v>
      </c>
      <c r="W1687" s="405"/>
      <c r="X1687" s="406">
        <v>0</v>
      </c>
      <c r="Y1687" s="407">
        <v>0</v>
      </c>
      <c r="Z1687" s="408">
        <v>0</v>
      </c>
      <c r="AA1687" s="407">
        <v>0</v>
      </c>
      <c r="AB1687" s="408">
        <v>0</v>
      </c>
      <c r="AC1687" s="407">
        <v>0</v>
      </c>
      <c r="AD1687" s="408">
        <v>0</v>
      </c>
      <c r="AE1687" s="407">
        <v>0</v>
      </c>
      <c r="AF1687" s="408">
        <v>0</v>
      </c>
      <c r="AG1687" s="407">
        <v>0</v>
      </c>
      <c r="AI1687" s="406">
        <v>0</v>
      </c>
      <c r="AJ1687" s="407">
        <v>0</v>
      </c>
      <c r="AK1687" s="408">
        <v>0</v>
      </c>
      <c r="AL1687" s="407">
        <v>0</v>
      </c>
      <c r="AM1687" s="408">
        <v>0</v>
      </c>
      <c r="AN1687" s="407">
        <v>0</v>
      </c>
      <c r="AO1687" s="408">
        <v>0</v>
      </c>
      <c r="AP1687" s="407">
        <v>0</v>
      </c>
      <c r="AQ1687" s="408">
        <v>0</v>
      </c>
      <c r="AR1687" s="407">
        <v>0</v>
      </c>
      <c r="AT1687" s="406">
        <v>0</v>
      </c>
      <c r="AU1687" s="407">
        <v>0</v>
      </c>
      <c r="AV1687" s="408">
        <v>0</v>
      </c>
      <c r="AW1687" s="407">
        <v>0</v>
      </c>
      <c r="AX1687" s="408">
        <v>0</v>
      </c>
      <c r="AY1687" s="407">
        <v>0</v>
      </c>
      <c r="AZ1687" s="408">
        <v>0</v>
      </c>
      <c r="BA1687" s="407">
        <v>0</v>
      </c>
      <c r="BB1687" s="408">
        <v>0</v>
      </c>
      <c r="BC1687" s="407">
        <v>0</v>
      </c>
    </row>
    <row r="1688" spans="1:55" x14ac:dyDescent="0.35">
      <c r="A1688" s="385" t="str" cm="1">
        <f t="array" ref="A1688">IFERROR(_xlfn.IFS(AND(F1688="Renta Variable",O1688=1),IFERROR(MATCH(B1688,[1]RV_Det!C:C,0),"Rev"),AND(J1688="Corporativa",O1688=1,I1688="EM"),IFERROR(MATCH(B1688,[1]RF_Corps!B:B,0),"Rev"),AND(F1688="Alternativos",O1688=1),IFERROR(MATCH(B1688,[1]Rep4!C:C,0),"Rev")),"")</f>
        <v/>
      </c>
      <c r="B1688" s="394" t="s">
        <v>4479</v>
      </c>
      <c r="C1688" s="409" t="s">
        <v>4480</v>
      </c>
      <c r="D1688" s="395" t="s">
        <v>2855</v>
      </c>
      <c r="E1688" s="396" t="str">
        <f>IF(B1688="","",INDEX([1]CatGlob!$S:$S,IFERROR(MATCH(MID(B1688,7,1),[1]CatGlob!$R:$R,0),MATCH(MID(B1688,1,2),[1]CatGlob!$R:$R,0))))</f>
        <v>NSOL</v>
      </c>
      <c r="F1688" s="397" t="s">
        <v>442</v>
      </c>
      <c r="G1688" s="398" t="s">
        <v>383</v>
      </c>
      <c r="H1688" s="399" t="s">
        <v>264</v>
      </c>
      <c r="I1688" s="399" t="s">
        <v>267</v>
      </c>
      <c r="J1688" s="399" t="s">
        <v>32</v>
      </c>
      <c r="K1688" s="396" t="s">
        <v>600</v>
      </c>
      <c r="L1688" s="400" t="str">
        <f>IF(ISERROR(MATCH(M1688,M$10:M1687,0)),M1688,"")</f>
        <v/>
      </c>
      <c r="M1688" s="401" t="str">
        <f>IF(B1688="","",IF(ISERROR(MATCH(F1688&amp;"_"&amp;G1688&amp;"_"&amp;H1688&amp;"_"&amp;I1688&amp;"_"&amp;J1688&amp;IF(K1688="","","_"&amp;K1688),[1]CatGlob!$B:$B,0)),F1688&amp;"_"&amp;G1688&amp;"_"&amp;H1688&amp;"_"&amp;I1688&amp;"_"&amp;J1688&amp;IF(K1688="","","_"&amp;K1688),INDEX([1]CatGlob!$C:$C,MATCH(F1688&amp;"_"&amp;G1688&amp;"_"&amp;H1688&amp;"_"&amp;I1688&amp;"_"&amp;J1688&amp;IF(K1688="","","_"&amp;K1688),[1]CatGlob!$B:$B,0))))</f>
        <v>PEN_NOM_GOB_LC</v>
      </c>
      <c r="N1688" s="402" t="str">
        <f t="shared" si="55"/>
        <v/>
      </c>
      <c r="O1688" s="402" t="str">
        <f t="shared" si="54"/>
        <v/>
      </c>
      <c r="P1688" s="401" t="str">
        <f>IF(LEN(B1688)&gt;8,INDEX([1]CatGlob!$X:$X,MATCH(M1688,[1]CatGlob!$W:$W,0)),"")</f>
        <v>PEG</v>
      </c>
      <c r="Q1688" s="403" t="str">
        <f>INDEX([1]CatGlob!P:P,MATCH(M1688,[1]CatGlob!O:O,0))</f>
        <v>RFLG</v>
      </c>
      <c r="R1688" s="403" t="s">
        <v>601</v>
      </c>
      <c r="S1688" s="403" t="s">
        <v>601</v>
      </c>
      <c r="T1688" s="403" t="str">
        <f>INDEX([1]CatGlob!$D:$D,MATCH($M1688,[1]CatGlob!$C:$C,0))</f>
        <v>RFL</v>
      </c>
      <c r="U1688" s="403" t="s">
        <v>2856</v>
      </c>
      <c r="V1688" s="404" t="str">
        <f>INDEX([1]CatGlob!$F:$F,MATCH($M1688,[1]CatGlob!$C:$C,0))</f>
        <v>RF_SOB</v>
      </c>
      <c r="W1688" s="405"/>
      <c r="X1688" s="406">
        <v>0</v>
      </c>
      <c r="Y1688" s="407">
        <v>0</v>
      </c>
      <c r="Z1688" s="408">
        <v>0</v>
      </c>
      <c r="AA1688" s="407">
        <v>0</v>
      </c>
      <c r="AB1688" s="408">
        <v>0</v>
      </c>
      <c r="AC1688" s="407">
        <v>0</v>
      </c>
      <c r="AD1688" s="408">
        <v>0</v>
      </c>
      <c r="AE1688" s="407">
        <v>0</v>
      </c>
      <c r="AF1688" s="408">
        <v>0</v>
      </c>
      <c r="AG1688" s="407">
        <v>0</v>
      </c>
      <c r="AI1688" s="406">
        <v>0</v>
      </c>
      <c r="AJ1688" s="407">
        <v>0</v>
      </c>
      <c r="AK1688" s="408">
        <v>0</v>
      </c>
      <c r="AL1688" s="407">
        <v>0</v>
      </c>
      <c r="AM1688" s="408">
        <v>0</v>
      </c>
      <c r="AN1688" s="407">
        <v>0</v>
      </c>
      <c r="AO1688" s="408">
        <v>0</v>
      </c>
      <c r="AP1688" s="407">
        <v>0</v>
      </c>
      <c r="AQ1688" s="408">
        <v>0</v>
      </c>
      <c r="AR1688" s="407">
        <v>0</v>
      </c>
      <c r="AT1688" s="406">
        <v>0</v>
      </c>
      <c r="AU1688" s="407">
        <v>0</v>
      </c>
      <c r="AV1688" s="408">
        <v>0</v>
      </c>
      <c r="AW1688" s="407">
        <v>0</v>
      </c>
      <c r="AX1688" s="408">
        <v>0</v>
      </c>
      <c r="AY1688" s="407">
        <v>0</v>
      </c>
      <c r="AZ1688" s="408">
        <v>0</v>
      </c>
      <c r="BA1688" s="407">
        <v>0</v>
      </c>
      <c r="BB1688" s="408">
        <v>0</v>
      </c>
      <c r="BC1688" s="407">
        <v>0</v>
      </c>
    </row>
    <row r="1689" spans="1:55" x14ac:dyDescent="0.35">
      <c r="A1689" s="385" t="str" cm="1">
        <f t="array" ref="A1689">IFERROR(_xlfn.IFS(AND(F1689="Renta Variable",O1689=1),IFERROR(MATCH(B1689,[1]RV_Det!C:C,0),"Rev"),AND(J1689="Corporativa",O1689=1,I1689="EM"),IFERROR(MATCH(B1689,[1]RF_Corps!B:B,0),"Rev"),AND(F1689="Alternativos",O1689=1),IFERROR(MATCH(B1689,[1]Rep4!C:C,0),"Rev")),"")</f>
        <v/>
      </c>
      <c r="B1689" s="394" t="s">
        <v>4481</v>
      </c>
      <c r="C1689" s="409" t="s">
        <v>4482</v>
      </c>
      <c r="D1689" s="395" t="s">
        <v>2855</v>
      </c>
      <c r="E1689" s="396" t="str">
        <f>IF(B1689="","",INDEX([1]CatGlob!$S:$S,IFERROR(MATCH(MID(B1689,7,1),[1]CatGlob!$R:$R,0),MATCH(MID(B1689,1,2),[1]CatGlob!$R:$R,0))))</f>
        <v>NSOL</v>
      </c>
      <c r="F1689" s="397" t="s">
        <v>442</v>
      </c>
      <c r="G1689" s="398" t="s">
        <v>383</v>
      </c>
      <c r="H1689" s="399" t="s">
        <v>264</v>
      </c>
      <c r="I1689" s="399" t="s">
        <v>267</v>
      </c>
      <c r="J1689" s="399" t="s">
        <v>32</v>
      </c>
      <c r="K1689" s="396" t="s">
        <v>600</v>
      </c>
      <c r="L1689" s="400" t="str">
        <f>IF(ISERROR(MATCH(M1689,M$10:M1688,0)),M1689,"")</f>
        <v/>
      </c>
      <c r="M1689" s="401" t="str">
        <f>IF(B1689="","",IF(ISERROR(MATCH(F1689&amp;"_"&amp;G1689&amp;"_"&amp;H1689&amp;"_"&amp;I1689&amp;"_"&amp;J1689&amp;IF(K1689="","","_"&amp;K1689),[1]CatGlob!$B:$B,0)),F1689&amp;"_"&amp;G1689&amp;"_"&amp;H1689&amp;"_"&amp;I1689&amp;"_"&amp;J1689&amp;IF(K1689="","","_"&amp;K1689),INDEX([1]CatGlob!$C:$C,MATCH(F1689&amp;"_"&amp;G1689&amp;"_"&amp;H1689&amp;"_"&amp;I1689&amp;"_"&amp;J1689&amp;IF(K1689="","","_"&amp;K1689),[1]CatGlob!$B:$B,0))))</f>
        <v>PEN_NOM_GOB_LC</v>
      </c>
      <c r="N1689" s="402" t="str">
        <f t="shared" si="55"/>
        <v/>
      </c>
      <c r="O1689" s="402" t="str">
        <f t="shared" si="54"/>
        <v/>
      </c>
      <c r="P1689" s="401" t="str">
        <f>IF(LEN(B1689)&gt;8,INDEX([1]CatGlob!$X:$X,MATCH(M1689,[1]CatGlob!$W:$W,0)),"")</f>
        <v>PEG</v>
      </c>
      <c r="Q1689" s="403" t="str">
        <f>INDEX([1]CatGlob!P:P,MATCH(M1689,[1]CatGlob!O:O,0))</f>
        <v>RFLG</v>
      </c>
      <c r="R1689" s="403" t="s">
        <v>601</v>
      </c>
      <c r="S1689" s="403" t="s">
        <v>601</v>
      </c>
      <c r="T1689" s="403" t="str">
        <f>INDEX([1]CatGlob!$D:$D,MATCH($M1689,[1]CatGlob!$C:$C,0))</f>
        <v>RFL</v>
      </c>
      <c r="U1689" s="403" t="s">
        <v>2856</v>
      </c>
      <c r="V1689" s="404" t="str">
        <f>INDEX([1]CatGlob!$F:$F,MATCH($M1689,[1]CatGlob!$C:$C,0))</f>
        <v>RF_SOB</v>
      </c>
      <c r="W1689" s="405"/>
      <c r="X1689" s="406">
        <v>0</v>
      </c>
      <c r="Y1689" s="407">
        <v>0</v>
      </c>
      <c r="Z1689" s="408">
        <v>0</v>
      </c>
      <c r="AA1689" s="407">
        <v>0</v>
      </c>
      <c r="AB1689" s="408">
        <v>0</v>
      </c>
      <c r="AC1689" s="407">
        <v>0</v>
      </c>
      <c r="AD1689" s="408">
        <v>0</v>
      </c>
      <c r="AE1689" s="407">
        <v>0</v>
      </c>
      <c r="AF1689" s="408">
        <v>0</v>
      </c>
      <c r="AG1689" s="407">
        <v>0</v>
      </c>
      <c r="AI1689" s="406">
        <v>0</v>
      </c>
      <c r="AJ1689" s="407">
        <v>0</v>
      </c>
      <c r="AK1689" s="408">
        <v>0</v>
      </c>
      <c r="AL1689" s="407">
        <v>0</v>
      </c>
      <c r="AM1689" s="408">
        <v>0</v>
      </c>
      <c r="AN1689" s="407">
        <v>0</v>
      </c>
      <c r="AO1689" s="408">
        <v>0</v>
      </c>
      <c r="AP1689" s="407">
        <v>0</v>
      </c>
      <c r="AQ1689" s="408">
        <v>0</v>
      </c>
      <c r="AR1689" s="407">
        <v>0</v>
      </c>
      <c r="AT1689" s="406">
        <v>0</v>
      </c>
      <c r="AU1689" s="407">
        <v>0</v>
      </c>
      <c r="AV1689" s="408">
        <v>0</v>
      </c>
      <c r="AW1689" s="407">
        <v>0</v>
      </c>
      <c r="AX1689" s="408">
        <v>0</v>
      </c>
      <c r="AY1689" s="407">
        <v>0</v>
      </c>
      <c r="AZ1689" s="408">
        <v>0</v>
      </c>
      <c r="BA1689" s="407">
        <v>0</v>
      </c>
      <c r="BB1689" s="408">
        <v>0</v>
      </c>
      <c r="BC1689" s="407">
        <v>0</v>
      </c>
    </row>
    <row r="1690" spans="1:55" x14ac:dyDescent="0.35">
      <c r="A1690" s="385" t="str" cm="1">
        <f t="array" ref="A1690">IFERROR(_xlfn.IFS(AND(F1690="Renta Variable",O1690=1),IFERROR(MATCH(B1690,[1]RV_Det!C:C,0),"Rev"),AND(J1690="Corporativa",O1690=1,I1690="EM"),IFERROR(MATCH(B1690,[1]RF_Corps!B:B,0),"Rev"),AND(F1690="Alternativos",O1690=1),IFERROR(MATCH(B1690,[1]Rep4!C:C,0),"Rev")),"")</f>
        <v/>
      </c>
      <c r="B1690" s="394" t="s">
        <v>4483</v>
      </c>
      <c r="C1690" s="409" t="s">
        <v>4484</v>
      </c>
      <c r="D1690" s="395" t="s">
        <v>2855</v>
      </c>
      <c r="E1690" s="396" t="str">
        <f>IF(B1690="","",INDEX([1]CatGlob!$S:$S,IFERROR(MATCH(MID(B1690,7,1),[1]CatGlob!$R:$R,0),MATCH(MID(B1690,1,2),[1]CatGlob!$R:$R,0))))</f>
        <v>NSOL</v>
      </c>
      <c r="F1690" s="397" t="s">
        <v>442</v>
      </c>
      <c r="G1690" s="398" t="s">
        <v>383</v>
      </c>
      <c r="H1690" s="399" t="s">
        <v>264</v>
      </c>
      <c r="I1690" s="399" t="s">
        <v>267</v>
      </c>
      <c r="J1690" s="399" t="s">
        <v>32</v>
      </c>
      <c r="K1690" s="396" t="s">
        <v>600</v>
      </c>
      <c r="L1690" s="400" t="str">
        <f>IF(ISERROR(MATCH(M1690,M$10:M1689,0)),M1690,"")</f>
        <v/>
      </c>
      <c r="M1690" s="401" t="str">
        <f>IF(B1690="","",IF(ISERROR(MATCH(F1690&amp;"_"&amp;G1690&amp;"_"&amp;H1690&amp;"_"&amp;I1690&amp;"_"&amp;J1690&amp;IF(K1690="","","_"&amp;K1690),[1]CatGlob!$B:$B,0)),F1690&amp;"_"&amp;G1690&amp;"_"&amp;H1690&amp;"_"&amp;I1690&amp;"_"&amp;J1690&amp;IF(K1690="","","_"&amp;K1690),INDEX([1]CatGlob!$C:$C,MATCH(F1690&amp;"_"&amp;G1690&amp;"_"&amp;H1690&amp;"_"&amp;I1690&amp;"_"&amp;J1690&amp;IF(K1690="","","_"&amp;K1690),[1]CatGlob!$B:$B,0))))</f>
        <v>PEN_NOM_GOB_LC</v>
      </c>
      <c r="N1690" s="402" t="str">
        <f t="shared" si="55"/>
        <v/>
      </c>
      <c r="O1690" s="402" t="str">
        <f t="shared" si="54"/>
        <v/>
      </c>
      <c r="P1690" s="401" t="str">
        <f>IF(LEN(B1690)&gt;8,INDEX([1]CatGlob!$X:$X,MATCH(M1690,[1]CatGlob!$W:$W,0)),"")</f>
        <v>PEG</v>
      </c>
      <c r="Q1690" s="403" t="str">
        <f>INDEX([1]CatGlob!P:P,MATCH(M1690,[1]CatGlob!O:O,0))</f>
        <v>RFLG</v>
      </c>
      <c r="R1690" s="403" t="s">
        <v>601</v>
      </c>
      <c r="S1690" s="403" t="s">
        <v>601</v>
      </c>
      <c r="T1690" s="403" t="str">
        <f>INDEX([1]CatGlob!$D:$D,MATCH($M1690,[1]CatGlob!$C:$C,0))</f>
        <v>RFL</v>
      </c>
      <c r="U1690" s="403" t="s">
        <v>2856</v>
      </c>
      <c r="V1690" s="404" t="str">
        <f>INDEX([1]CatGlob!$F:$F,MATCH($M1690,[1]CatGlob!$C:$C,0))</f>
        <v>RF_SOB</v>
      </c>
      <c r="W1690" s="405"/>
      <c r="X1690" s="406">
        <v>0</v>
      </c>
      <c r="Y1690" s="407">
        <v>0</v>
      </c>
      <c r="Z1690" s="408">
        <v>0</v>
      </c>
      <c r="AA1690" s="407">
        <v>0</v>
      </c>
      <c r="AB1690" s="408">
        <v>0</v>
      </c>
      <c r="AC1690" s="407">
        <v>0</v>
      </c>
      <c r="AD1690" s="408">
        <v>0</v>
      </c>
      <c r="AE1690" s="407">
        <v>0</v>
      </c>
      <c r="AF1690" s="408">
        <v>0</v>
      </c>
      <c r="AG1690" s="407">
        <v>0</v>
      </c>
      <c r="AI1690" s="406">
        <v>0</v>
      </c>
      <c r="AJ1690" s="407">
        <v>0</v>
      </c>
      <c r="AK1690" s="408">
        <v>0</v>
      </c>
      <c r="AL1690" s="407">
        <v>0</v>
      </c>
      <c r="AM1690" s="408">
        <v>0</v>
      </c>
      <c r="AN1690" s="407">
        <v>0</v>
      </c>
      <c r="AO1690" s="408">
        <v>0</v>
      </c>
      <c r="AP1690" s="407">
        <v>0</v>
      </c>
      <c r="AQ1690" s="408">
        <v>0</v>
      </c>
      <c r="AR1690" s="407">
        <v>0</v>
      </c>
      <c r="AT1690" s="406">
        <v>0</v>
      </c>
      <c r="AU1690" s="407">
        <v>0</v>
      </c>
      <c r="AV1690" s="408">
        <v>0</v>
      </c>
      <c r="AW1690" s="407">
        <v>0</v>
      </c>
      <c r="AX1690" s="408">
        <v>0</v>
      </c>
      <c r="AY1690" s="407">
        <v>0</v>
      </c>
      <c r="AZ1690" s="408">
        <v>0</v>
      </c>
      <c r="BA1690" s="407">
        <v>0</v>
      </c>
      <c r="BB1690" s="408">
        <v>0</v>
      </c>
      <c r="BC1690" s="407">
        <v>0</v>
      </c>
    </row>
    <row r="1691" spans="1:55" x14ac:dyDescent="0.35">
      <c r="A1691" s="385" t="str" cm="1">
        <f t="array" ref="A1691">IFERROR(_xlfn.IFS(AND(F1691="Renta Variable",O1691=1),IFERROR(MATCH(B1691,[1]RV_Det!C:C,0),"Rev"),AND(J1691="Corporativa",O1691=1,I1691="EM"),IFERROR(MATCH(B1691,[1]RF_Corps!B:B,0),"Rev"),AND(F1691="Alternativos",O1691=1),IFERROR(MATCH(B1691,[1]Rep4!C:C,0),"Rev")),"")</f>
        <v/>
      </c>
      <c r="B1691" s="394" t="s">
        <v>4485</v>
      </c>
      <c r="C1691" s="409" t="s">
        <v>4486</v>
      </c>
      <c r="D1691" s="395" t="s">
        <v>2855</v>
      </c>
      <c r="E1691" s="396" t="str">
        <f>IF(B1691="","",INDEX([1]CatGlob!$S:$S,IFERROR(MATCH(MID(B1691,7,1),[1]CatGlob!$R:$R,0),MATCH(MID(B1691,1,2),[1]CatGlob!$R:$R,0))))</f>
        <v>NSOL</v>
      </c>
      <c r="F1691" s="397" t="s">
        <v>442</v>
      </c>
      <c r="G1691" s="398" t="s">
        <v>383</v>
      </c>
      <c r="H1691" s="399" t="s">
        <v>264</v>
      </c>
      <c r="I1691" s="399" t="s">
        <v>267</v>
      </c>
      <c r="J1691" s="399" t="s">
        <v>32</v>
      </c>
      <c r="K1691" s="396" t="s">
        <v>600</v>
      </c>
      <c r="L1691" s="400" t="str">
        <f>IF(ISERROR(MATCH(M1691,M$10:M1690,0)),M1691,"")</f>
        <v/>
      </c>
      <c r="M1691" s="401" t="str">
        <f>IF(B1691="","",IF(ISERROR(MATCH(F1691&amp;"_"&amp;G1691&amp;"_"&amp;H1691&amp;"_"&amp;I1691&amp;"_"&amp;J1691&amp;IF(K1691="","","_"&amp;K1691),[1]CatGlob!$B:$B,0)),F1691&amp;"_"&amp;G1691&amp;"_"&amp;H1691&amp;"_"&amp;I1691&amp;"_"&amp;J1691&amp;IF(K1691="","","_"&amp;K1691),INDEX([1]CatGlob!$C:$C,MATCH(F1691&amp;"_"&amp;G1691&amp;"_"&amp;H1691&amp;"_"&amp;I1691&amp;"_"&amp;J1691&amp;IF(K1691="","","_"&amp;K1691),[1]CatGlob!$B:$B,0))))</f>
        <v>PEN_NOM_GOB_LC</v>
      </c>
      <c r="N1691" s="402" t="str">
        <f t="shared" si="55"/>
        <v>rev</v>
      </c>
      <c r="O1691" s="402">
        <f t="shared" si="54"/>
        <v>1</v>
      </c>
      <c r="P1691" s="401" t="str">
        <f>IF(LEN(B1691)&gt;8,INDEX([1]CatGlob!$X:$X,MATCH(M1691,[1]CatGlob!$W:$W,0)),"")</f>
        <v>PEG</v>
      </c>
      <c r="Q1691" s="403" t="str">
        <f>INDEX([1]CatGlob!P:P,MATCH(M1691,[1]CatGlob!O:O,0))</f>
        <v>RFLG</v>
      </c>
      <c r="R1691" s="403" t="s">
        <v>601</v>
      </c>
      <c r="S1691" s="403" t="s">
        <v>601</v>
      </c>
      <c r="T1691" s="403" t="str">
        <f>INDEX([1]CatGlob!$D:$D,MATCH($M1691,[1]CatGlob!$C:$C,0))</f>
        <v>RFL</v>
      </c>
      <c r="U1691" s="403" t="s">
        <v>2856</v>
      </c>
      <c r="V1691" s="404" t="str">
        <f>INDEX([1]CatGlob!$F:$F,MATCH($M1691,[1]CatGlob!$C:$C,0))</f>
        <v>RF_SOB</v>
      </c>
      <c r="W1691" s="405"/>
      <c r="X1691" s="406">
        <v>0</v>
      </c>
      <c r="Y1691" s="407">
        <v>0</v>
      </c>
      <c r="Z1691" s="408">
        <v>0</v>
      </c>
      <c r="AA1691" s="407">
        <v>0</v>
      </c>
      <c r="AB1691" s="408">
        <v>0</v>
      </c>
      <c r="AC1691" s="407">
        <v>0</v>
      </c>
      <c r="AD1691" s="408">
        <v>0</v>
      </c>
      <c r="AE1691" s="407">
        <v>0</v>
      </c>
      <c r="AF1691" s="408">
        <v>0</v>
      </c>
      <c r="AG1691" s="407">
        <v>0</v>
      </c>
      <c r="AI1691" s="406">
        <v>8.3770981525418595E-4</v>
      </c>
      <c r="AJ1691" s="407">
        <v>9.4778642822923604E-3</v>
      </c>
      <c r="AK1691" s="408">
        <v>8.3770981525418595E-4</v>
      </c>
      <c r="AL1691" s="407">
        <v>9.4778642822923604E-3</v>
      </c>
      <c r="AM1691" s="408">
        <v>8.3770981525418595E-4</v>
      </c>
      <c r="AN1691" s="407">
        <v>9.4778642822923604E-3</v>
      </c>
      <c r="AO1691" s="408">
        <v>8.3770981525418595E-4</v>
      </c>
      <c r="AP1691" s="407">
        <v>9.4778642822923604E-3</v>
      </c>
      <c r="AQ1691" s="408">
        <v>8.3770981525418595E-4</v>
      </c>
      <c r="AR1691" s="407">
        <v>9.4778642822923604E-3</v>
      </c>
      <c r="AT1691" s="406">
        <v>0</v>
      </c>
      <c r="AU1691" s="407">
        <v>0</v>
      </c>
      <c r="AV1691" s="408">
        <v>0</v>
      </c>
      <c r="AW1691" s="407">
        <v>0</v>
      </c>
      <c r="AX1691" s="408">
        <v>0</v>
      </c>
      <c r="AY1691" s="407">
        <v>0</v>
      </c>
      <c r="AZ1691" s="408">
        <v>0</v>
      </c>
      <c r="BA1691" s="407">
        <v>0</v>
      </c>
      <c r="BB1691" s="408">
        <v>0</v>
      </c>
      <c r="BC1691" s="407">
        <v>0</v>
      </c>
    </row>
    <row r="1692" spans="1:55" x14ac:dyDescent="0.35">
      <c r="A1692" s="385" t="str" cm="1">
        <f t="array" ref="A1692">IFERROR(_xlfn.IFS(AND(F1692="Renta Variable",O1692=1),IFERROR(MATCH(B1692,[1]RV_Det!C:C,0),"Rev"),AND(J1692="Corporativa",O1692=1,I1692="EM"),IFERROR(MATCH(B1692,[1]RF_Corps!B:B,0),"Rev"),AND(F1692="Alternativos",O1692=1),IFERROR(MATCH(B1692,[1]Rep4!C:C,0),"Rev")),"")</f>
        <v/>
      </c>
      <c r="B1692" s="394" t="s">
        <v>4487</v>
      </c>
      <c r="C1692" s="409" t="s">
        <v>4488</v>
      </c>
      <c r="D1692" s="395" t="s">
        <v>2855</v>
      </c>
      <c r="E1692" s="396" t="str">
        <f>IF(B1692="","",INDEX([1]CatGlob!$S:$S,IFERROR(MATCH(MID(B1692,7,1),[1]CatGlob!$R:$R,0),MATCH(MID(B1692,1,2),[1]CatGlob!$R:$R,0))))</f>
        <v>NSOL</v>
      </c>
      <c r="F1692" s="397" t="s">
        <v>442</v>
      </c>
      <c r="G1692" s="398" t="s">
        <v>383</v>
      </c>
      <c r="H1692" s="399" t="s">
        <v>264</v>
      </c>
      <c r="I1692" s="399" t="s">
        <v>267</v>
      </c>
      <c r="J1692" s="399" t="s">
        <v>32</v>
      </c>
      <c r="K1692" s="396" t="s">
        <v>600</v>
      </c>
      <c r="L1692" s="400" t="str">
        <f>IF(ISERROR(MATCH(M1692,M$10:M1691,0)),M1692,"")</f>
        <v/>
      </c>
      <c r="M1692" s="401" t="str">
        <f>IF(B1692="","",IF(ISERROR(MATCH(F1692&amp;"_"&amp;G1692&amp;"_"&amp;H1692&amp;"_"&amp;I1692&amp;"_"&amp;J1692&amp;IF(K1692="","","_"&amp;K1692),[1]CatGlob!$B:$B,0)),F1692&amp;"_"&amp;G1692&amp;"_"&amp;H1692&amp;"_"&amp;I1692&amp;"_"&amp;J1692&amp;IF(K1692="","","_"&amp;K1692),INDEX([1]CatGlob!$C:$C,MATCH(F1692&amp;"_"&amp;G1692&amp;"_"&amp;H1692&amp;"_"&amp;I1692&amp;"_"&amp;J1692&amp;IF(K1692="","","_"&amp;K1692),[1]CatGlob!$B:$B,0))))</f>
        <v>PEN_NOM_GOB_LC</v>
      </c>
      <c r="N1692" s="402" t="str">
        <f t="shared" si="55"/>
        <v>rev</v>
      </c>
      <c r="O1692" s="402">
        <f t="shared" si="54"/>
        <v>1</v>
      </c>
      <c r="P1692" s="401" t="str">
        <f>IF(LEN(B1692)&gt;8,INDEX([1]CatGlob!$X:$X,MATCH(M1692,[1]CatGlob!$W:$W,0)),"")</f>
        <v>PEG</v>
      </c>
      <c r="Q1692" s="403" t="str">
        <f>INDEX([1]CatGlob!P:P,MATCH(M1692,[1]CatGlob!O:O,0))</f>
        <v>RFLG</v>
      </c>
      <c r="R1692" s="403" t="s">
        <v>601</v>
      </c>
      <c r="S1692" s="403" t="s">
        <v>601</v>
      </c>
      <c r="T1692" s="403" t="str">
        <f>INDEX([1]CatGlob!$D:$D,MATCH($M1692,[1]CatGlob!$C:$C,0))</f>
        <v>RFL</v>
      </c>
      <c r="U1692" s="403" t="s">
        <v>2856</v>
      </c>
      <c r="V1692" s="404" t="str">
        <f>INDEX([1]CatGlob!$F:$F,MATCH($M1692,[1]CatGlob!$C:$C,0))</f>
        <v>RF_SOB</v>
      </c>
      <c r="W1692" s="405"/>
      <c r="X1692" s="406">
        <v>4.5053690336355701E-2</v>
      </c>
      <c r="Y1692" s="407">
        <v>0.35895632485072299</v>
      </c>
      <c r="Z1692" s="408">
        <v>-6.0456803258716902E-3</v>
      </c>
      <c r="AA1692" s="407">
        <v>-4.8167756621087E-2</v>
      </c>
      <c r="AB1692" s="408">
        <v>1.14677395862267E-2</v>
      </c>
      <c r="AC1692" s="407">
        <v>9.1366936325609799E-2</v>
      </c>
      <c r="AD1692" s="408">
        <v>2.0670353014716501E-2</v>
      </c>
      <c r="AE1692" s="407">
        <v>0.16468693010862601</v>
      </c>
      <c r="AF1692" s="408">
        <v>1.25180496918488E-2</v>
      </c>
      <c r="AG1692" s="407">
        <v>9.9735073378833305E-2</v>
      </c>
      <c r="AI1692" s="406">
        <v>4.4308593800207699E-2</v>
      </c>
      <c r="AJ1692" s="407">
        <v>0.35301991626157703</v>
      </c>
      <c r="AK1692" s="408">
        <v>2.3838058575251401E-2</v>
      </c>
      <c r="AL1692" s="407">
        <v>0.18992499468684099</v>
      </c>
      <c r="AM1692" s="408">
        <v>7.4514442637350596E-3</v>
      </c>
      <c r="AN1692" s="407">
        <v>5.93679014482262E-2</v>
      </c>
      <c r="AO1692" s="408">
        <v>2.8053408171519301E-2</v>
      </c>
      <c r="AP1692" s="407">
        <v>0.223509954935253</v>
      </c>
      <c r="AQ1692" s="408">
        <v>1.7680670568045599E-2</v>
      </c>
      <c r="AR1692" s="407">
        <v>0.140867229312933</v>
      </c>
      <c r="AT1692" s="406">
        <v>0</v>
      </c>
      <c r="AU1692" s="407">
        <v>0</v>
      </c>
      <c r="AV1692" s="408">
        <v>-3.34338765185186E-3</v>
      </c>
      <c r="AW1692" s="407">
        <v>-2.66377767299542E-2</v>
      </c>
      <c r="AX1692" s="408">
        <v>-8.3645053432972408E-3</v>
      </c>
      <c r="AY1692" s="407">
        <v>-6.6642534158889405E-2</v>
      </c>
      <c r="AZ1692" s="408">
        <v>0</v>
      </c>
      <c r="BA1692" s="407">
        <v>0</v>
      </c>
      <c r="BB1692" s="408">
        <v>-3.6191582180791601E-3</v>
      </c>
      <c r="BC1692" s="407">
        <v>-2.88349239164934E-2</v>
      </c>
    </row>
    <row r="1693" spans="1:55" x14ac:dyDescent="0.35">
      <c r="A1693" s="385" t="str" cm="1">
        <f t="array" ref="A1693">IFERROR(_xlfn.IFS(AND(F1693="Renta Variable",O1693=1),IFERROR(MATCH(B1693,[1]RV_Det!C:C,0),"Rev"),AND(J1693="Corporativa",O1693=1,I1693="EM"),IFERROR(MATCH(B1693,[1]RF_Corps!B:B,0),"Rev"),AND(F1693="Alternativos",O1693=1),IFERROR(MATCH(B1693,[1]Rep4!C:C,0),"Rev")),"")</f>
        <v/>
      </c>
      <c r="B1693" s="394" t="s">
        <v>4489</v>
      </c>
      <c r="C1693" s="409" t="s">
        <v>4490</v>
      </c>
      <c r="D1693" s="395" t="s">
        <v>2855</v>
      </c>
      <c r="E1693" s="396" t="str">
        <f>IF(B1693="","",INDEX([1]CatGlob!$S:$S,IFERROR(MATCH(MID(B1693,7,1),[1]CatGlob!$R:$R,0),MATCH(MID(B1693,1,2),[1]CatGlob!$R:$R,0))))</f>
        <v>NSOL</v>
      </c>
      <c r="F1693" s="397" t="s">
        <v>442</v>
      </c>
      <c r="G1693" s="398" t="s">
        <v>383</v>
      </c>
      <c r="H1693" s="399" t="s">
        <v>264</v>
      </c>
      <c r="I1693" s="399" t="s">
        <v>267</v>
      </c>
      <c r="J1693" s="399" t="s">
        <v>32</v>
      </c>
      <c r="K1693" s="396" t="s">
        <v>600</v>
      </c>
      <c r="L1693" s="400" t="str">
        <f>IF(ISERROR(MATCH(M1693,M$10:M1692,0)),M1693,"")</f>
        <v/>
      </c>
      <c r="M1693" s="401" t="str">
        <f>IF(B1693="","",IF(ISERROR(MATCH(F1693&amp;"_"&amp;G1693&amp;"_"&amp;H1693&amp;"_"&amp;I1693&amp;"_"&amp;J1693&amp;IF(K1693="","","_"&amp;K1693),[1]CatGlob!$B:$B,0)),F1693&amp;"_"&amp;G1693&amp;"_"&amp;H1693&amp;"_"&amp;I1693&amp;"_"&amp;J1693&amp;IF(K1693="","","_"&amp;K1693),INDEX([1]CatGlob!$C:$C,MATCH(F1693&amp;"_"&amp;G1693&amp;"_"&amp;H1693&amp;"_"&amp;I1693&amp;"_"&amp;J1693&amp;IF(K1693="","","_"&amp;K1693),[1]CatGlob!$B:$B,0))))</f>
        <v>PEN_NOM_GOB_LC</v>
      </c>
      <c r="N1693" s="402" t="str">
        <f t="shared" si="55"/>
        <v>rev</v>
      </c>
      <c r="O1693" s="402">
        <f t="shared" si="54"/>
        <v>1</v>
      </c>
      <c r="P1693" s="401" t="str">
        <f>IF(LEN(B1693)&gt;8,INDEX([1]CatGlob!$X:$X,MATCH(M1693,[1]CatGlob!$W:$W,0)),"")</f>
        <v>PEG</v>
      </c>
      <c r="Q1693" s="403" t="str">
        <f>INDEX([1]CatGlob!P:P,MATCH(M1693,[1]CatGlob!O:O,0))</f>
        <v>RFLG</v>
      </c>
      <c r="R1693" s="403" t="s">
        <v>601</v>
      </c>
      <c r="S1693" s="403" t="s">
        <v>601</v>
      </c>
      <c r="T1693" s="403" t="str">
        <f>INDEX([1]CatGlob!$D:$D,MATCH($M1693,[1]CatGlob!$C:$C,0))</f>
        <v>RFL</v>
      </c>
      <c r="U1693" s="403" t="s">
        <v>2856</v>
      </c>
      <c r="V1693" s="404" t="str">
        <f>INDEX([1]CatGlob!$F:$F,MATCH($M1693,[1]CatGlob!$C:$C,0))</f>
        <v>RF_SOB</v>
      </c>
      <c r="W1693" s="405"/>
      <c r="X1693" s="406">
        <v>1.9325757156677399E-2</v>
      </c>
      <c r="Y1693" s="407">
        <v>0.38782237711476603</v>
      </c>
      <c r="Z1693" s="408">
        <v>1.9325757156677399E-2</v>
      </c>
      <c r="AA1693" s="407">
        <v>0.38782237711476603</v>
      </c>
      <c r="AB1693" s="408">
        <v>-6.1029845830551099E-2</v>
      </c>
      <c r="AC1693" s="407">
        <v>-1.2247251009622799</v>
      </c>
      <c r="AD1693" s="408">
        <v>-7.1117155561495103E-3</v>
      </c>
      <c r="AE1693" s="407">
        <v>-0.14271536219689901</v>
      </c>
      <c r="AF1693" s="408">
        <v>-3.1056533605317699E-2</v>
      </c>
      <c r="AG1693" s="407">
        <v>-0.62323139994341203</v>
      </c>
      <c r="AI1693" s="406">
        <v>2.39183260262931E-2</v>
      </c>
      <c r="AJ1693" s="407">
        <v>0.47998440531493702</v>
      </c>
      <c r="AK1693" s="408">
        <v>-2.8912681424958401E-2</v>
      </c>
      <c r="AL1693" s="407">
        <v>-0.580209341763949</v>
      </c>
      <c r="AM1693" s="408">
        <v>-4.1946434628486696E-3</v>
      </c>
      <c r="AN1693" s="407">
        <v>-8.4176603571961606E-2</v>
      </c>
      <c r="AO1693" s="408">
        <v>-3.1163888664496701E-2</v>
      </c>
      <c r="AP1693" s="407">
        <v>-0.62538576284465497</v>
      </c>
      <c r="AQ1693" s="408">
        <v>-1.8528430912987798E-2</v>
      </c>
      <c r="AR1693" s="407">
        <v>-0.371821919452342</v>
      </c>
      <c r="AT1693" s="406">
        <v>0</v>
      </c>
      <c r="AU1693" s="407">
        <v>0</v>
      </c>
      <c r="AV1693" s="408">
        <v>-1.0044948884985401E-2</v>
      </c>
      <c r="AW1693" s="407">
        <v>-0.201578438711048</v>
      </c>
      <c r="AX1693" s="408">
        <v>0</v>
      </c>
      <c r="AY1693" s="407">
        <v>0</v>
      </c>
      <c r="AZ1693" s="408">
        <v>-5.0263984881180404E-3</v>
      </c>
      <c r="BA1693" s="407">
        <v>-0.100867965698859</v>
      </c>
      <c r="BB1693" s="408">
        <v>-6.0680244167305103E-3</v>
      </c>
      <c r="BC1693" s="407">
        <v>-0.12177094199198001</v>
      </c>
    </row>
    <row r="1694" spans="1:55" x14ac:dyDescent="0.35">
      <c r="A1694" s="385" t="str" cm="1">
        <f t="array" ref="A1694">IFERROR(_xlfn.IFS(AND(F1694="Renta Variable",O1694=1),IFERROR(MATCH(B1694,[1]RV_Det!C:C,0),"Rev"),AND(J1694="Corporativa",O1694=1,I1694="EM"),IFERROR(MATCH(B1694,[1]RF_Corps!B:B,0),"Rev"),AND(F1694="Alternativos",O1694=1),IFERROR(MATCH(B1694,[1]Rep4!C:C,0),"Rev")),"")</f>
        <v/>
      </c>
      <c r="B1694" s="394" t="s">
        <v>4491</v>
      </c>
      <c r="C1694" s="409" t="s">
        <v>4492</v>
      </c>
      <c r="D1694" s="395" t="s">
        <v>2855</v>
      </c>
      <c r="E1694" s="396" t="str">
        <f>IF(B1694="","",INDEX([1]CatGlob!$S:$S,IFERROR(MATCH(MID(B1694,7,1),[1]CatGlob!$R:$R,0),MATCH(MID(B1694,1,2),[1]CatGlob!$R:$R,0))))</f>
        <v>NSOL</v>
      </c>
      <c r="F1694" s="397" t="s">
        <v>442</v>
      </c>
      <c r="G1694" s="398" t="s">
        <v>383</v>
      </c>
      <c r="H1694" s="399" t="s">
        <v>264</v>
      </c>
      <c r="I1694" s="399" t="s">
        <v>267</v>
      </c>
      <c r="J1694" s="399" t="s">
        <v>32</v>
      </c>
      <c r="K1694" s="396" t="s">
        <v>600</v>
      </c>
      <c r="L1694" s="400" t="str">
        <f>IF(ISERROR(MATCH(M1694,M$10:M1693,0)),M1694,"")</f>
        <v/>
      </c>
      <c r="M1694" s="401" t="str">
        <f>IF(B1694="","",IF(ISERROR(MATCH(F1694&amp;"_"&amp;G1694&amp;"_"&amp;H1694&amp;"_"&amp;I1694&amp;"_"&amp;J1694&amp;IF(K1694="","","_"&amp;K1694),[1]CatGlob!$B:$B,0)),F1694&amp;"_"&amp;G1694&amp;"_"&amp;H1694&amp;"_"&amp;I1694&amp;"_"&amp;J1694&amp;IF(K1694="","","_"&amp;K1694),INDEX([1]CatGlob!$C:$C,MATCH(F1694&amp;"_"&amp;G1694&amp;"_"&amp;H1694&amp;"_"&amp;I1694&amp;"_"&amp;J1694&amp;IF(K1694="","","_"&amp;K1694),[1]CatGlob!$B:$B,0))))</f>
        <v>PEN_NOM_GOB_LC</v>
      </c>
      <c r="N1694" s="402" t="str">
        <f t="shared" si="55"/>
        <v>rev</v>
      </c>
      <c r="O1694" s="402">
        <f t="shared" si="54"/>
        <v>1</v>
      </c>
      <c r="P1694" s="401" t="str">
        <f>IF(LEN(B1694)&gt;8,INDEX([1]CatGlob!$X:$X,MATCH(M1694,[1]CatGlob!$W:$W,0)),"")</f>
        <v>PEG</v>
      </c>
      <c r="Q1694" s="403" t="str">
        <f>INDEX([1]CatGlob!P:P,MATCH(M1694,[1]CatGlob!O:O,0))</f>
        <v>RFLG</v>
      </c>
      <c r="R1694" s="403" t="s">
        <v>601</v>
      </c>
      <c r="S1694" s="403" t="s">
        <v>601</v>
      </c>
      <c r="T1694" s="403" t="str">
        <f>INDEX([1]CatGlob!$D:$D,MATCH($M1694,[1]CatGlob!$C:$C,0))</f>
        <v>RFL</v>
      </c>
      <c r="U1694" s="403" t="s">
        <v>2856</v>
      </c>
      <c r="V1694" s="404" t="str">
        <f>INDEX([1]CatGlob!$F:$F,MATCH($M1694,[1]CatGlob!$C:$C,0))</f>
        <v>RF_SOB</v>
      </c>
      <c r="W1694" s="405"/>
      <c r="X1694" s="406">
        <v>8.1459036056023601E-2</v>
      </c>
      <c r="Y1694" s="407">
        <v>-0.112764935996656</v>
      </c>
      <c r="Z1694" s="408">
        <v>2.7996293407453101E-2</v>
      </c>
      <c r="AA1694" s="407">
        <v>-3.8755678769542001E-2</v>
      </c>
      <c r="AB1694" s="408">
        <v>2.0982404562189302E-2</v>
      </c>
      <c r="AC1694" s="407">
        <v>-2.9046249772068902E-2</v>
      </c>
      <c r="AD1694" s="408">
        <v>1.77365072540259E-2</v>
      </c>
      <c r="AE1694" s="407">
        <v>-2.4552906615626899E-2</v>
      </c>
      <c r="AF1694" s="408">
        <v>2.0720863763037702E-2</v>
      </c>
      <c r="AG1694" s="407">
        <v>-2.8684195015577001E-2</v>
      </c>
      <c r="AI1694" s="406">
        <v>6.6751496205655597E-2</v>
      </c>
      <c r="AJ1694" s="407">
        <v>-9.2405073295331902E-2</v>
      </c>
      <c r="AK1694" s="408">
        <v>4.7759789184932198E-2</v>
      </c>
      <c r="AL1694" s="407">
        <v>-6.6114575268949594E-2</v>
      </c>
      <c r="AM1694" s="408">
        <v>-1.44662933958025E-2</v>
      </c>
      <c r="AN1694" s="407">
        <v>2.0025901703579801E-2</v>
      </c>
      <c r="AO1694" s="408">
        <v>2.54386273859664E-2</v>
      </c>
      <c r="AP1694" s="407">
        <v>-3.5215064256854903E-2</v>
      </c>
      <c r="AQ1694" s="408">
        <v>1.4147856693088301E-2</v>
      </c>
      <c r="AR1694" s="407">
        <v>-1.9585085114092401E-2</v>
      </c>
      <c r="AT1694" s="406">
        <v>0</v>
      </c>
      <c r="AU1694" s="407">
        <v>0</v>
      </c>
      <c r="AV1694" s="408">
        <v>0</v>
      </c>
      <c r="AW1694" s="407">
        <v>0</v>
      </c>
      <c r="AX1694" s="408">
        <v>-2.10689274971229E-2</v>
      </c>
      <c r="AY1694" s="407">
        <v>2.9166024737570202E-2</v>
      </c>
      <c r="AZ1694" s="408">
        <v>-9.5225295522791704E-3</v>
      </c>
      <c r="BA1694" s="407">
        <v>1.3182177047710301E-2</v>
      </c>
      <c r="BB1694" s="408">
        <v>-8.0477990883381593E-3</v>
      </c>
      <c r="BC1694" s="407">
        <v>1.11406860800839E-2</v>
      </c>
    </row>
    <row r="1695" spans="1:55" x14ac:dyDescent="0.35">
      <c r="A1695" s="385" t="str" cm="1">
        <f t="array" ref="A1695">IFERROR(_xlfn.IFS(AND(F1695="Renta Variable",O1695=1),IFERROR(MATCH(B1695,[1]RV_Det!C:C,0),"Rev"),AND(J1695="Corporativa",O1695=1,I1695="EM"),IFERROR(MATCH(B1695,[1]RF_Corps!B:B,0),"Rev"),AND(F1695="Alternativos",O1695=1),IFERROR(MATCH(B1695,[1]Rep4!C:C,0),"Rev")),"")</f>
        <v/>
      </c>
      <c r="B1695" s="394" t="s">
        <v>4493</v>
      </c>
      <c r="C1695" s="409" t="s">
        <v>4494</v>
      </c>
      <c r="D1695" s="395" t="s">
        <v>2855</v>
      </c>
      <c r="E1695" s="396" t="str">
        <f>IF(B1695="","",INDEX([1]CatGlob!$S:$S,IFERROR(MATCH(MID(B1695,7,1),[1]CatGlob!$R:$R,0),MATCH(MID(B1695,1,2),[1]CatGlob!$R:$R,0))))</f>
        <v>NSOL</v>
      </c>
      <c r="F1695" s="397" t="s">
        <v>442</v>
      </c>
      <c r="G1695" s="398" t="s">
        <v>383</v>
      </c>
      <c r="H1695" s="399" t="s">
        <v>264</v>
      </c>
      <c r="I1695" s="399" t="s">
        <v>267</v>
      </c>
      <c r="J1695" s="399" t="s">
        <v>32</v>
      </c>
      <c r="K1695" s="396" t="s">
        <v>600</v>
      </c>
      <c r="L1695" s="400" t="str">
        <f>IF(ISERROR(MATCH(M1695,M$10:M1694,0)),M1695,"")</f>
        <v/>
      </c>
      <c r="M1695" s="401" t="str">
        <f>IF(B1695="","",IF(ISERROR(MATCH(F1695&amp;"_"&amp;G1695&amp;"_"&amp;H1695&amp;"_"&amp;I1695&amp;"_"&amp;J1695&amp;IF(K1695="","","_"&amp;K1695),[1]CatGlob!$B:$B,0)),F1695&amp;"_"&amp;G1695&amp;"_"&amp;H1695&amp;"_"&amp;I1695&amp;"_"&amp;J1695&amp;IF(K1695="","","_"&amp;K1695),INDEX([1]CatGlob!$C:$C,MATCH(F1695&amp;"_"&amp;G1695&amp;"_"&amp;H1695&amp;"_"&amp;I1695&amp;"_"&amp;J1695&amp;IF(K1695="","","_"&amp;K1695),[1]CatGlob!$B:$B,0))))</f>
        <v>PEN_NOM_GOB_LC</v>
      </c>
      <c r="N1695" s="402" t="str">
        <f t="shared" si="55"/>
        <v>rev</v>
      </c>
      <c r="O1695" s="402">
        <f t="shared" si="54"/>
        <v>1</v>
      </c>
      <c r="P1695" s="401" t="str">
        <f>IF(LEN(B1695)&gt;8,INDEX([1]CatGlob!$X:$X,MATCH(M1695,[1]CatGlob!$W:$W,0)),"")</f>
        <v>PEG</v>
      </c>
      <c r="Q1695" s="403" t="str">
        <f>INDEX([1]CatGlob!P:P,MATCH(M1695,[1]CatGlob!O:O,0))</f>
        <v>RFLG</v>
      </c>
      <c r="R1695" s="403" t="s">
        <v>601</v>
      </c>
      <c r="S1695" s="403" t="s">
        <v>601</v>
      </c>
      <c r="T1695" s="403" t="str">
        <f>INDEX([1]CatGlob!$D:$D,MATCH($M1695,[1]CatGlob!$C:$C,0))</f>
        <v>RFL</v>
      </c>
      <c r="U1695" s="403" t="s">
        <v>2856</v>
      </c>
      <c r="V1695" s="404" t="str">
        <f>INDEX([1]CatGlob!$F:$F,MATCH($M1695,[1]CatGlob!$C:$C,0))</f>
        <v>RF_SOB</v>
      </c>
      <c r="W1695" s="405"/>
      <c r="X1695" s="406">
        <v>3.8366069946218502E-2</v>
      </c>
      <c r="Y1695" s="407">
        <v>1.1892112224942699</v>
      </c>
      <c r="Z1695" s="408">
        <v>3.8366069946218502E-2</v>
      </c>
      <c r="AA1695" s="407">
        <v>1.1892112224942699</v>
      </c>
      <c r="AB1695" s="408">
        <v>1.5915467569994599E-2</v>
      </c>
      <c r="AC1695" s="407">
        <v>0.49332268517554601</v>
      </c>
      <c r="AD1695" s="408">
        <v>-6.6613289930974699E-3</v>
      </c>
      <c r="AE1695" s="407">
        <v>-0.206477421492712</v>
      </c>
      <c r="AF1695" s="408">
        <v>1.06679765716693E-2</v>
      </c>
      <c r="AG1695" s="407">
        <v>0.33066919489366903</v>
      </c>
      <c r="AI1695" s="406">
        <v>4.4257643578948902E-2</v>
      </c>
      <c r="AJ1695" s="407">
        <v>1.3718289754205399</v>
      </c>
      <c r="AK1695" s="408">
        <v>1.8000831555161401E-2</v>
      </c>
      <c r="AL1695" s="407">
        <v>0.55796152510945196</v>
      </c>
      <c r="AM1695" s="408">
        <v>2.3308569328945E-3</v>
      </c>
      <c r="AN1695" s="407">
        <v>7.2248245037709297E-2</v>
      </c>
      <c r="AO1695" s="408">
        <v>1.06188766716717E-2</v>
      </c>
      <c r="AP1695" s="407">
        <v>0.32914727325250598</v>
      </c>
      <c r="AQ1695" s="408">
        <v>9.0665548469867907E-3</v>
      </c>
      <c r="AR1695" s="407">
        <v>0.28103083762561099</v>
      </c>
      <c r="AT1695" s="406">
        <v>0</v>
      </c>
      <c r="AU1695" s="407">
        <v>0</v>
      </c>
      <c r="AV1695" s="408">
        <v>-1.9425457271798499E-3</v>
      </c>
      <c r="AW1695" s="407">
        <v>-6.02119837189719E-2</v>
      </c>
      <c r="AX1695" s="408">
        <v>-1.62855061594909E-3</v>
      </c>
      <c r="AY1695" s="407">
        <v>-5.0479256061830603E-2</v>
      </c>
      <c r="AZ1695" s="408">
        <v>-2.1793753824402898E-3</v>
      </c>
      <c r="BA1695" s="407">
        <v>-6.7552857679897799E-2</v>
      </c>
      <c r="BB1695" s="408">
        <v>-1.93341980505683E-3</v>
      </c>
      <c r="BC1695" s="407">
        <v>-5.9929112707814702E-2</v>
      </c>
    </row>
    <row r="1696" spans="1:55" x14ac:dyDescent="0.35">
      <c r="A1696" s="385" t="str" cm="1">
        <f t="array" ref="A1696">IFERROR(_xlfn.IFS(AND(F1696="Renta Variable",O1696=1),IFERROR(MATCH(B1696,[1]RV_Det!C:C,0),"Rev"),AND(J1696="Corporativa",O1696=1,I1696="EM"),IFERROR(MATCH(B1696,[1]RF_Corps!B:B,0),"Rev"),AND(F1696="Alternativos",O1696=1),IFERROR(MATCH(B1696,[1]Rep4!C:C,0),"Rev")),"")</f>
        <v/>
      </c>
      <c r="B1696" s="394" t="s">
        <v>4495</v>
      </c>
      <c r="C1696" s="409" t="s">
        <v>4496</v>
      </c>
      <c r="D1696" s="395" t="s">
        <v>2855</v>
      </c>
      <c r="E1696" s="396" t="str">
        <f>IF(B1696="","",INDEX([1]CatGlob!$S:$S,IFERROR(MATCH(MID(B1696,7,1),[1]CatGlob!$R:$R,0),MATCH(MID(B1696,1,2),[1]CatGlob!$R:$R,0))))</f>
        <v>NSOL</v>
      </c>
      <c r="F1696" s="397" t="s">
        <v>442</v>
      </c>
      <c r="G1696" s="398" t="s">
        <v>383</v>
      </c>
      <c r="H1696" s="399" t="s">
        <v>264</v>
      </c>
      <c r="I1696" s="399" t="s">
        <v>267</v>
      </c>
      <c r="J1696" s="399" t="s">
        <v>32</v>
      </c>
      <c r="K1696" s="396" t="s">
        <v>600</v>
      </c>
      <c r="L1696" s="400" t="str">
        <f>IF(ISERROR(MATCH(M1696,M$10:M1695,0)),M1696,"")</f>
        <v/>
      </c>
      <c r="M1696" s="401" t="str">
        <f>IF(B1696="","",IF(ISERROR(MATCH(F1696&amp;"_"&amp;G1696&amp;"_"&amp;H1696&amp;"_"&amp;I1696&amp;"_"&amp;J1696&amp;IF(K1696="","","_"&amp;K1696),[1]CatGlob!$B:$B,0)),F1696&amp;"_"&amp;G1696&amp;"_"&amp;H1696&amp;"_"&amp;I1696&amp;"_"&amp;J1696&amp;IF(K1696="","","_"&amp;K1696),INDEX([1]CatGlob!$C:$C,MATCH(F1696&amp;"_"&amp;G1696&amp;"_"&amp;H1696&amp;"_"&amp;I1696&amp;"_"&amp;J1696&amp;IF(K1696="","","_"&amp;K1696),[1]CatGlob!$B:$B,0))))</f>
        <v>PEN_NOM_GOB_LC</v>
      </c>
      <c r="N1696" s="402" t="str">
        <f t="shared" si="55"/>
        <v>rev</v>
      </c>
      <c r="O1696" s="402">
        <f t="shared" si="54"/>
        <v>1</v>
      </c>
      <c r="P1696" s="401" t="str">
        <f>IF(LEN(B1696)&gt;8,INDEX([1]CatGlob!$X:$X,MATCH(M1696,[1]CatGlob!$W:$W,0)),"")</f>
        <v>PEG</v>
      </c>
      <c r="Q1696" s="403" t="str">
        <f>INDEX([1]CatGlob!P:P,MATCH(M1696,[1]CatGlob!O:O,0))</f>
        <v>RFLG</v>
      </c>
      <c r="R1696" s="403" t="s">
        <v>601</v>
      </c>
      <c r="S1696" s="403" t="s">
        <v>601</v>
      </c>
      <c r="T1696" s="403" t="str">
        <f>INDEX([1]CatGlob!$D:$D,MATCH($M1696,[1]CatGlob!$C:$C,0))</f>
        <v>RFL</v>
      </c>
      <c r="U1696" s="403" t="s">
        <v>2856</v>
      </c>
      <c r="V1696" s="404" t="str">
        <f>INDEX([1]CatGlob!$F:$F,MATCH($M1696,[1]CatGlob!$C:$C,0))</f>
        <v>RF_SOB</v>
      </c>
      <c r="W1696" s="405"/>
      <c r="X1696" s="406">
        <v>2.6833266190071599E-2</v>
      </c>
      <c r="Y1696" s="407">
        <v>-0.147714634092244</v>
      </c>
      <c r="Z1696" s="408">
        <v>2.6833266190071599E-2</v>
      </c>
      <c r="AA1696" s="407">
        <v>-0.147714634092244</v>
      </c>
      <c r="AB1696" s="408">
        <v>1.1568918359324399E-2</v>
      </c>
      <c r="AC1696" s="407">
        <v>-6.3685819318148901E-2</v>
      </c>
      <c r="AD1696" s="408">
        <v>-5.0950059298828796E-3</v>
      </c>
      <c r="AE1696" s="407">
        <v>2.80475336578156E-2</v>
      </c>
      <c r="AF1696" s="408">
        <v>7.5256693720466101E-3</v>
      </c>
      <c r="AG1696" s="407">
        <v>-4.1428109784525297E-2</v>
      </c>
      <c r="AI1696" s="406">
        <v>4.3067014806010004E-3</v>
      </c>
      <c r="AJ1696" s="407">
        <v>-2.37079910003768E-2</v>
      </c>
      <c r="AK1696" s="408">
        <v>-3.2649618035975998E-2</v>
      </c>
      <c r="AL1696" s="407">
        <v>0.17973310991070701</v>
      </c>
      <c r="AM1696" s="408">
        <v>-6.1352691425068696E-3</v>
      </c>
      <c r="AN1696" s="407">
        <v>3.3774085868021303E-2</v>
      </c>
      <c r="AO1696" s="408">
        <v>-7.4323236372445802E-3</v>
      </c>
      <c r="AP1696" s="407">
        <v>4.0914250198920102E-2</v>
      </c>
      <c r="AQ1696" s="408">
        <v>-1.41355841816392E-2</v>
      </c>
      <c r="AR1696" s="407">
        <v>7.7815075893809205E-2</v>
      </c>
      <c r="AT1696" s="406">
        <v>0</v>
      </c>
      <c r="AU1696" s="407">
        <v>0</v>
      </c>
      <c r="AV1696" s="408">
        <v>-3.1874451955253597E-2</v>
      </c>
      <c r="AW1696" s="407">
        <v>0.17546589275108099</v>
      </c>
      <c r="AX1696" s="408">
        <v>0</v>
      </c>
      <c r="AY1696" s="407">
        <v>0</v>
      </c>
      <c r="AZ1696" s="408">
        <v>0</v>
      </c>
      <c r="BA1696" s="407">
        <v>0</v>
      </c>
      <c r="BB1696" s="408">
        <v>-1.45884422313316E-2</v>
      </c>
      <c r="BC1696" s="407">
        <v>8.0308017328789394E-2</v>
      </c>
    </row>
    <row r="1697" spans="1:55" x14ac:dyDescent="0.35">
      <c r="A1697" s="385" t="str" cm="1">
        <f t="array" ref="A1697">IFERROR(_xlfn.IFS(AND(F1697="Renta Variable",O1697=1),IFERROR(MATCH(B1697,[1]RV_Det!C:C,0),"Rev"),AND(J1697="Corporativa",O1697=1,I1697="EM"),IFERROR(MATCH(B1697,[1]RF_Corps!B:B,0),"Rev"),AND(F1697="Alternativos",O1697=1),IFERROR(MATCH(B1697,[1]Rep4!C:C,0),"Rev")),"")</f>
        <v/>
      </c>
      <c r="B1697" s="394" t="s">
        <v>4497</v>
      </c>
      <c r="C1697" s="409" t="s">
        <v>4498</v>
      </c>
      <c r="D1697" s="395" t="s">
        <v>2855</v>
      </c>
      <c r="E1697" s="396" t="str">
        <f>IF(B1697="","",INDEX([1]CatGlob!$S:$S,IFERROR(MATCH(MID(B1697,7,1),[1]CatGlob!$R:$R,0),MATCH(MID(B1697,1,2),[1]CatGlob!$R:$R,0))))</f>
        <v>NSOL</v>
      </c>
      <c r="F1697" s="397" t="s">
        <v>442</v>
      </c>
      <c r="G1697" s="398" t="s">
        <v>383</v>
      </c>
      <c r="H1697" s="399" t="s">
        <v>264</v>
      </c>
      <c r="I1697" s="399" t="s">
        <v>267</v>
      </c>
      <c r="J1697" s="399" t="s">
        <v>32</v>
      </c>
      <c r="K1697" s="396" t="s">
        <v>600</v>
      </c>
      <c r="L1697" s="400" t="str">
        <f>IF(ISERROR(MATCH(M1697,M$10:M1696,0)),M1697,"")</f>
        <v/>
      </c>
      <c r="M1697" s="401" t="str">
        <f>IF(B1697="","",IF(ISERROR(MATCH(F1697&amp;"_"&amp;G1697&amp;"_"&amp;H1697&amp;"_"&amp;I1697&amp;"_"&amp;J1697&amp;IF(K1697="","","_"&amp;K1697),[1]CatGlob!$B:$B,0)),F1697&amp;"_"&amp;G1697&amp;"_"&amp;H1697&amp;"_"&amp;I1697&amp;"_"&amp;J1697&amp;IF(K1697="","","_"&amp;K1697),INDEX([1]CatGlob!$C:$C,MATCH(F1697&amp;"_"&amp;G1697&amp;"_"&amp;H1697&amp;"_"&amp;I1697&amp;"_"&amp;J1697&amp;IF(K1697="","","_"&amp;K1697),[1]CatGlob!$B:$B,0))))</f>
        <v>PEN_NOM_GOB_LC</v>
      </c>
      <c r="N1697" s="402" t="str">
        <f t="shared" si="55"/>
        <v/>
      </c>
      <c r="O1697" s="402" t="str">
        <f t="shared" si="54"/>
        <v/>
      </c>
      <c r="P1697" s="401" t="str">
        <f>IF(LEN(B1697)&gt;8,INDEX([1]CatGlob!$X:$X,MATCH(M1697,[1]CatGlob!$W:$W,0)),"")</f>
        <v>PEG</v>
      </c>
      <c r="Q1697" s="403" t="str">
        <f>INDEX([1]CatGlob!P:P,MATCH(M1697,[1]CatGlob!O:O,0))</f>
        <v>RFLG</v>
      </c>
      <c r="R1697" s="403" t="s">
        <v>601</v>
      </c>
      <c r="S1697" s="403" t="s">
        <v>601</v>
      </c>
      <c r="T1697" s="403" t="str">
        <f>INDEX([1]CatGlob!$D:$D,MATCH($M1697,[1]CatGlob!$C:$C,0))</f>
        <v>RFL</v>
      </c>
      <c r="U1697" s="403" t="s">
        <v>2856</v>
      </c>
      <c r="V1697" s="404" t="str">
        <f>INDEX([1]CatGlob!$F:$F,MATCH($M1697,[1]CatGlob!$C:$C,0))</f>
        <v>RF_SOB</v>
      </c>
      <c r="W1697" s="405"/>
      <c r="X1697" s="406">
        <v>0</v>
      </c>
      <c r="Y1697" s="407">
        <v>0</v>
      </c>
      <c r="Z1697" s="408">
        <v>0</v>
      </c>
      <c r="AA1697" s="407">
        <v>0</v>
      </c>
      <c r="AB1697" s="408">
        <v>0</v>
      </c>
      <c r="AC1697" s="407">
        <v>0</v>
      </c>
      <c r="AD1697" s="408">
        <v>0</v>
      </c>
      <c r="AE1697" s="407">
        <v>0</v>
      </c>
      <c r="AF1697" s="408">
        <v>0</v>
      </c>
      <c r="AG1697" s="407">
        <v>0</v>
      </c>
      <c r="AI1697" s="406">
        <v>0</v>
      </c>
      <c r="AJ1697" s="407">
        <v>0</v>
      </c>
      <c r="AK1697" s="408">
        <v>0</v>
      </c>
      <c r="AL1697" s="407">
        <v>0</v>
      </c>
      <c r="AM1697" s="408">
        <v>0</v>
      </c>
      <c r="AN1697" s="407">
        <v>0</v>
      </c>
      <c r="AO1697" s="408">
        <v>0</v>
      </c>
      <c r="AP1697" s="407">
        <v>0</v>
      </c>
      <c r="AQ1697" s="408">
        <v>0</v>
      </c>
      <c r="AR1697" s="407">
        <v>0</v>
      </c>
      <c r="AT1697" s="406">
        <v>0</v>
      </c>
      <c r="AU1697" s="407">
        <v>0</v>
      </c>
      <c r="AV1697" s="408">
        <v>0</v>
      </c>
      <c r="AW1697" s="407">
        <v>0</v>
      </c>
      <c r="AX1697" s="408">
        <v>0</v>
      </c>
      <c r="AY1697" s="407">
        <v>0</v>
      </c>
      <c r="AZ1697" s="408">
        <v>0</v>
      </c>
      <c r="BA1697" s="407">
        <v>0</v>
      </c>
      <c r="BB1697" s="408">
        <v>0</v>
      </c>
      <c r="BC1697" s="407">
        <v>0</v>
      </c>
    </row>
    <row r="1698" spans="1:55" x14ac:dyDescent="0.35">
      <c r="A1698" s="385" t="str" cm="1">
        <f t="array" ref="A1698">IFERROR(_xlfn.IFS(AND(F1698="Renta Variable",O1698=1),IFERROR(MATCH(B1698,[1]RV_Det!C:C,0),"Rev"),AND(J1698="Corporativa",O1698=1,I1698="EM"),IFERROR(MATCH(B1698,[1]RF_Corps!B:B,0),"Rev"),AND(F1698="Alternativos",O1698=1),IFERROR(MATCH(B1698,[1]Rep4!C:C,0),"Rev")),"")</f>
        <v/>
      </c>
      <c r="B1698" s="394" t="s">
        <v>4499</v>
      </c>
      <c r="C1698" s="409" t="s">
        <v>4500</v>
      </c>
      <c r="D1698" s="395" t="s">
        <v>2855</v>
      </c>
      <c r="E1698" s="396" t="str">
        <f>IF(B1698="","",INDEX([1]CatGlob!$S:$S,IFERROR(MATCH(MID(B1698,7,1),[1]CatGlob!$R:$R,0),MATCH(MID(B1698,1,2),[1]CatGlob!$R:$R,0))))</f>
        <v>NSOL</v>
      </c>
      <c r="F1698" s="397" t="s">
        <v>442</v>
      </c>
      <c r="G1698" s="398" t="s">
        <v>383</v>
      </c>
      <c r="H1698" s="399" t="s">
        <v>264</v>
      </c>
      <c r="I1698" s="399" t="s">
        <v>267</v>
      </c>
      <c r="J1698" s="399" t="s">
        <v>32</v>
      </c>
      <c r="K1698" s="396" t="s">
        <v>600</v>
      </c>
      <c r="L1698" s="400" t="str">
        <f>IF(ISERROR(MATCH(M1698,M$10:M1697,0)),M1698,"")</f>
        <v/>
      </c>
      <c r="M1698" s="401" t="str">
        <f>IF(B1698="","",IF(ISERROR(MATCH(F1698&amp;"_"&amp;G1698&amp;"_"&amp;H1698&amp;"_"&amp;I1698&amp;"_"&amp;J1698&amp;IF(K1698="","","_"&amp;K1698),[1]CatGlob!$B:$B,0)),F1698&amp;"_"&amp;G1698&amp;"_"&amp;H1698&amp;"_"&amp;I1698&amp;"_"&amp;J1698&amp;IF(K1698="","","_"&amp;K1698),INDEX([1]CatGlob!$C:$C,MATCH(F1698&amp;"_"&amp;G1698&amp;"_"&amp;H1698&amp;"_"&amp;I1698&amp;"_"&amp;J1698&amp;IF(K1698="","","_"&amp;K1698),[1]CatGlob!$B:$B,0))))</f>
        <v>PEN_NOM_GOB_LC</v>
      </c>
      <c r="N1698" s="402" t="str">
        <f t="shared" si="55"/>
        <v/>
      </c>
      <c r="O1698" s="402" t="str">
        <f t="shared" si="54"/>
        <v/>
      </c>
      <c r="P1698" s="401" t="str">
        <f>IF(LEN(B1698)&gt;8,INDEX([1]CatGlob!$X:$X,MATCH(M1698,[1]CatGlob!$W:$W,0)),"")</f>
        <v>PEG</v>
      </c>
      <c r="Q1698" s="403" t="str">
        <f>INDEX([1]CatGlob!P:P,MATCH(M1698,[1]CatGlob!O:O,0))</f>
        <v>RFLG</v>
      </c>
      <c r="R1698" s="403" t="s">
        <v>601</v>
      </c>
      <c r="S1698" s="403" t="s">
        <v>601</v>
      </c>
      <c r="T1698" s="403" t="str">
        <f>INDEX([1]CatGlob!$D:$D,MATCH($M1698,[1]CatGlob!$C:$C,0))</f>
        <v>RFL</v>
      </c>
      <c r="U1698" s="403" t="s">
        <v>2856</v>
      </c>
      <c r="V1698" s="404" t="str">
        <f>INDEX([1]CatGlob!$F:$F,MATCH($M1698,[1]CatGlob!$C:$C,0))</f>
        <v>RF_SOB</v>
      </c>
      <c r="W1698" s="405"/>
      <c r="X1698" s="406">
        <v>0</v>
      </c>
      <c r="Y1698" s="407">
        <v>0</v>
      </c>
      <c r="Z1698" s="408">
        <v>0</v>
      </c>
      <c r="AA1698" s="407">
        <v>0</v>
      </c>
      <c r="AB1698" s="408">
        <v>0</v>
      </c>
      <c r="AC1698" s="407">
        <v>0</v>
      </c>
      <c r="AD1698" s="408">
        <v>0</v>
      </c>
      <c r="AE1698" s="407">
        <v>0</v>
      </c>
      <c r="AF1698" s="408">
        <v>0</v>
      </c>
      <c r="AG1698" s="407">
        <v>0</v>
      </c>
      <c r="AI1698" s="406">
        <v>0</v>
      </c>
      <c r="AJ1698" s="407">
        <v>0</v>
      </c>
      <c r="AK1698" s="408">
        <v>0</v>
      </c>
      <c r="AL1698" s="407">
        <v>0</v>
      </c>
      <c r="AM1698" s="408">
        <v>0</v>
      </c>
      <c r="AN1698" s="407">
        <v>0</v>
      </c>
      <c r="AO1698" s="408">
        <v>0</v>
      </c>
      <c r="AP1698" s="407">
        <v>0</v>
      </c>
      <c r="AQ1698" s="408">
        <v>0</v>
      </c>
      <c r="AR1698" s="407">
        <v>0</v>
      </c>
      <c r="AT1698" s="406">
        <v>0</v>
      </c>
      <c r="AU1698" s="407">
        <v>0</v>
      </c>
      <c r="AV1698" s="408">
        <v>0</v>
      </c>
      <c r="AW1698" s="407">
        <v>0</v>
      </c>
      <c r="AX1698" s="408">
        <v>0</v>
      </c>
      <c r="AY1698" s="407">
        <v>0</v>
      </c>
      <c r="AZ1698" s="408">
        <v>0</v>
      </c>
      <c r="BA1698" s="407">
        <v>0</v>
      </c>
      <c r="BB1698" s="408">
        <v>0</v>
      </c>
      <c r="BC1698" s="407">
        <v>0</v>
      </c>
    </row>
    <row r="1699" spans="1:55" x14ac:dyDescent="0.35">
      <c r="A1699" s="385" t="str" cm="1">
        <f t="array" ref="A1699">IFERROR(_xlfn.IFS(AND(F1699="Renta Variable",O1699=1),IFERROR(MATCH(B1699,[1]RV_Det!C:C,0),"Rev"),AND(J1699="Corporativa",O1699=1,I1699="EM"),IFERROR(MATCH(B1699,[1]RF_Corps!B:B,0),"Rev"),AND(F1699="Alternativos",O1699=1),IFERROR(MATCH(B1699,[1]Rep4!C:C,0),"Rev")),"")</f>
        <v/>
      </c>
      <c r="B1699" s="394" t="s">
        <v>4501</v>
      </c>
      <c r="C1699" s="409" t="s">
        <v>4502</v>
      </c>
      <c r="D1699" s="395" t="s">
        <v>2855</v>
      </c>
      <c r="E1699" s="396" t="str">
        <f>IF(B1699="","",INDEX([1]CatGlob!$S:$S,IFERROR(MATCH(MID(B1699,7,1),[1]CatGlob!$R:$R,0),MATCH(MID(B1699,1,2),[1]CatGlob!$R:$R,0))))</f>
        <v>NSOL</v>
      </c>
      <c r="F1699" s="397" t="s">
        <v>442</v>
      </c>
      <c r="G1699" s="398" t="s">
        <v>383</v>
      </c>
      <c r="H1699" s="399" t="s">
        <v>264</v>
      </c>
      <c r="I1699" s="399" t="s">
        <v>267</v>
      </c>
      <c r="J1699" s="399" t="s">
        <v>32</v>
      </c>
      <c r="K1699" s="396" t="s">
        <v>600</v>
      </c>
      <c r="L1699" s="400" t="str">
        <f>IF(ISERROR(MATCH(M1699,M$10:M1698,0)),M1699,"")</f>
        <v/>
      </c>
      <c r="M1699" s="401" t="str">
        <f>IF(B1699="","",IF(ISERROR(MATCH(F1699&amp;"_"&amp;G1699&amp;"_"&amp;H1699&amp;"_"&amp;I1699&amp;"_"&amp;J1699&amp;IF(K1699="","","_"&amp;K1699),[1]CatGlob!$B:$B,0)),F1699&amp;"_"&amp;G1699&amp;"_"&amp;H1699&amp;"_"&amp;I1699&amp;"_"&amp;J1699&amp;IF(K1699="","","_"&amp;K1699),INDEX([1]CatGlob!$C:$C,MATCH(F1699&amp;"_"&amp;G1699&amp;"_"&amp;H1699&amp;"_"&amp;I1699&amp;"_"&amp;J1699&amp;IF(K1699="","","_"&amp;K1699),[1]CatGlob!$B:$B,0))))</f>
        <v>PEN_NOM_GOB_LC</v>
      </c>
      <c r="N1699" s="402" t="str">
        <f t="shared" si="55"/>
        <v/>
      </c>
      <c r="O1699" s="402" t="str">
        <f t="shared" si="54"/>
        <v/>
      </c>
      <c r="P1699" s="401" t="str">
        <f>IF(LEN(B1699)&gt;8,INDEX([1]CatGlob!$X:$X,MATCH(M1699,[1]CatGlob!$W:$W,0)),"")</f>
        <v>PEG</v>
      </c>
      <c r="Q1699" s="403" t="str">
        <f>INDEX([1]CatGlob!P:P,MATCH(M1699,[1]CatGlob!O:O,0))</f>
        <v>RFLG</v>
      </c>
      <c r="R1699" s="403" t="s">
        <v>601</v>
      </c>
      <c r="S1699" s="403" t="s">
        <v>601</v>
      </c>
      <c r="T1699" s="403" t="str">
        <f>INDEX([1]CatGlob!$D:$D,MATCH($M1699,[1]CatGlob!$C:$C,0))</f>
        <v>RFL</v>
      </c>
      <c r="U1699" s="403" t="s">
        <v>2856</v>
      </c>
      <c r="V1699" s="404" t="str">
        <f>INDEX([1]CatGlob!$F:$F,MATCH($M1699,[1]CatGlob!$C:$C,0))</f>
        <v>RF_SOB</v>
      </c>
      <c r="W1699" s="405"/>
      <c r="X1699" s="406">
        <v>0</v>
      </c>
      <c r="Y1699" s="407">
        <v>0</v>
      </c>
      <c r="Z1699" s="408">
        <v>0</v>
      </c>
      <c r="AA1699" s="407">
        <v>0</v>
      </c>
      <c r="AB1699" s="408">
        <v>0</v>
      </c>
      <c r="AC1699" s="407">
        <v>0</v>
      </c>
      <c r="AD1699" s="408">
        <v>0</v>
      </c>
      <c r="AE1699" s="407">
        <v>0</v>
      </c>
      <c r="AF1699" s="408">
        <v>0</v>
      </c>
      <c r="AG1699" s="407">
        <v>0</v>
      </c>
      <c r="AI1699" s="406">
        <v>0</v>
      </c>
      <c r="AJ1699" s="407">
        <v>0</v>
      </c>
      <c r="AK1699" s="408">
        <v>0</v>
      </c>
      <c r="AL1699" s="407">
        <v>0</v>
      </c>
      <c r="AM1699" s="408">
        <v>0</v>
      </c>
      <c r="AN1699" s="407">
        <v>0</v>
      </c>
      <c r="AO1699" s="408">
        <v>0</v>
      </c>
      <c r="AP1699" s="407">
        <v>0</v>
      </c>
      <c r="AQ1699" s="408">
        <v>0</v>
      </c>
      <c r="AR1699" s="407">
        <v>0</v>
      </c>
      <c r="AT1699" s="406">
        <v>0</v>
      </c>
      <c r="AU1699" s="407">
        <v>0</v>
      </c>
      <c r="AV1699" s="408">
        <v>0</v>
      </c>
      <c r="AW1699" s="407">
        <v>0</v>
      </c>
      <c r="AX1699" s="408">
        <v>0</v>
      </c>
      <c r="AY1699" s="407">
        <v>0</v>
      </c>
      <c r="AZ1699" s="408">
        <v>0</v>
      </c>
      <c r="BA1699" s="407">
        <v>0</v>
      </c>
      <c r="BB1699" s="408">
        <v>0</v>
      </c>
      <c r="BC1699" s="407">
        <v>0</v>
      </c>
    </row>
    <row r="1700" spans="1:55" x14ac:dyDescent="0.35">
      <c r="A1700" s="385" t="str" cm="1">
        <f t="array" ref="A1700">IFERROR(_xlfn.IFS(AND(F1700="Renta Variable",O1700=1),IFERROR(MATCH(B1700,[1]RV_Det!C:C,0),"Rev"),AND(J1700="Corporativa",O1700=1,I1700="EM"),IFERROR(MATCH(B1700,[1]RF_Corps!B:B,0),"Rev"),AND(F1700="Alternativos",O1700=1),IFERROR(MATCH(B1700,[1]Rep4!C:C,0),"Rev")),"")</f>
        <v/>
      </c>
      <c r="B1700" s="437" t="s">
        <v>4503</v>
      </c>
      <c r="C1700" s="409" t="s">
        <v>4504</v>
      </c>
      <c r="D1700" s="395" t="s">
        <v>2855</v>
      </c>
      <c r="E1700" s="396" t="str">
        <f>IF(B1700="","",INDEX([1]CatGlob!$S:$S,IFERROR(MATCH(MID(B1700,7,1),[1]CatGlob!$R:$R,0),MATCH(MID(B1700,1,2),[1]CatGlob!$R:$R,0))))</f>
        <v>NSOL</v>
      </c>
      <c r="F1700" s="397" t="s">
        <v>442</v>
      </c>
      <c r="G1700" s="398" t="s">
        <v>383</v>
      </c>
      <c r="H1700" s="399" t="s">
        <v>264</v>
      </c>
      <c r="I1700" s="399" t="s">
        <v>267</v>
      </c>
      <c r="J1700" s="399" t="s">
        <v>32</v>
      </c>
      <c r="K1700" s="396" t="s">
        <v>600</v>
      </c>
      <c r="L1700" s="400" t="str">
        <f>IF(ISERROR(MATCH(M1700,M$10:M1699,0)),M1700,"")</f>
        <v/>
      </c>
      <c r="M1700" s="401" t="str">
        <f>IF(B1700="","",IF(ISERROR(MATCH(F1700&amp;"_"&amp;G1700&amp;"_"&amp;H1700&amp;"_"&amp;I1700&amp;"_"&amp;J1700&amp;IF(K1700="","","_"&amp;K1700),[1]CatGlob!$B:$B,0)),F1700&amp;"_"&amp;G1700&amp;"_"&amp;H1700&amp;"_"&amp;I1700&amp;"_"&amp;J1700&amp;IF(K1700="","","_"&amp;K1700),INDEX([1]CatGlob!$C:$C,MATCH(F1700&amp;"_"&amp;G1700&amp;"_"&amp;H1700&amp;"_"&amp;I1700&amp;"_"&amp;J1700&amp;IF(K1700="","","_"&amp;K1700),[1]CatGlob!$B:$B,0))))</f>
        <v>PEN_NOM_GOB_LC</v>
      </c>
      <c r="N1700" s="402" t="str">
        <f t="shared" si="55"/>
        <v/>
      </c>
      <c r="O1700" s="402" t="str">
        <f t="shared" si="54"/>
        <v/>
      </c>
      <c r="P1700" s="401" t="str">
        <f>IF(LEN(B1700)&gt;8,INDEX([1]CatGlob!$X:$X,MATCH(M1700,[1]CatGlob!$W:$W,0)),"")</f>
        <v>PEG</v>
      </c>
      <c r="Q1700" s="403" t="str">
        <f>INDEX([1]CatGlob!P:P,MATCH(M1700,[1]CatGlob!O:O,0))</f>
        <v>RFLG</v>
      </c>
      <c r="R1700" s="403" t="s">
        <v>601</v>
      </c>
      <c r="S1700" s="403" t="s">
        <v>601</v>
      </c>
      <c r="T1700" s="403" t="str">
        <f>INDEX([1]CatGlob!$D:$D,MATCH($M1700,[1]CatGlob!$C:$C,0))</f>
        <v>RFL</v>
      </c>
      <c r="U1700" s="403" t="s">
        <v>2856</v>
      </c>
      <c r="V1700" s="404" t="str">
        <f>INDEX([1]CatGlob!$F:$F,MATCH($M1700,[1]CatGlob!$C:$C,0))</f>
        <v>RF_SOB</v>
      </c>
      <c r="W1700" s="405"/>
      <c r="X1700" s="406">
        <v>0</v>
      </c>
      <c r="Y1700" s="407">
        <v>0</v>
      </c>
      <c r="Z1700" s="408">
        <v>0</v>
      </c>
      <c r="AA1700" s="407">
        <v>0</v>
      </c>
      <c r="AB1700" s="408">
        <v>0</v>
      </c>
      <c r="AC1700" s="407">
        <v>0</v>
      </c>
      <c r="AD1700" s="408">
        <v>0</v>
      </c>
      <c r="AE1700" s="407">
        <v>0</v>
      </c>
      <c r="AF1700" s="408">
        <v>0</v>
      </c>
      <c r="AG1700" s="407">
        <v>0</v>
      </c>
      <c r="AI1700" s="406">
        <v>0</v>
      </c>
      <c r="AJ1700" s="407">
        <v>0</v>
      </c>
      <c r="AK1700" s="408">
        <v>0</v>
      </c>
      <c r="AL1700" s="407">
        <v>0</v>
      </c>
      <c r="AM1700" s="408">
        <v>0</v>
      </c>
      <c r="AN1700" s="407">
        <v>0</v>
      </c>
      <c r="AO1700" s="408">
        <v>0</v>
      </c>
      <c r="AP1700" s="407">
        <v>0</v>
      </c>
      <c r="AQ1700" s="408">
        <v>0</v>
      </c>
      <c r="AR1700" s="407">
        <v>0</v>
      </c>
      <c r="AT1700" s="406">
        <v>0</v>
      </c>
      <c r="AU1700" s="407">
        <v>0</v>
      </c>
      <c r="AV1700" s="408">
        <v>0</v>
      </c>
      <c r="AW1700" s="407">
        <v>0</v>
      </c>
      <c r="AX1700" s="408">
        <v>0</v>
      </c>
      <c r="AY1700" s="407">
        <v>0</v>
      </c>
      <c r="AZ1700" s="408">
        <v>0</v>
      </c>
      <c r="BA1700" s="407">
        <v>0</v>
      </c>
      <c r="BB1700" s="408">
        <v>0</v>
      </c>
      <c r="BC1700" s="407">
        <v>0</v>
      </c>
    </row>
    <row r="1701" spans="1:55" x14ac:dyDescent="0.35">
      <c r="A1701" s="385" t="str" cm="1">
        <f t="array" ref="A1701">IFERROR(_xlfn.IFS(AND(F1701="Renta Variable",O1701=1),IFERROR(MATCH(B1701,[1]RV_Det!C:C,0),"Rev"),AND(J1701="Corporativa",O1701=1,I1701="EM"),IFERROR(MATCH(B1701,[1]RF_Corps!B:B,0),"Rev"),AND(F1701="Alternativos",O1701=1),IFERROR(MATCH(B1701,[1]Rep4!C:C,0),"Rev")),"")</f>
        <v/>
      </c>
      <c r="B1701" s="394" t="s">
        <v>4505</v>
      </c>
      <c r="C1701" s="409" t="s">
        <v>4506</v>
      </c>
      <c r="D1701" s="395" t="s">
        <v>2855</v>
      </c>
      <c r="E1701" s="396" t="str">
        <f>IF(B1701="","",INDEX([1]CatGlob!$S:$S,IFERROR(MATCH(MID(B1701,7,1),[1]CatGlob!$R:$R,0),MATCH(MID(B1701,1,2),[1]CatGlob!$R:$R,0))))</f>
        <v>NSOL</v>
      </c>
      <c r="F1701" s="397" t="s">
        <v>442</v>
      </c>
      <c r="G1701" s="398" t="s">
        <v>383</v>
      </c>
      <c r="H1701" s="399" t="s">
        <v>264</v>
      </c>
      <c r="I1701" s="399" t="s">
        <v>267</v>
      </c>
      <c r="J1701" s="399" t="s">
        <v>32</v>
      </c>
      <c r="K1701" s="396" t="s">
        <v>600</v>
      </c>
      <c r="L1701" s="400" t="str">
        <f>IF(ISERROR(MATCH(M1701,M$10:M1700,0)),M1701,"")</f>
        <v/>
      </c>
      <c r="M1701" s="401" t="str">
        <f>IF(B1701="","",IF(ISERROR(MATCH(F1701&amp;"_"&amp;G1701&amp;"_"&amp;H1701&amp;"_"&amp;I1701&amp;"_"&amp;J1701&amp;IF(K1701="","","_"&amp;K1701),[1]CatGlob!$B:$B,0)),F1701&amp;"_"&amp;G1701&amp;"_"&amp;H1701&amp;"_"&amp;I1701&amp;"_"&amp;J1701&amp;IF(K1701="","","_"&amp;K1701),INDEX([1]CatGlob!$C:$C,MATCH(F1701&amp;"_"&amp;G1701&amp;"_"&amp;H1701&amp;"_"&amp;I1701&amp;"_"&amp;J1701&amp;IF(K1701="","","_"&amp;K1701),[1]CatGlob!$B:$B,0))))</f>
        <v>PEN_NOM_GOB_LC</v>
      </c>
      <c r="N1701" s="402" t="str">
        <f t="shared" si="55"/>
        <v/>
      </c>
      <c r="O1701" s="402" t="str">
        <f t="shared" si="54"/>
        <v/>
      </c>
      <c r="P1701" s="401" t="str">
        <f>IF(LEN(B1701)&gt;8,INDEX([1]CatGlob!$X:$X,MATCH(M1701,[1]CatGlob!$W:$W,0)),"")</f>
        <v>PEG</v>
      </c>
      <c r="Q1701" s="403" t="str">
        <f>INDEX([1]CatGlob!P:P,MATCH(M1701,[1]CatGlob!O:O,0))</f>
        <v>RFLG</v>
      </c>
      <c r="R1701" s="403" t="s">
        <v>601</v>
      </c>
      <c r="S1701" s="403" t="s">
        <v>601</v>
      </c>
      <c r="T1701" s="403" t="str">
        <f>INDEX([1]CatGlob!$D:$D,MATCH($M1701,[1]CatGlob!$C:$C,0))</f>
        <v>RFL</v>
      </c>
      <c r="U1701" s="403" t="s">
        <v>2856</v>
      </c>
      <c r="V1701" s="404" t="str">
        <f>INDEX([1]CatGlob!$F:$F,MATCH($M1701,[1]CatGlob!$C:$C,0))</f>
        <v>RF_SOB</v>
      </c>
      <c r="W1701" s="405"/>
      <c r="X1701" s="406">
        <v>0</v>
      </c>
      <c r="Y1701" s="407">
        <v>0</v>
      </c>
      <c r="Z1701" s="408">
        <v>0</v>
      </c>
      <c r="AA1701" s="407">
        <v>0</v>
      </c>
      <c r="AB1701" s="408">
        <v>0</v>
      </c>
      <c r="AC1701" s="407">
        <v>0</v>
      </c>
      <c r="AD1701" s="408">
        <v>0</v>
      </c>
      <c r="AE1701" s="407">
        <v>0</v>
      </c>
      <c r="AF1701" s="408">
        <v>0</v>
      </c>
      <c r="AG1701" s="407">
        <v>0</v>
      </c>
      <c r="AI1701" s="406">
        <v>0</v>
      </c>
      <c r="AJ1701" s="407">
        <v>0</v>
      </c>
      <c r="AK1701" s="408">
        <v>0</v>
      </c>
      <c r="AL1701" s="407">
        <v>0</v>
      </c>
      <c r="AM1701" s="408">
        <v>0</v>
      </c>
      <c r="AN1701" s="407">
        <v>0</v>
      </c>
      <c r="AO1701" s="408">
        <v>0</v>
      </c>
      <c r="AP1701" s="407">
        <v>0</v>
      </c>
      <c r="AQ1701" s="408">
        <v>0</v>
      </c>
      <c r="AR1701" s="407">
        <v>0</v>
      </c>
      <c r="AT1701" s="406">
        <v>0</v>
      </c>
      <c r="AU1701" s="407">
        <v>0</v>
      </c>
      <c r="AV1701" s="408">
        <v>0</v>
      </c>
      <c r="AW1701" s="407">
        <v>0</v>
      </c>
      <c r="AX1701" s="408">
        <v>0</v>
      </c>
      <c r="AY1701" s="407">
        <v>0</v>
      </c>
      <c r="AZ1701" s="408">
        <v>0</v>
      </c>
      <c r="BA1701" s="407">
        <v>0</v>
      </c>
      <c r="BB1701" s="408">
        <v>0</v>
      </c>
      <c r="BC1701" s="407">
        <v>0</v>
      </c>
    </row>
    <row r="1702" spans="1:55" x14ac:dyDescent="0.35">
      <c r="A1702" s="385" t="str" cm="1">
        <f t="array" ref="A1702">IFERROR(_xlfn.IFS(AND(F1702="Renta Variable",O1702=1),IFERROR(MATCH(B1702,[1]RV_Det!C:C,0),"Rev"),AND(J1702="Corporativa",O1702=1,I1702="EM"),IFERROR(MATCH(B1702,[1]RF_Corps!B:B,0),"Rev"),AND(F1702="Alternativos",O1702=1),IFERROR(MATCH(B1702,[1]Rep4!C:C,0),"Rev")),"")</f>
        <v/>
      </c>
      <c r="B1702" s="394" t="s">
        <v>4507</v>
      </c>
      <c r="C1702" s="409" t="s">
        <v>4508</v>
      </c>
      <c r="D1702" s="395" t="s">
        <v>2855</v>
      </c>
      <c r="E1702" s="396" t="str">
        <f>IF(B1702="","",INDEX([1]CatGlob!$S:$S,IFERROR(MATCH(MID(B1702,7,1),[1]CatGlob!$R:$R,0),MATCH(MID(B1702,1,2),[1]CatGlob!$R:$R,0))))</f>
        <v>NSOL</v>
      </c>
      <c r="F1702" s="397" t="s">
        <v>442</v>
      </c>
      <c r="G1702" s="398" t="s">
        <v>383</v>
      </c>
      <c r="H1702" s="399" t="s">
        <v>264</v>
      </c>
      <c r="I1702" s="399" t="s">
        <v>267</v>
      </c>
      <c r="J1702" s="399" t="s">
        <v>32</v>
      </c>
      <c r="K1702" s="396" t="s">
        <v>600</v>
      </c>
      <c r="L1702" s="400" t="str">
        <f>IF(ISERROR(MATCH(M1702,M$10:M1701,0)),M1702,"")</f>
        <v/>
      </c>
      <c r="M1702" s="401" t="str">
        <f>IF(B1702="","",IF(ISERROR(MATCH(F1702&amp;"_"&amp;G1702&amp;"_"&amp;H1702&amp;"_"&amp;I1702&amp;"_"&amp;J1702&amp;IF(K1702="","","_"&amp;K1702),[1]CatGlob!$B:$B,0)),F1702&amp;"_"&amp;G1702&amp;"_"&amp;H1702&amp;"_"&amp;I1702&amp;"_"&amp;J1702&amp;IF(K1702="","","_"&amp;K1702),INDEX([1]CatGlob!$C:$C,MATCH(F1702&amp;"_"&amp;G1702&amp;"_"&amp;H1702&amp;"_"&amp;I1702&amp;"_"&amp;J1702&amp;IF(K1702="","","_"&amp;K1702),[1]CatGlob!$B:$B,0))))</f>
        <v>PEN_NOM_GOB_LC</v>
      </c>
      <c r="N1702" s="402" t="str">
        <f t="shared" si="55"/>
        <v/>
      </c>
      <c r="O1702" s="402" t="str">
        <f t="shared" si="54"/>
        <v/>
      </c>
      <c r="P1702" s="401" t="str">
        <f>IF(LEN(B1702)&gt;8,INDEX([1]CatGlob!$X:$X,MATCH(M1702,[1]CatGlob!$W:$W,0)),"")</f>
        <v>PEG</v>
      </c>
      <c r="Q1702" s="403" t="str">
        <f>INDEX([1]CatGlob!P:P,MATCH(M1702,[1]CatGlob!O:O,0))</f>
        <v>RFLG</v>
      </c>
      <c r="R1702" s="403" t="s">
        <v>601</v>
      </c>
      <c r="S1702" s="403" t="s">
        <v>601</v>
      </c>
      <c r="T1702" s="403" t="str">
        <f>INDEX([1]CatGlob!$D:$D,MATCH($M1702,[1]CatGlob!$C:$C,0))</f>
        <v>RFL</v>
      </c>
      <c r="U1702" s="403" t="s">
        <v>2856</v>
      </c>
      <c r="V1702" s="404" t="str">
        <f>INDEX([1]CatGlob!$F:$F,MATCH($M1702,[1]CatGlob!$C:$C,0))</f>
        <v>RF_SOB</v>
      </c>
      <c r="W1702" s="405"/>
      <c r="X1702" s="406">
        <v>0</v>
      </c>
      <c r="Y1702" s="407">
        <v>0</v>
      </c>
      <c r="Z1702" s="408">
        <v>0</v>
      </c>
      <c r="AA1702" s="407">
        <v>0</v>
      </c>
      <c r="AB1702" s="408">
        <v>0</v>
      </c>
      <c r="AC1702" s="407">
        <v>0</v>
      </c>
      <c r="AD1702" s="408">
        <v>0</v>
      </c>
      <c r="AE1702" s="407">
        <v>0</v>
      </c>
      <c r="AF1702" s="408">
        <v>0</v>
      </c>
      <c r="AG1702" s="407">
        <v>0</v>
      </c>
      <c r="AI1702" s="406">
        <v>0</v>
      </c>
      <c r="AJ1702" s="407">
        <v>0</v>
      </c>
      <c r="AK1702" s="408">
        <v>0</v>
      </c>
      <c r="AL1702" s="407">
        <v>0</v>
      </c>
      <c r="AM1702" s="408">
        <v>0</v>
      </c>
      <c r="AN1702" s="407">
        <v>0</v>
      </c>
      <c r="AO1702" s="408">
        <v>0</v>
      </c>
      <c r="AP1702" s="407">
        <v>0</v>
      </c>
      <c r="AQ1702" s="408">
        <v>0</v>
      </c>
      <c r="AR1702" s="407">
        <v>0</v>
      </c>
      <c r="AT1702" s="406">
        <v>0</v>
      </c>
      <c r="AU1702" s="407">
        <v>0</v>
      </c>
      <c r="AV1702" s="408">
        <v>0</v>
      </c>
      <c r="AW1702" s="407">
        <v>0</v>
      </c>
      <c r="AX1702" s="408">
        <v>0</v>
      </c>
      <c r="AY1702" s="407">
        <v>0</v>
      </c>
      <c r="AZ1702" s="408">
        <v>0</v>
      </c>
      <c r="BA1702" s="407">
        <v>0</v>
      </c>
      <c r="BB1702" s="408">
        <v>0</v>
      </c>
      <c r="BC1702" s="407">
        <v>0</v>
      </c>
    </row>
    <row r="1703" spans="1:55" x14ac:dyDescent="0.35">
      <c r="A1703" s="385" t="str" cm="1">
        <f t="array" ref="A1703">IFERROR(_xlfn.IFS(AND(F1703="Renta Variable",O1703=1),IFERROR(MATCH(B1703,[1]RV_Det!C:C,0),"Rev"),AND(J1703="Corporativa",O1703=1,I1703="EM"),IFERROR(MATCH(B1703,[1]RF_Corps!B:B,0),"Rev"),AND(F1703="Alternativos",O1703=1),IFERROR(MATCH(B1703,[1]Rep4!C:C,0),"Rev")),"")</f>
        <v/>
      </c>
      <c r="B1703" s="394" t="s">
        <v>4509</v>
      </c>
      <c r="C1703" s="409" t="s">
        <v>4510</v>
      </c>
      <c r="D1703" s="395" t="s">
        <v>2855</v>
      </c>
      <c r="E1703" s="396" t="str">
        <f>IF(B1703="","",INDEX([1]CatGlob!$S:$S,IFERROR(MATCH(MID(B1703,7,1),[1]CatGlob!$R:$R,0),MATCH(MID(B1703,1,2),[1]CatGlob!$R:$R,0))))</f>
        <v>NSOL</v>
      </c>
      <c r="F1703" s="397" t="s">
        <v>442</v>
      </c>
      <c r="G1703" s="398" t="s">
        <v>383</v>
      </c>
      <c r="H1703" s="399" t="s">
        <v>264</v>
      </c>
      <c r="I1703" s="399" t="s">
        <v>267</v>
      </c>
      <c r="J1703" s="399" t="s">
        <v>32</v>
      </c>
      <c r="K1703" s="396" t="s">
        <v>600</v>
      </c>
      <c r="L1703" s="400" t="str">
        <f>IF(ISERROR(MATCH(M1703,M$10:M1702,0)),M1703,"")</f>
        <v/>
      </c>
      <c r="M1703" s="401" t="str">
        <f>IF(B1703="","",IF(ISERROR(MATCH(F1703&amp;"_"&amp;G1703&amp;"_"&amp;H1703&amp;"_"&amp;I1703&amp;"_"&amp;J1703&amp;IF(K1703="","","_"&amp;K1703),[1]CatGlob!$B:$B,0)),F1703&amp;"_"&amp;G1703&amp;"_"&amp;H1703&amp;"_"&amp;I1703&amp;"_"&amp;J1703&amp;IF(K1703="","","_"&amp;K1703),INDEX([1]CatGlob!$C:$C,MATCH(F1703&amp;"_"&amp;G1703&amp;"_"&amp;H1703&amp;"_"&amp;I1703&amp;"_"&amp;J1703&amp;IF(K1703="","","_"&amp;K1703),[1]CatGlob!$B:$B,0))))</f>
        <v>PEN_NOM_GOB_LC</v>
      </c>
      <c r="N1703" s="402" t="str">
        <f t="shared" si="55"/>
        <v/>
      </c>
      <c r="O1703" s="402" t="str">
        <f t="shared" si="54"/>
        <v/>
      </c>
      <c r="P1703" s="401" t="str">
        <f>IF(LEN(B1703)&gt;8,INDEX([1]CatGlob!$X:$X,MATCH(M1703,[1]CatGlob!$W:$W,0)),"")</f>
        <v>PEG</v>
      </c>
      <c r="Q1703" s="403" t="str">
        <f>INDEX([1]CatGlob!P:P,MATCH(M1703,[1]CatGlob!O:O,0))</f>
        <v>RFLG</v>
      </c>
      <c r="R1703" s="403" t="s">
        <v>601</v>
      </c>
      <c r="S1703" s="403" t="s">
        <v>601</v>
      </c>
      <c r="T1703" s="403" t="str">
        <f>INDEX([1]CatGlob!$D:$D,MATCH($M1703,[1]CatGlob!$C:$C,0))</f>
        <v>RFL</v>
      </c>
      <c r="U1703" s="403" t="s">
        <v>2856</v>
      </c>
      <c r="V1703" s="404" t="str">
        <f>INDEX([1]CatGlob!$F:$F,MATCH($M1703,[1]CatGlob!$C:$C,0))</f>
        <v>RF_SOB</v>
      </c>
      <c r="W1703" s="405"/>
      <c r="X1703" s="406">
        <v>0</v>
      </c>
      <c r="Y1703" s="407">
        <v>0</v>
      </c>
      <c r="Z1703" s="408">
        <v>0</v>
      </c>
      <c r="AA1703" s="407">
        <v>0</v>
      </c>
      <c r="AB1703" s="408">
        <v>0</v>
      </c>
      <c r="AC1703" s="407">
        <v>0</v>
      </c>
      <c r="AD1703" s="408">
        <v>0</v>
      </c>
      <c r="AE1703" s="407">
        <v>0</v>
      </c>
      <c r="AF1703" s="408">
        <v>0</v>
      </c>
      <c r="AG1703" s="407">
        <v>0</v>
      </c>
      <c r="AI1703" s="406">
        <v>0</v>
      </c>
      <c r="AJ1703" s="407">
        <v>0</v>
      </c>
      <c r="AK1703" s="408">
        <v>0</v>
      </c>
      <c r="AL1703" s="407">
        <v>0</v>
      </c>
      <c r="AM1703" s="408">
        <v>0</v>
      </c>
      <c r="AN1703" s="407">
        <v>0</v>
      </c>
      <c r="AO1703" s="408">
        <v>0</v>
      </c>
      <c r="AP1703" s="407">
        <v>0</v>
      </c>
      <c r="AQ1703" s="408">
        <v>0</v>
      </c>
      <c r="AR1703" s="407">
        <v>0</v>
      </c>
      <c r="AT1703" s="406">
        <v>0</v>
      </c>
      <c r="AU1703" s="407">
        <v>0</v>
      </c>
      <c r="AV1703" s="408">
        <v>0</v>
      </c>
      <c r="AW1703" s="407">
        <v>0</v>
      </c>
      <c r="AX1703" s="408">
        <v>0</v>
      </c>
      <c r="AY1703" s="407">
        <v>0</v>
      </c>
      <c r="AZ1703" s="408">
        <v>0</v>
      </c>
      <c r="BA1703" s="407">
        <v>0</v>
      </c>
      <c r="BB1703" s="408">
        <v>0</v>
      </c>
      <c r="BC1703" s="407">
        <v>0</v>
      </c>
    </row>
    <row r="1704" spans="1:55" x14ac:dyDescent="0.35">
      <c r="A1704" s="385" t="str" cm="1">
        <f t="array" ref="A1704">IFERROR(_xlfn.IFS(AND(F1704="Renta Variable",O1704=1),IFERROR(MATCH(B1704,[1]RV_Det!C:C,0),"Rev"),AND(J1704="Corporativa",O1704=1,I1704="EM"),IFERROR(MATCH(B1704,[1]RF_Corps!B:B,0),"Rev"),AND(F1704="Alternativos",O1704=1),IFERROR(MATCH(B1704,[1]Rep4!C:C,0),"Rev")),"")</f>
        <v/>
      </c>
      <c r="B1704" s="394" t="s">
        <v>4511</v>
      </c>
      <c r="C1704" s="409" t="s">
        <v>4512</v>
      </c>
      <c r="D1704" s="395" t="s">
        <v>2855</v>
      </c>
      <c r="E1704" s="396" t="str">
        <f>IF(B1704="","",INDEX([1]CatGlob!$S:$S,IFERROR(MATCH(MID(B1704,7,1),[1]CatGlob!$R:$R,0),MATCH(MID(B1704,1,2),[1]CatGlob!$R:$R,0))))</f>
        <v>NSOL</v>
      </c>
      <c r="F1704" s="397" t="s">
        <v>442</v>
      </c>
      <c r="G1704" s="398" t="s">
        <v>383</v>
      </c>
      <c r="H1704" s="399" t="s">
        <v>264</v>
      </c>
      <c r="I1704" s="399" t="s">
        <v>267</v>
      </c>
      <c r="J1704" s="399" t="s">
        <v>32</v>
      </c>
      <c r="K1704" s="396" t="s">
        <v>600</v>
      </c>
      <c r="L1704" s="400" t="str">
        <f>IF(ISERROR(MATCH(M1704,M$10:M1703,0)),M1704,"")</f>
        <v/>
      </c>
      <c r="M1704" s="401" t="str">
        <f>IF(B1704="","",IF(ISERROR(MATCH(F1704&amp;"_"&amp;G1704&amp;"_"&amp;H1704&amp;"_"&amp;I1704&amp;"_"&amp;J1704&amp;IF(K1704="","","_"&amp;K1704),[1]CatGlob!$B:$B,0)),F1704&amp;"_"&amp;G1704&amp;"_"&amp;H1704&amp;"_"&amp;I1704&amp;"_"&amp;J1704&amp;IF(K1704="","","_"&amp;K1704),INDEX([1]CatGlob!$C:$C,MATCH(F1704&amp;"_"&amp;G1704&amp;"_"&amp;H1704&amp;"_"&amp;I1704&amp;"_"&amp;J1704&amp;IF(K1704="","","_"&amp;K1704),[1]CatGlob!$B:$B,0))))</f>
        <v>PEN_NOM_GOB_LC</v>
      </c>
      <c r="N1704" s="402" t="str">
        <f t="shared" si="55"/>
        <v/>
      </c>
      <c r="O1704" s="402" t="str">
        <f t="shared" si="54"/>
        <v/>
      </c>
      <c r="P1704" s="401" t="str">
        <f>IF(LEN(B1704)&gt;8,INDEX([1]CatGlob!$X:$X,MATCH(M1704,[1]CatGlob!$W:$W,0)),"")</f>
        <v>PEG</v>
      </c>
      <c r="Q1704" s="403" t="str">
        <f>INDEX([1]CatGlob!P:P,MATCH(M1704,[1]CatGlob!O:O,0))</f>
        <v>RFLG</v>
      </c>
      <c r="R1704" s="403" t="s">
        <v>601</v>
      </c>
      <c r="S1704" s="403" t="s">
        <v>601</v>
      </c>
      <c r="T1704" s="403" t="str">
        <f>INDEX([1]CatGlob!$D:$D,MATCH($M1704,[1]CatGlob!$C:$C,0))</f>
        <v>RFL</v>
      </c>
      <c r="U1704" s="403" t="s">
        <v>2856</v>
      </c>
      <c r="V1704" s="404" t="str">
        <f>INDEX([1]CatGlob!$F:$F,MATCH($M1704,[1]CatGlob!$C:$C,0))</f>
        <v>RF_SOB</v>
      </c>
      <c r="W1704" s="405"/>
      <c r="X1704" s="406">
        <v>0</v>
      </c>
      <c r="Y1704" s="407">
        <v>0</v>
      </c>
      <c r="Z1704" s="408">
        <v>0</v>
      </c>
      <c r="AA1704" s="407">
        <v>0</v>
      </c>
      <c r="AB1704" s="408">
        <v>0</v>
      </c>
      <c r="AC1704" s="407">
        <v>0</v>
      </c>
      <c r="AD1704" s="408">
        <v>0</v>
      </c>
      <c r="AE1704" s="407">
        <v>0</v>
      </c>
      <c r="AF1704" s="408">
        <v>0</v>
      </c>
      <c r="AG1704" s="407">
        <v>0</v>
      </c>
      <c r="AI1704" s="406">
        <v>0</v>
      </c>
      <c r="AJ1704" s="407">
        <v>0</v>
      </c>
      <c r="AK1704" s="408">
        <v>0</v>
      </c>
      <c r="AL1704" s="407">
        <v>0</v>
      </c>
      <c r="AM1704" s="408">
        <v>0</v>
      </c>
      <c r="AN1704" s="407">
        <v>0</v>
      </c>
      <c r="AO1704" s="408">
        <v>0</v>
      </c>
      <c r="AP1704" s="407">
        <v>0</v>
      </c>
      <c r="AQ1704" s="408">
        <v>0</v>
      </c>
      <c r="AR1704" s="407">
        <v>0</v>
      </c>
      <c r="AT1704" s="406">
        <v>0</v>
      </c>
      <c r="AU1704" s="407">
        <v>0</v>
      </c>
      <c r="AV1704" s="408">
        <v>0</v>
      </c>
      <c r="AW1704" s="407">
        <v>0</v>
      </c>
      <c r="AX1704" s="408">
        <v>0</v>
      </c>
      <c r="AY1704" s="407">
        <v>0</v>
      </c>
      <c r="AZ1704" s="408">
        <v>0</v>
      </c>
      <c r="BA1704" s="407">
        <v>0</v>
      </c>
      <c r="BB1704" s="408">
        <v>0</v>
      </c>
      <c r="BC1704" s="407">
        <v>0</v>
      </c>
    </row>
    <row r="1705" spans="1:55" x14ac:dyDescent="0.35">
      <c r="A1705" s="385" t="str" cm="1">
        <f t="array" ref="A1705">IFERROR(_xlfn.IFS(AND(F1705="Renta Variable",O1705=1),IFERROR(MATCH(B1705,[1]RV_Det!C:C,0),"Rev"),AND(J1705="Corporativa",O1705=1,I1705="EM"),IFERROR(MATCH(B1705,[1]RF_Corps!B:B,0),"Rev"),AND(F1705="Alternativos",O1705=1),IFERROR(MATCH(B1705,[1]Rep4!C:C,0),"Rev")),"")</f>
        <v/>
      </c>
      <c r="B1705" s="394" t="s">
        <v>4513</v>
      </c>
      <c r="C1705" s="409" t="s">
        <v>4514</v>
      </c>
      <c r="D1705" s="395" t="s">
        <v>2855</v>
      </c>
      <c r="E1705" s="396" t="str">
        <f>IF(B1705="","",INDEX([1]CatGlob!$S:$S,IFERROR(MATCH(MID(B1705,7,1),[1]CatGlob!$R:$R,0),MATCH(MID(B1705,1,2),[1]CatGlob!$R:$R,0))))</f>
        <v>NSOL</v>
      </c>
      <c r="F1705" s="397" t="s">
        <v>442</v>
      </c>
      <c r="G1705" s="398" t="s">
        <v>383</v>
      </c>
      <c r="H1705" s="399" t="s">
        <v>264</v>
      </c>
      <c r="I1705" s="399" t="s">
        <v>267</v>
      </c>
      <c r="J1705" s="399" t="s">
        <v>32</v>
      </c>
      <c r="K1705" s="396" t="s">
        <v>600</v>
      </c>
      <c r="L1705" s="400" t="str">
        <f>IF(ISERROR(MATCH(M1705,M$10:M1704,0)),M1705,"")</f>
        <v/>
      </c>
      <c r="M1705" s="401" t="str">
        <f>IF(B1705="","",IF(ISERROR(MATCH(F1705&amp;"_"&amp;G1705&amp;"_"&amp;H1705&amp;"_"&amp;I1705&amp;"_"&amp;J1705&amp;IF(K1705="","","_"&amp;K1705),[1]CatGlob!$B:$B,0)),F1705&amp;"_"&amp;G1705&amp;"_"&amp;H1705&amp;"_"&amp;I1705&amp;"_"&amp;J1705&amp;IF(K1705="","","_"&amp;K1705),INDEX([1]CatGlob!$C:$C,MATCH(F1705&amp;"_"&amp;G1705&amp;"_"&amp;H1705&amp;"_"&amp;I1705&amp;"_"&amp;J1705&amp;IF(K1705="","","_"&amp;K1705),[1]CatGlob!$B:$B,0))))</f>
        <v>PEN_NOM_GOB_LC</v>
      </c>
      <c r="N1705" s="402" t="str">
        <f t="shared" si="55"/>
        <v/>
      </c>
      <c r="O1705" s="402" t="str">
        <f t="shared" si="54"/>
        <v/>
      </c>
      <c r="P1705" s="401" t="str">
        <f>IF(LEN(B1705)&gt;8,INDEX([1]CatGlob!$X:$X,MATCH(M1705,[1]CatGlob!$W:$W,0)),"")</f>
        <v>PEG</v>
      </c>
      <c r="Q1705" s="403" t="str">
        <f>INDEX([1]CatGlob!P:P,MATCH(M1705,[1]CatGlob!O:O,0))</f>
        <v>RFLG</v>
      </c>
      <c r="R1705" s="403" t="s">
        <v>601</v>
      </c>
      <c r="S1705" s="403" t="s">
        <v>601</v>
      </c>
      <c r="T1705" s="403" t="str">
        <f>INDEX([1]CatGlob!$D:$D,MATCH($M1705,[1]CatGlob!$C:$C,0))</f>
        <v>RFL</v>
      </c>
      <c r="U1705" s="403" t="s">
        <v>2856</v>
      </c>
      <c r="V1705" s="404" t="str">
        <f>INDEX([1]CatGlob!$F:$F,MATCH($M1705,[1]CatGlob!$C:$C,0))</f>
        <v>RF_SOB</v>
      </c>
      <c r="W1705" s="405"/>
      <c r="X1705" s="406">
        <v>0</v>
      </c>
      <c r="Y1705" s="407">
        <v>0</v>
      </c>
      <c r="Z1705" s="408">
        <v>0</v>
      </c>
      <c r="AA1705" s="407">
        <v>0</v>
      </c>
      <c r="AB1705" s="408">
        <v>0</v>
      </c>
      <c r="AC1705" s="407">
        <v>0</v>
      </c>
      <c r="AD1705" s="408">
        <v>0</v>
      </c>
      <c r="AE1705" s="407">
        <v>0</v>
      </c>
      <c r="AF1705" s="408">
        <v>0</v>
      </c>
      <c r="AG1705" s="407">
        <v>0</v>
      </c>
      <c r="AI1705" s="406">
        <v>0</v>
      </c>
      <c r="AJ1705" s="407">
        <v>0</v>
      </c>
      <c r="AK1705" s="408">
        <v>0</v>
      </c>
      <c r="AL1705" s="407">
        <v>0</v>
      </c>
      <c r="AM1705" s="408">
        <v>0</v>
      </c>
      <c r="AN1705" s="407">
        <v>0</v>
      </c>
      <c r="AO1705" s="408">
        <v>0</v>
      </c>
      <c r="AP1705" s="407">
        <v>0</v>
      </c>
      <c r="AQ1705" s="408">
        <v>0</v>
      </c>
      <c r="AR1705" s="407">
        <v>0</v>
      </c>
      <c r="AT1705" s="406">
        <v>0</v>
      </c>
      <c r="AU1705" s="407">
        <v>0</v>
      </c>
      <c r="AV1705" s="408">
        <v>0</v>
      </c>
      <c r="AW1705" s="407">
        <v>0</v>
      </c>
      <c r="AX1705" s="408">
        <v>0</v>
      </c>
      <c r="AY1705" s="407">
        <v>0</v>
      </c>
      <c r="AZ1705" s="408">
        <v>0</v>
      </c>
      <c r="BA1705" s="407">
        <v>0</v>
      </c>
      <c r="BB1705" s="408">
        <v>0</v>
      </c>
      <c r="BC1705" s="407">
        <v>0</v>
      </c>
    </row>
    <row r="1706" spans="1:55" x14ac:dyDescent="0.35">
      <c r="A1706" s="385" t="str" cm="1">
        <f t="array" ref="A1706">IFERROR(_xlfn.IFS(AND(F1706="Renta Variable",O1706=1),IFERROR(MATCH(B1706,[1]RV_Det!C:C,0),"Rev"),AND(J1706="Corporativa",O1706=1,I1706="EM"),IFERROR(MATCH(B1706,[1]RF_Corps!B:B,0),"Rev"),AND(F1706="Alternativos",O1706=1),IFERROR(MATCH(B1706,[1]Rep4!C:C,0),"Rev")),"")</f>
        <v/>
      </c>
      <c r="B1706" s="394" t="s">
        <v>4515</v>
      </c>
      <c r="C1706" s="409" t="s">
        <v>4516</v>
      </c>
      <c r="D1706" s="395" t="s">
        <v>2855</v>
      </c>
      <c r="E1706" s="396" t="str">
        <f>IF(B1706="","",INDEX([1]CatGlob!$S:$S,IFERROR(MATCH(MID(B1706,7,1),[1]CatGlob!$R:$R,0),MATCH(MID(B1706,1,2),[1]CatGlob!$R:$R,0))))</f>
        <v>NSOL</v>
      </c>
      <c r="F1706" s="397" t="s">
        <v>442</v>
      </c>
      <c r="G1706" s="398" t="s">
        <v>383</v>
      </c>
      <c r="H1706" s="399" t="s">
        <v>264</v>
      </c>
      <c r="I1706" s="399" t="s">
        <v>267</v>
      </c>
      <c r="J1706" s="399" t="s">
        <v>32</v>
      </c>
      <c r="K1706" s="396" t="s">
        <v>600</v>
      </c>
      <c r="L1706" s="400" t="str">
        <f>IF(ISERROR(MATCH(M1706,M$10:M1705,0)),M1706,"")</f>
        <v/>
      </c>
      <c r="M1706" s="401" t="str">
        <f>IF(B1706="","",IF(ISERROR(MATCH(F1706&amp;"_"&amp;G1706&amp;"_"&amp;H1706&amp;"_"&amp;I1706&amp;"_"&amp;J1706&amp;IF(K1706="","","_"&amp;K1706),[1]CatGlob!$B:$B,0)),F1706&amp;"_"&amp;G1706&amp;"_"&amp;H1706&amp;"_"&amp;I1706&amp;"_"&amp;J1706&amp;IF(K1706="","","_"&amp;K1706),INDEX([1]CatGlob!$C:$C,MATCH(F1706&amp;"_"&amp;G1706&amp;"_"&amp;H1706&amp;"_"&amp;I1706&amp;"_"&amp;J1706&amp;IF(K1706="","","_"&amp;K1706),[1]CatGlob!$B:$B,0))))</f>
        <v>PEN_NOM_GOB_LC</v>
      </c>
      <c r="N1706" s="402" t="str">
        <f t="shared" si="55"/>
        <v/>
      </c>
      <c r="O1706" s="402" t="str">
        <f t="shared" si="54"/>
        <v/>
      </c>
      <c r="P1706" s="401" t="str">
        <f>IF(LEN(B1706)&gt;8,INDEX([1]CatGlob!$X:$X,MATCH(M1706,[1]CatGlob!$W:$W,0)),"")</f>
        <v>PEG</v>
      </c>
      <c r="Q1706" s="403" t="str">
        <f>INDEX([1]CatGlob!P:P,MATCH(M1706,[1]CatGlob!O:O,0))</f>
        <v>RFLG</v>
      </c>
      <c r="R1706" s="403" t="s">
        <v>601</v>
      </c>
      <c r="S1706" s="403" t="s">
        <v>601</v>
      </c>
      <c r="T1706" s="403" t="str">
        <f>INDEX([1]CatGlob!$D:$D,MATCH($M1706,[1]CatGlob!$C:$C,0))</f>
        <v>RFL</v>
      </c>
      <c r="U1706" s="403" t="s">
        <v>2856</v>
      </c>
      <c r="V1706" s="404" t="str">
        <f>INDEX([1]CatGlob!$F:$F,MATCH($M1706,[1]CatGlob!$C:$C,0))</f>
        <v>RF_SOB</v>
      </c>
      <c r="W1706" s="405"/>
      <c r="X1706" s="406">
        <v>0</v>
      </c>
      <c r="Y1706" s="407">
        <v>0</v>
      </c>
      <c r="Z1706" s="408">
        <v>0</v>
      </c>
      <c r="AA1706" s="407">
        <v>0</v>
      </c>
      <c r="AB1706" s="408">
        <v>0</v>
      </c>
      <c r="AC1706" s="407">
        <v>0</v>
      </c>
      <c r="AD1706" s="408">
        <v>0</v>
      </c>
      <c r="AE1706" s="407">
        <v>0</v>
      </c>
      <c r="AF1706" s="408">
        <v>0</v>
      </c>
      <c r="AG1706" s="407">
        <v>0</v>
      </c>
      <c r="AI1706" s="406">
        <v>0</v>
      </c>
      <c r="AJ1706" s="407">
        <v>0</v>
      </c>
      <c r="AK1706" s="408">
        <v>0</v>
      </c>
      <c r="AL1706" s="407">
        <v>0</v>
      </c>
      <c r="AM1706" s="408">
        <v>0</v>
      </c>
      <c r="AN1706" s="407">
        <v>0</v>
      </c>
      <c r="AO1706" s="408">
        <v>0</v>
      </c>
      <c r="AP1706" s="407">
        <v>0</v>
      </c>
      <c r="AQ1706" s="408">
        <v>0</v>
      </c>
      <c r="AR1706" s="407">
        <v>0</v>
      </c>
      <c r="AT1706" s="406">
        <v>0</v>
      </c>
      <c r="AU1706" s="407">
        <v>0</v>
      </c>
      <c r="AV1706" s="408">
        <v>0</v>
      </c>
      <c r="AW1706" s="407">
        <v>0</v>
      </c>
      <c r="AX1706" s="408">
        <v>0</v>
      </c>
      <c r="AY1706" s="407">
        <v>0</v>
      </c>
      <c r="AZ1706" s="408">
        <v>0</v>
      </c>
      <c r="BA1706" s="407">
        <v>0</v>
      </c>
      <c r="BB1706" s="408">
        <v>0</v>
      </c>
      <c r="BC1706" s="407">
        <v>0</v>
      </c>
    </row>
    <row r="1707" spans="1:55" x14ac:dyDescent="0.35">
      <c r="A1707" s="385" t="str" cm="1">
        <f t="array" ref="A1707">IFERROR(_xlfn.IFS(AND(F1707="Renta Variable",O1707=1),IFERROR(MATCH(B1707,[1]RV_Det!C:C,0),"Rev"),AND(J1707="Corporativa",O1707=1,I1707="EM"),IFERROR(MATCH(B1707,[1]RF_Corps!B:B,0),"Rev"),AND(F1707="Alternativos",O1707=1),IFERROR(MATCH(B1707,[1]Rep4!C:C,0),"Rev")),"")</f>
        <v/>
      </c>
      <c r="B1707" s="394" t="s">
        <v>4517</v>
      </c>
      <c r="C1707" s="409" t="s">
        <v>4518</v>
      </c>
      <c r="D1707" s="395" t="s">
        <v>2855</v>
      </c>
      <c r="E1707" s="396" t="str">
        <f>IF(B1707="","",INDEX([1]CatGlob!$S:$S,IFERROR(MATCH(MID(B1707,7,1),[1]CatGlob!$R:$R,0),MATCH(MID(B1707,1,2),[1]CatGlob!$R:$R,0))))</f>
        <v>NSOL</v>
      </c>
      <c r="F1707" s="397" t="s">
        <v>442</v>
      </c>
      <c r="G1707" s="398" t="s">
        <v>383</v>
      </c>
      <c r="H1707" s="399" t="s">
        <v>264</v>
      </c>
      <c r="I1707" s="399" t="s">
        <v>267</v>
      </c>
      <c r="J1707" s="399" t="s">
        <v>32</v>
      </c>
      <c r="K1707" s="396" t="s">
        <v>600</v>
      </c>
      <c r="L1707" s="400" t="str">
        <f>IF(ISERROR(MATCH(M1707,M$10:M1706,0)),M1707,"")</f>
        <v/>
      </c>
      <c r="M1707" s="401" t="str">
        <f>IF(B1707="","",IF(ISERROR(MATCH(F1707&amp;"_"&amp;G1707&amp;"_"&amp;H1707&amp;"_"&amp;I1707&amp;"_"&amp;J1707&amp;IF(K1707="","","_"&amp;K1707),[1]CatGlob!$B:$B,0)),F1707&amp;"_"&amp;G1707&amp;"_"&amp;H1707&amp;"_"&amp;I1707&amp;"_"&amp;J1707&amp;IF(K1707="","","_"&amp;K1707),INDEX([1]CatGlob!$C:$C,MATCH(F1707&amp;"_"&amp;G1707&amp;"_"&amp;H1707&amp;"_"&amp;I1707&amp;"_"&amp;J1707&amp;IF(K1707="","","_"&amp;K1707),[1]CatGlob!$B:$B,0))))</f>
        <v>PEN_NOM_GOB_LC</v>
      </c>
      <c r="N1707" s="402" t="str">
        <f t="shared" si="55"/>
        <v>rev</v>
      </c>
      <c r="O1707" s="402">
        <f t="shared" si="54"/>
        <v>1</v>
      </c>
      <c r="P1707" s="401" t="str">
        <f>IF(LEN(B1707)&gt;8,INDEX([1]CatGlob!$X:$X,MATCH(M1707,[1]CatGlob!$W:$W,0)),"")</f>
        <v>PEG</v>
      </c>
      <c r="Q1707" s="403" t="str">
        <f>INDEX([1]CatGlob!P:P,MATCH(M1707,[1]CatGlob!O:O,0))</f>
        <v>RFLG</v>
      </c>
      <c r="R1707" s="403" t="s">
        <v>601</v>
      </c>
      <c r="S1707" s="403" t="s">
        <v>601</v>
      </c>
      <c r="T1707" s="403" t="str">
        <f>INDEX([1]CatGlob!$D:$D,MATCH($M1707,[1]CatGlob!$C:$C,0))</f>
        <v>RFL</v>
      </c>
      <c r="U1707" s="403" t="s">
        <v>2856</v>
      </c>
      <c r="V1707" s="404" t="str">
        <f>INDEX([1]CatGlob!$F:$F,MATCH($M1707,[1]CatGlob!$C:$C,0))</f>
        <v>RF_SOB</v>
      </c>
      <c r="W1707" s="405"/>
      <c r="X1707" s="406">
        <v>0</v>
      </c>
      <c r="Y1707" s="407">
        <v>0</v>
      </c>
      <c r="Z1707" s="408">
        <v>0</v>
      </c>
      <c r="AA1707" s="407">
        <v>0</v>
      </c>
      <c r="AB1707" s="408">
        <v>0</v>
      </c>
      <c r="AC1707" s="407">
        <v>0</v>
      </c>
      <c r="AD1707" s="408">
        <v>0</v>
      </c>
      <c r="AE1707" s="407">
        <v>0</v>
      </c>
      <c r="AF1707" s="408">
        <v>0</v>
      </c>
      <c r="AG1707" s="407">
        <v>0</v>
      </c>
      <c r="AI1707" s="406">
        <v>0</v>
      </c>
      <c r="AJ1707" s="407">
        <v>0</v>
      </c>
      <c r="AK1707" s="408">
        <v>0</v>
      </c>
      <c r="AL1707" s="407">
        <v>0</v>
      </c>
      <c r="AM1707" s="408">
        <v>-2.6476409093883802E-4</v>
      </c>
      <c r="AN1707" s="407">
        <v>-1.5216678985741101E-2</v>
      </c>
      <c r="AO1707" s="408">
        <v>0</v>
      </c>
      <c r="AP1707" s="407">
        <v>0</v>
      </c>
      <c r="AQ1707" s="408">
        <v>-1.17665578149039E-4</v>
      </c>
      <c r="AR1707" s="407">
        <v>-6.7625459480423504E-3</v>
      </c>
      <c r="AT1707" s="406">
        <v>0</v>
      </c>
      <c r="AU1707" s="407">
        <v>0</v>
      </c>
      <c r="AV1707" s="408">
        <v>0</v>
      </c>
      <c r="AW1707" s="407">
        <v>0</v>
      </c>
      <c r="AX1707" s="408">
        <v>0</v>
      </c>
      <c r="AY1707" s="407">
        <v>0</v>
      </c>
      <c r="AZ1707" s="408">
        <v>0</v>
      </c>
      <c r="BA1707" s="407">
        <v>0</v>
      </c>
      <c r="BB1707" s="408">
        <v>0</v>
      </c>
      <c r="BC1707" s="407">
        <v>0</v>
      </c>
    </row>
    <row r="1708" spans="1:55" x14ac:dyDescent="0.35">
      <c r="A1708" s="385" t="str" cm="1">
        <f t="array" ref="A1708">IFERROR(_xlfn.IFS(AND(F1708="Renta Variable",O1708=1),IFERROR(MATCH(B1708,[1]RV_Det!C:C,0),"Rev"),AND(J1708="Corporativa",O1708=1,I1708="EM"),IFERROR(MATCH(B1708,[1]RF_Corps!B:B,0),"Rev"),AND(F1708="Alternativos",O1708=1),IFERROR(MATCH(B1708,[1]Rep4!C:C,0),"Rev")),"")</f>
        <v/>
      </c>
      <c r="B1708" s="427" t="s">
        <v>4519</v>
      </c>
      <c r="C1708" s="409" t="s">
        <v>4520</v>
      </c>
      <c r="D1708" s="395" t="s">
        <v>2855</v>
      </c>
      <c r="E1708" s="396" t="str">
        <f>IF(B1708="","",INDEX([1]CatGlob!$S:$S,IFERROR(MATCH(MID(B1708,7,1),[1]CatGlob!$R:$R,0),MATCH(MID(B1708,1,2),[1]CatGlob!$R:$R,0))))</f>
        <v>NSOL</v>
      </c>
      <c r="F1708" s="397" t="s">
        <v>442</v>
      </c>
      <c r="G1708" s="398" t="s">
        <v>383</v>
      </c>
      <c r="H1708" s="399" t="s">
        <v>264</v>
      </c>
      <c r="I1708" s="399" t="s">
        <v>267</v>
      </c>
      <c r="J1708" s="399" t="s">
        <v>32</v>
      </c>
      <c r="K1708" s="396" t="s">
        <v>600</v>
      </c>
      <c r="L1708" s="400" t="str">
        <f>IF(ISERROR(MATCH(M1708,M$10:M1707,0)),M1708,"")</f>
        <v/>
      </c>
      <c r="M1708" s="401" t="str">
        <f>IF(B1708="","",IF(ISERROR(MATCH(F1708&amp;"_"&amp;G1708&amp;"_"&amp;H1708&amp;"_"&amp;I1708&amp;"_"&amp;J1708&amp;IF(K1708="","","_"&amp;K1708),[1]CatGlob!$B:$B,0)),F1708&amp;"_"&amp;G1708&amp;"_"&amp;H1708&amp;"_"&amp;I1708&amp;"_"&amp;J1708&amp;IF(K1708="","","_"&amp;K1708),INDEX([1]CatGlob!$C:$C,MATCH(F1708&amp;"_"&amp;G1708&amp;"_"&amp;H1708&amp;"_"&amp;I1708&amp;"_"&amp;J1708&amp;IF(K1708="","","_"&amp;K1708),[1]CatGlob!$B:$B,0))))</f>
        <v>PEN_NOM_GOB_LC</v>
      </c>
      <c r="N1708" s="402" t="str">
        <f t="shared" si="55"/>
        <v/>
      </c>
      <c r="O1708" s="402" t="str">
        <f t="shared" si="54"/>
        <v/>
      </c>
      <c r="P1708" s="401" t="str">
        <f>IF(LEN(B1708)&gt;8,INDEX([1]CatGlob!$X:$X,MATCH(M1708,[1]CatGlob!$W:$W,0)),"")</f>
        <v>PEG</v>
      </c>
      <c r="Q1708" s="403" t="str">
        <f>INDEX([1]CatGlob!P:P,MATCH(M1708,[1]CatGlob!O:O,0))</f>
        <v>RFLG</v>
      </c>
      <c r="R1708" s="403" t="s">
        <v>601</v>
      </c>
      <c r="S1708" s="403" t="s">
        <v>601</v>
      </c>
      <c r="T1708" s="403" t="str">
        <f>INDEX([1]CatGlob!$D:$D,MATCH($M1708,[1]CatGlob!$C:$C,0))</f>
        <v>RFL</v>
      </c>
      <c r="U1708" s="403" t="s">
        <v>2856</v>
      </c>
      <c r="V1708" s="404" t="str">
        <f>INDEX([1]CatGlob!$F:$F,MATCH($M1708,[1]CatGlob!$C:$C,0))</f>
        <v>RF_SOB</v>
      </c>
      <c r="W1708" s="405"/>
      <c r="X1708" s="406">
        <v>0</v>
      </c>
      <c r="Y1708" s="407">
        <v>0</v>
      </c>
      <c r="Z1708" s="408">
        <v>0</v>
      </c>
      <c r="AA1708" s="407">
        <v>0</v>
      </c>
      <c r="AB1708" s="408">
        <v>0</v>
      </c>
      <c r="AC1708" s="407">
        <v>0</v>
      </c>
      <c r="AD1708" s="408">
        <v>0</v>
      </c>
      <c r="AE1708" s="407">
        <v>0</v>
      </c>
      <c r="AF1708" s="408">
        <v>0</v>
      </c>
      <c r="AG1708" s="407">
        <v>0</v>
      </c>
      <c r="AI1708" s="406">
        <v>0</v>
      </c>
      <c r="AJ1708" s="407">
        <v>0</v>
      </c>
      <c r="AK1708" s="408">
        <v>0</v>
      </c>
      <c r="AL1708" s="407">
        <v>0</v>
      </c>
      <c r="AM1708" s="408">
        <v>0</v>
      </c>
      <c r="AN1708" s="407">
        <v>0</v>
      </c>
      <c r="AO1708" s="408">
        <v>0</v>
      </c>
      <c r="AP1708" s="407">
        <v>0</v>
      </c>
      <c r="AQ1708" s="408">
        <v>0</v>
      </c>
      <c r="AR1708" s="407">
        <v>0</v>
      </c>
      <c r="AT1708" s="406">
        <v>0</v>
      </c>
      <c r="AU1708" s="407">
        <v>0</v>
      </c>
      <c r="AV1708" s="408">
        <v>0</v>
      </c>
      <c r="AW1708" s="407">
        <v>0</v>
      </c>
      <c r="AX1708" s="408">
        <v>0</v>
      </c>
      <c r="AY1708" s="407">
        <v>0</v>
      </c>
      <c r="AZ1708" s="408">
        <v>0</v>
      </c>
      <c r="BA1708" s="407">
        <v>0</v>
      </c>
      <c r="BB1708" s="408">
        <v>0</v>
      </c>
      <c r="BC1708" s="407">
        <v>0</v>
      </c>
    </row>
    <row r="1709" spans="1:55" x14ac:dyDescent="0.35">
      <c r="A1709" s="385" t="str" cm="1">
        <f t="array" ref="A1709">IFERROR(_xlfn.IFS(AND(F1709="Renta Variable",O1709=1),IFERROR(MATCH(B1709,[1]RV_Det!C:C,0),"Rev"),AND(J1709="Corporativa",O1709=1,I1709="EM"),IFERROR(MATCH(B1709,[1]RF_Corps!B:B,0),"Rev"),AND(F1709="Alternativos",O1709=1),IFERROR(MATCH(B1709,[1]Rep4!C:C,0),"Rev")),"")</f>
        <v/>
      </c>
      <c r="B1709" s="427" t="s">
        <v>4521</v>
      </c>
      <c r="C1709" s="409" t="s">
        <v>4518</v>
      </c>
      <c r="D1709" s="395" t="s">
        <v>2855</v>
      </c>
      <c r="E1709" s="396" t="str">
        <f>IF(B1709="","",INDEX([1]CatGlob!$S:$S,IFERROR(MATCH(MID(B1709,7,1),[1]CatGlob!$R:$R,0),MATCH(MID(B1709,1,2),[1]CatGlob!$R:$R,0))))</f>
        <v>NSOL</v>
      </c>
      <c r="F1709" s="397" t="s">
        <v>442</v>
      </c>
      <c r="G1709" s="398" t="s">
        <v>383</v>
      </c>
      <c r="H1709" s="399" t="s">
        <v>264</v>
      </c>
      <c r="I1709" s="399" t="s">
        <v>267</v>
      </c>
      <c r="J1709" s="399" t="s">
        <v>32</v>
      </c>
      <c r="K1709" s="396" t="s">
        <v>600</v>
      </c>
      <c r="L1709" s="400" t="str">
        <f>IF(ISERROR(MATCH(M1709,M$10:M1708,0)),M1709,"")</f>
        <v/>
      </c>
      <c r="M1709" s="401" t="str">
        <f>IF(B1709="","",IF(ISERROR(MATCH(F1709&amp;"_"&amp;G1709&amp;"_"&amp;H1709&amp;"_"&amp;I1709&amp;"_"&amp;J1709&amp;IF(K1709="","","_"&amp;K1709),[1]CatGlob!$B:$B,0)),F1709&amp;"_"&amp;G1709&amp;"_"&amp;H1709&amp;"_"&amp;I1709&amp;"_"&amp;J1709&amp;IF(K1709="","","_"&amp;K1709),INDEX([1]CatGlob!$C:$C,MATCH(F1709&amp;"_"&amp;G1709&amp;"_"&amp;H1709&amp;"_"&amp;I1709&amp;"_"&amp;J1709&amp;IF(K1709="","","_"&amp;K1709),[1]CatGlob!$B:$B,0))))</f>
        <v>PEN_NOM_GOB_LC</v>
      </c>
      <c r="N1709" s="402" t="str">
        <f t="shared" si="55"/>
        <v/>
      </c>
      <c r="O1709" s="402" t="str">
        <f t="shared" si="54"/>
        <v/>
      </c>
      <c r="P1709" s="401" t="str">
        <f>IF(LEN(B1709)&gt;8,INDEX([1]CatGlob!$X:$X,MATCH(M1709,[1]CatGlob!$W:$W,0)),"")</f>
        <v>PEG</v>
      </c>
      <c r="Q1709" s="403" t="str">
        <f>INDEX([1]CatGlob!P:P,MATCH(M1709,[1]CatGlob!O:O,0))</f>
        <v>RFLG</v>
      </c>
      <c r="R1709" s="403" t="s">
        <v>601</v>
      </c>
      <c r="S1709" s="403" t="s">
        <v>601</v>
      </c>
      <c r="T1709" s="403" t="str">
        <f>INDEX([1]CatGlob!$D:$D,MATCH($M1709,[1]CatGlob!$C:$C,0))</f>
        <v>RFL</v>
      </c>
      <c r="U1709" s="403" t="s">
        <v>2856</v>
      </c>
      <c r="V1709" s="404" t="str">
        <f>INDEX([1]CatGlob!$F:$F,MATCH($M1709,[1]CatGlob!$C:$C,0))</f>
        <v>RF_SOB</v>
      </c>
      <c r="W1709" s="405"/>
      <c r="X1709" s="406">
        <v>0</v>
      </c>
      <c r="Y1709" s="407">
        <v>0</v>
      </c>
      <c r="Z1709" s="408">
        <v>0</v>
      </c>
      <c r="AA1709" s="407">
        <v>0</v>
      </c>
      <c r="AB1709" s="408">
        <v>0</v>
      </c>
      <c r="AC1709" s="407">
        <v>0</v>
      </c>
      <c r="AD1709" s="408">
        <v>0</v>
      </c>
      <c r="AE1709" s="407">
        <v>0</v>
      </c>
      <c r="AF1709" s="408">
        <v>0</v>
      </c>
      <c r="AG1709" s="407">
        <v>0</v>
      </c>
      <c r="AI1709" s="406">
        <v>0</v>
      </c>
      <c r="AJ1709" s="407">
        <v>0</v>
      </c>
      <c r="AK1709" s="408">
        <v>0</v>
      </c>
      <c r="AL1709" s="407">
        <v>0</v>
      </c>
      <c r="AM1709" s="408">
        <v>0</v>
      </c>
      <c r="AN1709" s="407">
        <v>0</v>
      </c>
      <c r="AO1709" s="408">
        <v>0</v>
      </c>
      <c r="AP1709" s="407">
        <v>0</v>
      </c>
      <c r="AQ1709" s="408">
        <v>0</v>
      </c>
      <c r="AR1709" s="407">
        <v>0</v>
      </c>
      <c r="AT1709" s="406">
        <v>0</v>
      </c>
      <c r="AU1709" s="407">
        <v>0</v>
      </c>
      <c r="AV1709" s="408">
        <v>0</v>
      </c>
      <c r="AW1709" s="407">
        <v>0</v>
      </c>
      <c r="AX1709" s="408">
        <v>0</v>
      </c>
      <c r="AY1709" s="407">
        <v>0</v>
      </c>
      <c r="AZ1709" s="408">
        <v>0</v>
      </c>
      <c r="BA1709" s="407">
        <v>0</v>
      </c>
      <c r="BB1709" s="408">
        <v>0</v>
      </c>
      <c r="BC1709" s="407">
        <v>0</v>
      </c>
    </row>
    <row r="1710" spans="1:55" x14ac:dyDescent="0.35">
      <c r="A1710" s="385" t="str" cm="1">
        <f t="array" ref="A1710">IFERROR(_xlfn.IFS(AND(F1710="Renta Variable",O1710=1),IFERROR(MATCH(B1710,[1]RV_Det!C:C,0),"Rev"),AND(J1710="Corporativa",O1710=1,I1710="EM"),IFERROR(MATCH(B1710,[1]RF_Corps!B:B,0),"Rev"),AND(F1710="Alternativos",O1710=1),IFERROR(MATCH(B1710,[1]Rep4!C:C,0),"Rev")),"")</f>
        <v/>
      </c>
      <c r="B1710" s="427" t="s">
        <v>4522</v>
      </c>
      <c r="C1710" s="409" t="s">
        <v>4523</v>
      </c>
      <c r="D1710" s="395" t="s">
        <v>2855</v>
      </c>
      <c r="E1710" s="396" t="str">
        <f>IF(B1710="","",INDEX([1]CatGlob!$S:$S,IFERROR(MATCH(MID(B1710,7,1),[1]CatGlob!$R:$R,0),MATCH(MID(B1710,1,2),[1]CatGlob!$R:$R,0))))</f>
        <v>NSOL</v>
      </c>
      <c r="F1710" s="397" t="s">
        <v>442</v>
      </c>
      <c r="G1710" s="398" t="s">
        <v>383</v>
      </c>
      <c r="H1710" s="399" t="s">
        <v>264</v>
      </c>
      <c r="I1710" s="399" t="s">
        <v>267</v>
      </c>
      <c r="J1710" s="399" t="s">
        <v>32</v>
      </c>
      <c r="K1710" s="396" t="s">
        <v>600</v>
      </c>
      <c r="L1710" s="400" t="str">
        <f>IF(ISERROR(MATCH(M1710,M$10:M1709,0)),M1710,"")</f>
        <v/>
      </c>
      <c r="M1710" s="401" t="str">
        <f>IF(B1710="","",IF(ISERROR(MATCH(F1710&amp;"_"&amp;G1710&amp;"_"&amp;H1710&amp;"_"&amp;I1710&amp;"_"&amp;J1710&amp;IF(K1710="","","_"&amp;K1710),[1]CatGlob!$B:$B,0)),F1710&amp;"_"&amp;G1710&amp;"_"&amp;H1710&amp;"_"&amp;I1710&amp;"_"&amp;J1710&amp;IF(K1710="","","_"&amp;K1710),INDEX([1]CatGlob!$C:$C,MATCH(F1710&amp;"_"&amp;G1710&amp;"_"&amp;H1710&amp;"_"&amp;I1710&amp;"_"&amp;J1710&amp;IF(K1710="","","_"&amp;K1710),[1]CatGlob!$B:$B,0))))</f>
        <v>PEN_NOM_GOB_LC</v>
      </c>
      <c r="N1710" s="402" t="str">
        <f t="shared" si="55"/>
        <v/>
      </c>
      <c r="O1710" s="402" t="str">
        <f t="shared" si="54"/>
        <v/>
      </c>
      <c r="P1710" s="401" t="str">
        <f>IF(LEN(B1710)&gt;8,INDEX([1]CatGlob!$X:$X,MATCH(M1710,[1]CatGlob!$W:$W,0)),"")</f>
        <v>PEG</v>
      </c>
      <c r="Q1710" s="403" t="str">
        <f>INDEX([1]CatGlob!P:P,MATCH(M1710,[1]CatGlob!O:O,0))</f>
        <v>RFLG</v>
      </c>
      <c r="R1710" s="403" t="s">
        <v>601</v>
      </c>
      <c r="S1710" s="403" t="s">
        <v>601</v>
      </c>
      <c r="T1710" s="403" t="str">
        <f>INDEX([1]CatGlob!$D:$D,MATCH($M1710,[1]CatGlob!$C:$C,0))</f>
        <v>RFL</v>
      </c>
      <c r="U1710" s="403" t="s">
        <v>2856</v>
      </c>
      <c r="V1710" s="404" t="str">
        <f>INDEX([1]CatGlob!$F:$F,MATCH($M1710,[1]CatGlob!$C:$C,0))</f>
        <v>RF_SOB</v>
      </c>
      <c r="W1710" s="405"/>
      <c r="X1710" s="406">
        <v>0</v>
      </c>
      <c r="Y1710" s="407">
        <v>0</v>
      </c>
      <c r="Z1710" s="408">
        <v>0</v>
      </c>
      <c r="AA1710" s="407">
        <v>0</v>
      </c>
      <c r="AB1710" s="408">
        <v>0</v>
      </c>
      <c r="AC1710" s="407">
        <v>0</v>
      </c>
      <c r="AD1710" s="408">
        <v>0</v>
      </c>
      <c r="AE1710" s="407">
        <v>0</v>
      </c>
      <c r="AF1710" s="408">
        <v>0</v>
      </c>
      <c r="AG1710" s="407">
        <v>0</v>
      </c>
      <c r="AI1710" s="406">
        <v>0</v>
      </c>
      <c r="AJ1710" s="407">
        <v>0</v>
      </c>
      <c r="AK1710" s="408">
        <v>0</v>
      </c>
      <c r="AL1710" s="407">
        <v>0</v>
      </c>
      <c r="AM1710" s="408">
        <v>0</v>
      </c>
      <c r="AN1710" s="407">
        <v>0</v>
      </c>
      <c r="AO1710" s="408">
        <v>0</v>
      </c>
      <c r="AP1710" s="407">
        <v>0</v>
      </c>
      <c r="AQ1710" s="408">
        <v>0</v>
      </c>
      <c r="AR1710" s="407">
        <v>0</v>
      </c>
      <c r="AT1710" s="406">
        <v>0</v>
      </c>
      <c r="AU1710" s="407">
        <v>0</v>
      </c>
      <c r="AV1710" s="408">
        <v>0</v>
      </c>
      <c r="AW1710" s="407">
        <v>0</v>
      </c>
      <c r="AX1710" s="408">
        <v>0</v>
      </c>
      <c r="AY1710" s="407">
        <v>0</v>
      </c>
      <c r="AZ1710" s="408">
        <v>0</v>
      </c>
      <c r="BA1710" s="407">
        <v>0</v>
      </c>
      <c r="BB1710" s="408">
        <v>0</v>
      </c>
      <c r="BC1710" s="407">
        <v>0</v>
      </c>
    </row>
    <row r="1711" spans="1:55" x14ac:dyDescent="0.35">
      <c r="A1711" s="385" t="str" cm="1">
        <f t="array" ref="A1711">IFERROR(_xlfn.IFS(AND(F1711="Renta Variable",O1711=1),IFERROR(MATCH(B1711,[1]RV_Det!C:C,0),"Rev"),AND(J1711="Corporativa",O1711=1,I1711="EM"),IFERROR(MATCH(B1711,[1]RF_Corps!B:B,0),"Rev"),AND(F1711="Alternativos",O1711=1),IFERROR(MATCH(B1711,[1]Rep4!C:C,0),"Rev")),"")</f>
        <v/>
      </c>
      <c r="B1711" s="394" t="s">
        <v>4524</v>
      </c>
      <c r="C1711" s="409" t="s">
        <v>4525</v>
      </c>
      <c r="D1711" s="395" t="s">
        <v>2855</v>
      </c>
      <c r="E1711" s="396" t="str">
        <f>IF(B1711="","",INDEX([1]CatGlob!$S:$S,IFERROR(MATCH(MID(B1711,7,1),[1]CatGlob!$R:$R,0),MATCH(MID(B1711,1,2),[1]CatGlob!$R:$R,0))))</f>
        <v>NSOL</v>
      </c>
      <c r="F1711" s="397" t="s">
        <v>442</v>
      </c>
      <c r="G1711" s="398" t="s">
        <v>383</v>
      </c>
      <c r="H1711" s="399" t="s">
        <v>264</v>
      </c>
      <c r="I1711" s="399" t="s">
        <v>267</v>
      </c>
      <c r="J1711" s="399" t="s">
        <v>32</v>
      </c>
      <c r="K1711" s="396" t="s">
        <v>600</v>
      </c>
      <c r="L1711" s="400" t="str">
        <f>IF(ISERROR(MATCH(M1711,M$10:M1710,0)),M1711,"")</f>
        <v/>
      </c>
      <c r="M1711" s="401" t="str">
        <f>IF(B1711="","",IF(ISERROR(MATCH(F1711&amp;"_"&amp;G1711&amp;"_"&amp;H1711&amp;"_"&amp;I1711&amp;"_"&amp;J1711&amp;IF(K1711="","","_"&amp;K1711),[1]CatGlob!$B:$B,0)),F1711&amp;"_"&amp;G1711&amp;"_"&amp;H1711&amp;"_"&amp;I1711&amp;"_"&amp;J1711&amp;IF(K1711="","","_"&amp;K1711),INDEX([1]CatGlob!$C:$C,MATCH(F1711&amp;"_"&amp;G1711&amp;"_"&amp;H1711&amp;"_"&amp;I1711&amp;"_"&amp;J1711&amp;IF(K1711="","","_"&amp;K1711),[1]CatGlob!$B:$B,0))))</f>
        <v>PEN_NOM_GOB_LC</v>
      </c>
      <c r="N1711" s="402" t="str">
        <f t="shared" si="55"/>
        <v/>
      </c>
      <c r="O1711" s="402" t="str">
        <f t="shared" si="54"/>
        <v/>
      </c>
      <c r="P1711" s="401" t="str">
        <f>IF(LEN(B1711)&gt;8,INDEX([1]CatGlob!$X:$X,MATCH(M1711,[1]CatGlob!$W:$W,0)),"")</f>
        <v>PEG</v>
      </c>
      <c r="Q1711" s="403" t="str">
        <f>INDEX([1]CatGlob!P:P,MATCH(M1711,[1]CatGlob!O:O,0))</f>
        <v>RFLG</v>
      </c>
      <c r="R1711" s="403" t="s">
        <v>601</v>
      </c>
      <c r="S1711" s="403" t="s">
        <v>601</v>
      </c>
      <c r="T1711" s="403" t="str">
        <f>INDEX([1]CatGlob!$D:$D,MATCH($M1711,[1]CatGlob!$C:$C,0))</f>
        <v>RFL</v>
      </c>
      <c r="U1711" s="403" t="s">
        <v>2856</v>
      </c>
      <c r="V1711" s="404" t="str">
        <f>INDEX([1]CatGlob!$F:$F,MATCH($M1711,[1]CatGlob!$C:$C,0))</f>
        <v>RF_SOB</v>
      </c>
      <c r="W1711" s="405"/>
      <c r="X1711" s="406">
        <v>0</v>
      </c>
      <c r="Y1711" s="407">
        <v>0</v>
      </c>
      <c r="Z1711" s="408">
        <v>0</v>
      </c>
      <c r="AA1711" s="407">
        <v>0</v>
      </c>
      <c r="AB1711" s="408">
        <v>0</v>
      </c>
      <c r="AC1711" s="407">
        <v>0</v>
      </c>
      <c r="AD1711" s="408">
        <v>0</v>
      </c>
      <c r="AE1711" s="407">
        <v>0</v>
      </c>
      <c r="AF1711" s="408">
        <v>0</v>
      </c>
      <c r="AG1711" s="407">
        <v>0</v>
      </c>
      <c r="AI1711" s="406">
        <v>0</v>
      </c>
      <c r="AJ1711" s="407">
        <v>0</v>
      </c>
      <c r="AK1711" s="408">
        <v>0</v>
      </c>
      <c r="AL1711" s="407">
        <v>0</v>
      </c>
      <c r="AM1711" s="408">
        <v>0</v>
      </c>
      <c r="AN1711" s="407">
        <v>0</v>
      </c>
      <c r="AO1711" s="408">
        <v>0</v>
      </c>
      <c r="AP1711" s="407">
        <v>0</v>
      </c>
      <c r="AQ1711" s="408">
        <v>0</v>
      </c>
      <c r="AR1711" s="407">
        <v>0</v>
      </c>
      <c r="AT1711" s="406">
        <v>0</v>
      </c>
      <c r="AU1711" s="407">
        <v>0</v>
      </c>
      <c r="AV1711" s="408">
        <v>0</v>
      </c>
      <c r="AW1711" s="407">
        <v>0</v>
      </c>
      <c r="AX1711" s="408">
        <v>0</v>
      </c>
      <c r="AY1711" s="407">
        <v>0</v>
      </c>
      <c r="AZ1711" s="408">
        <v>0</v>
      </c>
      <c r="BA1711" s="407">
        <v>0</v>
      </c>
      <c r="BB1711" s="408">
        <v>0</v>
      </c>
      <c r="BC1711" s="407">
        <v>0</v>
      </c>
    </row>
    <row r="1712" spans="1:55" x14ac:dyDescent="0.35">
      <c r="A1712" s="385" t="str" cm="1">
        <f t="array" ref="A1712">IFERROR(_xlfn.IFS(AND(F1712="Renta Variable",O1712=1),IFERROR(MATCH(B1712,[1]RV_Det!C:C,0),"Rev"),AND(J1712="Corporativa",O1712=1,I1712="EM"),IFERROR(MATCH(B1712,[1]RF_Corps!B:B,0),"Rev"),AND(F1712="Alternativos",O1712=1),IFERROR(MATCH(B1712,[1]Rep4!C:C,0),"Rev")),"")</f>
        <v/>
      </c>
      <c r="B1712" s="394" t="s">
        <v>4526</v>
      </c>
      <c r="C1712" s="409" t="s">
        <v>4527</v>
      </c>
      <c r="D1712" s="395" t="s">
        <v>2855</v>
      </c>
      <c r="E1712" s="396" t="str">
        <f>IF(B1712="","",INDEX([1]CatGlob!$S:$S,IFERROR(MATCH(MID(B1712,7,1),[1]CatGlob!$R:$R,0),MATCH(MID(B1712,1,2),[1]CatGlob!$R:$R,0))))</f>
        <v>NSOL</v>
      </c>
      <c r="F1712" s="397" t="s">
        <v>442</v>
      </c>
      <c r="G1712" s="398" t="s">
        <v>383</v>
      </c>
      <c r="H1712" s="399" t="s">
        <v>264</v>
      </c>
      <c r="I1712" s="399" t="s">
        <v>267</v>
      </c>
      <c r="J1712" s="399" t="s">
        <v>32</v>
      </c>
      <c r="K1712" s="396" t="s">
        <v>600</v>
      </c>
      <c r="L1712" s="400" t="str">
        <f>IF(ISERROR(MATCH(M1712,M$10:M1711,0)),M1712,"")</f>
        <v/>
      </c>
      <c r="M1712" s="401" t="str">
        <f>IF(B1712="","",IF(ISERROR(MATCH(F1712&amp;"_"&amp;G1712&amp;"_"&amp;H1712&amp;"_"&amp;I1712&amp;"_"&amp;J1712&amp;IF(K1712="","","_"&amp;K1712),[1]CatGlob!$B:$B,0)),F1712&amp;"_"&amp;G1712&amp;"_"&amp;H1712&amp;"_"&amp;I1712&amp;"_"&amp;J1712&amp;IF(K1712="","","_"&amp;K1712),INDEX([1]CatGlob!$C:$C,MATCH(F1712&amp;"_"&amp;G1712&amp;"_"&amp;H1712&amp;"_"&amp;I1712&amp;"_"&amp;J1712&amp;IF(K1712="","","_"&amp;K1712),[1]CatGlob!$B:$B,0))))</f>
        <v>PEN_NOM_GOB_LC</v>
      </c>
      <c r="N1712" s="402" t="str">
        <f t="shared" si="55"/>
        <v/>
      </c>
      <c r="O1712" s="402" t="str">
        <f t="shared" si="54"/>
        <v/>
      </c>
      <c r="P1712" s="401" t="str">
        <f>IF(LEN(B1712)&gt;8,INDEX([1]CatGlob!$X:$X,MATCH(M1712,[1]CatGlob!$W:$W,0)),"")</f>
        <v>PEG</v>
      </c>
      <c r="Q1712" s="403" t="str">
        <f>INDEX([1]CatGlob!P:P,MATCH(M1712,[1]CatGlob!O:O,0))</f>
        <v>RFLG</v>
      </c>
      <c r="R1712" s="403" t="s">
        <v>601</v>
      </c>
      <c r="S1712" s="403" t="s">
        <v>601</v>
      </c>
      <c r="T1712" s="403" t="str">
        <f>INDEX([1]CatGlob!$D:$D,MATCH($M1712,[1]CatGlob!$C:$C,0))</f>
        <v>RFL</v>
      </c>
      <c r="U1712" s="403" t="s">
        <v>2856</v>
      </c>
      <c r="V1712" s="404" t="str">
        <f>INDEX([1]CatGlob!$F:$F,MATCH($M1712,[1]CatGlob!$C:$C,0))</f>
        <v>RF_SOB</v>
      </c>
      <c r="W1712" s="405"/>
      <c r="X1712" s="406">
        <v>0</v>
      </c>
      <c r="Y1712" s="407">
        <v>0</v>
      </c>
      <c r="Z1712" s="408">
        <v>0</v>
      </c>
      <c r="AA1712" s="407">
        <v>0</v>
      </c>
      <c r="AB1712" s="408">
        <v>0</v>
      </c>
      <c r="AC1712" s="407">
        <v>0</v>
      </c>
      <c r="AD1712" s="408">
        <v>0</v>
      </c>
      <c r="AE1712" s="407">
        <v>0</v>
      </c>
      <c r="AF1712" s="408">
        <v>0</v>
      </c>
      <c r="AG1712" s="407">
        <v>0</v>
      </c>
      <c r="AI1712" s="406">
        <v>0</v>
      </c>
      <c r="AJ1712" s="407">
        <v>0</v>
      </c>
      <c r="AK1712" s="408">
        <v>0</v>
      </c>
      <c r="AL1712" s="407">
        <v>0</v>
      </c>
      <c r="AM1712" s="408">
        <v>0</v>
      </c>
      <c r="AN1712" s="407">
        <v>0</v>
      </c>
      <c r="AO1712" s="408">
        <v>0</v>
      </c>
      <c r="AP1712" s="407">
        <v>0</v>
      </c>
      <c r="AQ1712" s="408">
        <v>0</v>
      </c>
      <c r="AR1712" s="407">
        <v>0</v>
      </c>
      <c r="AT1712" s="406">
        <v>0</v>
      </c>
      <c r="AU1712" s="407">
        <v>0</v>
      </c>
      <c r="AV1712" s="408">
        <v>0</v>
      </c>
      <c r="AW1712" s="407">
        <v>0</v>
      </c>
      <c r="AX1712" s="408">
        <v>0</v>
      </c>
      <c r="AY1712" s="407">
        <v>0</v>
      </c>
      <c r="AZ1712" s="408">
        <v>0</v>
      </c>
      <c r="BA1712" s="407">
        <v>0</v>
      </c>
      <c r="BB1712" s="408">
        <v>0</v>
      </c>
      <c r="BC1712" s="407">
        <v>0</v>
      </c>
    </row>
    <row r="1713" spans="1:55" x14ac:dyDescent="0.35">
      <c r="A1713" s="385" t="str" cm="1">
        <f t="array" ref="A1713">IFERROR(_xlfn.IFS(AND(F1713="Renta Variable",O1713=1),IFERROR(MATCH(B1713,[1]RV_Det!C:C,0),"Rev"),AND(J1713="Corporativa",O1713=1,I1713="EM"),IFERROR(MATCH(B1713,[1]RF_Corps!B:B,0),"Rev"),AND(F1713="Alternativos",O1713=1),IFERROR(MATCH(B1713,[1]Rep4!C:C,0),"Rev")),"")</f>
        <v/>
      </c>
      <c r="B1713" s="394" t="s">
        <v>4528</v>
      </c>
      <c r="C1713" s="409" t="s">
        <v>4529</v>
      </c>
      <c r="D1713" s="395" t="s">
        <v>2855</v>
      </c>
      <c r="E1713" s="396" t="str">
        <f>IF(B1713="","",INDEX([1]CatGlob!$S:$S,IFERROR(MATCH(MID(B1713,7,1),[1]CatGlob!$R:$R,0),MATCH(MID(B1713,1,2),[1]CatGlob!$R:$R,0))))</f>
        <v>NSOL</v>
      </c>
      <c r="F1713" s="397" t="s">
        <v>442</v>
      </c>
      <c r="G1713" s="398" t="s">
        <v>383</v>
      </c>
      <c r="H1713" s="399" t="s">
        <v>264</v>
      </c>
      <c r="I1713" s="399" t="s">
        <v>267</v>
      </c>
      <c r="J1713" s="399" t="s">
        <v>32</v>
      </c>
      <c r="K1713" s="396" t="s">
        <v>600</v>
      </c>
      <c r="L1713" s="400" t="str">
        <f>IF(ISERROR(MATCH(M1713,M$10:M1712,0)),M1713,"")</f>
        <v/>
      </c>
      <c r="M1713" s="401" t="str">
        <f>IF(B1713="","",IF(ISERROR(MATCH(F1713&amp;"_"&amp;G1713&amp;"_"&amp;H1713&amp;"_"&amp;I1713&amp;"_"&amp;J1713&amp;IF(K1713="","","_"&amp;K1713),[1]CatGlob!$B:$B,0)),F1713&amp;"_"&amp;G1713&amp;"_"&amp;H1713&amp;"_"&amp;I1713&amp;"_"&amp;J1713&amp;IF(K1713="","","_"&amp;K1713),INDEX([1]CatGlob!$C:$C,MATCH(F1713&amp;"_"&amp;G1713&amp;"_"&amp;H1713&amp;"_"&amp;I1713&amp;"_"&amp;J1713&amp;IF(K1713="","","_"&amp;K1713),[1]CatGlob!$B:$B,0))))</f>
        <v>PEN_NOM_GOB_LC</v>
      </c>
      <c r="N1713" s="402" t="str">
        <f t="shared" si="55"/>
        <v/>
      </c>
      <c r="O1713" s="402" t="str">
        <f t="shared" si="54"/>
        <v/>
      </c>
      <c r="P1713" s="401" t="str">
        <f>IF(LEN(B1713)&gt;8,INDEX([1]CatGlob!$X:$X,MATCH(M1713,[1]CatGlob!$W:$W,0)),"")</f>
        <v>PEG</v>
      </c>
      <c r="Q1713" s="403" t="str">
        <f>INDEX([1]CatGlob!P:P,MATCH(M1713,[1]CatGlob!O:O,0))</f>
        <v>RFLG</v>
      </c>
      <c r="R1713" s="403" t="s">
        <v>601</v>
      </c>
      <c r="S1713" s="403" t="s">
        <v>601</v>
      </c>
      <c r="T1713" s="403" t="str">
        <f>INDEX([1]CatGlob!$D:$D,MATCH($M1713,[1]CatGlob!$C:$C,0))</f>
        <v>RFL</v>
      </c>
      <c r="U1713" s="403" t="s">
        <v>2856</v>
      </c>
      <c r="V1713" s="404" t="str">
        <f>INDEX([1]CatGlob!$F:$F,MATCH($M1713,[1]CatGlob!$C:$C,0))</f>
        <v>RF_SOB</v>
      </c>
      <c r="W1713" s="405"/>
      <c r="X1713" s="406">
        <v>0</v>
      </c>
      <c r="Y1713" s="407">
        <v>0</v>
      </c>
      <c r="Z1713" s="408">
        <v>0</v>
      </c>
      <c r="AA1713" s="407">
        <v>0</v>
      </c>
      <c r="AB1713" s="408">
        <v>0</v>
      </c>
      <c r="AC1713" s="407">
        <v>0</v>
      </c>
      <c r="AD1713" s="408">
        <v>0</v>
      </c>
      <c r="AE1713" s="407">
        <v>0</v>
      </c>
      <c r="AF1713" s="408">
        <v>0</v>
      </c>
      <c r="AG1713" s="407">
        <v>0</v>
      </c>
      <c r="AI1713" s="406">
        <v>0</v>
      </c>
      <c r="AJ1713" s="407">
        <v>0</v>
      </c>
      <c r="AK1713" s="408">
        <v>0</v>
      </c>
      <c r="AL1713" s="407">
        <v>0</v>
      </c>
      <c r="AM1713" s="408">
        <v>0</v>
      </c>
      <c r="AN1713" s="407">
        <v>0</v>
      </c>
      <c r="AO1713" s="408">
        <v>0</v>
      </c>
      <c r="AP1713" s="407">
        <v>0</v>
      </c>
      <c r="AQ1713" s="408">
        <v>0</v>
      </c>
      <c r="AR1713" s="407">
        <v>0</v>
      </c>
      <c r="AT1713" s="406">
        <v>0</v>
      </c>
      <c r="AU1713" s="407">
        <v>0</v>
      </c>
      <c r="AV1713" s="408">
        <v>0</v>
      </c>
      <c r="AW1713" s="407">
        <v>0</v>
      </c>
      <c r="AX1713" s="408">
        <v>0</v>
      </c>
      <c r="AY1713" s="407">
        <v>0</v>
      </c>
      <c r="AZ1713" s="408">
        <v>0</v>
      </c>
      <c r="BA1713" s="407">
        <v>0</v>
      </c>
      <c r="BB1713" s="408">
        <v>0</v>
      </c>
      <c r="BC1713" s="407">
        <v>0</v>
      </c>
    </row>
    <row r="1714" spans="1:55" x14ac:dyDescent="0.35">
      <c r="A1714" s="385" t="str" cm="1">
        <f t="array" ref="A1714">IFERROR(_xlfn.IFS(AND(F1714="Renta Variable",O1714=1),IFERROR(MATCH(B1714,[1]RV_Det!C:C,0),"Rev"),AND(J1714="Corporativa",O1714=1,I1714="EM"),IFERROR(MATCH(B1714,[1]RF_Corps!B:B,0),"Rev"),AND(F1714="Alternativos",O1714=1),IFERROR(MATCH(B1714,[1]Rep4!C:C,0),"Rev")),"")</f>
        <v/>
      </c>
      <c r="B1714" s="394" t="s">
        <v>4530</v>
      </c>
      <c r="C1714" s="409" t="s">
        <v>4531</v>
      </c>
      <c r="D1714" s="395" t="s">
        <v>2855</v>
      </c>
      <c r="E1714" s="396" t="str">
        <f>IF(B1714="","",INDEX([1]CatGlob!$S:$S,IFERROR(MATCH(MID(B1714,7,1),[1]CatGlob!$R:$R,0),MATCH(MID(B1714,1,2),[1]CatGlob!$R:$R,0))))</f>
        <v>NSOL</v>
      </c>
      <c r="F1714" s="397" t="s">
        <v>442</v>
      </c>
      <c r="G1714" s="398" t="s">
        <v>383</v>
      </c>
      <c r="H1714" s="399" t="s">
        <v>264</v>
      </c>
      <c r="I1714" s="399" t="s">
        <v>267</v>
      </c>
      <c r="J1714" s="399" t="s">
        <v>32</v>
      </c>
      <c r="K1714" s="396" t="s">
        <v>600</v>
      </c>
      <c r="L1714" s="400" t="str">
        <f>IF(ISERROR(MATCH(M1714,M$10:M1713,0)),M1714,"")</f>
        <v/>
      </c>
      <c r="M1714" s="401" t="str">
        <f>IF(B1714="","",IF(ISERROR(MATCH(F1714&amp;"_"&amp;G1714&amp;"_"&amp;H1714&amp;"_"&amp;I1714&amp;"_"&amp;J1714&amp;IF(K1714="","","_"&amp;K1714),[1]CatGlob!$B:$B,0)),F1714&amp;"_"&amp;G1714&amp;"_"&amp;H1714&amp;"_"&amp;I1714&amp;"_"&amp;J1714&amp;IF(K1714="","","_"&amp;K1714),INDEX([1]CatGlob!$C:$C,MATCH(F1714&amp;"_"&amp;G1714&amp;"_"&amp;H1714&amp;"_"&amp;I1714&amp;"_"&amp;J1714&amp;IF(K1714="","","_"&amp;K1714),[1]CatGlob!$B:$B,0))))</f>
        <v>PEN_NOM_GOB_LC</v>
      </c>
      <c r="N1714" s="402" t="str">
        <f t="shared" si="55"/>
        <v/>
      </c>
      <c r="O1714" s="402" t="str">
        <f t="shared" si="54"/>
        <v/>
      </c>
      <c r="P1714" s="401" t="str">
        <f>IF(LEN(B1714)&gt;8,INDEX([1]CatGlob!$X:$X,MATCH(M1714,[1]CatGlob!$W:$W,0)),"")</f>
        <v>PEG</v>
      </c>
      <c r="Q1714" s="403" t="str">
        <f>INDEX([1]CatGlob!P:P,MATCH(M1714,[1]CatGlob!O:O,0))</f>
        <v>RFLG</v>
      </c>
      <c r="R1714" s="403" t="s">
        <v>601</v>
      </c>
      <c r="S1714" s="403" t="s">
        <v>601</v>
      </c>
      <c r="T1714" s="403" t="str">
        <f>INDEX([1]CatGlob!$D:$D,MATCH($M1714,[1]CatGlob!$C:$C,0))</f>
        <v>RFL</v>
      </c>
      <c r="U1714" s="403" t="s">
        <v>2856</v>
      </c>
      <c r="V1714" s="404" t="str">
        <f>INDEX([1]CatGlob!$F:$F,MATCH($M1714,[1]CatGlob!$C:$C,0))</f>
        <v>RF_SOB</v>
      </c>
      <c r="W1714" s="405"/>
      <c r="X1714" s="406">
        <v>0</v>
      </c>
      <c r="Y1714" s="407">
        <v>0</v>
      </c>
      <c r="Z1714" s="408">
        <v>0</v>
      </c>
      <c r="AA1714" s="407">
        <v>0</v>
      </c>
      <c r="AB1714" s="408">
        <v>0</v>
      </c>
      <c r="AC1714" s="407">
        <v>0</v>
      </c>
      <c r="AD1714" s="408">
        <v>0</v>
      </c>
      <c r="AE1714" s="407">
        <v>0</v>
      </c>
      <c r="AF1714" s="408">
        <v>0</v>
      </c>
      <c r="AG1714" s="407">
        <v>0</v>
      </c>
      <c r="AI1714" s="406">
        <v>0</v>
      </c>
      <c r="AJ1714" s="407">
        <v>0</v>
      </c>
      <c r="AK1714" s="408">
        <v>0</v>
      </c>
      <c r="AL1714" s="407">
        <v>0</v>
      </c>
      <c r="AM1714" s="408">
        <v>0</v>
      </c>
      <c r="AN1714" s="407">
        <v>0</v>
      </c>
      <c r="AO1714" s="408">
        <v>0</v>
      </c>
      <c r="AP1714" s="407">
        <v>0</v>
      </c>
      <c r="AQ1714" s="408">
        <v>0</v>
      </c>
      <c r="AR1714" s="407">
        <v>0</v>
      </c>
      <c r="AT1714" s="406">
        <v>0</v>
      </c>
      <c r="AU1714" s="407">
        <v>0</v>
      </c>
      <c r="AV1714" s="408">
        <v>0</v>
      </c>
      <c r="AW1714" s="407">
        <v>0</v>
      </c>
      <c r="AX1714" s="408">
        <v>0</v>
      </c>
      <c r="AY1714" s="407">
        <v>0</v>
      </c>
      <c r="AZ1714" s="408">
        <v>0</v>
      </c>
      <c r="BA1714" s="407">
        <v>0</v>
      </c>
      <c r="BB1714" s="408">
        <v>0</v>
      </c>
      <c r="BC1714" s="407">
        <v>0</v>
      </c>
    </row>
    <row r="1715" spans="1:55" x14ac:dyDescent="0.35">
      <c r="A1715" s="385" t="str" cm="1">
        <f t="array" ref="A1715">IFERROR(_xlfn.IFS(AND(F1715="Renta Variable",O1715=1),IFERROR(MATCH(B1715,[1]RV_Det!C:C,0),"Rev"),AND(J1715="Corporativa",O1715=1,I1715="EM"),IFERROR(MATCH(B1715,[1]RF_Corps!B:B,0),"Rev"),AND(F1715="Alternativos",O1715=1),IFERROR(MATCH(B1715,[1]Rep4!C:C,0),"Rev")),"")</f>
        <v/>
      </c>
      <c r="B1715" s="394" t="s">
        <v>4532</v>
      </c>
      <c r="C1715" s="409" t="s">
        <v>4533</v>
      </c>
      <c r="D1715" s="395" t="s">
        <v>2855</v>
      </c>
      <c r="E1715" s="396" t="str">
        <f>IF(B1715="","",INDEX([1]CatGlob!$S:$S,IFERROR(MATCH(MID(B1715,7,1),[1]CatGlob!$R:$R,0),MATCH(MID(B1715,1,2),[1]CatGlob!$R:$R,0))))</f>
        <v>NSOL</v>
      </c>
      <c r="F1715" s="397" t="s">
        <v>442</v>
      </c>
      <c r="G1715" s="398" t="s">
        <v>383</v>
      </c>
      <c r="H1715" s="399" t="s">
        <v>264</v>
      </c>
      <c r="I1715" s="399" t="s">
        <v>267</v>
      </c>
      <c r="J1715" s="399" t="s">
        <v>32</v>
      </c>
      <c r="K1715" s="396" t="s">
        <v>600</v>
      </c>
      <c r="L1715" s="400" t="str">
        <f>IF(ISERROR(MATCH(M1715,M$10:M1714,0)),M1715,"")</f>
        <v/>
      </c>
      <c r="M1715" s="401" t="str">
        <f>IF(B1715="","",IF(ISERROR(MATCH(F1715&amp;"_"&amp;G1715&amp;"_"&amp;H1715&amp;"_"&amp;I1715&amp;"_"&amp;J1715&amp;IF(K1715="","","_"&amp;K1715),[1]CatGlob!$B:$B,0)),F1715&amp;"_"&amp;G1715&amp;"_"&amp;H1715&amp;"_"&amp;I1715&amp;"_"&amp;J1715&amp;IF(K1715="","","_"&amp;K1715),INDEX([1]CatGlob!$C:$C,MATCH(F1715&amp;"_"&amp;G1715&amp;"_"&amp;H1715&amp;"_"&amp;I1715&amp;"_"&amp;J1715&amp;IF(K1715="","","_"&amp;K1715),[1]CatGlob!$B:$B,0))))</f>
        <v>PEN_NOM_GOB_LC</v>
      </c>
      <c r="N1715" s="402" t="str">
        <f t="shared" si="55"/>
        <v>rev</v>
      </c>
      <c r="O1715" s="402">
        <f t="shared" si="54"/>
        <v>1</v>
      </c>
      <c r="P1715" s="401" t="str">
        <f>IF(LEN(B1715)&gt;8,INDEX([1]CatGlob!$X:$X,MATCH(M1715,[1]CatGlob!$W:$W,0)),"")</f>
        <v>PEG</v>
      </c>
      <c r="Q1715" s="403" t="str">
        <f>INDEX([1]CatGlob!P:P,MATCH(M1715,[1]CatGlob!O:O,0))</f>
        <v>RFLG</v>
      </c>
      <c r="R1715" s="403" t="s">
        <v>601</v>
      </c>
      <c r="S1715" s="403" t="s">
        <v>601</v>
      </c>
      <c r="T1715" s="403" t="str">
        <f>INDEX([1]CatGlob!$D:$D,MATCH($M1715,[1]CatGlob!$C:$C,0))</f>
        <v>RFL</v>
      </c>
      <c r="U1715" s="403" t="s">
        <v>2856</v>
      </c>
      <c r="V1715" s="404" t="str">
        <f>INDEX([1]CatGlob!$F:$F,MATCH($M1715,[1]CatGlob!$C:$C,0))</f>
        <v>RF_SOB</v>
      </c>
      <c r="W1715" s="405"/>
      <c r="X1715" s="406">
        <v>1.01249147209756E-3</v>
      </c>
      <c r="Y1715" s="407">
        <v>5.5060027204234504E-3</v>
      </c>
      <c r="Z1715" s="408">
        <v>1.01249147209756E-3</v>
      </c>
      <c r="AA1715" s="407">
        <v>5.5060027204234504E-3</v>
      </c>
      <c r="AB1715" s="408">
        <v>1.01249147209756E-3</v>
      </c>
      <c r="AC1715" s="407">
        <v>5.5060027204234504E-3</v>
      </c>
      <c r="AD1715" s="408">
        <v>1.01249147209756E-3</v>
      </c>
      <c r="AE1715" s="407">
        <v>5.5060027204234504E-3</v>
      </c>
      <c r="AF1715" s="408">
        <v>1.01249147209756E-3</v>
      </c>
      <c r="AG1715" s="407">
        <v>5.5060027204234504E-3</v>
      </c>
      <c r="AI1715" s="406">
        <v>1.24710107995368E-3</v>
      </c>
      <c r="AJ1715" s="407">
        <v>6.7818269378072697E-3</v>
      </c>
      <c r="AK1715" s="408">
        <v>1.24710107995368E-3</v>
      </c>
      <c r="AL1715" s="407">
        <v>6.7818269378072697E-3</v>
      </c>
      <c r="AM1715" s="408">
        <v>1.24710107995368E-3</v>
      </c>
      <c r="AN1715" s="407">
        <v>6.7818269378072697E-3</v>
      </c>
      <c r="AO1715" s="408">
        <v>1.24710107995368E-3</v>
      </c>
      <c r="AP1715" s="407">
        <v>6.7818269378072697E-3</v>
      </c>
      <c r="AQ1715" s="408">
        <v>1.24710107995367E-3</v>
      </c>
      <c r="AR1715" s="407">
        <v>6.7818269378072697E-3</v>
      </c>
      <c r="AT1715" s="406">
        <v>0</v>
      </c>
      <c r="AU1715" s="407">
        <v>0</v>
      </c>
      <c r="AV1715" s="408">
        <v>0</v>
      </c>
      <c r="AW1715" s="407">
        <v>0</v>
      </c>
      <c r="AX1715" s="408">
        <v>0</v>
      </c>
      <c r="AY1715" s="407">
        <v>0</v>
      </c>
      <c r="AZ1715" s="408">
        <v>0</v>
      </c>
      <c r="BA1715" s="407">
        <v>0</v>
      </c>
      <c r="BB1715" s="408">
        <v>0</v>
      </c>
      <c r="BC1715" s="407">
        <v>0</v>
      </c>
    </row>
    <row r="1716" spans="1:55" x14ac:dyDescent="0.35">
      <c r="A1716" s="385" t="str" cm="1">
        <f t="array" ref="A1716">IFERROR(_xlfn.IFS(AND(F1716="Renta Variable",O1716=1),IFERROR(MATCH(B1716,[1]RV_Det!C:C,0),"Rev"),AND(J1716="Corporativa",O1716=1,I1716="EM"),IFERROR(MATCH(B1716,[1]RF_Corps!B:B,0),"Rev"),AND(F1716="Alternativos",O1716=1),IFERROR(MATCH(B1716,[1]Rep4!C:C,0),"Rev")),"")</f>
        <v/>
      </c>
      <c r="B1716" s="394" t="s">
        <v>4534</v>
      </c>
      <c r="C1716" s="409" t="s">
        <v>4535</v>
      </c>
      <c r="D1716" s="395" t="s">
        <v>2855</v>
      </c>
      <c r="E1716" s="396" t="str">
        <f>IF(B1716="","",INDEX([1]CatGlob!$S:$S,IFERROR(MATCH(MID(B1716,7,1),[1]CatGlob!$R:$R,0),MATCH(MID(B1716,1,2),[1]CatGlob!$R:$R,0))))</f>
        <v>NSOL</v>
      </c>
      <c r="F1716" s="397" t="s">
        <v>442</v>
      </c>
      <c r="G1716" s="398" t="s">
        <v>383</v>
      </c>
      <c r="H1716" s="399" t="s">
        <v>264</v>
      </c>
      <c r="I1716" s="399" t="s">
        <v>267</v>
      </c>
      <c r="J1716" s="399" t="s">
        <v>32</v>
      </c>
      <c r="K1716" s="396" t="s">
        <v>600</v>
      </c>
      <c r="L1716" s="400" t="str">
        <f>IF(ISERROR(MATCH(M1716,M$10:M1715,0)),M1716,"")</f>
        <v/>
      </c>
      <c r="M1716" s="401" t="str">
        <f>IF(B1716="","",IF(ISERROR(MATCH(F1716&amp;"_"&amp;G1716&amp;"_"&amp;H1716&amp;"_"&amp;I1716&amp;"_"&amp;J1716&amp;IF(K1716="","","_"&amp;K1716),[1]CatGlob!$B:$B,0)),F1716&amp;"_"&amp;G1716&amp;"_"&amp;H1716&amp;"_"&amp;I1716&amp;"_"&amp;J1716&amp;IF(K1716="","","_"&amp;K1716),INDEX([1]CatGlob!$C:$C,MATCH(F1716&amp;"_"&amp;G1716&amp;"_"&amp;H1716&amp;"_"&amp;I1716&amp;"_"&amp;J1716&amp;IF(K1716="","","_"&amp;K1716),[1]CatGlob!$B:$B,0))))</f>
        <v>PEN_NOM_GOB_LC</v>
      </c>
      <c r="N1716" s="402" t="str">
        <f t="shared" si="55"/>
        <v/>
      </c>
      <c r="O1716" s="402" t="str">
        <f t="shared" si="54"/>
        <v/>
      </c>
      <c r="P1716" s="401" t="str">
        <f>IF(LEN(B1716)&gt;8,INDEX([1]CatGlob!$X:$X,MATCH(M1716,[1]CatGlob!$W:$W,0)),"")</f>
        <v>PEG</v>
      </c>
      <c r="Q1716" s="403" t="str">
        <f>INDEX([1]CatGlob!P:P,MATCH(M1716,[1]CatGlob!O:O,0))</f>
        <v>RFLG</v>
      </c>
      <c r="R1716" s="403" t="s">
        <v>601</v>
      </c>
      <c r="S1716" s="403" t="s">
        <v>601</v>
      </c>
      <c r="T1716" s="403" t="str">
        <f>INDEX([1]CatGlob!$D:$D,MATCH($M1716,[1]CatGlob!$C:$C,0))</f>
        <v>RFL</v>
      </c>
      <c r="U1716" s="403" t="s">
        <v>2856</v>
      </c>
      <c r="V1716" s="404" t="str">
        <f>INDEX([1]CatGlob!$F:$F,MATCH($M1716,[1]CatGlob!$C:$C,0))</f>
        <v>RF_SOB</v>
      </c>
      <c r="W1716" s="405"/>
      <c r="X1716" s="406">
        <v>0</v>
      </c>
      <c r="Y1716" s="407">
        <v>0</v>
      </c>
      <c r="Z1716" s="408">
        <v>0</v>
      </c>
      <c r="AA1716" s="407">
        <v>0</v>
      </c>
      <c r="AB1716" s="408">
        <v>0</v>
      </c>
      <c r="AC1716" s="407">
        <v>0</v>
      </c>
      <c r="AD1716" s="408">
        <v>0</v>
      </c>
      <c r="AE1716" s="407">
        <v>0</v>
      </c>
      <c r="AF1716" s="408">
        <v>0</v>
      </c>
      <c r="AG1716" s="407">
        <v>0</v>
      </c>
      <c r="AI1716" s="406">
        <v>0</v>
      </c>
      <c r="AJ1716" s="407">
        <v>0</v>
      </c>
      <c r="AK1716" s="408">
        <v>0</v>
      </c>
      <c r="AL1716" s="407">
        <v>0</v>
      </c>
      <c r="AM1716" s="408">
        <v>0</v>
      </c>
      <c r="AN1716" s="407">
        <v>0</v>
      </c>
      <c r="AO1716" s="408">
        <v>0</v>
      </c>
      <c r="AP1716" s="407">
        <v>0</v>
      </c>
      <c r="AQ1716" s="408">
        <v>0</v>
      </c>
      <c r="AR1716" s="407">
        <v>0</v>
      </c>
      <c r="AT1716" s="406">
        <v>0</v>
      </c>
      <c r="AU1716" s="407">
        <v>0</v>
      </c>
      <c r="AV1716" s="408">
        <v>0</v>
      </c>
      <c r="AW1716" s="407">
        <v>0</v>
      </c>
      <c r="AX1716" s="408">
        <v>0</v>
      </c>
      <c r="AY1716" s="407">
        <v>0</v>
      </c>
      <c r="AZ1716" s="408">
        <v>0</v>
      </c>
      <c r="BA1716" s="407">
        <v>0</v>
      </c>
      <c r="BB1716" s="408">
        <v>0</v>
      </c>
      <c r="BC1716" s="407">
        <v>0</v>
      </c>
    </row>
    <row r="1717" spans="1:55" x14ac:dyDescent="0.35">
      <c r="A1717" s="385" t="str" cm="1">
        <f t="array" ref="A1717">IFERROR(_xlfn.IFS(AND(F1717="Renta Variable",O1717=1),IFERROR(MATCH(B1717,[1]RV_Det!C:C,0),"Rev"),AND(J1717="Corporativa",O1717=1,I1717="EM"),IFERROR(MATCH(B1717,[1]RF_Corps!B:B,0),"Rev"),AND(F1717="Alternativos",O1717=1),IFERROR(MATCH(B1717,[1]Rep4!C:C,0),"Rev")),"")</f>
        <v/>
      </c>
      <c r="B1717" s="394" t="s">
        <v>4536</v>
      </c>
      <c r="C1717" s="409" t="s">
        <v>4537</v>
      </c>
      <c r="D1717" s="395" t="s">
        <v>4537</v>
      </c>
      <c r="E1717" s="396" t="str">
        <f>IF(B1717="","",INDEX([1]CatGlob!$S:$S,IFERROR(MATCH(MID(B1717,7,1),[1]CatGlob!$R:$R,0),MATCH(MID(B1717,1,2),[1]CatGlob!$R:$R,0))))</f>
        <v>NSOL</v>
      </c>
      <c r="F1717" s="397" t="s">
        <v>442</v>
      </c>
      <c r="G1717" s="398" t="s">
        <v>383</v>
      </c>
      <c r="H1717" s="399" t="s">
        <v>264</v>
      </c>
      <c r="I1717" s="399" t="s">
        <v>267</v>
      </c>
      <c r="J1717" s="399" t="s">
        <v>32</v>
      </c>
      <c r="K1717" s="396" t="s">
        <v>600</v>
      </c>
      <c r="L1717" s="400" t="str">
        <f>IF(ISERROR(MATCH(M1717,M$10:M1716,0)),M1717,"")</f>
        <v/>
      </c>
      <c r="M1717" s="401" t="str">
        <f>IF(B1717="","",IF(ISERROR(MATCH(F1717&amp;"_"&amp;G1717&amp;"_"&amp;H1717&amp;"_"&amp;I1717&amp;"_"&amp;J1717&amp;IF(K1717="","","_"&amp;K1717),[1]CatGlob!$B:$B,0)),F1717&amp;"_"&amp;G1717&amp;"_"&amp;H1717&amp;"_"&amp;I1717&amp;"_"&amp;J1717&amp;IF(K1717="","","_"&amp;K1717),INDEX([1]CatGlob!$C:$C,MATCH(F1717&amp;"_"&amp;G1717&amp;"_"&amp;H1717&amp;"_"&amp;I1717&amp;"_"&amp;J1717&amp;IF(K1717="","","_"&amp;K1717),[1]CatGlob!$B:$B,0))))</f>
        <v>PEN_NOM_GOB_LC</v>
      </c>
      <c r="N1717" s="402" t="str">
        <f t="shared" si="55"/>
        <v/>
      </c>
      <c r="O1717" s="402" t="str">
        <f t="shared" si="54"/>
        <v/>
      </c>
      <c r="P1717" s="401" t="str">
        <f>IF(LEN(B1717)&gt;8,INDEX([1]CatGlob!$X:$X,MATCH(M1717,[1]CatGlob!$W:$W,0)),"")</f>
        <v>PEG</v>
      </c>
      <c r="Q1717" s="403" t="str">
        <f>INDEX([1]CatGlob!P:P,MATCH(M1717,[1]CatGlob!O:O,0))</f>
        <v>RFLG</v>
      </c>
      <c r="R1717" s="403" t="s">
        <v>601</v>
      </c>
      <c r="S1717" s="403" t="s">
        <v>601</v>
      </c>
      <c r="T1717" s="403" t="str">
        <f>INDEX([1]CatGlob!$D:$D,MATCH($M1717,[1]CatGlob!$C:$C,0))</f>
        <v>RFL</v>
      </c>
      <c r="U1717" s="403" t="s">
        <v>644</v>
      </c>
      <c r="V1717" s="404" t="str">
        <f>INDEX([1]CatGlob!$F:$F,MATCH($M1717,[1]CatGlob!$C:$C,0))</f>
        <v>RF_SOB</v>
      </c>
      <c r="W1717" s="405"/>
      <c r="X1717" s="406">
        <v>0</v>
      </c>
      <c r="Y1717" s="407">
        <v>0</v>
      </c>
      <c r="Z1717" s="408">
        <v>0</v>
      </c>
      <c r="AA1717" s="407">
        <v>0</v>
      </c>
      <c r="AB1717" s="408">
        <v>0</v>
      </c>
      <c r="AC1717" s="407">
        <v>0</v>
      </c>
      <c r="AD1717" s="408">
        <v>0</v>
      </c>
      <c r="AE1717" s="407">
        <v>0</v>
      </c>
      <c r="AF1717" s="408">
        <v>0</v>
      </c>
      <c r="AG1717" s="407">
        <v>0</v>
      </c>
      <c r="AI1717" s="406">
        <v>0</v>
      </c>
      <c r="AJ1717" s="407">
        <v>0</v>
      </c>
      <c r="AK1717" s="408">
        <v>0</v>
      </c>
      <c r="AL1717" s="407">
        <v>0</v>
      </c>
      <c r="AM1717" s="408">
        <v>0</v>
      </c>
      <c r="AN1717" s="407">
        <v>0</v>
      </c>
      <c r="AO1717" s="408">
        <v>0</v>
      </c>
      <c r="AP1717" s="407">
        <v>0</v>
      </c>
      <c r="AQ1717" s="408">
        <v>0</v>
      </c>
      <c r="AR1717" s="407">
        <v>0</v>
      </c>
      <c r="AT1717" s="406">
        <v>0</v>
      </c>
      <c r="AU1717" s="407">
        <v>0</v>
      </c>
      <c r="AV1717" s="408">
        <v>0</v>
      </c>
      <c r="AW1717" s="407">
        <v>0</v>
      </c>
      <c r="AX1717" s="408">
        <v>0</v>
      </c>
      <c r="AY1717" s="407">
        <v>0</v>
      </c>
      <c r="AZ1717" s="408">
        <v>0</v>
      </c>
      <c r="BA1717" s="407">
        <v>0</v>
      </c>
      <c r="BB1717" s="408">
        <v>0</v>
      </c>
      <c r="BC1717" s="407">
        <v>0</v>
      </c>
    </row>
    <row r="1718" spans="1:55" x14ac:dyDescent="0.35">
      <c r="A1718" s="385" t="str" cm="1">
        <f t="array" ref="A1718">IFERROR(_xlfn.IFS(AND(F1718="Renta Variable",O1718=1),IFERROR(MATCH(B1718,[1]RV_Det!C:C,0),"Rev"),AND(J1718="Corporativa",O1718=1,I1718="EM"),IFERROR(MATCH(B1718,[1]RF_Corps!B:B,0),"Rev"),AND(F1718="Alternativos",O1718=1),IFERROR(MATCH(B1718,[1]Rep4!C:C,0),"Rev")),"")</f>
        <v/>
      </c>
      <c r="B1718" s="394" t="s">
        <v>4538</v>
      </c>
      <c r="C1718" s="409" t="s">
        <v>4539</v>
      </c>
      <c r="D1718" s="395" t="s">
        <v>4539</v>
      </c>
      <c r="E1718" s="396" t="str">
        <f>IF(B1718="","",INDEX([1]CatGlob!$S:$S,IFERROR(MATCH(MID(B1718,7,1),[1]CatGlob!$R:$R,0),MATCH(MID(B1718,1,2),[1]CatGlob!$R:$R,0))))</f>
        <v>NSOL</v>
      </c>
      <c r="F1718" s="397" t="s">
        <v>442</v>
      </c>
      <c r="G1718" s="398" t="s">
        <v>383</v>
      </c>
      <c r="H1718" s="399" t="s">
        <v>264</v>
      </c>
      <c r="I1718" s="399" t="s">
        <v>267</v>
      </c>
      <c r="J1718" s="399" t="s">
        <v>32</v>
      </c>
      <c r="K1718" s="396" t="s">
        <v>600</v>
      </c>
      <c r="L1718" s="400" t="str">
        <f>IF(ISERROR(MATCH(M1718,M$10:M1717,0)),M1718,"")</f>
        <v/>
      </c>
      <c r="M1718" s="401" t="str">
        <f>IF(B1718="","",IF(ISERROR(MATCH(F1718&amp;"_"&amp;G1718&amp;"_"&amp;H1718&amp;"_"&amp;I1718&amp;"_"&amp;J1718&amp;IF(K1718="","","_"&amp;K1718),[1]CatGlob!$B:$B,0)),F1718&amp;"_"&amp;G1718&amp;"_"&amp;H1718&amp;"_"&amp;I1718&amp;"_"&amp;J1718&amp;IF(K1718="","","_"&amp;K1718),INDEX([1]CatGlob!$C:$C,MATCH(F1718&amp;"_"&amp;G1718&amp;"_"&amp;H1718&amp;"_"&amp;I1718&amp;"_"&amp;J1718&amp;IF(K1718="","","_"&amp;K1718),[1]CatGlob!$B:$B,0))))</f>
        <v>PEN_NOM_GOB_LC</v>
      </c>
      <c r="N1718" s="402" t="str">
        <f t="shared" si="55"/>
        <v/>
      </c>
      <c r="O1718" s="402" t="str">
        <f t="shared" si="54"/>
        <v/>
      </c>
      <c r="P1718" s="401" t="str">
        <f>IF(LEN(B1718)&gt;8,INDEX([1]CatGlob!$X:$X,MATCH(M1718,[1]CatGlob!$W:$W,0)),"")</f>
        <v>PEG</v>
      </c>
      <c r="Q1718" s="403" t="str">
        <f>INDEX([1]CatGlob!P:P,MATCH(M1718,[1]CatGlob!O:O,0))</f>
        <v>RFLG</v>
      </c>
      <c r="R1718" s="403" t="s">
        <v>601</v>
      </c>
      <c r="S1718" s="403" t="s">
        <v>601</v>
      </c>
      <c r="T1718" s="403" t="str">
        <f>INDEX([1]CatGlob!$D:$D,MATCH($M1718,[1]CatGlob!$C:$C,0))</f>
        <v>RFL</v>
      </c>
      <c r="U1718" s="403" t="s">
        <v>644</v>
      </c>
      <c r="V1718" s="404" t="str">
        <f>INDEX([1]CatGlob!$F:$F,MATCH($M1718,[1]CatGlob!$C:$C,0))</f>
        <v>RF_SOB</v>
      </c>
      <c r="W1718" s="405"/>
      <c r="X1718" s="406">
        <v>0</v>
      </c>
      <c r="Y1718" s="407">
        <v>0</v>
      </c>
      <c r="Z1718" s="408">
        <v>0</v>
      </c>
      <c r="AA1718" s="407">
        <v>0</v>
      </c>
      <c r="AB1718" s="408">
        <v>0</v>
      </c>
      <c r="AC1718" s="407">
        <v>0</v>
      </c>
      <c r="AD1718" s="408">
        <v>0</v>
      </c>
      <c r="AE1718" s="407">
        <v>0</v>
      </c>
      <c r="AF1718" s="408">
        <v>0</v>
      </c>
      <c r="AG1718" s="407">
        <v>0</v>
      </c>
      <c r="AI1718" s="406">
        <v>0</v>
      </c>
      <c r="AJ1718" s="407">
        <v>0</v>
      </c>
      <c r="AK1718" s="408">
        <v>0</v>
      </c>
      <c r="AL1718" s="407">
        <v>0</v>
      </c>
      <c r="AM1718" s="408">
        <v>0</v>
      </c>
      <c r="AN1718" s="407">
        <v>0</v>
      </c>
      <c r="AO1718" s="408">
        <v>0</v>
      </c>
      <c r="AP1718" s="407">
        <v>0</v>
      </c>
      <c r="AQ1718" s="408">
        <v>0</v>
      </c>
      <c r="AR1718" s="407">
        <v>0</v>
      </c>
      <c r="AT1718" s="406">
        <v>0</v>
      </c>
      <c r="AU1718" s="407">
        <v>0</v>
      </c>
      <c r="AV1718" s="408">
        <v>0</v>
      </c>
      <c r="AW1718" s="407">
        <v>0</v>
      </c>
      <c r="AX1718" s="408">
        <v>0</v>
      </c>
      <c r="AY1718" s="407">
        <v>0</v>
      </c>
      <c r="AZ1718" s="408">
        <v>0</v>
      </c>
      <c r="BA1718" s="407">
        <v>0</v>
      </c>
      <c r="BB1718" s="408">
        <v>0</v>
      </c>
      <c r="BC1718" s="407">
        <v>0</v>
      </c>
    </row>
    <row r="1719" spans="1:55" x14ac:dyDescent="0.35">
      <c r="A1719" s="385" t="str" cm="1">
        <f t="array" ref="A1719">IFERROR(_xlfn.IFS(AND(F1719="Renta Variable",O1719=1),IFERROR(MATCH(B1719,[1]RV_Det!C:C,0),"Rev"),AND(J1719="Corporativa",O1719=1,I1719="EM"),IFERROR(MATCH(B1719,[1]RF_Corps!B:B,0),"Rev"),AND(F1719="Alternativos",O1719=1),IFERROR(MATCH(B1719,[1]Rep4!C:C,0),"Rev")),"")</f>
        <v/>
      </c>
      <c r="B1719" s="394" t="s">
        <v>4540</v>
      </c>
      <c r="C1719" s="409" t="s">
        <v>4541</v>
      </c>
      <c r="D1719" s="395" t="s">
        <v>4542</v>
      </c>
      <c r="E1719" s="396" t="str">
        <f>IF(B1719="","",INDEX([1]CatGlob!$S:$S,IFERROR(MATCH(MID(B1719,7,1),[1]CatGlob!$R:$R,0),MATCH(MID(B1719,1,2),[1]CatGlob!$R:$R,0))))</f>
        <v>NSOL</v>
      </c>
      <c r="F1719" s="397" t="s">
        <v>442</v>
      </c>
      <c r="G1719" s="398" t="s">
        <v>383</v>
      </c>
      <c r="H1719" s="399" t="s">
        <v>264</v>
      </c>
      <c r="I1719" s="399" t="s">
        <v>267</v>
      </c>
      <c r="J1719" s="399" t="s">
        <v>32</v>
      </c>
      <c r="K1719" s="396" t="s">
        <v>600</v>
      </c>
      <c r="L1719" s="400" t="str">
        <f>IF(ISERROR(MATCH(M1719,M$10:M1718,0)),M1719,"")</f>
        <v/>
      </c>
      <c r="M1719" s="401" t="str">
        <f>IF(B1719="","",IF(ISERROR(MATCH(F1719&amp;"_"&amp;G1719&amp;"_"&amp;H1719&amp;"_"&amp;I1719&amp;"_"&amp;J1719&amp;IF(K1719="","","_"&amp;K1719),[1]CatGlob!$B:$B,0)),F1719&amp;"_"&amp;G1719&amp;"_"&amp;H1719&amp;"_"&amp;I1719&amp;"_"&amp;J1719&amp;IF(K1719="","","_"&amp;K1719),INDEX([1]CatGlob!$C:$C,MATCH(F1719&amp;"_"&amp;G1719&amp;"_"&amp;H1719&amp;"_"&amp;I1719&amp;"_"&amp;J1719&amp;IF(K1719="","","_"&amp;K1719),[1]CatGlob!$B:$B,0))))</f>
        <v>PEN_NOM_GOB_LC</v>
      </c>
      <c r="N1719" s="402" t="str">
        <f t="shared" si="55"/>
        <v/>
      </c>
      <c r="O1719" s="402" t="str">
        <f t="shared" si="54"/>
        <v/>
      </c>
      <c r="P1719" s="401" t="str">
        <f>IF(LEN(B1719)&gt;8,INDEX([1]CatGlob!$X:$X,MATCH(M1719,[1]CatGlob!$W:$W,0)),"")</f>
        <v>PEG</v>
      </c>
      <c r="Q1719" s="403" t="str">
        <f>INDEX([1]CatGlob!P:P,MATCH(M1719,[1]CatGlob!O:O,0))</f>
        <v>RFLG</v>
      </c>
      <c r="R1719" s="403" t="s">
        <v>601</v>
      </c>
      <c r="S1719" s="403" t="s">
        <v>601</v>
      </c>
      <c r="T1719" s="403" t="str">
        <f>INDEX([1]CatGlob!$D:$D,MATCH($M1719,[1]CatGlob!$C:$C,0))</f>
        <v>RFL</v>
      </c>
      <c r="U1719" s="403" t="s">
        <v>913</v>
      </c>
      <c r="V1719" s="404" t="str">
        <f>INDEX([1]CatGlob!$F:$F,MATCH($M1719,[1]CatGlob!$C:$C,0))</f>
        <v>RF_SOB</v>
      </c>
      <c r="W1719" s="405"/>
      <c r="X1719" s="406">
        <v>0</v>
      </c>
      <c r="Y1719" s="407">
        <v>0</v>
      </c>
      <c r="Z1719" s="408">
        <v>0</v>
      </c>
      <c r="AA1719" s="407">
        <v>0</v>
      </c>
      <c r="AB1719" s="408">
        <v>0</v>
      </c>
      <c r="AC1719" s="407">
        <v>0</v>
      </c>
      <c r="AD1719" s="408">
        <v>0</v>
      </c>
      <c r="AE1719" s="407">
        <v>0</v>
      </c>
      <c r="AF1719" s="408">
        <v>0</v>
      </c>
      <c r="AG1719" s="407">
        <v>0</v>
      </c>
      <c r="AI1719" s="406">
        <v>0</v>
      </c>
      <c r="AJ1719" s="407">
        <v>0</v>
      </c>
      <c r="AK1719" s="408">
        <v>0</v>
      </c>
      <c r="AL1719" s="407">
        <v>0</v>
      </c>
      <c r="AM1719" s="408">
        <v>0</v>
      </c>
      <c r="AN1719" s="407">
        <v>0</v>
      </c>
      <c r="AO1719" s="408">
        <v>0</v>
      </c>
      <c r="AP1719" s="407">
        <v>0</v>
      </c>
      <c r="AQ1719" s="408">
        <v>0</v>
      </c>
      <c r="AR1719" s="407">
        <v>0</v>
      </c>
      <c r="AT1719" s="406">
        <v>0</v>
      </c>
      <c r="AU1719" s="407">
        <v>0</v>
      </c>
      <c r="AV1719" s="408">
        <v>0</v>
      </c>
      <c r="AW1719" s="407">
        <v>0</v>
      </c>
      <c r="AX1719" s="408">
        <v>0</v>
      </c>
      <c r="AY1719" s="407">
        <v>0</v>
      </c>
      <c r="AZ1719" s="408">
        <v>0</v>
      </c>
      <c r="BA1719" s="407">
        <v>0</v>
      </c>
      <c r="BB1719" s="408">
        <v>0</v>
      </c>
      <c r="BC1719" s="407">
        <v>0</v>
      </c>
    </row>
    <row r="1720" spans="1:55" x14ac:dyDescent="0.35">
      <c r="A1720" s="385" t="str" cm="1">
        <f t="array" ref="A1720">IFERROR(_xlfn.IFS(AND(F1720="Renta Variable",O1720=1),IFERROR(MATCH(B1720,[1]RV_Det!C:C,0),"Rev"),AND(J1720="Corporativa",O1720=1,I1720="EM"),IFERROR(MATCH(B1720,[1]RF_Corps!B:B,0),"Rev"),AND(F1720="Alternativos",O1720=1),IFERROR(MATCH(B1720,[1]Rep4!C:C,0),"Rev")),"")</f>
        <v/>
      </c>
      <c r="B1720" s="394" t="s">
        <v>4543</v>
      </c>
      <c r="C1720" s="409" t="s">
        <v>4544</v>
      </c>
      <c r="D1720" s="395" t="s">
        <v>2855</v>
      </c>
      <c r="E1720" s="396" t="str">
        <f>IF(B1720="","",INDEX([1]CatGlob!$S:$S,IFERROR(MATCH(MID(B1720,7,1),[1]CatGlob!$R:$R,0),MATCH(MID(B1720,1,2),[1]CatGlob!$R:$R,0))))</f>
        <v>NSOL</v>
      </c>
      <c r="F1720" s="397" t="s">
        <v>442</v>
      </c>
      <c r="G1720" s="398" t="s">
        <v>383</v>
      </c>
      <c r="H1720" s="399" t="s">
        <v>264</v>
      </c>
      <c r="I1720" s="399" t="s">
        <v>267</v>
      </c>
      <c r="J1720" s="399" t="s">
        <v>32</v>
      </c>
      <c r="K1720" s="396" t="s">
        <v>600</v>
      </c>
      <c r="L1720" s="400" t="str">
        <f>IF(ISERROR(MATCH(M1720,M$10:M1719,0)),M1720,"")</f>
        <v/>
      </c>
      <c r="M1720" s="401" t="str">
        <f>IF(B1720="","",IF(ISERROR(MATCH(F1720&amp;"_"&amp;G1720&amp;"_"&amp;H1720&amp;"_"&amp;I1720&amp;"_"&amp;J1720&amp;IF(K1720="","","_"&amp;K1720),[1]CatGlob!$B:$B,0)),F1720&amp;"_"&amp;G1720&amp;"_"&amp;H1720&amp;"_"&amp;I1720&amp;"_"&amp;J1720&amp;IF(K1720="","","_"&amp;K1720),INDEX([1]CatGlob!$C:$C,MATCH(F1720&amp;"_"&amp;G1720&amp;"_"&amp;H1720&amp;"_"&amp;I1720&amp;"_"&amp;J1720&amp;IF(K1720="","","_"&amp;K1720),[1]CatGlob!$B:$B,0))))</f>
        <v>PEN_NOM_GOB_LC</v>
      </c>
      <c r="N1720" s="402" t="str">
        <f t="shared" si="55"/>
        <v/>
      </c>
      <c r="O1720" s="402" t="str">
        <f t="shared" si="54"/>
        <v/>
      </c>
      <c r="P1720" s="401" t="str">
        <f>IF(LEN(B1720)&gt;8,INDEX([1]CatGlob!$X:$X,MATCH(M1720,[1]CatGlob!$W:$W,0)),"")</f>
        <v>PEG</v>
      </c>
      <c r="Q1720" s="403" t="str">
        <f>INDEX([1]CatGlob!P:P,MATCH(M1720,[1]CatGlob!O:O,0))</f>
        <v>RFLG</v>
      </c>
      <c r="R1720" s="403" t="s">
        <v>601</v>
      </c>
      <c r="S1720" s="403" t="s">
        <v>601</v>
      </c>
      <c r="T1720" s="403" t="str">
        <f>INDEX([1]CatGlob!$D:$D,MATCH($M1720,[1]CatGlob!$C:$C,0))</f>
        <v>RFL</v>
      </c>
      <c r="U1720" s="403" t="s">
        <v>1293</v>
      </c>
      <c r="V1720" s="404" t="str">
        <f>INDEX([1]CatGlob!$F:$F,MATCH($M1720,[1]CatGlob!$C:$C,0))</f>
        <v>RF_SOB</v>
      </c>
      <c r="W1720" s="405"/>
      <c r="X1720" s="406">
        <v>0</v>
      </c>
      <c r="Y1720" s="407">
        <v>0</v>
      </c>
      <c r="Z1720" s="408">
        <v>0</v>
      </c>
      <c r="AA1720" s="407">
        <v>0</v>
      </c>
      <c r="AB1720" s="408">
        <v>0</v>
      </c>
      <c r="AC1720" s="407">
        <v>0</v>
      </c>
      <c r="AD1720" s="408">
        <v>0</v>
      </c>
      <c r="AE1720" s="407">
        <v>0</v>
      </c>
      <c r="AF1720" s="408">
        <v>0</v>
      </c>
      <c r="AG1720" s="407">
        <v>0</v>
      </c>
      <c r="AI1720" s="406">
        <v>0</v>
      </c>
      <c r="AJ1720" s="407">
        <v>0</v>
      </c>
      <c r="AK1720" s="408">
        <v>0</v>
      </c>
      <c r="AL1720" s="407">
        <v>0</v>
      </c>
      <c r="AM1720" s="408">
        <v>0</v>
      </c>
      <c r="AN1720" s="407">
        <v>0</v>
      </c>
      <c r="AO1720" s="408">
        <v>0</v>
      </c>
      <c r="AP1720" s="407">
        <v>0</v>
      </c>
      <c r="AQ1720" s="408">
        <v>0</v>
      </c>
      <c r="AR1720" s="407">
        <v>0</v>
      </c>
      <c r="AT1720" s="406">
        <v>0</v>
      </c>
      <c r="AU1720" s="407">
        <v>0</v>
      </c>
      <c r="AV1720" s="408">
        <v>0</v>
      </c>
      <c r="AW1720" s="407">
        <v>0</v>
      </c>
      <c r="AX1720" s="408">
        <v>0</v>
      </c>
      <c r="AY1720" s="407">
        <v>0</v>
      </c>
      <c r="AZ1720" s="408">
        <v>0</v>
      </c>
      <c r="BA1720" s="407">
        <v>0</v>
      </c>
      <c r="BB1720" s="408">
        <v>0</v>
      </c>
      <c r="BC1720" s="407">
        <v>0</v>
      </c>
    </row>
    <row r="1721" spans="1:55" x14ac:dyDescent="0.35">
      <c r="A1721" s="385" t="str" cm="1">
        <f t="array" ref="A1721">IFERROR(_xlfn.IFS(AND(F1721="Renta Variable",O1721=1),IFERROR(MATCH(B1721,[1]RV_Det!C:C,0),"Rev"),AND(J1721="Corporativa",O1721=1,I1721="EM"),IFERROR(MATCH(B1721,[1]RF_Corps!B:B,0),"Rev"),AND(F1721="Alternativos",O1721=1),IFERROR(MATCH(B1721,[1]Rep4!C:C,0),"Rev")),"")</f>
        <v/>
      </c>
      <c r="B1721" s="394" t="s">
        <v>4545</v>
      </c>
      <c r="C1721" s="409" t="s">
        <v>4546</v>
      </c>
      <c r="D1721" s="395" t="s">
        <v>2855</v>
      </c>
      <c r="E1721" s="396" t="str">
        <f>IF(B1721="","",INDEX([1]CatGlob!$S:$S,IFERROR(MATCH(MID(B1721,7,1),[1]CatGlob!$R:$R,0),MATCH(MID(B1721,1,2),[1]CatGlob!$R:$R,0))))</f>
        <v>NSOL</v>
      </c>
      <c r="F1721" s="397" t="s">
        <v>442</v>
      </c>
      <c r="G1721" s="398" t="s">
        <v>383</v>
      </c>
      <c r="H1721" s="399" t="s">
        <v>264</v>
      </c>
      <c r="I1721" s="399" t="s">
        <v>267</v>
      </c>
      <c r="J1721" s="399" t="s">
        <v>32</v>
      </c>
      <c r="K1721" s="396" t="s">
        <v>600</v>
      </c>
      <c r="L1721" s="400" t="str">
        <f>IF(ISERROR(MATCH(M1721,M$10:M1720,0)),M1721,"")</f>
        <v/>
      </c>
      <c r="M1721" s="401" t="str">
        <f>IF(B1721="","",IF(ISERROR(MATCH(F1721&amp;"_"&amp;G1721&amp;"_"&amp;H1721&amp;"_"&amp;I1721&amp;"_"&amp;J1721&amp;IF(K1721="","","_"&amp;K1721),[1]CatGlob!$B:$B,0)),F1721&amp;"_"&amp;G1721&amp;"_"&amp;H1721&amp;"_"&amp;I1721&amp;"_"&amp;J1721&amp;IF(K1721="","","_"&amp;K1721),INDEX([1]CatGlob!$C:$C,MATCH(F1721&amp;"_"&amp;G1721&amp;"_"&amp;H1721&amp;"_"&amp;I1721&amp;"_"&amp;J1721&amp;IF(K1721="","","_"&amp;K1721),[1]CatGlob!$B:$B,0))))</f>
        <v>PEN_NOM_GOB_LC</v>
      </c>
      <c r="N1721" s="402" t="str">
        <f t="shared" si="55"/>
        <v/>
      </c>
      <c r="O1721" s="402" t="str">
        <f t="shared" si="54"/>
        <v/>
      </c>
      <c r="P1721" s="401" t="str">
        <f>IF(LEN(B1721)&gt;8,INDEX([1]CatGlob!$X:$X,MATCH(M1721,[1]CatGlob!$W:$W,0)),"")</f>
        <v>PEG</v>
      </c>
      <c r="Q1721" s="403" t="str">
        <f>INDEX([1]CatGlob!P:P,MATCH(M1721,[1]CatGlob!O:O,0))</f>
        <v>RFLG</v>
      </c>
      <c r="R1721" s="403" t="s">
        <v>601</v>
      </c>
      <c r="S1721" s="403" t="s">
        <v>601</v>
      </c>
      <c r="T1721" s="403" t="str">
        <f>INDEX([1]CatGlob!$D:$D,MATCH($M1721,[1]CatGlob!$C:$C,0))</f>
        <v>RFL</v>
      </c>
      <c r="U1721" s="403" t="s">
        <v>1293</v>
      </c>
      <c r="V1721" s="404" t="str">
        <f>INDEX([1]CatGlob!$F:$F,MATCH($M1721,[1]CatGlob!$C:$C,0))</f>
        <v>RF_SOB</v>
      </c>
      <c r="W1721" s="405"/>
      <c r="X1721" s="406">
        <v>0</v>
      </c>
      <c r="Y1721" s="407">
        <v>0</v>
      </c>
      <c r="Z1721" s="408">
        <v>0</v>
      </c>
      <c r="AA1721" s="407">
        <v>0</v>
      </c>
      <c r="AB1721" s="408">
        <v>0</v>
      </c>
      <c r="AC1721" s="407">
        <v>0</v>
      </c>
      <c r="AD1721" s="408">
        <v>0</v>
      </c>
      <c r="AE1721" s="407">
        <v>0</v>
      </c>
      <c r="AF1721" s="408">
        <v>0</v>
      </c>
      <c r="AG1721" s="407">
        <v>0</v>
      </c>
      <c r="AI1721" s="406">
        <v>0</v>
      </c>
      <c r="AJ1721" s="407">
        <v>0</v>
      </c>
      <c r="AK1721" s="408">
        <v>0</v>
      </c>
      <c r="AL1721" s="407">
        <v>0</v>
      </c>
      <c r="AM1721" s="408">
        <v>0</v>
      </c>
      <c r="AN1721" s="407">
        <v>0</v>
      </c>
      <c r="AO1721" s="408">
        <v>0</v>
      </c>
      <c r="AP1721" s="407">
        <v>0</v>
      </c>
      <c r="AQ1721" s="408">
        <v>0</v>
      </c>
      <c r="AR1721" s="407">
        <v>0</v>
      </c>
      <c r="AT1721" s="406">
        <v>0</v>
      </c>
      <c r="AU1721" s="407">
        <v>0</v>
      </c>
      <c r="AV1721" s="408">
        <v>0</v>
      </c>
      <c r="AW1721" s="407">
        <v>0</v>
      </c>
      <c r="AX1721" s="408">
        <v>0</v>
      </c>
      <c r="AY1721" s="407">
        <v>0</v>
      </c>
      <c r="AZ1721" s="408">
        <v>0</v>
      </c>
      <c r="BA1721" s="407">
        <v>0</v>
      </c>
      <c r="BB1721" s="408">
        <v>0</v>
      </c>
      <c r="BC1721" s="407">
        <v>0</v>
      </c>
    </row>
    <row r="1722" spans="1:55" x14ac:dyDescent="0.35">
      <c r="A1722" s="385" t="str" cm="1">
        <f t="array" ref="A1722">IFERROR(_xlfn.IFS(AND(F1722="Renta Variable",O1722=1),IFERROR(MATCH(B1722,[1]RV_Det!C:C,0),"Rev"),AND(J1722="Corporativa",O1722=1,I1722="EM"),IFERROR(MATCH(B1722,[1]RF_Corps!B:B,0),"Rev"),AND(F1722="Alternativos",O1722=1),IFERROR(MATCH(B1722,[1]Rep4!C:C,0),"Rev")),"")</f>
        <v/>
      </c>
      <c r="B1722" s="394" t="s">
        <v>4547</v>
      </c>
      <c r="C1722" s="409" t="s">
        <v>4548</v>
      </c>
      <c r="D1722" s="395" t="s">
        <v>2855</v>
      </c>
      <c r="E1722" s="396" t="str">
        <f>IF(B1722="","",INDEX([1]CatGlob!$S:$S,IFERROR(MATCH(MID(B1722,7,1),[1]CatGlob!$R:$R,0),MATCH(MID(B1722,1,2),[1]CatGlob!$R:$R,0))))</f>
        <v>NSOL</v>
      </c>
      <c r="F1722" s="397" t="s">
        <v>442</v>
      </c>
      <c r="G1722" s="398" t="s">
        <v>383</v>
      </c>
      <c r="H1722" s="399" t="s">
        <v>264</v>
      </c>
      <c r="I1722" s="399" t="s">
        <v>267</v>
      </c>
      <c r="J1722" s="399" t="s">
        <v>32</v>
      </c>
      <c r="K1722" s="396" t="s">
        <v>600</v>
      </c>
      <c r="L1722" s="400" t="str">
        <f>IF(ISERROR(MATCH(M1722,M$10:M1721,0)),M1722,"")</f>
        <v/>
      </c>
      <c r="M1722" s="401" t="str">
        <f>IF(B1722="","",IF(ISERROR(MATCH(F1722&amp;"_"&amp;G1722&amp;"_"&amp;H1722&amp;"_"&amp;I1722&amp;"_"&amp;J1722&amp;IF(K1722="","","_"&amp;K1722),[1]CatGlob!$B:$B,0)),F1722&amp;"_"&amp;G1722&amp;"_"&amp;H1722&amp;"_"&amp;I1722&amp;"_"&amp;J1722&amp;IF(K1722="","","_"&amp;K1722),INDEX([1]CatGlob!$C:$C,MATCH(F1722&amp;"_"&amp;G1722&amp;"_"&amp;H1722&amp;"_"&amp;I1722&amp;"_"&amp;J1722&amp;IF(K1722="","","_"&amp;K1722),[1]CatGlob!$B:$B,0))))</f>
        <v>PEN_NOM_GOB_LC</v>
      </c>
      <c r="N1722" s="402" t="str">
        <f t="shared" si="55"/>
        <v>rev</v>
      </c>
      <c r="O1722" s="402">
        <f t="shared" si="54"/>
        <v>1</v>
      </c>
      <c r="P1722" s="401" t="str">
        <f>IF(LEN(B1722)&gt;8,INDEX([1]CatGlob!$X:$X,MATCH(M1722,[1]CatGlob!$W:$W,0)),"")</f>
        <v>PEG</v>
      </c>
      <c r="Q1722" s="403" t="str">
        <f>INDEX([1]CatGlob!P:P,MATCH(M1722,[1]CatGlob!O:O,0))</f>
        <v>RFLG</v>
      </c>
      <c r="R1722" s="403"/>
      <c r="S1722" s="403"/>
      <c r="T1722" s="403" t="str">
        <f>INDEX([1]CatGlob!$D:$D,MATCH($M1722,[1]CatGlob!$C:$C,0))</f>
        <v>RFL</v>
      </c>
      <c r="U1722" s="403" t="s">
        <v>2856</v>
      </c>
      <c r="V1722" s="404" t="str">
        <f>INDEX([1]CatGlob!$F:$F,MATCH($M1722,[1]CatGlob!$C:$C,0))</f>
        <v>RF_SOB</v>
      </c>
      <c r="W1722" s="405"/>
      <c r="X1722" s="406">
        <v>1.3252014455567399E-2</v>
      </c>
      <c r="Y1722" s="407">
        <v>0.26164747477297501</v>
      </c>
      <c r="Z1722" s="408">
        <v>-2.7520428760645899E-3</v>
      </c>
      <c r="AA1722" s="407">
        <v>-5.4336272526933599E-2</v>
      </c>
      <c r="AB1722" s="408">
        <v>1.22461604934731E-2</v>
      </c>
      <c r="AC1722" s="407">
        <v>0.24178791681261899</v>
      </c>
      <c r="AD1722" s="408">
        <v>8.5018690101696798E-3</v>
      </c>
      <c r="AE1722" s="407">
        <v>0.167860710145185</v>
      </c>
      <c r="AF1722" s="408">
        <v>8.9386118421955901E-3</v>
      </c>
      <c r="AG1722" s="407">
        <v>0.176483750778407</v>
      </c>
      <c r="AI1722" s="406">
        <v>4.0481111231483596E-3</v>
      </c>
      <c r="AJ1722" s="407">
        <v>7.9925814790993102E-2</v>
      </c>
      <c r="AK1722" s="408">
        <v>-1.4117932358178001E-2</v>
      </c>
      <c r="AL1722" s="407">
        <v>-0.278744138327847</v>
      </c>
      <c r="AM1722" s="408">
        <v>3.9242659365873603E-3</v>
      </c>
      <c r="AN1722" s="407">
        <v>7.7480618216885205E-2</v>
      </c>
      <c r="AO1722" s="408">
        <v>-1.42337166134625E-3</v>
      </c>
      <c r="AP1722" s="407">
        <v>-2.8103018004932399E-2</v>
      </c>
      <c r="AQ1722" s="408">
        <v>-2.71144030289574E-3</v>
      </c>
      <c r="AR1722" s="407">
        <v>-5.3534616237306702E-2</v>
      </c>
      <c r="AT1722" s="406">
        <v>0</v>
      </c>
      <c r="AU1722" s="407">
        <v>0</v>
      </c>
      <c r="AV1722" s="408">
        <v>-3.8486168961776599E-3</v>
      </c>
      <c r="AW1722" s="407">
        <v>-7.5987005268007807E-2</v>
      </c>
      <c r="AX1722" s="408">
        <v>-4.6266684452036502E-8</v>
      </c>
      <c r="AY1722" s="407">
        <v>-9.1348817399250503E-7</v>
      </c>
      <c r="AZ1722" s="408">
        <v>0</v>
      </c>
      <c r="BA1722" s="407">
        <v>0</v>
      </c>
      <c r="BB1722" s="408">
        <v>-1.7614638091767801E-3</v>
      </c>
      <c r="BC1722" s="407">
        <v>-3.4778301753043403E-2</v>
      </c>
    </row>
    <row r="1723" spans="1:55" x14ac:dyDescent="0.35">
      <c r="A1723" s="385" t="str" cm="1">
        <f t="array" ref="A1723">IFERROR(_xlfn.IFS(AND(F1723="Renta Variable",O1723=1),IFERROR(MATCH(B1723,[1]RV_Det!C:C,0),"Rev"),AND(J1723="Corporativa",O1723=1,I1723="EM"),IFERROR(MATCH(B1723,[1]RF_Corps!B:B,0),"Rev"),AND(F1723="Alternativos",O1723=1),IFERROR(MATCH(B1723,[1]Rep4!C:C,0),"Rev")),"")</f>
        <v/>
      </c>
      <c r="B1723" s="394" t="s">
        <v>4549</v>
      </c>
      <c r="C1723" s="409" t="s">
        <v>4550</v>
      </c>
      <c r="D1723" s="395" t="s">
        <v>2386</v>
      </c>
      <c r="E1723" s="396" t="str">
        <f>IF(B1723="","",INDEX([1]CatGlob!$S:$S,IFERROR(MATCH(MID(B1723,7,1),[1]CatGlob!$R:$R,0),MATCH(MID(B1723,1,2),[1]CatGlob!$R:$R,0))))</f>
        <v>VAC</v>
      </c>
      <c r="F1723" s="397" t="s">
        <v>442</v>
      </c>
      <c r="G1723" s="398" t="s">
        <v>383</v>
      </c>
      <c r="H1723" s="399" t="s">
        <v>2795</v>
      </c>
      <c r="I1723" s="399" t="s">
        <v>611</v>
      </c>
      <c r="J1723" s="399" t="s">
        <v>600</v>
      </c>
      <c r="K1723" s="396" t="s">
        <v>600</v>
      </c>
      <c r="L1723" s="400" t="str">
        <f>IF(ISERROR(MATCH(M1723,M$10:M1722,0)),M1723,"")</f>
        <v/>
      </c>
      <c r="M1723" s="401" t="str">
        <f>IF(B1723="","",IF(ISERROR(MATCH(F1723&amp;"_"&amp;G1723&amp;"_"&amp;H1723&amp;"_"&amp;I1723&amp;"_"&amp;J1723&amp;IF(K1723="","","_"&amp;K1723),[1]CatGlob!$B:$B,0)),F1723&amp;"_"&amp;G1723&amp;"_"&amp;H1723&amp;"_"&amp;I1723&amp;"_"&amp;J1723&amp;IF(K1723="","","_"&amp;K1723),INDEX([1]CatGlob!$C:$C,MATCH(F1723&amp;"_"&amp;G1723&amp;"_"&amp;H1723&amp;"_"&amp;I1723&amp;"_"&amp;J1723&amp;IF(K1723="","","_"&amp;K1723),[1]CatGlob!$B:$B,0))))</f>
        <v>PEN_VAC_CORP</v>
      </c>
      <c r="N1723" s="402" t="str">
        <f t="shared" si="55"/>
        <v/>
      </c>
      <c r="O1723" s="402" t="str">
        <f t="shared" si="54"/>
        <v/>
      </c>
      <c r="P1723" s="401" t="str">
        <f>IF(LEN(B1723)&gt;8,INDEX([1]CatGlob!$X:$X,MATCH(M1723,[1]CatGlob!$W:$W,0)),"")</f>
        <v>PEC</v>
      </c>
      <c r="Q1723" s="403" t="str">
        <f>INDEX([1]CatGlob!P:P,MATCH(M1723,[1]CatGlob!O:O,0))</f>
        <v>RFLC</v>
      </c>
      <c r="R1723" s="403" t="s">
        <v>601</v>
      </c>
      <c r="S1723" s="403" t="s">
        <v>601</v>
      </c>
      <c r="T1723" s="403" t="str">
        <f>INDEX([1]CatGlob!$D:$D,MATCH($M1723,[1]CatGlob!$C:$C,0))</f>
        <v>RFL</v>
      </c>
      <c r="U1723" s="403" t="s">
        <v>2307</v>
      </c>
      <c r="V1723" s="404" t="str">
        <f>INDEX([1]CatGlob!$F:$F,MATCH($M1723,[1]CatGlob!$C:$C,0))</f>
        <v>RFL_CORP</v>
      </c>
      <c r="W1723" s="405"/>
      <c r="X1723" s="406">
        <v>0</v>
      </c>
      <c r="Y1723" s="407">
        <v>0</v>
      </c>
      <c r="Z1723" s="408">
        <v>0</v>
      </c>
      <c r="AA1723" s="407">
        <v>0</v>
      </c>
      <c r="AB1723" s="408">
        <v>0</v>
      </c>
      <c r="AC1723" s="407">
        <v>0</v>
      </c>
      <c r="AD1723" s="408">
        <v>0</v>
      </c>
      <c r="AE1723" s="407">
        <v>0</v>
      </c>
      <c r="AF1723" s="408">
        <v>0</v>
      </c>
      <c r="AG1723" s="407">
        <v>0</v>
      </c>
      <c r="AI1723" s="406">
        <v>0</v>
      </c>
      <c r="AJ1723" s="407">
        <v>0</v>
      </c>
      <c r="AK1723" s="408">
        <v>0</v>
      </c>
      <c r="AL1723" s="407">
        <v>0</v>
      </c>
      <c r="AM1723" s="408">
        <v>0</v>
      </c>
      <c r="AN1723" s="407">
        <v>0</v>
      </c>
      <c r="AO1723" s="408">
        <v>0</v>
      </c>
      <c r="AP1723" s="407">
        <v>0</v>
      </c>
      <c r="AQ1723" s="408">
        <v>0</v>
      </c>
      <c r="AR1723" s="407">
        <v>0</v>
      </c>
      <c r="AT1723" s="406">
        <v>0</v>
      </c>
      <c r="AU1723" s="407">
        <v>0</v>
      </c>
      <c r="AV1723" s="408">
        <v>0</v>
      </c>
      <c r="AW1723" s="407">
        <v>0</v>
      </c>
      <c r="AX1723" s="408">
        <v>0</v>
      </c>
      <c r="AY1723" s="407">
        <v>0</v>
      </c>
      <c r="AZ1723" s="408">
        <v>0</v>
      </c>
      <c r="BA1723" s="407">
        <v>0</v>
      </c>
      <c r="BB1723" s="408">
        <v>0</v>
      </c>
      <c r="BC1723" s="407">
        <v>0</v>
      </c>
    </row>
    <row r="1724" spans="1:55" x14ac:dyDescent="0.35">
      <c r="A1724" s="385" t="str" cm="1">
        <f t="array" ref="A1724">IFERROR(_xlfn.IFS(AND(F1724="Renta Variable",O1724=1),IFERROR(MATCH(B1724,[1]RV_Det!C:C,0),"Rev"),AND(J1724="Corporativa",O1724=1,I1724="EM"),IFERROR(MATCH(B1724,[1]RF_Corps!B:B,0),"Rev"),AND(F1724="Alternativos",O1724=1),IFERROR(MATCH(B1724,[1]Rep4!C:C,0),"Rev")),"")</f>
        <v/>
      </c>
      <c r="B1724" s="394" t="s">
        <v>4551</v>
      </c>
      <c r="C1724" s="409" t="s">
        <v>4552</v>
      </c>
      <c r="D1724" s="395" t="s">
        <v>2287</v>
      </c>
      <c r="E1724" s="396" t="str">
        <f>IF(B1724="","",INDEX([1]CatGlob!$S:$S,IFERROR(MATCH(MID(B1724,7,1),[1]CatGlob!$R:$R,0),MATCH(MID(B1724,1,2),[1]CatGlob!$R:$R,0))))</f>
        <v>VAC</v>
      </c>
      <c r="F1724" s="397" t="s">
        <v>442</v>
      </c>
      <c r="G1724" s="398" t="s">
        <v>383</v>
      </c>
      <c r="H1724" s="399" t="s">
        <v>2795</v>
      </c>
      <c r="I1724" s="399" t="s">
        <v>611</v>
      </c>
      <c r="J1724" s="399" t="s">
        <v>600</v>
      </c>
      <c r="K1724" s="396" t="s">
        <v>600</v>
      </c>
      <c r="L1724" s="400" t="str">
        <f>IF(ISERROR(MATCH(M1724,M$10:M1723,0)),M1724,"")</f>
        <v/>
      </c>
      <c r="M1724" s="401" t="str">
        <f>IF(B1724="","",IF(ISERROR(MATCH(F1724&amp;"_"&amp;G1724&amp;"_"&amp;H1724&amp;"_"&amp;I1724&amp;"_"&amp;J1724&amp;IF(K1724="","","_"&amp;K1724),[1]CatGlob!$B:$B,0)),F1724&amp;"_"&amp;G1724&amp;"_"&amp;H1724&amp;"_"&amp;I1724&amp;"_"&amp;J1724&amp;IF(K1724="","","_"&amp;K1724),INDEX([1]CatGlob!$C:$C,MATCH(F1724&amp;"_"&amp;G1724&amp;"_"&amp;H1724&amp;"_"&amp;I1724&amp;"_"&amp;J1724&amp;IF(K1724="","","_"&amp;K1724),[1]CatGlob!$B:$B,0))))</f>
        <v>PEN_VAC_CORP</v>
      </c>
      <c r="N1724" s="402" t="str">
        <f t="shared" si="55"/>
        <v/>
      </c>
      <c r="O1724" s="402" t="str">
        <f t="shared" si="54"/>
        <v/>
      </c>
      <c r="P1724" s="401" t="str">
        <f>IF(LEN(B1724)&gt;8,INDEX([1]CatGlob!$X:$X,MATCH(M1724,[1]CatGlob!$W:$W,0)),"")</f>
        <v>PEC</v>
      </c>
      <c r="Q1724" s="403" t="str">
        <f>INDEX([1]CatGlob!P:P,MATCH(M1724,[1]CatGlob!O:O,0))</f>
        <v>RFLC</v>
      </c>
      <c r="R1724" s="403" t="s">
        <v>601</v>
      </c>
      <c r="S1724" s="403" t="s">
        <v>601</v>
      </c>
      <c r="T1724" s="403" t="str">
        <f>INDEX([1]CatGlob!$D:$D,MATCH($M1724,[1]CatGlob!$C:$C,0))</f>
        <v>RFL</v>
      </c>
      <c r="U1724" s="403" t="s">
        <v>2419</v>
      </c>
      <c r="V1724" s="404" t="str">
        <f>INDEX([1]CatGlob!$F:$F,MATCH($M1724,[1]CatGlob!$C:$C,0))</f>
        <v>RFL_CORP</v>
      </c>
      <c r="W1724" s="405"/>
      <c r="X1724" s="406">
        <v>0</v>
      </c>
      <c r="Y1724" s="407">
        <v>0</v>
      </c>
      <c r="Z1724" s="408">
        <v>0</v>
      </c>
      <c r="AA1724" s="407">
        <v>0</v>
      </c>
      <c r="AB1724" s="408">
        <v>0</v>
      </c>
      <c r="AC1724" s="407">
        <v>0</v>
      </c>
      <c r="AD1724" s="408">
        <v>0</v>
      </c>
      <c r="AE1724" s="407">
        <v>0</v>
      </c>
      <c r="AF1724" s="408">
        <v>0</v>
      </c>
      <c r="AG1724" s="407">
        <v>0</v>
      </c>
      <c r="AI1724" s="406">
        <v>0</v>
      </c>
      <c r="AJ1724" s="407">
        <v>0</v>
      </c>
      <c r="AK1724" s="408">
        <v>0</v>
      </c>
      <c r="AL1724" s="407">
        <v>0</v>
      </c>
      <c r="AM1724" s="408">
        <v>0</v>
      </c>
      <c r="AN1724" s="407">
        <v>0</v>
      </c>
      <c r="AO1724" s="408">
        <v>0</v>
      </c>
      <c r="AP1724" s="407">
        <v>0</v>
      </c>
      <c r="AQ1724" s="408">
        <v>0</v>
      </c>
      <c r="AR1724" s="407">
        <v>0</v>
      </c>
      <c r="AT1724" s="406">
        <v>0</v>
      </c>
      <c r="AU1724" s="407">
        <v>0</v>
      </c>
      <c r="AV1724" s="408">
        <v>0</v>
      </c>
      <c r="AW1724" s="407">
        <v>0</v>
      </c>
      <c r="AX1724" s="408">
        <v>0</v>
      </c>
      <c r="AY1724" s="407">
        <v>0</v>
      </c>
      <c r="AZ1724" s="408">
        <v>0</v>
      </c>
      <c r="BA1724" s="407">
        <v>0</v>
      </c>
      <c r="BB1724" s="408">
        <v>0</v>
      </c>
      <c r="BC1724" s="407">
        <v>0</v>
      </c>
    </row>
    <row r="1725" spans="1:55" x14ac:dyDescent="0.35">
      <c r="A1725" s="385" t="str" cm="1">
        <f t="array" ref="A1725">IFERROR(_xlfn.IFS(AND(F1725="Renta Variable",O1725=1),IFERROR(MATCH(B1725,[1]RV_Det!C:C,0),"Rev"),AND(J1725="Corporativa",O1725=1,I1725="EM"),IFERROR(MATCH(B1725,[1]RF_Corps!B:B,0),"Rev"),AND(F1725="Alternativos",O1725=1),IFERROR(MATCH(B1725,[1]Rep4!C:C,0),"Rev")),"")</f>
        <v/>
      </c>
      <c r="B1725" s="394" t="s">
        <v>4553</v>
      </c>
      <c r="C1725" s="409" t="s">
        <v>4554</v>
      </c>
      <c r="D1725" s="395" t="s">
        <v>2287</v>
      </c>
      <c r="E1725" s="396" t="str">
        <f>IF(B1725="","",INDEX([1]CatGlob!$S:$S,IFERROR(MATCH(MID(B1725,7,1),[1]CatGlob!$R:$R,0),MATCH(MID(B1725,1,2),[1]CatGlob!$R:$R,0))))</f>
        <v>VAC</v>
      </c>
      <c r="F1725" s="397" t="s">
        <v>442</v>
      </c>
      <c r="G1725" s="398" t="s">
        <v>383</v>
      </c>
      <c r="H1725" s="399" t="s">
        <v>2795</v>
      </c>
      <c r="I1725" s="399" t="s">
        <v>611</v>
      </c>
      <c r="J1725" s="399" t="s">
        <v>600</v>
      </c>
      <c r="K1725" s="396" t="s">
        <v>600</v>
      </c>
      <c r="L1725" s="400" t="str">
        <f>IF(ISERROR(MATCH(M1725,M$10:M1724,0)),M1725,"")</f>
        <v/>
      </c>
      <c r="M1725" s="401" t="str">
        <f>IF(B1725="","",IF(ISERROR(MATCH(F1725&amp;"_"&amp;G1725&amp;"_"&amp;H1725&amp;"_"&amp;I1725&amp;"_"&amp;J1725&amp;IF(K1725="","","_"&amp;K1725),[1]CatGlob!$B:$B,0)),F1725&amp;"_"&amp;G1725&amp;"_"&amp;H1725&amp;"_"&amp;I1725&amp;"_"&amp;J1725&amp;IF(K1725="","","_"&amp;K1725),INDEX([1]CatGlob!$C:$C,MATCH(F1725&amp;"_"&amp;G1725&amp;"_"&amp;H1725&amp;"_"&amp;I1725&amp;"_"&amp;J1725&amp;IF(K1725="","","_"&amp;K1725),[1]CatGlob!$B:$B,0))))</f>
        <v>PEN_VAC_CORP</v>
      </c>
      <c r="N1725" s="402" t="str">
        <f t="shared" si="55"/>
        <v/>
      </c>
      <c r="O1725" s="402" t="str">
        <f t="shared" si="54"/>
        <v/>
      </c>
      <c r="P1725" s="401" t="str">
        <f>IF(LEN(B1725)&gt;8,INDEX([1]CatGlob!$X:$X,MATCH(M1725,[1]CatGlob!$W:$W,0)),"")</f>
        <v>PEC</v>
      </c>
      <c r="Q1725" s="403" t="str">
        <f>INDEX([1]CatGlob!P:P,MATCH(M1725,[1]CatGlob!O:O,0))</f>
        <v>RFLC</v>
      </c>
      <c r="R1725" s="403" t="s">
        <v>601</v>
      </c>
      <c r="S1725" s="403" t="s">
        <v>601</v>
      </c>
      <c r="T1725" s="403" t="str">
        <f>INDEX([1]CatGlob!$D:$D,MATCH($M1725,[1]CatGlob!$C:$C,0))</f>
        <v>RFL</v>
      </c>
      <c r="U1725" s="403" t="s">
        <v>2288</v>
      </c>
      <c r="V1725" s="404" t="str">
        <f>INDEX([1]CatGlob!$F:$F,MATCH($M1725,[1]CatGlob!$C:$C,0))</f>
        <v>RFL_CORP</v>
      </c>
      <c r="W1725" s="405"/>
      <c r="X1725" s="406">
        <v>0</v>
      </c>
      <c r="Y1725" s="407">
        <v>0</v>
      </c>
      <c r="Z1725" s="408">
        <v>0</v>
      </c>
      <c r="AA1725" s="407">
        <v>0</v>
      </c>
      <c r="AB1725" s="408">
        <v>0</v>
      </c>
      <c r="AC1725" s="407">
        <v>0</v>
      </c>
      <c r="AD1725" s="408">
        <v>0</v>
      </c>
      <c r="AE1725" s="407">
        <v>0</v>
      </c>
      <c r="AF1725" s="408">
        <v>0</v>
      </c>
      <c r="AG1725" s="407">
        <v>0</v>
      </c>
      <c r="AI1725" s="406">
        <v>0</v>
      </c>
      <c r="AJ1725" s="407">
        <v>0</v>
      </c>
      <c r="AK1725" s="408">
        <v>0</v>
      </c>
      <c r="AL1725" s="407">
        <v>0</v>
      </c>
      <c r="AM1725" s="408">
        <v>0</v>
      </c>
      <c r="AN1725" s="407">
        <v>0</v>
      </c>
      <c r="AO1725" s="408">
        <v>0</v>
      </c>
      <c r="AP1725" s="407">
        <v>0</v>
      </c>
      <c r="AQ1725" s="408">
        <v>0</v>
      </c>
      <c r="AR1725" s="407">
        <v>0</v>
      </c>
      <c r="AT1725" s="406">
        <v>0</v>
      </c>
      <c r="AU1725" s="407">
        <v>0</v>
      </c>
      <c r="AV1725" s="408">
        <v>0</v>
      </c>
      <c r="AW1725" s="407">
        <v>0</v>
      </c>
      <c r="AX1725" s="408">
        <v>0</v>
      </c>
      <c r="AY1725" s="407">
        <v>0</v>
      </c>
      <c r="AZ1725" s="408">
        <v>0</v>
      </c>
      <c r="BA1725" s="407">
        <v>0</v>
      </c>
      <c r="BB1725" s="408">
        <v>0</v>
      </c>
      <c r="BC1725" s="407">
        <v>0</v>
      </c>
    </row>
    <row r="1726" spans="1:55" x14ac:dyDescent="0.35">
      <c r="A1726" s="385" t="str" cm="1">
        <f t="array" ref="A1726">IFERROR(_xlfn.IFS(AND(F1726="Renta Variable",O1726=1),IFERROR(MATCH(B1726,[1]RV_Det!C:C,0),"Rev"),AND(J1726="Corporativa",O1726=1,I1726="EM"),IFERROR(MATCH(B1726,[1]RF_Corps!B:B,0),"Rev"),AND(F1726="Alternativos",O1726=1),IFERROR(MATCH(B1726,[1]Rep4!C:C,0),"Rev")),"")</f>
        <v/>
      </c>
      <c r="B1726" s="394" t="s">
        <v>4555</v>
      </c>
      <c r="C1726" s="409" t="s">
        <v>4556</v>
      </c>
      <c r="D1726" s="395" t="s">
        <v>2260</v>
      </c>
      <c r="E1726" s="396" t="str">
        <f>IF(B1726="","",INDEX([1]CatGlob!$S:$S,IFERROR(MATCH(MID(B1726,7,1),[1]CatGlob!$R:$R,0),MATCH(MID(B1726,1,2),[1]CatGlob!$R:$R,0))))</f>
        <v>VAC</v>
      </c>
      <c r="F1726" s="397" t="s">
        <v>442</v>
      </c>
      <c r="G1726" s="398" t="s">
        <v>383</v>
      </c>
      <c r="H1726" s="399" t="s">
        <v>2795</v>
      </c>
      <c r="I1726" s="399" t="s">
        <v>611</v>
      </c>
      <c r="J1726" s="399" t="s">
        <v>600</v>
      </c>
      <c r="K1726" s="396" t="s">
        <v>600</v>
      </c>
      <c r="L1726" s="400" t="str">
        <f>IF(ISERROR(MATCH(M1726,M$10:M1725,0)),M1726,"")</f>
        <v/>
      </c>
      <c r="M1726" s="401" t="str">
        <f>IF(B1726="","",IF(ISERROR(MATCH(F1726&amp;"_"&amp;G1726&amp;"_"&amp;H1726&amp;"_"&amp;I1726&amp;"_"&amp;J1726&amp;IF(K1726="","","_"&amp;K1726),[1]CatGlob!$B:$B,0)),F1726&amp;"_"&amp;G1726&amp;"_"&amp;H1726&amp;"_"&amp;I1726&amp;"_"&amp;J1726&amp;IF(K1726="","","_"&amp;K1726),INDEX([1]CatGlob!$C:$C,MATCH(F1726&amp;"_"&amp;G1726&amp;"_"&amp;H1726&amp;"_"&amp;I1726&amp;"_"&amp;J1726&amp;IF(K1726="","","_"&amp;K1726),[1]CatGlob!$B:$B,0))))</f>
        <v>PEN_VAC_CORP</v>
      </c>
      <c r="N1726" s="402" t="str">
        <f t="shared" si="55"/>
        <v/>
      </c>
      <c r="O1726" s="402" t="str">
        <f t="shared" si="54"/>
        <v/>
      </c>
      <c r="P1726" s="401" t="str">
        <f>IF(LEN(B1726)&gt;8,INDEX([1]CatGlob!$X:$X,MATCH(M1726,[1]CatGlob!$W:$W,0)),"")</f>
        <v>PEC</v>
      </c>
      <c r="Q1726" s="403" t="str">
        <f>INDEX([1]CatGlob!P:P,MATCH(M1726,[1]CatGlob!O:O,0))</f>
        <v>RFLC</v>
      </c>
      <c r="R1726" s="403" t="s">
        <v>601</v>
      </c>
      <c r="S1726" s="403" t="s">
        <v>601</v>
      </c>
      <c r="T1726" s="403" t="str">
        <f>INDEX([1]CatGlob!$D:$D,MATCH($M1726,[1]CatGlob!$C:$C,0))</f>
        <v>RFL</v>
      </c>
      <c r="U1726" s="403" t="s">
        <v>2288</v>
      </c>
      <c r="V1726" s="404" t="str">
        <f>INDEX([1]CatGlob!$F:$F,MATCH($M1726,[1]CatGlob!$C:$C,0))</f>
        <v>RFL_CORP</v>
      </c>
      <c r="W1726" s="405"/>
      <c r="X1726" s="406">
        <v>0</v>
      </c>
      <c r="Y1726" s="407">
        <v>0</v>
      </c>
      <c r="Z1726" s="408">
        <v>0</v>
      </c>
      <c r="AA1726" s="407">
        <v>0</v>
      </c>
      <c r="AB1726" s="408">
        <v>0</v>
      </c>
      <c r="AC1726" s="407">
        <v>0</v>
      </c>
      <c r="AD1726" s="408">
        <v>0</v>
      </c>
      <c r="AE1726" s="407">
        <v>0</v>
      </c>
      <c r="AF1726" s="408">
        <v>0</v>
      </c>
      <c r="AG1726" s="407">
        <v>0</v>
      </c>
      <c r="AI1726" s="406">
        <v>0</v>
      </c>
      <c r="AJ1726" s="407">
        <v>0</v>
      </c>
      <c r="AK1726" s="408">
        <v>0</v>
      </c>
      <c r="AL1726" s="407">
        <v>0</v>
      </c>
      <c r="AM1726" s="408">
        <v>0</v>
      </c>
      <c r="AN1726" s="407">
        <v>0</v>
      </c>
      <c r="AO1726" s="408">
        <v>0</v>
      </c>
      <c r="AP1726" s="407">
        <v>0</v>
      </c>
      <c r="AQ1726" s="408">
        <v>0</v>
      </c>
      <c r="AR1726" s="407">
        <v>0</v>
      </c>
      <c r="AT1726" s="406">
        <v>0</v>
      </c>
      <c r="AU1726" s="407">
        <v>0</v>
      </c>
      <c r="AV1726" s="408">
        <v>0</v>
      </c>
      <c r="AW1726" s="407">
        <v>0</v>
      </c>
      <c r="AX1726" s="408">
        <v>0</v>
      </c>
      <c r="AY1726" s="407">
        <v>0</v>
      </c>
      <c r="AZ1726" s="408">
        <v>0</v>
      </c>
      <c r="BA1726" s="407">
        <v>0</v>
      </c>
      <c r="BB1726" s="408">
        <v>0</v>
      </c>
      <c r="BC1726" s="407">
        <v>0</v>
      </c>
    </row>
    <row r="1727" spans="1:55" x14ac:dyDescent="0.35">
      <c r="A1727" s="385" t="str" cm="1">
        <f t="array" ref="A1727">IFERROR(_xlfn.IFS(AND(F1727="Renta Variable",O1727=1),IFERROR(MATCH(B1727,[1]RV_Det!C:C,0),"Rev"),AND(J1727="Corporativa",O1727=1,I1727="EM"),IFERROR(MATCH(B1727,[1]RF_Corps!B:B,0),"Rev"),AND(F1727="Alternativos",O1727=1),IFERROR(MATCH(B1727,[1]Rep4!C:C,0),"Rev")),"")</f>
        <v/>
      </c>
      <c r="B1727" s="394" t="s">
        <v>4557</v>
      </c>
      <c r="C1727" s="409" t="s">
        <v>4558</v>
      </c>
      <c r="D1727" s="395" t="s">
        <v>2260</v>
      </c>
      <c r="E1727" s="396" t="str">
        <f>IF(B1727="","",INDEX([1]CatGlob!$S:$S,IFERROR(MATCH(MID(B1727,7,1),[1]CatGlob!$R:$R,0),MATCH(MID(B1727,1,2),[1]CatGlob!$R:$R,0))))</f>
        <v>VAC</v>
      </c>
      <c r="F1727" s="397" t="s">
        <v>442</v>
      </c>
      <c r="G1727" s="398" t="s">
        <v>383</v>
      </c>
      <c r="H1727" s="399" t="s">
        <v>2795</v>
      </c>
      <c r="I1727" s="399" t="s">
        <v>611</v>
      </c>
      <c r="J1727" s="399" t="s">
        <v>600</v>
      </c>
      <c r="K1727" s="396" t="s">
        <v>600</v>
      </c>
      <c r="L1727" s="400" t="str">
        <f>IF(ISERROR(MATCH(M1727,M$10:M1726,0)),M1727,"")</f>
        <v/>
      </c>
      <c r="M1727" s="401" t="str">
        <f>IF(B1727="","",IF(ISERROR(MATCH(F1727&amp;"_"&amp;G1727&amp;"_"&amp;H1727&amp;"_"&amp;I1727&amp;"_"&amp;J1727&amp;IF(K1727="","","_"&amp;K1727),[1]CatGlob!$B:$B,0)),F1727&amp;"_"&amp;G1727&amp;"_"&amp;H1727&amp;"_"&amp;I1727&amp;"_"&amp;J1727&amp;IF(K1727="","","_"&amp;K1727),INDEX([1]CatGlob!$C:$C,MATCH(F1727&amp;"_"&amp;G1727&amp;"_"&amp;H1727&amp;"_"&amp;I1727&amp;"_"&amp;J1727&amp;IF(K1727="","","_"&amp;K1727),[1]CatGlob!$B:$B,0))))</f>
        <v>PEN_VAC_CORP</v>
      </c>
      <c r="N1727" s="402" t="str">
        <f t="shared" si="55"/>
        <v/>
      </c>
      <c r="O1727" s="402" t="str">
        <f t="shared" si="54"/>
        <v/>
      </c>
      <c r="P1727" s="401" t="str">
        <f>IF(LEN(B1727)&gt;8,INDEX([1]CatGlob!$X:$X,MATCH(M1727,[1]CatGlob!$W:$W,0)),"")</f>
        <v>PEC</v>
      </c>
      <c r="Q1727" s="403" t="str">
        <f>INDEX([1]CatGlob!P:P,MATCH(M1727,[1]CatGlob!O:O,0))</f>
        <v>RFLC</v>
      </c>
      <c r="R1727" s="403" t="s">
        <v>601</v>
      </c>
      <c r="S1727" s="403" t="s">
        <v>601</v>
      </c>
      <c r="T1727" s="403" t="str">
        <f>INDEX([1]CatGlob!$D:$D,MATCH($M1727,[1]CatGlob!$C:$C,0))</f>
        <v>RFL</v>
      </c>
      <c r="U1727" s="403" t="s">
        <v>2288</v>
      </c>
      <c r="V1727" s="404" t="str">
        <f>INDEX([1]CatGlob!$F:$F,MATCH($M1727,[1]CatGlob!$C:$C,0))</f>
        <v>RFL_CORP</v>
      </c>
      <c r="W1727" s="405"/>
      <c r="X1727" s="406">
        <v>0</v>
      </c>
      <c r="Y1727" s="407">
        <v>0</v>
      </c>
      <c r="Z1727" s="408">
        <v>0</v>
      </c>
      <c r="AA1727" s="407">
        <v>0</v>
      </c>
      <c r="AB1727" s="408">
        <v>0</v>
      </c>
      <c r="AC1727" s="407">
        <v>0</v>
      </c>
      <c r="AD1727" s="408">
        <v>0</v>
      </c>
      <c r="AE1727" s="407">
        <v>0</v>
      </c>
      <c r="AF1727" s="408">
        <v>0</v>
      </c>
      <c r="AG1727" s="407">
        <v>0</v>
      </c>
      <c r="AI1727" s="406">
        <v>0</v>
      </c>
      <c r="AJ1727" s="407">
        <v>0</v>
      </c>
      <c r="AK1727" s="408">
        <v>0</v>
      </c>
      <c r="AL1727" s="407">
        <v>0</v>
      </c>
      <c r="AM1727" s="408">
        <v>0</v>
      </c>
      <c r="AN1727" s="407">
        <v>0</v>
      </c>
      <c r="AO1727" s="408">
        <v>0</v>
      </c>
      <c r="AP1727" s="407">
        <v>0</v>
      </c>
      <c r="AQ1727" s="408">
        <v>0</v>
      </c>
      <c r="AR1727" s="407">
        <v>0</v>
      </c>
      <c r="AT1727" s="406">
        <v>0</v>
      </c>
      <c r="AU1727" s="407">
        <v>0</v>
      </c>
      <c r="AV1727" s="408">
        <v>0</v>
      </c>
      <c r="AW1727" s="407">
        <v>0</v>
      </c>
      <c r="AX1727" s="408">
        <v>0</v>
      </c>
      <c r="AY1727" s="407">
        <v>0</v>
      </c>
      <c r="AZ1727" s="408">
        <v>0</v>
      </c>
      <c r="BA1727" s="407">
        <v>0</v>
      </c>
      <c r="BB1727" s="408">
        <v>0</v>
      </c>
      <c r="BC1727" s="407">
        <v>0</v>
      </c>
    </row>
    <row r="1728" spans="1:55" x14ac:dyDescent="0.35">
      <c r="A1728" s="385" t="str" cm="1">
        <f t="array" ref="A1728">IFERROR(_xlfn.IFS(AND(F1728="Renta Variable",O1728=1),IFERROR(MATCH(B1728,[1]RV_Det!C:C,0),"Rev"),AND(J1728="Corporativa",O1728=1,I1728="EM"),IFERROR(MATCH(B1728,[1]RF_Corps!B:B,0),"Rev"),AND(F1728="Alternativos",O1728=1),IFERROR(MATCH(B1728,[1]Rep4!C:C,0),"Rev")),"")</f>
        <v/>
      </c>
      <c r="B1728" s="394" t="s">
        <v>4559</v>
      </c>
      <c r="C1728" s="409" t="s">
        <v>4560</v>
      </c>
      <c r="D1728" s="395" t="s">
        <v>2260</v>
      </c>
      <c r="E1728" s="396" t="str">
        <f>IF(B1728="","",INDEX([1]CatGlob!$S:$S,IFERROR(MATCH(MID(B1728,7,1),[1]CatGlob!$R:$R,0),MATCH(MID(B1728,1,2),[1]CatGlob!$R:$R,0))))</f>
        <v>VAC</v>
      </c>
      <c r="F1728" s="397" t="s">
        <v>442</v>
      </c>
      <c r="G1728" s="398" t="s">
        <v>383</v>
      </c>
      <c r="H1728" s="399" t="s">
        <v>2795</v>
      </c>
      <c r="I1728" s="399" t="s">
        <v>611</v>
      </c>
      <c r="J1728" s="399" t="s">
        <v>600</v>
      </c>
      <c r="K1728" s="396" t="s">
        <v>600</v>
      </c>
      <c r="L1728" s="400" t="str">
        <f>IF(ISERROR(MATCH(M1728,M$10:M1727,0)),M1728,"")</f>
        <v/>
      </c>
      <c r="M1728" s="401" t="str">
        <f>IF(B1728="","",IF(ISERROR(MATCH(F1728&amp;"_"&amp;G1728&amp;"_"&amp;H1728&amp;"_"&amp;I1728&amp;"_"&amp;J1728&amp;IF(K1728="","","_"&amp;K1728),[1]CatGlob!$B:$B,0)),F1728&amp;"_"&amp;G1728&amp;"_"&amp;H1728&amp;"_"&amp;I1728&amp;"_"&amp;J1728&amp;IF(K1728="","","_"&amp;K1728),INDEX([1]CatGlob!$C:$C,MATCH(F1728&amp;"_"&amp;G1728&amp;"_"&amp;H1728&amp;"_"&amp;I1728&amp;"_"&amp;J1728&amp;IF(K1728="","","_"&amp;K1728),[1]CatGlob!$B:$B,0))))</f>
        <v>PEN_VAC_CORP</v>
      </c>
      <c r="N1728" s="402" t="str">
        <f t="shared" si="55"/>
        <v/>
      </c>
      <c r="O1728" s="402" t="str">
        <f t="shared" si="54"/>
        <v/>
      </c>
      <c r="P1728" s="401" t="str">
        <f>IF(LEN(B1728)&gt;8,INDEX([1]CatGlob!$X:$X,MATCH(M1728,[1]CatGlob!$W:$W,0)),"")</f>
        <v>PEC</v>
      </c>
      <c r="Q1728" s="403" t="str">
        <f>INDEX([1]CatGlob!P:P,MATCH(M1728,[1]CatGlob!O:O,0))</f>
        <v>RFLC</v>
      </c>
      <c r="R1728" s="403" t="s">
        <v>601</v>
      </c>
      <c r="S1728" s="403" t="s">
        <v>601</v>
      </c>
      <c r="T1728" s="403" t="str">
        <f>INDEX([1]CatGlob!$D:$D,MATCH($M1728,[1]CatGlob!$C:$C,0))</f>
        <v>RFL</v>
      </c>
      <c r="U1728" s="403" t="s">
        <v>2288</v>
      </c>
      <c r="V1728" s="404" t="str">
        <f>INDEX([1]CatGlob!$F:$F,MATCH($M1728,[1]CatGlob!$C:$C,0))</f>
        <v>RFL_CORP</v>
      </c>
      <c r="W1728" s="405"/>
      <c r="X1728" s="406">
        <v>0</v>
      </c>
      <c r="Y1728" s="407">
        <v>0</v>
      </c>
      <c r="Z1728" s="408">
        <v>0</v>
      </c>
      <c r="AA1728" s="407">
        <v>0</v>
      </c>
      <c r="AB1728" s="408">
        <v>0</v>
      </c>
      <c r="AC1728" s="407">
        <v>0</v>
      </c>
      <c r="AD1728" s="408">
        <v>0</v>
      </c>
      <c r="AE1728" s="407">
        <v>0</v>
      </c>
      <c r="AF1728" s="408">
        <v>0</v>
      </c>
      <c r="AG1728" s="407">
        <v>0</v>
      </c>
      <c r="AI1728" s="406">
        <v>0</v>
      </c>
      <c r="AJ1728" s="407">
        <v>0</v>
      </c>
      <c r="AK1728" s="408">
        <v>0</v>
      </c>
      <c r="AL1728" s="407">
        <v>0</v>
      </c>
      <c r="AM1728" s="408">
        <v>0</v>
      </c>
      <c r="AN1728" s="407">
        <v>0</v>
      </c>
      <c r="AO1728" s="408">
        <v>0</v>
      </c>
      <c r="AP1728" s="407">
        <v>0</v>
      </c>
      <c r="AQ1728" s="408">
        <v>0</v>
      </c>
      <c r="AR1728" s="407">
        <v>0</v>
      </c>
      <c r="AT1728" s="406">
        <v>0</v>
      </c>
      <c r="AU1728" s="407">
        <v>0</v>
      </c>
      <c r="AV1728" s="408">
        <v>0</v>
      </c>
      <c r="AW1728" s="407">
        <v>0</v>
      </c>
      <c r="AX1728" s="408">
        <v>0</v>
      </c>
      <c r="AY1728" s="407">
        <v>0</v>
      </c>
      <c r="AZ1728" s="408">
        <v>0</v>
      </c>
      <c r="BA1728" s="407">
        <v>0</v>
      </c>
      <c r="BB1728" s="408">
        <v>0</v>
      </c>
      <c r="BC1728" s="407">
        <v>0</v>
      </c>
    </row>
    <row r="1729" spans="1:55" x14ac:dyDescent="0.35">
      <c r="A1729" s="385" t="str" cm="1">
        <f t="array" ref="A1729">IFERROR(_xlfn.IFS(AND(F1729="Renta Variable",O1729=1),IFERROR(MATCH(B1729,[1]RV_Det!C:C,0),"Rev"),AND(J1729="Corporativa",O1729=1,I1729="EM"),IFERROR(MATCH(B1729,[1]RF_Corps!B:B,0),"Rev"),AND(F1729="Alternativos",O1729=1),IFERROR(MATCH(B1729,[1]Rep4!C:C,0),"Rev")),"")</f>
        <v/>
      </c>
      <c r="B1729" s="394" t="s">
        <v>4561</v>
      </c>
      <c r="C1729" s="409" t="s">
        <v>4562</v>
      </c>
      <c r="D1729" s="395" t="s">
        <v>2260</v>
      </c>
      <c r="E1729" s="396" t="str">
        <f>IF(B1729="","",INDEX([1]CatGlob!$S:$S,IFERROR(MATCH(MID(B1729,7,1),[1]CatGlob!$R:$R,0),MATCH(MID(B1729,1,2),[1]CatGlob!$R:$R,0))))</f>
        <v>VAC</v>
      </c>
      <c r="F1729" s="397" t="s">
        <v>442</v>
      </c>
      <c r="G1729" s="398" t="s">
        <v>383</v>
      </c>
      <c r="H1729" s="399" t="s">
        <v>2795</v>
      </c>
      <c r="I1729" s="399" t="s">
        <v>611</v>
      </c>
      <c r="J1729" s="399" t="s">
        <v>600</v>
      </c>
      <c r="K1729" s="396" t="s">
        <v>600</v>
      </c>
      <c r="L1729" s="400" t="str">
        <f>IF(ISERROR(MATCH(M1729,M$10:M1728,0)),M1729,"")</f>
        <v/>
      </c>
      <c r="M1729" s="401" t="str">
        <f>IF(B1729="","",IF(ISERROR(MATCH(F1729&amp;"_"&amp;G1729&amp;"_"&amp;H1729&amp;"_"&amp;I1729&amp;"_"&amp;J1729&amp;IF(K1729="","","_"&amp;K1729),[1]CatGlob!$B:$B,0)),F1729&amp;"_"&amp;G1729&amp;"_"&amp;H1729&amp;"_"&amp;I1729&amp;"_"&amp;J1729&amp;IF(K1729="","","_"&amp;K1729),INDEX([1]CatGlob!$C:$C,MATCH(F1729&amp;"_"&amp;G1729&amp;"_"&amp;H1729&amp;"_"&amp;I1729&amp;"_"&amp;J1729&amp;IF(K1729="","","_"&amp;K1729),[1]CatGlob!$B:$B,0))))</f>
        <v>PEN_VAC_CORP</v>
      </c>
      <c r="N1729" s="402" t="str">
        <f t="shared" si="55"/>
        <v/>
      </c>
      <c r="O1729" s="402" t="str">
        <f t="shared" si="54"/>
        <v/>
      </c>
      <c r="P1729" s="401" t="str">
        <f>IF(LEN(B1729)&gt;8,INDEX([1]CatGlob!$X:$X,MATCH(M1729,[1]CatGlob!$W:$W,0)),"")</f>
        <v>PEC</v>
      </c>
      <c r="Q1729" s="403" t="str">
        <f>INDEX([1]CatGlob!P:P,MATCH(M1729,[1]CatGlob!O:O,0))</f>
        <v>RFLC</v>
      </c>
      <c r="R1729" s="403" t="s">
        <v>601</v>
      </c>
      <c r="S1729" s="403" t="s">
        <v>601</v>
      </c>
      <c r="T1729" s="403" t="str">
        <f>INDEX([1]CatGlob!$D:$D,MATCH($M1729,[1]CatGlob!$C:$C,0))</f>
        <v>RFL</v>
      </c>
      <c r="U1729" s="403" t="s">
        <v>2288</v>
      </c>
      <c r="V1729" s="404" t="str">
        <f>INDEX([1]CatGlob!$F:$F,MATCH($M1729,[1]CatGlob!$C:$C,0))</f>
        <v>RFL_CORP</v>
      </c>
      <c r="W1729" s="405"/>
      <c r="X1729" s="406">
        <v>0</v>
      </c>
      <c r="Y1729" s="407">
        <v>0</v>
      </c>
      <c r="Z1729" s="408">
        <v>0</v>
      </c>
      <c r="AA1729" s="407">
        <v>0</v>
      </c>
      <c r="AB1729" s="408">
        <v>0</v>
      </c>
      <c r="AC1729" s="407">
        <v>0</v>
      </c>
      <c r="AD1729" s="408">
        <v>0</v>
      </c>
      <c r="AE1729" s="407">
        <v>0</v>
      </c>
      <c r="AF1729" s="408">
        <v>0</v>
      </c>
      <c r="AG1729" s="407">
        <v>0</v>
      </c>
      <c r="AI1729" s="406">
        <v>0</v>
      </c>
      <c r="AJ1729" s="407">
        <v>0</v>
      </c>
      <c r="AK1729" s="408">
        <v>0</v>
      </c>
      <c r="AL1729" s="407">
        <v>0</v>
      </c>
      <c r="AM1729" s="408">
        <v>0</v>
      </c>
      <c r="AN1729" s="407">
        <v>0</v>
      </c>
      <c r="AO1729" s="408">
        <v>0</v>
      </c>
      <c r="AP1729" s="407">
        <v>0</v>
      </c>
      <c r="AQ1729" s="408">
        <v>0</v>
      </c>
      <c r="AR1729" s="407">
        <v>0</v>
      </c>
      <c r="AT1729" s="406">
        <v>0</v>
      </c>
      <c r="AU1729" s="407">
        <v>0</v>
      </c>
      <c r="AV1729" s="408">
        <v>0</v>
      </c>
      <c r="AW1729" s="407">
        <v>0</v>
      </c>
      <c r="AX1729" s="408">
        <v>0</v>
      </c>
      <c r="AY1729" s="407">
        <v>0</v>
      </c>
      <c r="AZ1729" s="408">
        <v>0</v>
      </c>
      <c r="BA1729" s="407">
        <v>0</v>
      </c>
      <c r="BB1729" s="408">
        <v>0</v>
      </c>
      <c r="BC1729" s="407">
        <v>0</v>
      </c>
    </row>
    <row r="1730" spans="1:55" x14ac:dyDescent="0.35">
      <c r="A1730" s="385" t="str" cm="1">
        <f t="array" ref="A1730">IFERROR(_xlfn.IFS(AND(F1730="Renta Variable",O1730=1),IFERROR(MATCH(B1730,[1]RV_Det!C:C,0),"Rev"),AND(J1730="Corporativa",O1730=1,I1730="EM"),IFERROR(MATCH(B1730,[1]RF_Corps!B:B,0),"Rev"),AND(F1730="Alternativos",O1730=1),IFERROR(MATCH(B1730,[1]Rep4!C:C,0),"Rev")),"")</f>
        <v/>
      </c>
      <c r="B1730" s="394" t="s">
        <v>4563</v>
      </c>
      <c r="C1730" s="409" t="s">
        <v>4564</v>
      </c>
      <c r="D1730" s="395" t="s">
        <v>2260</v>
      </c>
      <c r="E1730" s="396" t="str">
        <f>IF(B1730="","",INDEX([1]CatGlob!$S:$S,IFERROR(MATCH(MID(B1730,7,1),[1]CatGlob!$R:$R,0),MATCH(MID(B1730,1,2),[1]CatGlob!$R:$R,0))))</f>
        <v>VAC</v>
      </c>
      <c r="F1730" s="397" t="s">
        <v>442</v>
      </c>
      <c r="G1730" s="398" t="s">
        <v>383</v>
      </c>
      <c r="H1730" s="399" t="s">
        <v>2795</v>
      </c>
      <c r="I1730" s="399" t="s">
        <v>611</v>
      </c>
      <c r="J1730" s="399" t="s">
        <v>600</v>
      </c>
      <c r="K1730" s="396" t="s">
        <v>600</v>
      </c>
      <c r="L1730" s="400" t="str">
        <f>IF(ISERROR(MATCH(M1730,M$10:M1729,0)),M1730,"")</f>
        <v/>
      </c>
      <c r="M1730" s="401" t="str">
        <f>IF(B1730="","",IF(ISERROR(MATCH(F1730&amp;"_"&amp;G1730&amp;"_"&amp;H1730&amp;"_"&amp;I1730&amp;"_"&amp;J1730&amp;IF(K1730="","","_"&amp;K1730),[1]CatGlob!$B:$B,0)),F1730&amp;"_"&amp;G1730&amp;"_"&amp;H1730&amp;"_"&amp;I1730&amp;"_"&amp;J1730&amp;IF(K1730="","","_"&amp;K1730),INDEX([1]CatGlob!$C:$C,MATCH(F1730&amp;"_"&amp;G1730&amp;"_"&amp;H1730&amp;"_"&amp;I1730&amp;"_"&amp;J1730&amp;IF(K1730="","","_"&amp;K1730),[1]CatGlob!$B:$B,0))))</f>
        <v>PEN_VAC_CORP</v>
      </c>
      <c r="N1730" s="402" t="str">
        <f t="shared" si="55"/>
        <v/>
      </c>
      <c r="O1730" s="402" t="str">
        <f t="shared" si="54"/>
        <v/>
      </c>
      <c r="P1730" s="401" t="str">
        <f>IF(LEN(B1730)&gt;8,INDEX([1]CatGlob!$X:$X,MATCH(M1730,[1]CatGlob!$W:$W,0)),"")</f>
        <v>PEC</v>
      </c>
      <c r="Q1730" s="403" t="str">
        <f>INDEX([1]CatGlob!P:P,MATCH(M1730,[1]CatGlob!O:O,0))</f>
        <v>RFLC</v>
      </c>
      <c r="R1730" s="403" t="s">
        <v>601</v>
      </c>
      <c r="S1730" s="403" t="s">
        <v>601</v>
      </c>
      <c r="T1730" s="403" t="str">
        <f>INDEX([1]CatGlob!$D:$D,MATCH($M1730,[1]CatGlob!$C:$C,0))</f>
        <v>RFL</v>
      </c>
      <c r="U1730" s="403" t="s">
        <v>2288</v>
      </c>
      <c r="V1730" s="404" t="str">
        <f>INDEX([1]CatGlob!$F:$F,MATCH($M1730,[1]CatGlob!$C:$C,0))</f>
        <v>RFL_CORP</v>
      </c>
      <c r="W1730" s="405"/>
      <c r="X1730" s="406">
        <v>0</v>
      </c>
      <c r="Y1730" s="407">
        <v>0</v>
      </c>
      <c r="Z1730" s="408">
        <v>0</v>
      </c>
      <c r="AA1730" s="407">
        <v>0</v>
      </c>
      <c r="AB1730" s="408">
        <v>0</v>
      </c>
      <c r="AC1730" s="407">
        <v>0</v>
      </c>
      <c r="AD1730" s="408">
        <v>0</v>
      </c>
      <c r="AE1730" s="407">
        <v>0</v>
      </c>
      <c r="AF1730" s="408">
        <v>0</v>
      </c>
      <c r="AG1730" s="407">
        <v>0</v>
      </c>
      <c r="AI1730" s="406">
        <v>0</v>
      </c>
      <c r="AJ1730" s="407">
        <v>0</v>
      </c>
      <c r="AK1730" s="408">
        <v>0</v>
      </c>
      <c r="AL1730" s="407">
        <v>0</v>
      </c>
      <c r="AM1730" s="408">
        <v>0</v>
      </c>
      <c r="AN1730" s="407">
        <v>0</v>
      </c>
      <c r="AO1730" s="408">
        <v>0</v>
      </c>
      <c r="AP1730" s="407">
        <v>0</v>
      </c>
      <c r="AQ1730" s="408">
        <v>0</v>
      </c>
      <c r="AR1730" s="407">
        <v>0</v>
      </c>
      <c r="AT1730" s="406">
        <v>0</v>
      </c>
      <c r="AU1730" s="407">
        <v>0</v>
      </c>
      <c r="AV1730" s="408">
        <v>0</v>
      </c>
      <c r="AW1730" s="407">
        <v>0</v>
      </c>
      <c r="AX1730" s="408">
        <v>0</v>
      </c>
      <c r="AY1730" s="407">
        <v>0</v>
      </c>
      <c r="AZ1730" s="408">
        <v>0</v>
      </c>
      <c r="BA1730" s="407">
        <v>0</v>
      </c>
      <c r="BB1730" s="408">
        <v>0</v>
      </c>
      <c r="BC1730" s="407">
        <v>0</v>
      </c>
    </row>
    <row r="1731" spans="1:55" x14ac:dyDescent="0.35">
      <c r="A1731" s="385" t="str" cm="1">
        <f t="array" ref="A1731">IFERROR(_xlfn.IFS(AND(F1731="Renta Variable",O1731=1),IFERROR(MATCH(B1731,[1]RV_Det!C:C,0),"Rev"),AND(J1731="Corporativa",O1731=1,I1731="EM"),IFERROR(MATCH(B1731,[1]RF_Corps!B:B,0),"Rev"),AND(F1731="Alternativos",O1731=1),IFERROR(MATCH(B1731,[1]Rep4!C:C,0),"Rev")),"")</f>
        <v/>
      </c>
      <c r="B1731" s="394" t="s">
        <v>4565</v>
      </c>
      <c r="C1731" s="409" t="s">
        <v>4566</v>
      </c>
      <c r="D1731" s="395" t="s">
        <v>2310</v>
      </c>
      <c r="E1731" s="396" t="str">
        <f>IF(B1731="","",INDEX([1]CatGlob!$S:$S,IFERROR(MATCH(MID(B1731,7,1),[1]CatGlob!$R:$R,0),MATCH(MID(B1731,1,2),[1]CatGlob!$R:$R,0))))</f>
        <v>VAC</v>
      </c>
      <c r="F1731" s="397" t="s">
        <v>442</v>
      </c>
      <c r="G1731" s="398" t="s">
        <v>383</v>
      </c>
      <c r="H1731" s="399" t="s">
        <v>2795</v>
      </c>
      <c r="I1731" s="399" t="s">
        <v>611</v>
      </c>
      <c r="J1731" s="399" t="s">
        <v>600</v>
      </c>
      <c r="K1731" s="396" t="s">
        <v>600</v>
      </c>
      <c r="L1731" s="400" t="str">
        <f>IF(ISERROR(MATCH(M1731,M$10:M1730,0)),M1731,"")</f>
        <v/>
      </c>
      <c r="M1731" s="401" t="str">
        <f>IF(B1731="","",IF(ISERROR(MATCH(F1731&amp;"_"&amp;G1731&amp;"_"&amp;H1731&amp;"_"&amp;I1731&amp;"_"&amp;J1731&amp;IF(K1731="","","_"&amp;K1731),[1]CatGlob!$B:$B,0)),F1731&amp;"_"&amp;G1731&amp;"_"&amp;H1731&amp;"_"&amp;I1731&amp;"_"&amp;J1731&amp;IF(K1731="","","_"&amp;K1731),INDEX([1]CatGlob!$C:$C,MATCH(F1731&amp;"_"&amp;G1731&amp;"_"&amp;H1731&amp;"_"&amp;I1731&amp;"_"&amp;J1731&amp;IF(K1731="","","_"&amp;K1731),[1]CatGlob!$B:$B,0))))</f>
        <v>PEN_VAC_CORP</v>
      </c>
      <c r="N1731" s="402" t="str">
        <f t="shared" si="55"/>
        <v/>
      </c>
      <c r="O1731" s="402" t="str">
        <f t="shared" si="54"/>
        <v/>
      </c>
      <c r="P1731" s="401" t="str">
        <f>IF(LEN(B1731)&gt;8,INDEX([1]CatGlob!$X:$X,MATCH(M1731,[1]CatGlob!$W:$W,0)),"")</f>
        <v>PEC</v>
      </c>
      <c r="Q1731" s="403" t="str">
        <f>INDEX([1]CatGlob!P:P,MATCH(M1731,[1]CatGlob!O:O,0))</f>
        <v>RFLC</v>
      </c>
      <c r="R1731" s="403" t="s">
        <v>601</v>
      </c>
      <c r="S1731" s="403" t="s">
        <v>601</v>
      </c>
      <c r="T1731" s="403" t="str">
        <f>INDEX([1]CatGlob!$D:$D,MATCH($M1731,[1]CatGlob!$C:$C,0))</f>
        <v>RFL</v>
      </c>
      <c r="U1731" s="403" t="s">
        <v>2288</v>
      </c>
      <c r="V1731" s="404" t="str">
        <f>INDEX([1]CatGlob!$F:$F,MATCH($M1731,[1]CatGlob!$C:$C,0))</f>
        <v>RFL_CORP</v>
      </c>
      <c r="W1731" s="405"/>
      <c r="X1731" s="406">
        <v>0</v>
      </c>
      <c r="Y1731" s="407">
        <v>0</v>
      </c>
      <c r="Z1731" s="408">
        <v>0</v>
      </c>
      <c r="AA1731" s="407">
        <v>0</v>
      </c>
      <c r="AB1731" s="408">
        <v>0</v>
      </c>
      <c r="AC1731" s="407">
        <v>0</v>
      </c>
      <c r="AD1731" s="408">
        <v>0</v>
      </c>
      <c r="AE1731" s="407">
        <v>0</v>
      </c>
      <c r="AF1731" s="408">
        <v>0</v>
      </c>
      <c r="AG1731" s="407">
        <v>0</v>
      </c>
      <c r="AI1731" s="406">
        <v>0</v>
      </c>
      <c r="AJ1731" s="407">
        <v>0</v>
      </c>
      <c r="AK1731" s="408">
        <v>0</v>
      </c>
      <c r="AL1731" s="407">
        <v>0</v>
      </c>
      <c r="AM1731" s="408">
        <v>0</v>
      </c>
      <c r="AN1731" s="407">
        <v>0</v>
      </c>
      <c r="AO1731" s="408">
        <v>0</v>
      </c>
      <c r="AP1731" s="407">
        <v>0</v>
      </c>
      <c r="AQ1731" s="408">
        <v>0</v>
      </c>
      <c r="AR1731" s="407">
        <v>0</v>
      </c>
      <c r="AT1731" s="406">
        <v>0</v>
      </c>
      <c r="AU1731" s="407">
        <v>0</v>
      </c>
      <c r="AV1731" s="408">
        <v>0</v>
      </c>
      <c r="AW1731" s="407">
        <v>0</v>
      </c>
      <c r="AX1731" s="408">
        <v>0</v>
      </c>
      <c r="AY1731" s="407">
        <v>0</v>
      </c>
      <c r="AZ1731" s="408">
        <v>0</v>
      </c>
      <c r="BA1731" s="407">
        <v>0</v>
      </c>
      <c r="BB1731" s="408">
        <v>0</v>
      </c>
      <c r="BC1731" s="407">
        <v>0</v>
      </c>
    </row>
    <row r="1732" spans="1:55" x14ac:dyDescent="0.35">
      <c r="A1732" s="385" t="str" cm="1">
        <f t="array" ref="A1732">IFERROR(_xlfn.IFS(AND(F1732="Renta Variable",O1732=1),IFERROR(MATCH(B1732,[1]RV_Det!C:C,0),"Rev"),AND(J1732="Corporativa",O1732=1,I1732="EM"),IFERROR(MATCH(B1732,[1]RF_Corps!B:B,0),"Rev"),AND(F1732="Alternativos",O1732=1),IFERROR(MATCH(B1732,[1]Rep4!C:C,0),"Rev")),"")</f>
        <v/>
      </c>
      <c r="B1732" s="394" t="s">
        <v>4567</v>
      </c>
      <c r="C1732" s="409" t="s">
        <v>4568</v>
      </c>
      <c r="D1732" s="395" t="s">
        <v>2310</v>
      </c>
      <c r="E1732" s="396" t="str">
        <f>IF(B1732="","",INDEX([1]CatGlob!$S:$S,IFERROR(MATCH(MID(B1732,7,1),[1]CatGlob!$R:$R,0),MATCH(MID(B1732,1,2),[1]CatGlob!$R:$R,0))))</f>
        <v>VAC</v>
      </c>
      <c r="F1732" s="397" t="s">
        <v>442</v>
      </c>
      <c r="G1732" s="398" t="s">
        <v>383</v>
      </c>
      <c r="H1732" s="399" t="s">
        <v>2795</v>
      </c>
      <c r="I1732" s="399" t="s">
        <v>611</v>
      </c>
      <c r="J1732" s="399" t="s">
        <v>600</v>
      </c>
      <c r="K1732" s="396" t="s">
        <v>600</v>
      </c>
      <c r="L1732" s="400" t="str">
        <f>IF(ISERROR(MATCH(M1732,M$10:M1731,0)),M1732,"")</f>
        <v/>
      </c>
      <c r="M1732" s="401" t="str">
        <f>IF(B1732="","",IF(ISERROR(MATCH(F1732&amp;"_"&amp;G1732&amp;"_"&amp;H1732&amp;"_"&amp;I1732&amp;"_"&amp;J1732&amp;IF(K1732="","","_"&amp;K1732),[1]CatGlob!$B:$B,0)),F1732&amp;"_"&amp;G1732&amp;"_"&amp;H1732&amp;"_"&amp;I1732&amp;"_"&amp;J1732&amp;IF(K1732="","","_"&amp;K1732),INDEX([1]CatGlob!$C:$C,MATCH(F1732&amp;"_"&amp;G1732&amp;"_"&amp;H1732&amp;"_"&amp;I1732&amp;"_"&amp;J1732&amp;IF(K1732="","","_"&amp;K1732),[1]CatGlob!$B:$B,0))))</f>
        <v>PEN_VAC_CORP</v>
      </c>
      <c r="N1732" s="402" t="str">
        <f t="shared" si="55"/>
        <v/>
      </c>
      <c r="O1732" s="402" t="str">
        <f t="shared" si="54"/>
        <v/>
      </c>
      <c r="P1732" s="401" t="str">
        <f>IF(LEN(B1732)&gt;8,INDEX([1]CatGlob!$X:$X,MATCH(M1732,[1]CatGlob!$W:$W,0)),"")</f>
        <v>PEC</v>
      </c>
      <c r="Q1732" s="403" t="str">
        <f>INDEX([1]CatGlob!P:P,MATCH(M1732,[1]CatGlob!O:O,0))</f>
        <v>RFLC</v>
      </c>
      <c r="R1732" s="403" t="s">
        <v>601</v>
      </c>
      <c r="S1732" s="403" t="s">
        <v>601</v>
      </c>
      <c r="T1732" s="403" t="str">
        <f>INDEX([1]CatGlob!$D:$D,MATCH($M1732,[1]CatGlob!$C:$C,0))</f>
        <v>RFL</v>
      </c>
      <c r="U1732" s="403" t="s">
        <v>2288</v>
      </c>
      <c r="V1732" s="404" t="str">
        <f>INDEX([1]CatGlob!$F:$F,MATCH($M1732,[1]CatGlob!$C:$C,0))</f>
        <v>RFL_CORP</v>
      </c>
      <c r="W1732" s="405"/>
      <c r="X1732" s="406">
        <v>0</v>
      </c>
      <c r="Y1732" s="407">
        <v>0</v>
      </c>
      <c r="Z1732" s="408">
        <v>0</v>
      </c>
      <c r="AA1732" s="407">
        <v>0</v>
      </c>
      <c r="AB1732" s="408">
        <v>0</v>
      </c>
      <c r="AC1732" s="407">
        <v>0</v>
      </c>
      <c r="AD1732" s="408">
        <v>0</v>
      </c>
      <c r="AE1732" s="407">
        <v>0</v>
      </c>
      <c r="AF1732" s="408">
        <v>0</v>
      </c>
      <c r="AG1732" s="407">
        <v>0</v>
      </c>
      <c r="AI1732" s="406">
        <v>0</v>
      </c>
      <c r="AJ1732" s="407">
        <v>0</v>
      </c>
      <c r="AK1732" s="408">
        <v>0</v>
      </c>
      <c r="AL1732" s="407">
        <v>0</v>
      </c>
      <c r="AM1732" s="408">
        <v>0</v>
      </c>
      <c r="AN1732" s="407">
        <v>0</v>
      </c>
      <c r="AO1732" s="408">
        <v>0</v>
      </c>
      <c r="AP1732" s="407">
        <v>0</v>
      </c>
      <c r="AQ1732" s="408">
        <v>0</v>
      </c>
      <c r="AR1732" s="407">
        <v>0</v>
      </c>
      <c r="AT1732" s="406">
        <v>0</v>
      </c>
      <c r="AU1732" s="407">
        <v>0</v>
      </c>
      <c r="AV1732" s="408">
        <v>0</v>
      </c>
      <c r="AW1732" s="407">
        <v>0</v>
      </c>
      <c r="AX1732" s="408">
        <v>0</v>
      </c>
      <c r="AY1732" s="407">
        <v>0</v>
      </c>
      <c r="AZ1732" s="408">
        <v>0</v>
      </c>
      <c r="BA1732" s="407">
        <v>0</v>
      </c>
      <c r="BB1732" s="408">
        <v>0</v>
      </c>
      <c r="BC1732" s="407">
        <v>0</v>
      </c>
    </row>
    <row r="1733" spans="1:55" x14ac:dyDescent="0.35">
      <c r="A1733" s="385" t="str" cm="1">
        <f t="array" ref="A1733">IFERROR(_xlfn.IFS(AND(F1733="Renta Variable",O1733=1),IFERROR(MATCH(B1733,[1]RV_Det!C:C,0),"Rev"),AND(J1733="Corporativa",O1733=1,I1733="EM"),IFERROR(MATCH(B1733,[1]RF_Corps!B:B,0),"Rev"),AND(F1733="Alternativos",O1733=1),IFERROR(MATCH(B1733,[1]Rep4!C:C,0),"Rev")),"")</f>
        <v/>
      </c>
      <c r="B1733" s="394" t="s">
        <v>4569</v>
      </c>
      <c r="C1733" s="409" t="s">
        <v>4570</v>
      </c>
      <c r="D1733" s="395" t="s">
        <v>2310</v>
      </c>
      <c r="E1733" s="396" t="str">
        <f>IF(B1733="","",INDEX([1]CatGlob!$S:$S,IFERROR(MATCH(MID(B1733,7,1),[1]CatGlob!$R:$R,0),MATCH(MID(B1733,1,2),[1]CatGlob!$R:$R,0))))</f>
        <v>VAC</v>
      </c>
      <c r="F1733" s="397" t="s">
        <v>442</v>
      </c>
      <c r="G1733" s="398" t="s">
        <v>383</v>
      </c>
      <c r="H1733" s="399" t="s">
        <v>2795</v>
      </c>
      <c r="I1733" s="399" t="s">
        <v>611</v>
      </c>
      <c r="J1733" s="399" t="s">
        <v>600</v>
      </c>
      <c r="K1733" s="396" t="s">
        <v>600</v>
      </c>
      <c r="L1733" s="400" t="str">
        <f>IF(ISERROR(MATCH(M1733,M$10:M1732,0)),M1733,"")</f>
        <v/>
      </c>
      <c r="M1733" s="401" t="str">
        <f>IF(B1733="","",IF(ISERROR(MATCH(F1733&amp;"_"&amp;G1733&amp;"_"&amp;H1733&amp;"_"&amp;I1733&amp;"_"&amp;J1733&amp;IF(K1733="","","_"&amp;K1733),[1]CatGlob!$B:$B,0)),F1733&amp;"_"&amp;G1733&amp;"_"&amp;H1733&amp;"_"&amp;I1733&amp;"_"&amp;J1733&amp;IF(K1733="","","_"&amp;K1733),INDEX([1]CatGlob!$C:$C,MATCH(F1733&amp;"_"&amp;G1733&amp;"_"&amp;H1733&amp;"_"&amp;I1733&amp;"_"&amp;J1733&amp;IF(K1733="","","_"&amp;K1733),[1]CatGlob!$B:$B,0))))</f>
        <v>PEN_VAC_CORP</v>
      </c>
      <c r="N1733" s="402" t="str">
        <f t="shared" si="55"/>
        <v/>
      </c>
      <c r="O1733" s="402" t="str">
        <f t="shared" si="54"/>
        <v/>
      </c>
      <c r="P1733" s="401" t="str">
        <f>IF(LEN(B1733)&gt;8,INDEX([1]CatGlob!$X:$X,MATCH(M1733,[1]CatGlob!$W:$W,0)),"")</f>
        <v>PEC</v>
      </c>
      <c r="Q1733" s="403" t="str">
        <f>INDEX([1]CatGlob!P:P,MATCH(M1733,[1]CatGlob!O:O,0))</f>
        <v>RFLC</v>
      </c>
      <c r="R1733" s="403" t="s">
        <v>601</v>
      </c>
      <c r="S1733" s="403" t="s">
        <v>601</v>
      </c>
      <c r="T1733" s="403" t="str">
        <f>INDEX([1]CatGlob!$D:$D,MATCH($M1733,[1]CatGlob!$C:$C,0))</f>
        <v>RFL</v>
      </c>
      <c r="U1733" s="403" t="s">
        <v>2288</v>
      </c>
      <c r="V1733" s="404" t="str">
        <f>INDEX([1]CatGlob!$F:$F,MATCH($M1733,[1]CatGlob!$C:$C,0))</f>
        <v>RFL_CORP</v>
      </c>
      <c r="W1733" s="405"/>
      <c r="X1733" s="406">
        <v>0</v>
      </c>
      <c r="Y1733" s="407">
        <v>0</v>
      </c>
      <c r="Z1733" s="408">
        <v>0</v>
      </c>
      <c r="AA1733" s="407">
        <v>0</v>
      </c>
      <c r="AB1733" s="408">
        <v>0</v>
      </c>
      <c r="AC1733" s="407">
        <v>0</v>
      </c>
      <c r="AD1733" s="408">
        <v>0</v>
      </c>
      <c r="AE1733" s="407">
        <v>0</v>
      </c>
      <c r="AF1733" s="408">
        <v>0</v>
      </c>
      <c r="AG1733" s="407">
        <v>0</v>
      </c>
      <c r="AI1733" s="406">
        <v>0</v>
      </c>
      <c r="AJ1733" s="407">
        <v>0</v>
      </c>
      <c r="AK1733" s="408">
        <v>0</v>
      </c>
      <c r="AL1733" s="407">
        <v>0</v>
      </c>
      <c r="AM1733" s="408">
        <v>0</v>
      </c>
      <c r="AN1733" s="407">
        <v>0</v>
      </c>
      <c r="AO1733" s="408">
        <v>0</v>
      </c>
      <c r="AP1733" s="407">
        <v>0</v>
      </c>
      <c r="AQ1733" s="408">
        <v>0</v>
      </c>
      <c r="AR1733" s="407">
        <v>0</v>
      </c>
      <c r="AT1733" s="406">
        <v>0</v>
      </c>
      <c r="AU1733" s="407">
        <v>0</v>
      </c>
      <c r="AV1733" s="408">
        <v>0</v>
      </c>
      <c r="AW1733" s="407">
        <v>0</v>
      </c>
      <c r="AX1733" s="408">
        <v>0</v>
      </c>
      <c r="AY1733" s="407">
        <v>0</v>
      </c>
      <c r="AZ1733" s="408">
        <v>0</v>
      </c>
      <c r="BA1733" s="407">
        <v>0</v>
      </c>
      <c r="BB1733" s="408">
        <v>0</v>
      </c>
      <c r="BC1733" s="407">
        <v>0</v>
      </c>
    </row>
    <row r="1734" spans="1:55" x14ac:dyDescent="0.35">
      <c r="A1734" s="385" t="str" cm="1">
        <f t="array" ref="A1734">IFERROR(_xlfn.IFS(AND(F1734="Renta Variable",O1734=1),IFERROR(MATCH(B1734,[1]RV_Det!C:C,0),"Rev"),AND(J1734="Corporativa",O1734=1,I1734="EM"),IFERROR(MATCH(B1734,[1]RF_Corps!B:B,0),"Rev"),AND(F1734="Alternativos",O1734=1),IFERROR(MATCH(B1734,[1]Rep4!C:C,0),"Rev")),"")</f>
        <v/>
      </c>
      <c r="B1734" s="394" t="s">
        <v>4571</v>
      </c>
      <c r="C1734" s="409" t="s">
        <v>4572</v>
      </c>
      <c r="D1734" s="395" t="s">
        <v>3536</v>
      </c>
      <c r="E1734" s="396" t="str">
        <f>IF(B1734="","",INDEX([1]CatGlob!$S:$S,IFERROR(MATCH(MID(B1734,7,1),[1]CatGlob!$R:$R,0),MATCH(MID(B1734,1,2),[1]CatGlob!$R:$R,0))))</f>
        <v>VAC</v>
      </c>
      <c r="F1734" s="397" t="s">
        <v>442</v>
      </c>
      <c r="G1734" s="398" t="s">
        <v>383</v>
      </c>
      <c r="H1734" s="399" t="s">
        <v>2795</v>
      </c>
      <c r="I1734" s="399" t="s">
        <v>611</v>
      </c>
      <c r="J1734" s="399" t="s">
        <v>600</v>
      </c>
      <c r="K1734" s="396" t="s">
        <v>600</v>
      </c>
      <c r="L1734" s="400" t="str">
        <f>IF(ISERROR(MATCH(M1734,M$10:M1733,0)),M1734,"")</f>
        <v/>
      </c>
      <c r="M1734" s="401" t="str">
        <f>IF(B1734="","",IF(ISERROR(MATCH(F1734&amp;"_"&amp;G1734&amp;"_"&amp;H1734&amp;"_"&amp;I1734&amp;"_"&amp;J1734&amp;IF(K1734="","","_"&amp;K1734),[1]CatGlob!$B:$B,0)),F1734&amp;"_"&amp;G1734&amp;"_"&amp;H1734&amp;"_"&amp;I1734&amp;"_"&amp;J1734&amp;IF(K1734="","","_"&amp;K1734),INDEX([1]CatGlob!$C:$C,MATCH(F1734&amp;"_"&amp;G1734&amp;"_"&amp;H1734&amp;"_"&amp;I1734&amp;"_"&amp;J1734&amp;IF(K1734="","","_"&amp;K1734),[1]CatGlob!$B:$B,0))))</f>
        <v>PEN_VAC_CORP</v>
      </c>
      <c r="N1734" s="402" t="str">
        <f t="shared" si="55"/>
        <v/>
      </c>
      <c r="O1734" s="402" t="str">
        <f t="shared" si="54"/>
        <v/>
      </c>
      <c r="P1734" s="401" t="str">
        <f>IF(LEN(B1734)&gt;8,INDEX([1]CatGlob!$X:$X,MATCH(M1734,[1]CatGlob!$W:$W,0)),"")</f>
        <v>PEC</v>
      </c>
      <c r="Q1734" s="403" t="str">
        <f>INDEX([1]CatGlob!P:P,MATCH(M1734,[1]CatGlob!O:O,0))</f>
        <v>RFLC</v>
      </c>
      <c r="R1734" s="403" t="s">
        <v>601</v>
      </c>
      <c r="S1734" s="403" t="s">
        <v>601</v>
      </c>
      <c r="T1734" s="403" t="str">
        <f>INDEX([1]CatGlob!$D:$D,MATCH($M1734,[1]CatGlob!$C:$C,0))</f>
        <v>RFL</v>
      </c>
      <c r="U1734" s="403" t="s">
        <v>2307</v>
      </c>
      <c r="V1734" s="404" t="str">
        <f>INDEX([1]CatGlob!$F:$F,MATCH($M1734,[1]CatGlob!$C:$C,0))</f>
        <v>RFL_CORP</v>
      </c>
      <c r="W1734" s="405"/>
      <c r="X1734" s="406">
        <v>0</v>
      </c>
      <c r="Y1734" s="407">
        <v>0</v>
      </c>
      <c r="Z1734" s="408">
        <v>0</v>
      </c>
      <c r="AA1734" s="407">
        <v>0</v>
      </c>
      <c r="AB1734" s="408">
        <v>0</v>
      </c>
      <c r="AC1734" s="407">
        <v>0</v>
      </c>
      <c r="AD1734" s="408">
        <v>0</v>
      </c>
      <c r="AE1734" s="407">
        <v>0</v>
      </c>
      <c r="AF1734" s="408">
        <v>0</v>
      </c>
      <c r="AG1734" s="407">
        <v>0</v>
      </c>
      <c r="AI1734" s="406">
        <v>0</v>
      </c>
      <c r="AJ1734" s="407">
        <v>0</v>
      </c>
      <c r="AK1734" s="408">
        <v>0</v>
      </c>
      <c r="AL1734" s="407">
        <v>0</v>
      </c>
      <c r="AM1734" s="408">
        <v>0</v>
      </c>
      <c r="AN1734" s="407">
        <v>0</v>
      </c>
      <c r="AO1734" s="408">
        <v>0</v>
      </c>
      <c r="AP1734" s="407">
        <v>0</v>
      </c>
      <c r="AQ1734" s="408">
        <v>0</v>
      </c>
      <c r="AR1734" s="407">
        <v>0</v>
      </c>
      <c r="AT1734" s="406">
        <v>0</v>
      </c>
      <c r="AU1734" s="407">
        <v>0</v>
      </c>
      <c r="AV1734" s="408">
        <v>0</v>
      </c>
      <c r="AW1734" s="407">
        <v>0</v>
      </c>
      <c r="AX1734" s="408">
        <v>0</v>
      </c>
      <c r="AY1734" s="407">
        <v>0</v>
      </c>
      <c r="AZ1734" s="408">
        <v>0</v>
      </c>
      <c r="BA1734" s="407">
        <v>0</v>
      </c>
      <c r="BB1734" s="408">
        <v>0</v>
      </c>
      <c r="BC1734" s="407">
        <v>0</v>
      </c>
    </row>
    <row r="1735" spans="1:55" x14ac:dyDescent="0.35">
      <c r="A1735" s="385" t="str" cm="1">
        <f t="array" ref="A1735">IFERROR(_xlfn.IFS(AND(F1735="Renta Variable",O1735=1),IFERROR(MATCH(B1735,[1]RV_Det!C:C,0),"Rev"),AND(J1735="Corporativa",O1735=1,I1735="EM"),IFERROR(MATCH(B1735,[1]RF_Corps!B:B,0),"Rev"),AND(F1735="Alternativos",O1735=1),IFERROR(MATCH(B1735,[1]Rep4!C:C,0),"Rev")),"")</f>
        <v/>
      </c>
      <c r="B1735" s="394" t="s">
        <v>4573</v>
      </c>
      <c r="C1735" s="409" t="s">
        <v>4574</v>
      </c>
      <c r="D1735" s="395" t="s">
        <v>3536</v>
      </c>
      <c r="E1735" s="396" t="str">
        <f>IF(B1735="","",INDEX([1]CatGlob!$S:$S,IFERROR(MATCH(MID(B1735,7,1),[1]CatGlob!$R:$R,0),MATCH(MID(B1735,1,2),[1]CatGlob!$R:$R,0))))</f>
        <v>VAC</v>
      </c>
      <c r="F1735" s="397" t="s">
        <v>442</v>
      </c>
      <c r="G1735" s="398" t="s">
        <v>383</v>
      </c>
      <c r="H1735" s="399" t="s">
        <v>2795</v>
      </c>
      <c r="I1735" s="399" t="s">
        <v>611</v>
      </c>
      <c r="J1735" s="399" t="s">
        <v>600</v>
      </c>
      <c r="K1735" s="396" t="s">
        <v>600</v>
      </c>
      <c r="L1735" s="400" t="str">
        <f>IF(ISERROR(MATCH(M1735,M$10:M1734,0)),M1735,"")</f>
        <v/>
      </c>
      <c r="M1735" s="401" t="str">
        <f>IF(B1735="","",IF(ISERROR(MATCH(F1735&amp;"_"&amp;G1735&amp;"_"&amp;H1735&amp;"_"&amp;I1735&amp;"_"&amp;J1735&amp;IF(K1735="","","_"&amp;K1735),[1]CatGlob!$B:$B,0)),F1735&amp;"_"&amp;G1735&amp;"_"&amp;H1735&amp;"_"&amp;I1735&amp;"_"&amp;J1735&amp;IF(K1735="","","_"&amp;K1735),INDEX([1]CatGlob!$C:$C,MATCH(F1735&amp;"_"&amp;G1735&amp;"_"&amp;H1735&amp;"_"&amp;I1735&amp;"_"&amp;J1735&amp;IF(K1735="","","_"&amp;K1735),[1]CatGlob!$B:$B,0))))</f>
        <v>PEN_VAC_CORP</v>
      </c>
      <c r="N1735" s="402" t="str">
        <f t="shared" si="55"/>
        <v/>
      </c>
      <c r="O1735" s="402" t="str">
        <f t="shared" si="54"/>
        <v/>
      </c>
      <c r="P1735" s="401" t="str">
        <f>IF(LEN(B1735)&gt;8,INDEX([1]CatGlob!$X:$X,MATCH(M1735,[1]CatGlob!$W:$W,0)),"")</f>
        <v>PEC</v>
      </c>
      <c r="Q1735" s="403" t="str">
        <f>INDEX([1]CatGlob!P:P,MATCH(M1735,[1]CatGlob!O:O,0))</f>
        <v>RFLC</v>
      </c>
      <c r="R1735" s="403" t="s">
        <v>601</v>
      </c>
      <c r="S1735" s="403" t="s">
        <v>601</v>
      </c>
      <c r="T1735" s="403" t="str">
        <f>INDEX([1]CatGlob!$D:$D,MATCH($M1735,[1]CatGlob!$C:$C,0))</f>
        <v>RFL</v>
      </c>
      <c r="U1735" s="403" t="s">
        <v>2307</v>
      </c>
      <c r="V1735" s="404" t="str">
        <f>INDEX([1]CatGlob!$F:$F,MATCH($M1735,[1]CatGlob!$C:$C,0))</f>
        <v>RFL_CORP</v>
      </c>
      <c r="W1735" s="405"/>
      <c r="X1735" s="406">
        <v>0</v>
      </c>
      <c r="Y1735" s="407">
        <v>0</v>
      </c>
      <c r="Z1735" s="408">
        <v>0</v>
      </c>
      <c r="AA1735" s="407">
        <v>0</v>
      </c>
      <c r="AB1735" s="408">
        <v>0</v>
      </c>
      <c r="AC1735" s="407">
        <v>0</v>
      </c>
      <c r="AD1735" s="408">
        <v>0</v>
      </c>
      <c r="AE1735" s="407">
        <v>0</v>
      </c>
      <c r="AF1735" s="408">
        <v>0</v>
      </c>
      <c r="AG1735" s="407">
        <v>0</v>
      </c>
      <c r="AI1735" s="406">
        <v>0</v>
      </c>
      <c r="AJ1735" s="407">
        <v>0</v>
      </c>
      <c r="AK1735" s="408">
        <v>0</v>
      </c>
      <c r="AL1735" s="407">
        <v>0</v>
      </c>
      <c r="AM1735" s="408">
        <v>0</v>
      </c>
      <c r="AN1735" s="407">
        <v>0</v>
      </c>
      <c r="AO1735" s="408">
        <v>0</v>
      </c>
      <c r="AP1735" s="407">
        <v>0</v>
      </c>
      <c r="AQ1735" s="408">
        <v>0</v>
      </c>
      <c r="AR1735" s="407">
        <v>0</v>
      </c>
      <c r="AT1735" s="406">
        <v>0</v>
      </c>
      <c r="AU1735" s="407">
        <v>0</v>
      </c>
      <c r="AV1735" s="408">
        <v>0</v>
      </c>
      <c r="AW1735" s="407">
        <v>0</v>
      </c>
      <c r="AX1735" s="408">
        <v>0</v>
      </c>
      <c r="AY1735" s="407">
        <v>0</v>
      </c>
      <c r="AZ1735" s="408">
        <v>0</v>
      </c>
      <c r="BA1735" s="407">
        <v>0</v>
      </c>
      <c r="BB1735" s="408">
        <v>0</v>
      </c>
      <c r="BC1735" s="407">
        <v>0</v>
      </c>
    </row>
    <row r="1736" spans="1:55" x14ac:dyDescent="0.35">
      <c r="A1736" s="385" t="str" cm="1">
        <f t="array" ref="A1736">IFERROR(_xlfn.IFS(AND(F1736="Renta Variable",O1736=1),IFERROR(MATCH(B1736,[1]RV_Det!C:C,0),"Rev"),AND(J1736="Corporativa",O1736=1,I1736="EM"),IFERROR(MATCH(B1736,[1]RF_Corps!B:B,0),"Rev"),AND(F1736="Alternativos",O1736=1),IFERROR(MATCH(B1736,[1]Rep4!C:C,0),"Rev")),"")</f>
        <v/>
      </c>
      <c r="B1736" s="394" t="s">
        <v>4575</v>
      </c>
      <c r="C1736" s="409" t="s">
        <v>4576</v>
      </c>
      <c r="D1736" s="395" t="s">
        <v>2612</v>
      </c>
      <c r="E1736" s="396" t="str">
        <f>IF(B1736="","",INDEX([1]CatGlob!$S:$S,IFERROR(MATCH(MID(B1736,7,1),[1]CatGlob!$R:$R,0),MATCH(MID(B1736,1,2),[1]CatGlob!$R:$R,0))))</f>
        <v>VAC</v>
      </c>
      <c r="F1736" s="397" t="s">
        <v>442</v>
      </c>
      <c r="G1736" s="398" t="s">
        <v>383</v>
      </c>
      <c r="H1736" s="399" t="s">
        <v>2795</v>
      </c>
      <c r="I1736" s="399" t="s">
        <v>611</v>
      </c>
      <c r="J1736" s="399" t="s">
        <v>600</v>
      </c>
      <c r="K1736" s="396" t="s">
        <v>600</v>
      </c>
      <c r="L1736" s="400" t="str">
        <f>IF(ISERROR(MATCH(M1736,M$10:M1735,0)),M1736,"")</f>
        <v/>
      </c>
      <c r="M1736" s="401" t="str">
        <f>IF(B1736="","",IF(ISERROR(MATCH(F1736&amp;"_"&amp;G1736&amp;"_"&amp;H1736&amp;"_"&amp;I1736&amp;"_"&amp;J1736&amp;IF(K1736="","","_"&amp;K1736),[1]CatGlob!$B:$B,0)),F1736&amp;"_"&amp;G1736&amp;"_"&amp;H1736&amp;"_"&amp;I1736&amp;"_"&amp;J1736&amp;IF(K1736="","","_"&amp;K1736),INDEX([1]CatGlob!$C:$C,MATCH(F1736&amp;"_"&amp;G1736&amp;"_"&amp;H1736&amp;"_"&amp;I1736&amp;"_"&amp;J1736&amp;IF(K1736="","","_"&amp;K1736),[1]CatGlob!$B:$B,0))))</f>
        <v>PEN_VAC_CORP</v>
      </c>
      <c r="N1736" s="402" t="str">
        <f t="shared" si="55"/>
        <v/>
      </c>
      <c r="O1736" s="402" t="str">
        <f t="shared" si="54"/>
        <v/>
      </c>
      <c r="P1736" s="401" t="str">
        <f>IF(LEN(B1736)&gt;8,INDEX([1]CatGlob!$X:$X,MATCH(M1736,[1]CatGlob!$W:$W,0)),"")</f>
        <v>PEC</v>
      </c>
      <c r="Q1736" s="403" t="str">
        <f>INDEX([1]CatGlob!P:P,MATCH(M1736,[1]CatGlob!O:O,0))</f>
        <v>RFLC</v>
      </c>
      <c r="R1736" s="403" t="s">
        <v>601</v>
      </c>
      <c r="S1736" s="403" t="s">
        <v>601</v>
      </c>
      <c r="T1736" s="403" t="str">
        <f>INDEX([1]CatGlob!$D:$D,MATCH($M1736,[1]CatGlob!$C:$C,0))</f>
        <v>RFL</v>
      </c>
      <c r="U1736" s="403" t="s">
        <v>2307</v>
      </c>
      <c r="V1736" s="404" t="str">
        <f>INDEX([1]CatGlob!$F:$F,MATCH($M1736,[1]CatGlob!$C:$C,0))</f>
        <v>RFL_CORP</v>
      </c>
      <c r="W1736" s="405"/>
      <c r="X1736" s="406">
        <v>0</v>
      </c>
      <c r="Y1736" s="407">
        <v>0</v>
      </c>
      <c r="Z1736" s="408">
        <v>0</v>
      </c>
      <c r="AA1736" s="407">
        <v>0</v>
      </c>
      <c r="AB1736" s="408">
        <v>0</v>
      </c>
      <c r="AC1736" s="407">
        <v>0</v>
      </c>
      <c r="AD1736" s="408">
        <v>0</v>
      </c>
      <c r="AE1736" s="407">
        <v>0</v>
      </c>
      <c r="AF1736" s="408">
        <v>0</v>
      </c>
      <c r="AG1736" s="407">
        <v>0</v>
      </c>
      <c r="AI1736" s="406">
        <v>0</v>
      </c>
      <c r="AJ1736" s="407">
        <v>0</v>
      </c>
      <c r="AK1736" s="408">
        <v>0</v>
      </c>
      <c r="AL1736" s="407">
        <v>0</v>
      </c>
      <c r="AM1736" s="408">
        <v>0</v>
      </c>
      <c r="AN1736" s="407">
        <v>0</v>
      </c>
      <c r="AO1736" s="408">
        <v>0</v>
      </c>
      <c r="AP1736" s="407">
        <v>0</v>
      </c>
      <c r="AQ1736" s="408">
        <v>0</v>
      </c>
      <c r="AR1736" s="407">
        <v>0</v>
      </c>
      <c r="AT1736" s="406">
        <v>0</v>
      </c>
      <c r="AU1736" s="407">
        <v>0</v>
      </c>
      <c r="AV1736" s="408">
        <v>0</v>
      </c>
      <c r="AW1736" s="407">
        <v>0</v>
      </c>
      <c r="AX1736" s="408">
        <v>0</v>
      </c>
      <c r="AY1736" s="407">
        <v>0</v>
      </c>
      <c r="AZ1736" s="408">
        <v>0</v>
      </c>
      <c r="BA1736" s="407">
        <v>0</v>
      </c>
      <c r="BB1736" s="408">
        <v>0</v>
      </c>
      <c r="BC1736" s="407">
        <v>0</v>
      </c>
    </row>
    <row r="1737" spans="1:55" x14ac:dyDescent="0.35">
      <c r="A1737" s="385" t="str" cm="1">
        <f t="array" ref="A1737">IFERROR(_xlfn.IFS(AND(F1737="Renta Variable",O1737=1),IFERROR(MATCH(B1737,[1]RV_Det!C:C,0),"Rev"),AND(J1737="Corporativa",O1737=1,I1737="EM"),IFERROR(MATCH(B1737,[1]RF_Corps!B:B,0),"Rev"),AND(F1737="Alternativos",O1737=1),IFERROR(MATCH(B1737,[1]Rep4!C:C,0),"Rev")),"")</f>
        <v/>
      </c>
      <c r="B1737" s="394" t="s">
        <v>4577</v>
      </c>
      <c r="C1737" s="409" t="s">
        <v>4578</v>
      </c>
      <c r="D1737" s="395" t="s">
        <v>2612</v>
      </c>
      <c r="E1737" s="396" t="str">
        <f>IF(B1737="","",INDEX([1]CatGlob!$S:$S,IFERROR(MATCH(MID(B1737,7,1),[1]CatGlob!$R:$R,0),MATCH(MID(B1737,1,2),[1]CatGlob!$R:$R,0))))</f>
        <v>VAC</v>
      </c>
      <c r="F1737" s="397" t="s">
        <v>442</v>
      </c>
      <c r="G1737" s="398" t="s">
        <v>383</v>
      </c>
      <c r="H1737" s="399" t="s">
        <v>2795</v>
      </c>
      <c r="I1737" s="399" t="s">
        <v>611</v>
      </c>
      <c r="J1737" s="399" t="s">
        <v>600</v>
      </c>
      <c r="K1737" s="396" t="s">
        <v>600</v>
      </c>
      <c r="L1737" s="400" t="str">
        <f>IF(ISERROR(MATCH(M1737,M$10:M1736,0)),M1737,"")</f>
        <v/>
      </c>
      <c r="M1737" s="401" t="str">
        <f>IF(B1737="","",IF(ISERROR(MATCH(F1737&amp;"_"&amp;G1737&amp;"_"&amp;H1737&amp;"_"&amp;I1737&amp;"_"&amp;J1737&amp;IF(K1737="","","_"&amp;K1737),[1]CatGlob!$B:$B,0)),F1737&amp;"_"&amp;G1737&amp;"_"&amp;H1737&amp;"_"&amp;I1737&amp;"_"&amp;J1737&amp;IF(K1737="","","_"&amp;K1737),INDEX([1]CatGlob!$C:$C,MATCH(F1737&amp;"_"&amp;G1737&amp;"_"&amp;H1737&amp;"_"&amp;I1737&amp;"_"&amp;J1737&amp;IF(K1737="","","_"&amp;K1737),[1]CatGlob!$B:$B,0))))</f>
        <v>PEN_VAC_CORP</v>
      </c>
      <c r="N1737" s="402" t="str">
        <f t="shared" si="55"/>
        <v/>
      </c>
      <c r="O1737" s="402" t="str">
        <f t="shared" si="54"/>
        <v/>
      </c>
      <c r="P1737" s="401" t="str">
        <f>IF(LEN(B1737)&gt;8,INDEX([1]CatGlob!$X:$X,MATCH(M1737,[1]CatGlob!$W:$W,0)),"")</f>
        <v>PEC</v>
      </c>
      <c r="Q1737" s="403" t="str">
        <f>INDEX([1]CatGlob!P:P,MATCH(M1737,[1]CatGlob!O:O,0))</f>
        <v>RFLC</v>
      </c>
      <c r="R1737" s="403" t="s">
        <v>601</v>
      </c>
      <c r="S1737" s="403" t="s">
        <v>601</v>
      </c>
      <c r="T1737" s="403" t="str">
        <f>INDEX([1]CatGlob!$D:$D,MATCH($M1737,[1]CatGlob!$C:$C,0))</f>
        <v>RFL</v>
      </c>
      <c r="U1737" s="403" t="s">
        <v>2307</v>
      </c>
      <c r="V1737" s="404" t="str">
        <f>INDEX([1]CatGlob!$F:$F,MATCH($M1737,[1]CatGlob!$C:$C,0))</f>
        <v>RFL_CORP</v>
      </c>
      <c r="W1737" s="405"/>
      <c r="X1737" s="406">
        <v>0</v>
      </c>
      <c r="Y1737" s="407">
        <v>0</v>
      </c>
      <c r="Z1737" s="408">
        <v>0</v>
      </c>
      <c r="AA1737" s="407">
        <v>0</v>
      </c>
      <c r="AB1737" s="408">
        <v>0</v>
      </c>
      <c r="AC1737" s="407">
        <v>0</v>
      </c>
      <c r="AD1737" s="408">
        <v>0</v>
      </c>
      <c r="AE1737" s="407">
        <v>0</v>
      </c>
      <c r="AF1737" s="408">
        <v>0</v>
      </c>
      <c r="AG1737" s="407">
        <v>0</v>
      </c>
      <c r="AI1737" s="406">
        <v>0</v>
      </c>
      <c r="AJ1737" s="407">
        <v>0</v>
      </c>
      <c r="AK1737" s="408">
        <v>0</v>
      </c>
      <c r="AL1737" s="407">
        <v>0</v>
      </c>
      <c r="AM1737" s="408">
        <v>0</v>
      </c>
      <c r="AN1737" s="407">
        <v>0</v>
      </c>
      <c r="AO1737" s="408">
        <v>0</v>
      </c>
      <c r="AP1737" s="407">
        <v>0</v>
      </c>
      <c r="AQ1737" s="408">
        <v>0</v>
      </c>
      <c r="AR1737" s="407">
        <v>0</v>
      </c>
      <c r="AT1737" s="406">
        <v>0</v>
      </c>
      <c r="AU1737" s="407">
        <v>0</v>
      </c>
      <c r="AV1737" s="408">
        <v>0</v>
      </c>
      <c r="AW1737" s="407">
        <v>0</v>
      </c>
      <c r="AX1737" s="408">
        <v>0</v>
      </c>
      <c r="AY1737" s="407">
        <v>0</v>
      </c>
      <c r="AZ1737" s="408">
        <v>0</v>
      </c>
      <c r="BA1737" s="407">
        <v>0</v>
      </c>
      <c r="BB1737" s="408">
        <v>0</v>
      </c>
      <c r="BC1737" s="407">
        <v>0</v>
      </c>
    </row>
    <row r="1738" spans="1:55" x14ac:dyDescent="0.35">
      <c r="A1738" s="385" t="str" cm="1">
        <f t="array" ref="A1738">IFERROR(_xlfn.IFS(AND(F1738="Renta Variable",O1738=1),IFERROR(MATCH(B1738,[1]RV_Det!C:C,0),"Rev"),AND(J1738="Corporativa",O1738=1,I1738="EM"),IFERROR(MATCH(B1738,[1]RF_Corps!B:B,0),"Rev"),AND(F1738="Alternativos",O1738=1),IFERROR(MATCH(B1738,[1]Rep4!C:C,0),"Rev")),"")</f>
        <v/>
      </c>
      <c r="B1738" s="394" t="s">
        <v>4579</v>
      </c>
      <c r="C1738" s="409" t="s">
        <v>4580</v>
      </c>
      <c r="D1738" s="395" t="s">
        <v>4581</v>
      </c>
      <c r="E1738" s="396" t="str">
        <f>IF(B1738="","",INDEX([1]CatGlob!$S:$S,IFERROR(MATCH(MID(B1738,7,1),[1]CatGlob!$R:$R,0),MATCH(MID(B1738,1,2),[1]CatGlob!$R:$R,0))))</f>
        <v>VAC</v>
      </c>
      <c r="F1738" s="397" t="s">
        <v>442</v>
      </c>
      <c r="G1738" s="398" t="s">
        <v>383</v>
      </c>
      <c r="H1738" s="399" t="s">
        <v>2795</v>
      </c>
      <c r="I1738" s="399" t="s">
        <v>611</v>
      </c>
      <c r="J1738" s="399" t="s">
        <v>600</v>
      </c>
      <c r="K1738" s="396" t="s">
        <v>600</v>
      </c>
      <c r="L1738" s="400" t="str">
        <f>IF(ISERROR(MATCH(M1738,M$10:M1737,0)),M1738,"")</f>
        <v/>
      </c>
      <c r="M1738" s="401" t="str">
        <f>IF(B1738="","",IF(ISERROR(MATCH(F1738&amp;"_"&amp;G1738&amp;"_"&amp;H1738&amp;"_"&amp;I1738&amp;"_"&amp;J1738&amp;IF(K1738="","","_"&amp;K1738),[1]CatGlob!$B:$B,0)),F1738&amp;"_"&amp;G1738&amp;"_"&amp;H1738&amp;"_"&amp;I1738&amp;"_"&amp;J1738&amp;IF(K1738="","","_"&amp;K1738),INDEX([1]CatGlob!$C:$C,MATCH(F1738&amp;"_"&amp;G1738&amp;"_"&amp;H1738&amp;"_"&amp;I1738&amp;"_"&amp;J1738&amp;IF(K1738="","","_"&amp;K1738),[1]CatGlob!$B:$B,0))))</f>
        <v>PEN_VAC_CORP</v>
      </c>
      <c r="N1738" s="402" t="str">
        <f t="shared" si="55"/>
        <v>rev</v>
      </c>
      <c r="O1738" s="402">
        <f t="shared" si="54"/>
        <v>1</v>
      </c>
      <c r="P1738" s="401" t="str">
        <f>IF(LEN(B1738)&gt;8,INDEX([1]CatGlob!$X:$X,MATCH(M1738,[1]CatGlob!$W:$W,0)),"")</f>
        <v>PEC</v>
      </c>
      <c r="Q1738" s="403" t="str">
        <f>INDEX([1]CatGlob!P:P,MATCH(M1738,[1]CatGlob!O:O,0))</f>
        <v>RFLC</v>
      </c>
      <c r="R1738" s="403" t="s">
        <v>601</v>
      </c>
      <c r="S1738" s="403" t="s">
        <v>601</v>
      </c>
      <c r="T1738" s="403" t="str">
        <f>INDEX([1]CatGlob!$D:$D,MATCH($M1738,[1]CatGlob!$C:$C,0))</f>
        <v>RFL</v>
      </c>
      <c r="U1738" s="403" t="s">
        <v>2323</v>
      </c>
      <c r="V1738" s="404" t="str">
        <f>INDEX([1]CatGlob!$F:$F,MATCH($M1738,[1]CatGlob!$C:$C,0))</f>
        <v>RFL_CORP</v>
      </c>
      <c r="W1738" s="405"/>
      <c r="X1738" s="406">
        <v>4.3407927787659897E-5</v>
      </c>
      <c r="Y1738" s="407">
        <v>-1.22534296820298E-3</v>
      </c>
      <c r="Z1738" s="408">
        <v>4.3407927787659897E-5</v>
      </c>
      <c r="AA1738" s="407">
        <v>-1.22534296820298E-3</v>
      </c>
      <c r="AB1738" s="408">
        <v>4.3407927787659897E-5</v>
      </c>
      <c r="AC1738" s="407">
        <v>-1.22534296820298E-3</v>
      </c>
      <c r="AD1738" s="408">
        <v>4.3407927787659897E-5</v>
      </c>
      <c r="AE1738" s="407">
        <v>-1.22534296820298E-3</v>
      </c>
      <c r="AF1738" s="408">
        <v>4.3407927787659897E-5</v>
      </c>
      <c r="AG1738" s="407">
        <v>-1.22534296820298E-3</v>
      </c>
      <c r="AI1738" s="406">
        <v>1.45728613466384E-4</v>
      </c>
      <c r="AJ1738" s="407">
        <v>-4.1137078155006898E-3</v>
      </c>
      <c r="AK1738" s="408">
        <v>1.45728613466384E-4</v>
      </c>
      <c r="AL1738" s="407">
        <v>-4.1137078155006898E-3</v>
      </c>
      <c r="AM1738" s="408">
        <v>1.45728613466384E-4</v>
      </c>
      <c r="AN1738" s="407">
        <v>-4.1137078155006898E-3</v>
      </c>
      <c r="AO1738" s="408">
        <v>1.45728613466384E-4</v>
      </c>
      <c r="AP1738" s="407">
        <v>-4.1137078155006898E-3</v>
      </c>
      <c r="AQ1738" s="408">
        <v>1.45728613466384E-4</v>
      </c>
      <c r="AR1738" s="407">
        <v>-4.1137078155006898E-3</v>
      </c>
      <c r="AT1738" s="406">
        <v>0</v>
      </c>
      <c r="AU1738" s="407">
        <v>0</v>
      </c>
      <c r="AV1738" s="408">
        <v>0</v>
      </c>
      <c r="AW1738" s="407">
        <v>0</v>
      </c>
      <c r="AX1738" s="408">
        <v>0</v>
      </c>
      <c r="AY1738" s="407">
        <v>0</v>
      </c>
      <c r="AZ1738" s="408">
        <v>0</v>
      </c>
      <c r="BA1738" s="407">
        <v>0</v>
      </c>
      <c r="BB1738" s="408">
        <v>0</v>
      </c>
      <c r="BC1738" s="407">
        <v>0</v>
      </c>
    </row>
    <row r="1739" spans="1:55" x14ac:dyDescent="0.35">
      <c r="A1739" s="385" t="str" cm="1">
        <f t="array" ref="A1739">IFERROR(_xlfn.IFS(AND(F1739="Renta Variable",O1739=1),IFERROR(MATCH(B1739,[1]RV_Det!C:C,0),"Rev"),AND(J1739="Corporativa",O1739=1,I1739="EM"),IFERROR(MATCH(B1739,[1]RF_Corps!B:B,0),"Rev"),AND(F1739="Alternativos",O1739=1),IFERROR(MATCH(B1739,[1]Rep4!C:C,0),"Rev")),"")</f>
        <v/>
      </c>
      <c r="B1739" s="394" t="s">
        <v>4582</v>
      </c>
      <c r="C1739" s="409" t="s">
        <v>4580</v>
      </c>
      <c r="D1739" s="395" t="s">
        <v>4581</v>
      </c>
      <c r="E1739" s="396" t="str">
        <f>IF(B1739="","",INDEX([1]CatGlob!$S:$S,IFERROR(MATCH(MID(B1739,7,1),[1]CatGlob!$R:$R,0),MATCH(MID(B1739,1,2),[1]CatGlob!$R:$R,0))))</f>
        <v>VAC</v>
      </c>
      <c r="F1739" s="397" t="s">
        <v>442</v>
      </c>
      <c r="G1739" s="398" t="s">
        <v>383</v>
      </c>
      <c r="H1739" s="399" t="s">
        <v>2795</v>
      </c>
      <c r="I1739" s="399" t="s">
        <v>611</v>
      </c>
      <c r="J1739" s="399" t="s">
        <v>600</v>
      </c>
      <c r="K1739" s="396" t="s">
        <v>600</v>
      </c>
      <c r="L1739" s="400" t="str">
        <f>IF(ISERROR(MATCH(M1739,M$10:M1738,0)),M1739,"")</f>
        <v/>
      </c>
      <c r="M1739" s="401" t="str">
        <f>IF(B1739="","",IF(ISERROR(MATCH(F1739&amp;"_"&amp;G1739&amp;"_"&amp;H1739&amp;"_"&amp;I1739&amp;"_"&amp;J1739&amp;IF(K1739="","","_"&amp;K1739),[1]CatGlob!$B:$B,0)),F1739&amp;"_"&amp;G1739&amp;"_"&amp;H1739&amp;"_"&amp;I1739&amp;"_"&amp;J1739&amp;IF(K1739="","","_"&amp;K1739),INDEX([1]CatGlob!$C:$C,MATCH(F1739&amp;"_"&amp;G1739&amp;"_"&amp;H1739&amp;"_"&amp;I1739&amp;"_"&amp;J1739&amp;IF(K1739="","","_"&amp;K1739),[1]CatGlob!$B:$B,0))))</f>
        <v>PEN_VAC_CORP</v>
      </c>
      <c r="N1739" s="402" t="str">
        <f t="shared" si="55"/>
        <v>rev</v>
      </c>
      <c r="O1739" s="402">
        <f t="shared" si="54"/>
        <v>1</v>
      </c>
      <c r="P1739" s="401" t="str">
        <f>IF(LEN(B1739)&gt;8,INDEX([1]CatGlob!$X:$X,MATCH(M1739,[1]CatGlob!$W:$W,0)),"")</f>
        <v>PEC</v>
      </c>
      <c r="Q1739" s="403" t="str">
        <f>INDEX([1]CatGlob!P:P,MATCH(M1739,[1]CatGlob!O:O,0))</f>
        <v>RFLC</v>
      </c>
      <c r="R1739" s="403" t="s">
        <v>601</v>
      </c>
      <c r="S1739" s="403" t="s">
        <v>601</v>
      </c>
      <c r="T1739" s="403" t="str">
        <f>INDEX([1]CatGlob!$D:$D,MATCH($M1739,[1]CatGlob!$C:$C,0))</f>
        <v>RFL</v>
      </c>
      <c r="U1739" s="403" t="s">
        <v>2323</v>
      </c>
      <c r="V1739" s="404" t="str">
        <f>INDEX([1]CatGlob!$F:$F,MATCH($M1739,[1]CatGlob!$C:$C,0))</f>
        <v>RFL_CORP</v>
      </c>
      <c r="W1739" s="405"/>
      <c r="X1739" s="406">
        <v>2.8096628468109399E-5</v>
      </c>
      <c r="Y1739" s="407">
        <v>-7.9343612457982704E-4</v>
      </c>
      <c r="Z1739" s="408">
        <v>2.8096628468109399E-5</v>
      </c>
      <c r="AA1739" s="407">
        <v>-7.9343612457982704E-4</v>
      </c>
      <c r="AB1739" s="408">
        <v>2.8096628468109399E-5</v>
      </c>
      <c r="AC1739" s="407">
        <v>-7.9343612457982704E-4</v>
      </c>
      <c r="AD1739" s="408">
        <v>4.9841719192674599E-6</v>
      </c>
      <c r="AE1739" s="407">
        <v>-1.4075076881781001E-4</v>
      </c>
      <c r="AF1739" s="408">
        <v>1.97325561647793E-5</v>
      </c>
      <c r="AG1739" s="407">
        <v>-5.5723849256343301E-4</v>
      </c>
      <c r="AI1739" s="406">
        <v>9.4298628682790394E-5</v>
      </c>
      <c r="AJ1739" s="407">
        <v>-2.6629507743347598E-3</v>
      </c>
      <c r="AK1739" s="408">
        <v>9.4298628682790394E-5</v>
      </c>
      <c r="AL1739" s="407">
        <v>-2.6629507743347598E-3</v>
      </c>
      <c r="AM1739" s="408">
        <v>9.4298628682790394E-5</v>
      </c>
      <c r="AN1739" s="407">
        <v>-2.6629507743347598E-3</v>
      </c>
      <c r="AO1739" s="408">
        <v>6.2120252415248596E-5</v>
      </c>
      <c r="AP1739" s="407">
        <v>-1.75424793136258E-3</v>
      </c>
      <c r="AQ1739" s="408">
        <v>8.5710068099723998E-5</v>
      </c>
      <c r="AR1739" s="407">
        <v>-2.4204136943409699E-3</v>
      </c>
      <c r="AT1739" s="406">
        <v>0</v>
      </c>
      <c r="AU1739" s="407">
        <v>0</v>
      </c>
      <c r="AV1739" s="408">
        <v>0</v>
      </c>
      <c r="AW1739" s="407">
        <v>0</v>
      </c>
      <c r="AX1739" s="408">
        <v>0</v>
      </c>
      <c r="AY1739" s="407">
        <v>0</v>
      </c>
      <c r="AZ1739" s="408">
        <v>-7.3172480565117297E-6</v>
      </c>
      <c r="BA1739" s="407">
        <v>2.0663578625956799E-4</v>
      </c>
      <c r="BB1739" s="408">
        <v>-2.14085635392882E-6</v>
      </c>
      <c r="BC1739" s="407">
        <v>6.0456818266423903E-5</v>
      </c>
    </row>
    <row r="1740" spans="1:55" x14ac:dyDescent="0.35">
      <c r="A1740" s="385" t="str" cm="1">
        <f t="array" ref="A1740">IFERROR(_xlfn.IFS(AND(F1740="Renta Variable",O1740=1),IFERROR(MATCH(B1740,[1]RV_Det!C:C,0),"Rev"),AND(J1740="Corporativa",O1740=1,I1740="EM"),IFERROR(MATCH(B1740,[1]RF_Corps!B:B,0),"Rev"),AND(F1740="Alternativos",O1740=1),IFERROR(MATCH(B1740,[1]Rep4!C:C,0),"Rev")),"")</f>
        <v/>
      </c>
      <c r="B1740" s="394" t="s">
        <v>4583</v>
      </c>
      <c r="C1740" s="409" t="s">
        <v>4331</v>
      </c>
      <c r="D1740" s="395" t="s">
        <v>4332</v>
      </c>
      <c r="E1740" s="396" t="str">
        <f>IF(B1740="","",INDEX([1]CatGlob!$S:$S,IFERROR(MATCH(MID(B1740,7,1),[1]CatGlob!$R:$R,0),MATCH(MID(B1740,1,2),[1]CatGlob!$R:$R,0))))</f>
        <v>VAC</v>
      </c>
      <c r="F1740" s="397" t="s">
        <v>442</v>
      </c>
      <c r="G1740" s="398" t="s">
        <v>383</v>
      </c>
      <c r="H1740" s="399" t="s">
        <v>2795</v>
      </c>
      <c r="I1740" s="399" t="s">
        <v>611</v>
      </c>
      <c r="J1740" s="399" t="s">
        <v>600</v>
      </c>
      <c r="K1740" s="396" t="s">
        <v>600</v>
      </c>
      <c r="L1740" s="400" t="str">
        <f>IF(ISERROR(MATCH(M1740,M$10:M1739,0)),M1740,"")</f>
        <v/>
      </c>
      <c r="M1740" s="401" t="str">
        <f>IF(B1740="","",IF(ISERROR(MATCH(F1740&amp;"_"&amp;G1740&amp;"_"&amp;H1740&amp;"_"&amp;I1740&amp;"_"&amp;J1740&amp;IF(K1740="","","_"&amp;K1740),[1]CatGlob!$B:$B,0)),F1740&amp;"_"&amp;G1740&amp;"_"&amp;H1740&amp;"_"&amp;I1740&amp;"_"&amp;J1740&amp;IF(K1740="","","_"&amp;K1740),INDEX([1]CatGlob!$C:$C,MATCH(F1740&amp;"_"&amp;G1740&amp;"_"&amp;H1740&amp;"_"&amp;I1740&amp;"_"&amp;J1740&amp;IF(K1740="","","_"&amp;K1740),[1]CatGlob!$B:$B,0))))</f>
        <v>PEN_VAC_CORP</v>
      </c>
      <c r="N1740" s="402" t="str">
        <f t="shared" si="55"/>
        <v/>
      </c>
      <c r="O1740" s="402" t="str">
        <f t="shared" si="54"/>
        <v/>
      </c>
      <c r="P1740" s="401" t="str">
        <f>IF(LEN(B1740)&gt;8,INDEX([1]CatGlob!$X:$X,MATCH(M1740,[1]CatGlob!$W:$W,0)),"")</f>
        <v>PEC</v>
      </c>
      <c r="Q1740" s="403" t="str">
        <f>INDEX([1]CatGlob!P:P,MATCH(M1740,[1]CatGlob!O:O,0))</f>
        <v>RFLC</v>
      </c>
      <c r="R1740" s="403" t="s">
        <v>601</v>
      </c>
      <c r="S1740" s="403" t="s">
        <v>601</v>
      </c>
      <c r="T1740" s="403" t="str">
        <f>INDEX([1]CatGlob!$D:$D,MATCH($M1740,[1]CatGlob!$C:$C,0))</f>
        <v>RFL</v>
      </c>
      <c r="U1740" s="403" t="s">
        <v>2307</v>
      </c>
      <c r="V1740" s="404" t="str">
        <f>INDEX([1]CatGlob!$F:$F,MATCH($M1740,[1]CatGlob!$C:$C,0))</f>
        <v>RFL_CORP</v>
      </c>
      <c r="W1740" s="405"/>
      <c r="X1740" s="406">
        <v>0</v>
      </c>
      <c r="Y1740" s="407">
        <v>0</v>
      </c>
      <c r="Z1740" s="408">
        <v>0</v>
      </c>
      <c r="AA1740" s="407">
        <v>0</v>
      </c>
      <c r="AB1740" s="408">
        <v>0</v>
      </c>
      <c r="AC1740" s="407">
        <v>0</v>
      </c>
      <c r="AD1740" s="408">
        <v>0</v>
      </c>
      <c r="AE1740" s="407">
        <v>0</v>
      </c>
      <c r="AF1740" s="408">
        <v>0</v>
      </c>
      <c r="AG1740" s="407">
        <v>0</v>
      </c>
      <c r="AI1740" s="406">
        <v>0</v>
      </c>
      <c r="AJ1740" s="407">
        <v>0</v>
      </c>
      <c r="AK1740" s="408">
        <v>0</v>
      </c>
      <c r="AL1740" s="407">
        <v>0</v>
      </c>
      <c r="AM1740" s="408">
        <v>0</v>
      </c>
      <c r="AN1740" s="407">
        <v>0</v>
      </c>
      <c r="AO1740" s="408">
        <v>0</v>
      </c>
      <c r="AP1740" s="407">
        <v>0</v>
      </c>
      <c r="AQ1740" s="408">
        <v>0</v>
      </c>
      <c r="AR1740" s="407">
        <v>0</v>
      </c>
      <c r="AT1740" s="406">
        <v>0</v>
      </c>
      <c r="AU1740" s="407">
        <v>0</v>
      </c>
      <c r="AV1740" s="408">
        <v>0</v>
      </c>
      <c r="AW1740" s="407">
        <v>0</v>
      </c>
      <c r="AX1740" s="408">
        <v>0</v>
      </c>
      <c r="AY1740" s="407">
        <v>0</v>
      </c>
      <c r="AZ1740" s="408">
        <v>0</v>
      </c>
      <c r="BA1740" s="407">
        <v>0</v>
      </c>
      <c r="BB1740" s="408">
        <v>0</v>
      </c>
      <c r="BC1740" s="407">
        <v>0</v>
      </c>
    </row>
    <row r="1741" spans="1:55" x14ac:dyDescent="0.35">
      <c r="A1741" s="385" t="str" cm="1">
        <f t="array" ref="A1741">IFERROR(_xlfn.IFS(AND(F1741="Renta Variable",O1741=1),IFERROR(MATCH(B1741,[1]RV_Det!C:C,0),"Rev"),AND(J1741="Corporativa",O1741=1,I1741="EM"),IFERROR(MATCH(B1741,[1]RF_Corps!B:B,0),"Rev"),AND(F1741="Alternativos",O1741=1),IFERROR(MATCH(B1741,[1]Rep4!C:C,0),"Rev")),"")</f>
        <v/>
      </c>
      <c r="B1741" s="394" t="s">
        <v>4584</v>
      </c>
      <c r="C1741" s="409" t="s">
        <v>4585</v>
      </c>
      <c r="D1741" s="395" t="s">
        <v>4586</v>
      </c>
      <c r="E1741" s="396" t="str">
        <f>IF(B1741="","",INDEX([1]CatGlob!$S:$S,IFERROR(MATCH(MID(B1741,7,1),[1]CatGlob!$R:$R,0),MATCH(MID(B1741,1,2),[1]CatGlob!$R:$R,0))))</f>
        <v>VAC</v>
      </c>
      <c r="F1741" s="397" t="s">
        <v>442</v>
      </c>
      <c r="G1741" s="398" t="s">
        <v>383</v>
      </c>
      <c r="H1741" s="399" t="s">
        <v>2795</v>
      </c>
      <c r="I1741" s="399" t="s">
        <v>611</v>
      </c>
      <c r="J1741" s="399" t="s">
        <v>600</v>
      </c>
      <c r="K1741" s="396" t="s">
        <v>600</v>
      </c>
      <c r="L1741" s="400" t="str">
        <f>IF(ISERROR(MATCH(M1741,M$10:M1740,0)),M1741,"")</f>
        <v/>
      </c>
      <c r="M1741" s="401" t="str">
        <f>IF(B1741="","",IF(ISERROR(MATCH(F1741&amp;"_"&amp;G1741&amp;"_"&amp;H1741&amp;"_"&amp;I1741&amp;"_"&amp;J1741&amp;IF(K1741="","","_"&amp;K1741),[1]CatGlob!$B:$B,0)),F1741&amp;"_"&amp;G1741&amp;"_"&amp;H1741&amp;"_"&amp;I1741&amp;"_"&amp;J1741&amp;IF(K1741="","","_"&amp;K1741),INDEX([1]CatGlob!$C:$C,MATCH(F1741&amp;"_"&amp;G1741&amp;"_"&amp;H1741&amp;"_"&amp;I1741&amp;"_"&amp;J1741&amp;IF(K1741="","","_"&amp;K1741),[1]CatGlob!$B:$B,0))))</f>
        <v>PEN_VAC_CORP</v>
      </c>
      <c r="N1741" s="402" t="str">
        <f t="shared" si="55"/>
        <v/>
      </c>
      <c r="O1741" s="402" t="str">
        <f t="shared" si="54"/>
        <v/>
      </c>
      <c r="P1741" s="401" t="str">
        <f>IF(LEN(B1741)&gt;8,INDEX([1]CatGlob!$X:$X,MATCH(M1741,[1]CatGlob!$W:$W,0)),"")</f>
        <v>PEC</v>
      </c>
      <c r="Q1741" s="403" t="str">
        <f>INDEX([1]CatGlob!P:P,MATCH(M1741,[1]CatGlob!O:O,0))</f>
        <v>RFLC</v>
      </c>
      <c r="R1741" s="403" t="s">
        <v>601</v>
      </c>
      <c r="S1741" s="403" t="s">
        <v>601</v>
      </c>
      <c r="T1741" s="403" t="str">
        <f>INDEX([1]CatGlob!$D:$D,MATCH($M1741,[1]CatGlob!$C:$C,0))</f>
        <v>RFL</v>
      </c>
      <c r="U1741" s="403" t="s">
        <v>2307</v>
      </c>
      <c r="V1741" s="404" t="str">
        <f>INDEX([1]CatGlob!$F:$F,MATCH($M1741,[1]CatGlob!$C:$C,0))</f>
        <v>RFL_CORP</v>
      </c>
      <c r="W1741" s="405"/>
      <c r="X1741" s="406">
        <v>0</v>
      </c>
      <c r="Y1741" s="407">
        <v>0</v>
      </c>
      <c r="Z1741" s="408">
        <v>0</v>
      </c>
      <c r="AA1741" s="407">
        <v>0</v>
      </c>
      <c r="AB1741" s="408">
        <v>0</v>
      </c>
      <c r="AC1741" s="407">
        <v>0</v>
      </c>
      <c r="AD1741" s="408">
        <v>0</v>
      </c>
      <c r="AE1741" s="407">
        <v>0</v>
      </c>
      <c r="AF1741" s="408">
        <v>0</v>
      </c>
      <c r="AG1741" s="407">
        <v>0</v>
      </c>
      <c r="AI1741" s="406">
        <v>0</v>
      </c>
      <c r="AJ1741" s="407">
        <v>0</v>
      </c>
      <c r="AK1741" s="408">
        <v>0</v>
      </c>
      <c r="AL1741" s="407">
        <v>0</v>
      </c>
      <c r="AM1741" s="408">
        <v>0</v>
      </c>
      <c r="AN1741" s="407">
        <v>0</v>
      </c>
      <c r="AO1741" s="408">
        <v>0</v>
      </c>
      <c r="AP1741" s="407">
        <v>0</v>
      </c>
      <c r="AQ1741" s="408">
        <v>0</v>
      </c>
      <c r="AR1741" s="407">
        <v>0</v>
      </c>
      <c r="AT1741" s="406">
        <v>0</v>
      </c>
      <c r="AU1741" s="407">
        <v>0</v>
      </c>
      <c r="AV1741" s="408">
        <v>0</v>
      </c>
      <c r="AW1741" s="407">
        <v>0</v>
      </c>
      <c r="AX1741" s="408">
        <v>0</v>
      </c>
      <c r="AY1741" s="407">
        <v>0</v>
      </c>
      <c r="AZ1741" s="408">
        <v>0</v>
      </c>
      <c r="BA1741" s="407">
        <v>0</v>
      </c>
      <c r="BB1741" s="408">
        <v>0</v>
      </c>
      <c r="BC1741" s="407">
        <v>0</v>
      </c>
    </row>
    <row r="1742" spans="1:55" x14ac:dyDescent="0.35">
      <c r="A1742" s="385" t="str" cm="1">
        <f t="array" ref="A1742">IFERROR(_xlfn.IFS(AND(F1742="Renta Variable",O1742=1),IFERROR(MATCH(B1742,[1]RV_Det!C:C,0),"Rev"),AND(J1742="Corporativa",O1742=1,I1742="EM"),IFERROR(MATCH(B1742,[1]RF_Corps!B:B,0),"Rev"),AND(F1742="Alternativos",O1742=1),IFERROR(MATCH(B1742,[1]Rep4!C:C,0),"Rev")),"")</f>
        <v/>
      </c>
      <c r="B1742" s="394" t="s">
        <v>4587</v>
      </c>
      <c r="C1742" s="409" t="s">
        <v>4588</v>
      </c>
      <c r="D1742" s="395" t="s">
        <v>2413</v>
      </c>
      <c r="E1742" s="396" t="str">
        <f>IF(B1742="","",INDEX([1]CatGlob!$S:$S,IFERROR(MATCH(MID(B1742,7,1),[1]CatGlob!$R:$R,0),MATCH(MID(B1742,1,2),[1]CatGlob!$R:$R,0))))</f>
        <v>VAC</v>
      </c>
      <c r="F1742" s="397" t="s">
        <v>442</v>
      </c>
      <c r="G1742" s="398" t="s">
        <v>383</v>
      </c>
      <c r="H1742" s="399" t="s">
        <v>2795</v>
      </c>
      <c r="I1742" s="399" t="s">
        <v>611</v>
      </c>
      <c r="J1742" s="399" t="s">
        <v>600</v>
      </c>
      <c r="K1742" s="396" t="s">
        <v>600</v>
      </c>
      <c r="L1742" s="400" t="str">
        <f>IF(ISERROR(MATCH(M1742,M$10:M1741,0)),M1742,"")</f>
        <v/>
      </c>
      <c r="M1742" s="401" t="str">
        <f>IF(B1742="","",IF(ISERROR(MATCH(F1742&amp;"_"&amp;G1742&amp;"_"&amp;H1742&amp;"_"&amp;I1742&amp;"_"&amp;J1742&amp;IF(K1742="","","_"&amp;K1742),[1]CatGlob!$B:$B,0)),F1742&amp;"_"&amp;G1742&amp;"_"&amp;H1742&amp;"_"&amp;I1742&amp;"_"&amp;J1742&amp;IF(K1742="","","_"&amp;K1742),INDEX([1]CatGlob!$C:$C,MATCH(F1742&amp;"_"&amp;G1742&amp;"_"&amp;H1742&amp;"_"&amp;I1742&amp;"_"&amp;J1742&amp;IF(K1742="","","_"&amp;K1742),[1]CatGlob!$B:$B,0))))</f>
        <v>PEN_VAC_CORP</v>
      </c>
      <c r="N1742" s="402" t="str">
        <f t="shared" si="55"/>
        <v/>
      </c>
      <c r="O1742" s="402" t="str">
        <f t="shared" ref="O1742:O1805" si="56">IF(SUM(ABS(AF1742),ABS(AQ1742),ABS(BB1742))&lt;&gt;0,1,"")</f>
        <v/>
      </c>
      <c r="P1742" s="401" t="str">
        <f>IF(LEN(B1742)&gt;8,INDEX([1]CatGlob!$X:$X,MATCH(M1742,[1]CatGlob!$W:$W,0)),"")</f>
        <v>PEC</v>
      </c>
      <c r="Q1742" s="403" t="str">
        <f>INDEX([1]CatGlob!P:P,MATCH(M1742,[1]CatGlob!O:O,0))</f>
        <v>RFLC</v>
      </c>
      <c r="R1742" s="403" t="s">
        <v>601</v>
      </c>
      <c r="S1742" s="403" t="s">
        <v>601</v>
      </c>
      <c r="T1742" s="403" t="str">
        <f>INDEX([1]CatGlob!$D:$D,MATCH($M1742,[1]CatGlob!$C:$C,0))</f>
        <v>RFL</v>
      </c>
      <c r="U1742" s="403" t="s">
        <v>2307</v>
      </c>
      <c r="V1742" s="404" t="str">
        <f>INDEX([1]CatGlob!$F:$F,MATCH($M1742,[1]CatGlob!$C:$C,0))</f>
        <v>RFL_CORP</v>
      </c>
      <c r="W1742" s="405"/>
      <c r="X1742" s="406">
        <v>0</v>
      </c>
      <c r="Y1742" s="407">
        <v>0</v>
      </c>
      <c r="Z1742" s="408">
        <v>0</v>
      </c>
      <c r="AA1742" s="407">
        <v>0</v>
      </c>
      <c r="AB1742" s="408">
        <v>0</v>
      </c>
      <c r="AC1742" s="407">
        <v>0</v>
      </c>
      <c r="AD1742" s="408">
        <v>0</v>
      </c>
      <c r="AE1742" s="407">
        <v>0</v>
      </c>
      <c r="AF1742" s="408">
        <v>0</v>
      </c>
      <c r="AG1742" s="407">
        <v>0</v>
      </c>
      <c r="AI1742" s="406">
        <v>0</v>
      </c>
      <c r="AJ1742" s="407">
        <v>0</v>
      </c>
      <c r="AK1742" s="408">
        <v>0</v>
      </c>
      <c r="AL1742" s="407">
        <v>0</v>
      </c>
      <c r="AM1742" s="408">
        <v>0</v>
      </c>
      <c r="AN1742" s="407">
        <v>0</v>
      </c>
      <c r="AO1742" s="408">
        <v>0</v>
      </c>
      <c r="AP1742" s="407">
        <v>0</v>
      </c>
      <c r="AQ1742" s="408">
        <v>0</v>
      </c>
      <c r="AR1742" s="407">
        <v>0</v>
      </c>
      <c r="AT1742" s="406">
        <v>0</v>
      </c>
      <c r="AU1742" s="407">
        <v>0</v>
      </c>
      <c r="AV1742" s="408">
        <v>0</v>
      </c>
      <c r="AW1742" s="407">
        <v>0</v>
      </c>
      <c r="AX1742" s="408">
        <v>0</v>
      </c>
      <c r="AY1742" s="407">
        <v>0</v>
      </c>
      <c r="AZ1742" s="408">
        <v>0</v>
      </c>
      <c r="BA1742" s="407">
        <v>0</v>
      </c>
      <c r="BB1742" s="408">
        <v>0</v>
      </c>
      <c r="BC1742" s="407">
        <v>0</v>
      </c>
    </row>
    <row r="1743" spans="1:55" x14ac:dyDescent="0.35">
      <c r="A1743" s="385" t="str" cm="1">
        <f t="array" ref="A1743">IFERROR(_xlfn.IFS(AND(F1743="Renta Variable",O1743=1),IFERROR(MATCH(B1743,[1]RV_Det!C:C,0),"Rev"),AND(J1743="Corporativa",O1743=1,I1743="EM"),IFERROR(MATCH(B1743,[1]RF_Corps!B:B,0),"Rev"),AND(F1743="Alternativos",O1743=1),IFERROR(MATCH(B1743,[1]Rep4!C:C,0),"Rev")),"")</f>
        <v/>
      </c>
      <c r="B1743" s="394" t="s">
        <v>4589</v>
      </c>
      <c r="C1743" s="409" t="s">
        <v>4590</v>
      </c>
      <c r="D1743" s="395" t="s">
        <v>2413</v>
      </c>
      <c r="E1743" s="396" t="str">
        <f>IF(B1743="","",INDEX([1]CatGlob!$S:$S,IFERROR(MATCH(MID(B1743,7,1),[1]CatGlob!$R:$R,0),MATCH(MID(B1743,1,2),[1]CatGlob!$R:$R,0))))</f>
        <v>VAC</v>
      </c>
      <c r="F1743" s="397" t="s">
        <v>442</v>
      </c>
      <c r="G1743" s="398" t="s">
        <v>383</v>
      </c>
      <c r="H1743" s="399" t="s">
        <v>2795</v>
      </c>
      <c r="I1743" s="399" t="s">
        <v>611</v>
      </c>
      <c r="J1743" s="399" t="s">
        <v>600</v>
      </c>
      <c r="K1743" s="396" t="s">
        <v>600</v>
      </c>
      <c r="L1743" s="400" t="str">
        <f>IF(ISERROR(MATCH(M1743,M$10:M1742,0)),M1743,"")</f>
        <v/>
      </c>
      <c r="M1743" s="401" t="str">
        <f>IF(B1743="","",IF(ISERROR(MATCH(F1743&amp;"_"&amp;G1743&amp;"_"&amp;H1743&amp;"_"&amp;I1743&amp;"_"&amp;J1743&amp;IF(K1743="","","_"&amp;K1743),[1]CatGlob!$B:$B,0)),F1743&amp;"_"&amp;G1743&amp;"_"&amp;H1743&amp;"_"&amp;I1743&amp;"_"&amp;J1743&amp;IF(K1743="","","_"&amp;K1743),INDEX([1]CatGlob!$C:$C,MATCH(F1743&amp;"_"&amp;G1743&amp;"_"&amp;H1743&amp;"_"&amp;I1743&amp;"_"&amp;J1743&amp;IF(K1743="","","_"&amp;K1743),[1]CatGlob!$B:$B,0))))</f>
        <v>PEN_VAC_CORP</v>
      </c>
      <c r="N1743" s="402" t="str">
        <f t="shared" si="55"/>
        <v/>
      </c>
      <c r="O1743" s="402" t="str">
        <f t="shared" si="56"/>
        <v/>
      </c>
      <c r="P1743" s="401" t="str">
        <f>IF(LEN(B1743)&gt;8,INDEX([1]CatGlob!$X:$X,MATCH(M1743,[1]CatGlob!$W:$W,0)),"")</f>
        <v>PEC</v>
      </c>
      <c r="Q1743" s="403" t="str">
        <f>INDEX([1]CatGlob!P:P,MATCH(M1743,[1]CatGlob!O:O,0))</f>
        <v>RFLC</v>
      </c>
      <c r="R1743" s="403" t="s">
        <v>601</v>
      </c>
      <c r="S1743" s="403" t="s">
        <v>601</v>
      </c>
      <c r="T1743" s="403" t="str">
        <f>INDEX([1]CatGlob!$D:$D,MATCH($M1743,[1]CatGlob!$C:$C,0))</f>
        <v>RFL</v>
      </c>
      <c r="U1743" s="403" t="s">
        <v>2307</v>
      </c>
      <c r="V1743" s="404" t="str">
        <f>INDEX([1]CatGlob!$F:$F,MATCH($M1743,[1]CatGlob!$C:$C,0))</f>
        <v>RFL_CORP</v>
      </c>
      <c r="W1743" s="405"/>
      <c r="X1743" s="406">
        <v>0</v>
      </c>
      <c r="Y1743" s="407">
        <v>0</v>
      </c>
      <c r="Z1743" s="408">
        <v>0</v>
      </c>
      <c r="AA1743" s="407">
        <v>0</v>
      </c>
      <c r="AB1743" s="408">
        <v>0</v>
      </c>
      <c r="AC1743" s="407">
        <v>0</v>
      </c>
      <c r="AD1743" s="408">
        <v>0</v>
      </c>
      <c r="AE1743" s="407">
        <v>0</v>
      </c>
      <c r="AF1743" s="408">
        <v>0</v>
      </c>
      <c r="AG1743" s="407">
        <v>0</v>
      </c>
      <c r="AI1743" s="406">
        <v>0</v>
      </c>
      <c r="AJ1743" s="407">
        <v>0</v>
      </c>
      <c r="AK1743" s="408">
        <v>0</v>
      </c>
      <c r="AL1743" s="407">
        <v>0</v>
      </c>
      <c r="AM1743" s="408">
        <v>0</v>
      </c>
      <c r="AN1743" s="407">
        <v>0</v>
      </c>
      <c r="AO1743" s="408">
        <v>0</v>
      </c>
      <c r="AP1743" s="407">
        <v>0</v>
      </c>
      <c r="AQ1743" s="408">
        <v>0</v>
      </c>
      <c r="AR1743" s="407">
        <v>0</v>
      </c>
      <c r="AT1743" s="406">
        <v>0</v>
      </c>
      <c r="AU1743" s="407">
        <v>0</v>
      </c>
      <c r="AV1743" s="408">
        <v>0</v>
      </c>
      <c r="AW1743" s="407">
        <v>0</v>
      </c>
      <c r="AX1743" s="408">
        <v>0</v>
      </c>
      <c r="AY1743" s="407">
        <v>0</v>
      </c>
      <c r="AZ1743" s="408">
        <v>0</v>
      </c>
      <c r="BA1743" s="407">
        <v>0</v>
      </c>
      <c r="BB1743" s="408">
        <v>0</v>
      </c>
      <c r="BC1743" s="407">
        <v>0</v>
      </c>
    </row>
    <row r="1744" spans="1:55" x14ac:dyDescent="0.35">
      <c r="A1744" s="385" t="str" cm="1">
        <f t="array" ref="A1744">IFERROR(_xlfn.IFS(AND(F1744="Renta Variable",O1744=1),IFERROR(MATCH(B1744,[1]RV_Det!C:C,0),"Rev"),AND(J1744="Corporativa",O1744=1,I1744="EM"),IFERROR(MATCH(B1744,[1]RF_Corps!B:B,0),"Rev"),AND(F1744="Alternativos",O1744=1),IFERROR(MATCH(B1744,[1]Rep4!C:C,0),"Rev")),"")</f>
        <v/>
      </c>
      <c r="B1744" s="394" t="s">
        <v>4591</v>
      </c>
      <c r="C1744" s="409" t="s">
        <v>4592</v>
      </c>
      <c r="D1744" s="395" t="s">
        <v>4593</v>
      </c>
      <c r="E1744" s="396" t="str">
        <f>IF(B1744="","",INDEX([1]CatGlob!$S:$S,IFERROR(MATCH(MID(B1744,7,1),[1]CatGlob!$R:$R,0),MATCH(MID(B1744,1,2),[1]CatGlob!$R:$R,0))))</f>
        <v>VAC</v>
      </c>
      <c r="F1744" s="397" t="s">
        <v>442</v>
      </c>
      <c r="G1744" s="398" t="s">
        <v>383</v>
      </c>
      <c r="H1744" s="399" t="s">
        <v>2795</v>
      </c>
      <c r="I1744" s="399" t="s">
        <v>611</v>
      </c>
      <c r="J1744" s="399" t="s">
        <v>600</v>
      </c>
      <c r="K1744" s="396" t="s">
        <v>600</v>
      </c>
      <c r="L1744" s="400" t="str">
        <f>IF(ISERROR(MATCH(M1744,M$10:M1743,0)),M1744,"")</f>
        <v/>
      </c>
      <c r="M1744" s="401" t="str">
        <f>IF(B1744="","",IF(ISERROR(MATCH(F1744&amp;"_"&amp;G1744&amp;"_"&amp;H1744&amp;"_"&amp;I1744&amp;"_"&amp;J1744&amp;IF(K1744="","","_"&amp;K1744),[1]CatGlob!$B:$B,0)),F1744&amp;"_"&amp;G1744&amp;"_"&amp;H1744&amp;"_"&amp;I1744&amp;"_"&amp;J1744&amp;IF(K1744="","","_"&amp;K1744),INDEX([1]CatGlob!$C:$C,MATCH(F1744&amp;"_"&amp;G1744&amp;"_"&amp;H1744&amp;"_"&amp;I1744&amp;"_"&amp;J1744&amp;IF(K1744="","","_"&amp;K1744),[1]CatGlob!$B:$B,0))))</f>
        <v>PEN_VAC_CORP</v>
      </c>
      <c r="N1744" s="402" t="str">
        <f t="shared" si="55"/>
        <v/>
      </c>
      <c r="O1744" s="402" t="str">
        <f t="shared" si="56"/>
        <v/>
      </c>
      <c r="P1744" s="401" t="str">
        <f>IF(LEN(B1744)&gt;8,INDEX([1]CatGlob!$X:$X,MATCH(M1744,[1]CatGlob!$W:$W,0)),"")</f>
        <v>PEC</v>
      </c>
      <c r="Q1744" s="403" t="str">
        <f>INDEX([1]CatGlob!P:P,MATCH(M1744,[1]CatGlob!O:O,0))</f>
        <v>RFLC</v>
      </c>
      <c r="R1744" s="403" t="s">
        <v>601</v>
      </c>
      <c r="S1744" s="403" t="s">
        <v>601</v>
      </c>
      <c r="T1744" s="403" t="str">
        <f>INDEX([1]CatGlob!$D:$D,MATCH($M1744,[1]CatGlob!$C:$C,0))</f>
        <v>RFL</v>
      </c>
      <c r="U1744" s="403" t="s">
        <v>2323</v>
      </c>
      <c r="V1744" s="404" t="str">
        <f>INDEX([1]CatGlob!$F:$F,MATCH($M1744,[1]CatGlob!$C:$C,0))</f>
        <v>RFL_CORP</v>
      </c>
      <c r="W1744" s="405"/>
      <c r="X1744" s="406">
        <v>0</v>
      </c>
      <c r="Y1744" s="407">
        <v>0</v>
      </c>
      <c r="Z1744" s="408">
        <v>0</v>
      </c>
      <c r="AA1744" s="407">
        <v>0</v>
      </c>
      <c r="AB1744" s="408">
        <v>0</v>
      </c>
      <c r="AC1744" s="407">
        <v>0</v>
      </c>
      <c r="AD1744" s="408">
        <v>0</v>
      </c>
      <c r="AE1744" s="407">
        <v>0</v>
      </c>
      <c r="AF1744" s="408">
        <v>0</v>
      </c>
      <c r="AG1744" s="407">
        <v>0</v>
      </c>
      <c r="AI1744" s="406">
        <v>0</v>
      </c>
      <c r="AJ1744" s="407">
        <v>0</v>
      </c>
      <c r="AK1744" s="408">
        <v>0</v>
      </c>
      <c r="AL1744" s="407">
        <v>0</v>
      </c>
      <c r="AM1744" s="408">
        <v>0</v>
      </c>
      <c r="AN1744" s="407">
        <v>0</v>
      </c>
      <c r="AO1744" s="408">
        <v>0</v>
      </c>
      <c r="AP1744" s="407">
        <v>0</v>
      </c>
      <c r="AQ1744" s="408">
        <v>0</v>
      </c>
      <c r="AR1744" s="407">
        <v>0</v>
      </c>
      <c r="AT1744" s="406">
        <v>0</v>
      </c>
      <c r="AU1744" s="407">
        <v>0</v>
      </c>
      <c r="AV1744" s="408">
        <v>0</v>
      </c>
      <c r="AW1744" s="407">
        <v>0</v>
      </c>
      <c r="AX1744" s="408">
        <v>0</v>
      </c>
      <c r="AY1744" s="407">
        <v>0</v>
      </c>
      <c r="AZ1744" s="408">
        <v>0</v>
      </c>
      <c r="BA1744" s="407">
        <v>0</v>
      </c>
      <c r="BB1744" s="408">
        <v>0</v>
      </c>
      <c r="BC1744" s="407">
        <v>0</v>
      </c>
    </row>
    <row r="1745" spans="1:55" x14ac:dyDescent="0.35">
      <c r="A1745" s="385" t="str" cm="1">
        <f t="array" ref="A1745">IFERROR(_xlfn.IFS(AND(F1745="Renta Variable",O1745=1),IFERROR(MATCH(B1745,[1]RV_Det!C:C,0),"Rev"),AND(J1745="Corporativa",O1745=1,I1745="EM"),IFERROR(MATCH(B1745,[1]RF_Corps!B:B,0),"Rev"),AND(F1745="Alternativos",O1745=1),IFERROR(MATCH(B1745,[1]Rep4!C:C,0),"Rev")),"")</f>
        <v/>
      </c>
      <c r="B1745" s="394" t="s">
        <v>4594</v>
      </c>
      <c r="C1745" s="409" t="s">
        <v>4595</v>
      </c>
      <c r="D1745" s="395" t="s">
        <v>2413</v>
      </c>
      <c r="E1745" s="396" t="str">
        <f>IF(B1745="","",INDEX([1]CatGlob!$S:$S,IFERROR(MATCH(MID(B1745,7,1),[1]CatGlob!$R:$R,0),MATCH(MID(B1745,1,2),[1]CatGlob!$R:$R,0))))</f>
        <v>VAC</v>
      </c>
      <c r="F1745" s="397" t="s">
        <v>442</v>
      </c>
      <c r="G1745" s="398" t="s">
        <v>383</v>
      </c>
      <c r="H1745" s="399" t="s">
        <v>2795</v>
      </c>
      <c r="I1745" s="399" t="s">
        <v>611</v>
      </c>
      <c r="J1745" s="399" t="s">
        <v>600</v>
      </c>
      <c r="K1745" s="396" t="s">
        <v>600</v>
      </c>
      <c r="L1745" s="400" t="str">
        <f>IF(ISERROR(MATCH(M1745,M$10:M1744,0)),M1745,"")</f>
        <v/>
      </c>
      <c r="M1745" s="401" t="str">
        <f>IF(B1745="","",IF(ISERROR(MATCH(F1745&amp;"_"&amp;G1745&amp;"_"&amp;H1745&amp;"_"&amp;I1745&amp;"_"&amp;J1745&amp;IF(K1745="","","_"&amp;K1745),[1]CatGlob!$B:$B,0)),F1745&amp;"_"&amp;G1745&amp;"_"&amp;H1745&amp;"_"&amp;I1745&amp;"_"&amp;J1745&amp;IF(K1745="","","_"&amp;K1745),INDEX([1]CatGlob!$C:$C,MATCH(F1745&amp;"_"&amp;G1745&amp;"_"&amp;H1745&amp;"_"&amp;I1745&amp;"_"&amp;J1745&amp;IF(K1745="","","_"&amp;K1745),[1]CatGlob!$B:$B,0))))</f>
        <v>PEN_VAC_CORP</v>
      </c>
      <c r="N1745" s="402" t="str">
        <f t="shared" ref="N1745:N1808" si="57">+IF(AND(F1745="Renta Fija",SUM(ABS(AF1745),ABS(AQ1745),ABS(BB1745))&lt;&gt;0),IF(GG1745&lt;&gt;0,"","rev"),"")</f>
        <v>rev</v>
      </c>
      <c r="O1745" s="402">
        <f t="shared" si="56"/>
        <v>1</v>
      </c>
      <c r="P1745" s="401" t="str">
        <f>IF(LEN(B1745)&gt;8,INDEX([1]CatGlob!$X:$X,MATCH(M1745,[1]CatGlob!$W:$W,0)),"")</f>
        <v>PEC</v>
      </c>
      <c r="Q1745" s="403" t="str">
        <f>INDEX([1]CatGlob!P:P,MATCH(M1745,[1]CatGlob!O:O,0))</f>
        <v>RFLC</v>
      </c>
      <c r="R1745" s="403" t="s">
        <v>601</v>
      </c>
      <c r="S1745" s="403" t="s">
        <v>601</v>
      </c>
      <c r="T1745" s="403" t="str">
        <f>INDEX([1]CatGlob!$D:$D,MATCH($M1745,[1]CatGlob!$C:$C,0))</f>
        <v>RFL</v>
      </c>
      <c r="U1745" s="403" t="s">
        <v>2307</v>
      </c>
      <c r="V1745" s="404" t="str">
        <f>INDEX([1]CatGlob!$F:$F,MATCH($M1745,[1]CatGlob!$C:$C,0))</f>
        <v>RFL_CORP</v>
      </c>
      <c r="W1745" s="405"/>
      <c r="X1745" s="406">
        <v>7.5573008881298098E-5</v>
      </c>
      <c r="Y1745" s="407">
        <v>0</v>
      </c>
      <c r="Z1745" s="408">
        <v>7.5573008881298098E-5</v>
      </c>
      <c r="AA1745" s="407">
        <v>0</v>
      </c>
      <c r="AB1745" s="408">
        <v>7.5573008881298098E-5</v>
      </c>
      <c r="AC1745" s="407">
        <v>0</v>
      </c>
      <c r="AD1745" s="408">
        <v>7.5573008881298098E-5</v>
      </c>
      <c r="AE1745" s="407">
        <v>0</v>
      </c>
      <c r="AF1745" s="408">
        <v>7.5573008881298098E-5</v>
      </c>
      <c r="AG1745" s="407">
        <v>0</v>
      </c>
      <c r="AI1745" s="406">
        <v>8.8543529179876794E-5</v>
      </c>
      <c r="AJ1745" s="407">
        <v>0</v>
      </c>
      <c r="AK1745" s="408">
        <v>8.8543529179876794E-5</v>
      </c>
      <c r="AL1745" s="407">
        <v>0</v>
      </c>
      <c r="AM1745" s="408">
        <v>8.8543529179876794E-5</v>
      </c>
      <c r="AN1745" s="407">
        <v>0</v>
      </c>
      <c r="AO1745" s="408">
        <v>8.8543529179876794E-5</v>
      </c>
      <c r="AP1745" s="407">
        <v>0</v>
      </c>
      <c r="AQ1745" s="408">
        <v>8.8543529179876794E-5</v>
      </c>
      <c r="AR1745" s="407">
        <v>0</v>
      </c>
      <c r="AT1745" s="406">
        <v>0</v>
      </c>
      <c r="AU1745" s="407">
        <v>0</v>
      </c>
      <c r="AV1745" s="408">
        <v>0</v>
      </c>
      <c r="AW1745" s="407">
        <v>0</v>
      </c>
      <c r="AX1745" s="408">
        <v>0</v>
      </c>
      <c r="AY1745" s="407">
        <v>0</v>
      </c>
      <c r="AZ1745" s="408">
        <v>0</v>
      </c>
      <c r="BA1745" s="407">
        <v>0</v>
      </c>
      <c r="BB1745" s="408">
        <v>0</v>
      </c>
      <c r="BC1745" s="407">
        <v>0</v>
      </c>
    </row>
    <row r="1746" spans="1:55" x14ac:dyDescent="0.35">
      <c r="A1746" s="385" t="str" cm="1">
        <f t="array" ref="A1746">IFERROR(_xlfn.IFS(AND(F1746="Renta Variable",O1746=1),IFERROR(MATCH(B1746,[1]RV_Det!C:C,0),"Rev"),AND(J1746="Corporativa",O1746=1,I1746="EM"),IFERROR(MATCH(B1746,[1]RF_Corps!B:B,0),"Rev"),AND(F1746="Alternativos",O1746=1),IFERROR(MATCH(B1746,[1]Rep4!C:C,0),"Rev")),"")</f>
        <v/>
      </c>
      <c r="B1746" s="394" t="s">
        <v>4596</v>
      </c>
      <c r="C1746" s="409" t="s">
        <v>4597</v>
      </c>
      <c r="D1746" s="395" t="s">
        <v>2413</v>
      </c>
      <c r="E1746" s="396" t="str">
        <f>IF(B1746="","",INDEX([1]CatGlob!$S:$S,IFERROR(MATCH(MID(B1746,7,1),[1]CatGlob!$R:$R,0),MATCH(MID(B1746,1,2),[1]CatGlob!$R:$R,0))))</f>
        <v>VAC</v>
      </c>
      <c r="F1746" s="397" t="s">
        <v>442</v>
      </c>
      <c r="G1746" s="398" t="s">
        <v>383</v>
      </c>
      <c r="H1746" s="399" t="s">
        <v>2795</v>
      </c>
      <c r="I1746" s="399" t="s">
        <v>611</v>
      </c>
      <c r="J1746" s="399" t="s">
        <v>600</v>
      </c>
      <c r="K1746" s="396" t="s">
        <v>600</v>
      </c>
      <c r="L1746" s="400" t="str">
        <f>IF(ISERROR(MATCH(M1746,M$10:M1745,0)),M1746,"")</f>
        <v/>
      </c>
      <c r="M1746" s="401" t="str">
        <f>IF(B1746="","",IF(ISERROR(MATCH(F1746&amp;"_"&amp;G1746&amp;"_"&amp;H1746&amp;"_"&amp;I1746&amp;"_"&amp;J1746&amp;IF(K1746="","","_"&amp;K1746),[1]CatGlob!$B:$B,0)),F1746&amp;"_"&amp;G1746&amp;"_"&amp;H1746&amp;"_"&amp;I1746&amp;"_"&amp;J1746&amp;IF(K1746="","","_"&amp;K1746),INDEX([1]CatGlob!$C:$C,MATCH(F1746&amp;"_"&amp;G1746&amp;"_"&amp;H1746&amp;"_"&amp;I1746&amp;"_"&amp;J1746&amp;IF(K1746="","","_"&amp;K1746),[1]CatGlob!$B:$B,0))))</f>
        <v>PEN_VAC_CORP</v>
      </c>
      <c r="N1746" s="402" t="str">
        <f t="shared" si="57"/>
        <v/>
      </c>
      <c r="O1746" s="402" t="str">
        <f t="shared" si="56"/>
        <v/>
      </c>
      <c r="P1746" s="401" t="str">
        <f>IF(LEN(B1746)&gt;8,INDEX([1]CatGlob!$X:$X,MATCH(M1746,[1]CatGlob!$W:$W,0)),"")</f>
        <v>PEC</v>
      </c>
      <c r="Q1746" s="403" t="str">
        <f>INDEX([1]CatGlob!P:P,MATCH(M1746,[1]CatGlob!O:O,0))</f>
        <v>RFLC</v>
      </c>
      <c r="R1746" s="403" t="s">
        <v>601</v>
      </c>
      <c r="S1746" s="403" t="s">
        <v>601</v>
      </c>
      <c r="T1746" s="403" t="str">
        <f>INDEX([1]CatGlob!$D:$D,MATCH($M1746,[1]CatGlob!$C:$C,0))</f>
        <v>RFL</v>
      </c>
      <c r="U1746" s="403" t="s">
        <v>2307</v>
      </c>
      <c r="V1746" s="404" t="str">
        <f>INDEX([1]CatGlob!$F:$F,MATCH($M1746,[1]CatGlob!$C:$C,0))</f>
        <v>RFL_CORP</v>
      </c>
      <c r="W1746" s="405"/>
      <c r="X1746" s="406">
        <v>0</v>
      </c>
      <c r="Y1746" s="407">
        <v>0</v>
      </c>
      <c r="Z1746" s="408">
        <v>0</v>
      </c>
      <c r="AA1746" s="407">
        <v>0</v>
      </c>
      <c r="AB1746" s="408">
        <v>0</v>
      </c>
      <c r="AC1746" s="407">
        <v>0</v>
      </c>
      <c r="AD1746" s="408">
        <v>0</v>
      </c>
      <c r="AE1746" s="407">
        <v>0</v>
      </c>
      <c r="AF1746" s="408">
        <v>0</v>
      </c>
      <c r="AG1746" s="407">
        <v>0</v>
      </c>
      <c r="AI1746" s="406">
        <v>0</v>
      </c>
      <c r="AJ1746" s="407">
        <v>0</v>
      </c>
      <c r="AK1746" s="408">
        <v>0</v>
      </c>
      <c r="AL1746" s="407">
        <v>0</v>
      </c>
      <c r="AM1746" s="408">
        <v>0</v>
      </c>
      <c r="AN1746" s="407">
        <v>0</v>
      </c>
      <c r="AO1746" s="408">
        <v>0</v>
      </c>
      <c r="AP1746" s="407">
        <v>0</v>
      </c>
      <c r="AQ1746" s="408">
        <v>0</v>
      </c>
      <c r="AR1746" s="407">
        <v>0</v>
      </c>
      <c r="AT1746" s="406">
        <v>0</v>
      </c>
      <c r="AU1746" s="407">
        <v>0</v>
      </c>
      <c r="AV1746" s="408">
        <v>0</v>
      </c>
      <c r="AW1746" s="407">
        <v>0</v>
      </c>
      <c r="AX1746" s="408">
        <v>0</v>
      </c>
      <c r="AY1746" s="407">
        <v>0</v>
      </c>
      <c r="AZ1746" s="408">
        <v>0</v>
      </c>
      <c r="BA1746" s="407">
        <v>0</v>
      </c>
      <c r="BB1746" s="408">
        <v>0</v>
      </c>
      <c r="BC1746" s="407">
        <v>0</v>
      </c>
    </row>
    <row r="1747" spans="1:55" x14ac:dyDescent="0.35">
      <c r="A1747" s="385" t="str" cm="1">
        <f t="array" ref="A1747">IFERROR(_xlfn.IFS(AND(F1747="Renta Variable",O1747=1),IFERROR(MATCH(B1747,[1]RV_Det!C:C,0),"Rev"),AND(J1747="Corporativa",O1747=1,I1747="EM"),IFERROR(MATCH(B1747,[1]RF_Corps!B:B,0),"Rev"),AND(F1747="Alternativos",O1747=1),IFERROR(MATCH(B1747,[1]Rep4!C:C,0),"Rev")),"")</f>
        <v/>
      </c>
      <c r="B1747" s="394" t="s">
        <v>4598</v>
      </c>
      <c r="C1747" s="409" t="s">
        <v>4599</v>
      </c>
      <c r="D1747" s="395" t="s">
        <v>2413</v>
      </c>
      <c r="E1747" s="396" t="str">
        <f>IF(B1747="","",INDEX([1]CatGlob!$S:$S,IFERROR(MATCH(MID(B1747,7,1),[1]CatGlob!$R:$R,0),MATCH(MID(B1747,1,2),[1]CatGlob!$R:$R,0))))</f>
        <v>VAC</v>
      </c>
      <c r="F1747" s="397" t="s">
        <v>442</v>
      </c>
      <c r="G1747" s="398" t="s">
        <v>383</v>
      </c>
      <c r="H1747" s="399" t="s">
        <v>2795</v>
      </c>
      <c r="I1747" s="399" t="s">
        <v>611</v>
      </c>
      <c r="J1747" s="399" t="s">
        <v>600</v>
      </c>
      <c r="K1747" s="396" t="s">
        <v>600</v>
      </c>
      <c r="L1747" s="400" t="str">
        <f>IF(ISERROR(MATCH(M1747,M$10:M1746,0)),M1747,"")</f>
        <v/>
      </c>
      <c r="M1747" s="401" t="str">
        <f>IF(B1747="","",IF(ISERROR(MATCH(F1747&amp;"_"&amp;G1747&amp;"_"&amp;H1747&amp;"_"&amp;I1747&amp;"_"&amp;J1747&amp;IF(K1747="","","_"&amp;K1747),[1]CatGlob!$B:$B,0)),F1747&amp;"_"&amp;G1747&amp;"_"&amp;H1747&amp;"_"&amp;I1747&amp;"_"&amp;J1747&amp;IF(K1747="","","_"&amp;K1747),INDEX([1]CatGlob!$C:$C,MATCH(F1747&amp;"_"&amp;G1747&amp;"_"&amp;H1747&amp;"_"&amp;I1747&amp;"_"&amp;J1747&amp;IF(K1747="","","_"&amp;K1747),[1]CatGlob!$B:$B,0))))</f>
        <v>PEN_VAC_CORP</v>
      </c>
      <c r="N1747" s="402" t="str">
        <f t="shared" si="57"/>
        <v/>
      </c>
      <c r="O1747" s="402" t="str">
        <f t="shared" si="56"/>
        <v/>
      </c>
      <c r="P1747" s="401" t="str">
        <f>IF(LEN(B1747)&gt;8,INDEX([1]CatGlob!$X:$X,MATCH(M1747,[1]CatGlob!$W:$W,0)),"")</f>
        <v>PEC</v>
      </c>
      <c r="Q1747" s="403" t="str">
        <f>INDEX([1]CatGlob!P:P,MATCH(M1747,[1]CatGlob!O:O,0))</f>
        <v>RFLC</v>
      </c>
      <c r="R1747" s="403" t="s">
        <v>601</v>
      </c>
      <c r="S1747" s="403" t="s">
        <v>601</v>
      </c>
      <c r="T1747" s="403" t="str">
        <f>INDEX([1]CatGlob!$D:$D,MATCH($M1747,[1]CatGlob!$C:$C,0))</f>
        <v>RFL</v>
      </c>
      <c r="U1747" s="403" t="s">
        <v>2307</v>
      </c>
      <c r="V1747" s="404" t="str">
        <f>INDEX([1]CatGlob!$F:$F,MATCH($M1747,[1]CatGlob!$C:$C,0))</f>
        <v>RFL_CORP</v>
      </c>
      <c r="W1747" s="405"/>
      <c r="X1747" s="406">
        <v>0</v>
      </c>
      <c r="Y1747" s="407">
        <v>0</v>
      </c>
      <c r="Z1747" s="408">
        <v>0</v>
      </c>
      <c r="AA1747" s="407">
        <v>0</v>
      </c>
      <c r="AB1747" s="408">
        <v>0</v>
      </c>
      <c r="AC1747" s="407">
        <v>0</v>
      </c>
      <c r="AD1747" s="408">
        <v>0</v>
      </c>
      <c r="AE1747" s="407">
        <v>0</v>
      </c>
      <c r="AF1747" s="408">
        <v>0</v>
      </c>
      <c r="AG1747" s="407">
        <v>0</v>
      </c>
      <c r="AI1747" s="406">
        <v>0</v>
      </c>
      <c r="AJ1747" s="407">
        <v>0</v>
      </c>
      <c r="AK1747" s="408">
        <v>0</v>
      </c>
      <c r="AL1747" s="407">
        <v>0</v>
      </c>
      <c r="AM1747" s="408">
        <v>0</v>
      </c>
      <c r="AN1747" s="407">
        <v>0</v>
      </c>
      <c r="AO1747" s="408">
        <v>0</v>
      </c>
      <c r="AP1747" s="407">
        <v>0</v>
      </c>
      <c r="AQ1747" s="408">
        <v>0</v>
      </c>
      <c r="AR1747" s="407">
        <v>0</v>
      </c>
      <c r="AT1747" s="406">
        <v>0</v>
      </c>
      <c r="AU1747" s="407">
        <v>0</v>
      </c>
      <c r="AV1747" s="408">
        <v>0</v>
      </c>
      <c r="AW1747" s="407">
        <v>0</v>
      </c>
      <c r="AX1747" s="408">
        <v>0</v>
      </c>
      <c r="AY1747" s="407">
        <v>0</v>
      </c>
      <c r="AZ1747" s="408">
        <v>0</v>
      </c>
      <c r="BA1747" s="407">
        <v>0</v>
      </c>
      <c r="BB1747" s="408">
        <v>0</v>
      </c>
      <c r="BC1747" s="407">
        <v>0</v>
      </c>
    </row>
    <row r="1748" spans="1:55" x14ac:dyDescent="0.35">
      <c r="A1748" s="385" t="str" cm="1">
        <f t="array" ref="A1748">IFERROR(_xlfn.IFS(AND(F1748="Renta Variable",O1748=1),IFERROR(MATCH(B1748,[1]RV_Det!C:C,0),"Rev"),AND(J1748="Corporativa",O1748=1,I1748="EM"),IFERROR(MATCH(B1748,[1]RF_Corps!B:B,0),"Rev"),AND(F1748="Alternativos",O1748=1),IFERROR(MATCH(B1748,[1]Rep4!C:C,0),"Rev")),"")</f>
        <v/>
      </c>
      <c r="B1748" s="394" t="s">
        <v>4600</v>
      </c>
      <c r="C1748" s="409" t="s">
        <v>4601</v>
      </c>
      <c r="D1748" s="395" t="s">
        <v>2332</v>
      </c>
      <c r="E1748" s="396" t="str">
        <f>IF(B1748="","",INDEX([1]CatGlob!$S:$S,IFERROR(MATCH(MID(B1748,7,1),[1]CatGlob!$R:$R,0),MATCH(MID(B1748,1,2),[1]CatGlob!$R:$R,0))))</f>
        <v>VAC</v>
      </c>
      <c r="F1748" s="397" t="s">
        <v>442</v>
      </c>
      <c r="G1748" s="398" t="s">
        <v>383</v>
      </c>
      <c r="H1748" s="399" t="s">
        <v>2795</v>
      </c>
      <c r="I1748" s="399" t="s">
        <v>611</v>
      </c>
      <c r="J1748" s="399" t="s">
        <v>600</v>
      </c>
      <c r="K1748" s="396" t="s">
        <v>600</v>
      </c>
      <c r="L1748" s="400" t="str">
        <f>IF(ISERROR(MATCH(M1748,M$10:M1747,0)),M1748,"")</f>
        <v/>
      </c>
      <c r="M1748" s="401" t="str">
        <f>IF(B1748="","",IF(ISERROR(MATCH(F1748&amp;"_"&amp;G1748&amp;"_"&amp;H1748&amp;"_"&amp;I1748&amp;"_"&amp;J1748&amp;IF(K1748="","","_"&amp;K1748),[1]CatGlob!$B:$B,0)),F1748&amp;"_"&amp;G1748&amp;"_"&amp;H1748&amp;"_"&amp;I1748&amp;"_"&amp;J1748&amp;IF(K1748="","","_"&amp;K1748),INDEX([1]CatGlob!$C:$C,MATCH(F1748&amp;"_"&amp;G1748&amp;"_"&amp;H1748&amp;"_"&amp;I1748&amp;"_"&amp;J1748&amp;IF(K1748="","","_"&amp;K1748),[1]CatGlob!$B:$B,0))))</f>
        <v>PEN_VAC_CORP</v>
      </c>
      <c r="N1748" s="402" t="str">
        <f t="shared" si="57"/>
        <v/>
      </c>
      <c r="O1748" s="402" t="str">
        <f t="shared" si="56"/>
        <v/>
      </c>
      <c r="P1748" s="401" t="str">
        <f>IF(LEN(B1748)&gt;8,INDEX([1]CatGlob!$X:$X,MATCH(M1748,[1]CatGlob!$W:$W,0)),"")</f>
        <v>PEC</v>
      </c>
      <c r="Q1748" s="403" t="str">
        <f>INDEX([1]CatGlob!P:P,MATCH(M1748,[1]CatGlob!O:O,0))</f>
        <v>RFLC</v>
      </c>
      <c r="R1748" s="403" t="s">
        <v>601</v>
      </c>
      <c r="S1748" s="403" t="s">
        <v>601</v>
      </c>
      <c r="T1748" s="403" t="str">
        <f>INDEX([1]CatGlob!$D:$D,MATCH($M1748,[1]CatGlob!$C:$C,0))</f>
        <v>RFL</v>
      </c>
      <c r="U1748" s="403" t="s">
        <v>2323</v>
      </c>
      <c r="V1748" s="404" t="str">
        <f>INDEX([1]CatGlob!$F:$F,MATCH($M1748,[1]CatGlob!$C:$C,0))</f>
        <v>RFL_CORP</v>
      </c>
      <c r="W1748" s="405"/>
      <c r="X1748" s="406">
        <v>0</v>
      </c>
      <c r="Y1748" s="407">
        <v>0</v>
      </c>
      <c r="Z1748" s="408">
        <v>0</v>
      </c>
      <c r="AA1748" s="407">
        <v>0</v>
      </c>
      <c r="AB1748" s="408">
        <v>0</v>
      </c>
      <c r="AC1748" s="407">
        <v>0</v>
      </c>
      <c r="AD1748" s="408">
        <v>0</v>
      </c>
      <c r="AE1748" s="407">
        <v>0</v>
      </c>
      <c r="AF1748" s="408">
        <v>0</v>
      </c>
      <c r="AG1748" s="407">
        <v>0</v>
      </c>
      <c r="AI1748" s="406">
        <v>0</v>
      </c>
      <c r="AJ1748" s="407">
        <v>0</v>
      </c>
      <c r="AK1748" s="408">
        <v>0</v>
      </c>
      <c r="AL1748" s="407">
        <v>0</v>
      </c>
      <c r="AM1748" s="408">
        <v>0</v>
      </c>
      <c r="AN1748" s="407">
        <v>0</v>
      </c>
      <c r="AO1748" s="408">
        <v>0</v>
      </c>
      <c r="AP1748" s="407">
        <v>0</v>
      </c>
      <c r="AQ1748" s="408">
        <v>0</v>
      </c>
      <c r="AR1748" s="407">
        <v>0</v>
      </c>
      <c r="AT1748" s="406">
        <v>0</v>
      </c>
      <c r="AU1748" s="407">
        <v>0</v>
      </c>
      <c r="AV1748" s="408">
        <v>0</v>
      </c>
      <c r="AW1748" s="407">
        <v>0</v>
      </c>
      <c r="AX1748" s="408">
        <v>0</v>
      </c>
      <c r="AY1748" s="407">
        <v>0</v>
      </c>
      <c r="AZ1748" s="408">
        <v>0</v>
      </c>
      <c r="BA1748" s="407">
        <v>0</v>
      </c>
      <c r="BB1748" s="408">
        <v>0</v>
      </c>
      <c r="BC1748" s="407">
        <v>0</v>
      </c>
    </row>
    <row r="1749" spans="1:55" x14ac:dyDescent="0.35">
      <c r="A1749" s="385" t="str" cm="1">
        <f t="array" ref="A1749">IFERROR(_xlfn.IFS(AND(F1749="Renta Variable",O1749=1),IFERROR(MATCH(B1749,[1]RV_Det!C:C,0),"Rev"),AND(J1749="Corporativa",O1749=1,I1749="EM"),IFERROR(MATCH(B1749,[1]RF_Corps!B:B,0),"Rev"),AND(F1749="Alternativos",O1749=1),IFERROR(MATCH(B1749,[1]Rep4!C:C,0),"Rev")),"")</f>
        <v/>
      </c>
      <c r="B1749" s="394" t="s">
        <v>4602</v>
      </c>
      <c r="C1749" s="409" t="s">
        <v>4603</v>
      </c>
      <c r="D1749" s="395" t="s">
        <v>2439</v>
      </c>
      <c r="E1749" s="396" t="str">
        <f>IF(B1749="","",INDEX([1]CatGlob!$S:$S,IFERROR(MATCH(MID(B1749,7,1),[1]CatGlob!$R:$R,0),MATCH(MID(B1749,1,2),[1]CatGlob!$R:$R,0))))</f>
        <v>VAC</v>
      </c>
      <c r="F1749" s="397" t="s">
        <v>442</v>
      </c>
      <c r="G1749" s="398" t="s">
        <v>383</v>
      </c>
      <c r="H1749" s="399" t="s">
        <v>2795</v>
      </c>
      <c r="I1749" s="399" t="s">
        <v>611</v>
      </c>
      <c r="J1749" s="399" t="s">
        <v>600</v>
      </c>
      <c r="K1749" s="396" t="s">
        <v>600</v>
      </c>
      <c r="L1749" s="400" t="str">
        <f>IF(ISERROR(MATCH(M1749,M$10:M1748,0)),M1749,"")</f>
        <v/>
      </c>
      <c r="M1749" s="401" t="str">
        <f>IF(B1749="","",IF(ISERROR(MATCH(F1749&amp;"_"&amp;G1749&amp;"_"&amp;H1749&amp;"_"&amp;I1749&amp;"_"&amp;J1749&amp;IF(K1749="","","_"&amp;K1749),[1]CatGlob!$B:$B,0)),F1749&amp;"_"&amp;G1749&amp;"_"&amp;H1749&amp;"_"&amp;I1749&amp;"_"&amp;J1749&amp;IF(K1749="","","_"&amp;K1749),INDEX([1]CatGlob!$C:$C,MATCH(F1749&amp;"_"&amp;G1749&amp;"_"&amp;H1749&amp;"_"&amp;I1749&amp;"_"&amp;J1749&amp;IF(K1749="","","_"&amp;K1749),[1]CatGlob!$B:$B,0))))</f>
        <v>PEN_VAC_CORP</v>
      </c>
      <c r="N1749" s="402" t="str">
        <f t="shared" si="57"/>
        <v/>
      </c>
      <c r="O1749" s="402" t="str">
        <f t="shared" si="56"/>
        <v/>
      </c>
      <c r="P1749" s="401" t="str">
        <f>IF(LEN(B1749)&gt;8,INDEX([1]CatGlob!$X:$X,MATCH(M1749,[1]CatGlob!$W:$W,0)),"")</f>
        <v>PEC</v>
      </c>
      <c r="Q1749" s="403" t="str">
        <f>INDEX([1]CatGlob!P:P,MATCH(M1749,[1]CatGlob!O:O,0))</f>
        <v>RFLC</v>
      </c>
      <c r="R1749" s="403" t="s">
        <v>601</v>
      </c>
      <c r="S1749" s="403" t="s">
        <v>601</v>
      </c>
      <c r="T1749" s="403" t="str">
        <f>INDEX([1]CatGlob!$D:$D,MATCH($M1749,[1]CatGlob!$C:$C,0))</f>
        <v>RFL</v>
      </c>
      <c r="U1749" s="403" t="s">
        <v>2323</v>
      </c>
      <c r="V1749" s="404" t="str">
        <f>INDEX([1]CatGlob!$F:$F,MATCH($M1749,[1]CatGlob!$C:$C,0))</f>
        <v>RFL_CORP</v>
      </c>
      <c r="W1749" s="405"/>
      <c r="X1749" s="406">
        <v>0</v>
      </c>
      <c r="Y1749" s="407">
        <v>0</v>
      </c>
      <c r="Z1749" s="408">
        <v>0</v>
      </c>
      <c r="AA1749" s="407">
        <v>0</v>
      </c>
      <c r="AB1749" s="408">
        <v>0</v>
      </c>
      <c r="AC1749" s="407">
        <v>0</v>
      </c>
      <c r="AD1749" s="408">
        <v>0</v>
      </c>
      <c r="AE1749" s="407">
        <v>0</v>
      </c>
      <c r="AF1749" s="408">
        <v>0</v>
      </c>
      <c r="AG1749" s="407">
        <v>0</v>
      </c>
      <c r="AI1749" s="406">
        <v>0</v>
      </c>
      <c r="AJ1749" s="407">
        <v>0</v>
      </c>
      <c r="AK1749" s="408">
        <v>0</v>
      </c>
      <c r="AL1749" s="407">
        <v>0</v>
      </c>
      <c r="AM1749" s="408">
        <v>0</v>
      </c>
      <c r="AN1749" s="407">
        <v>0</v>
      </c>
      <c r="AO1749" s="408">
        <v>0</v>
      </c>
      <c r="AP1749" s="407">
        <v>0</v>
      </c>
      <c r="AQ1749" s="408">
        <v>0</v>
      </c>
      <c r="AR1749" s="407">
        <v>0</v>
      </c>
      <c r="AT1749" s="406">
        <v>0</v>
      </c>
      <c r="AU1749" s="407">
        <v>0</v>
      </c>
      <c r="AV1749" s="408">
        <v>0</v>
      </c>
      <c r="AW1749" s="407">
        <v>0</v>
      </c>
      <c r="AX1749" s="408">
        <v>0</v>
      </c>
      <c r="AY1749" s="407">
        <v>0</v>
      </c>
      <c r="AZ1749" s="408">
        <v>0</v>
      </c>
      <c r="BA1749" s="407">
        <v>0</v>
      </c>
      <c r="BB1749" s="408">
        <v>0</v>
      </c>
      <c r="BC1749" s="407">
        <v>0</v>
      </c>
    </row>
    <row r="1750" spans="1:55" x14ac:dyDescent="0.35">
      <c r="A1750" s="385" t="str" cm="1">
        <f t="array" ref="A1750">IFERROR(_xlfn.IFS(AND(F1750="Renta Variable",O1750=1),IFERROR(MATCH(B1750,[1]RV_Det!C:C,0),"Rev"),AND(J1750="Corporativa",O1750=1,I1750="EM"),IFERROR(MATCH(B1750,[1]RF_Corps!B:B,0),"Rev"),AND(F1750="Alternativos",O1750=1),IFERROR(MATCH(B1750,[1]Rep4!C:C,0),"Rev")),"")</f>
        <v/>
      </c>
      <c r="B1750" s="394" t="s">
        <v>4604</v>
      </c>
      <c r="C1750" s="409" t="s">
        <v>4605</v>
      </c>
      <c r="D1750" s="395" t="s">
        <v>2439</v>
      </c>
      <c r="E1750" s="396" t="str">
        <f>IF(B1750="","",INDEX([1]CatGlob!$S:$S,IFERROR(MATCH(MID(B1750,7,1),[1]CatGlob!$R:$R,0),MATCH(MID(B1750,1,2),[1]CatGlob!$R:$R,0))))</f>
        <v>VAC</v>
      </c>
      <c r="F1750" s="397" t="s">
        <v>442</v>
      </c>
      <c r="G1750" s="398" t="s">
        <v>383</v>
      </c>
      <c r="H1750" s="399" t="s">
        <v>2795</v>
      </c>
      <c r="I1750" s="399" t="s">
        <v>611</v>
      </c>
      <c r="J1750" s="399" t="s">
        <v>600</v>
      </c>
      <c r="K1750" s="396" t="s">
        <v>600</v>
      </c>
      <c r="L1750" s="400" t="str">
        <f>IF(ISERROR(MATCH(M1750,M$10:M1749,0)),M1750,"")</f>
        <v/>
      </c>
      <c r="M1750" s="401" t="str">
        <f>IF(B1750="","",IF(ISERROR(MATCH(F1750&amp;"_"&amp;G1750&amp;"_"&amp;H1750&amp;"_"&amp;I1750&amp;"_"&amp;J1750&amp;IF(K1750="","","_"&amp;K1750),[1]CatGlob!$B:$B,0)),F1750&amp;"_"&amp;G1750&amp;"_"&amp;H1750&amp;"_"&amp;I1750&amp;"_"&amp;J1750&amp;IF(K1750="","","_"&amp;K1750),INDEX([1]CatGlob!$C:$C,MATCH(F1750&amp;"_"&amp;G1750&amp;"_"&amp;H1750&amp;"_"&amp;I1750&amp;"_"&amp;J1750&amp;IF(K1750="","","_"&amp;K1750),[1]CatGlob!$B:$B,0))))</f>
        <v>PEN_VAC_CORP</v>
      </c>
      <c r="N1750" s="402" t="str">
        <f t="shared" si="57"/>
        <v/>
      </c>
      <c r="O1750" s="402" t="str">
        <f t="shared" si="56"/>
        <v/>
      </c>
      <c r="P1750" s="401" t="str">
        <f>IF(LEN(B1750)&gt;8,INDEX([1]CatGlob!$X:$X,MATCH(M1750,[1]CatGlob!$W:$W,0)),"")</f>
        <v>PEC</v>
      </c>
      <c r="Q1750" s="403" t="str">
        <f>INDEX([1]CatGlob!P:P,MATCH(M1750,[1]CatGlob!O:O,0))</f>
        <v>RFLC</v>
      </c>
      <c r="R1750" s="403" t="s">
        <v>601</v>
      </c>
      <c r="S1750" s="403" t="s">
        <v>601</v>
      </c>
      <c r="T1750" s="403" t="str">
        <f>INDEX([1]CatGlob!$D:$D,MATCH($M1750,[1]CatGlob!$C:$C,0))</f>
        <v>RFL</v>
      </c>
      <c r="U1750" s="403" t="s">
        <v>2323</v>
      </c>
      <c r="V1750" s="404" t="str">
        <f>INDEX([1]CatGlob!$F:$F,MATCH($M1750,[1]CatGlob!$C:$C,0))</f>
        <v>RFL_CORP</v>
      </c>
      <c r="W1750" s="405"/>
      <c r="X1750" s="406">
        <v>0</v>
      </c>
      <c r="Y1750" s="407">
        <v>0</v>
      </c>
      <c r="Z1750" s="408">
        <v>0</v>
      </c>
      <c r="AA1750" s="407">
        <v>0</v>
      </c>
      <c r="AB1750" s="408">
        <v>0</v>
      </c>
      <c r="AC1750" s="407">
        <v>0</v>
      </c>
      <c r="AD1750" s="408">
        <v>0</v>
      </c>
      <c r="AE1750" s="407">
        <v>0</v>
      </c>
      <c r="AF1750" s="408">
        <v>0</v>
      </c>
      <c r="AG1750" s="407">
        <v>0</v>
      </c>
      <c r="AI1750" s="406">
        <v>0</v>
      </c>
      <c r="AJ1750" s="407">
        <v>0</v>
      </c>
      <c r="AK1750" s="408">
        <v>0</v>
      </c>
      <c r="AL1750" s="407">
        <v>0</v>
      </c>
      <c r="AM1750" s="408">
        <v>0</v>
      </c>
      <c r="AN1750" s="407">
        <v>0</v>
      </c>
      <c r="AO1750" s="408">
        <v>0</v>
      </c>
      <c r="AP1750" s="407">
        <v>0</v>
      </c>
      <c r="AQ1750" s="408">
        <v>0</v>
      </c>
      <c r="AR1750" s="407">
        <v>0</v>
      </c>
      <c r="AT1750" s="406">
        <v>0</v>
      </c>
      <c r="AU1750" s="407">
        <v>0</v>
      </c>
      <c r="AV1750" s="408">
        <v>0</v>
      </c>
      <c r="AW1750" s="407">
        <v>0</v>
      </c>
      <c r="AX1750" s="408">
        <v>0</v>
      </c>
      <c r="AY1750" s="407">
        <v>0</v>
      </c>
      <c r="AZ1750" s="408">
        <v>0</v>
      </c>
      <c r="BA1750" s="407">
        <v>0</v>
      </c>
      <c r="BB1750" s="408">
        <v>0</v>
      </c>
      <c r="BC1750" s="407">
        <v>0</v>
      </c>
    </row>
    <row r="1751" spans="1:55" x14ac:dyDescent="0.35">
      <c r="A1751" s="385" t="str" cm="1">
        <f t="array" ref="A1751">IFERROR(_xlfn.IFS(AND(F1751="Renta Variable",O1751=1),IFERROR(MATCH(B1751,[1]RV_Det!C:C,0),"Rev"),AND(J1751="Corporativa",O1751=1,I1751="EM"),IFERROR(MATCH(B1751,[1]RF_Corps!B:B,0),"Rev"),AND(F1751="Alternativos",O1751=1),IFERROR(MATCH(B1751,[1]Rep4!C:C,0),"Rev")),"")</f>
        <v/>
      </c>
      <c r="B1751" s="394" t="s">
        <v>4606</v>
      </c>
      <c r="C1751" s="409" t="s">
        <v>4607</v>
      </c>
      <c r="D1751" s="395" t="s">
        <v>2413</v>
      </c>
      <c r="E1751" s="396" t="str">
        <f>IF(B1751="","",INDEX([1]CatGlob!$S:$S,IFERROR(MATCH(MID(B1751,7,1),[1]CatGlob!$R:$R,0),MATCH(MID(B1751,1,2),[1]CatGlob!$R:$R,0))))</f>
        <v>VAC</v>
      </c>
      <c r="F1751" s="397" t="s">
        <v>442</v>
      </c>
      <c r="G1751" s="398" t="s">
        <v>383</v>
      </c>
      <c r="H1751" s="399" t="s">
        <v>2795</v>
      </c>
      <c r="I1751" s="399" t="s">
        <v>611</v>
      </c>
      <c r="J1751" s="399" t="s">
        <v>600</v>
      </c>
      <c r="K1751" s="396" t="s">
        <v>600</v>
      </c>
      <c r="L1751" s="400" t="str">
        <f>IF(ISERROR(MATCH(M1751,M$10:M1750,0)),M1751,"")</f>
        <v/>
      </c>
      <c r="M1751" s="401" t="str">
        <f>IF(B1751="","",IF(ISERROR(MATCH(F1751&amp;"_"&amp;G1751&amp;"_"&amp;H1751&amp;"_"&amp;I1751&amp;"_"&amp;J1751&amp;IF(K1751="","","_"&amp;K1751),[1]CatGlob!$B:$B,0)),F1751&amp;"_"&amp;G1751&amp;"_"&amp;H1751&amp;"_"&amp;I1751&amp;"_"&amp;J1751&amp;IF(K1751="","","_"&amp;K1751),INDEX([1]CatGlob!$C:$C,MATCH(F1751&amp;"_"&amp;G1751&amp;"_"&amp;H1751&amp;"_"&amp;I1751&amp;"_"&amp;J1751&amp;IF(K1751="","","_"&amp;K1751),[1]CatGlob!$B:$B,0))))</f>
        <v>PEN_VAC_CORP</v>
      </c>
      <c r="N1751" s="402" t="str">
        <f t="shared" si="57"/>
        <v>rev</v>
      </c>
      <c r="O1751" s="402">
        <f t="shared" si="56"/>
        <v>1</v>
      </c>
      <c r="P1751" s="401" t="str">
        <f>IF(LEN(B1751)&gt;8,INDEX([1]CatGlob!$X:$X,MATCH(M1751,[1]CatGlob!$W:$W,0)),"")</f>
        <v>PEC</v>
      </c>
      <c r="Q1751" s="403" t="str">
        <f>INDEX([1]CatGlob!P:P,MATCH(M1751,[1]CatGlob!O:O,0))</f>
        <v>RFLC</v>
      </c>
      <c r="R1751" s="403" t="s">
        <v>601</v>
      </c>
      <c r="S1751" s="403" t="s">
        <v>601</v>
      </c>
      <c r="T1751" s="403" t="str">
        <f>INDEX([1]CatGlob!$D:$D,MATCH($M1751,[1]CatGlob!$C:$C,0))</f>
        <v>RFL</v>
      </c>
      <c r="U1751" s="403" t="s">
        <v>2307</v>
      </c>
      <c r="V1751" s="404" t="str">
        <f>INDEX([1]CatGlob!$F:$F,MATCH($M1751,[1]CatGlob!$C:$C,0))</f>
        <v>RFL_CORP</v>
      </c>
      <c r="W1751" s="405"/>
      <c r="X1751" s="406">
        <v>0</v>
      </c>
      <c r="Y1751" s="407">
        <v>0</v>
      </c>
      <c r="Z1751" s="408">
        <v>0</v>
      </c>
      <c r="AA1751" s="407">
        <v>0</v>
      </c>
      <c r="AB1751" s="408">
        <v>0</v>
      </c>
      <c r="AC1751" s="407">
        <v>0</v>
      </c>
      <c r="AD1751" s="408">
        <v>0</v>
      </c>
      <c r="AE1751" s="407">
        <v>0</v>
      </c>
      <c r="AF1751" s="408">
        <v>0</v>
      </c>
      <c r="AG1751" s="407">
        <v>0</v>
      </c>
      <c r="AI1751" s="406">
        <v>2.4967676813648102E-5</v>
      </c>
      <c r="AJ1751" s="407">
        <v>0</v>
      </c>
      <c r="AK1751" s="408">
        <v>2.4967676813648102E-5</v>
      </c>
      <c r="AL1751" s="407">
        <v>0</v>
      </c>
      <c r="AM1751" s="408">
        <v>2.4967676813648102E-5</v>
      </c>
      <c r="AN1751" s="407">
        <v>0</v>
      </c>
      <c r="AO1751" s="408">
        <v>2.4967676813648102E-5</v>
      </c>
      <c r="AP1751" s="407">
        <v>0</v>
      </c>
      <c r="AQ1751" s="408">
        <v>2.4967676813648102E-5</v>
      </c>
      <c r="AR1751" s="407">
        <v>0</v>
      </c>
      <c r="AT1751" s="406">
        <v>0</v>
      </c>
      <c r="AU1751" s="407">
        <v>0</v>
      </c>
      <c r="AV1751" s="408">
        <v>0</v>
      </c>
      <c r="AW1751" s="407">
        <v>0</v>
      </c>
      <c r="AX1751" s="408">
        <v>0</v>
      </c>
      <c r="AY1751" s="407">
        <v>0</v>
      </c>
      <c r="AZ1751" s="408">
        <v>0</v>
      </c>
      <c r="BA1751" s="407">
        <v>0</v>
      </c>
      <c r="BB1751" s="408">
        <v>0</v>
      </c>
      <c r="BC1751" s="407">
        <v>0</v>
      </c>
    </row>
    <row r="1752" spans="1:55" x14ac:dyDescent="0.35">
      <c r="A1752" s="385" t="str" cm="1">
        <f t="array" ref="A1752">IFERROR(_xlfn.IFS(AND(F1752="Renta Variable",O1752=1),IFERROR(MATCH(B1752,[1]RV_Det!C:C,0),"Rev"),AND(J1752="Corporativa",O1752=1,I1752="EM"),IFERROR(MATCH(B1752,[1]RF_Corps!B:B,0),"Rev"),AND(F1752="Alternativos",O1752=1),IFERROR(MATCH(B1752,[1]Rep4!C:C,0),"Rev")),"")</f>
        <v/>
      </c>
      <c r="B1752" s="427" t="s">
        <v>4608</v>
      </c>
      <c r="C1752" s="409" t="s">
        <v>4609</v>
      </c>
      <c r="D1752" s="395" t="s">
        <v>4610</v>
      </c>
      <c r="E1752" s="396" t="str">
        <f>IF(B1752="","",INDEX([1]CatGlob!$S:$S,IFERROR(MATCH(MID(B1752,7,1),[1]CatGlob!$R:$R,0),MATCH(MID(B1752,1,2),[1]CatGlob!$R:$R,0))))</f>
        <v>NSOL</v>
      </c>
      <c r="F1752" s="397" t="s">
        <v>442</v>
      </c>
      <c r="G1752" s="398" t="s">
        <v>383</v>
      </c>
      <c r="H1752" s="399" t="s">
        <v>2795</v>
      </c>
      <c r="I1752" s="399" t="s">
        <v>611</v>
      </c>
      <c r="J1752" s="399" t="s">
        <v>600</v>
      </c>
      <c r="K1752" s="396" t="s">
        <v>600</v>
      </c>
      <c r="L1752" s="400" t="str">
        <f>IF(ISERROR(MATCH(M1752,M$10:M1751,0)),M1752,"")</f>
        <v/>
      </c>
      <c r="M1752" s="401" t="str">
        <f>IF(B1752="","",IF(ISERROR(MATCH(F1752&amp;"_"&amp;G1752&amp;"_"&amp;H1752&amp;"_"&amp;I1752&amp;"_"&amp;J1752&amp;IF(K1752="","","_"&amp;K1752),[1]CatGlob!$B:$B,0)),F1752&amp;"_"&amp;G1752&amp;"_"&amp;H1752&amp;"_"&amp;I1752&amp;"_"&amp;J1752&amp;IF(K1752="","","_"&amp;K1752),INDEX([1]CatGlob!$C:$C,MATCH(F1752&amp;"_"&amp;G1752&amp;"_"&amp;H1752&amp;"_"&amp;I1752&amp;"_"&amp;J1752&amp;IF(K1752="","","_"&amp;K1752),[1]CatGlob!$B:$B,0))))</f>
        <v>PEN_VAC_CORP</v>
      </c>
      <c r="N1752" s="402" t="str">
        <f t="shared" si="57"/>
        <v/>
      </c>
      <c r="O1752" s="402" t="str">
        <f t="shared" si="56"/>
        <v/>
      </c>
      <c r="P1752" s="401" t="str">
        <f>IF(LEN(B1752)&gt;8,INDEX([1]CatGlob!$X:$X,MATCH(M1752,[1]CatGlob!$W:$W,0)),"")</f>
        <v>PEC</v>
      </c>
      <c r="Q1752" s="403" t="str">
        <f>INDEX([1]CatGlob!P:P,MATCH(M1752,[1]CatGlob!O:O,0))</f>
        <v>RFLC</v>
      </c>
      <c r="R1752" s="403" t="s">
        <v>601</v>
      </c>
      <c r="S1752" s="403" t="s">
        <v>601</v>
      </c>
      <c r="T1752" s="403" t="str">
        <f>INDEX([1]CatGlob!$D:$D,MATCH($M1752,[1]CatGlob!$C:$C,0))</f>
        <v>RFL</v>
      </c>
      <c r="U1752" s="403" t="s">
        <v>2465</v>
      </c>
      <c r="V1752" s="404" t="str">
        <f>INDEX([1]CatGlob!$F:$F,MATCH($M1752,[1]CatGlob!$C:$C,0))</f>
        <v>RFL_CORP</v>
      </c>
      <c r="W1752" s="405"/>
      <c r="X1752" s="406">
        <v>0</v>
      </c>
      <c r="Y1752" s="407">
        <v>0</v>
      </c>
      <c r="Z1752" s="408">
        <v>0</v>
      </c>
      <c r="AA1752" s="407">
        <v>0</v>
      </c>
      <c r="AB1752" s="408">
        <v>0</v>
      </c>
      <c r="AC1752" s="407">
        <v>0</v>
      </c>
      <c r="AD1752" s="408">
        <v>0</v>
      </c>
      <c r="AE1752" s="407">
        <v>0</v>
      </c>
      <c r="AF1752" s="408">
        <v>0</v>
      </c>
      <c r="AG1752" s="407">
        <v>0</v>
      </c>
      <c r="AI1752" s="406">
        <v>0</v>
      </c>
      <c r="AJ1752" s="407">
        <v>0</v>
      </c>
      <c r="AK1752" s="408">
        <v>0</v>
      </c>
      <c r="AL1752" s="407">
        <v>0</v>
      </c>
      <c r="AM1752" s="408">
        <v>0</v>
      </c>
      <c r="AN1752" s="407">
        <v>0</v>
      </c>
      <c r="AO1752" s="408">
        <v>0</v>
      </c>
      <c r="AP1752" s="407">
        <v>0</v>
      </c>
      <c r="AQ1752" s="408">
        <v>0</v>
      </c>
      <c r="AR1752" s="407">
        <v>0</v>
      </c>
      <c r="AT1752" s="406">
        <v>0</v>
      </c>
      <c r="AU1752" s="407">
        <v>0</v>
      </c>
      <c r="AV1752" s="408">
        <v>0</v>
      </c>
      <c r="AW1752" s="407">
        <v>0</v>
      </c>
      <c r="AX1752" s="408">
        <v>0</v>
      </c>
      <c r="AY1752" s="407">
        <v>0</v>
      </c>
      <c r="AZ1752" s="408">
        <v>0</v>
      </c>
      <c r="BA1752" s="407">
        <v>0</v>
      </c>
      <c r="BB1752" s="408">
        <v>0</v>
      </c>
      <c r="BC1752" s="407">
        <v>0</v>
      </c>
    </row>
    <row r="1753" spans="1:55" x14ac:dyDescent="0.35">
      <c r="A1753" s="385" t="str" cm="1">
        <f t="array" ref="A1753">IFERROR(_xlfn.IFS(AND(F1753="Renta Variable",O1753=1),IFERROR(MATCH(B1753,[1]RV_Det!C:C,0),"Rev"),AND(J1753="Corporativa",O1753=1,I1753="EM"),IFERROR(MATCH(B1753,[1]RF_Corps!B:B,0),"Rev"),AND(F1753="Alternativos",O1753=1),IFERROR(MATCH(B1753,[1]Rep4!C:C,0),"Rev")),"")</f>
        <v/>
      </c>
      <c r="B1753" s="394" t="s">
        <v>4611</v>
      </c>
      <c r="C1753" s="409" t="s">
        <v>4612</v>
      </c>
      <c r="D1753" s="395" t="s">
        <v>2442</v>
      </c>
      <c r="E1753" s="396" t="str">
        <f>IF(B1753="","",INDEX([1]CatGlob!$S:$S,IFERROR(MATCH(MID(B1753,7,1),[1]CatGlob!$R:$R,0),MATCH(MID(B1753,1,2),[1]CatGlob!$R:$R,0))))</f>
        <v>VAC</v>
      </c>
      <c r="F1753" s="397" t="s">
        <v>442</v>
      </c>
      <c r="G1753" s="398" t="s">
        <v>383</v>
      </c>
      <c r="H1753" s="399" t="s">
        <v>2795</v>
      </c>
      <c r="I1753" s="399" t="s">
        <v>611</v>
      </c>
      <c r="J1753" s="399" t="s">
        <v>600</v>
      </c>
      <c r="K1753" s="396" t="s">
        <v>600</v>
      </c>
      <c r="L1753" s="400" t="str">
        <f>IF(ISERROR(MATCH(M1753,M$10:M1752,0)),M1753,"")</f>
        <v/>
      </c>
      <c r="M1753" s="401" t="str">
        <f>IF(B1753="","",IF(ISERROR(MATCH(F1753&amp;"_"&amp;G1753&amp;"_"&amp;H1753&amp;"_"&amp;I1753&amp;"_"&amp;J1753&amp;IF(K1753="","","_"&amp;K1753),[1]CatGlob!$B:$B,0)),F1753&amp;"_"&amp;G1753&amp;"_"&amp;H1753&amp;"_"&amp;I1753&amp;"_"&amp;J1753&amp;IF(K1753="","","_"&amp;K1753),INDEX([1]CatGlob!$C:$C,MATCH(F1753&amp;"_"&amp;G1753&amp;"_"&amp;H1753&amp;"_"&amp;I1753&amp;"_"&amp;J1753&amp;IF(K1753="","","_"&amp;K1753),[1]CatGlob!$B:$B,0))))</f>
        <v>PEN_VAC_CORP</v>
      </c>
      <c r="N1753" s="402" t="str">
        <f t="shared" si="57"/>
        <v/>
      </c>
      <c r="O1753" s="402" t="str">
        <f t="shared" si="56"/>
        <v/>
      </c>
      <c r="P1753" s="401" t="str">
        <f>IF(LEN(B1753)&gt;8,INDEX([1]CatGlob!$X:$X,MATCH(M1753,[1]CatGlob!$W:$W,0)),"")</f>
        <v>PEC</v>
      </c>
      <c r="Q1753" s="403" t="str">
        <f>INDEX([1]CatGlob!P:P,MATCH(M1753,[1]CatGlob!O:O,0))</f>
        <v>RFLC</v>
      </c>
      <c r="R1753" s="403" t="s">
        <v>601</v>
      </c>
      <c r="S1753" s="403" t="s">
        <v>601</v>
      </c>
      <c r="T1753" s="403" t="str">
        <f>INDEX([1]CatGlob!$D:$D,MATCH($M1753,[1]CatGlob!$C:$C,0))</f>
        <v>RFL</v>
      </c>
      <c r="U1753" s="403" t="s">
        <v>2323</v>
      </c>
      <c r="V1753" s="404" t="str">
        <f>INDEX([1]CatGlob!$F:$F,MATCH($M1753,[1]CatGlob!$C:$C,0))</f>
        <v>RFL_CORP</v>
      </c>
      <c r="W1753" s="405"/>
      <c r="X1753" s="406">
        <v>0</v>
      </c>
      <c r="Y1753" s="407">
        <v>0</v>
      </c>
      <c r="Z1753" s="408">
        <v>0</v>
      </c>
      <c r="AA1753" s="407">
        <v>0</v>
      </c>
      <c r="AB1753" s="408">
        <v>0</v>
      </c>
      <c r="AC1753" s="407">
        <v>0</v>
      </c>
      <c r="AD1753" s="408">
        <v>0</v>
      </c>
      <c r="AE1753" s="407">
        <v>0</v>
      </c>
      <c r="AF1753" s="408">
        <v>0</v>
      </c>
      <c r="AG1753" s="407">
        <v>0</v>
      </c>
      <c r="AI1753" s="406">
        <v>0</v>
      </c>
      <c r="AJ1753" s="407">
        <v>0</v>
      </c>
      <c r="AK1753" s="408">
        <v>0</v>
      </c>
      <c r="AL1753" s="407">
        <v>0</v>
      </c>
      <c r="AM1753" s="408">
        <v>0</v>
      </c>
      <c r="AN1753" s="407">
        <v>0</v>
      </c>
      <c r="AO1753" s="408">
        <v>0</v>
      </c>
      <c r="AP1753" s="407">
        <v>0</v>
      </c>
      <c r="AQ1753" s="408">
        <v>0</v>
      </c>
      <c r="AR1753" s="407">
        <v>0</v>
      </c>
      <c r="AT1753" s="406">
        <v>0</v>
      </c>
      <c r="AU1753" s="407">
        <v>0</v>
      </c>
      <c r="AV1753" s="408">
        <v>0</v>
      </c>
      <c r="AW1753" s="407">
        <v>0</v>
      </c>
      <c r="AX1753" s="408">
        <v>0</v>
      </c>
      <c r="AY1753" s="407">
        <v>0</v>
      </c>
      <c r="AZ1753" s="408">
        <v>0</v>
      </c>
      <c r="BA1753" s="407">
        <v>0</v>
      </c>
      <c r="BB1753" s="408">
        <v>0</v>
      </c>
      <c r="BC1753" s="407">
        <v>0</v>
      </c>
    </row>
    <row r="1754" spans="1:55" x14ac:dyDescent="0.35">
      <c r="A1754" s="385" t="str" cm="1">
        <f t="array" ref="A1754">IFERROR(_xlfn.IFS(AND(F1754="Renta Variable",O1754=1),IFERROR(MATCH(B1754,[1]RV_Det!C:C,0),"Rev"),AND(J1754="Corporativa",O1754=1,I1754="EM"),IFERROR(MATCH(B1754,[1]RF_Corps!B:B,0),"Rev"),AND(F1754="Alternativos",O1754=1),IFERROR(MATCH(B1754,[1]Rep4!C:C,0),"Rev")),"")</f>
        <v/>
      </c>
      <c r="B1754" s="394" t="s">
        <v>4613</v>
      </c>
      <c r="C1754" s="409" t="s">
        <v>4614</v>
      </c>
      <c r="D1754" s="395" t="s">
        <v>4615</v>
      </c>
      <c r="E1754" s="396" t="str">
        <f>IF(B1754="","",INDEX([1]CatGlob!$S:$S,IFERROR(MATCH(MID(B1754,7,1),[1]CatGlob!$R:$R,0),MATCH(MID(B1754,1,2),[1]CatGlob!$R:$R,0))))</f>
        <v>VAC</v>
      </c>
      <c r="F1754" s="397" t="s">
        <v>442</v>
      </c>
      <c r="G1754" s="398" t="s">
        <v>383</v>
      </c>
      <c r="H1754" s="399" t="s">
        <v>2795</v>
      </c>
      <c r="I1754" s="399" t="s">
        <v>611</v>
      </c>
      <c r="J1754" s="399" t="s">
        <v>600</v>
      </c>
      <c r="K1754" s="396" t="s">
        <v>600</v>
      </c>
      <c r="L1754" s="400" t="str">
        <f>IF(ISERROR(MATCH(M1754,M$10:M1753,0)),M1754,"")</f>
        <v/>
      </c>
      <c r="M1754" s="401" t="str">
        <f>IF(B1754="","",IF(ISERROR(MATCH(F1754&amp;"_"&amp;G1754&amp;"_"&amp;H1754&amp;"_"&amp;I1754&amp;"_"&amp;J1754&amp;IF(K1754="","","_"&amp;K1754),[1]CatGlob!$B:$B,0)),F1754&amp;"_"&amp;G1754&amp;"_"&amp;H1754&amp;"_"&amp;I1754&amp;"_"&amp;J1754&amp;IF(K1754="","","_"&amp;K1754),INDEX([1]CatGlob!$C:$C,MATCH(F1754&amp;"_"&amp;G1754&amp;"_"&amp;H1754&amp;"_"&amp;I1754&amp;"_"&amp;J1754&amp;IF(K1754="","","_"&amp;K1754),[1]CatGlob!$B:$B,0))))</f>
        <v>PEN_VAC_CORP</v>
      </c>
      <c r="N1754" s="402" t="str">
        <f t="shared" si="57"/>
        <v/>
      </c>
      <c r="O1754" s="402" t="str">
        <f t="shared" si="56"/>
        <v/>
      </c>
      <c r="P1754" s="401" t="str">
        <f>IF(LEN(B1754)&gt;8,INDEX([1]CatGlob!$X:$X,MATCH(M1754,[1]CatGlob!$W:$W,0)),"")</f>
        <v>PEC</v>
      </c>
      <c r="Q1754" s="403" t="str">
        <f>INDEX([1]CatGlob!P:P,MATCH(M1754,[1]CatGlob!O:O,0))</f>
        <v>RFLC</v>
      </c>
      <c r="R1754" s="403" t="s">
        <v>601</v>
      </c>
      <c r="S1754" s="403" t="s">
        <v>601</v>
      </c>
      <c r="T1754" s="403" t="str">
        <f>INDEX([1]CatGlob!$D:$D,MATCH($M1754,[1]CatGlob!$C:$C,0))</f>
        <v>RFL</v>
      </c>
      <c r="U1754" s="403" t="s">
        <v>2323</v>
      </c>
      <c r="V1754" s="404" t="str">
        <f>INDEX([1]CatGlob!$F:$F,MATCH($M1754,[1]CatGlob!$C:$C,0))</f>
        <v>RFL_CORP</v>
      </c>
      <c r="W1754" s="405"/>
      <c r="X1754" s="406">
        <v>0</v>
      </c>
      <c r="Y1754" s="407">
        <v>0</v>
      </c>
      <c r="Z1754" s="408">
        <v>0</v>
      </c>
      <c r="AA1754" s="407">
        <v>0</v>
      </c>
      <c r="AB1754" s="408">
        <v>0</v>
      </c>
      <c r="AC1754" s="407">
        <v>0</v>
      </c>
      <c r="AD1754" s="408">
        <v>0</v>
      </c>
      <c r="AE1754" s="407">
        <v>0</v>
      </c>
      <c r="AF1754" s="408">
        <v>0</v>
      </c>
      <c r="AG1754" s="407">
        <v>0</v>
      </c>
      <c r="AI1754" s="406">
        <v>0</v>
      </c>
      <c r="AJ1754" s="407">
        <v>0</v>
      </c>
      <c r="AK1754" s="408">
        <v>0</v>
      </c>
      <c r="AL1754" s="407">
        <v>0</v>
      </c>
      <c r="AM1754" s="408">
        <v>0</v>
      </c>
      <c r="AN1754" s="407">
        <v>0</v>
      </c>
      <c r="AO1754" s="408">
        <v>0</v>
      </c>
      <c r="AP1754" s="407">
        <v>0</v>
      </c>
      <c r="AQ1754" s="408">
        <v>0</v>
      </c>
      <c r="AR1754" s="407">
        <v>0</v>
      </c>
      <c r="AT1754" s="406">
        <v>0</v>
      </c>
      <c r="AU1754" s="407">
        <v>0</v>
      </c>
      <c r="AV1754" s="408">
        <v>0</v>
      </c>
      <c r="AW1754" s="407">
        <v>0</v>
      </c>
      <c r="AX1754" s="408">
        <v>0</v>
      </c>
      <c r="AY1754" s="407">
        <v>0</v>
      </c>
      <c r="AZ1754" s="408">
        <v>0</v>
      </c>
      <c r="BA1754" s="407">
        <v>0</v>
      </c>
      <c r="BB1754" s="408">
        <v>0</v>
      </c>
      <c r="BC1754" s="407">
        <v>0</v>
      </c>
    </row>
    <row r="1755" spans="1:55" x14ac:dyDescent="0.35">
      <c r="A1755" s="385" t="str" cm="1">
        <f t="array" ref="A1755">IFERROR(_xlfn.IFS(AND(F1755="Renta Variable",O1755=1),IFERROR(MATCH(B1755,[1]RV_Det!C:C,0),"Rev"),AND(J1755="Corporativa",O1755=1,I1755="EM"),IFERROR(MATCH(B1755,[1]RF_Corps!B:B,0),"Rev"),AND(F1755="Alternativos",O1755=1),IFERROR(MATCH(B1755,[1]Rep4!C:C,0),"Rev")),"")</f>
        <v/>
      </c>
      <c r="B1755" s="394" t="s">
        <v>4616</v>
      </c>
      <c r="C1755" s="409" t="s">
        <v>4617</v>
      </c>
      <c r="D1755" s="395" t="s">
        <v>2855</v>
      </c>
      <c r="E1755" s="396" t="str">
        <f>IF(B1755="","",INDEX([1]CatGlob!$S:$S,IFERROR(MATCH(MID(B1755,7,1),[1]CatGlob!$R:$R,0),MATCH(MID(B1755,1,2),[1]CatGlob!$R:$R,0))))</f>
        <v>VAC</v>
      </c>
      <c r="F1755" s="397" t="s">
        <v>442</v>
      </c>
      <c r="G1755" s="398" t="s">
        <v>383</v>
      </c>
      <c r="H1755" s="399" t="s">
        <v>2795</v>
      </c>
      <c r="I1755" s="399" t="s">
        <v>267</v>
      </c>
      <c r="J1755" s="399" t="s">
        <v>600</v>
      </c>
      <c r="K1755" s="396" t="s">
        <v>600</v>
      </c>
      <c r="L1755" s="400" t="str">
        <f>IF(ISERROR(MATCH(M1755,M$10:M1754,0)),M1755,"")</f>
        <v>PEN_VAC_GOB</v>
      </c>
      <c r="M1755" s="401" t="str">
        <f>IF(B1755="","",IF(ISERROR(MATCH(F1755&amp;"_"&amp;G1755&amp;"_"&amp;H1755&amp;"_"&amp;I1755&amp;"_"&amp;J1755&amp;IF(K1755="","","_"&amp;K1755),[1]CatGlob!$B:$B,0)),F1755&amp;"_"&amp;G1755&amp;"_"&amp;H1755&amp;"_"&amp;I1755&amp;"_"&amp;J1755&amp;IF(K1755="","","_"&amp;K1755),INDEX([1]CatGlob!$C:$C,MATCH(F1755&amp;"_"&amp;G1755&amp;"_"&amp;H1755&amp;"_"&amp;I1755&amp;"_"&amp;J1755&amp;IF(K1755="","","_"&amp;K1755),[1]CatGlob!$B:$B,0))))</f>
        <v>PEN_VAC_GOB</v>
      </c>
      <c r="N1755" s="402" t="str">
        <f t="shared" si="57"/>
        <v/>
      </c>
      <c r="O1755" s="402" t="str">
        <f t="shared" si="56"/>
        <v/>
      </c>
      <c r="P1755" s="401" t="str">
        <f>IF(LEN(B1755)&gt;8,INDEX([1]CatGlob!$X:$X,MATCH(M1755,[1]CatGlob!$W:$W,0)),"")</f>
        <v>PEG</v>
      </c>
      <c r="Q1755" s="403" t="str">
        <f>INDEX([1]CatGlob!P:P,MATCH(M1755,[1]CatGlob!O:O,0))</f>
        <v>RFLG</v>
      </c>
      <c r="R1755" s="403" t="s">
        <v>601</v>
      </c>
      <c r="S1755" s="403" t="s">
        <v>601</v>
      </c>
      <c r="T1755" s="403" t="str">
        <f>INDEX([1]CatGlob!$D:$D,MATCH($M1755,[1]CatGlob!$C:$C,0))</f>
        <v>RFL</v>
      </c>
      <c r="U1755" s="403" t="s">
        <v>2856</v>
      </c>
      <c r="V1755" s="404" t="str">
        <f>INDEX([1]CatGlob!$F:$F,MATCH($M1755,[1]CatGlob!$C:$C,0))</f>
        <v>RF_SOB</v>
      </c>
      <c r="W1755" s="405"/>
      <c r="X1755" s="406">
        <v>0</v>
      </c>
      <c r="Y1755" s="407">
        <v>0</v>
      </c>
      <c r="Z1755" s="408">
        <v>0</v>
      </c>
      <c r="AA1755" s="407">
        <v>0</v>
      </c>
      <c r="AB1755" s="408">
        <v>0</v>
      </c>
      <c r="AC1755" s="407">
        <v>0</v>
      </c>
      <c r="AD1755" s="408">
        <v>0</v>
      </c>
      <c r="AE1755" s="407">
        <v>0</v>
      </c>
      <c r="AF1755" s="408">
        <v>0</v>
      </c>
      <c r="AG1755" s="407">
        <v>0</v>
      </c>
      <c r="AI1755" s="406">
        <v>0</v>
      </c>
      <c r="AJ1755" s="407">
        <v>0</v>
      </c>
      <c r="AK1755" s="408">
        <v>0</v>
      </c>
      <c r="AL1755" s="407">
        <v>0</v>
      </c>
      <c r="AM1755" s="408">
        <v>0</v>
      </c>
      <c r="AN1755" s="407">
        <v>0</v>
      </c>
      <c r="AO1755" s="408">
        <v>0</v>
      </c>
      <c r="AP1755" s="407">
        <v>0</v>
      </c>
      <c r="AQ1755" s="408">
        <v>0</v>
      </c>
      <c r="AR1755" s="407">
        <v>0</v>
      </c>
      <c r="AT1755" s="406">
        <v>0</v>
      </c>
      <c r="AU1755" s="407">
        <v>0</v>
      </c>
      <c r="AV1755" s="408">
        <v>0</v>
      </c>
      <c r="AW1755" s="407">
        <v>0</v>
      </c>
      <c r="AX1755" s="408">
        <v>0</v>
      </c>
      <c r="AY1755" s="407">
        <v>0</v>
      </c>
      <c r="AZ1755" s="408">
        <v>0</v>
      </c>
      <c r="BA1755" s="407">
        <v>0</v>
      </c>
      <c r="BB1755" s="408">
        <v>0</v>
      </c>
      <c r="BC1755" s="407">
        <v>0</v>
      </c>
    </row>
    <row r="1756" spans="1:55" x14ac:dyDescent="0.35">
      <c r="A1756" s="385" t="str" cm="1">
        <f t="array" ref="A1756">IFERROR(_xlfn.IFS(AND(F1756="Renta Variable",O1756=1),IFERROR(MATCH(B1756,[1]RV_Det!C:C,0),"Rev"),AND(J1756="Corporativa",O1756=1,I1756="EM"),IFERROR(MATCH(B1756,[1]RF_Corps!B:B,0),"Rev"),AND(F1756="Alternativos",O1756=1),IFERROR(MATCH(B1756,[1]Rep4!C:C,0),"Rev")),"")</f>
        <v/>
      </c>
      <c r="B1756" s="394" t="s">
        <v>4618</v>
      </c>
      <c r="C1756" s="409" t="s">
        <v>4619</v>
      </c>
      <c r="D1756" s="395" t="s">
        <v>2855</v>
      </c>
      <c r="E1756" s="396" t="str">
        <f>IF(B1756="","",INDEX([1]CatGlob!$S:$S,IFERROR(MATCH(MID(B1756,7,1),[1]CatGlob!$R:$R,0),MATCH(MID(B1756,1,2),[1]CatGlob!$R:$R,0))))</f>
        <v>VAC</v>
      </c>
      <c r="F1756" s="397" t="s">
        <v>442</v>
      </c>
      <c r="G1756" s="398" t="s">
        <v>383</v>
      </c>
      <c r="H1756" s="399" t="s">
        <v>2795</v>
      </c>
      <c r="I1756" s="399" t="s">
        <v>267</v>
      </c>
      <c r="J1756" s="399" t="s">
        <v>600</v>
      </c>
      <c r="K1756" s="396" t="s">
        <v>600</v>
      </c>
      <c r="L1756" s="400" t="str">
        <f>IF(ISERROR(MATCH(M1756,M$10:M1755,0)),M1756,"")</f>
        <v/>
      </c>
      <c r="M1756" s="401" t="str">
        <f>IF(B1756="","",IF(ISERROR(MATCH(F1756&amp;"_"&amp;G1756&amp;"_"&amp;H1756&amp;"_"&amp;I1756&amp;"_"&amp;J1756&amp;IF(K1756="","","_"&amp;K1756),[1]CatGlob!$B:$B,0)),F1756&amp;"_"&amp;G1756&amp;"_"&amp;H1756&amp;"_"&amp;I1756&amp;"_"&amp;J1756&amp;IF(K1756="","","_"&amp;K1756),INDEX([1]CatGlob!$C:$C,MATCH(F1756&amp;"_"&amp;G1756&amp;"_"&amp;H1756&amp;"_"&amp;I1756&amp;"_"&amp;J1756&amp;IF(K1756="","","_"&amp;K1756),[1]CatGlob!$B:$B,0))))</f>
        <v>PEN_VAC_GOB</v>
      </c>
      <c r="N1756" s="402" t="str">
        <f t="shared" si="57"/>
        <v/>
      </c>
      <c r="O1756" s="402" t="str">
        <f t="shared" si="56"/>
        <v/>
      </c>
      <c r="P1756" s="401" t="str">
        <f>IF(LEN(B1756)&gt;8,INDEX([1]CatGlob!$X:$X,MATCH(M1756,[1]CatGlob!$W:$W,0)),"")</f>
        <v>PEG</v>
      </c>
      <c r="Q1756" s="403" t="str">
        <f>INDEX([1]CatGlob!P:P,MATCH(M1756,[1]CatGlob!O:O,0))</f>
        <v>RFLG</v>
      </c>
      <c r="R1756" s="403" t="s">
        <v>601</v>
      </c>
      <c r="S1756" s="403" t="s">
        <v>601</v>
      </c>
      <c r="T1756" s="403" t="str">
        <f>INDEX([1]CatGlob!$D:$D,MATCH($M1756,[1]CatGlob!$C:$C,0))</f>
        <v>RFL</v>
      </c>
      <c r="U1756" s="403" t="s">
        <v>2856</v>
      </c>
      <c r="V1756" s="404" t="str">
        <f>INDEX([1]CatGlob!$F:$F,MATCH($M1756,[1]CatGlob!$C:$C,0))</f>
        <v>RF_SOB</v>
      </c>
      <c r="W1756" s="405"/>
      <c r="X1756" s="406">
        <v>0</v>
      </c>
      <c r="Y1756" s="407">
        <v>0</v>
      </c>
      <c r="Z1756" s="408">
        <v>0</v>
      </c>
      <c r="AA1756" s="407">
        <v>0</v>
      </c>
      <c r="AB1756" s="408">
        <v>0</v>
      </c>
      <c r="AC1756" s="407">
        <v>0</v>
      </c>
      <c r="AD1756" s="408">
        <v>0</v>
      </c>
      <c r="AE1756" s="407">
        <v>0</v>
      </c>
      <c r="AF1756" s="408">
        <v>0</v>
      </c>
      <c r="AG1756" s="407">
        <v>0</v>
      </c>
      <c r="AI1756" s="406">
        <v>0</v>
      </c>
      <c r="AJ1756" s="407">
        <v>0</v>
      </c>
      <c r="AK1756" s="408">
        <v>0</v>
      </c>
      <c r="AL1756" s="407">
        <v>0</v>
      </c>
      <c r="AM1756" s="408">
        <v>0</v>
      </c>
      <c r="AN1756" s="407">
        <v>0</v>
      </c>
      <c r="AO1756" s="408">
        <v>0</v>
      </c>
      <c r="AP1756" s="407">
        <v>0</v>
      </c>
      <c r="AQ1756" s="408">
        <v>0</v>
      </c>
      <c r="AR1756" s="407">
        <v>0</v>
      </c>
      <c r="AT1756" s="406">
        <v>0</v>
      </c>
      <c r="AU1756" s="407">
        <v>0</v>
      </c>
      <c r="AV1756" s="408">
        <v>0</v>
      </c>
      <c r="AW1756" s="407">
        <v>0</v>
      </c>
      <c r="AX1756" s="408">
        <v>0</v>
      </c>
      <c r="AY1756" s="407">
        <v>0</v>
      </c>
      <c r="AZ1756" s="408">
        <v>0</v>
      </c>
      <c r="BA1756" s="407">
        <v>0</v>
      </c>
      <c r="BB1756" s="408">
        <v>0</v>
      </c>
      <c r="BC1756" s="407">
        <v>0</v>
      </c>
    </row>
    <row r="1757" spans="1:55" x14ac:dyDescent="0.35">
      <c r="A1757" s="385" t="str" cm="1">
        <f t="array" ref="A1757">IFERROR(_xlfn.IFS(AND(F1757="Renta Variable",O1757=1),IFERROR(MATCH(B1757,[1]RV_Det!C:C,0),"Rev"),AND(J1757="Corporativa",O1757=1,I1757="EM"),IFERROR(MATCH(B1757,[1]RF_Corps!B:B,0),"Rev"),AND(F1757="Alternativos",O1757=1),IFERROR(MATCH(B1757,[1]Rep4!C:C,0),"Rev")),"")</f>
        <v/>
      </c>
      <c r="B1757" s="394" t="s">
        <v>4620</v>
      </c>
      <c r="C1757" s="409" t="s">
        <v>4621</v>
      </c>
      <c r="D1757" s="395" t="s">
        <v>2855</v>
      </c>
      <c r="E1757" s="396" t="str">
        <f>IF(B1757="","",INDEX([1]CatGlob!$S:$S,IFERROR(MATCH(MID(B1757,7,1),[1]CatGlob!$R:$R,0),MATCH(MID(B1757,1,2),[1]CatGlob!$R:$R,0))))</f>
        <v>VAC</v>
      </c>
      <c r="F1757" s="397" t="s">
        <v>442</v>
      </c>
      <c r="G1757" s="398" t="s">
        <v>383</v>
      </c>
      <c r="H1757" s="399" t="s">
        <v>2795</v>
      </c>
      <c r="I1757" s="399" t="s">
        <v>267</v>
      </c>
      <c r="J1757" s="399" t="s">
        <v>600</v>
      </c>
      <c r="K1757" s="396" t="s">
        <v>600</v>
      </c>
      <c r="L1757" s="400" t="str">
        <f>IF(ISERROR(MATCH(M1757,M$10:M1756,0)),M1757,"")</f>
        <v/>
      </c>
      <c r="M1757" s="401" t="str">
        <f>IF(B1757="","",IF(ISERROR(MATCH(F1757&amp;"_"&amp;G1757&amp;"_"&amp;H1757&amp;"_"&amp;I1757&amp;"_"&amp;J1757&amp;IF(K1757="","","_"&amp;K1757),[1]CatGlob!$B:$B,0)),F1757&amp;"_"&amp;G1757&amp;"_"&amp;H1757&amp;"_"&amp;I1757&amp;"_"&amp;J1757&amp;IF(K1757="","","_"&amp;K1757),INDEX([1]CatGlob!$C:$C,MATCH(F1757&amp;"_"&amp;G1757&amp;"_"&amp;H1757&amp;"_"&amp;I1757&amp;"_"&amp;J1757&amp;IF(K1757="","","_"&amp;K1757),[1]CatGlob!$B:$B,0))))</f>
        <v>PEN_VAC_GOB</v>
      </c>
      <c r="N1757" s="402" t="str">
        <f t="shared" si="57"/>
        <v/>
      </c>
      <c r="O1757" s="402" t="str">
        <f t="shared" si="56"/>
        <v/>
      </c>
      <c r="P1757" s="401" t="str">
        <f>IF(LEN(B1757)&gt;8,INDEX([1]CatGlob!$X:$X,MATCH(M1757,[1]CatGlob!$W:$W,0)),"")</f>
        <v>PEG</v>
      </c>
      <c r="Q1757" s="403" t="str">
        <f>INDEX([1]CatGlob!P:P,MATCH(M1757,[1]CatGlob!O:O,0))</f>
        <v>RFLG</v>
      </c>
      <c r="R1757" s="403" t="s">
        <v>601</v>
      </c>
      <c r="S1757" s="403" t="s">
        <v>601</v>
      </c>
      <c r="T1757" s="403" t="str">
        <f>INDEX([1]CatGlob!$D:$D,MATCH($M1757,[1]CatGlob!$C:$C,0))</f>
        <v>RFL</v>
      </c>
      <c r="U1757" s="403" t="s">
        <v>2856</v>
      </c>
      <c r="V1757" s="404" t="str">
        <f>INDEX([1]CatGlob!$F:$F,MATCH($M1757,[1]CatGlob!$C:$C,0))</f>
        <v>RF_SOB</v>
      </c>
      <c r="W1757" s="405"/>
      <c r="X1757" s="406">
        <v>0</v>
      </c>
      <c r="Y1757" s="407">
        <v>0</v>
      </c>
      <c r="Z1757" s="408">
        <v>0</v>
      </c>
      <c r="AA1757" s="407">
        <v>0</v>
      </c>
      <c r="AB1757" s="408">
        <v>0</v>
      </c>
      <c r="AC1757" s="407">
        <v>0</v>
      </c>
      <c r="AD1757" s="408">
        <v>0</v>
      </c>
      <c r="AE1757" s="407">
        <v>0</v>
      </c>
      <c r="AF1757" s="408">
        <v>0</v>
      </c>
      <c r="AG1757" s="407">
        <v>0</v>
      </c>
      <c r="AI1757" s="406">
        <v>0</v>
      </c>
      <c r="AJ1757" s="407">
        <v>0</v>
      </c>
      <c r="AK1757" s="408">
        <v>0</v>
      </c>
      <c r="AL1757" s="407">
        <v>0</v>
      </c>
      <c r="AM1757" s="408">
        <v>0</v>
      </c>
      <c r="AN1757" s="407">
        <v>0</v>
      </c>
      <c r="AO1757" s="408">
        <v>0</v>
      </c>
      <c r="AP1757" s="407">
        <v>0</v>
      </c>
      <c r="AQ1757" s="408">
        <v>0</v>
      </c>
      <c r="AR1757" s="407">
        <v>0</v>
      </c>
      <c r="AT1757" s="406">
        <v>0</v>
      </c>
      <c r="AU1757" s="407">
        <v>0</v>
      </c>
      <c r="AV1757" s="408">
        <v>0</v>
      </c>
      <c r="AW1757" s="407">
        <v>0</v>
      </c>
      <c r="AX1757" s="408">
        <v>0</v>
      </c>
      <c r="AY1757" s="407">
        <v>0</v>
      </c>
      <c r="AZ1757" s="408">
        <v>0</v>
      </c>
      <c r="BA1757" s="407">
        <v>0</v>
      </c>
      <c r="BB1757" s="408">
        <v>0</v>
      </c>
      <c r="BC1757" s="407">
        <v>0</v>
      </c>
    </row>
    <row r="1758" spans="1:55" x14ac:dyDescent="0.35">
      <c r="A1758" s="385" t="str" cm="1">
        <f t="array" ref="A1758">IFERROR(_xlfn.IFS(AND(F1758="Renta Variable",O1758=1),IFERROR(MATCH(B1758,[1]RV_Det!C:C,0),"Rev"),AND(J1758="Corporativa",O1758=1,I1758="EM"),IFERROR(MATCH(B1758,[1]RF_Corps!B:B,0),"Rev"),AND(F1758="Alternativos",O1758=1),IFERROR(MATCH(B1758,[1]Rep4!C:C,0),"Rev")),"")</f>
        <v/>
      </c>
      <c r="B1758" s="394" t="s">
        <v>4622</v>
      </c>
      <c r="C1758" s="409" t="s">
        <v>4623</v>
      </c>
      <c r="D1758" s="395" t="s">
        <v>2855</v>
      </c>
      <c r="E1758" s="396" t="str">
        <f>IF(B1758="","",INDEX([1]CatGlob!$S:$S,IFERROR(MATCH(MID(B1758,7,1),[1]CatGlob!$R:$R,0),MATCH(MID(B1758,1,2),[1]CatGlob!$R:$R,0))))</f>
        <v>VAC</v>
      </c>
      <c r="F1758" s="397" t="s">
        <v>442</v>
      </c>
      <c r="G1758" s="398" t="s">
        <v>383</v>
      </c>
      <c r="H1758" s="399" t="s">
        <v>2795</v>
      </c>
      <c r="I1758" s="399" t="s">
        <v>267</v>
      </c>
      <c r="J1758" s="399" t="s">
        <v>600</v>
      </c>
      <c r="K1758" s="396" t="s">
        <v>600</v>
      </c>
      <c r="L1758" s="400" t="str">
        <f>IF(ISERROR(MATCH(M1758,M$10:M1757,0)),M1758,"")</f>
        <v/>
      </c>
      <c r="M1758" s="401" t="str">
        <f>IF(B1758="","",IF(ISERROR(MATCH(F1758&amp;"_"&amp;G1758&amp;"_"&amp;H1758&amp;"_"&amp;I1758&amp;"_"&amp;J1758&amp;IF(K1758="","","_"&amp;K1758),[1]CatGlob!$B:$B,0)),F1758&amp;"_"&amp;G1758&amp;"_"&amp;H1758&amp;"_"&amp;I1758&amp;"_"&amp;J1758&amp;IF(K1758="","","_"&amp;K1758),INDEX([1]CatGlob!$C:$C,MATCH(F1758&amp;"_"&amp;G1758&amp;"_"&amp;H1758&amp;"_"&amp;I1758&amp;"_"&amp;J1758&amp;IF(K1758="","","_"&amp;K1758),[1]CatGlob!$B:$B,0))))</f>
        <v>PEN_VAC_GOB</v>
      </c>
      <c r="N1758" s="402" t="str">
        <f t="shared" si="57"/>
        <v/>
      </c>
      <c r="O1758" s="402" t="str">
        <f t="shared" si="56"/>
        <v/>
      </c>
      <c r="P1758" s="401" t="str">
        <f>IF(LEN(B1758)&gt;8,INDEX([1]CatGlob!$X:$X,MATCH(M1758,[1]CatGlob!$W:$W,0)),"")</f>
        <v>PEG</v>
      </c>
      <c r="Q1758" s="403" t="str">
        <f>INDEX([1]CatGlob!P:P,MATCH(M1758,[1]CatGlob!O:O,0))</f>
        <v>RFLG</v>
      </c>
      <c r="R1758" s="403" t="s">
        <v>601</v>
      </c>
      <c r="S1758" s="403" t="s">
        <v>601</v>
      </c>
      <c r="T1758" s="403" t="str">
        <f>INDEX([1]CatGlob!$D:$D,MATCH($M1758,[1]CatGlob!$C:$C,0))</f>
        <v>RFL</v>
      </c>
      <c r="U1758" s="403" t="s">
        <v>2856</v>
      </c>
      <c r="V1758" s="404" t="str">
        <f>INDEX([1]CatGlob!$F:$F,MATCH($M1758,[1]CatGlob!$C:$C,0))</f>
        <v>RF_SOB</v>
      </c>
      <c r="W1758" s="405"/>
      <c r="X1758" s="406">
        <v>0</v>
      </c>
      <c r="Y1758" s="407">
        <v>0</v>
      </c>
      <c r="Z1758" s="408">
        <v>0</v>
      </c>
      <c r="AA1758" s="407">
        <v>0</v>
      </c>
      <c r="AB1758" s="408">
        <v>0</v>
      </c>
      <c r="AC1758" s="407">
        <v>0</v>
      </c>
      <c r="AD1758" s="408">
        <v>0</v>
      </c>
      <c r="AE1758" s="407">
        <v>0</v>
      </c>
      <c r="AF1758" s="408">
        <v>0</v>
      </c>
      <c r="AG1758" s="407">
        <v>0</v>
      </c>
      <c r="AI1758" s="406">
        <v>0</v>
      </c>
      <c r="AJ1758" s="407">
        <v>0</v>
      </c>
      <c r="AK1758" s="408">
        <v>0</v>
      </c>
      <c r="AL1758" s="407">
        <v>0</v>
      </c>
      <c r="AM1758" s="408">
        <v>0</v>
      </c>
      <c r="AN1758" s="407">
        <v>0</v>
      </c>
      <c r="AO1758" s="408">
        <v>0</v>
      </c>
      <c r="AP1758" s="407">
        <v>0</v>
      </c>
      <c r="AQ1758" s="408">
        <v>0</v>
      </c>
      <c r="AR1758" s="407">
        <v>0</v>
      </c>
      <c r="AT1758" s="406">
        <v>0</v>
      </c>
      <c r="AU1758" s="407">
        <v>0</v>
      </c>
      <c r="AV1758" s="408">
        <v>0</v>
      </c>
      <c r="AW1758" s="407">
        <v>0</v>
      </c>
      <c r="AX1758" s="408">
        <v>0</v>
      </c>
      <c r="AY1758" s="407">
        <v>0</v>
      </c>
      <c r="AZ1758" s="408">
        <v>0</v>
      </c>
      <c r="BA1758" s="407">
        <v>0</v>
      </c>
      <c r="BB1758" s="408">
        <v>0</v>
      </c>
      <c r="BC1758" s="407">
        <v>0</v>
      </c>
    </row>
    <row r="1759" spans="1:55" x14ac:dyDescent="0.35">
      <c r="A1759" s="385" t="str" cm="1">
        <f t="array" ref="A1759">IFERROR(_xlfn.IFS(AND(F1759="Renta Variable",O1759=1),IFERROR(MATCH(B1759,[1]RV_Det!C:C,0),"Rev"),AND(J1759="Corporativa",O1759=1,I1759="EM"),IFERROR(MATCH(B1759,[1]RF_Corps!B:B,0),"Rev"),AND(F1759="Alternativos",O1759=1),IFERROR(MATCH(B1759,[1]Rep4!C:C,0),"Rev")),"")</f>
        <v/>
      </c>
      <c r="B1759" s="394" t="s">
        <v>4624</v>
      </c>
      <c r="C1759" s="409" t="s">
        <v>4625</v>
      </c>
      <c r="D1759" s="395" t="s">
        <v>2855</v>
      </c>
      <c r="E1759" s="396" t="str">
        <f>IF(B1759="","",INDEX([1]CatGlob!$S:$S,IFERROR(MATCH(MID(B1759,7,1),[1]CatGlob!$R:$R,0),MATCH(MID(B1759,1,2),[1]CatGlob!$R:$R,0))))</f>
        <v>VAC</v>
      </c>
      <c r="F1759" s="397" t="s">
        <v>442</v>
      </c>
      <c r="G1759" s="398" t="s">
        <v>383</v>
      </c>
      <c r="H1759" s="399" t="s">
        <v>2795</v>
      </c>
      <c r="I1759" s="399" t="s">
        <v>267</v>
      </c>
      <c r="J1759" s="399" t="s">
        <v>600</v>
      </c>
      <c r="K1759" s="396" t="s">
        <v>600</v>
      </c>
      <c r="L1759" s="400" t="str">
        <f>IF(ISERROR(MATCH(M1759,M$10:M1758,0)),M1759,"")</f>
        <v/>
      </c>
      <c r="M1759" s="401" t="str">
        <f>IF(B1759="","",IF(ISERROR(MATCH(F1759&amp;"_"&amp;G1759&amp;"_"&amp;H1759&amp;"_"&amp;I1759&amp;"_"&amp;J1759&amp;IF(K1759="","","_"&amp;K1759),[1]CatGlob!$B:$B,0)),F1759&amp;"_"&amp;G1759&amp;"_"&amp;H1759&amp;"_"&amp;I1759&amp;"_"&amp;J1759&amp;IF(K1759="","","_"&amp;K1759),INDEX([1]CatGlob!$C:$C,MATCH(F1759&amp;"_"&amp;G1759&amp;"_"&amp;H1759&amp;"_"&amp;I1759&amp;"_"&amp;J1759&amp;IF(K1759="","","_"&amp;K1759),[1]CatGlob!$B:$B,0))))</f>
        <v>PEN_VAC_GOB</v>
      </c>
      <c r="N1759" s="402" t="str">
        <f t="shared" si="57"/>
        <v>rev</v>
      </c>
      <c r="O1759" s="402">
        <f t="shared" si="56"/>
        <v>1</v>
      </c>
      <c r="P1759" s="401" t="str">
        <f>IF(LEN(B1759)&gt;8,INDEX([1]CatGlob!$X:$X,MATCH(M1759,[1]CatGlob!$W:$W,0)),"")</f>
        <v>PEG</v>
      </c>
      <c r="Q1759" s="403" t="str">
        <f>INDEX([1]CatGlob!P:P,MATCH(M1759,[1]CatGlob!O:O,0))</f>
        <v>RFLG</v>
      </c>
      <c r="R1759" s="403" t="s">
        <v>601</v>
      </c>
      <c r="S1759" s="403" t="s">
        <v>601</v>
      </c>
      <c r="T1759" s="403" t="str">
        <f>INDEX([1]CatGlob!$D:$D,MATCH($M1759,[1]CatGlob!$C:$C,0))</f>
        <v>RFL</v>
      </c>
      <c r="U1759" s="403" t="s">
        <v>2856</v>
      </c>
      <c r="V1759" s="404" t="str">
        <f>INDEX([1]CatGlob!$F:$F,MATCH($M1759,[1]CatGlob!$C:$C,0))</f>
        <v>RF_SOB</v>
      </c>
      <c r="W1759" s="405"/>
      <c r="X1759" s="406">
        <v>0</v>
      </c>
      <c r="Y1759" s="407">
        <v>0</v>
      </c>
      <c r="Z1759" s="408">
        <v>0</v>
      </c>
      <c r="AA1759" s="407">
        <v>0</v>
      </c>
      <c r="AB1759" s="408">
        <v>0</v>
      </c>
      <c r="AC1759" s="407">
        <v>0</v>
      </c>
      <c r="AD1759" s="408">
        <v>0</v>
      </c>
      <c r="AE1759" s="407">
        <v>0</v>
      </c>
      <c r="AF1759" s="408">
        <v>0</v>
      </c>
      <c r="AG1759" s="407">
        <v>0</v>
      </c>
      <c r="AI1759" s="406">
        <v>0</v>
      </c>
      <c r="AJ1759" s="407">
        <v>0</v>
      </c>
      <c r="AK1759" s="408">
        <v>0</v>
      </c>
      <c r="AL1759" s="407">
        <v>0</v>
      </c>
      <c r="AM1759" s="408">
        <v>-8.40148066095524E-4</v>
      </c>
      <c r="AN1759" s="407">
        <v>1.7088891790528701E-3</v>
      </c>
      <c r="AO1759" s="408">
        <v>0</v>
      </c>
      <c r="AP1759" s="407">
        <v>0</v>
      </c>
      <c r="AQ1759" s="408">
        <v>-3.7337581383256098E-4</v>
      </c>
      <c r="AR1759" s="407">
        <v>7.5945885460858395E-4</v>
      </c>
      <c r="AT1759" s="406">
        <v>0</v>
      </c>
      <c r="AU1759" s="407">
        <v>0</v>
      </c>
      <c r="AV1759" s="408">
        <v>0</v>
      </c>
      <c r="AW1759" s="407">
        <v>0</v>
      </c>
      <c r="AX1759" s="408">
        <v>0</v>
      </c>
      <c r="AY1759" s="407">
        <v>0</v>
      </c>
      <c r="AZ1759" s="408">
        <v>0</v>
      </c>
      <c r="BA1759" s="407">
        <v>0</v>
      </c>
      <c r="BB1759" s="408">
        <v>0</v>
      </c>
      <c r="BC1759" s="407">
        <v>0</v>
      </c>
    </row>
    <row r="1760" spans="1:55" x14ac:dyDescent="0.35">
      <c r="A1760" s="385" t="str" cm="1">
        <f t="array" ref="A1760">IFERROR(_xlfn.IFS(AND(F1760="Renta Variable",O1760=1),IFERROR(MATCH(B1760,[1]RV_Det!C:C,0),"Rev"),AND(J1760="Corporativa",O1760=1,I1760="EM"),IFERROR(MATCH(B1760,[1]RF_Corps!B:B,0),"Rev"),AND(F1760="Alternativos",O1760=1),IFERROR(MATCH(B1760,[1]Rep4!C:C,0),"Rev")),"")</f>
        <v/>
      </c>
      <c r="B1760" s="394" t="s">
        <v>4626</v>
      </c>
      <c r="C1760" s="409" t="s">
        <v>4627</v>
      </c>
      <c r="D1760" s="395" t="s">
        <v>2855</v>
      </c>
      <c r="E1760" s="396" t="str">
        <f>IF(B1760="","",INDEX([1]CatGlob!$S:$S,IFERROR(MATCH(MID(B1760,7,1),[1]CatGlob!$R:$R,0),MATCH(MID(B1760,1,2),[1]CatGlob!$R:$R,0))))</f>
        <v>VAC</v>
      </c>
      <c r="F1760" s="397" t="s">
        <v>442</v>
      </c>
      <c r="G1760" s="398" t="s">
        <v>383</v>
      </c>
      <c r="H1760" s="399" t="s">
        <v>2795</v>
      </c>
      <c r="I1760" s="399" t="s">
        <v>267</v>
      </c>
      <c r="J1760" s="399" t="s">
        <v>600</v>
      </c>
      <c r="K1760" s="396" t="s">
        <v>600</v>
      </c>
      <c r="L1760" s="400" t="str">
        <f>IF(ISERROR(MATCH(M1760,M$10:M1759,0)),M1760,"")</f>
        <v/>
      </c>
      <c r="M1760" s="401" t="str">
        <f>IF(B1760="","",IF(ISERROR(MATCH(F1760&amp;"_"&amp;G1760&amp;"_"&amp;H1760&amp;"_"&amp;I1760&amp;"_"&amp;J1760&amp;IF(K1760="","","_"&amp;K1760),[1]CatGlob!$B:$B,0)),F1760&amp;"_"&amp;G1760&amp;"_"&amp;H1760&amp;"_"&amp;I1760&amp;"_"&amp;J1760&amp;IF(K1760="","","_"&amp;K1760),INDEX([1]CatGlob!$C:$C,MATCH(F1760&amp;"_"&amp;G1760&amp;"_"&amp;H1760&amp;"_"&amp;I1760&amp;"_"&amp;J1760&amp;IF(K1760="","","_"&amp;K1760),[1]CatGlob!$B:$B,0))))</f>
        <v>PEN_VAC_GOB</v>
      </c>
      <c r="N1760" s="402" t="str">
        <f t="shared" si="57"/>
        <v/>
      </c>
      <c r="O1760" s="402" t="str">
        <f t="shared" si="56"/>
        <v/>
      </c>
      <c r="P1760" s="401" t="str">
        <f>IF(LEN(B1760)&gt;8,INDEX([1]CatGlob!$X:$X,MATCH(M1760,[1]CatGlob!$W:$W,0)),"")</f>
        <v>PEG</v>
      </c>
      <c r="Q1760" s="403" t="str">
        <f>INDEX([1]CatGlob!P:P,MATCH(M1760,[1]CatGlob!O:O,0))</f>
        <v>RFLG</v>
      </c>
      <c r="R1760" s="403" t="s">
        <v>601</v>
      </c>
      <c r="S1760" s="403" t="s">
        <v>601</v>
      </c>
      <c r="T1760" s="403" t="str">
        <f>INDEX([1]CatGlob!$D:$D,MATCH($M1760,[1]CatGlob!$C:$C,0))</f>
        <v>RFL</v>
      </c>
      <c r="U1760" s="403" t="s">
        <v>2856</v>
      </c>
      <c r="V1760" s="404" t="str">
        <f>INDEX([1]CatGlob!$F:$F,MATCH($M1760,[1]CatGlob!$C:$C,0))</f>
        <v>RF_SOB</v>
      </c>
      <c r="W1760" s="405"/>
      <c r="X1760" s="406">
        <v>0</v>
      </c>
      <c r="Y1760" s="407">
        <v>0</v>
      </c>
      <c r="Z1760" s="408">
        <v>0</v>
      </c>
      <c r="AA1760" s="407">
        <v>0</v>
      </c>
      <c r="AB1760" s="408">
        <v>0</v>
      </c>
      <c r="AC1760" s="407">
        <v>0</v>
      </c>
      <c r="AD1760" s="408">
        <v>0</v>
      </c>
      <c r="AE1760" s="407">
        <v>0</v>
      </c>
      <c r="AF1760" s="408">
        <v>0</v>
      </c>
      <c r="AG1760" s="407">
        <v>0</v>
      </c>
      <c r="AI1760" s="406">
        <v>0</v>
      </c>
      <c r="AJ1760" s="407">
        <v>0</v>
      </c>
      <c r="AK1760" s="408">
        <v>0</v>
      </c>
      <c r="AL1760" s="407">
        <v>0</v>
      </c>
      <c r="AM1760" s="408">
        <v>0</v>
      </c>
      <c r="AN1760" s="407">
        <v>0</v>
      </c>
      <c r="AO1760" s="408">
        <v>0</v>
      </c>
      <c r="AP1760" s="407">
        <v>0</v>
      </c>
      <c r="AQ1760" s="408">
        <v>0</v>
      </c>
      <c r="AR1760" s="407">
        <v>0</v>
      </c>
      <c r="AT1760" s="406">
        <v>0</v>
      </c>
      <c r="AU1760" s="407">
        <v>0</v>
      </c>
      <c r="AV1760" s="408">
        <v>0</v>
      </c>
      <c r="AW1760" s="407">
        <v>0</v>
      </c>
      <c r="AX1760" s="408">
        <v>0</v>
      </c>
      <c r="AY1760" s="407">
        <v>0</v>
      </c>
      <c r="AZ1760" s="408">
        <v>0</v>
      </c>
      <c r="BA1760" s="407">
        <v>0</v>
      </c>
      <c r="BB1760" s="408">
        <v>0</v>
      </c>
      <c r="BC1760" s="407">
        <v>0</v>
      </c>
    </row>
    <row r="1761" spans="1:55" x14ac:dyDescent="0.35">
      <c r="A1761" s="385" t="str" cm="1">
        <f t="array" ref="A1761">IFERROR(_xlfn.IFS(AND(F1761="Renta Variable",O1761=1),IFERROR(MATCH(B1761,[1]RV_Det!C:C,0),"Rev"),AND(J1761="Corporativa",O1761=1,I1761="EM"),IFERROR(MATCH(B1761,[1]RF_Corps!B:B,0),"Rev"),AND(F1761="Alternativos",O1761=1),IFERROR(MATCH(B1761,[1]Rep4!C:C,0),"Rev")),"")</f>
        <v/>
      </c>
      <c r="B1761" s="394" t="s">
        <v>4628</v>
      </c>
      <c r="C1761" s="409" t="s">
        <v>4629</v>
      </c>
      <c r="D1761" s="395" t="s">
        <v>2855</v>
      </c>
      <c r="E1761" s="396" t="str">
        <f>IF(B1761="","",INDEX([1]CatGlob!$S:$S,IFERROR(MATCH(MID(B1761,7,1),[1]CatGlob!$R:$R,0),MATCH(MID(B1761,1,2),[1]CatGlob!$R:$R,0))))</f>
        <v>VAC</v>
      </c>
      <c r="F1761" s="397" t="s">
        <v>442</v>
      </c>
      <c r="G1761" s="398" t="s">
        <v>383</v>
      </c>
      <c r="H1761" s="399" t="s">
        <v>2795</v>
      </c>
      <c r="I1761" s="399" t="s">
        <v>267</v>
      </c>
      <c r="J1761" s="399" t="s">
        <v>600</v>
      </c>
      <c r="K1761" s="396" t="s">
        <v>600</v>
      </c>
      <c r="L1761" s="400" t="str">
        <f>IF(ISERROR(MATCH(M1761,M$10:M1760,0)),M1761,"")</f>
        <v/>
      </c>
      <c r="M1761" s="401" t="str">
        <f>IF(B1761="","",IF(ISERROR(MATCH(F1761&amp;"_"&amp;G1761&amp;"_"&amp;H1761&amp;"_"&amp;I1761&amp;"_"&amp;J1761&amp;IF(K1761="","","_"&amp;K1761),[1]CatGlob!$B:$B,0)),F1761&amp;"_"&amp;G1761&amp;"_"&amp;H1761&amp;"_"&amp;I1761&amp;"_"&amp;J1761&amp;IF(K1761="","","_"&amp;K1761),INDEX([1]CatGlob!$C:$C,MATCH(F1761&amp;"_"&amp;G1761&amp;"_"&amp;H1761&amp;"_"&amp;I1761&amp;"_"&amp;J1761&amp;IF(K1761="","","_"&amp;K1761),[1]CatGlob!$B:$B,0))))</f>
        <v>PEN_VAC_GOB</v>
      </c>
      <c r="N1761" s="402" t="str">
        <f t="shared" si="57"/>
        <v/>
      </c>
      <c r="O1761" s="402" t="str">
        <f t="shared" si="56"/>
        <v/>
      </c>
      <c r="P1761" s="401" t="str">
        <f>IF(LEN(B1761)&gt;8,INDEX([1]CatGlob!$X:$X,MATCH(M1761,[1]CatGlob!$W:$W,0)),"")</f>
        <v>PEG</v>
      </c>
      <c r="Q1761" s="403" t="str">
        <f>INDEX([1]CatGlob!P:P,MATCH(M1761,[1]CatGlob!O:O,0))</f>
        <v>RFLG</v>
      </c>
      <c r="R1761" s="403" t="s">
        <v>601</v>
      </c>
      <c r="S1761" s="403" t="s">
        <v>601</v>
      </c>
      <c r="T1761" s="403" t="str">
        <f>INDEX([1]CatGlob!$D:$D,MATCH($M1761,[1]CatGlob!$C:$C,0))</f>
        <v>RFL</v>
      </c>
      <c r="U1761" s="403" t="s">
        <v>2856</v>
      </c>
      <c r="V1761" s="404" t="str">
        <f>INDEX([1]CatGlob!$F:$F,MATCH($M1761,[1]CatGlob!$C:$C,0))</f>
        <v>RF_SOB</v>
      </c>
      <c r="W1761" s="405"/>
      <c r="X1761" s="406">
        <v>0</v>
      </c>
      <c r="Y1761" s="407">
        <v>0</v>
      </c>
      <c r="Z1761" s="408">
        <v>0</v>
      </c>
      <c r="AA1761" s="407">
        <v>0</v>
      </c>
      <c r="AB1761" s="408">
        <v>0</v>
      </c>
      <c r="AC1761" s="407">
        <v>0</v>
      </c>
      <c r="AD1761" s="408">
        <v>0</v>
      </c>
      <c r="AE1761" s="407">
        <v>0</v>
      </c>
      <c r="AF1761" s="408">
        <v>0</v>
      </c>
      <c r="AG1761" s="407">
        <v>0</v>
      </c>
      <c r="AI1761" s="406">
        <v>0</v>
      </c>
      <c r="AJ1761" s="407">
        <v>0</v>
      </c>
      <c r="AK1761" s="408">
        <v>0</v>
      </c>
      <c r="AL1761" s="407">
        <v>0</v>
      </c>
      <c r="AM1761" s="408">
        <v>0</v>
      </c>
      <c r="AN1761" s="407">
        <v>0</v>
      </c>
      <c r="AO1761" s="408">
        <v>0</v>
      </c>
      <c r="AP1761" s="407">
        <v>0</v>
      </c>
      <c r="AQ1761" s="408">
        <v>0</v>
      </c>
      <c r="AR1761" s="407">
        <v>0</v>
      </c>
      <c r="AT1761" s="406">
        <v>0</v>
      </c>
      <c r="AU1761" s="407">
        <v>0</v>
      </c>
      <c r="AV1761" s="408">
        <v>0</v>
      </c>
      <c r="AW1761" s="407">
        <v>0</v>
      </c>
      <c r="AX1761" s="408">
        <v>0</v>
      </c>
      <c r="AY1761" s="407">
        <v>0</v>
      </c>
      <c r="AZ1761" s="408">
        <v>0</v>
      </c>
      <c r="BA1761" s="407">
        <v>0</v>
      </c>
      <c r="BB1761" s="408">
        <v>0</v>
      </c>
      <c r="BC1761" s="407">
        <v>0</v>
      </c>
    </row>
    <row r="1762" spans="1:55" x14ac:dyDescent="0.35">
      <c r="A1762" s="385" t="str" cm="1">
        <f t="array" ref="A1762">IFERROR(_xlfn.IFS(AND(F1762="Renta Variable",O1762=1),IFERROR(MATCH(B1762,[1]RV_Det!C:C,0),"Rev"),AND(J1762="Corporativa",O1762=1,I1762="EM"),IFERROR(MATCH(B1762,[1]RF_Corps!B:B,0),"Rev"),AND(F1762="Alternativos",O1762=1),IFERROR(MATCH(B1762,[1]Rep4!C:C,0),"Rev")),"")</f>
        <v/>
      </c>
      <c r="B1762" s="394" t="s">
        <v>4630</v>
      </c>
      <c r="C1762" s="409" t="s">
        <v>4631</v>
      </c>
      <c r="D1762" s="395" t="s">
        <v>2855</v>
      </c>
      <c r="E1762" s="396" t="str">
        <f>IF(B1762="","",INDEX([1]CatGlob!$S:$S,IFERROR(MATCH(MID(B1762,7,1),[1]CatGlob!$R:$R,0),MATCH(MID(B1762,1,2),[1]CatGlob!$R:$R,0))))</f>
        <v>VAC</v>
      </c>
      <c r="F1762" s="397" t="s">
        <v>442</v>
      </c>
      <c r="G1762" s="398" t="s">
        <v>383</v>
      </c>
      <c r="H1762" s="399" t="s">
        <v>2795</v>
      </c>
      <c r="I1762" s="399" t="s">
        <v>267</v>
      </c>
      <c r="J1762" s="399" t="s">
        <v>600</v>
      </c>
      <c r="K1762" s="396" t="s">
        <v>600</v>
      </c>
      <c r="L1762" s="400" t="str">
        <f>IF(ISERROR(MATCH(M1762,M$10:M1761,0)),M1762,"")</f>
        <v/>
      </c>
      <c r="M1762" s="401" t="str">
        <f>IF(B1762="","",IF(ISERROR(MATCH(F1762&amp;"_"&amp;G1762&amp;"_"&amp;H1762&amp;"_"&amp;I1762&amp;"_"&amp;J1762&amp;IF(K1762="","","_"&amp;K1762),[1]CatGlob!$B:$B,0)),F1762&amp;"_"&amp;G1762&amp;"_"&amp;H1762&amp;"_"&amp;I1762&amp;"_"&amp;J1762&amp;IF(K1762="","","_"&amp;K1762),INDEX([1]CatGlob!$C:$C,MATCH(F1762&amp;"_"&amp;G1762&amp;"_"&amp;H1762&amp;"_"&amp;I1762&amp;"_"&amp;J1762&amp;IF(K1762="","","_"&amp;K1762),[1]CatGlob!$B:$B,0))))</f>
        <v>PEN_VAC_GOB</v>
      </c>
      <c r="N1762" s="402" t="str">
        <f t="shared" si="57"/>
        <v/>
      </c>
      <c r="O1762" s="402" t="str">
        <f t="shared" si="56"/>
        <v/>
      </c>
      <c r="P1762" s="401" t="str">
        <f>IF(LEN(B1762)&gt;8,INDEX([1]CatGlob!$X:$X,MATCH(M1762,[1]CatGlob!$W:$W,0)),"")</f>
        <v>PEG</v>
      </c>
      <c r="Q1762" s="403" t="str">
        <f>INDEX([1]CatGlob!P:P,MATCH(M1762,[1]CatGlob!O:O,0))</f>
        <v>RFLG</v>
      </c>
      <c r="R1762" s="403" t="s">
        <v>601</v>
      </c>
      <c r="S1762" s="403" t="s">
        <v>601</v>
      </c>
      <c r="T1762" s="403" t="str">
        <f>INDEX([1]CatGlob!$D:$D,MATCH($M1762,[1]CatGlob!$C:$C,0))</f>
        <v>RFL</v>
      </c>
      <c r="U1762" s="403" t="s">
        <v>2856</v>
      </c>
      <c r="V1762" s="404" t="str">
        <f>INDEX([1]CatGlob!$F:$F,MATCH($M1762,[1]CatGlob!$C:$C,0))</f>
        <v>RF_SOB</v>
      </c>
      <c r="W1762" s="405"/>
      <c r="X1762" s="406">
        <v>0</v>
      </c>
      <c r="Y1762" s="407">
        <v>0</v>
      </c>
      <c r="Z1762" s="408">
        <v>0</v>
      </c>
      <c r="AA1762" s="407">
        <v>0</v>
      </c>
      <c r="AB1762" s="408">
        <v>0</v>
      </c>
      <c r="AC1762" s="407">
        <v>0</v>
      </c>
      <c r="AD1762" s="408">
        <v>0</v>
      </c>
      <c r="AE1762" s="407">
        <v>0</v>
      </c>
      <c r="AF1762" s="408">
        <v>0</v>
      </c>
      <c r="AG1762" s="407">
        <v>0</v>
      </c>
      <c r="AI1762" s="406">
        <v>0</v>
      </c>
      <c r="AJ1762" s="407">
        <v>0</v>
      </c>
      <c r="AK1762" s="408">
        <v>0</v>
      </c>
      <c r="AL1762" s="407">
        <v>0</v>
      </c>
      <c r="AM1762" s="408">
        <v>0</v>
      </c>
      <c r="AN1762" s="407">
        <v>0</v>
      </c>
      <c r="AO1762" s="408">
        <v>0</v>
      </c>
      <c r="AP1762" s="407">
        <v>0</v>
      </c>
      <c r="AQ1762" s="408">
        <v>0</v>
      </c>
      <c r="AR1762" s="407">
        <v>0</v>
      </c>
      <c r="AT1762" s="406">
        <v>0</v>
      </c>
      <c r="AU1762" s="407">
        <v>0</v>
      </c>
      <c r="AV1762" s="408">
        <v>0</v>
      </c>
      <c r="AW1762" s="407">
        <v>0</v>
      </c>
      <c r="AX1762" s="408">
        <v>0</v>
      </c>
      <c r="AY1762" s="407">
        <v>0</v>
      </c>
      <c r="AZ1762" s="408">
        <v>0</v>
      </c>
      <c r="BA1762" s="407">
        <v>0</v>
      </c>
      <c r="BB1762" s="408">
        <v>0</v>
      </c>
      <c r="BC1762" s="407">
        <v>0</v>
      </c>
    </row>
    <row r="1763" spans="1:55" x14ac:dyDescent="0.35">
      <c r="A1763" s="385" t="str" cm="1">
        <f t="array" ref="A1763">IFERROR(_xlfn.IFS(AND(F1763="Renta Variable",O1763=1),IFERROR(MATCH(B1763,[1]RV_Det!C:C,0),"Rev"),AND(J1763="Corporativa",O1763=1,I1763="EM"),IFERROR(MATCH(B1763,[1]RF_Corps!B:B,0),"Rev"),AND(F1763="Alternativos",O1763=1),IFERROR(MATCH(B1763,[1]Rep4!C:C,0),"Rev")),"")</f>
        <v/>
      </c>
      <c r="B1763" s="394" t="s">
        <v>4632</v>
      </c>
      <c r="C1763" s="409" t="s">
        <v>4633</v>
      </c>
      <c r="D1763" s="395" t="s">
        <v>2855</v>
      </c>
      <c r="E1763" s="396" t="str">
        <f>IF(B1763="","",INDEX([1]CatGlob!$S:$S,IFERROR(MATCH(MID(B1763,7,1),[1]CatGlob!$R:$R,0),MATCH(MID(B1763,1,2),[1]CatGlob!$R:$R,0))))</f>
        <v>VAC</v>
      </c>
      <c r="F1763" s="397" t="s">
        <v>442</v>
      </c>
      <c r="G1763" s="398" t="s">
        <v>383</v>
      </c>
      <c r="H1763" s="399" t="s">
        <v>2795</v>
      </c>
      <c r="I1763" s="399" t="s">
        <v>267</v>
      </c>
      <c r="J1763" s="399" t="s">
        <v>600</v>
      </c>
      <c r="K1763" s="396" t="s">
        <v>600</v>
      </c>
      <c r="L1763" s="400" t="str">
        <f>IF(ISERROR(MATCH(M1763,M$10:M1762,0)),M1763,"")</f>
        <v/>
      </c>
      <c r="M1763" s="401" t="str">
        <f>IF(B1763="","",IF(ISERROR(MATCH(F1763&amp;"_"&amp;G1763&amp;"_"&amp;H1763&amp;"_"&amp;I1763&amp;"_"&amp;J1763&amp;IF(K1763="","","_"&amp;K1763),[1]CatGlob!$B:$B,0)),F1763&amp;"_"&amp;G1763&amp;"_"&amp;H1763&amp;"_"&amp;I1763&amp;"_"&amp;J1763&amp;IF(K1763="","","_"&amp;K1763),INDEX([1]CatGlob!$C:$C,MATCH(F1763&amp;"_"&amp;G1763&amp;"_"&amp;H1763&amp;"_"&amp;I1763&amp;"_"&amp;J1763&amp;IF(K1763="","","_"&amp;K1763),[1]CatGlob!$B:$B,0))))</f>
        <v>PEN_VAC_GOB</v>
      </c>
      <c r="N1763" s="402" t="str">
        <f t="shared" si="57"/>
        <v/>
      </c>
      <c r="O1763" s="402" t="str">
        <f t="shared" si="56"/>
        <v/>
      </c>
      <c r="P1763" s="401" t="str">
        <f>IF(LEN(B1763)&gt;8,INDEX([1]CatGlob!$X:$X,MATCH(M1763,[1]CatGlob!$W:$W,0)),"")</f>
        <v>PEG</v>
      </c>
      <c r="Q1763" s="403" t="str">
        <f>INDEX([1]CatGlob!P:P,MATCH(M1763,[1]CatGlob!O:O,0))</f>
        <v>RFLG</v>
      </c>
      <c r="R1763" s="403" t="s">
        <v>601</v>
      </c>
      <c r="S1763" s="403" t="s">
        <v>601</v>
      </c>
      <c r="T1763" s="403" t="str">
        <f>INDEX([1]CatGlob!$D:$D,MATCH($M1763,[1]CatGlob!$C:$C,0))</f>
        <v>RFL</v>
      </c>
      <c r="U1763" s="403" t="s">
        <v>2856</v>
      </c>
      <c r="V1763" s="404" t="str">
        <f>INDEX([1]CatGlob!$F:$F,MATCH($M1763,[1]CatGlob!$C:$C,0))</f>
        <v>RF_SOB</v>
      </c>
      <c r="W1763" s="405"/>
      <c r="X1763" s="406">
        <v>0</v>
      </c>
      <c r="Y1763" s="407">
        <v>0</v>
      </c>
      <c r="Z1763" s="408">
        <v>0</v>
      </c>
      <c r="AA1763" s="407">
        <v>0</v>
      </c>
      <c r="AB1763" s="408">
        <v>0</v>
      </c>
      <c r="AC1763" s="407">
        <v>0</v>
      </c>
      <c r="AD1763" s="408">
        <v>0</v>
      </c>
      <c r="AE1763" s="407">
        <v>0</v>
      </c>
      <c r="AF1763" s="408">
        <v>0</v>
      </c>
      <c r="AG1763" s="407">
        <v>0</v>
      </c>
      <c r="AI1763" s="406">
        <v>0</v>
      </c>
      <c r="AJ1763" s="407">
        <v>0</v>
      </c>
      <c r="AK1763" s="408">
        <v>0</v>
      </c>
      <c r="AL1763" s="407">
        <v>0</v>
      </c>
      <c r="AM1763" s="408">
        <v>0</v>
      </c>
      <c r="AN1763" s="407">
        <v>0</v>
      </c>
      <c r="AO1763" s="408">
        <v>0</v>
      </c>
      <c r="AP1763" s="407">
        <v>0</v>
      </c>
      <c r="AQ1763" s="408">
        <v>0</v>
      </c>
      <c r="AR1763" s="407">
        <v>0</v>
      </c>
      <c r="AT1763" s="406">
        <v>0</v>
      </c>
      <c r="AU1763" s="407">
        <v>0</v>
      </c>
      <c r="AV1763" s="408">
        <v>0</v>
      </c>
      <c r="AW1763" s="407">
        <v>0</v>
      </c>
      <c r="AX1763" s="408">
        <v>0</v>
      </c>
      <c r="AY1763" s="407">
        <v>0</v>
      </c>
      <c r="AZ1763" s="408">
        <v>0</v>
      </c>
      <c r="BA1763" s="407">
        <v>0</v>
      </c>
      <c r="BB1763" s="408">
        <v>0</v>
      </c>
      <c r="BC1763" s="407">
        <v>0</v>
      </c>
    </row>
    <row r="1764" spans="1:55" x14ac:dyDescent="0.35">
      <c r="A1764" s="385" t="str" cm="1">
        <f t="array" ref="A1764">IFERROR(_xlfn.IFS(AND(F1764="Renta Variable",O1764=1),IFERROR(MATCH(B1764,[1]RV_Det!C:C,0),"Rev"),AND(J1764="Corporativa",O1764=1,I1764="EM"),IFERROR(MATCH(B1764,[1]RF_Corps!B:B,0),"Rev"),AND(F1764="Alternativos",O1764=1),IFERROR(MATCH(B1764,[1]Rep4!C:C,0),"Rev")),"")</f>
        <v/>
      </c>
      <c r="B1764" s="394" t="s">
        <v>4634</v>
      </c>
      <c r="C1764" s="409" t="s">
        <v>4635</v>
      </c>
      <c r="D1764" s="395" t="s">
        <v>2855</v>
      </c>
      <c r="E1764" s="396" t="str">
        <f>IF(B1764="","",INDEX([1]CatGlob!$S:$S,IFERROR(MATCH(MID(B1764,7,1),[1]CatGlob!$R:$R,0),MATCH(MID(B1764,1,2),[1]CatGlob!$R:$R,0))))</f>
        <v>VAC</v>
      </c>
      <c r="F1764" s="397" t="s">
        <v>442</v>
      </c>
      <c r="G1764" s="398" t="s">
        <v>383</v>
      </c>
      <c r="H1764" s="399" t="s">
        <v>2795</v>
      </c>
      <c r="I1764" s="399" t="s">
        <v>267</v>
      </c>
      <c r="J1764" s="399" t="s">
        <v>600</v>
      </c>
      <c r="K1764" s="396" t="s">
        <v>600</v>
      </c>
      <c r="L1764" s="400" t="str">
        <f>IF(ISERROR(MATCH(M1764,M$10:M1763,0)),M1764,"")</f>
        <v/>
      </c>
      <c r="M1764" s="401" t="str">
        <f>IF(B1764="","",IF(ISERROR(MATCH(F1764&amp;"_"&amp;G1764&amp;"_"&amp;H1764&amp;"_"&amp;I1764&amp;"_"&amp;J1764&amp;IF(K1764="","","_"&amp;K1764),[1]CatGlob!$B:$B,0)),F1764&amp;"_"&amp;G1764&amp;"_"&amp;H1764&amp;"_"&amp;I1764&amp;"_"&amp;J1764&amp;IF(K1764="","","_"&amp;K1764),INDEX([1]CatGlob!$C:$C,MATCH(F1764&amp;"_"&amp;G1764&amp;"_"&amp;H1764&amp;"_"&amp;I1764&amp;"_"&amp;J1764&amp;IF(K1764="","","_"&amp;K1764),[1]CatGlob!$B:$B,0))))</f>
        <v>PEN_VAC_GOB</v>
      </c>
      <c r="N1764" s="402" t="str">
        <f t="shared" si="57"/>
        <v/>
      </c>
      <c r="O1764" s="402" t="str">
        <f t="shared" si="56"/>
        <v/>
      </c>
      <c r="P1764" s="401" t="str">
        <f>IF(LEN(B1764)&gt;8,INDEX([1]CatGlob!$X:$X,MATCH(M1764,[1]CatGlob!$W:$W,0)),"")</f>
        <v>PEG</v>
      </c>
      <c r="Q1764" s="403" t="str">
        <f>INDEX([1]CatGlob!P:P,MATCH(M1764,[1]CatGlob!O:O,0))</f>
        <v>RFLG</v>
      </c>
      <c r="R1764" s="403" t="s">
        <v>601</v>
      </c>
      <c r="S1764" s="403" t="s">
        <v>601</v>
      </c>
      <c r="T1764" s="403" t="str">
        <f>INDEX([1]CatGlob!$D:$D,MATCH($M1764,[1]CatGlob!$C:$C,0))</f>
        <v>RFL</v>
      </c>
      <c r="U1764" s="403" t="s">
        <v>2856</v>
      </c>
      <c r="V1764" s="404" t="str">
        <f>INDEX([1]CatGlob!$F:$F,MATCH($M1764,[1]CatGlob!$C:$C,0))</f>
        <v>RF_SOB</v>
      </c>
      <c r="W1764" s="405"/>
      <c r="X1764" s="406">
        <v>0</v>
      </c>
      <c r="Y1764" s="407">
        <v>0</v>
      </c>
      <c r="Z1764" s="408">
        <v>0</v>
      </c>
      <c r="AA1764" s="407">
        <v>0</v>
      </c>
      <c r="AB1764" s="408">
        <v>0</v>
      </c>
      <c r="AC1764" s="407">
        <v>0</v>
      </c>
      <c r="AD1764" s="408">
        <v>0</v>
      </c>
      <c r="AE1764" s="407">
        <v>0</v>
      </c>
      <c r="AF1764" s="408">
        <v>0</v>
      </c>
      <c r="AG1764" s="407">
        <v>0</v>
      </c>
      <c r="AI1764" s="406">
        <v>0</v>
      </c>
      <c r="AJ1764" s="407">
        <v>0</v>
      </c>
      <c r="AK1764" s="408">
        <v>0</v>
      </c>
      <c r="AL1764" s="407">
        <v>0</v>
      </c>
      <c r="AM1764" s="408">
        <v>0</v>
      </c>
      <c r="AN1764" s="407">
        <v>0</v>
      </c>
      <c r="AO1764" s="408">
        <v>0</v>
      </c>
      <c r="AP1764" s="407">
        <v>0</v>
      </c>
      <c r="AQ1764" s="408">
        <v>0</v>
      </c>
      <c r="AR1764" s="407">
        <v>0</v>
      </c>
      <c r="AT1764" s="406">
        <v>0</v>
      </c>
      <c r="AU1764" s="407">
        <v>0</v>
      </c>
      <c r="AV1764" s="408">
        <v>0</v>
      </c>
      <c r="AW1764" s="407">
        <v>0</v>
      </c>
      <c r="AX1764" s="408">
        <v>0</v>
      </c>
      <c r="AY1764" s="407">
        <v>0</v>
      </c>
      <c r="AZ1764" s="408">
        <v>0</v>
      </c>
      <c r="BA1764" s="407">
        <v>0</v>
      </c>
      <c r="BB1764" s="408">
        <v>0</v>
      </c>
      <c r="BC1764" s="407">
        <v>0</v>
      </c>
    </row>
    <row r="1765" spans="1:55" x14ac:dyDescent="0.35">
      <c r="A1765" s="385" t="str" cm="1">
        <f t="array" ref="A1765">IFERROR(_xlfn.IFS(AND(F1765="Renta Variable",O1765=1),IFERROR(MATCH(B1765,[1]RV_Det!C:C,0),"Rev"),AND(J1765="Corporativa",O1765=1,I1765="EM"),IFERROR(MATCH(B1765,[1]RF_Corps!B:B,0),"Rev"),AND(F1765="Alternativos",O1765=1),IFERROR(MATCH(B1765,[1]Rep4!C:C,0),"Rev")),"")</f>
        <v/>
      </c>
      <c r="B1765" s="394" t="s">
        <v>4636</v>
      </c>
      <c r="C1765" s="409" t="s">
        <v>4637</v>
      </c>
      <c r="D1765" s="395" t="s">
        <v>2855</v>
      </c>
      <c r="E1765" s="396" t="str">
        <f>IF(B1765="","",INDEX([1]CatGlob!$S:$S,IFERROR(MATCH(MID(B1765,7,1),[1]CatGlob!$R:$R,0),MATCH(MID(B1765,1,2),[1]CatGlob!$R:$R,0))))</f>
        <v>VAC</v>
      </c>
      <c r="F1765" s="397" t="s">
        <v>442</v>
      </c>
      <c r="G1765" s="398" t="s">
        <v>383</v>
      </c>
      <c r="H1765" s="399" t="s">
        <v>2795</v>
      </c>
      <c r="I1765" s="399" t="s">
        <v>267</v>
      </c>
      <c r="J1765" s="399" t="s">
        <v>600</v>
      </c>
      <c r="K1765" s="396" t="s">
        <v>600</v>
      </c>
      <c r="L1765" s="400" t="str">
        <f>IF(ISERROR(MATCH(M1765,M$10:M1764,0)),M1765,"")</f>
        <v/>
      </c>
      <c r="M1765" s="401" t="str">
        <f>IF(B1765="","",IF(ISERROR(MATCH(F1765&amp;"_"&amp;G1765&amp;"_"&amp;H1765&amp;"_"&amp;I1765&amp;"_"&amp;J1765&amp;IF(K1765="","","_"&amp;K1765),[1]CatGlob!$B:$B,0)),F1765&amp;"_"&amp;G1765&amp;"_"&amp;H1765&amp;"_"&amp;I1765&amp;"_"&amp;J1765&amp;IF(K1765="","","_"&amp;K1765),INDEX([1]CatGlob!$C:$C,MATCH(F1765&amp;"_"&amp;G1765&amp;"_"&amp;H1765&amp;"_"&amp;I1765&amp;"_"&amp;J1765&amp;IF(K1765="","","_"&amp;K1765),[1]CatGlob!$B:$B,0))))</f>
        <v>PEN_VAC_GOB</v>
      </c>
      <c r="N1765" s="402" t="str">
        <f t="shared" si="57"/>
        <v/>
      </c>
      <c r="O1765" s="402" t="str">
        <f t="shared" si="56"/>
        <v/>
      </c>
      <c r="P1765" s="401" t="str">
        <f>IF(LEN(B1765)&gt;8,INDEX([1]CatGlob!$X:$X,MATCH(M1765,[1]CatGlob!$W:$W,0)),"")</f>
        <v>PEG</v>
      </c>
      <c r="Q1765" s="403" t="str">
        <f>INDEX([1]CatGlob!P:P,MATCH(M1765,[1]CatGlob!O:O,0))</f>
        <v>RFLG</v>
      </c>
      <c r="R1765" s="403" t="s">
        <v>601</v>
      </c>
      <c r="S1765" s="403" t="s">
        <v>601</v>
      </c>
      <c r="T1765" s="403" t="str">
        <f>INDEX([1]CatGlob!$D:$D,MATCH($M1765,[1]CatGlob!$C:$C,0))</f>
        <v>RFL</v>
      </c>
      <c r="U1765" s="403" t="s">
        <v>2856</v>
      </c>
      <c r="V1765" s="404" t="str">
        <f>INDEX([1]CatGlob!$F:$F,MATCH($M1765,[1]CatGlob!$C:$C,0))</f>
        <v>RF_SOB</v>
      </c>
      <c r="W1765" s="405"/>
      <c r="X1765" s="406">
        <v>0</v>
      </c>
      <c r="Y1765" s="407">
        <v>0</v>
      </c>
      <c r="Z1765" s="408">
        <v>0</v>
      </c>
      <c r="AA1765" s="407">
        <v>0</v>
      </c>
      <c r="AB1765" s="408">
        <v>0</v>
      </c>
      <c r="AC1765" s="407">
        <v>0</v>
      </c>
      <c r="AD1765" s="408">
        <v>0</v>
      </c>
      <c r="AE1765" s="407">
        <v>0</v>
      </c>
      <c r="AF1765" s="408">
        <v>0</v>
      </c>
      <c r="AG1765" s="407">
        <v>0</v>
      </c>
      <c r="AI1765" s="406">
        <v>0</v>
      </c>
      <c r="AJ1765" s="407">
        <v>0</v>
      </c>
      <c r="AK1765" s="408">
        <v>0</v>
      </c>
      <c r="AL1765" s="407">
        <v>0</v>
      </c>
      <c r="AM1765" s="408">
        <v>0</v>
      </c>
      <c r="AN1765" s="407">
        <v>0</v>
      </c>
      <c r="AO1765" s="408">
        <v>0</v>
      </c>
      <c r="AP1765" s="407">
        <v>0</v>
      </c>
      <c r="AQ1765" s="408">
        <v>0</v>
      </c>
      <c r="AR1765" s="407">
        <v>0</v>
      </c>
      <c r="AT1765" s="406">
        <v>0</v>
      </c>
      <c r="AU1765" s="407">
        <v>0</v>
      </c>
      <c r="AV1765" s="408">
        <v>0</v>
      </c>
      <c r="AW1765" s="407">
        <v>0</v>
      </c>
      <c r="AX1765" s="408">
        <v>0</v>
      </c>
      <c r="AY1765" s="407">
        <v>0</v>
      </c>
      <c r="AZ1765" s="408">
        <v>0</v>
      </c>
      <c r="BA1765" s="407">
        <v>0</v>
      </c>
      <c r="BB1765" s="408">
        <v>0</v>
      </c>
      <c r="BC1765" s="407">
        <v>0</v>
      </c>
    </row>
    <row r="1766" spans="1:55" x14ac:dyDescent="0.35">
      <c r="A1766" s="385" t="str" cm="1">
        <f t="array" ref="A1766">IFERROR(_xlfn.IFS(AND(F1766="Renta Variable",O1766=1),IFERROR(MATCH(B1766,[1]RV_Det!C:C,0),"Rev"),AND(J1766="Corporativa",O1766=1,I1766="EM"),IFERROR(MATCH(B1766,[1]RF_Corps!B:B,0),"Rev"),AND(F1766="Alternativos",O1766=1),IFERROR(MATCH(B1766,[1]Rep4!C:C,0),"Rev")),"")</f>
        <v/>
      </c>
      <c r="B1766" s="394" t="s">
        <v>4638</v>
      </c>
      <c r="C1766" s="409" t="s">
        <v>4639</v>
      </c>
      <c r="D1766" s="395" t="s">
        <v>2855</v>
      </c>
      <c r="E1766" s="396" t="str">
        <f>IF(B1766="","",INDEX([1]CatGlob!$S:$S,IFERROR(MATCH(MID(B1766,7,1),[1]CatGlob!$R:$R,0),MATCH(MID(B1766,1,2),[1]CatGlob!$R:$R,0))))</f>
        <v>VAC</v>
      </c>
      <c r="F1766" s="397" t="s">
        <v>442</v>
      </c>
      <c r="G1766" s="398" t="s">
        <v>383</v>
      </c>
      <c r="H1766" s="399" t="s">
        <v>2795</v>
      </c>
      <c r="I1766" s="399" t="s">
        <v>267</v>
      </c>
      <c r="J1766" s="399" t="s">
        <v>600</v>
      </c>
      <c r="K1766" s="396" t="s">
        <v>600</v>
      </c>
      <c r="L1766" s="400" t="str">
        <f>IF(ISERROR(MATCH(M1766,M$10:M1765,0)),M1766,"")</f>
        <v/>
      </c>
      <c r="M1766" s="401" t="str">
        <f>IF(B1766="","",IF(ISERROR(MATCH(F1766&amp;"_"&amp;G1766&amp;"_"&amp;H1766&amp;"_"&amp;I1766&amp;"_"&amp;J1766&amp;IF(K1766="","","_"&amp;K1766),[1]CatGlob!$B:$B,0)),F1766&amp;"_"&amp;G1766&amp;"_"&amp;H1766&amp;"_"&amp;I1766&amp;"_"&amp;J1766&amp;IF(K1766="","","_"&amp;K1766),INDEX([1]CatGlob!$C:$C,MATCH(F1766&amp;"_"&amp;G1766&amp;"_"&amp;H1766&amp;"_"&amp;I1766&amp;"_"&amp;J1766&amp;IF(K1766="","","_"&amp;K1766),[1]CatGlob!$B:$B,0))))</f>
        <v>PEN_VAC_GOB</v>
      </c>
      <c r="N1766" s="402" t="str">
        <f t="shared" si="57"/>
        <v/>
      </c>
      <c r="O1766" s="402" t="str">
        <f t="shared" si="56"/>
        <v/>
      </c>
      <c r="P1766" s="401" t="str">
        <f>IF(LEN(B1766)&gt;8,INDEX([1]CatGlob!$X:$X,MATCH(M1766,[1]CatGlob!$W:$W,0)),"")</f>
        <v>PEG</v>
      </c>
      <c r="Q1766" s="403" t="str">
        <f>INDEX([1]CatGlob!P:P,MATCH(M1766,[1]CatGlob!O:O,0))</f>
        <v>RFLG</v>
      </c>
      <c r="R1766" s="403" t="s">
        <v>601</v>
      </c>
      <c r="S1766" s="403" t="s">
        <v>601</v>
      </c>
      <c r="T1766" s="403" t="str">
        <f>INDEX([1]CatGlob!$D:$D,MATCH($M1766,[1]CatGlob!$C:$C,0))</f>
        <v>RFL</v>
      </c>
      <c r="U1766" s="403" t="s">
        <v>2856</v>
      </c>
      <c r="V1766" s="404" t="str">
        <f>INDEX([1]CatGlob!$F:$F,MATCH($M1766,[1]CatGlob!$C:$C,0))</f>
        <v>RF_SOB</v>
      </c>
      <c r="W1766" s="405"/>
      <c r="X1766" s="406">
        <v>0</v>
      </c>
      <c r="Y1766" s="407">
        <v>0</v>
      </c>
      <c r="Z1766" s="408">
        <v>0</v>
      </c>
      <c r="AA1766" s="407">
        <v>0</v>
      </c>
      <c r="AB1766" s="408">
        <v>0</v>
      </c>
      <c r="AC1766" s="407">
        <v>0</v>
      </c>
      <c r="AD1766" s="408">
        <v>0</v>
      </c>
      <c r="AE1766" s="407">
        <v>0</v>
      </c>
      <c r="AF1766" s="408">
        <v>0</v>
      </c>
      <c r="AG1766" s="407">
        <v>0</v>
      </c>
      <c r="AI1766" s="406">
        <v>0</v>
      </c>
      <c r="AJ1766" s="407">
        <v>0</v>
      </c>
      <c r="AK1766" s="408">
        <v>0</v>
      </c>
      <c r="AL1766" s="407">
        <v>0</v>
      </c>
      <c r="AM1766" s="408">
        <v>0</v>
      </c>
      <c r="AN1766" s="407">
        <v>0</v>
      </c>
      <c r="AO1766" s="408">
        <v>0</v>
      </c>
      <c r="AP1766" s="407">
        <v>0</v>
      </c>
      <c r="AQ1766" s="408">
        <v>0</v>
      </c>
      <c r="AR1766" s="407">
        <v>0</v>
      </c>
      <c r="AT1766" s="406">
        <v>0</v>
      </c>
      <c r="AU1766" s="407">
        <v>0</v>
      </c>
      <c r="AV1766" s="408">
        <v>0</v>
      </c>
      <c r="AW1766" s="407">
        <v>0</v>
      </c>
      <c r="AX1766" s="408">
        <v>0</v>
      </c>
      <c r="AY1766" s="407">
        <v>0</v>
      </c>
      <c r="AZ1766" s="408">
        <v>0</v>
      </c>
      <c r="BA1766" s="407">
        <v>0</v>
      </c>
      <c r="BB1766" s="408">
        <v>0</v>
      </c>
      <c r="BC1766" s="407">
        <v>0</v>
      </c>
    </row>
    <row r="1767" spans="1:55" x14ac:dyDescent="0.35">
      <c r="A1767" s="385" t="str" cm="1">
        <f t="array" ref="A1767">IFERROR(_xlfn.IFS(AND(F1767="Renta Variable",O1767=1),IFERROR(MATCH(B1767,[1]RV_Det!C:C,0),"Rev"),AND(J1767="Corporativa",O1767=1,I1767="EM"),IFERROR(MATCH(B1767,[1]RF_Corps!B:B,0),"Rev"),AND(F1767="Alternativos",O1767=1),IFERROR(MATCH(B1767,[1]Rep4!C:C,0),"Rev")),"")</f>
        <v/>
      </c>
      <c r="B1767" s="394" t="s">
        <v>4640</v>
      </c>
      <c r="C1767" s="409" t="s">
        <v>4641</v>
      </c>
      <c r="D1767" s="395" t="s">
        <v>4642</v>
      </c>
      <c r="E1767" s="396" t="str">
        <f>IF(B1767="","",INDEX([1]CatGlob!$S:$S,IFERROR(MATCH(MID(B1767,7,1),[1]CatGlob!$R:$R,0),MATCH(MID(B1767,1,2),[1]CatGlob!$R:$R,0))))</f>
        <v>DOL</v>
      </c>
      <c r="F1767" s="397" t="s">
        <v>43</v>
      </c>
      <c r="G1767" s="398" t="s">
        <v>212</v>
      </c>
      <c r="H1767" s="399" t="s">
        <v>64</v>
      </c>
      <c r="I1767" s="399" t="s">
        <v>216</v>
      </c>
      <c r="J1767" s="399" t="s">
        <v>600</v>
      </c>
      <c r="K1767" s="396" t="s">
        <v>600</v>
      </c>
      <c r="L1767" s="400" t="str">
        <f>IF(ISERROR(MATCH(M1767,M$10:M1766,0)),M1767,"")</f>
        <v>COMM_MP_F</v>
      </c>
      <c r="M1767" s="401" t="str">
        <f>IF(B1767="","",IF(ISERROR(MATCH(F1767&amp;"_"&amp;G1767&amp;"_"&amp;H1767&amp;"_"&amp;I1767&amp;"_"&amp;J1767&amp;IF(K1767="","","_"&amp;K1767),[1]CatGlob!$B:$B,0)),F1767&amp;"_"&amp;G1767&amp;"_"&amp;H1767&amp;"_"&amp;I1767&amp;"_"&amp;J1767&amp;IF(K1767="","","_"&amp;K1767),INDEX([1]CatGlob!$C:$C,MATCH(F1767&amp;"_"&amp;G1767&amp;"_"&amp;H1767&amp;"_"&amp;I1767&amp;"_"&amp;J1767&amp;IF(K1767="","","_"&amp;K1767),[1]CatGlob!$B:$B,0))))</f>
        <v>COMM_MP_F</v>
      </c>
      <c r="N1767" s="402" t="str">
        <f t="shared" si="57"/>
        <v/>
      </c>
      <c r="O1767" s="402" t="str">
        <f t="shared" si="56"/>
        <v/>
      </c>
      <c r="P1767" s="401" t="str">
        <f>IF(LEN(B1767)&gt;8,INDEX([1]CatGlob!$X:$X,MATCH(M1767,[1]CatGlob!$W:$W,0)),"")</f>
        <v>INTER</v>
      </c>
      <c r="Q1767" s="403" t="str">
        <f>INDEX([1]CatGlob!P:P,MATCH(M1767,[1]CatGlob!O:O,0))</f>
        <v>RVI</v>
      </c>
      <c r="R1767" s="403" t="s">
        <v>601</v>
      </c>
      <c r="S1767" s="403" t="s">
        <v>1025</v>
      </c>
      <c r="T1767" s="403" t="str">
        <f>INDEX([1]CatGlob!$D:$D,MATCH($M1767,[1]CatGlob!$C:$C,0))</f>
        <v>RVI</v>
      </c>
      <c r="U1767" s="403" t="s">
        <v>602</v>
      </c>
      <c r="V1767" s="404" t="str">
        <f>INDEX([1]CatGlob!$F:$F,MATCH($M1767,[1]CatGlob!$C:$C,0))</f>
        <v>RVI</v>
      </c>
      <c r="W1767" s="405"/>
      <c r="X1767" s="406">
        <v>0</v>
      </c>
      <c r="Y1767" s="407">
        <v>0</v>
      </c>
      <c r="Z1767" s="408">
        <v>0</v>
      </c>
      <c r="AA1767" s="407">
        <v>0</v>
      </c>
      <c r="AB1767" s="408">
        <v>0</v>
      </c>
      <c r="AC1767" s="407">
        <v>0</v>
      </c>
      <c r="AD1767" s="408">
        <v>0</v>
      </c>
      <c r="AE1767" s="407">
        <v>0</v>
      </c>
      <c r="AF1767" s="408">
        <v>0</v>
      </c>
      <c r="AG1767" s="407">
        <v>0</v>
      </c>
      <c r="AI1767" s="406">
        <v>0</v>
      </c>
      <c r="AJ1767" s="407">
        <v>0</v>
      </c>
      <c r="AK1767" s="408">
        <v>0</v>
      </c>
      <c r="AL1767" s="407">
        <v>0</v>
      </c>
      <c r="AM1767" s="408">
        <v>0</v>
      </c>
      <c r="AN1767" s="407">
        <v>0</v>
      </c>
      <c r="AO1767" s="408">
        <v>0</v>
      </c>
      <c r="AP1767" s="407">
        <v>0</v>
      </c>
      <c r="AQ1767" s="408">
        <v>0</v>
      </c>
      <c r="AR1767" s="407">
        <v>0</v>
      </c>
      <c r="AT1767" s="406">
        <v>0</v>
      </c>
      <c r="AU1767" s="407">
        <v>0</v>
      </c>
      <c r="AV1767" s="408">
        <v>0</v>
      </c>
      <c r="AW1767" s="407">
        <v>0</v>
      </c>
      <c r="AX1767" s="408">
        <v>0</v>
      </c>
      <c r="AY1767" s="407">
        <v>0</v>
      </c>
      <c r="AZ1767" s="408">
        <v>0</v>
      </c>
      <c r="BA1767" s="407">
        <v>0</v>
      </c>
      <c r="BB1767" s="408">
        <v>0</v>
      </c>
      <c r="BC1767" s="407">
        <v>0</v>
      </c>
    </row>
    <row r="1768" spans="1:55" x14ac:dyDescent="0.35">
      <c r="A1768" s="385" t="str" cm="1">
        <f t="array" ref="A1768">IFERROR(_xlfn.IFS(AND(F1768="Renta Variable",O1768=1),IFERROR(MATCH(B1768,[1]RV_Det!C:C,0),"Rev"),AND(J1768="Corporativa",O1768=1,I1768="EM"),IFERROR(MATCH(B1768,[1]RF_Corps!B:B,0),"Rev"),AND(F1768="Alternativos",O1768=1),IFERROR(MATCH(B1768,[1]Rep4!C:C,0),"Rev")),"")</f>
        <v/>
      </c>
      <c r="B1768" s="394" t="s">
        <v>4643</v>
      </c>
      <c r="C1768" s="409" t="s">
        <v>4644</v>
      </c>
      <c r="D1768" s="395" t="s">
        <v>4645</v>
      </c>
      <c r="E1768" s="396" t="str">
        <f>IF(B1768="","",INDEX([1]CatGlob!$S:$S,IFERROR(MATCH(MID(B1768,7,1),[1]CatGlob!$R:$R,0),MATCH(MID(B1768,1,2),[1]CatGlob!$R:$R,0))))</f>
        <v>DOL</v>
      </c>
      <c r="F1768" s="397" t="s">
        <v>43</v>
      </c>
      <c r="G1768" s="398" t="s">
        <v>212</v>
      </c>
      <c r="H1768" s="399" t="s">
        <v>64</v>
      </c>
      <c r="I1768" s="399" t="s">
        <v>216</v>
      </c>
      <c r="J1768" s="399" t="s">
        <v>600</v>
      </c>
      <c r="K1768" s="396" t="s">
        <v>600</v>
      </c>
      <c r="L1768" s="400" t="str">
        <f>IF(ISERROR(MATCH(M1768,M$10:M1767,0)),M1768,"")</f>
        <v/>
      </c>
      <c r="M1768" s="401" t="str">
        <f>IF(B1768="","",IF(ISERROR(MATCH(F1768&amp;"_"&amp;G1768&amp;"_"&amp;H1768&amp;"_"&amp;I1768&amp;"_"&amp;J1768&amp;IF(K1768="","","_"&amp;K1768),[1]CatGlob!$B:$B,0)),F1768&amp;"_"&amp;G1768&amp;"_"&amp;H1768&amp;"_"&amp;I1768&amp;"_"&amp;J1768&amp;IF(K1768="","","_"&amp;K1768),INDEX([1]CatGlob!$C:$C,MATCH(F1768&amp;"_"&amp;G1768&amp;"_"&amp;H1768&amp;"_"&amp;I1768&amp;"_"&amp;J1768&amp;IF(K1768="","","_"&amp;K1768),[1]CatGlob!$B:$B,0))))</f>
        <v>COMM_MP_F</v>
      </c>
      <c r="N1768" s="402" t="str">
        <f t="shared" si="57"/>
        <v/>
      </c>
      <c r="O1768" s="402" t="str">
        <f t="shared" si="56"/>
        <v/>
      </c>
      <c r="P1768" s="401" t="str">
        <f>IF(LEN(B1768)&gt;8,INDEX([1]CatGlob!$X:$X,MATCH(M1768,[1]CatGlob!$W:$W,0)),"")</f>
        <v>INTER</v>
      </c>
      <c r="Q1768" s="403" t="str">
        <f>INDEX([1]CatGlob!P:P,MATCH(M1768,[1]CatGlob!O:O,0))</f>
        <v>RVI</v>
      </c>
      <c r="R1768" s="403" t="s">
        <v>601</v>
      </c>
      <c r="S1768" s="403" t="s">
        <v>1025</v>
      </c>
      <c r="T1768" s="403" t="str">
        <f>INDEX([1]CatGlob!$D:$D,MATCH($M1768,[1]CatGlob!$C:$C,0))</f>
        <v>RVI</v>
      </c>
      <c r="U1768" s="403" t="s">
        <v>602</v>
      </c>
      <c r="V1768" s="404" t="str">
        <f>INDEX([1]CatGlob!$F:$F,MATCH($M1768,[1]CatGlob!$C:$C,0))</f>
        <v>RVI</v>
      </c>
      <c r="W1768" s="405"/>
      <c r="X1768" s="406">
        <v>0</v>
      </c>
      <c r="Y1768" s="407">
        <v>0</v>
      </c>
      <c r="Z1768" s="408">
        <v>0</v>
      </c>
      <c r="AA1768" s="407">
        <v>0</v>
      </c>
      <c r="AB1768" s="408">
        <v>0</v>
      </c>
      <c r="AC1768" s="407">
        <v>0</v>
      </c>
      <c r="AD1768" s="408">
        <v>0</v>
      </c>
      <c r="AE1768" s="407">
        <v>0</v>
      </c>
      <c r="AF1768" s="408">
        <v>0</v>
      </c>
      <c r="AG1768" s="407">
        <v>0</v>
      </c>
      <c r="AI1768" s="406">
        <v>0</v>
      </c>
      <c r="AJ1768" s="407">
        <v>0</v>
      </c>
      <c r="AK1768" s="408">
        <v>0</v>
      </c>
      <c r="AL1768" s="407">
        <v>0</v>
      </c>
      <c r="AM1768" s="408">
        <v>0</v>
      </c>
      <c r="AN1768" s="407">
        <v>0</v>
      </c>
      <c r="AO1768" s="408">
        <v>0</v>
      </c>
      <c r="AP1768" s="407">
        <v>0</v>
      </c>
      <c r="AQ1768" s="408">
        <v>0</v>
      </c>
      <c r="AR1768" s="407">
        <v>0</v>
      </c>
      <c r="AT1768" s="406">
        <v>0</v>
      </c>
      <c r="AU1768" s="407">
        <v>0</v>
      </c>
      <c r="AV1768" s="408">
        <v>0</v>
      </c>
      <c r="AW1768" s="407">
        <v>0</v>
      </c>
      <c r="AX1768" s="408">
        <v>0</v>
      </c>
      <c r="AY1768" s="407">
        <v>0</v>
      </c>
      <c r="AZ1768" s="408">
        <v>0</v>
      </c>
      <c r="BA1768" s="407">
        <v>0</v>
      </c>
      <c r="BB1768" s="408">
        <v>0</v>
      </c>
      <c r="BC1768" s="407">
        <v>0</v>
      </c>
    </row>
    <row r="1769" spans="1:55" x14ac:dyDescent="0.35">
      <c r="A1769" s="385" t="str" cm="1">
        <f t="array" ref="A1769">IFERROR(_xlfn.IFS(AND(F1769="Renta Variable",O1769=1),IFERROR(MATCH(B1769,[1]RV_Det!C:C,0),"Rev"),AND(J1769="Corporativa",O1769=1,I1769="EM"),IFERROR(MATCH(B1769,[1]RF_Corps!B:B,0),"Rev"),AND(F1769="Alternativos",O1769=1),IFERROR(MATCH(B1769,[1]Rep4!C:C,0),"Rev")),"")</f>
        <v/>
      </c>
      <c r="B1769" s="394" t="s">
        <v>4646</v>
      </c>
      <c r="C1769" s="409" t="s">
        <v>4647</v>
      </c>
      <c r="D1769" s="395" t="s">
        <v>4648</v>
      </c>
      <c r="E1769" s="396" t="str">
        <f>IF(B1769="","",INDEX([1]CatGlob!$S:$S,IFERROR(MATCH(MID(B1769,7,1),[1]CatGlob!$R:$R,0),MATCH(MID(B1769,1,2),[1]CatGlob!$R:$R,0))))</f>
        <v>DOL</v>
      </c>
      <c r="F1769" s="397" t="s">
        <v>43</v>
      </c>
      <c r="G1769" s="398" t="s">
        <v>212</v>
      </c>
      <c r="H1769" s="399" t="s">
        <v>64</v>
      </c>
      <c r="I1769" s="399" t="s">
        <v>216</v>
      </c>
      <c r="J1769" s="399" t="s">
        <v>600</v>
      </c>
      <c r="K1769" s="396" t="s">
        <v>600</v>
      </c>
      <c r="L1769" s="400" t="str">
        <f>IF(ISERROR(MATCH(M1769,M$10:M1768,0)),M1769,"")</f>
        <v/>
      </c>
      <c r="M1769" s="401" t="str">
        <f>IF(B1769="","",IF(ISERROR(MATCH(F1769&amp;"_"&amp;G1769&amp;"_"&amp;H1769&amp;"_"&amp;I1769&amp;"_"&amp;J1769&amp;IF(K1769="","","_"&amp;K1769),[1]CatGlob!$B:$B,0)),F1769&amp;"_"&amp;G1769&amp;"_"&amp;H1769&amp;"_"&amp;I1769&amp;"_"&amp;J1769&amp;IF(K1769="","","_"&amp;K1769),INDEX([1]CatGlob!$C:$C,MATCH(F1769&amp;"_"&amp;G1769&amp;"_"&amp;H1769&amp;"_"&amp;I1769&amp;"_"&amp;J1769&amp;IF(K1769="","","_"&amp;K1769),[1]CatGlob!$B:$B,0))))</f>
        <v>COMM_MP_F</v>
      </c>
      <c r="N1769" s="402" t="str">
        <f t="shared" si="57"/>
        <v/>
      </c>
      <c r="O1769" s="402" t="str">
        <f t="shared" si="56"/>
        <v/>
      </c>
      <c r="P1769" s="401" t="str">
        <f>IF(LEN(B1769)&gt;8,INDEX([1]CatGlob!$X:$X,MATCH(M1769,[1]CatGlob!$W:$W,0)),"")</f>
        <v>INTER</v>
      </c>
      <c r="Q1769" s="403" t="str">
        <f>INDEX([1]CatGlob!P:P,MATCH(M1769,[1]CatGlob!O:O,0))</f>
        <v>RVI</v>
      </c>
      <c r="R1769" s="403" t="s">
        <v>601</v>
      </c>
      <c r="S1769" s="403" t="s">
        <v>1025</v>
      </c>
      <c r="T1769" s="403" t="str">
        <f>INDEX([1]CatGlob!$D:$D,MATCH($M1769,[1]CatGlob!$C:$C,0))</f>
        <v>RVI</v>
      </c>
      <c r="U1769" s="403" t="s">
        <v>602</v>
      </c>
      <c r="V1769" s="404" t="str">
        <f>INDEX([1]CatGlob!$F:$F,MATCH($M1769,[1]CatGlob!$C:$C,0))</f>
        <v>RVI</v>
      </c>
      <c r="W1769" s="405"/>
      <c r="X1769" s="406">
        <v>0</v>
      </c>
      <c r="Y1769" s="407">
        <v>0</v>
      </c>
      <c r="Z1769" s="408">
        <v>0</v>
      </c>
      <c r="AA1769" s="407">
        <v>0</v>
      </c>
      <c r="AB1769" s="408">
        <v>0</v>
      </c>
      <c r="AC1769" s="407">
        <v>0</v>
      </c>
      <c r="AD1769" s="408">
        <v>0</v>
      </c>
      <c r="AE1769" s="407">
        <v>0</v>
      </c>
      <c r="AF1769" s="408">
        <v>0</v>
      </c>
      <c r="AG1769" s="407">
        <v>0</v>
      </c>
      <c r="AI1769" s="406">
        <v>0</v>
      </c>
      <c r="AJ1769" s="407">
        <v>0</v>
      </c>
      <c r="AK1769" s="408">
        <v>0</v>
      </c>
      <c r="AL1769" s="407">
        <v>0</v>
      </c>
      <c r="AM1769" s="408">
        <v>0</v>
      </c>
      <c r="AN1769" s="407">
        <v>0</v>
      </c>
      <c r="AO1769" s="408">
        <v>0</v>
      </c>
      <c r="AP1769" s="407">
        <v>0</v>
      </c>
      <c r="AQ1769" s="408">
        <v>0</v>
      </c>
      <c r="AR1769" s="407">
        <v>0</v>
      </c>
      <c r="AT1769" s="406">
        <v>0</v>
      </c>
      <c r="AU1769" s="407">
        <v>0</v>
      </c>
      <c r="AV1769" s="408">
        <v>0</v>
      </c>
      <c r="AW1769" s="407">
        <v>0</v>
      </c>
      <c r="AX1769" s="408">
        <v>0</v>
      </c>
      <c r="AY1769" s="407">
        <v>0</v>
      </c>
      <c r="AZ1769" s="408">
        <v>0</v>
      </c>
      <c r="BA1769" s="407">
        <v>0</v>
      </c>
      <c r="BB1769" s="408">
        <v>0</v>
      </c>
      <c r="BC1769" s="407">
        <v>0</v>
      </c>
    </row>
    <row r="1770" spans="1:55" x14ac:dyDescent="0.35">
      <c r="A1770" s="385" t="str" cm="1">
        <f t="array" ref="A1770">IFERROR(_xlfn.IFS(AND(F1770="Renta Variable",O1770=1),IFERROR(MATCH(B1770,[1]RV_Det!C:C,0),"Rev"),AND(J1770="Corporativa",O1770=1,I1770="EM"),IFERROR(MATCH(B1770,[1]RF_Corps!B:B,0),"Rev"),AND(F1770="Alternativos",O1770=1),IFERROR(MATCH(B1770,[1]Rep4!C:C,0),"Rev")),"")</f>
        <v/>
      </c>
      <c r="B1770" s="394" t="s">
        <v>4649</v>
      </c>
      <c r="C1770" s="409" t="s">
        <v>4650</v>
      </c>
      <c r="D1770" s="395" t="s">
        <v>4651</v>
      </c>
      <c r="E1770" s="396" t="str">
        <f>IF(B1770="","",INDEX([1]CatGlob!$S:$S,IFERROR(MATCH(MID(B1770,7,1),[1]CatGlob!$R:$R,0),MATCH(MID(B1770,1,2),[1]CatGlob!$R:$R,0))))</f>
        <v>CAD</v>
      </c>
      <c r="F1770" s="397" t="s">
        <v>43</v>
      </c>
      <c r="G1770" s="398" t="s">
        <v>212</v>
      </c>
      <c r="H1770" s="399" t="s">
        <v>64</v>
      </c>
      <c r="I1770" s="399" t="s">
        <v>218</v>
      </c>
      <c r="J1770" s="399" t="s">
        <v>600</v>
      </c>
      <c r="K1770" s="396" t="s">
        <v>600</v>
      </c>
      <c r="L1770" s="400" t="str">
        <f>IF(ISERROR(MATCH(M1770,M$10:M1769,0)),M1770,"")</f>
        <v>COMM_MP_EM</v>
      </c>
      <c r="M1770" s="401" t="str">
        <f>IF(B1770="","",IF(ISERROR(MATCH(F1770&amp;"_"&amp;G1770&amp;"_"&amp;H1770&amp;"_"&amp;I1770&amp;"_"&amp;J1770&amp;IF(K1770="","","_"&amp;K1770),[1]CatGlob!$B:$B,0)),F1770&amp;"_"&amp;G1770&amp;"_"&amp;H1770&amp;"_"&amp;I1770&amp;"_"&amp;J1770&amp;IF(K1770="","","_"&amp;K1770),INDEX([1]CatGlob!$C:$C,MATCH(F1770&amp;"_"&amp;G1770&amp;"_"&amp;H1770&amp;"_"&amp;I1770&amp;"_"&amp;J1770&amp;IF(K1770="","","_"&amp;K1770),[1]CatGlob!$B:$B,0))))</f>
        <v>COMM_MP_EM</v>
      </c>
      <c r="N1770" s="402" t="str">
        <f t="shared" si="57"/>
        <v/>
      </c>
      <c r="O1770" s="402" t="str">
        <f t="shared" si="56"/>
        <v/>
      </c>
      <c r="P1770" s="401" t="str">
        <f>IF(LEN(B1770)&gt;8,INDEX([1]CatGlob!$X:$X,MATCH(M1770,[1]CatGlob!$W:$W,0)),"")</f>
        <v>INTER</v>
      </c>
      <c r="Q1770" s="403" t="str">
        <f>INDEX([1]CatGlob!P:P,MATCH(M1770,[1]CatGlob!O:O,0))</f>
        <v>RVI</v>
      </c>
      <c r="R1770" s="403" t="s">
        <v>601</v>
      </c>
      <c r="S1770" s="403"/>
      <c r="T1770" s="403" t="str">
        <f>INDEX([1]CatGlob!$D:$D,MATCH($M1770,[1]CatGlob!$C:$C,0))</f>
        <v>RVI</v>
      </c>
      <c r="U1770" s="403" t="s">
        <v>4652</v>
      </c>
      <c r="V1770" s="404" t="str">
        <f>INDEX([1]CatGlob!$F:$F,MATCH($M1770,[1]CatGlob!$C:$C,0))</f>
        <v>RVI</v>
      </c>
      <c r="W1770" s="405"/>
      <c r="X1770" s="406">
        <v>0</v>
      </c>
      <c r="Y1770" s="407">
        <v>0</v>
      </c>
      <c r="Z1770" s="408">
        <v>0</v>
      </c>
      <c r="AA1770" s="407">
        <v>0</v>
      </c>
      <c r="AB1770" s="408">
        <v>0</v>
      </c>
      <c r="AC1770" s="407">
        <v>0</v>
      </c>
      <c r="AD1770" s="408">
        <v>0</v>
      </c>
      <c r="AE1770" s="407">
        <v>0</v>
      </c>
      <c r="AF1770" s="408">
        <v>0</v>
      </c>
      <c r="AG1770" s="407">
        <v>0</v>
      </c>
      <c r="AI1770" s="406">
        <v>0</v>
      </c>
      <c r="AJ1770" s="407">
        <v>0</v>
      </c>
      <c r="AK1770" s="408">
        <v>0</v>
      </c>
      <c r="AL1770" s="407">
        <v>0</v>
      </c>
      <c r="AM1770" s="408">
        <v>0</v>
      </c>
      <c r="AN1770" s="407">
        <v>0</v>
      </c>
      <c r="AO1770" s="408">
        <v>0</v>
      </c>
      <c r="AP1770" s="407">
        <v>0</v>
      </c>
      <c r="AQ1770" s="408">
        <v>0</v>
      </c>
      <c r="AR1770" s="407">
        <v>0</v>
      </c>
      <c r="AT1770" s="406">
        <v>0</v>
      </c>
      <c r="AU1770" s="407">
        <v>0</v>
      </c>
      <c r="AV1770" s="408">
        <v>0</v>
      </c>
      <c r="AW1770" s="407">
        <v>0</v>
      </c>
      <c r="AX1770" s="408">
        <v>0</v>
      </c>
      <c r="AY1770" s="407">
        <v>0</v>
      </c>
      <c r="AZ1770" s="408">
        <v>0</v>
      </c>
      <c r="BA1770" s="407">
        <v>0</v>
      </c>
      <c r="BB1770" s="408">
        <v>0</v>
      </c>
      <c r="BC1770" s="407">
        <v>0</v>
      </c>
    </row>
    <row r="1771" spans="1:55" x14ac:dyDescent="0.35">
      <c r="A1771" s="385" t="str" cm="1">
        <f t="array" ref="A1771">IFERROR(_xlfn.IFS(AND(F1771="Renta Variable",O1771=1),IFERROR(MATCH(B1771,[1]RV_Det!C:C,0),"Rev"),AND(J1771="Corporativa",O1771=1,I1771="EM"),IFERROR(MATCH(B1771,[1]RF_Corps!B:B,0),"Rev"),AND(F1771="Alternativos",O1771=1),IFERROR(MATCH(B1771,[1]Rep4!C:C,0),"Rev")),"")</f>
        <v/>
      </c>
      <c r="B1771" s="394" t="s">
        <v>4653</v>
      </c>
      <c r="C1771" s="409" t="s">
        <v>4654</v>
      </c>
      <c r="D1771" s="395" t="s">
        <v>4655</v>
      </c>
      <c r="E1771" s="396" t="str">
        <f>IF(B1771="","",INDEX([1]CatGlob!$S:$S,IFERROR(MATCH(MID(B1771,7,1),[1]CatGlob!$R:$R,0),MATCH(MID(B1771,1,2),[1]CatGlob!$R:$R,0))))</f>
        <v>CAD</v>
      </c>
      <c r="F1771" s="397" t="s">
        <v>43</v>
      </c>
      <c r="G1771" s="398" t="s">
        <v>212</v>
      </c>
      <c r="H1771" s="399" t="s">
        <v>64</v>
      </c>
      <c r="I1771" s="399" t="s">
        <v>218</v>
      </c>
      <c r="J1771" s="399" t="s">
        <v>600</v>
      </c>
      <c r="K1771" s="396" t="s">
        <v>600</v>
      </c>
      <c r="L1771" s="400" t="str">
        <f>IF(ISERROR(MATCH(M1771,M$10:M1770,0)),M1771,"")</f>
        <v/>
      </c>
      <c r="M1771" s="401" t="str">
        <f>IF(B1771="","",IF(ISERROR(MATCH(F1771&amp;"_"&amp;G1771&amp;"_"&amp;H1771&amp;"_"&amp;I1771&amp;"_"&amp;J1771&amp;IF(K1771="","","_"&amp;K1771),[1]CatGlob!$B:$B,0)),F1771&amp;"_"&amp;G1771&amp;"_"&amp;H1771&amp;"_"&amp;I1771&amp;"_"&amp;J1771&amp;IF(K1771="","","_"&amp;K1771),INDEX([1]CatGlob!$C:$C,MATCH(F1771&amp;"_"&amp;G1771&amp;"_"&amp;H1771&amp;"_"&amp;I1771&amp;"_"&amp;J1771&amp;IF(K1771="","","_"&amp;K1771),[1]CatGlob!$B:$B,0))))</f>
        <v>COMM_MP_EM</v>
      </c>
      <c r="N1771" s="402" t="str">
        <f t="shared" si="57"/>
        <v/>
      </c>
      <c r="O1771" s="402" t="str">
        <f t="shared" si="56"/>
        <v/>
      </c>
      <c r="P1771" s="401" t="str">
        <f>IF(LEN(B1771)&gt;8,INDEX([1]CatGlob!$X:$X,MATCH(M1771,[1]CatGlob!$W:$W,0)),"")</f>
        <v>INTER</v>
      </c>
      <c r="Q1771" s="403" t="str">
        <f>INDEX([1]CatGlob!P:P,MATCH(M1771,[1]CatGlob!O:O,0))</f>
        <v>RVI</v>
      </c>
      <c r="R1771" s="403" t="s">
        <v>601</v>
      </c>
      <c r="S1771" s="403"/>
      <c r="T1771" s="403" t="str">
        <f>INDEX([1]CatGlob!$D:$D,MATCH($M1771,[1]CatGlob!$C:$C,0))</f>
        <v>RVI</v>
      </c>
      <c r="U1771" s="403" t="s">
        <v>4652</v>
      </c>
      <c r="V1771" s="404" t="str">
        <f>INDEX([1]CatGlob!$F:$F,MATCH($M1771,[1]CatGlob!$C:$C,0))</f>
        <v>RVI</v>
      </c>
      <c r="W1771" s="405"/>
      <c r="X1771" s="406">
        <v>0</v>
      </c>
      <c r="Y1771" s="407">
        <v>0</v>
      </c>
      <c r="Z1771" s="408">
        <v>0</v>
      </c>
      <c r="AA1771" s="407">
        <v>0</v>
      </c>
      <c r="AB1771" s="408">
        <v>0</v>
      </c>
      <c r="AC1771" s="407">
        <v>0</v>
      </c>
      <c r="AD1771" s="408">
        <v>0</v>
      </c>
      <c r="AE1771" s="407">
        <v>0</v>
      </c>
      <c r="AF1771" s="408">
        <v>0</v>
      </c>
      <c r="AG1771" s="407">
        <v>0</v>
      </c>
      <c r="AI1771" s="406">
        <v>0</v>
      </c>
      <c r="AJ1771" s="407">
        <v>0</v>
      </c>
      <c r="AK1771" s="408">
        <v>0</v>
      </c>
      <c r="AL1771" s="407">
        <v>0</v>
      </c>
      <c r="AM1771" s="408">
        <v>0</v>
      </c>
      <c r="AN1771" s="407">
        <v>0</v>
      </c>
      <c r="AO1771" s="408">
        <v>0</v>
      </c>
      <c r="AP1771" s="407">
        <v>0</v>
      </c>
      <c r="AQ1771" s="408">
        <v>0</v>
      </c>
      <c r="AR1771" s="407">
        <v>0</v>
      </c>
      <c r="AT1771" s="406">
        <v>0</v>
      </c>
      <c r="AU1771" s="407">
        <v>0</v>
      </c>
      <c r="AV1771" s="408">
        <v>0</v>
      </c>
      <c r="AW1771" s="407">
        <v>0</v>
      </c>
      <c r="AX1771" s="408">
        <v>0</v>
      </c>
      <c r="AY1771" s="407">
        <v>0</v>
      </c>
      <c r="AZ1771" s="408">
        <v>0</v>
      </c>
      <c r="BA1771" s="407">
        <v>0</v>
      </c>
      <c r="BB1771" s="408">
        <v>0</v>
      </c>
      <c r="BC1771" s="407">
        <v>0</v>
      </c>
    </row>
    <row r="1772" spans="1:55" x14ac:dyDescent="0.35">
      <c r="A1772" s="385" t="str" cm="1">
        <f t="array" ref="A1772">IFERROR(_xlfn.IFS(AND(F1772="Renta Variable",O1772=1),IFERROR(MATCH(B1772,[1]RV_Det!C:C,0),"Rev"),AND(J1772="Corporativa",O1772=1,I1772="EM"),IFERROR(MATCH(B1772,[1]RF_Corps!B:B,0),"Rev"),AND(F1772="Alternativos",O1772=1),IFERROR(MATCH(B1772,[1]Rep4!C:C,0),"Rev")),"")</f>
        <v/>
      </c>
      <c r="B1772" s="394" t="s">
        <v>4656</v>
      </c>
      <c r="C1772" s="409" t="s">
        <v>4657</v>
      </c>
      <c r="D1772" s="395" t="s">
        <v>4658</v>
      </c>
      <c r="E1772" s="396" t="str">
        <f>IF(B1772="","",INDEX([1]CatGlob!$S:$S,IFERROR(MATCH(MID(B1772,7,1),[1]CatGlob!$R:$R,0),MATCH(MID(B1772,1,2),[1]CatGlob!$R:$R,0))))</f>
        <v>DOL</v>
      </c>
      <c r="F1772" s="397" t="s">
        <v>43</v>
      </c>
      <c r="G1772" s="398" t="s">
        <v>4659</v>
      </c>
      <c r="H1772" s="399" t="s">
        <v>4660</v>
      </c>
      <c r="I1772" s="399" t="s">
        <v>64</v>
      </c>
      <c r="J1772" s="399" t="s">
        <v>600</v>
      </c>
      <c r="K1772" s="396" t="s">
        <v>600</v>
      </c>
      <c r="L1772" s="400" t="str">
        <f>IF(ISERROR(MATCH(M1772,M$10:M1771,0)),M1772,"")</f>
        <v>RVL_MM_MP</v>
      </c>
      <c r="M1772" s="401" t="str">
        <f>IF(B1772="","",IF(ISERROR(MATCH(F1772&amp;"_"&amp;G1772&amp;"_"&amp;H1772&amp;"_"&amp;I1772&amp;"_"&amp;J1772&amp;IF(K1772="","","_"&amp;K1772),[1]CatGlob!$B:$B,0)),F1772&amp;"_"&amp;G1772&amp;"_"&amp;H1772&amp;"_"&amp;I1772&amp;"_"&amp;J1772&amp;IF(K1772="","","_"&amp;K1772),INDEX([1]CatGlob!$C:$C,MATCH(F1772&amp;"_"&amp;G1772&amp;"_"&amp;H1772&amp;"_"&amp;I1772&amp;"_"&amp;J1772&amp;IF(K1772="","","_"&amp;K1772),[1]CatGlob!$B:$B,0))))</f>
        <v>RVL_MM_MP</v>
      </c>
      <c r="N1772" s="402" t="str">
        <f t="shared" si="57"/>
        <v/>
      </c>
      <c r="O1772" s="402" t="str">
        <f t="shared" si="56"/>
        <v/>
      </c>
      <c r="P1772" s="401" t="str">
        <f>IF(LEN(B1772)&gt;8,INDEX([1]CatGlob!$X:$X,MATCH(M1772,[1]CatGlob!$W:$W,0)),"")</f>
        <v>PE</v>
      </c>
      <c r="Q1772" s="403" t="str">
        <f>INDEX([1]CatGlob!P:P,MATCH(M1772,[1]CatGlob!O:O,0))</f>
        <v>RVL</v>
      </c>
      <c r="R1772" s="403" t="s">
        <v>601</v>
      </c>
      <c r="S1772" s="403"/>
      <c r="T1772" s="403" t="str">
        <f>INDEX([1]CatGlob!$D:$D,MATCH($M1772,[1]CatGlob!$C:$C,0))</f>
        <v>RVL</v>
      </c>
      <c r="U1772" s="403" t="s">
        <v>4652</v>
      </c>
      <c r="V1772" s="404" t="str">
        <f>INDEX([1]CatGlob!$F:$F,MATCH($M1772,[1]CatGlob!$C:$C,0))</f>
        <v>RVL</v>
      </c>
      <c r="W1772" s="405"/>
      <c r="X1772" s="406">
        <v>0</v>
      </c>
      <c r="Y1772" s="407">
        <v>0</v>
      </c>
      <c r="Z1772" s="408">
        <v>0</v>
      </c>
      <c r="AA1772" s="407">
        <v>0</v>
      </c>
      <c r="AB1772" s="408">
        <v>0</v>
      </c>
      <c r="AC1772" s="407">
        <v>0</v>
      </c>
      <c r="AD1772" s="408">
        <v>0</v>
      </c>
      <c r="AE1772" s="407">
        <v>0</v>
      </c>
      <c r="AF1772" s="408">
        <v>0</v>
      </c>
      <c r="AG1772" s="407">
        <v>0</v>
      </c>
      <c r="AI1772" s="406">
        <v>0</v>
      </c>
      <c r="AJ1772" s="407">
        <v>0</v>
      </c>
      <c r="AK1772" s="408">
        <v>0</v>
      </c>
      <c r="AL1772" s="407">
        <v>0</v>
      </c>
      <c r="AM1772" s="408">
        <v>0</v>
      </c>
      <c r="AN1772" s="407">
        <v>0</v>
      </c>
      <c r="AO1772" s="408">
        <v>0</v>
      </c>
      <c r="AP1772" s="407">
        <v>0</v>
      </c>
      <c r="AQ1772" s="408">
        <v>0</v>
      </c>
      <c r="AR1772" s="407">
        <v>0</v>
      </c>
      <c r="AT1772" s="406">
        <v>0</v>
      </c>
      <c r="AU1772" s="407">
        <v>0</v>
      </c>
      <c r="AV1772" s="408">
        <v>0</v>
      </c>
      <c r="AW1772" s="407">
        <v>0</v>
      </c>
      <c r="AX1772" s="408">
        <v>0</v>
      </c>
      <c r="AY1772" s="407">
        <v>0</v>
      </c>
      <c r="AZ1772" s="408">
        <v>0</v>
      </c>
      <c r="BA1772" s="407">
        <v>0</v>
      </c>
      <c r="BB1772" s="408">
        <v>0</v>
      </c>
      <c r="BC1772" s="407">
        <v>0</v>
      </c>
    </row>
    <row r="1773" spans="1:55" x14ac:dyDescent="0.35">
      <c r="A1773" s="385" cm="1">
        <f t="array" ref="A1773">IFERROR(_xlfn.IFS(AND(F1773="Renta Variable",O1773=1),IFERROR(MATCH(B1773,[1]RV_Det!C:C,0),"Rev"),AND(J1773="Corporativa",O1773=1,I1773="EM"),IFERROR(MATCH(B1773,[1]RF_Corps!B:B,0),"Rev"),AND(F1773="Alternativos",O1773=1),IFERROR(MATCH(B1773,[1]Rep4!C:C,0),"Rev")),"")</f>
        <v>676</v>
      </c>
      <c r="B1773" s="394" t="s">
        <v>4661</v>
      </c>
      <c r="C1773" s="409" t="s">
        <v>4662</v>
      </c>
      <c r="D1773" s="395" t="s">
        <v>4663</v>
      </c>
      <c r="E1773" s="396" t="str">
        <f>IF(B1773="","",INDEX([1]CatGlob!$S:$S,IFERROR(MATCH(MID(B1773,7,1),[1]CatGlob!$R:$R,0),MATCH(MID(B1773,1,2),[1]CatGlob!$R:$R,0))))</f>
        <v>DOL</v>
      </c>
      <c r="F1773" s="397" t="s">
        <v>43</v>
      </c>
      <c r="G1773" s="398" t="s">
        <v>212</v>
      </c>
      <c r="H1773" s="399" t="s">
        <v>64</v>
      </c>
      <c r="I1773" s="399" t="s">
        <v>218</v>
      </c>
      <c r="J1773" s="399" t="s">
        <v>600</v>
      </c>
      <c r="K1773" s="396" t="s">
        <v>600</v>
      </c>
      <c r="L1773" s="400" t="str">
        <f>IF(ISERROR(MATCH(M1773,M$10:M1772,0)),M1773,"")</f>
        <v/>
      </c>
      <c r="M1773" s="401" t="str">
        <f>IF(B1773="","",IF(ISERROR(MATCH(F1773&amp;"_"&amp;G1773&amp;"_"&amp;H1773&amp;"_"&amp;I1773&amp;"_"&amp;J1773&amp;IF(K1773="","","_"&amp;K1773),[1]CatGlob!$B:$B,0)),F1773&amp;"_"&amp;G1773&amp;"_"&amp;H1773&amp;"_"&amp;I1773&amp;"_"&amp;J1773&amp;IF(K1773="","","_"&amp;K1773),INDEX([1]CatGlob!$C:$C,MATCH(F1773&amp;"_"&amp;G1773&amp;"_"&amp;H1773&amp;"_"&amp;I1773&amp;"_"&amp;J1773&amp;IF(K1773="","","_"&amp;K1773),[1]CatGlob!$B:$B,0))))</f>
        <v>COMM_MP_EM</v>
      </c>
      <c r="N1773" s="402" t="str">
        <f t="shared" si="57"/>
        <v/>
      </c>
      <c r="O1773" s="402">
        <f t="shared" si="56"/>
        <v>1</v>
      </c>
      <c r="P1773" s="401" t="str">
        <f>IF(LEN(B1773)&gt;8,INDEX([1]CatGlob!$X:$X,MATCH(M1773,[1]CatGlob!$W:$W,0)),"")</f>
        <v>INTER</v>
      </c>
      <c r="Q1773" s="403" t="str">
        <f>INDEX([1]CatGlob!P:P,MATCH(M1773,[1]CatGlob!O:O,0))</f>
        <v>RVI</v>
      </c>
      <c r="R1773" s="403" t="s">
        <v>601</v>
      </c>
      <c r="S1773" s="403" t="s">
        <v>1025</v>
      </c>
      <c r="T1773" s="403" t="str">
        <f>INDEX([1]CatGlob!$D:$D,MATCH($M1773,[1]CatGlob!$C:$C,0))</f>
        <v>RVI</v>
      </c>
      <c r="U1773" s="403" t="s">
        <v>602</v>
      </c>
      <c r="V1773" s="404" t="str">
        <f>INDEX([1]CatGlob!$F:$F,MATCH($M1773,[1]CatGlob!$C:$C,0))</f>
        <v>RVI</v>
      </c>
      <c r="W1773" s="405"/>
      <c r="X1773" s="406">
        <v>3.3146735269730201E-3</v>
      </c>
      <c r="Y1773" s="407">
        <v>2.5164461019011601</v>
      </c>
      <c r="Z1773" s="408">
        <v>-1.9069666319443299E-3</v>
      </c>
      <c r="AA1773" s="407">
        <v>-1.44773797731923</v>
      </c>
      <c r="AB1773" s="408">
        <v>-1.8352553957934399E-2</v>
      </c>
      <c r="AC1773" s="407">
        <v>-13.932959759553899</v>
      </c>
      <c r="AD1773" s="408">
        <v>-3.16985155398392E-4</v>
      </c>
      <c r="AE1773" s="407">
        <v>-0.240649962106598</v>
      </c>
      <c r="AF1773" s="408">
        <v>-9.6847656518047002E-3</v>
      </c>
      <c r="AG1773" s="407">
        <v>-7.3525161902039304</v>
      </c>
      <c r="AI1773" s="406">
        <v>2.34874061411732E-2</v>
      </c>
      <c r="AJ1773" s="407">
        <v>17.831255822560198</v>
      </c>
      <c r="AK1773" s="408">
        <v>1.3249856978592101E-2</v>
      </c>
      <c r="AL1773" s="407">
        <v>10.059075403112701</v>
      </c>
      <c r="AM1773" s="408">
        <v>-1.91306328905641E-2</v>
      </c>
      <c r="AN1773" s="407">
        <v>-14.523664600031299</v>
      </c>
      <c r="AO1773" s="408">
        <v>-2.4965378335342198E-2</v>
      </c>
      <c r="AP1773" s="407">
        <v>-18.9533082167004</v>
      </c>
      <c r="AQ1773" s="408">
        <v>-1.1340399580682999E-2</v>
      </c>
      <c r="AR1773" s="407">
        <v>-8.6094464768814394</v>
      </c>
      <c r="AT1773" s="406">
        <v>5.5491204238434802E-2</v>
      </c>
      <c r="AU1773" s="407">
        <v>42.128017573761497</v>
      </c>
      <c r="AV1773" s="408">
        <v>-8.9763348879917295E-3</v>
      </c>
      <c r="AW1773" s="407">
        <v>-6.8146871040031298</v>
      </c>
      <c r="AX1773" s="408">
        <v>-3.9145123983371803E-3</v>
      </c>
      <c r="AY1773" s="407">
        <v>-2.9718339937490099</v>
      </c>
      <c r="AZ1773" s="408">
        <v>-1.7951329804707199E-2</v>
      </c>
      <c r="BA1773" s="407">
        <v>-13.628356923659499</v>
      </c>
      <c r="BB1773" s="408">
        <v>-1.03380758730563E-2</v>
      </c>
      <c r="BC1773" s="407">
        <v>-7.8484986591321304</v>
      </c>
    </row>
    <row r="1774" spans="1:55" x14ac:dyDescent="0.35">
      <c r="A1774" s="385" t="str" cm="1">
        <f t="array" ref="A1774">IFERROR(_xlfn.IFS(AND(F1774="Renta Variable",O1774=1),IFERROR(MATCH(B1774,[1]RV_Det!C:C,0),"Rev"),AND(J1774="Corporativa",O1774=1,I1774="EM"),IFERROR(MATCH(B1774,[1]RF_Corps!B:B,0),"Rev"),AND(F1774="Alternativos",O1774=1),IFERROR(MATCH(B1774,[1]Rep4!C:C,0),"Rev")),"")</f>
        <v/>
      </c>
      <c r="B1774" s="394" t="s">
        <v>4664</v>
      </c>
      <c r="C1774" s="409" t="s">
        <v>4665</v>
      </c>
      <c r="D1774" s="395" t="s">
        <v>4663</v>
      </c>
      <c r="E1774" s="396" t="str">
        <f>IF(B1774="","",INDEX([1]CatGlob!$S:$S,IFERROR(MATCH(MID(B1774,7,1),[1]CatGlob!$R:$R,0),MATCH(MID(B1774,1,2),[1]CatGlob!$R:$R,0))))</f>
        <v>DOL</v>
      </c>
      <c r="F1774" s="397" t="s">
        <v>43</v>
      </c>
      <c r="G1774" s="398" t="s">
        <v>212</v>
      </c>
      <c r="H1774" s="399" t="s">
        <v>64</v>
      </c>
      <c r="I1774" s="399" t="s">
        <v>218</v>
      </c>
      <c r="J1774" s="399" t="s">
        <v>600</v>
      </c>
      <c r="K1774" s="396" t="s">
        <v>600</v>
      </c>
      <c r="L1774" s="400" t="str">
        <f>IF(ISERROR(MATCH(M1774,M$10:M1773,0)),M1774,"")</f>
        <v/>
      </c>
      <c r="M1774" s="401" t="str">
        <f>IF(B1774="","",IF(ISERROR(MATCH(F1774&amp;"_"&amp;G1774&amp;"_"&amp;H1774&amp;"_"&amp;I1774&amp;"_"&amp;J1774&amp;IF(K1774="","","_"&amp;K1774),[1]CatGlob!$B:$B,0)),F1774&amp;"_"&amp;G1774&amp;"_"&amp;H1774&amp;"_"&amp;I1774&amp;"_"&amp;J1774&amp;IF(K1774="","","_"&amp;K1774),INDEX([1]CatGlob!$C:$C,MATCH(F1774&amp;"_"&amp;G1774&amp;"_"&amp;H1774&amp;"_"&amp;I1774&amp;"_"&amp;J1774&amp;IF(K1774="","","_"&amp;K1774),[1]CatGlob!$B:$B,0))))</f>
        <v>COMM_MP_EM</v>
      </c>
      <c r="N1774" s="402" t="str">
        <f t="shared" si="57"/>
        <v/>
      </c>
      <c r="O1774" s="402" t="str">
        <f t="shared" si="56"/>
        <v/>
      </c>
      <c r="P1774" s="401" t="str">
        <f>IF(LEN(B1774)&gt;8,INDEX([1]CatGlob!$X:$X,MATCH(M1774,[1]CatGlob!$W:$W,0)),"")</f>
        <v>INTER</v>
      </c>
      <c r="Q1774" s="403" t="str">
        <f>INDEX([1]CatGlob!P:P,MATCH(M1774,[1]CatGlob!O:O,0))</f>
        <v>RVI</v>
      </c>
      <c r="R1774" s="403" t="s">
        <v>601</v>
      </c>
      <c r="S1774" s="403" t="s">
        <v>1025</v>
      </c>
      <c r="T1774" s="403" t="str">
        <f>INDEX([1]CatGlob!$D:$D,MATCH($M1774,[1]CatGlob!$C:$C,0))</f>
        <v>RVI</v>
      </c>
      <c r="U1774" s="403" t="s">
        <v>602</v>
      </c>
      <c r="V1774" s="404" t="str">
        <f>INDEX([1]CatGlob!$F:$F,MATCH($M1774,[1]CatGlob!$C:$C,0))</f>
        <v>RVI</v>
      </c>
      <c r="W1774" s="405"/>
      <c r="X1774" s="406">
        <v>0</v>
      </c>
      <c r="Y1774" s="407">
        <v>0</v>
      </c>
      <c r="Z1774" s="408">
        <v>0</v>
      </c>
      <c r="AA1774" s="407">
        <v>0</v>
      </c>
      <c r="AB1774" s="408">
        <v>0</v>
      </c>
      <c r="AC1774" s="407">
        <v>0</v>
      </c>
      <c r="AD1774" s="408">
        <v>0</v>
      </c>
      <c r="AE1774" s="407">
        <v>0</v>
      </c>
      <c r="AF1774" s="408">
        <v>0</v>
      </c>
      <c r="AG1774" s="407">
        <v>0</v>
      </c>
      <c r="AI1774" s="406">
        <v>0</v>
      </c>
      <c r="AJ1774" s="407">
        <v>0</v>
      </c>
      <c r="AK1774" s="408">
        <v>0</v>
      </c>
      <c r="AL1774" s="407">
        <v>0</v>
      </c>
      <c r="AM1774" s="408">
        <v>0</v>
      </c>
      <c r="AN1774" s="407">
        <v>0</v>
      </c>
      <c r="AO1774" s="408">
        <v>0</v>
      </c>
      <c r="AP1774" s="407">
        <v>0</v>
      </c>
      <c r="AQ1774" s="408">
        <v>0</v>
      </c>
      <c r="AR1774" s="407">
        <v>0</v>
      </c>
      <c r="AT1774" s="406">
        <v>0</v>
      </c>
      <c r="AU1774" s="407">
        <v>0</v>
      </c>
      <c r="AV1774" s="408">
        <v>0</v>
      </c>
      <c r="AW1774" s="407">
        <v>0</v>
      </c>
      <c r="AX1774" s="408">
        <v>0</v>
      </c>
      <c r="AY1774" s="407">
        <v>0</v>
      </c>
      <c r="AZ1774" s="408">
        <v>0</v>
      </c>
      <c r="BA1774" s="407">
        <v>0</v>
      </c>
      <c r="BB1774" s="408">
        <v>0</v>
      </c>
      <c r="BC1774" s="407">
        <v>0</v>
      </c>
    </row>
    <row r="1775" spans="1:55" x14ac:dyDescent="0.35">
      <c r="A1775" s="385" t="str" cm="1">
        <f t="array" ref="A1775">IFERROR(_xlfn.IFS(AND(F1775="Renta Variable",O1775=1),IFERROR(MATCH(B1775,[1]RV_Det!C:C,0),"Rev"),AND(J1775="Corporativa",O1775=1,I1775="EM"),IFERROR(MATCH(B1775,[1]RF_Corps!B:B,0),"Rev"),AND(F1775="Alternativos",O1775=1),IFERROR(MATCH(B1775,[1]Rep4!C:C,0),"Rev")),"")</f>
        <v/>
      </c>
      <c r="B1775" s="394" t="s">
        <v>4666</v>
      </c>
      <c r="C1775" s="409" t="s">
        <v>4667</v>
      </c>
      <c r="D1775" s="395" t="s">
        <v>4668</v>
      </c>
      <c r="E1775" s="396" t="str">
        <f>IF(B1775="","",INDEX([1]CatGlob!$S:$S,IFERROR(MATCH(MID(B1775,7,1),[1]CatGlob!$R:$R,0),MATCH(MID(B1775,1,2),[1]CatGlob!$R:$R,0))))</f>
        <v>DOL</v>
      </c>
      <c r="F1775" s="397" t="s">
        <v>43</v>
      </c>
      <c r="G1775" s="398" t="s">
        <v>212</v>
      </c>
      <c r="H1775" s="399" t="s">
        <v>64</v>
      </c>
      <c r="I1775" s="399" t="s">
        <v>218</v>
      </c>
      <c r="J1775" s="399" t="s">
        <v>600</v>
      </c>
      <c r="K1775" s="396" t="s">
        <v>600</v>
      </c>
      <c r="L1775" s="400" t="str">
        <f>IF(ISERROR(MATCH(M1775,M$10:M1774,0)),M1775,"")</f>
        <v/>
      </c>
      <c r="M1775" s="401" t="str">
        <f>IF(B1775="","",IF(ISERROR(MATCH(F1775&amp;"_"&amp;G1775&amp;"_"&amp;H1775&amp;"_"&amp;I1775&amp;"_"&amp;J1775&amp;IF(K1775="","","_"&amp;K1775),[1]CatGlob!$B:$B,0)),F1775&amp;"_"&amp;G1775&amp;"_"&amp;H1775&amp;"_"&amp;I1775&amp;"_"&amp;J1775&amp;IF(K1775="","","_"&amp;K1775),INDEX([1]CatGlob!$C:$C,MATCH(F1775&amp;"_"&amp;G1775&amp;"_"&amp;H1775&amp;"_"&amp;I1775&amp;"_"&amp;J1775&amp;IF(K1775="","","_"&amp;K1775),[1]CatGlob!$B:$B,0))))</f>
        <v>COMM_MP_EM</v>
      </c>
      <c r="N1775" s="402" t="str">
        <f t="shared" si="57"/>
        <v/>
      </c>
      <c r="O1775" s="402" t="str">
        <f t="shared" si="56"/>
        <v/>
      </c>
      <c r="P1775" s="401" t="str">
        <f>IF(LEN(B1775)&gt;8,INDEX([1]CatGlob!$X:$X,MATCH(M1775,[1]CatGlob!$W:$W,0)),"")</f>
        <v>INTER</v>
      </c>
      <c r="Q1775" s="403" t="str">
        <f>INDEX([1]CatGlob!P:P,MATCH(M1775,[1]CatGlob!O:O,0))</f>
        <v>RVI</v>
      </c>
      <c r="R1775" s="403" t="s">
        <v>601</v>
      </c>
      <c r="S1775" s="403" t="s">
        <v>1025</v>
      </c>
      <c r="T1775" s="403" t="str">
        <f>INDEX([1]CatGlob!$D:$D,MATCH($M1775,[1]CatGlob!$C:$C,0))</f>
        <v>RVI</v>
      </c>
      <c r="U1775" s="403" t="s">
        <v>602</v>
      </c>
      <c r="V1775" s="404" t="str">
        <f>INDEX([1]CatGlob!$F:$F,MATCH($M1775,[1]CatGlob!$C:$C,0))</f>
        <v>RVI</v>
      </c>
      <c r="W1775" s="405"/>
      <c r="X1775" s="406">
        <v>0</v>
      </c>
      <c r="Y1775" s="407">
        <v>0</v>
      </c>
      <c r="Z1775" s="408">
        <v>0</v>
      </c>
      <c r="AA1775" s="407">
        <v>0</v>
      </c>
      <c r="AB1775" s="408">
        <v>0</v>
      </c>
      <c r="AC1775" s="407">
        <v>0</v>
      </c>
      <c r="AD1775" s="408">
        <v>0</v>
      </c>
      <c r="AE1775" s="407">
        <v>0</v>
      </c>
      <c r="AF1775" s="408">
        <v>0</v>
      </c>
      <c r="AG1775" s="407">
        <v>0</v>
      </c>
      <c r="AI1775" s="406">
        <v>0</v>
      </c>
      <c r="AJ1775" s="407">
        <v>0</v>
      </c>
      <c r="AK1775" s="408">
        <v>0</v>
      </c>
      <c r="AL1775" s="407">
        <v>0</v>
      </c>
      <c r="AM1775" s="408">
        <v>0</v>
      </c>
      <c r="AN1775" s="407">
        <v>0</v>
      </c>
      <c r="AO1775" s="408">
        <v>0</v>
      </c>
      <c r="AP1775" s="407">
        <v>0</v>
      </c>
      <c r="AQ1775" s="408">
        <v>0</v>
      </c>
      <c r="AR1775" s="407">
        <v>0</v>
      </c>
      <c r="AT1775" s="406">
        <v>0</v>
      </c>
      <c r="AU1775" s="407">
        <v>0</v>
      </c>
      <c r="AV1775" s="408">
        <v>0</v>
      </c>
      <c r="AW1775" s="407">
        <v>0</v>
      </c>
      <c r="AX1775" s="408">
        <v>0</v>
      </c>
      <c r="AY1775" s="407">
        <v>0</v>
      </c>
      <c r="AZ1775" s="408">
        <v>0</v>
      </c>
      <c r="BA1775" s="407">
        <v>0</v>
      </c>
      <c r="BB1775" s="408">
        <v>0</v>
      </c>
      <c r="BC1775" s="407">
        <v>0</v>
      </c>
    </row>
    <row r="1776" spans="1:55" x14ac:dyDescent="0.35">
      <c r="A1776" s="385" cm="1">
        <f t="array" ref="A1776">IFERROR(_xlfn.IFS(AND(F1776="Renta Variable",O1776=1),IFERROR(MATCH(B1776,[1]RV_Det!C:C,0),"Rev"),AND(J1776="Corporativa",O1776=1,I1776="EM"),IFERROR(MATCH(B1776,[1]RF_Corps!B:B,0),"Rev"),AND(F1776="Alternativos",O1776=1),IFERROR(MATCH(B1776,[1]Rep4!C:C,0),"Rev")),"")</f>
        <v>679</v>
      </c>
      <c r="B1776" s="394" t="s">
        <v>4669</v>
      </c>
      <c r="C1776" s="409" t="s">
        <v>4670</v>
      </c>
      <c r="D1776" s="395" t="s">
        <v>4671</v>
      </c>
      <c r="E1776" s="396" t="str">
        <f>IF(B1776="","",INDEX([1]CatGlob!$S:$S,IFERROR(MATCH(MID(B1776,7,1),[1]CatGlob!$R:$R,0),MATCH(MID(B1776,1,2),[1]CatGlob!$R:$R,0))))</f>
        <v>DOL</v>
      </c>
      <c r="F1776" s="397" t="s">
        <v>43</v>
      </c>
      <c r="G1776" s="398" t="s">
        <v>212</v>
      </c>
      <c r="H1776" s="399" t="s">
        <v>64</v>
      </c>
      <c r="I1776" s="399" t="s">
        <v>218</v>
      </c>
      <c r="J1776" s="399" t="s">
        <v>600</v>
      </c>
      <c r="K1776" s="396" t="s">
        <v>600</v>
      </c>
      <c r="L1776" s="400" t="str">
        <f>IF(ISERROR(MATCH(M1776,M$10:M1775,0)),M1776,"")</f>
        <v/>
      </c>
      <c r="M1776" s="401" t="str">
        <f>IF(B1776="","",IF(ISERROR(MATCH(F1776&amp;"_"&amp;G1776&amp;"_"&amp;H1776&amp;"_"&amp;I1776&amp;"_"&amp;J1776&amp;IF(K1776="","","_"&amp;K1776),[1]CatGlob!$B:$B,0)),F1776&amp;"_"&amp;G1776&amp;"_"&amp;H1776&amp;"_"&amp;I1776&amp;"_"&amp;J1776&amp;IF(K1776="","","_"&amp;K1776),INDEX([1]CatGlob!$C:$C,MATCH(F1776&amp;"_"&amp;G1776&amp;"_"&amp;H1776&amp;"_"&amp;I1776&amp;"_"&amp;J1776&amp;IF(K1776="","","_"&amp;K1776),[1]CatGlob!$B:$B,0))))</f>
        <v>COMM_MP_EM</v>
      </c>
      <c r="N1776" s="402" t="str">
        <f t="shared" si="57"/>
        <v/>
      </c>
      <c r="O1776" s="402">
        <f t="shared" si="56"/>
        <v>1</v>
      </c>
      <c r="P1776" s="401" t="str">
        <f>IF(LEN(B1776)&gt;8,INDEX([1]CatGlob!$X:$X,MATCH(M1776,[1]CatGlob!$W:$W,0)),"")</f>
        <v>INTER</v>
      </c>
      <c r="Q1776" s="403" t="str">
        <f>INDEX([1]CatGlob!P:P,MATCH(M1776,[1]CatGlob!O:O,0))</f>
        <v>RVI</v>
      </c>
      <c r="R1776" s="403" t="s">
        <v>601</v>
      </c>
      <c r="S1776" s="403" t="s">
        <v>1025</v>
      </c>
      <c r="T1776" s="403" t="str">
        <f>INDEX([1]CatGlob!$D:$D,MATCH($M1776,[1]CatGlob!$C:$C,0))</f>
        <v>RVI</v>
      </c>
      <c r="U1776" s="403" t="s">
        <v>602</v>
      </c>
      <c r="V1776" s="404" t="str">
        <f>INDEX([1]CatGlob!$F:$F,MATCH($M1776,[1]CatGlob!$C:$C,0))</f>
        <v>RVI</v>
      </c>
      <c r="W1776" s="405"/>
      <c r="X1776" s="406">
        <v>4.3420018596460503E-4</v>
      </c>
      <c r="Y1776" s="407">
        <v>0.41483365191386001</v>
      </c>
      <c r="Z1776" s="408">
        <v>4.3420018596460503E-4</v>
      </c>
      <c r="AA1776" s="407">
        <v>0.41483365191386001</v>
      </c>
      <c r="AB1776" s="408">
        <v>4.3420018596460503E-4</v>
      </c>
      <c r="AC1776" s="407">
        <v>0.41483365191386001</v>
      </c>
      <c r="AD1776" s="408">
        <v>4.3420018596460503E-4</v>
      </c>
      <c r="AE1776" s="407">
        <v>0.41483365191386001</v>
      </c>
      <c r="AF1776" s="408">
        <v>4.3420018596460503E-4</v>
      </c>
      <c r="AG1776" s="407">
        <v>0.41483365191386001</v>
      </c>
      <c r="AI1776" s="406">
        <v>3.8428894279425E-3</v>
      </c>
      <c r="AJ1776" s="407">
        <v>3.6714858879016701</v>
      </c>
      <c r="AK1776" s="408">
        <v>3.8428894279425E-3</v>
      </c>
      <c r="AL1776" s="407">
        <v>3.6714858879016701</v>
      </c>
      <c r="AM1776" s="408">
        <v>3.8428894279425E-3</v>
      </c>
      <c r="AN1776" s="407">
        <v>3.6714858879016701</v>
      </c>
      <c r="AO1776" s="408">
        <v>-1.9854482133428799E-2</v>
      </c>
      <c r="AP1776" s="407">
        <v>-18.9689170951535</v>
      </c>
      <c r="AQ1776" s="408">
        <v>-2.4820509488523001E-3</v>
      </c>
      <c r="AR1776" s="407">
        <v>-2.3713445839746998</v>
      </c>
      <c r="AT1776" s="406">
        <v>1.18697539638901E-2</v>
      </c>
      <c r="AU1776" s="407">
        <v>11.340329975255701</v>
      </c>
      <c r="AV1776" s="408">
        <v>-1.1574515908141399E-3</v>
      </c>
      <c r="AW1776" s="407">
        <v>-1.10582603566556</v>
      </c>
      <c r="AX1776" s="408">
        <v>1.18697539638901E-2</v>
      </c>
      <c r="AY1776" s="407">
        <v>11.340329975255701</v>
      </c>
      <c r="AZ1776" s="408">
        <v>-2.1950312290408801E-2</v>
      </c>
      <c r="BA1776" s="407">
        <v>-20.9712674070928</v>
      </c>
      <c r="BB1776" s="408">
        <v>-3.9875596201756599E-3</v>
      </c>
      <c r="BC1776" s="407">
        <v>-3.8097033878176099</v>
      </c>
    </row>
    <row r="1777" spans="1:55" x14ac:dyDescent="0.35">
      <c r="A1777" s="385" t="str" cm="1">
        <f t="array" ref="A1777">IFERROR(_xlfn.IFS(AND(F1777="Renta Variable",O1777=1),IFERROR(MATCH(B1777,[1]RV_Det!C:C,0),"Rev"),AND(J1777="Corporativa",O1777=1,I1777="EM"),IFERROR(MATCH(B1777,[1]RF_Corps!B:B,0),"Rev"),AND(F1777="Alternativos",O1777=1),IFERROR(MATCH(B1777,[1]Rep4!C:C,0),"Rev")),"")</f>
        <v/>
      </c>
      <c r="B1777" s="394" t="s">
        <v>4672</v>
      </c>
      <c r="C1777" s="409" t="s">
        <v>4673</v>
      </c>
      <c r="D1777" s="395" t="s">
        <v>4674</v>
      </c>
      <c r="E1777" s="396" t="str">
        <f>IF(B1777="","",INDEX([1]CatGlob!$S:$S,IFERROR(MATCH(MID(B1777,7,1),[1]CatGlob!$R:$R,0),MATCH(MID(B1777,1,2),[1]CatGlob!$R:$R,0))))</f>
        <v>DOL</v>
      </c>
      <c r="F1777" s="397" t="s">
        <v>43</v>
      </c>
      <c r="G1777" s="398" t="s">
        <v>328</v>
      </c>
      <c r="H1777" s="399" t="s">
        <v>606</v>
      </c>
      <c r="I1777" s="399" t="s">
        <v>600</v>
      </c>
      <c r="J1777" s="399" t="s">
        <v>600</v>
      </c>
      <c r="K1777" s="396" t="s">
        <v>600</v>
      </c>
      <c r="L1777" s="400" t="str">
        <f>IF(ISERROR(MATCH(M1777,M$10:M1776,0)),M1777,"")</f>
        <v/>
      </c>
      <c r="M1777" s="401" t="str">
        <f>IF(B1777="","",IF(ISERROR(MATCH(F1777&amp;"_"&amp;G1777&amp;"_"&amp;H1777&amp;"_"&amp;I1777&amp;"_"&amp;J1777&amp;IF(K1777="","","_"&amp;K1777),[1]CatGlob!$B:$B,0)),F1777&amp;"_"&amp;G1777&amp;"_"&amp;H1777&amp;"_"&amp;I1777&amp;"_"&amp;J1777&amp;IF(K1777="","","_"&amp;K1777),INDEX([1]CatGlob!$C:$C,MATCH(F1777&amp;"_"&amp;G1777&amp;"_"&amp;H1777&amp;"_"&amp;I1777&amp;"_"&amp;J1777&amp;IF(K1777="","","_"&amp;K1777),[1]CatGlob!$B:$B,0))))</f>
        <v>RVI_DM_AGG</v>
      </c>
      <c r="N1777" s="402" t="str">
        <f t="shared" si="57"/>
        <v/>
      </c>
      <c r="O1777" s="402" t="str">
        <f t="shared" si="56"/>
        <v/>
      </c>
      <c r="P1777" s="401" t="str">
        <f>IF(LEN(B1777)&gt;8,INDEX([1]CatGlob!$X:$X,MATCH(M1777,[1]CatGlob!$W:$W,0)),"")</f>
        <v>INTER</v>
      </c>
      <c r="Q1777" s="403" t="str">
        <f>INDEX([1]CatGlob!P:P,MATCH(M1777,[1]CatGlob!O:O,0))</f>
        <v>RVI</v>
      </c>
      <c r="R1777" s="403" t="s">
        <v>601</v>
      </c>
      <c r="S1777" s="403" t="s">
        <v>1025</v>
      </c>
      <c r="T1777" s="403" t="str">
        <f>INDEX([1]CatGlob!$D:$D,MATCH($M1777,[1]CatGlob!$C:$C,0))</f>
        <v>RVI</v>
      </c>
      <c r="U1777" s="403" t="s">
        <v>602</v>
      </c>
      <c r="V1777" s="404" t="str">
        <f>INDEX([1]CatGlob!$F:$F,MATCH($M1777,[1]CatGlob!$C:$C,0))</f>
        <v>RVI</v>
      </c>
      <c r="W1777" s="405"/>
      <c r="X1777" s="406">
        <v>0</v>
      </c>
      <c r="Y1777" s="407">
        <v>0</v>
      </c>
      <c r="Z1777" s="408">
        <v>0</v>
      </c>
      <c r="AA1777" s="407">
        <v>0</v>
      </c>
      <c r="AB1777" s="408">
        <v>0</v>
      </c>
      <c r="AC1777" s="407">
        <v>0</v>
      </c>
      <c r="AD1777" s="408">
        <v>0</v>
      </c>
      <c r="AE1777" s="407">
        <v>0</v>
      </c>
      <c r="AF1777" s="408">
        <v>0</v>
      </c>
      <c r="AG1777" s="407">
        <v>0</v>
      </c>
      <c r="AI1777" s="406">
        <v>0</v>
      </c>
      <c r="AJ1777" s="407">
        <v>0</v>
      </c>
      <c r="AK1777" s="408">
        <v>0</v>
      </c>
      <c r="AL1777" s="407">
        <v>0</v>
      </c>
      <c r="AM1777" s="408">
        <v>0</v>
      </c>
      <c r="AN1777" s="407">
        <v>0</v>
      </c>
      <c r="AO1777" s="408">
        <v>0</v>
      </c>
      <c r="AP1777" s="407">
        <v>0</v>
      </c>
      <c r="AQ1777" s="408">
        <v>0</v>
      </c>
      <c r="AR1777" s="407">
        <v>0</v>
      </c>
      <c r="AT1777" s="406">
        <v>0</v>
      </c>
      <c r="AU1777" s="407">
        <v>0</v>
      </c>
      <c r="AV1777" s="408">
        <v>0</v>
      </c>
      <c r="AW1777" s="407">
        <v>0</v>
      </c>
      <c r="AX1777" s="408">
        <v>0</v>
      </c>
      <c r="AY1777" s="407">
        <v>0</v>
      </c>
      <c r="AZ1777" s="408">
        <v>0</v>
      </c>
      <c r="BA1777" s="407">
        <v>0</v>
      </c>
      <c r="BB1777" s="408">
        <v>0</v>
      </c>
      <c r="BC1777" s="407">
        <v>0</v>
      </c>
    </row>
    <row r="1778" spans="1:55" x14ac:dyDescent="0.35">
      <c r="A1778" s="385" cm="1">
        <f t="array" ref="A1778">IFERROR(_xlfn.IFS(AND(F1778="Renta Variable",O1778=1),IFERROR(MATCH(B1778,[1]RV_Det!C:C,0),"Rev"),AND(J1778="Corporativa",O1778=1,I1778="EM"),IFERROR(MATCH(B1778,[1]RF_Corps!B:B,0),"Rev"),AND(F1778="Alternativos",O1778=1),IFERROR(MATCH(B1778,[1]Rep4!C:C,0),"Rev")),"")</f>
        <v>614</v>
      </c>
      <c r="B1778" s="394" t="s">
        <v>4675</v>
      </c>
      <c r="C1778" s="409" t="s">
        <v>4676</v>
      </c>
      <c r="D1778" s="395" t="s">
        <v>4677</v>
      </c>
      <c r="E1778" s="396" t="str">
        <f>IF(B1778="","",INDEX([1]CatGlob!$S:$S,IFERROR(MATCH(MID(B1778,7,1),[1]CatGlob!$R:$R,0),MATCH(MID(B1778,1,2),[1]CatGlob!$R:$R,0))))</f>
        <v>DOL</v>
      </c>
      <c r="F1778" s="397" t="s">
        <v>43</v>
      </c>
      <c r="G1778" s="398" t="s">
        <v>328</v>
      </c>
      <c r="H1778" s="399" t="s">
        <v>606</v>
      </c>
      <c r="I1778" s="399" t="s">
        <v>600</v>
      </c>
      <c r="J1778" s="399" t="s">
        <v>600</v>
      </c>
      <c r="K1778" s="396" t="s">
        <v>600</v>
      </c>
      <c r="L1778" s="400" t="str">
        <f>IF(ISERROR(MATCH(M1778,M$10:M1777,0)),M1778,"")</f>
        <v/>
      </c>
      <c r="M1778" s="401" t="str">
        <f>IF(B1778="","",IF(ISERROR(MATCH(F1778&amp;"_"&amp;G1778&amp;"_"&amp;H1778&amp;"_"&amp;I1778&amp;"_"&amp;J1778&amp;IF(K1778="","","_"&amp;K1778),[1]CatGlob!$B:$B,0)),F1778&amp;"_"&amp;G1778&amp;"_"&amp;H1778&amp;"_"&amp;I1778&amp;"_"&amp;J1778&amp;IF(K1778="","","_"&amp;K1778),INDEX([1]CatGlob!$C:$C,MATCH(F1778&amp;"_"&amp;G1778&amp;"_"&amp;H1778&amp;"_"&amp;I1778&amp;"_"&amp;J1778&amp;IF(K1778="","","_"&amp;K1778),[1]CatGlob!$B:$B,0))))</f>
        <v>RVI_DM_AGG</v>
      </c>
      <c r="N1778" s="402" t="str">
        <f t="shared" si="57"/>
        <v/>
      </c>
      <c r="O1778" s="402">
        <f t="shared" si="56"/>
        <v>1</v>
      </c>
      <c r="P1778" s="401" t="str">
        <f>IF(LEN(B1778)&gt;8,INDEX([1]CatGlob!$X:$X,MATCH(M1778,[1]CatGlob!$W:$W,0)),"")</f>
        <v>INTER</v>
      </c>
      <c r="Q1778" s="403" t="str">
        <f>INDEX([1]CatGlob!P:P,MATCH(M1778,[1]CatGlob!O:O,0))</f>
        <v>RVI</v>
      </c>
      <c r="R1778" s="403" t="s">
        <v>601</v>
      </c>
      <c r="S1778" s="403" t="s">
        <v>1025</v>
      </c>
      <c r="T1778" s="403" t="str">
        <f>INDEX([1]CatGlob!$D:$D,MATCH($M1778,[1]CatGlob!$C:$C,0))</f>
        <v>RVI</v>
      </c>
      <c r="U1778" s="403" t="s">
        <v>602</v>
      </c>
      <c r="V1778" s="404" t="str">
        <f>INDEX([1]CatGlob!$F:$F,MATCH($M1778,[1]CatGlob!$C:$C,0))</f>
        <v>RVI</v>
      </c>
      <c r="W1778" s="405"/>
      <c r="X1778" s="406">
        <v>0</v>
      </c>
      <c r="Y1778" s="407">
        <v>0</v>
      </c>
      <c r="Z1778" s="408">
        <v>0</v>
      </c>
      <c r="AA1778" s="407">
        <v>0</v>
      </c>
      <c r="AB1778" s="408">
        <v>0</v>
      </c>
      <c r="AC1778" s="407">
        <v>0</v>
      </c>
      <c r="AD1778" s="408">
        <v>0</v>
      </c>
      <c r="AE1778" s="407">
        <v>0</v>
      </c>
      <c r="AF1778" s="408">
        <v>0</v>
      </c>
      <c r="AG1778" s="407">
        <v>0</v>
      </c>
      <c r="AI1778" s="406">
        <v>0</v>
      </c>
      <c r="AJ1778" s="407">
        <v>0</v>
      </c>
      <c r="AK1778" s="408">
        <v>0</v>
      </c>
      <c r="AL1778" s="407">
        <v>0</v>
      </c>
      <c r="AM1778" s="408">
        <v>0</v>
      </c>
      <c r="AN1778" s="407">
        <v>0</v>
      </c>
      <c r="AO1778" s="408">
        <v>-2.5039436179086402E-6</v>
      </c>
      <c r="AP1778" s="407">
        <v>-4.3587092157793E-4</v>
      </c>
      <c r="AQ1778" s="408">
        <v>-6.6831437609494697E-7</v>
      </c>
      <c r="AR1778" s="407">
        <v>-1.1633600730019E-4</v>
      </c>
      <c r="AT1778" s="406">
        <v>0</v>
      </c>
      <c r="AU1778" s="407">
        <v>0</v>
      </c>
      <c r="AV1778" s="408">
        <v>0</v>
      </c>
      <c r="AW1778" s="407">
        <v>0</v>
      </c>
      <c r="AX1778" s="408">
        <v>0</v>
      </c>
      <c r="AY1778" s="407">
        <v>0</v>
      </c>
      <c r="AZ1778" s="408">
        <v>0</v>
      </c>
      <c r="BA1778" s="407">
        <v>0</v>
      </c>
      <c r="BB1778" s="408">
        <v>0</v>
      </c>
      <c r="BC1778" s="407">
        <v>0</v>
      </c>
    </row>
    <row r="1779" spans="1:55" x14ac:dyDescent="0.35">
      <c r="A1779" s="385" t="str" cm="1">
        <f t="array" ref="A1779">IFERROR(_xlfn.IFS(AND(F1779="Renta Variable",O1779=1),IFERROR(MATCH(B1779,[1]RV_Det!C:C,0),"Rev"),AND(J1779="Corporativa",O1779=1,I1779="EM"),IFERROR(MATCH(B1779,[1]RF_Corps!B:B,0),"Rev"),AND(F1779="Alternativos",O1779=1),IFERROR(MATCH(B1779,[1]Rep4!C:C,0),"Rev")),"")</f>
        <v/>
      </c>
      <c r="B1779" s="394" t="s">
        <v>4678</v>
      </c>
      <c r="C1779" s="409" t="s">
        <v>4679</v>
      </c>
      <c r="D1779" s="395" t="s">
        <v>4680</v>
      </c>
      <c r="E1779" s="396" t="str">
        <f>IF(B1779="","",INDEX([1]CatGlob!$S:$S,IFERROR(MATCH(MID(B1779,7,1),[1]CatGlob!$R:$R,0),MATCH(MID(B1779,1,2),[1]CatGlob!$R:$R,0))))</f>
        <v>DOL</v>
      </c>
      <c r="F1779" s="397" t="s">
        <v>43</v>
      </c>
      <c r="G1779" s="398" t="s">
        <v>328</v>
      </c>
      <c r="H1779" s="399" t="s">
        <v>606</v>
      </c>
      <c r="I1779" s="399" t="s">
        <v>600</v>
      </c>
      <c r="J1779" s="399" t="s">
        <v>600</v>
      </c>
      <c r="K1779" s="396" t="s">
        <v>600</v>
      </c>
      <c r="L1779" s="400" t="str">
        <f>IF(ISERROR(MATCH(M1779,M$10:M1778,0)),M1779,"")</f>
        <v/>
      </c>
      <c r="M1779" s="401" t="str">
        <f>IF(B1779="","",IF(ISERROR(MATCH(F1779&amp;"_"&amp;G1779&amp;"_"&amp;H1779&amp;"_"&amp;I1779&amp;"_"&amp;J1779&amp;IF(K1779="","","_"&amp;K1779),[1]CatGlob!$B:$B,0)),F1779&amp;"_"&amp;G1779&amp;"_"&amp;H1779&amp;"_"&amp;I1779&amp;"_"&amp;J1779&amp;IF(K1779="","","_"&amp;K1779),INDEX([1]CatGlob!$C:$C,MATCH(F1779&amp;"_"&amp;G1779&amp;"_"&amp;H1779&amp;"_"&amp;I1779&amp;"_"&amp;J1779&amp;IF(K1779="","","_"&amp;K1779),[1]CatGlob!$B:$B,0))))</f>
        <v>RVI_DM_AGG</v>
      </c>
      <c r="N1779" s="402" t="str">
        <f t="shared" si="57"/>
        <v/>
      </c>
      <c r="O1779" s="402" t="str">
        <f t="shared" si="56"/>
        <v/>
      </c>
      <c r="P1779" s="401" t="str">
        <f>IF(LEN(B1779)&gt;8,INDEX([1]CatGlob!$X:$X,MATCH(M1779,[1]CatGlob!$W:$W,0)),"")</f>
        <v>INTER</v>
      </c>
      <c r="Q1779" s="403" t="str">
        <f>INDEX([1]CatGlob!P:P,MATCH(M1779,[1]CatGlob!O:O,0))</f>
        <v>RVI</v>
      </c>
      <c r="R1779" s="403" t="s">
        <v>1017</v>
      </c>
      <c r="S1779" s="403" t="s">
        <v>1018</v>
      </c>
      <c r="T1779" s="403" t="str">
        <f>INDEX([1]CatGlob!$D:$D,MATCH($M1779,[1]CatGlob!$C:$C,0))</f>
        <v>RVI</v>
      </c>
      <c r="U1779" s="403" t="s">
        <v>602</v>
      </c>
      <c r="V1779" s="404" t="str">
        <f>INDEX([1]CatGlob!$F:$F,MATCH($M1779,[1]CatGlob!$C:$C,0))</f>
        <v>RVI</v>
      </c>
      <c r="W1779" s="405"/>
      <c r="X1779" s="406">
        <v>0</v>
      </c>
      <c r="Y1779" s="407">
        <v>0</v>
      </c>
      <c r="Z1779" s="408">
        <v>0</v>
      </c>
      <c r="AA1779" s="407">
        <v>0</v>
      </c>
      <c r="AB1779" s="408">
        <v>0</v>
      </c>
      <c r="AC1779" s="407">
        <v>0</v>
      </c>
      <c r="AD1779" s="408">
        <v>0</v>
      </c>
      <c r="AE1779" s="407">
        <v>0</v>
      </c>
      <c r="AF1779" s="408">
        <v>0</v>
      </c>
      <c r="AG1779" s="407">
        <v>0</v>
      </c>
      <c r="AI1779" s="406">
        <v>0</v>
      </c>
      <c r="AJ1779" s="407">
        <v>0</v>
      </c>
      <c r="AK1779" s="408">
        <v>0</v>
      </c>
      <c r="AL1779" s="407">
        <v>0</v>
      </c>
      <c r="AM1779" s="408">
        <v>0</v>
      </c>
      <c r="AN1779" s="407">
        <v>0</v>
      </c>
      <c r="AO1779" s="408">
        <v>0</v>
      </c>
      <c r="AP1779" s="407">
        <v>0</v>
      </c>
      <c r="AQ1779" s="408">
        <v>0</v>
      </c>
      <c r="AR1779" s="407">
        <v>0</v>
      </c>
      <c r="AT1779" s="406">
        <v>0</v>
      </c>
      <c r="AU1779" s="407">
        <v>0</v>
      </c>
      <c r="AV1779" s="408">
        <v>0</v>
      </c>
      <c r="AW1779" s="407">
        <v>0</v>
      </c>
      <c r="AX1779" s="408">
        <v>0</v>
      </c>
      <c r="AY1779" s="407">
        <v>0</v>
      </c>
      <c r="AZ1779" s="408">
        <v>0</v>
      </c>
      <c r="BA1779" s="407">
        <v>0</v>
      </c>
      <c r="BB1779" s="408">
        <v>0</v>
      </c>
      <c r="BC1779" s="407">
        <v>0</v>
      </c>
    </row>
    <row r="1780" spans="1:55" x14ac:dyDescent="0.35">
      <c r="A1780" s="385" t="str" cm="1">
        <f t="array" ref="A1780">IFERROR(_xlfn.IFS(AND(F1780="Renta Variable",O1780=1),IFERROR(MATCH(B1780,[1]RV_Det!C:C,0),"Rev"),AND(J1780="Corporativa",O1780=1,I1780="EM"),IFERROR(MATCH(B1780,[1]RF_Corps!B:B,0),"Rev"),AND(F1780="Alternativos",O1780=1),IFERROR(MATCH(B1780,[1]Rep4!C:C,0),"Rev")),"")</f>
        <v/>
      </c>
      <c r="B1780" s="394" t="s">
        <v>4681</v>
      </c>
      <c r="C1780" s="409" t="s">
        <v>4682</v>
      </c>
      <c r="D1780" s="395" t="s">
        <v>4683</v>
      </c>
      <c r="E1780" s="396" t="str">
        <f>IF(B1780="","",INDEX([1]CatGlob!$S:$S,IFERROR(MATCH(MID(B1780,7,1),[1]CatGlob!$R:$R,0),MATCH(MID(B1780,1,2),[1]CatGlob!$R:$R,0))))</f>
        <v>DOL</v>
      </c>
      <c r="F1780" s="397" t="s">
        <v>43</v>
      </c>
      <c r="G1780" s="398" t="s">
        <v>328</v>
      </c>
      <c r="H1780" s="399" t="s">
        <v>606</v>
      </c>
      <c r="I1780" s="399" t="s">
        <v>600</v>
      </c>
      <c r="J1780" s="399" t="s">
        <v>600</v>
      </c>
      <c r="K1780" s="396" t="s">
        <v>600</v>
      </c>
      <c r="L1780" s="400" t="str">
        <f>IF(ISERROR(MATCH(M1780,M$10:M1779,0)),M1780,"")</f>
        <v/>
      </c>
      <c r="M1780" s="401" t="str">
        <f>IF(B1780="","",IF(ISERROR(MATCH(F1780&amp;"_"&amp;G1780&amp;"_"&amp;H1780&amp;"_"&amp;I1780&amp;"_"&amp;J1780&amp;IF(K1780="","","_"&amp;K1780),[1]CatGlob!$B:$B,0)),F1780&amp;"_"&amp;G1780&amp;"_"&amp;H1780&amp;"_"&amp;I1780&amp;"_"&amp;J1780&amp;IF(K1780="","","_"&amp;K1780),INDEX([1]CatGlob!$C:$C,MATCH(F1780&amp;"_"&amp;G1780&amp;"_"&amp;H1780&amp;"_"&amp;I1780&amp;"_"&amp;J1780&amp;IF(K1780="","","_"&amp;K1780),[1]CatGlob!$B:$B,0))))</f>
        <v>RVI_DM_AGG</v>
      </c>
      <c r="N1780" s="402" t="str">
        <f t="shared" si="57"/>
        <v/>
      </c>
      <c r="O1780" s="402" t="str">
        <f t="shared" si="56"/>
        <v/>
      </c>
      <c r="P1780" s="401" t="str">
        <f>IF(LEN(B1780)&gt;8,INDEX([1]CatGlob!$X:$X,MATCH(M1780,[1]CatGlob!$W:$W,0)),"")</f>
        <v>INTER</v>
      </c>
      <c r="Q1780" s="403" t="str">
        <f>INDEX([1]CatGlob!P:P,MATCH(M1780,[1]CatGlob!O:O,0))</f>
        <v>RVI</v>
      </c>
      <c r="R1780" s="403" t="s">
        <v>601</v>
      </c>
      <c r="S1780" s="403" t="s">
        <v>1025</v>
      </c>
      <c r="T1780" s="403" t="str">
        <f>INDEX([1]CatGlob!$D:$D,MATCH($M1780,[1]CatGlob!$C:$C,0))</f>
        <v>RVI</v>
      </c>
      <c r="U1780" s="403" t="s">
        <v>602</v>
      </c>
      <c r="V1780" s="404" t="str">
        <f>INDEX([1]CatGlob!$F:$F,MATCH($M1780,[1]CatGlob!$C:$C,0))</f>
        <v>RVI</v>
      </c>
      <c r="W1780" s="405"/>
      <c r="X1780" s="406">
        <v>0</v>
      </c>
      <c r="Y1780" s="407">
        <v>0</v>
      </c>
      <c r="Z1780" s="408">
        <v>0</v>
      </c>
      <c r="AA1780" s="407">
        <v>0</v>
      </c>
      <c r="AB1780" s="408">
        <v>0</v>
      </c>
      <c r="AC1780" s="407">
        <v>0</v>
      </c>
      <c r="AD1780" s="408">
        <v>0</v>
      </c>
      <c r="AE1780" s="407">
        <v>0</v>
      </c>
      <c r="AF1780" s="408">
        <v>0</v>
      </c>
      <c r="AG1780" s="407">
        <v>0</v>
      </c>
      <c r="AI1780" s="406">
        <v>0</v>
      </c>
      <c r="AJ1780" s="407">
        <v>0</v>
      </c>
      <c r="AK1780" s="408">
        <v>0</v>
      </c>
      <c r="AL1780" s="407">
        <v>0</v>
      </c>
      <c r="AM1780" s="408">
        <v>0</v>
      </c>
      <c r="AN1780" s="407">
        <v>0</v>
      </c>
      <c r="AO1780" s="408">
        <v>0</v>
      </c>
      <c r="AP1780" s="407">
        <v>0</v>
      </c>
      <c r="AQ1780" s="408">
        <v>0</v>
      </c>
      <c r="AR1780" s="407">
        <v>0</v>
      </c>
      <c r="AT1780" s="406">
        <v>0</v>
      </c>
      <c r="AU1780" s="407">
        <v>0</v>
      </c>
      <c r="AV1780" s="408">
        <v>0</v>
      </c>
      <c r="AW1780" s="407">
        <v>0</v>
      </c>
      <c r="AX1780" s="408">
        <v>0</v>
      </c>
      <c r="AY1780" s="407">
        <v>0</v>
      </c>
      <c r="AZ1780" s="408">
        <v>0</v>
      </c>
      <c r="BA1780" s="407">
        <v>0</v>
      </c>
      <c r="BB1780" s="408">
        <v>0</v>
      </c>
      <c r="BC1780" s="407">
        <v>0</v>
      </c>
    </row>
    <row r="1781" spans="1:55" x14ac:dyDescent="0.35">
      <c r="A1781" s="385" t="str" cm="1">
        <f t="array" ref="A1781">IFERROR(_xlfn.IFS(AND(F1781="Renta Variable",O1781=1),IFERROR(MATCH(B1781,[1]RV_Det!C:C,0),"Rev"),AND(J1781="Corporativa",O1781=1,I1781="EM"),IFERROR(MATCH(B1781,[1]RF_Corps!B:B,0),"Rev"),AND(F1781="Alternativos",O1781=1),IFERROR(MATCH(B1781,[1]Rep4!C:C,0),"Rev")),"")</f>
        <v/>
      </c>
      <c r="B1781" s="394" t="s">
        <v>4684</v>
      </c>
      <c r="C1781" s="409" t="s">
        <v>4685</v>
      </c>
      <c r="D1781" s="395" t="s">
        <v>4686</v>
      </c>
      <c r="E1781" s="396" t="str">
        <f>IF(B1781="","",INDEX([1]CatGlob!$S:$S,IFERROR(MATCH(MID(B1781,7,1),[1]CatGlob!$R:$R,0),MATCH(MID(B1781,1,2),[1]CatGlob!$R:$R,0))))</f>
        <v>EUR</v>
      </c>
      <c r="F1781" s="397" t="s">
        <v>43</v>
      </c>
      <c r="G1781" s="398" t="s">
        <v>328</v>
      </c>
      <c r="H1781" s="399" t="s">
        <v>606</v>
      </c>
      <c r="I1781" s="399" t="s">
        <v>600</v>
      </c>
      <c r="J1781" s="399" t="s">
        <v>600</v>
      </c>
      <c r="K1781" s="396" t="s">
        <v>600</v>
      </c>
      <c r="L1781" s="400" t="str">
        <f>IF(ISERROR(MATCH(M1781,M$10:M1780,0)),M1781,"")</f>
        <v/>
      </c>
      <c r="M1781" s="401" t="str">
        <f>IF(B1781="","",IF(ISERROR(MATCH(F1781&amp;"_"&amp;G1781&amp;"_"&amp;H1781&amp;"_"&amp;I1781&amp;"_"&amp;J1781&amp;IF(K1781="","","_"&amp;K1781),[1]CatGlob!$B:$B,0)),F1781&amp;"_"&amp;G1781&amp;"_"&amp;H1781&amp;"_"&amp;I1781&amp;"_"&amp;J1781&amp;IF(K1781="","","_"&amp;K1781),INDEX([1]CatGlob!$C:$C,MATCH(F1781&amp;"_"&amp;G1781&amp;"_"&amp;H1781&amp;"_"&amp;I1781&amp;"_"&amp;J1781&amp;IF(K1781="","","_"&amp;K1781),[1]CatGlob!$B:$B,0))))</f>
        <v>RVI_DM_AGG</v>
      </c>
      <c r="N1781" s="402" t="str">
        <f t="shared" si="57"/>
        <v/>
      </c>
      <c r="O1781" s="402" t="str">
        <f t="shared" si="56"/>
        <v/>
      </c>
      <c r="P1781" s="401" t="str">
        <f>IF(LEN(B1781)&gt;8,INDEX([1]CatGlob!$X:$X,MATCH(M1781,[1]CatGlob!$W:$W,0)),"")</f>
        <v>INTER</v>
      </c>
      <c r="Q1781" s="403" t="str">
        <f>INDEX([1]CatGlob!P:P,MATCH(M1781,[1]CatGlob!O:O,0))</f>
        <v>RVI</v>
      </c>
      <c r="R1781" s="403" t="s">
        <v>1017</v>
      </c>
      <c r="S1781" s="403" t="s">
        <v>1018</v>
      </c>
      <c r="T1781" s="403" t="str">
        <f>INDEX([1]CatGlob!$D:$D,MATCH($M1781,[1]CatGlob!$C:$C,0))</f>
        <v>RVI</v>
      </c>
      <c r="U1781" s="403" t="s">
        <v>602</v>
      </c>
      <c r="V1781" s="404" t="str">
        <f>INDEX([1]CatGlob!$F:$F,MATCH($M1781,[1]CatGlob!$C:$C,0))</f>
        <v>RVI</v>
      </c>
      <c r="W1781" s="405"/>
      <c r="X1781" s="406">
        <v>0</v>
      </c>
      <c r="Y1781" s="407">
        <v>0</v>
      </c>
      <c r="Z1781" s="408">
        <v>0</v>
      </c>
      <c r="AA1781" s="407">
        <v>0</v>
      </c>
      <c r="AB1781" s="408">
        <v>0</v>
      </c>
      <c r="AC1781" s="407">
        <v>0</v>
      </c>
      <c r="AD1781" s="408">
        <v>0</v>
      </c>
      <c r="AE1781" s="407">
        <v>0</v>
      </c>
      <c r="AF1781" s="408">
        <v>0</v>
      </c>
      <c r="AG1781" s="407">
        <v>0</v>
      </c>
      <c r="AI1781" s="406">
        <v>0</v>
      </c>
      <c r="AJ1781" s="407">
        <v>0</v>
      </c>
      <c r="AK1781" s="408">
        <v>0</v>
      </c>
      <c r="AL1781" s="407">
        <v>0</v>
      </c>
      <c r="AM1781" s="408">
        <v>0</v>
      </c>
      <c r="AN1781" s="407">
        <v>0</v>
      </c>
      <c r="AO1781" s="408">
        <v>0</v>
      </c>
      <c r="AP1781" s="407">
        <v>0</v>
      </c>
      <c r="AQ1781" s="408">
        <v>0</v>
      </c>
      <c r="AR1781" s="407">
        <v>0</v>
      </c>
      <c r="AT1781" s="406">
        <v>0</v>
      </c>
      <c r="AU1781" s="407">
        <v>0</v>
      </c>
      <c r="AV1781" s="408">
        <v>0</v>
      </c>
      <c r="AW1781" s="407">
        <v>0</v>
      </c>
      <c r="AX1781" s="408">
        <v>0</v>
      </c>
      <c r="AY1781" s="407">
        <v>0</v>
      </c>
      <c r="AZ1781" s="408">
        <v>0</v>
      </c>
      <c r="BA1781" s="407">
        <v>0</v>
      </c>
      <c r="BB1781" s="408">
        <v>0</v>
      </c>
      <c r="BC1781" s="407">
        <v>0</v>
      </c>
    </row>
    <row r="1782" spans="1:55" x14ac:dyDescent="0.35">
      <c r="A1782" s="385" t="str" cm="1">
        <f t="array" ref="A1782">IFERROR(_xlfn.IFS(AND(F1782="Renta Variable",O1782=1),IFERROR(MATCH(B1782,[1]RV_Det!C:C,0),"Rev"),AND(J1782="Corporativa",O1782=1,I1782="EM"),IFERROR(MATCH(B1782,[1]RF_Corps!B:B,0),"Rev"),AND(F1782="Alternativos",O1782=1),IFERROR(MATCH(B1782,[1]Rep4!C:C,0),"Rev")),"")</f>
        <v/>
      </c>
      <c r="B1782" s="394" t="s">
        <v>4687</v>
      </c>
      <c r="C1782" s="409" t="s">
        <v>4688</v>
      </c>
      <c r="D1782" s="395" t="s">
        <v>4689</v>
      </c>
      <c r="E1782" s="396" t="str">
        <f>IF(B1782="","",INDEX([1]CatGlob!$S:$S,IFERROR(MATCH(MID(B1782,7,1),[1]CatGlob!$R:$R,0),MATCH(MID(B1782,1,2),[1]CatGlob!$R:$R,0))))</f>
        <v>EUR</v>
      </c>
      <c r="F1782" s="397" t="s">
        <v>43</v>
      </c>
      <c r="G1782" s="398" t="s">
        <v>328</v>
      </c>
      <c r="H1782" s="399" t="s">
        <v>606</v>
      </c>
      <c r="I1782" s="399" t="s">
        <v>600</v>
      </c>
      <c r="J1782" s="399" t="s">
        <v>600</v>
      </c>
      <c r="K1782" s="396" t="s">
        <v>600</v>
      </c>
      <c r="L1782" s="400" t="str">
        <f>IF(ISERROR(MATCH(M1782,M$10:M1781,0)),M1782,"")</f>
        <v/>
      </c>
      <c r="M1782" s="401" t="str">
        <f>IF(B1782="","",IF(ISERROR(MATCH(F1782&amp;"_"&amp;G1782&amp;"_"&amp;H1782&amp;"_"&amp;I1782&amp;"_"&amp;J1782&amp;IF(K1782="","","_"&amp;K1782),[1]CatGlob!$B:$B,0)),F1782&amp;"_"&amp;G1782&amp;"_"&amp;H1782&amp;"_"&amp;I1782&amp;"_"&amp;J1782&amp;IF(K1782="","","_"&amp;K1782),INDEX([1]CatGlob!$C:$C,MATCH(F1782&amp;"_"&amp;G1782&amp;"_"&amp;H1782&amp;"_"&amp;I1782&amp;"_"&amp;J1782&amp;IF(K1782="","","_"&amp;K1782),[1]CatGlob!$B:$B,0))))</f>
        <v>RVI_DM_AGG</v>
      </c>
      <c r="N1782" s="402" t="str">
        <f t="shared" si="57"/>
        <v/>
      </c>
      <c r="O1782" s="402" t="str">
        <f t="shared" si="56"/>
        <v/>
      </c>
      <c r="P1782" s="401" t="str">
        <f>IF(LEN(B1782)&gt;8,INDEX([1]CatGlob!$X:$X,MATCH(M1782,[1]CatGlob!$W:$W,0)),"")</f>
        <v>INTER</v>
      </c>
      <c r="Q1782" s="403" t="str">
        <f>INDEX([1]CatGlob!P:P,MATCH(M1782,[1]CatGlob!O:O,0))</f>
        <v>RVI</v>
      </c>
      <c r="R1782" s="403" t="s">
        <v>1017</v>
      </c>
      <c r="S1782" s="403" t="s">
        <v>1018</v>
      </c>
      <c r="T1782" s="403" t="str">
        <f>INDEX([1]CatGlob!$D:$D,MATCH($M1782,[1]CatGlob!$C:$C,0))</f>
        <v>RVI</v>
      </c>
      <c r="U1782" s="403" t="s">
        <v>602</v>
      </c>
      <c r="V1782" s="404" t="str">
        <f>INDEX([1]CatGlob!$F:$F,MATCH($M1782,[1]CatGlob!$C:$C,0))</f>
        <v>RVI</v>
      </c>
      <c r="W1782" s="405"/>
      <c r="X1782" s="406">
        <v>0</v>
      </c>
      <c r="Y1782" s="407">
        <v>0</v>
      </c>
      <c r="Z1782" s="408">
        <v>0</v>
      </c>
      <c r="AA1782" s="407">
        <v>0</v>
      </c>
      <c r="AB1782" s="408">
        <v>0</v>
      </c>
      <c r="AC1782" s="407">
        <v>0</v>
      </c>
      <c r="AD1782" s="408">
        <v>0</v>
      </c>
      <c r="AE1782" s="407">
        <v>0</v>
      </c>
      <c r="AF1782" s="408">
        <v>0</v>
      </c>
      <c r="AG1782" s="407">
        <v>0</v>
      </c>
      <c r="AI1782" s="406">
        <v>0</v>
      </c>
      <c r="AJ1782" s="407">
        <v>0</v>
      </c>
      <c r="AK1782" s="408">
        <v>0</v>
      </c>
      <c r="AL1782" s="407">
        <v>0</v>
      </c>
      <c r="AM1782" s="408">
        <v>0</v>
      </c>
      <c r="AN1782" s="407">
        <v>0</v>
      </c>
      <c r="AO1782" s="408">
        <v>0</v>
      </c>
      <c r="AP1782" s="407">
        <v>0</v>
      </c>
      <c r="AQ1782" s="408">
        <v>0</v>
      </c>
      <c r="AR1782" s="407">
        <v>0</v>
      </c>
      <c r="AT1782" s="406">
        <v>0</v>
      </c>
      <c r="AU1782" s="407">
        <v>0</v>
      </c>
      <c r="AV1782" s="408">
        <v>0</v>
      </c>
      <c r="AW1782" s="407">
        <v>0</v>
      </c>
      <c r="AX1782" s="408">
        <v>0</v>
      </c>
      <c r="AY1782" s="407">
        <v>0</v>
      </c>
      <c r="AZ1782" s="408">
        <v>0</v>
      </c>
      <c r="BA1782" s="407">
        <v>0</v>
      </c>
      <c r="BB1782" s="408">
        <v>0</v>
      </c>
      <c r="BC1782" s="407">
        <v>0</v>
      </c>
    </row>
    <row r="1783" spans="1:55" x14ac:dyDescent="0.35">
      <c r="A1783" s="385" cm="1">
        <f t="array" ref="A1783">IFERROR(_xlfn.IFS(AND(F1783="Renta Variable",O1783=1),IFERROR(MATCH(B1783,[1]RV_Det!C:C,0),"Rev"),AND(J1783="Corporativa",O1783=1,I1783="EM"),IFERROR(MATCH(B1783,[1]RF_Corps!B:B,0),"Rev"),AND(F1783="Alternativos",O1783=1),IFERROR(MATCH(B1783,[1]Rep4!C:C,0),"Rev")),"")</f>
        <v>501</v>
      </c>
      <c r="B1783" s="394" t="s">
        <v>4690</v>
      </c>
      <c r="C1783" s="409" t="s">
        <v>4691</v>
      </c>
      <c r="D1783" s="395" t="s">
        <v>4692</v>
      </c>
      <c r="E1783" s="396" t="str">
        <f>IF(B1783="","",INDEX([1]CatGlob!$S:$S,IFERROR(MATCH(MID(B1783,7,1),[1]CatGlob!$R:$R,0),MATCH(MID(B1783,1,2),[1]CatGlob!$R:$R,0))))</f>
        <v>EUR</v>
      </c>
      <c r="F1783" s="397" t="s">
        <v>43</v>
      </c>
      <c r="G1783" s="398" t="s">
        <v>328</v>
      </c>
      <c r="H1783" s="399" t="s">
        <v>606</v>
      </c>
      <c r="I1783" s="399" t="s">
        <v>600</v>
      </c>
      <c r="J1783" s="399" t="s">
        <v>600</v>
      </c>
      <c r="K1783" s="396" t="s">
        <v>600</v>
      </c>
      <c r="L1783" s="400" t="str">
        <f>IF(ISERROR(MATCH(M1783,M$10:M1782,0)),M1783,"")</f>
        <v/>
      </c>
      <c r="M1783" s="401" t="str">
        <f>IF(B1783="","",IF(ISERROR(MATCH(F1783&amp;"_"&amp;G1783&amp;"_"&amp;H1783&amp;"_"&amp;I1783&amp;"_"&amp;J1783&amp;IF(K1783="","","_"&amp;K1783),[1]CatGlob!$B:$B,0)),F1783&amp;"_"&amp;G1783&amp;"_"&amp;H1783&amp;"_"&amp;I1783&amp;"_"&amp;J1783&amp;IF(K1783="","","_"&amp;K1783),INDEX([1]CatGlob!$C:$C,MATCH(F1783&amp;"_"&amp;G1783&amp;"_"&amp;H1783&amp;"_"&amp;I1783&amp;"_"&amp;J1783&amp;IF(K1783="","","_"&amp;K1783),[1]CatGlob!$B:$B,0))))</f>
        <v>RVI_DM_AGG</v>
      </c>
      <c r="N1783" s="402" t="str">
        <f t="shared" si="57"/>
        <v/>
      </c>
      <c r="O1783" s="402">
        <f t="shared" si="56"/>
        <v>1</v>
      </c>
      <c r="P1783" s="401" t="str">
        <f>IF(LEN(B1783)&gt;8,INDEX([1]CatGlob!$X:$X,MATCH(M1783,[1]CatGlob!$W:$W,0)),"")</f>
        <v>INTER</v>
      </c>
      <c r="Q1783" s="403" t="str">
        <f>INDEX([1]CatGlob!P:P,MATCH(M1783,[1]CatGlob!O:O,0))</f>
        <v>RVI</v>
      </c>
      <c r="R1783" s="403" t="s">
        <v>1017</v>
      </c>
      <c r="S1783" s="403" t="s">
        <v>1018</v>
      </c>
      <c r="T1783" s="403" t="str">
        <f>INDEX([1]CatGlob!$D:$D,MATCH($M1783,[1]CatGlob!$C:$C,0))</f>
        <v>RVI</v>
      </c>
      <c r="U1783" s="403" t="s">
        <v>602</v>
      </c>
      <c r="V1783" s="404" t="str">
        <f>INDEX([1]CatGlob!$F:$F,MATCH($M1783,[1]CatGlob!$C:$C,0))</f>
        <v>RVI</v>
      </c>
      <c r="W1783" s="405"/>
      <c r="X1783" s="406">
        <v>0</v>
      </c>
      <c r="Y1783" s="407">
        <v>0</v>
      </c>
      <c r="Z1783" s="408">
        <v>-3.07674594743737E-7</v>
      </c>
      <c r="AA1783" s="407">
        <v>8.7173357421477198E-6</v>
      </c>
      <c r="AB1783" s="408">
        <v>0</v>
      </c>
      <c r="AC1783" s="407">
        <v>0</v>
      </c>
      <c r="AD1783" s="408">
        <v>0</v>
      </c>
      <c r="AE1783" s="407">
        <v>0</v>
      </c>
      <c r="AF1783" s="408">
        <v>-4.0054642262023199E-8</v>
      </c>
      <c r="AG1783" s="407">
        <v>1.1348670660328599E-6</v>
      </c>
      <c r="AI1783" s="406">
        <v>0</v>
      </c>
      <c r="AJ1783" s="407">
        <v>0</v>
      </c>
      <c r="AK1783" s="408">
        <v>-3.8474457301340198E-8</v>
      </c>
      <c r="AL1783" s="407">
        <v>1.0900946811886999E-6</v>
      </c>
      <c r="AM1783" s="408">
        <v>0</v>
      </c>
      <c r="AN1783" s="407">
        <v>0</v>
      </c>
      <c r="AO1783" s="408">
        <v>0</v>
      </c>
      <c r="AP1783" s="407">
        <v>0</v>
      </c>
      <c r="AQ1783" s="408">
        <v>-1.11067523982267E-8</v>
      </c>
      <c r="AR1783" s="407">
        <v>3.1468700441331598E-7</v>
      </c>
      <c r="AT1783" s="406">
        <v>0</v>
      </c>
      <c r="AU1783" s="407">
        <v>0</v>
      </c>
      <c r="AV1783" s="408">
        <v>-9.7345091578549697E-8</v>
      </c>
      <c r="AW1783" s="407">
        <v>2.7580759898171398E-6</v>
      </c>
      <c r="AX1783" s="408">
        <v>0</v>
      </c>
      <c r="AY1783" s="407">
        <v>0</v>
      </c>
      <c r="AZ1783" s="408">
        <v>0</v>
      </c>
      <c r="BA1783" s="407">
        <v>0</v>
      </c>
      <c r="BB1783" s="408">
        <v>-4.4553338422601199E-8</v>
      </c>
      <c r="BC1783" s="407">
        <v>1.26232859794907E-6</v>
      </c>
    </row>
    <row r="1784" spans="1:55" x14ac:dyDescent="0.35">
      <c r="A1784" s="385" cm="1">
        <f t="array" ref="A1784">IFERROR(_xlfn.IFS(AND(F1784="Renta Variable",O1784=1),IFERROR(MATCH(B1784,[1]RV_Det!C:C,0),"Rev"),AND(J1784="Corporativa",O1784=1,I1784="EM"),IFERROR(MATCH(B1784,[1]RF_Corps!B:B,0),"Rev"),AND(F1784="Alternativos",O1784=1),IFERROR(MATCH(B1784,[1]Rep4!C:C,0),"Rev")),"")</f>
        <v>498</v>
      </c>
      <c r="B1784" s="394" t="s">
        <v>4693</v>
      </c>
      <c r="C1784" s="409" t="s">
        <v>4694</v>
      </c>
      <c r="D1784" s="395" t="s">
        <v>4695</v>
      </c>
      <c r="E1784" s="396" t="str">
        <f>IF(B1784="","",INDEX([1]CatGlob!$S:$S,IFERROR(MATCH(MID(B1784,7,1),[1]CatGlob!$R:$R,0),MATCH(MID(B1784,1,2),[1]CatGlob!$R:$R,0))))</f>
        <v>DOL</v>
      </c>
      <c r="F1784" s="397" t="s">
        <v>43</v>
      </c>
      <c r="G1784" s="398" t="s">
        <v>328</v>
      </c>
      <c r="H1784" s="399" t="s">
        <v>606</v>
      </c>
      <c r="I1784" s="399" t="s">
        <v>600</v>
      </c>
      <c r="J1784" s="399" t="s">
        <v>600</v>
      </c>
      <c r="K1784" s="396" t="s">
        <v>600</v>
      </c>
      <c r="L1784" s="400" t="str">
        <f>IF(ISERROR(MATCH(M1784,M$10:M1783,0)),M1784,"")</f>
        <v/>
      </c>
      <c r="M1784" s="401" t="str">
        <f>IF(B1784="","",IF(ISERROR(MATCH(F1784&amp;"_"&amp;G1784&amp;"_"&amp;H1784&amp;"_"&amp;I1784&amp;"_"&amp;J1784&amp;IF(K1784="","","_"&amp;K1784),[1]CatGlob!$B:$B,0)),F1784&amp;"_"&amp;G1784&amp;"_"&amp;H1784&amp;"_"&amp;I1784&amp;"_"&amp;J1784&amp;IF(K1784="","","_"&amp;K1784),INDEX([1]CatGlob!$C:$C,MATCH(F1784&amp;"_"&amp;G1784&amp;"_"&amp;H1784&amp;"_"&amp;I1784&amp;"_"&amp;J1784&amp;IF(K1784="","","_"&amp;K1784),[1]CatGlob!$B:$B,0))))</f>
        <v>RVI_DM_AGG</v>
      </c>
      <c r="N1784" s="402" t="str">
        <f t="shared" si="57"/>
        <v/>
      </c>
      <c r="O1784" s="402">
        <f t="shared" si="56"/>
        <v>1</v>
      </c>
      <c r="P1784" s="401" t="str">
        <f>IF(LEN(B1784)&gt;8,INDEX([1]CatGlob!$X:$X,MATCH(M1784,[1]CatGlob!$W:$W,0)),"")</f>
        <v>INTER</v>
      </c>
      <c r="Q1784" s="403" t="str">
        <f>INDEX([1]CatGlob!P:P,MATCH(M1784,[1]CatGlob!O:O,0))</f>
        <v>RVI</v>
      </c>
      <c r="R1784" s="403" t="s">
        <v>601</v>
      </c>
      <c r="S1784" s="403" t="s">
        <v>1025</v>
      </c>
      <c r="T1784" s="403" t="str">
        <f>INDEX([1]CatGlob!$D:$D,MATCH($M1784,[1]CatGlob!$C:$C,0))</f>
        <v>RVI</v>
      </c>
      <c r="U1784" s="403" t="s">
        <v>602</v>
      </c>
      <c r="V1784" s="404" t="str">
        <f>INDEX([1]CatGlob!$F:$F,MATCH($M1784,[1]CatGlob!$C:$C,0))</f>
        <v>RVI</v>
      </c>
      <c r="W1784" s="405"/>
      <c r="X1784" s="406">
        <v>0</v>
      </c>
      <c r="Y1784" s="407">
        <v>0</v>
      </c>
      <c r="Z1784" s="408">
        <v>-4.9309743333442497E-8</v>
      </c>
      <c r="AA1784" s="407">
        <v>-9.5640717567846402E-7</v>
      </c>
      <c r="AB1784" s="408">
        <v>0</v>
      </c>
      <c r="AC1784" s="407">
        <v>0</v>
      </c>
      <c r="AD1784" s="408">
        <v>0</v>
      </c>
      <c r="AE1784" s="407">
        <v>0</v>
      </c>
      <c r="AF1784" s="408">
        <v>-6.4193929657997004E-9</v>
      </c>
      <c r="AG1784" s="407">
        <v>-1.2450994632995301E-7</v>
      </c>
      <c r="AI1784" s="406">
        <v>0</v>
      </c>
      <c r="AJ1784" s="407">
        <v>0</v>
      </c>
      <c r="AK1784" s="408">
        <v>-6.1661432142606001E-9</v>
      </c>
      <c r="AL1784" s="407">
        <v>-1.1959766510471999E-7</v>
      </c>
      <c r="AM1784" s="408">
        <v>0</v>
      </c>
      <c r="AN1784" s="407">
        <v>0</v>
      </c>
      <c r="AO1784" s="408">
        <v>0</v>
      </c>
      <c r="AP1784" s="407">
        <v>0</v>
      </c>
      <c r="AQ1784" s="408">
        <v>-1.78003357906786E-9</v>
      </c>
      <c r="AR1784" s="407">
        <v>-3.4525286304113599E-8</v>
      </c>
      <c r="AT1784" s="406">
        <v>0</v>
      </c>
      <c r="AU1784" s="407">
        <v>0</v>
      </c>
      <c r="AV1784" s="408">
        <v>-1.560109792135E-8</v>
      </c>
      <c r="AW1784" s="407">
        <v>-3.0259683647671002E-7</v>
      </c>
      <c r="AX1784" s="408">
        <v>0</v>
      </c>
      <c r="AY1784" s="407">
        <v>0</v>
      </c>
      <c r="AZ1784" s="408">
        <v>0</v>
      </c>
      <c r="BA1784" s="407">
        <v>0</v>
      </c>
      <c r="BB1784" s="408">
        <v>-7.1403805182429203E-9</v>
      </c>
      <c r="BC1784" s="407">
        <v>-1.38493878248362E-7</v>
      </c>
    </row>
    <row r="1785" spans="1:55" x14ac:dyDescent="0.35">
      <c r="A1785" s="385" t="str" cm="1">
        <f t="array" ref="A1785">IFERROR(_xlfn.IFS(AND(F1785="Renta Variable",O1785=1),IFERROR(MATCH(B1785,[1]RV_Det!C:C,0),"Rev"),AND(J1785="Corporativa",O1785=1,I1785="EM"),IFERROR(MATCH(B1785,[1]RF_Corps!B:B,0),"Rev"),AND(F1785="Alternativos",O1785=1),IFERROR(MATCH(B1785,[1]Rep4!C:C,0),"Rev")),"")</f>
        <v/>
      </c>
      <c r="B1785" s="394" t="s">
        <v>4696</v>
      </c>
      <c r="C1785" s="409" t="s">
        <v>4697</v>
      </c>
      <c r="D1785" s="395" t="s">
        <v>4698</v>
      </c>
      <c r="E1785" s="396" t="str">
        <f>IF(B1785="","",INDEX([1]CatGlob!$S:$S,IFERROR(MATCH(MID(B1785,7,1),[1]CatGlob!$R:$R,0),MATCH(MID(B1785,1,2),[1]CatGlob!$R:$R,0))))</f>
        <v>DOL</v>
      </c>
      <c r="F1785" s="397" t="s">
        <v>43</v>
      </c>
      <c r="G1785" s="398" t="s">
        <v>328</v>
      </c>
      <c r="H1785" s="399" t="s">
        <v>606</v>
      </c>
      <c r="I1785" s="399" t="s">
        <v>600</v>
      </c>
      <c r="J1785" s="399" t="s">
        <v>600</v>
      </c>
      <c r="K1785" s="396" t="s">
        <v>600</v>
      </c>
      <c r="L1785" s="400" t="str">
        <f>IF(ISERROR(MATCH(M1785,M$10:M1784,0)),M1785,"")</f>
        <v/>
      </c>
      <c r="M1785" s="401" t="str">
        <f>IF(B1785="","",IF(ISERROR(MATCH(F1785&amp;"_"&amp;G1785&amp;"_"&amp;H1785&amp;"_"&amp;I1785&amp;"_"&amp;J1785&amp;IF(K1785="","","_"&amp;K1785),[1]CatGlob!$B:$B,0)),F1785&amp;"_"&amp;G1785&amp;"_"&amp;H1785&amp;"_"&amp;I1785&amp;"_"&amp;J1785&amp;IF(K1785="","","_"&amp;K1785),INDEX([1]CatGlob!$C:$C,MATCH(F1785&amp;"_"&amp;G1785&amp;"_"&amp;H1785&amp;"_"&amp;I1785&amp;"_"&amp;J1785&amp;IF(K1785="","","_"&amp;K1785),[1]CatGlob!$B:$B,0))))</f>
        <v>RVI_DM_AGG</v>
      </c>
      <c r="N1785" s="402" t="str">
        <f t="shared" si="57"/>
        <v/>
      </c>
      <c r="O1785" s="402" t="str">
        <f t="shared" si="56"/>
        <v/>
      </c>
      <c r="P1785" s="401" t="str">
        <f>IF(LEN(B1785)&gt;8,INDEX([1]CatGlob!$X:$X,MATCH(M1785,[1]CatGlob!$W:$W,0)),"")</f>
        <v>INTER</v>
      </c>
      <c r="Q1785" s="403" t="str">
        <f>INDEX([1]CatGlob!P:P,MATCH(M1785,[1]CatGlob!O:O,0))</f>
        <v>RVI</v>
      </c>
      <c r="R1785" s="403" t="s">
        <v>1017</v>
      </c>
      <c r="S1785" s="403" t="s">
        <v>1018</v>
      </c>
      <c r="T1785" s="403" t="str">
        <f>INDEX([1]CatGlob!$D:$D,MATCH($M1785,[1]CatGlob!$C:$C,0))</f>
        <v>RVI</v>
      </c>
      <c r="U1785" s="403" t="s">
        <v>602</v>
      </c>
      <c r="V1785" s="404" t="str">
        <f>INDEX([1]CatGlob!$F:$F,MATCH($M1785,[1]CatGlob!$C:$C,0))</f>
        <v>RVI</v>
      </c>
      <c r="W1785" s="405"/>
      <c r="X1785" s="406">
        <v>0</v>
      </c>
      <c r="Y1785" s="407">
        <v>0</v>
      </c>
      <c r="Z1785" s="408">
        <v>0</v>
      </c>
      <c r="AA1785" s="407">
        <v>0</v>
      </c>
      <c r="AB1785" s="408">
        <v>0</v>
      </c>
      <c r="AC1785" s="407">
        <v>0</v>
      </c>
      <c r="AD1785" s="408">
        <v>0</v>
      </c>
      <c r="AE1785" s="407">
        <v>0</v>
      </c>
      <c r="AF1785" s="408">
        <v>0</v>
      </c>
      <c r="AG1785" s="407">
        <v>0</v>
      </c>
      <c r="AI1785" s="406">
        <v>0</v>
      </c>
      <c r="AJ1785" s="407">
        <v>0</v>
      </c>
      <c r="AK1785" s="408">
        <v>0</v>
      </c>
      <c r="AL1785" s="407">
        <v>0</v>
      </c>
      <c r="AM1785" s="408">
        <v>0</v>
      </c>
      <c r="AN1785" s="407">
        <v>0</v>
      </c>
      <c r="AO1785" s="408">
        <v>0</v>
      </c>
      <c r="AP1785" s="407">
        <v>0</v>
      </c>
      <c r="AQ1785" s="408">
        <v>0</v>
      </c>
      <c r="AR1785" s="407">
        <v>0</v>
      </c>
      <c r="AT1785" s="406">
        <v>0</v>
      </c>
      <c r="AU1785" s="407">
        <v>0</v>
      </c>
      <c r="AV1785" s="408">
        <v>0</v>
      </c>
      <c r="AW1785" s="407">
        <v>0</v>
      </c>
      <c r="AX1785" s="408">
        <v>0</v>
      </c>
      <c r="AY1785" s="407">
        <v>0</v>
      </c>
      <c r="AZ1785" s="408">
        <v>0</v>
      </c>
      <c r="BA1785" s="407">
        <v>0</v>
      </c>
      <c r="BB1785" s="408">
        <v>0</v>
      </c>
      <c r="BC1785" s="407">
        <v>0</v>
      </c>
    </row>
    <row r="1786" spans="1:55" x14ac:dyDescent="0.35">
      <c r="A1786" s="385" t="str" cm="1">
        <f t="array" ref="A1786">IFERROR(_xlfn.IFS(AND(F1786="Renta Variable",O1786=1),IFERROR(MATCH(B1786,[1]RV_Det!C:C,0),"Rev"),AND(J1786="Corporativa",O1786=1,I1786="EM"),IFERROR(MATCH(B1786,[1]RF_Corps!B:B,0),"Rev"),AND(F1786="Alternativos",O1786=1),IFERROR(MATCH(B1786,[1]Rep4!C:C,0),"Rev")),"")</f>
        <v/>
      </c>
      <c r="B1786" s="394" t="s">
        <v>4699</v>
      </c>
      <c r="C1786" s="409" t="s">
        <v>4700</v>
      </c>
      <c r="D1786" s="395" t="s">
        <v>4701</v>
      </c>
      <c r="E1786" s="396" t="str">
        <f>IF(B1786="","",INDEX([1]CatGlob!$S:$S,IFERROR(MATCH(MID(B1786,7,1),[1]CatGlob!$R:$R,0),MATCH(MID(B1786,1,2),[1]CatGlob!$R:$R,0))))</f>
        <v>DOL</v>
      </c>
      <c r="F1786" s="397" t="s">
        <v>43</v>
      </c>
      <c r="G1786" s="398" t="s">
        <v>328</v>
      </c>
      <c r="H1786" s="399" t="s">
        <v>606</v>
      </c>
      <c r="I1786" s="399" t="s">
        <v>600</v>
      </c>
      <c r="J1786" s="399" t="s">
        <v>600</v>
      </c>
      <c r="K1786" s="396" t="s">
        <v>600</v>
      </c>
      <c r="L1786" s="400" t="str">
        <f>IF(ISERROR(MATCH(M1786,M$10:M1785,0)),M1786,"")</f>
        <v/>
      </c>
      <c r="M1786" s="401" t="str">
        <f>IF(B1786="","",IF(ISERROR(MATCH(F1786&amp;"_"&amp;G1786&amp;"_"&amp;H1786&amp;"_"&amp;I1786&amp;"_"&amp;J1786&amp;IF(K1786="","","_"&amp;K1786),[1]CatGlob!$B:$B,0)),F1786&amp;"_"&amp;G1786&amp;"_"&amp;H1786&amp;"_"&amp;I1786&amp;"_"&amp;J1786&amp;IF(K1786="","","_"&amp;K1786),INDEX([1]CatGlob!$C:$C,MATCH(F1786&amp;"_"&amp;G1786&amp;"_"&amp;H1786&amp;"_"&amp;I1786&amp;"_"&amp;J1786&amp;IF(K1786="","","_"&amp;K1786),[1]CatGlob!$B:$B,0))))</f>
        <v>RVI_DM_AGG</v>
      </c>
      <c r="N1786" s="402" t="str">
        <f t="shared" si="57"/>
        <v/>
      </c>
      <c r="O1786" s="402" t="str">
        <f t="shared" si="56"/>
        <v/>
      </c>
      <c r="P1786" s="401" t="str">
        <f>IF(LEN(B1786)&gt;8,INDEX([1]CatGlob!$X:$X,MATCH(M1786,[1]CatGlob!$W:$W,0)),"")</f>
        <v>INTER</v>
      </c>
      <c r="Q1786" s="403" t="str">
        <f>INDEX([1]CatGlob!P:P,MATCH(M1786,[1]CatGlob!O:O,0))</f>
        <v>RVI</v>
      </c>
      <c r="R1786" s="403" t="s">
        <v>1017</v>
      </c>
      <c r="S1786" s="403" t="s">
        <v>1025</v>
      </c>
      <c r="T1786" s="403" t="str">
        <f>INDEX([1]CatGlob!$D:$D,MATCH($M1786,[1]CatGlob!$C:$C,0))</f>
        <v>RVI</v>
      </c>
      <c r="U1786" s="403" t="s">
        <v>602</v>
      </c>
      <c r="V1786" s="404" t="str">
        <f>INDEX([1]CatGlob!$F:$F,MATCH($M1786,[1]CatGlob!$C:$C,0))</f>
        <v>RVI</v>
      </c>
      <c r="W1786" s="405"/>
      <c r="X1786" s="406">
        <v>0</v>
      </c>
      <c r="Y1786" s="407">
        <v>0</v>
      </c>
      <c r="Z1786" s="408">
        <v>0</v>
      </c>
      <c r="AA1786" s="407">
        <v>0</v>
      </c>
      <c r="AB1786" s="408">
        <v>0</v>
      </c>
      <c r="AC1786" s="407">
        <v>0</v>
      </c>
      <c r="AD1786" s="408">
        <v>0</v>
      </c>
      <c r="AE1786" s="407">
        <v>0</v>
      </c>
      <c r="AF1786" s="408">
        <v>0</v>
      </c>
      <c r="AG1786" s="407">
        <v>0</v>
      </c>
      <c r="AI1786" s="406">
        <v>0</v>
      </c>
      <c r="AJ1786" s="407">
        <v>0</v>
      </c>
      <c r="AK1786" s="408">
        <v>0</v>
      </c>
      <c r="AL1786" s="407">
        <v>0</v>
      </c>
      <c r="AM1786" s="408">
        <v>0</v>
      </c>
      <c r="AN1786" s="407">
        <v>0</v>
      </c>
      <c r="AO1786" s="408">
        <v>0</v>
      </c>
      <c r="AP1786" s="407">
        <v>0</v>
      </c>
      <c r="AQ1786" s="408">
        <v>0</v>
      </c>
      <c r="AR1786" s="407">
        <v>0</v>
      </c>
      <c r="AT1786" s="406">
        <v>0</v>
      </c>
      <c r="AU1786" s="407">
        <v>0</v>
      </c>
      <c r="AV1786" s="408">
        <v>0</v>
      </c>
      <c r="AW1786" s="407">
        <v>0</v>
      </c>
      <c r="AX1786" s="408">
        <v>0</v>
      </c>
      <c r="AY1786" s="407">
        <v>0</v>
      </c>
      <c r="AZ1786" s="408">
        <v>0</v>
      </c>
      <c r="BA1786" s="407">
        <v>0</v>
      </c>
      <c r="BB1786" s="408">
        <v>0</v>
      </c>
      <c r="BC1786" s="407">
        <v>0</v>
      </c>
    </row>
    <row r="1787" spans="1:55" x14ac:dyDescent="0.35">
      <c r="A1787" s="385" t="str" cm="1">
        <f t="array" ref="A1787">IFERROR(_xlfn.IFS(AND(F1787="Renta Variable",O1787=1),IFERROR(MATCH(B1787,[1]RV_Det!C:C,0),"Rev"),AND(J1787="Corporativa",O1787=1,I1787="EM"),IFERROR(MATCH(B1787,[1]RF_Corps!B:B,0),"Rev"),AND(F1787="Alternativos",O1787=1),IFERROR(MATCH(B1787,[1]Rep4!C:C,0),"Rev")),"")</f>
        <v/>
      </c>
      <c r="B1787" s="394" t="s">
        <v>4702</v>
      </c>
      <c r="C1787" s="409" t="s">
        <v>4703</v>
      </c>
      <c r="D1787" s="395" t="s">
        <v>4704</v>
      </c>
      <c r="E1787" s="396" t="str">
        <f>IF(B1787="","",INDEX([1]CatGlob!$S:$S,IFERROR(MATCH(MID(B1787,7,1),[1]CatGlob!$R:$R,0),MATCH(MID(B1787,1,2),[1]CatGlob!$R:$R,0))))</f>
        <v>DOL</v>
      </c>
      <c r="F1787" s="397" t="s">
        <v>43</v>
      </c>
      <c r="G1787" s="398" t="s">
        <v>328</v>
      </c>
      <c r="H1787" s="399" t="s">
        <v>606</v>
      </c>
      <c r="I1787" s="399" t="s">
        <v>600</v>
      </c>
      <c r="J1787" s="399" t="s">
        <v>600</v>
      </c>
      <c r="K1787" s="396" t="s">
        <v>600</v>
      </c>
      <c r="L1787" s="400" t="str">
        <f>IF(ISERROR(MATCH(M1787,M$10:M1786,0)),M1787,"")</f>
        <v/>
      </c>
      <c r="M1787" s="401" t="str">
        <f>IF(B1787="","",IF(ISERROR(MATCH(F1787&amp;"_"&amp;G1787&amp;"_"&amp;H1787&amp;"_"&amp;I1787&amp;"_"&amp;J1787&amp;IF(K1787="","","_"&amp;K1787),[1]CatGlob!$B:$B,0)),F1787&amp;"_"&amp;G1787&amp;"_"&amp;H1787&amp;"_"&amp;I1787&amp;"_"&amp;J1787&amp;IF(K1787="","","_"&amp;K1787),INDEX([1]CatGlob!$C:$C,MATCH(F1787&amp;"_"&amp;G1787&amp;"_"&amp;H1787&amp;"_"&amp;I1787&amp;"_"&amp;J1787&amp;IF(K1787="","","_"&amp;K1787),[1]CatGlob!$B:$B,0))))</f>
        <v>RVI_DM_AGG</v>
      </c>
      <c r="N1787" s="402" t="str">
        <f t="shared" si="57"/>
        <v/>
      </c>
      <c r="O1787" s="402" t="str">
        <f t="shared" si="56"/>
        <v/>
      </c>
      <c r="P1787" s="401" t="str">
        <f>IF(LEN(B1787)&gt;8,INDEX([1]CatGlob!$X:$X,MATCH(M1787,[1]CatGlob!$W:$W,0)),"")</f>
        <v>INTER</v>
      </c>
      <c r="Q1787" s="403" t="str">
        <f>INDEX([1]CatGlob!P:P,MATCH(M1787,[1]CatGlob!O:O,0))</f>
        <v>RVI</v>
      </c>
      <c r="R1787" s="403" t="s">
        <v>1017</v>
      </c>
      <c r="S1787" s="403" t="s">
        <v>1025</v>
      </c>
      <c r="T1787" s="403" t="str">
        <f>INDEX([1]CatGlob!$D:$D,MATCH($M1787,[1]CatGlob!$C:$C,0))</f>
        <v>RVI</v>
      </c>
      <c r="U1787" s="403" t="s">
        <v>602</v>
      </c>
      <c r="V1787" s="404" t="str">
        <f>INDEX([1]CatGlob!$F:$F,MATCH($M1787,[1]CatGlob!$C:$C,0))</f>
        <v>RVI</v>
      </c>
      <c r="W1787" s="405"/>
      <c r="X1787" s="406">
        <v>0</v>
      </c>
      <c r="Y1787" s="407">
        <v>0</v>
      </c>
      <c r="Z1787" s="408">
        <v>0</v>
      </c>
      <c r="AA1787" s="407">
        <v>0</v>
      </c>
      <c r="AB1787" s="408">
        <v>0</v>
      </c>
      <c r="AC1787" s="407">
        <v>0</v>
      </c>
      <c r="AD1787" s="408">
        <v>0</v>
      </c>
      <c r="AE1787" s="407">
        <v>0</v>
      </c>
      <c r="AF1787" s="408">
        <v>0</v>
      </c>
      <c r="AG1787" s="407">
        <v>0</v>
      </c>
      <c r="AI1787" s="406">
        <v>0</v>
      </c>
      <c r="AJ1787" s="407">
        <v>0</v>
      </c>
      <c r="AK1787" s="408">
        <v>0</v>
      </c>
      <c r="AL1787" s="407">
        <v>0</v>
      </c>
      <c r="AM1787" s="408">
        <v>0</v>
      </c>
      <c r="AN1787" s="407">
        <v>0</v>
      </c>
      <c r="AO1787" s="408">
        <v>0</v>
      </c>
      <c r="AP1787" s="407">
        <v>0</v>
      </c>
      <c r="AQ1787" s="408">
        <v>0</v>
      </c>
      <c r="AR1787" s="407">
        <v>0</v>
      </c>
      <c r="AT1787" s="406">
        <v>0</v>
      </c>
      <c r="AU1787" s="407">
        <v>0</v>
      </c>
      <c r="AV1787" s="408">
        <v>0</v>
      </c>
      <c r="AW1787" s="407">
        <v>0</v>
      </c>
      <c r="AX1787" s="408">
        <v>0</v>
      </c>
      <c r="AY1787" s="407">
        <v>0</v>
      </c>
      <c r="AZ1787" s="408">
        <v>0</v>
      </c>
      <c r="BA1787" s="407">
        <v>0</v>
      </c>
      <c r="BB1787" s="408">
        <v>0</v>
      </c>
      <c r="BC1787" s="407">
        <v>0</v>
      </c>
    </row>
    <row r="1788" spans="1:55" x14ac:dyDescent="0.35">
      <c r="A1788" s="385" t="str" cm="1">
        <f t="array" ref="A1788">IFERROR(_xlfn.IFS(AND(F1788="Renta Variable",O1788=1),IFERROR(MATCH(B1788,[1]RV_Det!C:C,0),"Rev"),AND(J1788="Corporativa",O1788=1,I1788="EM"),IFERROR(MATCH(B1788,[1]RF_Corps!B:B,0),"Rev"),AND(F1788="Alternativos",O1788=1),IFERROR(MATCH(B1788,[1]Rep4!C:C,0),"Rev")),"")</f>
        <v/>
      </c>
      <c r="B1788" s="394" t="s">
        <v>4705</v>
      </c>
      <c r="C1788" s="409" t="s">
        <v>4706</v>
      </c>
      <c r="D1788" s="395" t="s">
        <v>4707</v>
      </c>
      <c r="E1788" s="396" t="str">
        <f>IF(B1788="","",INDEX([1]CatGlob!$S:$S,IFERROR(MATCH(MID(B1788,7,1),[1]CatGlob!$R:$R,0),MATCH(MID(B1788,1,2),[1]CatGlob!$R:$R,0))))</f>
        <v>DOL</v>
      </c>
      <c r="F1788" s="397" t="s">
        <v>43</v>
      </c>
      <c r="G1788" s="398" t="s">
        <v>328</v>
      </c>
      <c r="H1788" s="399" t="s">
        <v>606</v>
      </c>
      <c r="I1788" s="399" t="s">
        <v>600</v>
      </c>
      <c r="J1788" s="399" t="s">
        <v>600</v>
      </c>
      <c r="K1788" s="396" t="s">
        <v>600</v>
      </c>
      <c r="L1788" s="400" t="str">
        <f>IF(ISERROR(MATCH(M1788,M$10:M1787,0)),M1788,"")</f>
        <v/>
      </c>
      <c r="M1788" s="401" t="str">
        <f>IF(B1788="","",IF(ISERROR(MATCH(F1788&amp;"_"&amp;G1788&amp;"_"&amp;H1788&amp;"_"&amp;I1788&amp;"_"&amp;J1788&amp;IF(K1788="","","_"&amp;K1788),[1]CatGlob!$B:$B,0)),F1788&amp;"_"&amp;G1788&amp;"_"&amp;H1788&amp;"_"&amp;I1788&amp;"_"&amp;J1788&amp;IF(K1788="","","_"&amp;K1788),INDEX([1]CatGlob!$C:$C,MATCH(F1788&amp;"_"&amp;G1788&amp;"_"&amp;H1788&amp;"_"&amp;I1788&amp;"_"&amp;J1788&amp;IF(K1788="","","_"&amp;K1788),[1]CatGlob!$B:$B,0))))</f>
        <v>RVI_DM_AGG</v>
      </c>
      <c r="N1788" s="402" t="str">
        <f t="shared" si="57"/>
        <v/>
      </c>
      <c r="O1788" s="402" t="str">
        <f t="shared" si="56"/>
        <v/>
      </c>
      <c r="P1788" s="401" t="str">
        <f>IF(LEN(B1788)&gt;8,INDEX([1]CatGlob!$X:$X,MATCH(M1788,[1]CatGlob!$W:$W,0)),"")</f>
        <v>INTER</v>
      </c>
      <c r="Q1788" s="403" t="str">
        <f>INDEX([1]CatGlob!P:P,MATCH(M1788,[1]CatGlob!O:O,0))</f>
        <v>RVI</v>
      </c>
      <c r="R1788" s="403" t="s">
        <v>601</v>
      </c>
      <c r="S1788" s="403" t="s">
        <v>1025</v>
      </c>
      <c r="T1788" s="403" t="str">
        <f>INDEX([1]CatGlob!$D:$D,MATCH($M1788,[1]CatGlob!$C:$C,0))</f>
        <v>RVI</v>
      </c>
      <c r="U1788" s="403" t="s">
        <v>602</v>
      </c>
      <c r="V1788" s="404" t="str">
        <f>INDEX([1]CatGlob!$F:$F,MATCH($M1788,[1]CatGlob!$C:$C,0))</f>
        <v>RVI</v>
      </c>
      <c r="W1788" s="405"/>
      <c r="X1788" s="406">
        <v>0</v>
      </c>
      <c r="Y1788" s="407">
        <v>0</v>
      </c>
      <c r="Z1788" s="408">
        <v>0</v>
      </c>
      <c r="AA1788" s="407">
        <v>0</v>
      </c>
      <c r="AB1788" s="408">
        <v>0</v>
      </c>
      <c r="AC1788" s="407">
        <v>0</v>
      </c>
      <c r="AD1788" s="408">
        <v>0</v>
      </c>
      <c r="AE1788" s="407">
        <v>0</v>
      </c>
      <c r="AF1788" s="408">
        <v>0</v>
      </c>
      <c r="AG1788" s="407">
        <v>0</v>
      </c>
      <c r="AI1788" s="406">
        <v>0</v>
      </c>
      <c r="AJ1788" s="407">
        <v>0</v>
      </c>
      <c r="AK1788" s="408">
        <v>0</v>
      </c>
      <c r="AL1788" s="407">
        <v>0</v>
      </c>
      <c r="AM1788" s="408">
        <v>0</v>
      </c>
      <c r="AN1788" s="407">
        <v>0</v>
      </c>
      <c r="AO1788" s="408">
        <v>0</v>
      </c>
      <c r="AP1788" s="407">
        <v>0</v>
      </c>
      <c r="AQ1788" s="408">
        <v>0</v>
      </c>
      <c r="AR1788" s="407">
        <v>0</v>
      </c>
      <c r="AT1788" s="406">
        <v>0</v>
      </c>
      <c r="AU1788" s="407">
        <v>0</v>
      </c>
      <c r="AV1788" s="408">
        <v>0</v>
      </c>
      <c r="AW1788" s="407">
        <v>0</v>
      </c>
      <c r="AX1788" s="408">
        <v>0</v>
      </c>
      <c r="AY1788" s="407">
        <v>0</v>
      </c>
      <c r="AZ1788" s="408">
        <v>0</v>
      </c>
      <c r="BA1788" s="407">
        <v>0</v>
      </c>
      <c r="BB1788" s="408">
        <v>0</v>
      </c>
      <c r="BC1788" s="407">
        <v>0</v>
      </c>
    </row>
    <row r="1789" spans="1:55" x14ac:dyDescent="0.35">
      <c r="A1789" s="385" cm="1">
        <f t="array" ref="A1789">IFERROR(_xlfn.IFS(AND(F1789="Renta Variable",O1789=1),IFERROR(MATCH(B1789,[1]RV_Det!C:C,0),"Rev"),AND(J1789="Corporativa",O1789=1,I1789="EM"),IFERROR(MATCH(B1789,[1]RF_Corps!B:B,0),"Rev"),AND(F1789="Alternativos",O1789=1),IFERROR(MATCH(B1789,[1]Rep4!C:C,0),"Rev")),"")</f>
        <v>615</v>
      </c>
      <c r="B1789" s="394" t="s">
        <v>4708</v>
      </c>
      <c r="C1789" s="409" t="s">
        <v>4709</v>
      </c>
      <c r="D1789" s="395" t="s">
        <v>4710</v>
      </c>
      <c r="E1789" s="396" t="str">
        <f>IF(B1789="","",INDEX([1]CatGlob!$S:$S,IFERROR(MATCH(MID(B1789,7,1),[1]CatGlob!$R:$R,0),MATCH(MID(B1789,1,2),[1]CatGlob!$R:$R,0))))</f>
        <v>DOL</v>
      </c>
      <c r="F1789" s="397" t="s">
        <v>43</v>
      </c>
      <c r="G1789" s="398" t="s">
        <v>328</v>
      </c>
      <c r="H1789" s="399" t="s">
        <v>606</v>
      </c>
      <c r="I1789" s="399" t="s">
        <v>600</v>
      </c>
      <c r="J1789" s="399" t="s">
        <v>600</v>
      </c>
      <c r="K1789" s="396" t="s">
        <v>600</v>
      </c>
      <c r="L1789" s="400" t="str">
        <f>IF(ISERROR(MATCH(M1789,M$10:M1788,0)),M1789,"")</f>
        <v/>
      </c>
      <c r="M1789" s="401" t="str">
        <f>IF(B1789="","",IF(ISERROR(MATCH(F1789&amp;"_"&amp;G1789&amp;"_"&amp;H1789&amp;"_"&amp;I1789&amp;"_"&amp;J1789&amp;IF(K1789="","","_"&amp;K1789),[1]CatGlob!$B:$B,0)),F1789&amp;"_"&amp;G1789&amp;"_"&amp;H1789&amp;"_"&amp;I1789&amp;"_"&amp;J1789&amp;IF(K1789="","","_"&amp;K1789),INDEX([1]CatGlob!$C:$C,MATCH(F1789&amp;"_"&amp;G1789&amp;"_"&amp;H1789&amp;"_"&amp;I1789&amp;"_"&amp;J1789&amp;IF(K1789="","","_"&amp;K1789),[1]CatGlob!$B:$B,0))))</f>
        <v>RVI_DM_AGG</v>
      </c>
      <c r="N1789" s="402" t="str">
        <f t="shared" si="57"/>
        <v/>
      </c>
      <c r="O1789" s="402">
        <f t="shared" si="56"/>
        <v>1</v>
      </c>
      <c r="P1789" s="401" t="str">
        <f>IF(LEN(B1789)&gt;8,INDEX([1]CatGlob!$X:$X,MATCH(M1789,[1]CatGlob!$W:$W,0)),"")</f>
        <v>INTER</v>
      </c>
      <c r="Q1789" s="403" t="str">
        <f>INDEX([1]CatGlob!P:P,MATCH(M1789,[1]CatGlob!O:O,0))</f>
        <v>RVI</v>
      </c>
      <c r="R1789" s="403" t="s">
        <v>601</v>
      </c>
      <c r="S1789" s="403" t="s">
        <v>1025</v>
      </c>
      <c r="T1789" s="403" t="str">
        <f>INDEX([1]CatGlob!$D:$D,MATCH($M1789,[1]CatGlob!$C:$C,0))</f>
        <v>RVI</v>
      </c>
      <c r="U1789" s="403" t="s">
        <v>602</v>
      </c>
      <c r="V1789" s="404" t="str">
        <f>INDEX([1]CatGlob!$F:$F,MATCH($M1789,[1]CatGlob!$C:$C,0))</f>
        <v>RVI</v>
      </c>
      <c r="W1789" s="405"/>
      <c r="X1789" s="406">
        <v>0</v>
      </c>
      <c r="Y1789" s="407">
        <v>0</v>
      </c>
      <c r="Z1789" s="408">
        <v>0</v>
      </c>
      <c r="AA1789" s="407">
        <v>0</v>
      </c>
      <c r="AB1789" s="408">
        <v>0</v>
      </c>
      <c r="AC1789" s="407">
        <v>0</v>
      </c>
      <c r="AD1789" s="408">
        <v>0</v>
      </c>
      <c r="AE1789" s="407">
        <v>0</v>
      </c>
      <c r="AF1789" s="408">
        <v>0</v>
      </c>
      <c r="AG1789" s="407">
        <v>0</v>
      </c>
      <c r="AI1789" s="406">
        <v>0</v>
      </c>
      <c r="AJ1789" s="407">
        <v>0</v>
      </c>
      <c r="AK1789" s="408">
        <v>0</v>
      </c>
      <c r="AL1789" s="407">
        <v>0</v>
      </c>
      <c r="AM1789" s="408">
        <v>0</v>
      </c>
      <c r="AN1789" s="407">
        <v>0</v>
      </c>
      <c r="AO1789" s="408">
        <v>0</v>
      </c>
      <c r="AP1789" s="407">
        <v>0</v>
      </c>
      <c r="AQ1789" s="408">
        <v>0</v>
      </c>
      <c r="AR1789" s="407">
        <v>0</v>
      </c>
      <c r="AT1789" s="406">
        <v>0</v>
      </c>
      <c r="AU1789" s="407">
        <v>0</v>
      </c>
      <c r="AV1789" s="408">
        <v>0</v>
      </c>
      <c r="AW1789" s="407">
        <v>0</v>
      </c>
      <c r="AX1789" s="408">
        <v>0</v>
      </c>
      <c r="AY1789" s="407">
        <v>0</v>
      </c>
      <c r="AZ1789" s="408">
        <v>-2.2941951902338699E-2</v>
      </c>
      <c r="BA1789" s="407">
        <v>-4.1844757543685303</v>
      </c>
      <c r="BB1789" s="408">
        <v>-6.7122807812894404E-3</v>
      </c>
      <c r="BC1789" s="407">
        <v>-1.2242801443130999</v>
      </c>
    </row>
    <row r="1790" spans="1:55" x14ac:dyDescent="0.35">
      <c r="A1790" s="385" t="str" cm="1">
        <f t="array" ref="A1790">IFERROR(_xlfn.IFS(AND(F1790="Renta Variable",O1790=1),IFERROR(MATCH(B1790,[1]RV_Det!C:C,0),"Rev"),AND(J1790="Corporativa",O1790=1,I1790="EM"),IFERROR(MATCH(B1790,[1]RF_Corps!B:B,0),"Rev"),AND(F1790="Alternativos",O1790=1),IFERROR(MATCH(B1790,[1]Rep4!C:C,0),"Rev")),"")</f>
        <v/>
      </c>
      <c r="B1790" s="394" t="s">
        <v>4711</v>
      </c>
      <c r="C1790" s="409" t="s">
        <v>4712</v>
      </c>
      <c r="D1790" s="395" t="s">
        <v>4713</v>
      </c>
      <c r="E1790" s="396" t="str">
        <f>IF(B1790="","",INDEX([1]CatGlob!$S:$S,IFERROR(MATCH(MID(B1790,7,1),[1]CatGlob!$R:$R,0),MATCH(MID(B1790,1,2),[1]CatGlob!$R:$R,0))))</f>
        <v>DOL</v>
      </c>
      <c r="F1790" s="397" t="s">
        <v>43</v>
      </c>
      <c r="G1790" s="398" t="s">
        <v>328</v>
      </c>
      <c r="H1790" s="399" t="s">
        <v>606</v>
      </c>
      <c r="I1790" s="399" t="s">
        <v>600</v>
      </c>
      <c r="J1790" s="399" t="s">
        <v>600</v>
      </c>
      <c r="K1790" s="396" t="s">
        <v>600</v>
      </c>
      <c r="L1790" s="400" t="str">
        <f>IF(ISERROR(MATCH(M1790,M$10:M1789,0)),M1790,"")</f>
        <v/>
      </c>
      <c r="M1790" s="401" t="str">
        <f>IF(B1790="","",IF(ISERROR(MATCH(F1790&amp;"_"&amp;G1790&amp;"_"&amp;H1790&amp;"_"&amp;I1790&amp;"_"&amp;J1790&amp;IF(K1790="","","_"&amp;K1790),[1]CatGlob!$B:$B,0)),F1790&amp;"_"&amp;G1790&amp;"_"&amp;H1790&amp;"_"&amp;I1790&amp;"_"&amp;J1790&amp;IF(K1790="","","_"&amp;K1790),INDEX([1]CatGlob!$C:$C,MATCH(F1790&amp;"_"&amp;G1790&amp;"_"&amp;H1790&amp;"_"&amp;I1790&amp;"_"&amp;J1790&amp;IF(K1790="","","_"&amp;K1790),[1]CatGlob!$B:$B,0))))</f>
        <v>RVI_DM_AGG</v>
      </c>
      <c r="N1790" s="402" t="str">
        <f t="shared" si="57"/>
        <v/>
      </c>
      <c r="O1790" s="402" t="str">
        <f t="shared" si="56"/>
        <v/>
      </c>
      <c r="P1790" s="401" t="str">
        <f>IF(LEN(B1790)&gt;8,INDEX([1]CatGlob!$X:$X,MATCH(M1790,[1]CatGlob!$W:$W,0)),"")</f>
        <v>INTER</v>
      </c>
      <c r="Q1790" s="403" t="str">
        <f>INDEX([1]CatGlob!P:P,MATCH(M1790,[1]CatGlob!O:O,0))</f>
        <v>RVI</v>
      </c>
      <c r="R1790" s="403" t="s">
        <v>601</v>
      </c>
      <c r="S1790" s="403" t="s">
        <v>1025</v>
      </c>
      <c r="T1790" s="403" t="str">
        <f>INDEX([1]CatGlob!$D:$D,MATCH($M1790,[1]CatGlob!$C:$C,0))</f>
        <v>RVI</v>
      </c>
      <c r="U1790" s="403" t="s">
        <v>602</v>
      </c>
      <c r="V1790" s="404" t="str">
        <f>INDEX([1]CatGlob!$F:$F,MATCH($M1790,[1]CatGlob!$C:$C,0))</f>
        <v>RVI</v>
      </c>
      <c r="W1790" s="405"/>
      <c r="X1790" s="406">
        <v>0</v>
      </c>
      <c r="Y1790" s="407">
        <v>0</v>
      </c>
      <c r="Z1790" s="408">
        <v>0</v>
      </c>
      <c r="AA1790" s="407">
        <v>0</v>
      </c>
      <c r="AB1790" s="408">
        <v>0</v>
      </c>
      <c r="AC1790" s="407">
        <v>0</v>
      </c>
      <c r="AD1790" s="408">
        <v>0</v>
      </c>
      <c r="AE1790" s="407">
        <v>0</v>
      </c>
      <c r="AF1790" s="408">
        <v>0</v>
      </c>
      <c r="AG1790" s="407">
        <v>0</v>
      </c>
      <c r="AI1790" s="406">
        <v>0</v>
      </c>
      <c r="AJ1790" s="407">
        <v>0</v>
      </c>
      <c r="AK1790" s="408">
        <v>0</v>
      </c>
      <c r="AL1790" s="407">
        <v>0</v>
      </c>
      <c r="AM1790" s="408">
        <v>0</v>
      </c>
      <c r="AN1790" s="407">
        <v>0</v>
      </c>
      <c r="AO1790" s="408">
        <v>0</v>
      </c>
      <c r="AP1790" s="407">
        <v>0</v>
      </c>
      <c r="AQ1790" s="408">
        <v>0</v>
      </c>
      <c r="AR1790" s="407">
        <v>0</v>
      </c>
      <c r="AT1790" s="406">
        <v>0</v>
      </c>
      <c r="AU1790" s="407">
        <v>0</v>
      </c>
      <c r="AV1790" s="408">
        <v>0</v>
      </c>
      <c r="AW1790" s="407">
        <v>0</v>
      </c>
      <c r="AX1790" s="408">
        <v>0</v>
      </c>
      <c r="AY1790" s="407">
        <v>0</v>
      </c>
      <c r="AZ1790" s="408">
        <v>0</v>
      </c>
      <c r="BA1790" s="407">
        <v>0</v>
      </c>
      <c r="BB1790" s="408">
        <v>0</v>
      </c>
      <c r="BC1790" s="407">
        <v>0</v>
      </c>
    </row>
    <row r="1791" spans="1:55" x14ac:dyDescent="0.35">
      <c r="A1791" s="385" t="str" cm="1">
        <f t="array" ref="A1791">IFERROR(_xlfn.IFS(AND(F1791="Renta Variable",O1791=1),IFERROR(MATCH(B1791,[1]RV_Det!C:C,0),"Rev"),AND(J1791="Corporativa",O1791=1,I1791="EM"),IFERROR(MATCH(B1791,[1]RF_Corps!B:B,0),"Rev"),AND(F1791="Alternativos",O1791=1),IFERROR(MATCH(B1791,[1]Rep4!C:C,0),"Rev")),"")</f>
        <v/>
      </c>
      <c r="B1791" s="394" t="s">
        <v>4714</v>
      </c>
      <c r="C1791" s="409" t="s">
        <v>4715</v>
      </c>
      <c r="D1791" s="395" t="s">
        <v>4716</v>
      </c>
      <c r="E1791" s="396" t="str">
        <f>IF(B1791="","",INDEX([1]CatGlob!$S:$S,IFERROR(MATCH(MID(B1791,7,1),[1]CatGlob!$R:$R,0),MATCH(MID(B1791,1,2),[1]CatGlob!$R:$R,0))))</f>
        <v>DOL</v>
      </c>
      <c r="F1791" s="397" t="s">
        <v>43</v>
      </c>
      <c r="G1791" s="398" t="s">
        <v>328</v>
      </c>
      <c r="H1791" s="399" t="s">
        <v>606</v>
      </c>
      <c r="I1791" s="399" t="s">
        <v>600</v>
      </c>
      <c r="J1791" s="399" t="s">
        <v>600</v>
      </c>
      <c r="K1791" s="396" t="s">
        <v>600</v>
      </c>
      <c r="L1791" s="400" t="str">
        <f>IF(ISERROR(MATCH(M1791,M$10:M1790,0)),M1791,"")</f>
        <v/>
      </c>
      <c r="M1791" s="401" t="str">
        <f>IF(B1791="","",IF(ISERROR(MATCH(F1791&amp;"_"&amp;G1791&amp;"_"&amp;H1791&amp;"_"&amp;I1791&amp;"_"&amp;J1791&amp;IF(K1791="","","_"&amp;K1791),[1]CatGlob!$B:$B,0)),F1791&amp;"_"&amp;G1791&amp;"_"&amp;H1791&amp;"_"&amp;I1791&amp;"_"&amp;J1791&amp;IF(K1791="","","_"&amp;K1791),INDEX([1]CatGlob!$C:$C,MATCH(F1791&amp;"_"&amp;G1791&amp;"_"&amp;H1791&amp;"_"&amp;I1791&amp;"_"&amp;J1791&amp;IF(K1791="","","_"&amp;K1791),[1]CatGlob!$B:$B,0))))</f>
        <v>RVI_DM_AGG</v>
      </c>
      <c r="N1791" s="402" t="str">
        <f t="shared" si="57"/>
        <v/>
      </c>
      <c r="O1791" s="402" t="str">
        <f t="shared" si="56"/>
        <v/>
      </c>
      <c r="P1791" s="401" t="str">
        <f>IF(LEN(B1791)&gt;8,INDEX([1]CatGlob!$X:$X,MATCH(M1791,[1]CatGlob!$W:$W,0)),"")</f>
        <v>INTER</v>
      </c>
      <c r="Q1791" s="403" t="str">
        <f>INDEX([1]CatGlob!P:P,MATCH(M1791,[1]CatGlob!O:O,0))</f>
        <v>RVI</v>
      </c>
      <c r="R1791" s="403" t="s">
        <v>601</v>
      </c>
      <c r="S1791" s="403" t="s">
        <v>1025</v>
      </c>
      <c r="T1791" s="403" t="str">
        <f>INDEX([1]CatGlob!$D:$D,MATCH($M1791,[1]CatGlob!$C:$C,0))</f>
        <v>RVI</v>
      </c>
      <c r="U1791" s="403" t="s">
        <v>602</v>
      </c>
      <c r="V1791" s="404" t="str">
        <f>INDEX([1]CatGlob!$F:$F,MATCH($M1791,[1]CatGlob!$C:$C,0))</f>
        <v>RVI</v>
      </c>
      <c r="W1791" s="405"/>
      <c r="X1791" s="406">
        <v>0</v>
      </c>
      <c r="Y1791" s="407">
        <v>0</v>
      </c>
      <c r="Z1791" s="408">
        <v>0</v>
      </c>
      <c r="AA1791" s="407">
        <v>0</v>
      </c>
      <c r="AB1791" s="408">
        <v>0</v>
      </c>
      <c r="AC1791" s="407">
        <v>0</v>
      </c>
      <c r="AD1791" s="408">
        <v>0</v>
      </c>
      <c r="AE1791" s="407">
        <v>0</v>
      </c>
      <c r="AF1791" s="408">
        <v>0</v>
      </c>
      <c r="AG1791" s="407">
        <v>0</v>
      </c>
      <c r="AI1791" s="406">
        <v>0</v>
      </c>
      <c r="AJ1791" s="407">
        <v>0</v>
      </c>
      <c r="AK1791" s="408">
        <v>0</v>
      </c>
      <c r="AL1791" s="407">
        <v>0</v>
      </c>
      <c r="AM1791" s="408">
        <v>0</v>
      </c>
      <c r="AN1791" s="407">
        <v>0</v>
      </c>
      <c r="AO1791" s="408">
        <v>0</v>
      </c>
      <c r="AP1791" s="407">
        <v>0</v>
      </c>
      <c r="AQ1791" s="408">
        <v>0</v>
      </c>
      <c r="AR1791" s="407">
        <v>0</v>
      </c>
      <c r="AT1791" s="406">
        <v>0</v>
      </c>
      <c r="AU1791" s="407">
        <v>0</v>
      </c>
      <c r="AV1791" s="408">
        <v>0</v>
      </c>
      <c r="AW1791" s="407">
        <v>0</v>
      </c>
      <c r="AX1791" s="408">
        <v>0</v>
      </c>
      <c r="AY1791" s="407">
        <v>0</v>
      </c>
      <c r="AZ1791" s="408">
        <v>0</v>
      </c>
      <c r="BA1791" s="407">
        <v>0</v>
      </c>
      <c r="BB1791" s="408">
        <v>0</v>
      </c>
      <c r="BC1791" s="407">
        <v>0</v>
      </c>
    </row>
    <row r="1792" spans="1:55" x14ac:dyDescent="0.35">
      <c r="A1792" s="385" t="str" cm="1">
        <f t="array" ref="A1792">IFERROR(_xlfn.IFS(AND(F1792="Renta Variable",O1792=1),IFERROR(MATCH(B1792,[1]RV_Det!C:C,0),"Rev"),AND(J1792="Corporativa",O1792=1,I1792="EM"),IFERROR(MATCH(B1792,[1]RF_Corps!B:B,0),"Rev"),AND(F1792="Alternativos",O1792=1),IFERROR(MATCH(B1792,[1]Rep4!C:C,0),"Rev")),"")</f>
        <v/>
      </c>
      <c r="B1792" s="394" t="s">
        <v>4717</v>
      </c>
      <c r="C1792" s="409" t="s">
        <v>4718</v>
      </c>
      <c r="D1792" s="395" t="s">
        <v>4719</v>
      </c>
      <c r="E1792" s="396" t="str">
        <f>IF(B1792="","",INDEX([1]CatGlob!$S:$S,IFERROR(MATCH(MID(B1792,7,1),[1]CatGlob!$R:$R,0),MATCH(MID(B1792,1,2),[1]CatGlob!$R:$R,0))))</f>
        <v>DOL</v>
      </c>
      <c r="F1792" s="397" t="s">
        <v>43</v>
      </c>
      <c r="G1792" s="398" t="s">
        <v>328</v>
      </c>
      <c r="H1792" s="399" t="s">
        <v>606</v>
      </c>
      <c r="I1792" s="399" t="s">
        <v>600</v>
      </c>
      <c r="J1792" s="399" t="s">
        <v>600</v>
      </c>
      <c r="K1792" s="396" t="s">
        <v>600</v>
      </c>
      <c r="L1792" s="400" t="str">
        <f>IF(ISERROR(MATCH(M1792,M$10:M1791,0)),M1792,"")</f>
        <v/>
      </c>
      <c r="M1792" s="401" t="str">
        <f>IF(B1792="","",IF(ISERROR(MATCH(F1792&amp;"_"&amp;G1792&amp;"_"&amp;H1792&amp;"_"&amp;I1792&amp;"_"&amp;J1792&amp;IF(K1792="","","_"&amp;K1792),[1]CatGlob!$B:$B,0)),F1792&amp;"_"&amp;G1792&amp;"_"&amp;H1792&amp;"_"&amp;I1792&amp;"_"&amp;J1792&amp;IF(K1792="","","_"&amp;K1792),INDEX([1]CatGlob!$C:$C,MATCH(F1792&amp;"_"&amp;G1792&amp;"_"&amp;H1792&amp;"_"&amp;I1792&amp;"_"&amp;J1792&amp;IF(K1792="","","_"&amp;K1792),[1]CatGlob!$B:$B,0))))</f>
        <v>RVI_DM_AGG</v>
      </c>
      <c r="N1792" s="402" t="str">
        <f t="shared" si="57"/>
        <v/>
      </c>
      <c r="O1792" s="402" t="str">
        <f t="shared" si="56"/>
        <v/>
      </c>
      <c r="P1792" s="401" t="str">
        <f>IF(LEN(B1792)&gt;8,INDEX([1]CatGlob!$X:$X,MATCH(M1792,[1]CatGlob!$W:$W,0)),"")</f>
        <v>INTER</v>
      </c>
      <c r="Q1792" s="403" t="str">
        <f>INDEX([1]CatGlob!P:P,MATCH(M1792,[1]CatGlob!O:O,0))</f>
        <v>RVI</v>
      </c>
      <c r="R1792" s="403" t="s">
        <v>601</v>
      </c>
      <c r="S1792" s="403" t="s">
        <v>1025</v>
      </c>
      <c r="T1792" s="403" t="str">
        <f>INDEX([1]CatGlob!$D:$D,MATCH($M1792,[1]CatGlob!$C:$C,0))</f>
        <v>RVI</v>
      </c>
      <c r="U1792" s="403" t="s">
        <v>602</v>
      </c>
      <c r="V1792" s="404" t="str">
        <f>INDEX([1]CatGlob!$F:$F,MATCH($M1792,[1]CatGlob!$C:$C,0))</f>
        <v>RVI</v>
      </c>
      <c r="W1792" s="405"/>
      <c r="X1792" s="406">
        <v>0</v>
      </c>
      <c r="Y1792" s="407">
        <v>0</v>
      </c>
      <c r="Z1792" s="408">
        <v>0</v>
      </c>
      <c r="AA1792" s="407">
        <v>0</v>
      </c>
      <c r="AB1792" s="408">
        <v>0</v>
      </c>
      <c r="AC1792" s="407">
        <v>0</v>
      </c>
      <c r="AD1792" s="408">
        <v>0</v>
      </c>
      <c r="AE1792" s="407">
        <v>0</v>
      </c>
      <c r="AF1792" s="408">
        <v>0</v>
      </c>
      <c r="AG1792" s="407">
        <v>0</v>
      </c>
      <c r="AI1792" s="406">
        <v>0</v>
      </c>
      <c r="AJ1792" s="407">
        <v>0</v>
      </c>
      <c r="AK1792" s="408">
        <v>0</v>
      </c>
      <c r="AL1792" s="407">
        <v>0</v>
      </c>
      <c r="AM1792" s="408">
        <v>0</v>
      </c>
      <c r="AN1792" s="407">
        <v>0</v>
      </c>
      <c r="AO1792" s="408">
        <v>0</v>
      </c>
      <c r="AP1792" s="407">
        <v>0</v>
      </c>
      <c r="AQ1792" s="408">
        <v>0</v>
      </c>
      <c r="AR1792" s="407">
        <v>0</v>
      </c>
      <c r="AT1792" s="406">
        <v>0</v>
      </c>
      <c r="AU1792" s="407">
        <v>0</v>
      </c>
      <c r="AV1792" s="408">
        <v>0</v>
      </c>
      <c r="AW1792" s="407">
        <v>0</v>
      </c>
      <c r="AX1792" s="408">
        <v>0</v>
      </c>
      <c r="AY1792" s="407">
        <v>0</v>
      </c>
      <c r="AZ1792" s="408">
        <v>0</v>
      </c>
      <c r="BA1792" s="407">
        <v>0</v>
      </c>
      <c r="BB1792" s="408">
        <v>0</v>
      </c>
      <c r="BC1792" s="407">
        <v>0</v>
      </c>
    </row>
    <row r="1793" spans="1:55" x14ac:dyDescent="0.35">
      <c r="A1793" s="385" t="str" cm="1">
        <f t="array" ref="A1793">IFERROR(_xlfn.IFS(AND(F1793="Renta Variable",O1793=1),IFERROR(MATCH(B1793,[1]RV_Det!C:C,0),"Rev"),AND(J1793="Corporativa",O1793=1,I1793="EM"),IFERROR(MATCH(B1793,[1]RF_Corps!B:B,0),"Rev"),AND(F1793="Alternativos",O1793=1),IFERROR(MATCH(B1793,[1]Rep4!C:C,0),"Rev")),"")</f>
        <v/>
      </c>
      <c r="B1793" s="394" t="s">
        <v>4720</v>
      </c>
      <c r="C1793" s="409" t="s">
        <v>4721</v>
      </c>
      <c r="D1793" s="395" t="s">
        <v>4722</v>
      </c>
      <c r="E1793" s="396" t="str">
        <f>IF(B1793="","",INDEX([1]CatGlob!$S:$S,IFERROR(MATCH(MID(B1793,7,1),[1]CatGlob!$R:$R,0),MATCH(MID(B1793,1,2),[1]CatGlob!$R:$R,0))))</f>
        <v>DOL</v>
      </c>
      <c r="F1793" s="397" t="s">
        <v>43</v>
      </c>
      <c r="G1793" s="398" t="s">
        <v>328</v>
      </c>
      <c r="H1793" s="399" t="s">
        <v>606</v>
      </c>
      <c r="I1793" s="399" t="s">
        <v>600</v>
      </c>
      <c r="J1793" s="399" t="s">
        <v>600</v>
      </c>
      <c r="K1793" s="396" t="s">
        <v>600</v>
      </c>
      <c r="L1793" s="400" t="str">
        <f>IF(ISERROR(MATCH(M1793,M$10:M1792,0)),M1793,"")</f>
        <v/>
      </c>
      <c r="M1793" s="401" t="str">
        <f>IF(B1793="","",IF(ISERROR(MATCH(F1793&amp;"_"&amp;G1793&amp;"_"&amp;H1793&amp;"_"&amp;I1793&amp;"_"&amp;J1793&amp;IF(K1793="","","_"&amp;K1793),[1]CatGlob!$B:$B,0)),F1793&amp;"_"&amp;G1793&amp;"_"&amp;H1793&amp;"_"&amp;I1793&amp;"_"&amp;J1793&amp;IF(K1793="","","_"&amp;K1793),INDEX([1]CatGlob!$C:$C,MATCH(F1793&amp;"_"&amp;G1793&amp;"_"&amp;H1793&amp;"_"&amp;I1793&amp;"_"&amp;J1793&amp;IF(K1793="","","_"&amp;K1793),[1]CatGlob!$B:$B,0))))</f>
        <v>RVI_DM_AGG</v>
      </c>
      <c r="N1793" s="402" t="str">
        <f t="shared" si="57"/>
        <v/>
      </c>
      <c r="O1793" s="402" t="str">
        <f t="shared" si="56"/>
        <v/>
      </c>
      <c r="P1793" s="401" t="str">
        <f>IF(LEN(B1793)&gt;8,INDEX([1]CatGlob!$X:$X,MATCH(M1793,[1]CatGlob!$W:$W,0)),"")</f>
        <v>INTER</v>
      </c>
      <c r="Q1793" s="403" t="str">
        <f>INDEX([1]CatGlob!P:P,MATCH(M1793,[1]CatGlob!O:O,0))</f>
        <v>RVI</v>
      </c>
      <c r="R1793" s="403" t="s">
        <v>1017</v>
      </c>
      <c r="S1793" s="403" t="s">
        <v>1018</v>
      </c>
      <c r="T1793" s="403" t="str">
        <f>INDEX([1]CatGlob!$D:$D,MATCH($M1793,[1]CatGlob!$C:$C,0))</f>
        <v>RVI</v>
      </c>
      <c r="U1793" s="403" t="s">
        <v>602</v>
      </c>
      <c r="V1793" s="404" t="str">
        <f>INDEX([1]CatGlob!$F:$F,MATCH($M1793,[1]CatGlob!$C:$C,0))</f>
        <v>RVI</v>
      </c>
      <c r="W1793" s="405"/>
      <c r="X1793" s="406">
        <v>0</v>
      </c>
      <c r="Y1793" s="407">
        <v>0</v>
      </c>
      <c r="Z1793" s="408">
        <v>0</v>
      </c>
      <c r="AA1793" s="407">
        <v>0</v>
      </c>
      <c r="AB1793" s="408">
        <v>0</v>
      </c>
      <c r="AC1793" s="407">
        <v>0</v>
      </c>
      <c r="AD1793" s="408">
        <v>0</v>
      </c>
      <c r="AE1793" s="407">
        <v>0</v>
      </c>
      <c r="AF1793" s="408">
        <v>0</v>
      </c>
      <c r="AG1793" s="407">
        <v>0</v>
      </c>
      <c r="AI1793" s="406">
        <v>0</v>
      </c>
      <c r="AJ1793" s="407">
        <v>0</v>
      </c>
      <c r="AK1793" s="408">
        <v>0</v>
      </c>
      <c r="AL1793" s="407">
        <v>0</v>
      </c>
      <c r="AM1793" s="408">
        <v>0</v>
      </c>
      <c r="AN1793" s="407">
        <v>0</v>
      </c>
      <c r="AO1793" s="408">
        <v>0</v>
      </c>
      <c r="AP1793" s="407">
        <v>0</v>
      </c>
      <c r="AQ1793" s="408">
        <v>0</v>
      </c>
      <c r="AR1793" s="407">
        <v>0</v>
      </c>
      <c r="AT1793" s="406">
        <v>0</v>
      </c>
      <c r="AU1793" s="407">
        <v>0</v>
      </c>
      <c r="AV1793" s="408">
        <v>0</v>
      </c>
      <c r="AW1793" s="407">
        <v>0</v>
      </c>
      <c r="AX1793" s="408">
        <v>0</v>
      </c>
      <c r="AY1793" s="407">
        <v>0</v>
      </c>
      <c r="AZ1793" s="408">
        <v>0</v>
      </c>
      <c r="BA1793" s="407">
        <v>0</v>
      </c>
      <c r="BB1793" s="408">
        <v>0</v>
      </c>
      <c r="BC1793" s="407">
        <v>0</v>
      </c>
    </row>
    <row r="1794" spans="1:55" x14ac:dyDescent="0.35">
      <c r="A1794" s="385" cm="1">
        <f t="array" ref="A1794">IFERROR(_xlfn.IFS(AND(F1794="Renta Variable",O1794=1),IFERROR(MATCH(B1794,[1]RV_Det!C:C,0),"Rev"),AND(J1794="Corporativa",O1794=1,I1794="EM"),IFERROR(MATCH(B1794,[1]RF_Corps!B:B,0),"Rev"),AND(F1794="Alternativos",O1794=1),IFERROR(MATCH(B1794,[1]Rep4!C:C,0),"Rev")),"")</f>
        <v>613</v>
      </c>
      <c r="B1794" s="420" t="s">
        <v>4723</v>
      </c>
      <c r="C1794" s="409" t="s">
        <v>4724</v>
      </c>
      <c r="D1794" s="395" t="s">
        <v>4725</v>
      </c>
      <c r="E1794" s="396" t="str">
        <f>IF(B1794="","",INDEX([1]CatGlob!$S:$S,IFERROR(MATCH(MID(B1794,7,1),[1]CatGlob!$R:$R,0),MATCH(MID(B1794,1,2),[1]CatGlob!$R:$R,0))))</f>
        <v>DOL</v>
      </c>
      <c r="F1794" s="397" t="s">
        <v>43</v>
      </c>
      <c r="G1794" s="398" t="s">
        <v>328</v>
      </c>
      <c r="H1794" s="399" t="s">
        <v>606</v>
      </c>
      <c r="I1794" s="399" t="s">
        <v>600</v>
      </c>
      <c r="J1794" s="399" t="s">
        <v>600</v>
      </c>
      <c r="K1794" s="396" t="s">
        <v>600</v>
      </c>
      <c r="L1794" s="400" t="str">
        <f>IF(ISERROR(MATCH(M1794,M$10:M1793,0)),M1794,"")</f>
        <v/>
      </c>
      <c r="M1794" s="401" t="str">
        <f>IF(B1794="","",IF(ISERROR(MATCH(F1794&amp;"_"&amp;G1794&amp;"_"&amp;H1794&amp;"_"&amp;I1794&amp;"_"&amp;J1794&amp;IF(K1794="","","_"&amp;K1794),[1]CatGlob!$B:$B,0)),F1794&amp;"_"&amp;G1794&amp;"_"&amp;H1794&amp;"_"&amp;I1794&amp;"_"&amp;J1794&amp;IF(K1794="","","_"&amp;K1794),INDEX([1]CatGlob!$C:$C,MATCH(F1794&amp;"_"&amp;G1794&amp;"_"&amp;H1794&amp;"_"&amp;I1794&amp;"_"&amp;J1794&amp;IF(K1794="","","_"&amp;K1794),[1]CatGlob!$B:$B,0))))</f>
        <v>RVI_DM_AGG</v>
      </c>
      <c r="N1794" s="402" t="str">
        <f t="shared" si="57"/>
        <v/>
      </c>
      <c r="O1794" s="402">
        <f t="shared" si="56"/>
        <v>1</v>
      </c>
      <c r="P1794" s="401" t="str">
        <f>IF(LEN(B1794)&gt;8,INDEX([1]CatGlob!$X:$X,MATCH(M1794,[1]CatGlob!$W:$W,0)),"")</f>
        <v>INTER</v>
      </c>
      <c r="Q1794" s="403" t="str">
        <f>INDEX([1]CatGlob!P:P,MATCH(M1794,[1]CatGlob!O:O,0))</f>
        <v>RVI</v>
      </c>
      <c r="R1794" s="403" t="s">
        <v>1017</v>
      </c>
      <c r="S1794" s="403" t="s">
        <v>1018</v>
      </c>
      <c r="T1794" s="403" t="str">
        <f>INDEX([1]CatGlob!$D:$D,MATCH($M1794,[1]CatGlob!$C:$C,0))</f>
        <v>RVI</v>
      </c>
      <c r="U1794" s="403" t="s">
        <v>602</v>
      </c>
      <c r="V1794" s="404" t="str">
        <f>INDEX([1]CatGlob!$F:$F,MATCH($M1794,[1]CatGlob!$C:$C,0))</f>
        <v>RVI</v>
      </c>
      <c r="W1794" s="405"/>
      <c r="X1794" s="406">
        <v>0</v>
      </c>
      <c r="Y1794" s="407">
        <v>0</v>
      </c>
      <c r="Z1794" s="408">
        <v>0</v>
      </c>
      <c r="AA1794" s="407">
        <v>0</v>
      </c>
      <c r="AB1794" s="408">
        <v>0</v>
      </c>
      <c r="AC1794" s="407">
        <v>0</v>
      </c>
      <c r="AD1794" s="408">
        <v>0</v>
      </c>
      <c r="AE1794" s="407">
        <v>0</v>
      </c>
      <c r="AF1794" s="408">
        <v>0</v>
      </c>
      <c r="AG1794" s="407">
        <v>0</v>
      </c>
      <c r="AI1794" s="406">
        <v>0</v>
      </c>
      <c r="AJ1794" s="407">
        <v>0</v>
      </c>
      <c r="AK1794" s="408">
        <v>-4.8928384452113101E-9</v>
      </c>
      <c r="AL1794" s="407">
        <v>-1.1789536014106299E-6</v>
      </c>
      <c r="AM1794" s="408">
        <v>0</v>
      </c>
      <c r="AN1794" s="407">
        <v>0</v>
      </c>
      <c r="AO1794" s="408">
        <v>0</v>
      </c>
      <c r="AP1794" s="407">
        <v>0</v>
      </c>
      <c r="AQ1794" s="408">
        <v>-1.4124577433245199E-9</v>
      </c>
      <c r="AR1794" s="407">
        <v>-3.40338672935858E-7</v>
      </c>
      <c r="AT1794" s="406">
        <v>0</v>
      </c>
      <c r="AU1794" s="407">
        <v>0</v>
      </c>
      <c r="AV1794" s="408">
        <v>-4.5046108207586997E-5</v>
      </c>
      <c r="AW1794" s="407">
        <v>-1.08540774634847E-2</v>
      </c>
      <c r="AX1794" s="408">
        <v>0</v>
      </c>
      <c r="AY1794" s="407">
        <v>0</v>
      </c>
      <c r="AZ1794" s="408">
        <v>0</v>
      </c>
      <c r="BA1794" s="407">
        <v>0</v>
      </c>
      <c r="BB1794" s="408">
        <v>-2.06169049825618E-5</v>
      </c>
      <c r="BC1794" s="407">
        <v>-4.9677428892811303E-3</v>
      </c>
    </row>
    <row r="1795" spans="1:55" x14ac:dyDescent="0.35">
      <c r="A1795" s="385" t="str" cm="1">
        <f t="array" ref="A1795">IFERROR(_xlfn.IFS(AND(F1795="Renta Variable",O1795=1),IFERROR(MATCH(B1795,[1]RV_Det!C:C,0),"Rev"),AND(J1795="Corporativa",O1795=1,I1795="EM"),IFERROR(MATCH(B1795,[1]RF_Corps!B:B,0),"Rev"),AND(F1795="Alternativos",O1795=1),IFERROR(MATCH(B1795,[1]Rep4!C:C,0),"Rev")),"")</f>
        <v/>
      </c>
      <c r="B1795" s="394" t="s">
        <v>4726</v>
      </c>
      <c r="C1795" s="409" t="s">
        <v>4727</v>
      </c>
      <c r="D1795" s="395" t="s">
        <v>4728</v>
      </c>
      <c r="E1795" s="396" t="str">
        <f>IF(B1795="","",INDEX([1]CatGlob!$S:$S,IFERROR(MATCH(MID(B1795,7,1),[1]CatGlob!$R:$R,0),MATCH(MID(B1795,1,2),[1]CatGlob!$R:$R,0))))</f>
        <v>DOL</v>
      </c>
      <c r="F1795" s="397" t="s">
        <v>43</v>
      </c>
      <c r="G1795" s="398" t="s">
        <v>328</v>
      </c>
      <c r="H1795" s="399" t="s">
        <v>606</v>
      </c>
      <c r="I1795" s="399" t="s">
        <v>600</v>
      </c>
      <c r="J1795" s="399" t="s">
        <v>600</v>
      </c>
      <c r="K1795" s="396" t="s">
        <v>600</v>
      </c>
      <c r="L1795" s="400" t="str">
        <f>IF(ISERROR(MATCH(M1795,M$10:M1794,0)),M1795,"")</f>
        <v/>
      </c>
      <c r="M1795" s="401" t="str">
        <f>IF(B1795="","",IF(ISERROR(MATCH(F1795&amp;"_"&amp;G1795&amp;"_"&amp;H1795&amp;"_"&amp;I1795&amp;"_"&amp;J1795&amp;IF(K1795="","","_"&amp;K1795),[1]CatGlob!$B:$B,0)),F1795&amp;"_"&amp;G1795&amp;"_"&amp;H1795&amp;"_"&amp;I1795&amp;"_"&amp;J1795&amp;IF(K1795="","","_"&amp;K1795),INDEX([1]CatGlob!$C:$C,MATCH(F1795&amp;"_"&amp;G1795&amp;"_"&amp;H1795&amp;"_"&amp;I1795&amp;"_"&amp;J1795&amp;IF(K1795="","","_"&amp;K1795),[1]CatGlob!$B:$B,0))))</f>
        <v>RVI_DM_AGG</v>
      </c>
      <c r="N1795" s="402" t="str">
        <f t="shared" si="57"/>
        <v/>
      </c>
      <c r="O1795" s="402" t="str">
        <f t="shared" si="56"/>
        <v/>
      </c>
      <c r="P1795" s="401" t="str">
        <f>IF(LEN(B1795)&gt;8,INDEX([1]CatGlob!$X:$X,MATCH(M1795,[1]CatGlob!$W:$W,0)),"")</f>
        <v>INTER</v>
      </c>
      <c r="Q1795" s="403" t="str">
        <f>INDEX([1]CatGlob!P:P,MATCH(M1795,[1]CatGlob!O:O,0))</f>
        <v>RVI</v>
      </c>
      <c r="R1795" s="403" t="s">
        <v>1017</v>
      </c>
      <c r="S1795" s="403" t="s">
        <v>1018</v>
      </c>
      <c r="T1795" s="403" t="str">
        <f>INDEX([1]CatGlob!$D:$D,MATCH($M1795,[1]CatGlob!$C:$C,0))</f>
        <v>RVI</v>
      </c>
      <c r="U1795" s="403" t="s">
        <v>602</v>
      </c>
      <c r="V1795" s="404" t="str">
        <f>INDEX([1]CatGlob!$F:$F,MATCH($M1795,[1]CatGlob!$C:$C,0))</f>
        <v>RVI</v>
      </c>
      <c r="W1795" s="405"/>
      <c r="X1795" s="406">
        <v>0</v>
      </c>
      <c r="Y1795" s="407">
        <v>0</v>
      </c>
      <c r="Z1795" s="408">
        <v>0</v>
      </c>
      <c r="AA1795" s="407">
        <v>0</v>
      </c>
      <c r="AB1795" s="408">
        <v>0</v>
      </c>
      <c r="AC1795" s="407">
        <v>0</v>
      </c>
      <c r="AD1795" s="408">
        <v>0</v>
      </c>
      <c r="AE1795" s="407">
        <v>0</v>
      </c>
      <c r="AF1795" s="408">
        <v>0</v>
      </c>
      <c r="AG1795" s="407">
        <v>0</v>
      </c>
      <c r="AI1795" s="406">
        <v>0</v>
      </c>
      <c r="AJ1795" s="407">
        <v>0</v>
      </c>
      <c r="AK1795" s="408">
        <v>0</v>
      </c>
      <c r="AL1795" s="407">
        <v>0</v>
      </c>
      <c r="AM1795" s="408">
        <v>0</v>
      </c>
      <c r="AN1795" s="407">
        <v>0</v>
      </c>
      <c r="AO1795" s="408">
        <v>0</v>
      </c>
      <c r="AP1795" s="407">
        <v>0</v>
      </c>
      <c r="AQ1795" s="408">
        <v>0</v>
      </c>
      <c r="AR1795" s="407">
        <v>0</v>
      </c>
      <c r="AT1795" s="406">
        <v>0</v>
      </c>
      <c r="AU1795" s="407">
        <v>0</v>
      </c>
      <c r="AV1795" s="408">
        <v>0</v>
      </c>
      <c r="AW1795" s="407">
        <v>0</v>
      </c>
      <c r="AX1795" s="408">
        <v>0</v>
      </c>
      <c r="AY1795" s="407">
        <v>0</v>
      </c>
      <c r="AZ1795" s="408">
        <v>0</v>
      </c>
      <c r="BA1795" s="407">
        <v>0</v>
      </c>
      <c r="BB1795" s="408">
        <v>0</v>
      </c>
      <c r="BC1795" s="407">
        <v>0</v>
      </c>
    </row>
    <row r="1796" spans="1:55" x14ac:dyDescent="0.35">
      <c r="A1796" s="385" t="str" cm="1">
        <f t="array" ref="A1796">IFERROR(_xlfn.IFS(AND(F1796="Renta Variable",O1796=1),IFERROR(MATCH(B1796,[1]RV_Det!C:C,0),"Rev"),AND(J1796="Corporativa",O1796=1,I1796="EM"),IFERROR(MATCH(B1796,[1]RF_Corps!B:B,0),"Rev"),AND(F1796="Alternativos",O1796=1),IFERROR(MATCH(B1796,[1]Rep4!C:C,0),"Rev")),"")</f>
        <v/>
      </c>
      <c r="B1796" s="394" t="s">
        <v>4729</v>
      </c>
      <c r="C1796" s="409" t="s">
        <v>4730</v>
      </c>
      <c r="D1796" s="395" t="s">
        <v>4731</v>
      </c>
      <c r="E1796" s="396" t="str">
        <f>IF(B1796="","",INDEX([1]CatGlob!$S:$S,IFERROR(MATCH(MID(B1796,7,1),[1]CatGlob!$R:$R,0),MATCH(MID(B1796,1,2),[1]CatGlob!$R:$R,0))))</f>
        <v>EUR</v>
      </c>
      <c r="F1796" s="397" t="s">
        <v>43</v>
      </c>
      <c r="G1796" s="398" t="s">
        <v>328</v>
      </c>
      <c r="H1796" s="399" t="s">
        <v>606</v>
      </c>
      <c r="I1796" s="399" t="s">
        <v>600</v>
      </c>
      <c r="J1796" s="399" t="s">
        <v>600</v>
      </c>
      <c r="K1796" s="396" t="s">
        <v>600</v>
      </c>
      <c r="L1796" s="400" t="str">
        <f>IF(ISERROR(MATCH(M1796,M$10:M1795,0)),M1796,"")</f>
        <v/>
      </c>
      <c r="M1796" s="401" t="str">
        <f>IF(B1796="","",IF(ISERROR(MATCH(F1796&amp;"_"&amp;G1796&amp;"_"&amp;H1796&amp;"_"&amp;I1796&amp;"_"&amp;J1796&amp;IF(K1796="","","_"&amp;K1796),[1]CatGlob!$B:$B,0)),F1796&amp;"_"&amp;G1796&amp;"_"&amp;H1796&amp;"_"&amp;I1796&amp;"_"&amp;J1796&amp;IF(K1796="","","_"&amp;K1796),INDEX([1]CatGlob!$C:$C,MATCH(F1796&amp;"_"&amp;G1796&amp;"_"&amp;H1796&amp;"_"&amp;I1796&amp;"_"&amp;J1796&amp;IF(K1796="","","_"&amp;K1796),[1]CatGlob!$B:$B,0))))</f>
        <v>RVI_DM_AGG</v>
      </c>
      <c r="N1796" s="402" t="str">
        <f t="shared" si="57"/>
        <v/>
      </c>
      <c r="O1796" s="402" t="str">
        <f t="shared" si="56"/>
        <v/>
      </c>
      <c r="P1796" s="401" t="str">
        <f>IF(LEN(B1796)&gt;8,INDEX([1]CatGlob!$X:$X,MATCH(M1796,[1]CatGlob!$W:$W,0)),"")</f>
        <v>INTER</v>
      </c>
      <c r="Q1796" s="403" t="str">
        <f>INDEX([1]CatGlob!P:P,MATCH(M1796,[1]CatGlob!O:O,0))</f>
        <v>RVI</v>
      </c>
      <c r="R1796" s="403" t="s">
        <v>1017</v>
      </c>
      <c r="S1796" s="403" t="s">
        <v>1018</v>
      </c>
      <c r="T1796" s="403" t="str">
        <f>INDEX([1]CatGlob!$D:$D,MATCH($M1796,[1]CatGlob!$C:$C,0))</f>
        <v>RVI</v>
      </c>
      <c r="U1796" s="403" t="s">
        <v>602</v>
      </c>
      <c r="V1796" s="404" t="str">
        <f>INDEX([1]CatGlob!$F:$F,MATCH($M1796,[1]CatGlob!$C:$C,0))</f>
        <v>RVI</v>
      </c>
      <c r="W1796" s="405"/>
      <c r="X1796" s="406">
        <v>0</v>
      </c>
      <c r="Y1796" s="407">
        <v>0</v>
      </c>
      <c r="Z1796" s="408">
        <v>0</v>
      </c>
      <c r="AA1796" s="407">
        <v>0</v>
      </c>
      <c r="AB1796" s="408">
        <v>0</v>
      </c>
      <c r="AC1796" s="407">
        <v>0</v>
      </c>
      <c r="AD1796" s="408">
        <v>0</v>
      </c>
      <c r="AE1796" s="407">
        <v>0</v>
      </c>
      <c r="AF1796" s="408">
        <v>0</v>
      </c>
      <c r="AG1796" s="407">
        <v>0</v>
      </c>
      <c r="AI1796" s="406">
        <v>0</v>
      </c>
      <c r="AJ1796" s="407">
        <v>0</v>
      </c>
      <c r="AK1796" s="408">
        <v>0</v>
      </c>
      <c r="AL1796" s="407">
        <v>0</v>
      </c>
      <c r="AM1796" s="408">
        <v>0</v>
      </c>
      <c r="AN1796" s="407">
        <v>0</v>
      </c>
      <c r="AO1796" s="408">
        <v>0</v>
      </c>
      <c r="AP1796" s="407">
        <v>0</v>
      </c>
      <c r="AQ1796" s="408">
        <v>0</v>
      </c>
      <c r="AR1796" s="407">
        <v>0</v>
      </c>
      <c r="AT1796" s="406">
        <v>0</v>
      </c>
      <c r="AU1796" s="407">
        <v>0</v>
      </c>
      <c r="AV1796" s="408">
        <v>0</v>
      </c>
      <c r="AW1796" s="407">
        <v>0</v>
      </c>
      <c r="AX1796" s="408">
        <v>0</v>
      </c>
      <c r="AY1796" s="407">
        <v>0</v>
      </c>
      <c r="AZ1796" s="408">
        <v>0</v>
      </c>
      <c r="BA1796" s="407">
        <v>0</v>
      </c>
      <c r="BB1796" s="408">
        <v>0</v>
      </c>
      <c r="BC1796" s="407">
        <v>0</v>
      </c>
    </row>
    <row r="1797" spans="1:55" x14ac:dyDescent="0.35">
      <c r="A1797" s="385" t="str" cm="1">
        <f t="array" ref="A1797">IFERROR(_xlfn.IFS(AND(F1797="Renta Variable",O1797=1),IFERROR(MATCH(B1797,[1]RV_Det!C:C,0),"Rev"),AND(J1797="Corporativa",O1797=1,I1797="EM"),IFERROR(MATCH(B1797,[1]RF_Corps!B:B,0),"Rev"),AND(F1797="Alternativos",O1797=1),IFERROR(MATCH(B1797,[1]Rep4!C:C,0),"Rev")),"")</f>
        <v/>
      </c>
      <c r="B1797" s="396" t="s">
        <v>4732</v>
      </c>
      <c r="C1797" s="412" t="s">
        <v>4733</v>
      </c>
      <c r="D1797" s="395" t="s">
        <v>4734</v>
      </c>
      <c r="E1797" s="396" t="str">
        <f>IF(B1797="","",INDEX([1]CatGlob!$S:$S,IFERROR(MATCH(MID(B1797,7,1),[1]CatGlob!$R:$R,0),MATCH(MID(B1797,1,2),[1]CatGlob!$R:$R,0))))</f>
        <v>DOL</v>
      </c>
      <c r="F1797" s="397" t="s">
        <v>43</v>
      </c>
      <c r="G1797" s="398" t="s">
        <v>328</v>
      </c>
      <c r="H1797" s="399" t="s">
        <v>606</v>
      </c>
      <c r="I1797" s="399" t="s">
        <v>600</v>
      </c>
      <c r="J1797" s="399" t="s">
        <v>600</v>
      </c>
      <c r="K1797" s="396" t="s">
        <v>600</v>
      </c>
      <c r="L1797" s="400" t="str">
        <f>IF(ISERROR(MATCH(M1797,M$10:M1796,0)),M1797,"")</f>
        <v/>
      </c>
      <c r="M1797" s="401" t="str">
        <f>IF(B1797="","",IF(ISERROR(MATCH(F1797&amp;"_"&amp;G1797&amp;"_"&amp;H1797&amp;"_"&amp;I1797&amp;"_"&amp;J1797&amp;IF(K1797="","","_"&amp;K1797),[1]CatGlob!$B:$B,0)),F1797&amp;"_"&amp;G1797&amp;"_"&amp;H1797&amp;"_"&amp;I1797&amp;"_"&amp;J1797&amp;IF(K1797="","","_"&amp;K1797),INDEX([1]CatGlob!$C:$C,MATCH(F1797&amp;"_"&amp;G1797&amp;"_"&amp;H1797&amp;"_"&amp;I1797&amp;"_"&amp;J1797&amp;IF(K1797="","","_"&amp;K1797),[1]CatGlob!$B:$B,0))))</f>
        <v>RVI_DM_AGG</v>
      </c>
      <c r="N1797" s="402" t="str">
        <f t="shared" si="57"/>
        <v/>
      </c>
      <c r="O1797" s="402" t="str">
        <f t="shared" si="56"/>
        <v/>
      </c>
      <c r="P1797" s="401" t="str">
        <f>IF(LEN(B1797)&gt;8,INDEX([1]CatGlob!$X:$X,MATCH(M1797,[1]CatGlob!$W:$W,0)),"")</f>
        <v>INTER</v>
      </c>
      <c r="Q1797" s="403" t="str">
        <f>INDEX([1]CatGlob!P:P,MATCH(M1797,[1]CatGlob!O:O,0))</f>
        <v>RVI</v>
      </c>
      <c r="R1797" s="403"/>
      <c r="S1797" s="403" t="s">
        <v>1025</v>
      </c>
      <c r="T1797" s="403" t="str">
        <f>INDEX([1]CatGlob!$D:$D,MATCH($M1797,[1]CatGlob!$C:$C,0))</f>
        <v>RVI</v>
      </c>
      <c r="U1797" s="403" t="s">
        <v>602</v>
      </c>
      <c r="V1797" s="404" t="str">
        <f>INDEX([1]CatGlob!$F:$F,MATCH($M1797,[1]CatGlob!$C:$C,0))</f>
        <v>RVI</v>
      </c>
      <c r="W1797" s="405"/>
      <c r="X1797" s="406">
        <v>0</v>
      </c>
      <c r="Y1797" s="407">
        <v>0</v>
      </c>
      <c r="Z1797" s="408">
        <v>0</v>
      </c>
      <c r="AA1797" s="407">
        <v>0</v>
      </c>
      <c r="AB1797" s="408">
        <v>0</v>
      </c>
      <c r="AC1797" s="407">
        <v>0</v>
      </c>
      <c r="AD1797" s="408">
        <v>0</v>
      </c>
      <c r="AE1797" s="407">
        <v>0</v>
      </c>
      <c r="AF1797" s="408">
        <v>0</v>
      </c>
      <c r="AG1797" s="407">
        <v>0</v>
      </c>
      <c r="AI1797" s="406">
        <v>0</v>
      </c>
      <c r="AJ1797" s="407">
        <v>0</v>
      </c>
      <c r="AK1797" s="408">
        <v>0</v>
      </c>
      <c r="AL1797" s="407">
        <v>0</v>
      </c>
      <c r="AM1797" s="408">
        <v>0</v>
      </c>
      <c r="AN1797" s="407">
        <v>0</v>
      </c>
      <c r="AO1797" s="408">
        <v>0</v>
      </c>
      <c r="AP1797" s="407">
        <v>0</v>
      </c>
      <c r="AQ1797" s="408">
        <v>0</v>
      </c>
      <c r="AR1797" s="407">
        <v>0</v>
      </c>
      <c r="AT1797" s="406">
        <v>0</v>
      </c>
      <c r="AU1797" s="407">
        <v>0</v>
      </c>
      <c r="AV1797" s="408">
        <v>0</v>
      </c>
      <c r="AW1797" s="407">
        <v>0</v>
      </c>
      <c r="AX1797" s="408">
        <v>0</v>
      </c>
      <c r="AY1797" s="407">
        <v>0</v>
      </c>
      <c r="AZ1797" s="408">
        <v>0</v>
      </c>
      <c r="BA1797" s="407">
        <v>0</v>
      </c>
      <c r="BB1797" s="408">
        <v>0</v>
      </c>
      <c r="BC1797" s="407">
        <v>0</v>
      </c>
    </row>
    <row r="1798" spans="1:55" x14ac:dyDescent="0.35">
      <c r="A1798" s="385" t="str" cm="1">
        <f t="array" ref="A1798">IFERROR(_xlfn.IFS(AND(F1798="Renta Variable",O1798=1),IFERROR(MATCH(B1798,[1]RV_Det!C:C,0),"Rev"),AND(J1798="Corporativa",O1798=1,I1798="EM"),IFERROR(MATCH(B1798,[1]RF_Corps!B:B,0),"Rev"),AND(F1798="Alternativos",O1798=1),IFERROR(MATCH(B1798,[1]Rep4!C:C,0),"Rev")),"")</f>
        <v/>
      </c>
      <c r="B1798" s="394" t="s">
        <v>4735</v>
      </c>
      <c r="C1798" s="409" t="s">
        <v>4736</v>
      </c>
      <c r="D1798" s="395" t="s">
        <v>4737</v>
      </c>
      <c r="E1798" s="396" t="str">
        <f>IF(B1798="","",INDEX([1]CatGlob!$S:$S,IFERROR(MATCH(MID(B1798,7,1),[1]CatGlob!$R:$R,0),MATCH(MID(B1798,1,2),[1]CatGlob!$R:$R,0))))</f>
        <v>DOL</v>
      </c>
      <c r="F1798" s="397" t="s">
        <v>43</v>
      </c>
      <c r="G1798" s="398" t="s">
        <v>358</v>
      </c>
      <c r="H1798" s="399" t="s">
        <v>145</v>
      </c>
      <c r="I1798" s="399" t="s">
        <v>600</v>
      </c>
      <c r="J1798" s="399" t="s">
        <v>600</v>
      </c>
      <c r="K1798" s="396" t="s">
        <v>600</v>
      </c>
      <c r="L1798" s="400" t="str">
        <f>IF(ISERROR(MATCH(M1798,M$10:M1797,0)),M1798,"")</f>
        <v/>
      </c>
      <c r="M1798" s="401" t="str">
        <f>IF(B1798="","",IF(ISERROR(MATCH(F1798&amp;"_"&amp;G1798&amp;"_"&amp;H1798&amp;"_"&amp;I1798&amp;"_"&amp;J1798&amp;IF(K1798="","","_"&amp;K1798),[1]CatGlob!$B:$B,0)),F1798&amp;"_"&amp;G1798&amp;"_"&amp;H1798&amp;"_"&amp;I1798&amp;"_"&amp;J1798&amp;IF(K1798="","","_"&amp;K1798),INDEX([1]CatGlob!$C:$C,MATCH(F1798&amp;"_"&amp;G1798&amp;"_"&amp;H1798&amp;"_"&amp;I1798&amp;"_"&amp;J1798&amp;IF(K1798="","","_"&amp;K1798),[1]CatGlob!$B:$B,0))))</f>
        <v>RVI_EM_AGG</v>
      </c>
      <c r="N1798" s="402" t="str">
        <f t="shared" si="57"/>
        <v/>
      </c>
      <c r="O1798" s="402" t="str">
        <f t="shared" si="56"/>
        <v/>
      </c>
      <c r="P1798" s="401" t="str">
        <f>IF(LEN(B1798)&gt;8,INDEX([1]CatGlob!$X:$X,MATCH(M1798,[1]CatGlob!$W:$W,0)),"")</f>
        <v>INTER</v>
      </c>
      <c r="Q1798" s="403" t="str">
        <f>INDEX([1]CatGlob!P:P,MATCH(M1798,[1]CatGlob!O:O,0))</f>
        <v>RVI</v>
      </c>
      <c r="R1798" s="403" t="s">
        <v>1017</v>
      </c>
      <c r="S1798" s="403" t="s">
        <v>1018</v>
      </c>
      <c r="T1798" s="403" t="str">
        <f>INDEX([1]CatGlob!$D:$D,MATCH($M1798,[1]CatGlob!$C:$C,0))</f>
        <v>RVI</v>
      </c>
      <c r="U1798" s="403" t="s">
        <v>602</v>
      </c>
      <c r="V1798" s="404" t="str">
        <f>INDEX([1]CatGlob!$F:$F,MATCH($M1798,[1]CatGlob!$C:$C,0))</f>
        <v>RVI</v>
      </c>
      <c r="W1798" s="405"/>
      <c r="X1798" s="406">
        <v>0</v>
      </c>
      <c r="Y1798" s="407">
        <v>0</v>
      </c>
      <c r="Z1798" s="408">
        <v>0</v>
      </c>
      <c r="AA1798" s="407">
        <v>0</v>
      </c>
      <c r="AB1798" s="408">
        <v>0</v>
      </c>
      <c r="AC1798" s="407">
        <v>0</v>
      </c>
      <c r="AD1798" s="408">
        <v>0</v>
      </c>
      <c r="AE1798" s="407">
        <v>0</v>
      </c>
      <c r="AF1798" s="408">
        <v>0</v>
      </c>
      <c r="AG1798" s="407">
        <v>0</v>
      </c>
      <c r="AI1798" s="406">
        <v>0</v>
      </c>
      <c r="AJ1798" s="407">
        <v>0</v>
      </c>
      <c r="AK1798" s="408">
        <v>0</v>
      </c>
      <c r="AL1798" s="407">
        <v>0</v>
      </c>
      <c r="AM1798" s="408">
        <v>0</v>
      </c>
      <c r="AN1798" s="407">
        <v>0</v>
      </c>
      <c r="AO1798" s="408">
        <v>0</v>
      </c>
      <c r="AP1798" s="407">
        <v>0</v>
      </c>
      <c r="AQ1798" s="408">
        <v>0</v>
      </c>
      <c r="AR1798" s="407">
        <v>0</v>
      </c>
      <c r="AT1798" s="406">
        <v>0</v>
      </c>
      <c r="AU1798" s="407">
        <v>0</v>
      </c>
      <c r="AV1798" s="408">
        <v>0</v>
      </c>
      <c r="AW1798" s="407">
        <v>0</v>
      </c>
      <c r="AX1798" s="408">
        <v>0</v>
      </c>
      <c r="AY1798" s="407">
        <v>0</v>
      </c>
      <c r="AZ1798" s="408">
        <v>0</v>
      </c>
      <c r="BA1798" s="407">
        <v>0</v>
      </c>
      <c r="BB1798" s="408">
        <v>0</v>
      </c>
      <c r="BC1798" s="407">
        <v>0</v>
      </c>
    </row>
    <row r="1799" spans="1:55" x14ac:dyDescent="0.35">
      <c r="A1799" s="385" cm="1">
        <f t="array" ref="A1799">IFERROR(_xlfn.IFS(AND(F1799="Renta Variable",O1799=1),IFERROR(MATCH(B1799,[1]RV_Det!C:C,0),"Rev"),AND(J1799="Corporativa",O1799=1,I1799="EM"),IFERROR(MATCH(B1799,[1]RF_Corps!B:B,0),"Rev"),AND(F1799="Alternativos",O1799=1),IFERROR(MATCH(B1799,[1]Rep4!C:C,0),"Rev")),"")</f>
        <v>723</v>
      </c>
      <c r="B1799" s="394" t="s">
        <v>4738</v>
      </c>
      <c r="C1799" s="409" t="s">
        <v>4739</v>
      </c>
      <c r="D1799" s="395" t="s">
        <v>4740</v>
      </c>
      <c r="E1799" s="396" t="str">
        <f>IF(B1799="","",INDEX([1]CatGlob!$S:$S,IFERROR(MATCH(MID(B1799,7,1),[1]CatGlob!$R:$R,0),MATCH(MID(B1799,1,2),[1]CatGlob!$R:$R,0))))</f>
        <v>DOL</v>
      </c>
      <c r="F1799" s="397" t="s">
        <v>43</v>
      </c>
      <c r="G1799" s="398" t="s">
        <v>212</v>
      </c>
      <c r="H1799" s="399" t="s">
        <v>145</v>
      </c>
      <c r="I1799" s="399" t="s">
        <v>600</v>
      </c>
      <c r="J1799" s="399" t="s">
        <v>600</v>
      </c>
      <c r="K1799" s="396" t="s">
        <v>600</v>
      </c>
      <c r="L1799" s="400" t="str">
        <f>IF(ISERROR(MATCH(M1799,M$10:M1798,0)),M1799,"")</f>
        <v>COMM_AGG</v>
      </c>
      <c r="M1799" s="401" t="str">
        <f>IF(B1799="","",IF(ISERROR(MATCH(F1799&amp;"_"&amp;G1799&amp;"_"&amp;H1799&amp;"_"&amp;I1799&amp;"_"&amp;J1799&amp;IF(K1799="","","_"&amp;K1799),[1]CatGlob!$B:$B,0)),F1799&amp;"_"&amp;G1799&amp;"_"&amp;H1799&amp;"_"&amp;I1799&amp;"_"&amp;J1799&amp;IF(K1799="","","_"&amp;K1799),INDEX([1]CatGlob!$C:$C,MATCH(F1799&amp;"_"&amp;G1799&amp;"_"&amp;H1799&amp;"_"&amp;I1799&amp;"_"&amp;J1799&amp;IF(K1799="","","_"&amp;K1799),[1]CatGlob!$B:$B,0))))</f>
        <v>COMM_AGG</v>
      </c>
      <c r="N1799" s="402" t="str">
        <f t="shared" si="57"/>
        <v/>
      </c>
      <c r="O1799" s="402">
        <f t="shared" si="56"/>
        <v>1</v>
      </c>
      <c r="P1799" s="401" t="str">
        <f>IF(LEN(B1799)&gt;8,INDEX([1]CatGlob!$X:$X,MATCH(M1799,[1]CatGlob!$W:$W,0)),"")</f>
        <v>INTER</v>
      </c>
      <c r="Q1799" s="403" t="str">
        <f>INDEX([1]CatGlob!P:P,MATCH(M1799,[1]CatGlob!O:O,0))</f>
        <v>RVI</v>
      </c>
      <c r="R1799" s="403" t="s">
        <v>1017</v>
      </c>
      <c r="S1799" s="403" t="s">
        <v>1018</v>
      </c>
      <c r="T1799" s="403" t="str">
        <f>INDEX([1]CatGlob!$D:$D,MATCH($M1799,[1]CatGlob!$C:$C,0))</f>
        <v>RVI</v>
      </c>
      <c r="U1799" s="403" t="s">
        <v>602</v>
      </c>
      <c r="V1799" s="404" t="str">
        <f>INDEX([1]CatGlob!$F:$F,MATCH($M1799,[1]CatGlob!$C:$C,0))</f>
        <v>RVI</v>
      </c>
      <c r="W1799" s="405"/>
      <c r="X1799" s="406">
        <v>0</v>
      </c>
      <c r="Y1799" s="407">
        <v>0</v>
      </c>
      <c r="Z1799" s="408">
        <v>-4.1580455223967698E-5</v>
      </c>
      <c r="AA1799" s="407">
        <v>1.6360166688045301E-3</v>
      </c>
      <c r="AB1799" s="408">
        <v>0</v>
      </c>
      <c r="AC1799" s="407">
        <v>0</v>
      </c>
      <c r="AD1799" s="408">
        <v>0</v>
      </c>
      <c r="AE1799" s="407">
        <v>0</v>
      </c>
      <c r="AF1799" s="408">
        <v>-5.4131549615764903E-6</v>
      </c>
      <c r="AG1799" s="407">
        <v>2.1298496373498899E-4</v>
      </c>
      <c r="AI1799" s="406">
        <v>0</v>
      </c>
      <c r="AJ1799" s="407">
        <v>0</v>
      </c>
      <c r="AK1799" s="408">
        <v>-1.7647882347057201E-8</v>
      </c>
      <c r="AL1799" s="407">
        <v>6.9437122718341005E-7</v>
      </c>
      <c r="AM1799" s="408">
        <v>0</v>
      </c>
      <c r="AN1799" s="407">
        <v>0</v>
      </c>
      <c r="AO1799" s="408">
        <v>0</v>
      </c>
      <c r="AP1799" s="407">
        <v>0</v>
      </c>
      <c r="AQ1799" s="408">
        <v>-5.0945659362158698E-9</v>
      </c>
      <c r="AR1799" s="407">
        <v>2.0045011245708501E-7</v>
      </c>
      <c r="AT1799" s="406">
        <v>0</v>
      </c>
      <c r="AU1799" s="407">
        <v>0</v>
      </c>
      <c r="AV1799" s="408">
        <v>-5.74284745201645E-3</v>
      </c>
      <c r="AW1799" s="407">
        <v>0.22595698173422099</v>
      </c>
      <c r="AX1799" s="408">
        <v>0</v>
      </c>
      <c r="AY1799" s="407">
        <v>0</v>
      </c>
      <c r="AZ1799" s="408">
        <v>0</v>
      </c>
      <c r="BA1799" s="407">
        <v>0</v>
      </c>
      <c r="BB1799" s="408">
        <v>-2.6284121971635399E-3</v>
      </c>
      <c r="BC1799" s="407">
        <v>0.10341700555113099</v>
      </c>
    </row>
    <row r="1800" spans="1:55" x14ac:dyDescent="0.35">
      <c r="A1800" s="385" t="str" cm="1">
        <f t="array" ref="A1800">IFERROR(_xlfn.IFS(AND(F1800="Renta Variable",O1800=1),IFERROR(MATCH(B1800,[1]RV_Det!C:C,0),"Rev"),AND(J1800="Corporativa",O1800=1,I1800="EM"),IFERROR(MATCH(B1800,[1]RF_Corps!B:B,0),"Rev"),AND(F1800="Alternativos",O1800=1),IFERROR(MATCH(B1800,[1]Rep4!C:C,0),"Rev")),"")</f>
        <v/>
      </c>
      <c r="B1800" s="394" t="s">
        <v>4741</v>
      </c>
      <c r="C1800" s="409" t="s">
        <v>4742</v>
      </c>
      <c r="D1800" s="395" t="s">
        <v>4743</v>
      </c>
      <c r="E1800" s="396" t="str">
        <f>IF(B1800="","",INDEX([1]CatGlob!$S:$S,IFERROR(MATCH(MID(B1800,7,1),[1]CatGlob!$R:$R,0),MATCH(MID(B1800,1,2),[1]CatGlob!$R:$R,0))))</f>
        <v>DOL</v>
      </c>
      <c r="F1800" s="397" t="s">
        <v>43</v>
      </c>
      <c r="G1800" s="398" t="s">
        <v>358</v>
      </c>
      <c r="H1800" s="399" t="s">
        <v>145</v>
      </c>
      <c r="I1800" s="399" t="s">
        <v>600</v>
      </c>
      <c r="J1800" s="399" t="s">
        <v>600</v>
      </c>
      <c r="K1800" s="396" t="s">
        <v>600</v>
      </c>
      <c r="L1800" s="400" t="str">
        <f>IF(ISERROR(MATCH(M1800,M$10:M1799,0)),M1800,"")</f>
        <v/>
      </c>
      <c r="M1800" s="401" t="str">
        <f>IF(B1800="","",IF(ISERROR(MATCH(F1800&amp;"_"&amp;G1800&amp;"_"&amp;H1800&amp;"_"&amp;I1800&amp;"_"&amp;J1800&amp;IF(K1800="","","_"&amp;K1800),[1]CatGlob!$B:$B,0)),F1800&amp;"_"&amp;G1800&amp;"_"&amp;H1800&amp;"_"&amp;I1800&amp;"_"&amp;J1800&amp;IF(K1800="","","_"&amp;K1800),INDEX([1]CatGlob!$C:$C,MATCH(F1800&amp;"_"&amp;G1800&amp;"_"&amp;H1800&amp;"_"&amp;I1800&amp;"_"&amp;J1800&amp;IF(K1800="","","_"&amp;K1800),[1]CatGlob!$B:$B,0))))</f>
        <v>RVI_EM_AGG</v>
      </c>
      <c r="N1800" s="402" t="str">
        <f t="shared" si="57"/>
        <v/>
      </c>
      <c r="O1800" s="402" t="str">
        <f t="shared" si="56"/>
        <v/>
      </c>
      <c r="P1800" s="401" t="str">
        <f>IF(LEN(B1800)&gt;8,INDEX([1]CatGlob!$X:$X,MATCH(M1800,[1]CatGlob!$W:$W,0)),"")</f>
        <v>INTER</v>
      </c>
      <c r="Q1800" s="403" t="str">
        <f>INDEX([1]CatGlob!P:P,MATCH(M1800,[1]CatGlob!O:O,0))</f>
        <v>RVI</v>
      </c>
      <c r="R1800" s="403" t="s">
        <v>1017</v>
      </c>
      <c r="S1800" s="403" t="s">
        <v>1018</v>
      </c>
      <c r="T1800" s="403" t="str">
        <f>INDEX([1]CatGlob!$D:$D,MATCH($M1800,[1]CatGlob!$C:$C,0))</f>
        <v>RVI</v>
      </c>
      <c r="U1800" s="403" t="s">
        <v>602</v>
      </c>
      <c r="V1800" s="404" t="str">
        <f>INDEX([1]CatGlob!$F:$F,MATCH($M1800,[1]CatGlob!$C:$C,0))</f>
        <v>RVI</v>
      </c>
      <c r="W1800" s="405"/>
      <c r="X1800" s="406">
        <v>0</v>
      </c>
      <c r="Y1800" s="407">
        <v>0</v>
      </c>
      <c r="Z1800" s="408">
        <v>0</v>
      </c>
      <c r="AA1800" s="407">
        <v>0</v>
      </c>
      <c r="AB1800" s="408">
        <v>0</v>
      </c>
      <c r="AC1800" s="407">
        <v>0</v>
      </c>
      <c r="AD1800" s="408">
        <v>0</v>
      </c>
      <c r="AE1800" s="407">
        <v>0</v>
      </c>
      <c r="AF1800" s="408">
        <v>0</v>
      </c>
      <c r="AG1800" s="407">
        <v>0</v>
      </c>
      <c r="AI1800" s="406">
        <v>0</v>
      </c>
      <c r="AJ1800" s="407">
        <v>0</v>
      </c>
      <c r="AK1800" s="408">
        <v>0</v>
      </c>
      <c r="AL1800" s="407">
        <v>0</v>
      </c>
      <c r="AM1800" s="408">
        <v>0</v>
      </c>
      <c r="AN1800" s="407">
        <v>0</v>
      </c>
      <c r="AO1800" s="408">
        <v>0</v>
      </c>
      <c r="AP1800" s="407">
        <v>0</v>
      </c>
      <c r="AQ1800" s="408">
        <v>0</v>
      </c>
      <c r="AR1800" s="407">
        <v>0</v>
      </c>
      <c r="AT1800" s="406">
        <v>0</v>
      </c>
      <c r="AU1800" s="407">
        <v>0</v>
      </c>
      <c r="AV1800" s="408">
        <v>0</v>
      </c>
      <c r="AW1800" s="407">
        <v>0</v>
      </c>
      <c r="AX1800" s="408">
        <v>0</v>
      </c>
      <c r="AY1800" s="407">
        <v>0</v>
      </c>
      <c r="AZ1800" s="408">
        <v>0</v>
      </c>
      <c r="BA1800" s="407">
        <v>0</v>
      </c>
      <c r="BB1800" s="408">
        <v>0</v>
      </c>
      <c r="BC1800" s="407">
        <v>0</v>
      </c>
    </row>
    <row r="1801" spans="1:55" x14ac:dyDescent="0.35">
      <c r="A1801" s="385" cm="1">
        <f t="array" ref="A1801">IFERROR(_xlfn.IFS(AND(F1801="Renta Variable",O1801=1),IFERROR(MATCH(B1801,[1]RV_Det!C:C,0),"Rev"),AND(J1801="Corporativa",O1801=1,I1801="EM"),IFERROR(MATCH(B1801,[1]RF_Corps!B:B,0),"Rev"),AND(F1801="Alternativos",O1801=1),IFERROR(MATCH(B1801,[1]Rep4!C:C,0),"Rev")),"")</f>
        <v>331</v>
      </c>
      <c r="B1801" s="394" t="s">
        <v>4744</v>
      </c>
      <c r="C1801" s="409" t="s">
        <v>4745</v>
      </c>
      <c r="D1801" s="395" t="s">
        <v>4746</v>
      </c>
      <c r="E1801" s="396" t="str">
        <f>IF(B1801="","",INDEX([1]CatGlob!$S:$S,IFERROR(MATCH(MID(B1801,7,1),[1]CatGlob!$R:$R,0),MATCH(MID(B1801,1,2),[1]CatGlob!$R:$R,0))))</f>
        <v>DOL</v>
      </c>
      <c r="F1801" s="397" t="s">
        <v>43</v>
      </c>
      <c r="G1801" s="398" t="s">
        <v>358</v>
      </c>
      <c r="H1801" s="399" t="s">
        <v>145</v>
      </c>
      <c r="I1801" s="399" t="s">
        <v>600</v>
      </c>
      <c r="J1801" s="399" t="s">
        <v>600</v>
      </c>
      <c r="K1801" s="396" t="s">
        <v>600</v>
      </c>
      <c r="L1801" s="400" t="str">
        <f>IF(ISERROR(MATCH(M1801,M$10:M1800,0)),M1801,"")</f>
        <v/>
      </c>
      <c r="M1801" s="401" t="str">
        <f>IF(B1801="","",IF(ISERROR(MATCH(F1801&amp;"_"&amp;G1801&amp;"_"&amp;H1801&amp;"_"&amp;I1801&amp;"_"&amp;J1801&amp;IF(K1801="","","_"&amp;K1801),[1]CatGlob!$B:$B,0)),F1801&amp;"_"&amp;G1801&amp;"_"&amp;H1801&amp;"_"&amp;I1801&amp;"_"&amp;J1801&amp;IF(K1801="","","_"&amp;K1801),INDEX([1]CatGlob!$C:$C,MATCH(F1801&amp;"_"&amp;G1801&amp;"_"&amp;H1801&amp;"_"&amp;I1801&amp;"_"&amp;J1801&amp;IF(K1801="","","_"&amp;K1801),[1]CatGlob!$B:$B,0))))</f>
        <v>RVI_EM_AGG</v>
      </c>
      <c r="N1801" s="402" t="str">
        <f t="shared" si="57"/>
        <v/>
      </c>
      <c r="O1801" s="402">
        <f t="shared" si="56"/>
        <v>1</v>
      </c>
      <c r="P1801" s="401" t="str">
        <f>IF(LEN(B1801)&gt;8,INDEX([1]CatGlob!$X:$X,MATCH(M1801,[1]CatGlob!$W:$W,0)),"")</f>
        <v>INTER</v>
      </c>
      <c r="Q1801" s="403" t="str">
        <f>INDEX([1]CatGlob!P:P,MATCH(M1801,[1]CatGlob!O:O,0))</f>
        <v>RVI</v>
      </c>
      <c r="R1801" s="403" t="s">
        <v>1017</v>
      </c>
      <c r="S1801" s="403" t="s">
        <v>1018</v>
      </c>
      <c r="T1801" s="403" t="str">
        <f>INDEX([1]CatGlob!$D:$D,MATCH($M1801,[1]CatGlob!$C:$C,0))</f>
        <v>RVI</v>
      </c>
      <c r="U1801" s="403" t="s">
        <v>602</v>
      </c>
      <c r="V1801" s="404" t="str">
        <f>INDEX([1]CatGlob!$F:$F,MATCH($M1801,[1]CatGlob!$C:$C,0))</f>
        <v>RVI</v>
      </c>
      <c r="W1801" s="405"/>
      <c r="X1801" s="406">
        <v>0</v>
      </c>
      <c r="Y1801" s="407">
        <v>0</v>
      </c>
      <c r="Z1801" s="408">
        <v>0</v>
      </c>
      <c r="AA1801" s="407">
        <v>0</v>
      </c>
      <c r="AB1801" s="408">
        <v>0</v>
      </c>
      <c r="AC1801" s="407">
        <v>0</v>
      </c>
      <c r="AD1801" s="408">
        <v>0</v>
      </c>
      <c r="AE1801" s="407">
        <v>0</v>
      </c>
      <c r="AF1801" s="408">
        <v>0</v>
      </c>
      <c r="AG1801" s="407">
        <v>0</v>
      </c>
      <c r="AI1801" s="406">
        <v>0</v>
      </c>
      <c r="AJ1801" s="407">
        <v>0</v>
      </c>
      <c r="AK1801" s="408">
        <v>0</v>
      </c>
      <c r="AL1801" s="407">
        <v>0</v>
      </c>
      <c r="AM1801" s="408">
        <v>-4.4081162492321203E-3</v>
      </c>
      <c r="AN1801" s="407">
        <v>-0.63528479508190305</v>
      </c>
      <c r="AO1801" s="408">
        <v>0</v>
      </c>
      <c r="AP1801" s="407">
        <v>0</v>
      </c>
      <c r="AQ1801" s="408">
        <v>-1.9590403863864198E-3</v>
      </c>
      <c r="AR1801" s="407">
        <v>-0.28233115917473001</v>
      </c>
      <c r="AT1801" s="406">
        <v>0</v>
      </c>
      <c r="AU1801" s="407">
        <v>0</v>
      </c>
      <c r="AV1801" s="408">
        <v>0</v>
      </c>
      <c r="AW1801" s="407">
        <v>0</v>
      </c>
      <c r="AX1801" s="408">
        <v>-6.7580297280579304E-3</v>
      </c>
      <c r="AY1801" s="407">
        <v>-0.97394743881595902</v>
      </c>
      <c r="AZ1801" s="408">
        <v>0</v>
      </c>
      <c r="BA1801" s="407">
        <v>0</v>
      </c>
      <c r="BB1801" s="408">
        <v>-1.6877422545227699E-3</v>
      </c>
      <c r="BC1801" s="407">
        <v>-0.243232467497046</v>
      </c>
    </row>
    <row r="1802" spans="1:55" x14ac:dyDescent="0.35">
      <c r="A1802" s="385" t="str" cm="1">
        <f t="array" ref="A1802">IFERROR(_xlfn.IFS(AND(F1802="Renta Variable",O1802=1),IFERROR(MATCH(B1802,[1]RV_Det!C:C,0),"Rev"),AND(J1802="Corporativa",O1802=1,I1802="EM"),IFERROR(MATCH(B1802,[1]RF_Corps!B:B,0),"Rev"),AND(F1802="Alternativos",O1802=1),IFERROR(MATCH(B1802,[1]Rep4!C:C,0),"Rev")),"")</f>
        <v/>
      </c>
      <c r="B1802" s="394" t="s">
        <v>4747</v>
      </c>
      <c r="C1802" s="409" t="s">
        <v>4748</v>
      </c>
      <c r="D1802" s="395" t="s">
        <v>4749</v>
      </c>
      <c r="E1802" s="396" t="str">
        <f>IF(B1802="","",INDEX([1]CatGlob!$S:$S,IFERROR(MATCH(MID(B1802,7,1),[1]CatGlob!$R:$R,0),MATCH(MID(B1802,1,2),[1]CatGlob!$R:$R,0))))</f>
        <v>DOL</v>
      </c>
      <c r="F1802" s="397" t="s">
        <v>43</v>
      </c>
      <c r="G1802" s="398" t="s">
        <v>328</v>
      </c>
      <c r="H1802" s="399" t="s">
        <v>4750</v>
      </c>
      <c r="I1802" s="399" t="s">
        <v>600</v>
      </c>
      <c r="J1802" s="399" t="s">
        <v>600</v>
      </c>
      <c r="K1802" s="396" t="s">
        <v>600</v>
      </c>
      <c r="L1802" s="400" t="str">
        <f>IF(ISERROR(MATCH(M1802,M$10:M1801,0)),M1802,"")</f>
        <v>RVI_DM_CADAUS</v>
      </c>
      <c r="M1802" s="401" t="str">
        <f>IF(B1802="","",IF(ISERROR(MATCH(F1802&amp;"_"&amp;G1802&amp;"_"&amp;H1802&amp;"_"&amp;I1802&amp;"_"&amp;J1802&amp;IF(K1802="","","_"&amp;K1802),[1]CatGlob!$B:$B,0)),F1802&amp;"_"&amp;G1802&amp;"_"&amp;H1802&amp;"_"&amp;I1802&amp;"_"&amp;J1802&amp;IF(K1802="","","_"&amp;K1802),INDEX([1]CatGlob!$C:$C,MATCH(F1802&amp;"_"&amp;G1802&amp;"_"&amp;H1802&amp;"_"&amp;I1802&amp;"_"&amp;J1802&amp;IF(K1802="","","_"&amp;K1802),[1]CatGlob!$B:$B,0))))</f>
        <v>RVI_DM_CADAUS</v>
      </c>
      <c r="N1802" s="402" t="str">
        <f t="shared" si="57"/>
        <v/>
      </c>
      <c r="O1802" s="402" t="str">
        <f t="shared" si="56"/>
        <v/>
      </c>
      <c r="P1802" s="401" t="str">
        <f>IF(LEN(B1802)&gt;8,INDEX([1]CatGlob!$X:$X,MATCH(M1802,[1]CatGlob!$W:$W,0)),"")</f>
        <v>INTER</v>
      </c>
      <c r="Q1802" s="403" t="str">
        <f>INDEX([1]CatGlob!P:P,MATCH(M1802,[1]CatGlob!O:O,0))</f>
        <v>RVI</v>
      </c>
      <c r="R1802" s="403" t="s">
        <v>601</v>
      </c>
      <c r="S1802" s="403" t="s">
        <v>1025</v>
      </c>
      <c r="T1802" s="403" t="str">
        <f>INDEX([1]CatGlob!$D:$D,MATCH($M1802,[1]CatGlob!$C:$C,0))</f>
        <v>RVI</v>
      </c>
      <c r="U1802" s="403" t="s">
        <v>602</v>
      </c>
      <c r="V1802" s="404" t="str">
        <f>INDEX([1]CatGlob!$F:$F,MATCH($M1802,[1]CatGlob!$C:$C,0))</f>
        <v>RVI</v>
      </c>
      <c r="W1802" s="405"/>
      <c r="X1802" s="406">
        <v>0</v>
      </c>
      <c r="Y1802" s="407">
        <v>0</v>
      </c>
      <c r="Z1802" s="408">
        <v>0</v>
      </c>
      <c r="AA1802" s="407">
        <v>0</v>
      </c>
      <c r="AB1802" s="408">
        <v>0</v>
      </c>
      <c r="AC1802" s="407">
        <v>0</v>
      </c>
      <c r="AD1802" s="408">
        <v>0</v>
      </c>
      <c r="AE1802" s="407">
        <v>0</v>
      </c>
      <c r="AF1802" s="408">
        <v>0</v>
      </c>
      <c r="AG1802" s="407">
        <v>0</v>
      </c>
      <c r="AI1802" s="406">
        <v>0</v>
      </c>
      <c r="AJ1802" s="407">
        <v>0</v>
      </c>
      <c r="AK1802" s="408">
        <v>0</v>
      </c>
      <c r="AL1802" s="407">
        <v>0</v>
      </c>
      <c r="AM1802" s="408">
        <v>0</v>
      </c>
      <c r="AN1802" s="407">
        <v>0</v>
      </c>
      <c r="AO1802" s="408">
        <v>0</v>
      </c>
      <c r="AP1802" s="407">
        <v>0</v>
      </c>
      <c r="AQ1802" s="408">
        <v>0</v>
      </c>
      <c r="AR1802" s="407">
        <v>0</v>
      </c>
      <c r="AT1802" s="406">
        <v>0</v>
      </c>
      <c r="AU1802" s="407">
        <v>0</v>
      </c>
      <c r="AV1802" s="408">
        <v>0</v>
      </c>
      <c r="AW1802" s="407">
        <v>0</v>
      </c>
      <c r="AX1802" s="408">
        <v>0</v>
      </c>
      <c r="AY1802" s="407">
        <v>0</v>
      </c>
      <c r="AZ1802" s="408">
        <v>0</v>
      </c>
      <c r="BA1802" s="407">
        <v>0</v>
      </c>
      <c r="BB1802" s="408">
        <v>0</v>
      </c>
      <c r="BC1802" s="407">
        <v>0</v>
      </c>
    </row>
    <row r="1803" spans="1:55" x14ac:dyDescent="0.35">
      <c r="A1803" s="385" t="str" cm="1">
        <f t="array" ref="A1803">IFERROR(_xlfn.IFS(AND(F1803="Renta Variable",O1803=1),IFERROR(MATCH(B1803,[1]RV_Det!C:C,0),"Rev"),AND(J1803="Corporativa",O1803=1,I1803="EM"),IFERROR(MATCH(B1803,[1]RF_Corps!B:B,0),"Rev"),AND(F1803="Alternativos",O1803=1),IFERROR(MATCH(B1803,[1]Rep4!C:C,0),"Rev")),"")</f>
        <v/>
      </c>
      <c r="B1803" s="394" t="s">
        <v>4751</v>
      </c>
      <c r="C1803" s="409" t="s">
        <v>4752</v>
      </c>
      <c r="D1803" s="395" t="s">
        <v>4753</v>
      </c>
      <c r="E1803" s="396" t="str">
        <f>IF(B1803="","",INDEX([1]CatGlob!$S:$S,IFERROR(MATCH(MID(B1803,7,1),[1]CatGlob!$R:$R,0),MATCH(MID(B1803,1,2),[1]CatGlob!$R:$R,0))))</f>
        <v>DOL</v>
      </c>
      <c r="F1803" s="397" t="s">
        <v>43</v>
      </c>
      <c r="G1803" s="398" t="s">
        <v>328</v>
      </c>
      <c r="H1803" s="399" t="s">
        <v>4750</v>
      </c>
      <c r="I1803" s="399" t="s">
        <v>600</v>
      </c>
      <c r="J1803" s="399" t="s">
        <v>600</v>
      </c>
      <c r="K1803" s="396" t="s">
        <v>600</v>
      </c>
      <c r="L1803" s="400" t="str">
        <f>IF(ISERROR(MATCH(M1803,M$10:M1802,0)),M1803,"")</f>
        <v/>
      </c>
      <c r="M1803" s="401" t="str">
        <f>IF(B1803="","",IF(ISERROR(MATCH(F1803&amp;"_"&amp;G1803&amp;"_"&amp;H1803&amp;"_"&amp;I1803&amp;"_"&amp;J1803&amp;IF(K1803="","","_"&amp;K1803),[1]CatGlob!$B:$B,0)),F1803&amp;"_"&amp;G1803&amp;"_"&amp;H1803&amp;"_"&amp;I1803&amp;"_"&amp;J1803&amp;IF(K1803="","","_"&amp;K1803),INDEX([1]CatGlob!$C:$C,MATCH(F1803&amp;"_"&amp;G1803&amp;"_"&amp;H1803&amp;"_"&amp;I1803&amp;"_"&amp;J1803&amp;IF(K1803="","","_"&amp;K1803),[1]CatGlob!$B:$B,0))))</f>
        <v>RVI_DM_CADAUS</v>
      </c>
      <c r="N1803" s="402" t="str">
        <f t="shared" si="57"/>
        <v/>
      </c>
      <c r="O1803" s="402" t="str">
        <f t="shared" si="56"/>
        <v/>
      </c>
      <c r="P1803" s="401" t="str">
        <f>IF(LEN(B1803)&gt;8,INDEX([1]CatGlob!$X:$X,MATCH(M1803,[1]CatGlob!$W:$W,0)),"")</f>
        <v>INTER</v>
      </c>
      <c r="Q1803" s="403" t="str">
        <f>INDEX([1]CatGlob!P:P,MATCH(M1803,[1]CatGlob!O:O,0))</f>
        <v>RVI</v>
      </c>
      <c r="R1803" s="403" t="s">
        <v>601</v>
      </c>
      <c r="S1803" s="403" t="s">
        <v>1025</v>
      </c>
      <c r="T1803" s="403" t="str">
        <f>INDEX([1]CatGlob!$D:$D,MATCH($M1803,[1]CatGlob!$C:$C,0))</f>
        <v>RVI</v>
      </c>
      <c r="U1803" s="403" t="s">
        <v>602</v>
      </c>
      <c r="V1803" s="404" t="str">
        <f>INDEX([1]CatGlob!$F:$F,MATCH($M1803,[1]CatGlob!$C:$C,0))</f>
        <v>RVI</v>
      </c>
      <c r="W1803" s="405"/>
      <c r="X1803" s="406">
        <v>0</v>
      </c>
      <c r="Y1803" s="407">
        <v>0</v>
      </c>
      <c r="Z1803" s="408">
        <v>0</v>
      </c>
      <c r="AA1803" s="407">
        <v>0</v>
      </c>
      <c r="AB1803" s="408">
        <v>0</v>
      </c>
      <c r="AC1803" s="407">
        <v>0</v>
      </c>
      <c r="AD1803" s="408">
        <v>0</v>
      </c>
      <c r="AE1803" s="407">
        <v>0</v>
      </c>
      <c r="AF1803" s="408">
        <v>0</v>
      </c>
      <c r="AG1803" s="407">
        <v>0</v>
      </c>
      <c r="AI1803" s="406">
        <v>0</v>
      </c>
      <c r="AJ1803" s="407">
        <v>0</v>
      </c>
      <c r="AK1803" s="408">
        <v>0</v>
      </c>
      <c r="AL1803" s="407">
        <v>0</v>
      </c>
      <c r="AM1803" s="408">
        <v>0</v>
      </c>
      <c r="AN1803" s="407">
        <v>0</v>
      </c>
      <c r="AO1803" s="408">
        <v>0</v>
      </c>
      <c r="AP1803" s="407">
        <v>0</v>
      </c>
      <c r="AQ1803" s="408">
        <v>0</v>
      </c>
      <c r="AR1803" s="407">
        <v>0</v>
      </c>
      <c r="AT1803" s="406">
        <v>0</v>
      </c>
      <c r="AU1803" s="407">
        <v>0</v>
      </c>
      <c r="AV1803" s="408">
        <v>0</v>
      </c>
      <c r="AW1803" s="407">
        <v>0</v>
      </c>
      <c r="AX1803" s="408">
        <v>0</v>
      </c>
      <c r="AY1803" s="407">
        <v>0</v>
      </c>
      <c r="AZ1803" s="408">
        <v>0</v>
      </c>
      <c r="BA1803" s="407">
        <v>0</v>
      </c>
      <c r="BB1803" s="408">
        <v>0</v>
      </c>
      <c r="BC1803" s="407">
        <v>0</v>
      </c>
    </row>
    <row r="1804" spans="1:55" x14ac:dyDescent="0.35">
      <c r="A1804" s="385" t="str" cm="1">
        <f t="array" ref="A1804">IFERROR(_xlfn.IFS(AND(F1804="Renta Variable",O1804=1),IFERROR(MATCH(B1804,[1]RV_Det!C:C,0),"Rev"),AND(J1804="Corporativa",O1804=1,I1804="EM"),IFERROR(MATCH(B1804,[1]RF_Corps!B:B,0),"Rev"),AND(F1804="Alternativos",O1804=1),IFERROR(MATCH(B1804,[1]Rep4!C:C,0),"Rev")),"")</f>
        <v/>
      </c>
      <c r="B1804" s="394" t="s">
        <v>4754</v>
      </c>
      <c r="C1804" s="409" t="s">
        <v>4755</v>
      </c>
      <c r="D1804" s="395" t="s">
        <v>4756</v>
      </c>
      <c r="E1804" s="396" t="str">
        <f>IF(B1804="","",INDEX([1]CatGlob!$S:$S,IFERROR(MATCH(MID(B1804,7,1),[1]CatGlob!$R:$R,0),MATCH(MID(B1804,1,2),[1]CatGlob!$R:$R,0))))</f>
        <v>DOL</v>
      </c>
      <c r="F1804" s="397" t="s">
        <v>43</v>
      </c>
      <c r="G1804" s="398" t="s">
        <v>328</v>
      </c>
      <c r="H1804" s="399" t="s">
        <v>4750</v>
      </c>
      <c r="I1804" s="399" t="s">
        <v>600</v>
      </c>
      <c r="J1804" s="399" t="s">
        <v>600</v>
      </c>
      <c r="K1804" s="396" t="s">
        <v>600</v>
      </c>
      <c r="L1804" s="400" t="str">
        <f>IF(ISERROR(MATCH(M1804,M$10:M1803,0)),M1804,"")</f>
        <v/>
      </c>
      <c r="M1804" s="401" t="str">
        <f>IF(B1804="","",IF(ISERROR(MATCH(F1804&amp;"_"&amp;G1804&amp;"_"&amp;H1804&amp;"_"&amp;I1804&amp;"_"&amp;J1804&amp;IF(K1804="","","_"&amp;K1804),[1]CatGlob!$B:$B,0)),F1804&amp;"_"&amp;G1804&amp;"_"&amp;H1804&amp;"_"&amp;I1804&amp;"_"&amp;J1804&amp;IF(K1804="","","_"&amp;K1804),INDEX([1]CatGlob!$C:$C,MATCH(F1804&amp;"_"&amp;G1804&amp;"_"&amp;H1804&amp;"_"&amp;I1804&amp;"_"&amp;J1804&amp;IF(K1804="","","_"&amp;K1804),[1]CatGlob!$B:$B,0))))</f>
        <v>RVI_DM_CADAUS</v>
      </c>
      <c r="N1804" s="402" t="str">
        <f t="shared" si="57"/>
        <v/>
      </c>
      <c r="O1804" s="402" t="str">
        <f t="shared" si="56"/>
        <v/>
      </c>
      <c r="P1804" s="401" t="str">
        <f>IF(LEN(B1804)&gt;8,INDEX([1]CatGlob!$X:$X,MATCH(M1804,[1]CatGlob!$W:$W,0)),"")</f>
        <v>INTER</v>
      </c>
      <c r="Q1804" s="403" t="str">
        <f>INDEX([1]CatGlob!P:P,MATCH(M1804,[1]CatGlob!O:O,0))</f>
        <v>RVI</v>
      </c>
      <c r="R1804" s="403" t="s">
        <v>601</v>
      </c>
      <c r="S1804" s="403" t="s">
        <v>1025</v>
      </c>
      <c r="T1804" s="403" t="str">
        <f>INDEX([1]CatGlob!$D:$D,MATCH($M1804,[1]CatGlob!$C:$C,0))</f>
        <v>RVI</v>
      </c>
      <c r="U1804" s="403" t="s">
        <v>602</v>
      </c>
      <c r="V1804" s="404" t="str">
        <f>INDEX([1]CatGlob!$F:$F,MATCH($M1804,[1]CatGlob!$C:$C,0))</f>
        <v>RVI</v>
      </c>
      <c r="W1804" s="405"/>
      <c r="X1804" s="406">
        <v>0</v>
      </c>
      <c r="Y1804" s="407">
        <v>0</v>
      </c>
      <c r="Z1804" s="408">
        <v>0</v>
      </c>
      <c r="AA1804" s="407">
        <v>0</v>
      </c>
      <c r="AB1804" s="408">
        <v>0</v>
      </c>
      <c r="AC1804" s="407">
        <v>0</v>
      </c>
      <c r="AD1804" s="408">
        <v>0</v>
      </c>
      <c r="AE1804" s="407">
        <v>0</v>
      </c>
      <c r="AF1804" s="408">
        <v>0</v>
      </c>
      <c r="AG1804" s="407">
        <v>0</v>
      </c>
      <c r="AI1804" s="406">
        <v>0</v>
      </c>
      <c r="AJ1804" s="407">
        <v>0</v>
      </c>
      <c r="AK1804" s="408">
        <v>0</v>
      </c>
      <c r="AL1804" s="407">
        <v>0</v>
      </c>
      <c r="AM1804" s="408">
        <v>0</v>
      </c>
      <c r="AN1804" s="407">
        <v>0</v>
      </c>
      <c r="AO1804" s="408">
        <v>0</v>
      </c>
      <c r="AP1804" s="407">
        <v>0</v>
      </c>
      <c r="AQ1804" s="408">
        <v>0</v>
      </c>
      <c r="AR1804" s="407">
        <v>0</v>
      </c>
      <c r="AT1804" s="406">
        <v>0</v>
      </c>
      <c r="AU1804" s="407">
        <v>0</v>
      </c>
      <c r="AV1804" s="408">
        <v>0</v>
      </c>
      <c r="AW1804" s="407">
        <v>0</v>
      </c>
      <c r="AX1804" s="408">
        <v>0</v>
      </c>
      <c r="AY1804" s="407">
        <v>0</v>
      </c>
      <c r="AZ1804" s="408">
        <v>0</v>
      </c>
      <c r="BA1804" s="407">
        <v>0</v>
      </c>
      <c r="BB1804" s="408">
        <v>0</v>
      </c>
      <c r="BC1804" s="407">
        <v>0</v>
      </c>
    </row>
    <row r="1805" spans="1:55" x14ac:dyDescent="0.35">
      <c r="A1805" s="385" t="str" cm="1">
        <f t="array" ref="A1805">IFERROR(_xlfn.IFS(AND(F1805="Renta Variable",O1805=1),IFERROR(MATCH(B1805,[1]RV_Det!C:C,0),"Rev"),AND(J1805="Corporativa",O1805=1,I1805="EM"),IFERROR(MATCH(B1805,[1]RF_Corps!B:B,0),"Rev"),AND(F1805="Alternativos",O1805=1),IFERROR(MATCH(B1805,[1]Rep4!C:C,0),"Rev")),"")</f>
        <v/>
      </c>
      <c r="B1805" s="394" t="s">
        <v>4757</v>
      </c>
      <c r="C1805" s="409" t="s">
        <v>4758</v>
      </c>
      <c r="D1805" s="395" t="s">
        <v>4759</v>
      </c>
      <c r="E1805" s="396" t="str">
        <f>IF(B1805="","",INDEX([1]CatGlob!$S:$S,IFERROR(MATCH(MID(B1805,7,1),[1]CatGlob!$R:$R,0),MATCH(MID(B1805,1,2),[1]CatGlob!$R:$R,0))))</f>
        <v>DOL</v>
      </c>
      <c r="F1805" s="397" t="s">
        <v>43</v>
      </c>
      <c r="G1805" s="398" t="s">
        <v>328</v>
      </c>
      <c r="H1805" s="399" t="s">
        <v>196</v>
      </c>
      <c r="I1805" s="399" t="s">
        <v>4760</v>
      </c>
      <c r="J1805" s="399" t="s">
        <v>600</v>
      </c>
      <c r="K1805" s="396" t="s">
        <v>600</v>
      </c>
      <c r="L1805" s="400" t="str">
        <f>IF(ISERROR(MATCH(M1805,M$10:M1804,0)),M1805,"")</f>
        <v>RVI_DM_EU_BE</v>
      </c>
      <c r="M1805" s="401" t="str">
        <f>IF(B1805="","",IF(ISERROR(MATCH(F1805&amp;"_"&amp;G1805&amp;"_"&amp;H1805&amp;"_"&amp;I1805&amp;"_"&amp;J1805&amp;IF(K1805="","","_"&amp;K1805),[1]CatGlob!$B:$B,0)),F1805&amp;"_"&amp;G1805&amp;"_"&amp;H1805&amp;"_"&amp;I1805&amp;"_"&amp;J1805&amp;IF(K1805="","","_"&amp;K1805),INDEX([1]CatGlob!$C:$C,MATCH(F1805&amp;"_"&amp;G1805&amp;"_"&amp;H1805&amp;"_"&amp;I1805&amp;"_"&amp;J1805&amp;IF(K1805="","","_"&amp;K1805),[1]CatGlob!$B:$B,0))))</f>
        <v>RVI_DM_EU_BE</v>
      </c>
      <c r="N1805" s="402" t="str">
        <f t="shared" si="57"/>
        <v/>
      </c>
      <c r="O1805" s="402" t="str">
        <f t="shared" si="56"/>
        <v/>
      </c>
      <c r="P1805" s="401" t="str">
        <f>IF(LEN(B1805)&gt;8,INDEX([1]CatGlob!$X:$X,MATCH(M1805,[1]CatGlob!$W:$W,0)),"")</f>
        <v>INTER</v>
      </c>
      <c r="Q1805" s="403" t="str">
        <f>INDEX([1]CatGlob!P:P,MATCH(M1805,[1]CatGlob!O:O,0))</f>
        <v>RVI</v>
      </c>
      <c r="R1805" s="403" t="s">
        <v>601</v>
      </c>
      <c r="S1805" s="403" t="s">
        <v>1025</v>
      </c>
      <c r="T1805" s="403" t="str">
        <f>INDEX([1]CatGlob!$D:$D,MATCH($M1805,[1]CatGlob!$C:$C,0))</f>
        <v>RVI</v>
      </c>
      <c r="U1805" s="403" t="s">
        <v>602</v>
      </c>
      <c r="V1805" s="404" t="str">
        <f>INDEX([1]CatGlob!$F:$F,MATCH($M1805,[1]CatGlob!$C:$C,0))</f>
        <v>RVI</v>
      </c>
      <c r="W1805" s="405"/>
      <c r="X1805" s="406">
        <v>0</v>
      </c>
      <c r="Y1805" s="407">
        <v>0</v>
      </c>
      <c r="Z1805" s="408">
        <v>0</v>
      </c>
      <c r="AA1805" s="407">
        <v>0</v>
      </c>
      <c r="AB1805" s="408">
        <v>0</v>
      </c>
      <c r="AC1805" s="407">
        <v>0</v>
      </c>
      <c r="AD1805" s="408">
        <v>0</v>
      </c>
      <c r="AE1805" s="407">
        <v>0</v>
      </c>
      <c r="AF1805" s="408">
        <v>0</v>
      </c>
      <c r="AG1805" s="407">
        <v>0</v>
      </c>
      <c r="AI1805" s="406">
        <v>0</v>
      </c>
      <c r="AJ1805" s="407">
        <v>0</v>
      </c>
      <c r="AK1805" s="408">
        <v>0</v>
      </c>
      <c r="AL1805" s="407">
        <v>0</v>
      </c>
      <c r="AM1805" s="408">
        <v>0</v>
      </c>
      <c r="AN1805" s="407">
        <v>0</v>
      </c>
      <c r="AO1805" s="408">
        <v>0</v>
      </c>
      <c r="AP1805" s="407">
        <v>0</v>
      </c>
      <c r="AQ1805" s="408">
        <v>0</v>
      </c>
      <c r="AR1805" s="407">
        <v>0</v>
      </c>
      <c r="AT1805" s="406">
        <v>0</v>
      </c>
      <c r="AU1805" s="407">
        <v>0</v>
      </c>
      <c r="AV1805" s="408">
        <v>0</v>
      </c>
      <c r="AW1805" s="407">
        <v>0</v>
      </c>
      <c r="AX1805" s="408">
        <v>0</v>
      </c>
      <c r="AY1805" s="407">
        <v>0</v>
      </c>
      <c r="AZ1805" s="408">
        <v>0</v>
      </c>
      <c r="BA1805" s="407">
        <v>0</v>
      </c>
      <c r="BB1805" s="408">
        <v>0</v>
      </c>
      <c r="BC1805" s="407">
        <v>0</v>
      </c>
    </row>
    <row r="1806" spans="1:55" x14ac:dyDescent="0.35">
      <c r="A1806" s="385" t="str" cm="1">
        <f t="array" ref="A1806">IFERROR(_xlfn.IFS(AND(F1806="Renta Variable",O1806=1),IFERROR(MATCH(B1806,[1]RV_Det!C:C,0),"Rev"),AND(J1806="Corporativa",O1806=1,I1806="EM"),IFERROR(MATCH(B1806,[1]RF_Corps!B:B,0),"Rev"),AND(F1806="Alternativos",O1806=1),IFERROR(MATCH(B1806,[1]Rep4!C:C,0),"Rev")),"")</f>
        <v/>
      </c>
      <c r="B1806" s="394" t="s">
        <v>4761</v>
      </c>
      <c r="C1806" s="409" t="s">
        <v>4762</v>
      </c>
      <c r="D1806" s="395" t="s">
        <v>4763</v>
      </c>
      <c r="E1806" s="396" t="str">
        <f>IF(B1806="","",INDEX([1]CatGlob!$S:$S,IFERROR(MATCH(MID(B1806,7,1),[1]CatGlob!$R:$R,0),MATCH(MID(B1806,1,2),[1]CatGlob!$R:$R,0))))</f>
        <v>EUR</v>
      </c>
      <c r="F1806" s="397" t="s">
        <v>43</v>
      </c>
      <c r="G1806" s="398" t="s">
        <v>328</v>
      </c>
      <c r="H1806" s="399" t="s">
        <v>196</v>
      </c>
      <c r="I1806" s="399" t="s">
        <v>4760</v>
      </c>
      <c r="J1806" s="399" t="s">
        <v>600</v>
      </c>
      <c r="K1806" s="396" t="s">
        <v>600</v>
      </c>
      <c r="L1806" s="400" t="str">
        <f>IF(ISERROR(MATCH(M1806,M$10:M1805,0)),M1806,"")</f>
        <v/>
      </c>
      <c r="M1806" s="401" t="str">
        <f>IF(B1806="","",IF(ISERROR(MATCH(F1806&amp;"_"&amp;G1806&amp;"_"&amp;H1806&amp;"_"&amp;I1806&amp;"_"&amp;J1806&amp;IF(K1806="","","_"&amp;K1806),[1]CatGlob!$B:$B,0)),F1806&amp;"_"&amp;G1806&amp;"_"&amp;H1806&amp;"_"&amp;I1806&amp;"_"&amp;J1806&amp;IF(K1806="","","_"&amp;K1806),INDEX([1]CatGlob!$C:$C,MATCH(F1806&amp;"_"&amp;G1806&amp;"_"&amp;H1806&amp;"_"&amp;I1806&amp;"_"&amp;J1806&amp;IF(K1806="","","_"&amp;K1806),[1]CatGlob!$B:$B,0))))</f>
        <v>RVI_DM_EU_BE</v>
      </c>
      <c r="N1806" s="402" t="str">
        <f t="shared" si="57"/>
        <v/>
      </c>
      <c r="O1806" s="402" t="str">
        <f t="shared" ref="O1806:O1869" si="58">IF(SUM(ABS(AF1806),ABS(AQ1806),ABS(BB1806))&lt;&gt;0,1,"")</f>
        <v/>
      </c>
      <c r="P1806" s="401" t="str">
        <f>IF(LEN(B1806)&gt;8,INDEX([1]CatGlob!$X:$X,MATCH(M1806,[1]CatGlob!$W:$W,0)),"")</f>
        <v>INTER</v>
      </c>
      <c r="Q1806" s="403" t="str">
        <f>INDEX([1]CatGlob!P:P,MATCH(M1806,[1]CatGlob!O:O,0))</f>
        <v>RVI</v>
      </c>
      <c r="R1806" s="403" t="s">
        <v>1017</v>
      </c>
      <c r="S1806" s="403" t="s">
        <v>1018</v>
      </c>
      <c r="T1806" s="403" t="str">
        <f>INDEX([1]CatGlob!$D:$D,MATCH($M1806,[1]CatGlob!$C:$C,0))</f>
        <v>RVI</v>
      </c>
      <c r="U1806" s="403" t="s">
        <v>602</v>
      </c>
      <c r="V1806" s="404" t="str">
        <f>INDEX([1]CatGlob!$F:$F,MATCH($M1806,[1]CatGlob!$C:$C,0))</f>
        <v>RVI</v>
      </c>
      <c r="W1806" s="405"/>
      <c r="X1806" s="406">
        <v>0</v>
      </c>
      <c r="Y1806" s="407">
        <v>0</v>
      </c>
      <c r="Z1806" s="408">
        <v>0</v>
      </c>
      <c r="AA1806" s="407">
        <v>0</v>
      </c>
      <c r="AB1806" s="408">
        <v>0</v>
      </c>
      <c r="AC1806" s="407">
        <v>0</v>
      </c>
      <c r="AD1806" s="408">
        <v>0</v>
      </c>
      <c r="AE1806" s="407">
        <v>0</v>
      </c>
      <c r="AF1806" s="408">
        <v>0</v>
      </c>
      <c r="AG1806" s="407">
        <v>0</v>
      </c>
      <c r="AI1806" s="406">
        <v>0</v>
      </c>
      <c r="AJ1806" s="407">
        <v>0</v>
      </c>
      <c r="AK1806" s="408">
        <v>0</v>
      </c>
      <c r="AL1806" s="407">
        <v>0</v>
      </c>
      <c r="AM1806" s="408">
        <v>0</v>
      </c>
      <c r="AN1806" s="407">
        <v>0</v>
      </c>
      <c r="AO1806" s="408">
        <v>0</v>
      </c>
      <c r="AP1806" s="407">
        <v>0</v>
      </c>
      <c r="AQ1806" s="408">
        <v>0</v>
      </c>
      <c r="AR1806" s="407">
        <v>0</v>
      </c>
      <c r="AT1806" s="406">
        <v>0</v>
      </c>
      <c r="AU1806" s="407">
        <v>0</v>
      </c>
      <c r="AV1806" s="408">
        <v>0</v>
      </c>
      <c r="AW1806" s="407">
        <v>0</v>
      </c>
      <c r="AX1806" s="408">
        <v>0</v>
      </c>
      <c r="AY1806" s="407">
        <v>0</v>
      </c>
      <c r="AZ1806" s="408">
        <v>0</v>
      </c>
      <c r="BA1806" s="407">
        <v>0</v>
      </c>
      <c r="BB1806" s="408">
        <v>0</v>
      </c>
      <c r="BC1806" s="407">
        <v>0</v>
      </c>
    </row>
    <row r="1807" spans="1:55" x14ac:dyDescent="0.35">
      <c r="A1807" s="385" t="str" cm="1">
        <f t="array" ref="A1807">IFERROR(_xlfn.IFS(AND(F1807="Renta Variable",O1807=1),IFERROR(MATCH(B1807,[1]RV_Det!C:C,0),"Rev"),AND(J1807="Corporativa",O1807=1,I1807="EM"),IFERROR(MATCH(B1807,[1]RF_Corps!B:B,0),"Rev"),AND(F1807="Alternativos",O1807=1),IFERROR(MATCH(B1807,[1]Rep4!C:C,0),"Rev")),"")</f>
        <v/>
      </c>
      <c r="B1807" s="394" t="s">
        <v>4764</v>
      </c>
      <c r="C1807" s="409" t="s">
        <v>4765</v>
      </c>
      <c r="D1807" s="394" t="s">
        <v>4766</v>
      </c>
      <c r="E1807" s="396" t="str">
        <f>IF(B1807="","",INDEX([1]CatGlob!$S:$S,IFERROR(MATCH(MID(B1807,7,1),[1]CatGlob!$R:$R,0),MATCH(MID(B1807,1,2),[1]CatGlob!$R:$R,0))))</f>
        <v>EUR</v>
      </c>
      <c r="F1807" s="397" t="s">
        <v>43</v>
      </c>
      <c r="G1807" s="398" t="s">
        <v>328</v>
      </c>
      <c r="H1807" s="399" t="s">
        <v>196</v>
      </c>
      <c r="I1807" s="399" t="s">
        <v>4760</v>
      </c>
      <c r="J1807" s="399" t="s">
        <v>600</v>
      </c>
      <c r="K1807" s="396" t="s">
        <v>600</v>
      </c>
      <c r="L1807" s="400" t="str">
        <f>IF(ISERROR(MATCH(M1807,M$10:M1806,0)),M1807,"")</f>
        <v/>
      </c>
      <c r="M1807" s="401" t="str">
        <f>IF(B1807="","",IF(ISERROR(MATCH(F1807&amp;"_"&amp;G1807&amp;"_"&amp;H1807&amp;"_"&amp;I1807&amp;"_"&amp;J1807&amp;IF(K1807="","","_"&amp;K1807),[1]CatGlob!$B:$B,0)),F1807&amp;"_"&amp;G1807&amp;"_"&amp;H1807&amp;"_"&amp;I1807&amp;"_"&amp;J1807&amp;IF(K1807="","","_"&amp;K1807),INDEX([1]CatGlob!$C:$C,MATCH(F1807&amp;"_"&amp;G1807&amp;"_"&amp;H1807&amp;"_"&amp;I1807&amp;"_"&amp;J1807&amp;IF(K1807="","","_"&amp;K1807),[1]CatGlob!$B:$B,0))))</f>
        <v>RVI_DM_EU_BE</v>
      </c>
      <c r="N1807" s="402" t="str">
        <f t="shared" si="57"/>
        <v/>
      </c>
      <c r="O1807" s="402" t="str">
        <f t="shared" si="58"/>
        <v/>
      </c>
      <c r="P1807" s="401" t="str">
        <f>IF(LEN(B1807)&gt;8,INDEX([1]CatGlob!$X:$X,MATCH(M1807,[1]CatGlob!$W:$W,0)),"")</f>
        <v>INTER</v>
      </c>
      <c r="Q1807" s="403" t="str">
        <f>INDEX([1]CatGlob!P:P,MATCH(M1807,[1]CatGlob!O:O,0))</f>
        <v>RVI</v>
      </c>
      <c r="R1807" s="403" t="s">
        <v>1017</v>
      </c>
      <c r="S1807" s="403" t="s">
        <v>1018</v>
      </c>
      <c r="T1807" s="403" t="str">
        <f>INDEX([1]CatGlob!$D:$D,MATCH($M1807,[1]CatGlob!$C:$C,0))</f>
        <v>RVI</v>
      </c>
      <c r="U1807" s="403" t="s">
        <v>602</v>
      </c>
      <c r="V1807" s="404" t="str">
        <f>INDEX([1]CatGlob!$F:$F,MATCH($M1807,[1]CatGlob!$C:$C,0))</f>
        <v>RVI</v>
      </c>
      <c r="W1807" s="405"/>
      <c r="X1807" s="406">
        <v>0</v>
      </c>
      <c r="Y1807" s="407">
        <v>0</v>
      </c>
      <c r="Z1807" s="408">
        <v>0</v>
      </c>
      <c r="AA1807" s="407">
        <v>0</v>
      </c>
      <c r="AB1807" s="408">
        <v>0</v>
      </c>
      <c r="AC1807" s="407">
        <v>0</v>
      </c>
      <c r="AD1807" s="408">
        <v>0</v>
      </c>
      <c r="AE1807" s="407">
        <v>0</v>
      </c>
      <c r="AF1807" s="408">
        <v>0</v>
      </c>
      <c r="AG1807" s="407">
        <v>0</v>
      </c>
      <c r="AI1807" s="406">
        <v>0</v>
      </c>
      <c r="AJ1807" s="407">
        <v>0</v>
      </c>
      <c r="AK1807" s="408">
        <v>0</v>
      </c>
      <c r="AL1807" s="407">
        <v>0</v>
      </c>
      <c r="AM1807" s="408">
        <v>0</v>
      </c>
      <c r="AN1807" s="407">
        <v>0</v>
      </c>
      <c r="AO1807" s="408">
        <v>0</v>
      </c>
      <c r="AP1807" s="407">
        <v>0</v>
      </c>
      <c r="AQ1807" s="408">
        <v>0</v>
      </c>
      <c r="AR1807" s="407">
        <v>0</v>
      </c>
      <c r="AT1807" s="406">
        <v>0</v>
      </c>
      <c r="AU1807" s="407">
        <v>0</v>
      </c>
      <c r="AV1807" s="408">
        <v>0</v>
      </c>
      <c r="AW1807" s="407">
        <v>0</v>
      </c>
      <c r="AX1807" s="408">
        <v>0</v>
      </c>
      <c r="AY1807" s="407">
        <v>0</v>
      </c>
      <c r="AZ1807" s="408">
        <v>0</v>
      </c>
      <c r="BA1807" s="407">
        <v>0</v>
      </c>
      <c r="BB1807" s="408">
        <v>0</v>
      </c>
      <c r="BC1807" s="407">
        <v>0</v>
      </c>
    </row>
    <row r="1808" spans="1:55" x14ac:dyDescent="0.35">
      <c r="A1808" s="385" cm="1">
        <f t="array" ref="A1808">IFERROR(_xlfn.IFS(AND(F1808="Renta Variable",O1808=1),IFERROR(MATCH(B1808,[1]RV_Det!C:C,0),"Rev"),AND(J1808="Corporativa",O1808=1,I1808="EM"),IFERROR(MATCH(B1808,[1]RF_Corps!B:B,0),"Rev"),AND(F1808="Alternativos",O1808=1),IFERROR(MATCH(B1808,[1]Rep4!C:C,0),"Rev")),"")</f>
        <v>552</v>
      </c>
      <c r="B1808" s="394" t="s">
        <v>4767</v>
      </c>
      <c r="C1808" s="409" t="s">
        <v>4765</v>
      </c>
      <c r="D1808" s="394" t="s">
        <v>4766</v>
      </c>
      <c r="E1808" s="396" t="str">
        <f>IF(B1808="","",INDEX([1]CatGlob!$S:$S,IFERROR(MATCH(MID(B1808,7,1),[1]CatGlob!$R:$R,0),MATCH(MID(B1808,1,2),[1]CatGlob!$R:$R,0))))</f>
        <v>EUR</v>
      </c>
      <c r="F1808" s="397" t="s">
        <v>43</v>
      </c>
      <c r="G1808" s="398" t="s">
        <v>328</v>
      </c>
      <c r="H1808" s="399" t="s">
        <v>196</v>
      </c>
      <c r="I1808" s="399" t="s">
        <v>4760</v>
      </c>
      <c r="J1808" s="399" t="s">
        <v>600</v>
      </c>
      <c r="K1808" s="396" t="s">
        <v>600</v>
      </c>
      <c r="L1808" s="400" t="str">
        <f>IF(ISERROR(MATCH(M1808,M$10:M1807,0)),M1808,"")</f>
        <v/>
      </c>
      <c r="M1808" s="401" t="str">
        <f>IF(B1808="","",IF(ISERROR(MATCH(F1808&amp;"_"&amp;G1808&amp;"_"&amp;H1808&amp;"_"&amp;I1808&amp;"_"&amp;J1808&amp;IF(K1808="","","_"&amp;K1808),[1]CatGlob!$B:$B,0)),F1808&amp;"_"&amp;G1808&amp;"_"&amp;H1808&amp;"_"&amp;I1808&amp;"_"&amp;J1808&amp;IF(K1808="","","_"&amp;K1808),INDEX([1]CatGlob!$C:$C,MATCH(F1808&amp;"_"&amp;G1808&amp;"_"&amp;H1808&amp;"_"&amp;I1808&amp;"_"&amp;J1808&amp;IF(K1808="","","_"&amp;K1808),[1]CatGlob!$B:$B,0))))</f>
        <v>RVI_DM_EU_BE</v>
      </c>
      <c r="N1808" s="402" t="str">
        <f t="shared" si="57"/>
        <v/>
      </c>
      <c r="O1808" s="402">
        <f t="shared" si="58"/>
        <v>1</v>
      </c>
      <c r="P1808" s="401" t="str">
        <f>IF(LEN(B1808)&gt;8,INDEX([1]CatGlob!$X:$X,MATCH(M1808,[1]CatGlob!$W:$W,0)),"")</f>
        <v>INTER</v>
      </c>
      <c r="Q1808" s="403" t="str">
        <f>INDEX([1]CatGlob!P:P,MATCH(M1808,[1]CatGlob!O:O,0))</f>
        <v>RVI</v>
      </c>
      <c r="R1808" s="403" t="s">
        <v>1017</v>
      </c>
      <c r="S1808" s="403" t="s">
        <v>1018</v>
      </c>
      <c r="T1808" s="403" t="str">
        <f>INDEX([1]CatGlob!$D:$D,MATCH($M1808,[1]CatGlob!$C:$C,0))</f>
        <v>RVI</v>
      </c>
      <c r="U1808" s="403" t="s">
        <v>602</v>
      </c>
      <c r="V1808" s="404" t="str">
        <f>INDEX([1]CatGlob!$F:$F,MATCH($M1808,[1]CatGlob!$C:$C,0))</f>
        <v>RVI</v>
      </c>
      <c r="W1808" s="405"/>
      <c r="X1808" s="406">
        <v>0</v>
      </c>
      <c r="Y1808" s="407">
        <v>0</v>
      </c>
      <c r="Z1808" s="408">
        <v>-2.7512428569999202E-7</v>
      </c>
      <c r="AA1808" s="407">
        <v>-2.7222861742615099E-5</v>
      </c>
      <c r="AB1808" s="408">
        <v>0</v>
      </c>
      <c r="AC1808" s="407">
        <v>0</v>
      </c>
      <c r="AD1808" s="408">
        <v>0</v>
      </c>
      <c r="AE1808" s="407">
        <v>0</v>
      </c>
      <c r="AF1808" s="408">
        <v>-3.5817077618925297E-8</v>
      </c>
      <c r="AG1808" s="407">
        <v>-3.5440104808041199E-6</v>
      </c>
      <c r="AI1808" s="406">
        <v>0</v>
      </c>
      <c r="AJ1808" s="407">
        <v>0</v>
      </c>
      <c r="AK1808" s="408">
        <v>-6.9130509440730596E-8</v>
      </c>
      <c r="AL1808" s="407">
        <v>-6.8402916664211901E-6</v>
      </c>
      <c r="AM1808" s="408">
        <v>0</v>
      </c>
      <c r="AN1808" s="407">
        <v>0</v>
      </c>
      <c r="AO1808" s="408">
        <v>0</v>
      </c>
      <c r="AP1808" s="407">
        <v>0</v>
      </c>
      <c r="AQ1808" s="408">
        <v>-1.9956498554554601E-8</v>
      </c>
      <c r="AR1808" s="407">
        <v>-1.97464580918071E-6</v>
      </c>
      <c r="AT1808" s="406">
        <v>0</v>
      </c>
      <c r="AU1808" s="407">
        <v>0</v>
      </c>
      <c r="AV1808" s="408">
        <v>-7.4937299938998601E-8</v>
      </c>
      <c r="AW1808" s="407">
        <v>-7.4148587270172996E-6</v>
      </c>
      <c r="AX1808" s="408">
        <v>0</v>
      </c>
      <c r="AY1808" s="407">
        <v>0</v>
      </c>
      <c r="AZ1808" s="408">
        <v>0</v>
      </c>
      <c r="BA1808" s="407">
        <v>0</v>
      </c>
      <c r="BB1808" s="408">
        <v>-3.42976397732813E-8</v>
      </c>
      <c r="BC1808" s="407">
        <v>-3.3936658219074999E-6</v>
      </c>
    </row>
    <row r="1809" spans="1:55" x14ac:dyDescent="0.35">
      <c r="A1809" s="385" cm="1">
        <f t="array" ref="A1809">IFERROR(_xlfn.IFS(AND(F1809="Renta Variable",O1809=1),IFERROR(MATCH(B1809,[1]RV_Det!C:C,0),"Rev"),AND(J1809="Corporativa",O1809=1,I1809="EM"),IFERROR(MATCH(B1809,[1]RF_Corps!B:B,0),"Rev"),AND(F1809="Alternativos",O1809=1),IFERROR(MATCH(B1809,[1]Rep4!C:C,0),"Rev")),"")</f>
        <v>553</v>
      </c>
      <c r="B1809" s="394" t="s">
        <v>4768</v>
      </c>
      <c r="C1809" s="409" t="s">
        <v>4765</v>
      </c>
      <c r="D1809" s="394" t="s">
        <v>4766</v>
      </c>
      <c r="E1809" s="396" t="str">
        <f>IF(B1809="","",INDEX([1]CatGlob!$S:$S,IFERROR(MATCH(MID(B1809,7,1),[1]CatGlob!$R:$R,0),MATCH(MID(B1809,1,2),[1]CatGlob!$R:$R,0))))</f>
        <v>EUR</v>
      </c>
      <c r="F1809" s="397" t="s">
        <v>43</v>
      </c>
      <c r="G1809" s="398" t="s">
        <v>328</v>
      </c>
      <c r="H1809" s="399" t="s">
        <v>196</v>
      </c>
      <c r="I1809" s="399" t="s">
        <v>4760</v>
      </c>
      <c r="J1809" s="399" t="s">
        <v>600</v>
      </c>
      <c r="K1809" s="396" t="s">
        <v>600</v>
      </c>
      <c r="L1809" s="400" t="str">
        <f>IF(ISERROR(MATCH(M1809,M$10:M1808,0)),M1809,"")</f>
        <v/>
      </c>
      <c r="M1809" s="401" t="str">
        <f>IF(B1809="","",IF(ISERROR(MATCH(F1809&amp;"_"&amp;G1809&amp;"_"&amp;H1809&amp;"_"&amp;I1809&amp;"_"&amp;J1809&amp;IF(K1809="","","_"&amp;K1809),[1]CatGlob!$B:$B,0)),F1809&amp;"_"&amp;G1809&amp;"_"&amp;H1809&amp;"_"&amp;I1809&amp;"_"&amp;J1809&amp;IF(K1809="","","_"&amp;K1809),INDEX([1]CatGlob!$C:$C,MATCH(F1809&amp;"_"&amp;G1809&amp;"_"&amp;H1809&amp;"_"&amp;I1809&amp;"_"&amp;J1809&amp;IF(K1809="","","_"&amp;K1809),[1]CatGlob!$B:$B,0))))</f>
        <v>RVI_DM_EU_BE</v>
      </c>
      <c r="N1809" s="402" t="str">
        <f t="shared" ref="N1809:N1872" si="59">+IF(AND(F1809="Renta Fija",SUM(ABS(AF1809),ABS(AQ1809),ABS(BB1809))&lt;&gt;0),IF(GG1809&lt;&gt;0,"","rev"),"")</f>
        <v/>
      </c>
      <c r="O1809" s="402">
        <f t="shared" si="58"/>
        <v>1</v>
      </c>
      <c r="P1809" s="401" t="str">
        <f>IF(LEN(B1809)&gt;8,INDEX([1]CatGlob!$X:$X,MATCH(M1809,[1]CatGlob!$W:$W,0)),"")</f>
        <v>INTER</v>
      </c>
      <c r="Q1809" s="403" t="str">
        <f>INDEX([1]CatGlob!P:P,MATCH(M1809,[1]CatGlob!O:O,0))</f>
        <v>RVI</v>
      </c>
      <c r="R1809" s="403" t="s">
        <v>1017</v>
      </c>
      <c r="S1809" s="403" t="s">
        <v>1018</v>
      </c>
      <c r="T1809" s="403" t="str">
        <f>INDEX([1]CatGlob!$D:$D,MATCH($M1809,[1]CatGlob!$C:$C,0))</f>
        <v>RVI</v>
      </c>
      <c r="U1809" s="403" t="s">
        <v>602</v>
      </c>
      <c r="V1809" s="404" t="str">
        <f>INDEX([1]CatGlob!$F:$F,MATCH($M1809,[1]CatGlob!$C:$C,0))</f>
        <v>RVI</v>
      </c>
      <c r="W1809" s="405"/>
      <c r="X1809" s="406">
        <v>0</v>
      </c>
      <c r="Y1809" s="407">
        <v>0</v>
      </c>
      <c r="Z1809" s="408">
        <v>0</v>
      </c>
      <c r="AA1809" s="407">
        <v>0</v>
      </c>
      <c r="AB1809" s="408">
        <v>0</v>
      </c>
      <c r="AC1809" s="407">
        <v>0</v>
      </c>
      <c r="AD1809" s="408">
        <v>0</v>
      </c>
      <c r="AE1809" s="407">
        <v>0</v>
      </c>
      <c r="AF1809" s="408">
        <v>0</v>
      </c>
      <c r="AG1809" s="407">
        <v>0</v>
      </c>
      <c r="AI1809" s="406">
        <v>3.8675981663642802E-8</v>
      </c>
      <c r="AJ1809" s="407">
        <v>3.8268921365158803E-6</v>
      </c>
      <c r="AK1809" s="408">
        <v>3.8675981663642802E-8</v>
      </c>
      <c r="AL1809" s="407">
        <v>3.8268921365158803E-6</v>
      </c>
      <c r="AM1809" s="408">
        <v>3.8675981663642802E-8</v>
      </c>
      <c r="AN1809" s="407">
        <v>3.8268921365158803E-6</v>
      </c>
      <c r="AO1809" s="408">
        <v>3.8675981663642802E-8</v>
      </c>
      <c r="AP1809" s="407">
        <v>3.8268921365158803E-6</v>
      </c>
      <c r="AQ1809" s="408">
        <v>3.8675981663642802E-8</v>
      </c>
      <c r="AR1809" s="407">
        <v>3.8268921365158803E-6</v>
      </c>
      <c r="AT1809" s="406">
        <v>2.7465143202799502E-7</v>
      </c>
      <c r="AU1809" s="407">
        <v>2.71760747239114E-5</v>
      </c>
      <c r="AV1809" s="408">
        <v>2.7465143202799502E-7</v>
      </c>
      <c r="AW1809" s="407">
        <v>2.71760747239114E-5</v>
      </c>
      <c r="AX1809" s="408">
        <v>2.7465143202799502E-7</v>
      </c>
      <c r="AY1809" s="407">
        <v>2.71760747239114E-5</v>
      </c>
      <c r="AZ1809" s="408">
        <v>2.7465143202799502E-7</v>
      </c>
      <c r="BA1809" s="407">
        <v>2.71760747239114E-5</v>
      </c>
      <c r="BB1809" s="408">
        <v>2.7465143202799502E-7</v>
      </c>
      <c r="BC1809" s="407">
        <v>2.71760747239114E-5</v>
      </c>
    </row>
    <row r="1810" spans="1:55" x14ac:dyDescent="0.35">
      <c r="A1810" s="385" cm="1">
        <f t="array" ref="A1810">IFERROR(_xlfn.IFS(AND(F1810="Renta Variable",O1810=1),IFERROR(MATCH(B1810,[1]RV_Det!C:C,0),"Rev"),AND(J1810="Corporativa",O1810=1,I1810="EM"),IFERROR(MATCH(B1810,[1]RF_Corps!B:B,0),"Rev"),AND(F1810="Alternativos",O1810=1),IFERROR(MATCH(B1810,[1]Rep4!C:C,0),"Rev")),"")</f>
        <v>548</v>
      </c>
      <c r="B1810" s="394" t="s">
        <v>4769</v>
      </c>
      <c r="C1810" s="409" t="s">
        <v>4770</v>
      </c>
      <c r="D1810" s="394" t="s">
        <v>4771</v>
      </c>
      <c r="E1810" s="396" t="str">
        <f>IF(B1810="","",INDEX([1]CatGlob!$S:$S,IFERROR(MATCH(MID(B1810,7,1),[1]CatGlob!$R:$R,0),MATCH(MID(B1810,1,2),[1]CatGlob!$R:$R,0))))</f>
        <v>EUR</v>
      </c>
      <c r="F1810" s="397" t="s">
        <v>43</v>
      </c>
      <c r="G1810" s="398" t="s">
        <v>328</v>
      </c>
      <c r="H1810" s="399" t="s">
        <v>196</v>
      </c>
      <c r="I1810" s="399" t="s">
        <v>4760</v>
      </c>
      <c r="J1810" s="399" t="s">
        <v>600</v>
      </c>
      <c r="K1810" s="396" t="s">
        <v>600</v>
      </c>
      <c r="L1810" s="400" t="str">
        <f>IF(ISERROR(MATCH(M1810,M$10:M1809,0)),M1810,"")</f>
        <v/>
      </c>
      <c r="M1810" s="401" t="str">
        <f>IF(B1810="","",IF(ISERROR(MATCH(F1810&amp;"_"&amp;G1810&amp;"_"&amp;H1810&amp;"_"&amp;I1810&amp;"_"&amp;J1810&amp;IF(K1810="","","_"&amp;K1810),[1]CatGlob!$B:$B,0)),F1810&amp;"_"&amp;G1810&amp;"_"&amp;H1810&amp;"_"&amp;I1810&amp;"_"&amp;J1810&amp;IF(K1810="","","_"&amp;K1810),INDEX([1]CatGlob!$C:$C,MATCH(F1810&amp;"_"&amp;G1810&amp;"_"&amp;H1810&amp;"_"&amp;I1810&amp;"_"&amp;J1810&amp;IF(K1810="","","_"&amp;K1810),[1]CatGlob!$B:$B,0))))</f>
        <v>RVI_DM_EU_BE</v>
      </c>
      <c r="N1810" s="402" t="str">
        <f t="shared" si="59"/>
        <v/>
      </c>
      <c r="O1810" s="402">
        <f t="shared" si="58"/>
        <v>1</v>
      </c>
      <c r="P1810" s="401" t="str">
        <f>IF(LEN(B1810)&gt;8,INDEX([1]CatGlob!$X:$X,MATCH(M1810,[1]CatGlob!$W:$W,0)),"")</f>
        <v>INTER</v>
      </c>
      <c r="Q1810" s="403" t="str">
        <f>INDEX([1]CatGlob!P:P,MATCH(M1810,[1]CatGlob!O:O,0))</f>
        <v>RVI</v>
      </c>
      <c r="R1810" s="403" t="s">
        <v>1017</v>
      </c>
      <c r="S1810" s="403" t="s">
        <v>1018</v>
      </c>
      <c r="T1810" s="403" t="str">
        <f>INDEX([1]CatGlob!$D:$D,MATCH($M1810,[1]CatGlob!$C:$C,0))</f>
        <v>RVI</v>
      </c>
      <c r="U1810" s="403" t="s">
        <v>602</v>
      </c>
      <c r="V1810" s="404" t="str">
        <f>INDEX([1]CatGlob!$F:$F,MATCH($M1810,[1]CatGlob!$C:$C,0))</f>
        <v>RVI</v>
      </c>
      <c r="W1810" s="405"/>
      <c r="X1810" s="406">
        <v>0</v>
      </c>
      <c r="Y1810" s="407">
        <v>0</v>
      </c>
      <c r="Z1810" s="408">
        <v>0</v>
      </c>
      <c r="AA1810" s="407">
        <v>0</v>
      </c>
      <c r="AB1810" s="408">
        <v>0</v>
      </c>
      <c r="AC1810" s="407">
        <v>0</v>
      </c>
      <c r="AD1810" s="408">
        <v>0</v>
      </c>
      <c r="AE1810" s="407">
        <v>0</v>
      </c>
      <c r="AF1810" s="408">
        <v>0</v>
      </c>
      <c r="AG1810" s="407">
        <v>0</v>
      </c>
      <c r="AI1810" s="406">
        <v>0</v>
      </c>
      <c r="AJ1810" s="407">
        <v>0</v>
      </c>
      <c r="AK1810" s="408">
        <v>0</v>
      </c>
      <c r="AL1810" s="407">
        <v>0</v>
      </c>
      <c r="AM1810" s="408">
        <v>-4.1835992198499898E-6</v>
      </c>
      <c r="AN1810" s="407">
        <v>3.5900682426870398E-6</v>
      </c>
      <c r="AO1810" s="408">
        <v>0</v>
      </c>
      <c r="AP1810" s="407">
        <v>0</v>
      </c>
      <c r="AQ1810" s="408">
        <v>-1.8592612736945299E-6</v>
      </c>
      <c r="AR1810" s="407">
        <v>1.59548620763628E-6</v>
      </c>
      <c r="AT1810" s="406">
        <v>0</v>
      </c>
      <c r="AU1810" s="407">
        <v>0</v>
      </c>
      <c r="AV1810" s="408">
        <v>0</v>
      </c>
      <c r="AW1810" s="407">
        <v>0</v>
      </c>
      <c r="AX1810" s="408">
        <v>0</v>
      </c>
      <c r="AY1810" s="407">
        <v>0</v>
      </c>
      <c r="AZ1810" s="408">
        <v>0</v>
      </c>
      <c r="BA1810" s="407">
        <v>0</v>
      </c>
      <c r="BB1810" s="408">
        <v>0</v>
      </c>
      <c r="BC1810" s="407">
        <v>0</v>
      </c>
    </row>
    <row r="1811" spans="1:55" x14ac:dyDescent="0.35">
      <c r="A1811" s="385" t="str" cm="1">
        <f t="array" ref="A1811">IFERROR(_xlfn.IFS(AND(F1811="Renta Variable",O1811=1),IFERROR(MATCH(B1811,[1]RV_Det!C:C,0),"Rev"),AND(J1811="Corporativa",O1811=1,I1811="EM"),IFERROR(MATCH(B1811,[1]RF_Corps!B:B,0),"Rev"),AND(F1811="Alternativos",O1811=1),IFERROR(MATCH(B1811,[1]Rep4!C:C,0),"Rev")),"")</f>
        <v/>
      </c>
      <c r="B1811" s="394" t="s">
        <v>4772</v>
      </c>
      <c r="C1811" s="409" t="s">
        <v>4773</v>
      </c>
      <c r="D1811" s="395" t="s">
        <v>4774</v>
      </c>
      <c r="E1811" s="396" t="str">
        <f>IF(B1811="","",INDEX([1]CatGlob!$S:$S,IFERROR(MATCH(MID(B1811,7,1),[1]CatGlob!$R:$R,0),MATCH(MID(B1811,1,2),[1]CatGlob!$R:$R,0))))</f>
        <v>DOL</v>
      </c>
      <c r="F1811" s="397" t="s">
        <v>43</v>
      </c>
      <c r="G1811" s="398" t="s">
        <v>328</v>
      </c>
      <c r="H1811" s="399" t="s">
        <v>196</v>
      </c>
      <c r="I1811" s="399" t="s">
        <v>4760</v>
      </c>
      <c r="J1811" s="399" t="s">
        <v>600</v>
      </c>
      <c r="K1811" s="396" t="s">
        <v>600</v>
      </c>
      <c r="L1811" s="400" t="str">
        <f>IF(ISERROR(MATCH(M1811,M$10:M1810,0)),M1811,"")</f>
        <v/>
      </c>
      <c r="M1811" s="401" t="str">
        <f>IF(B1811="","",IF(ISERROR(MATCH(F1811&amp;"_"&amp;G1811&amp;"_"&amp;H1811&amp;"_"&amp;I1811&amp;"_"&amp;J1811&amp;IF(K1811="","","_"&amp;K1811),[1]CatGlob!$B:$B,0)),F1811&amp;"_"&amp;G1811&amp;"_"&amp;H1811&amp;"_"&amp;I1811&amp;"_"&amp;J1811&amp;IF(K1811="","","_"&amp;K1811),INDEX([1]CatGlob!$C:$C,MATCH(F1811&amp;"_"&amp;G1811&amp;"_"&amp;H1811&amp;"_"&amp;I1811&amp;"_"&amp;J1811&amp;IF(K1811="","","_"&amp;K1811),[1]CatGlob!$B:$B,0))))</f>
        <v>RVI_DM_EU_BE</v>
      </c>
      <c r="N1811" s="402" t="str">
        <f t="shared" si="59"/>
        <v/>
      </c>
      <c r="O1811" s="402" t="str">
        <f t="shared" si="58"/>
        <v/>
      </c>
      <c r="P1811" s="401" t="str">
        <f>IF(LEN(B1811)&gt;8,INDEX([1]CatGlob!$X:$X,MATCH(M1811,[1]CatGlob!$W:$W,0)),"")</f>
        <v>INTER</v>
      </c>
      <c r="Q1811" s="403" t="str">
        <f>INDEX([1]CatGlob!P:P,MATCH(M1811,[1]CatGlob!O:O,0))</f>
        <v>RVI</v>
      </c>
      <c r="R1811" s="403" t="s">
        <v>1017</v>
      </c>
      <c r="S1811" s="403" t="s">
        <v>1018</v>
      </c>
      <c r="T1811" s="403" t="str">
        <f>INDEX([1]CatGlob!$D:$D,MATCH($M1811,[1]CatGlob!$C:$C,0))</f>
        <v>RVI</v>
      </c>
      <c r="U1811" s="403" t="s">
        <v>602</v>
      </c>
      <c r="V1811" s="404" t="str">
        <f>INDEX([1]CatGlob!$F:$F,MATCH($M1811,[1]CatGlob!$C:$C,0))</f>
        <v>RVI</v>
      </c>
      <c r="W1811" s="405"/>
      <c r="X1811" s="406">
        <v>0</v>
      </c>
      <c r="Y1811" s="407">
        <v>0</v>
      </c>
      <c r="Z1811" s="408">
        <v>0</v>
      </c>
      <c r="AA1811" s="407">
        <v>0</v>
      </c>
      <c r="AB1811" s="408">
        <v>0</v>
      </c>
      <c r="AC1811" s="407">
        <v>0</v>
      </c>
      <c r="AD1811" s="408">
        <v>0</v>
      </c>
      <c r="AE1811" s="407">
        <v>0</v>
      </c>
      <c r="AF1811" s="408">
        <v>0</v>
      </c>
      <c r="AG1811" s="407">
        <v>0</v>
      </c>
      <c r="AI1811" s="406">
        <v>0</v>
      </c>
      <c r="AJ1811" s="407">
        <v>0</v>
      </c>
      <c r="AK1811" s="408">
        <v>0</v>
      </c>
      <c r="AL1811" s="407">
        <v>0</v>
      </c>
      <c r="AM1811" s="408">
        <v>0</v>
      </c>
      <c r="AN1811" s="407">
        <v>0</v>
      </c>
      <c r="AO1811" s="408">
        <v>0</v>
      </c>
      <c r="AP1811" s="407">
        <v>0</v>
      </c>
      <c r="AQ1811" s="408">
        <v>0</v>
      </c>
      <c r="AR1811" s="407">
        <v>0</v>
      </c>
      <c r="AT1811" s="406">
        <v>0</v>
      </c>
      <c r="AU1811" s="407">
        <v>0</v>
      </c>
      <c r="AV1811" s="408">
        <v>0</v>
      </c>
      <c r="AW1811" s="407">
        <v>0</v>
      </c>
      <c r="AX1811" s="408">
        <v>0</v>
      </c>
      <c r="AY1811" s="407">
        <v>0</v>
      </c>
      <c r="AZ1811" s="408">
        <v>0</v>
      </c>
      <c r="BA1811" s="407">
        <v>0</v>
      </c>
      <c r="BB1811" s="408">
        <v>0</v>
      </c>
      <c r="BC1811" s="407">
        <v>0</v>
      </c>
    </row>
    <row r="1812" spans="1:55" x14ac:dyDescent="0.35">
      <c r="A1812" s="385" t="str" cm="1">
        <f t="array" ref="A1812">IFERROR(_xlfn.IFS(AND(F1812="Renta Variable",O1812=1),IFERROR(MATCH(B1812,[1]RV_Det!C:C,0),"Rev"),AND(J1812="Corporativa",O1812=1,I1812="EM"),IFERROR(MATCH(B1812,[1]RF_Corps!B:B,0),"Rev"),AND(F1812="Alternativos",O1812=1),IFERROR(MATCH(B1812,[1]Rep4!C:C,0),"Rev")),"")</f>
        <v/>
      </c>
      <c r="B1812" s="394" t="s">
        <v>4775</v>
      </c>
      <c r="C1812" s="409" t="s">
        <v>4776</v>
      </c>
      <c r="D1812" s="395" t="s">
        <v>4777</v>
      </c>
      <c r="E1812" s="396" t="str">
        <f>IF(B1812="","",INDEX([1]CatGlob!$S:$S,IFERROR(MATCH(MID(B1812,7,1),[1]CatGlob!$R:$R,0),MATCH(MID(B1812,1,2),[1]CatGlob!$R:$R,0))))</f>
        <v>EUR</v>
      </c>
      <c r="F1812" s="397" t="s">
        <v>43</v>
      </c>
      <c r="G1812" s="398" t="s">
        <v>328</v>
      </c>
      <c r="H1812" s="399" t="s">
        <v>196</v>
      </c>
      <c r="I1812" s="399" t="s">
        <v>4760</v>
      </c>
      <c r="J1812" s="399" t="s">
        <v>600</v>
      </c>
      <c r="K1812" s="396" t="s">
        <v>600</v>
      </c>
      <c r="L1812" s="400" t="str">
        <f>IF(ISERROR(MATCH(M1812,M$10:M1811,0)),M1812,"")</f>
        <v/>
      </c>
      <c r="M1812" s="401" t="str">
        <f>IF(B1812="","",IF(ISERROR(MATCH(F1812&amp;"_"&amp;G1812&amp;"_"&amp;H1812&amp;"_"&amp;I1812&amp;"_"&amp;J1812&amp;IF(K1812="","","_"&amp;K1812),[1]CatGlob!$B:$B,0)),F1812&amp;"_"&amp;G1812&amp;"_"&amp;H1812&amp;"_"&amp;I1812&amp;"_"&amp;J1812&amp;IF(K1812="","","_"&amp;K1812),INDEX([1]CatGlob!$C:$C,MATCH(F1812&amp;"_"&amp;G1812&amp;"_"&amp;H1812&amp;"_"&amp;I1812&amp;"_"&amp;J1812&amp;IF(K1812="","","_"&amp;K1812),[1]CatGlob!$B:$B,0))))</f>
        <v>RVI_DM_EU_BE</v>
      </c>
      <c r="N1812" s="402" t="str">
        <f t="shared" si="59"/>
        <v/>
      </c>
      <c r="O1812" s="402" t="str">
        <f t="shared" si="58"/>
        <v/>
      </c>
      <c r="P1812" s="401" t="str">
        <f>IF(LEN(B1812)&gt;8,INDEX([1]CatGlob!$X:$X,MATCH(M1812,[1]CatGlob!$W:$W,0)),"")</f>
        <v>INTER</v>
      </c>
      <c r="Q1812" s="403" t="str">
        <f>INDEX([1]CatGlob!P:P,MATCH(M1812,[1]CatGlob!O:O,0))</f>
        <v>RVI</v>
      </c>
      <c r="R1812" s="403" t="s">
        <v>1017</v>
      </c>
      <c r="S1812" s="403" t="s">
        <v>1018</v>
      </c>
      <c r="T1812" s="403" t="str">
        <f>INDEX([1]CatGlob!$D:$D,MATCH($M1812,[1]CatGlob!$C:$C,0))</f>
        <v>RVI</v>
      </c>
      <c r="U1812" s="403" t="s">
        <v>602</v>
      </c>
      <c r="V1812" s="404" t="str">
        <f>INDEX([1]CatGlob!$F:$F,MATCH($M1812,[1]CatGlob!$C:$C,0))</f>
        <v>RVI</v>
      </c>
      <c r="W1812" s="405"/>
      <c r="X1812" s="406">
        <v>0</v>
      </c>
      <c r="Y1812" s="407">
        <v>0</v>
      </c>
      <c r="Z1812" s="408">
        <v>0</v>
      </c>
      <c r="AA1812" s="407">
        <v>0</v>
      </c>
      <c r="AB1812" s="408">
        <v>0</v>
      </c>
      <c r="AC1812" s="407">
        <v>0</v>
      </c>
      <c r="AD1812" s="408">
        <v>0</v>
      </c>
      <c r="AE1812" s="407">
        <v>0</v>
      </c>
      <c r="AF1812" s="408">
        <v>0</v>
      </c>
      <c r="AG1812" s="407">
        <v>0</v>
      </c>
      <c r="AI1812" s="406">
        <v>0</v>
      </c>
      <c r="AJ1812" s="407">
        <v>0</v>
      </c>
      <c r="AK1812" s="408">
        <v>0</v>
      </c>
      <c r="AL1812" s="407">
        <v>0</v>
      </c>
      <c r="AM1812" s="408">
        <v>0</v>
      </c>
      <c r="AN1812" s="407">
        <v>0</v>
      </c>
      <c r="AO1812" s="408">
        <v>0</v>
      </c>
      <c r="AP1812" s="407">
        <v>0</v>
      </c>
      <c r="AQ1812" s="408">
        <v>0</v>
      </c>
      <c r="AR1812" s="407">
        <v>0</v>
      </c>
      <c r="AT1812" s="406">
        <v>0</v>
      </c>
      <c r="AU1812" s="407">
        <v>0</v>
      </c>
      <c r="AV1812" s="408">
        <v>0</v>
      </c>
      <c r="AW1812" s="407">
        <v>0</v>
      </c>
      <c r="AX1812" s="408">
        <v>0</v>
      </c>
      <c r="AY1812" s="407">
        <v>0</v>
      </c>
      <c r="AZ1812" s="408">
        <v>0</v>
      </c>
      <c r="BA1812" s="407">
        <v>0</v>
      </c>
      <c r="BB1812" s="408">
        <v>0</v>
      </c>
      <c r="BC1812" s="407">
        <v>0</v>
      </c>
    </row>
    <row r="1813" spans="1:55" x14ac:dyDescent="0.35">
      <c r="A1813" s="385" t="str" cm="1">
        <f t="array" ref="A1813">IFERROR(_xlfn.IFS(AND(F1813="Renta Variable",O1813=1),IFERROR(MATCH(B1813,[1]RV_Det!C:C,0),"Rev"),AND(J1813="Corporativa",O1813=1,I1813="EM"),IFERROR(MATCH(B1813,[1]RF_Corps!B:B,0),"Rev"),AND(F1813="Alternativos",O1813=1),IFERROR(MATCH(B1813,[1]Rep4!C:C,0),"Rev")),"")</f>
        <v/>
      </c>
      <c r="B1813" s="394" t="s">
        <v>4778</v>
      </c>
      <c r="C1813" s="409" t="s">
        <v>4779</v>
      </c>
      <c r="D1813" s="395" t="s">
        <v>4780</v>
      </c>
      <c r="E1813" s="396" t="str">
        <f>IF(B1813="","",INDEX([1]CatGlob!$S:$S,IFERROR(MATCH(MID(B1813,7,1),[1]CatGlob!$R:$R,0),MATCH(MID(B1813,1,2),[1]CatGlob!$R:$R,0))))</f>
        <v>EUR</v>
      </c>
      <c r="F1813" s="397" t="s">
        <v>43</v>
      </c>
      <c r="G1813" s="398" t="s">
        <v>328</v>
      </c>
      <c r="H1813" s="399" t="s">
        <v>196</v>
      </c>
      <c r="I1813" s="399" t="s">
        <v>4760</v>
      </c>
      <c r="J1813" s="399" t="s">
        <v>600</v>
      </c>
      <c r="K1813" s="396" t="s">
        <v>600</v>
      </c>
      <c r="L1813" s="400" t="str">
        <f>IF(ISERROR(MATCH(M1813,M$10:M1812,0)),M1813,"")</f>
        <v/>
      </c>
      <c r="M1813" s="401" t="str">
        <f>IF(B1813="","",IF(ISERROR(MATCH(F1813&amp;"_"&amp;G1813&amp;"_"&amp;H1813&amp;"_"&amp;I1813&amp;"_"&amp;J1813&amp;IF(K1813="","","_"&amp;K1813),[1]CatGlob!$B:$B,0)),F1813&amp;"_"&amp;G1813&amp;"_"&amp;H1813&amp;"_"&amp;I1813&amp;"_"&amp;J1813&amp;IF(K1813="","","_"&amp;K1813),INDEX([1]CatGlob!$C:$C,MATCH(F1813&amp;"_"&amp;G1813&amp;"_"&amp;H1813&amp;"_"&amp;I1813&amp;"_"&amp;J1813&amp;IF(K1813="","","_"&amp;K1813),[1]CatGlob!$B:$B,0))))</f>
        <v>RVI_DM_EU_BE</v>
      </c>
      <c r="N1813" s="402" t="str">
        <f t="shared" si="59"/>
        <v/>
      </c>
      <c r="O1813" s="402" t="str">
        <f t="shared" si="58"/>
        <v/>
      </c>
      <c r="P1813" s="401" t="str">
        <f>IF(LEN(B1813)&gt;8,INDEX([1]CatGlob!$X:$X,MATCH(M1813,[1]CatGlob!$W:$W,0)),"")</f>
        <v>INTER</v>
      </c>
      <c r="Q1813" s="403" t="str">
        <f>INDEX([1]CatGlob!P:P,MATCH(M1813,[1]CatGlob!O:O,0))</f>
        <v>RVI</v>
      </c>
      <c r="R1813" s="403" t="s">
        <v>1017</v>
      </c>
      <c r="S1813" s="403" t="s">
        <v>1018</v>
      </c>
      <c r="T1813" s="403" t="str">
        <f>INDEX([1]CatGlob!$D:$D,MATCH($M1813,[1]CatGlob!$C:$C,0))</f>
        <v>RVI</v>
      </c>
      <c r="U1813" s="403" t="s">
        <v>602</v>
      </c>
      <c r="V1813" s="404" t="str">
        <f>INDEX([1]CatGlob!$F:$F,MATCH($M1813,[1]CatGlob!$C:$C,0))</f>
        <v>RVI</v>
      </c>
      <c r="W1813" s="405"/>
      <c r="X1813" s="406">
        <v>0</v>
      </c>
      <c r="Y1813" s="407">
        <v>0</v>
      </c>
      <c r="Z1813" s="408">
        <v>0</v>
      </c>
      <c r="AA1813" s="407">
        <v>0</v>
      </c>
      <c r="AB1813" s="408">
        <v>0</v>
      </c>
      <c r="AC1813" s="407">
        <v>0</v>
      </c>
      <c r="AD1813" s="408">
        <v>0</v>
      </c>
      <c r="AE1813" s="407">
        <v>0</v>
      </c>
      <c r="AF1813" s="408">
        <v>0</v>
      </c>
      <c r="AG1813" s="407">
        <v>0</v>
      </c>
      <c r="AI1813" s="406">
        <v>0</v>
      </c>
      <c r="AJ1813" s="407">
        <v>0</v>
      </c>
      <c r="AK1813" s="408">
        <v>0</v>
      </c>
      <c r="AL1813" s="407">
        <v>0</v>
      </c>
      <c r="AM1813" s="408">
        <v>0</v>
      </c>
      <c r="AN1813" s="407">
        <v>0</v>
      </c>
      <c r="AO1813" s="408">
        <v>0</v>
      </c>
      <c r="AP1813" s="407">
        <v>0</v>
      </c>
      <c r="AQ1813" s="408">
        <v>0</v>
      </c>
      <c r="AR1813" s="407">
        <v>0</v>
      </c>
      <c r="AT1813" s="406">
        <v>0</v>
      </c>
      <c r="AU1813" s="407">
        <v>0</v>
      </c>
      <c r="AV1813" s="408">
        <v>0</v>
      </c>
      <c r="AW1813" s="407">
        <v>0</v>
      </c>
      <c r="AX1813" s="408">
        <v>0</v>
      </c>
      <c r="AY1813" s="407">
        <v>0</v>
      </c>
      <c r="AZ1813" s="408">
        <v>0</v>
      </c>
      <c r="BA1813" s="407">
        <v>0</v>
      </c>
      <c r="BB1813" s="408">
        <v>0</v>
      </c>
      <c r="BC1813" s="407">
        <v>0</v>
      </c>
    </row>
    <row r="1814" spans="1:55" x14ac:dyDescent="0.35">
      <c r="A1814" s="385" t="str" cm="1">
        <f t="array" ref="A1814">IFERROR(_xlfn.IFS(AND(F1814="Renta Variable",O1814=1),IFERROR(MATCH(B1814,[1]RV_Det!C:C,0),"Rev"),AND(J1814="Corporativa",O1814=1,I1814="EM"),IFERROR(MATCH(B1814,[1]RF_Corps!B:B,0),"Rev"),AND(F1814="Alternativos",O1814=1),IFERROR(MATCH(B1814,[1]Rep4!C:C,0),"Rev")),"")</f>
        <v/>
      </c>
      <c r="B1814" s="394" t="s">
        <v>4781</v>
      </c>
      <c r="C1814" s="409" t="s">
        <v>4782</v>
      </c>
      <c r="D1814" s="395" t="s">
        <v>4783</v>
      </c>
      <c r="E1814" s="396" t="str">
        <f>IF(B1814="","",INDEX([1]CatGlob!$S:$S,IFERROR(MATCH(MID(B1814,7,1),[1]CatGlob!$R:$R,0),MATCH(MID(B1814,1,2),[1]CatGlob!$R:$R,0))))</f>
        <v>EUR</v>
      </c>
      <c r="F1814" s="397" t="s">
        <v>43</v>
      </c>
      <c r="G1814" s="398" t="s">
        <v>328</v>
      </c>
      <c r="H1814" s="399" t="s">
        <v>196</v>
      </c>
      <c r="I1814" s="399" t="s">
        <v>4760</v>
      </c>
      <c r="J1814" s="399" t="s">
        <v>600</v>
      </c>
      <c r="K1814" s="396" t="s">
        <v>600</v>
      </c>
      <c r="L1814" s="400" t="str">
        <f>IF(ISERROR(MATCH(M1814,M$10:M1813,0)),M1814,"")</f>
        <v/>
      </c>
      <c r="M1814" s="401" t="str">
        <f>IF(B1814="","",IF(ISERROR(MATCH(F1814&amp;"_"&amp;G1814&amp;"_"&amp;H1814&amp;"_"&amp;I1814&amp;"_"&amp;J1814&amp;IF(K1814="","","_"&amp;K1814),[1]CatGlob!$B:$B,0)),F1814&amp;"_"&amp;G1814&amp;"_"&amp;H1814&amp;"_"&amp;I1814&amp;"_"&amp;J1814&amp;IF(K1814="","","_"&amp;K1814),INDEX([1]CatGlob!$C:$C,MATCH(F1814&amp;"_"&amp;G1814&amp;"_"&amp;H1814&amp;"_"&amp;I1814&amp;"_"&amp;J1814&amp;IF(K1814="","","_"&amp;K1814),[1]CatGlob!$B:$B,0))))</f>
        <v>RVI_DM_EU_BE</v>
      </c>
      <c r="N1814" s="402" t="str">
        <f t="shared" si="59"/>
        <v/>
      </c>
      <c r="O1814" s="402" t="str">
        <f t="shared" si="58"/>
        <v/>
      </c>
      <c r="P1814" s="401" t="str">
        <f>IF(LEN(B1814)&gt;8,INDEX([1]CatGlob!$X:$X,MATCH(M1814,[1]CatGlob!$W:$W,0)),"")</f>
        <v>INTER</v>
      </c>
      <c r="Q1814" s="403" t="str">
        <f>INDEX([1]CatGlob!P:P,MATCH(M1814,[1]CatGlob!O:O,0))</f>
        <v>RVI</v>
      </c>
      <c r="R1814" s="403" t="s">
        <v>1017</v>
      </c>
      <c r="S1814" s="403" t="s">
        <v>1018</v>
      </c>
      <c r="T1814" s="403" t="str">
        <f>INDEX([1]CatGlob!$D:$D,MATCH($M1814,[1]CatGlob!$C:$C,0))</f>
        <v>RVI</v>
      </c>
      <c r="U1814" s="403" t="s">
        <v>602</v>
      </c>
      <c r="V1814" s="404" t="str">
        <f>INDEX([1]CatGlob!$F:$F,MATCH($M1814,[1]CatGlob!$C:$C,0))</f>
        <v>RVI</v>
      </c>
      <c r="W1814" s="405"/>
      <c r="X1814" s="406">
        <v>0</v>
      </c>
      <c r="Y1814" s="407">
        <v>0</v>
      </c>
      <c r="Z1814" s="408">
        <v>0</v>
      </c>
      <c r="AA1814" s="407">
        <v>0</v>
      </c>
      <c r="AB1814" s="408">
        <v>0</v>
      </c>
      <c r="AC1814" s="407">
        <v>0</v>
      </c>
      <c r="AD1814" s="408">
        <v>0</v>
      </c>
      <c r="AE1814" s="407">
        <v>0</v>
      </c>
      <c r="AF1814" s="408">
        <v>0</v>
      </c>
      <c r="AG1814" s="407">
        <v>0</v>
      </c>
      <c r="AI1814" s="406">
        <v>0</v>
      </c>
      <c r="AJ1814" s="407">
        <v>0</v>
      </c>
      <c r="AK1814" s="408">
        <v>0</v>
      </c>
      <c r="AL1814" s="407">
        <v>0</v>
      </c>
      <c r="AM1814" s="408">
        <v>0</v>
      </c>
      <c r="AN1814" s="407">
        <v>0</v>
      </c>
      <c r="AO1814" s="408">
        <v>0</v>
      </c>
      <c r="AP1814" s="407">
        <v>0</v>
      </c>
      <c r="AQ1814" s="408">
        <v>0</v>
      </c>
      <c r="AR1814" s="407">
        <v>0</v>
      </c>
      <c r="AT1814" s="406">
        <v>0</v>
      </c>
      <c r="AU1814" s="407">
        <v>0</v>
      </c>
      <c r="AV1814" s="408">
        <v>0</v>
      </c>
      <c r="AW1814" s="407">
        <v>0</v>
      </c>
      <c r="AX1814" s="408">
        <v>0</v>
      </c>
      <c r="AY1814" s="407">
        <v>0</v>
      </c>
      <c r="AZ1814" s="408">
        <v>0</v>
      </c>
      <c r="BA1814" s="407">
        <v>0</v>
      </c>
      <c r="BB1814" s="408">
        <v>0</v>
      </c>
      <c r="BC1814" s="407">
        <v>0</v>
      </c>
    </row>
    <row r="1815" spans="1:55" x14ac:dyDescent="0.35">
      <c r="A1815" s="385" t="str" cm="1">
        <f t="array" ref="A1815">IFERROR(_xlfn.IFS(AND(F1815="Renta Variable",O1815=1),IFERROR(MATCH(B1815,[1]RV_Det!C:C,0),"Rev"),AND(J1815="Corporativa",O1815=1,I1815="EM"),IFERROR(MATCH(B1815,[1]RF_Corps!B:B,0),"Rev"),AND(F1815="Alternativos",O1815=1),IFERROR(MATCH(B1815,[1]Rep4!C:C,0),"Rev")),"")</f>
        <v/>
      </c>
      <c r="B1815" s="394" t="s">
        <v>4784</v>
      </c>
      <c r="C1815" s="409" t="s">
        <v>4785</v>
      </c>
      <c r="D1815" s="395" t="s">
        <v>4786</v>
      </c>
      <c r="E1815" s="396" t="str">
        <f>IF(B1815="","",INDEX([1]CatGlob!$S:$S,IFERROR(MATCH(MID(B1815,7,1),[1]CatGlob!$R:$R,0),MATCH(MID(B1815,1,2),[1]CatGlob!$R:$R,0))))</f>
        <v>DOL</v>
      </c>
      <c r="F1815" s="397" t="s">
        <v>43</v>
      </c>
      <c r="G1815" s="398" t="s">
        <v>328</v>
      </c>
      <c r="H1815" s="399" t="s">
        <v>196</v>
      </c>
      <c r="I1815" s="399" t="s">
        <v>4760</v>
      </c>
      <c r="J1815" s="399" t="s">
        <v>600</v>
      </c>
      <c r="K1815" s="396" t="s">
        <v>600</v>
      </c>
      <c r="L1815" s="400" t="str">
        <f>IF(ISERROR(MATCH(M1815,M$10:M1814,0)),M1815,"")</f>
        <v/>
      </c>
      <c r="M1815" s="401" t="str">
        <f>IF(B1815="","",IF(ISERROR(MATCH(F1815&amp;"_"&amp;G1815&amp;"_"&amp;H1815&amp;"_"&amp;I1815&amp;"_"&amp;J1815&amp;IF(K1815="","","_"&amp;K1815),[1]CatGlob!$B:$B,0)),F1815&amp;"_"&amp;G1815&amp;"_"&amp;H1815&amp;"_"&amp;I1815&amp;"_"&amp;J1815&amp;IF(K1815="","","_"&amp;K1815),INDEX([1]CatGlob!$C:$C,MATCH(F1815&amp;"_"&amp;G1815&amp;"_"&amp;H1815&amp;"_"&amp;I1815&amp;"_"&amp;J1815&amp;IF(K1815="","","_"&amp;K1815),[1]CatGlob!$B:$B,0))))</f>
        <v>RVI_DM_EU_BE</v>
      </c>
      <c r="N1815" s="402" t="str">
        <f t="shared" si="59"/>
        <v/>
      </c>
      <c r="O1815" s="402" t="str">
        <f t="shared" si="58"/>
        <v/>
      </c>
      <c r="P1815" s="401" t="str">
        <f>IF(LEN(B1815)&gt;8,INDEX([1]CatGlob!$X:$X,MATCH(M1815,[1]CatGlob!$W:$W,0)),"")</f>
        <v>INTER</v>
      </c>
      <c r="Q1815" s="403" t="str">
        <f>INDEX([1]CatGlob!P:P,MATCH(M1815,[1]CatGlob!O:O,0))</f>
        <v>RVI</v>
      </c>
      <c r="R1815" s="403" t="s">
        <v>601</v>
      </c>
      <c r="S1815" s="403" t="s">
        <v>1025</v>
      </c>
      <c r="T1815" s="403" t="str">
        <f>INDEX([1]CatGlob!$D:$D,MATCH($M1815,[1]CatGlob!$C:$C,0))</f>
        <v>RVI</v>
      </c>
      <c r="U1815" s="403" t="s">
        <v>602</v>
      </c>
      <c r="V1815" s="404" t="str">
        <f>INDEX([1]CatGlob!$F:$F,MATCH($M1815,[1]CatGlob!$C:$C,0))</f>
        <v>RVI</v>
      </c>
      <c r="W1815" s="405"/>
      <c r="X1815" s="406">
        <v>0</v>
      </c>
      <c r="Y1815" s="407">
        <v>0</v>
      </c>
      <c r="Z1815" s="408">
        <v>0</v>
      </c>
      <c r="AA1815" s="407">
        <v>0</v>
      </c>
      <c r="AB1815" s="408">
        <v>0</v>
      </c>
      <c r="AC1815" s="407">
        <v>0</v>
      </c>
      <c r="AD1815" s="408">
        <v>0</v>
      </c>
      <c r="AE1815" s="407">
        <v>0</v>
      </c>
      <c r="AF1815" s="408">
        <v>0</v>
      </c>
      <c r="AG1815" s="407">
        <v>0</v>
      </c>
      <c r="AI1815" s="406">
        <v>0</v>
      </c>
      <c r="AJ1815" s="407">
        <v>0</v>
      </c>
      <c r="AK1815" s="408">
        <v>0</v>
      </c>
      <c r="AL1815" s="407">
        <v>0</v>
      </c>
      <c r="AM1815" s="408">
        <v>0</v>
      </c>
      <c r="AN1815" s="407">
        <v>0</v>
      </c>
      <c r="AO1815" s="408">
        <v>0</v>
      </c>
      <c r="AP1815" s="407">
        <v>0</v>
      </c>
      <c r="AQ1815" s="408">
        <v>0</v>
      </c>
      <c r="AR1815" s="407">
        <v>0</v>
      </c>
      <c r="AT1815" s="406">
        <v>0</v>
      </c>
      <c r="AU1815" s="407">
        <v>0</v>
      </c>
      <c r="AV1815" s="408">
        <v>0</v>
      </c>
      <c r="AW1815" s="407">
        <v>0</v>
      </c>
      <c r="AX1815" s="408">
        <v>0</v>
      </c>
      <c r="AY1815" s="407">
        <v>0</v>
      </c>
      <c r="AZ1815" s="408">
        <v>0</v>
      </c>
      <c r="BA1815" s="407">
        <v>0</v>
      </c>
      <c r="BB1815" s="408">
        <v>0</v>
      </c>
      <c r="BC1815" s="407">
        <v>0</v>
      </c>
    </row>
    <row r="1816" spans="1:55" x14ac:dyDescent="0.35">
      <c r="A1816" s="385" t="str" cm="1">
        <f t="array" ref="A1816">IFERROR(_xlfn.IFS(AND(F1816="Renta Variable",O1816=1),IFERROR(MATCH(B1816,[1]RV_Det!C:C,0),"Rev"),AND(J1816="Corporativa",O1816=1,I1816="EM"),IFERROR(MATCH(B1816,[1]RF_Corps!B:B,0),"Rev"),AND(F1816="Alternativos",O1816=1),IFERROR(MATCH(B1816,[1]Rep4!C:C,0),"Rev")),"")</f>
        <v/>
      </c>
      <c r="B1816" s="394" t="s">
        <v>4787</v>
      </c>
      <c r="C1816" s="409" t="s">
        <v>4788</v>
      </c>
      <c r="D1816" s="395" t="s">
        <v>4789</v>
      </c>
      <c r="E1816" s="396" t="str">
        <f>IF(B1816="","",INDEX([1]CatGlob!$S:$S,IFERROR(MATCH(MID(B1816,7,1),[1]CatGlob!$R:$R,0),MATCH(MID(B1816,1,2),[1]CatGlob!$R:$R,0))))</f>
        <v>DOL</v>
      </c>
      <c r="F1816" s="397" t="s">
        <v>43</v>
      </c>
      <c r="G1816" s="398" t="s">
        <v>328</v>
      </c>
      <c r="H1816" s="399" t="s">
        <v>196</v>
      </c>
      <c r="I1816" s="399" t="s">
        <v>4760</v>
      </c>
      <c r="J1816" s="399" t="s">
        <v>600</v>
      </c>
      <c r="K1816" s="396" t="s">
        <v>600</v>
      </c>
      <c r="L1816" s="400" t="str">
        <f>IF(ISERROR(MATCH(M1816,M$10:M1815,0)),M1816,"")</f>
        <v/>
      </c>
      <c r="M1816" s="401" t="str">
        <f>IF(B1816="","",IF(ISERROR(MATCH(F1816&amp;"_"&amp;G1816&amp;"_"&amp;H1816&amp;"_"&amp;I1816&amp;"_"&amp;J1816&amp;IF(K1816="","","_"&amp;K1816),[1]CatGlob!$B:$B,0)),F1816&amp;"_"&amp;G1816&amp;"_"&amp;H1816&amp;"_"&amp;I1816&amp;"_"&amp;J1816&amp;IF(K1816="","","_"&amp;K1816),INDEX([1]CatGlob!$C:$C,MATCH(F1816&amp;"_"&amp;G1816&amp;"_"&amp;H1816&amp;"_"&amp;I1816&amp;"_"&amp;J1816&amp;IF(K1816="","","_"&amp;K1816),[1]CatGlob!$B:$B,0))))</f>
        <v>RVI_DM_EU_BE</v>
      </c>
      <c r="N1816" s="402" t="str">
        <f t="shared" si="59"/>
        <v/>
      </c>
      <c r="O1816" s="402" t="str">
        <f t="shared" si="58"/>
        <v/>
      </c>
      <c r="P1816" s="401" t="str">
        <f>IF(LEN(B1816)&gt;8,INDEX([1]CatGlob!$X:$X,MATCH(M1816,[1]CatGlob!$W:$W,0)),"")</f>
        <v>INTER</v>
      </c>
      <c r="Q1816" s="403" t="str">
        <f>INDEX([1]CatGlob!P:P,MATCH(M1816,[1]CatGlob!O:O,0))</f>
        <v>RVI</v>
      </c>
      <c r="R1816" s="403" t="s">
        <v>601</v>
      </c>
      <c r="S1816" s="403" t="s">
        <v>1025</v>
      </c>
      <c r="T1816" s="403" t="str">
        <f>INDEX([1]CatGlob!$D:$D,MATCH($M1816,[1]CatGlob!$C:$C,0))</f>
        <v>RVI</v>
      </c>
      <c r="U1816" s="403" t="s">
        <v>602</v>
      </c>
      <c r="V1816" s="404" t="str">
        <f>INDEX([1]CatGlob!$F:$F,MATCH($M1816,[1]CatGlob!$C:$C,0))</f>
        <v>RVI</v>
      </c>
      <c r="W1816" s="405"/>
      <c r="X1816" s="406">
        <v>0</v>
      </c>
      <c r="Y1816" s="407">
        <v>0</v>
      </c>
      <c r="Z1816" s="408">
        <v>0</v>
      </c>
      <c r="AA1816" s="407">
        <v>0</v>
      </c>
      <c r="AB1816" s="408">
        <v>0</v>
      </c>
      <c r="AC1816" s="407">
        <v>0</v>
      </c>
      <c r="AD1816" s="408">
        <v>0</v>
      </c>
      <c r="AE1816" s="407">
        <v>0</v>
      </c>
      <c r="AF1816" s="408">
        <v>0</v>
      </c>
      <c r="AG1816" s="407">
        <v>0</v>
      </c>
      <c r="AI1816" s="406">
        <v>0</v>
      </c>
      <c r="AJ1816" s="407">
        <v>0</v>
      </c>
      <c r="AK1816" s="408">
        <v>0</v>
      </c>
      <c r="AL1816" s="407">
        <v>0</v>
      </c>
      <c r="AM1816" s="408">
        <v>0</v>
      </c>
      <c r="AN1816" s="407">
        <v>0</v>
      </c>
      <c r="AO1816" s="408">
        <v>0</v>
      </c>
      <c r="AP1816" s="407">
        <v>0</v>
      </c>
      <c r="AQ1816" s="408">
        <v>0</v>
      </c>
      <c r="AR1816" s="407">
        <v>0</v>
      </c>
      <c r="AT1816" s="406">
        <v>0</v>
      </c>
      <c r="AU1816" s="407">
        <v>0</v>
      </c>
      <c r="AV1816" s="408">
        <v>0</v>
      </c>
      <c r="AW1816" s="407">
        <v>0</v>
      </c>
      <c r="AX1816" s="408">
        <v>0</v>
      </c>
      <c r="AY1816" s="407">
        <v>0</v>
      </c>
      <c r="AZ1816" s="408">
        <v>0</v>
      </c>
      <c r="BA1816" s="407">
        <v>0</v>
      </c>
      <c r="BB1816" s="408">
        <v>0</v>
      </c>
      <c r="BC1816" s="407">
        <v>0</v>
      </c>
    </row>
    <row r="1817" spans="1:55" x14ac:dyDescent="0.35">
      <c r="A1817" s="385" cm="1">
        <f t="array" ref="A1817">IFERROR(_xlfn.IFS(AND(F1817="Renta Variable",O1817=1),IFERROR(MATCH(B1817,[1]RV_Det!C:C,0),"Rev"),AND(J1817="Corporativa",O1817=1,I1817="EM"),IFERROR(MATCH(B1817,[1]RF_Corps!B:B,0),"Rev"),AND(F1817="Alternativos",O1817=1),IFERROR(MATCH(B1817,[1]Rep4!C:C,0),"Rev")),"")</f>
        <v>539</v>
      </c>
      <c r="B1817" s="394" t="s">
        <v>4790</v>
      </c>
      <c r="C1817" s="409" t="s">
        <v>4791</v>
      </c>
      <c r="D1817" s="395" t="s">
        <v>4792</v>
      </c>
      <c r="E1817" s="396" t="str">
        <f>IF(B1817="","",INDEX([1]CatGlob!$S:$S,IFERROR(MATCH(MID(B1817,7,1),[1]CatGlob!$R:$R,0),MATCH(MID(B1817,1,2),[1]CatGlob!$R:$R,0))))</f>
        <v>EUR</v>
      </c>
      <c r="F1817" s="397" t="s">
        <v>43</v>
      </c>
      <c r="G1817" s="398" t="s">
        <v>328</v>
      </c>
      <c r="H1817" s="399" t="s">
        <v>196</v>
      </c>
      <c r="I1817" s="399" t="s">
        <v>4760</v>
      </c>
      <c r="J1817" s="399" t="s">
        <v>600</v>
      </c>
      <c r="K1817" s="396" t="s">
        <v>600</v>
      </c>
      <c r="L1817" s="400" t="str">
        <f>IF(ISERROR(MATCH(M1817,M$10:M1816,0)),M1817,"")</f>
        <v/>
      </c>
      <c r="M1817" s="401" t="str">
        <f>IF(B1817="","",IF(ISERROR(MATCH(F1817&amp;"_"&amp;G1817&amp;"_"&amp;H1817&amp;"_"&amp;I1817&amp;"_"&amp;J1817&amp;IF(K1817="","","_"&amp;K1817),[1]CatGlob!$B:$B,0)),F1817&amp;"_"&amp;G1817&amp;"_"&amp;H1817&amp;"_"&amp;I1817&amp;"_"&amp;J1817&amp;IF(K1817="","","_"&amp;K1817),INDEX([1]CatGlob!$C:$C,MATCH(F1817&amp;"_"&amp;G1817&amp;"_"&amp;H1817&amp;"_"&amp;I1817&amp;"_"&amp;J1817&amp;IF(K1817="","","_"&amp;K1817),[1]CatGlob!$B:$B,0))))</f>
        <v>RVI_DM_EU_BE</v>
      </c>
      <c r="N1817" s="402" t="str">
        <f t="shared" si="59"/>
        <v/>
      </c>
      <c r="O1817" s="402">
        <f t="shared" si="58"/>
        <v>1</v>
      </c>
      <c r="P1817" s="401" t="str">
        <f>IF(LEN(B1817)&gt;8,INDEX([1]CatGlob!$X:$X,MATCH(M1817,[1]CatGlob!$W:$W,0)),"")</f>
        <v>INTER</v>
      </c>
      <c r="Q1817" s="403" t="str">
        <f>INDEX([1]CatGlob!P:P,MATCH(M1817,[1]CatGlob!O:O,0))</f>
        <v>RVI</v>
      </c>
      <c r="R1817" s="403" t="s">
        <v>1017</v>
      </c>
      <c r="S1817" s="403" t="s">
        <v>1018</v>
      </c>
      <c r="T1817" s="403" t="str">
        <f>INDEX([1]CatGlob!$D:$D,MATCH($M1817,[1]CatGlob!$C:$C,0))</f>
        <v>RVI</v>
      </c>
      <c r="U1817" s="403" t="s">
        <v>602</v>
      </c>
      <c r="V1817" s="404" t="str">
        <f>INDEX([1]CatGlob!$F:$F,MATCH($M1817,[1]CatGlob!$C:$C,0))</f>
        <v>RVI</v>
      </c>
      <c r="W1817" s="405"/>
      <c r="X1817" s="406">
        <v>0</v>
      </c>
      <c r="Y1817" s="407">
        <v>0</v>
      </c>
      <c r="Z1817" s="408">
        <v>0</v>
      </c>
      <c r="AA1817" s="407">
        <v>0</v>
      </c>
      <c r="AB1817" s="408">
        <v>0</v>
      </c>
      <c r="AC1817" s="407">
        <v>0</v>
      </c>
      <c r="AD1817" s="408">
        <v>0</v>
      </c>
      <c r="AE1817" s="407">
        <v>0</v>
      </c>
      <c r="AF1817" s="408">
        <v>0</v>
      </c>
      <c r="AG1817" s="407">
        <v>0</v>
      </c>
      <c r="AI1817" s="406">
        <v>4.1936976252369601E-9</v>
      </c>
      <c r="AJ1817" s="407">
        <v>1.0704015451778999E-6</v>
      </c>
      <c r="AK1817" s="408">
        <v>4.1936976252369601E-9</v>
      </c>
      <c r="AL1817" s="407">
        <v>1.0704015451778999E-6</v>
      </c>
      <c r="AM1817" s="408">
        <v>-3.7593112661550699E-6</v>
      </c>
      <c r="AN1817" s="407">
        <v>-9.5952930934117798E-4</v>
      </c>
      <c r="AO1817" s="408">
        <v>4.1936976252369601E-9</v>
      </c>
      <c r="AP1817" s="407">
        <v>1.0704015451778999E-6</v>
      </c>
      <c r="AQ1817" s="408">
        <v>-1.6683706817047501E-6</v>
      </c>
      <c r="AR1817" s="407">
        <v>-4.2583613230707699E-4</v>
      </c>
      <c r="AT1817" s="406">
        <v>2.67390939636626E-8</v>
      </c>
      <c r="AU1817" s="407">
        <v>6.8249050855229101E-6</v>
      </c>
      <c r="AV1817" s="408">
        <v>2.67390939636626E-8</v>
      </c>
      <c r="AW1817" s="407">
        <v>6.8249050855229101E-6</v>
      </c>
      <c r="AX1817" s="408">
        <v>2.67390939636626E-8</v>
      </c>
      <c r="AY1817" s="407">
        <v>6.8249050855229101E-6</v>
      </c>
      <c r="AZ1817" s="408">
        <v>2.67390939636626E-8</v>
      </c>
      <c r="BA1817" s="407">
        <v>6.8249050855229101E-6</v>
      </c>
      <c r="BB1817" s="408">
        <v>2.67390939636626E-8</v>
      </c>
      <c r="BC1817" s="407">
        <v>6.8249050855229101E-6</v>
      </c>
    </row>
    <row r="1818" spans="1:55" x14ac:dyDescent="0.35">
      <c r="A1818" s="385" t="str" cm="1">
        <f t="array" ref="A1818">IFERROR(_xlfn.IFS(AND(F1818="Renta Variable",O1818=1),IFERROR(MATCH(B1818,[1]RV_Det!C:C,0),"Rev"),AND(J1818="Corporativa",O1818=1,I1818="EM"),IFERROR(MATCH(B1818,[1]RF_Corps!B:B,0),"Rev"),AND(F1818="Alternativos",O1818=1),IFERROR(MATCH(B1818,[1]Rep4!C:C,0),"Rev")),"")</f>
        <v/>
      </c>
      <c r="B1818" s="394" t="s">
        <v>4793</v>
      </c>
      <c r="C1818" s="409" t="s">
        <v>4794</v>
      </c>
      <c r="D1818" s="395" t="s">
        <v>4795</v>
      </c>
      <c r="E1818" s="396" t="str">
        <f>IF(B1818="","",INDEX([1]CatGlob!$S:$S,IFERROR(MATCH(MID(B1818,7,1),[1]CatGlob!$R:$R,0),MATCH(MID(B1818,1,2),[1]CatGlob!$R:$R,0))))</f>
        <v>GBP</v>
      </c>
      <c r="F1818" s="397" t="s">
        <v>43</v>
      </c>
      <c r="G1818" s="398" t="s">
        <v>328</v>
      </c>
      <c r="H1818" s="399" t="s">
        <v>196</v>
      </c>
      <c r="I1818" s="399" t="s">
        <v>4760</v>
      </c>
      <c r="J1818" s="399" t="s">
        <v>600</v>
      </c>
      <c r="K1818" s="396" t="s">
        <v>600</v>
      </c>
      <c r="L1818" s="400" t="str">
        <f>IF(ISERROR(MATCH(M1818,M$10:M1817,0)),M1818,"")</f>
        <v/>
      </c>
      <c r="M1818" s="401" t="str">
        <f>IF(B1818="","",IF(ISERROR(MATCH(F1818&amp;"_"&amp;G1818&amp;"_"&amp;H1818&amp;"_"&amp;I1818&amp;"_"&amp;J1818&amp;IF(K1818="","","_"&amp;K1818),[1]CatGlob!$B:$B,0)),F1818&amp;"_"&amp;G1818&amp;"_"&amp;H1818&amp;"_"&amp;I1818&amp;"_"&amp;J1818&amp;IF(K1818="","","_"&amp;K1818),INDEX([1]CatGlob!$C:$C,MATCH(F1818&amp;"_"&amp;G1818&amp;"_"&amp;H1818&amp;"_"&amp;I1818&amp;"_"&amp;J1818&amp;IF(K1818="","","_"&amp;K1818),[1]CatGlob!$B:$B,0))))</f>
        <v>RVI_DM_EU_BE</v>
      </c>
      <c r="N1818" s="402" t="str">
        <f t="shared" si="59"/>
        <v/>
      </c>
      <c r="O1818" s="402" t="str">
        <f t="shared" si="58"/>
        <v/>
      </c>
      <c r="P1818" s="401" t="str">
        <f>IF(LEN(B1818)&gt;8,INDEX([1]CatGlob!$X:$X,MATCH(M1818,[1]CatGlob!$W:$W,0)),"")</f>
        <v>INTER</v>
      </c>
      <c r="Q1818" s="403" t="str">
        <f>INDEX([1]CatGlob!P:P,MATCH(M1818,[1]CatGlob!O:O,0))</f>
        <v>RVI</v>
      </c>
      <c r="R1818" s="403" t="s">
        <v>1017</v>
      </c>
      <c r="S1818" s="403" t="s">
        <v>1025</v>
      </c>
      <c r="T1818" s="403" t="str">
        <f>INDEX([1]CatGlob!$D:$D,MATCH($M1818,[1]CatGlob!$C:$C,0))</f>
        <v>RVI</v>
      </c>
      <c r="U1818" s="403" t="s">
        <v>602</v>
      </c>
      <c r="V1818" s="404" t="str">
        <f>INDEX([1]CatGlob!$F:$F,MATCH($M1818,[1]CatGlob!$C:$C,0))</f>
        <v>RVI</v>
      </c>
      <c r="W1818" s="405"/>
      <c r="X1818" s="406">
        <v>0</v>
      </c>
      <c r="Y1818" s="407">
        <v>0</v>
      </c>
      <c r="Z1818" s="408">
        <v>0</v>
      </c>
      <c r="AA1818" s="407">
        <v>0</v>
      </c>
      <c r="AB1818" s="408">
        <v>0</v>
      </c>
      <c r="AC1818" s="407">
        <v>0</v>
      </c>
      <c r="AD1818" s="408">
        <v>0</v>
      </c>
      <c r="AE1818" s="407">
        <v>0</v>
      </c>
      <c r="AF1818" s="408">
        <v>0</v>
      </c>
      <c r="AG1818" s="407">
        <v>0</v>
      </c>
      <c r="AI1818" s="406">
        <v>0</v>
      </c>
      <c r="AJ1818" s="407">
        <v>0</v>
      </c>
      <c r="AK1818" s="408">
        <v>0</v>
      </c>
      <c r="AL1818" s="407">
        <v>0</v>
      </c>
      <c r="AM1818" s="408">
        <v>0</v>
      </c>
      <c r="AN1818" s="407">
        <v>0</v>
      </c>
      <c r="AO1818" s="408">
        <v>0</v>
      </c>
      <c r="AP1818" s="407">
        <v>0</v>
      </c>
      <c r="AQ1818" s="408">
        <v>0</v>
      </c>
      <c r="AR1818" s="407">
        <v>0</v>
      </c>
      <c r="AT1818" s="406">
        <v>0</v>
      </c>
      <c r="AU1818" s="407">
        <v>0</v>
      </c>
      <c r="AV1818" s="408">
        <v>0</v>
      </c>
      <c r="AW1818" s="407">
        <v>0</v>
      </c>
      <c r="AX1818" s="408">
        <v>0</v>
      </c>
      <c r="AY1818" s="407">
        <v>0</v>
      </c>
      <c r="AZ1818" s="408">
        <v>0</v>
      </c>
      <c r="BA1818" s="407">
        <v>0</v>
      </c>
      <c r="BB1818" s="408">
        <v>0</v>
      </c>
      <c r="BC1818" s="407">
        <v>0</v>
      </c>
    </row>
    <row r="1819" spans="1:55" x14ac:dyDescent="0.35">
      <c r="A1819" s="385" t="str" cm="1">
        <f t="array" ref="A1819">IFERROR(_xlfn.IFS(AND(F1819="Renta Variable",O1819=1),IFERROR(MATCH(B1819,[1]RV_Det!C:C,0),"Rev"),AND(J1819="Corporativa",O1819=1,I1819="EM"),IFERROR(MATCH(B1819,[1]RF_Corps!B:B,0),"Rev"),AND(F1819="Alternativos",O1819=1),IFERROR(MATCH(B1819,[1]Rep4!C:C,0),"Rev")),"")</f>
        <v/>
      </c>
      <c r="B1819" s="394" t="s">
        <v>4796</v>
      </c>
      <c r="C1819" s="409" t="s">
        <v>4797</v>
      </c>
      <c r="D1819" s="395" t="s">
        <v>4798</v>
      </c>
      <c r="E1819" s="396" t="str">
        <f>IF(B1819="","",INDEX([1]CatGlob!$S:$S,IFERROR(MATCH(MID(B1819,7,1),[1]CatGlob!$R:$R,0),MATCH(MID(B1819,1,2),[1]CatGlob!$R:$R,0))))</f>
        <v>GBP</v>
      </c>
      <c r="F1819" s="397" t="s">
        <v>43</v>
      </c>
      <c r="G1819" s="398" t="s">
        <v>328</v>
      </c>
      <c r="H1819" s="399" t="s">
        <v>196</v>
      </c>
      <c r="I1819" s="399" t="s">
        <v>4760</v>
      </c>
      <c r="J1819" s="399" t="s">
        <v>600</v>
      </c>
      <c r="K1819" s="396" t="s">
        <v>600</v>
      </c>
      <c r="L1819" s="400" t="str">
        <f>IF(ISERROR(MATCH(M1819,M$10:M1818,0)),M1819,"")</f>
        <v/>
      </c>
      <c r="M1819" s="401" t="str">
        <f>IF(B1819="","",IF(ISERROR(MATCH(F1819&amp;"_"&amp;G1819&amp;"_"&amp;H1819&amp;"_"&amp;I1819&amp;"_"&amp;J1819&amp;IF(K1819="","","_"&amp;K1819),[1]CatGlob!$B:$B,0)),F1819&amp;"_"&amp;G1819&amp;"_"&amp;H1819&amp;"_"&amp;I1819&amp;"_"&amp;J1819&amp;IF(K1819="","","_"&amp;K1819),INDEX([1]CatGlob!$C:$C,MATCH(F1819&amp;"_"&amp;G1819&amp;"_"&amp;H1819&amp;"_"&amp;I1819&amp;"_"&amp;J1819&amp;IF(K1819="","","_"&amp;K1819),[1]CatGlob!$B:$B,0))))</f>
        <v>RVI_DM_EU_BE</v>
      </c>
      <c r="N1819" s="402" t="str">
        <f t="shared" si="59"/>
        <v/>
      </c>
      <c r="O1819" s="402" t="str">
        <f t="shared" si="58"/>
        <v/>
      </c>
      <c r="P1819" s="401" t="str">
        <f>IF(LEN(B1819)&gt;8,INDEX([1]CatGlob!$X:$X,MATCH(M1819,[1]CatGlob!$W:$W,0)),"")</f>
        <v>INTER</v>
      </c>
      <c r="Q1819" s="403" t="str">
        <f>INDEX([1]CatGlob!P:P,MATCH(M1819,[1]CatGlob!O:O,0))</f>
        <v>RVI</v>
      </c>
      <c r="R1819" s="403" t="s">
        <v>1017</v>
      </c>
      <c r="S1819" s="403" t="s">
        <v>1018</v>
      </c>
      <c r="T1819" s="403" t="str">
        <f>INDEX([1]CatGlob!$D:$D,MATCH($M1819,[1]CatGlob!$C:$C,0))</f>
        <v>RVI</v>
      </c>
      <c r="U1819" s="403" t="s">
        <v>602</v>
      </c>
      <c r="V1819" s="404" t="str">
        <f>INDEX([1]CatGlob!$F:$F,MATCH($M1819,[1]CatGlob!$C:$C,0))</f>
        <v>RVI</v>
      </c>
      <c r="W1819" s="405"/>
      <c r="X1819" s="406">
        <v>0</v>
      </c>
      <c r="Y1819" s="407">
        <v>0</v>
      </c>
      <c r="Z1819" s="408">
        <v>0</v>
      </c>
      <c r="AA1819" s="407">
        <v>0</v>
      </c>
      <c r="AB1819" s="408">
        <v>0</v>
      </c>
      <c r="AC1819" s="407">
        <v>0</v>
      </c>
      <c r="AD1819" s="408">
        <v>0</v>
      </c>
      <c r="AE1819" s="407">
        <v>0</v>
      </c>
      <c r="AF1819" s="408">
        <v>0</v>
      </c>
      <c r="AG1819" s="407">
        <v>0</v>
      </c>
      <c r="AI1819" s="406">
        <v>0</v>
      </c>
      <c r="AJ1819" s="407">
        <v>0</v>
      </c>
      <c r="AK1819" s="408">
        <v>0</v>
      </c>
      <c r="AL1819" s="407">
        <v>0</v>
      </c>
      <c r="AM1819" s="408">
        <v>0</v>
      </c>
      <c r="AN1819" s="407">
        <v>0</v>
      </c>
      <c r="AO1819" s="408">
        <v>0</v>
      </c>
      <c r="AP1819" s="407">
        <v>0</v>
      </c>
      <c r="AQ1819" s="408">
        <v>0</v>
      </c>
      <c r="AR1819" s="407">
        <v>0</v>
      </c>
      <c r="AT1819" s="406">
        <v>0</v>
      </c>
      <c r="AU1819" s="407">
        <v>0</v>
      </c>
      <c r="AV1819" s="408">
        <v>0</v>
      </c>
      <c r="AW1819" s="407">
        <v>0</v>
      </c>
      <c r="AX1819" s="408">
        <v>0</v>
      </c>
      <c r="AY1819" s="407">
        <v>0</v>
      </c>
      <c r="AZ1819" s="408">
        <v>0</v>
      </c>
      <c r="BA1819" s="407">
        <v>0</v>
      </c>
      <c r="BB1819" s="408">
        <v>0</v>
      </c>
      <c r="BC1819" s="407">
        <v>0</v>
      </c>
    </row>
    <row r="1820" spans="1:55" x14ac:dyDescent="0.35">
      <c r="A1820" s="385" t="str" cm="1">
        <f t="array" ref="A1820">IFERROR(_xlfn.IFS(AND(F1820="Renta Variable",O1820=1),IFERROR(MATCH(B1820,[1]RV_Det!C:C,0),"Rev"),AND(J1820="Corporativa",O1820=1,I1820="EM"),IFERROR(MATCH(B1820,[1]RF_Corps!B:B,0),"Rev"),AND(F1820="Alternativos",O1820=1),IFERROR(MATCH(B1820,[1]Rep4!C:C,0),"Rev")),"")</f>
        <v/>
      </c>
      <c r="B1820" s="394" t="s">
        <v>4799</v>
      </c>
      <c r="C1820" s="409" t="s">
        <v>4800</v>
      </c>
      <c r="D1820" s="395" t="s">
        <v>4801</v>
      </c>
      <c r="E1820" s="396" t="str">
        <f>IF(B1820="","",INDEX([1]CatGlob!$S:$S,IFERROR(MATCH(MID(B1820,7,1),[1]CatGlob!$R:$R,0),MATCH(MID(B1820,1,2),[1]CatGlob!$R:$R,0))))</f>
        <v>EUR</v>
      </c>
      <c r="F1820" s="397" t="s">
        <v>43</v>
      </c>
      <c r="G1820" s="398" t="s">
        <v>328</v>
      </c>
      <c r="H1820" s="399" t="s">
        <v>196</v>
      </c>
      <c r="I1820" s="399" t="s">
        <v>4760</v>
      </c>
      <c r="J1820" s="399" t="s">
        <v>600</v>
      </c>
      <c r="K1820" s="396" t="s">
        <v>600</v>
      </c>
      <c r="L1820" s="400" t="str">
        <f>IF(ISERROR(MATCH(M1820,M$10:M1819,0)),M1820,"")</f>
        <v/>
      </c>
      <c r="M1820" s="401" t="str">
        <f>IF(B1820="","",IF(ISERROR(MATCH(F1820&amp;"_"&amp;G1820&amp;"_"&amp;H1820&amp;"_"&amp;I1820&amp;"_"&amp;J1820&amp;IF(K1820="","","_"&amp;K1820),[1]CatGlob!$B:$B,0)),F1820&amp;"_"&amp;G1820&amp;"_"&amp;H1820&amp;"_"&amp;I1820&amp;"_"&amp;J1820&amp;IF(K1820="","","_"&amp;K1820),INDEX([1]CatGlob!$C:$C,MATCH(F1820&amp;"_"&amp;G1820&amp;"_"&amp;H1820&amp;"_"&amp;I1820&amp;"_"&amp;J1820&amp;IF(K1820="","","_"&amp;K1820),[1]CatGlob!$B:$B,0))))</f>
        <v>RVI_DM_EU_BE</v>
      </c>
      <c r="N1820" s="402" t="str">
        <f t="shared" si="59"/>
        <v/>
      </c>
      <c r="O1820" s="402" t="str">
        <f t="shared" si="58"/>
        <v/>
      </c>
      <c r="P1820" s="401" t="str">
        <f>IF(LEN(B1820)&gt;8,INDEX([1]CatGlob!$X:$X,MATCH(M1820,[1]CatGlob!$W:$W,0)),"")</f>
        <v>INTER</v>
      </c>
      <c r="Q1820" s="403" t="str">
        <f>INDEX([1]CatGlob!P:P,MATCH(M1820,[1]CatGlob!O:O,0))</f>
        <v>RVI</v>
      </c>
      <c r="R1820" s="403" t="s">
        <v>1017</v>
      </c>
      <c r="S1820" s="403" t="s">
        <v>1018</v>
      </c>
      <c r="T1820" s="403" t="str">
        <f>INDEX([1]CatGlob!$D:$D,MATCH($M1820,[1]CatGlob!$C:$C,0))</f>
        <v>RVI</v>
      </c>
      <c r="U1820" s="403" t="s">
        <v>602</v>
      </c>
      <c r="V1820" s="404" t="str">
        <f>INDEX([1]CatGlob!$F:$F,MATCH($M1820,[1]CatGlob!$C:$C,0))</f>
        <v>RVI</v>
      </c>
      <c r="W1820" s="405"/>
      <c r="X1820" s="406">
        <v>0</v>
      </c>
      <c r="Y1820" s="407">
        <v>0</v>
      </c>
      <c r="Z1820" s="408">
        <v>0</v>
      </c>
      <c r="AA1820" s="407">
        <v>0</v>
      </c>
      <c r="AB1820" s="408">
        <v>0</v>
      </c>
      <c r="AC1820" s="407">
        <v>0</v>
      </c>
      <c r="AD1820" s="408">
        <v>0</v>
      </c>
      <c r="AE1820" s="407">
        <v>0</v>
      </c>
      <c r="AF1820" s="408">
        <v>0</v>
      </c>
      <c r="AG1820" s="407">
        <v>0</v>
      </c>
      <c r="AI1820" s="406">
        <v>0</v>
      </c>
      <c r="AJ1820" s="407">
        <v>0</v>
      </c>
      <c r="AK1820" s="408">
        <v>0</v>
      </c>
      <c r="AL1820" s="407">
        <v>0</v>
      </c>
      <c r="AM1820" s="408">
        <v>0</v>
      </c>
      <c r="AN1820" s="407">
        <v>0</v>
      </c>
      <c r="AO1820" s="408">
        <v>0</v>
      </c>
      <c r="AP1820" s="407">
        <v>0</v>
      </c>
      <c r="AQ1820" s="408">
        <v>0</v>
      </c>
      <c r="AR1820" s="407">
        <v>0</v>
      </c>
      <c r="AT1820" s="406">
        <v>0</v>
      </c>
      <c r="AU1820" s="407">
        <v>0</v>
      </c>
      <c r="AV1820" s="408">
        <v>0</v>
      </c>
      <c r="AW1820" s="407">
        <v>0</v>
      </c>
      <c r="AX1820" s="408">
        <v>0</v>
      </c>
      <c r="AY1820" s="407">
        <v>0</v>
      </c>
      <c r="AZ1820" s="408">
        <v>0</v>
      </c>
      <c r="BA1820" s="407">
        <v>0</v>
      </c>
      <c r="BB1820" s="408">
        <v>0</v>
      </c>
      <c r="BC1820" s="407">
        <v>0</v>
      </c>
    </row>
    <row r="1821" spans="1:55" x14ac:dyDescent="0.35">
      <c r="A1821" s="385" cm="1">
        <f t="array" ref="A1821">IFERROR(_xlfn.IFS(AND(F1821="Renta Variable",O1821=1),IFERROR(MATCH(B1821,[1]RV_Det!C:C,0),"Rev"),AND(J1821="Corporativa",O1821=1,I1821="EM"),IFERROR(MATCH(B1821,[1]RF_Corps!B:B,0),"Rev"),AND(F1821="Alternativos",O1821=1),IFERROR(MATCH(B1821,[1]Rep4!C:C,0),"Rev")),"")</f>
        <v>564</v>
      </c>
      <c r="B1821" s="394" t="s">
        <v>4802</v>
      </c>
      <c r="C1821" s="409" t="s">
        <v>4803</v>
      </c>
      <c r="D1821" s="395" t="s">
        <v>4804</v>
      </c>
      <c r="E1821" s="396" t="str">
        <f>IF(B1821="","",INDEX([1]CatGlob!$S:$S,IFERROR(MATCH(MID(B1821,7,1),[1]CatGlob!$R:$R,0),MATCH(MID(B1821,1,2),[1]CatGlob!$R:$R,0))))</f>
        <v>GBP</v>
      </c>
      <c r="F1821" s="397" t="s">
        <v>43</v>
      </c>
      <c r="G1821" s="398" t="s">
        <v>328</v>
      </c>
      <c r="H1821" s="399" t="s">
        <v>196</v>
      </c>
      <c r="I1821" s="399" t="s">
        <v>4805</v>
      </c>
      <c r="J1821" s="399" t="s">
        <v>600</v>
      </c>
      <c r="K1821" s="396" t="s">
        <v>600</v>
      </c>
      <c r="L1821" s="400" t="str">
        <f>IF(ISERROR(MATCH(M1821,M$10:M1820,0)),M1821,"")</f>
        <v>RVI_DM_EU_CE</v>
      </c>
      <c r="M1821" s="401" t="str">
        <f>IF(B1821="","",IF(ISERROR(MATCH(F1821&amp;"_"&amp;G1821&amp;"_"&amp;H1821&amp;"_"&amp;I1821&amp;"_"&amp;J1821&amp;IF(K1821="","","_"&amp;K1821),[1]CatGlob!$B:$B,0)),F1821&amp;"_"&amp;G1821&amp;"_"&amp;H1821&amp;"_"&amp;I1821&amp;"_"&amp;J1821&amp;IF(K1821="","","_"&amp;K1821),INDEX([1]CatGlob!$C:$C,MATCH(F1821&amp;"_"&amp;G1821&amp;"_"&amp;H1821&amp;"_"&amp;I1821&amp;"_"&amp;J1821&amp;IF(K1821="","","_"&amp;K1821),[1]CatGlob!$B:$B,0))))</f>
        <v>RVI_DM_EU_CE</v>
      </c>
      <c r="N1821" s="402" t="str">
        <f t="shared" si="59"/>
        <v/>
      </c>
      <c r="O1821" s="402">
        <f t="shared" si="58"/>
        <v>1</v>
      </c>
      <c r="P1821" s="401" t="str">
        <f>IF(LEN(B1821)&gt;8,INDEX([1]CatGlob!$X:$X,MATCH(M1821,[1]CatGlob!$W:$W,0)),"")</f>
        <v>INTER</v>
      </c>
      <c r="Q1821" s="403" t="str">
        <f>INDEX([1]CatGlob!P:P,MATCH(M1821,[1]CatGlob!O:O,0))</f>
        <v>RVI</v>
      </c>
      <c r="R1821" s="403" t="s">
        <v>1017</v>
      </c>
      <c r="S1821" s="403" t="s">
        <v>1018</v>
      </c>
      <c r="T1821" s="403" t="str">
        <f>INDEX([1]CatGlob!$D:$D,MATCH($M1821,[1]CatGlob!$C:$C,0))</f>
        <v>RVI</v>
      </c>
      <c r="U1821" s="403" t="s">
        <v>602</v>
      </c>
      <c r="V1821" s="404" t="str">
        <f>INDEX([1]CatGlob!$F:$F,MATCH($M1821,[1]CatGlob!$C:$C,0))</f>
        <v>RVI</v>
      </c>
      <c r="W1821" s="405"/>
      <c r="X1821" s="406">
        <v>0</v>
      </c>
      <c r="Y1821" s="407">
        <v>0</v>
      </c>
      <c r="Z1821" s="408">
        <v>-4.3416419032354203E-9</v>
      </c>
      <c r="AA1821" s="407">
        <v>-1.2525969150800601E-6</v>
      </c>
      <c r="AB1821" s="408">
        <v>-4.8040433653733702E-6</v>
      </c>
      <c r="AC1821" s="407">
        <v>-1.3860027481271699E-3</v>
      </c>
      <c r="AD1821" s="408">
        <v>-4.1823293796494899E-10</v>
      </c>
      <c r="AE1821" s="407">
        <v>-1.2066347920836099E-7</v>
      </c>
      <c r="AF1821" s="408">
        <v>-2.44082956585123E-6</v>
      </c>
      <c r="AG1821" s="407">
        <v>-7.0419774119314098E-4</v>
      </c>
      <c r="AI1821" s="406">
        <v>5.2744584631255104E-10</v>
      </c>
      <c r="AJ1821" s="407">
        <v>1.5217160864722201E-7</v>
      </c>
      <c r="AK1821" s="408">
        <v>-3.3570621308538398E-11</v>
      </c>
      <c r="AL1821" s="407">
        <v>-9.6855856668298706E-9</v>
      </c>
      <c r="AM1821" s="408">
        <v>-2.81756901676239E-6</v>
      </c>
      <c r="AN1821" s="407">
        <v>-8.1288991427008695E-4</v>
      </c>
      <c r="AO1821" s="408">
        <v>5.2744584631255104E-10</v>
      </c>
      <c r="AP1821" s="407">
        <v>1.5217160864722201E-7</v>
      </c>
      <c r="AQ1821" s="408">
        <v>-1.25204358005803E-6</v>
      </c>
      <c r="AR1821" s="407">
        <v>-3.6122401720900603E-4</v>
      </c>
      <c r="AT1821" s="406">
        <v>3.8750422359825098E-9</v>
      </c>
      <c r="AU1821" s="407">
        <v>1.11797904267519E-6</v>
      </c>
      <c r="AV1821" s="408">
        <v>2.1045585889496702E-9</v>
      </c>
      <c r="AW1821" s="407">
        <v>6.0718097216749801E-7</v>
      </c>
      <c r="AX1821" s="408">
        <v>-4.6512822610625396E-6</v>
      </c>
      <c r="AY1821" s="407">
        <v>-1.3419300171069199E-3</v>
      </c>
      <c r="AZ1821" s="408">
        <v>3.8750422359825098E-9</v>
      </c>
      <c r="BA1821" s="407">
        <v>1.11797904267519E-6</v>
      </c>
      <c r="BB1821" s="408">
        <v>-1.1595086930923401E-6</v>
      </c>
      <c r="BC1821" s="407">
        <v>-3.3452700416111198E-4</v>
      </c>
    </row>
    <row r="1822" spans="1:55" x14ac:dyDescent="0.35">
      <c r="A1822" s="385" t="str" cm="1">
        <f t="array" ref="A1822">IFERROR(_xlfn.IFS(AND(F1822="Renta Variable",O1822=1),IFERROR(MATCH(B1822,[1]RV_Det!C:C,0),"Rev"),AND(J1822="Corporativa",O1822=1,I1822="EM"),IFERROR(MATCH(B1822,[1]RF_Corps!B:B,0),"Rev"),AND(F1822="Alternativos",O1822=1),IFERROR(MATCH(B1822,[1]Rep4!C:C,0),"Rev")),"")</f>
        <v/>
      </c>
      <c r="B1822" s="394" t="s">
        <v>4806</v>
      </c>
      <c r="C1822" s="409" t="s">
        <v>4807</v>
      </c>
      <c r="D1822" s="395" t="s">
        <v>4808</v>
      </c>
      <c r="E1822" s="396" t="str">
        <f>IF(B1822="","",INDEX([1]CatGlob!$S:$S,IFERROR(MATCH(MID(B1822,7,1),[1]CatGlob!$R:$R,0),MATCH(MID(B1822,1,2),[1]CatGlob!$R:$R,0))))</f>
        <v>GBP</v>
      </c>
      <c r="F1822" s="397" t="s">
        <v>43</v>
      </c>
      <c r="G1822" s="398" t="s">
        <v>328</v>
      </c>
      <c r="H1822" s="399" t="s">
        <v>196</v>
      </c>
      <c r="I1822" s="399" t="s">
        <v>4805</v>
      </c>
      <c r="J1822" s="399" t="s">
        <v>600</v>
      </c>
      <c r="K1822" s="396" t="s">
        <v>600</v>
      </c>
      <c r="L1822" s="400" t="str">
        <f>IF(ISERROR(MATCH(M1822,M$10:M1821,0)),M1822,"")</f>
        <v/>
      </c>
      <c r="M1822" s="401" t="str">
        <f>IF(B1822="","",IF(ISERROR(MATCH(F1822&amp;"_"&amp;G1822&amp;"_"&amp;H1822&amp;"_"&amp;I1822&amp;"_"&amp;J1822&amp;IF(K1822="","","_"&amp;K1822),[1]CatGlob!$B:$B,0)),F1822&amp;"_"&amp;G1822&amp;"_"&amp;H1822&amp;"_"&amp;I1822&amp;"_"&amp;J1822&amp;IF(K1822="","","_"&amp;K1822),INDEX([1]CatGlob!$C:$C,MATCH(F1822&amp;"_"&amp;G1822&amp;"_"&amp;H1822&amp;"_"&amp;I1822&amp;"_"&amp;J1822&amp;IF(K1822="","","_"&amp;K1822),[1]CatGlob!$B:$B,0))))</f>
        <v>RVI_DM_EU_CE</v>
      </c>
      <c r="N1822" s="402" t="str">
        <f t="shared" si="59"/>
        <v/>
      </c>
      <c r="O1822" s="402" t="str">
        <f t="shared" si="58"/>
        <v/>
      </c>
      <c r="P1822" s="401" t="str">
        <f>IF(LEN(B1822)&gt;8,INDEX([1]CatGlob!$X:$X,MATCH(M1822,[1]CatGlob!$W:$W,0)),"")</f>
        <v>INTER</v>
      </c>
      <c r="Q1822" s="403" t="str">
        <f>INDEX([1]CatGlob!P:P,MATCH(M1822,[1]CatGlob!O:O,0))</f>
        <v>RVI</v>
      </c>
      <c r="R1822" s="403" t="s">
        <v>1017</v>
      </c>
      <c r="S1822" s="403" t="s">
        <v>1018</v>
      </c>
      <c r="T1822" s="403" t="str">
        <f>INDEX([1]CatGlob!$D:$D,MATCH($M1822,[1]CatGlob!$C:$C,0))</f>
        <v>RVI</v>
      </c>
      <c r="U1822" s="403" t="s">
        <v>602</v>
      </c>
      <c r="V1822" s="404" t="str">
        <f>INDEX([1]CatGlob!$F:$F,MATCH($M1822,[1]CatGlob!$C:$C,0))</f>
        <v>RVI</v>
      </c>
      <c r="W1822" s="405"/>
      <c r="X1822" s="406">
        <v>0</v>
      </c>
      <c r="Y1822" s="407">
        <v>0</v>
      </c>
      <c r="Z1822" s="408">
        <v>0</v>
      </c>
      <c r="AA1822" s="407">
        <v>0</v>
      </c>
      <c r="AB1822" s="408">
        <v>0</v>
      </c>
      <c r="AC1822" s="407">
        <v>0</v>
      </c>
      <c r="AD1822" s="408">
        <v>0</v>
      </c>
      <c r="AE1822" s="407">
        <v>0</v>
      </c>
      <c r="AF1822" s="408">
        <v>0</v>
      </c>
      <c r="AG1822" s="407">
        <v>0</v>
      </c>
      <c r="AI1822" s="406">
        <v>0</v>
      </c>
      <c r="AJ1822" s="407">
        <v>0</v>
      </c>
      <c r="AK1822" s="408">
        <v>0</v>
      </c>
      <c r="AL1822" s="407">
        <v>0</v>
      </c>
      <c r="AM1822" s="408">
        <v>0</v>
      </c>
      <c r="AN1822" s="407">
        <v>0</v>
      </c>
      <c r="AO1822" s="408">
        <v>0</v>
      </c>
      <c r="AP1822" s="407">
        <v>0</v>
      </c>
      <c r="AQ1822" s="408">
        <v>0</v>
      </c>
      <c r="AR1822" s="407">
        <v>0</v>
      </c>
      <c r="AT1822" s="406">
        <v>0</v>
      </c>
      <c r="AU1822" s="407">
        <v>0</v>
      </c>
      <c r="AV1822" s="408">
        <v>0</v>
      </c>
      <c r="AW1822" s="407">
        <v>0</v>
      </c>
      <c r="AX1822" s="408">
        <v>0</v>
      </c>
      <c r="AY1822" s="407">
        <v>0</v>
      </c>
      <c r="AZ1822" s="408">
        <v>0</v>
      </c>
      <c r="BA1822" s="407">
        <v>0</v>
      </c>
      <c r="BB1822" s="408">
        <v>0</v>
      </c>
      <c r="BC1822" s="407">
        <v>0</v>
      </c>
    </row>
    <row r="1823" spans="1:55" x14ac:dyDescent="0.35">
      <c r="A1823" s="385" t="str" cm="1">
        <f t="array" ref="A1823">IFERROR(_xlfn.IFS(AND(F1823="Renta Variable",O1823=1),IFERROR(MATCH(B1823,[1]RV_Det!C:C,0),"Rev"),AND(J1823="Corporativa",O1823=1,I1823="EM"),IFERROR(MATCH(B1823,[1]RF_Corps!B:B,0),"Rev"),AND(F1823="Alternativos",O1823=1),IFERROR(MATCH(B1823,[1]Rep4!C:C,0),"Rev")),"")</f>
        <v/>
      </c>
      <c r="B1823" s="394" t="s">
        <v>4809</v>
      </c>
      <c r="C1823" s="409" t="s">
        <v>4810</v>
      </c>
      <c r="D1823" s="395" t="s">
        <v>4811</v>
      </c>
      <c r="E1823" s="396" t="str">
        <f>IF(B1823="","",INDEX([1]CatGlob!$S:$S,IFERROR(MATCH(MID(B1823,7,1),[1]CatGlob!$R:$R,0),MATCH(MID(B1823,1,2),[1]CatGlob!$R:$R,0))))</f>
        <v>EUR</v>
      </c>
      <c r="F1823" s="397" t="s">
        <v>43</v>
      </c>
      <c r="G1823" s="398" t="s">
        <v>328</v>
      </c>
      <c r="H1823" s="399" t="s">
        <v>196</v>
      </c>
      <c r="I1823" s="399" t="s">
        <v>4760</v>
      </c>
      <c r="J1823" s="399" t="s">
        <v>600</v>
      </c>
      <c r="K1823" s="396" t="s">
        <v>600</v>
      </c>
      <c r="L1823" s="400" t="str">
        <f>IF(ISERROR(MATCH(M1823,M$10:M1822,0)),M1823,"")</f>
        <v/>
      </c>
      <c r="M1823" s="401" t="str">
        <f>IF(B1823="","",IF(ISERROR(MATCH(F1823&amp;"_"&amp;G1823&amp;"_"&amp;H1823&amp;"_"&amp;I1823&amp;"_"&amp;J1823&amp;IF(K1823="","","_"&amp;K1823),[1]CatGlob!$B:$B,0)),F1823&amp;"_"&amp;G1823&amp;"_"&amp;H1823&amp;"_"&amp;I1823&amp;"_"&amp;J1823&amp;IF(K1823="","","_"&amp;K1823),INDEX([1]CatGlob!$C:$C,MATCH(F1823&amp;"_"&amp;G1823&amp;"_"&amp;H1823&amp;"_"&amp;I1823&amp;"_"&amp;J1823&amp;IF(K1823="","","_"&amp;K1823),[1]CatGlob!$B:$B,0))))</f>
        <v>RVI_DM_EU_BE</v>
      </c>
      <c r="N1823" s="402" t="str">
        <f t="shared" si="59"/>
        <v/>
      </c>
      <c r="O1823" s="402" t="str">
        <f t="shared" si="58"/>
        <v/>
      </c>
      <c r="P1823" s="401" t="str">
        <f>IF(LEN(B1823)&gt;8,INDEX([1]CatGlob!$X:$X,MATCH(M1823,[1]CatGlob!$W:$W,0)),"")</f>
        <v>INTER</v>
      </c>
      <c r="Q1823" s="403" t="str">
        <f>INDEX([1]CatGlob!P:P,MATCH(M1823,[1]CatGlob!O:O,0))</f>
        <v>RVI</v>
      </c>
      <c r="R1823" s="403" t="s">
        <v>1017</v>
      </c>
      <c r="S1823" s="403" t="s">
        <v>1018</v>
      </c>
      <c r="T1823" s="403" t="str">
        <f>INDEX([1]CatGlob!$D:$D,MATCH($M1823,[1]CatGlob!$C:$C,0))</f>
        <v>RVI</v>
      </c>
      <c r="U1823" s="403" t="s">
        <v>602</v>
      </c>
      <c r="V1823" s="404" t="str">
        <f>INDEX([1]CatGlob!$F:$F,MATCH($M1823,[1]CatGlob!$C:$C,0))</f>
        <v>RVI</v>
      </c>
      <c r="W1823" s="405"/>
      <c r="X1823" s="406">
        <v>0</v>
      </c>
      <c r="Y1823" s="407">
        <v>0</v>
      </c>
      <c r="Z1823" s="408">
        <v>0</v>
      </c>
      <c r="AA1823" s="407">
        <v>0</v>
      </c>
      <c r="AB1823" s="408">
        <v>0</v>
      </c>
      <c r="AC1823" s="407">
        <v>0</v>
      </c>
      <c r="AD1823" s="408">
        <v>0</v>
      </c>
      <c r="AE1823" s="407">
        <v>0</v>
      </c>
      <c r="AF1823" s="408">
        <v>0</v>
      </c>
      <c r="AG1823" s="407">
        <v>0</v>
      </c>
      <c r="AI1823" s="406">
        <v>0</v>
      </c>
      <c r="AJ1823" s="407">
        <v>0</v>
      </c>
      <c r="AK1823" s="408">
        <v>0</v>
      </c>
      <c r="AL1823" s="407">
        <v>0</v>
      </c>
      <c r="AM1823" s="408">
        <v>0</v>
      </c>
      <c r="AN1823" s="407">
        <v>0</v>
      </c>
      <c r="AO1823" s="408">
        <v>0</v>
      </c>
      <c r="AP1823" s="407">
        <v>0</v>
      </c>
      <c r="AQ1823" s="408">
        <v>0</v>
      </c>
      <c r="AR1823" s="407">
        <v>0</v>
      </c>
      <c r="AT1823" s="406">
        <v>0</v>
      </c>
      <c r="AU1823" s="407">
        <v>0</v>
      </c>
      <c r="AV1823" s="408">
        <v>0</v>
      </c>
      <c r="AW1823" s="407">
        <v>0</v>
      </c>
      <c r="AX1823" s="408">
        <v>0</v>
      </c>
      <c r="AY1823" s="407">
        <v>0</v>
      </c>
      <c r="AZ1823" s="408">
        <v>0</v>
      </c>
      <c r="BA1823" s="407">
        <v>0</v>
      </c>
      <c r="BB1823" s="408">
        <v>0</v>
      </c>
      <c r="BC1823" s="407">
        <v>0</v>
      </c>
    </row>
    <row r="1824" spans="1:55" x14ac:dyDescent="0.35">
      <c r="A1824" s="385" t="str" cm="1">
        <f t="array" ref="A1824">IFERROR(_xlfn.IFS(AND(F1824="Renta Variable",O1824=1),IFERROR(MATCH(B1824,[1]RV_Det!C:C,0),"Rev"),AND(J1824="Corporativa",O1824=1,I1824="EM"),IFERROR(MATCH(B1824,[1]RF_Corps!B:B,0),"Rev"),AND(F1824="Alternativos",O1824=1),IFERROR(MATCH(B1824,[1]Rep4!C:C,0),"Rev")),"")</f>
        <v/>
      </c>
      <c r="B1824" s="394" t="s">
        <v>4812</v>
      </c>
      <c r="C1824" s="409" t="s">
        <v>4813</v>
      </c>
      <c r="D1824" s="395" t="s">
        <v>4814</v>
      </c>
      <c r="E1824" s="396" t="str">
        <f>IF(B1824="","",INDEX([1]CatGlob!$S:$S,IFERROR(MATCH(MID(B1824,7,1),[1]CatGlob!$R:$R,0),MATCH(MID(B1824,1,2),[1]CatGlob!$R:$R,0))))</f>
        <v>EUR</v>
      </c>
      <c r="F1824" s="397" t="s">
        <v>43</v>
      </c>
      <c r="G1824" s="398" t="s">
        <v>328</v>
      </c>
      <c r="H1824" s="399" t="s">
        <v>196</v>
      </c>
      <c r="I1824" s="399" t="s">
        <v>4760</v>
      </c>
      <c r="J1824" s="399" t="s">
        <v>600</v>
      </c>
      <c r="K1824" s="396" t="s">
        <v>600</v>
      </c>
      <c r="L1824" s="400" t="str">
        <f>IF(ISERROR(MATCH(M1824,M$10:M1823,0)),M1824,"")</f>
        <v/>
      </c>
      <c r="M1824" s="401" t="str">
        <f>IF(B1824="","",IF(ISERROR(MATCH(F1824&amp;"_"&amp;G1824&amp;"_"&amp;H1824&amp;"_"&amp;I1824&amp;"_"&amp;J1824&amp;IF(K1824="","","_"&amp;K1824),[1]CatGlob!$B:$B,0)),F1824&amp;"_"&amp;G1824&amp;"_"&amp;H1824&amp;"_"&amp;I1824&amp;"_"&amp;J1824&amp;IF(K1824="","","_"&amp;K1824),INDEX([1]CatGlob!$C:$C,MATCH(F1824&amp;"_"&amp;G1824&amp;"_"&amp;H1824&amp;"_"&amp;I1824&amp;"_"&amp;J1824&amp;IF(K1824="","","_"&amp;K1824),[1]CatGlob!$B:$B,0))))</f>
        <v>RVI_DM_EU_BE</v>
      </c>
      <c r="N1824" s="402" t="str">
        <f t="shared" si="59"/>
        <v/>
      </c>
      <c r="O1824" s="402" t="str">
        <f t="shared" si="58"/>
        <v/>
      </c>
      <c r="P1824" s="401" t="str">
        <f>IF(LEN(B1824)&gt;8,INDEX([1]CatGlob!$X:$X,MATCH(M1824,[1]CatGlob!$W:$W,0)),"")</f>
        <v>INTER</v>
      </c>
      <c r="Q1824" s="403" t="str">
        <f>INDEX([1]CatGlob!P:P,MATCH(M1824,[1]CatGlob!O:O,0))</f>
        <v>RVI</v>
      </c>
      <c r="R1824" s="403" t="s">
        <v>1017</v>
      </c>
      <c r="S1824" s="403" t="s">
        <v>1018</v>
      </c>
      <c r="T1824" s="403" t="str">
        <f>INDEX([1]CatGlob!$D:$D,MATCH($M1824,[1]CatGlob!$C:$C,0))</f>
        <v>RVI</v>
      </c>
      <c r="U1824" s="403" t="s">
        <v>602</v>
      </c>
      <c r="V1824" s="404" t="str">
        <f>INDEX([1]CatGlob!$F:$F,MATCH($M1824,[1]CatGlob!$C:$C,0))</f>
        <v>RVI</v>
      </c>
      <c r="W1824" s="405"/>
      <c r="X1824" s="406">
        <v>0</v>
      </c>
      <c r="Y1824" s="407">
        <v>0</v>
      </c>
      <c r="Z1824" s="408">
        <v>0</v>
      </c>
      <c r="AA1824" s="407">
        <v>0</v>
      </c>
      <c r="AB1824" s="408">
        <v>0</v>
      </c>
      <c r="AC1824" s="407">
        <v>0</v>
      </c>
      <c r="AD1824" s="408">
        <v>0</v>
      </c>
      <c r="AE1824" s="407">
        <v>0</v>
      </c>
      <c r="AF1824" s="408">
        <v>0</v>
      </c>
      <c r="AG1824" s="407">
        <v>0</v>
      </c>
      <c r="AI1824" s="406">
        <v>0</v>
      </c>
      <c r="AJ1824" s="407">
        <v>0</v>
      </c>
      <c r="AK1824" s="408">
        <v>0</v>
      </c>
      <c r="AL1824" s="407">
        <v>0</v>
      </c>
      <c r="AM1824" s="408">
        <v>0</v>
      </c>
      <c r="AN1824" s="407">
        <v>0</v>
      </c>
      <c r="AO1824" s="408">
        <v>0</v>
      </c>
      <c r="AP1824" s="407">
        <v>0</v>
      </c>
      <c r="AQ1824" s="408">
        <v>0</v>
      </c>
      <c r="AR1824" s="407">
        <v>0</v>
      </c>
      <c r="AT1824" s="406">
        <v>0</v>
      </c>
      <c r="AU1824" s="407">
        <v>0</v>
      </c>
      <c r="AV1824" s="408">
        <v>0</v>
      </c>
      <c r="AW1824" s="407">
        <v>0</v>
      </c>
      <c r="AX1824" s="408">
        <v>0</v>
      </c>
      <c r="AY1824" s="407">
        <v>0</v>
      </c>
      <c r="AZ1824" s="408">
        <v>0</v>
      </c>
      <c r="BA1824" s="407">
        <v>0</v>
      </c>
      <c r="BB1824" s="408">
        <v>0</v>
      </c>
      <c r="BC1824" s="407">
        <v>0</v>
      </c>
    </row>
    <row r="1825" spans="1:55" x14ac:dyDescent="0.35">
      <c r="A1825" s="385" t="str" cm="1">
        <f t="array" ref="A1825">IFERROR(_xlfn.IFS(AND(F1825="Renta Variable",O1825=1),IFERROR(MATCH(B1825,[1]RV_Det!C:C,0),"Rev"),AND(J1825="Corporativa",O1825=1,I1825="EM"),IFERROR(MATCH(B1825,[1]RF_Corps!B:B,0),"Rev"),AND(F1825="Alternativos",O1825=1),IFERROR(MATCH(B1825,[1]Rep4!C:C,0),"Rev")),"")</f>
        <v/>
      </c>
      <c r="B1825" s="394" t="s">
        <v>4815</v>
      </c>
      <c r="C1825" s="409" t="s">
        <v>4816</v>
      </c>
      <c r="D1825" s="395" t="s">
        <v>4817</v>
      </c>
      <c r="E1825" s="396" t="str">
        <f>IF(B1825="","",INDEX([1]CatGlob!$S:$S,IFERROR(MATCH(MID(B1825,7,1),[1]CatGlob!$R:$R,0),MATCH(MID(B1825,1,2),[1]CatGlob!$R:$R,0))))</f>
        <v>EUR</v>
      </c>
      <c r="F1825" s="397" t="s">
        <v>43</v>
      </c>
      <c r="G1825" s="398" t="s">
        <v>328</v>
      </c>
      <c r="H1825" s="399" t="s">
        <v>196</v>
      </c>
      <c r="I1825" s="399" t="s">
        <v>4760</v>
      </c>
      <c r="J1825" s="399" t="s">
        <v>600</v>
      </c>
      <c r="K1825" s="396" t="s">
        <v>600</v>
      </c>
      <c r="L1825" s="400" t="str">
        <f>IF(ISERROR(MATCH(M1825,M$10:M1824,0)),M1825,"")</f>
        <v/>
      </c>
      <c r="M1825" s="401" t="str">
        <f>IF(B1825="","",IF(ISERROR(MATCH(F1825&amp;"_"&amp;G1825&amp;"_"&amp;H1825&amp;"_"&amp;I1825&amp;"_"&amp;J1825&amp;IF(K1825="","","_"&amp;K1825),[1]CatGlob!$B:$B,0)),F1825&amp;"_"&amp;G1825&amp;"_"&amp;H1825&amp;"_"&amp;I1825&amp;"_"&amp;J1825&amp;IF(K1825="","","_"&amp;K1825),INDEX([1]CatGlob!$C:$C,MATCH(F1825&amp;"_"&amp;G1825&amp;"_"&amp;H1825&amp;"_"&amp;I1825&amp;"_"&amp;J1825&amp;IF(K1825="","","_"&amp;K1825),[1]CatGlob!$B:$B,0))))</f>
        <v>RVI_DM_EU_BE</v>
      </c>
      <c r="N1825" s="402" t="str">
        <f t="shared" si="59"/>
        <v/>
      </c>
      <c r="O1825" s="402" t="str">
        <f t="shared" si="58"/>
        <v/>
      </c>
      <c r="P1825" s="401" t="str">
        <f>IF(LEN(B1825)&gt;8,INDEX([1]CatGlob!$X:$X,MATCH(M1825,[1]CatGlob!$W:$W,0)),"")</f>
        <v>INTER</v>
      </c>
      <c r="Q1825" s="403" t="str">
        <f>INDEX([1]CatGlob!P:P,MATCH(M1825,[1]CatGlob!O:O,0))</f>
        <v>RVI</v>
      </c>
      <c r="R1825" s="403" t="s">
        <v>1017</v>
      </c>
      <c r="S1825" s="403" t="s">
        <v>1025</v>
      </c>
      <c r="T1825" s="403" t="str">
        <f>INDEX([1]CatGlob!$D:$D,MATCH($M1825,[1]CatGlob!$C:$C,0))</f>
        <v>RVI</v>
      </c>
      <c r="U1825" s="403" t="s">
        <v>602</v>
      </c>
      <c r="V1825" s="404" t="str">
        <f>INDEX([1]CatGlob!$F:$F,MATCH($M1825,[1]CatGlob!$C:$C,0))</f>
        <v>RVI</v>
      </c>
      <c r="W1825" s="405"/>
      <c r="X1825" s="406">
        <v>0</v>
      </c>
      <c r="Y1825" s="407">
        <v>0</v>
      </c>
      <c r="Z1825" s="408">
        <v>0</v>
      </c>
      <c r="AA1825" s="407">
        <v>0</v>
      </c>
      <c r="AB1825" s="408">
        <v>0</v>
      </c>
      <c r="AC1825" s="407">
        <v>0</v>
      </c>
      <c r="AD1825" s="408">
        <v>0</v>
      </c>
      <c r="AE1825" s="407">
        <v>0</v>
      </c>
      <c r="AF1825" s="408">
        <v>0</v>
      </c>
      <c r="AG1825" s="407">
        <v>0</v>
      </c>
      <c r="AI1825" s="406">
        <v>0</v>
      </c>
      <c r="AJ1825" s="407">
        <v>0</v>
      </c>
      <c r="AK1825" s="408">
        <v>0</v>
      </c>
      <c r="AL1825" s="407">
        <v>0</v>
      </c>
      <c r="AM1825" s="408">
        <v>0</v>
      </c>
      <c r="AN1825" s="407">
        <v>0</v>
      </c>
      <c r="AO1825" s="408">
        <v>0</v>
      </c>
      <c r="AP1825" s="407">
        <v>0</v>
      </c>
      <c r="AQ1825" s="408">
        <v>0</v>
      </c>
      <c r="AR1825" s="407">
        <v>0</v>
      </c>
      <c r="AT1825" s="406">
        <v>0</v>
      </c>
      <c r="AU1825" s="407">
        <v>0</v>
      </c>
      <c r="AV1825" s="408">
        <v>0</v>
      </c>
      <c r="AW1825" s="407">
        <v>0</v>
      </c>
      <c r="AX1825" s="408">
        <v>0</v>
      </c>
      <c r="AY1825" s="407">
        <v>0</v>
      </c>
      <c r="AZ1825" s="408">
        <v>0</v>
      </c>
      <c r="BA1825" s="407">
        <v>0</v>
      </c>
      <c r="BB1825" s="408">
        <v>0</v>
      </c>
      <c r="BC1825" s="407">
        <v>0</v>
      </c>
    </row>
    <row r="1826" spans="1:55" x14ac:dyDescent="0.35">
      <c r="A1826" s="385" t="str" cm="1">
        <f t="array" ref="A1826">IFERROR(_xlfn.IFS(AND(F1826="Renta Variable",O1826=1),IFERROR(MATCH(B1826,[1]RV_Det!C:C,0),"Rev"),AND(J1826="Corporativa",O1826=1,I1826="EM"),IFERROR(MATCH(B1826,[1]RF_Corps!B:B,0),"Rev"),AND(F1826="Alternativos",O1826=1),IFERROR(MATCH(B1826,[1]Rep4!C:C,0),"Rev")),"")</f>
        <v/>
      </c>
      <c r="B1826" s="394" t="s">
        <v>4818</v>
      </c>
      <c r="C1826" s="412" t="s">
        <v>4819</v>
      </c>
      <c r="D1826" s="395" t="s">
        <v>4820</v>
      </c>
      <c r="E1826" s="396" t="str">
        <f>IF(B1826="","",INDEX([1]CatGlob!$S:$S,IFERROR(MATCH(MID(B1826,7,1),[1]CatGlob!$R:$R,0),MATCH(MID(B1826,1,2),[1]CatGlob!$R:$R,0))))</f>
        <v>EUR</v>
      </c>
      <c r="F1826" s="397" t="s">
        <v>43</v>
      </c>
      <c r="G1826" s="398" t="s">
        <v>328</v>
      </c>
      <c r="H1826" s="399" t="s">
        <v>196</v>
      </c>
      <c r="I1826" s="399" t="s">
        <v>4760</v>
      </c>
      <c r="J1826" s="399" t="s">
        <v>600</v>
      </c>
      <c r="K1826" s="396" t="s">
        <v>600</v>
      </c>
      <c r="L1826" s="400" t="str">
        <f>IF(ISERROR(MATCH(M1826,M$10:M1825,0)),M1826,"")</f>
        <v/>
      </c>
      <c r="M1826" s="401" t="str">
        <f>IF(B1826="","",IF(ISERROR(MATCH(F1826&amp;"_"&amp;G1826&amp;"_"&amp;H1826&amp;"_"&amp;I1826&amp;"_"&amp;J1826&amp;IF(K1826="","","_"&amp;K1826),[1]CatGlob!$B:$B,0)),F1826&amp;"_"&amp;G1826&amp;"_"&amp;H1826&amp;"_"&amp;I1826&amp;"_"&amp;J1826&amp;IF(K1826="","","_"&amp;K1826),INDEX([1]CatGlob!$C:$C,MATCH(F1826&amp;"_"&amp;G1826&amp;"_"&amp;H1826&amp;"_"&amp;I1826&amp;"_"&amp;J1826&amp;IF(K1826="","","_"&amp;K1826),[1]CatGlob!$B:$B,0))))</f>
        <v>RVI_DM_EU_BE</v>
      </c>
      <c r="N1826" s="402" t="str">
        <f t="shared" si="59"/>
        <v/>
      </c>
      <c r="O1826" s="402" t="str">
        <f t="shared" si="58"/>
        <v/>
      </c>
      <c r="P1826" s="401" t="str">
        <f>IF(LEN(B1826)&gt;8,INDEX([1]CatGlob!$X:$X,MATCH(M1826,[1]CatGlob!$W:$W,0)),"")</f>
        <v>INTER</v>
      </c>
      <c r="Q1826" s="403" t="str">
        <f>INDEX([1]CatGlob!P:P,MATCH(M1826,[1]CatGlob!O:O,0))</f>
        <v>RVI</v>
      </c>
      <c r="R1826" s="403" t="s">
        <v>1017</v>
      </c>
      <c r="S1826" s="403" t="s">
        <v>1018</v>
      </c>
      <c r="T1826" s="403" t="str">
        <f>INDEX([1]CatGlob!$D:$D,MATCH($M1826,[1]CatGlob!$C:$C,0))</f>
        <v>RVI</v>
      </c>
      <c r="U1826" s="403" t="s">
        <v>602</v>
      </c>
      <c r="V1826" s="404" t="str">
        <f>INDEX([1]CatGlob!$F:$F,MATCH($M1826,[1]CatGlob!$C:$C,0))</f>
        <v>RVI</v>
      </c>
      <c r="W1826" s="405"/>
      <c r="X1826" s="406">
        <v>0</v>
      </c>
      <c r="Y1826" s="407">
        <v>0</v>
      </c>
      <c r="Z1826" s="408">
        <v>0</v>
      </c>
      <c r="AA1826" s="407">
        <v>0</v>
      </c>
      <c r="AB1826" s="408">
        <v>0</v>
      </c>
      <c r="AC1826" s="407">
        <v>0</v>
      </c>
      <c r="AD1826" s="408">
        <v>0</v>
      </c>
      <c r="AE1826" s="407">
        <v>0</v>
      </c>
      <c r="AF1826" s="408">
        <v>0</v>
      </c>
      <c r="AG1826" s="407">
        <v>0</v>
      </c>
      <c r="AI1826" s="406">
        <v>0</v>
      </c>
      <c r="AJ1826" s="407">
        <v>0</v>
      </c>
      <c r="AK1826" s="408">
        <v>0</v>
      </c>
      <c r="AL1826" s="407">
        <v>0</v>
      </c>
      <c r="AM1826" s="408">
        <v>0</v>
      </c>
      <c r="AN1826" s="407">
        <v>0</v>
      </c>
      <c r="AO1826" s="408">
        <v>0</v>
      </c>
      <c r="AP1826" s="407">
        <v>0</v>
      </c>
      <c r="AQ1826" s="408">
        <v>0</v>
      </c>
      <c r="AR1826" s="407">
        <v>0</v>
      </c>
      <c r="AT1826" s="406">
        <v>0</v>
      </c>
      <c r="AU1826" s="407">
        <v>0</v>
      </c>
      <c r="AV1826" s="408">
        <v>0</v>
      </c>
      <c r="AW1826" s="407">
        <v>0</v>
      </c>
      <c r="AX1826" s="408">
        <v>0</v>
      </c>
      <c r="AY1826" s="407">
        <v>0</v>
      </c>
      <c r="AZ1826" s="408">
        <v>0</v>
      </c>
      <c r="BA1826" s="407">
        <v>0</v>
      </c>
      <c r="BB1826" s="408">
        <v>0</v>
      </c>
      <c r="BC1826" s="407">
        <v>0</v>
      </c>
    </row>
    <row r="1827" spans="1:55" x14ac:dyDescent="0.35">
      <c r="A1827" s="385" t="str" cm="1">
        <f t="array" ref="A1827">IFERROR(_xlfn.IFS(AND(F1827="Renta Variable",O1827=1),IFERROR(MATCH(B1827,[1]RV_Det!C:C,0),"Rev"),AND(J1827="Corporativa",O1827=1,I1827="EM"),IFERROR(MATCH(B1827,[1]RF_Corps!B:B,0),"Rev"),AND(F1827="Alternativos",O1827=1),IFERROR(MATCH(B1827,[1]Rep4!C:C,0),"Rev")),"")</f>
        <v/>
      </c>
      <c r="B1827" s="394" t="s">
        <v>4821</v>
      </c>
      <c r="C1827" s="412" t="s">
        <v>4822</v>
      </c>
      <c r="D1827" s="395" t="s">
        <v>4820</v>
      </c>
      <c r="E1827" s="396" t="str">
        <f>IF(B1827="","",INDEX([1]CatGlob!$S:$S,IFERROR(MATCH(MID(B1827,7,1),[1]CatGlob!$R:$R,0),MATCH(MID(B1827,1,2),[1]CatGlob!$R:$R,0))))</f>
        <v>EUR</v>
      </c>
      <c r="F1827" s="397" t="s">
        <v>43</v>
      </c>
      <c r="G1827" s="398" t="s">
        <v>328</v>
      </c>
      <c r="H1827" s="399" t="s">
        <v>196</v>
      </c>
      <c r="I1827" s="399" t="s">
        <v>4760</v>
      </c>
      <c r="J1827" s="399" t="s">
        <v>600</v>
      </c>
      <c r="K1827" s="396" t="s">
        <v>600</v>
      </c>
      <c r="L1827" s="400" t="str">
        <f>IF(ISERROR(MATCH(M1827,M$10:M1826,0)),M1827,"")</f>
        <v/>
      </c>
      <c r="M1827" s="401" t="str">
        <f>IF(B1827="","",IF(ISERROR(MATCH(F1827&amp;"_"&amp;G1827&amp;"_"&amp;H1827&amp;"_"&amp;I1827&amp;"_"&amp;J1827&amp;IF(K1827="","","_"&amp;K1827),[1]CatGlob!$B:$B,0)),F1827&amp;"_"&amp;G1827&amp;"_"&amp;H1827&amp;"_"&amp;I1827&amp;"_"&amp;J1827&amp;IF(K1827="","","_"&amp;K1827),INDEX([1]CatGlob!$C:$C,MATCH(F1827&amp;"_"&amp;G1827&amp;"_"&amp;H1827&amp;"_"&amp;I1827&amp;"_"&amp;J1827&amp;IF(K1827="","","_"&amp;K1827),[1]CatGlob!$B:$B,0))))</f>
        <v>RVI_DM_EU_BE</v>
      </c>
      <c r="N1827" s="402" t="str">
        <f t="shared" si="59"/>
        <v/>
      </c>
      <c r="O1827" s="402" t="str">
        <f t="shared" si="58"/>
        <v/>
      </c>
      <c r="P1827" s="401" t="str">
        <f>IF(LEN(B1827)&gt;8,INDEX([1]CatGlob!$X:$X,MATCH(M1827,[1]CatGlob!$W:$W,0)),"")</f>
        <v>INTER</v>
      </c>
      <c r="Q1827" s="403" t="str">
        <f>INDEX([1]CatGlob!P:P,MATCH(M1827,[1]CatGlob!O:O,0))</f>
        <v>RVI</v>
      </c>
      <c r="R1827" s="403" t="s">
        <v>1017</v>
      </c>
      <c r="S1827" s="403" t="s">
        <v>1018</v>
      </c>
      <c r="T1827" s="403" t="str">
        <f>INDEX([1]CatGlob!$D:$D,MATCH($M1827,[1]CatGlob!$C:$C,0))</f>
        <v>RVI</v>
      </c>
      <c r="U1827" s="403" t="s">
        <v>602</v>
      </c>
      <c r="V1827" s="404" t="str">
        <f>INDEX([1]CatGlob!$F:$F,MATCH($M1827,[1]CatGlob!$C:$C,0))</f>
        <v>RVI</v>
      </c>
      <c r="W1827" s="405"/>
      <c r="X1827" s="406">
        <v>0</v>
      </c>
      <c r="Y1827" s="407">
        <v>0</v>
      </c>
      <c r="Z1827" s="408">
        <v>0</v>
      </c>
      <c r="AA1827" s="407">
        <v>0</v>
      </c>
      <c r="AB1827" s="408">
        <v>0</v>
      </c>
      <c r="AC1827" s="407">
        <v>0</v>
      </c>
      <c r="AD1827" s="408">
        <v>0</v>
      </c>
      <c r="AE1827" s="407">
        <v>0</v>
      </c>
      <c r="AF1827" s="408">
        <v>0</v>
      </c>
      <c r="AG1827" s="407">
        <v>0</v>
      </c>
      <c r="AI1827" s="406">
        <v>0</v>
      </c>
      <c r="AJ1827" s="407">
        <v>0</v>
      </c>
      <c r="AK1827" s="408">
        <v>0</v>
      </c>
      <c r="AL1827" s="407">
        <v>0</v>
      </c>
      <c r="AM1827" s="408">
        <v>0</v>
      </c>
      <c r="AN1827" s="407">
        <v>0</v>
      </c>
      <c r="AO1827" s="408">
        <v>0</v>
      </c>
      <c r="AP1827" s="407">
        <v>0</v>
      </c>
      <c r="AQ1827" s="408">
        <v>0</v>
      </c>
      <c r="AR1827" s="407">
        <v>0</v>
      </c>
      <c r="AT1827" s="406">
        <v>0</v>
      </c>
      <c r="AU1827" s="407">
        <v>0</v>
      </c>
      <c r="AV1827" s="408">
        <v>0</v>
      </c>
      <c r="AW1827" s="407">
        <v>0</v>
      </c>
      <c r="AX1827" s="408">
        <v>0</v>
      </c>
      <c r="AY1827" s="407">
        <v>0</v>
      </c>
      <c r="AZ1827" s="408">
        <v>0</v>
      </c>
      <c r="BA1827" s="407">
        <v>0</v>
      </c>
      <c r="BB1827" s="408">
        <v>0</v>
      </c>
      <c r="BC1827" s="407">
        <v>0</v>
      </c>
    </row>
    <row r="1828" spans="1:55" x14ac:dyDescent="0.35">
      <c r="A1828" s="385" t="str" cm="1">
        <f t="array" ref="A1828">IFERROR(_xlfn.IFS(AND(F1828="Renta Variable",O1828=1),IFERROR(MATCH(B1828,[1]RV_Det!C:C,0),"Rev"),AND(J1828="Corporativa",O1828=1,I1828="EM"),IFERROR(MATCH(B1828,[1]RF_Corps!B:B,0),"Rev"),AND(F1828="Alternativos",O1828=1),IFERROR(MATCH(B1828,[1]Rep4!C:C,0),"Rev")),"")</f>
        <v/>
      </c>
      <c r="B1828" s="394" t="s">
        <v>4823</v>
      </c>
      <c r="C1828" s="412" t="s">
        <v>4822</v>
      </c>
      <c r="D1828" s="395" t="s">
        <v>4820</v>
      </c>
      <c r="E1828" s="396" t="str">
        <f>IF(B1828="","",INDEX([1]CatGlob!$S:$S,IFERROR(MATCH(MID(B1828,7,1),[1]CatGlob!$R:$R,0),MATCH(MID(B1828,1,2),[1]CatGlob!$R:$R,0))))</f>
        <v>EUR</v>
      </c>
      <c r="F1828" s="397" t="s">
        <v>43</v>
      </c>
      <c r="G1828" s="398" t="s">
        <v>328</v>
      </c>
      <c r="H1828" s="399" t="s">
        <v>196</v>
      </c>
      <c r="I1828" s="399" t="s">
        <v>4760</v>
      </c>
      <c r="J1828" s="399" t="s">
        <v>600</v>
      </c>
      <c r="K1828" s="396" t="s">
        <v>600</v>
      </c>
      <c r="L1828" s="400" t="str">
        <f>IF(ISERROR(MATCH(M1828,M$10:M1827,0)),M1828,"")</f>
        <v/>
      </c>
      <c r="M1828" s="401" t="str">
        <f>IF(B1828="","",IF(ISERROR(MATCH(F1828&amp;"_"&amp;G1828&amp;"_"&amp;H1828&amp;"_"&amp;I1828&amp;"_"&amp;J1828&amp;IF(K1828="","","_"&amp;K1828),[1]CatGlob!$B:$B,0)),F1828&amp;"_"&amp;G1828&amp;"_"&amp;H1828&amp;"_"&amp;I1828&amp;"_"&amp;J1828&amp;IF(K1828="","","_"&amp;K1828),INDEX([1]CatGlob!$C:$C,MATCH(F1828&amp;"_"&amp;G1828&amp;"_"&amp;H1828&amp;"_"&amp;I1828&amp;"_"&amp;J1828&amp;IF(K1828="","","_"&amp;K1828),[1]CatGlob!$B:$B,0))))</f>
        <v>RVI_DM_EU_BE</v>
      </c>
      <c r="N1828" s="402" t="str">
        <f t="shared" si="59"/>
        <v/>
      </c>
      <c r="O1828" s="402" t="str">
        <f t="shared" si="58"/>
        <v/>
      </c>
      <c r="P1828" s="401" t="str">
        <f>IF(LEN(B1828)&gt;8,INDEX([1]CatGlob!$X:$X,MATCH(M1828,[1]CatGlob!$W:$W,0)),"")</f>
        <v>INTER</v>
      </c>
      <c r="Q1828" s="403" t="str">
        <f>INDEX([1]CatGlob!P:P,MATCH(M1828,[1]CatGlob!O:O,0))</f>
        <v>RVI</v>
      </c>
      <c r="R1828" s="403" t="s">
        <v>1017</v>
      </c>
      <c r="S1828" s="403" t="s">
        <v>1018</v>
      </c>
      <c r="T1828" s="403" t="str">
        <f>INDEX([1]CatGlob!$D:$D,MATCH($M1828,[1]CatGlob!$C:$C,0))</f>
        <v>RVI</v>
      </c>
      <c r="U1828" s="403" t="s">
        <v>602</v>
      </c>
      <c r="V1828" s="404" t="str">
        <f>INDEX([1]CatGlob!$F:$F,MATCH($M1828,[1]CatGlob!$C:$C,0))</f>
        <v>RVI</v>
      </c>
      <c r="W1828" s="405"/>
      <c r="X1828" s="406">
        <v>0</v>
      </c>
      <c r="Y1828" s="407">
        <v>0</v>
      </c>
      <c r="Z1828" s="408">
        <v>0</v>
      </c>
      <c r="AA1828" s="407">
        <v>0</v>
      </c>
      <c r="AB1828" s="408">
        <v>0</v>
      </c>
      <c r="AC1828" s="407">
        <v>0</v>
      </c>
      <c r="AD1828" s="408">
        <v>0</v>
      </c>
      <c r="AE1828" s="407">
        <v>0</v>
      </c>
      <c r="AF1828" s="408">
        <v>0</v>
      </c>
      <c r="AG1828" s="407">
        <v>0</v>
      </c>
      <c r="AI1828" s="406">
        <v>0</v>
      </c>
      <c r="AJ1828" s="407">
        <v>0</v>
      </c>
      <c r="AK1828" s="408">
        <v>0</v>
      </c>
      <c r="AL1828" s="407">
        <v>0</v>
      </c>
      <c r="AM1828" s="408">
        <v>0</v>
      </c>
      <c r="AN1828" s="407">
        <v>0</v>
      </c>
      <c r="AO1828" s="408">
        <v>0</v>
      </c>
      <c r="AP1828" s="407">
        <v>0</v>
      </c>
      <c r="AQ1828" s="408">
        <v>0</v>
      </c>
      <c r="AR1828" s="407">
        <v>0</v>
      </c>
      <c r="AT1828" s="406">
        <v>0</v>
      </c>
      <c r="AU1828" s="407">
        <v>0</v>
      </c>
      <c r="AV1828" s="408">
        <v>0</v>
      </c>
      <c r="AW1828" s="407">
        <v>0</v>
      </c>
      <c r="AX1828" s="408">
        <v>0</v>
      </c>
      <c r="AY1828" s="407">
        <v>0</v>
      </c>
      <c r="AZ1828" s="408">
        <v>0</v>
      </c>
      <c r="BA1828" s="407">
        <v>0</v>
      </c>
      <c r="BB1828" s="408">
        <v>0</v>
      </c>
      <c r="BC1828" s="407">
        <v>0</v>
      </c>
    </row>
    <row r="1829" spans="1:55" x14ac:dyDescent="0.35">
      <c r="A1829" s="385" cm="1">
        <f t="array" ref="A1829">IFERROR(_xlfn.IFS(AND(F1829="Renta Variable",O1829=1),IFERROR(MATCH(B1829,[1]RV_Det!C:C,0),"Rev"),AND(J1829="Corporativa",O1829=1,I1829="EM"),IFERROR(MATCH(B1829,[1]RF_Corps!B:B,0),"Rev"),AND(F1829="Alternativos",O1829=1),IFERROR(MATCH(B1829,[1]Rep4!C:C,0),"Rev")),"")</f>
        <v>297</v>
      </c>
      <c r="B1829" s="396" t="s">
        <v>4824</v>
      </c>
      <c r="C1829" s="412" t="s">
        <v>4825</v>
      </c>
      <c r="D1829" s="395" t="s">
        <v>4826</v>
      </c>
      <c r="E1829" s="396" t="str">
        <f>IF(B1829="","",INDEX([1]CatGlob!$S:$S,IFERROR(MATCH(MID(B1829,7,1),[1]CatGlob!$R:$R,0),MATCH(MID(B1829,1,2),[1]CatGlob!$R:$R,0))))</f>
        <v>GBP</v>
      </c>
      <c r="F1829" s="397" t="s">
        <v>43</v>
      </c>
      <c r="G1829" s="398" t="s">
        <v>358</v>
      </c>
      <c r="H1829" s="399" t="s">
        <v>147</v>
      </c>
      <c r="I1829" s="399" t="s">
        <v>4827</v>
      </c>
      <c r="J1829" s="399" t="s">
        <v>600</v>
      </c>
      <c r="K1829" s="396" t="s">
        <v>600</v>
      </c>
      <c r="L1829" s="400" t="str">
        <f>IF(ISERROR(MATCH(M1829,M$10:M1828,0)),M1829,"")</f>
        <v>RVI_EM_ASEU_EXJAP</v>
      </c>
      <c r="M1829" s="401" t="str">
        <f>IF(B1829="","",IF(ISERROR(MATCH(F1829&amp;"_"&amp;G1829&amp;"_"&amp;H1829&amp;"_"&amp;I1829&amp;"_"&amp;J1829&amp;IF(K1829="","","_"&amp;K1829),[1]CatGlob!$B:$B,0)),F1829&amp;"_"&amp;G1829&amp;"_"&amp;H1829&amp;"_"&amp;I1829&amp;"_"&amp;J1829&amp;IF(K1829="","","_"&amp;K1829),INDEX([1]CatGlob!$C:$C,MATCH(F1829&amp;"_"&amp;G1829&amp;"_"&amp;H1829&amp;"_"&amp;I1829&amp;"_"&amp;J1829&amp;IF(K1829="","","_"&amp;K1829),[1]CatGlob!$B:$B,0))))</f>
        <v>RVI_EM_ASEU_EXJAP</v>
      </c>
      <c r="N1829" s="402" t="str">
        <f t="shared" si="59"/>
        <v/>
      </c>
      <c r="O1829" s="402">
        <f t="shared" si="58"/>
        <v>1</v>
      </c>
      <c r="P1829" s="401" t="str">
        <f>IF(LEN(B1829)&gt;8,INDEX([1]CatGlob!$X:$X,MATCH(M1829,[1]CatGlob!$W:$W,0)),"")</f>
        <v>INTER</v>
      </c>
      <c r="Q1829" s="403" t="str">
        <f>INDEX([1]CatGlob!P:P,MATCH(M1829,[1]CatGlob!O:O,0))</f>
        <v>RVI</v>
      </c>
      <c r="R1829" s="403" t="s">
        <v>1017</v>
      </c>
      <c r="S1829" s="403" t="s">
        <v>1018</v>
      </c>
      <c r="T1829" s="403" t="str">
        <f>INDEX([1]CatGlob!$D:$D,MATCH($M1829,[1]CatGlob!$C:$C,0))</f>
        <v>RVI</v>
      </c>
      <c r="U1829" s="403" t="s">
        <v>602</v>
      </c>
      <c r="V1829" s="404" t="str">
        <f>INDEX([1]CatGlob!$F:$F,MATCH($M1829,[1]CatGlob!$C:$C,0))</f>
        <v>RVI</v>
      </c>
      <c r="W1829" s="405"/>
      <c r="X1829" s="406">
        <v>0</v>
      </c>
      <c r="Y1829" s="407">
        <v>0</v>
      </c>
      <c r="Z1829" s="408">
        <v>-6.65689563072924E-3</v>
      </c>
      <c r="AA1829" s="407">
        <v>-2.4314331769748101</v>
      </c>
      <c r="AB1829" s="408">
        <v>0</v>
      </c>
      <c r="AC1829" s="407">
        <v>0</v>
      </c>
      <c r="AD1829" s="408">
        <v>0</v>
      </c>
      <c r="AE1829" s="407">
        <v>0</v>
      </c>
      <c r="AF1829" s="408">
        <v>-8.6662850173433695E-4</v>
      </c>
      <c r="AG1829" s="407">
        <v>-0.31653632685811001</v>
      </c>
      <c r="AI1829" s="406">
        <v>0</v>
      </c>
      <c r="AJ1829" s="407">
        <v>0</v>
      </c>
      <c r="AK1829" s="408">
        <v>-9.7941567042215301E-3</v>
      </c>
      <c r="AL1829" s="407">
        <v>-3.5773187491794398</v>
      </c>
      <c r="AM1829" s="408">
        <v>0</v>
      </c>
      <c r="AN1829" s="407">
        <v>0</v>
      </c>
      <c r="AO1829" s="408">
        <v>0</v>
      </c>
      <c r="AP1829" s="407">
        <v>0</v>
      </c>
      <c r="AQ1829" s="408">
        <v>-2.8273634274090498E-3</v>
      </c>
      <c r="AR1829" s="407">
        <v>-1.03269536163895</v>
      </c>
      <c r="AT1829" s="406">
        <v>0</v>
      </c>
      <c r="AU1829" s="407">
        <v>0</v>
      </c>
      <c r="AV1829" s="408">
        <v>-9.2818731734864296E-3</v>
      </c>
      <c r="AW1829" s="407">
        <v>-3.3902070319846702</v>
      </c>
      <c r="AX1829" s="408">
        <v>0</v>
      </c>
      <c r="AY1829" s="407">
        <v>0</v>
      </c>
      <c r="AZ1829" s="408">
        <v>-1.0549193582949401E-2</v>
      </c>
      <c r="BA1829" s="407">
        <v>-3.8530962014049499</v>
      </c>
      <c r="BB1829" s="408">
        <v>-7.3346177125024996E-3</v>
      </c>
      <c r="BC1829" s="407">
        <v>-2.6789713758290201</v>
      </c>
    </row>
    <row r="1830" spans="1:55" x14ac:dyDescent="0.35">
      <c r="A1830" s="385" t="str" cm="1">
        <f t="array" ref="A1830">IFERROR(_xlfn.IFS(AND(F1830="Renta Variable",O1830=1),IFERROR(MATCH(B1830,[1]RV_Det!C:C,0),"Rev"),AND(J1830="Corporativa",O1830=1,I1830="EM"),IFERROR(MATCH(B1830,[1]RF_Corps!B:B,0),"Rev"),AND(F1830="Alternativos",O1830=1),IFERROR(MATCH(B1830,[1]Rep4!C:C,0),"Rev")),"")</f>
        <v/>
      </c>
      <c r="B1830" s="396" t="s">
        <v>4828</v>
      </c>
      <c r="C1830" s="412" t="s">
        <v>4829</v>
      </c>
      <c r="D1830" s="395" t="s">
        <v>4830</v>
      </c>
      <c r="E1830" s="396" t="str">
        <f>IF(B1830="","",INDEX([1]CatGlob!$S:$S,IFERROR(MATCH(MID(B1830,7,1),[1]CatGlob!$R:$R,0),MATCH(MID(B1830,1,2),[1]CatGlob!$R:$R,0))))</f>
        <v>EUR</v>
      </c>
      <c r="F1830" s="397" t="s">
        <v>43</v>
      </c>
      <c r="G1830" s="398" t="s">
        <v>328</v>
      </c>
      <c r="H1830" s="399" t="s">
        <v>196</v>
      </c>
      <c r="I1830" s="399" t="s">
        <v>4760</v>
      </c>
      <c r="J1830" s="399" t="s">
        <v>600</v>
      </c>
      <c r="K1830" s="396" t="s">
        <v>600</v>
      </c>
      <c r="L1830" s="400" t="str">
        <f>IF(ISERROR(MATCH(M1830,M$10:M1829,0)),M1830,"")</f>
        <v/>
      </c>
      <c r="M1830" s="401" t="str">
        <f>IF(B1830="","",IF(ISERROR(MATCH(F1830&amp;"_"&amp;G1830&amp;"_"&amp;H1830&amp;"_"&amp;I1830&amp;"_"&amp;J1830&amp;IF(K1830="","","_"&amp;K1830),[1]CatGlob!$B:$B,0)),F1830&amp;"_"&amp;G1830&amp;"_"&amp;H1830&amp;"_"&amp;I1830&amp;"_"&amp;J1830&amp;IF(K1830="","","_"&amp;K1830),INDEX([1]CatGlob!$C:$C,MATCH(F1830&amp;"_"&amp;G1830&amp;"_"&amp;H1830&amp;"_"&amp;I1830&amp;"_"&amp;J1830&amp;IF(K1830="","","_"&amp;K1830),[1]CatGlob!$B:$B,0))))</f>
        <v>RVI_DM_EU_BE</v>
      </c>
      <c r="N1830" s="402" t="str">
        <f t="shared" si="59"/>
        <v/>
      </c>
      <c r="O1830" s="402" t="str">
        <f t="shared" si="58"/>
        <v/>
      </c>
      <c r="P1830" s="401" t="str">
        <f>IF(LEN(B1830)&gt;8,INDEX([1]CatGlob!$X:$X,MATCH(M1830,[1]CatGlob!$W:$W,0)),"")</f>
        <v>INTER</v>
      </c>
      <c r="Q1830" s="403" t="str">
        <f>INDEX([1]CatGlob!P:P,MATCH(M1830,[1]CatGlob!O:O,0))</f>
        <v>RVI</v>
      </c>
      <c r="R1830" s="403" t="s">
        <v>1017</v>
      </c>
      <c r="S1830" s="403" t="s">
        <v>1018</v>
      </c>
      <c r="T1830" s="403" t="str">
        <f>INDEX([1]CatGlob!$D:$D,MATCH($M1830,[1]CatGlob!$C:$C,0))</f>
        <v>RVI</v>
      </c>
      <c r="U1830" s="403" t="s">
        <v>602</v>
      </c>
      <c r="V1830" s="404" t="str">
        <f>INDEX([1]CatGlob!$F:$F,MATCH($M1830,[1]CatGlob!$C:$C,0))</f>
        <v>RVI</v>
      </c>
      <c r="W1830" s="405"/>
      <c r="X1830" s="406">
        <v>0</v>
      </c>
      <c r="Y1830" s="407">
        <v>0</v>
      </c>
      <c r="Z1830" s="408">
        <v>0</v>
      </c>
      <c r="AA1830" s="407">
        <v>0</v>
      </c>
      <c r="AB1830" s="408">
        <v>0</v>
      </c>
      <c r="AC1830" s="407">
        <v>0</v>
      </c>
      <c r="AD1830" s="408">
        <v>0</v>
      </c>
      <c r="AE1830" s="407">
        <v>0</v>
      </c>
      <c r="AF1830" s="408">
        <v>0</v>
      </c>
      <c r="AG1830" s="407">
        <v>0</v>
      </c>
      <c r="AI1830" s="406">
        <v>0</v>
      </c>
      <c r="AJ1830" s="407">
        <v>0</v>
      </c>
      <c r="AK1830" s="408">
        <v>0</v>
      </c>
      <c r="AL1830" s="407">
        <v>0</v>
      </c>
      <c r="AM1830" s="408">
        <v>0</v>
      </c>
      <c r="AN1830" s="407">
        <v>0</v>
      </c>
      <c r="AO1830" s="408">
        <v>0</v>
      </c>
      <c r="AP1830" s="407">
        <v>0</v>
      </c>
      <c r="AQ1830" s="408">
        <v>0</v>
      </c>
      <c r="AR1830" s="407">
        <v>0</v>
      </c>
      <c r="AT1830" s="406">
        <v>0</v>
      </c>
      <c r="AU1830" s="407">
        <v>0</v>
      </c>
      <c r="AV1830" s="408">
        <v>0</v>
      </c>
      <c r="AW1830" s="407">
        <v>0</v>
      </c>
      <c r="AX1830" s="408">
        <v>0</v>
      </c>
      <c r="AY1830" s="407">
        <v>0</v>
      </c>
      <c r="AZ1830" s="408">
        <v>0</v>
      </c>
      <c r="BA1830" s="407">
        <v>0</v>
      </c>
      <c r="BB1830" s="408">
        <v>0</v>
      </c>
      <c r="BC1830" s="407">
        <v>0</v>
      </c>
    </row>
    <row r="1831" spans="1:55" x14ac:dyDescent="0.35">
      <c r="A1831" s="385" t="str" cm="1">
        <f t="array" ref="A1831">IFERROR(_xlfn.IFS(AND(F1831="Renta Variable",O1831=1),IFERROR(MATCH(B1831,[1]RV_Det!C:C,0),"Rev"),AND(J1831="Corporativa",O1831=1,I1831="EM"),IFERROR(MATCH(B1831,[1]RF_Corps!B:B,0),"Rev"),AND(F1831="Alternativos",O1831=1),IFERROR(MATCH(B1831,[1]Rep4!C:C,0),"Rev")),"")</f>
        <v/>
      </c>
      <c r="B1831" s="396" t="s">
        <v>4831</v>
      </c>
      <c r="C1831" s="412" t="s">
        <v>4832</v>
      </c>
      <c r="D1831" s="395" t="s">
        <v>4833</v>
      </c>
      <c r="E1831" s="396" t="str">
        <f>IF(B1831="","",INDEX([1]CatGlob!$S:$S,IFERROR(MATCH(MID(B1831,7,1),[1]CatGlob!$R:$R,0),MATCH(MID(B1831,1,2),[1]CatGlob!$R:$R,0))))</f>
        <v>GBP</v>
      </c>
      <c r="F1831" s="397" t="s">
        <v>43</v>
      </c>
      <c r="G1831" s="398" t="s">
        <v>328</v>
      </c>
      <c r="H1831" s="399" t="s">
        <v>196</v>
      </c>
      <c r="I1831" s="399" t="s">
        <v>4760</v>
      </c>
      <c r="J1831" s="399" t="s">
        <v>600</v>
      </c>
      <c r="K1831" s="396" t="s">
        <v>600</v>
      </c>
      <c r="L1831" s="400" t="str">
        <f>IF(ISERROR(MATCH(M1831,M$10:M1830,0)),M1831,"")</f>
        <v/>
      </c>
      <c r="M1831" s="401" t="str">
        <f>IF(B1831="","",IF(ISERROR(MATCH(F1831&amp;"_"&amp;G1831&amp;"_"&amp;H1831&amp;"_"&amp;I1831&amp;"_"&amp;J1831&amp;IF(K1831="","","_"&amp;K1831),[1]CatGlob!$B:$B,0)),F1831&amp;"_"&amp;G1831&amp;"_"&amp;H1831&amp;"_"&amp;I1831&amp;"_"&amp;J1831&amp;IF(K1831="","","_"&amp;K1831),INDEX([1]CatGlob!$C:$C,MATCH(F1831&amp;"_"&amp;G1831&amp;"_"&amp;H1831&amp;"_"&amp;I1831&amp;"_"&amp;J1831&amp;IF(K1831="","","_"&amp;K1831),[1]CatGlob!$B:$B,0))))</f>
        <v>RVI_DM_EU_BE</v>
      </c>
      <c r="N1831" s="402" t="str">
        <f t="shared" si="59"/>
        <v/>
      </c>
      <c r="O1831" s="402" t="str">
        <f t="shared" si="58"/>
        <v/>
      </c>
      <c r="P1831" s="401" t="str">
        <f>IF(LEN(B1831)&gt;8,INDEX([1]CatGlob!$X:$X,MATCH(M1831,[1]CatGlob!$W:$W,0)),"")</f>
        <v>INTER</v>
      </c>
      <c r="Q1831" s="403" t="str">
        <f>INDEX([1]CatGlob!P:P,MATCH(M1831,[1]CatGlob!O:O,0))</f>
        <v>RVI</v>
      </c>
      <c r="R1831" s="403" t="s">
        <v>1017</v>
      </c>
      <c r="S1831" s="403" t="s">
        <v>1018</v>
      </c>
      <c r="T1831" s="403" t="str">
        <f>INDEX([1]CatGlob!$D:$D,MATCH($M1831,[1]CatGlob!$C:$C,0))</f>
        <v>RVI</v>
      </c>
      <c r="U1831" s="403" t="s">
        <v>602</v>
      </c>
      <c r="V1831" s="404" t="str">
        <f>INDEX([1]CatGlob!$F:$F,MATCH($M1831,[1]CatGlob!$C:$C,0))</f>
        <v>RVI</v>
      </c>
      <c r="W1831" s="405"/>
      <c r="X1831" s="406">
        <v>0</v>
      </c>
      <c r="Y1831" s="407">
        <v>0</v>
      </c>
      <c r="Z1831" s="408">
        <v>0</v>
      </c>
      <c r="AA1831" s="407">
        <v>0</v>
      </c>
      <c r="AB1831" s="408">
        <v>0</v>
      </c>
      <c r="AC1831" s="407">
        <v>0</v>
      </c>
      <c r="AD1831" s="408">
        <v>0</v>
      </c>
      <c r="AE1831" s="407">
        <v>0</v>
      </c>
      <c r="AF1831" s="408">
        <v>0</v>
      </c>
      <c r="AG1831" s="407">
        <v>0</v>
      </c>
      <c r="AI1831" s="406">
        <v>0</v>
      </c>
      <c r="AJ1831" s="407">
        <v>0</v>
      </c>
      <c r="AK1831" s="408">
        <v>0</v>
      </c>
      <c r="AL1831" s="407">
        <v>0</v>
      </c>
      <c r="AM1831" s="408">
        <v>0</v>
      </c>
      <c r="AN1831" s="407">
        <v>0</v>
      </c>
      <c r="AO1831" s="408">
        <v>0</v>
      </c>
      <c r="AP1831" s="407">
        <v>0</v>
      </c>
      <c r="AQ1831" s="408">
        <v>0</v>
      </c>
      <c r="AR1831" s="407">
        <v>0</v>
      </c>
      <c r="AT1831" s="406">
        <v>0</v>
      </c>
      <c r="AU1831" s="407">
        <v>0</v>
      </c>
      <c r="AV1831" s="408">
        <v>0</v>
      </c>
      <c r="AW1831" s="407">
        <v>0</v>
      </c>
      <c r="AX1831" s="408">
        <v>0</v>
      </c>
      <c r="AY1831" s="407">
        <v>0</v>
      </c>
      <c r="AZ1831" s="408">
        <v>0</v>
      </c>
      <c r="BA1831" s="407">
        <v>0</v>
      </c>
      <c r="BB1831" s="408">
        <v>0</v>
      </c>
      <c r="BC1831" s="407">
        <v>0</v>
      </c>
    </row>
    <row r="1832" spans="1:55" x14ac:dyDescent="0.35">
      <c r="A1832" s="385" cm="1">
        <f t="array" ref="A1832">IFERROR(_xlfn.IFS(AND(F1832="Renta Variable",O1832=1),IFERROR(MATCH(B1832,[1]RV_Det!C:C,0),"Rev"),AND(J1832="Corporativa",O1832=1,I1832="EM"),IFERROR(MATCH(B1832,[1]RF_Corps!B:B,0),"Rev"),AND(F1832="Alternativos",O1832=1),IFERROR(MATCH(B1832,[1]Rep4!C:C,0),"Rev")),"")</f>
        <v>562</v>
      </c>
      <c r="B1832" s="396" t="s">
        <v>4834</v>
      </c>
      <c r="C1832" s="412" t="s">
        <v>4835</v>
      </c>
      <c r="D1832" s="395" t="s">
        <v>4836</v>
      </c>
      <c r="E1832" s="396" t="str">
        <f>IF(B1832="","",INDEX([1]CatGlob!$S:$S,IFERROR(MATCH(MID(B1832,7,1),[1]CatGlob!$R:$R,0),MATCH(MID(B1832,1,2),[1]CatGlob!$R:$R,0))))</f>
        <v>GBP</v>
      </c>
      <c r="F1832" s="397" t="s">
        <v>43</v>
      </c>
      <c r="G1832" s="398" t="s">
        <v>328</v>
      </c>
      <c r="H1832" s="399" t="s">
        <v>196</v>
      </c>
      <c r="I1832" s="399" t="s">
        <v>4805</v>
      </c>
      <c r="J1832" s="399" t="s">
        <v>600</v>
      </c>
      <c r="K1832" s="396" t="s">
        <v>600</v>
      </c>
      <c r="L1832" s="400" t="str">
        <f>IF(ISERROR(MATCH(M1832,M$10:M1831,0)),M1832,"")</f>
        <v/>
      </c>
      <c r="M1832" s="401" t="str">
        <f>IF(B1832="","",IF(ISERROR(MATCH(F1832&amp;"_"&amp;G1832&amp;"_"&amp;H1832&amp;"_"&amp;I1832&amp;"_"&amp;J1832&amp;IF(K1832="","","_"&amp;K1832),[1]CatGlob!$B:$B,0)),F1832&amp;"_"&amp;G1832&amp;"_"&amp;H1832&amp;"_"&amp;I1832&amp;"_"&amp;J1832&amp;IF(K1832="","","_"&amp;K1832),INDEX([1]CatGlob!$C:$C,MATCH(F1832&amp;"_"&amp;G1832&amp;"_"&amp;H1832&amp;"_"&amp;I1832&amp;"_"&amp;J1832&amp;IF(K1832="","","_"&amp;K1832),[1]CatGlob!$B:$B,0))))</f>
        <v>RVI_DM_EU_CE</v>
      </c>
      <c r="N1832" s="402" t="str">
        <f t="shared" si="59"/>
        <v/>
      </c>
      <c r="O1832" s="402">
        <f t="shared" si="58"/>
        <v>1</v>
      </c>
      <c r="P1832" s="401" t="str">
        <f>IF(LEN(B1832)&gt;8,INDEX([1]CatGlob!$X:$X,MATCH(M1832,[1]CatGlob!$W:$W,0)),"")</f>
        <v>INTER</v>
      </c>
      <c r="Q1832" s="403" t="str">
        <f>INDEX([1]CatGlob!P:P,MATCH(M1832,[1]CatGlob!O:O,0))</f>
        <v>RVI</v>
      </c>
      <c r="R1832" s="403" t="s">
        <v>1017</v>
      </c>
      <c r="S1832" s="403" t="s">
        <v>1018</v>
      </c>
      <c r="T1832" s="403" t="str">
        <f>INDEX([1]CatGlob!$D:$D,MATCH($M1832,[1]CatGlob!$C:$C,0))</f>
        <v>RVI</v>
      </c>
      <c r="U1832" s="403" t="s">
        <v>602</v>
      </c>
      <c r="V1832" s="404" t="str">
        <f>INDEX([1]CatGlob!$F:$F,MATCH($M1832,[1]CatGlob!$C:$C,0))</f>
        <v>RVI</v>
      </c>
      <c r="W1832" s="405"/>
      <c r="X1832" s="406">
        <v>0</v>
      </c>
      <c r="Y1832" s="407">
        <v>0</v>
      </c>
      <c r="Z1832" s="408">
        <v>0</v>
      </c>
      <c r="AA1832" s="407">
        <v>0</v>
      </c>
      <c r="AB1832" s="408">
        <v>0</v>
      </c>
      <c r="AC1832" s="407">
        <v>0</v>
      </c>
      <c r="AD1832" s="408">
        <v>0</v>
      </c>
      <c r="AE1832" s="407">
        <v>0</v>
      </c>
      <c r="AF1832" s="408">
        <v>0</v>
      </c>
      <c r="AG1832" s="407">
        <v>0</v>
      </c>
      <c r="AI1832" s="406">
        <v>0</v>
      </c>
      <c r="AJ1832" s="407">
        <v>0</v>
      </c>
      <c r="AK1832" s="408">
        <v>0</v>
      </c>
      <c r="AL1832" s="407">
        <v>0</v>
      </c>
      <c r="AM1832" s="408">
        <v>-9.4785830567347495E-7</v>
      </c>
      <c r="AN1832" s="407">
        <v>-2.7263940549637799E-4</v>
      </c>
      <c r="AO1832" s="408">
        <v>0</v>
      </c>
      <c r="AP1832" s="407">
        <v>0</v>
      </c>
      <c r="AQ1832" s="408">
        <v>-4.2124404085523003E-7</v>
      </c>
      <c r="AR1832" s="407">
        <v>-1.21165499294813E-4</v>
      </c>
      <c r="AT1832" s="406">
        <v>0</v>
      </c>
      <c r="AU1832" s="407">
        <v>0</v>
      </c>
      <c r="AV1832" s="408">
        <v>0</v>
      </c>
      <c r="AW1832" s="407">
        <v>0</v>
      </c>
      <c r="AX1832" s="408">
        <v>0</v>
      </c>
      <c r="AY1832" s="407">
        <v>0</v>
      </c>
      <c r="AZ1832" s="408">
        <v>0</v>
      </c>
      <c r="BA1832" s="407">
        <v>0</v>
      </c>
      <c r="BB1832" s="408">
        <v>0</v>
      </c>
      <c r="BC1832" s="407">
        <v>0</v>
      </c>
    </row>
    <row r="1833" spans="1:55" x14ac:dyDescent="0.35">
      <c r="A1833" s="385" cm="1">
        <f t="array" ref="A1833">IFERROR(_xlfn.IFS(AND(F1833="Renta Variable",O1833=1),IFERROR(MATCH(B1833,[1]RV_Det!C:C,0),"Rev"),AND(J1833="Corporativa",O1833=1,I1833="EM"),IFERROR(MATCH(B1833,[1]RF_Corps!B:B,0),"Rev"),AND(F1833="Alternativos",O1833=1),IFERROR(MATCH(B1833,[1]Rep4!C:C,0),"Rev")),"")</f>
        <v>561</v>
      </c>
      <c r="B1833" s="396" t="s">
        <v>4837</v>
      </c>
      <c r="C1833" s="412" t="s">
        <v>4838</v>
      </c>
      <c r="D1833" s="395" t="s">
        <v>4833</v>
      </c>
      <c r="E1833" s="396" t="str">
        <f>IF(B1833="","",INDEX([1]CatGlob!$S:$S,IFERROR(MATCH(MID(B1833,7,1),[1]CatGlob!$R:$R,0),MATCH(MID(B1833,1,2),[1]CatGlob!$R:$R,0))))</f>
        <v>EUR</v>
      </c>
      <c r="F1833" s="397" t="s">
        <v>43</v>
      </c>
      <c r="G1833" s="398" t="s">
        <v>328</v>
      </c>
      <c r="H1833" s="399" t="s">
        <v>196</v>
      </c>
      <c r="I1833" s="399" t="s">
        <v>4760</v>
      </c>
      <c r="J1833" s="399" t="s">
        <v>600</v>
      </c>
      <c r="K1833" s="396" t="s">
        <v>600</v>
      </c>
      <c r="L1833" s="400" t="str">
        <f>IF(ISERROR(MATCH(M1833,M$10:M1832,0)),M1833,"")</f>
        <v/>
      </c>
      <c r="M1833" s="401" t="str">
        <f>IF(B1833="","",IF(ISERROR(MATCH(F1833&amp;"_"&amp;G1833&amp;"_"&amp;H1833&amp;"_"&amp;I1833&amp;"_"&amp;J1833&amp;IF(K1833="","","_"&amp;K1833),[1]CatGlob!$B:$B,0)),F1833&amp;"_"&amp;G1833&amp;"_"&amp;H1833&amp;"_"&amp;I1833&amp;"_"&amp;J1833&amp;IF(K1833="","","_"&amp;K1833),INDEX([1]CatGlob!$C:$C,MATCH(F1833&amp;"_"&amp;G1833&amp;"_"&amp;H1833&amp;"_"&amp;I1833&amp;"_"&amp;J1833&amp;IF(K1833="","","_"&amp;K1833),[1]CatGlob!$B:$B,0))))</f>
        <v>RVI_DM_EU_BE</v>
      </c>
      <c r="N1833" s="402" t="str">
        <f t="shared" si="59"/>
        <v/>
      </c>
      <c r="O1833" s="402">
        <f t="shared" si="58"/>
        <v>1</v>
      </c>
      <c r="P1833" s="401" t="str">
        <f>IF(LEN(B1833)&gt;8,INDEX([1]CatGlob!$X:$X,MATCH(M1833,[1]CatGlob!$W:$W,0)),"")</f>
        <v>INTER</v>
      </c>
      <c r="Q1833" s="403" t="str">
        <f>INDEX([1]CatGlob!P:P,MATCH(M1833,[1]CatGlob!O:O,0))</f>
        <v>RVI</v>
      </c>
      <c r="R1833" s="403" t="s">
        <v>1017</v>
      </c>
      <c r="S1833" s="403" t="s">
        <v>1018</v>
      </c>
      <c r="T1833" s="403" t="str">
        <f>INDEX([1]CatGlob!$D:$D,MATCH($M1833,[1]CatGlob!$C:$C,0))</f>
        <v>RVI</v>
      </c>
      <c r="U1833" s="403" t="s">
        <v>602</v>
      </c>
      <c r="V1833" s="404" t="str">
        <f>INDEX([1]CatGlob!$F:$F,MATCH($M1833,[1]CatGlob!$C:$C,0))</f>
        <v>RVI</v>
      </c>
      <c r="W1833" s="405"/>
      <c r="X1833" s="406">
        <v>0</v>
      </c>
      <c r="Y1833" s="407">
        <v>0</v>
      </c>
      <c r="Z1833" s="408">
        <v>0</v>
      </c>
      <c r="AA1833" s="407">
        <v>0</v>
      </c>
      <c r="AB1833" s="408">
        <v>0</v>
      </c>
      <c r="AC1833" s="407">
        <v>0</v>
      </c>
      <c r="AD1833" s="408">
        <v>0</v>
      </c>
      <c r="AE1833" s="407">
        <v>0</v>
      </c>
      <c r="AF1833" s="408">
        <v>0</v>
      </c>
      <c r="AG1833" s="407">
        <v>0</v>
      </c>
      <c r="AI1833" s="406">
        <v>0</v>
      </c>
      <c r="AJ1833" s="407">
        <v>0</v>
      </c>
      <c r="AK1833" s="408">
        <v>-5.3867918869792898E-8</v>
      </c>
      <c r="AL1833" s="407">
        <v>-1.6652669243555399E-5</v>
      </c>
      <c r="AM1833" s="408">
        <v>0</v>
      </c>
      <c r="AN1833" s="407">
        <v>0</v>
      </c>
      <c r="AO1833" s="408">
        <v>0</v>
      </c>
      <c r="AP1833" s="407">
        <v>0</v>
      </c>
      <c r="AQ1833" s="408">
        <v>-1.5550515304441001E-8</v>
      </c>
      <c r="AR1833" s="407">
        <v>-4.8072692126392001E-6</v>
      </c>
      <c r="AT1833" s="406">
        <v>0</v>
      </c>
      <c r="AU1833" s="407">
        <v>0</v>
      </c>
      <c r="AV1833" s="408">
        <v>-4.4499249228643098E-4</v>
      </c>
      <c r="AW1833" s="407">
        <v>-0.13756448809742999</v>
      </c>
      <c r="AX1833" s="408">
        <v>0</v>
      </c>
      <c r="AY1833" s="407">
        <v>0</v>
      </c>
      <c r="AZ1833" s="408">
        <v>0</v>
      </c>
      <c r="BA1833" s="407">
        <v>0</v>
      </c>
      <c r="BB1833" s="408">
        <v>-2.036661611064E-4</v>
      </c>
      <c r="BC1833" s="407">
        <v>-6.2961132335995901E-2</v>
      </c>
    </row>
    <row r="1834" spans="1:55" x14ac:dyDescent="0.35">
      <c r="A1834" s="385" t="str" cm="1">
        <f t="array" ref="A1834">IFERROR(_xlfn.IFS(AND(F1834="Renta Variable",O1834=1),IFERROR(MATCH(B1834,[1]RV_Det!C:C,0),"Rev"),AND(J1834="Corporativa",O1834=1,I1834="EM"),IFERROR(MATCH(B1834,[1]RF_Corps!B:B,0),"Rev"),AND(F1834="Alternativos",O1834=1),IFERROR(MATCH(B1834,[1]Rep4!C:C,0),"Rev")),"")</f>
        <v/>
      </c>
      <c r="B1834" s="396" t="s">
        <v>4839</v>
      </c>
      <c r="C1834" s="412" t="s">
        <v>4840</v>
      </c>
      <c r="D1834" s="395" t="s">
        <v>4841</v>
      </c>
      <c r="E1834" s="396" t="str">
        <f>IF(B1834="","",INDEX([1]CatGlob!$S:$S,IFERROR(MATCH(MID(B1834,7,1),[1]CatGlob!$R:$R,0),MATCH(MID(B1834,1,2),[1]CatGlob!$R:$R,0))))</f>
        <v>EUR</v>
      </c>
      <c r="F1834" s="397" t="s">
        <v>43</v>
      </c>
      <c r="G1834" s="398" t="s">
        <v>328</v>
      </c>
      <c r="H1834" s="399" t="s">
        <v>196</v>
      </c>
      <c r="I1834" s="399" t="s">
        <v>4760</v>
      </c>
      <c r="J1834" s="399" t="s">
        <v>600</v>
      </c>
      <c r="K1834" s="396" t="s">
        <v>600</v>
      </c>
      <c r="L1834" s="400" t="str">
        <f>IF(ISERROR(MATCH(M1834,M$10:M1833,0)),M1834,"")</f>
        <v/>
      </c>
      <c r="M1834" s="401" t="str">
        <f>IF(B1834="","",IF(ISERROR(MATCH(F1834&amp;"_"&amp;G1834&amp;"_"&amp;H1834&amp;"_"&amp;I1834&amp;"_"&amp;J1834&amp;IF(K1834="","","_"&amp;K1834),[1]CatGlob!$B:$B,0)),F1834&amp;"_"&amp;G1834&amp;"_"&amp;H1834&amp;"_"&amp;I1834&amp;"_"&amp;J1834&amp;IF(K1834="","","_"&amp;K1834),INDEX([1]CatGlob!$C:$C,MATCH(F1834&amp;"_"&amp;G1834&amp;"_"&amp;H1834&amp;"_"&amp;I1834&amp;"_"&amp;J1834&amp;IF(K1834="","","_"&amp;K1834),[1]CatGlob!$B:$B,0))))</f>
        <v>RVI_DM_EU_BE</v>
      </c>
      <c r="N1834" s="402" t="str">
        <f t="shared" si="59"/>
        <v/>
      </c>
      <c r="O1834" s="402" t="str">
        <f t="shared" si="58"/>
        <v/>
      </c>
      <c r="P1834" s="401" t="str">
        <f>IF(LEN(B1834)&gt;8,INDEX([1]CatGlob!$X:$X,MATCH(M1834,[1]CatGlob!$W:$W,0)),"")</f>
        <v>INTER</v>
      </c>
      <c r="Q1834" s="403" t="str">
        <f>INDEX([1]CatGlob!P:P,MATCH(M1834,[1]CatGlob!O:O,0))</f>
        <v>RVI</v>
      </c>
      <c r="R1834" s="403" t="s">
        <v>1017</v>
      </c>
      <c r="S1834" s="403" t="s">
        <v>1018</v>
      </c>
      <c r="T1834" s="403" t="str">
        <f>INDEX([1]CatGlob!$D:$D,MATCH($M1834,[1]CatGlob!$C:$C,0))</f>
        <v>RVI</v>
      </c>
      <c r="U1834" s="403" t="s">
        <v>602</v>
      </c>
      <c r="V1834" s="404" t="str">
        <f>INDEX([1]CatGlob!$F:$F,MATCH($M1834,[1]CatGlob!$C:$C,0))</f>
        <v>RVI</v>
      </c>
      <c r="W1834" s="405"/>
      <c r="X1834" s="406">
        <v>0</v>
      </c>
      <c r="Y1834" s="407">
        <v>0</v>
      </c>
      <c r="Z1834" s="408">
        <v>0</v>
      </c>
      <c r="AA1834" s="407">
        <v>0</v>
      </c>
      <c r="AB1834" s="408">
        <v>0</v>
      </c>
      <c r="AC1834" s="407">
        <v>0</v>
      </c>
      <c r="AD1834" s="408">
        <v>0</v>
      </c>
      <c r="AE1834" s="407">
        <v>0</v>
      </c>
      <c r="AF1834" s="408">
        <v>0</v>
      </c>
      <c r="AG1834" s="407">
        <v>0</v>
      </c>
      <c r="AI1834" s="406">
        <v>0</v>
      </c>
      <c r="AJ1834" s="407">
        <v>0</v>
      </c>
      <c r="AK1834" s="408">
        <v>0</v>
      </c>
      <c r="AL1834" s="407">
        <v>0</v>
      </c>
      <c r="AM1834" s="408">
        <v>0</v>
      </c>
      <c r="AN1834" s="407">
        <v>0</v>
      </c>
      <c r="AO1834" s="408">
        <v>0</v>
      </c>
      <c r="AP1834" s="407">
        <v>0</v>
      </c>
      <c r="AQ1834" s="408">
        <v>0</v>
      </c>
      <c r="AR1834" s="407">
        <v>0</v>
      </c>
      <c r="AT1834" s="406">
        <v>0</v>
      </c>
      <c r="AU1834" s="407">
        <v>0</v>
      </c>
      <c r="AV1834" s="408">
        <v>0</v>
      </c>
      <c r="AW1834" s="407">
        <v>0</v>
      </c>
      <c r="AX1834" s="408">
        <v>0</v>
      </c>
      <c r="AY1834" s="407">
        <v>0</v>
      </c>
      <c r="AZ1834" s="408">
        <v>0</v>
      </c>
      <c r="BA1834" s="407">
        <v>0</v>
      </c>
      <c r="BB1834" s="408">
        <v>0</v>
      </c>
      <c r="BC1834" s="407">
        <v>0</v>
      </c>
    </row>
    <row r="1835" spans="1:55" x14ac:dyDescent="0.35">
      <c r="A1835" s="385" t="str" cm="1">
        <f t="array" ref="A1835">IFERROR(_xlfn.IFS(AND(F1835="Renta Variable",O1835=1),IFERROR(MATCH(B1835,[1]RV_Det!C:C,0),"Rev"),AND(J1835="Corporativa",O1835=1,I1835="EM"),IFERROR(MATCH(B1835,[1]RF_Corps!B:B,0),"Rev"),AND(F1835="Alternativos",O1835=1),IFERROR(MATCH(B1835,[1]Rep4!C:C,0),"Rev")),"")</f>
        <v/>
      </c>
      <c r="B1835" s="396" t="s">
        <v>4842</v>
      </c>
      <c r="C1835" s="412" t="s">
        <v>4791</v>
      </c>
      <c r="D1835" s="395" t="s">
        <v>4792</v>
      </c>
      <c r="E1835" s="396" t="str">
        <f>IF(B1835="","",INDEX([1]CatGlob!$S:$S,IFERROR(MATCH(MID(B1835,7,1),[1]CatGlob!$R:$R,0),MATCH(MID(B1835,1,2),[1]CatGlob!$R:$R,0))))</f>
        <v>EUR</v>
      </c>
      <c r="F1835" s="397" t="s">
        <v>43</v>
      </c>
      <c r="G1835" s="398" t="s">
        <v>328</v>
      </c>
      <c r="H1835" s="399" t="s">
        <v>196</v>
      </c>
      <c r="I1835" s="399" t="s">
        <v>4760</v>
      </c>
      <c r="J1835" s="399" t="s">
        <v>600</v>
      </c>
      <c r="K1835" s="396" t="s">
        <v>600</v>
      </c>
      <c r="L1835" s="400" t="str">
        <f>IF(ISERROR(MATCH(M1835,M$10:M1834,0)),M1835,"")</f>
        <v/>
      </c>
      <c r="M1835" s="401" t="str">
        <f>IF(B1835="","",IF(ISERROR(MATCH(F1835&amp;"_"&amp;G1835&amp;"_"&amp;H1835&amp;"_"&amp;I1835&amp;"_"&amp;J1835&amp;IF(K1835="","","_"&amp;K1835),[1]CatGlob!$B:$B,0)),F1835&amp;"_"&amp;G1835&amp;"_"&amp;H1835&amp;"_"&amp;I1835&amp;"_"&amp;J1835&amp;IF(K1835="","","_"&amp;K1835),INDEX([1]CatGlob!$C:$C,MATCH(F1835&amp;"_"&amp;G1835&amp;"_"&amp;H1835&amp;"_"&amp;I1835&amp;"_"&amp;J1835&amp;IF(K1835="","","_"&amp;K1835),[1]CatGlob!$B:$B,0))))</f>
        <v>RVI_DM_EU_BE</v>
      </c>
      <c r="N1835" s="402" t="str">
        <f t="shared" si="59"/>
        <v/>
      </c>
      <c r="O1835" s="402" t="str">
        <f t="shared" si="58"/>
        <v/>
      </c>
      <c r="P1835" s="401" t="str">
        <f>IF(LEN(B1835)&gt;8,INDEX([1]CatGlob!$X:$X,MATCH(M1835,[1]CatGlob!$W:$W,0)),"")</f>
        <v>INTER</v>
      </c>
      <c r="Q1835" s="403" t="str">
        <f>INDEX([1]CatGlob!P:P,MATCH(M1835,[1]CatGlob!O:O,0))</f>
        <v>RVI</v>
      </c>
      <c r="R1835" s="403" t="s">
        <v>1017</v>
      </c>
      <c r="S1835" s="403" t="s">
        <v>1018</v>
      </c>
      <c r="T1835" s="403" t="str">
        <f>INDEX([1]CatGlob!$D:$D,MATCH($M1835,[1]CatGlob!$C:$C,0))</f>
        <v>RVI</v>
      </c>
      <c r="U1835" s="403" t="s">
        <v>602</v>
      </c>
      <c r="V1835" s="404" t="str">
        <f>INDEX([1]CatGlob!$F:$F,MATCH($M1835,[1]CatGlob!$C:$C,0))</f>
        <v>RVI</v>
      </c>
      <c r="W1835" s="405"/>
      <c r="X1835" s="406">
        <v>0</v>
      </c>
      <c r="Y1835" s="407">
        <v>0</v>
      </c>
      <c r="Z1835" s="408">
        <v>0</v>
      </c>
      <c r="AA1835" s="407">
        <v>0</v>
      </c>
      <c r="AB1835" s="408">
        <v>0</v>
      </c>
      <c r="AC1835" s="407">
        <v>0</v>
      </c>
      <c r="AD1835" s="408">
        <v>0</v>
      </c>
      <c r="AE1835" s="407">
        <v>0</v>
      </c>
      <c r="AF1835" s="408">
        <v>0</v>
      </c>
      <c r="AG1835" s="407">
        <v>0</v>
      </c>
      <c r="AI1835" s="406">
        <v>0</v>
      </c>
      <c r="AJ1835" s="407">
        <v>0</v>
      </c>
      <c r="AK1835" s="408">
        <v>0</v>
      </c>
      <c r="AL1835" s="407">
        <v>0</v>
      </c>
      <c r="AM1835" s="408">
        <v>0</v>
      </c>
      <c r="AN1835" s="407">
        <v>0</v>
      </c>
      <c r="AO1835" s="408">
        <v>0</v>
      </c>
      <c r="AP1835" s="407">
        <v>0</v>
      </c>
      <c r="AQ1835" s="408">
        <v>0</v>
      </c>
      <c r="AR1835" s="407">
        <v>0</v>
      </c>
      <c r="AT1835" s="406">
        <v>0</v>
      </c>
      <c r="AU1835" s="407">
        <v>0</v>
      </c>
      <c r="AV1835" s="408">
        <v>0</v>
      </c>
      <c r="AW1835" s="407">
        <v>0</v>
      </c>
      <c r="AX1835" s="408">
        <v>0</v>
      </c>
      <c r="AY1835" s="407">
        <v>0</v>
      </c>
      <c r="AZ1835" s="408">
        <v>0</v>
      </c>
      <c r="BA1835" s="407">
        <v>0</v>
      </c>
      <c r="BB1835" s="408">
        <v>0</v>
      </c>
      <c r="BC1835" s="407">
        <v>0</v>
      </c>
    </row>
    <row r="1836" spans="1:55" x14ac:dyDescent="0.35">
      <c r="A1836" s="385" t="str" cm="1">
        <f t="array" ref="A1836">IFERROR(_xlfn.IFS(AND(F1836="Renta Variable",O1836=1),IFERROR(MATCH(B1836,[1]RV_Det!C:C,0),"Rev"),AND(J1836="Corporativa",O1836=1,I1836="EM"),IFERROR(MATCH(B1836,[1]RF_Corps!B:B,0),"Rev"),AND(F1836="Alternativos",O1836=1),IFERROR(MATCH(B1836,[1]Rep4!C:C,0),"Rev")),"")</f>
        <v/>
      </c>
      <c r="B1836" s="396" t="s">
        <v>4843</v>
      </c>
      <c r="C1836" s="412" t="s">
        <v>4844</v>
      </c>
      <c r="D1836" s="395" t="s">
        <v>4845</v>
      </c>
      <c r="E1836" s="396" t="str">
        <f>IF(B1836="","",INDEX([1]CatGlob!$S:$S,IFERROR(MATCH(MID(B1836,7,1),[1]CatGlob!$R:$R,0),MATCH(MID(B1836,1,2),[1]CatGlob!$R:$R,0))))</f>
        <v>EUR</v>
      </c>
      <c r="F1836" s="397" t="s">
        <v>43</v>
      </c>
      <c r="G1836" s="398" t="s">
        <v>328</v>
      </c>
      <c r="H1836" s="399" t="s">
        <v>196</v>
      </c>
      <c r="I1836" s="399" t="s">
        <v>4760</v>
      </c>
      <c r="J1836" s="399" t="s">
        <v>600</v>
      </c>
      <c r="K1836" s="396" t="s">
        <v>600</v>
      </c>
      <c r="L1836" s="400" t="str">
        <f>IF(ISERROR(MATCH(M1836,M$10:M1835,0)),M1836,"")</f>
        <v/>
      </c>
      <c r="M1836" s="401" t="str">
        <f>IF(B1836="","",IF(ISERROR(MATCH(F1836&amp;"_"&amp;G1836&amp;"_"&amp;H1836&amp;"_"&amp;I1836&amp;"_"&amp;J1836&amp;IF(K1836="","","_"&amp;K1836),[1]CatGlob!$B:$B,0)),F1836&amp;"_"&amp;G1836&amp;"_"&amp;H1836&amp;"_"&amp;I1836&amp;"_"&amp;J1836&amp;IF(K1836="","","_"&amp;K1836),INDEX([1]CatGlob!$C:$C,MATCH(F1836&amp;"_"&amp;G1836&amp;"_"&amp;H1836&amp;"_"&amp;I1836&amp;"_"&amp;J1836&amp;IF(K1836="","","_"&amp;K1836),[1]CatGlob!$B:$B,0))))</f>
        <v>RVI_DM_EU_BE</v>
      </c>
      <c r="N1836" s="402" t="str">
        <f t="shared" si="59"/>
        <v/>
      </c>
      <c r="O1836" s="402" t="str">
        <f t="shared" si="58"/>
        <v/>
      </c>
      <c r="P1836" s="401" t="str">
        <f>IF(LEN(B1836)&gt;8,INDEX([1]CatGlob!$X:$X,MATCH(M1836,[1]CatGlob!$W:$W,0)),"")</f>
        <v>INTER</v>
      </c>
      <c r="Q1836" s="403" t="str">
        <f>INDEX([1]CatGlob!P:P,MATCH(M1836,[1]CatGlob!O:O,0))</f>
        <v>RVI</v>
      </c>
      <c r="R1836" s="403" t="s">
        <v>1017</v>
      </c>
      <c r="S1836" s="403" t="s">
        <v>1018</v>
      </c>
      <c r="T1836" s="403" t="str">
        <f>INDEX([1]CatGlob!$D:$D,MATCH($M1836,[1]CatGlob!$C:$C,0))</f>
        <v>RVI</v>
      </c>
      <c r="U1836" s="403" t="s">
        <v>602</v>
      </c>
      <c r="V1836" s="404" t="str">
        <f>INDEX([1]CatGlob!$F:$F,MATCH($M1836,[1]CatGlob!$C:$C,0))</f>
        <v>RVI</v>
      </c>
      <c r="W1836" s="405"/>
      <c r="X1836" s="406">
        <v>0</v>
      </c>
      <c r="Y1836" s="407">
        <v>0</v>
      </c>
      <c r="Z1836" s="408">
        <v>0</v>
      </c>
      <c r="AA1836" s="407">
        <v>0</v>
      </c>
      <c r="AB1836" s="408">
        <v>0</v>
      </c>
      <c r="AC1836" s="407">
        <v>0</v>
      </c>
      <c r="AD1836" s="408">
        <v>0</v>
      </c>
      <c r="AE1836" s="407">
        <v>0</v>
      </c>
      <c r="AF1836" s="408">
        <v>0</v>
      </c>
      <c r="AG1836" s="407">
        <v>0</v>
      </c>
      <c r="AI1836" s="406">
        <v>0</v>
      </c>
      <c r="AJ1836" s="407">
        <v>0</v>
      </c>
      <c r="AK1836" s="408">
        <v>0</v>
      </c>
      <c r="AL1836" s="407">
        <v>0</v>
      </c>
      <c r="AM1836" s="408">
        <v>0</v>
      </c>
      <c r="AN1836" s="407">
        <v>0</v>
      </c>
      <c r="AO1836" s="408">
        <v>0</v>
      </c>
      <c r="AP1836" s="407">
        <v>0</v>
      </c>
      <c r="AQ1836" s="408">
        <v>0</v>
      </c>
      <c r="AR1836" s="407">
        <v>0</v>
      </c>
      <c r="AT1836" s="406">
        <v>0</v>
      </c>
      <c r="AU1836" s="407">
        <v>0</v>
      </c>
      <c r="AV1836" s="408">
        <v>0</v>
      </c>
      <c r="AW1836" s="407">
        <v>0</v>
      </c>
      <c r="AX1836" s="408">
        <v>0</v>
      </c>
      <c r="AY1836" s="407">
        <v>0</v>
      </c>
      <c r="AZ1836" s="408">
        <v>0</v>
      </c>
      <c r="BA1836" s="407">
        <v>0</v>
      </c>
      <c r="BB1836" s="408">
        <v>0</v>
      </c>
      <c r="BC1836" s="407">
        <v>0</v>
      </c>
    </row>
    <row r="1837" spans="1:55" x14ac:dyDescent="0.35">
      <c r="A1837" s="385" cm="1">
        <f t="array" ref="A1837">IFERROR(_xlfn.IFS(AND(F1837="Renta Variable",O1837=1),IFERROR(MATCH(B1837,[1]RV_Det!C:C,0),"Rev"),AND(J1837="Corporativa",O1837=1,I1837="EM"),IFERROR(MATCH(B1837,[1]RF_Corps!B:B,0),"Rev"),AND(F1837="Alternativos",O1837=1),IFERROR(MATCH(B1837,[1]Rep4!C:C,0),"Rev")),"")</f>
        <v>559</v>
      </c>
      <c r="B1837" s="396" t="s">
        <v>4846</v>
      </c>
      <c r="C1837" s="412" t="s">
        <v>4847</v>
      </c>
      <c r="D1837" s="395" t="s">
        <v>4848</v>
      </c>
      <c r="E1837" s="396" t="str">
        <f>IF(B1837="","",INDEX([1]CatGlob!$S:$S,IFERROR(MATCH(MID(B1837,7,1),[1]CatGlob!$R:$R,0),MATCH(MID(B1837,1,2),[1]CatGlob!$R:$R,0))))</f>
        <v>EUR</v>
      </c>
      <c r="F1837" s="397" t="s">
        <v>43</v>
      </c>
      <c r="G1837" s="398" t="s">
        <v>328</v>
      </c>
      <c r="H1837" s="399" t="s">
        <v>196</v>
      </c>
      <c r="I1837" s="399" t="s">
        <v>4760</v>
      </c>
      <c r="J1837" s="399" t="s">
        <v>600</v>
      </c>
      <c r="K1837" s="396" t="s">
        <v>600</v>
      </c>
      <c r="L1837" s="400" t="str">
        <f>IF(ISERROR(MATCH(M1837,M$10:M1836,0)),M1837,"")</f>
        <v/>
      </c>
      <c r="M1837" s="401" t="str">
        <f>IF(B1837="","",IF(ISERROR(MATCH(F1837&amp;"_"&amp;G1837&amp;"_"&amp;H1837&amp;"_"&amp;I1837&amp;"_"&amp;J1837&amp;IF(K1837="","","_"&amp;K1837),[1]CatGlob!$B:$B,0)),F1837&amp;"_"&amp;G1837&amp;"_"&amp;H1837&amp;"_"&amp;I1837&amp;"_"&amp;J1837&amp;IF(K1837="","","_"&amp;K1837),INDEX([1]CatGlob!$C:$C,MATCH(F1837&amp;"_"&amp;G1837&amp;"_"&amp;H1837&amp;"_"&amp;I1837&amp;"_"&amp;J1837&amp;IF(K1837="","","_"&amp;K1837),[1]CatGlob!$B:$B,0))))</f>
        <v>RVI_DM_EU_BE</v>
      </c>
      <c r="N1837" s="402" t="str">
        <f t="shared" si="59"/>
        <v/>
      </c>
      <c r="O1837" s="402">
        <f t="shared" si="58"/>
        <v>1</v>
      </c>
      <c r="P1837" s="401" t="str">
        <f>IF(LEN(B1837)&gt;8,INDEX([1]CatGlob!$X:$X,MATCH(M1837,[1]CatGlob!$W:$W,0)),"")</f>
        <v>INTER</v>
      </c>
      <c r="Q1837" s="403" t="str">
        <f>INDEX([1]CatGlob!P:P,MATCH(M1837,[1]CatGlob!O:O,0))</f>
        <v>RVI</v>
      </c>
      <c r="R1837" s="403" t="s">
        <v>1017</v>
      </c>
      <c r="S1837" s="403" t="s">
        <v>1018</v>
      </c>
      <c r="T1837" s="403" t="str">
        <f>INDEX([1]CatGlob!$D:$D,MATCH($M1837,[1]CatGlob!$C:$C,0))</f>
        <v>RVI</v>
      </c>
      <c r="U1837" s="403" t="s">
        <v>602</v>
      </c>
      <c r="V1837" s="404" t="str">
        <f>INDEX([1]CatGlob!$F:$F,MATCH($M1837,[1]CatGlob!$C:$C,0))</f>
        <v>RVI</v>
      </c>
      <c r="W1837" s="405"/>
      <c r="X1837" s="406">
        <v>0</v>
      </c>
      <c r="Y1837" s="407">
        <v>0</v>
      </c>
      <c r="Z1837" s="408">
        <v>0</v>
      </c>
      <c r="AA1837" s="407">
        <v>0</v>
      </c>
      <c r="AB1837" s="408">
        <v>0</v>
      </c>
      <c r="AC1837" s="407">
        <v>0</v>
      </c>
      <c r="AD1837" s="408">
        <v>0</v>
      </c>
      <c r="AE1837" s="407">
        <v>0</v>
      </c>
      <c r="AF1837" s="408">
        <v>0</v>
      </c>
      <c r="AG1837" s="407">
        <v>0</v>
      </c>
      <c r="AI1837" s="406">
        <v>4.11716152763979E-10</v>
      </c>
      <c r="AJ1837" s="407">
        <v>1.5111911721987799E-7</v>
      </c>
      <c r="AK1837" s="408">
        <v>4.11716152763979E-10</v>
      </c>
      <c r="AL1837" s="407">
        <v>1.5111911721987799E-7</v>
      </c>
      <c r="AM1837" s="408">
        <v>4.11716152763979E-10</v>
      </c>
      <c r="AN1837" s="407">
        <v>1.5111911721987799E-7</v>
      </c>
      <c r="AO1837" s="408">
        <v>4.11716152763979E-10</v>
      </c>
      <c r="AP1837" s="407">
        <v>1.5111911721987799E-7</v>
      </c>
      <c r="AQ1837" s="408">
        <v>4.11716152763979E-10</v>
      </c>
      <c r="AR1837" s="407">
        <v>1.5111911721987799E-7</v>
      </c>
      <c r="AT1837" s="406">
        <v>3.00285193821246E-9</v>
      </c>
      <c r="AU1837" s="407">
        <v>1.1021872303729201E-6</v>
      </c>
      <c r="AV1837" s="408">
        <v>3.00285193821246E-9</v>
      </c>
      <c r="AW1837" s="407">
        <v>1.1021872303729201E-6</v>
      </c>
      <c r="AX1837" s="408">
        <v>3.00285193821246E-9</v>
      </c>
      <c r="AY1837" s="407">
        <v>1.1021872303729201E-6</v>
      </c>
      <c r="AZ1837" s="408">
        <v>3.00285193821246E-9</v>
      </c>
      <c r="BA1837" s="407">
        <v>1.1021872303729201E-6</v>
      </c>
      <c r="BB1837" s="408">
        <v>3.00285193821246E-9</v>
      </c>
      <c r="BC1837" s="407">
        <v>1.1021872303729201E-6</v>
      </c>
    </row>
    <row r="1838" spans="1:55" x14ac:dyDescent="0.35">
      <c r="A1838" s="385" t="str" cm="1">
        <f t="array" ref="A1838">IFERROR(_xlfn.IFS(AND(F1838="Renta Variable",O1838=1),IFERROR(MATCH(B1838,[1]RV_Det!C:C,0),"Rev"),AND(J1838="Corporativa",O1838=1,I1838="EM"),IFERROR(MATCH(B1838,[1]RF_Corps!B:B,0),"Rev"),AND(F1838="Alternativos",O1838=1),IFERROR(MATCH(B1838,[1]Rep4!C:C,0),"Rev")),"")</f>
        <v/>
      </c>
      <c r="B1838" s="396" t="s">
        <v>4849</v>
      </c>
      <c r="C1838" s="412" t="s">
        <v>4807</v>
      </c>
      <c r="D1838" s="395" t="s">
        <v>4850</v>
      </c>
      <c r="E1838" s="396" t="str">
        <f>IF(B1838="","",INDEX([1]CatGlob!$S:$S,IFERROR(MATCH(MID(B1838,7,1),[1]CatGlob!$R:$R,0),MATCH(MID(B1838,1,2),[1]CatGlob!$R:$R,0))))</f>
        <v>GBP</v>
      </c>
      <c r="F1838" s="397" t="s">
        <v>43</v>
      </c>
      <c r="G1838" s="398" t="s">
        <v>328</v>
      </c>
      <c r="H1838" s="399" t="s">
        <v>196</v>
      </c>
      <c r="I1838" s="399" t="s">
        <v>4760</v>
      </c>
      <c r="J1838" s="399" t="s">
        <v>600</v>
      </c>
      <c r="K1838" s="396" t="s">
        <v>600</v>
      </c>
      <c r="L1838" s="400" t="str">
        <f>IF(ISERROR(MATCH(M1838,M$10:M1837,0)),M1838,"")</f>
        <v/>
      </c>
      <c r="M1838" s="401" t="str">
        <f>IF(B1838="","",IF(ISERROR(MATCH(F1838&amp;"_"&amp;G1838&amp;"_"&amp;H1838&amp;"_"&amp;I1838&amp;"_"&amp;J1838&amp;IF(K1838="","","_"&amp;K1838),[1]CatGlob!$B:$B,0)),F1838&amp;"_"&amp;G1838&amp;"_"&amp;H1838&amp;"_"&amp;I1838&amp;"_"&amp;J1838&amp;IF(K1838="","","_"&amp;K1838),INDEX([1]CatGlob!$C:$C,MATCH(F1838&amp;"_"&amp;G1838&amp;"_"&amp;H1838&amp;"_"&amp;I1838&amp;"_"&amp;J1838&amp;IF(K1838="","","_"&amp;K1838),[1]CatGlob!$B:$B,0))))</f>
        <v>RVI_DM_EU_BE</v>
      </c>
      <c r="N1838" s="402" t="str">
        <f t="shared" si="59"/>
        <v/>
      </c>
      <c r="O1838" s="402" t="str">
        <f t="shared" si="58"/>
        <v/>
      </c>
      <c r="P1838" s="401" t="str">
        <f>IF(LEN(B1838)&gt;8,INDEX([1]CatGlob!$X:$X,MATCH(M1838,[1]CatGlob!$W:$W,0)),"")</f>
        <v>INTER</v>
      </c>
      <c r="Q1838" s="403" t="str">
        <f>INDEX([1]CatGlob!P:P,MATCH(M1838,[1]CatGlob!O:O,0))</f>
        <v>RVI</v>
      </c>
      <c r="R1838" s="403" t="s">
        <v>1017</v>
      </c>
      <c r="S1838" s="403" t="s">
        <v>1018</v>
      </c>
      <c r="T1838" s="403" t="str">
        <f>INDEX([1]CatGlob!$D:$D,MATCH($M1838,[1]CatGlob!$C:$C,0))</f>
        <v>RVI</v>
      </c>
      <c r="U1838" s="403" t="s">
        <v>602</v>
      </c>
      <c r="V1838" s="404" t="str">
        <f>INDEX([1]CatGlob!$F:$F,MATCH($M1838,[1]CatGlob!$C:$C,0))</f>
        <v>RVI</v>
      </c>
      <c r="W1838" s="405"/>
      <c r="X1838" s="406">
        <v>0</v>
      </c>
      <c r="Y1838" s="407">
        <v>0</v>
      </c>
      <c r="Z1838" s="408">
        <v>0</v>
      </c>
      <c r="AA1838" s="407">
        <v>0</v>
      </c>
      <c r="AB1838" s="408">
        <v>0</v>
      </c>
      <c r="AC1838" s="407">
        <v>0</v>
      </c>
      <c r="AD1838" s="408">
        <v>0</v>
      </c>
      <c r="AE1838" s="407">
        <v>0</v>
      </c>
      <c r="AF1838" s="408">
        <v>0</v>
      </c>
      <c r="AG1838" s="407">
        <v>0</v>
      </c>
      <c r="AI1838" s="406">
        <v>0</v>
      </c>
      <c r="AJ1838" s="407">
        <v>0</v>
      </c>
      <c r="AK1838" s="408">
        <v>0</v>
      </c>
      <c r="AL1838" s="407">
        <v>0</v>
      </c>
      <c r="AM1838" s="408">
        <v>0</v>
      </c>
      <c r="AN1838" s="407">
        <v>0</v>
      </c>
      <c r="AO1838" s="408">
        <v>0</v>
      </c>
      <c r="AP1838" s="407">
        <v>0</v>
      </c>
      <c r="AQ1838" s="408">
        <v>0</v>
      </c>
      <c r="AR1838" s="407">
        <v>0</v>
      </c>
      <c r="AT1838" s="406">
        <v>0</v>
      </c>
      <c r="AU1838" s="407">
        <v>0</v>
      </c>
      <c r="AV1838" s="408">
        <v>0</v>
      </c>
      <c r="AW1838" s="407">
        <v>0</v>
      </c>
      <c r="AX1838" s="408">
        <v>0</v>
      </c>
      <c r="AY1838" s="407">
        <v>0</v>
      </c>
      <c r="AZ1838" s="408">
        <v>0</v>
      </c>
      <c r="BA1838" s="407">
        <v>0</v>
      </c>
      <c r="BB1838" s="408">
        <v>0</v>
      </c>
      <c r="BC1838" s="407">
        <v>0</v>
      </c>
    </row>
    <row r="1839" spans="1:55" x14ac:dyDescent="0.35">
      <c r="A1839" s="385" t="str" cm="1">
        <f t="array" ref="A1839">IFERROR(_xlfn.IFS(AND(F1839="Renta Variable",O1839=1),IFERROR(MATCH(B1839,[1]RV_Det!C:C,0),"Rev"),AND(J1839="Corporativa",O1839=1,I1839="EM"),IFERROR(MATCH(B1839,[1]RF_Corps!B:B,0),"Rev"),AND(F1839="Alternativos",O1839=1),IFERROR(MATCH(B1839,[1]Rep4!C:C,0),"Rev")),"")</f>
        <v/>
      </c>
      <c r="B1839" s="396" t="s">
        <v>4851</v>
      </c>
      <c r="C1839" s="412" t="s">
        <v>4852</v>
      </c>
      <c r="D1839" s="395" t="s">
        <v>4853</v>
      </c>
      <c r="E1839" s="396" t="str">
        <f>IF(B1839="","",INDEX([1]CatGlob!$S:$S,IFERROR(MATCH(MID(B1839,7,1),[1]CatGlob!$R:$R,0),MATCH(MID(B1839,1,2),[1]CatGlob!$R:$R,0))))</f>
        <v>EUR</v>
      </c>
      <c r="F1839" s="397" t="s">
        <v>43</v>
      </c>
      <c r="G1839" s="398" t="s">
        <v>328</v>
      </c>
      <c r="H1839" s="399" t="s">
        <v>196</v>
      </c>
      <c r="I1839" s="399" t="s">
        <v>4805</v>
      </c>
      <c r="J1839" s="399" t="s">
        <v>600</v>
      </c>
      <c r="K1839" s="396" t="s">
        <v>600</v>
      </c>
      <c r="L1839" s="400" t="str">
        <f>IF(ISERROR(MATCH(M1839,M$10:M1838,0)),M1839,"")</f>
        <v/>
      </c>
      <c r="M1839" s="401" t="str">
        <f>IF(B1839="","",IF(ISERROR(MATCH(F1839&amp;"_"&amp;G1839&amp;"_"&amp;H1839&amp;"_"&amp;I1839&amp;"_"&amp;J1839&amp;IF(K1839="","","_"&amp;K1839),[1]CatGlob!$B:$B,0)),F1839&amp;"_"&amp;G1839&amp;"_"&amp;H1839&amp;"_"&amp;I1839&amp;"_"&amp;J1839&amp;IF(K1839="","","_"&amp;K1839),INDEX([1]CatGlob!$C:$C,MATCH(F1839&amp;"_"&amp;G1839&amp;"_"&amp;H1839&amp;"_"&amp;I1839&amp;"_"&amp;J1839&amp;IF(K1839="","","_"&amp;K1839),[1]CatGlob!$B:$B,0))))</f>
        <v>RVI_DM_EU_CE</v>
      </c>
      <c r="N1839" s="402" t="str">
        <f t="shared" si="59"/>
        <v/>
      </c>
      <c r="O1839" s="402" t="str">
        <f t="shared" si="58"/>
        <v/>
      </c>
      <c r="P1839" s="401" t="str">
        <f>IF(LEN(B1839)&gt;8,INDEX([1]CatGlob!$X:$X,MATCH(M1839,[1]CatGlob!$W:$W,0)),"")</f>
        <v>INTER</v>
      </c>
      <c r="Q1839" s="403" t="str">
        <f>INDEX([1]CatGlob!P:P,MATCH(M1839,[1]CatGlob!O:O,0))</f>
        <v>RVI</v>
      </c>
      <c r="R1839" s="403" t="s">
        <v>1017</v>
      </c>
      <c r="S1839" s="403" t="s">
        <v>1018</v>
      </c>
      <c r="T1839" s="403" t="str">
        <f>INDEX([1]CatGlob!$D:$D,MATCH($M1839,[1]CatGlob!$C:$C,0))</f>
        <v>RVI</v>
      </c>
      <c r="U1839" s="403" t="s">
        <v>602</v>
      </c>
      <c r="V1839" s="404" t="str">
        <f>INDEX([1]CatGlob!$F:$F,MATCH($M1839,[1]CatGlob!$C:$C,0))</f>
        <v>RVI</v>
      </c>
      <c r="W1839" s="405"/>
      <c r="X1839" s="406">
        <v>0</v>
      </c>
      <c r="Y1839" s="407">
        <v>0</v>
      </c>
      <c r="Z1839" s="408">
        <v>0</v>
      </c>
      <c r="AA1839" s="407">
        <v>0</v>
      </c>
      <c r="AB1839" s="408">
        <v>0</v>
      </c>
      <c r="AC1839" s="407">
        <v>0</v>
      </c>
      <c r="AD1839" s="408">
        <v>0</v>
      </c>
      <c r="AE1839" s="407">
        <v>0</v>
      </c>
      <c r="AF1839" s="408">
        <v>0</v>
      </c>
      <c r="AG1839" s="407">
        <v>0</v>
      </c>
      <c r="AI1839" s="406">
        <v>0</v>
      </c>
      <c r="AJ1839" s="407">
        <v>0</v>
      </c>
      <c r="AK1839" s="408">
        <v>0</v>
      </c>
      <c r="AL1839" s="407">
        <v>0</v>
      </c>
      <c r="AM1839" s="408">
        <v>0</v>
      </c>
      <c r="AN1839" s="407">
        <v>0</v>
      </c>
      <c r="AO1839" s="408">
        <v>0</v>
      </c>
      <c r="AP1839" s="407">
        <v>0</v>
      </c>
      <c r="AQ1839" s="408">
        <v>0</v>
      </c>
      <c r="AR1839" s="407">
        <v>0</v>
      </c>
      <c r="AT1839" s="406">
        <v>0</v>
      </c>
      <c r="AU1839" s="407">
        <v>0</v>
      </c>
      <c r="AV1839" s="408">
        <v>0</v>
      </c>
      <c r="AW1839" s="407">
        <v>0</v>
      </c>
      <c r="AX1839" s="408">
        <v>0</v>
      </c>
      <c r="AY1839" s="407">
        <v>0</v>
      </c>
      <c r="AZ1839" s="408">
        <v>0</v>
      </c>
      <c r="BA1839" s="407">
        <v>0</v>
      </c>
      <c r="BB1839" s="408">
        <v>0</v>
      </c>
      <c r="BC1839" s="407">
        <v>0</v>
      </c>
    </row>
    <row r="1840" spans="1:55" x14ac:dyDescent="0.35">
      <c r="A1840" s="385" t="str" cm="1">
        <f t="array" ref="A1840">IFERROR(_xlfn.IFS(AND(F1840="Renta Variable",O1840=1),IFERROR(MATCH(B1840,[1]RV_Det!C:C,0),"Rev"),AND(J1840="Corporativa",O1840=1,I1840="EM"),IFERROR(MATCH(B1840,[1]RF_Corps!B:B,0),"Rev"),AND(F1840="Alternativos",O1840=1),IFERROR(MATCH(B1840,[1]Rep4!C:C,0),"Rev")),"")</f>
        <v/>
      </c>
      <c r="B1840" s="396" t="s">
        <v>4854</v>
      </c>
      <c r="C1840" s="412" t="s">
        <v>4855</v>
      </c>
      <c r="D1840" s="395" t="s">
        <v>4856</v>
      </c>
      <c r="E1840" s="396" t="str">
        <f>IF(B1840="","",INDEX([1]CatGlob!$S:$S,IFERROR(MATCH(MID(B1840,7,1),[1]CatGlob!$R:$R,0),MATCH(MID(B1840,1,2),[1]CatGlob!$R:$R,0))))</f>
        <v>EUR</v>
      </c>
      <c r="F1840" s="397" t="s">
        <v>43</v>
      </c>
      <c r="G1840" s="398" t="s">
        <v>328</v>
      </c>
      <c r="H1840" s="399" t="s">
        <v>196</v>
      </c>
      <c r="I1840" s="399" t="s">
        <v>4805</v>
      </c>
      <c r="J1840" s="399" t="s">
        <v>600</v>
      </c>
      <c r="K1840" s="396" t="s">
        <v>600</v>
      </c>
      <c r="L1840" s="400" t="str">
        <f>IF(ISERROR(MATCH(M1840,M$10:M1839,0)),M1840,"")</f>
        <v/>
      </c>
      <c r="M1840" s="401" t="str">
        <f>IF(B1840="","",IF(ISERROR(MATCH(F1840&amp;"_"&amp;G1840&amp;"_"&amp;H1840&amp;"_"&amp;I1840&amp;"_"&amp;J1840&amp;IF(K1840="","","_"&amp;K1840),[1]CatGlob!$B:$B,0)),F1840&amp;"_"&amp;G1840&amp;"_"&amp;H1840&amp;"_"&amp;I1840&amp;"_"&amp;J1840&amp;IF(K1840="","","_"&amp;K1840),INDEX([1]CatGlob!$C:$C,MATCH(F1840&amp;"_"&amp;G1840&amp;"_"&amp;H1840&amp;"_"&amp;I1840&amp;"_"&amp;J1840&amp;IF(K1840="","","_"&amp;K1840),[1]CatGlob!$B:$B,0))))</f>
        <v>RVI_DM_EU_CE</v>
      </c>
      <c r="N1840" s="402" t="str">
        <f t="shared" si="59"/>
        <v/>
      </c>
      <c r="O1840" s="402" t="str">
        <f t="shared" si="58"/>
        <v/>
      </c>
      <c r="P1840" s="401" t="str">
        <f>IF(LEN(B1840)&gt;8,INDEX([1]CatGlob!$X:$X,MATCH(M1840,[1]CatGlob!$W:$W,0)),"")</f>
        <v>INTER</v>
      </c>
      <c r="Q1840" s="403" t="str">
        <f>INDEX([1]CatGlob!P:P,MATCH(M1840,[1]CatGlob!O:O,0))</f>
        <v>RVI</v>
      </c>
      <c r="R1840" s="403" t="s">
        <v>1017</v>
      </c>
      <c r="S1840" s="403" t="s">
        <v>1018</v>
      </c>
      <c r="T1840" s="403" t="str">
        <f>INDEX([1]CatGlob!$D:$D,MATCH($M1840,[1]CatGlob!$C:$C,0))</f>
        <v>RVI</v>
      </c>
      <c r="U1840" s="403" t="s">
        <v>602</v>
      </c>
      <c r="V1840" s="404" t="str">
        <f>INDEX([1]CatGlob!$F:$F,MATCH($M1840,[1]CatGlob!$C:$C,0))</f>
        <v>RVI</v>
      </c>
      <c r="W1840" s="405"/>
      <c r="X1840" s="406">
        <v>0</v>
      </c>
      <c r="Y1840" s="407">
        <v>0</v>
      </c>
      <c r="Z1840" s="408">
        <v>0</v>
      </c>
      <c r="AA1840" s="407">
        <v>0</v>
      </c>
      <c r="AB1840" s="408">
        <v>0</v>
      </c>
      <c r="AC1840" s="407">
        <v>0</v>
      </c>
      <c r="AD1840" s="408">
        <v>0</v>
      </c>
      <c r="AE1840" s="407">
        <v>0</v>
      </c>
      <c r="AF1840" s="408">
        <v>0</v>
      </c>
      <c r="AG1840" s="407">
        <v>0</v>
      </c>
      <c r="AI1840" s="406">
        <v>0</v>
      </c>
      <c r="AJ1840" s="407">
        <v>0</v>
      </c>
      <c r="AK1840" s="408">
        <v>0</v>
      </c>
      <c r="AL1840" s="407">
        <v>0</v>
      </c>
      <c r="AM1840" s="408">
        <v>0</v>
      </c>
      <c r="AN1840" s="407">
        <v>0</v>
      </c>
      <c r="AO1840" s="408">
        <v>0</v>
      </c>
      <c r="AP1840" s="407">
        <v>0</v>
      </c>
      <c r="AQ1840" s="408">
        <v>0</v>
      </c>
      <c r="AR1840" s="407">
        <v>0</v>
      </c>
      <c r="AT1840" s="406">
        <v>0</v>
      </c>
      <c r="AU1840" s="407">
        <v>0</v>
      </c>
      <c r="AV1840" s="408">
        <v>0</v>
      </c>
      <c r="AW1840" s="407">
        <v>0</v>
      </c>
      <c r="AX1840" s="408">
        <v>0</v>
      </c>
      <c r="AY1840" s="407">
        <v>0</v>
      </c>
      <c r="AZ1840" s="408">
        <v>0</v>
      </c>
      <c r="BA1840" s="407">
        <v>0</v>
      </c>
      <c r="BB1840" s="408">
        <v>0</v>
      </c>
      <c r="BC1840" s="407">
        <v>0</v>
      </c>
    </row>
    <row r="1841" spans="1:55" x14ac:dyDescent="0.35">
      <c r="A1841" s="385" cm="1">
        <f t="array" ref="A1841">IFERROR(_xlfn.IFS(AND(F1841="Renta Variable",O1841=1),IFERROR(MATCH(B1841,[1]RV_Det!C:C,0),"Rev"),AND(J1841="Corporativa",O1841=1,I1841="EM"),IFERROR(MATCH(B1841,[1]RF_Corps!B:B,0),"Rev"),AND(F1841="Alternativos",O1841=1),IFERROR(MATCH(B1841,[1]Rep4!C:C,0),"Rev")),"")</f>
        <v>507</v>
      </c>
      <c r="B1841" s="394" t="s">
        <v>4857</v>
      </c>
      <c r="C1841" s="409" t="s">
        <v>4858</v>
      </c>
      <c r="D1841" s="395" t="s">
        <v>4859</v>
      </c>
      <c r="E1841" s="396" t="str">
        <f>IF(B1841="","",INDEX([1]CatGlob!$S:$S,IFERROR(MATCH(MID(B1841,7,1),[1]CatGlob!$R:$R,0),MATCH(MID(B1841,1,2),[1]CatGlob!$R:$R,0))))</f>
        <v>EUR</v>
      </c>
      <c r="F1841" s="397" t="s">
        <v>43</v>
      </c>
      <c r="G1841" s="398" t="s">
        <v>328</v>
      </c>
      <c r="H1841" s="399" t="s">
        <v>196</v>
      </c>
      <c r="I1841" s="399" t="s">
        <v>4805</v>
      </c>
      <c r="J1841" s="399" t="s">
        <v>600</v>
      </c>
      <c r="K1841" s="396" t="s">
        <v>600</v>
      </c>
      <c r="L1841" s="400" t="str">
        <f>IF(ISERROR(MATCH(M1841,M$10:M1840,0)),M1841,"")</f>
        <v/>
      </c>
      <c r="M1841" s="401" t="str">
        <f>IF(B1841="","",IF(ISERROR(MATCH(F1841&amp;"_"&amp;G1841&amp;"_"&amp;H1841&amp;"_"&amp;I1841&amp;"_"&amp;J1841&amp;IF(K1841="","","_"&amp;K1841),[1]CatGlob!$B:$B,0)),F1841&amp;"_"&amp;G1841&amp;"_"&amp;H1841&amp;"_"&amp;I1841&amp;"_"&amp;J1841&amp;IF(K1841="","","_"&amp;K1841),INDEX([1]CatGlob!$C:$C,MATCH(F1841&amp;"_"&amp;G1841&amp;"_"&amp;H1841&amp;"_"&amp;I1841&amp;"_"&amp;J1841&amp;IF(K1841="","","_"&amp;K1841),[1]CatGlob!$B:$B,0))))</f>
        <v>RVI_DM_EU_CE</v>
      </c>
      <c r="N1841" s="402" t="str">
        <f t="shared" si="59"/>
        <v/>
      </c>
      <c r="O1841" s="402">
        <f t="shared" si="58"/>
        <v>1</v>
      </c>
      <c r="P1841" s="401" t="str">
        <f>IF(LEN(B1841)&gt;8,INDEX([1]CatGlob!$X:$X,MATCH(M1841,[1]CatGlob!$W:$W,0)),"")</f>
        <v>INTER</v>
      </c>
      <c r="Q1841" s="403" t="str">
        <f>INDEX([1]CatGlob!P:P,MATCH(M1841,[1]CatGlob!O:O,0))</f>
        <v>RVI</v>
      </c>
      <c r="R1841" s="403" t="s">
        <v>1017</v>
      </c>
      <c r="S1841" s="403" t="s">
        <v>1018</v>
      </c>
      <c r="T1841" s="403" t="str">
        <f>INDEX([1]CatGlob!$D:$D,MATCH($M1841,[1]CatGlob!$C:$C,0))</f>
        <v>RVI</v>
      </c>
      <c r="U1841" s="403" t="s">
        <v>602</v>
      </c>
      <c r="V1841" s="404" t="str">
        <f>INDEX([1]CatGlob!$F:$F,MATCH($M1841,[1]CatGlob!$C:$C,0))</f>
        <v>RVI</v>
      </c>
      <c r="W1841" s="405"/>
      <c r="X1841" s="406">
        <v>0</v>
      </c>
      <c r="Y1841" s="407">
        <v>0</v>
      </c>
      <c r="Z1841" s="408">
        <v>-5.2928143813067302E-8</v>
      </c>
      <c r="AA1841" s="407">
        <v>-9.3462027006552296E-6</v>
      </c>
      <c r="AB1841" s="408">
        <v>0</v>
      </c>
      <c r="AC1841" s="407">
        <v>0</v>
      </c>
      <c r="AD1841" s="408">
        <v>0</v>
      </c>
      <c r="AE1841" s="407">
        <v>0</v>
      </c>
      <c r="AF1841" s="408">
        <v>-6.8904547279605296E-9</v>
      </c>
      <c r="AG1841" s="407">
        <v>-1.2167361624215499E-6</v>
      </c>
      <c r="AI1841" s="406">
        <v>0</v>
      </c>
      <c r="AJ1841" s="407">
        <v>0</v>
      </c>
      <c r="AK1841" s="408">
        <v>-6.6186212453788104E-9</v>
      </c>
      <c r="AL1841" s="407">
        <v>-1.16873510869198E-6</v>
      </c>
      <c r="AM1841" s="408">
        <v>0</v>
      </c>
      <c r="AN1841" s="407">
        <v>0</v>
      </c>
      <c r="AO1841" s="408">
        <v>0</v>
      </c>
      <c r="AP1841" s="407">
        <v>0</v>
      </c>
      <c r="AQ1841" s="408">
        <v>-1.91065430278349E-9</v>
      </c>
      <c r="AR1841" s="407">
        <v>-3.3738881278265999E-7</v>
      </c>
      <c r="AT1841" s="406">
        <v>0</v>
      </c>
      <c r="AU1841" s="407">
        <v>0</v>
      </c>
      <c r="AV1841" s="408">
        <v>-1.6745922785948301E-8</v>
      </c>
      <c r="AW1841" s="407">
        <v>-2.9570423887292901E-6</v>
      </c>
      <c r="AX1841" s="408">
        <v>0</v>
      </c>
      <c r="AY1841" s="407">
        <v>0</v>
      </c>
      <c r="AZ1841" s="408">
        <v>0</v>
      </c>
      <c r="BA1841" s="407">
        <v>0</v>
      </c>
      <c r="BB1841" s="408">
        <v>-7.6643491005303605E-9</v>
      </c>
      <c r="BC1841" s="407">
        <v>-1.35339243241376E-6</v>
      </c>
    </row>
    <row r="1842" spans="1:55" x14ac:dyDescent="0.35">
      <c r="A1842" s="385" t="str" cm="1">
        <f t="array" ref="A1842">IFERROR(_xlfn.IFS(AND(F1842="Renta Variable",O1842=1),IFERROR(MATCH(B1842,[1]RV_Det!C:C,0),"Rev"),AND(J1842="Corporativa",O1842=1,I1842="EM"),IFERROR(MATCH(B1842,[1]RF_Corps!B:B,0),"Rev"),AND(F1842="Alternativos",O1842=1),IFERROR(MATCH(B1842,[1]Rep4!C:C,0),"Rev")),"")</f>
        <v/>
      </c>
      <c r="B1842" s="394" t="s">
        <v>4860</v>
      </c>
      <c r="C1842" s="409" t="s">
        <v>4861</v>
      </c>
      <c r="D1842" s="395" t="s">
        <v>4862</v>
      </c>
      <c r="E1842" s="396" t="str">
        <f>IF(B1842="","",INDEX([1]CatGlob!$S:$S,IFERROR(MATCH(MID(B1842,7,1),[1]CatGlob!$R:$R,0),MATCH(MID(B1842,1,2),[1]CatGlob!$R:$R,0))))</f>
        <v>EUR</v>
      </c>
      <c r="F1842" s="397" t="s">
        <v>43</v>
      </c>
      <c r="G1842" s="398" t="s">
        <v>328</v>
      </c>
      <c r="H1842" s="399" t="s">
        <v>196</v>
      </c>
      <c r="I1842" s="399" t="s">
        <v>4805</v>
      </c>
      <c r="J1842" s="399" t="s">
        <v>600</v>
      </c>
      <c r="K1842" s="396" t="s">
        <v>600</v>
      </c>
      <c r="L1842" s="400" t="str">
        <f>IF(ISERROR(MATCH(M1842,M$10:M1841,0)),M1842,"")</f>
        <v/>
      </c>
      <c r="M1842" s="401" t="str">
        <f>IF(B1842="","",IF(ISERROR(MATCH(F1842&amp;"_"&amp;G1842&amp;"_"&amp;H1842&amp;"_"&amp;I1842&amp;"_"&amp;J1842&amp;IF(K1842="","","_"&amp;K1842),[1]CatGlob!$B:$B,0)),F1842&amp;"_"&amp;G1842&amp;"_"&amp;H1842&amp;"_"&amp;I1842&amp;"_"&amp;J1842&amp;IF(K1842="","","_"&amp;K1842),INDEX([1]CatGlob!$C:$C,MATCH(F1842&amp;"_"&amp;G1842&amp;"_"&amp;H1842&amp;"_"&amp;I1842&amp;"_"&amp;J1842&amp;IF(K1842="","","_"&amp;K1842),[1]CatGlob!$B:$B,0))))</f>
        <v>RVI_DM_EU_CE</v>
      </c>
      <c r="N1842" s="402" t="str">
        <f t="shared" si="59"/>
        <v/>
      </c>
      <c r="O1842" s="402" t="str">
        <f t="shared" si="58"/>
        <v/>
      </c>
      <c r="P1842" s="401" t="str">
        <f>IF(LEN(B1842)&gt;8,INDEX([1]CatGlob!$X:$X,MATCH(M1842,[1]CatGlob!$W:$W,0)),"")</f>
        <v>INTER</v>
      </c>
      <c r="Q1842" s="403" t="str">
        <f>INDEX([1]CatGlob!P:P,MATCH(M1842,[1]CatGlob!O:O,0))</f>
        <v>RVI</v>
      </c>
      <c r="R1842" s="403" t="s">
        <v>1017</v>
      </c>
      <c r="S1842" s="403" t="s">
        <v>1018</v>
      </c>
      <c r="T1842" s="403" t="str">
        <f>INDEX([1]CatGlob!$D:$D,MATCH($M1842,[1]CatGlob!$C:$C,0))</f>
        <v>RVI</v>
      </c>
      <c r="U1842" s="403" t="s">
        <v>602</v>
      </c>
      <c r="V1842" s="404" t="str">
        <f>INDEX([1]CatGlob!$F:$F,MATCH($M1842,[1]CatGlob!$C:$C,0))</f>
        <v>RVI</v>
      </c>
      <c r="W1842" s="405"/>
      <c r="X1842" s="406">
        <v>0</v>
      </c>
      <c r="Y1842" s="407">
        <v>0</v>
      </c>
      <c r="Z1842" s="408">
        <v>0</v>
      </c>
      <c r="AA1842" s="407">
        <v>0</v>
      </c>
      <c r="AB1842" s="408">
        <v>0</v>
      </c>
      <c r="AC1842" s="407">
        <v>0</v>
      </c>
      <c r="AD1842" s="408">
        <v>0</v>
      </c>
      <c r="AE1842" s="407">
        <v>0</v>
      </c>
      <c r="AF1842" s="408">
        <v>0</v>
      </c>
      <c r="AG1842" s="407">
        <v>0</v>
      </c>
      <c r="AI1842" s="406">
        <v>0</v>
      </c>
      <c r="AJ1842" s="407">
        <v>0</v>
      </c>
      <c r="AK1842" s="408">
        <v>0</v>
      </c>
      <c r="AL1842" s="407">
        <v>0</v>
      </c>
      <c r="AM1842" s="408">
        <v>0</v>
      </c>
      <c r="AN1842" s="407">
        <v>0</v>
      </c>
      <c r="AO1842" s="408">
        <v>0</v>
      </c>
      <c r="AP1842" s="407">
        <v>0</v>
      </c>
      <c r="AQ1842" s="408">
        <v>0</v>
      </c>
      <c r="AR1842" s="407">
        <v>0</v>
      </c>
      <c r="AT1842" s="406">
        <v>0</v>
      </c>
      <c r="AU1842" s="407">
        <v>0</v>
      </c>
      <c r="AV1842" s="408">
        <v>0</v>
      </c>
      <c r="AW1842" s="407">
        <v>0</v>
      </c>
      <c r="AX1842" s="408">
        <v>0</v>
      </c>
      <c r="AY1842" s="407">
        <v>0</v>
      </c>
      <c r="AZ1842" s="408">
        <v>0</v>
      </c>
      <c r="BA1842" s="407">
        <v>0</v>
      </c>
      <c r="BB1842" s="408">
        <v>0</v>
      </c>
      <c r="BC1842" s="407">
        <v>0</v>
      </c>
    </row>
    <row r="1843" spans="1:55" x14ac:dyDescent="0.35">
      <c r="A1843" s="385" cm="1">
        <f t="array" ref="A1843">IFERROR(_xlfn.IFS(AND(F1843="Renta Variable",O1843=1),IFERROR(MATCH(B1843,[1]RV_Det!C:C,0),"Rev"),AND(J1843="Corporativa",O1843=1,I1843="EM"),IFERROR(MATCH(B1843,[1]RF_Corps!B:B,0),"Rev"),AND(F1843="Alternativos",O1843=1),IFERROR(MATCH(B1843,[1]Rep4!C:C,0),"Rev")),"")</f>
        <v>508</v>
      </c>
      <c r="B1843" s="394" t="s">
        <v>4863</v>
      </c>
      <c r="C1843" s="409" t="s">
        <v>4864</v>
      </c>
      <c r="D1843" s="395" t="s">
        <v>4865</v>
      </c>
      <c r="E1843" s="396" t="str">
        <f>IF(B1843="","",INDEX([1]CatGlob!$S:$S,IFERROR(MATCH(MID(B1843,7,1),[1]CatGlob!$R:$R,0),MATCH(MID(B1843,1,2),[1]CatGlob!$R:$R,0))))</f>
        <v>EUR</v>
      </c>
      <c r="F1843" s="397" t="s">
        <v>43</v>
      </c>
      <c r="G1843" s="398" t="s">
        <v>328</v>
      </c>
      <c r="H1843" s="399" t="s">
        <v>196</v>
      </c>
      <c r="I1843" s="399" t="s">
        <v>4805</v>
      </c>
      <c r="J1843" s="399" t="s">
        <v>600</v>
      </c>
      <c r="K1843" s="396" t="s">
        <v>600</v>
      </c>
      <c r="L1843" s="400" t="str">
        <f>IF(ISERROR(MATCH(M1843,M$10:M1842,0)),M1843,"")</f>
        <v/>
      </c>
      <c r="M1843" s="401" t="str">
        <f>IF(B1843="","",IF(ISERROR(MATCH(F1843&amp;"_"&amp;G1843&amp;"_"&amp;H1843&amp;"_"&amp;I1843&amp;"_"&amp;J1843&amp;IF(K1843="","","_"&amp;K1843),[1]CatGlob!$B:$B,0)),F1843&amp;"_"&amp;G1843&amp;"_"&amp;H1843&amp;"_"&amp;I1843&amp;"_"&amp;J1843&amp;IF(K1843="","","_"&amp;K1843),INDEX([1]CatGlob!$C:$C,MATCH(F1843&amp;"_"&amp;G1843&amp;"_"&amp;H1843&amp;"_"&amp;I1843&amp;"_"&amp;J1843&amp;IF(K1843="","","_"&amp;K1843),[1]CatGlob!$B:$B,0))))</f>
        <v>RVI_DM_EU_CE</v>
      </c>
      <c r="N1843" s="402" t="str">
        <f t="shared" si="59"/>
        <v/>
      </c>
      <c r="O1843" s="402">
        <f t="shared" si="58"/>
        <v>1</v>
      </c>
      <c r="P1843" s="401" t="str">
        <f>IF(LEN(B1843)&gt;8,INDEX([1]CatGlob!$X:$X,MATCH(M1843,[1]CatGlob!$W:$W,0)),"")</f>
        <v>INTER</v>
      </c>
      <c r="Q1843" s="403" t="str">
        <f>INDEX([1]CatGlob!P:P,MATCH(M1843,[1]CatGlob!O:O,0))</f>
        <v>RVI</v>
      </c>
      <c r="R1843" s="403" t="s">
        <v>1017</v>
      </c>
      <c r="S1843" s="403" t="s">
        <v>1018</v>
      </c>
      <c r="T1843" s="403" t="str">
        <f>INDEX([1]CatGlob!$D:$D,MATCH($M1843,[1]CatGlob!$C:$C,0))</f>
        <v>RVI</v>
      </c>
      <c r="U1843" s="403" t="s">
        <v>602</v>
      </c>
      <c r="V1843" s="404" t="str">
        <f>INDEX([1]CatGlob!$F:$F,MATCH($M1843,[1]CatGlob!$C:$C,0))</f>
        <v>RVI</v>
      </c>
      <c r="W1843" s="405"/>
      <c r="X1843" s="406">
        <v>0</v>
      </c>
      <c r="Y1843" s="407">
        <v>0</v>
      </c>
      <c r="Z1843" s="408">
        <v>0</v>
      </c>
      <c r="AA1843" s="407">
        <v>0</v>
      </c>
      <c r="AB1843" s="408">
        <v>0</v>
      </c>
      <c r="AC1843" s="407">
        <v>0</v>
      </c>
      <c r="AD1843" s="408">
        <v>0</v>
      </c>
      <c r="AE1843" s="407">
        <v>0</v>
      </c>
      <c r="AF1843" s="408">
        <v>0</v>
      </c>
      <c r="AG1843" s="407">
        <v>0</v>
      </c>
      <c r="AI1843" s="406">
        <v>3.5446185316013E-9</v>
      </c>
      <c r="AJ1843" s="407">
        <v>9.6022745310619897E-7</v>
      </c>
      <c r="AK1843" s="408">
        <v>3.5446185316013E-9</v>
      </c>
      <c r="AL1843" s="407">
        <v>9.6022745310619897E-7</v>
      </c>
      <c r="AM1843" s="408">
        <v>3.5446185316013E-9</v>
      </c>
      <c r="AN1843" s="407">
        <v>9.6022745310619897E-7</v>
      </c>
      <c r="AO1843" s="408">
        <v>3.5446185316013E-9</v>
      </c>
      <c r="AP1843" s="407">
        <v>9.6022745310619897E-7</v>
      </c>
      <c r="AQ1843" s="408">
        <v>3.5446185316013E-9</v>
      </c>
      <c r="AR1843" s="407">
        <v>9.6022745310619897E-7</v>
      </c>
      <c r="AT1843" s="406">
        <v>2.8097985569041799E-8</v>
      </c>
      <c r="AU1843" s="407">
        <v>7.6116646319235298E-6</v>
      </c>
      <c r="AV1843" s="408">
        <v>2.8097985569041799E-8</v>
      </c>
      <c r="AW1843" s="407">
        <v>7.6116646319235298E-6</v>
      </c>
      <c r="AX1843" s="408">
        <v>2.8097985569041799E-8</v>
      </c>
      <c r="AY1843" s="407">
        <v>7.6116646319235298E-6</v>
      </c>
      <c r="AZ1843" s="408">
        <v>2.8097985569041799E-8</v>
      </c>
      <c r="BA1843" s="407">
        <v>7.6116646319235298E-6</v>
      </c>
      <c r="BB1843" s="408">
        <v>2.8097985569041799E-8</v>
      </c>
      <c r="BC1843" s="407">
        <v>7.6116646319235298E-6</v>
      </c>
    </row>
    <row r="1844" spans="1:55" x14ac:dyDescent="0.35">
      <c r="A1844" s="385" cm="1">
        <f t="array" ref="A1844">IFERROR(_xlfn.IFS(AND(F1844="Renta Variable",O1844=1),IFERROR(MATCH(B1844,[1]RV_Det!C:C,0),"Rev"),AND(J1844="Corporativa",O1844=1,I1844="EM"),IFERROR(MATCH(B1844,[1]RF_Corps!B:B,0),"Rev"),AND(F1844="Alternativos",O1844=1),IFERROR(MATCH(B1844,[1]Rep4!C:C,0),"Rev")),"")</f>
        <v>510</v>
      </c>
      <c r="B1844" s="394" t="s">
        <v>4866</v>
      </c>
      <c r="C1844" s="409" t="s">
        <v>4867</v>
      </c>
      <c r="D1844" s="395" t="s">
        <v>4868</v>
      </c>
      <c r="E1844" s="396" t="str">
        <f>IF(B1844="","",INDEX([1]CatGlob!$S:$S,IFERROR(MATCH(MID(B1844,7,1),[1]CatGlob!$R:$R,0),MATCH(MID(B1844,1,2),[1]CatGlob!$R:$R,0))))</f>
        <v>EUR</v>
      </c>
      <c r="F1844" s="397" t="s">
        <v>43</v>
      </c>
      <c r="G1844" s="398" t="s">
        <v>328</v>
      </c>
      <c r="H1844" s="399" t="s">
        <v>196</v>
      </c>
      <c r="I1844" s="399" t="s">
        <v>4805</v>
      </c>
      <c r="J1844" s="399" t="s">
        <v>600</v>
      </c>
      <c r="K1844" s="396" t="s">
        <v>600</v>
      </c>
      <c r="L1844" s="400" t="str">
        <f>IF(ISERROR(MATCH(M1844,M$10:M1843,0)),M1844,"")</f>
        <v/>
      </c>
      <c r="M1844" s="401" t="str">
        <f>IF(B1844="","",IF(ISERROR(MATCH(F1844&amp;"_"&amp;G1844&amp;"_"&amp;H1844&amp;"_"&amp;I1844&amp;"_"&amp;J1844&amp;IF(K1844="","","_"&amp;K1844),[1]CatGlob!$B:$B,0)),F1844&amp;"_"&amp;G1844&amp;"_"&amp;H1844&amp;"_"&amp;I1844&amp;"_"&amp;J1844&amp;IF(K1844="","","_"&amp;K1844),INDEX([1]CatGlob!$C:$C,MATCH(F1844&amp;"_"&amp;G1844&amp;"_"&amp;H1844&amp;"_"&amp;I1844&amp;"_"&amp;J1844&amp;IF(K1844="","","_"&amp;K1844),[1]CatGlob!$B:$B,0))))</f>
        <v>RVI_DM_EU_CE</v>
      </c>
      <c r="N1844" s="402" t="str">
        <f t="shared" si="59"/>
        <v/>
      </c>
      <c r="O1844" s="402">
        <f t="shared" si="58"/>
        <v>1</v>
      </c>
      <c r="P1844" s="401" t="str">
        <f>IF(LEN(B1844)&gt;8,INDEX([1]CatGlob!$X:$X,MATCH(M1844,[1]CatGlob!$W:$W,0)),"")</f>
        <v>INTER</v>
      </c>
      <c r="Q1844" s="403" t="str">
        <f>INDEX([1]CatGlob!P:P,MATCH(M1844,[1]CatGlob!O:O,0))</f>
        <v>RVI</v>
      </c>
      <c r="R1844" s="403" t="s">
        <v>1017</v>
      </c>
      <c r="S1844" s="403" t="s">
        <v>1018</v>
      </c>
      <c r="T1844" s="403" t="str">
        <f>INDEX([1]CatGlob!$D:$D,MATCH($M1844,[1]CatGlob!$C:$C,0))</f>
        <v>RVI</v>
      </c>
      <c r="U1844" s="403" t="s">
        <v>602</v>
      </c>
      <c r="V1844" s="404" t="str">
        <f>INDEX([1]CatGlob!$F:$F,MATCH($M1844,[1]CatGlob!$C:$C,0))</f>
        <v>RVI</v>
      </c>
      <c r="W1844" s="405"/>
      <c r="X1844" s="406">
        <v>1.15734411471327E-6</v>
      </c>
      <c r="Y1844" s="407">
        <v>3.7856653367640498E-4</v>
      </c>
      <c r="Z1844" s="408">
        <v>-7.2853170422409598E-5</v>
      </c>
      <c r="AA1844" s="407">
        <v>-2.3830226302257201E-2</v>
      </c>
      <c r="AB1844" s="408">
        <v>1.15734411471327E-6</v>
      </c>
      <c r="AC1844" s="407">
        <v>3.7856653367640498E-4</v>
      </c>
      <c r="AD1844" s="408">
        <v>1.15734411471327E-6</v>
      </c>
      <c r="AE1844" s="407">
        <v>3.7856653367640498E-4</v>
      </c>
      <c r="AF1844" s="408">
        <v>-8.4777207689565299E-6</v>
      </c>
      <c r="AG1844" s="407">
        <v>-2.7730571401806802E-3</v>
      </c>
      <c r="AI1844" s="406">
        <v>3.4000640714304002E-7</v>
      </c>
      <c r="AJ1844" s="407">
        <v>1.1121588316953501E-4</v>
      </c>
      <c r="AK1844" s="408">
        <v>-9.0591518629117298E-7</v>
      </c>
      <c r="AL1844" s="407">
        <v>-2.96324288440175E-4</v>
      </c>
      <c r="AM1844" s="408">
        <v>3.4000640714304002E-7</v>
      </c>
      <c r="AN1844" s="407">
        <v>1.1121588316953501E-4</v>
      </c>
      <c r="AO1844" s="408">
        <v>3.4000640714304002E-7</v>
      </c>
      <c r="AP1844" s="407">
        <v>1.1121588316953501E-4</v>
      </c>
      <c r="AQ1844" s="408">
        <v>-1.9664491850922401E-8</v>
      </c>
      <c r="AR1844" s="407">
        <v>-6.4322422594410103E-6</v>
      </c>
      <c r="AT1844" s="406">
        <v>2.6952110745104798E-6</v>
      </c>
      <c r="AU1844" s="407">
        <v>8.8160184930075004E-4</v>
      </c>
      <c r="AV1844" s="408">
        <v>-7.17047062887756E-6</v>
      </c>
      <c r="AW1844" s="407">
        <v>-2.3454564401781401E-3</v>
      </c>
      <c r="AX1844" s="408">
        <v>2.6952110745104798E-6</v>
      </c>
      <c r="AY1844" s="407">
        <v>8.8160184930075004E-4</v>
      </c>
      <c r="AZ1844" s="408">
        <v>2.6952110745104798E-6</v>
      </c>
      <c r="BA1844" s="407">
        <v>8.8160184930075004E-4</v>
      </c>
      <c r="BB1844" s="408">
        <v>-1.82015840712415E-6</v>
      </c>
      <c r="BC1844" s="407">
        <v>-5.95372672466458E-4</v>
      </c>
    </row>
    <row r="1845" spans="1:55" x14ac:dyDescent="0.35">
      <c r="A1845" s="385" t="str" cm="1">
        <f t="array" ref="A1845">IFERROR(_xlfn.IFS(AND(F1845="Renta Variable",O1845=1),IFERROR(MATCH(B1845,[1]RV_Det!C:C,0),"Rev"),AND(J1845="Corporativa",O1845=1,I1845="EM"),IFERROR(MATCH(B1845,[1]RF_Corps!B:B,0),"Rev"),AND(F1845="Alternativos",O1845=1),IFERROR(MATCH(B1845,[1]Rep4!C:C,0),"Rev")),"")</f>
        <v/>
      </c>
      <c r="B1845" s="394" t="s">
        <v>4869</v>
      </c>
      <c r="C1845" s="409" t="s">
        <v>4870</v>
      </c>
      <c r="D1845" s="395" t="s">
        <v>4871</v>
      </c>
      <c r="E1845" s="396" t="str">
        <f>IF(B1845="","",INDEX([1]CatGlob!$S:$S,IFERROR(MATCH(MID(B1845,7,1),[1]CatGlob!$R:$R,0),MATCH(MID(B1845,1,2),[1]CatGlob!$R:$R,0))))</f>
        <v>EUR</v>
      </c>
      <c r="F1845" s="397" t="s">
        <v>43</v>
      </c>
      <c r="G1845" s="398" t="s">
        <v>328</v>
      </c>
      <c r="H1845" s="399" t="s">
        <v>196</v>
      </c>
      <c r="I1845" s="399" t="s">
        <v>4805</v>
      </c>
      <c r="J1845" s="399" t="s">
        <v>600</v>
      </c>
      <c r="K1845" s="396" t="s">
        <v>600</v>
      </c>
      <c r="L1845" s="400" t="str">
        <f>IF(ISERROR(MATCH(M1845,M$10:M1844,0)),M1845,"")</f>
        <v/>
      </c>
      <c r="M1845" s="401" t="str">
        <f>IF(B1845="","",IF(ISERROR(MATCH(F1845&amp;"_"&amp;G1845&amp;"_"&amp;H1845&amp;"_"&amp;I1845&amp;"_"&amp;J1845&amp;IF(K1845="","","_"&amp;K1845),[1]CatGlob!$B:$B,0)),F1845&amp;"_"&amp;G1845&amp;"_"&amp;H1845&amp;"_"&amp;I1845&amp;"_"&amp;J1845&amp;IF(K1845="","","_"&amp;K1845),INDEX([1]CatGlob!$C:$C,MATCH(F1845&amp;"_"&amp;G1845&amp;"_"&amp;H1845&amp;"_"&amp;I1845&amp;"_"&amp;J1845&amp;IF(K1845="","","_"&amp;K1845),[1]CatGlob!$B:$B,0))))</f>
        <v>RVI_DM_EU_CE</v>
      </c>
      <c r="N1845" s="402" t="str">
        <f t="shared" si="59"/>
        <v/>
      </c>
      <c r="O1845" s="402" t="str">
        <f t="shared" si="58"/>
        <v/>
      </c>
      <c r="P1845" s="401" t="str">
        <f>IF(LEN(B1845)&gt;8,INDEX([1]CatGlob!$X:$X,MATCH(M1845,[1]CatGlob!$W:$W,0)),"")</f>
        <v>INTER</v>
      </c>
      <c r="Q1845" s="403" t="str">
        <f>INDEX([1]CatGlob!P:P,MATCH(M1845,[1]CatGlob!O:O,0))</f>
        <v>RVI</v>
      </c>
      <c r="R1845" s="403" t="s">
        <v>1017</v>
      </c>
      <c r="S1845" s="403" t="s">
        <v>1018</v>
      </c>
      <c r="T1845" s="403" t="str">
        <f>INDEX([1]CatGlob!$D:$D,MATCH($M1845,[1]CatGlob!$C:$C,0))</f>
        <v>RVI</v>
      </c>
      <c r="U1845" s="403" t="s">
        <v>602</v>
      </c>
      <c r="V1845" s="404" t="str">
        <f>INDEX([1]CatGlob!$F:$F,MATCH($M1845,[1]CatGlob!$C:$C,0))</f>
        <v>RVI</v>
      </c>
      <c r="W1845" s="405"/>
      <c r="X1845" s="406">
        <v>0</v>
      </c>
      <c r="Y1845" s="407">
        <v>0</v>
      </c>
      <c r="Z1845" s="408">
        <v>0</v>
      </c>
      <c r="AA1845" s="407">
        <v>0</v>
      </c>
      <c r="AB1845" s="408">
        <v>0</v>
      </c>
      <c r="AC1845" s="407">
        <v>0</v>
      </c>
      <c r="AD1845" s="408">
        <v>0</v>
      </c>
      <c r="AE1845" s="407">
        <v>0</v>
      </c>
      <c r="AF1845" s="408">
        <v>0</v>
      </c>
      <c r="AG1845" s="407">
        <v>0</v>
      </c>
      <c r="AI1845" s="406">
        <v>0</v>
      </c>
      <c r="AJ1845" s="407">
        <v>0</v>
      </c>
      <c r="AK1845" s="408">
        <v>0</v>
      </c>
      <c r="AL1845" s="407">
        <v>0</v>
      </c>
      <c r="AM1845" s="408">
        <v>0</v>
      </c>
      <c r="AN1845" s="407">
        <v>0</v>
      </c>
      <c r="AO1845" s="408">
        <v>0</v>
      </c>
      <c r="AP1845" s="407">
        <v>0</v>
      </c>
      <c r="AQ1845" s="408">
        <v>0</v>
      </c>
      <c r="AR1845" s="407">
        <v>0</v>
      </c>
      <c r="AT1845" s="406">
        <v>0</v>
      </c>
      <c r="AU1845" s="407">
        <v>0</v>
      </c>
      <c r="AV1845" s="408">
        <v>0</v>
      </c>
      <c r="AW1845" s="407">
        <v>0</v>
      </c>
      <c r="AX1845" s="408">
        <v>0</v>
      </c>
      <c r="AY1845" s="407">
        <v>0</v>
      </c>
      <c r="AZ1845" s="408">
        <v>0</v>
      </c>
      <c r="BA1845" s="407">
        <v>0</v>
      </c>
      <c r="BB1845" s="408">
        <v>0</v>
      </c>
      <c r="BC1845" s="407">
        <v>0</v>
      </c>
    </row>
    <row r="1846" spans="1:55" x14ac:dyDescent="0.35">
      <c r="A1846" s="385" t="str" cm="1">
        <f t="array" ref="A1846">IFERROR(_xlfn.IFS(AND(F1846="Renta Variable",O1846=1),IFERROR(MATCH(B1846,[1]RV_Det!C:C,0),"Rev"),AND(J1846="Corporativa",O1846=1,I1846="EM"),IFERROR(MATCH(B1846,[1]RF_Corps!B:B,0),"Rev"),AND(F1846="Alternativos",O1846=1),IFERROR(MATCH(B1846,[1]Rep4!C:C,0),"Rev")),"")</f>
        <v/>
      </c>
      <c r="B1846" s="394" t="s">
        <v>4872</v>
      </c>
      <c r="C1846" s="409" t="s">
        <v>4873</v>
      </c>
      <c r="D1846" s="395" t="s">
        <v>4874</v>
      </c>
      <c r="E1846" s="396" t="str">
        <f>IF(B1846="","",INDEX([1]CatGlob!$S:$S,IFERROR(MATCH(MID(B1846,7,1),[1]CatGlob!$R:$R,0),MATCH(MID(B1846,1,2),[1]CatGlob!$R:$R,0))))</f>
        <v>EUR</v>
      </c>
      <c r="F1846" s="397" t="s">
        <v>43</v>
      </c>
      <c r="G1846" s="398" t="s">
        <v>328</v>
      </c>
      <c r="H1846" s="399" t="s">
        <v>196</v>
      </c>
      <c r="I1846" s="399" t="s">
        <v>4805</v>
      </c>
      <c r="J1846" s="399" t="s">
        <v>600</v>
      </c>
      <c r="K1846" s="396" t="s">
        <v>600</v>
      </c>
      <c r="L1846" s="400" t="str">
        <f>IF(ISERROR(MATCH(M1846,M$10:M1845,0)),M1846,"")</f>
        <v/>
      </c>
      <c r="M1846" s="401" t="str">
        <f>IF(B1846="","",IF(ISERROR(MATCH(F1846&amp;"_"&amp;G1846&amp;"_"&amp;H1846&amp;"_"&amp;I1846&amp;"_"&amp;J1846&amp;IF(K1846="","","_"&amp;K1846),[1]CatGlob!$B:$B,0)),F1846&amp;"_"&amp;G1846&amp;"_"&amp;H1846&amp;"_"&amp;I1846&amp;"_"&amp;J1846&amp;IF(K1846="","","_"&amp;K1846),INDEX([1]CatGlob!$C:$C,MATCH(F1846&amp;"_"&amp;G1846&amp;"_"&amp;H1846&amp;"_"&amp;I1846&amp;"_"&amp;J1846&amp;IF(K1846="","","_"&amp;K1846),[1]CatGlob!$B:$B,0))))</f>
        <v>RVI_DM_EU_CE</v>
      </c>
      <c r="N1846" s="402" t="str">
        <f t="shared" si="59"/>
        <v/>
      </c>
      <c r="O1846" s="402" t="str">
        <f t="shared" si="58"/>
        <v/>
      </c>
      <c r="P1846" s="401" t="str">
        <f>IF(LEN(B1846)&gt;8,INDEX([1]CatGlob!$X:$X,MATCH(M1846,[1]CatGlob!$W:$W,0)),"")</f>
        <v>INTER</v>
      </c>
      <c r="Q1846" s="403" t="str">
        <f>INDEX([1]CatGlob!P:P,MATCH(M1846,[1]CatGlob!O:O,0))</f>
        <v>RVI</v>
      </c>
      <c r="R1846" s="403" t="s">
        <v>1017</v>
      </c>
      <c r="S1846" s="403" t="s">
        <v>1025</v>
      </c>
      <c r="T1846" s="403" t="str">
        <f>INDEX([1]CatGlob!$D:$D,MATCH($M1846,[1]CatGlob!$C:$C,0))</f>
        <v>RVI</v>
      </c>
      <c r="U1846" s="403" t="s">
        <v>602</v>
      </c>
      <c r="V1846" s="404" t="str">
        <f>INDEX([1]CatGlob!$F:$F,MATCH($M1846,[1]CatGlob!$C:$C,0))</f>
        <v>RVI</v>
      </c>
      <c r="W1846" s="405"/>
      <c r="X1846" s="406">
        <v>0</v>
      </c>
      <c r="Y1846" s="407">
        <v>0</v>
      </c>
      <c r="Z1846" s="408">
        <v>0</v>
      </c>
      <c r="AA1846" s="407">
        <v>0</v>
      </c>
      <c r="AB1846" s="408">
        <v>0</v>
      </c>
      <c r="AC1846" s="407">
        <v>0</v>
      </c>
      <c r="AD1846" s="408">
        <v>0</v>
      </c>
      <c r="AE1846" s="407">
        <v>0</v>
      </c>
      <c r="AF1846" s="408">
        <v>0</v>
      </c>
      <c r="AG1846" s="407">
        <v>0</v>
      </c>
      <c r="AI1846" s="406">
        <v>0</v>
      </c>
      <c r="AJ1846" s="407">
        <v>0</v>
      </c>
      <c r="AK1846" s="408">
        <v>0</v>
      </c>
      <c r="AL1846" s="407">
        <v>0</v>
      </c>
      <c r="AM1846" s="408">
        <v>0</v>
      </c>
      <c r="AN1846" s="407">
        <v>0</v>
      </c>
      <c r="AO1846" s="408">
        <v>0</v>
      </c>
      <c r="AP1846" s="407">
        <v>0</v>
      </c>
      <c r="AQ1846" s="408">
        <v>0</v>
      </c>
      <c r="AR1846" s="407">
        <v>0</v>
      </c>
      <c r="AT1846" s="406">
        <v>0</v>
      </c>
      <c r="AU1846" s="407">
        <v>0</v>
      </c>
      <c r="AV1846" s="408">
        <v>0</v>
      </c>
      <c r="AW1846" s="407">
        <v>0</v>
      </c>
      <c r="AX1846" s="408">
        <v>0</v>
      </c>
      <c r="AY1846" s="407">
        <v>0</v>
      </c>
      <c r="AZ1846" s="408">
        <v>0</v>
      </c>
      <c r="BA1846" s="407">
        <v>0</v>
      </c>
      <c r="BB1846" s="408">
        <v>0</v>
      </c>
      <c r="BC1846" s="407">
        <v>0</v>
      </c>
    </row>
    <row r="1847" spans="1:55" x14ac:dyDescent="0.35">
      <c r="A1847" s="385" t="str" cm="1">
        <f t="array" ref="A1847">IFERROR(_xlfn.IFS(AND(F1847="Renta Variable",O1847=1),IFERROR(MATCH(B1847,[1]RV_Det!C:C,0),"Rev"),AND(J1847="Corporativa",O1847=1,I1847="EM"),IFERROR(MATCH(B1847,[1]RF_Corps!B:B,0),"Rev"),AND(F1847="Alternativos",O1847=1),IFERROR(MATCH(B1847,[1]Rep4!C:C,0),"Rev")),"")</f>
        <v/>
      </c>
      <c r="B1847" s="394" t="s">
        <v>4875</v>
      </c>
      <c r="C1847" s="409" t="s">
        <v>4876</v>
      </c>
      <c r="D1847" s="395" t="s">
        <v>4877</v>
      </c>
      <c r="E1847" s="396" t="str">
        <f>IF(B1847="","",INDEX([1]CatGlob!$S:$S,IFERROR(MATCH(MID(B1847,7,1),[1]CatGlob!$R:$R,0),MATCH(MID(B1847,1,2),[1]CatGlob!$R:$R,0))))</f>
        <v>EUR</v>
      </c>
      <c r="F1847" s="397" t="s">
        <v>43</v>
      </c>
      <c r="G1847" s="398" t="s">
        <v>328</v>
      </c>
      <c r="H1847" s="399" t="s">
        <v>196</v>
      </c>
      <c r="I1847" s="399" t="s">
        <v>4805</v>
      </c>
      <c r="J1847" s="399" t="s">
        <v>600</v>
      </c>
      <c r="K1847" s="396" t="s">
        <v>600</v>
      </c>
      <c r="L1847" s="400" t="str">
        <f>IF(ISERROR(MATCH(M1847,M$10:M1846,0)),M1847,"")</f>
        <v/>
      </c>
      <c r="M1847" s="401" t="str">
        <f>IF(B1847="","",IF(ISERROR(MATCH(F1847&amp;"_"&amp;G1847&amp;"_"&amp;H1847&amp;"_"&amp;I1847&amp;"_"&amp;J1847&amp;IF(K1847="","","_"&amp;K1847),[1]CatGlob!$B:$B,0)),F1847&amp;"_"&amp;G1847&amp;"_"&amp;H1847&amp;"_"&amp;I1847&amp;"_"&amp;J1847&amp;IF(K1847="","","_"&amp;K1847),INDEX([1]CatGlob!$C:$C,MATCH(F1847&amp;"_"&amp;G1847&amp;"_"&amp;H1847&amp;"_"&amp;I1847&amp;"_"&amp;J1847&amp;IF(K1847="","","_"&amp;K1847),[1]CatGlob!$B:$B,0))))</f>
        <v>RVI_DM_EU_CE</v>
      </c>
      <c r="N1847" s="402" t="str">
        <f t="shared" si="59"/>
        <v/>
      </c>
      <c r="O1847" s="402" t="str">
        <f t="shared" si="58"/>
        <v/>
      </c>
      <c r="P1847" s="401" t="str">
        <f>IF(LEN(B1847)&gt;8,INDEX([1]CatGlob!$X:$X,MATCH(M1847,[1]CatGlob!$W:$W,0)),"")</f>
        <v>INTER</v>
      </c>
      <c r="Q1847" s="403" t="str">
        <f>INDEX([1]CatGlob!P:P,MATCH(M1847,[1]CatGlob!O:O,0))</f>
        <v>RVI</v>
      </c>
      <c r="R1847" s="403" t="s">
        <v>1017</v>
      </c>
      <c r="S1847" s="403" t="s">
        <v>1025</v>
      </c>
      <c r="T1847" s="403" t="str">
        <f>INDEX([1]CatGlob!$D:$D,MATCH($M1847,[1]CatGlob!$C:$C,0))</f>
        <v>RVI</v>
      </c>
      <c r="U1847" s="403" t="s">
        <v>602</v>
      </c>
      <c r="V1847" s="404" t="str">
        <f>INDEX([1]CatGlob!$F:$F,MATCH($M1847,[1]CatGlob!$C:$C,0))</f>
        <v>RVI</v>
      </c>
      <c r="W1847" s="405"/>
      <c r="X1847" s="406">
        <v>0</v>
      </c>
      <c r="Y1847" s="407">
        <v>0</v>
      </c>
      <c r="Z1847" s="408">
        <v>0</v>
      </c>
      <c r="AA1847" s="407">
        <v>0</v>
      </c>
      <c r="AB1847" s="408">
        <v>0</v>
      </c>
      <c r="AC1847" s="407">
        <v>0</v>
      </c>
      <c r="AD1847" s="408">
        <v>0</v>
      </c>
      <c r="AE1847" s="407">
        <v>0</v>
      </c>
      <c r="AF1847" s="408">
        <v>0</v>
      </c>
      <c r="AG1847" s="407">
        <v>0</v>
      </c>
      <c r="AI1847" s="406">
        <v>0</v>
      </c>
      <c r="AJ1847" s="407">
        <v>0</v>
      </c>
      <c r="AK1847" s="408">
        <v>0</v>
      </c>
      <c r="AL1847" s="407">
        <v>0</v>
      </c>
      <c r="AM1847" s="408">
        <v>0</v>
      </c>
      <c r="AN1847" s="407">
        <v>0</v>
      </c>
      <c r="AO1847" s="408">
        <v>0</v>
      </c>
      <c r="AP1847" s="407">
        <v>0</v>
      </c>
      <c r="AQ1847" s="408">
        <v>0</v>
      </c>
      <c r="AR1847" s="407">
        <v>0</v>
      </c>
      <c r="AT1847" s="406">
        <v>0</v>
      </c>
      <c r="AU1847" s="407">
        <v>0</v>
      </c>
      <c r="AV1847" s="408">
        <v>0</v>
      </c>
      <c r="AW1847" s="407">
        <v>0</v>
      </c>
      <c r="AX1847" s="408">
        <v>0</v>
      </c>
      <c r="AY1847" s="407">
        <v>0</v>
      </c>
      <c r="AZ1847" s="408">
        <v>0</v>
      </c>
      <c r="BA1847" s="407">
        <v>0</v>
      </c>
      <c r="BB1847" s="408">
        <v>0</v>
      </c>
      <c r="BC1847" s="407">
        <v>0</v>
      </c>
    </row>
    <row r="1848" spans="1:55" x14ac:dyDescent="0.35">
      <c r="A1848" s="385" t="str" cm="1">
        <f t="array" ref="A1848">IFERROR(_xlfn.IFS(AND(F1848="Renta Variable",O1848=1),IFERROR(MATCH(B1848,[1]RV_Det!C:C,0),"Rev"),AND(J1848="Corporativa",O1848=1,I1848="EM"),IFERROR(MATCH(B1848,[1]RF_Corps!B:B,0),"Rev"),AND(F1848="Alternativos",O1848=1),IFERROR(MATCH(B1848,[1]Rep4!C:C,0),"Rev")),"")</f>
        <v/>
      </c>
      <c r="B1848" s="394" t="s">
        <v>4878</v>
      </c>
      <c r="C1848" s="409" t="s">
        <v>4879</v>
      </c>
      <c r="D1848" s="395" t="s">
        <v>4880</v>
      </c>
      <c r="E1848" s="396" t="str">
        <f>IF(B1848="","",INDEX([1]CatGlob!$S:$S,IFERROR(MATCH(MID(B1848,7,1),[1]CatGlob!$R:$R,0),MATCH(MID(B1848,1,2),[1]CatGlob!$R:$R,0))))</f>
        <v>EUR</v>
      </c>
      <c r="F1848" s="397" t="s">
        <v>43</v>
      </c>
      <c r="G1848" s="398" t="s">
        <v>328</v>
      </c>
      <c r="H1848" s="399" t="s">
        <v>196</v>
      </c>
      <c r="I1848" s="399" t="s">
        <v>4805</v>
      </c>
      <c r="J1848" s="399" t="s">
        <v>600</v>
      </c>
      <c r="K1848" s="396" t="s">
        <v>600</v>
      </c>
      <c r="L1848" s="400" t="str">
        <f>IF(ISERROR(MATCH(M1848,M$10:M1847,0)),M1848,"")</f>
        <v/>
      </c>
      <c r="M1848" s="401" t="str">
        <f>IF(B1848="","",IF(ISERROR(MATCH(F1848&amp;"_"&amp;G1848&amp;"_"&amp;H1848&amp;"_"&amp;I1848&amp;"_"&amp;J1848&amp;IF(K1848="","","_"&amp;K1848),[1]CatGlob!$B:$B,0)),F1848&amp;"_"&amp;G1848&amp;"_"&amp;H1848&amp;"_"&amp;I1848&amp;"_"&amp;J1848&amp;IF(K1848="","","_"&amp;K1848),INDEX([1]CatGlob!$C:$C,MATCH(F1848&amp;"_"&amp;G1848&amp;"_"&amp;H1848&amp;"_"&amp;I1848&amp;"_"&amp;J1848&amp;IF(K1848="","","_"&amp;K1848),[1]CatGlob!$B:$B,0))))</f>
        <v>RVI_DM_EU_CE</v>
      </c>
      <c r="N1848" s="402" t="str">
        <f t="shared" si="59"/>
        <v/>
      </c>
      <c r="O1848" s="402" t="str">
        <f t="shared" si="58"/>
        <v/>
      </c>
      <c r="P1848" s="401" t="str">
        <f>IF(LEN(B1848)&gt;8,INDEX([1]CatGlob!$X:$X,MATCH(M1848,[1]CatGlob!$W:$W,0)),"")</f>
        <v>INTER</v>
      </c>
      <c r="Q1848" s="403" t="str">
        <f>INDEX([1]CatGlob!P:P,MATCH(M1848,[1]CatGlob!O:O,0))</f>
        <v>RVI</v>
      </c>
      <c r="R1848" s="403" t="s">
        <v>1017</v>
      </c>
      <c r="S1848" s="403" t="s">
        <v>1025</v>
      </c>
      <c r="T1848" s="403" t="str">
        <f>INDEX([1]CatGlob!$D:$D,MATCH($M1848,[1]CatGlob!$C:$C,0))</f>
        <v>RVI</v>
      </c>
      <c r="U1848" s="403" t="s">
        <v>602</v>
      </c>
      <c r="V1848" s="404" t="str">
        <f>INDEX([1]CatGlob!$F:$F,MATCH($M1848,[1]CatGlob!$C:$C,0))</f>
        <v>RVI</v>
      </c>
      <c r="W1848" s="405"/>
      <c r="X1848" s="406">
        <v>0</v>
      </c>
      <c r="Y1848" s="407">
        <v>0</v>
      </c>
      <c r="Z1848" s="408">
        <v>0</v>
      </c>
      <c r="AA1848" s="407">
        <v>0</v>
      </c>
      <c r="AB1848" s="408">
        <v>0</v>
      </c>
      <c r="AC1848" s="407">
        <v>0</v>
      </c>
      <c r="AD1848" s="408">
        <v>0</v>
      </c>
      <c r="AE1848" s="407">
        <v>0</v>
      </c>
      <c r="AF1848" s="408">
        <v>0</v>
      </c>
      <c r="AG1848" s="407">
        <v>0</v>
      </c>
      <c r="AI1848" s="406">
        <v>0</v>
      </c>
      <c r="AJ1848" s="407">
        <v>0</v>
      </c>
      <c r="AK1848" s="408">
        <v>0</v>
      </c>
      <c r="AL1848" s="407">
        <v>0</v>
      </c>
      <c r="AM1848" s="408">
        <v>0</v>
      </c>
      <c r="AN1848" s="407">
        <v>0</v>
      </c>
      <c r="AO1848" s="408">
        <v>0</v>
      </c>
      <c r="AP1848" s="407">
        <v>0</v>
      </c>
      <c r="AQ1848" s="408">
        <v>0</v>
      </c>
      <c r="AR1848" s="407">
        <v>0</v>
      </c>
      <c r="AT1848" s="406">
        <v>0</v>
      </c>
      <c r="AU1848" s="407">
        <v>0</v>
      </c>
      <c r="AV1848" s="408">
        <v>0</v>
      </c>
      <c r="AW1848" s="407">
        <v>0</v>
      </c>
      <c r="AX1848" s="408">
        <v>0</v>
      </c>
      <c r="AY1848" s="407">
        <v>0</v>
      </c>
      <c r="AZ1848" s="408">
        <v>0</v>
      </c>
      <c r="BA1848" s="407">
        <v>0</v>
      </c>
      <c r="BB1848" s="408">
        <v>0</v>
      </c>
      <c r="BC1848" s="407">
        <v>0</v>
      </c>
    </row>
    <row r="1849" spans="1:55" x14ac:dyDescent="0.35">
      <c r="A1849" s="385" t="str" cm="1">
        <f t="array" ref="A1849">IFERROR(_xlfn.IFS(AND(F1849="Renta Variable",O1849=1),IFERROR(MATCH(B1849,[1]RV_Det!C:C,0),"Rev"),AND(J1849="Corporativa",O1849=1,I1849="EM"),IFERROR(MATCH(B1849,[1]RF_Corps!B:B,0),"Rev"),AND(F1849="Alternativos",O1849=1),IFERROR(MATCH(B1849,[1]Rep4!C:C,0),"Rev")),"")</f>
        <v/>
      </c>
      <c r="B1849" s="394" t="s">
        <v>4881</v>
      </c>
      <c r="C1849" s="409" t="s">
        <v>4882</v>
      </c>
      <c r="D1849" s="395" t="s">
        <v>4883</v>
      </c>
      <c r="E1849" s="396" t="str">
        <f>IF(B1849="","",INDEX([1]CatGlob!$S:$S,IFERROR(MATCH(MID(B1849,7,1),[1]CatGlob!$R:$R,0),MATCH(MID(B1849,1,2),[1]CatGlob!$R:$R,0))))</f>
        <v>EUR</v>
      </c>
      <c r="F1849" s="397" t="s">
        <v>43</v>
      </c>
      <c r="G1849" s="398" t="s">
        <v>328</v>
      </c>
      <c r="H1849" s="399" t="s">
        <v>196</v>
      </c>
      <c r="I1849" s="399" t="s">
        <v>4805</v>
      </c>
      <c r="J1849" s="399" t="s">
        <v>600</v>
      </c>
      <c r="K1849" s="396" t="s">
        <v>600</v>
      </c>
      <c r="L1849" s="400" t="str">
        <f>IF(ISERROR(MATCH(M1849,M$10:M1848,0)),M1849,"")</f>
        <v/>
      </c>
      <c r="M1849" s="401" t="str">
        <f>IF(B1849="","",IF(ISERROR(MATCH(F1849&amp;"_"&amp;G1849&amp;"_"&amp;H1849&amp;"_"&amp;I1849&amp;"_"&amp;J1849&amp;IF(K1849="","","_"&amp;K1849),[1]CatGlob!$B:$B,0)),F1849&amp;"_"&amp;G1849&amp;"_"&amp;H1849&amp;"_"&amp;I1849&amp;"_"&amp;J1849&amp;IF(K1849="","","_"&amp;K1849),INDEX([1]CatGlob!$C:$C,MATCH(F1849&amp;"_"&amp;G1849&amp;"_"&amp;H1849&amp;"_"&amp;I1849&amp;"_"&amp;J1849&amp;IF(K1849="","","_"&amp;K1849),[1]CatGlob!$B:$B,0))))</f>
        <v>RVI_DM_EU_CE</v>
      </c>
      <c r="N1849" s="402" t="str">
        <f t="shared" si="59"/>
        <v/>
      </c>
      <c r="O1849" s="402" t="str">
        <f t="shared" si="58"/>
        <v/>
      </c>
      <c r="P1849" s="401" t="str">
        <f>IF(LEN(B1849)&gt;8,INDEX([1]CatGlob!$X:$X,MATCH(M1849,[1]CatGlob!$W:$W,0)),"")</f>
        <v>INTER</v>
      </c>
      <c r="Q1849" s="403" t="str">
        <f>INDEX([1]CatGlob!P:P,MATCH(M1849,[1]CatGlob!O:O,0))</f>
        <v>RVI</v>
      </c>
      <c r="R1849" s="403" t="s">
        <v>1017</v>
      </c>
      <c r="S1849" s="403" t="s">
        <v>1018</v>
      </c>
      <c r="T1849" s="403" t="str">
        <f>INDEX([1]CatGlob!$D:$D,MATCH($M1849,[1]CatGlob!$C:$C,0))</f>
        <v>RVI</v>
      </c>
      <c r="U1849" s="403" t="s">
        <v>602</v>
      </c>
      <c r="V1849" s="404" t="str">
        <f>INDEX([1]CatGlob!$F:$F,MATCH($M1849,[1]CatGlob!$C:$C,0))</f>
        <v>RVI</v>
      </c>
      <c r="W1849" s="405"/>
      <c r="X1849" s="406">
        <v>0</v>
      </c>
      <c r="Y1849" s="407">
        <v>0</v>
      </c>
      <c r="Z1849" s="408">
        <v>0</v>
      </c>
      <c r="AA1849" s="407">
        <v>0</v>
      </c>
      <c r="AB1849" s="408">
        <v>0</v>
      </c>
      <c r="AC1849" s="407">
        <v>0</v>
      </c>
      <c r="AD1849" s="408">
        <v>0</v>
      </c>
      <c r="AE1849" s="407">
        <v>0</v>
      </c>
      <c r="AF1849" s="408">
        <v>0</v>
      </c>
      <c r="AG1849" s="407">
        <v>0</v>
      </c>
      <c r="AI1849" s="406">
        <v>0</v>
      </c>
      <c r="AJ1849" s="407">
        <v>0</v>
      </c>
      <c r="AK1849" s="408">
        <v>0</v>
      </c>
      <c r="AL1849" s="407">
        <v>0</v>
      </c>
      <c r="AM1849" s="408">
        <v>0</v>
      </c>
      <c r="AN1849" s="407">
        <v>0</v>
      </c>
      <c r="AO1849" s="408">
        <v>0</v>
      </c>
      <c r="AP1849" s="407">
        <v>0</v>
      </c>
      <c r="AQ1849" s="408">
        <v>0</v>
      </c>
      <c r="AR1849" s="407">
        <v>0</v>
      </c>
      <c r="AT1849" s="406">
        <v>0</v>
      </c>
      <c r="AU1849" s="407">
        <v>0</v>
      </c>
      <c r="AV1849" s="408">
        <v>0</v>
      </c>
      <c r="AW1849" s="407">
        <v>0</v>
      </c>
      <c r="AX1849" s="408">
        <v>0</v>
      </c>
      <c r="AY1849" s="407">
        <v>0</v>
      </c>
      <c r="AZ1849" s="408">
        <v>0</v>
      </c>
      <c r="BA1849" s="407">
        <v>0</v>
      </c>
      <c r="BB1849" s="408">
        <v>0</v>
      </c>
      <c r="BC1849" s="407">
        <v>0</v>
      </c>
    </row>
    <row r="1850" spans="1:55" x14ac:dyDescent="0.35">
      <c r="A1850" s="385" t="str" cm="1">
        <f t="array" ref="A1850">IFERROR(_xlfn.IFS(AND(F1850="Renta Variable",O1850=1),IFERROR(MATCH(B1850,[1]RV_Det!C:C,0),"Rev"),AND(J1850="Corporativa",O1850=1,I1850="EM"),IFERROR(MATCH(B1850,[1]RF_Corps!B:B,0),"Rev"),AND(F1850="Alternativos",O1850=1),IFERROR(MATCH(B1850,[1]Rep4!C:C,0),"Rev")),"")</f>
        <v/>
      </c>
      <c r="B1850" s="394" t="s">
        <v>4884</v>
      </c>
      <c r="C1850" s="409" t="s">
        <v>4885</v>
      </c>
      <c r="D1850" s="395" t="s">
        <v>4886</v>
      </c>
      <c r="E1850" s="396" t="str">
        <f>IF(B1850="","",INDEX([1]CatGlob!$S:$S,IFERROR(MATCH(MID(B1850,7,1),[1]CatGlob!$R:$R,0),MATCH(MID(B1850,1,2),[1]CatGlob!$R:$R,0))))</f>
        <v>DOL</v>
      </c>
      <c r="F1850" s="397" t="s">
        <v>43</v>
      </c>
      <c r="G1850" s="398" t="s">
        <v>328</v>
      </c>
      <c r="H1850" s="399" t="s">
        <v>196</v>
      </c>
      <c r="I1850" s="399" t="s">
        <v>4805</v>
      </c>
      <c r="J1850" s="399" t="s">
        <v>600</v>
      </c>
      <c r="K1850" s="396" t="s">
        <v>600</v>
      </c>
      <c r="L1850" s="400" t="str">
        <f>IF(ISERROR(MATCH(M1850,M$10:M1849,0)),M1850,"")</f>
        <v/>
      </c>
      <c r="M1850" s="401" t="str">
        <f>IF(B1850="","",IF(ISERROR(MATCH(F1850&amp;"_"&amp;G1850&amp;"_"&amp;H1850&amp;"_"&amp;I1850&amp;"_"&amp;J1850&amp;IF(K1850="","","_"&amp;K1850),[1]CatGlob!$B:$B,0)),F1850&amp;"_"&amp;G1850&amp;"_"&amp;H1850&amp;"_"&amp;I1850&amp;"_"&amp;J1850&amp;IF(K1850="","","_"&amp;K1850),INDEX([1]CatGlob!$C:$C,MATCH(F1850&amp;"_"&amp;G1850&amp;"_"&amp;H1850&amp;"_"&amp;I1850&amp;"_"&amp;J1850&amp;IF(K1850="","","_"&amp;K1850),[1]CatGlob!$B:$B,0))))</f>
        <v>RVI_DM_EU_CE</v>
      </c>
      <c r="N1850" s="402" t="str">
        <f t="shared" si="59"/>
        <v/>
      </c>
      <c r="O1850" s="402" t="str">
        <f t="shared" si="58"/>
        <v/>
      </c>
      <c r="P1850" s="401" t="str">
        <f>IF(LEN(B1850)&gt;8,INDEX([1]CatGlob!$X:$X,MATCH(M1850,[1]CatGlob!$W:$W,0)),"")</f>
        <v>INTER</v>
      </c>
      <c r="Q1850" s="403" t="str">
        <f>INDEX([1]CatGlob!P:P,MATCH(M1850,[1]CatGlob!O:O,0))</f>
        <v>RVI</v>
      </c>
      <c r="R1850" s="403" t="s">
        <v>601</v>
      </c>
      <c r="S1850" s="403" t="s">
        <v>1025</v>
      </c>
      <c r="T1850" s="403" t="str">
        <f>INDEX([1]CatGlob!$D:$D,MATCH($M1850,[1]CatGlob!$C:$C,0))</f>
        <v>RVI</v>
      </c>
      <c r="U1850" s="403" t="s">
        <v>602</v>
      </c>
      <c r="V1850" s="404" t="str">
        <f>INDEX([1]CatGlob!$F:$F,MATCH($M1850,[1]CatGlob!$C:$C,0))</f>
        <v>RVI</v>
      </c>
      <c r="W1850" s="405"/>
      <c r="X1850" s="406">
        <v>0</v>
      </c>
      <c r="Y1850" s="407">
        <v>0</v>
      </c>
      <c r="Z1850" s="408">
        <v>0</v>
      </c>
      <c r="AA1850" s="407">
        <v>0</v>
      </c>
      <c r="AB1850" s="408">
        <v>0</v>
      </c>
      <c r="AC1850" s="407">
        <v>0</v>
      </c>
      <c r="AD1850" s="408">
        <v>0</v>
      </c>
      <c r="AE1850" s="407">
        <v>0</v>
      </c>
      <c r="AF1850" s="408">
        <v>0</v>
      </c>
      <c r="AG1850" s="407">
        <v>0</v>
      </c>
      <c r="AI1850" s="406">
        <v>0</v>
      </c>
      <c r="AJ1850" s="407">
        <v>0</v>
      </c>
      <c r="AK1850" s="408">
        <v>0</v>
      </c>
      <c r="AL1850" s="407">
        <v>0</v>
      </c>
      <c r="AM1850" s="408">
        <v>0</v>
      </c>
      <c r="AN1850" s="407">
        <v>0</v>
      </c>
      <c r="AO1850" s="408">
        <v>0</v>
      </c>
      <c r="AP1850" s="407">
        <v>0</v>
      </c>
      <c r="AQ1850" s="408">
        <v>0</v>
      </c>
      <c r="AR1850" s="407">
        <v>0</v>
      </c>
      <c r="AT1850" s="406">
        <v>0</v>
      </c>
      <c r="AU1850" s="407">
        <v>0</v>
      </c>
      <c r="AV1850" s="408">
        <v>0</v>
      </c>
      <c r="AW1850" s="407">
        <v>0</v>
      </c>
      <c r="AX1850" s="408">
        <v>0</v>
      </c>
      <c r="AY1850" s="407">
        <v>0</v>
      </c>
      <c r="AZ1850" s="408">
        <v>0</v>
      </c>
      <c r="BA1850" s="407">
        <v>0</v>
      </c>
      <c r="BB1850" s="408">
        <v>0</v>
      </c>
      <c r="BC1850" s="407">
        <v>0</v>
      </c>
    </row>
    <row r="1851" spans="1:55" x14ac:dyDescent="0.35">
      <c r="A1851" s="385" t="str" cm="1">
        <f t="array" ref="A1851">IFERROR(_xlfn.IFS(AND(F1851="Renta Variable",O1851=1),IFERROR(MATCH(B1851,[1]RV_Det!C:C,0),"Rev"),AND(J1851="Corporativa",O1851=1,I1851="EM"),IFERROR(MATCH(B1851,[1]RF_Corps!B:B,0),"Rev"),AND(F1851="Alternativos",O1851=1),IFERROR(MATCH(B1851,[1]Rep4!C:C,0),"Rev")),"")</f>
        <v/>
      </c>
      <c r="B1851" s="394" t="s">
        <v>4887</v>
      </c>
      <c r="C1851" s="409" t="s">
        <v>4888</v>
      </c>
      <c r="D1851" s="395" t="s">
        <v>4889</v>
      </c>
      <c r="E1851" s="396" t="str">
        <f>IF(B1851="","",INDEX([1]CatGlob!$S:$S,IFERROR(MATCH(MID(B1851,7,1),[1]CatGlob!$R:$R,0),MATCH(MID(B1851,1,2),[1]CatGlob!$R:$R,0))))</f>
        <v>DOL</v>
      </c>
      <c r="F1851" s="397" t="s">
        <v>43</v>
      </c>
      <c r="G1851" s="398" t="s">
        <v>328</v>
      </c>
      <c r="H1851" s="399" t="s">
        <v>196</v>
      </c>
      <c r="I1851" s="399" t="s">
        <v>4805</v>
      </c>
      <c r="J1851" s="399" t="s">
        <v>600</v>
      </c>
      <c r="K1851" s="396" t="s">
        <v>600</v>
      </c>
      <c r="L1851" s="400" t="str">
        <f>IF(ISERROR(MATCH(M1851,M$10:M1850,0)),M1851,"")</f>
        <v/>
      </c>
      <c r="M1851" s="401" t="str">
        <f>IF(B1851="","",IF(ISERROR(MATCH(F1851&amp;"_"&amp;G1851&amp;"_"&amp;H1851&amp;"_"&amp;I1851&amp;"_"&amp;J1851&amp;IF(K1851="","","_"&amp;K1851),[1]CatGlob!$B:$B,0)),F1851&amp;"_"&amp;G1851&amp;"_"&amp;H1851&amp;"_"&amp;I1851&amp;"_"&amp;J1851&amp;IF(K1851="","","_"&amp;K1851),INDEX([1]CatGlob!$C:$C,MATCH(F1851&amp;"_"&amp;G1851&amp;"_"&amp;H1851&amp;"_"&amp;I1851&amp;"_"&amp;J1851&amp;IF(K1851="","","_"&amp;K1851),[1]CatGlob!$B:$B,0))))</f>
        <v>RVI_DM_EU_CE</v>
      </c>
      <c r="N1851" s="402" t="str">
        <f t="shared" si="59"/>
        <v/>
      </c>
      <c r="O1851" s="402" t="str">
        <f t="shared" si="58"/>
        <v/>
      </c>
      <c r="P1851" s="401" t="str">
        <f>IF(LEN(B1851)&gt;8,INDEX([1]CatGlob!$X:$X,MATCH(M1851,[1]CatGlob!$W:$W,0)),"")</f>
        <v>INTER</v>
      </c>
      <c r="Q1851" s="403" t="str">
        <f>INDEX([1]CatGlob!P:P,MATCH(M1851,[1]CatGlob!O:O,0))</f>
        <v>RVI</v>
      </c>
      <c r="R1851" s="403" t="s">
        <v>601</v>
      </c>
      <c r="S1851" s="403" t="s">
        <v>1025</v>
      </c>
      <c r="T1851" s="403" t="str">
        <f>INDEX([1]CatGlob!$D:$D,MATCH($M1851,[1]CatGlob!$C:$C,0))</f>
        <v>RVI</v>
      </c>
      <c r="U1851" s="403" t="s">
        <v>602</v>
      </c>
      <c r="V1851" s="404" t="str">
        <f>INDEX([1]CatGlob!$F:$F,MATCH($M1851,[1]CatGlob!$C:$C,0))</f>
        <v>RVI</v>
      </c>
      <c r="W1851" s="405"/>
      <c r="X1851" s="406">
        <v>0</v>
      </c>
      <c r="Y1851" s="407">
        <v>0</v>
      </c>
      <c r="Z1851" s="408">
        <v>0</v>
      </c>
      <c r="AA1851" s="407">
        <v>0</v>
      </c>
      <c r="AB1851" s="408">
        <v>0</v>
      </c>
      <c r="AC1851" s="407">
        <v>0</v>
      </c>
      <c r="AD1851" s="408">
        <v>0</v>
      </c>
      <c r="AE1851" s="407">
        <v>0</v>
      </c>
      <c r="AF1851" s="408">
        <v>0</v>
      </c>
      <c r="AG1851" s="407">
        <v>0</v>
      </c>
      <c r="AI1851" s="406">
        <v>0</v>
      </c>
      <c r="AJ1851" s="407">
        <v>0</v>
      </c>
      <c r="AK1851" s="408">
        <v>0</v>
      </c>
      <c r="AL1851" s="407">
        <v>0</v>
      </c>
      <c r="AM1851" s="408">
        <v>0</v>
      </c>
      <c r="AN1851" s="407">
        <v>0</v>
      </c>
      <c r="AO1851" s="408">
        <v>0</v>
      </c>
      <c r="AP1851" s="407">
        <v>0</v>
      </c>
      <c r="AQ1851" s="408">
        <v>0</v>
      </c>
      <c r="AR1851" s="407">
        <v>0</v>
      </c>
      <c r="AT1851" s="406">
        <v>0</v>
      </c>
      <c r="AU1851" s="407">
        <v>0</v>
      </c>
      <c r="AV1851" s="408">
        <v>0</v>
      </c>
      <c r="AW1851" s="407">
        <v>0</v>
      </c>
      <c r="AX1851" s="408">
        <v>0</v>
      </c>
      <c r="AY1851" s="407">
        <v>0</v>
      </c>
      <c r="AZ1851" s="408">
        <v>0</v>
      </c>
      <c r="BA1851" s="407">
        <v>0</v>
      </c>
      <c r="BB1851" s="408">
        <v>0</v>
      </c>
      <c r="BC1851" s="407">
        <v>0</v>
      </c>
    </row>
    <row r="1852" spans="1:55" x14ac:dyDescent="0.35">
      <c r="A1852" s="385" t="str" cm="1">
        <f t="array" ref="A1852">IFERROR(_xlfn.IFS(AND(F1852="Renta Variable",O1852=1),IFERROR(MATCH(B1852,[1]RV_Det!C:C,0),"Rev"),AND(J1852="Corporativa",O1852=1,I1852="EM"),IFERROR(MATCH(B1852,[1]RF_Corps!B:B,0),"Rev"),AND(F1852="Alternativos",O1852=1),IFERROR(MATCH(B1852,[1]Rep4!C:C,0),"Rev")),"")</f>
        <v/>
      </c>
      <c r="B1852" s="394" t="s">
        <v>4890</v>
      </c>
      <c r="C1852" s="409" t="s">
        <v>4891</v>
      </c>
      <c r="D1852" s="395" t="s">
        <v>4892</v>
      </c>
      <c r="E1852" s="396" t="str">
        <f>IF(B1852="","",INDEX([1]CatGlob!$S:$S,IFERROR(MATCH(MID(B1852,7,1),[1]CatGlob!$R:$R,0),MATCH(MID(B1852,1,2),[1]CatGlob!$R:$R,0))))</f>
        <v>DOL</v>
      </c>
      <c r="F1852" s="397" t="s">
        <v>43</v>
      </c>
      <c r="G1852" s="398" t="s">
        <v>328</v>
      </c>
      <c r="H1852" s="399" t="s">
        <v>196</v>
      </c>
      <c r="I1852" s="399" t="s">
        <v>4805</v>
      </c>
      <c r="J1852" s="399" t="s">
        <v>600</v>
      </c>
      <c r="K1852" s="396" t="s">
        <v>600</v>
      </c>
      <c r="L1852" s="400" t="str">
        <f>IF(ISERROR(MATCH(M1852,M$10:M1851,0)),M1852,"")</f>
        <v/>
      </c>
      <c r="M1852" s="401" t="str">
        <f>IF(B1852="","",IF(ISERROR(MATCH(F1852&amp;"_"&amp;G1852&amp;"_"&amp;H1852&amp;"_"&amp;I1852&amp;"_"&amp;J1852&amp;IF(K1852="","","_"&amp;K1852),[1]CatGlob!$B:$B,0)),F1852&amp;"_"&amp;G1852&amp;"_"&amp;H1852&amp;"_"&amp;I1852&amp;"_"&amp;J1852&amp;IF(K1852="","","_"&amp;K1852),INDEX([1]CatGlob!$C:$C,MATCH(F1852&amp;"_"&amp;G1852&amp;"_"&amp;H1852&amp;"_"&amp;I1852&amp;"_"&amp;J1852&amp;IF(K1852="","","_"&amp;K1852),[1]CatGlob!$B:$B,0))))</f>
        <v>RVI_DM_EU_CE</v>
      </c>
      <c r="N1852" s="402" t="str">
        <f t="shared" si="59"/>
        <v/>
      </c>
      <c r="O1852" s="402" t="str">
        <f t="shared" si="58"/>
        <v/>
      </c>
      <c r="P1852" s="401" t="str">
        <f>IF(LEN(B1852)&gt;8,INDEX([1]CatGlob!$X:$X,MATCH(M1852,[1]CatGlob!$W:$W,0)),"")</f>
        <v>INTER</v>
      </c>
      <c r="Q1852" s="403" t="str">
        <f>INDEX([1]CatGlob!P:P,MATCH(M1852,[1]CatGlob!O:O,0))</f>
        <v>RVI</v>
      </c>
      <c r="R1852" s="403" t="s">
        <v>601</v>
      </c>
      <c r="S1852" s="403" t="s">
        <v>1025</v>
      </c>
      <c r="T1852" s="403" t="str">
        <f>INDEX([1]CatGlob!$D:$D,MATCH($M1852,[1]CatGlob!$C:$C,0))</f>
        <v>RVI</v>
      </c>
      <c r="U1852" s="403" t="s">
        <v>602</v>
      </c>
      <c r="V1852" s="404" t="str">
        <f>INDEX([1]CatGlob!$F:$F,MATCH($M1852,[1]CatGlob!$C:$C,0))</f>
        <v>RVI</v>
      </c>
      <c r="W1852" s="405"/>
      <c r="X1852" s="406">
        <v>0</v>
      </c>
      <c r="Y1852" s="407">
        <v>0</v>
      </c>
      <c r="Z1852" s="408">
        <v>0</v>
      </c>
      <c r="AA1852" s="407">
        <v>0</v>
      </c>
      <c r="AB1852" s="408">
        <v>0</v>
      </c>
      <c r="AC1852" s="407">
        <v>0</v>
      </c>
      <c r="AD1852" s="408">
        <v>0</v>
      </c>
      <c r="AE1852" s="407">
        <v>0</v>
      </c>
      <c r="AF1852" s="408">
        <v>0</v>
      </c>
      <c r="AG1852" s="407">
        <v>0</v>
      </c>
      <c r="AI1852" s="406">
        <v>0</v>
      </c>
      <c r="AJ1852" s="407">
        <v>0</v>
      </c>
      <c r="AK1852" s="408">
        <v>0</v>
      </c>
      <c r="AL1852" s="407">
        <v>0</v>
      </c>
      <c r="AM1852" s="408">
        <v>0</v>
      </c>
      <c r="AN1852" s="407">
        <v>0</v>
      </c>
      <c r="AO1852" s="408">
        <v>0</v>
      </c>
      <c r="AP1852" s="407">
        <v>0</v>
      </c>
      <c r="AQ1852" s="408">
        <v>0</v>
      </c>
      <c r="AR1852" s="407">
        <v>0</v>
      </c>
      <c r="AT1852" s="406">
        <v>0</v>
      </c>
      <c r="AU1852" s="407">
        <v>0</v>
      </c>
      <c r="AV1852" s="408">
        <v>0</v>
      </c>
      <c r="AW1852" s="407">
        <v>0</v>
      </c>
      <c r="AX1852" s="408">
        <v>0</v>
      </c>
      <c r="AY1852" s="407">
        <v>0</v>
      </c>
      <c r="AZ1852" s="408">
        <v>0</v>
      </c>
      <c r="BA1852" s="407">
        <v>0</v>
      </c>
      <c r="BB1852" s="408">
        <v>0</v>
      </c>
      <c r="BC1852" s="407">
        <v>0</v>
      </c>
    </row>
    <row r="1853" spans="1:55" x14ac:dyDescent="0.35">
      <c r="A1853" s="385" t="str" cm="1">
        <f t="array" ref="A1853">IFERROR(_xlfn.IFS(AND(F1853="Renta Variable",O1853=1),IFERROR(MATCH(B1853,[1]RV_Det!C:C,0),"Rev"),AND(J1853="Corporativa",O1853=1,I1853="EM"),IFERROR(MATCH(B1853,[1]RF_Corps!B:B,0),"Rev"),AND(F1853="Alternativos",O1853=1),IFERROR(MATCH(B1853,[1]Rep4!C:C,0),"Rev")),"")</f>
        <v/>
      </c>
      <c r="B1853" s="394" t="s">
        <v>4893</v>
      </c>
      <c r="C1853" s="409" t="s">
        <v>4894</v>
      </c>
      <c r="D1853" s="395" t="s">
        <v>4895</v>
      </c>
      <c r="E1853" s="396" t="str">
        <f>IF(B1853="","",INDEX([1]CatGlob!$S:$S,IFERROR(MATCH(MID(B1853,7,1),[1]CatGlob!$R:$R,0),MATCH(MID(B1853,1,2),[1]CatGlob!$R:$R,0))))</f>
        <v>GBP</v>
      </c>
      <c r="F1853" s="397" t="s">
        <v>43</v>
      </c>
      <c r="G1853" s="398" t="s">
        <v>328</v>
      </c>
      <c r="H1853" s="399" t="s">
        <v>196</v>
      </c>
      <c r="I1853" s="399" t="s">
        <v>4805</v>
      </c>
      <c r="J1853" s="399" t="s">
        <v>600</v>
      </c>
      <c r="K1853" s="396" t="s">
        <v>600</v>
      </c>
      <c r="L1853" s="400" t="str">
        <f>IF(ISERROR(MATCH(M1853,M$10:M1852,0)),M1853,"")</f>
        <v/>
      </c>
      <c r="M1853" s="401" t="str">
        <f>IF(B1853="","",IF(ISERROR(MATCH(F1853&amp;"_"&amp;G1853&amp;"_"&amp;H1853&amp;"_"&amp;I1853&amp;"_"&amp;J1853&amp;IF(K1853="","","_"&amp;K1853),[1]CatGlob!$B:$B,0)),F1853&amp;"_"&amp;G1853&amp;"_"&amp;H1853&amp;"_"&amp;I1853&amp;"_"&amp;J1853&amp;IF(K1853="","","_"&amp;K1853),INDEX([1]CatGlob!$C:$C,MATCH(F1853&amp;"_"&amp;G1853&amp;"_"&amp;H1853&amp;"_"&amp;I1853&amp;"_"&amp;J1853&amp;IF(K1853="","","_"&amp;K1853),[1]CatGlob!$B:$B,0))))</f>
        <v>RVI_DM_EU_CE</v>
      </c>
      <c r="N1853" s="402" t="str">
        <f t="shared" si="59"/>
        <v/>
      </c>
      <c r="O1853" s="402" t="str">
        <f t="shared" si="58"/>
        <v/>
      </c>
      <c r="P1853" s="401" t="str">
        <f>IF(LEN(B1853)&gt;8,INDEX([1]CatGlob!$X:$X,MATCH(M1853,[1]CatGlob!$W:$W,0)),"")</f>
        <v>INTER</v>
      </c>
      <c r="Q1853" s="403" t="str">
        <f>INDEX([1]CatGlob!P:P,MATCH(M1853,[1]CatGlob!O:O,0))</f>
        <v>RVI</v>
      </c>
      <c r="R1853" s="403" t="s">
        <v>1017</v>
      </c>
      <c r="S1853" s="403" t="s">
        <v>1025</v>
      </c>
      <c r="T1853" s="403" t="str">
        <f>INDEX([1]CatGlob!$D:$D,MATCH($M1853,[1]CatGlob!$C:$C,0))</f>
        <v>RVI</v>
      </c>
      <c r="U1853" s="403" t="s">
        <v>602</v>
      </c>
      <c r="V1853" s="404" t="str">
        <f>INDEX([1]CatGlob!$F:$F,MATCH($M1853,[1]CatGlob!$C:$C,0))</f>
        <v>RVI</v>
      </c>
      <c r="W1853" s="405"/>
      <c r="X1853" s="406">
        <v>0</v>
      </c>
      <c r="Y1853" s="407">
        <v>0</v>
      </c>
      <c r="Z1853" s="408">
        <v>0</v>
      </c>
      <c r="AA1853" s="407">
        <v>0</v>
      </c>
      <c r="AB1853" s="408">
        <v>0</v>
      </c>
      <c r="AC1853" s="407">
        <v>0</v>
      </c>
      <c r="AD1853" s="408">
        <v>0</v>
      </c>
      <c r="AE1853" s="407">
        <v>0</v>
      </c>
      <c r="AF1853" s="408">
        <v>0</v>
      </c>
      <c r="AG1853" s="407">
        <v>0</v>
      </c>
      <c r="AI1853" s="406">
        <v>0</v>
      </c>
      <c r="AJ1853" s="407">
        <v>0</v>
      </c>
      <c r="AK1853" s="408">
        <v>0</v>
      </c>
      <c r="AL1853" s="407">
        <v>0</v>
      </c>
      <c r="AM1853" s="408">
        <v>0</v>
      </c>
      <c r="AN1853" s="407">
        <v>0</v>
      </c>
      <c r="AO1853" s="408">
        <v>0</v>
      </c>
      <c r="AP1853" s="407">
        <v>0</v>
      </c>
      <c r="AQ1853" s="408">
        <v>0</v>
      </c>
      <c r="AR1853" s="407">
        <v>0</v>
      </c>
      <c r="AT1853" s="406">
        <v>0</v>
      </c>
      <c r="AU1853" s="407">
        <v>0</v>
      </c>
      <c r="AV1853" s="408">
        <v>0</v>
      </c>
      <c r="AW1853" s="407">
        <v>0</v>
      </c>
      <c r="AX1853" s="408">
        <v>0</v>
      </c>
      <c r="AY1853" s="407">
        <v>0</v>
      </c>
      <c r="AZ1853" s="408">
        <v>0</v>
      </c>
      <c r="BA1853" s="407">
        <v>0</v>
      </c>
      <c r="BB1853" s="408">
        <v>0</v>
      </c>
      <c r="BC1853" s="407">
        <v>0</v>
      </c>
    </row>
    <row r="1854" spans="1:55" x14ac:dyDescent="0.35">
      <c r="A1854" s="385" t="str" cm="1">
        <f t="array" ref="A1854">IFERROR(_xlfn.IFS(AND(F1854="Renta Variable",O1854=1),IFERROR(MATCH(B1854,[1]RV_Det!C:C,0),"Rev"),AND(J1854="Corporativa",O1854=1,I1854="EM"),IFERROR(MATCH(B1854,[1]RF_Corps!B:B,0),"Rev"),AND(F1854="Alternativos",O1854=1),IFERROR(MATCH(B1854,[1]Rep4!C:C,0),"Rev")),"")</f>
        <v/>
      </c>
      <c r="B1854" s="394" t="s">
        <v>4896</v>
      </c>
      <c r="C1854" s="409" t="s">
        <v>4897</v>
      </c>
      <c r="D1854" s="395" t="s">
        <v>4898</v>
      </c>
      <c r="E1854" s="396" t="str">
        <f>IF(B1854="","",INDEX([1]CatGlob!$S:$S,IFERROR(MATCH(MID(B1854,7,1),[1]CatGlob!$R:$R,0),MATCH(MID(B1854,1,2),[1]CatGlob!$R:$R,0))))</f>
        <v>DOL</v>
      </c>
      <c r="F1854" s="397" t="s">
        <v>43</v>
      </c>
      <c r="G1854" s="398" t="s">
        <v>328</v>
      </c>
      <c r="H1854" s="399" t="s">
        <v>196</v>
      </c>
      <c r="I1854" s="399" t="s">
        <v>4805</v>
      </c>
      <c r="J1854" s="399" t="s">
        <v>600</v>
      </c>
      <c r="K1854" s="396" t="s">
        <v>600</v>
      </c>
      <c r="L1854" s="400" t="str">
        <f>IF(ISERROR(MATCH(M1854,M$10:M1853,0)),M1854,"")</f>
        <v/>
      </c>
      <c r="M1854" s="401" t="str">
        <f>IF(B1854="","",IF(ISERROR(MATCH(F1854&amp;"_"&amp;G1854&amp;"_"&amp;H1854&amp;"_"&amp;I1854&amp;"_"&amp;J1854&amp;IF(K1854="","","_"&amp;K1854),[1]CatGlob!$B:$B,0)),F1854&amp;"_"&amp;G1854&amp;"_"&amp;H1854&amp;"_"&amp;I1854&amp;"_"&amp;J1854&amp;IF(K1854="","","_"&amp;K1854),INDEX([1]CatGlob!$C:$C,MATCH(F1854&amp;"_"&amp;G1854&amp;"_"&amp;H1854&amp;"_"&amp;I1854&amp;"_"&amp;J1854&amp;IF(K1854="","","_"&amp;K1854),[1]CatGlob!$B:$B,0))))</f>
        <v>RVI_DM_EU_CE</v>
      </c>
      <c r="N1854" s="402" t="str">
        <f t="shared" si="59"/>
        <v/>
      </c>
      <c r="O1854" s="402" t="str">
        <f t="shared" si="58"/>
        <v/>
      </c>
      <c r="P1854" s="401" t="str">
        <f>IF(LEN(B1854)&gt;8,INDEX([1]CatGlob!$X:$X,MATCH(M1854,[1]CatGlob!$W:$W,0)),"")</f>
        <v>INTER</v>
      </c>
      <c r="Q1854" s="403" t="str">
        <f>INDEX([1]CatGlob!P:P,MATCH(M1854,[1]CatGlob!O:O,0))</f>
        <v>RVI</v>
      </c>
      <c r="R1854" s="403" t="s">
        <v>601</v>
      </c>
      <c r="S1854" s="403" t="s">
        <v>1025</v>
      </c>
      <c r="T1854" s="403" t="str">
        <f>INDEX([1]CatGlob!$D:$D,MATCH($M1854,[1]CatGlob!$C:$C,0))</f>
        <v>RVI</v>
      </c>
      <c r="U1854" s="403" t="s">
        <v>602</v>
      </c>
      <c r="V1854" s="404" t="str">
        <f>INDEX([1]CatGlob!$F:$F,MATCH($M1854,[1]CatGlob!$C:$C,0))</f>
        <v>RVI</v>
      </c>
      <c r="W1854" s="405"/>
      <c r="X1854" s="406">
        <v>0</v>
      </c>
      <c r="Y1854" s="407">
        <v>0</v>
      </c>
      <c r="Z1854" s="408">
        <v>0</v>
      </c>
      <c r="AA1854" s="407">
        <v>0</v>
      </c>
      <c r="AB1854" s="408">
        <v>0</v>
      </c>
      <c r="AC1854" s="407">
        <v>0</v>
      </c>
      <c r="AD1854" s="408">
        <v>0</v>
      </c>
      <c r="AE1854" s="407">
        <v>0</v>
      </c>
      <c r="AF1854" s="408">
        <v>0</v>
      </c>
      <c r="AG1854" s="407">
        <v>0</v>
      </c>
      <c r="AI1854" s="406">
        <v>0</v>
      </c>
      <c r="AJ1854" s="407">
        <v>0</v>
      </c>
      <c r="AK1854" s="408">
        <v>0</v>
      </c>
      <c r="AL1854" s="407">
        <v>0</v>
      </c>
      <c r="AM1854" s="408">
        <v>0</v>
      </c>
      <c r="AN1854" s="407">
        <v>0</v>
      </c>
      <c r="AO1854" s="408">
        <v>0</v>
      </c>
      <c r="AP1854" s="407">
        <v>0</v>
      </c>
      <c r="AQ1854" s="408">
        <v>0</v>
      </c>
      <c r="AR1854" s="407">
        <v>0</v>
      </c>
      <c r="AT1854" s="406">
        <v>0</v>
      </c>
      <c r="AU1854" s="407">
        <v>0</v>
      </c>
      <c r="AV1854" s="408">
        <v>0</v>
      </c>
      <c r="AW1854" s="407">
        <v>0</v>
      </c>
      <c r="AX1854" s="408">
        <v>0</v>
      </c>
      <c r="AY1854" s="407">
        <v>0</v>
      </c>
      <c r="AZ1854" s="408">
        <v>0</v>
      </c>
      <c r="BA1854" s="407">
        <v>0</v>
      </c>
      <c r="BB1854" s="408">
        <v>0</v>
      </c>
      <c r="BC1854" s="407">
        <v>0</v>
      </c>
    </row>
    <row r="1855" spans="1:55" x14ac:dyDescent="0.35">
      <c r="A1855" s="385" t="str" cm="1">
        <f t="array" ref="A1855">IFERROR(_xlfn.IFS(AND(F1855="Renta Variable",O1855=1),IFERROR(MATCH(B1855,[1]RV_Det!C:C,0),"Rev"),AND(J1855="Corporativa",O1855=1,I1855="EM"),IFERROR(MATCH(B1855,[1]RF_Corps!B:B,0),"Rev"),AND(F1855="Alternativos",O1855=1),IFERROR(MATCH(B1855,[1]Rep4!C:C,0),"Rev")),"")</f>
        <v/>
      </c>
      <c r="B1855" s="394" t="s">
        <v>4899</v>
      </c>
      <c r="C1855" s="409" t="s">
        <v>4900</v>
      </c>
      <c r="D1855" s="395" t="s">
        <v>4901</v>
      </c>
      <c r="E1855" s="396" t="str">
        <f>IF(B1855="","",INDEX([1]CatGlob!$S:$S,IFERROR(MATCH(MID(B1855,7,1),[1]CatGlob!$R:$R,0),MATCH(MID(B1855,1,2),[1]CatGlob!$R:$R,0))))</f>
        <v>GBP</v>
      </c>
      <c r="F1855" s="397" t="s">
        <v>43</v>
      </c>
      <c r="G1855" s="398" t="s">
        <v>328</v>
      </c>
      <c r="H1855" s="399" t="s">
        <v>196</v>
      </c>
      <c r="I1855" s="399" t="s">
        <v>4805</v>
      </c>
      <c r="J1855" s="399" t="s">
        <v>600</v>
      </c>
      <c r="K1855" s="396" t="s">
        <v>600</v>
      </c>
      <c r="L1855" s="400" t="str">
        <f>IF(ISERROR(MATCH(M1855,M$10:M1854,0)),M1855,"")</f>
        <v/>
      </c>
      <c r="M1855" s="401" t="str">
        <f>IF(B1855="","",IF(ISERROR(MATCH(F1855&amp;"_"&amp;G1855&amp;"_"&amp;H1855&amp;"_"&amp;I1855&amp;"_"&amp;J1855&amp;IF(K1855="","","_"&amp;K1855),[1]CatGlob!$B:$B,0)),F1855&amp;"_"&amp;G1855&amp;"_"&amp;H1855&amp;"_"&amp;I1855&amp;"_"&amp;J1855&amp;IF(K1855="","","_"&amp;K1855),INDEX([1]CatGlob!$C:$C,MATCH(F1855&amp;"_"&amp;G1855&amp;"_"&amp;H1855&amp;"_"&amp;I1855&amp;"_"&amp;J1855&amp;IF(K1855="","","_"&amp;K1855),[1]CatGlob!$B:$B,0))))</f>
        <v>RVI_DM_EU_CE</v>
      </c>
      <c r="N1855" s="402" t="str">
        <f t="shared" si="59"/>
        <v/>
      </c>
      <c r="O1855" s="402" t="str">
        <f t="shared" si="58"/>
        <v/>
      </c>
      <c r="P1855" s="401" t="str">
        <f>IF(LEN(B1855)&gt;8,INDEX([1]CatGlob!$X:$X,MATCH(M1855,[1]CatGlob!$W:$W,0)),"")</f>
        <v>INTER</v>
      </c>
      <c r="Q1855" s="403" t="str">
        <f>INDEX([1]CatGlob!P:P,MATCH(M1855,[1]CatGlob!O:O,0))</f>
        <v>RVI</v>
      </c>
      <c r="R1855" s="403" t="s">
        <v>1017</v>
      </c>
      <c r="S1855" s="403" t="s">
        <v>1025</v>
      </c>
      <c r="T1855" s="403" t="str">
        <f>INDEX([1]CatGlob!$D:$D,MATCH($M1855,[1]CatGlob!$C:$C,0))</f>
        <v>RVI</v>
      </c>
      <c r="U1855" s="403" t="s">
        <v>602</v>
      </c>
      <c r="V1855" s="404" t="str">
        <f>INDEX([1]CatGlob!$F:$F,MATCH($M1855,[1]CatGlob!$C:$C,0))</f>
        <v>RVI</v>
      </c>
      <c r="W1855" s="405"/>
      <c r="X1855" s="406">
        <v>0</v>
      </c>
      <c r="Y1855" s="407">
        <v>0</v>
      </c>
      <c r="Z1855" s="408">
        <v>0</v>
      </c>
      <c r="AA1855" s="407">
        <v>0</v>
      </c>
      <c r="AB1855" s="408">
        <v>0</v>
      </c>
      <c r="AC1855" s="407">
        <v>0</v>
      </c>
      <c r="AD1855" s="408">
        <v>0</v>
      </c>
      <c r="AE1855" s="407">
        <v>0</v>
      </c>
      <c r="AF1855" s="408">
        <v>0</v>
      </c>
      <c r="AG1855" s="407">
        <v>0</v>
      </c>
      <c r="AI1855" s="406">
        <v>0</v>
      </c>
      <c r="AJ1855" s="407">
        <v>0</v>
      </c>
      <c r="AK1855" s="408">
        <v>0</v>
      </c>
      <c r="AL1855" s="407">
        <v>0</v>
      </c>
      <c r="AM1855" s="408">
        <v>0</v>
      </c>
      <c r="AN1855" s="407">
        <v>0</v>
      </c>
      <c r="AO1855" s="408">
        <v>0</v>
      </c>
      <c r="AP1855" s="407">
        <v>0</v>
      </c>
      <c r="AQ1855" s="408">
        <v>0</v>
      </c>
      <c r="AR1855" s="407">
        <v>0</v>
      </c>
      <c r="AT1855" s="406">
        <v>0</v>
      </c>
      <c r="AU1855" s="407">
        <v>0</v>
      </c>
      <c r="AV1855" s="408">
        <v>0</v>
      </c>
      <c r="AW1855" s="407">
        <v>0</v>
      </c>
      <c r="AX1855" s="408">
        <v>0</v>
      </c>
      <c r="AY1855" s="407">
        <v>0</v>
      </c>
      <c r="AZ1855" s="408">
        <v>0</v>
      </c>
      <c r="BA1855" s="407">
        <v>0</v>
      </c>
      <c r="BB1855" s="408">
        <v>0</v>
      </c>
      <c r="BC1855" s="407">
        <v>0</v>
      </c>
    </row>
    <row r="1856" spans="1:55" x14ac:dyDescent="0.35">
      <c r="A1856" s="385" t="str" cm="1">
        <f t="array" ref="A1856">IFERROR(_xlfn.IFS(AND(F1856="Renta Variable",O1856=1),IFERROR(MATCH(B1856,[1]RV_Det!C:C,0),"Rev"),AND(J1856="Corporativa",O1856=1,I1856="EM"),IFERROR(MATCH(B1856,[1]RF_Corps!B:B,0),"Rev"),AND(F1856="Alternativos",O1856=1),IFERROR(MATCH(B1856,[1]Rep4!C:C,0),"Rev")),"")</f>
        <v/>
      </c>
      <c r="B1856" s="394" t="s">
        <v>4902</v>
      </c>
      <c r="C1856" s="409" t="s">
        <v>4903</v>
      </c>
      <c r="D1856" s="395" t="s">
        <v>4904</v>
      </c>
      <c r="E1856" s="396" t="str">
        <f>IF(B1856="","",INDEX([1]CatGlob!$S:$S,IFERROR(MATCH(MID(B1856,7,1),[1]CatGlob!$R:$R,0),MATCH(MID(B1856,1,2),[1]CatGlob!$R:$R,0))))</f>
        <v>EUR</v>
      </c>
      <c r="F1856" s="397" t="s">
        <v>43</v>
      </c>
      <c r="G1856" s="398" t="s">
        <v>328</v>
      </c>
      <c r="H1856" s="399" t="s">
        <v>196</v>
      </c>
      <c r="I1856" s="399" t="s">
        <v>4805</v>
      </c>
      <c r="J1856" s="399" t="s">
        <v>600</v>
      </c>
      <c r="K1856" s="396" t="s">
        <v>600</v>
      </c>
      <c r="L1856" s="400" t="str">
        <f>IF(ISERROR(MATCH(M1856,M$10:M1855,0)),M1856,"")</f>
        <v/>
      </c>
      <c r="M1856" s="401" t="str">
        <f>IF(B1856="","",IF(ISERROR(MATCH(F1856&amp;"_"&amp;G1856&amp;"_"&amp;H1856&amp;"_"&amp;I1856&amp;"_"&amp;J1856&amp;IF(K1856="","","_"&amp;K1856),[1]CatGlob!$B:$B,0)),F1856&amp;"_"&amp;G1856&amp;"_"&amp;H1856&amp;"_"&amp;I1856&amp;"_"&amp;J1856&amp;IF(K1856="","","_"&amp;K1856),INDEX([1]CatGlob!$C:$C,MATCH(F1856&amp;"_"&amp;G1856&amp;"_"&amp;H1856&amp;"_"&amp;I1856&amp;"_"&amp;J1856&amp;IF(K1856="","","_"&amp;K1856),[1]CatGlob!$B:$B,0))))</f>
        <v>RVI_DM_EU_CE</v>
      </c>
      <c r="N1856" s="402" t="str">
        <f t="shared" si="59"/>
        <v/>
      </c>
      <c r="O1856" s="402" t="str">
        <f t="shared" si="58"/>
        <v/>
      </c>
      <c r="P1856" s="401" t="str">
        <f>IF(LEN(B1856)&gt;8,INDEX([1]CatGlob!$X:$X,MATCH(M1856,[1]CatGlob!$W:$W,0)),"")</f>
        <v>INTER</v>
      </c>
      <c r="Q1856" s="403" t="str">
        <f>INDEX([1]CatGlob!P:P,MATCH(M1856,[1]CatGlob!O:O,0))</f>
        <v>RVI</v>
      </c>
      <c r="R1856" s="403" t="s">
        <v>1017</v>
      </c>
      <c r="S1856" s="403" t="s">
        <v>1018</v>
      </c>
      <c r="T1856" s="403" t="str">
        <f>INDEX([1]CatGlob!$D:$D,MATCH($M1856,[1]CatGlob!$C:$C,0))</f>
        <v>RVI</v>
      </c>
      <c r="U1856" s="403" t="s">
        <v>602</v>
      </c>
      <c r="V1856" s="404" t="str">
        <f>INDEX([1]CatGlob!$F:$F,MATCH($M1856,[1]CatGlob!$C:$C,0))</f>
        <v>RVI</v>
      </c>
      <c r="W1856" s="405"/>
      <c r="X1856" s="406">
        <v>0</v>
      </c>
      <c r="Y1856" s="407">
        <v>0</v>
      </c>
      <c r="Z1856" s="408">
        <v>0</v>
      </c>
      <c r="AA1856" s="407">
        <v>0</v>
      </c>
      <c r="AB1856" s="408">
        <v>0</v>
      </c>
      <c r="AC1856" s="407">
        <v>0</v>
      </c>
      <c r="AD1856" s="408">
        <v>0</v>
      </c>
      <c r="AE1856" s="407">
        <v>0</v>
      </c>
      <c r="AF1856" s="408">
        <v>0</v>
      </c>
      <c r="AG1856" s="407">
        <v>0</v>
      </c>
      <c r="AI1856" s="406">
        <v>0</v>
      </c>
      <c r="AJ1856" s="407">
        <v>0</v>
      </c>
      <c r="AK1856" s="408">
        <v>0</v>
      </c>
      <c r="AL1856" s="407">
        <v>0</v>
      </c>
      <c r="AM1856" s="408">
        <v>0</v>
      </c>
      <c r="AN1856" s="407">
        <v>0</v>
      </c>
      <c r="AO1856" s="408">
        <v>0</v>
      </c>
      <c r="AP1856" s="407">
        <v>0</v>
      </c>
      <c r="AQ1856" s="408">
        <v>0</v>
      </c>
      <c r="AR1856" s="407">
        <v>0</v>
      </c>
      <c r="AT1856" s="406">
        <v>0</v>
      </c>
      <c r="AU1856" s="407">
        <v>0</v>
      </c>
      <c r="AV1856" s="408">
        <v>0</v>
      </c>
      <c r="AW1856" s="407">
        <v>0</v>
      </c>
      <c r="AX1856" s="408">
        <v>0</v>
      </c>
      <c r="AY1856" s="407">
        <v>0</v>
      </c>
      <c r="AZ1856" s="408">
        <v>0</v>
      </c>
      <c r="BA1856" s="407">
        <v>0</v>
      </c>
      <c r="BB1856" s="408">
        <v>0</v>
      </c>
      <c r="BC1856" s="407">
        <v>0</v>
      </c>
    </row>
    <row r="1857" spans="1:55" x14ac:dyDescent="0.35">
      <c r="A1857" s="385" cm="1">
        <f t="array" ref="A1857">IFERROR(_xlfn.IFS(AND(F1857="Renta Variable",O1857=1),IFERROR(MATCH(B1857,[1]RV_Det!C:C,0),"Rev"),AND(J1857="Corporativa",O1857=1,I1857="EM"),IFERROR(MATCH(B1857,[1]RF_Corps!B:B,0),"Rev"),AND(F1857="Alternativos",O1857=1),IFERROR(MATCH(B1857,[1]Rep4!C:C,0),"Rev")),"")</f>
        <v>529</v>
      </c>
      <c r="B1857" s="394" t="s">
        <v>4905</v>
      </c>
      <c r="C1857" s="409" t="s">
        <v>4903</v>
      </c>
      <c r="D1857" s="395" t="s">
        <v>4904</v>
      </c>
      <c r="E1857" s="396" t="str">
        <f>IF(B1857="","",INDEX([1]CatGlob!$S:$S,IFERROR(MATCH(MID(B1857,7,1),[1]CatGlob!$R:$R,0),MATCH(MID(B1857,1,2),[1]CatGlob!$R:$R,0))))</f>
        <v>EUR</v>
      </c>
      <c r="F1857" s="397" t="s">
        <v>43</v>
      </c>
      <c r="G1857" s="398" t="s">
        <v>328</v>
      </c>
      <c r="H1857" s="399" t="s">
        <v>196</v>
      </c>
      <c r="I1857" s="399" t="s">
        <v>4805</v>
      </c>
      <c r="J1857" s="399" t="s">
        <v>600</v>
      </c>
      <c r="K1857" s="396" t="s">
        <v>600</v>
      </c>
      <c r="L1857" s="400" t="str">
        <f>IF(ISERROR(MATCH(M1857,M$10:M1856,0)),M1857,"")</f>
        <v/>
      </c>
      <c r="M1857" s="401" t="str">
        <f>IF(B1857="","",IF(ISERROR(MATCH(F1857&amp;"_"&amp;G1857&amp;"_"&amp;H1857&amp;"_"&amp;I1857&amp;"_"&amp;J1857&amp;IF(K1857="","","_"&amp;K1857),[1]CatGlob!$B:$B,0)),F1857&amp;"_"&amp;G1857&amp;"_"&amp;H1857&amp;"_"&amp;I1857&amp;"_"&amp;J1857&amp;IF(K1857="","","_"&amp;K1857),INDEX([1]CatGlob!$C:$C,MATCH(F1857&amp;"_"&amp;G1857&amp;"_"&amp;H1857&amp;"_"&amp;I1857&amp;"_"&amp;J1857&amp;IF(K1857="","","_"&amp;K1857),[1]CatGlob!$B:$B,0))))</f>
        <v>RVI_DM_EU_CE</v>
      </c>
      <c r="N1857" s="402" t="str">
        <f t="shared" si="59"/>
        <v/>
      </c>
      <c r="O1857" s="402">
        <f t="shared" si="58"/>
        <v>1</v>
      </c>
      <c r="P1857" s="401" t="str">
        <f>IF(LEN(B1857)&gt;8,INDEX([1]CatGlob!$X:$X,MATCH(M1857,[1]CatGlob!$W:$W,0)),"")</f>
        <v>INTER</v>
      </c>
      <c r="Q1857" s="403" t="str">
        <f>INDEX([1]CatGlob!P:P,MATCH(M1857,[1]CatGlob!O:O,0))</f>
        <v>RVI</v>
      </c>
      <c r="R1857" s="403" t="s">
        <v>1017</v>
      </c>
      <c r="S1857" s="403" t="s">
        <v>1018</v>
      </c>
      <c r="T1857" s="403" t="str">
        <f>INDEX([1]CatGlob!$D:$D,MATCH($M1857,[1]CatGlob!$C:$C,0))</f>
        <v>RVI</v>
      </c>
      <c r="U1857" s="403" t="s">
        <v>602</v>
      </c>
      <c r="V1857" s="404" t="str">
        <f>INDEX([1]CatGlob!$F:$F,MATCH($M1857,[1]CatGlob!$C:$C,0))</f>
        <v>RVI</v>
      </c>
      <c r="W1857" s="405"/>
      <c r="X1857" s="406">
        <v>0</v>
      </c>
      <c r="Y1857" s="407">
        <v>0</v>
      </c>
      <c r="Z1857" s="408">
        <v>-9.73132715431743E-8</v>
      </c>
      <c r="AA1857" s="407">
        <v>-7.5030448520862996E-6</v>
      </c>
      <c r="AB1857" s="408">
        <v>0</v>
      </c>
      <c r="AC1857" s="407">
        <v>0</v>
      </c>
      <c r="AD1857" s="408">
        <v>0</v>
      </c>
      <c r="AE1857" s="407">
        <v>0</v>
      </c>
      <c r="AF1857" s="408">
        <v>-1.26687362089661E-8</v>
      </c>
      <c r="AG1857" s="407">
        <v>-9.7678450726991206E-7</v>
      </c>
      <c r="AI1857" s="406">
        <v>0</v>
      </c>
      <c r="AJ1857" s="407">
        <v>0</v>
      </c>
      <c r="AK1857" s="408">
        <v>-1.21689452919233E-8</v>
      </c>
      <c r="AL1857" s="407">
        <v>-9.3824947811072E-7</v>
      </c>
      <c r="AM1857" s="408">
        <v>0</v>
      </c>
      <c r="AN1857" s="407">
        <v>0</v>
      </c>
      <c r="AO1857" s="408">
        <v>0</v>
      </c>
      <c r="AP1857" s="407">
        <v>0</v>
      </c>
      <c r="AQ1857" s="408">
        <v>-3.5129140678028699E-9</v>
      </c>
      <c r="AR1857" s="407">
        <v>-2.7085254405338101E-7</v>
      </c>
      <c r="AT1857" s="406">
        <v>0</v>
      </c>
      <c r="AU1857" s="407">
        <v>0</v>
      </c>
      <c r="AV1857" s="408">
        <v>-3.07889227515474E-8</v>
      </c>
      <c r="AW1857" s="407">
        <v>-2.37388664281468E-6</v>
      </c>
      <c r="AX1857" s="408">
        <v>0</v>
      </c>
      <c r="AY1857" s="407">
        <v>0</v>
      </c>
      <c r="AZ1857" s="408">
        <v>0</v>
      </c>
      <c r="BA1857" s="407">
        <v>0</v>
      </c>
      <c r="BB1857" s="408">
        <v>-1.4091612353254901E-8</v>
      </c>
      <c r="BC1857" s="407">
        <v>-1.08649109327584E-6</v>
      </c>
    </row>
    <row r="1858" spans="1:55" x14ac:dyDescent="0.35">
      <c r="A1858" s="385" t="str" cm="1">
        <f t="array" ref="A1858">IFERROR(_xlfn.IFS(AND(F1858="Renta Variable",O1858=1),IFERROR(MATCH(B1858,[1]RV_Det!C:C,0),"Rev"),AND(J1858="Corporativa",O1858=1,I1858="EM"),IFERROR(MATCH(B1858,[1]RF_Corps!B:B,0),"Rev"),AND(F1858="Alternativos",O1858=1),IFERROR(MATCH(B1858,[1]Rep4!C:C,0),"Rev")),"")</f>
        <v/>
      </c>
      <c r="B1858" s="394" t="s">
        <v>4906</v>
      </c>
      <c r="C1858" s="409" t="s">
        <v>4907</v>
      </c>
      <c r="D1858" s="395" t="s">
        <v>4908</v>
      </c>
      <c r="E1858" s="396" t="str">
        <f>IF(B1858="","",INDEX([1]CatGlob!$S:$S,IFERROR(MATCH(MID(B1858,7,1),[1]CatGlob!$R:$R,0),MATCH(MID(B1858,1,2),[1]CatGlob!$R:$R,0))))</f>
        <v>GBP</v>
      </c>
      <c r="F1858" s="397" t="s">
        <v>43</v>
      </c>
      <c r="G1858" s="398" t="s">
        <v>328</v>
      </c>
      <c r="H1858" s="399" t="s">
        <v>196</v>
      </c>
      <c r="I1858" s="399" t="s">
        <v>4805</v>
      </c>
      <c r="J1858" s="399" t="s">
        <v>600</v>
      </c>
      <c r="K1858" s="396" t="s">
        <v>600</v>
      </c>
      <c r="L1858" s="400" t="str">
        <f>IF(ISERROR(MATCH(M1858,M$10:M1857,0)),M1858,"")</f>
        <v/>
      </c>
      <c r="M1858" s="401" t="str">
        <f>IF(B1858="","",IF(ISERROR(MATCH(F1858&amp;"_"&amp;G1858&amp;"_"&amp;H1858&amp;"_"&amp;I1858&amp;"_"&amp;J1858&amp;IF(K1858="","","_"&amp;K1858),[1]CatGlob!$B:$B,0)),F1858&amp;"_"&amp;G1858&amp;"_"&amp;H1858&amp;"_"&amp;I1858&amp;"_"&amp;J1858&amp;IF(K1858="","","_"&amp;K1858),INDEX([1]CatGlob!$C:$C,MATCH(F1858&amp;"_"&amp;G1858&amp;"_"&amp;H1858&amp;"_"&amp;I1858&amp;"_"&amp;J1858&amp;IF(K1858="","","_"&amp;K1858),[1]CatGlob!$B:$B,0))))</f>
        <v>RVI_DM_EU_CE</v>
      </c>
      <c r="N1858" s="402" t="str">
        <f t="shared" si="59"/>
        <v/>
      </c>
      <c r="O1858" s="402" t="str">
        <f t="shared" si="58"/>
        <v/>
      </c>
      <c r="P1858" s="401" t="str">
        <f>IF(LEN(B1858)&gt;8,INDEX([1]CatGlob!$X:$X,MATCH(M1858,[1]CatGlob!$W:$W,0)),"")</f>
        <v>INTER</v>
      </c>
      <c r="Q1858" s="403" t="str">
        <f>INDEX([1]CatGlob!P:P,MATCH(M1858,[1]CatGlob!O:O,0))</f>
        <v>RVI</v>
      </c>
      <c r="R1858" s="403" t="s">
        <v>1017</v>
      </c>
      <c r="S1858" s="403" t="s">
        <v>1018</v>
      </c>
      <c r="T1858" s="403" t="str">
        <f>INDEX([1]CatGlob!$D:$D,MATCH($M1858,[1]CatGlob!$C:$C,0))</f>
        <v>RVI</v>
      </c>
      <c r="U1858" s="403" t="s">
        <v>602</v>
      </c>
      <c r="V1858" s="404" t="str">
        <f>INDEX([1]CatGlob!$F:$F,MATCH($M1858,[1]CatGlob!$C:$C,0))</f>
        <v>RVI</v>
      </c>
      <c r="W1858" s="405"/>
      <c r="X1858" s="406">
        <v>0</v>
      </c>
      <c r="Y1858" s="407">
        <v>0</v>
      </c>
      <c r="Z1858" s="408">
        <v>0</v>
      </c>
      <c r="AA1858" s="407">
        <v>0</v>
      </c>
      <c r="AB1858" s="408">
        <v>0</v>
      </c>
      <c r="AC1858" s="407">
        <v>0</v>
      </c>
      <c r="AD1858" s="408">
        <v>0</v>
      </c>
      <c r="AE1858" s="407">
        <v>0</v>
      </c>
      <c r="AF1858" s="408">
        <v>0</v>
      </c>
      <c r="AG1858" s="407">
        <v>0</v>
      </c>
      <c r="AI1858" s="406">
        <v>0</v>
      </c>
      <c r="AJ1858" s="407">
        <v>0</v>
      </c>
      <c r="AK1858" s="408">
        <v>0</v>
      </c>
      <c r="AL1858" s="407">
        <v>0</v>
      </c>
      <c r="AM1858" s="408">
        <v>0</v>
      </c>
      <c r="AN1858" s="407">
        <v>0</v>
      </c>
      <c r="AO1858" s="408">
        <v>0</v>
      </c>
      <c r="AP1858" s="407">
        <v>0</v>
      </c>
      <c r="AQ1858" s="408">
        <v>0</v>
      </c>
      <c r="AR1858" s="407">
        <v>0</v>
      </c>
      <c r="AT1858" s="406">
        <v>0</v>
      </c>
      <c r="AU1858" s="407">
        <v>0</v>
      </c>
      <c r="AV1858" s="408">
        <v>0</v>
      </c>
      <c r="AW1858" s="407">
        <v>0</v>
      </c>
      <c r="AX1858" s="408">
        <v>0</v>
      </c>
      <c r="AY1858" s="407">
        <v>0</v>
      </c>
      <c r="AZ1858" s="408">
        <v>0</v>
      </c>
      <c r="BA1858" s="407">
        <v>0</v>
      </c>
      <c r="BB1858" s="408">
        <v>0</v>
      </c>
      <c r="BC1858" s="407">
        <v>0</v>
      </c>
    </row>
    <row r="1859" spans="1:55" x14ac:dyDescent="0.35">
      <c r="A1859" s="385" cm="1">
        <f t="array" ref="A1859">IFERROR(_xlfn.IFS(AND(F1859="Renta Variable",O1859=1),IFERROR(MATCH(B1859,[1]RV_Det!C:C,0),"Rev"),AND(J1859="Corporativa",O1859=1,I1859="EM"),IFERROR(MATCH(B1859,[1]RF_Corps!B:B,0),"Rev"),AND(F1859="Alternativos",O1859=1),IFERROR(MATCH(B1859,[1]Rep4!C:C,0),"Rev")),"")</f>
        <v>530</v>
      </c>
      <c r="B1859" s="394" t="s">
        <v>4909</v>
      </c>
      <c r="C1859" s="409" t="s">
        <v>4910</v>
      </c>
      <c r="D1859" s="395" t="s">
        <v>4911</v>
      </c>
      <c r="E1859" s="396" t="str">
        <f>IF(B1859="","",INDEX([1]CatGlob!$S:$S,IFERROR(MATCH(MID(B1859,7,1),[1]CatGlob!$R:$R,0),MATCH(MID(B1859,1,2),[1]CatGlob!$R:$R,0))))</f>
        <v>EUR</v>
      </c>
      <c r="F1859" s="397" t="s">
        <v>43</v>
      </c>
      <c r="G1859" s="398" t="s">
        <v>328</v>
      </c>
      <c r="H1859" s="399" t="s">
        <v>196</v>
      </c>
      <c r="I1859" s="399" t="s">
        <v>4805</v>
      </c>
      <c r="J1859" s="399" t="s">
        <v>600</v>
      </c>
      <c r="K1859" s="396" t="s">
        <v>600</v>
      </c>
      <c r="L1859" s="400" t="str">
        <f>IF(ISERROR(MATCH(M1859,M$10:M1858,0)),M1859,"")</f>
        <v/>
      </c>
      <c r="M1859" s="401" t="str">
        <f>IF(B1859="","",IF(ISERROR(MATCH(F1859&amp;"_"&amp;G1859&amp;"_"&amp;H1859&amp;"_"&amp;I1859&amp;"_"&amp;J1859&amp;IF(K1859="","","_"&amp;K1859),[1]CatGlob!$B:$B,0)),F1859&amp;"_"&amp;G1859&amp;"_"&amp;H1859&amp;"_"&amp;I1859&amp;"_"&amp;J1859&amp;IF(K1859="","","_"&amp;K1859),INDEX([1]CatGlob!$C:$C,MATCH(F1859&amp;"_"&amp;G1859&amp;"_"&amp;H1859&amp;"_"&amp;I1859&amp;"_"&amp;J1859&amp;IF(K1859="","","_"&amp;K1859),[1]CatGlob!$B:$B,0))))</f>
        <v>RVI_DM_EU_CE</v>
      </c>
      <c r="N1859" s="402" t="str">
        <f t="shared" si="59"/>
        <v/>
      </c>
      <c r="O1859" s="402">
        <f t="shared" si="58"/>
        <v>1</v>
      </c>
      <c r="P1859" s="401" t="str">
        <f>IF(LEN(B1859)&gt;8,INDEX([1]CatGlob!$X:$X,MATCH(M1859,[1]CatGlob!$W:$W,0)),"")</f>
        <v>INTER</v>
      </c>
      <c r="Q1859" s="403" t="str">
        <f>INDEX([1]CatGlob!P:P,MATCH(M1859,[1]CatGlob!O:O,0))</f>
        <v>RVI</v>
      </c>
      <c r="R1859" s="403" t="s">
        <v>1017</v>
      </c>
      <c r="S1859" s="403" t="s">
        <v>1018</v>
      </c>
      <c r="T1859" s="403" t="str">
        <f>INDEX([1]CatGlob!$D:$D,MATCH($M1859,[1]CatGlob!$C:$C,0))</f>
        <v>RVI</v>
      </c>
      <c r="U1859" s="403" t="s">
        <v>602</v>
      </c>
      <c r="V1859" s="404" t="str">
        <f>INDEX([1]CatGlob!$F:$F,MATCH($M1859,[1]CatGlob!$C:$C,0))</f>
        <v>RVI</v>
      </c>
      <c r="W1859" s="405"/>
      <c r="X1859" s="406">
        <v>0</v>
      </c>
      <c r="Y1859" s="407">
        <v>0</v>
      </c>
      <c r="Z1859" s="408">
        <v>0</v>
      </c>
      <c r="AA1859" s="407">
        <v>0</v>
      </c>
      <c r="AB1859" s="408">
        <v>0</v>
      </c>
      <c r="AC1859" s="407">
        <v>0</v>
      </c>
      <c r="AD1859" s="408">
        <v>0</v>
      </c>
      <c r="AE1859" s="407">
        <v>0</v>
      </c>
      <c r="AF1859" s="408">
        <v>0</v>
      </c>
      <c r="AG1859" s="407">
        <v>0</v>
      </c>
      <c r="AI1859" s="406">
        <v>3.4325849338357999E-9</v>
      </c>
      <c r="AJ1859" s="407">
        <v>1.1180056880277799E-6</v>
      </c>
      <c r="AK1859" s="408">
        <v>3.4325849338357999E-9</v>
      </c>
      <c r="AL1859" s="407">
        <v>1.1180056880277799E-6</v>
      </c>
      <c r="AM1859" s="408">
        <v>3.4325849338357999E-9</v>
      </c>
      <c r="AN1859" s="407">
        <v>1.1180056880277799E-6</v>
      </c>
      <c r="AO1859" s="408">
        <v>3.4325849338357999E-9</v>
      </c>
      <c r="AP1859" s="407">
        <v>1.1180056880277799E-6</v>
      </c>
      <c r="AQ1859" s="408">
        <v>3.4325849338357999E-9</v>
      </c>
      <c r="AR1859" s="407">
        <v>1.1180056880277799E-6</v>
      </c>
      <c r="AT1859" s="406">
        <v>0</v>
      </c>
      <c r="AU1859" s="407">
        <v>0</v>
      </c>
      <c r="AV1859" s="408">
        <v>0</v>
      </c>
      <c r="AW1859" s="407">
        <v>0</v>
      </c>
      <c r="AX1859" s="408">
        <v>0</v>
      </c>
      <c r="AY1859" s="407">
        <v>0</v>
      </c>
      <c r="AZ1859" s="408">
        <v>0</v>
      </c>
      <c r="BA1859" s="407">
        <v>0</v>
      </c>
      <c r="BB1859" s="408">
        <v>0</v>
      </c>
      <c r="BC1859" s="407">
        <v>0</v>
      </c>
    </row>
    <row r="1860" spans="1:55" x14ac:dyDescent="0.35">
      <c r="A1860" s="385" cm="1">
        <f t="array" ref="A1860">IFERROR(_xlfn.IFS(AND(F1860="Renta Variable",O1860=1),IFERROR(MATCH(B1860,[1]RV_Det!C:C,0),"Rev"),AND(J1860="Corporativa",O1860=1,I1860="EM"),IFERROR(MATCH(B1860,[1]RF_Corps!B:B,0),"Rev"),AND(F1860="Alternativos",O1860=1),IFERROR(MATCH(B1860,[1]Rep4!C:C,0),"Rev")),"")</f>
        <v>534</v>
      </c>
      <c r="B1860" s="394" t="s">
        <v>4912</v>
      </c>
      <c r="C1860" s="409" t="s">
        <v>4913</v>
      </c>
      <c r="D1860" s="395" t="s">
        <v>4914</v>
      </c>
      <c r="E1860" s="396" t="str">
        <f>IF(B1860="","",INDEX([1]CatGlob!$S:$S,IFERROR(MATCH(MID(B1860,7,1),[1]CatGlob!$R:$R,0),MATCH(MID(B1860,1,2),[1]CatGlob!$R:$R,0))))</f>
        <v>GBP</v>
      </c>
      <c r="F1860" s="397" t="s">
        <v>43</v>
      </c>
      <c r="G1860" s="398" t="s">
        <v>328</v>
      </c>
      <c r="H1860" s="399" t="s">
        <v>196</v>
      </c>
      <c r="I1860" s="399" t="s">
        <v>4805</v>
      </c>
      <c r="J1860" s="399" t="s">
        <v>600</v>
      </c>
      <c r="K1860" s="396" t="s">
        <v>600</v>
      </c>
      <c r="L1860" s="400" t="str">
        <f>IF(ISERROR(MATCH(M1860,M$10:M1859,0)),M1860,"")</f>
        <v/>
      </c>
      <c r="M1860" s="401" t="str">
        <f>IF(B1860="","",IF(ISERROR(MATCH(F1860&amp;"_"&amp;G1860&amp;"_"&amp;H1860&amp;"_"&amp;I1860&amp;"_"&amp;J1860&amp;IF(K1860="","","_"&amp;K1860),[1]CatGlob!$B:$B,0)),F1860&amp;"_"&amp;G1860&amp;"_"&amp;H1860&amp;"_"&amp;I1860&amp;"_"&amp;J1860&amp;IF(K1860="","","_"&amp;K1860),INDEX([1]CatGlob!$C:$C,MATCH(F1860&amp;"_"&amp;G1860&amp;"_"&amp;H1860&amp;"_"&amp;I1860&amp;"_"&amp;J1860&amp;IF(K1860="","","_"&amp;K1860),[1]CatGlob!$B:$B,0))))</f>
        <v>RVI_DM_EU_CE</v>
      </c>
      <c r="N1860" s="402" t="str">
        <f t="shared" si="59"/>
        <v/>
      </c>
      <c r="O1860" s="402">
        <f t="shared" si="58"/>
        <v>1</v>
      </c>
      <c r="P1860" s="401" t="str">
        <f>IF(LEN(B1860)&gt;8,INDEX([1]CatGlob!$X:$X,MATCH(M1860,[1]CatGlob!$W:$W,0)),"")</f>
        <v>INTER</v>
      </c>
      <c r="Q1860" s="403" t="str">
        <f>INDEX([1]CatGlob!P:P,MATCH(M1860,[1]CatGlob!O:O,0))</f>
        <v>RVI</v>
      </c>
      <c r="R1860" s="403" t="s">
        <v>1017</v>
      </c>
      <c r="S1860" s="403" t="s">
        <v>1018</v>
      </c>
      <c r="T1860" s="403" t="str">
        <f>INDEX([1]CatGlob!$D:$D,MATCH($M1860,[1]CatGlob!$C:$C,0))</f>
        <v>RVI</v>
      </c>
      <c r="U1860" s="403" t="s">
        <v>602</v>
      </c>
      <c r="V1860" s="404" t="str">
        <f>INDEX([1]CatGlob!$F:$F,MATCH($M1860,[1]CatGlob!$C:$C,0))</f>
        <v>RVI</v>
      </c>
      <c r="W1860" s="405"/>
      <c r="X1860" s="406">
        <v>0</v>
      </c>
      <c r="Y1860" s="407">
        <v>0</v>
      </c>
      <c r="Z1860" s="408">
        <v>0</v>
      </c>
      <c r="AA1860" s="407">
        <v>0</v>
      </c>
      <c r="AB1860" s="408">
        <v>0</v>
      </c>
      <c r="AC1860" s="407">
        <v>0</v>
      </c>
      <c r="AD1860" s="408">
        <v>0</v>
      </c>
      <c r="AE1860" s="407">
        <v>0</v>
      </c>
      <c r="AF1860" s="408">
        <v>0</v>
      </c>
      <c r="AG1860" s="407">
        <v>0</v>
      </c>
      <c r="AI1860" s="406">
        <v>1.55130629550957E-9</v>
      </c>
      <c r="AJ1860" s="407">
        <v>5.5807136689622904E-7</v>
      </c>
      <c r="AK1860" s="408">
        <v>-3.7975264267852803E-9</v>
      </c>
      <c r="AL1860" s="407">
        <v>-1.36613054202428E-6</v>
      </c>
      <c r="AM1860" s="408">
        <v>1.55130629550957E-9</v>
      </c>
      <c r="AN1860" s="407">
        <v>5.5807136689622904E-7</v>
      </c>
      <c r="AO1860" s="408">
        <v>1.55130629550957E-9</v>
      </c>
      <c r="AP1860" s="407">
        <v>5.5807136689622904E-7</v>
      </c>
      <c r="AQ1860" s="408">
        <v>7.2127635134150399E-12</v>
      </c>
      <c r="AR1860" s="407">
        <v>2.59545727681558E-9</v>
      </c>
      <c r="AT1860" s="406">
        <v>1.9658814349032401E-8</v>
      </c>
      <c r="AU1860" s="407">
        <v>7.07210734418595E-6</v>
      </c>
      <c r="AV1860" s="408">
        <v>1.03605898139253E-8</v>
      </c>
      <c r="AW1860" s="407">
        <v>3.7271430386454098E-6</v>
      </c>
      <c r="AX1860" s="408">
        <v>1.9658814349032401E-8</v>
      </c>
      <c r="AY1860" s="407">
        <v>7.07210734418595E-6</v>
      </c>
      <c r="AZ1860" s="408">
        <v>1.9658814349032401E-8</v>
      </c>
      <c r="BA1860" s="407">
        <v>7.07210734418595E-6</v>
      </c>
      <c r="BB1860" s="408">
        <v>1.5403161211065199E-8</v>
      </c>
      <c r="BC1860" s="407">
        <v>5.5411690677961797E-6</v>
      </c>
    </row>
    <row r="1861" spans="1:55" x14ac:dyDescent="0.35">
      <c r="A1861" s="385" cm="1">
        <f t="array" ref="A1861">IFERROR(_xlfn.IFS(AND(F1861="Renta Variable",O1861=1),IFERROR(MATCH(B1861,[1]RV_Det!C:C,0),"Rev"),AND(J1861="Corporativa",O1861=1,I1861="EM"),IFERROR(MATCH(B1861,[1]RF_Corps!B:B,0),"Rev"),AND(F1861="Alternativos",O1861=1),IFERROR(MATCH(B1861,[1]Rep4!C:C,0),"Rev")),"")</f>
        <v>524</v>
      </c>
      <c r="B1861" s="394" t="s">
        <v>4915</v>
      </c>
      <c r="C1861" s="409" t="s">
        <v>4916</v>
      </c>
      <c r="D1861" s="395" t="s">
        <v>4917</v>
      </c>
      <c r="E1861" s="396" t="str">
        <f>IF(B1861="","",INDEX([1]CatGlob!$S:$S,IFERROR(MATCH(MID(B1861,7,1),[1]CatGlob!$R:$R,0),MATCH(MID(B1861,1,2),[1]CatGlob!$R:$R,0))))</f>
        <v>EUR</v>
      </c>
      <c r="F1861" s="397" t="s">
        <v>43</v>
      </c>
      <c r="G1861" s="398" t="s">
        <v>328</v>
      </c>
      <c r="H1861" s="399" t="s">
        <v>196</v>
      </c>
      <c r="I1861" s="399" t="s">
        <v>4805</v>
      </c>
      <c r="J1861" s="399" t="s">
        <v>600</v>
      </c>
      <c r="K1861" s="396" t="s">
        <v>600</v>
      </c>
      <c r="L1861" s="400" t="str">
        <f>IF(ISERROR(MATCH(M1861,M$10:M1860,0)),M1861,"")</f>
        <v/>
      </c>
      <c r="M1861" s="401" t="str">
        <f>IF(B1861="","",IF(ISERROR(MATCH(F1861&amp;"_"&amp;G1861&amp;"_"&amp;H1861&amp;"_"&amp;I1861&amp;"_"&amp;J1861&amp;IF(K1861="","","_"&amp;K1861),[1]CatGlob!$B:$B,0)),F1861&amp;"_"&amp;G1861&amp;"_"&amp;H1861&amp;"_"&amp;I1861&amp;"_"&amp;J1861&amp;IF(K1861="","","_"&amp;K1861),INDEX([1]CatGlob!$C:$C,MATCH(F1861&amp;"_"&amp;G1861&amp;"_"&amp;H1861&amp;"_"&amp;I1861&amp;"_"&amp;J1861&amp;IF(K1861="","","_"&amp;K1861),[1]CatGlob!$B:$B,0))))</f>
        <v>RVI_DM_EU_CE</v>
      </c>
      <c r="N1861" s="402" t="str">
        <f t="shared" si="59"/>
        <v/>
      </c>
      <c r="O1861" s="402">
        <f t="shared" si="58"/>
        <v>1</v>
      </c>
      <c r="P1861" s="401" t="str">
        <f>IF(LEN(B1861)&gt;8,INDEX([1]CatGlob!$X:$X,MATCH(M1861,[1]CatGlob!$W:$W,0)),"")</f>
        <v>INTER</v>
      </c>
      <c r="Q1861" s="403" t="str">
        <f>INDEX([1]CatGlob!P:P,MATCH(M1861,[1]CatGlob!O:O,0))</f>
        <v>RVI</v>
      </c>
      <c r="R1861" s="403" t="s">
        <v>1017</v>
      </c>
      <c r="S1861" s="403" t="s">
        <v>1025</v>
      </c>
      <c r="T1861" s="403" t="str">
        <f>INDEX([1]CatGlob!$D:$D,MATCH($M1861,[1]CatGlob!$C:$C,0))</f>
        <v>RVI</v>
      </c>
      <c r="U1861" s="403" t="s">
        <v>602</v>
      </c>
      <c r="V1861" s="404" t="str">
        <f>INDEX([1]CatGlob!$F:$F,MATCH($M1861,[1]CatGlob!$C:$C,0))</f>
        <v>RVI</v>
      </c>
      <c r="W1861" s="405"/>
      <c r="X1861" s="406">
        <v>0</v>
      </c>
      <c r="Y1861" s="407">
        <v>0</v>
      </c>
      <c r="Z1861" s="408">
        <v>0</v>
      </c>
      <c r="AA1861" s="407">
        <v>0</v>
      </c>
      <c r="AB1861" s="408">
        <v>0</v>
      </c>
      <c r="AC1861" s="407">
        <v>0</v>
      </c>
      <c r="AD1861" s="408">
        <v>0</v>
      </c>
      <c r="AE1861" s="407">
        <v>0</v>
      </c>
      <c r="AF1861" s="408">
        <v>0</v>
      </c>
      <c r="AG1861" s="407">
        <v>0</v>
      </c>
      <c r="AI1861" s="406">
        <v>0</v>
      </c>
      <c r="AJ1861" s="407">
        <v>0</v>
      </c>
      <c r="AK1861" s="408">
        <v>0</v>
      </c>
      <c r="AL1861" s="407">
        <v>0</v>
      </c>
      <c r="AM1861" s="408">
        <v>0</v>
      </c>
      <c r="AN1861" s="407">
        <v>0</v>
      </c>
      <c r="AO1861" s="408">
        <v>-9.4766524305842096E-19</v>
      </c>
      <c r="AP1861" s="407">
        <v>0</v>
      </c>
      <c r="AQ1861" s="408">
        <v>-2.5293632857054398E-19</v>
      </c>
      <c r="AR1861" s="407">
        <v>0</v>
      </c>
      <c r="AT1861" s="406">
        <v>0</v>
      </c>
      <c r="AU1861" s="407">
        <v>0</v>
      </c>
      <c r="AV1861" s="408">
        <v>0</v>
      </c>
      <c r="AW1861" s="407">
        <v>0</v>
      </c>
      <c r="AX1861" s="408">
        <v>-1.2864320930380299E-12</v>
      </c>
      <c r="AY1861" s="407">
        <v>-4.7961634663806804E-10</v>
      </c>
      <c r="AZ1861" s="408">
        <v>-1.56054801385213E-17</v>
      </c>
      <c r="BA1861" s="407">
        <v>0</v>
      </c>
      <c r="BB1861" s="408">
        <v>-3.2127657677982001E-13</v>
      </c>
      <c r="BC1861" s="407">
        <v>-1.1977881228017699E-10</v>
      </c>
    </row>
    <row r="1862" spans="1:55" x14ac:dyDescent="0.35">
      <c r="A1862" s="385" t="str" cm="1">
        <f t="array" ref="A1862">IFERROR(_xlfn.IFS(AND(F1862="Renta Variable",O1862=1),IFERROR(MATCH(B1862,[1]RV_Det!C:C,0),"Rev"),AND(J1862="Corporativa",O1862=1,I1862="EM"),IFERROR(MATCH(B1862,[1]RF_Corps!B:B,0),"Rev"),AND(F1862="Alternativos",O1862=1),IFERROR(MATCH(B1862,[1]Rep4!C:C,0),"Rev")),"")</f>
        <v/>
      </c>
      <c r="B1862" s="396" t="s">
        <v>4918</v>
      </c>
      <c r="C1862" s="412" t="s">
        <v>4919</v>
      </c>
      <c r="D1862" s="395" t="s">
        <v>4920</v>
      </c>
      <c r="E1862" s="396" t="str">
        <f>IF(B1862="","",INDEX([1]CatGlob!$S:$S,IFERROR(MATCH(MID(B1862,7,1),[1]CatGlob!$R:$R,0),MATCH(MID(B1862,1,2),[1]CatGlob!$R:$R,0))))</f>
        <v>EUR</v>
      </c>
      <c r="F1862" s="397" t="s">
        <v>43</v>
      </c>
      <c r="G1862" s="398" t="s">
        <v>328</v>
      </c>
      <c r="H1862" s="399" t="s">
        <v>196</v>
      </c>
      <c r="I1862" s="399" t="s">
        <v>4805</v>
      </c>
      <c r="J1862" s="399" t="s">
        <v>600</v>
      </c>
      <c r="K1862" s="396" t="s">
        <v>600</v>
      </c>
      <c r="L1862" s="400" t="str">
        <f>IF(ISERROR(MATCH(M1862,M$10:M1861,0)),M1862,"")</f>
        <v/>
      </c>
      <c r="M1862" s="401" t="str">
        <f>IF(B1862="","",IF(ISERROR(MATCH(F1862&amp;"_"&amp;G1862&amp;"_"&amp;H1862&amp;"_"&amp;I1862&amp;"_"&amp;J1862&amp;IF(K1862="","","_"&amp;K1862),[1]CatGlob!$B:$B,0)),F1862&amp;"_"&amp;G1862&amp;"_"&amp;H1862&amp;"_"&amp;I1862&amp;"_"&amp;J1862&amp;IF(K1862="","","_"&amp;K1862),INDEX([1]CatGlob!$C:$C,MATCH(F1862&amp;"_"&amp;G1862&amp;"_"&amp;H1862&amp;"_"&amp;I1862&amp;"_"&amp;J1862&amp;IF(K1862="","","_"&amp;K1862),[1]CatGlob!$B:$B,0))))</f>
        <v>RVI_DM_EU_CE</v>
      </c>
      <c r="N1862" s="402" t="str">
        <f t="shared" si="59"/>
        <v/>
      </c>
      <c r="O1862" s="402" t="str">
        <f t="shared" si="58"/>
        <v/>
      </c>
      <c r="P1862" s="401" t="str">
        <f>IF(LEN(B1862)&gt;8,INDEX([1]CatGlob!$X:$X,MATCH(M1862,[1]CatGlob!$W:$W,0)),"")</f>
        <v>INTER</v>
      </c>
      <c r="Q1862" s="403" t="str">
        <f>INDEX([1]CatGlob!P:P,MATCH(M1862,[1]CatGlob!O:O,0))</f>
        <v>RVI</v>
      </c>
      <c r="R1862" s="403" t="s">
        <v>1017</v>
      </c>
      <c r="S1862" s="403" t="s">
        <v>1018</v>
      </c>
      <c r="T1862" s="403" t="str">
        <f>INDEX([1]CatGlob!$D:$D,MATCH($M1862,[1]CatGlob!$C:$C,0))</f>
        <v>RVI</v>
      </c>
      <c r="U1862" s="403" t="s">
        <v>602</v>
      </c>
      <c r="V1862" s="404" t="str">
        <f>INDEX([1]CatGlob!$F:$F,MATCH($M1862,[1]CatGlob!$C:$C,0))</f>
        <v>RVI</v>
      </c>
      <c r="W1862" s="405"/>
      <c r="X1862" s="406">
        <v>0</v>
      </c>
      <c r="Y1862" s="407">
        <v>0</v>
      </c>
      <c r="Z1862" s="408">
        <v>0</v>
      </c>
      <c r="AA1862" s="407">
        <v>0</v>
      </c>
      <c r="AB1862" s="408">
        <v>0</v>
      </c>
      <c r="AC1862" s="407">
        <v>0</v>
      </c>
      <c r="AD1862" s="408">
        <v>0</v>
      </c>
      <c r="AE1862" s="407">
        <v>0</v>
      </c>
      <c r="AF1862" s="408">
        <v>0</v>
      </c>
      <c r="AG1862" s="407">
        <v>0</v>
      </c>
      <c r="AI1862" s="406">
        <v>0</v>
      </c>
      <c r="AJ1862" s="407">
        <v>0</v>
      </c>
      <c r="AK1862" s="408">
        <v>0</v>
      </c>
      <c r="AL1862" s="407">
        <v>0</v>
      </c>
      <c r="AM1862" s="408">
        <v>0</v>
      </c>
      <c r="AN1862" s="407">
        <v>0</v>
      </c>
      <c r="AO1862" s="408">
        <v>0</v>
      </c>
      <c r="AP1862" s="407">
        <v>0</v>
      </c>
      <c r="AQ1862" s="408">
        <v>0</v>
      </c>
      <c r="AR1862" s="407">
        <v>0</v>
      </c>
      <c r="AT1862" s="406">
        <v>0</v>
      </c>
      <c r="AU1862" s="407">
        <v>0</v>
      </c>
      <c r="AV1862" s="408">
        <v>0</v>
      </c>
      <c r="AW1862" s="407">
        <v>0</v>
      </c>
      <c r="AX1862" s="408">
        <v>0</v>
      </c>
      <c r="AY1862" s="407">
        <v>0</v>
      </c>
      <c r="AZ1862" s="408">
        <v>0</v>
      </c>
      <c r="BA1862" s="407">
        <v>0</v>
      </c>
      <c r="BB1862" s="408">
        <v>0</v>
      </c>
      <c r="BC1862" s="407">
        <v>0</v>
      </c>
    </row>
    <row r="1863" spans="1:55" x14ac:dyDescent="0.35">
      <c r="A1863" s="385" t="str" cm="1">
        <f t="array" ref="A1863">IFERROR(_xlfn.IFS(AND(F1863="Renta Variable",O1863=1),IFERROR(MATCH(B1863,[1]RV_Det!C:C,0),"Rev"),AND(J1863="Corporativa",O1863=1,I1863="EM"),IFERROR(MATCH(B1863,[1]RF_Corps!B:B,0),"Rev"),AND(F1863="Alternativos",O1863=1),IFERROR(MATCH(B1863,[1]Rep4!C:C,0),"Rev")),"")</f>
        <v/>
      </c>
      <c r="B1863" s="396" t="s">
        <v>4921</v>
      </c>
      <c r="C1863" s="412" t="s">
        <v>4922</v>
      </c>
      <c r="D1863" s="395" t="s">
        <v>4920</v>
      </c>
      <c r="E1863" s="396" t="str">
        <f>IF(B1863="","",INDEX([1]CatGlob!$S:$S,IFERROR(MATCH(MID(B1863,7,1),[1]CatGlob!$R:$R,0),MATCH(MID(B1863,1,2),[1]CatGlob!$R:$R,0))))</f>
        <v>EUR</v>
      </c>
      <c r="F1863" s="397" t="s">
        <v>43</v>
      </c>
      <c r="G1863" s="398" t="s">
        <v>328</v>
      </c>
      <c r="H1863" s="399" t="s">
        <v>196</v>
      </c>
      <c r="I1863" s="399" t="s">
        <v>4805</v>
      </c>
      <c r="J1863" s="399" t="s">
        <v>600</v>
      </c>
      <c r="K1863" s="396" t="s">
        <v>600</v>
      </c>
      <c r="L1863" s="400" t="str">
        <f>IF(ISERROR(MATCH(M1863,M$10:M1862,0)),M1863,"")</f>
        <v/>
      </c>
      <c r="M1863" s="401" t="str">
        <f>IF(B1863="","",IF(ISERROR(MATCH(F1863&amp;"_"&amp;G1863&amp;"_"&amp;H1863&amp;"_"&amp;I1863&amp;"_"&amp;J1863&amp;IF(K1863="","","_"&amp;K1863),[1]CatGlob!$B:$B,0)),F1863&amp;"_"&amp;G1863&amp;"_"&amp;H1863&amp;"_"&amp;I1863&amp;"_"&amp;J1863&amp;IF(K1863="","","_"&amp;K1863),INDEX([1]CatGlob!$C:$C,MATCH(F1863&amp;"_"&amp;G1863&amp;"_"&amp;H1863&amp;"_"&amp;I1863&amp;"_"&amp;J1863&amp;IF(K1863="","","_"&amp;K1863),[1]CatGlob!$B:$B,0))))</f>
        <v>RVI_DM_EU_CE</v>
      </c>
      <c r="N1863" s="402" t="str">
        <f t="shared" si="59"/>
        <v/>
      </c>
      <c r="O1863" s="402" t="str">
        <f t="shared" si="58"/>
        <v/>
      </c>
      <c r="P1863" s="401" t="str">
        <f>IF(LEN(B1863)&gt;8,INDEX([1]CatGlob!$X:$X,MATCH(M1863,[1]CatGlob!$W:$W,0)),"")</f>
        <v>INTER</v>
      </c>
      <c r="Q1863" s="403" t="str">
        <f>INDEX([1]CatGlob!P:P,MATCH(M1863,[1]CatGlob!O:O,0))</f>
        <v>RVI</v>
      </c>
      <c r="R1863" s="403" t="s">
        <v>1017</v>
      </c>
      <c r="S1863" s="403" t="s">
        <v>1018</v>
      </c>
      <c r="T1863" s="403" t="str">
        <f>INDEX([1]CatGlob!$D:$D,MATCH($M1863,[1]CatGlob!$C:$C,0))</f>
        <v>RVI</v>
      </c>
      <c r="U1863" s="403" t="s">
        <v>602</v>
      </c>
      <c r="V1863" s="404" t="str">
        <f>INDEX([1]CatGlob!$F:$F,MATCH($M1863,[1]CatGlob!$C:$C,0))</f>
        <v>RVI</v>
      </c>
      <c r="W1863" s="405"/>
      <c r="X1863" s="406">
        <v>0</v>
      </c>
      <c r="Y1863" s="407">
        <v>0</v>
      </c>
      <c r="Z1863" s="408">
        <v>0</v>
      </c>
      <c r="AA1863" s="407">
        <v>0</v>
      </c>
      <c r="AB1863" s="408">
        <v>0</v>
      </c>
      <c r="AC1863" s="407">
        <v>0</v>
      </c>
      <c r="AD1863" s="408">
        <v>0</v>
      </c>
      <c r="AE1863" s="407">
        <v>0</v>
      </c>
      <c r="AF1863" s="408">
        <v>0</v>
      </c>
      <c r="AG1863" s="407">
        <v>0</v>
      </c>
      <c r="AI1863" s="406">
        <v>0</v>
      </c>
      <c r="AJ1863" s="407">
        <v>0</v>
      </c>
      <c r="AK1863" s="408">
        <v>0</v>
      </c>
      <c r="AL1863" s="407">
        <v>0</v>
      </c>
      <c r="AM1863" s="408">
        <v>0</v>
      </c>
      <c r="AN1863" s="407">
        <v>0</v>
      </c>
      <c r="AO1863" s="408">
        <v>0</v>
      </c>
      <c r="AP1863" s="407">
        <v>0</v>
      </c>
      <c r="AQ1863" s="408">
        <v>0</v>
      </c>
      <c r="AR1863" s="407">
        <v>0</v>
      </c>
      <c r="AT1863" s="406">
        <v>0</v>
      </c>
      <c r="AU1863" s="407">
        <v>0</v>
      </c>
      <c r="AV1863" s="408">
        <v>0</v>
      </c>
      <c r="AW1863" s="407">
        <v>0</v>
      </c>
      <c r="AX1863" s="408">
        <v>0</v>
      </c>
      <c r="AY1863" s="407">
        <v>0</v>
      </c>
      <c r="AZ1863" s="408">
        <v>0</v>
      </c>
      <c r="BA1863" s="407">
        <v>0</v>
      </c>
      <c r="BB1863" s="408">
        <v>0</v>
      </c>
      <c r="BC1863" s="407">
        <v>0</v>
      </c>
    </row>
    <row r="1864" spans="1:55" x14ac:dyDescent="0.35">
      <c r="A1864" s="385" t="str" cm="1">
        <f t="array" ref="A1864">IFERROR(_xlfn.IFS(AND(F1864="Renta Variable",O1864=1),IFERROR(MATCH(B1864,[1]RV_Det!C:C,0),"Rev"),AND(J1864="Corporativa",O1864=1,I1864="EM"),IFERROR(MATCH(B1864,[1]RF_Corps!B:B,0),"Rev"),AND(F1864="Alternativos",O1864=1),IFERROR(MATCH(B1864,[1]Rep4!C:C,0),"Rev")),"")</f>
        <v/>
      </c>
      <c r="B1864" s="396" t="s">
        <v>4923</v>
      </c>
      <c r="C1864" s="412" t="s">
        <v>4924</v>
      </c>
      <c r="D1864" s="395" t="s">
        <v>4925</v>
      </c>
      <c r="E1864" s="396" t="str">
        <f>IF(B1864="","",INDEX([1]CatGlob!$S:$S,IFERROR(MATCH(MID(B1864,7,1),[1]CatGlob!$R:$R,0),MATCH(MID(B1864,1,2),[1]CatGlob!$R:$R,0))))</f>
        <v>DOL</v>
      </c>
      <c r="F1864" s="397" t="s">
        <v>43</v>
      </c>
      <c r="G1864" s="398" t="s">
        <v>328</v>
      </c>
      <c r="H1864" s="399" t="s">
        <v>196</v>
      </c>
      <c r="I1864" s="399" t="s">
        <v>4805</v>
      </c>
      <c r="J1864" s="399" t="s">
        <v>600</v>
      </c>
      <c r="K1864" s="396" t="s">
        <v>600</v>
      </c>
      <c r="L1864" s="400" t="str">
        <f>IF(ISERROR(MATCH(M1864,M$10:M1863,0)),M1864,"")</f>
        <v/>
      </c>
      <c r="M1864" s="401" t="str">
        <f>IF(B1864="","",IF(ISERROR(MATCH(F1864&amp;"_"&amp;G1864&amp;"_"&amp;H1864&amp;"_"&amp;I1864&amp;"_"&amp;J1864&amp;IF(K1864="","","_"&amp;K1864),[1]CatGlob!$B:$B,0)),F1864&amp;"_"&amp;G1864&amp;"_"&amp;H1864&amp;"_"&amp;I1864&amp;"_"&amp;J1864&amp;IF(K1864="","","_"&amp;K1864),INDEX([1]CatGlob!$C:$C,MATCH(F1864&amp;"_"&amp;G1864&amp;"_"&amp;H1864&amp;"_"&amp;I1864&amp;"_"&amp;J1864&amp;IF(K1864="","","_"&amp;K1864),[1]CatGlob!$B:$B,0))))</f>
        <v>RVI_DM_EU_CE</v>
      </c>
      <c r="N1864" s="402" t="str">
        <f t="shared" si="59"/>
        <v/>
      </c>
      <c r="O1864" s="402" t="str">
        <f t="shared" si="58"/>
        <v/>
      </c>
      <c r="P1864" s="401" t="str">
        <f>IF(LEN(B1864)&gt;8,INDEX([1]CatGlob!$X:$X,MATCH(M1864,[1]CatGlob!$W:$W,0)),"")</f>
        <v>INTER</v>
      </c>
      <c r="Q1864" s="403" t="str">
        <f>INDEX([1]CatGlob!P:P,MATCH(M1864,[1]CatGlob!O:O,0))</f>
        <v>RVI</v>
      </c>
      <c r="R1864" s="403" t="s">
        <v>1017</v>
      </c>
      <c r="S1864" s="403" t="s">
        <v>1025</v>
      </c>
      <c r="T1864" s="403" t="str">
        <f>INDEX([1]CatGlob!$D:$D,MATCH($M1864,[1]CatGlob!$C:$C,0))</f>
        <v>RVI</v>
      </c>
      <c r="U1864" s="403" t="s">
        <v>602</v>
      </c>
      <c r="V1864" s="404" t="str">
        <f>INDEX([1]CatGlob!$F:$F,MATCH($M1864,[1]CatGlob!$C:$C,0))</f>
        <v>RVI</v>
      </c>
      <c r="W1864" s="405"/>
      <c r="X1864" s="406">
        <v>0</v>
      </c>
      <c r="Y1864" s="407">
        <v>0</v>
      </c>
      <c r="Z1864" s="408">
        <v>0</v>
      </c>
      <c r="AA1864" s="407">
        <v>0</v>
      </c>
      <c r="AB1864" s="408">
        <v>0</v>
      </c>
      <c r="AC1864" s="407">
        <v>0</v>
      </c>
      <c r="AD1864" s="408">
        <v>0</v>
      </c>
      <c r="AE1864" s="407">
        <v>0</v>
      </c>
      <c r="AF1864" s="408">
        <v>0</v>
      </c>
      <c r="AG1864" s="407">
        <v>0</v>
      </c>
      <c r="AI1864" s="406">
        <v>0</v>
      </c>
      <c r="AJ1864" s="407">
        <v>0</v>
      </c>
      <c r="AK1864" s="408">
        <v>0</v>
      </c>
      <c r="AL1864" s="407">
        <v>0</v>
      </c>
      <c r="AM1864" s="408">
        <v>0</v>
      </c>
      <c r="AN1864" s="407">
        <v>0</v>
      </c>
      <c r="AO1864" s="408">
        <v>0</v>
      </c>
      <c r="AP1864" s="407">
        <v>0</v>
      </c>
      <c r="AQ1864" s="408">
        <v>0</v>
      </c>
      <c r="AR1864" s="407">
        <v>0</v>
      </c>
      <c r="AT1864" s="406">
        <v>0</v>
      </c>
      <c r="AU1864" s="407">
        <v>0</v>
      </c>
      <c r="AV1864" s="408">
        <v>0</v>
      </c>
      <c r="AW1864" s="407">
        <v>0</v>
      </c>
      <c r="AX1864" s="408">
        <v>0</v>
      </c>
      <c r="AY1864" s="407">
        <v>0</v>
      </c>
      <c r="AZ1864" s="408">
        <v>0</v>
      </c>
      <c r="BA1864" s="407">
        <v>0</v>
      </c>
      <c r="BB1864" s="408">
        <v>0</v>
      </c>
      <c r="BC1864" s="407">
        <v>0</v>
      </c>
    </row>
    <row r="1865" spans="1:55" x14ac:dyDescent="0.35">
      <c r="A1865" s="385" t="str" cm="1">
        <f t="array" ref="A1865">IFERROR(_xlfn.IFS(AND(F1865="Renta Variable",O1865=1),IFERROR(MATCH(B1865,[1]RV_Det!C:C,0),"Rev"),AND(J1865="Corporativa",O1865=1,I1865="EM"),IFERROR(MATCH(B1865,[1]RF_Corps!B:B,0),"Rev"),AND(F1865="Alternativos",O1865=1),IFERROR(MATCH(B1865,[1]Rep4!C:C,0),"Rev")),"")</f>
        <v/>
      </c>
      <c r="B1865" s="394" t="s">
        <v>4926</v>
      </c>
      <c r="C1865" s="409" t="s">
        <v>4927</v>
      </c>
      <c r="D1865" s="395" t="s">
        <v>4928</v>
      </c>
      <c r="E1865" s="396" t="str">
        <f>IF(B1865="","",INDEX([1]CatGlob!$S:$S,IFERROR(MATCH(MID(B1865,7,1),[1]CatGlob!$R:$R,0),MATCH(MID(B1865,1,2),[1]CatGlob!$R:$R,0))))</f>
        <v>DOL</v>
      </c>
      <c r="F1865" s="397" t="s">
        <v>43</v>
      </c>
      <c r="G1865" s="398" t="s">
        <v>328</v>
      </c>
      <c r="H1865" s="399" t="s">
        <v>196</v>
      </c>
      <c r="I1865" s="399" t="s">
        <v>4929</v>
      </c>
      <c r="J1865" s="399" t="s">
        <v>600</v>
      </c>
      <c r="K1865" s="396" t="s">
        <v>600</v>
      </c>
      <c r="L1865" s="400" t="str">
        <f>IF(ISERROR(MATCH(M1865,M$10:M1864,0)),M1865,"")</f>
        <v>RVI_DM_EU_CF</v>
      </c>
      <c r="M1865" s="401" t="str">
        <f>IF(B1865="","",IF(ISERROR(MATCH(F1865&amp;"_"&amp;G1865&amp;"_"&amp;H1865&amp;"_"&amp;I1865&amp;"_"&amp;J1865&amp;IF(K1865="","","_"&amp;K1865),[1]CatGlob!$B:$B,0)),F1865&amp;"_"&amp;G1865&amp;"_"&amp;H1865&amp;"_"&amp;I1865&amp;"_"&amp;J1865&amp;IF(K1865="","","_"&amp;K1865),INDEX([1]CatGlob!$C:$C,MATCH(F1865&amp;"_"&amp;G1865&amp;"_"&amp;H1865&amp;"_"&amp;I1865&amp;"_"&amp;J1865&amp;IF(K1865="","","_"&amp;K1865),[1]CatGlob!$B:$B,0))))</f>
        <v>RVI_DM_EU_CF</v>
      </c>
      <c r="N1865" s="402" t="str">
        <f t="shared" si="59"/>
        <v/>
      </c>
      <c r="O1865" s="402" t="str">
        <f t="shared" si="58"/>
        <v/>
      </c>
      <c r="P1865" s="401" t="str">
        <f>IF(LEN(B1865)&gt;8,INDEX([1]CatGlob!$X:$X,MATCH(M1865,[1]CatGlob!$W:$W,0)),"")</f>
        <v>INTER</v>
      </c>
      <c r="Q1865" s="403" t="str">
        <f>INDEX([1]CatGlob!P:P,MATCH(M1865,[1]CatGlob!O:O,0))</f>
        <v>RVI</v>
      </c>
      <c r="R1865" s="403" t="s">
        <v>601</v>
      </c>
      <c r="S1865" s="403" t="s">
        <v>1018</v>
      </c>
      <c r="T1865" s="403" t="str">
        <f>INDEX([1]CatGlob!$D:$D,MATCH($M1865,[1]CatGlob!$C:$C,0))</f>
        <v>RVI</v>
      </c>
      <c r="U1865" s="403" t="s">
        <v>602</v>
      </c>
      <c r="V1865" s="404" t="str">
        <f>INDEX([1]CatGlob!$F:$F,MATCH($M1865,[1]CatGlob!$C:$C,0))</f>
        <v>RVI</v>
      </c>
      <c r="W1865" s="405"/>
      <c r="X1865" s="406">
        <v>0</v>
      </c>
      <c r="Y1865" s="407">
        <v>0</v>
      </c>
      <c r="Z1865" s="408">
        <v>0</v>
      </c>
      <c r="AA1865" s="407">
        <v>0</v>
      </c>
      <c r="AB1865" s="408">
        <v>0</v>
      </c>
      <c r="AC1865" s="407">
        <v>0</v>
      </c>
      <c r="AD1865" s="408">
        <v>0</v>
      </c>
      <c r="AE1865" s="407">
        <v>0</v>
      </c>
      <c r="AF1865" s="408">
        <v>0</v>
      </c>
      <c r="AG1865" s="407">
        <v>0</v>
      </c>
      <c r="AI1865" s="406">
        <v>0</v>
      </c>
      <c r="AJ1865" s="407">
        <v>0</v>
      </c>
      <c r="AK1865" s="408">
        <v>0</v>
      </c>
      <c r="AL1865" s="407">
        <v>0</v>
      </c>
      <c r="AM1865" s="408">
        <v>0</v>
      </c>
      <c r="AN1865" s="407">
        <v>0</v>
      </c>
      <c r="AO1865" s="408">
        <v>0</v>
      </c>
      <c r="AP1865" s="407">
        <v>0</v>
      </c>
      <c r="AQ1865" s="408">
        <v>0</v>
      </c>
      <c r="AR1865" s="407">
        <v>0</v>
      </c>
      <c r="AT1865" s="406">
        <v>0</v>
      </c>
      <c r="AU1865" s="407">
        <v>0</v>
      </c>
      <c r="AV1865" s="408">
        <v>0</v>
      </c>
      <c r="AW1865" s="407">
        <v>0</v>
      </c>
      <c r="AX1865" s="408">
        <v>0</v>
      </c>
      <c r="AY1865" s="407">
        <v>0</v>
      </c>
      <c r="AZ1865" s="408">
        <v>0</v>
      </c>
      <c r="BA1865" s="407">
        <v>0</v>
      </c>
      <c r="BB1865" s="408">
        <v>0</v>
      </c>
      <c r="BC1865" s="407">
        <v>0</v>
      </c>
    </row>
    <row r="1866" spans="1:55" x14ac:dyDescent="0.35">
      <c r="A1866" s="385" t="str" cm="1">
        <f t="array" ref="A1866">IFERROR(_xlfn.IFS(AND(F1866="Renta Variable",O1866=1),IFERROR(MATCH(B1866,[1]RV_Det!C:C,0),"Rev"),AND(J1866="Corporativa",O1866=1,I1866="EM"),IFERROR(MATCH(B1866,[1]RF_Corps!B:B,0),"Rev"),AND(F1866="Alternativos",O1866=1),IFERROR(MATCH(B1866,[1]Rep4!C:C,0),"Rev")),"")</f>
        <v/>
      </c>
      <c r="B1866" s="394" t="s">
        <v>4930</v>
      </c>
      <c r="C1866" s="409" t="s">
        <v>4931</v>
      </c>
      <c r="D1866" s="395" t="s">
        <v>4932</v>
      </c>
      <c r="E1866" s="396" t="str">
        <f>IF(B1866="","",INDEX([1]CatGlob!$S:$S,IFERROR(MATCH(MID(B1866,7,1),[1]CatGlob!$R:$R,0),MATCH(MID(B1866,1,2),[1]CatGlob!$R:$R,0))))</f>
        <v>DOL</v>
      </c>
      <c r="F1866" s="397" t="s">
        <v>43</v>
      </c>
      <c r="G1866" s="398" t="s">
        <v>328</v>
      </c>
      <c r="H1866" s="399" t="s">
        <v>196</v>
      </c>
      <c r="I1866" s="399" t="s">
        <v>4929</v>
      </c>
      <c r="J1866" s="399" t="s">
        <v>600</v>
      </c>
      <c r="K1866" s="396" t="s">
        <v>600</v>
      </c>
      <c r="L1866" s="400" t="str">
        <f>IF(ISERROR(MATCH(M1866,M$10:M1865,0)),M1866,"")</f>
        <v/>
      </c>
      <c r="M1866" s="401" t="str">
        <f>IF(B1866="","",IF(ISERROR(MATCH(F1866&amp;"_"&amp;G1866&amp;"_"&amp;H1866&amp;"_"&amp;I1866&amp;"_"&amp;J1866&amp;IF(K1866="","","_"&amp;K1866),[1]CatGlob!$B:$B,0)),F1866&amp;"_"&amp;G1866&amp;"_"&amp;H1866&amp;"_"&amp;I1866&amp;"_"&amp;J1866&amp;IF(K1866="","","_"&amp;K1866),INDEX([1]CatGlob!$C:$C,MATCH(F1866&amp;"_"&amp;G1866&amp;"_"&amp;H1866&amp;"_"&amp;I1866&amp;"_"&amp;J1866&amp;IF(K1866="","","_"&amp;K1866),[1]CatGlob!$B:$B,0))))</f>
        <v>RVI_DM_EU_CF</v>
      </c>
      <c r="N1866" s="402" t="str">
        <f t="shared" si="59"/>
        <v/>
      </c>
      <c r="O1866" s="402" t="str">
        <f t="shared" si="58"/>
        <v/>
      </c>
      <c r="P1866" s="401" t="str">
        <f>IF(LEN(B1866)&gt;8,INDEX([1]CatGlob!$X:$X,MATCH(M1866,[1]CatGlob!$W:$W,0)),"")</f>
        <v>INTER</v>
      </c>
      <c r="Q1866" s="403" t="str">
        <f>INDEX([1]CatGlob!P:P,MATCH(M1866,[1]CatGlob!O:O,0))</f>
        <v>RVI</v>
      </c>
      <c r="R1866" s="403" t="s">
        <v>601</v>
      </c>
      <c r="S1866" s="403" t="s">
        <v>1018</v>
      </c>
      <c r="T1866" s="403" t="str">
        <f>INDEX([1]CatGlob!$D:$D,MATCH($M1866,[1]CatGlob!$C:$C,0))</f>
        <v>RVI</v>
      </c>
      <c r="U1866" s="403" t="s">
        <v>602</v>
      </c>
      <c r="V1866" s="404" t="str">
        <f>INDEX([1]CatGlob!$F:$F,MATCH($M1866,[1]CatGlob!$C:$C,0))</f>
        <v>RVI</v>
      </c>
      <c r="W1866" s="405"/>
      <c r="X1866" s="406">
        <v>0</v>
      </c>
      <c r="Y1866" s="407">
        <v>0</v>
      </c>
      <c r="Z1866" s="408">
        <v>0</v>
      </c>
      <c r="AA1866" s="407">
        <v>0</v>
      </c>
      <c r="AB1866" s="408">
        <v>0</v>
      </c>
      <c r="AC1866" s="407">
        <v>0</v>
      </c>
      <c r="AD1866" s="408">
        <v>0</v>
      </c>
      <c r="AE1866" s="407">
        <v>0</v>
      </c>
      <c r="AF1866" s="408">
        <v>0</v>
      </c>
      <c r="AG1866" s="407">
        <v>0</v>
      </c>
      <c r="AI1866" s="406">
        <v>0</v>
      </c>
      <c r="AJ1866" s="407">
        <v>0</v>
      </c>
      <c r="AK1866" s="408">
        <v>0</v>
      </c>
      <c r="AL1866" s="407">
        <v>0</v>
      </c>
      <c r="AM1866" s="408">
        <v>0</v>
      </c>
      <c r="AN1866" s="407">
        <v>0</v>
      </c>
      <c r="AO1866" s="408">
        <v>0</v>
      </c>
      <c r="AP1866" s="407">
        <v>0</v>
      </c>
      <c r="AQ1866" s="408">
        <v>0</v>
      </c>
      <c r="AR1866" s="407">
        <v>0</v>
      </c>
      <c r="AT1866" s="406">
        <v>0</v>
      </c>
      <c r="AU1866" s="407">
        <v>0</v>
      </c>
      <c r="AV1866" s="408">
        <v>0</v>
      </c>
      <c r="AW1866" s="407">
        <v>0</v>
      </c>
      <c r="AX1866" s="408">
        <v>0</v>
      </c>
      <c r="AY1866" s="407">
        <v>0</v>
      </c>
      <c r="AZ1866" s="408">
        <v>0</v>
      </c>
      <c r="BA1866" s="407">
        <v>0</v>
      </c>
      <c r="BB1866" s="408">
        <v>0</v>
      </c>
      <c r="BC1866" s="407">
        <v>0</v>
      </c>
    </row>
    <row r="1867" spans="1:55" x14ac:dyDescent="0.35">
      <c r="A1867" s="385" t="str" cm="1">
        <f t="array" ref="A1867">IFERROR(_xlfn.IFS(AND(F1867="Renta Variable",O1867=1),IFERROR(MATCH(B1867,[1]RV_Det!C:C,0),"Rev"),AND(J1867="Corporativa",O1867=1,I1867="EM"),IFERROR(MATCH(B1867,[1]RF_Corps!B:B,0),"Rev"),AND(F1867="Alternativos",O1867=1),IFERROR(MATCH(B1867,[1]Rep4!C:C,0),"Rev")),"")</f>
        <v/>
      </c>
      <c r="B1867" s="394" t="s">
        <v>4933</v>
      </c>
      <c r="C1867" s="409" t="s">
        <v>4934</v>
      </c>
      <c r="D1867" s="395" t="s">
        <v>4935</v>
      </c>
      <c r="E1867" s="396" t="str">
        <f>IF(B1867="","",INDEX([1]CatGlob!$S:$S,IFERROR(MATCH(MID(B1867,7,1),[1]CatGlob!$R:$R,0),MATCH(MID(B1867,1,2),[1]CatGlob!$R:$R,0))))</f>
        <v>EUR</v>
      </c>
      <c r="F1867" s="397" t="s">
        <v>43</v>
      </c>
      <c r="G1867" s="398" t="s">
        <v>328</v>
      </c>
      <c r="H1867" s="399" t="s">
        <v>196</v>
      </c>
      <c r="I1867" s="399" t="s">
        <v>4929</v>
      </c>
      <c r="J1867" s="399" t="s">
        <v>600</v>
      </c>
      <c r="K1867" s="396" t="s">
        <v>600</v>
      </c>
      <c r="L1867" s="400" t="str">
        <f>IF(ISERROR(MATCH(M1867,M$10:M1866,0)),M1867,"")</f>
        <v/>
      </c>
      <c r="M1867" s="401" t="str">
        <f>IF(B1867="","",IF(ISERROR(MATCH(F1867&amp;"_"&amp;G1867&amp;"_"&amp;H1867&amp;"_"&amp;I1867&amp;"_"&amp;J1867&amp;IF(K1867="","","_"&amp;K1867),[1]CatGlob!$B:$B,0)),F1867&amp;"_"&amp;G1867&amp;"_"&amp;H1867&amp;"_"&amp;I1867&amp;"_"&amp;J1867&amp;IF(K1867="","","_"&amp;K1867),INDEX([1]CatGlob!$C:$C,MATCH(F1867&amp;"_"&amp;G1867&amp;"_"&amp;H1867&amp;"_"&amp;I1867&amp;"_"&amp;J1867&amp;IF(K1867="","","_"&amp;K1867),[1]CatGlob!$B:$B,0))))</f>
        <v>RVI_DM_EU_CF</v>
      </c>
      <c r="N1867" s="402" t="str">
        <f t="shared" si="59"/>
        <v/>
      </c>
      <c r="O1867" s="402" t="str">
        <f t="shared" si="58"/>
        <v/>
      </c>
      <c r="P1867" s="401" t="str">
        <f>IF(LEN(B1867)&gt;8,INDEX([1]CatGlob!$X:$X,MATCH(M1867,[1]CatGlob!$W:$W,0)),"")</f>
        <v>INTER</v>
      </c>
      <c r="Q1867" s="403" t="str">
        <f>INDEX([1]CatGlob!P:P,MATCH(M1867,[1]CatGlob!O:O,0))</f>
        <v>RVI</v>
      </c>
      <c r="R1867" s="403" t="s">
        <v>1017</v>
      </c>
      <c r="S1867" s="403" t="s">
        <v>1018</v>
      </c>
      <c r="T1867" s="403" t="str">
        <f>INDEX([1]CatGlob!$D:$D,MATCH($M1867,[1]CatGlob!$C:$C,0))</f>
        <v>RVI</v>
      </c>
      <c r="U1867" s="403" t="s">
        <v>602</v>
      </c>
      <c r="V1867" s="404" t="str">
        <f>INDEX([1]CatGlob!$F:$F,MATCH($M1867,[1]CatGlob!$C:$C,0))</f>
        <v>RVI</v>
      </c>
      <c r="W1867" s="405"/>
      <c r="X1867" s="406">
        <v>0</v>
      </c>
      <c r="Y1867" s="407">
        <v>0</v>
      </c>
      <c r="Z1867" s="408">
        <v>0</v>
      </c>
      <c r="AA1867" s="407">
        <v>0</v>
      </c>
      <c r="AB1867" s="408">
        <v>0</v>
      </c>
      <c r="AC1867" s="407">
        <v>0</v>
      </c>
      <c r="AD1867" s="408">
        <v>0</v>
      </c>
      <c r="AE1867" s="407">
        <v>0</v>
      </c>
      <c r="AF1867" s="408">
        <v>0</v>
      </c>
      <c r="AG1867" s="407">
        <v>0</v>
      </c>
      <c r="AI1867" s="406">
        <v>0</v>
      </c>
      <c r="AJ1867" s="407">
        <v>0</v>
      </c>
      <c r="AK1867" s="408">
        <v>0</v>
      </c>
      <c r="AL1867" s="407">
        <v>0</v>
      </c>
      <c r="AM1867" s="408">
        <v>0</v>
      </c>
      <c r="AN1867" s="407">
        <v>0</v>
      </c>
      <c r="AO1867" s="408">
        <v>0</v>
      </c>
      <c r="AP1867" s="407">
        <v>0</v>
      </c>
      <c r="AQ1867" s="408">
        <v>0</v>
      </c>
      <c r="AR1867" s="407">
        <v>0</v>
      </c>
      <c r="AT1867" s="406">
        <v>0</v>
      </c>
      <c r="AU1867" s="407">
        <v>0</v>
      </c>
      <c r="AV1867" s="408">
        <v>0</v>
      </c>
      <c r="AW1867" s="407">
        <v>0</v>
      </c>
      <c r="AX1867" s="408">
        <v>0</v>
      </c>
      <c r="AY1867" s="407">
        <v>0</v>
      </c>
      <c r="AZ1867" s="408">
        <v>0</v>
      </c>
      <c r="BA1867" s="407">
        <v>0</v>
      </c>
      <c r="BB1867" s="408">
        <v>0</v>
      </c>
      <c r="BC1867" s="407">
        <v>0</v>
      </c>
    </row>
    <row r="1868" spans="1:55" x14ac:dyDescent="0.35">
      <c r="A1868" s="385" t="str" cm="1">
        <f t="array" ref="A1868">IFERROR(_xlfn.IFS(AND(F1868="Renta Variable",O1868=1),IFERROR(MATCH(B1868,[1]RV_Det!C:C,0),"Rev"),AND(J1868="Corporativa",O1868=1,I1868="EM"),IFERROR(MATCH(B1868,[1]RF_Corps!B:B,0),"Rev"),AND(F1868="Alternativos",O1868=1),IFERROR(MATCH(B1868,[1]Rep4!C:C,0),"Rev")),"")</f>
        <v/>
      </c>
      <c r="B1868" s="394" t="s">
        <v>4936</v>
      </c>
      <c r="C1868" s="409" t="s">
        <v>4937</v>
      </c>
      <c r="D1868" s="395" t="s">
        <v>4938</v>
      </c>
      <c r="E1868" s="396" t="str">
        <f>IF(B1868="","",INDEX([1]CatGlob!$S:$S,IFERROR(MATCH(MID(B1868,7,1),[1]CatGlob!$R:$R,0),MATCH(MID(B1868,1,2),[1]CatGlob!$R:$R,0))))</f>
        <v>EUR</v>
      </c>
      <c r="F1868" s="397" t="s">
        <v>43</v>
      </c>
      <c r="G1868" s="398" t="s">
        <v>328</v>
      </c>
      <c r="H1868" s="399" t="s">
        <v>196</v>
      </c>
      <c r="I1868" s="399" t="s">
        <v>4929</v>
      </c>
      <c r="J1868" s="399" t="s">
        <v>600</v>
      </c>
      <c r="K1868" s="396" t="s">
        <v>600</v>
      </c>
      <c r="L1868" s="400" t="str">
        <f>IF(ISERROR(MATCH(M1868,M$10:M1867,0)),M1868,"")</f>
        <v/>
      </c>
      <c r="M1868" s="401" t="str">
        <f>IF(B1868="","",IF(ISERROR(MATCH(F1868&amp;"_"&amp;G1868&amp;"_"&amp;H1868&amp;"_"&amp;I1868&amp;"_"&amp;J1868&amp;IF(K1868="","","_"&amp;K1868),[1]CatGlob!$B:$B,0)),F1868&amp;"_"&amp;G1868&amp;"_"&amp;H1868&amp;"_"&amp;I1868&amp;"_"&amp;J1868&amp;IF(K1868="","","_"&amp;K1868),INDEX([1]CatGlob!$C:$C,MATCH(F1868&amp;"_"&amp;G1868&amp;"_"&amp;H1868&amp;"_"&amp;I1868&amp;"_"&amp;J1868&amp;IF(K1868="","","_"&amp;K1868),[1]CatGlob!$B:$B,0))))</f>
        <v>RVI_DM_EU_CF</v>
      </c>
      <c r="N1868" s="402" t="str">
        <f t="shared" si="59"/>
        <v/>
      </c>
      <c r="O1868" s="402" t="str">
        <f t="shared" si="58"/>
        <v/>
      </c>
      <c r="P1868" s="401" t="str">
        <f>IF(LEN(B1868)&gt;8,INDEX([1]CatGlob!$X:$X,MATCH(M1868,[1]CatGlob!$W:$W,0)),"")</f>
        <v>INTER</v>
      </c>
      <c r="Q1868" s="403" t="str">
        <f>INDEX([1]CatGlob!P:P,MATCH(M1868,[1]CatGlob!O:O,0))</f>
        <v>RVI</v>
      </c>
      <c r="R1868" s="403" t="s">
        <v>1017</v>
      </c>
      <c r="S1868" s="403" t="s">
        <v>1018</v>
      </c>
      <c r="T1868" s="403" t="str">
        <f>INDEX([1]CatGlob!$D:$D,MATCH($M1868,[1]CatGlob!$C:$C,0))</f>
        <v>RVI</v>
      </c>
      <c r="U1868" s="403" t="s">
        <v>602</v>
      </c>
      <c r="V1868" s="404" t="str">
        <f>INDEX([1]CatGlob!$F:$F,MATCH($M1868,[1]CatGlob!$C:$C,0))</f>
        <v>RVI</v>
      </c>
      <c r="W1868" s="405"/>
      <c r="X1868" s="406">
        <v>0</v>
      </c>
      <c r="Y1868" s="407">
        <v>0</v>
      </c>
      <c r="Z1868" s="408">
        <v>0</v>
      </c>
      <c r="AA1868" s="407">
        <v>0</v>
      </c>
      <c r="AB1868" s="408">
        <v>0</v>
      </c>
      <c r="AC1868" s="407">
        <v>0</v>
      </c>
      <c r="AD1868" s="408">
        <v>0</v>
      </c>
      <c r="AE1868" s="407">
        <v>0</v>
      </c>
      <c r="AF1868" s="408">
        <v>0</v>
      </c>
      <c r="AG1868" s="407">
        <v>0</v>
      </c>
      <c r="AI1868" s="406">
        <v>0</v>
      </c>
      <c r="AJ1868" s="407">
        <v>0</v>
      </c>
      <c r="AK1868" s="408">
        <v>0</v>
      </c>
      <c r="AL1868" s="407">
        <v>0</v>
      </c>
      <c r="AM1868" s="408">
        <v>0</v>
      </c>
      <c r="AN1868" s="407">
        <v>0</v>
      </c>
      <c r="AO1868" s="408">
        <v>0</v>
      </c>
      <c r="AP1868" s="407">
        <v>0</v>
      </c>
      <c r="AQ1868" s="408">
        <v>0</v>
      </c>
      <c r="AR1868" s="407">
        <v>0</v>
      </c>
      <c r="AT1868" s="406">
        <v>0</v>
      </c>
      <c r="AU1868" s="407">
        <v>0</v>
      </c>
      <c r="AV1868" s="408">
        <v>0</v>
      </c>
      <c r="AW1868" s="407">
        <v>0</v>
      </c>
      <c r="AX1868" s="408">
        <v>0</v>
      </c>
      <c r="AY1868" s="407">
        <v>0</v>
      </c>
      <c r="AZ1868" s="408">
        <v>0</v>
      </c>
      <c r="BA1868" s="407">
        <v>0</v>
      </c>
      <c r="BB1868" s="408">
        <v>0</v>
      </c>
      <c r="BC1868" s="407">
        <v>0</v>
      </c>
    </row>
    <row r="1869" spans="1:55" x14ac:dyDescent="0.35">
      <c r="A1869" s="385" t="str" cm="1">
        <f t="array" ref="A1869">IFERROR(_xlfn.IFS(AND(F1869="Renta Variable",O1869=1),IFERROR(MATCH(B1869,[1]RV_Det!C:C,0),"Rev"),AND(J1869="Corporativa",O1869=1,I1869="EM"),IFERROR(MATCH(B1869,[1]RF_Corps!B:B,0),"Rev"),AND(F1869="Alternativos",O1869=1),IFERROR(MATCH(B1869,[1]Rep4!C:C,0),"Rev")),"")</f>
        <v/>
      </c>
      <c r="B1869" s="394" t="s">
        <v>4939</v>
      </c>
      <c r="C1869" s="409" t="s">
        <v>4940</v>
      </c>
      <c r="D1869" s="395" t="s">
        <v>4941</v>
      </c>
      <c r="E1869" s="396" t="str">
        <f>IF(B1869="","",INDEX([1]CatGlob!$S:$S,IFERROR(MATCH(MID(B1869,7,1),[1]CatGlob!$R:$R,0),MATCH(MID(B1869,1,2),[1]CatGlob!$R:$R,0))))</f>
        <v>EUR</v>
      </c>
      <c r="F1869" s="397" t="s">
        <v>43</v>
      </c>
      <c r="G1869" s="398" t="s">
        <v>328</v>
      </c>
      <c r="H1869" s="399" t="s">
        <v>196</v>
      </c>
      <c r="I1869" s="399" t="s">
        <v>4929</v>
      </c>
      <c r="J1869" s="399" t="s">
        <v>600</v>
      </c>
      <c r="K1869" s="396" t="s">
        <v>600</v>
      </c>
      <c r="L1869" s="400" t="str">
        <f>IF(ISERROR(MATCH(M1869,M$10:M1868,0)),M1869,"")</f>
        <v/>
      </c>
      <c r="M1869" s="401" t="str">
        <f>IF(B1869="","",IF(ISERROR(MATCH(F1869&amp;"_"&amp;G1869&amp;"_"&amp;H1869&amp;"_"&amp;I1869&amp;"_"&amp;J1869&amp;IF(K1869="","","_"&amp;K1869),[1]CatGlob!$B:$B,0)),F1869&amp;"_"&amp;G1869&amp;"_"&amp;H1869&amp;"_"&amp;I1869&amp;"_"&amp;J1869&amp;IF(K1869="","","_"&amp;K1869),INDEX([1]CatGlob!$C:$C,MATCH(F1869&amp;"_"&amp;G1869&amp;"_"&amp;H1869&amp;"_"&amp;I1869&amp;"_"&amp;J1869&amp;IF(K1869="","","_"&amp;K1869),[1]CatGlob!$B:$B,0))))</f>
        <v>RVI_DM_EU_CF</v>
      </c>
      <c r="N1869" s="402" t="str">
        <f t="shared" si="59"/>
        <v/>
      </c>
      <c r="O1869" s="402" t="str">
        <f t="shared" si="58"/>
        <v/>
      </c>
      <c r="P1869" s="401" t="str">
        <f>IF(LEN(B1869)&gt;8,INDEX([1]CatGlob!$X:$X,MATCH(M1869,[1]CatGlob!$W:$W,0)),"")</f>
        <v>INTER</v>
      </c>
      <c r="Q1869" s="403" t="str">
        <f>INDEX([1]CatGlob!P:P,MATCH(M1869,[1]CatGlob!O:O,0))</f>
        <v>RVI</v>
      </c>
      <c r="R1869" s="403" t="s">
        <v>1017</v>
      </c>
      <c r="S1869" s="403" t="s">
        <v>1018</v>
      </c>
      <c r="T1869" s="403" t="str">
        <f>INDEX([1]CatGlob!$D:$D,MATCH($M1869,[1]CatGlob!$C:$C,0))</f>
        <v>RVI</v>
      </c>
      <c r="U1869" s="403" t="s">
        <v>602</v>
      </c>
      <c r="V1869" s="404" t="str">
        <f>INDEX([1]CatGlob!$F:$F,MATCH($M1869,[1]CatGlob!$C:$C,0))</f>
        <v>RVI</v>
      </c>
      <c r="W1869" s="405"/>
      <c r="X1869" s="406">
        <v>0</v>
      </c>
      <c r="Y1869" s="407">
        <v>0</v>
      </c>
      <c r="Z1869" s="408">
        <v>0</v>
      </c>
      <c r="AA1869" s="407">
        <v>0</v>
      </c>
      <c r="AB1869" s="408">
        <v>0</v>
      </c>
      <c r="AC1869" s="407">
        <v>0</v>
      </c>
      <c r="AD1869" s="408">
        <v>0</v>
      </c>
      <c r="AE1869" s="407">
        <v>0</v>
      </c>
      <c r="AF1869" s="408">
        <v>0</v>
      </c>
      <c r="AG1869" s="407">
        <v>0</v>
      </c>
      <c r="AI1869" s="406">
        <v>0</v>
      </c>
      <c r="AJ1869" s="407">
        <v>0</v>
      </c>
      <c r="AK1869" s="408">
        <v>0</v>
      </c>
      <c r="AL1869" s="407">
        <v>0</v>
      </c>
      <c r="AM1869" s="408">
        <v>0</v>
      </c>
      <c r="AN1869" s="407">
        <v>0</v>
      </c>
      <c r="AO1869" s="408">
        <v>0</v>
      </c>
      <c r="AP1869" s="407">
        <v>0</v>
      </c>
      <c r="AQ1869" s="408">
        <v>0</v>
      </c>
      <c r="AR1869" s="407">
        <v>0</v>
      </c>
      <c r="AT1869" s="406">
        <v>0</v>
      </c>
      <c r="AU1869" s="407">
        <v>0</v>
      </c>
      <c r="AV1869" s="408">
        <v>0</v>
      </c>
      <c r="AW1869" s="407">
        <v>0</v>
      </c>
      <c r="AX1869" s="408">
        <v>0</v>
      </c>
      <c r="AY1869" s="407">
        <v>0</v>
      </c>
      <c r="AZ1869" s="408">
        <v>0</v>
      </c>
      <c r="BA1869" s="407">
        <v>0</v>
      </c>
      <c r="BB1869" s="408">
        <v>0</v>
      </c>
      <c r="BC1869" s="407">
        <v>0</v>
      </c>
    </row>
    <row r="1870" spans="1:55" x14ac:dyDescent="0.35">
      <c r="A1870" s="385" t="str" cm="1">
        <f t="array" ref="A1870">IFERROR(_xlfn.IFS(AND(F1870="Renta Variable",O1870=1),IFERROR(MATCH(B1870,[1]RV_Det!C:C,0),"Rev"),AND(J1870="Corporativa",O1870=1,I1870="EM"),IFERROR(MATCH(B1870,[1]RF_Corps!B:B,0),"Rev"),AND(F1870="Alternativos",O1870=1),IFERROR(MATCH(B1870,[1]Rep4!C:C,0),"Rev")),"")</f>
        <v/>
      </c>
      <c r="B1870" s="394" t="s">
        <v>4942</v>
      </c>
      <c r="C1870" s="409" t="s">
        <v>4943</v>
      </c>
      <c r="D1870" s="395" t="s">
        <v>4944</v>
      </c>
      <c r="E1870" s="396" t="str">
        <f>IF(B1870="","",INDEX([1]CatGlob!$S:$S,IFERROR(MATCH(MID(B1870,7,1),[1]CatGlob!$R:$R,0),MATCH(MID(B1870,1,2),[1]CatGlob!$R:$R,0))))</f>
        <v>GBP</v>
      </c>
      <c r="F1870" s="397" t="s">
        <v>43</v>
      </c>
      <c r="G1870" s="398" t="s">
        <v>328</v>
      </c>
      <c r="H1870" s="399" t="s">
        <v>196</v>
      </c>
      <c r="I1870" s="399" t="s">
        <v>4929</v>
      </c>
      <c r="J1870" s="399" t="s">
        <v>600</v>
      </c>
      <c r="K1870" s="396" t="s">
        <v>600</v>
      </c>
      <c r="L1870" s="400" t="str">
        <f>IF(ISERROR(MATCH(M1870,M$10:M1869,0)),M1870,"")</f>
        <v/>
      </c>
      <c r="M1870" s="401" t="str">
        <f>IF(B1870="","",IF(ISERROR(MATCH(F1870&amp;"_"&amp;G1870&amp;"_"&amp;H1870&amp;"_"&amp;I1870&amp;"_"&amp;J1870&amp;IF(K1870="","","_"&amp;K1870),[1]CatGlob!$B:$B,0)),F1870&amp;"_"&amp;G1870&amp;"_"&amp;H1870&amp;"_"&amp;I1870&amp;"_"&amp;J1870&amp;IF(K1870="","","_"&amp;K1870),INDEX([1]CatGlob!$C:$C,MATCH(F1870&amp;"_"&amp;G1870&amp;"_"&amp;H1870&amp;"_"&amp;I1870&amp;"_"&amp;J1870&amp;IF(K1870="","","_"&amp;K1870),[1]CatGlob!$B:$B,0))))</f>
        <v>RVI_DM_EU_CF</v>
      </c>
      <c r="N1870" s="402" t="str">
        <f t="shared" si="59"/>
        <v/>
      </c>
      <c r="O1870" s="402" t="str">
        <f t="shared" ref="O1870:O1933" si="60">IF(SUM(ABS(AF1870),ABS(AQ1870),ABS(BB1870))&lt;&gt;0,1,"")</f>
        <v/>
      </c>
      <c r="P1870" s="401" t="str">
        <f>IF(LEN(B1870)&gt;8,INDEX([1]CatGlob!$X:$X,MATCH(M1870,[1]CatGlob!$W:$W,0)),"")</f>
        <v>INTER</v>
      </c>
      <c r="Q1870" s="403" t="str">
        <f>INDEX([1]CatGlob!P:P,MATCH(M1870,[1]CatGlob!O:O,0))</f>
        <v>RVI</v>
      </c>
      <c r="R1870" s="403" t="s">
        <v>1017</v>
      </c>
      <c r="S1870" s="403" t="s">
        <v>1018</v>
      </c>
      <c r="T1870" s="403" t="str">
        <f>INDEX([1]CatGlob!$D:$D,MATCH($M1870,[1]CatGlob!$C:$C,0))</f>
        <v>RVI</v>
      </c>
      <c r="U1870" s="403" t="s">
        <v>602</v>
      </c>
      <c r="V1870" s="404" t="str">
        <f>INDEX([1]CatGlob!$F:$F,MATCH($M1870,[1]CatGlob!$C:$C,0))</f>
        <v>RVI</v>
      </c>
      <c r="W1870" s="405"/>
      <c r="X1870" s="406">
        <v>0</v>
      </c>
      <c r="Y1870" s="407">
        <v>0</v>
      </c>
      <c r="Z1870" s="408">
        <v>0</v>
      </c>
      <c r="AA1870" s="407">
        <v>0</v>
      </c>
      <c r="AB1870" s="408">
        <v>0</v>
      </c>
      <c r="AC1870" s="407">
        <v>0</v>
      </c>
      <c r="AD1870" s="408">
        <v>0</v>
      </c>
      <c r="AE1870" s="407">
        <v>0</v>
      </c>
      <c r="AF1870" s="408">
        <v>0</v>
      </c>
      <c r="AG1870" s="407">
        <v>0</v>
      </c>
      <c r="AI1870" s="406">
        <v>0</v>
      </c>
      <c r="AJ1870" s="407">
        <v>0</v>
      </c>
      <c r="AK1870" s="408">
        <v>0</v>
      </c>
      <c r="AL1870" s="407">
        <v>0</v>
      </c>
      <c r="AM1870" s="408">
        <v>0</v>
      </c>
      <c r="AN1870" s="407">
        <v>0</v>
      </c>
      <c r="AO1870" s="408">
        <v>0</v>
      </c>
      <c r="AP1870" s="407">
        <v>0</v>
      </c>
      <c r="AQ1870" s="408">
        <v>0</v>
      </c>
      <c r="AR1870" s="407">
        <v>0</v>
      </c>
      <c r="AT1870" s="406">
        <v>0</v>
      </c>
      <c r="AU1870" s="407">
        <v>0</v>
      </c>
      <c r="AV1870" s="408">
        <v>0</v>
      </c>
      <c r="AW1870" s="407">
        <v>0</v>
      </c>
      <c r="AX1870" s="408">
        <v>0</v>
      </c>
      <c r="AY1870" s="407">
        <v>0</v>
      </c>
      <c r="AZ1870" s="408">
        <v>0</v>
      </c>
      <c r="BA1870" s="407">
        <v>0</v>
      </c>
      <c r="BB1870" s="408">
        <v>0</v>
      </c>
      <c r="BC1870" s="407">
        <v>0</v>
      </c>
    </row>
    <row r="1871" spans="1:55" x14ac:dyDescent="0.35">
      <c r="A1871" s="385" t="str" cm="1">
        <f t="array" ref="A1871">IFERROR(_xlfn.IFS(AND(F1871="Renta Variable",O1871=1),IFERROR(MATCH(B1871,[1]RV_Det!C:C,0),"Rev"),AND(J1871="Corporativa",O1871=1,I1871="EM"),IFERROR(MATCH(B1871,[1]RF_Corps!B:B,0),"Rev"),AND(F1871="Alternativos",O1871=1),IFERROR(MATCH(B1871,[1]Rep4!C:C,0),"Rev")),"")</f>
        <v/>
      </c>
      <c r="B1871" s="394" t="s">
        <v>4945</v>
      </c>
      <c r="C1871" s="409" t="s">
        <v>4946</v>
      </c>
      <c r="D1871" s="395" t="s">
        <v>4947</v>
      </c>
      <c r="E1871" s="396" t="str">
        <f>IF(B1871="","",INDEX([1]CatGlob!$S:$S,IFERROR(MATCH(MID(B1871,7,1),[1]CatGlob!$R:$R,0),MATCH(MID(B1871,1,2),[1]CatGlob!$R:$R,0))))</f>
        <v>DOL</v>
      </c>
      <c r="F1871" s="397" t="s">
        <v>43</v>
      </c>
      <c r="G1871" s="398" t="s">
        <v>328</v>
      </c>
      <c r="H1871" s="399" t="s">
        <v>196</v>
      </c>
      <c r="I1871" s="399" t="s">
        <v>4929</v>
      </c>
      <c r="J1871" s="399" t="s">
        <v>600</v>
      </c>
      <c r="K1871" s="396" t="s">
        <v>600</v>
      </c>
      <c r="L1871" s="400" t="str">
        <f>IF(ISERROR(MATCH(M1871,M$10:M1870,0)),M1871,"")</f>
        <v/>
      </c>
      <c r="M1871" s="401" t="str">
        <f>IF(B1871="","",IF(ISERROR(MATCH(F1871&amp;"_"&amp;G1871&amp;"_"&amp;H1871&amp;"_"&amp;I1871&amp;"_"&amp;J1871&amp;IF(K1871="","","_"&amp;K1871),[1]CatGlob!$B:$B,0)),F1871&amp;"_"&amp;G1871&amp;"_"&amp;H1871&amp;"_"&amp;I1871&amp;"_"&amp;J1871&amp;IF(K1871="","","_"&amp;K1871),INDEX([1]CatGlob!$C:$C,MATCH(F1871&amp;"_"&amp;G1871&amp;"_"&amp;H1871&amp;"_"&amp;I1871&amp;"_"&amp;J1871&amp;IF(K1871="","","_"&amp;K1871),[1]CatGlob!$B:$B,0))))</f>
        <v>RVI_DM_EU_CF</v>
      </c>
      <c r="N1871" s="402" t="str">
        <f t="shared" si="59"/>
        <v/>
      </c>
      <c r="O1871" s="402" t="str">
        <f t="shared" si="60"/>
        <v/>
      </c>
      <c r="P1871" s="401" t="str">
        <f>IF(LEN(B1871)&gt;8,INDEX([1]CatGlob!$X:$X,MATCH(M1871,[1]CatGlob!$W:$W,0)),"")</f>
        <v>INTER</v>
      </c>
      <c r="Q1871" s="403" t="str">
        <f>INDEX([1]CatGlob!P:P,MATCH(M1871,[1]CatGlob!O:O,0))</f>
        <v>RVI</v>
      </c>
      <c r="R1871" s="403" t="s">
        <v>601</v>
      </c>
      <c r="S1871" s="403" t="s">
        <v>1025</v>
      </c>
      <c r="T1871" s="403" t="str">
        <f>INDEX([1]CatGlob!$D:$D,MATCH($M1871,[1]CatGlob!$C:$C,0))</f>
        <v>RVI</v>
      </c>
      <c r="U1871" s="403" t="s">
        <v>602</v>
      </c>
      <c r="V1871" s="404" t="str">
        <f>INDEX([1]CatGlob!$F:$F,MATCH($M1871,[1]CatGlob!$C:$C,0))</f>
        <v>RVI</v>
      </c>
      <c r="W1871" s="405"/>
      <c r="X1871" s="406">
        <v>0</v>
      </c>
      <c r="Y1871" s="407">
        <v>0</v>
      </c>
      <c r="Z1871" s="408">
        <v>0</v>
      </c>
      <c r="AA1871" s="407">
        <v>0</v>
      </c>
      <c r="AB1871" s="408">
        <v>0</v>
      </c>
      <c r="AC1871" s="407">
        <v>0</v>
      </c>
      <c r="AD1871" s="408">
        <v>0</v>
      </c>
      <c r="AE1871" s="407">
        <v>0</v>
      </c>
      <c r="AF1871" s="408">
        <v>0</v>
      </c>
      <c r="AG1871" s="407">
        <v>0</v>
      </c>
      <c r="AI1871" s="406">
        <v>0</v>
      </c>
      <c r="AJ1871" s="407">
        <v>0</v>
      </c>
      <c r="AK1871" s="408">
        <v>0</v>
      </c>
      <c r="AL1871" s="407">
        <v>0</v>
      </c>
      <c r="AM1871" s="408">
        <v>0</v>
      </c>
      <c r="AN1871" s="407">
        <v>0</v>
      </c>
      <c r="AO1871" s="408">
        <v>0</v>
      </c>
      <c r="AP1871" s="407">
        <v>0</v>
      </c>
      <c r="AQ1871" s="408">
        <v>0</v>
      </c>
      <c r="AR1871" s="407">
        <v>0</v>
      </c>
      <c r="AT1871" s="406">
        <v>0</v>
      </c>
      <c r="AU1871" s="407">
        <v>0</v>
      </c>
      <c r="AV1871" s="408">
        <v>0</v>
      </c>
      <c r="AW1871" s="407">
        <v>0</v>
      </c>
      <c r="AX1871" s="408">
        <v>0</v>
      </c>
      <c r="AY1871" s="407">
        <v>0</v>
      </c>
      <c r="AZ1871" s="408">
        <v>0</v>
      </c>
      <c r="BA1871" s="407">
        <v>0</v>
      </c>
      <c r="BB1871" s="408">
        <v>0</v>
      </c>
      <c r="BC1871" s="407">
        <v>0</v>
      </c>
    </row>
    <row r="1872" spans="1:55" x14ac:dyDescent="0.35">
      <c r="A1872" s="385" t="str" cm="1">
        <f t="array" ref="A1872">IFERROR(_xlfn.IFS(AND(F1872="Renta Variable",O1872=1),IFERROR(MATCH(B1872,[1]RV_Det!C:C,0),"Rev"),AND(J1872="Corporativa",O1872=1,I1872="EM"),IFERROR(MATCH(B1872,[1]RF_Corps!B:B,0),"Rev"),AND(F1872="Alternativos",O1872=1),IFERROR(MATCH(B1872,[1]Rep4!C:C,0),"Rev")),"")</f>
        <v/>
      </c>
      <c r="B1872" s="394" t="s">
        <v>4948</v>
      </c>
      <c r="C1872" s="409" t="s">
        <v>4949</v>
      </c>
      <c r="D1872" s="395" t="s">
        <v>4950</v>
      </c>
      <c r="E1872" s="396" t="str">
        <f>IF(B1872="","",INDEX([1]CatGlob!$S:$S,IFERROR(MATCH(MID(B1872,7,1),[1]CatGlob!$R:$R,0),MATCH(MID(B1872,1,2),[1]CatGlob!$R:$R,0))))</f>
        <v>DOL</v>
      </c>
      <c r="F1872" s="397" t="s">
        <v>43</v>
      </c>
      <c r="G1872" s="398" t="s">
        <v>328</v>
      </c>
      <c r="H1872" s="399" t="s">
        <v>196</v>
      </c>
      <c r="I1872" s="399" t="s">
        <v>4929</v>
      </c>
      <c r="J1872" s="399" t="s">
        <v>600</v>
      </c>
      <c r="K1872" s="396" t="s">
        <v>600</v>
      </c>
      <c r="L1872" s="400" t="str">
        <f>IF(ISERROR(MATCH(M1872,M$10:M1871,0)),M1872,"")</f>
        <v/>
      </c>
      <c r="M1872" s="401" t="str">
        <f>IF(B1872="","",IF(ISERROR(MATCH(F1872&amp;"_"&amp;G1872&amp;"_"&amp;H1872&amp;"_"&amp;I1872&amp;"_"&amp;J1872&amp;IF(K1872="","","_"&amp;K1872),[1]CatGlob!$B:$B,0)),F1872&amp;"_"&amp;G1872&amp;"_"&amp;H1872&amp;"_"&amp;I1872&amp;"_"&amp;J1872&amp;IF(K1872="","","_"&amp;K1872),INDEX([1]CatGlob!$C:$C,MATCH(F1872&amp;"_"&amp;G1872&amp;"_"&amp;H1872&amp;"_"&amp;I1872&amp;"_"&amp;J1872&amp;IF(K1872="","","_"&amp;K1872),[1]CatGlob!$B:$B,0))))</f>
        <v>RVI_DM_EU_CF</v>
      </c>
      <c r="N1872" s="402" t="str">
        <f t="shared" si="59"/>
        <v/>
      </c>
      <c r="O1872" s="402" t="str">
        <f t="shared" si="60"/>
        <v/>
      </c>
      <c r="P1872" s="401" t="str">
        <f>IF(LEN(B1872)&gt;8,INDEX([1]CatGlob!$X:$X,MATCH(M1872,[1]CatGlob!$W:$W,0)),"")</f>
        <v>INTER</v>
      </c>
      <c r="Q1872" s="403" t="str">
        <f>INDEX([1]CatGlob!P:P,MATCH(M1872,[1]CatGlob!O:O,0))</f>
        <v>RVI</v>
      </c>
      <c r="R1872" s="403" t="s">
        <v>601</v>
      </c>
      <c r="S1872" s="403" t="s">
        <v>1025</v>
      </c>
      <c r="T1872" s="403" t="str">
        <f>INDEX([1]CatGlob!$D:$D,MATCH($M1872,[1]CatGlob!$C:$C,0))</f>
        <v>RVI</v>
      </c>
      <c r="U1872" s="403" t="s">
        <v>602</v>
      </c>
      <c r="V1872" s="404" t="str">
        <f>INDEX([1]CatGlob!$F:$F,MATCH($M1872,[1]CatGlob!$C:$C,0))</f>
        <v>RVI</v>
      </c>
      <c r="W1872" s="405"/>
      <c r="X1872" s="406">
        <v>0</v>
      </c>
      <c r="Y1872" s="407">
        <v>0</v>
      </c>
      <c r="Z1872" s="408">
        <v>0</v>
      </c>
      <c r="AA1872" s="407">
        <v>0</v>
      </c>
      <c r="AB1872" s="408">
        <v>0</v>
      </c>
      <c r="AC1872" s="407">
        <v>0</v>
      </c>
      <c r="AD1872" s="408">
        <v>0</v>
      </c>
      <c r="AE1872" s="407">
        <v>0</v>
      </c>
      <c r="AF1872" s="408">
        <v>0</v>
      </c>
      <c r="AG1872" s="407">
        <v>0</v>
      </c>
      <c r="AI1872" s="406">
        <v>0</v>
      </c>
      <c r="AJ1872" s="407">
        <v>0</v>
      </c>
      <c r="AK1872" s="408">
        <v>0</v>
      </c>
      <c r="AL1872" s="407">
        <v>0</v>
      </c>
      <c r="AM1872" s="408">
        <v>0</v>
      </c>
      <c r="AN1872" s="407">
        <v>0</v>
      </c>
      <c r="AO1872" s="408">
        <v>0</v>
      </c>
      <c r="AP1872" s="407">
        <v>0</v>
      </c>
      <c r="AQ1872" s="408">
        <v>0</v>
      </c>
      <c r="AR1872" s="407">
        <v>0</v>
      </c>
      <c r="AT1872" s="406">
        <v>0</v>
      </c>
      <c r="AU1872" s="407">
        <v>0</v>
      </c>
      <c r="AV1872" s="408">
        <v>0</v>
      </c>
      <c r="AW1872" s="407">
        <v>0</v>
      </c>
      <c r="AX1872" s="408">
        <v>0</v>
      </c>
      <c r="AY1872" s="407">
        <v>0</v>
      </c>
      <c r="AZ1872" s="408">
        <v>0</v>
      </c>
      <c r="BA1872" s="407">
        <v>0</v>
      </c>
      <c r="BB1872" s="408">
        <v>0</v>
      </c>
      <c r="BC1872" s="407">
        <v>0</v>
      </c>
    </row>
    <row r="1873" spans="1:55" x14ac:dyDescent="0.35">
      <c r="A1873" s="385" t="str" cm="1">
        <f t="array" ref="A1873">IFERROR(_xlfn.IFS(AND(F1873="Renta Variable",O1873=1),IFERROR(MATCH(B1873,[1]RV_Det!C:C,0),"Rev"),AND(J1873="Corporativa",O1873=1,I1873="EM"),IFERROR(MATCH(B1873,[1]RF_Corps!B:B,0),"Rev"),AND(F1873="Alternativos",O1873=1),IFERROR(MATCH(B1873,[1]Rep4!C:C,0),"Rev")),"")</f>
        <v/>
      </c>
      <c r="B1873" s="394" t="s">
        <v>4951</v>
      </c>
      <c r="C1873" s="409" t="s">
        <v>4952</v>
      </c>
      <c r="D1873" s="395" t="s">
        <v>4953</v>
      </c>
      <c r="E1873" s="396" t="str">
        <f>IF(B1873="","",INDEX([1]CatGlob!$S:$S,IFERROR(MATCH(MID(B1873,7,1),[1]CatGlob!$R:$R,0),MATCH(MID(B1873,1,2),[1]CatGlob!$R:$R,0))))</f>
        <v>DOL</v>
      </c>
      <c r="F1873" s="397" t="s">
        <v>43</v>
      </c>
      <c r="G1873" s="398" t="s">
        <v>328</v>
      </c>
      <c r="H1873" s="399" t="s">
        <v>196</v>
      </c>
      <c r="I1873" s="399" t="s">
        <v>4929</v>
      </c>
      <c r="J1873" s="399" t="s">
        <v>600</v>
      </c>
      <c r="K1873" s="396" t="s">
        <v>600</v>
      </c>
      <c r="L1873" s="400" t="str">
        <f>IF(ISERROR(MATCH(M1873,M$10:M1872,0)),M1873,"")</f>
        <v/>
      </c>
      <c r="M1873" s="401" t="str">
        <f>IF(B1873="","",IF(ISERROR(MATCH(F1873&amp;"_"&amp;G1873&amp;"_"&amp;H1873&amp;"_"&amp;I1873&amp;"_"&amp;J1873&amp;IF(K1873="","","_"&amp;K1873),[1]CatGlob!$B:$B,0)),F1873&amp;"_"&amp;G1873&amp;"_"&amp;H1873&amp;"_"&amp;I1873&amp;"_"&amp;J1873&amp;IF(K1873="","","_"&amp;K1873),INDEX([1]CatGlob!$C:$C,MATCH(F1873&amp;"_"&amp;G1873&amp;"_"&amp;H1873&amp;"_"&amp;I1873&amp;"_"&amp;J1873&amp;IF(K1873="","","_"&amp;K1873),[1]CatGlob!$B:$B,0))))</f>
        <v>RVI_DM_EU_CF</v>
      </c>
      <c r="N1873" s="402" t="str">
        <f t="shared" ref="N1873:N1936" si="61">+IF(AND(F1873="Renta Fija",SUM(ABS(AF1873),ABS(AQ1873),ABS(BB1873))&lt;&gt;0),IF(GG1873&lt;&gt;0,"","rev"),"")</f>
        <v/>
      </c>
      <c r="O1873" s="402" t="str">
        <f t="shared" si="60"/>
        <v/>
      </c>
      <c r="P1873" s="401" t="str">
        <f>IF(LEN(B1873)&gt;8,INDEX([1]CatGlob!$X:$X,MATCH(M1873,[1]CatGlob!$W:$W,0)),"")</f>
        <v>INTER</v>
      </c>
      <c r="Q1873" s="403" t="str">
        <f>INDEX([1]CatGlob!P:P,MATCH(M1873,[1]CatGlob!O:O,0))</f>
        <v>RVI</v>
      </c>
      <c r="R1873" s="403" t="s">
        <v>601</v>
      </c>
      <c r="S1873" s="403" t="s">
        <v>1025</v>
      </c>
      <c r="T1873" s="403" t="str">
        <f>INDEX([1]CatGlob!$D:$D,MATCH($M1873,[1]CatGlob!$C:$C,0))</f>
        <v>RVI</v>
      </c>
      <c r="U1873" s="403" t="s">
        <v>602</v>
      </c>
      <c r="V1873" s="404" t="str">
        <f>INDEX([1]CatGlob!$F:$F,MATCH($M1873,[1]CatGlob!$C:$C,0))</f>
        <v>RVI</v>
      </c>
      <c r="W1873" s="405"/>
      <c r="X1873" s="406">
        <v>0</v>
      </c>
      <c r="Y1873" s="407">
        <v>0</v>
      </c>
      <c r="Z1873" s="408">
        <v>0</v>
      </c>
      <c r="AA1873" s="407">
        <v>0</v>
      </c>
      <c r="AB1873" s="408">
        <v>0</v>
      </c>
      <c r="AC1873" s="407">
        <v>0</v>
      </c>
      <c r="AD1873" s="408">
        <v>0</v>
      </c>
      <c r="AE1873" s="407">
        <v>0</v>
      </c>
      <c r="AF1873" s="408">
        <v>0</v>
      </c>
      <c r="AG1873" s="407">
        <v>0</v>
      </c>
      <c r="AI1873" s="406">
        <v>0</v>
      </c>
      <c r="AJ1873" s="407">
        <v>0</v>
      </c>
      <c r="AK1873" s="408">
        <v>0</v>
      </c>
      <c r="AL1873" s="407">
        <v>0</v>
      </c>
      <c r="AM1873" s="408">
        <v>0</v>
      </c>
      <c r="AN1873" s="407">
        <v>0</v>
      </c>
      <c r="AO1873" s="408">
        <v>0</v>
      </c>
      <c r="AP1873" s="407">
        <v>0</v>
      </c>
      <c r="AQ1873" s="408">
        <v>0</v>
      </c>
      <c r="AR1873" s="407">
        <v>0</v>
      </c>
      <c r="AT1873" s="406">
        <v>0</v>
      </c>
      <c r="AU1873" s="407">
        <v>0</v>
      </c>
      <c r="AV1873" s="408">
        <v>0</v>
      </c>
      <c r="AW1873" s="407">
        <v>0</v>
      </c>
      <c r="AX1873" s="408">
        <v>0</v>
      </c>
      <c r="AY1873" s="407">
        <v>0</v>
      </c>
      <c r="AZ1873" s="408">
        <v>0</v>
      </c>
      <c r="BA1873" s="407">
        <v>0</v>
      </c>
      <c r="BB1873" s="408">
        <v>0</v>
      </c>
      <c r="BC1873" s="407">
        <v>0</v>
      </c>
    </row>
    <row r="1874" spans="1:55" x14ac:dyDescent="0.35">
      <c r="A1874" s="385" t="str" cm="1">
        <f t="array" ref="A1874">IFERROR(_xlfn.IFS(AND(F1874="Renta Variable",O1874=1),IFERROR(MATCH(B1874,[1]RV_Det!C:C,0),"Rev"),AND(J1874="Corporativa",O1874=1,I1874="EM"),IFERROR(MATCH(B1874,[1]RF_Corps!B:B,0),"Rev"),AND(F1874="Alternativos",O1874=1),IFERROR(MATCH(B1874,[1]Rep4!C:C,0),"Rev")),"")</f>
        <v/>
      </c>
      <c r="B1874" s="394" t="s">
        <v>4954</v>
      </c>
      <c r="C1874" s="409" t="s">
        <v>4955</v>
      </c>
      <c r="D1874" s="395" t="s">
        <v>4956</v>
      </c>
      <c r="E1874" s="396" t="str">
        <f>IF(B1874="","",INDEX([1]CatGlob!$S:$S,IFERROR(MATCH(MID(B1874,7,1),[1]CatGlob!$R:$R,0),MATCH(MID(B1874,1,2),[1]CatGlob!$R:$R,0))))</f>
        <v>DOL</v>
      </c>
      <c r="F1874" s="397" t="s">
        <v>43</v>
      </c>
      <c r="G1874" s="398" t="s">
        <v>328</v>
      </c>
      <c r="H1874" s="399" t="s">
        <v>196</v>
      </c>
      <c r="I1874" s="399" t="s">
        <v>4929</v>
      </c>
      <c r="J1874" s="399" t="s">
        <v>600</v>
      </c>
      <c r="K1874" s="396" t="s">
        <v>600</v>
      </c>
      <c r="L1874" s="400" t="str">
        <f>IF(ISERROR(MATCH(M1874,M$10:M1873,0)),M1874,"")</f>
        <v/>
      </c>
      <c r="M1874" s="401" t="str">
        <f>IF(B1874="","",IF(ISERROR(MATCH(F1874&amp;"_"&amp;G1874&amp;"_"&amp;H1874&amp;"_"&amp;I1874&amp;"_"&amp;J1874&amp;IF(K1874="","","_"&amp;K1874),[1]CatGlob!$B:$B,0)),F1874&amp;"_"&amp;G1874&amp;"_"&amp;H1874&amp;"_"&amp;I1874&amp;"_"&amp;J1874&amp;IF(K1874="","","_"&amp;K1874),INDEX([1]CatGlob!$C:$C,MATCH(F1874&amp;"_"&amp;G1874&amp;"_"&amp;H1874&amp;"_"&amp;I1874&amp;"_"&amp;J1874&amp;IF(K1874="","","_"&amp;K1874),[1]CatGlob!$B:$B,0))))</f>
        <v>RVI_DM_EU_CF</v>
      </c>
      <c r="N1874" s="402" t="str">
        <f t="shared" si="61"/>
        <v/>
      </c>
      <c r="O1874" s="402" t="str">
        <f t="shared" si="60"/>
        <v/>
      </c>
      <c r="P1874" s="401" t="str">
        <f>IF(LEN(B1874)&gt;8,INDEX([1]CatGlob!$X:$X,MATCH(M1874,[1]CatGlob!$W:$W,0)),"")</f>
        <v>INTER</v>
      </c>
      <c r="Q1874" s="403" t="str">
        <f>INDEX([1]CatGlob!P:P,MATCH(M1874,[1]CatGlob!O:O,0))</f>
        <v>RVI</v>
      </c>
      <c r="R1874" s="403" t="s">
        <v>601</v>
      </c>
      <c r="S1874" s="403" t="s">
        <v>1025</v>
      </c>
      <c r="T1874" s="403" t="str">
        <f>INDEX([1]CatGlob!$D:$D,MATCH($M1874,[1]CatGlob!$C:$C,0))</f>
        <v>RVI</v>
      </c>
      <c r="U1874" s="403" t="s">
        <v>602</v>
      </c>
      <c r="V1874" s="404" t="str">
        <f>INDEX([1]CatGlob!$F:$F,MATCH($M1874,[1]CatGlob!$C:$C,0))</f>
        <v>RVI</v>
      </c>
      <c r="W1874" s="405"/>
      <c r="X1874" s="406">
        <v>0</v>
      </c>
      <c r="Y1874" s="407">
        <v>0</v>
      </c>
      <c r="Z1874" s="408">
        <v>0</v>
      </c>
      <c r="AA1874" s="407">
        <v>0</v>
      </c>
      <c r="AB1874" s="408">
        <v>0</v>
      </c>
      <c r="AC1874" s="407">
        <v>0</v>
      </c>
      <c r="AD1874" s="408">
        <v>0</v>
      </c>
      <c r="AE1874" s="407">
        <v>0</v>
      </c>
      <c r="AF1874" s="408">
        <v>0</v>
      </c>
      <c r="AG1874" s="407">
        <v>0</v>
      </c>
      <c r="AI1874" s="406">
        <v>0</v>
      </c>
      <c r="AJ1874" s="407">
        <v>0</v>
      </c>
      <c r="AK1874" s="408">
        <v>0</v>
      </c>
      <c r="AL1874" s="407">
        <v>0</v>
      </c>
      <c r="AM1874" s="408">
        <v>0</v>
      </c>
      <c r="AN1874" s="407">
        <v>0</v>
      </c>
      <c r="AO1874" s="408">
        <v>0</v>
      </c>
      <c r="AP1874" s="407">
        <v>0</v>
      </c>
      <c r="AQ1874" s="408">
        <v>0</v>
      </c>
      <c r="AR1874" s="407">
        <v>0</v>
      </c>
      <c r="AT1874" s="406">
        <v>0</v>
      </c>
      <c r="AU1874" s="407">
        <v>0</v>
      </c>
      <c r="AV1874" s="408">
        <v>0</v>
      </c>
      <c r="AW1874" s="407">
        <v>0</v>
      </c>
      <c r="AX1874" s="408">
        <v>0</v>
      </c>
      <c r="AY1874" s="407">
        <v>0</v>
      </c>
      <c r="AZ1874" s="408">
        <v>0</v>
      </c>
      <c r="BA1874" s="407">
        <v>0</v>
      </c>
      <c r="BB1874" s="408">
        <v>0</v>
      </c>
      <c r="BC1874" s="407">
        <v>0</v>
      </c>
    </row>
    <row r="1875" spans="1:55" x14ac:dyDescent="0.35">
      <c r="A1875" s="385" t="str" cm="1">
        <f t="array" ref="A1875">IFERROR(_xlfn.IFS(AND(F1875="Renta Variable",O1875=1),IFERROR(MATCH(B1875,[1]RV_Det!C:C,0),"Rev"),AND(J1875="Corporativa",O1875=1,I1875="EM"),IFERROR(MATCH(B1875,[1]RF_Corps!B:B,0),"Rev"),AND(F1875="Alternativos",O1875=1),IFERROR(MATCH(B1875,[1]Rep4!C:C,0),"Rev")),"")</f>
        <v/>
      </c>
      <c r="B1875" s="394" t="s">
        <v>4957</v>
      </c>
      <c r="C1875" s="409" t="s">
        <v>4958</v>
      </c>
      <c r="D1875" s="395" t="s">
        <v>4959</v>
      </c>
      <c r="E1875" s="396" t="str">
        <f>IF(B1875="","",INDEX([1]CatGlob!$S:$S,IFERROR(MATCH(MID(B1875,7,1),[1]CatGlob!$R:$R,0),MATCH(MID(B1875,1,2),[1]CatGlob!$R:$R,0))))</f>
        <v>DOL</v>
      </c>
      <c r="F1875" s="397" t="s">
        <v>43</v>
      </c>
      <c r="G1875" s="398" t="s">
        <v>328</v>
      </c>
      <c r="H1875" s="399" t="s">
        <v>196</v>
      </c>
      <c r="I1875" s="399" t="s">
        <v>4929</v>
      </c>
      <c r="J1875" s="399" t="s">
        <v>600</v>
      </c>
      <c r="K1875" s="396" t="s">
        <v>600</v>
      </c>
      <c r="L1875" s="400" t="str">
        <f>IF(ISERROR(MATCH(M1875,M$10:M1874,0)),M1875,"")</f>
        <v/>
      </c>
      <c r="M1875" s="401" t="str">
        <f>IF(B1875="","",IF(ISERROR(MATCH(F1875&amp;"_"&amp;G1875&amp;"_"&amp;H1875&amp;"_"&amp;I1875&amp;"_"&amp;J1875&amp;IF(K1875="","","_"&amp;K1875),[1]CatGlob!$B:$B,0)),F1875&amp;"_"&amp;G1875&amp;"_"&amp;H1875&amp;"_"&amp;I1875&amp;"_"&amp;J1875&amp;IF(K1875="","","_"&amp;K1875),INDEX([1]CatGlob!$C:$C,MATCH(F1875&amp;"_"&amp;G1875&amp;"_"&amp;H1875&amp;"_"&amp;I1875&amp;"_"&amp;J1875&amp;IF(K1875="","","_"&amp;K1875),[1]CatGlob!$B:$B,0))))</f>
        <v>RVI_DM_EU_CF</v>
      </c>
      <c r="N1875" s="402" t="str">
        <f t="shared" si="61"/>
        <v/>
      </c>
      <c r="O1875" s="402" t="str">
        <f t="shared" si="60"/>
        <v/>
      </c>
      <c r="P1875" s="401" t="str">
        <f>IF(LEN(B1875)&gt;8,INDEX([1]CatGlob!$X:$X,MATCH(M1875,[1]CatGlob!$W:$W,0)),"")</f>
        <v>INTER</v>
      </c>
      <c r="Q1875" s="403" t="str">
        <f>INDEX([1]CatGlob!P:P,MATCH(M1875,[1]CatGlob!O:O,0))</f>
        <v>RVI</v>
      </c>
      <c r="R1875" s="403" t="s">
        <v>601</v>
      </c>
      <c r="S1875" s="403" t="s">
        <v>1025</v>
      </c>
      <c r="T1875" s="403" t="str">
        <f>INDEX([1]CatGlob!$D:$D,MATCH($M1875,[1]CatGlob!$C:$C,0))</f>
        <v>RVI</v>
      </c>
      <c r="U1875" s="403" t="s">
        <v>602</v>
      </c>
      <c r="V1875" s="404" t="str">
        <f>INDEX([1]CatGlob!$F:$F,MATCH($M1875,[1]CatGlob!$C:$C,0))</f>
        <v>RVI</v>
      </c>
      <c r="W1875" s="405"/>
      <c r="X1875" s="406">
        <v>0</v>
      </c>
      <c r="Y1875" s="407">
        <v>0</v>
      </c>
      <c r="Z1875" s="408">
        <v>0</v>
      </c>
      <c r="AA1875" s="407">
        <v>0</v>
      </c>
      <c r="AB1875" s="408">
        <v>0</v>
      </c>
      <c r="AC1875" s="407">
        <v>0</v>
      </c>
      <c r="AD1875" s="408">
        <v>0</v>
      </c>
      <c r="AE1875" s="407">
        <v>0</v>
      </c>
      <c r="AF1875" s="408">
        <v>0</v>
      </c>
      <c r="AG1875" s="407">
        <v>0</v>
      </c>
      <c r="AI1875" s="406">
        <v>0</v>
      </c>
      <c r="AJ1875" s="407">
        <v>0</v>
      </c>
      <c r="AK1875" s="408">
        <v>0</v>
      </c>
      <c r="AL1875" s="407">
        <v>0</v>
      </c>
      <c r="AM1875" s="408">
        <v>0</v>
      </c>
      <c r="AN1875" s="407">
        <v>0</v>
      </c>
      <c r="AO1875" s="408">
        <v>0</v>
      </c>
      <c r="AP1875" s="407">
        <v>0</v>
      </c>
      <c r="AQ1875" s="408">
        <v>0</v>
      </c>
      <c r="AR1875" s="407">
        <v>0</v>
      </c>
      <c r="AT1875" s="406">
        <v>0</v>
      </c>
      <c r="AU1875" s="407">
        <v>0</v>
      </c>
      <c r="AV1875" s="408">
        <v>0</v>
      </c>
      <c r="AW1875" s="407">
        <v>0</v>
      </c>
      <c r="AX1875" s="408">
        <v>0</v>
      </c>
      <c r="AY1875" s="407">
        <v>0</v>
      </c>
      <c r="AZ1875" s="408">
        <v>0</v>
      </c>
      <c r="BA1875" s="407">
        <v>0</v>
      </c>
      <c r="BB1875" s="408">
        <v>0</v>
      </c>
      <c r="BC1875" s="407">
        <v>0</v>
      </c>
    </row>
    <row r="1876" spans="1:55" x14ac:dyDescent="0.35">
      <c r="A1876" s="385" t="str" cm="1">
        <f t="array" ref="A1876">IFERROR(_xlfn.IFS(AND(F1876="Renta Variable",O1876=1),IFERROR(MATCH(B1876,[1]RV_Det!C:C,0),"Rev"),AND(J1876="Corporativa",O1876=1,I1876="EM"),IFERROR(MATCH(B1876,[1]RF_Corps!B:B,0),"Rev"),AND(F1876="Alternativos",O1876=1),IFERROR(MATCH(B1876,[1]Rep4!C:C,0),"Rev")),"")</f>
        <v/>
      </c>
      <c r="B1876" s="394" t="s">
        <v>4960</v>
      </c>
      <c r="C1876" s="409" t="s">
        <v>4961</v>
      </c>
      <c r="D1876" s="395" t="s">
        <v>4962</v>
      </c>
      <c r="E1876" s="396" t="str">
        <f>IF(B1876="","",INDEX([1]CatGlob!$S:$S,IFERROR(MATCH(MID(B1876,7,1),[1]CatGlob!$R:$R,0),MATCH(MID(B1876,1,2),[1]CatGlob!$R:$R,0))))</f>
        <v>DOL</v>
      </c>
      <c r="F1876" s="397" t="s">
        <v>43</v>
      </c>
      <c r="G1876" s="398" t="s">
        <v>328</v>
      </c>
      <c r="H1876" s="399" t="s">
        <v>196</v>
      </c>
      <c r="I1876" s="399" t="s">
        <v>4929</v>
      </c>
      <c r="J1876" s="399" t="s">
        <v>600</v>
      </c>
      <c r="K1876" s="396" t="s">
        <v>600</v>
      </c>
      <c r="L1876" s="400" t="str">
        <f>IF(ISERROR(MATCH(M1876,M$10:M1875,0)),M1876,"")</f>
        <v/>
      </c>
      <c r="M1876" s="401" t="str">
        <f>IF(B1876="","",IF(ISERROR(MATCH(F1876&amp;"_"&amp;G1876&amp;"_"&amp;H1876&amp;"_"&amp;I1876&amp;"_"&amp;J1876&amp;IF(K1876="","","_"&amp;K1876),[1]CatGlob!$B:$B,0)),F1876&amp;"_"&amp;G1876&amp;"_"&amp;H1876&amp;"_"&amp;I1876&amp;"_"&amp;J1876&amp;IF(K1876="","","_"&amp;K1876),INDEX([1]CatGlob!$C:$C,MATCH(F1876&amp;"_"&amp;G1876&amp;"_"&amp;H1876&amp;"_"&amp;I1876&amp;"_"&amp;J1876&amp;IF(K1876="","","_"&amp;K1876),[1]CatGlob!$B:$B,0))))</f>
        <v>RVI_DM_EU_CF</v>
      </c>
      <c r="N1876" s="402" t="str">
        <f t="shared" si="61"/>
        <v/>
      </c>
      <c r="O1876" s="402" t="str">
        <f t="shared" si="60"/>
        <v/>
      </c>
      <c r="P1876" s="401" t="str">
        <f>IF(LEN(B1876)&gt;8,INDEX([1]CatGlob!$X:$X,MATCH(M1876,[1]CatGlob!$W:$W,0)),"")</f>
        <v>INTER</v>
      </c>
      <c r="Q1876" s="403" t="str">
        <f>INDEX([1]CatGlob!P:P,MATCH(M1876,[1]CatGlob!O:O,0))</f>
        <v>RVI</v>
      </c>
      <c r="R1876" s="403" t="s">
        <v>601</v>
      </c>
      <c r="S1876" s="403" t="s">
        <v>1025</v>
      </c>
      <c r="T1876" s="403" t="str">
        <f>INDEX([1]CatGlob!$D:$D,MATCH($M1876,[1]CatGlob!$C:$C,0))</f>
        <v>RVI</v>
      </c>
      <c r="U1876" s="403" t="s">
        <v>602</v>
      </c>
      <c r="V1876" s="404" t="str">
        <f>INDEX([1]CatGlob!$F:$F,MATCH($M1876,[1]CatGlob!$C:$C,0))</f>
        <v>RVI</v>
      </c>
      <c r="W1876" s="405"/>
      <c r="X1876" s="406">
        <v>0</v>
      </c>
      <c r="Y1876" s="407">
        <v>0</v>
      </c>
      <c r="Z1876" s="408">
        <v>0</v>
      </c>
      <c r="AA1876" s="407">
        <v>0</v>
      </c>
      <c r="AB1876" s="408">
        <v>0</v>
      </c>
      <c r="AC1876" s="407">
        <v>0</v>
      </c>
      <c r="AD1876" s="408">
        <v>0</v>
      </c>
      <c r="AE1876" s="407">
        <v>0</v>
      </c>
      <c r="AF1876" s="408">
        <v>0</v>
      </c>
      <c r="AG1876" s="407">
        <v>0</v>
      </c>
      <c r="AI1876" s="406">
        <v>0</v>
      </c>
      <c r="AJ1876" s="407">
        <v>0</v>
      </c>
      <c r="AK1876" s="408">
        <v>0</v>
      </c>
      <c r="AL1876" s="407">
        <v>0</v>
      </c>
      <c r="AM1876" s="408">
        <v>0</v>
      </c>
      <c r="AN1876" s="407">
        <v>0</v>
      </c>
      <c r="AO1876" s="408">
        <v>0</v>
      </c>
      <c r="AP1876" s="407">
        <v>0</v>
      </c>
      <c r="AQ1876" s="408">
        <v>0</v>
      </c>
      <c r="AR1876" s="407">
        <v>0</v>
      </c>
      <c r="AT1876" s="406">
        <v>0</v>
      </c>
      <c r="AU1876" s="407">
        <v>0</v>
      </c>
      <c r="AV1876" s="408">
        <v>0</v>
      </c>
      <c r="AW1876" s="407">
        <v>0</v>
      </c>
      <c r="AX1876" s="408">
        <v>0</v>
      </c>
      <c r="AY1876" s="407">
        <v>0</v>
      </c>
      <c r="AZ1876" s="408">
        <v>0</v>
      </c>
      <c r="BA1876" s="407">
        <v>0</v>
      </c>
      <c r="BB1876" s="408">
        <v>0</v>
      </c>
      <c r="BC1876" s="407">
        <v>0</v>
      </c>
    </row>
    <row r="1877" spans="1:55" x14ac:dyDescent="0.35">
      <c r="A1877" s="385" t="str" cm="1">
        <f t="array" ref="A1877">IFERROR(_xlfn.IFS(AND(F1877="Renta Variable",O1877=1),IFERROR(MATCH(B1877,[1]RV_Det!C:C,0),"Rev"),AND(J1877="Corporativa",O1877=1,I1877="EM"),IFERROR(MATCH(B1877,[1]RF_Corps!B:B,0),"Rev"),AND(F1877="Alternativos",O1877=1),IFERROR(MATCH(B1877,[1]Rep4!C:C,0),"Rev")),"")</f>
        <v/>
      </c>
      <c r="B1877" s="394" t="s">
        <v>4963</v>
      </c>
      <c r="C1877" s="409" t="s">
        <v>4964</v>
      </c>
      <c r="D1877" s="395" t="s">
        <v>4965</v>
      </c>
      <c r="E1877" s="396" t="str">
        <f>IF(B1877="","",INDEX([1]CatGlob!$S:$S,IFERROR(MATCH(MID(B1877,7,1),[1]CatGlob!$R:$R,0),MATCH(MID(B1877,1,2),[1]CatGlob!$R:$R,0))))</f>
        <v>EUR</v>
      </c>
      <c r="F1877" s="397" t="s">
        <v>43</v>
      </c>
      <c r="G1877" s="398" t="s">
        <v>328</v>
      </c>
      <c r="H1877" s="399" t="s">
        <v>196</v>
      </c>
      <c r="I1877" s="399" t="s">
        <v>4929</v>
      </c>
      <c r="J1877" s="399" t="s">
        <v>600</v>
      </c>
      <c r="K1877" s="396" t="s">
        <v>600</v>
      </c>
      <c r="L1877" s="400" t="str">
        <f>IF(ISERROR(MATCH(M1877,M$10:M1876,0)),M1877,"")</f>
        <v/>
      </c>
      <c r="M1877" s="401" t="str">
        <f>IF(B1877="","",IF(ISERROR(MATCH(F1877&amp;"_"&amp;G1877&amp;"_"&amp;H1877&amp;"_"&amp;I1877&amp;"_"&amp;J1877&amp;IF(K1877="","","_"&amp;K1877),[1]CatGlob!$B:$B,0)),F1877&amp;"_"&amp;G1877&amp;"_"&amp;H1877&amp;"_"&amp;I1877&amp;"_"&amp;J1877&amp;IF(K1877="","","_"&amp;K1877),INDEX([1]CatGlob!$C:$C,MATCH(F1877&amp;"_"&amp;G1877&amp;"_"&amp;H1877&amp;"_"&amp;I1877&amp;"_"&amp;J1877&amp;IF(K1877="","","_"&amp;K1877),[1]CatGlob!$B:$B,0))))</f>
        <v>RVI_DM_EU_CF</v>
      </c>
      <c r="N1877" s="402" t="str">
        <f t="shared" si="61"/>
        <v/>
      </c>
      <c r="O1877" s="402" t="str">
        <f t="shared" si="60"/>
        <v/>
      </c>
      <c r="P1877" s="401" t="str">
        <f>IF(LEN(B1877)&gt;8,INDEX([1]CatGlob!$X:$X,MATCH(M1877,[1]CatGlob!$W:$W,0)),"")</f>
        <v>INTER</v>
      </c>
      <c r="Q1877" s="403" t="str">
        <f>INDEX([1]CatGlob!P:P,MATCH(M1877,[1]CatGlob!O:O,0))</f>
        <v>RVI</v>
      </c>
      <c r="R1877" s="403" t="s">
        <v>1017</v>
      </c>
      <c r="S1877" s="403" t="s">
        <v>1018</v>
      </c>
      <c r="T1877" s="403" t="str">
        <f>INDEX([1]CatGlob!$D:$D,MATCH($M1877,[1]CatGlob!$C:$C,0))</f>
        <v>RVI</v>
      </c>
      <c r="U1877" s="403" t="s">
        <v>602</v>
      </c>
      <c r="V1877" s="404" t="str">
        <f>INDEX([1]CatGlob!$F:$F,MATCH($M1877,[1]CatGlob!$C:$C,0))</f>
        <v>RVI</v>
      </c>
      <c r="W1877" s="405"/>
      <c r="X1877" s="406">
        <v>0</v>
      </c>
      <c r="Y1877" s="407">
        <v>0</v>
      </c>
      <c r="Z1877" s="408">
        <v>0</v>
      </c>
      <c r="AA1877" s="407">
        <v>0</v>
      </c>
      <c r="AB1877" s="408">
        <v>0</v>
      </c>
      <c r="AC1877" s="407">
        <v>0</v>
      </c>
      <c r="AD1877" s="408">
        <v>0</v>
      </c>
      <c r="AE1877" s="407">
        <v>0</v>
      </c>
      <c r="AF1877" s="408">
        <v>0</v>
      </c>
      <c r="AG1877" s="407">
        <v>0</v>
      </c>
      <c r="AI1877" s="406">
        <v>0</v>
      </c>
      <c r="AJ1877" s="407">
        <v>0</v>
      </c>
      <c r="AK1877" s="408">
        <v>0</v>
      </c>
      <c r="AL1877" s="407">
        <v>0</v>
      </c>
      <c r="AM1877" s="408">
        <v>0</v>
      </c>
      <c r="AN1877" s="407">
        <v>0</v>
      </c>
      <c r="AO1877" s="408">
        <v>0</v>
      </c>
      <c r="AP1877" s="407">
        <v>0</v>
      </c>
      <c r="AQ1877" s="408">
        <v>0</v>
      </c>
      <c r="AR1877" s="407">
        <v>0</v>
      </c>
      <c r="AT1877" s="406">
        <v>0</v>
      </c>
      <c r="AU1877" s="407">
        <v>0</v>
      </c>
      <c r="AV1877" s="408">
        <v>0</v>
      </c>
      <c r="AW1877" s="407">
        <v>0</v>
      </c>
      <c r="AX1877" s="408">
        <v>0</v>
      </c>
      <c r="AY1877" s="407">
        <v>0</v>
      </c>
      <c r="AZ1877" s="408">
        <v>0</v>
      </c>
      <c r="BA1877" s="407">
        <v>0</v>
      </c>
      <c r="BB1877" s="408">
        <v>0</v>
      </c>
      <c r="BC1877" s="407">
        <v>0</v>
      </c>
    </row>
    <row r="1878" spans="1:55" x14ac:dyDescent="0.35">
      <c r="A1878" s="385" t="str" cm="1">
        <f t="array" ref="A1878">IFERROR(_xlfn.IFS(AND(F1878="Renta Variable",O1878=1),IFERROR(MATCH(B1878,[1]RV_Det!C:C,0),"Rev"),AND(J1878="Corporativa",O1878=1,I1878="EM"),IFERROR(MATCH(B1878,[1]RF_Corps!B:B,0),"Rev"),AND(F1878="Alternativos",O1878=1),IFERROR(MATCH(B1878,[1]Rep4!C:C,0),"Rev")),"")</f>
        <v/>
      </c>
      <c r="B1878" s="394" t="s">
        <v>4966</v>
      </c>
      <c r="C1878" s="409" t="s">
        <v>4967</v>
      </c>
      <c r="D1878" s="395" t="s">
        <v>4965</v>
      </c>
      <c r="E1878" s="396" t="str">
        <f>IF(B1878="","",INDEX([1]CatGlob!$S:$S,IFERROR(MATCH(MID(B1878,7,1),[1]CatGlob!$R:$R,0),MATCH(MID(B1878,1,2),[1]CatGlob!$R:$R,0))))</f>
        <v>EUR</v>
      </c>
      <c r="F1878" s="397" t="s">
        <v>43</v>
      </c>
      <c r="G1878" s="398" t="s">
        <v>328</v>
      </c>
      <c r="H1878" s="399" t="s">
        <v>196</v>
      </c>
      <c r="I1878" s="399" t="s">
        <v>4929</v>
      </c>
      <c r="J1878" s="399" t="s">
        <v>600</v>
      </c>
      <c r="K1878" s="396" t="s">
        <v>600</v>
      </c>
      <c r="L1878" s="400" t="str">
        <f>IF(ISERROR(MATCH(M1878,M$10:M1877,0)),M1878,"")</f>
        <v/>
      </c>
      <c r="M1878" s="401" t="str">
        <f>IF(B1878="","",IF(ISERROR(MATCH(F1878&amp;"_"&amp;G1878&amp;"_"&amp;H1878&amp;"_"&amp;I1878&amp;"_"&amp;J1878&amp;IF(K1878="","","_"&amp;K1878),[1]CatGlob!$B:$B,0)),F1878&amp;"_"&amp;G1878&amp;"_"&amp;H1878&amp;"_"&amp;I1878&amp;"_"&amp;J1878&amp;IF(K1878="","","_"&amp;K1878),INDEX([1]CatGlob!$C:$C,MATCH(F1878&amp;"_"&amp;G1878&amp;"_"&amp;H1878&amp;"_"&amp;I1878&amp;"_"&amp;J1878&amp;IF(K1878="","","_"&amp;K1878),[1]CatGlob!$B:$B,0))))</f>
        <v>RVI_DM_EU_CF</v>
      </c>
      <c r="N1878" s="402" t="str">
        <f t="shared" si="61"/>
        <v/>
      </c>
      <c r="O1878" s="402" t="str">
        <f t="shared" si="60"/>
        <v/>
      </c>
      <c r="P1878" s="401" t="str">
        <f>IF(LEN(B1878)&gt;8,INDEX([1]CatGlob!$X:$X,MATCH(M1878,[1]CatGlob!$W:$W,0)),"")</f>
        <v>INTER</v>
      </c>
      <c r="Q1878" s="403" t="str">
        <f>INDEX([1]CatGlob!P:P,MATCH(M1878,[1]CatGlob!O:O,0))</f>
        <v>RVI</v>
      </c>
      <c r="R1878" s="403" t="s">
        <v>1017</v>
      </c>
      <c r="S1878" s="403" t="s">
        <v>1018</v>
      </c>
      <c r="T1878" s="403" t="str">
        <f>INDEX([1]CatGlob!$D:$D,MATCH($M1878,[1]CatGlob!$C:$C,0))</f>
        <v>RVI</v>
      </c>
      <c r="U1878" s="403" t="s">
        <v>602</v>
      </c>
      <c r="V1878" s="404" t="str">
        <f>INDEX([1]CatGlob!$F:$F,MATCH($M1878,[1]CatGlob!$C:$C,0))</f>
        <v>RVI</v>
      </c>
      <c r="W1878" s="405"/>
      <c r="X1878" s="406">
        <v>0</v>
      </c>
      <c r="Y1878" s="407">
        <v>0</v>
      </c>
      <c r="Z1878" s="408">
        <v>0</v>
      </c>
      <c r="AA1878" s="407">
        <v>0</v>
      </c>
      <c r="AB1878" s="408">
        <v>0</v>
      </c>
      <c r="AC1878" s="407">
        <v>0</v>
      </c>
      <c r="AD1878" s="408">
        <v>0</v>
      </c>
      <c r="AE1878" s="407">
        <v>0</v>
      </c>
      <c r="AF1878" s="408">
        <v>0</v>
      </c>
      <c r="AG1878" s="407">
        <v>0</v>
      </c>
      <c r="AI1878" s="406">
        <v>0</v>
      </c>
      <c r="AJ1878" s="407">
        <v>0</v>
      </c>
      <c r="AK1878" s="408">
        <v>0</v>
      </c>
      <c r="AL1878" s="407">
        <v>0</v>
      </c>
      <c r="AM1878" s="408">
        <v>0</v>
      </c>
      <c r="AN1878" s="407">
        <v>0</v>
      </c>
      <c r="AO1878" s="408">
        <v>0</v>
      </c>
      <c r="AP1878" s="407">
        <v>0</v>
      </c>
      <c r="AQ1878" s="408">
        <v>0</v>
      </c>
      <c r="AR1878" s="407">
        <v>0</v>
      </c>
      <c r="AT1878" s="406">
        <v>0</v>
      </c>
      <c r="AU1878" s="407">
        <v>0</v>
      </c>
      <c r="AV1878" s="408">
        <v>0</v>
      </c>
      <c r="AW1878" s="407">
        <v>0</v>
      </c>
      <c r="AX1878" s="408">
        <v>0</v>
      </c>
      <c r="AY1878" s="407">
        <v>0</v>
      </c>
      <c r="AZ1878" s="408">
        <v>0</v>
      </c>
      <c r="BA1878" s="407">
        <v>0</v>
      </c>
      <c r="BB1878" s="408">
        <v>0</v>
      </c>
      <c r="BC1878" s="407">
        <v>0</v>
      </c>
    </row>
    <row r="1879" spans="1:55" x14ac:dyDescent="0.35">
      <c r="A1879" s="385" t="str" cm="1">
        <f t="array" ref="A1879">IFERROR(_xlfn.IFS(AND(F1879="Renta Variable",O1879=1),IFERROR(MATCH(B1879,[1]RV_Det!C:C,0),"Rev"),AND(J1879="Corporativa",O1879=1,I1879="EM"),IFERROR(MATCH(B1879,[1]RF_Corps!B:B,0),"Rev"),AND(F1879="Alternativos",O1879=1),IFERROR(MATCH(B1879,[1]Rep4!C:C,0),"Rev")),"")</f>
        <v/>
      </c>
      <c r="B1879" s="394" t="s">
        <v>4968</v>
      </c>
      <c r="C1879" s="409" t="s">
        <v>4969</v>
      </c>
      <c r="D1879" s="395" t="s">
        <v>4970</v>
      </c>
      <c r="E1879" s="396" t="str">
        <f>IF(B1879="","",INDEX([1]CatGlob!$S:$S,IFERROR(MATCH(MID(B1879,7,1),[1]CatGlob!$R:$R,0),MATCH(MID(B1879,1,2),[1]CatGlob!$R:$R,0))))</f>
        <v>GBP</v>
      </c>
      <c r="F1879" s="397" t="s">
        <v>43</v>
      </c>
      <c r="G1879" s="398" t="s">
        <v>328</v>
      </c>
      <c r="H1879" s="399" t="s">
        <v>196</v>
      </c>
      <c r="I1879" s="399" t="s">
        <v>4929</v>
      </c>
      <c r="J1879" s="399" t="s">
        <v>600</v>
      </c>
      <c r="K1879" s="396" t="s">
        <v>600</v>
      </c>
      <c r="L1879" s="400" t="str">
        <f>IF(ISERROR(MATCH(M1879,M$10:M1878,0)),M1879,"")</f>
        <v/>
      </c>
      <c r="M1879" s="401" t="str">
        <f>IF(B1879="","",IF(ISERROR(MATCH(F1879&amp;"_"&amp;G1879&amp;"_"&amp;H1879&amp;"_"&amp;I1879&amp;"_"&amp;J1879&amp;IF(K1879="","","_"&amp;K1879),[1]CatGlob!$B:$B,0)),F1879&amp;"_"&amp;G1879&amp;"_"&amp;H1879&amp;"_"&amp;I1879&amp;"_"&amp;J1879&amp;IF(K1879="","","_"&amp;K1879),INDEX([1]CatGlob!$C:$C,MATCH(F1879&amp;"_"&amp;G1879&amp;"_"&amp;H1879&amp;"_"&amp;I1879&amp;"_"&amp;J1879&amp;IF(K1879="","","_"&amp;K1879),[1]CatGlob!$B:$B,0))))</f>
        <v>RVI_DM_EU_CF</v>
      </c>
      <c r="N1879" s="402" t="str">
        <f t="shared" si="61"/>
        <v/>
      </c>
      <c r="O1879" s="402" t="str">
        <f t="shared" si="60"/>
        <v/>
      </c>
      <c r="P1879" s="401" t="str">
        <f>IF(LEN(B1879)&gt;8,INDEX([1]CatGlob!$X:$X,MATCH(M1879,[1]CatGlob!$W:$W,0)),"")</f>
        <v>INTER</v>
      </c>
      <c r="Q1879" s="403" t="str">
        <f>INDEX([1]CatGlob!P:P,MATCH(M1879,[1]CatGlob!O:O,0))</f>
        <v>RVI</v>
      </c>
      <c r="R1879" s="403" t="s">
        <v>1017</v>
      </c>
      <c r="S1879" s="403" t="s">
        <v>1025</v>
      </c>
      <c r="T1879" s="403" t="str">
        <f>INDEX([1]CatGlob!$D:$D,MATCH($M1879,[1]CatGlob!$C:$C,0))</f>
        <v>RVI</v>
      </c>
      <c r="U1879" s="403" t="s">
        <v>602</v>
      </c>
      <c r="V1879" s="404" t="str">
        <f>INDEX([1]CatGlob!$F:$F,MATCH($M1879,[1]CatGlob!$C:$C,0))</f>
        <v>RVI</v>
      </c>
      <c r="W1879" s="405"/>
      <c r="X1879" s="406">
        <v>0</v>
      </c>
      <c r="Y1879" s="407">
        <v>0</v>
      </c>
      <c r="Z1879" s="408">
        <v>0</v>
      </c>
      <c r="AA1879" s="407">
        <v>0</v>
      </c>
      <c r="AB1879" s="408">
        <v>0</v>
      </c>
      <c r="AC1879" s="407">
        <v>0</v>
      </c>
      <c r="AD1879" s="408">
        <v>0</v>
      </c>
      <c r="AE1879" s="407">
        <v>0</v>
      </c>
      <c r="AF1879" s="408">
        <v>0</v>
      </c>
      <c r="AG1879" s="407">
        <v>0</v>
      </c>
      <c r="AI1879" s="406">
        <v>0</v>
      </c>
      <c r="AJ1879" s="407">
        <v>0</v>
      </c>
      <c r="AK1879" s="408">
        <v>0</v>
      </c>
      <c r="AL1879" s="407">
        <v>0</v>
      </c>
      <c r="AM1879" s="408">
        <v>0</v>
      </c>
      <c r="AN1879" s="407">
        <v>0</v>
      </c>
      <c r="AO1879" s="408">
        <v>0</v>
      </c>
      <c r="AP1879" s="407">
        <v>0</v>
      </c>
      <c r="AQ1879" s="408">
        <v>0</v>
      </c>
      <c r="AR1879" s="407">
        <v>0</v>
      </c>
      <c r="AT1879" s="406">
        <v>0</v>
      </c>
      <c r="AU1879" s="407">
        <v>0</v>
      </c>
      <c r="AV1879" s="408">
        <v>0</v>
      </c>
      <c r="AW1879" s="407">
        <v>0</v>
      </c>
      <c r="AX1879" s="408">
        <v>0</v>
      </c>
      <c r="AY1879" s="407">
        <v>0</v>
      </c>
      <c r="AZ1879" s="408">
        <v>0</v>
      </c>
      <c r="BA1879" s="407">
        <v>0</v>
      </c>
      <c r="BB1879" s="408">
        <v>0</v>
      </c>
      <c r="BC1879" s="407">
        <v>0</v>
      </c>
    </row>
    <row r="1880" spans="1:55" x14ac:dyDescent="0.35">
      <c r="A1880" s="385" cm="1">
        <f t="array" ref="A1880">IFERROR(_xlfn.IFS(AND(F1880="Renta Variable",O1880=1),IFERROR(MATCH(B1880,[1]RV_Det!C:C,0),"Rev"),AND(J1880="Corporativa",O1880=1,I1880="EM"),IFERROR(MATCH(B1880,[1]RF_Corps!B:B,0),"Rev"),AND(F1880="Alternativos",O1880=1),IFERROR(MATCH(B1880,[1]Rep4!C:C,0),"Rev")),"")</f>
        <v>599</v>
      </c>
      <c r="B1880" s="394" t="s">
        <v>4971</v>
      </c>
      <c r="C1880" s="409" t="s">
        <v>4972</v>
      </c>
      <c r="D1880" s="395" t="s">
        <v>4973</v>
      </c>
      <c r="E1880" s="396" t="str">
        <f>IF(B1880="","",INDEX([1]CatGlob!$S:$S,IFERROR(MATCH(MID(B1880,7,1),[1]CatGlob!$R:$R,0),MATCH(MID(B1880,1,2),[1]CatGlob!$R:$R,0))))</f>
        <v>GBP</v>
      </c>
      <c r="F1880" s="397" t="s">
        <v>43</v>
      </c>
      <c r="G1880" s="398" t="s">
        <v>328</v>
      </c>
      <c r="H1880" s="399" t="s">
        <v>196</v>
      </c>
      <c r="I1880" s="399" t="s">
        <v>4929</v>
      </c>
      <c r="J1880" s="399" t="s">
        <v>600</v>
      </c>
      <c r="K1880" s="396" t="s">
        <v>600</v>
      </c>
      <c r="L1880" s="400" t="str">
        <f>IF(ISERROR(MATCH(M1880,M$10:M1879,0)),M1880,"")</f>
        <v/>
      </c>
      <c r="M1880" s="401" t="str">
        <f>IF(B1880="","",IF(ISERROR(MATCH(F1880&amp;"_"&amp;G1880&amp;"_"&amp;H1880&amp;"_"&amp;I1880&amp;"_"&amp;J1880&amp;IF(K1880="","","_"&amp;K1880),[1]CatGlob!$B:$B,0)),F1880&amp;"_"&amp;G1880&amp;"_"&amp;H1880&amp;"_"&amp;I1880&amp;"_"&amp;J1880&amp;IF(K1880="","","_"&amp;K1880),INDEX([1]CatGlob!$C:$C,MATCH(F1880&amp;"_"&amp;G1880&amp;"_"&amp;H1880&amp;"_"&amp;I1880&amp;"_"&amp;J1880&amp;IF(K1880="","","_"&amp;K1880),[1]CatGlob!$B:$B,0))))</f>
        <v>RVI_DM_EU_CF</v>
      </c>
      <c r="N1880" s="402" t="str">
        <f t="shared" si="61"/>
        <v/>
      </c>
      <c r="O1880" s="402">
        <f t="shared" si="60"/>
        <v>1</v>
      </c>
      <c r="P1880" s="401" t="str">
        <f>IF(LEN(B1880)&gt;8,INDEX([1]CatGlob!$X:$X,MATCH(M1880,[1]CatGlob!$W:$W,0)),"")</f>
        <v>INTER</v>
      </c>
      <c r="Q1880" s="403" t="str">
        <f>INDEX([1]CatGlob!P:P,MATCH(M1880,[1]CatGlob!O:O,0))</f>
        <v>RVI</v>
      </c>
      <c r="R1880" s="403" t="s">
        <v>1017</v>
      </c>
      <c r="S1880" s="403" t="s">
        <v>1018</v>
      </c>
      <c r="T1880" s="403" t="str">
        <f>INDEX([1]CatGlob!$D:$D,MATCH($M1880,[1]CatGlob!$C:$C,0))</f>
        <v>RVI</v>
      </c>
      <c r="U1880" s="403" t="s">
        <v>602</v>
      </c>
      <c r="V1880" s="404" t="str">
        <f>INDEX([1]CatGlob!$F:$F,MATCH($M1880,[1]CatGlob!$C:$C,0))</f>
        <v>RVI</v>
      </c>
      <c r="W1880" s="405"/>
      <c r="X1880" s="406">
        <v>0</v>
      </c>
      <c r="Y1880" s="407">
        <v>0</v>
      </c>
      <c r="Z1880" s="408">
        <v>-2.7315126146228299E-4</v>
      </c>
      <c r="AA1880" s="407">
        <v>-4.1175238540969203E-2</v>
      </c>
      <c r="AB1880" s="408">
        <v>0</v>
      </c>
      <c r="AC1880" s="407">
        <v>0</v>
      </c>
      <c r="AD1880" s="408">
        <v>0</v>
      </c>
      <c r="AE1880" s="407">
        <v>0</v>
      </c>
      <c r="AF1880" s="408">
        <v>-3.55602192972899E-5</v>
      </c>
      <c r="AG1880" s="407">
        <v>-5.3604017945832003E-3</v>
      </c>
      <c r="AI1880" s="406">
        <v>0</v>
      </c>
      <c r="AJ1880" s="407">
        <v>0</v>
      </c>
      <c r="AK1880" s="408">
        <v>-1.2356378085738299E-4</v>
      </c>
      <c r="AL1880" s="407">
        <v>-1.8626193137860601E-2</v>
      </c>
      <c r="AM1880" s="408">
        <v>0</v>
      </c>
      <c r="AN1880" s="407">
        <v>0</v>
      </c>
      <c r="AO1880" s="408">
        <v>0</v>
      </c>
      <c r="AP1880" s="407">
        <v>0</v>
      </c>
      <c r="AQ1880" s="408">
        <v>-3.5670219039681903E-5</v>
      </c>
      <c r="AR1880" s="407">
        <v>-5.3769833238573204E-3</v>
      </c>
      <c r="AT1880" s="406">
        <v>0</v>
      </c>
      <c r="AU1880" s="407">
        <v>0</v>
      </c>
      <c r="AV1880" s="408">
        <v>-1.8448461446298201E-3</v>
      </c>
      <c r="AW1880" s="407">
        <v>-0.27809492685659798</v>
      </c>
      <c r="AX1880" s="408">
        <v>0</v>
      </c>
      <c r="AY1880" s="407">
        <v>0</v>
      </c>
      <c r="AZ1880" s="408">
        <v>0</v>
      </c>
      <c r="BA1880" s="407">
        <v>0</v>
      </c>
      <c r="BB1880" s="408">
        <v>-8.4435746360153401E-4</v>
      </c>
      <c r="BC1880" s="407">
        <v>-0.127279734282778</v>
      </c>
    </row>
    <row r="1881" spans="1:55" x14ac:dyDescent="0.35">
      <c r="A1881" s="385" t="str" cm="1">
        <f t="array" ref="A1881">IFERROR(_xlfn.IFS(AND(F1881="Renta Variable",O1881=1),IFERROR(MATCH(B1881,[1]RV_Det!C:C,0),"Rev"),AND(J1881="Corporativa",O1881=1,I1881="EM"),IFERROR(MATCH(B1881,[1]RF_Corps!B:B,0),"Rev"),AND(F1881="Alternativos",O1881=1),IFERROR(MATCH(B1881,[1]Rep4!C:C,0),"Rev")),"")</f>
        <v/>
      </c>
      <c r="B1881" s="394" t="s">
        <v>4974</v>
      </c>
      <c r="C1881" s="409" t="s">
        <v>4975</v>
      </c>
      <c r="D1881" s="395" t="s">
        <v>4976</v>
      </c>
      <c r="E1881" s="396" t="str">
        <f>IF(B1881="","",INDEX([1]CatGlob!$S:$S,IFERROR(MATCH(MID(B1881,7,1),[1]CatGlob!$R:$R,0),MATCH(MID(B1881,1,2),[1]CatGlob!$R:$R,0))))</f>
        <v>EUR</v>
      </c>
      <c r="F1881" s="397" t="s">
        <v>43</v>
      </c>
      <c r="G1881" s="398" t="s">
        <v>328</v>
      </c>
      <c r="H1881" s="399" t="s">
        <v>196</v>
      </c>
      <c r="I1881" s="399" t="s">
        <v>4929</v>
      </c>
      <c r="J1881" s="399" t="s">
        <v>600</v>
      </c>
      <c r="K1881" s="396" t="s">
        <v>600</v>
      </c>
      <c r="L1881" s="400" t="str">
        <f>IF(ISERROR(MATCH(M1881,M$10:M1880,0)),M1881,"")</f>
        <v/>
      </c>
      <c r="M1881" s="401" t="str">
        <f>IF(B1881="","",IF(ISERROR(MATCH(F1881&amp;"_"&amp;G1881&amp;"_"&amp;H1881&amp;"_"&amp;I1881&amp;"_"&amp;J1881&amp;IF(K1881="","","_"&amp;K1881),[1]CatGlob!$B:$B,0)),F1881&amp;"_"&amp;G1881&amp;"_"&amp;H1881&amp;"_"&amp;I1881&amp;"_"&amp;J1881&amp;IF(K1881="","","_"&amp;K1881),INDEX([1]CatGlob!$C:$C,MATCH(F1881&amp;"_"&amp;G1881&amp;"_"&amp;H1881&amp;"_"&amp;I1881&amp;"_"&amp;J1881&amp;IF(K1881="","","_"&amp;K1881),[1]CatGlob!$B:$B,0))))</f>
        <v>RVI_DM_EU_CF</v>
      </c>
      <c r="N1881" s="402" t="str">
        <f t="shared" si="61"/>
        <v/>
      </c>
      <c r="O1881" s="402" t="str">
        <f t="shared" si="60"/>
        <v/>
      </c>
      <c r="P1881" s="401" t="str">
        <f>IF(LEN(B1881)&gt;8,INDEX([1]CatGlob!$X:$X,MATCH(M1881,[1]CatGlob!$W:$W,0)),"")</f>
        <v>INTER</v>
      </c>
      <c r="Q1881" s="403" t="str">
        <f>INDEX([1]CatGlob!P:P,MATCH(M1881,[1]CatGlob!O:O,0))</f>
        <v>RVI</v>
      </c>
      <c r="R1881" s="403" t="s">
        <v>1017</v>
      </c>
      <c r="S1881" s="403" t="s">
        <v>1018</v>
      </c>
      <c r="T1881" s="403" t="str">
        <f>INDEX([1]CatGlob!$D:$D,MATCH($M1881,[1]CatGlob!$C:$C,0))</f>
        <v>RVI</v>
      </c>
      <c r="U1881" s="403" t="s">
        <v>602</v>
      </c>
      <c r="V1881" s="404" t="str">
        <f>INDEX([1]CatGlob!$F:$F,MATCH($M1881,[1]CatGlob!$C:$C,0))</f>
        <v>RVI</v>
      </c>
      <c r="W1881" s="405"/>
      <c r="X1881" s="406">
        <v>0</v>
      </c>
      <c r="Y1881" s="407">
        <v>0</v>
      </c>
      <c r="Z1881" s="408">
        <v>0</v>
      </c>
      <c r="AA1881" s="407">
        <v>0</v>
      </c>
      <c r="AB1881" s="408">
        <v>0</v>
      </c>
      <c r="AC1881" s="407">
        <v>0</v>
      </c>
      <c r="AD1881" s="408">
        <v>0</v>
      </c>
      <c r="AE1881" s="407">
        <v>0</v>
      </c>
      <c r="AF1881" s="408">
        <v>0</v>
      </c>
      <c r="AG1881" s="407">
        <v>0</v>
      </c>
      <c r="AI1881" s="406">
        <v>0</v>
      </c>
      <c r="AJ1881" s="407">
        <v>0</v>
      </c>
      <c r="AK1881" s="408">
        <v>0</v>
      </c>
      <c r="AL1881" s="407">
        <v>0</v>
      </c>
      <c r="AM1881" s="408">
        <v>0</v>
      </c>
      <c r="AN1881" s="407">
        <v>0</v>
      </c>
      <c r="AO1881" s="408">
        <v>0</v>
      </c>
      <c r="AP1881" s="407">
        <v>0</v>
      </c>
      <c r="AQ1881" s="408">
        <v>0</v>
      </c>
      <c r="AR1881" s="407">
        <v>0</v>
      </c>
      <c r="AT1881" s="406">
        <v>0</v>
      </c>
      <c r="AU1881" s="407">
        <v>0</v>
      </c>
      <c r="AV1881" s="408">
        <v>0</v>
      </c>
      <c r="AW1881" s="407">
        <v>0</v>
      </c>
      <c r="AX1881" s="408">
        <v>0</v>
      </c>
      <c r="AY1881" s="407">
        <v>0</v>
      </c>
      <c r="AZ1881" s="408">
        <v>0</v>
      </c>
      <c r="BA1881" s="407">
        <v>0</v>
      </c>
      <c r="BB1881" s="408">
        <v>0</v>
      </c>
      <c r="BC1881" s="407">
        <v>0</v>
      </c>
    </row>
    <row r="1882" spans="1:55" x14ac:dyDescent="0.35">
      <c r="A1882" s="385" t="str" cm="1">
        <f t="array" ref="A1882">IFERROR(_xlfn.IFS(AND(F1882="Renta Variable",O1882=1),IFERROR(MATCH(B1882,[1]RV_Det!C:C,0),"Rev"),AND(J1882="Corporativa",O1882=1,I1882="EM"),IFERROR(MATCH(B1882,[1]RF_Corps!B:B,0),"Rev"),AND(F1882="Alternativos",O1882=1),IFERROR(MATCH(B1882,[1]Rep4!C:C,0),"Rev")),"")</f>
        <v/>
      </c>
      <c r="B1882" s="394" t="s">
        <v>4977</v>
      </c>
      <c r="C1882" s="409" t="s">
        <v>4978</v>
      </c>
      <c r="D1882" s="395" t="s">
        <v>4979</v>
      </c>
      <c r="E1882" s="396" t="str">
        <f>IF(B1882="","",INDEX([1]CatGlob!$S:$S,IFERROR(MATCH(MID(B1882,7,1),[1]CatGlob!$R:$R,0),MATCH(MID(B1882,1,2),[1]CatGlob!$R:$R,0))))</f>
        <v>EUR</v>
      </c>
      <c r="F1882" s="397" t="s">
        <v>43</v>
      </c>
      <c r="G1882" s="398" t="s">
        <v>328</v>
      </c>
      <c r="H1882" s="399" t="s">
        <v>196</v>
      </c>
      <c r="I1882" s="399" t="s">
        <v>4929</v>
      </c>
      <c r="J1882" s="399" t="s">
        <v>600</v>
      </c>
      <c r="K1882" s="396" t="s">
        <v>600</v>
      </c>
      <c r="L1882" s="400" t="str">
        <f>IF(ISERROR(MATCH(M1882,M$10:M1881,0)),M1882,"")</f>
        <v/>
      </c>
      <c r="M1882" s="401" t="str">
        <f>IF(B1882="","",IF(ISERROR(MATCH(F1882&amp;"_"&amp;G1882&amp;"_"&amp;H1882&amp;"_"&amp;I1882&amp;"_"&amp;J1882&amp;IF(K1882="","","_"&amp;K1882),[1]CatGlob!$B:$B,0)),F1882&amp;"_"&amp;G1882&amp;"_"&amp;H1882&amp;"_"&amp;I1882&amp;"_"&amp;J1882&amp;IF(K1882="","","_"&amp;K1882),INDEX([1]CatGlob!$C:$C,MATCH(F1882&amp;"_"&amp;G1882&amp;"_"&amp;H1882&amp;"_"&amp;I1882&amp;"_"&amp;J1882&amp;IF(K1882="","","_"&amp;K1882),[1]CatGlob!$B:$B,0))))</f>
        <v>RVI_DM_EU_CF</v>
      </c>
      <c r="N1882" s="402" t="str">
        <f t="shared" si="61"/>
        <v/>
      </c>
      <c r="O1882" s="402" t="str">
        <f t="shared" si="60"/>
        <v/>
      </c>
      <c r="P1882" s="401" t="str">
        <f>IF(LEN(B1882)&gt;8,INDEX([1]CatGlob!$X:$X,MATCH(M1882,[1]CatGlob!$W:$W,0)),"")</f>
        <v>INTER</v>
      </c>
      <c r="Q1882" s="403" t="str">
        <f>INDEX([1]CatGlob!P:P,MATCH(M1882,[1]CatGlob!O:O,0))</f>
        <v>RVI</v>
      </c>
      <c r="R1882" s="403" t="s">
        <v>1017</v>
      </c>
      <c r="S1882" s="403" t="s">
        <v>1018</v>
      </c>
      <c r="T1882" s="403" t="str">
        <f>INDEX([1]CatGlob!$D:$D,MATCH($M1882,[1]CatGlob!$C:$C,0))</f>
        <v>RVI</v>
      </c>
      <c r="U1882" s="403" t="s">
        <v>602</v>
      </c>
      <c r="V1882" s="404" t="str">
        <f>INDEX([1]CatGlob!$F:$F,MATCH($M1882,[1]CatGlob!$C:$C,0))</f>
        <v>RVI</v>
      </c>
      <c r="W1882" s="405"/>
      <c r="X1882" s="406">
        <v>0</v>
      </c>
      <c r="Y1882" s="407">
        <v>0</v>
      </c>
      <c r="Z1882" s="408">
        <v>0</v>
      </c>
      <c r="AA1882" s="407">
        <v>0</v>
      </c>
      <c r="AB1882" s="408">
        <v>0</v>
      </c>
      <c r="AC1882" s="407">
        <v>0</v>
      </c>
      <c r="AD1882" s="408">
        <v>0</v>
      </c>
      <c r="AE1882" s="407">
        <v>0</v>
      </c>
      <c r="AF1882" s="408">
        <v>0</v>
      </c>
      <c r="AG1882" s="407">
        <v>0</v>
      </c>
      <c r="AI1882" s="406">
        <v>0</v>
      </c>
      <c r="AJ1882" s="407">
        <v>0</v>
      </c>
      <c r="AK1882" s="408">
        <v>0</v>
      </c>
      <c r="AL1882" s="407">
        <v>0</v>
      </c>
      <c r="AM1882" s="408">
        <v>0</v>
      </c>
      <c r="AN1882" s="407">
        <v>0</v>
      </c>
      <c r="AO1882" s="408">
        <v>0</v>
      </c>
      <c r="AP1882" s="407">
        <v>0</v>
      </c>
      <c r="AQ1882" s="408">
        <v>0</v>
      </c>
      <c r="AR1882" s="407">
        <v>0</v>
      </c>
      <c r="AT1882" s="406">
        <v>0</v>
      </c>
      <c r="AU1882" s="407">
        <v>0</v>
      </c>
      <c r="AV1882" s="408">
        <v>0</v>
      </c>
      <c r="AW1882" s="407">
        <v>0</v>
      </c>
      <c r="AX1882" s="408">
        <v>0</v>
      </c>
      <c r="AY1882" s="407">
        <v>0</v>
      </c>
      <c r="AZ1882" s="408">
        <v>0</v>
      </c>
      <c r="BA1882" s="407">
        <v>0</v>
      </c>
      <c r="BB1882" s="408">
        <v>0</v>
      </c>
      <c r="BC1882" s="407">
        <v>0</v>
      </c>
    </row>
    <row r="1883" spans="1:55" x14ac:dyDescent="0.35">
      <c r="A1883" s="385" t="str" cm="1">
        <f t="array" ref="A1883">IFERROR(_xlfn.IFS(AND(F1883="Renta Variable",O1883=1),IFERROR(MATCH(B1883,[1]RV_Det!C:C,0),"Rev"),AND(J1883="Corporativa",O1883=1,I1883="EM"),IFERROR(MATCH(B1883,[1]RF_Corps!B:B,0),"Rev"),AND(F1883="Alternativos",O1883=1),IFERROR(MATCH(B1883,[1]Rep4!C:C,0),"Rev")),"")</f>
        <v/>
      </c>
      <c r="B1883" s="394" t="s">
        <v>4980</v>
      </c>
      <c r="C1883" s="409" t="s">
        <v>4981</v>
      </c>
      <c r="D1883" s="395" t="s">
        <v>4982</v>
      </c>
      <c r="E1883" s="396" t="str">
        <f>IF(B1883="","",INDEX([1]CatGlob!$S:$S,IFERROR(MATCH(MID(B1883,7,1),[1]CatGlob!$R:$R,0),MATCH(MID(B1883,1,2),[1]CatGlob!$R:$R,0))))</f>
        <v>EUR</v>
      </c>
      <c r="F1883" s="397" t="s">
        <v>43</v>
      </c>
      <c r="G1883" s="398" t="s">
        <v>328</v>
      </c>
      <c r="H1883" s="399" t="s">
        <v>196</v>
      </c>
      <c r="I1883" s="399" t="s">
        <v>202</v>
      </c>
      <c r="J1883" s="399" t="s">
        <v>600</v>
      </c>
      <c r="K1883" s="396" t="s">
        <v>600</v>
      </c>
      <c r="L1883" s="400" t="str">
        <f>IF(ISERROR(MATCH(M1883,M$10:M1882,0)),M1883,"")</f>
        <v>RVI_DM_EU_SC</v>
      </c>
      <c r="M1883" s="401" t="str">
        <f>IF(B1883="","",IF(ISERROR(MATCH(F1883&amp;"_"&amp;G1883&amp;"_"&amp;H1883&amp;"_"&amp;I1883&amp;"_"&amp;J1883&amp;IF(K1883="","","_"&amp;K1883),[1]CatGlob!$B:$B,0)),F1883&amp;"_"&amp;G1883&amp;"_"&amp;H1883&amp;"_"&amp;I1883&amp;"_"&amp;J1883&amp;IF(K1883="","","_"&amp;K1883),INDEX([1]CatGlob!$C:$C,MATCH(F1883&amp;"_"&amp;G1883&amp;"_"&amp;H1883&amp;"_"&amp;I1883&amp;"_"&amp;J1883&amp;IF(K1883="","","_"&amp;K1883),[1]CatGlob!$B:$B,0))))</f>
        <v>RVI_DM_EU_SC</v>
      </c>
      <c r="N1883" s="402" t="str">
        <f t="shared" si="61"/>
        <v/>
      </c>
      <c r="O1883" s="402" t="str">
        <f t="shared" si="60"/>
        <v/>
      </c>
      <c r="P1883" s="401" t="str">
        <f>IF(LEN(B1883)&gt;8,INDEX([1]CatGlob!$X:$X,MATCH(M1883,[1]CatGlob!$W:$W,0)),"")</f>
        <v>INTER</v>
      </c>
      <c r="Q1883" s="403" t="str">
        <f>INDEX([1]CatGlob!P:P,MATCH(M1883,[1]CatGlob!O:O,0))</f>
        <v>RVI</v>
      </c>
      <c r="R1883" s="403" t="s">
        <v>1017</v>
      </c>
      <c r="S1883" s="403" t="s">
        <v>1018</v>
      </c>
      <c r="T1883" s="403" t="str">
        <f>INDEX([1]CatGlob!$D:$D,MATCH($M1883,[1]CatGlob!$C:$C,0))</f>
        <v>RVI</v>
      </c>
      <c r="U1883" s="403" t="s">
        <v>602</v>
      </c>
      <c r="V1883" s="404" t="str">
        <f>INDEX([1]CatGlob!$F:$F,MATCH($M1883,[1]CatGlob!$C:$C,0))</f>
        <v>RVI</v>
      </c>
      <c r="W1883" s="405"/>
      <c r="X1883" s="406">
        <v>0</v>
      </c>
      <c r="Y1883" s="407">
        <v>0</v>
      </c>
      <c r="Z1883" s="408">
        <v>0</v>
      </c>
      <c r="AA1883" s="407">
        <v>0</v>
      </c>
      <c r="AB1883" s="408">
        <v>0</v>
      </c>
      <c r="AC1883" s="407">
        <v>0</v>
      </c>
      <c r="AD1883" s="408">
        <v>0</v>
      </c>
      <c r="AE1883" s="407">
        <v>0</v>
      </c>
      <c r="AF1883" s="408">
        <v>0</v>
      </c>
      <c r="AG1883" s="407">
        <v>0</v>
      </c>
      <c r="AI1883" s="406">
        <v>0</v>
      </c>
      <c r="AJ1883" s="407">
        <v>0</v>
      </c>
      <c r="AK1883" s="408">
        <v>0</v>
      </c>
      <c r="AL1883" s="407">
        <v>0</v>
      </c>
      <c r="AM1883" s="408">
        <v>0</v>
      </c>
      <c r="AN1883" s="407">
        <v>0</v>
      </c>
      <c r="AO1883" s="408">
        <v>0</v>
      </c>
      <c r="AP1883" s="407">
        <v>0</v>
      </c>
      <c r="AQ1883" s="408">
        <v>0</v>
      </c>
      <c r="AR1883" s="407">
        <v>0</v>
      </c>
      <c r="AT1883" s="406">
        <v>0</v>
      </c>
      <c r="AU1883" s="407">
        <v>0</v>
      </c>
      <c r="AV1883" s="408">
        <v>0</v>
      </c>
      <c r="AW1883" s="407">
        <v>0</v>
      </c>
      <c r="AX1883" s="408">
        <v>0</v>
      </c>
      <c r="AY1883" s="407">
        <v>0</v>
      </c>
      <c r="AZ1883" s="408">
        <v>0</v>
      </c>
      <c r="BA1883" s="407">
        <v>0</v>
      </c>
      <c r="BB1883" s="408">
        <v>0</v>
      </c>
      <c r="BC1883" s="407">
        <v>0</v>
      </c>
    </row>
    <row r="1884" spans="1:55" x14ac:dyDescent="0.35">
      <c r="A1884" s="385" cm="1">
        <f t="array" ref="A1884">IFERROR(_xlfn.IFS(AND(F1884="Renta Variable",O1884=1),IFERROR(MATCH(B1884,[1]RV_Det!C:C,0),"Rev"),AND(J1884="Corporativa",O1884=1,I1884="EM"),IFERROR(MATCH(B1884,[1]RF_Corps!B:B,0),"Rev"),AND(F1884="Alternativos",O1884=1),IFERROR(MATCH(B1884,[1]Rep4!C:C,0),"Rev")),"")</f>
        <v>580</v>
      </c>
      <c r="B1884" s="394" t="s">
        <v>4983</v>
      </c>
      <c r="C1884" s="409" t="s">
        <v>4984</v>
      </c>
      <c r="D1884" s="394" t="s">
        <v>4985</v>
      </c>
      <c r="E1884" s="396" t="str">
        <f>IF(B1884="","",INDEX([1]CatGlob!$S:$S,IFERROR(MATCH(MID(B1884,7,1),[1]CatGlob!$R:$R,0),MATCH(MID(B1884,1,2),[1]CatGlob!$R:$R,0))))</f>
        <v>EUR</v>
      </c>
      <c r="F1884" s="397" t="s">
        <v>43</v>
      </c>
      <c r="G1884" s="398" t="s">
        <v>328</v>
      </c>
      <c r="H1884" s="399" t="s">
        <v>196</v>
      </c>
      <c r="I1884" s="399" t="s">
        <v>202</v>
      </c>
      <c r="J1884" s="399" t="s">
        <v>600</v>
      </c>
      <c r="K1884" s="396" t="s">
        <v>600</v>
      </c>
      <c r="L1884" s="400" t="str">
        <f>IF(ISERROR(MATCH(M1884,M$10:M1883,0)),M1884,"")</f>
        <v/>
      </c>
      <c r="M1884" s="401" t="str">
        <f>IF(B1884="","",IF(ISERROR(MATCH(F1884&amp;"_"&amp;G1884&amp;"_"&amp;H1884&amp;"_"&amp;I1884&amp;"_"&amp;J1884&amp;IF(K1884="","","_"&amp;K1884),[1]CatGlob!$B:$B,0)),F1884&amp;"_"&amp;G1884&amp;"_"&amp;H1884&amp;"_"&amp;I1884&amp;"_"&amp;J1884&amp;IF(K1884="","","_"&amp;K1884),INDEX([1]CatGlob!$C:$C,MATCH(F1884&amp;"_"&amp;G1884&amp;"_"&amp;H1884&amp;"_"&amp;I1884&amp;"_"&amp;J1884&amp;IF(K1884="","","_"&amp;K1884),[1]CatGlob!$B:$B,0))))</f>
        <v>RVI_DM_EU_SC</v>
      </c>
      <c r="N1884" s="402" t="str">
        <f t="shared" si="61"/>
        <v/>
      </c>
      <c r="O1884" s="402">
        <f t="shared" si="60"/>
        <v>1</v>
      </c>
      <c r="P1884" s="401" t="str">
        <f>IF(LEN(B1884)&gt;8,INDEX([1]CatGlob!$X:$X,MATCH(M1884,[1]CatGlob!$W:$W,0)),"")</f>
        <v>INTER</v>
      </c>
      <c r="Q1884" s="403" t="str">
        <f>INDEX([1]CatGlob!P:P,MATCH(M1884,[1]CatGlob!O:O,0))</f>
        <v>RVI</v>
      </c>
      <c r="R1884" s="403" t="s">
        <v>1017</v>
      </c>
      <c r="S1884" s="403" t="s">
        <v>1018</v>
      </c>
      <c r="T1884" s="403" t="str">
        <f>INDEX([1]CatGlob!$D:$D,MATCH($M1884,[1]CatGlob!$C:$C,0))</f>
        <v>RVI</v>
      </c>
      <c r="U1884" s="403" t="s">
        <v>602</v>
      </c>
      <c r="V1884" s="404" t="str">
        <f>INDEX([1]CatGlob!$F:$F,MATCH($M1884,[1]CatGlob!$C:$C,0))</f>
        <v>RVI</v>
      </c>
      <c r="W1884" s="405"/>
      <c r="X1884" s="406">
        <v>0</v>
      </c>
      <c r="Y1884" s="407">
        <v>0</v>
      </c>
      <c r="Z1884" s="408">
        <v>-3.2213806331700702E-7</v>
      </c>
      <c r="AA1884" s="407">
        <v>-2.75781286696031E-6</v>
      </c>
      <c r="AB1884" s="408">
        <v>0</v>
      </c>
      <c r="AC1884" s="407">
        <v>0</v>
      </c>
      <c r="AD1884" s="408">
        <v>0</v>
      </c>
      <c r="AE1884" s="407">
        <v>0</v>
      </c>
      <c r="AF1884" s="408">
        <v>-4.1937570100289598E-8</v>
      </c>
      <c r="AG1884" s="407">
        <v>-3.5902609347289301E-7</v>
      </c>
      <c r="AI1884" s="406">
        <v>0</v>
      </c>
      <c r="AJ1884" s="407">
        <v>0</v>
      </c>
      <c r="AK1884" s="408">
        <v>-4.0283102255022202E-8</v>
      </c>
      <c r="AL1884" s="407">
        <v>-3.44861916801165E-7</v>
      </c>
      <c r="AM1884" s="408">
        <v>0</v>
      </c>
      <c r="AN1884" s="407">
        <v>0</v>
      </c>
      <c r="AO1884" s="408">
        <v>0</v>
      </c>
      <c r="AP1884" s="407">
        <v>0</v>
      </c>
      <c r="AQ1884" s="408">
        <v>-1.16288694880017E-8</v>
      </c>
      <c r="AR1884" s="407">
        <v>-9.9554254696529897E-8</v>
      </c>
      <c r="AT1884" s="406">
        <v>0</v>
      </c>
      <c r="AU1884" s="407">
        <v>0</v>
      </c>
      <c r="AV1884" s="408">
        <v>-1.01921184960522E-7</v>
      </c>
      <c r="AW1884" s="407">
        <v>-8.7254314884432905E-7</v>
      </c>
      <c r="AX1884" s="408">
        <v>0</v>
      </c>
      <c r="AY1884" s="407">
        <v>0</v>
      </c>
      <c r="AZ1884" s="408">
        <v>0</v>
      </c>
      <c r="BA1884" s="407">
        <v>0</v>
      </c>
      <c r="BB1884" s="408">
        <v>-4.6647745380305303E-8</v>
      </c>
      <c r="BC1884" s="407">
        <v>-3.99349464553277E-7</v>
      </c>
    </row>
    <row r="1885" spans="1:55" x14ac:dyDescent="0.35">
      <c r="A1885" s="385" t="str" cm="1">
        <f t="array" ref="A1885">IFERROR(_xlfn.IFS(AND(F1885="Renta Variable",O1885=1),IFERROR(MATCH(B1885,[1]RV_Det!C:C,0),"Rev"),AND(J1885="Corporativa",O1885=1,I1885="EM"),IFERROR(MATCH(B1885,[1]RF_Corps!B:B,0),"Rev"),AND(F1885="Alternativos",O1885=1),IFERROR(MATCH(B1885,[1]Rep4!C:C,0),"Rev")),"")</f>
        <v/>
      </c>
      <c r="B1885" s="394" t="s">
        <v>4986</v>
      </c>
      <c r="C1885" s="409" t="s">
        <v>4987</v>
      </c>
      <c r="D1885" s="395" t="s">
        <v>4988</v>
      </c>
      <c r="E1885" s="396" t="str">
        <f>IF(B1885="","",INDEX([1]CatGlob!$S:$S,IFERROR(MATCH(MID(B1885,7,1),[1]CatGlob!$R:$R,0),MATCH(MID(B1885,1,2),[1]CatGlob!$R:$R,0))))</f>
        <v>EUR</v>
      </c>
      <c r="F1885" s="397" t="s">
        <v>43</v>
      </c>
      <c r="G1885" s="398" t="s">
        <v>328</v>
      </c>
      <c r="H1885" s="399" t="s">
        <v>196</v>
      </c>
      <c r="I1885" s="399" t="s">
        <v>202</v>
      </c>
      <c r="J1885" s="399" t="s">
        <v>600</v>
      </c>
      <c r="K1885" s="396" t="s">
        <v>600</v>
      </c>
      <c r="L1885" s="400" t="str">
        <f>IF(ISERROR(MATCH(M1885,M$10:M1884,0)),M1885,"")</f>
        <v/>
      </c>
      <c r="M1885" s="401" t="str">
        <f>IF(B1885="","",IF(ISERROR(MATCH(F1885&amp;"_"&amp;G1885&amp;"_"&amp;H1885&amp;"_"&amp;I1885&amp;"_"&amp;J1885&amp;IF(K1885="","","_"&amp;K1885),[1]CatGlob!$B:$B,0)),F1885&amp;"_"&amp;G1885&amp;"_"&amp;H1885&amp;"_"&amp;I1885&amp;"_"&amp;J1885&amp;IF(K1885="","","_"&amp;K1885),INDEX([1]CatGlob!$C:$C,MATCH(F1885&amp;"_"&amp;G1885&amp;"_"&amp;H1885&amp;"_"&amp;I1885&amp;"_"&amp;J1885&amp;IF(K1885="","","_"&amp;K1885),[1]CatGlob!$B:$B,0))))</f>
        <v>RVI_DM_EU_SC</v>
      </c>
      <c r="N1885" s="402" t="str">
        <f t="shared" si="61"/>
        <v/>
      </c>
      <c r="O1885" s="402" t="str">
        <f t="shared" si="60"/>
        <v/>
      </c>
      <c r="P1885" s="401" t="str">
        <f>IF(LEN(B1885)&gt;8,INDEX([1]CatGlob!$X:$X,MATCH(M1885,[1]CatGlob!$W:$W,0)),"")</f>
        <v>INTER</v>
      </c>
      <c r="Q1885" s="403" t="str">
        <f>INDEX([1]CatGlob!P:P,MATCH(M1885,[1]CatGlob!O:O,0))</f>
        <v>RVI</v>
      </c>
      <c r="R1885" s="403" t="s">
        <v>1017</v>
      </c>
      <c r="S1885" s="403" t="s">
        <v>1018</v>
      </c>
      <c r="T1885" s="403" t="str">
        <f>INDEX([1]CatGlob!$D:$D,MATCH($M1885,[1]CatGlob!$C:$C,0))</f>
        <v>RVI</v>
      </c>
      <c r="U1885" s="403" t="s">
        <v>602</v>
      </c>
      <c r="V1885" s="404" t="str">
        <f>INDEX([1]CatGlob!$F:$F,MATCH($M1885,[1]CatGlob!$C:$C,0))</f>
        <v>RVI</v>
      </c>
      <c r="W1885" s="405"/>
      <c r="X1885" s="406">
        <v>0</v>
      </c>
      <c r="Y1885" s="407">
        <v>0</v>
      </c>
      <c r="Z1885" s="408">
        <v>0</v>
      </c>
      <c r="AA1885" s="407">
        <v>0</v>
      </c>
      <c r="AB1885" s="408">
        <v>0</v>
      </c>
      <c r="AC1885" s="407">
        <v>0</v>
      </c>
      <c r="AD1885" s="408">
        <v>0</v>
      </c>
      <c r="AE1885" s="407">
        <v>0</v>
      </c>
      <c r="AF1885" s="408">
        <v>0</v>
      </c>
      <c r="AG1885" s="407">
        <v>0</v>
      </c>
      <c r="AI1885" s="406">
        <v>0</v>
      </c>
      <c r="AJ1885" s="407">
        <v>0</v>
      </c>
      <c r="AK1885" s="408">
        <v>0</v>
      </c>
      <c r="AL1885" s="407">
        <v>0</v>
      </c>
      <c r="AM1885" s="408">
        <v>0</v>
      </c>
      <c r="AN1885" s="407">
        <v>0</v>
      </c>
      <c r="AO1885" s="408">
        <v>0</v>
      </c>
      <c r="AP1885" s="407">
        <v>0</v>
      </c>
      <c r="AQ1885" s="408">
        <v>0</v>
      </c>
      <c r="AR1885" s="407">
        <v>0</v>
      </c>
      <c r="AT1885" s="406">
        <v>0</v>
      </c>
      <c r="AU1885" s="407">
        <v>0</v>
      </c>
      <c r="AV1885" s="408">
        <v>0</v>
      </c>
      <c r="AW1885" s="407">
        <v>0</v>
      </c>
      <c r="AX1885" s="408">
        <v>0</v>
      </c>
      <c r="AY1885" s="407">
        <v>0</v>
      </c>
      <c r="AZ1885" s="408">
        <v>0</v>
      </c>
      <c r="BA1885" s="407">
        <v>0</v>
      </c>
      <c r="BB1885" s="408">
        <v>0</v>
      </c>
      <c r="BC1885" s="407">
        <v>0</v>
      </c>
    </row>
    <row r="1886" spans="1:55" x14ac:dyDescent="0.35">
      <c r="A1886" s="385" t="str" cm="1">
        <f t="array" ref="A1886">IFERROR(_xlfn.IFS(AND(F1886="Renta Variable",O1886=1),IFERROR(MATCH(B1886,[1]RV_Det!C:C,0),"Rev"),AND(J1886="Corporativa",O1886=1,I1886="EM"),IFERROR(MATCH(B1886,[1]RF_Corps!B:B,0),"Rev"),AND(F1886="Alternativos",O1886=1),IFERROR(MATCH(B1886,[1]Rep4!C:C,0),"Rev")),"")</f>
        <v/>
      </c>
      <c r="B1886" s="394" t="s">
        <v>4989</v>
      </c>
      <c r="C1886" s="409" t="s">
        <v>4990</v>
      </c>
      <c r="D1886" s="395" t="s">
        <v>4991</v>
      </c>
      <c r="E1886" s="396" t="str">
        <f>IF(B1886="","",INDEX([1]CatGlob!$S:$S,IFERROR(MATCH(MID(B1886,7,1),[1]CatGlob!$R:$R,0),MATCH(MID(B1886,1,2),[1]CatGlob!$R:$R,0))))</f>
        <v>EUR</v>
      </c>
      <c r="F1886" s="397" t="s">
        <v>43</v>
      </c>
      <c r="G1886" s="398" t="s">
        <v>328</v>
      </c>
      <c r="H1886" s="399" t="s">
        <v>196</v>
      </c>
      <c r="I1886" s="399" t="s">
        <v>202</v>
      </c>
      <c r="J1886" s="399" t="s">
        <v>600</v>
      </c>
      <c r="K1886" s="396" t="s">
        <v>600</v>
      </c>
      <c r="L1886" s="400" t="str">
        <f>IF(ISERROR(MATCH(M1886,M$10:M1885,0)),M1886,"")</f>
        <v/>
      </c>
      <c r="M1886" s="401" t="str">
        <f>IF(B1886="","",IF(ISERROR(MATCH(F1886&amp;"_"&amp;G1886&amp;"_"&amp;H1886&amp;"_"&amp;I1886&amp;"_"&amp;J1886&amp;IF(K1886="","","_"&amp;K1886),[1]CatGlob!$B:$B,0)),F1886&amp;"_"&amp;G1886&amp;"_"&amp;H1886&amp;"_"&amp;I1886&amp;"_"&amp;J1886&amp;IF(K1886="","","_"&amp;K1886),INDEX([1]CatGlob!$C:$C,MATCH(F1886&amp;"_"&amp;G1886&amp;"_"&amp;H1886&amp;"_"&amp;I1886&amp;"_"&amp;J1886&amp;IF(K1886="","","_"&amp;K1886),[1]CatGlob!$B:$B,0))))</f>
        <v>RVI_DM_EU_SC</v>
      </c>
      <c r="N1886" s="402" t="str">
        <f t="shared" si="61"/>
        <v/>
      </c>
      <c r="O1886" s="402" t="str">
        <f t="shared" si="60"/>
        <v/>
      </c>
      <c r="P1886" s="401" t="str">
        <f>IF(LEN(B1886)&gt;8,INDEX([1]CatGlob!$X:$X,MATCH(M1886,[1]CatGlob!$W:$W,0)),"")</f>
        <v>INTER</v>
      </c>
      <c r="Q1886" s="403" t="str">
        <f>INDEX([1]CatGlob!P:P,MATCH(M1886,[1]CatGlob!O:O,0))</f>
        <v>RVI</v>
      </c>
      <c r="R1886" s="403" t="s">
        <v>1017</v>
      </c>
      <c r="S1886" s="403" t="s">
        <v>1018</v>
      </c>
      <c r="T1886" s="403" t="str">
        <f>INDEX([1]CatGlob!$D:$D,MATCH($M1886,[1]CatGlob!$C:$C,0))</f>
        <v>RVI</v>
      </c>
      <c r="U1886" s="403" t="s">
        <v>602</v>
      </c>
      <c r="V1886" s="404" t="str">
        <f>INDEX([1]CatGlob!$F:$F,MATCH($M1886,[1]CatGlob!$C:$C,0))</f>
        <v>RVI</v>
      </c>
      <c r="W1886" s="405"/>
      <c r="X1886" s="406">
        <v>0</v>
      </c>
      <c r="Y1886" s="407">
        <v>0</v>
      </c>
      <c r="Z1886" s="408">
        <v>0</v>
      </c>
      <c r="AA1886" s="407">
        <v>0</v>
      </c>
      <c r="AB1886" s="408">
        <v>0</v>
      </c>
      <c r="AC1886" s="407">
        <v>0</v>
      </c>
      <c r="AD1886" s="408">
        <v>0</v>
      </c>
      <c r="AE1886" s="407">
        <v>0</v>
      </c>
      <c r="AF1886" s="408">
        <v>0</v>
      </c>
      <c r="AG1886" s="407">
        <v>0</v>
      </c>
      <c r="AI1886" s="406">
        <v>0</v>
      </c>
      <c r="AJ1886" s="407">
        <v>0</v>
      </c>
      <c r="AK1886" s="408">
        <v>0</v>
      </c>
      <c r="AL1886" s="407">
        <v>0</v>
      </c>
      <c r="AM1886" s="408">
        <v>0</v>
      </c>
      <c r="AN1886" s="407">
        <v>0</v>
      </c>
      <c r="AO1886" s="408">
        <v>0</v>
      </c>
      <c r="AP1886" s="407">
        <v>0</v>
      </c>
      <c r="AQ1886" s="408">
        <v>0</v>
      </c>
      <c r="AR1886" s="407">
        <v>0</v>
      </c>
      <c r="AT1886" s="406">
        <v>0</v>
      </c>
      <c r="AU1886" s="407">
        <v>0</v>
      </c>
      <c r="AV1886" s="408">
        <v>0</v>
      </c>
      <c r="AW1886" s="407">
        <v>0</v>
      </c>
      <c r="AX1886" s="408">
        <v>0</v>
      </c>
      <c r="AY1886" s="407">
        <v>0</v>
      </c>
      <c r="AZ1886" s="408">
        <v>0</v>
      </c>
      <c r="BA1886" s="407">
        <v>0</v>
      </c>
      <c r="BB1886" s="408">
        <v>0</v>
      </c>
      <c r="BC1886" s="407">
        <v>0</v>
      </c>
    </row>
    <row r="1887" spans="1:55" x14ac:dyDescent="0.35">
      <c r="A1887" s="385" t="str" cm="1">
        <f t="array" ref="A1887">IFERROR(_xlfn.IFS(AND(F1887="Renta Variable",O1887=1),IFERROR(MATCH(B1887,[1]RV_Det!C:C,0),"Rev"),AND(J1887="Corporativa",O1887=1,I1887="EM"),IFERROR(MATCH(B1887,[1]RF_Corps!B:B,0),"Rev"),AND(F1887="Alternativos",O1887=1),IFERROR(MATCH(B1887,[1]Rep4!C:C,0),"Rev")),"")</f>
        <v/>
      </c>
      <c r="B1887" s="394" t="s">
        <v>4992</v>
      </c>
      <c r="C1887" s="409" t="s">
        <v>4993</v>
      </c>
      <c r="D1887" s="395" t="s">
        <v>4994</v>
      </c>
      <c r="E1887" s="396" t="str">
        <f>IF(B1887="","",INDEX([1]CatGlob!$S:$S,IFERROR(MATCH(MID(B1887,7,1),[1]CatGlob!$R:$R,0),MATCH(MID(B1887,1,2),[1]CatGlob!$R:$R,0))))</f>
        <v>EUR</v>
      </c>
      <c r="F1887" s="397" t="s">
        <v>43</v>
      </c>
      <c r="G1887" s="398" t="s">
        <v>328</v>
      </c>
      <c r="H1887" s="399" t="s">
        <v>196</v>
      </c>
      <c r="I1887" s="399" t="s">
        <v>202</v>
      </c>
      <c r="J1887" s="399" t="s">
        <v>600</v>
      </c>
      <c r="K1887" s="396" t="s">
        <v>600</v>
      </c>
      <c r="L1887" s="400" t="str">
        <f>IF(ISERROR(MATCH(M1887,M$10:M1886,0)),M1887,"")</f>
        <v/>
      </c>
      <c r="M1887" s="401" t="str">
        <f>IF(B1887="","",IF(ISERROR(MATCH(F1887&amp;"_"&amp;G1887&amp;"_"&amp;H1887&amp;"_"&amp;I1887&amp;"_"&amp;J1887&amp;IF(K1887="","","_"&amp;K1887),[1]CatGlob!$B:$B,0)),F1887&amp;"_"&amp;G1887&amp;"_"&amp;H1887&amp;"_"&amp;I1887&amp;"_"&amp;J1887&amp;IF(K1887="","","_"&amp;K1887),INDEX([1]CatGlob!$C:$C,MATCH(F1887&amp;"_"&amp;G1887&amp;"_"&amp;H1887&amp;"_"&amp;I1887&amp;"_"&amp;J1887&amp;IF(K1887="","","_"&amp;K1887),[1]CatGlob!$B:$B,0))))</f>
        <v>RVI_DM_EU_SC</v>
      </c>
      <c r="N1887" s="402" t="str">
        <f t="shared" si="61"/>
        <v/>
      </c>
      <c r="O1887" s="402" t="str">
        <f t="shared" si="60"/>
        <v/>
      </c>
      <c r="P1887" s="401" t="str">
        <f>IF(LEN(B1887)&gt;8,INDEX([1]CatGlob!$X:$X,MATCH(M1887,[1]CatGlob!$W:$W,0)),"")</f>
        <v>INTER</v>
      </c>
      <c r="Q1887" s="403" t="str">
        <f>INDEX([1]CatGlob!P:P,MATCH(M1887,[1]CatGlob!O:O,0))</f>
        <v>RVI</v>
      </c>
      <c r="R1887" s="403" t="s">
        <v>1017</v>
      </c>
      <c r="S1887" s="403" t="s">
        <v>1018</v>
      </c>
      <c r="T1887" s="403" t="str">
        <f>INDEX([1]CatGlob!$D:$D,MATCH($M1887,[1]CatGlob!$C:$C,0))</f>
        <v>RVI</v>
      </c>
      <c r="U1887" s="403" t="s">
        <v>602</v>
      </c>
      <c r="V1887" s="404" t="str">
        <f>INDEX([1]CatGlob!$F:$F,MATCH($M1887,[1]CatGlob!$C:$C,0))</f>
        <v>RVI</v>
      </c>
      <c r="W1887" s="405"/>
      <c r="X1887" s="406">
        <v>0</v>
      </c>
      <c r="Y1887" s="407">
        <v>0</v>
      </c>
      <c r="Z1887" s="408">
        <v>0</v>
      </c>
      <c r="AA1887" s="407">
        <v>0</v>
      </c>
      <c r="AB1887" s="408">
        <v>0</v>
      </c>
      <c r="AC1887" s="407">
        <v>0</v>
      </c>
      <c r="AD1887" s="408">
        <v>0</v>
      </c>
      <c r="AE1887" s="407">
        <v>0</v>
      </c>
      <c r="AF1887" s="408">
        <v>0</v>
      </c>
      <c r="AG1887" s="407">
        <v>0</v>
      </c>
      <c r="AI1887" s="406">
        <v>0</v>
      </c>
      <c r="AJ1887" s="407">
        <v>0</v>
      </c>
      <c r="AK1887" s="408">
        <v>0</v>
      </c>
      <c r="AL1887" s="407">
        <v>0</v>
      </c>
      <c r="AM1887" s="408">
        <v>0</v>
      </c>
      <c r="AN1887" s="407">
        <v>0</v>
      </c>
      <c r="AO1887" s="408">
        <v>0</v>
      </c>
      <c r="AP1887" s="407">
        <v>0</v>
      </c>
      <c r="AQ1887" s="408">
        <v>0</v>
      </c>
      <c r="AR1887" s="407">
        <v>0</v>
      </c>
      <c r="AT1887" s="406">
        <v>0</v>
      </c>
      <c r="AU1887" s="407">
        <v>0</v>
      </c>
      <c r="AV1887" s="408">
        <v>0</v>
      </c>
      <c r="AW1887" s="407">
        <v>0</v>
      </c>
      <c r="AX1887" s="408">
        <v>0</v>
      </c>
      <c r="AY1887" s="407">
        <v>0</v>
      </c>
      <c r="AZ1887" s="408">
        <v>0</v>
      </c>
      <c r="BA1887" s="407">
        <v>0</v>
      </c>
      <c r="BB1887" s="408">
        <v>0</v>
      </c>
      <c r="BC1887" s="407">
        <v>0</v>
      </c>
    </row>
    <row r="1888" spans="1:55" x14ac:dyDescent="0.35">
      <c r="A1888" s="385" t="str" cm="1">
        <f t="array" ref="A1888">IFERROR(_xlfn.IFS(AND(F1888="Renta Variable",O1888=1),IFERROR(MATCH(B1888,[1]RV_Det!C:C,0),"Rev"),AND(J1888="Corporativa",O1888=1,I1888="EM"),IFERROR(MATCH(B1888,[1]RF_Corps!B:B,0),"Rev"),AND(F1888="Alternativos",O1888=1),IFERROR(MATCH(B1888,[1]Rep4!C:C,0),"Rev")),"")</f>
        <v/>
      </c>
      <c r="B1888" s="394" t="s">
        <v>4995</v>
      </c>
      <c r="C1888" s="409" t="s">
        <v>4996</v>
      </c>
      <c r="D1888" s="395" t="s">
        <v>4997</v>
      </c>
      <c r="E1888" s="396" t="str">
        <f>IF(B1888="","",INDEX([1]CatGlob!$S:$S,IFERROR(MATCH(MID(B1888,7,1),[1]CatGlob!$R:$R,0),MATCH(MID(B1888,1,2),[1]CatGlob!$R:$R,0))))</f>
        <v>EUR</v>
      </c>
      <c r="F1888" s="397" t="s">
        <v>43</v>
      </c>
      <c r="G1888" s="398" t="s">
        <v>328</v>
      </c>
      <c r="H1888" s="399" t="s">
        <v>196</v>
      </c>
      <c r="I1888" s="399" t="s">
        <v>202</v>
      </c>
      <c r="J1888" s="399" t="s">
        <v>600</v>
      </c>
      <c r="K1888" s="396" t="s">
        <v>600</v>
      </c>
      <c r="L1888" s="400" t="str">
        <f>IF(ISERROR(MATCH(M1888,M$10:M1887,0)),M1888,"")</f>
        <v/>
      </c>
      <c r="M1888" s="401" t="str">
        <f>IF(B1888="","",IF(ISERROR(MATCH(F1888&amp;"_"&amp;G1888&amp;"_"&amp;H1888&amp;"_"&amp;I1888&amp;"_"&amp;J1888&amp;IF(K1888="","","_"&amp;K1888),[1]CatGlob!$B:$B,0)),F1888&amp;"_"&amp;G1888&amp;"_"&amp;H1888&amp;"_"&amp;I1888&amp;"_"&amp;J1888&amp;IF(K1888="","","_"&amp;K1888),INDEX([1]CatGlob!$C:$C,MATCH(F1888&amp;"_"&amp;G1888&amp;"_"&amp;H1888&amp;"_"&amp;I1888&amp;"_"&amp;J1888&amp;IF(K1888="","","_"&amp;K1888),[1]CatGlob!$B:$B,0))))</f>
        <v>RVI_DM_EU_SC</v>
      </c>
      <c r="N1888" s="402" t="str">
        <f t="shared" si="61"/>
        <v/>
      </c>
      <c r="O1888" s="402" t="str">
        <f t="shared" si="60"/>
        <v/>
      </c>
      <c r="P1888" s="401" t="str">
        <f>IF(LEN(B1888)&gt;8,INDEX([1]CatGlob!$X:$X,MATCH(M1888,[1]CatGlob!$W:$W,0)),"")</f>
        <v>INTER</v>
      </c>
      <c r="Q1888" s="403" t="str">
        <f>INDEX([1]CatGlob!P:P,MATCH(M1888,[1]CatGlob!O:O,0))</f>
        <v>RVI</v>
      </c>
      <c r="R1888" s="403" t="s">
        <v>1017</v>
      </c>
      <c r="S1888" s="403" t="s">
        <v>1018</v>
      </c>
      <c r="T1888" s="403" t="str">
        <f>INDEX([1]CatGlob!$D:$D,MATCH($M1888,[1]CatGlob!$C:$C,0))</f>
        <v>RVI</v>
      </c>
      <c r="U1888" s="403" t="s">
        <v>602</v>
      </c>
      <c r="V1888" s="404" t="str">
        <f>INDEX([1]CatGlob!$F:$F,MATCH($M1888,[1]CatGlob!$C:$C,0))</f>
        <v>RVI</v>
      </c>
      <c r="W1888" s="405"/>
      <c r="X1888" s="406">
        <v>0</v>
      </c>
      <c r="Y1888" s="407">
        <v>0</v>
      </c>
      <c r="Z1888" s="408">
        <v>0</v>
      </c>
      <c r="AA1888" s="407">
        <v>0</v>
      </c>
      <c r="AB1888" s="408">
        <v>0</v>
      </c>
      <c r="AC1888" s="407">
        <v>0</v>
      </c>
      <c r="AD1888" s="408">
        <v>0</v>
      </c>
      <c r="AE1888" s="407">
        <v>0</v>
      </c>
      <c r="AF1888" s="408">
        <v>0</v>
      </c>
      <c r="AG1888" s="407">
        <v>0</v>
      </c>
      <c r="AI1888" s="406">
        <v>0</v>
      </c>
      <c r="AJ1888" s="407">
        <v>0</v>
      </c>
      <c r="AK1888" s="408">
        <v>0</v>
      </c>
      <c r="AL1888" s="407">
        <v>0</v>
      </c>
      <c r="AM1888" s="408">
        <v>0</v>
      </c>
      <c r="AN1888" s="407">
        <v>0</v>
      </c>
      <c r="AO1888" s="408">
        <v>0</v>
      </c>
      <c r="AP1888" s="407">
        <v>0</v>
      </c>
      <c r="AQ1888" s="408">
        <v>0</v>
      </c>
      <c r="AR1888" s="407">
        <v>0</v>
      </c>
      <c r="AT1888" s="406">
        <v>0</v>
      </c>
      <c r="AU1888" s="407">
        <v>0</v>
      </c>
      <c r="AV1888" s="408">
        <v>0</v>
      </c>
      <c r="AW1888" s="407">
        <v>0</v>
      </c>
      <c r="AX1888" s="408">
        <v>0</v>
      </c>
      <c r="AY1888" s="407">
        <v>0</v>
      </c>
      <c r="AZ1888" s="408">
        <v>0</v>
      </c>
      <c r="BA1888" s="407">
        <v>0</v>
      </c>
      <c r="BB1888" s="408">
        <v>0</v>
      </c>
      <c r="BC1888" s="407">
        <v>0</v>
      </c>
    </row>
    <row r="1889" spans="1:55" x14ac:dyDescent="0.35">
      <c r="A1889" s="385" t="str" cm="1">
        <f t="array" ref="A1889">IFERROR(_xlfn.IFS(AND(F1889="Renta Variable",O1889=1),IFERROR(MATCH(B1889,[1]RV_Det!C:C,0),"Rev"),AND(J1889="Corporativa",O1889=1,I1889="EM"),IFERROR(MATCH(B1889,[1]RF_Corps!B:B,0),"Rev"),AND(F1889="Alternativos",O1889=1),IFERROR(MATCH(B1889,[1]Rep4!C:C,0),"Rev")),"")</f>
        <v/>
      </c>
      <c r="B1889" s="394" t="s">
        <v>4998</v>
      </c>
      <c r="C1889" s="409" t="s">
        <v>4999</v>
      </c>
      <c r="D1889" s="395" t="s">
        <v>5000</v>
      </c>
      <c r="E1889" s="396" t="str">
        <f>IF(B1889="","",INDEX([1]CatGlob!$S:$S,IFERROR(MATCH(MID(B1889,7,1),[1]CatGlob!$R:$R,0),MATCH(MID(B1889,1,2),[1]CatGlob!$R:$R,0))))</f>
        <v>EUR</v>
      </c>
      <c r="F1889" s="397" t="s">
        <v>43</v>
      </c>
      <c r="G1889" s="398" t="s">
        <v>328</v>
      </c>
      <c r="H1889" s="399" t="s">
        <v>196</v>
      </c>
      <c r="I1889" s="399" t="s">
        <v>202</v>
      </c>
      <c r="J1889" s="399" t="s">
        <v>600</v>
      </c>
      <c r="K1889" s="396" t="s">
        <v>600</v>
      </c>
      <c r="L1889" s="400" t="str">
        <f>IF(ISERROR(MATCH(M1889,M$10:M1888,0)),M1889,"")</f>
        <v/>
      </c>
      <c r="M1889" s="401" t="str">
        <f>IF(B1889="","",IF(ISERROR(MATCH(F1889&amp;"_"&amp;G1889&amp;"_"&amp;H1889&amp;"_"&amp;I1889&amp;"_"&amp;J1889&amp;IF(K1889="","","_"&amp;K1889),[1]CatGlob!$B:$B,0)),F1889&amp;"_"&amp;G1889&amp;"_"&amp;H1889&amp;"_"&amp;I1889&amp;"_"&amp;J1889&amp;IF(K1889="","","_"&amp;K1889),INDEX([1]CatGlob!$C:$C,MATCH(F1889&amp;"_"&amp;G1889&amp;"_"&amp;H1889&amp;"_"&amp;I1889&amp;"_"&amp;J1889&amp;IF(K1889="","","_"&amp;K1889),[1]CatGlob!$B:$B,0))))</f>
        <v>RVI_DM_EU_SC</v>
      </c>
      <c r="N1889" s="402" t="str">
        <f t="shared" si="61"/>
        <v/>
      </c>
      <c r="O1889" s="402" t="str">
        <f t="shared" si="60"/>
        <v/>
      </c>
      <c r="P1889" s="401" t="str">
        <f>IF(LEN(B1889)&gt;8,INDEX([1]CatGlob!$X:$X,MATCH(M1889,[1]CatGlob!$W:$W,0)),"")</f>
        <v>INTER</v>
      </c>
      <c r="Q1889" s="403" t="str">
        <f>INDEX([1]CatGlob!P:P,MATCH(M1889,[1]CatGlob!O:O,0))</f>
        <v>RVI</v>
      </c>
      <c r="R1889" s="403" t="s">
        <v>1017</v>
      </c>
      <c r="S1889" s="403" t="s">
        <v>1018</v>
      </c>
      <c r="T1889" s="403" t="str">
        <f>INDEX([1]CatGlob!$D:$D,MATCH($M1889,[1]CatGlob!$C:$C,0))</f>
        <v>RVI</v>
      </c>
      <c r="U1889" s="403" t="s">
        <v>602</v>
      </c>
      <c r="V1889" s="404" t="str">
        <f>INDEX([1]CatGlob!$F:$F,MATCH($M1889,[1]CatGlob!$C:$C,0))</f>
        <v>RVI</v>
      </c>
      <c r="W1889" s="405"/>
      <c r="X1889" s="406">
        <v>0</v>
      </c>
      <c r="Y1889" s="407">
        <v>0</v>
      </c>
      <c r="Z1889" s="408">
        <v>0</v>
      </c>
      <c r="AA1889" s="407">
        <v>0</v>
      </c>
      <c r="AB1889" s="408">
        <v>0</v>
      </c>
      <c r="AC1889" s="407">
        <v>0</v>
      </c>
      <c r="AD1889" s="408">
        <v>0</v>
      </c>
      <c r="AE1889" s="407">
        <v>0</v>
      </c>
      <c r="AF1889" s="408">
        <v>0</v>
      </c>
      <c r="AG1889" s="407">
        <v>0</v>
      </c>
      <c r="AI1889" s="406">
        <v>0</v>
      </c>
      <c r="AJ1889" s="407">
        <v>0</v>
      </c>
      <c r="AK1889" s="408">
        <v>0</v>
      </c>
      <c r="AL1889" s="407">
        <v>0</v>
      </c>
      <c r="AM1889" s="408">
        <v>0</v>
      </c>
      <c r="AN1889" s="407">
        <v>0</v>
      </c>
      <c r="AO1889" s="408">
        <v>0</v>
      </c>
      <c r="AP1889" s="407">
        <v>0</v>
      </c>
      <c r="AQ1889" s="408">
        <v>0</v>
      </c>
      <c r="AR1889" s="407">
        <v>0</v>
      </c>
      <c r="AT1889" s="406">
        <v>0</v>
      </c>
      <c r="AU1889" s="407">
        <v>0</v>
      </c>
      <c r="AV1889" s="408">
        <v>0</v>
      </c>
      <c r="AW1889" s="407">
        <v>0</v>
      </c>
      <c r="AX1889" s="408">
        <v>0</v>
      </c>
      <c r="AY1889" s="407">
        <v>0</v>
      </c>
      <c r="AZ1889" s="408">
        <v>0</v>
      </c>
      <c r="BA1889" s="407">
        <v>0</v>
      </c>
      <c r="BB1889" s="408">
        <v>0</v>
      </c>
      <c r="BC1889" s="407">
        <v>0</v>
      </c>
    </row>
    <row r="1890" spans="1:55" x14ac:dyDescent="0.35">
      <c r="A1890" s="385" cm="1">
        <f t="array" ref="A1890">IFERROR(_xlfn.IFS(AND(F1890="Renta Variable",O1890=1),IFERROR(MATCH(B1890,[1]RV_Det!C:C,0),"Rev"),AND(J1890="Corporativa",O1890=1,I1890="EM"),IFERROR(MATCH(B1890,[1]RF_Corps!B:B,0),"Rev"),AND(F1890="Alternativos",O1890=1),IFERROR(MATCH(B1890,[1]Rep4!C:C,0),"Rev")),"")</f>
        <v>577</v>
      </c>
      <c r="B1890" s="394" t="s">
        <v>5001</v>
      </c>
      <c r="C1890" s="409" t="s">
        <v>5002</v>
      </c>
      <c r="D1890" s="395" t="s">
        <v>5003</v>
      </c>
      <c r="E1890" s="396" t="str">
        <f>IF(B1890="","",INDEX([1]CatGlob!$S:$S,IFERROR(MATCH(MID(B1890,7,1),[1]CatGlob!$R:$R,0),MATCH(MID(B1890,1,2),[1]CatGlob!$R:$R,0))))</f>
        <v>EUR</v>
      </c>
      <c r="F1890" s="397" t="s">
        <v>43</v>
      </c>
      <c r="G1890" s="398" t="s">
        <v>328</v>
      </c>
      <c r="H1890" s="399" t="s">
        <v>196</v>
      </c>
      <c r="I1890" s="399" t="s">
        <v>202</v>
      </c>
      <c r="J1890" s="399" t="s">
        <v>600</v>
      </c>
      <c r="K1890" s="396" t="s">
        <v>600</v>
      </c>
      <c r="L1890" s="400" t="str">
        <f>IF(ISERROR(MATCH(M1890,M$10:M1889,0)),M1890,"")</f>
        <v/>
      </c>
      <c r="M1890" s="401" t="str">
        <f>IF(B1890="","",IF(ISERROR(MATCH(F1890&amp;"_"&amp;G1890&amp;"_"&amp;H1890&amp;"_"&amp;I1890&amp;"_"&amp;J1890&amp;IF(K1890="","","_"&amp;K1890),[1]CatGlob!$B:$B,0)),F1890&amp;"_"&amp;G1890&amp;"_"&amp;H1890&amp;"_"&amp;I1890&amp;"_"&amp;J1890&amp;IF(K1890="","","_"&amp;K1890),INDEX([1]CatGlob!$C:$C,MATCH(F1890&amp;"_"&amp;G1890&amp;"_"&amp;H1890&amp;"_"&amp;I1890&amp;"_"&amp;J1890&amp;IF(K1890="","","_"&amp;K1890),[1]CatGlob!$B:$B,0))))</f>
        <v>RVI_DM_EU_SC</v>
      </c>
      <c r="N1890" s="402" t="str">
        <f t="shared" si="61"/>
        <v/>
      </c>
      <c r="O1890" s="402">
        <f t="shared" si="60"/>
        <v>1</v>
      </c>
      <c r="P1890" s="401" t="str">
        <f>IF(LEN(B1890)&gt;8,INDEX([1]CatGlob!$X:$X,MATCH(M1890,[1]CatGlob!$W:$W,0)),"")</f>
        <v>INTER</v>
      </c>
      <c r="Q1890" s="403" t="str">
        <f>INDEX([1]CatGlob!P:P,MATCH(M1890,[1]CatGlob!O:O,0))</f>
        <v>RVI</v>
      </c>
      <c r="R1890" s="403" t="s">
        <v>1017</v>
      </c>
      <c r="S1890" s="403" t="s">
        <v>1018</v>
      </c>
      <c r="T1890" s="403" t="str">
        <f>INDEX([1]CatGlob!$D:$D,MATCH($M1890,[1]CatGlob!$C:$C,0))</f>
        <v>RVI</v>
      </c>
      <c r="U1890" s="403" t="s">
        <v>602</v>
      </c>
      <c r="V1890" s="404" t="str">
        <f>INDEX([1]CatGlob!$F:$F,MATCH($M1890,[1]CatGlob!$C:$C,0))</f>
        <v>RVI</v>
      </c>
      <c r="W1890" s="405"/>
      <c r="X1890" s="406">
        <v>2.2695618193938501E-7</v>
      </c>
      <c r="Y1890" s="407">
        <v>2.5078310539328199E-5</v>
      </c>
      <c r="Z1890" s="408">
        <v>2.2695618193938501E-7</v>
      </c>
      <c r="AA1890" s="407">
        <v>2.5078310539328199E-5</v>
      </c>
      <c r="AB1890" s="408">
        <v>2.2695618193938501E-7</v>
      </c>
      <c r="AC1890" s="407">
        <v>2.5078310539328199E-5</v>
      </c>
      <c r="AD1890" s="408">
        <v>2.2695618193938501E-7</v>
      </c>
      <c r="AE1890" s="407">
        <v>2.5078310539328199E-5</v>
      </c>
      <c r="AF1890" s="408">
        <v>2.2695618193938501E-7</v>
      </c>
      <c r="AG1890" s="407">
        <v>2.5078310539328199E-5</v>
      </c>
      <c r="AI1890" s="406">
        <v>1.10814764977925E-7</v>
      </c>
      <c r="AJ1890" s="407">
        <v>1.22448629014116E-5</v>
      </c>
      <c r="AK1890" s="408">
        <v>-1.63060998149485E-8</v>
      </c>
      <c r="AL1890" s="407">
        <v>-1.8017987102325599E-6</v>
      </c>
      <c r="AM1890" s="408">
        <v>-3.9352903027134796E-6</v>
      </c>
      <c r="AN1890" s="407">
        <v>-4.34843554497633E-4</v>
      </c>
      <c r="AO1890" s="408">
        <v>1.10814764977925E-7</v>
      </c>
      <c r="AP1890" s="407">
        <v>1.22448629014116E-5</v>
      </c>
      <c r="AQ1890" s="408">
        <v>-1.72403888720564E-6</v>
      </c>
      <c r="AR1890" s="407">
        <v>-1.90503657590023E-4</v>
      </c>
      <c r="AT1890" s="406">
        <v>7.2831878117996604E-7</v>
      </c>
      <c r="AU1890" s="407">
        <v>8.0478110842108195E-5</v>
      </c>
      <c r="AV1890" s="408">
        <v>7.2831878117996604E-7</v>
      </c>
      <c r="AW1890" s="407">
        <v>8.0478110842108195E-5</v>
      </c>
      <c r="AX1890" s="408">
        <v>7.2831878117996604E-7</v>
      </c>
      <c r="AY1890" s="407">
        <v>8.0478110842108195E-5</v>
      </c>
      <c r="AZ1890" s="408">
        <v>7.2831878117996604E-7</v>
      </c>
      <c r="BA1890" s="407">
        <v>8.0478110842108195E-5</v>
      </c>
      <c r="BB1890" s="408">
        <v>7.2831878117996604E-7</v>
      </c>
      <c r="BC1890" s="407">
        <v>8.0478110842108195E-5</v>
      </c>
    </row>
    <row r="1891" spans="1:55" x14ac:dyDescent="0.35">
      <c r="A1891" s="385" cm="1">
        <f t="array" ref="A1891">IFERROR(_xlfn.IFS(AND(F1891="Renta Variable",O1891=1),IFERROR(MATCH(B1891,[1]RV_Det!C:C,0),"Rev"),AND(J1891="Corporativa",O1891=1,I1891="EM"),IFERROR(MATCH(B1891,[1]RF_Corps!B:B,0),"Rev"),AND(F1891="Alternativos",O1891=1),IFERROR(MATCH(B1891,[1]Rep4!C:C,0),"Rev")),"")</f>
        <v>578</v>
      </c>
      <c r="B1891" s="394" t="s">
        <v>5004</v>
      </c>
      <c r="C1891" s="409" t="s">
        <v>5005</v>
      </c>
      <c r="D1891" s="395" t="s">
        <v>5006</v>
      </c>
      <c r="E1891" s="396" t="str">
        <f>IF(B1891="","",INDEX([1]CatGlob!$S:$S,IFERROR(MATCH(MID(B1891,7,1),[1]CatGlob!$R:$R,0),MATCH(MID(B1891,1,2),[1]CatGlob!$R:$R,0))))</f>
        <v>EUR</v>
      </c>
      <c r="F1891" s="397" t="s">
        <v>43</v>
      </c>
      <c r="G1891" s="398" t="s">
        <v>328</v>
      </c>
      <c r="H1891" s="399" t="s">
        <v>196</v>
      </c>
      <c r="I1891" s="399" t="s">
        <v>202</v>
      </c>
      <c r="J1891" s="399" t="s">
        <v>600</v>
      </c>
      <c r="K1891" s="396" t="s">
        <v>600</v>
      </c>
      <c r="L1891" s="400" t="str">
        <f>IF(ISERROR(MATCH(M1891,M$10:M1890,0)),M1891,"")</f>
        <v/>
      </c>
      <c r="M1891" s="401" t="str">
        <f>IF(B1891="","",IF(ISERROR(MATCH(F1891&amp;"_"&amp;G1891&amp;"_"&amp;H1891&amp;"_"&amp;I1891&amp;"_"&amp;J1891&amp;IF(K1891="","","_"&amp;K1891),[1]CatGlob!$B:$B,0)),F1891&amp;"_"&amp;G1891&amp;"_"&amp;H1891&amp;"_"&amp;I1891&amp;"_"&amp;J1891&amp;IF(K1891="","","_"&amp;K1891),INDEX([1]CatGlob!$C:$C,MATCH(F1891&amp;"_"&amp;G1891&amp;"_"&amp;H1891&amp;"_"&amp;I1891&amp;"_"&amp;J1891&amp;IF(K1891="","","_"&amp;K1891),[1]CatGlob!$B:$B,0))))</f>
        <v>RVI_DM_EU_SC</v>
      </c>
      <c r="N1891" s="402" t="str">
        <f t="shared" si="61"/>
        <v/>
      </c>
      <c r="O1891" s="402">
        <f t="shared" si="60"/>
        <v>1</v>
      </c>
      <c r="P1891" s="401" t="str">
        <f>IF(LEN(B1891)&gt;8,INDEX([1]CatGlob!$X:$X,MATCH(M1891,[1]CatGlob!$W:$W,0)),"")</f>
        <v>INTER</v>
      </c>
      <c r="Q1891" s="403" t="str">
        <f>INDEX([1]CatGlob!P:P,MATCH(M1891,[1]CatGlob!O:O,0))</f>
        <v>RVI</v>
      </c>
      <c r="R1891" s="403" t="s">
        <v>1017</v>
      </c>
      <c r="S1891" s="403" t="s">
        <v>1018</v>
      </c>
      <c r="T1891" s="403" t="str">
        <f>INDEX([1]CatGlob!$D:$D,MATCH($M1891,[1]CatGlob!$C:$C,0))</f>
        <v>RVI</v>
      </c>
      <c r="U1891" s="403" t="s">
        <v>602</v>
      </c>
      <c r="V1891" s="404" t="str">
        <f>INDEX([1]CatGlob!$F:$F,MATCH($M1891,[1]CatGlob!$C:$C,0))</f>
        <v>RVI</v>
      </c>
      <c r="W1891" s="405"/>
      <c r="X1891" s="406">
        <v>0</v>
      </c>
      <c r="Y1891" s="407">
        <v>0</v>
      </c>
      <c r="Z1891" s="408">
        <v>-6.3438639193578304E-6</v>
      </c>
      <c r="AA1891" s="407">
        <v>5.30495047890156E-5</v>
      </c>
      <c r="AB1891" s="408">
        <v>0</v>
      </c>
      <c r="AC1891" s="407">
        <v>0</v>
      </c>
      <c r="AD1891" s="408">
        <v>0</v>
      </c>
      <c r="AE1891" s="407">
        <v>0</v>
      </c>
      <c r="AF1891" s="408">
        <v>-8.2587644280632104E-7</v>
      </c>
      <c r="AG1891" s="407">
        <v>6.9062541165328204E-6</v>
      </c>
      <c r="AI1891" s="406">
        <v>0</v>
      </c>
      <c r="AJ1891" s="407">
        <v>0</v>
      </c>
      <c r="AK1891" s="408">
        <v>-7.2117728417324402E-7</v>
      </c>
      <c r="AL1891" s="407">
        <v>6.0307248084257E-6</v>
      </c>
      <c r="AM1891" s="408">
        <v>0</v>
      </c>
      <c r="AN1891" s="407">
        <v>0</v>
      </c>
      <c r="AO1891" s="408">
        <v>0</v>
      </c>
      <c r="AP1891" s="407">
        <v>0</v>
      </c>
      <c r="AQ1891" s="408">
        <v>-2.0818844741076499E-7</v>
      </c>
      <c r="AR1891" s="407">
        <v>1.74094118350811E-6</v>
      </c>
      <c r="AT1891" s="406">
        <v>0</v>
      </c>
      <c r="AU1891" s="407">
        <v>0</v>
      </c>
      <c r="AV1891" s="408">
        <v>-2.16332301336672E-6</v>
      </c>
      <c r="AW1891" s="407">
        <v>1.80904269342363E-5</v>
      </c>
      <c r="AX1891" s="408">
        <v>0</v>
      </c>
      <c r="AY1891" s="407">
        <v>0</v>
      </c>
      <c r="AZ1891" s="408">
        <v>0</v>
      </c>
      <c r="BA1891" s="407">
        <v>0</v>
      </c>
      <c r="BB1891" s="408">
        <v>-9.9011938628826699E-7</v>
      </c>
      <c r="BC1891" s="407">
        <v>8.2797077935871407E-6</v>
      </c>
    </row>
    <row r="1892" spans="1:55" x14ac:dyDescent="0.35">
      <c r="A1892" s="385" t="str" cm="1">
        <f t="array" ref="A1892">IFERROR(_xlfn.IFS(AND(F1892="Renta Variable",O1892=1),IFERROR(MATCH(B1892,[1]RV_Det!C:C,0),"Rev"),AND(J1892="Corporativa",O1892=1,I1892="EM"),IFERROR(MATCH(B1892,[1]RF_Corps!B:B,0),"Rev"),AND(F1892="Alternativos",O1892=1),IFERROR(MATCH(B1892,[1]Rep4!C:C,0),"Rev")),"")</f>
        <v/>
      </c>
      <c r="B1892" s="394" t="s">
        <v>5007</v>
      </c>
      <c r="C1892" s="409" t="s">
        <v>5008</v>
      </c>
      <c r="D1892" s="395" t="s">
        <v>5009</v>
      </c>
      <c r="E1892" s="396" t="str">
        <f>IF(B1892="","",INDEX([1]CatGlob!$S:$S,IFERROR(MATCH(MID(B1892,7,1),[1]CatGlob!$R:$R,0),MATCH(MID(B1892,1,2),[1]CatGlob!$R:$R,0))))</f>
        <v>EUR</v>
      </c>
      <c r="F1892" s="397" t="s">
        <v>43</v>
      </c>
      <c r="G1892" s="398" t="s">
        <v>328</v>
      </c>
      <c r="H1892" s="399" t="s">
        <v>196</v>
      </c>
      <c r="I1892" s="399" t="s">
        <v>202</v>
      </c>
      <c r="J1892" s="399" t="s">
        <v>600</v>
      </c>
      <c r="K1892" s="396" t="s">
        <v>600</v>
      </c>
      <c r="L1892" s="400" t="str">
        <f>IF(ISERROR(MATCH(M1892,M$10:M1891,0)),M1892,"")</f>
        <v/>
      </c>
      <c r="M1892" s="401" t="str">
        <f>IF(B1892="","",IF(ISERROR(MATCH(F1892&amp;"_"&amp;G1892&amp;"_"&amp;H1892&amp;"_"&amp;I1892&amp;"_"&amp;J1892&amp;IF(K1892="","","_"&amp;K1892),[1]CatGlob!$B:$B,0)),F1892&amp;"_"&amp;G1892&amp;"_"&amp;H1892&amp;"_"&amp;I1892&amp;"_"&amp;J1892&amp;IF(K1892="","","_"&amp;K1892),INDEX([1]CatGlob!$C:$C,MATCH(F1892&amp;"_"&amp;G1892&amp;"_"&amp;H1892&amp;"_"&amp;I1892&amp;"_"&amp;J1892&amp;IF(K1892="","","_"&amp;K1892),[1]CatGlob!$B:$B,0))))</f>
        <v>RVI_DM_EU_SC</v>
      </c>
      <c r="N1892" s="402" t="str">
        <f t="shared" si="61"/>
        <v/>
      </c>
      <c r="O1892" s="402" t="str">
        <f t="shared" si="60"/>
        <v/>
      </c>
      <c r="P1892" s="401" t="str">
        <f>IF(LEN(B1892)&gt;8,INDEX([1]CatGlob!$X:$X,MATCH(M1892,[1]CatGlob!$W:$W,0)),"")</f>
        <v>INTER</v>
      </c>
      <c r="Q1892" s="403" t="str">
        <f>INDEX([1]CatGlob!P:P,MATCH(M1892,[1]CatGlob!O:O,0))</f>
        <v>RVI</v>
      </c>
      <c r="R1892" s="403" t="s">
        <v>1017</v>
      </c>
      <c r="S1892" s="403" t="s">
        <v>1018</v>
      </c>
      <c r="T1892" s="403" t="str">
        <f>INDEX([1]CatGlob!$D:$D,MATCH($M1892,[1]CatGlob!$C:$C,0))</f>
        <v>RVI</v>
      </c>
      <c r="U1892" s="403" t="s">
        <v>602</v>
      </c>
      <c r="V1892" s="404" t="str">
        <f>INDEX([1]CatGlob!$F:$F,MATCH($M1892,[1]CatGlob!$C:$C,0))</f>
        <v>RVI</v>
      </c>
      <c r="W1892" s="405"/>
      <c r="X1892" s="406">
        <v>0</v>
      </c>
      <c r="Y1892" s="407">
        <v>0</v>
      </c>
      <c r="Z1892" s="408">
        <v>0</v>
      </c>
      <c r="AA1892" s="407">
        <v>0</v>
      </c>
      <c r="AB1892" s="408">
        <v>0</v>
      </c>
      <c r="AC1892" s="407">
        <v>0</v>
      </c>
      <c r="AD1892" s="408">
        <v>0</v>
      </c>
      <c r="AE1892" s="407">
        <v>0</v>
      </c>
      <c r="AF1892" s="408">
        <v>0</v>
      </c>
      <c r="AG1892" s="407">
        <v>0</v>
      </c>
      <c r="AI1892" s="406">
        <v>0</v>
      </c>
      <c r="AJ1892" s="407">
        <v>0</v>
      </c>
      <c r="AK1892" s="408">
        <v>0</v>
      </c>
      <c r="AL1892" s="407">
        <v>0</v>
      </c>
      <c r="AM1892" s="408">
        <v>0</v>
      </c>
      <c r="AN1892" s="407">
        <v>0</v>
      </c>
      <c r="AO1892" s="408">
        <v>0</v>
      </c>
      <c r="AP1892" s="407">
        <v>0</v>
      </c>
      <c r="AQ1892" s="408">
        <v>0</v>
      </c>
      <c r="AR1892" s="407">
        <v>0</v>
      </c>
      <c r="AT1892" s="406">
        <v>0</v>
      </c>
      <c r="AU1892" s="407">
        <v>0</v>
      </c>
      <c r="AV1892" s="408">
        <v>0</v>
      </c>
      <c r="AW1892" s="407">
        <v>0</v>
      </c>
      <c r="AX1892" s="408">
        <v>0</v>
      </c>
      <c r="AY1892" s="407">
        <v>0</v>
      </c>
      <c r="AZ1892" s="408">
        <v>0</v>
      </c>
      <c r="BA1892" s="407">
        <v>0</v>
      </c>
      <c r="BB1892" s="408">
        <v>0</v>
      </c>
      <c r="BC1892" s="407">
        <v>0</v>
      </c>
    </row>
    <row r="1893" spans="1:55" x14ac:dyDescent="0.35">
      <c r="A1893" s="385" t="str" cm="1">
        <f t="array" ref="A1893">IFERROR(_xlfn.IFS(AND(F1893="Renta Variable",O1893=1),IFERROR(MATCH(B1893,[1]RV_Det!C:C,0),"Rev"),AND(J1893="Corporativa",O1893=1,I1893="EM"),IFERROR(MATCH(B1893,[1]RF_Corps!B:B,0),"Rev"),AND(F1893="Alternativos",O1893=1),IFERROR(MATCH(B1893,[1]Rep4!C:C,0),"Rev")),"")</f>
        <v/>
      </c>
      <c r="B1893" s="394" t="s">
        <v>5010</v>
      </c>
      <c r="C1893" s="409" t="s">
        <v>5011</v>
      </c>
      <c r="D1893" s="394" t="s">
        <v>5012</v>
      </c>
      <c r="E1893" s="396" t="str">
        <f>IF(B1893="","",INDEX([1]CatGlob!$S:$S,IFERROR(MATCH(MID(B1893,7,1),[1]CatGlob!$R:$R,0),MATCH(MID(B1893,1,2),[1]CatGlob!$R:$R,0))))</f>
        <v>EUR</v>
      </c>
      <c r="F1893" s="397" t="s">
        <v>43</v>
      </c>
      <c r="G1893" s="398" t="s">
        <v>328</v>
      </c>
      <c r="H1893" s="399" t="s">
        <v>196</v>
      </c>
      <c r="I1893" s="399" t="s">
        <v>202</v>
      </c>
      <c r="J1893" s="399" t="s">
        <v>600</v>
      </c>
      <c r="K1893" s="396" t="s">
        <v>600</v>
      </c>
      <c r="L1893" s="400" t="str">
        <f>IF(ISERROR(MATCH(M1893,M$10:M1892,0)),M1893,"")</f>
        <v/>
      </c>
      <c r="M1893" s="401" t="str">
        <f>IF(B1893="","",IF(ISERROR(MATCH(F1893&amp;"_"&amp;G1893&amp;"_"&amp;H1893&amp;"_"&amp;I1893&amp;"_"&amp;J1893&amp;IF(K1893="","","_"&amp;K1893),[1]CatGlob!$B:$B,0)),F1893&amp;"_"&amp;G1893&amp;"_"&amp;H1893&amp;"_"&amp;I1893&amp;"_"&amp;J1893&amp;IF(K1893="","","_"&amp;K1893),INDEX([1]CatGlob!$C:$C,MATCH(F1893&amp;"_"&amp;G1893&amp;"_"&amp;H1893&amp;"_"&amp;I1893&amp;"_"&amp;J1893&amp;IF(K1893="","","_"&amp;K1893),[1]CatGlob!$B:$B,0))))</f>
        <v>RVI_DM_EU_SC</v>
      </c>
      <c r="N1893" s="402" t="str">
        <f t="shared" si="61"/>
        <v/>
      </c>
      <c r="O1893" s="402" t="str">
        <f t="shared" si="60"/>
        <v/>
      </c>
      <c r="P1893" s="401" t="str">
        <f>IF(LEN(B1893)&gt;8,INDEX([1]CatGlob!$X:$X,MATCH(M1893,[1]CatGlob!$W:$W,0)),"")</f>
        <v>INTER</v>
      </c>
      <c r="Q1893" s="403" t="str">
        <f>INDEX([1]CatGlob!P:P,MATCH(M1893,[1]CatGlob!O:O,0))</f>
        <v>RVI</v>
      </c>
      <c r="R1893" s="403" t="s">
        <v>1017</v>
      </c>
      <c r="S1893" s="403" t="s">
        <v>1018</v>
      </c>
      <c r="T1893" s="403" t="str">
        <f>INDEX([1]CatGlob!$D:$D,MATCH($M1893,[1]CatGlob!$C:$C,0))</f>
        <v>RVI</v>
      </c>
      <c r="U1893" s="403" t="s">
        <v>602</v>
      </c>
      <c r="V1893" s="404" t="str">
        <f>INDEX([1]CatGlob!$F:$F,MATCH($M1893,[1]CatGlob!$C:$C,0))</f>
        <v>RVI</v>
      </c>
      <c r="W1893" s="405"/>
      <c r="X1893" s="406">
        <v>0</v>
      </c>
      <c r="Y1893" s="407">
        <v>0</v>
      </c>
      <c r="Z1893" s="408">
        <v>0</v>
      </c>
      <c r="AA1893" s="407">
        <v>0</v>
      </c>
      <c r="AB1893" s="408">
        <v>0</v>
      </c>
      <c r="AC1893" s="407">
        <v>0</v>
      </c>
      <c r="AD1893" s="408">
        <v>0</v>
      </c>
      <c r="AE1893" s="407">
        <v>0</v>
      </c>
      <c r="AF1893" s="408">
        <v>0</v>
      </c>
      <c r="AG1893" s="407">
        <v>0</v>
      </c>
      <c r="AI1893" s="406">
        <v>0</v>
      </c>
      <c r="AJ1893" s="407">
        <v>0</v>
      </c>
      <c r="AK1893" s="408">
        <v>0</v>
      </c>
      <c r="AL1893" s="407">
        <v>0</v>
      </c>
      <c r="AM1893" s="408">
        <v>0</v>
      </c>
      <c r="AN1893" s="407">
        <v>0</v>
      </c>
      <c r="AO1893" s="408">
        <v>0</v>
      </c>
      <c r="AP1893" s="407">
        <v>0</v>
      </c>
      <c r="AQ1893" s="408">
        <v>0</v>
      </c>
      <c r="AR1893" s="407">
        <v>0</v>
      </c>
      <c r="AT1893" s="406">
        <v>0</v>
      </c>
      <c r="AU1893" s="407">
        <v>0</v>
      </c>
      <c r="AV1893" s="408">
        <v>0</v>
      </c>
      <c r="AW1893" s="407">
        <v>0</v>
      </c>
      <c r="AX1893" s="408">
        <v>0</v>
      </c>
      <c r="AY1893" s="407">
        <v>0</v>
      </c>
      <c r="AZ1893" s="408">
        <v>0</v>
      </c>
      <c r="BA1893" s="407">
        <v>0</v>
      </c>
      <c r="BB1893" s="408">
        <v>0</v>
      </c>
      <c r="BC1893" s="407">
        <v>0</v>
      </c>
    </row>
    <row r="1894" spans="1:55" x14ac:dyDescent="0.35">
      <c r="A1894" s="385" t="str" cm="1">
        <f t="array" ref="A1894">IFERROR(_xlfn.IFS(AND(F1894="Renta Variable",O1894=1),IFERROR(MATCH(B1894,[1]RV_Det!C:C,0),"Rev"),AND(J1894="Corporativa",O1894=1,I1894="EM"),IFERROR(MATCH(B1894,[1]RF_Corps!B:B,0),"Rev"),AND(F1894="Alternativos",O1894=1),IFERROR(MATCH(B1894,[1]Rep4!C:C,0),"Rev")),"")</f>
        <v/>
      </c>
      <c r="B1894" s="394" t="s">
        <v>5013</v>
      </c>
      <c r="C1894" s="409" t="s">
        <v>5011</v>
      </c>
      <c r="D1894" s="394" t="s">
        <v>5012</v>
      </c>
      <c r="E1894" s="396" t="str">
        <f>IF(B1894="","",INDEX([1]CatGlob!$S:$S,IFERROR(MATCH(MID(B1894,7,1),[1]CatGlob!$R:$R,0),MATCH(MID(B1894,1,2),[1]CatGlob!$R:$R,0))))</f>
        <v>EUR</v>
      </c>
      <c r="F1894" s="397" t="s">
        <v>43</v>
      </c>
      <c r="G1894" s="398" t="s">
        <v>328</v>
      </c>
      <c r="H1894" s="399" t="s">
        <v>196</v>
      </c>
      <c r="I1894" s="399" t="s">
        <v>202</v>
      </c>
      <c r="J1894" s="399" t="s">
        <v>600</v>
      </c>
      <c r="K1894" s="396" t="s">
        <v>600</v>
      </c>
      <c r="L1894" s="400" t="str">
        <f>IF(ISERROR(MATCH(M1894,M$10:M1893,0)),M1894,"")</f>
        <v/>
      </c>
      <c r="M1894" s="401" t="str">
        <f>IF(B1894="","",IF(ISERROR(MATCH(F1894&amp;"_"&amp;G1894&amp;"_"&amp;H1894&amp;"_"&amp;I1894&amp;"_"&amp;J1894&amp;IF(K1894="","","_"&amp;K1894),[1]CatGlob!$B:$B,0)),F1894&amp;"_"&amp;G1894&amp;"_"&amp;H1894&amp;"_"&amp;I1894&amp;"_"&amp;J1894&amp;IF(K1894="","","_"&amp;K1894),INDEX([1]CatGlob!$C:$C,MATCH(F1894&amp;"_"&amp;G1894&amp;"_"&amp;H1894&amp;"_"&amp;I1894&amp;"_"&amp;J1894&amp;IF(K1894="","","_"&amp;K1894),[1]CatGlob!$B:$B,0))))</f>
        <v>RVI_DM_EU_SC</v>
      </c>
      <c r="N1894" s="402" t="str">
        <f t="shared" si="61"/>
        <v/>
      </c>
      <c r="O1894" s="402" t="str">
        <f t="shared" si="60"/>
        <v/>
      </c>
      <c r="P1894" s="401" t="str">
        <f>IF(LEN(B1894)&gt;8,INDEX([1]CatGlob!$X:$X,MATCH(M1894,[1]CatGlob!$W:$W,0)),"")</f>
        <v>INTER</v>
      </c>
      <c r="Q1894" s="403" t="str">
        <f>INDEX([1]CatGlob!P:P,MATCH(M1894,[1]CatGlob!O:O,0))</f>
        <v>RVI</v>
      </c>
      <c r="R1894" s="403" t="s">
        <v>1017</v>
      </c>
      <c r="S1894" s="403" t="s">
        <v>1018</v>
      </c>
      <c r="T1894" s="403" t="str">
        <f>INDEX([1]CatGlob!$D:$D,MATCH($M1894,[1]CatGlob!$C:$C,0))</f>
        <v>RVI</v>
      </c>
      <c r="U1894" s="403" t="s">
        <v>602</v>
      </c>
      <c r="V1894" s="404" t="str">
        <f>INDEX([1]CatGlob!$F:$F,MATCH($M1894,[1]CatGlob!$C:$C,0))</f>
        <v>RVI</v>
      </c>
      <c r="W1894" s="405"/>
      <c r="X1894" s="406">
        <v>0</v>
      </c>
      <c r="Y1894" s="407">
        <v>0</v>
      </c>
      <c r="Z1894" s="408">
        <v>0</v>
      </c>
      <c r="AA1894" s="407">
        <v>0</v>
      </c>
      <c r="AB1894" s="408">
        <v>0</v>
      </c>
      <c r="AC1894" s="407">
        <v>0</v>
      </c>
      <c r="AD1894" s="408">
        <v>0</v>
      </c>
      <c r="AE1894" s="407">
        <v>0</v>
      </c>
      <c r="AF1894" s="408">
        <v>0</v>
      </c>
      <c r="AG1894" s="407">
        <v>0</v>
      </c>
      <c r="AI1894" s="406">
        <v>0</v>
      </c>
      <c r="AJ1894" s="407">
        <v>0</v>
      </c>
      <c r="AK1894" s="408">
        <v>0</v>
      </c>
      <c r="AL1894" s="407">
        <v>0</v>
      </c>
      <c r="AM1894" s="408">
        <v>0</v>
      </c>
      <c r="AN1894" s="407">
        <v>0</v>
      </c>
      <c r="AO1894" s="408">
        <v>0</v>
      </c>
      <c r="AP1894" s="407">
        <v>0</v>
      </c>
      <c r="AQ1894" s="408">
        <v>0</v>
      </c>
      <c r="AR1894" s="407">
        <v>0</v>
      </c>
      <c r="AT1894" s="406">
        <v>0</v>
      </c>
      <c r="AU1894" s="407">
        <v>0</v>
      </c>
      <c r="AV1894" s="408">
        <v>0</v>
      </c>
      <c r="AW1894" s="407">
        <v>0</v>
      </c>
      <c r="AX1894" s="408">
        <v>0</v>
      </c>
      <c r="AY1894" s="407">
        <v>0</v>
      </c>
      <c r="AZ1894" s="408">
        <v>0</v>
      </c>
      <c r="BA1894" s="407">
        <v>0</v>
      </c>
      <c r="BB1894" s="408">
        <v>0</v>
      </c>
      <c r="BC1894" s="407">
        <v>0</v>
      </c>
    </row>
    <row r="1895" spans="1:55" x14ac:dyDescent="0.35">
      <c r="A1895" s="385" t="str" cm="1">
        <f t="array" ref="A1895">IFERROR(_xlfn.IFS(AND(F1895="Renta Variable",O1895=1),IFERROR(MATCH(B1895,[1]RV_Det!C:C,0),"Rev"),AND(J1895="Corporativa",O1895=1,I1895="EM"),IFERROR(MATCH(B1895,[1]RF_Corps!B:B,0),"Rev"),AND(F1895="Alternativos",O1895=1),IFERROR(MATCH(B1895,[1]Rep4!C:C,0),"Rev")),"")</f>
        <v/>
      </c>
      <c r="B1895" s="394" t="s">
        <v>5014</v>
      </c>
      <c r="C1895" s="409" t="s">
        <v>5015</v>
      </c>
      <c r="D1895" s="395" t="s">
        <v>5016</v>
      </c>
      <c r="E1895" s="396" t="str">
        <f>IF(B1895="","",INDEX([1]CatGlob!$S:$S,IFERROR(MATCH(MID(B1895,7,1),[1]CatGlob!$R:$R,0),MATCH(MID(B1895,1,2),[1]CatGlob!$R:$R,0))))</f>
        <v>EUR</v>
      </c>
      <c r="F1895" s="397" t="s">
        <v>43</v>
      </c>
      <c r="G1895" s="398" t="s">
        <v>328</v>
      </c>
      <c r="H1895" s="399" t="s">
        <v>340</v>
      </c>
      <c r="I1895" s="399" t="s">
        <v>200</v>
      </c>
      <c r="J1895" s="399" t="s">
        <v>600</v>
      </c>
      <c r="K1895" s="396" t="s">
        <v>600</v>
      </c>
      <c r="L1895" s="400" t="str">
        <f>IF(ISERROR(MATCH(M1895,M$10:M1894,0)),M1895,"")</f>
        <v>RVI_DM_JAPAN_AGG</v>
      </c>
      <c r="M1895" s="401" t="str">
        <f>IF(B1895="","",IF(ISERROR(MATCH(F1895&amp;"_"&amp;G1895&amp;"_"&amp;H1895&amp;"_"&amp;I1895&amp;"_"&amp;J1895&amp;IF(K1895="","","_"&amp;K1895),[1]CatGlob!$B:$B,0)),F1895&amp;"_"&amp;G1895&amp;"_"&amp;H1895&amp;"_"&amp;I1895&amp;"_"&amp;J1895&amp;IF(K1895="","","_"&amp;K1895),INDEX([1]CatGlob!$C:$C,MATCH(F1895&amp;"_"&amp;G1895&amp;"_"&amp;H1895&amp;"_"&amp;I1895&amp;"_"&amp;J1895&amp;IF(K1895="","","_"&amp;K1895),[1]CatGlob!$B:$B,0))))</f>
        <v>RVI_DM_JAPAN_AGG</v>
      </c>
      <c r="N1895" s="402" t="str">
        <f t="shared" si="61"/>
        <v/>
      </c>
      <c r="O1895" s="402" t="str">
        <f t="shared" si="60"/>
        <v/>
      </c>
      <c r="P1895" s="401" t="str">
        <f>IF(LEN(B1895)&gt;8,INDEX([1]CatGlob!$X:$X,MATCH(M1895,[1]CatGlob!$W:$W,0)),"")</f>
        <v>INTER</v>
      </c>
      <c r="Q1895" s="403" t="str">
        <f>INDEX([1]CatGlob!P:P,MATCH(M1895,[1]CatGlob!O:O,0))</f>
        <v>RVI</v>
      </c>
      <c r="R1895" s="403" t="s">
        <v>1017</v>
      </c>
      <c r="S1895" s="403" t="s">
        <v>1018</v>
      </c>
      <c r="T1895" s="403" t="str">
        <f>INDEX([1]CatGlob!$D:$D,MATCH($M1895,[1]CatGlob!$C:$C,0))</f>
        <v>RVI</v>
      </c>
      <c r="U1895" s="403" t="s">
        <v>602</v>
      </c>
      <c r="V1895" s="404" t="str">
        <f>INDEX([1]CatGlob!$F:$F,MATCH($M1895,[1]CatGlob!$C:$C,0))</f>
        <v>RVI</v>
      </c>
      <c r="W1895" s="405"/>
      <c r="X1895" s="406">
        <v>0</v>
      </c>
      <c r="Y1895" s="407">
        <v>0</v>
      </c>
      <c r="Z1895" s="408">
        <v>0</v>
      </c>
      <c r="AA1895" s="407">
        <v>0</v>
      </c>
      <c r="AB1895" s="408">
        <v>0</v>
      </c>
      <c r="AC1895" s="407">
        <v>0</v>
      </c>
      <c r="AD1895" s="408">
        <v>0</v>
      </c>
      <c r="AE1895" s="407">
        <v>0</v>
      </c>
      <c r="AF1895" s="408">
        <v>0</v>
      </c>
      <c r="AG1895" s="407">
        <v>0</v>
      </c>
      <c r="AI1895" s="406">
        <v>0</v>
      </c>
      <c r="AJ1895" s="407">
        <v>0</v>
      </c>
      <c r="AK1895" s="408">
        <v>0</v>
      </c>
      <c r="AL1895" s="407">
        <v>0</v>
      </c>
      <c r="AM1895" s="408">
        <v>0</v>
      </c>
      <c r="AN1895" s="407">
        <v>0</v>
      </c>
      <c r="AO1895" s="408">
        <v>0</v>
      </c>
      <c r="AP1895" s="407">
        <v>0</v>
      </c>
      <c r="AQ1895" s="408">
        <v>0</v>
      </c>
      <c r="AR1895" s="407">
        <v>0</v>
      </c>
      <c r="AT1895" s="406">
        <v>0</v>
      </c>
      <c r="AU1895" s="407">
        <v>0</v>
      </c>
      <c r="AV1895" s="408">
        <v>0</v>
      </c>
      <c r="AW1895" s="407">
        <v>0</v>
      </c>
      <c r="AX1895" s="408">
        <v>0</v>
      </c>
      <c r="AY1895" s="407">
        <v>0</v>
      </c>
      <c r="AZ1895" s="408">
        <v>0</v>
      </c>
      <c r="BA1895" s="407">
        <v>0</v>
      </c>
      <c r="BB1895" s="408">
        <v>0</v>
      </c>
      <c r="BC1895" s="407">
        <v>0</v>
      </c>
    </row>
    <row r="1896" spans="1:55" x14ac:dyDescent="0.35">
      <c r="A1896" s="385" cm="1">
        <f t="array" ref="A1896">IFERROR(_xlfn.IFS(AND(F1896="Renta Variable",O1896=1),IFERROR(MATCH(B1896,[1]RV_Det!C:C,0),"Rev"),AND(J1896="Corporativa",O1896=1,I1896="EM"),IFERROR(MATCH(B1896,[1]RF_Corps!B:B,0),"Rev"),AND(F1896="Alternativos",O1896=1),IFERROR(MATCH(B1896,[1]Rep4!C:C,0),"Rev")),"")</f>
        <v>666</v>
      </c>
      <c r="B1896" s="394" t="s">
        <v>5017</v>
      </c>
      <c r="C1896" s="409" t="s">
        <v>5018</v>
      </c>
      <c r="D1896" s="395" t="s">
        <v>5019</v>
      </c>
      <c r="E1896" s="396" t="str">
        <f>IF(B1896="","",INDEX([1]CatGlob!$S:$S,IFERROR(MATCH(MID(B1896,7,1),[1]CatGlob!$R:$R,0),MATCH(MID(B1896,1,2),[1]CatGlob!$R:$R,0))))</f>
        <v>JPY</v>
      </c>
      <c r="F1896" s="397" t="s">
        <v>43</v>
      </c>
      <c r="G1896" s="398" t="s">
        <v>328</v>
      </c>
      <c r="H1896" s="399" t="s">
        <v>340</v>
      </c>
      <c r="I1896" s="399" t="s">
        <v>200</v>
      </c>
      <c r="J1896" s="399" t="s">
        <v>600</v>
      </c>
      <c r="K1896" s="396" t="s">
        <v>600</v>
      </c>
      <c r="L1896" s="400" t="str">
        <f>IF(ISERROR(MATCH(M1896,M$10:M1895,0)),M1896,"")</f>
        <v/>
      </c>
      <c r="M1896" s="401" t="str">
        <f>IF(B1896="","",IF(ISERROR(MATCH(F1896&amp;"_"&amp;G1896&amp;"_"&amp;H1896&amp;"_"&amp;I1896&amp;"_"&amp;J1896&amp;IF(K1896="","","_"&amp;K1896),[1]CatGlob!$B:$B,0)),F1896&amp;"_"&amp;G1896&amp;"_"&amp;H1896&amp;"_"&amp;I1896&amp;"_"&amp;J1896&amp;IF(K1896="","","_"&amp;K1896),INDEX([1]CatGlob!$C:$C,MATCH(F1896&amp;"_"&amp;G1896&amp;"_"&amp;H1896&amp;"_"&amp;I1896&amp;"_"&amp;J1896&amp;IF(K1896="","","_"&amp;K1896),[1]CatGlob!$B:$B,0))))</f>
        <v>RVI_DM_JAPAN_AGG</v>
      </c>
      <c r="N1896" s="402" t="str">
        <f t="shared" si="61"/>
        <v/>
      </c>
      <c r="O1896" s="402">
        <f t="shared" si="60"/>
        <v>1</v>
      </c>
      <c r="P1896" s="401" t="str">
        <f>IF(LEN(B1896)&gt;8,INDEX([1]CatGlob!$X:$X,MATCH(M1896,[1]CatGlob!$W:$W,0)),"")</f>
        <v>INTER</v>
      </c>
      <c r="Q1896" s="403" t="str">
        <f>INDEX([1]CatGlob!P:P,MATCH(M1896,[1]CatGlob!O:O,0))</f>
        <v>RVI</v>
      </c>
      <c r="R1896" s="403" t="s">
        <v>1017</v>
      </c>
      <c r="S1896" s="403" t="s">
        <v>1018</v>
      </c>
      <c r="T1896" s="403" t="str">
        <f>INDEX([1]CatGlob!$D:$D,MATCH($M1896,[1]CatGlob!$C:$C,0))</f>
        <v>RVI</v>
      </c>
      <c r="U1896" s="403" t="s">
        <v>602</v>
      </c>
      <c r="V1896" s="404" t="str">
        <f>INDEX([1]CatGlob!$F:$F,MATCH($M1896,[1]CatGlob!$C:$C,0))</f>
        <v>RVI</v>
      </c>
      <c r="W1896" s="405"/>
      <c r="X1896" s="406">
        <v>0</v>
      </c>
      <c r="Y1896" s="407">
        <v>0</v>
      </c>
      <c r="Z1896" s="408">
        <v>0</v>
      </c>
      <c r="AA1896" s="407">
        <v>0</v>
      </c>
      <c r="AB1896" s="408">
        <v>0</v>
      </c>
      <c r="AC1896" s="407">
        <v>0</v>
      </c>
      <c r="AD1896" s="408">
        <v>0</v>
      </c>
      <c r="AE1896" s="407">
        <v>0</v>
      </c>
      <c r="AF1896" s="408">
        <v>0</v>
      </c>
      <c r="AG1896" s="407">
        <v>0</v>
      </c>
      <c r="AI1896" s="406">
        <v>5.8824224193699703E-10</v>
      </c>
      <c r="AJ1896" s="407">
        <v>-1.48769885299771E-10</v>
      </c>
      <c r="AK1896" s="408">
        <v>5.8824224193699703E-10</v>
      </c>
      <c r="AL1896" s="407">
        <v>-1.48769885299771E-10</v>
      </c>
      <c r="AM1896" s="408">
        <v>-2.9472212903657001E-3</v>
      </c>
      <c r="AN1896" s="407">
        <v>7.4306950370584002E-4</v>
      </c>
      <c r="AO1896" s="408">
        <v>5.8824224193699703E-10</v>
      </c>
      <c r="AP1896" s="407">
        <v>-1.48769885299771E-10</v>
      </c>
      <c r="AQ1896" s="408">
        <v>-1.30979397283367E-3</v>
      </c>
      <c r="AR1896" s="407">
        <v>3.3023239882947597E-4</v>
      </c>
      <c r="AT1896" s="406">
        <v>5.1646912001081004E-9</v>
      </c>
      <c r="AU1896" s="407">
        <v>-1.3022916078853101E-9</v>
      </c>
      <c r="AV1896" s="408">
        <v>5.1646912001081004E-9</v>
      </c>
      <c r="AW1896" s="407">
        <v>-1.3022916078853101E-9</v>
      </c>
      <c r="AX1896" s="408">
        <v>-7.8241501300331008E-3</v>
      </c>
      <c r="AY1896" s="407">
        <v>1.9726673960995802E-3</v>
      </c>
      <c r="AZ1896" s="408">
        <v>5.1646912001081004E-9</v>
      </c>
      <c r="BA1896" s="407">
        <v>-1.3022916078853101E-9</v>
      </c>
      <c r="BB1896" s="408">
        <v>-1.95399001263529E-3</v>
      </c>
      <c r="BC1896" s="407">
        <v>4.9265061704317303E-4</v>
      </c>
    </row>
    <row r="1897" spans="1:55" x14ac:dyDescent="0.35">
      <c r="A1897" s="385" t="str" cm="1">
        <f t="array" ref="A1897">IFERROR(_xlfn.IFS(AND(F1897="Renta Variable",O1897=1),IFERROR(MATCH(B1897,[1]RV_Det!C:C,0),"Rev"),AND(J1897="Corporativa",O1897=1,I1897="EM"),IFERROR(MATCH(B1897,[1]RF_Corps!B:B,0),"Rev"),AND(F1897="Alternativos",O1897=1),IFERROR(MATCH(B1897,[1]Rep4!C:C,0),"Rev")),"")</f>
        <v/>
      </c>
      <c r="B1897" s="394" t="s">
        <v>5020</v>
      </c>
      <c r="C1897" s="409" t="s">
        <v>5018</v>
      </c>
      <c r="D1897" s="395" t="s">
        <v>5019</v>
      </c>
      <c r="E1897" s="396" t="str">
        <f>IF(B1897="","",INDEX([1]CatGlob!$S:$S,IFERROR(MATCH(MID(B1897,7,1),[1]CatGlob!$R:$R,0),MATCH(MID(B1897,1,2),[1]CatGlob!$R:$R,0))))</f>
        <v>JPY</v>
      </c>
      <c r="F1897" s="397" t="s">
        <v>43</v>
      </c>
      <c r="G1897" s="398" t="s">
        <v>328</v>
      </c>
      <c r="H1897" s="399" t="s">
        <v>340</v>
      </c>
      <c r="I1897" s="399" t="s">
        <v>200</v>
      </c>
      <c r="J1897" s="399" t="s">
        <v>600</v>
      </c>
      <c r="K1897" s="396" t="s">
        <v>600</v>
      </c>
      <c r="L1897" s="400" t="str">
        <f>IF(ISERROR(MATCH(M1897,M$10:M1896,0)),M1897,"")</f>
        <v/>
      </c>
      <c r="M1897" s="401" t="str">
        <f>IF(B1897="","",IF(ISERROR(MATCH(F1897&amp;"_"&amp;G1897&amp;"_"&amp;H1897&amp;"_"&amp;I1897&amp;"_"&amp;J1897&amp;IF(K1897="","","_"&amp;K1897),[1]CatGlob!$B:$B,0)),F1897&amp;"_"&amp;G1897&amp;"_"&amp;H1897&amp;"_"&amp;I1897&amp;"_"&amp;J1897&amp;IF(K1897="","","_"&amp;K1897),INDEX([1]CatGlob!$C:$C,MATCH(F1897&amp;"_"&amp;G1897&amp;"_"&amp;H1897&amp;"_"&amp;I1897&amp;"_"&amp;J1897&amp;IF(K1897="","","_"&amp;K1897),[1]CatGlob!$B:$B,0))))</f>
        <v>RVI_DM_JAPAN_AGG</v>
      </c>
      <c r="N1897" s="402" t="str">
        <f t="shared" si="61"/>
        <v/>
      </c>
      <c r="O1897" s="402" t="str">
        <f t="shared" si="60"/>
        <v/>
      </c>
      <c r="P1897" s="401" t="str">
        <f>IF(LEN(B1897)&gt;8,INDEX([1]CatGlob!$X:$X,MATCH(M1897,[1]CatGlob!$W:$W,0)),"")</f>
        <v>INTER</v>
      </c>
      <c r="Q1897" s="403" t="str">
        <f>INDEX([1]CatGlob!P:P,MATCH(M1897,[1]CatGlob!O:O,0))</f>
        <v>RVI</v>
      </c>
      <c r="R1897" s="403" t="s">
        <v>1017</v>
      </c>
      <c r="S1897" s="403" t="s">
        <v>1018</v>
      </c>
      <c r="T1897" s="403" t="str">
        <f>INDEX([1]CatGlob!$D:$D,MATCH($M1897,[1]CatGlob!$C:$C,0))</f>
        <v>RVI</v>
      </c>
      <c r="U1897" s="403" t="s">
        <v>602</v>
      </c>
      <c r="V1897" s="404" t="str">
        <f>INDEX([1]CatGlob!$F:$F,MATCH($M1897,[1]CatGlob!$C:$C,0))</f>
        <v>RVI</v>
      </c>
      <c r="W1897" s="405"/>
      <c r="X1897" s="406">
        <v>0</v>
      </c>
      <c r="Y1897" s="407">
        <v>0</v>
      </c>
      <c r="Z1897" s="408">
        <v>0</v>
      </c>
      <c r="AA1897" s="407">
        <v>0</v>
      </c>
      <c r="AB1897" s="408">
        <v>0</v>
      </c>
      <c r="AC1897" s="407">
        <v>0</v>
      </c>
      <c r="AD1897" s="408">
        <v>0</v>
      </c>
      <c r="AE1897" s="407">
        <v>0</v>
      </c>
      <c r="AF1897" s="408">
        <v>0</v>
      </c>
      <c r="AG1897" s="407">
        <v>0</v>
      </c>
      <c r="AI1897" s="406">
        <v>0</v>
      </c>
      <c r="AJ1897" s="407">
        <v>0</v>
      </c>
      <c r="AK1897" s="408">
        <v>0</v>
      </c>
      <c r="AL1897" s="407">
        <v>0</v>
      </c>
      <c r="AM1897" s="408">
        <v>0</v>
      </c>
      <c r="AN1897" s="407">
        <v>0</v>
      </c>
      <c r="AO1897" s="408">
        <v>0</v>
      </c>
      <c r="AP1897" s="407">
        <v>0</v>
      </c>
      <c r="AQ1897" s="408">
        <v>0</v>
      </c>
      <c r="AR1897" s="407">
        <v>0</v>
      </c>
      <c r="AT1897" s="406">
        <v>0</v>
      </c>
      <c r="AU1897" s="407">
        <v>0</v>
      </c>
      <c r="AV1897" s="408">
        <v>0</v>
      </c>
      <c r="AW1897" s="407">
        <v>0</v>
      </c>
      <c r="AX1897" s="408">
        <v>0</v>
      </c>
      <c r="AY1897" s="407">
        <v>0</v>
      </c>
      <c r="AZ1897" s="408">
        <v>0</v>
      </c>
      <c r="BA1897" s="407">
        <v>0</v>
      </c>
      <c r="BB1897" s="408">
        <v>0</v>
      </c>
      <c r="BC1897" s="407">
        <v>0</v>
      </c>
    </row>
    <row r="1898" spans="1:55" x14ac:dyDescent="0.35">
      <c r="A1898" s="385" cm="1">
        <f t="array" ref="A1898">IFERROR(_xlfn.IFS(AND(F1898="Renta Variable",O1898=1),IFERROR(MATCH(B1898,[1]RV_Det!C:C,0),"Rev"),AND(J1898="Corporativa",O1898=1,I1898="EM"),IFERROR(MATCH(B1898,[1]RF_Corps!B:B,0),"Rev"),AND(F1898="Alternativos",O1898=1),IFERROR(MATCH(B1898,[1]Rep4!C:C,0),"Rev")),"")</f>
        <v>621</v>
      </c>
      <c r="B1898" s="394" t="s">
        <v>5021</v>
      </c>
      <c r="C1898" s="409" t="s">
        <v>5022</v>
      </c>
      <c r="D1898" s="395" t="s">
        <v>5023</v>
      </c>
      <c r="E1898" s="396" t="str">
        <f>IF(B1898="","",INDEX([1]CatGlob!$S:$S,IFERROR(MATCH(MID(B1898,7,1),[1]CatGlob!$R:$R,0),MATCH(MID(B1898,1,2),[1]CatGlob!$R:$R,0))))</f>
        <v>DOL</v>
      </c>
      <c r="F1898" s="397" t="s">
        <v>43</v>
      </c>
      <c r="G1898" s="398" t="s">
        <v>328</v>
      </c>
      <c r="H1898" s="399" t="s">
        <v>340</v>
      </c>
      <c r="I1898" s="399" t="s">
        <v>200</v>
      </c>
      <c r="J1898" s="399" t="s">
        <v>600</v>
      </c>
      <c r="K1898" s="396" t="s">
        <v>600</v>
      </c>
      <c r="L1898" s="400" t="str">
        <f>IF(ISERROR(MATCH(M1898,M$10:M1897,0)),M1898,"")</f>
        <v/>
      </c>
      <c r="M1898" s="401" t="str">
        <f>IF(B1898="","",IF(ISERROR(MATCH(F1898&amp;"_"&amp;G1898&amp;"_"&amp;H1898&amp;"_"&amp;I1898&amp;"_"&amp;J1898&amp;IF(K1898="","","_"&amp;K1898),[1]CatGlob!$B:$B,0)),F1898&amp;"_"&amp;G1898&amp;"_"&amp;H1898&amp;"_"&amp;I1898&amp;"_"&amp;J1898&amp;IF(K1898="","","_"&amp;K1898),INDEX([1]CatGlob!$C:$C,MATCH(F1898&amp;"_"&amp;G1898&amp;"_"&amp;H1898&amp;"_"&amp;I1898&amp;"_"&amp;J1898&amp;IF(K1898="","","_"&amp;K1898),[1]CatGlob!$B:$B,0))))</f>
        <v>RVI_DM_JAPAN_AGG</v>
      </c>
      <c r="N1898" s="402" t="str">
        <f t="shared" si="61"/>
        <v/>
      </c>
      <c r="O1898" s="402">
        <f t="shared" si="60"/>
        <v>1</v>
      </c>
      <c r="P1898" s="401" t="str">
        <f>IF(LEN(B1898)&gt;8,INDEX([1]CatGlob!$X:$X,MATCH(M1898,[1]CatGlob!$W:$W,0)),"")</f>
        <v>INTER</v>
      </c>
      <c r="Q1898" s="403" t="str">
        <f>INDEX([1]CatGlob!P:P,MATCH(M1898,[1]CatGlob!O:O,0))</f>
        <v>RVI</v>
      </c>
      <c r="R1898" s="403" t="s">
        <v>1017</v>
      </c>
      <c r="S1898" s="403" t="s">
        <v>1018</v>
      </c>
      <c r="T1898" s="403" t="str">
        <f>INDEX([1]CatGlob!$D:$D,MATCH($M1898,[1]CatGlob!$C:$C,0))</f>
        <v>RVI</v>
      </c>
      <c r="U1898" s="403" t="s">
        <v>602</v>
      </c>
      <c r="V1898" s="404" t="str">
        <f>INDEX([1]CatGlob!$F:$F,MATCH($M1898,[1]CatGlob!$C:$C,0))</f>
        <v>RVI</v>
      </c>
      <c r="W1898" s="405"/>
      <c r="X1898" s="406">
        <v>2.2822008239039901E-8</v>
      </c>
      <c r="Y1898" s="407">
        <v>-2.1008328410232501E-6</v>
      </c>
      <c r="Z1898" s="408">
        <v>2.2822008239039901E-8</v>
      </c>
      <c r="AA1898" s="407">
        <v>-2.1008328410232501E-6</v>
      </c>
      <c r="AB1898" s="408">
        <v>2.2822008239039901E-8</v>
      </c>
      <c r="AC1898" s="407">
        <v>-2.1008328410232501E-6</v>
      </c>
      <c r="AD1898" s="408">
        <v>2.2822008239039901E-8</v>
      </c>
      <c r="AE1898" s="407">
        <v>-2.1008328410232501E-6</v>
      </c>
      <c r="AF1898" s="408">
        <v>2.2822008239039901E-8</v>
      </c>
      <c r="AG1898" s="407">
        <v>-2.1008328410232501E-6</v>
      </c>
      <c r="AI1898" s="406">
        <v>2.2938579467130802E-3</v>
      </c>
      <c r="AJ1898" s="407">
        <v>-0.211156395699685</v>
      </c>
      <c r="AK1898" s="408">
        <v>2.2938579467130802E-3</v>
      </c>
      <c r="AL1898" s="407">
        <v>-0.211156395699685</v>
      </c>
      <c r="AM1898" s="408">
        <v>2.2938579467130802E-3</v>
      </c>
      <c r="AN1898" s="407">
        <v>-0.211156395699685</v>
      </c>
      <c r="AO1898" s="408">
        <v>2.2938579467130802E-3</v>
      </c>
      <c r="AP1898" s="407">
        <v>-0.211156395699685</v>
      </c>
      <c r="AQ1898" s="408">
        <v>2.2938579467130802E-3</v>
      </c>
      <c r="AR1898" s="407">
        <v>-0.211156395699685</v>
      </c>
      <c r="AT1898" s="406">
        <v>4.3048384427366903E-3</v>
      </c>
      <c r="AU1898" s="407">
        <v>-0.39627308697887098</v>
      </c>
      <c r="AV1898" s="408">
        <v>4.3048384427366903E-3</v>
      </c>
      <c r="AW1898" s="407">
        <v>-0.39627308697887098</v>
      </c>
      <c r="AX1898" s="408">
        <v>4.3048384427366903E-3</v>
      </c>
      <c r="AY1898" s="407">
        <v>-0.39627308697887098</v>
      </c>
      <c r="AZ1898" s="408">
        <v>4.3048384427366903E-3</v>
      </c>
      <c r="BA1898" s="407">
        <v>-0.39627308697887098</v>
      </c>
      <c r="BB1898" s="408">
        <v>4.3048384427366903E-3</v>
      </c>
      <c r="BC1898" s="407">
        <v>-0.39627308697887098</v>
      </c>
    </row>
    <row r="1899" spans="1:55" x14ac:dyDescent="0.35">
      <c r="A1899" s="385" cm="1">
        <f t="array" ref="A1899">IFERROR(_xlfn.IFS(AND(F1899="Renta Variable",O1899=1),IFERROR(MATCH(B1899,[1]RV_Det!C:C,0),"Rev"),AND(J1899="Corporativa",O1899=1,I1899="EM"),IFERROR(MATCH(B1899,[1]RF_Corps!B:B,0),"Rev"),AND(F1899="Alternativos",O1899=1),IFERROR(MATCH(B1899,[1]Rep4!C:C,0),"Rev")),"")</f>
        <v>622</v>
      </c>
      <c r="B1899" s="394" t="s">
        <v>5024</v>
      </c>
      <c r="C1899" s="409" t="s">
        <v>5025</v>
      </c>
      <c r="D1899" s="395" t="s">
        <v>5026</v>
      </c>
      <c r="E1899" s="396" t="str">
        <f>IF(B1899="","",INDEX([1]CatGlob!$S:$S,IFERROR(MATCH(MID(B1899,7,1),[1]CatGlob!$R:$R,0),MATCH(MID(B1899,1,2),[1]CatGlob!$R:$R,0))))</f>
        <v>DOL</v>
      </c>
      <c r="F1899" s="397" t="s">
        <v>43</v>
      </c>
      <c r="G1899" s="398" t="s">
        <v>328</v>
      </c>
      <c r="H1899" s="399" t="s">
        <v>340</v>
      </c>
      <c r="I1899" s="399" t="s">
        <v>200</v>
      </c>
      <c r="J1899" s="399" t="s">
        <v>600</v>
      </c>
      <c r="K1899" s="396" t="s">
        <v>600</v>
      </c>
      <c r="L1899" s="400" t="str">
        <f>IF(ISERROR(MATCH(M1899,M$10:M1898,0)),M1899,"")</f>
        <v/>
      </c>
      <c r="M1899" s="401" t="str">
        <f>IF(B1899="","",IF(ISERROR(MATCH(F1899&amp;"_"&amp;G1899&amp;"_"&amp;H1899&amp;"_"&amp;I1899&amp;"_"&amp;J1899&amp;IF(K1899="","","_"&amp;K1899),[1]CatGlob!$B:$B,0)),F1899&amp;"_"&amp;G1899&amp;"_"&amp;H1899&amp;"_"&amp;I1899&amp;"_"&amp;J1899&amp;IF(K1899="","","_"&amp;K1899),INDEX([1]CatGlob!$C:$C,MATCH(F1899&amp;"_"&amp;G1899&amp;"_"&amp;H1899&amp;"_"&amp;I1899&amp;"_"&amp;J1899&amp;IF(K1899="","","_"&amp;K1899),[1]CatGlob!$B:$B,0))))</f>
        <v>RVI_DM_JAPAN_AGG</v>
      </c>
      <c r="N1899" s="402" t="str">
        <f t="shared" si="61"/>
        <v/>
      </c>
      <c r="O1899" s="402">
        <f t="shared" si="60"/>
        <v>1</v>
      </c>
      <c r="P1899" s="401" t="str">
        <f>IF(LEN(B1899)&gt;8,INDEX([1]CatGlob!$X:$X,MATCH(M1899,[1]CatGlob!$W:$W,0)),"")</f>
        <v>INTER</v>
      </c>
      <c r="Q1899" s="403" t="str">
        <f>INDEX([1]CatGlob!P:P,MATCH(M1899,[1]CatGlob!O:O,0))</f>
        <v>RVI</v>
      </c>
      <c r="R1899" s="403" t="s">
        <v>1017</v>
      </c>
      <c r="S1899" s="403" t="s">
        <v>1018</v>
      </c>
      <c r="T1899" s="403" t="str">
        <f>INDEX([1]CatGlob!$D:$D,MATCH($M1899,[1]CatGlob!$C:$C,0))</f>
        <v>RVI</v>
      </c>
      <c r="U1899" s="403" t="s">
        <v>602</v>
      </c>
      <c r="V1899" s="404" t="str">
        <f>INDEX([1]CatGlob!$F:$F,MATCH($M1899,[1]CatGlob!$C:$C,0))</f>
        <v>RVI</v>
      </c>
      <c r="W1899" s="405"/>
      <c r="X1899" s="406">
        <v>0</v>
      </c>
      <c r="Y1899" s="407">
        <v>0</v>
      </c>
      <c r="Z1899" s="408">
        <v>-4.6193787557756899E-4</v>
      </c>
      <c r="AA1899" s="407">
        <v>4.2522745133943801E-2</v>
      </c>
      <c r="AB1899" s="408">
        <v>0</v>
      </c>
      <c r="AC1899" s="407">
        <v>0</v>
      </c>
      <c r="AD1899" s="408">
        <v>0</v>
      </c>
      <c r="AE1899" s="407">
        <v>0</v>
      </c>
      <c r="AF1899" s="408">
        <v>-6.0137420084844599E-5</v>
      </c>
      <c r="AG1899" s="407">
        <v>5.5358270505172199E-3</v>
      </c>
      <c r="AI1899" s="406">
        <v>0</v>
      </c>
      <c r="AJ1899" s="407">
        <v>0</v>
      </c>
      <c r="AK1899" s="408">
        <v>-6.6706504544623299E-3</v>
      </c>
      <c r="AL1899" s="407">
        <v>0.61405306677864102</v>
      </c>
      <c r="AM1899" s="408">
        <v>0</v>
      </c>
      <c r="AN1899" s="407">
        <v>0</v>
      </c>
      <c r="AO1899" s="408">
        <v>0</v>
      </c>
      <c r="AP1899" s="407">
        <v>0</v>
      </c>
      <c r="AQ1899" s="408">
        <v>-1.92567402192443E-3</v>
      </c>
      <c r="AR1899" s="407">
        <v>0.17726397850567099</v>
      </c>
      <c r="AT1899" s="406">
        <v>0</v>
      </c>
      <c r="AU1899" s="407">
        <v>0</v>
      </c>
      <c r="AV1899" s="408">
        <v>-1.1016720313129299E-2</v>
      </c>
      <c r="AW1899" s="407">
        <v>1.0141216273140701</v>
      </c>
      <c r="AX1899" s="408">
        <v>0</v>
      </c>
      <c r="AY1899" s="407">
        <v>0</v>
      </c>
      <c r="AZ1899" s="408">
        <v>0</v>
      </c>
      <c r="BA1899" s="407">
        <v>0</v>
      </c>
      <c r="BB1899" s="408">
        <v>-5.0421819986879697E-3</v>
      </c>
      <c r="BC1899" s="407">
        <v>0.464147738018656</v>
      </c>
    </row>
    <row r="1900" spans="1:55" x14ac:dyDescent="0.35">
      <c r="A1900" s="385" t="str" cm="1">
        <f t="array" ref="A1900">IFERROR(_xlfn.IFS(AND(F1900="Renta Variable",O1900=1),IFERROR(MATCH(B1900,[1]RV_Det!C:C,0),"Rev"),AND(J1900="Corporativa",O1900=1,I1900="EM"),IFERROR(MATCH(B1900,[1]RF_Corps!B:B,0),"Rev"),AND(F1900="Alternativos",O1900=1),IFERROR(MATCH(B1900,[1]Rep4!C:C,0),"Rev")),"")</f>
        <v/>
      </c>
      <c r="B1900" s="394" t="s">
        <v>5027</v>
      </c>
      <c r="C1900" s="409" t="s">
        <v>5028</v>
      </c>
      <c r="D1900" s="395" t="s">
        <v>5029</v>
      </c>
      <c r="E1900" s="396" t="str">
        <f>IF(B1900="","",INDEX([1]CatGlob!$S:$S,IFERROR(MATCH(MID(B1900,7,1),[1]CatGlob!$R:$R,0),MATCH(MID(B1900,1,2),[1]CatGlob!$R:$R,0))))</f>
        <v>JPY</v>
      </c>
      <c r="F1900" s="397" t="s">
        <v>43</v>
      </c>
      <c r="G1900" s="398" t="s">
        <v>328</v>
      </c>
      <c r="H1900" s="399" t="s">
        <v>340</v>
      </c>
      <c r="I1900" s="399" t="s">
        <v>200</v>
      </c>
      <c r="J1900" s="399" t="s">
        <v>600</v>
      </c>
      <c r="K1900" s="396" t="s">
        <v>600</v>
      </c>
      <c r="L1900" s="400" t="str">
        <f>IF(ISERROR(MATCH(M1900,M$10:M1899,0)),M1900,"")</f>
        <v/>
      </c>
      <c r="M1900" s="401" t="str">
        <f>IF(B1900="","",IF(ISERROR(MATCH(F1900&amp;"_"&amp;G1900&amp;"_"&amp;H1900&amp;"_"&amp;I1900&amp;"_"&amp;J1900&amp;IF(K1900="","","_"&amp;K1900),[1]CatGlob!$B:$B,0)),F1900&amp;"_"&amp;G1900&amp;"_"&amp;H1900&amp;"_"&amp;I1900&amp;"_"&amp;J1900&amp;IF(K1900="","","_"&amp;K1900),INDEX([1]CatGlob!$C:$C,MATCH(F1900&amp;"_"&amp;G1900&amp;"_"&amp;H1900&amp;"_"&amp;I1900&amp;"_"&amp;J1900&amp;IF(K1900="","","_"&amp;K1900),[1]CatGlob!$B:$B,0))))</f>
        <v>RVI_DM_JAPAN_AGG</v>
      </c>
      <c r="N1900" s="402" t="str">
        <f t="shared" si="61"/>
        <v/>
      </c>
      <c r="O1900" s="402" t="str">
        <f t="shared" si="60"/>
        <v/>
      </c>
      <c r="P1900" s="401" t="str">
        <f>IF(LEN(B1900)&gt;8,INDEX([1]CatGlob!$X:$X,MATCH(M1900,[1]CatGlob!$W:$W,0)),"")</f>
        <v>INTER</v>
      </c>
      <c r="Q1900" s="403" t="str">
        <f>INDEX([1]CatGlob!P:P,MATCH(M1900,[1]CatGlob!O:O,0))</f>
        <v>RVI</v>
      </c>
      <c r="R1900" s="403" t="s">
        <v>1017</v>
      </c>
      <c r="S1900" s="403" t="s">
        <v>1018</v>
      </c>
      <c r="T1900" s="403" t="str">
        <f>INDEX([1]CatGlob!$D:$D,MATCH($M1900,[1]CatGlob!$C:$C,0))</f>
        <v>RVI</v>
      </c>
      <c r="U1900" s="403" t="s">
        <v>602</v>
      </c>
      <c r="V1900" s="404" t="str">
        <f>INDEX([1]CatGlob!$F:$F,MATCH($M1900,[1]CatGlob!$C:$C,0))</f>
        <v>RVI</v>
      </c>
      <c r="W1900" s="405"/>
      <c r="X1900" s="406">
        <v>0</v>
      </c>
      <c r="Y1900" s="407">
        <v>0</v>
      </c>
      <c r="Z1900" s="408">
        <v>0</v>
      </c>
      <c r="AA1900" s="407">
        <v>0</v>
      </c>
      <c r="AB1900" s="408">
        <v>0</v>
      </c>
      <c r="AC1900" s="407">
        <v>0</v>
      </c>
      <c r="AD1900" s="408">
        <v>0</v>
      </c>
      <c r="AE1900" s="407">
        <v>0</v>
      </c>
      <c r="AF1900" s="408">
        <v>0</v>
      </c>
      <c r="AG1900" s="407">
        <v>0</v>
      </c>
      <c r="AI1900" s="406">
        <v>0</v>
      </c>
      <c r="AJ1900" s="407">
        <v>0</v>
      </c>
      <c r="AK1900" s="408">
        <v>0</v>
      </c>
      <c r="AL1900" s="407">
        <v>0</v>
      </c>
      <c r="AM1900" s="408">
        <v>0</v>
      </c>
      <c r="AN1900" s="407">
        <v>0</v>
      </c>
      <c r="AO1900" s="408">
        <v>0</v>
      </c>
      <c r="AP1900" s="407">
        <v>0</v>
      </c>
      <c r="AQ1900" s="408">
        <v>0</v>
      </c>
      <c r="AR1900" s="407">
        <v>0</v>
      </c>
      <c r="AT1900" s="406">
        <v>0</v>
      </c>
      <c r="AU1900" s="407">
        <v>0</v>
      </c>
      <c r="AV1900" s="408">
        <v>0</v>
      </c>
      <c r="AW1900" s="407">
        <v>0</v>
      </c>
      <c r="AX1900" s="408">
        <v>0</v>
      </c>
      <c r="AY1900" s="407">
        <v>0</v>
      </c>
      <c r="AZ1900" s="408">
        <v>0</v>
      </c>
      <c r="BA1900" s="407">
        <v>0</v>
      </c>
      <c r="BB1900" s="408">
        <v>0</v>
      </c>
      <c r="BC1900" s="407">
        <v>0</v>
      </c>
    </row>
    <row r="1901" spans="1:55" x14ac:dyDescent="0.35">
      <c r="A1901" s="385" t="str" cm="1">
        <f t="array" ref="A1901">IFERROR(_xlfn.IFS(AND(F1901="Renta Variable",O1901=1),IFERROR(MATCH(B1901,[1]RV_Det!C:C,0),"Rev"),AND(J1901="Corporativa",O1901=1,I1901="EM"),IFERROR(MATCH(B1901,[1]RF_Corps!B:B,0),"Rev"),AND(F1901="Alternativos",O1901=1),IFERROR(MATCH(B1901,[1]Rep4!C:C,0),"Rev")),"")</f>
        <v/>
      </c>
      <c r="B1901" s="394" t="s">
        <v>5030</v>
      </c>
      <c r="C1901" s="409" t="s">
        <v>5031</v>
      </c>
      <c r="D1901" s="395" t="s">
        <v>5032</v>
      </c>
      <c r="E1901" s="396" t="str">
        <f>IF(B1901="","",INDEX([1]CatGlob!$S:$S,IFERROR(MATCH(MID(B1901,7,1),[1]CatGlob!$R:$R,0),MATCH(MID(B1901,1,2),[1]CatGlob!$R:$R,0))))</f>
        <v>JPY</v>
      </c>
      <c r="F1901" s="397" t="s">
        <v>43</v>
      </c>
      <c r="G1901" s="398" t="s">
        <v>328</v>
      </c>
      <c r="H1901" s="399" t="s">
        <v>340</v>
      </c>
      <c r="I1901" s="399" t="s">
        <v>200</v>
      </c>
      <c r="J1901" s="399" t="s">
        <v>600</v>
      </c>
      <c r="K1901" s="396" t="s">
        <v>600</v>
      </c>
      <c r="L1901" s="400" t="str">
        <f>IF(ISERROR(MATCH(M1901,M$10:M1900,0)),M1901,"")</f>
        <v/>
      </c>
      <c r="M1901" s="401" t="str">
        <f>IF(B1901="","",IF(ISERROR(MATCH(F1901&amp;"_"&amp;G1901&amp;"_"&amp;H1901&amp;"_"&amp;I1901&amp;"_"&amp;J1901&amp;IF(K1901="","","_"&amp;K1901),[1]CatGlob!$B:$B,0)),F1901&amp;"_"&amp;G1901&amp;"_"&amp;H1901&amp;"_"&amp;I1901&amp;"_"&amp;J1901&amp;IF(K1901="","","_"&amp;K1901),INDEX([1]CatGlob!$C:$C,MATCH(F1901&amp;"_"&amp;G1901&amp;"_"&amp;H1901&amp;"_"&amp;I1901&amp;"_"&amp;J1901&amp;IF(K1901="","","_"&amp;K1901),[1]CatGlob!$B:$B,0))))</f>
        <v>RVI_DM_JAPAN_AGG</v>
      </c>
      <c r="N1901" s="402" t="str">
        <f t="shared" si="61"/>
        <v/>
      </c>
      <c r="O1901" s="402" t="str">
        <f t="shared" si="60"/>
        <v/>
      </c>
      <c r="P1901" s="401" t="str">
        <f>IF(LEN(B1901)&gt;8,INDEX([1]CatGlob!$X:$X,MATCH(M1901,[1]CatGlob!$W:$W,0)),"")</f>
        <v>INTER</v>
      </c>
      <c r="Q1901" s="403" t="str">
        <f>INDEX([1]CatGlob!P:P,MATCH(M1901,[1]CatGlob!O:O,0))</f>
        <v>RVI</v>
      </c>
      <c r="R1901" s="403" t="s">
        <v>1017</v>
      </c>
      <c r="S1901" s="403" t="s">
        <v>1018</v>
      </c>
      <c r="T1901" s="403" t="str">
        <f>INDEX([1]CatGlob!$D:$D,MATCH($M1901,[1]CatGlob!$C:$C,0))</f>
        <v>RVI</v>
      </c>
      <c r="U1901" s="403" t="s">
        <v>602</v>
      </c>
      <c r="V1901" s="404" t="str">
        <f>INDEX([1]CatGlob!$F:$F,MATCH($M1901,[1]CatGlob!$C:$C,0))</f>
        <v>RVI</v>
      </c>
      <c r="W1901" s="405"/>
      <c r="X1901" s="406">
        <v>0</v>
      </c>
      <c r="Y1901" s="407">
        <v>0</v>
      </c>
      <c r="Z1901" s="408">
        <v>0</v>
      </c>
      <c r="AA1901" s="407">
        <v>0</v>
      </c>
      <c r="AB1901" s="408">
        <v>0</v>
      </c>
      <c r="AC1901" s="407">
        <v>0</v>
      </c>
      <c r="AD1901" s="408">
        <v>0</v>
      </c>
      <c r="AE1901" s="407">
        <v>0</v>
      </c>
      <c r="AF1901" s="408">
        <v>0</v>
      </c>
      <c r="AG1901" s="407">
        <v>0</v>
      </c>
      <c r="AI1901" s="406">
        <v>0</v>
      </c>
      <c r="AJ1901" s="407">
        <v>0</v>
      </c>
      <c r="AK1901" s="408">
        <v>0</v>
      </c>
      <c r="AL1901" s="407">
        <v>0</v>
      </c>
      <c r="AM1901" s="408">
        <v>0</v>
      </c>
      <c r="AN1901" s="407">
        <v>0</v>
      </c>
      <c r="AO1901" s="408">
        <v>0</v>
      </c>
      <c r="AP1901" s="407">
        <v>0</v>
      </c>
      <c r="AQ1901" s="408">
        <v>0</v>
      </c>
      <c r="AR1901" s="407">
        <v>0</v>
      </c>
      <c r="AT1901" s="406">
        <v>0</v>
      </c>
      <c r="AU1901" s="407">
        <v>0</v>
      </c>
      <c r="AV1901" s="408">
        <v>0</v>
      </c>
      <c r="AW1901" s="407">
        <v>0</v>
      </c>
      <c r="AX1901" s="408">
        <v>0</v>
      </c>
      <c r="AY1901" s="407">
        <v>0</v>
      </c>
      <c r="AZ1901" s="408">
        <v>0</v>
      </c>
      <c r="BA1901" s="407">
        <v>0</v>
      </c>
      <c r="BB1901" s="408">
        <v>0</v>
      </c>
      <c r="BC1901" s="407">
        <v>0</v>
      </c>
    </row>
    <row r="1902" spans="1:55" x14ac:dyDescent="0.35">
      <c r="A1902" s="385" t="str" cm="1">
        <f t="array" ref="A1902">IFERROR(_xlfn.IFS(AND(F1902="Renta Variable",O1902=1),IFERROR(MATCH(B1902,[1]RV_Det!C:C,0),"Rev"),AND(J1902="Corporativa",O1902=1,I1902="EM"),IFERROR(MATCH(B1902,[1]RF_Corps!B:B,0),"Rev"),AND(F1902="Alternativos",O1902=1),IFERROR(MATCH(B1902,[1]Rep4!C:C,0),"Rev")),"")</f>
        <v/>
      </c>
      <c r="B1902" s="394" t="s">
        <v>5033</v>
      </c>
      <c r="C1902" s="409" t="s">
        <v>5034</v>
      </c>
      <c r="D1902" s="395" t="s">
        <v>5035</v>
      </c>
      <c r="E1902" s="396" t="str">
        <f>IF(B1902="","",INDEX([1]CatGlob!$S:$S,IFERROR(MATCH(MID(B1902,7,1),[1]CatGlob!$R:$R,0),MATCH(MID(B1902,1,2),[1]CatGlob!$R:$R,0))))</f>
        <v>JPY</v>
      </c>
      <c r="F1902" s="397" t="s">
        <v>43</v>
      </c>
      <c r="G1902" s="398" t="s">
        <v>328</v>
      </c>
      <c r="H1902" s="399" t="s">
        <v>340</v>
      </c>
      <c r="I1902" s="399" t="s">
        <v>200</v>
      </c>
      <c r="J1902" s="399" t="s">
        <v>600</v>
      </c>
      <c r="K1902" s="396" t="s">
        <v>600</v>
      </c>
      <c r="L1902" s="400" t="str">
        <f>IF(ISERROR(MATCH(M1902,M$10:M1901,0)),M1902,"")</f>
        <v/>
      </c>
      <c r="M1902" s="401" t="str">
        <f>IF(B1902="","",IF(ISERROR(MATCH(F1902&amp;"_"&amp;G1902&amp;"_"&amp;H1902&amp;"_"&amp;I1902&amp;"_"&amp;J1902&amp;IF(K1902="","","_"&amp;K1902),[1]CatGlob!$B:$B,0)),F1902&amp;"_"&amp;G1902&amp;"_"&amp;H1902&amp;"_"&amp;I1902&amp;"_"&amp;J1902&amp;IF(K1902="","","_"&amp;K1902),INDEX([1]CatGlob!$C:$C,MATCH(F1902&amp;"_"&amp;G1902&amp;"_"&amp;H1902&amp;"_"&amp;I1902&amp;"_"&amp;J1902&amp;IF(K1902="","","_"&amp;K1902),[1]CatGlob!$B:$B,0))))</f>
        <v>RVI_DM_JAPAN_AGG</v>
      </c>
      <c r="N1902" s="402" t="str">
        <f t="shared" si="61"/>
        <v/>
      </c>
      <c r="O1902" s="402" t="str">
        <f t="shared" si="60"/>
        <v/>
      </c>
      <c r="P1902" s="401" t="str">
        <f>IF(LEN(B1902)&gt;8,INDEX([1]CatGlob!$X:$X,MATCH(M1902,[1]CatGlob!$W:$W,0)),"")</f>
        <v>INTER</v>
      </c>
      <c r="Q1902" s="403" t="str">
        <f>INDEX([1]CatGlob!P:P,MATCH(M1902,[1]CatGlob!O:O,0))</f>
        <v>RVI</v>
      </c>
      <c r="R1902" s="403" t="s">
        <v>1017</v>
      </c>
      <c r="S1902" s="403" t="s">
        <v>1018</v>
      </c>
      <c r="T1902" s="403" t="str">
        <f>INDEX([1]CatGlob!$D:$D,MATCH($M1902,[1]CatGlob!$C:$C,0))</f>
        <v>RVI</v>
      </c>
      <c r="U1902" s="403" t="s">
        <v>602</v>
      </c>
      <c r="V1902" s="404" t="str">
        <f>INDEX([1]CatGlob!$F:$F,MATCH($M1902,[1]CatGlob!$C:$C,0))</f>
        <v>RVI</v>
      </c>
      <c r="W1902" s="405"/>
      <c r="X1902" s="406">
        <v>0</v>
      </c>
      <c r="Y1902" s="407">
        <v>0</v>
      </c>
      <c r="Z1902" s="408">
        <v>0</v>
      </c>
      <c r="AA1902" s="407">
        <v>0</v>
      </c>
      <c r="AB1902" s="408">
        <v>0</v>
      </c>
      <c r="AC1902" s="407">
        <v>0</v>
      </c>
      <c r="AD1902" s="408">
        <v>0</v>
      </c>
      <c r="AE1902" s="407">
        <v>0</v>
      </c>
      <c r="AF1902" s="408">
        <v>0</v>
      </c>
      <c r="AG1902" s="407">
        <v>0</v>
      </c>
      <c r="AI1902" s="406">
        <v>0</v>
      </c>
      <c r="AJ1902" s="407">
        <v>0</v>
      </c>
      <c r="AK1902" s="408">
        <v>0</v>
      </c>
      <c r="AL1902" s="407">
        <v>0</v>
      </c>
      <c r="AM1902" s="408">
        <v>0</v>
      </c>
      <c r="AN1902" s="407">
        <v>0</v>
      </c>
      <c r="AO1902" s="408">
        <v>0</v>
      </c>
      <c r="AP1902" s="407">
        <v>0</v>
      </c>
      <c r="AQ1902" s="408">
        <v>0</v>
      </c>
      <c r="AR1902" s="407">
        <v>0</v>
      </c>
      <c r="AT1902" s="406">
        <v>0</v>
      </c>
      <c r="AU1902" s="407">
        <v>0</v>
      </c>
      <c r="AV1902" s="408">
        <v>0</v>
      </c>
      <c r="AW1902" s="407">
        <v>0</v>
      </c>
      <c r="AX1902" s="408">
        <v>0</v>
      </c>
      <c r="AY1902" s="407">
        <v>0</v>
      </c>
      <c r="AZ1902" s="408">
        <v>0</v>
      </c>
      <c r="BA1902" s="407">
        <v>0</v>
      </c>
      <c r="BB1902" s="408">
        <v>0</v>
      </c>
      <c r="BC1902" s="407">
        <v>0</v>
      </c>
    </row>
    <row r="1903" spans="1:55" x14ac:dyDescent="0.35">
      <c r="A1903" s="385" t="str" cm="1">
        <f t="array" ref="A1903">IFERROR(_xlfn.IFS(AND(F1903="Renta Variable",O1903=1),IFERROR(MATCH(B1903,[1]RV_Det!C:C,0),"Rev"),AND(J1903="Corporativa",O1903=1,I1903="EM"),IFERROR(MATCH(B1903,[1]RF_Corps!B:B,0),"Rev"),AND(F1903="Alternativos",O1903=1),IFERROR(MATCH(B1903,[1]Rep4!C:C,0),"Rev")),"")</f>
        <v/>
      </c>
      <c r="B1903" s="437" t="s">
        <v>5036</v>
      </c>
      <c r="C1903" s="409" t="s">
        <v>5037</v>
      </c>
      <c r="D1903" s="395" t="s">
        <v>5038</v>
      </c>
      <c r="E1903" s="396" t="str">
        <f>IF(B1903="","",INDEX([1]CatGlob!$S:$S,IFERROR(MATCH(MID(B1903,7,1),[1]CatGlob!$R:$R,0),MATCH(MID(B1903,1,2),[1]CatGlob!$R:$R,0))))</f>
        <v>DOL</v>
      </c>
      <c r="F1903" s="397" t="s">
        <v>43</v>
      </c>
      <c r="G1903" s="398" t="s">
        <v>328</v>
      </c>
      <c r="H1903" s="399" t="s">
        <v>340</v>
      </c>
      <c r="I1903" s="399" t="s">
        <v>200</v>
      </c>
      <c r="J1903" s="399" t="s">
        <v>600</v>
      </c>
      <c r="K1903" s="396" t="s">
        <v>600</v>
      </c>
      <c r="L1903" s="400" t="str">
        <f>IF(ISERROR(MATCH(M1903,M$10:M1902,0)),M1903,"")</f>
        <v/>
      </c>
      <c r="M1903" s="401" t="str">
        <f>IF(B1903="","",IF(ISERROR(MATCH(F1903&amp;"_"&amp;G1903&amp;"_"&amp;H1903&amp;"_"&amp;I1903&amp;"_"&amp;J1903&amp;IF(K1903="","","_"&amp;K1903),[1]CatGlob!$B:$B,0)),F1903&amp;"_"&amp;G1903&amp;"_"&amp;H1903&amp;"_"&amp;I1903&amp;"_"&amp;J1903&amp;IF(K1903="","","_"&amp;K1903),INDEX([1]CatGlob!$C:$C,MATCH(F1903&amp;"_"&amp;G1903&amp;"_"&amp;H1903&amp;"_"&amp;I1903&amp;"_"&amp;J1903&amp;IF(K1903="","","_"&amp;K1903),[1]CatGlob!$B:$B,0))))</f>
        <v>RVI_DM_JAPAN_AGG</v>
      </c>
      <c r="N1903" s="402" t="str">
        <f t="shared" si="61"/>
        <v/>
      </c>
      <c r="O1903" s="402" t="str">
        <f t="shared" si="60"/>
        <v/>
      </c>
      <c r="P1903" s="401" t="str">
        <f>IF(LEN(B1903)&gt;8,INDEX([1]CatGlob!$X:$X,MATCH(M1903,[1]CatGlob!$W:$W,0)),"")</f>
        <v>INTER</v>
      </c>
      <c r="Q1903" s="403" t="str">
        <f>INDEX([1]CatGlob!P:P,MATCH(M1903,[1]CatGlob!O:O,0))</f>
        <v>RVI</v>
      </c>
      <c r="R1903" s="403" t="s">
        <v>1017</v>
      </c>
      <c r="S1903" s="403" t="s">
        <v>1018</v>
      </c>
      <c r="T1903" s="403" t="str">
        <f>INDEX([1]CatGlob!$D:$D,MATCH($M1903,[1]CatGlob!$C:$C,0))</f>
        <v>RVI</v>
      </c>
      <c r="U1903" s="403" t="s">
        <v>602</v>
      </c>
      <c r="V1903" s="404" t="str">
        <f>INDEX([1]CatGlob!$F:$F,MATCH($M1903,[1]CatGlob!$C:$C,0))</f>
        <v>RVI</v>
      </c>
      <c r="W1903" s="405"/>
      <c r="X1903" s="406">
        <v>0</v>
      </c>
      <c r="Y1903" s="407">
        <v>0</v>
      </c>
      <c r="Z1903" s="408">
        <v>0</v>
      </c>
      <c r="AA1903" s="407">
        <v>0</v>
      </c>
      <c r="AB1903" s="408">
        <v>0</v>
      </c>
      <c r="AC1903" s="407">
        <v>0</v>
      </c>
      <c r="AD1903" s="408">
        <v>0</v>
      </c>
      <c r="AE1903" s="407">
        <v>0</v>
      </c>
      <c r="AF1903" s="408">
        <v>0</v>
      </c>
      <c r="AG1903" s="407">
        <v>0</v>
      </c>
      <c r="AI1903" s="406">
        <v>0</v>
      </c>
      <c r="AJ1903" s="407">
        <v>0</v>
      </c>
      <c r="AK1903" s="408">
        <v>0</v>
      </c>
      <c r="AL1903" s="407">
        <v>0</v>
      </c>
      <c r="AM1903" s="408">
        <v>0</v>
      </c>
      <c r="AN1903" s="407">
        <v>0</v>
      </c>
      <c r="AO1903" s="408">
        <v>0</v>
      </c>
      <c r="AP1903" s="407">
        <v>0</v>
      </c>
      <c r="AQ1903" s="408">
        <v>0</v>
      </c>
      <c r="AR1903" s="407">
        <v>0</v>
      </c>
      <c r="AT1903" s="406">
        <v>0</v>
      </c>
      <c r="AU1903" s="407">
        <v>0</v>
      </c>
      <c r="AV1903" s="408">
        <v>0</v>
      </c>
      <c r="AW1903" s="407">
        <v>0</v>
      </c>
      <c r="AX1903" s="408">
        <v>0</v>
      </c>
      <c r="AY1903" s="407">
        <v>0</v>
      </c>
      <c r="AZ1903" s="408">
        <v>0</v>
      </c>
      <c r="BA1903" s="407">
        <v>0</v>
      </c>
      <c r="BB1903" s="408">
        <v>0</v>
      </c>
      <c r="BC1903" s="407">
        <v>0</v>
      </c>
    </row>
    <row r="1904" spans="1:55" x14ac:dyDescent="0.35">
      <c r="A1904" s="385" t="str" cm="1">
        <f t="array" ref="A1904">IFERROR(_xlfn.IFS(AND(F1904="Renta Variable",O1904=1),IFERROR(MATCH(B1904,[1]RV_Det!C:C,0),"Rev"),AND(J1904="Corporativa",O1904=1,I1904="EM"),IFERROR(MATCH(B1904,[1]RF_Corps!B:B,0),"Rev"),AND(F1904="Alternativos",O1904=1),IFERROR(MATCH(B1904,[1]Rep4!C:C,0),"Rev")),"")</f>
        <v/>
      </c>
      <c r="B1904" s="394" t="s">
        <v>5039</v>
      </c>
      <c r="C1904" s="409" t="s">
        <v>5040</v>
      </c>
      <c r="D1904" s="395" t="s">
        <v>5041</v>
      </c>
      <c r="E1904" s="396" t="str">
        <f>IF(B1904="","",INDEX([1]CatGlob!$S:$S,IFERROR(MATCH(MID(B1904,7,1),[1]CatGlob!$R:$R,0),MATCH(MID(B1904,1,2),[1]CatGlob!$R:$R,0))))</f>
        <v>DOL</v>
      </c>
      <c r="F1904" s="397" t="s">
        <v>43</v>
      </c>
      <c r="G1904" s="398" t="s">
        <v>328</v>
      </c>
      <c r="H1904" s="399" t="s">
        <v>340</v>
      </c>
      <c r="I1904" s="399" t="s">
        <v>200</v>
      </c>
      <c r="J1904" s="399" t="s">
        <v>600</v>
      </c>
      <c r="K1904" s="396" t="s">
        <v>600</v>
      </c>
      <c r="L1904" s="400" t="str">
        <f>IF(ISERROR(MATCH(M1904,M$10:M1903,0)),M1904,"")</f>
        <v/>
      </c>
      <c r="M1904" s="401" t="str">
        <f>IF(B1904="","",IF(ISERROR(MATCH(F1904&amp;"_"&amp;G1904&amp;"_"&amp;H1904&amp;"_"&amp;I1904&amp;"_"&amp;J1904&amp;IF(K1904="","","_"&amp;K1904),[1]CatGlob!$B:$B,0)),F1904&amp;"_"&amp;G1904&amp;"_"&amp;H1904&amp;"_"&amp;I1904&amp;"_"&amp;J1904&amp;IF(K1904="","","_"&amp;K1904),INDEX([1]CatGlob!$C:$C,MATCH(F1904&amp;"_"&amp;G1904&amp;"_"&amp;H1904&amp;"_"&amp;I1904&amp;"_"&amp;J1904&amp;IF(K1904="","","_"&amp;K1904),[1]CatGlob!$B:$B,0))))</f>
        <v>RVI_DM_JAPAN_AGG</v>
      </c>
      <c r="N1904" s="402" t="str">
        <f t="shared" si="61"/>
        <v/>
      </c>
      <c r="O1904" s="402" t="str">
        <f t="shared" si="60"/>
        <v/>
      </c>
      <c r="P1904" s="401" t="str">
        <f>IF(LEN(B1904)&gt;8,INDEX([1]CatGlob!$X:$X,MATCH(M1904,[1]CatGlob!$W:$W,0)),"")</f>
        <v>INTER</v>
      </c>
      <c r="Q1904" s="403" t="str">
        <f>INDEX([1]CatGlob!P:P,MATCH(M1904,[1]CatGlob!O:O,0))</f>
        <v>RVI</v>
      </c>
      <c r="R1904" s="403" t="s">
        <v>1017</v>
      </c>
      <c r="S1904" s="403" t="s">
        <v>1018</v>
      </c>
      <c r="T1904" s="403" t="str">
        <f>INDEX([1]CatGlob!$D:$D,MATCH($M1904,[1]CatGlob!$C:$C,0))</f>
        <v>RVI</v>
      </c>
      <c r="U1904" s="403" t="s">
        <v>602</v>
      </c>
      <c r="V1904" s="404" t="str">
        <f>INDEX([1]CatGlob!$F:$F,MATCH($M1904,[1]CatGlob!$C:$C,0))</f>
        <v>RVI</v>
      </c>
      <c r="W1904" s="405"/>
      <c r="X1904" s="406">
        <v>0</v>
      </c>
      <c r="Y1904" s="407">
        <v>0</v>
      </c>
      <c r="Z1904" s="408">
        <v>0</v>
      </c>
      <c r="AA1904" s="407">
        <v>0</v>
      </c>
      <c r="AB1904" s="408">
        <v>0</v>
      </c>
      <c r="AC1904" s="407">
        <v>0</v>
      </c>
      <c r="AD1904" s="408">
        <v>0</v>
      </c>
      <c r="AE1904" s="407">
        <v>0</v>
      </c>
      <c r="AF1904" s="408">
        <v>0</v>
      </c>
      <c r="AG1904" s="407">
        <v>0</v>
      </c>
      <c r="AI1904" s="406">
        <v>0</v>
      </c>
      <c r="AJ1904" s="407">
        <v>0</v>
      </c>
      <c r="AK1904" s="408">
        <v>0</v>
      </c>
      <c r="AL1904" s="407">
        <v>0</v>
      </c>
      <c r="AM1904" s="408">
        <v>0</v>
      </c>
      <c r="AN1904" s="407">
        <v>0</v>
      </c>
      <c r="AO1904" s="408">
        <v>0</v>
      </c>
      <c r="AP1904" s="407">
        <v>0</v>
      </c>
      <c r="AQ1904" s="408">
        <v>0</v>
      </c>
      <c r="AR1904" s="407">
        <v>0</v>
      </c>
      <c r="AT1904" s="406">
        <v>0</v>
      </c>
      <c r="AU1904" s="407">
        <v>0</v>
      </c>
      <c r="AV1904" s="408">
        <v>0</v>
      </c>
      <c r="AW1904" s="407">
        <v>0</v>
      </c>
      <c r="AX1904" s="408">
        <v>0</v>
      </c>
      <c r="AY1904" s="407">
        <v>0</v>
      </c>
      <c r="AZ1904" s="408">
        <v>0</v>
      </c>
      <c r="BA1904" s="407">
        <v>0</v>
      </c>
      <c r="BB1904" s="408">
        <v>0</v>
      </c>
      <c r="BC1904" s="407">
        <v>0</v>
      </c>
    </row>
    <row r="1905" spans="1:55" x14ac:dyDescent="0.35">
      <c r="A1905" s="385" t="str" cm="1">
        <f t="array" ref="A1905">IFERROR(_xlfn.IFS(AND(F1905="Renta Variable",O1905=1),IFERROR(MATCH(B1905,[1]RV_Det!C:C,0),"Rev"),AND(J1905="Corporativa",O1905=1,I1905="EM"),IFERROR(MATCH(B1905,[1]RF_Corps!B:B,0),"Rev"),AND(F1905="Alternativos",O1905=1),IFERROR(MATCH(B1905,[1]Rep4!C:C,0),"Rev")),"")</f>
        <v/>
      </c>
      <c r="B1905" s="394" t="s">
        <v>5042</v>
      </c>
      <c r="C1905" s="409" t="s">
        <v>5043</v>
      </c>
      <c r="D1905" s="395" t="s">
        <v>5044</v>
      </c>
      <c r="E1905" s="396" t="str">
        <f>IF(B1905="","",INDEX([1]CatGlob!$S:$S,IFERROR(MATCH(MID(B1905,7,1),[1]CatGlob!$R:$R,0),MATCH(MID(B1905,1,2),[1]CatGlob!$R:$R,0))))</f>
        <v>DOL</v>
      </c>
      <c r="F1905" s="397" t="s">
        <v>43</v>
      </c>
      <c r="G1905" s="398" t="s">
        <v>328</v>
      </c>
      <c r="H1905" s="399" t="s">
        <v>340</v>
      </c>
      <c r="I1905" s="399" t="s">
        <v>200</v>
      </c>
      <c r="J1905" s="399" t="s">
        <v>600</v>
      </c>
      <c r="K1905" s="396" t="s">
        <v>600</v>
      </c>
      <c r="L1905" s="400" t="str">
        <f>IF(ISERROR(MATCH(M1905,M$10:M1904,0)),M1905,"")</f>
        <v/>
      </c>
      <c r="M1905" s="401" t="str">
        <f>IF(B1905="","",IF(ISERROR(MATCH(F1905&amp;"_"&amp;G1905&amp;"_"&amp;H1905&amp;"_"&amp;I1905&amp;"_"&amp;J1905&amp;IF(K1905="","","_"&amp;K1905),[1]CatGlob!$B:$B,0)),F1905&amp;"_"&amp;G1905&amp;"_"&amp;H1905&amp;"_"&amp;I1905&amp;"_"&amp;J1905&amp;IF(K1905="","","_"&amp;K1905),INDEX([1]CatGlob!$C:$C,MATCH(F1905&amp;"_"&amp;G1905&amp;"_"&amp;H1905&amp;"_"&amp;I1905&amp;"_"&amp;J1905&amp;IF(K1905="","","_"&amp;K1905),[1]CatGlob!$B:$B,0))))</f>
        <v>RVI_DM_JAPAN_AGG</v>
      </c>
      <c r="N1905" s="402" t="str">
        <f t="shared" si="61"/>
        <v/>
      </c>
      <c r="O1905" s="402" t="str">
        <f t="shared" si="60"/>
        <v/>
      </c>
      <c r="P1905" s="401" t="str">
        <f>IF(LEN(B1905)&gt;8,INDEX([1]CatGlob!$X:$X,MATCH(M1905,[1]CatGlob!$W:$W,0)),"")</f>
        <v>INTER</v>
      </c>
      <c r="Q1905" s="403" t="str">
        <f>INDEX([1]CatGlob!P:P,MATCH(M1905,[1]CatGlob!O:O,0))</f>
        <v>RVI</v>
      </c>
      <c r="R1905" s="403" t="s">
        <v>1017</v>
      </c>
      <c r="S1905" s="403" t="s">
        <v>1025</v>
      </c>
      <c r="T1905" s="403" t="str">
        <f>INDEX([1]CatGlob!$D:$D,MATCH($M1905,[1]CatGlob!$C:$C,0))</f>
        <v>RVI</v>
      </c>
      <c r="U1905" s="403" t="s">
        <v>602</v>
      </c>
      <c r="V1905" s="404" t="str">
        <f>INDEX([1]CatGlob!$F:$F,MATCH($M1905,[1]CatGlob!$C:$C,0))</f>
        <v>RVI</v>
      </c>
      <c r="W1905" s="405"/>
      <c r="X1905" s="406">
        <v>0</v>
      </c>
      <c r="Y1905" s="407">
        <v>0</v>
      </c>
      <c r="Z1905" s="408">
        <v>0</v>
      </c>
      <c r="AA1905" s="407">
        <v>0</v>
      </c>
      <c r="AB1905" s="408">
        <v>0</v>
      </c>
      <c r="AC1905" s="407">
        <v>0</v>
      </c>
      <c r="AD1905" s="408">
        <v>0</v>
      </c>
      <c r="AE1905" s="407">
        <v>0</v>
      </c>
      <c r="AF1905" s="408">
        <v>0</v>
      </c>
      <c r="AG1905" s="407">
        <v>0</v>
      </c>
      <c r="AI1905" s="406">
        <v>0</v>
      </c>
      <c r="AJ1905" s="407">
        <v>0</v>
      </c>
      <c r="AK1905" s="408">
        <v>0</v>
      </c>
      <c r="AL1905" s="407">
        <v>0</v>
      </c>
      <c r="AM1905" s="408">
        <v>0</v>
      </c>
      <c r="AN1905" s="407">
        <v>0</v>
      </c>
      <c r="AO1905" s="408">
        <v>0</v>
      </c>
      <c r="AP1905" s="407">
        <v>0</v>
      </c>
      <c r="AQ1905" s="408">
        <v>0</v>
      </c>
      <c r="AR1905" s="407">
        <v>0</v>
      </c>
      <c r="AT1905" s="406">
        <v>0</v>
      </c>
      <c r="AU1905" s="407">
        <v>0</v>
      </c>
      <c r="AV1905" s="408">
        <v>0</v>
      </c>
      <c r="AW1905" s="407">
        <v>0</v>
      </c>
      <c r="AX1905" s="408">
        <v>0</v>
      </c>
      <c r="AY1905" s="407">
        <v>0</v>
      </c>
      <c r="AZ1905" s="408">
        <v>0</v>
      </c>
      <c r="BA1905" s="407">
        <v>0</v>
      </c>
      <c r="BB1905" s="408">
        <v>0</v>
      </c>
      <c r="BC1905" s="407">
        <v>0</v>
      </c>
    </row>
    <row r="1906" spans="1:55" x14ac:dyDescent="0.35">
      <c r="A1906" s="385" t="str" cm="1">
        <f t="array" ref="A1906">IFERROR(_xlfn.IFS(AND(F1906="Renta Variable",O1906=1),IFERROR(MATCH(B1906,[1]RV_Det!C:C,0),"Rev"),AND(J1906="Corporativa",O1906=1,I1906="EM"),IFERROR(MATCH(B1906,[1]RF_Corps!B:B,0),"Rev"),AND(F1906="Alternativos",O1906=1),IFERROR(MATCH(B1906,[1]Rep4!C:C,0),"Rev")),"")</f>
        <v/>
      </c>
      <c r="B1906" s="394" t="s">
        <v>5045</v>
      </c>
      <c r="C1906" s="409" t="s">
        <v>5046</v>
      </c>
      <c r="D1906" s="395" t="s">
        <v>5047</v>
      </c>
      <c r="E1906" s="396" t="str">
        <f>IF(B1906="","",INDEX([1]CatGlob!$S:$S,IFERROR(MATCH(MID(B1906,7,1),[1]CatGlob!$R:$R,0),MATCH(MID(B1906,1,2),[1]CatGlob!$R:$R,0))))</f>
        <v>DOL</v>
      </c>
      <c r="F1906" s="397" t="s">
        <v>43</v>
      </c>
      <c r="G1906" s="398" t="s">
        <v>328</v>
      </c>
      <c r="H1906" s="399" t="s">
        <v>340</v>
      </c>
      <c r="I1906" s="399" t="s">
        <v>200</v>
      </c>
      <c r="J1906" s="399" t="s">
        <v>600</v>
      </c>
      <c r="K1906" s="396" t="s">
        <v>600</v>
      </c>
      <c r="L1906" s="400" t="str">
        <f>IF(ISERROR(MATCH(M1906,M$10:M1905,0)),M1906,"")</f>
        <v/>
      </c>
      <c r="M1906" s="401" t="str">
        <f>IF(B1906="","",IF(ISERROR(MATCH(F1906&amp;"_"&amp;G1906&amp;"_"&amp;H1906&amp;"_"&amp;I1906&amp;"_"&amp;J1906&amp;IF(K1906="","","_"&amp;K1906),[1]CatGlob!$B:$B,0)),F1906&amp;"_"&amp;G1906&amp;"_"&amp;H1906&amp;"_"&amp;I1906&amp;"_"&amp;J1906&amp;IF(K1906="","","_"&amp;K1906),INDEX([1]CatGlob!$C:$C,MATCH(F1906&amp;"_"&amp;G1906&amp;"_"&amp;H1906&amp;"_"&amp;I1906&amp;"_"&amp;J1906&amp;IF(K1906="","","_"&amp;K1906),[1]CatGlob!$B:$B,0))))</f>
        <v>RVI_DM_JAPAN_AGG</v>
      </c>
      <c r="N1906" s="402" t="str">
        <f t="shared" si="61"/>
        <v/>
      </c>
      <c r="O1906" s="402" t="str">
        <f t="shared" si="60"/>
        <v/>
      </c>
      <c r="P1906" s="401" t="str">
        <f>IF(LEN(B1906)&gt;8,INDEX([1]CatGlob!$X:$X,MATCH(M1906,[1]CatGlob!$W:$W,0)),"")</f>
        <v>INTER</v>
      </c>
      <c r="Q1906" s="403" t="str">
        <f>INDEX([1]CatGlob!P:P,MATCH(M1906,[1]CatGlob!O:O,0))</f>
        <v>RVI</v>
      </c>
      <c r="R1906" s="403" t="s">
        <v>601</v>
      </c>
      <c r="S1906" s="403" t="s">
        <v>1025</v>
      </c>
      <c r="T1906" s="403" t="str">
        <f>INDEX([1]CatGlob!$D:$D,MATCH($M1906,[1]CatGlob!$C:$C,0))</f>
        <v>RVI</v>
      </c>
      <c r="U1906" s="403" t="s">
        <v>602</v>
      </c>
      <c r="V1906" s="404" t="str">
        <f>INDEX([1]CatGlob!$F:$F,MATCH($M1906,[1]CatGlob!$C:$C,0))</f>
        <v>RVI</v>
      </c>
      <c r="W1906" s="405"/>
      <c r="X1906" s="406">
        <v>0</v>
      </c>
      <c r="Y1906" s="407">
        <v>0</v>
      </c>
      <c r="Z1906" s="408">
        <v>0</v>
      </c>
      <c r="AA1906" s="407">
        <v>0</v>
      </c>
      <c r="AB1906" s="408">
        <v>0</v>
      </c>
      <c r="AC1906" s="407">
        <v>0</v>
      </c>
      <c r="AD1906" s="408">
        <v>0</v>
      </c>
      <c r="AE1906" s="407">
        <v>0</v>
      </c>
      <c r="AF1906" s="408">
        <v>0</v>
      </c>
      <c r="AG1906" s="407">
        <v>0</v>
      </c>
      <c r="AI1906" s="406">
        <v>0</v>
      </c>
      <c r="AJ1906" s="407">
        <v>0</v>
      </c>
      <c r="AK1906" s="408">
        <v>0</v>
      </c>
      <c r="AL1906" s="407">
        <v>0</v>
      </c>
      <c r="AM1906" s="408">
        <v>0</v>
      </c>
      <c r="AN1906" s="407">
        <v>0</v>
      </c>
      <c r="AO1906" s="408">
        <v>0</v>
      </c>
      <c r="AP1906" s="407">
        <v>0</v>
      </c>
      <c r="AQ1906" s="408">
        <v>0</v>
      </c>
      <c r="AR1906" s="407">
        <v>0</v>
      </c>
      <c r="AT1906" s="406">
        <v>0</v>
      </c>
      <c r="AU1906" s="407">
        <v>0</v>
      </c>
      <c r="AV1906" s="408">
        <v>0</v>
      </c>
      <c r="AW1906" s="407">
        <v>0</v>
      </c>
      <c r="AX1906" s="408">
        <v>0</v>
      </c>
      <c r="AY1906" s="407">
        <v>0</v>
      </c>
      <c r="AZ1906" s="408">
        <v>0</v>
      </c>
      <c r="BA1906" s="407">
        <v>0</v>
      </c>
      <c r="BB1906" s="408">
        <v>0</v>
      </c>
      <c r="BC1906" s="407">
        <v>0</v>
      </c>
    </row>
    <row r="1907" spans="1:55" x14ac:dyDescent="0.35">
      <c r="A1907" s="385" cm="1">
        <f t="array" ref="A1907">IFERROR(_xlfn.IFS(AND(F1907="Renta Variable",O1907=1),IFERROR(MATCH(B1907,[1]RV_Det!C:C,0),"Rev"),AND(J1907="Corporativa",O1907=1,I1907="EM"),IFERROR(MATCH(B1907,[1]RF_Corps!B:B,0),"Rev"),AND(F1907="Alternativos",O1907=1),IFERROR(MATCH(B1907,[1]Rep4!C:C,0),"Rev")),"")</f>
        <v>657</v>
      </c>
      <c r="B1907" s="394" t="s">
        <v>5048</v>
      </c>
      <c r="C1907" s="409" t="s">
        <v>5049</v>
      </c>
      <c r="D1907" s="395" t="s">
        <v>5050</v>
      </c>
      <c r="E1907" s="396" t="str">
        <f>IF(B1907="","",INDEX([1]CatGlob!$S:$S,IFERROR(MATCH(MID(B1907,7,1),[1]CatGlob!$R:$R,0),MATCH(MID(B1907,1,2),[1]CatGlob!$R:$R,0))))</f>
        <v>JPY</v>
      </c>
      <c r="F1907" s="397" t="s">
        <v>43</v>
      </c>
      <c r="G1907" s="398" t="s">
        <v>328</v>
      </c>
      <c r="H1907" s="399" t="s">
        <v>340</v>
      </c>
      <c r="I1907" s="399" t="s">
        <v>200</v>
      </c>
      <c r="J1907" s="399" t="s">
        <v>600</v>
      </c>
      <c r="K1907" s="396" t="s">
        <v>600</v>
      </c>
      <c r="L1907" s="400" t="str">
        <f>IF(ISERROR(MATCH(M1907,M$10:M1906,0)),M1907,"")</f>
        <v/>
      </c>
      <c r="M1907" s="401" t="str">
        <f>IF(B1907="","",IF(ISERROR(MATCH(F1907&amp;"_"&amp;G1907&amp;"_"&amp;H1907&amp;"_"&amp;I1907&amp;"_"&amp;J1907&amp;IF(K1907="","","_"&amp;K1907),[1]CatGlob!$B:$B,0)),F1907&amp;"_"&amp;G1907&amp;"_"&amp;H1907&amp;"_"&amp;I1907&amp;"_"&amp;J1907&amp;IF(K1907="","","_"&amp;K1907),INDEX([1]CatGlob!$C:$C,MATCH(F1907&amp;"_"&amp;G1907&amp;"_"&amp;H1907&amp;"_"&amp;I1907&amp;"_"&amp;J1907&amp;IF(K1907="","","_"&amp;K1907),[1]CatGlob!$B:$B,0))))</f>
        <v>RVI_DM_JAPAN_AGG</v>
      </c>
      <c r="N1907" s="402" t="str">
        <f t="shared" si="61"/>
        <v/>
      </c>
      <c r="O1907" s="402">
        <f t="shared" si="60"/>
        <v>1</v>
      </c>
      <c r="P1907" s="401" t="str">
        <f>IF(LEN(B1907)&gt;8,INDEX([1]CatGlob!$X:$X,MATCH(M1907,[1]CatGlob!$W:$W,0)),"")</f>
        <v>INTER</v>
      </c>
      <c r="Q1907" s="403" t="str">
        <f>INDEX([1]CatGlob!P:P,MATCH(M1907,[1]CatGlob!O:O,0))</f>
        <v>RVI</v>
      </c>
      <c r="R1907" s="403" t="s">
        <v>601</v>
      </c>
      <c r="S1907" s="403" t="s">
        <v>1025</v>
      </c>
      <c r="T1907" s="403" t="str">
        <f>INDEX([1]CatGlob!$D:$D,MATCH($M1907,[1]CatGlob!$C:$C,0))</f>
        <v>RVI</v>
      </c>
      <c r="U1907" s="403" t="s">
        <v>602</v>
      </c>
      <c r="V1907" s="404" t="str">
        <f>INDEX([1]CatGlob!$F:$F,MATCH($M1907,[1]CatGlob!$C:$C,0))</f>
        <v>RVI</v>
      </c>
      <c r="W1907" s="405"/>
      <c r="X1907" s="406">
        <v>0</v>
      </c>
      <c r="Y1907" s="407">
        <v>0</v>
      </c>
      <c r="Z1907" s="408">
        <v>0</v>
      </c>
      <c r="AA1907" s="407">
        <v>0</v>
      </c>
      <c r="AB1907" s="408">
        <v>0</v>
      </c>
      <c r="AC1907" s="407">
        <v>0</v>
      </c>
      <c r="AD1907" s="408">
        <v>0</v>
      </c>
      <c r="AE1907" s="407">
        <v>0</v>
      </c>
      <c r="AF1907" s="408">
        <v>0</v>
      </c>
      <c r="AG1907" s="407">
        <v>0</v>
      </c>
      <c r="AI1907" s="406">
        <v>0</v>
      </c>
      <c r="AJ1907" s="407">
        <v>0</v>
      </c>
      <c r="AK1907" s="408">
        <v>0</v>
      </c>
      <c r="AL1907" s="407">
        <v>0</v>
      </c>
      <c r="AM1907" s="408">
        <v>-2.9885703779958801E-3</v>
      </c>
      <c r="AN1907" s="438">
        <v>-6.41031672188319E-8</v>
      </c>
      <c r="AO1907" s="408">
        <v>0</v>
      </c>
      <c r="AP1907" s="407">
        <v>0</v>
      </c>
      <c r="AQ1907" s="408">
        <v>-1.3281705238767101E-3</v>
      </c>
      <c r="AR1907" s="407">
        <v>-2.8488516721592701E-8</v>
      </c>
      <c r="AT1907" s="406">
        <v>0</v>
      </c>
      <c r="AU1907" s="407">
        <v>0</v>
      </c>
      <c r="AV1907" s="408">
        <v>0</v>
      </c>
      <c r="AW1907" s="407">
        <v>0</v>
      </c>
      <c r="AX1907" s="408">
        <v>-5.2769829911359697E-3</v>
      </c>
      <c r="AY1907" s="407">
        <v>-1.13189457806584E-7</v>
      </c>
      <c r="AZ1907" s="408">
        <v>0</v>
      </c>
      <c r="BA1907" s="407">
        <v>0</v>
      </c>
      <c r="BB1907" s="408">
        <v>-1.31786741534467E-3</v>
      </c>
      <c r="BC1907" s="407">
        <v>-2.82677996981218E-8</v>
      </c>
    </row>
    <row r="1908" spans="1:55" x14ac:dyDescent="0.35">
      <c r="A1908" s="385" t="str" cm="1">
        <f t="array" ref="A1908">IFERROR(_xlfn.IFS(AND(F1908="Renta Variable",O1908=1),IFERROR(MATCH(B1908,[1]RV_Det!C:C,0),"Rev"),AND(J1908="Corporativa",O1908=1,I1908="EM"),IFERROR(MATCH(B1908,[1]RF_Corps!B:B,0),"Rev"),AND(F1908="Alternativos",O1908=1),IFERROR(MATCH(B1908,[1]Rep4!C:C,0),"Rev")),"")</f>
        <v/>
      </c>
      <c r="B1908" s="394" t="s">
        <v>5051</v>
      </c>
      <c r="C1908" s="409" t="s">
        <v>5052</v>
      </c>
      <c r="D1908" s="395" t="s">
        <v>5053</v>
      </c>
      <c r="E1908" s="396" t="str">
        <f>IF(B1908="","",INDEX([1]CatGlob!$S:$S,IFERROR(MATCH(MID(B1908,7,1),[1]CatGlob!$R:$R,0),MATCH(MID(B1908,1,2),[1]CatGlob!$R:$R,0))))</f>
        <v>GBP</v>
      </c>
      <c r="F1908" s="397" t="s">
        <v>43</v>
      </c>
      <c r="G1908" s="398" t="s">
        <v>328</v>
      </c>
      <c r="H1908" s="399" t="s">
        <v>340</v>
      </c>
      <c r="I1908" s="399" t="s">
        <v>200</v>
      </c>
      <c r="J1908" s="399" t="s">
        <v>600</v>
      </c>
      <c r="K1908" s="396" t="s">
        <v>600</v>
      </c>
      <c r="L1908" s="400" t="str">
        <f>IF(ISERROR(MATCH(M1908,M$10:M1907,0)),M1908,"")</f>
        <v/>
      </c>
      <c r="M1908" s="401" t="str">
        <f>IF(B1908="","",IF(ISERROR(MATCH(F1908&amp;"_"&amp;G1908&amp;"_"&amp;H1908&amp;"_"&amp;I1908&amp;"_"&amp;J1908&amp;IF(K1908="","","_"&amp;K1908),[1]CatGlob!$B:$B,0)),F1908&amp;"_"&amp;G1908&amp;"_"&amp;H1908&amp;"_"&amp;I1908&amp;"_"&amp;J1908&amp;IF(K1908="","","_"&amp;K1908),INDEX([1]CatGlob!$C:$C,MATCH(F1908&amp;"_"&amp;G1908&amp;"_"&amp;H1908&amp;"_"&amp;I1908&amp;"_"&amp;J1908&amp;IF(K1908="","","_"&amp;K1908),[1]CatGlob!$B:$B,0))))</f>
        <v>RVI_DM_JAPAN_AGG</v>
      </c>
      <c r="N1908" s="402" t="str">
        <f t="shared" si="61"/>
        <v/>
      </c>
      <c r="O1908" s="402" t="str">
        <f t="shared" si="60"/>
        <v/>
      </c>
      <c r="P1908" s="401" t="str">
        <f>IF(LEN(B1908)&gt;8,INDEX([1]CatGlob!$X:$X,MATCH(M1908,[1]CatGlob!$W:$W,0)),"")</f>
        <v>INTER</v>
      </c>
      <c r="Q1908" s="403" t="str">
        <f>INDEX([1]CatGlob!P:P,MATCH(M1908,[1]CatGlob!O:O,0))</f>
        <v>RVI</v>
      </c>
      <c r="R1908" s="403" t="s">
        <v>1017</v>
      </c>
      <c r="S1908" s="403" t="s">
        <v>1018</v>
      </c>
      <c r="T1908" s="403" t="str">
        <f>INDEX([1]CatGlob!$D:$D,MATCH($M1908,[1]CatGlob!$C:$C,0))</f>
        <v>RVI</v>
      </c>
      <c r="U1908" s="403" t="s">
        <v>602</v>
      </c>
      <c r="V1908" s="404" t="str">
        <f>INDEX([1]CatGlob!$F:$F,MATCH($M1908,[1]CatGlob!$C:$C,0))</f>
        <v>RVI</v>
      </c>
      <c r="W1908" s="405"/>
      <c r="X1908" s="406">
        <v>0</v>
      </c>
      <c r="Y1908" s="407">
        <v>0</v>
      </c>
      <c r="Z1908" s="408">
        <v>0</v>
      </c>
      <c r="AA1908" s="407">
        <v>0</v>
      </c>
      <c r="AB1908" s="408">
        <v>0</v>
      </c>
      <c r="AC1908" s="407">
        <v>0</v>
      </c>
      <c r="AD1908" s="408">
        <v>0</v>
      </c>
      <c r="AE1908" s="407">
        <v>0</v>
      </c>
      <c r="AF1908" s="408">
        <v>0</v>
      </c>
      <c r="AG1908" s="407">
        <v>0</v>
      </c>
      <c r="AI1908" s="406">
        <v>0</v>
      </c>
      <c r="AJ1908" s="407">
        <v>0</v>
      </c>
      <c r="AK1908" s="408">
        <v>0</v>
      </c>
      <c r="AL1908" s="407">
        <v>0</v>
      </c>
      <c r="AM1908" s="408">
        <v>0</v>
      </c>
      <c r="AN1908" s="407">
        <v>0</v>
      </c>
      <c r="AO1908" s="408">
        <v>0</v>
      </c>
      <c r="AP1908" s="407">
        <v>0</v>
      </c>
      <c r="AQ1908" s="408">
        <v>0</v>
      </c>
      <c r="AR1908" s="407">
        <v>0</v>
      </c>
      <c r="AT1908" s="406">
        <v>0</v>
      </c>
      <c r="AU1908" s="407">
        <v>0</v>
      </c>
      <c r="AV1908" s="408">
        <v>0</v>
      </c>
      <c r="AW1908" s="407">
        <v>0</v>
      </c>
      <c r="AX1908" s="408">
        <v>0</v>
      </c>
      <c r="AY1908" s="407">
        <v>0</v>
      </c>
      <c r="AZ1908" s="408">
        <v>0</v>
      </c>
      <c r="BA1908" s="407">
        <v>0</v>
      </c>
      <c r="BB1908" s="408">
        <v>0</v>
      </c>
      <c r="BC1908" s="407">
        <v>0</v>
      </c>
    </row>
    <row r="1909" spans="1:55" x14ac:dyDescent="0.35">
      <c r="A1909" s="385" t="str" cm="1">
        <f t="array" ref="A1909">IFERROR(_xlfn.IFS(AND(F1909="Renta Variable",O1909=1),IFERROR(MATCH(B1909,[1]RV_Det!C:C,0),"Rev"),AND(J1909="Corporativa",O1909=1,I1909="EM"),IFERROR(MATCH(B1909,[1]RF_Corps!B:B,0),"Rev"),AND(F1909="Alternativos",O1909=1),IFERROR(MATCH(B1909,[1]Rep4!C:C,0),"Rev")),"")</f>
        <v/>
      </c>
      <c r="B1909" s="394" t="s">
        <v>5054</v>
      </c>
      <c r="C1909" s="409" t="s">
        <v>5055</v>
      </c>
      <c r="D1909" s="395" t="s">
        <v>5056</v>
      </c>
      <c r="E1909" s="396" t="str">
        <f>IF(B1909="","",INDEX([1]CatGlob!$S:$S,IFERROR(MATCH(MID(B1909,7,1),[1]CatGlob!$R:$R,0),MATCH(MID(B1909,1,2),[1]CatGlob!$R:$R,0))))</f>
        <v>DOL</v>
      </c>
      <c r="F1909" s="397" t="s">
        <v>43</v>
      </c>
      <c r="G1909" s="398" t="s">
        <v>328</v>
      </c>
      <c r="H1909" s="399" t="s">
        <v>340</v>
      </c>
      <c r="I1909" s="399" t="s">
        <v>200</v>
      </c>
      <c r="J1909" s="399" t="s">
        <v>600</v>
      </c>
      <c r="K1909" s="396" t="s">
        <v>600</v>
      </c>
      <c r="L1909" s="400" t="str">
        <f>IF(ISERROR(MATCH(M1909,M$10:M1908,0)),M1909,"")</f>
        <v/>
      </c>
      <c r="M1909" s="401" t="str">
        <f>IF(B1909="","",IF(ISERROR(MATCH(F1909&amp;"_"&amp;G1909&amp;"_"&amp;H1909&amp;"_"&amp;I1909&amp;"_"&amp;J1909&amp;IF(K1909="","","_"&amp;K1909),[1]CatGlob!$B:$B,0)),F1909&amp;"_"&amp;G1909&amp;"_"&amp;H1909&amp;"_"&amp;I1909&amp;"_"&amp;J1909&amp;IF(K1909="","","_"&amp;K1909),INDEX([1]CatGlob!$C:$C,MATCH(F1909&amp;"_"&amp;G1909&amp;"_"&amp;H1909&amp;"_"&amp;I1909&amp;"_"&amp;J1909&amp;IF(K1909="","","_"&amp;K1909),[1]CatGlob!$B:$B,0))))</f>
        <v>RVI_DM_JAPAN_AGG</v>
      </c>
      <c r="N1909" s="402" t="str">
        <f t="shared" si="61"/>
        <v/>
      </c>
      <c r="O1909" s="402" t="str">
        <f t="shared" si="60"/>
        <v/>
      </c>
      <c r="P1909" s="401" t="str">
        <f>IF(LEN(B1909)&gt;8,INDEX([1]CatGlob!$X:$X,MATCH(M1909,[1]CatGlob!$W:$W,0)),"")</f>
        <v>INTER</v>
      </c>
      <c r="Q1909" s="403" t="str">
        <f>INDEX([1]CatGlob!P:P,MATCH(M1909,[1]CatGlob!O:O,0))</f>
        <v>RVI</v>
      </c>
      <c r="R1909" s="403" t="s">
        <v>601</v>
      </c>
      <c r="S1909" s="403" t="s">
        <v>1025</v>
      </c>
      <c r="T1909" s="403" t="str">
        <f>INDEX([1]CatGlob!$D:$D,MATCH($M1909,[1]CatGlob!$C:$C,0))</f>
        <v>RVI</v>
      </c>
      <c r="U1909" s="403" t="s">
        <v>602</v>
      </c>
      <c r="V1909" s="404" t="str">
        <f>INDEX([1]CatGlob!$F:$F,MATCH($M1909,[1]CatGlob!$C:$C,0))</f>
        <v>RVI</v>
      </c>
      <c r="W1909" s="405"/>
      <c r="X1909" s="406">
        <v>0</v>
      </c>
      <c r="Y1909" s="407">
        <v>0</v>
      </c>
      <c r="Z1909" s="408">
        <v>0</v>
      </c>
      <c r="AA1909" s="407">
        <v>0</v>
      </c>
      <c r="AB1909" s="408">
        <v>0</v>
      </c>
      <c r="AC1909" s="407">
        <v>0</v>
      </c>
      <c r="AD1909" s="408">
        <v>0</v>
      </c>
      <c r="AE1909" s="407">
        <v>0</v>
      </c>
      <c r="AF1909" s="408">
        <v>0</v>
      </c>
      <c r="AG1909" s="407">
        <v>0</v>
      </c>
      <c r="AI1909" s="406">
        <v>0</v>
      </c>
      <c r="AJ1909" s="407">
        <v>0</v>
      </c>
      <c r="AK1909" s="408">
        <v>0</v>
      </c>
      <c r="AL1909" s="407">
        <v>0</v>
      </c>
      <c r="AM1909" s="408">
        <v>0</v>
      </c>
      <c r="AN1909" s="407">
        <v>0</v>
      </c>
      <c r="AO1909" s="408">
        <v>0</v>
      </c>
      <c r="AP1909" s="407">
        <v>0</v>
      </c>
      <c r="AQ1909" s="408">
        <v>0</v>
      </c>
      <c r="AR1909" s="407">
        <v>0</v>
      </c>
      <c r="AT1909" s="406">
        <v>0</v>
      </c>
      <c r="AU1909" s="407">
        <v>0</v>
      </c>
      <c r="AV1909" s="408">
        <v>0</v>
      </c>
      <c r="AW1909" s="407">
        <v>0</v>
      </c>
      <c r="AX1909" s="408">
        <v>0</v>
      </c>
      <c r="AY1909" s="407">
        <v>0</v>
      </c>
      <c r="AZ1909" s="408">
        <v>0</v>
      </c>
      <c r="BA1909" s="407">
        <v>0</v>
      </c>
      <c r="BB1909" s="408">
        <v>0</v>
      </c>
      <c r="BC1909" s="407">
        <v>0</v>
      </c>
    </row>
    <row r="1910" spans="1:55" x14ac:dyDescent="0.35">
      <c r="A1910" s="385" t="str" cm="1">
        <f t="array" ref="A1910">IFERROR(_xlfn.IFS(AND(F1910="Renta Variable",O1910=1),IFERROR(MATCH(B1910,[1]RV_Det!C:C,0),"Rev"),AND(J1910="Corporativa",O1910=1,I1910="EM"),IFERROR(MATCH(B1910,[1]RF_Corps!B:B,0),"Rev"),AND(F1910="Alternativos",O1910=1),IFERROR(MATCH(B1910,[1]Rep4!C:C,0),"Rev")),"")</f>
        <v/>
      </c>
      <c r="B1910" s="394" t="s">
        <v>5057</v>
      </c>
      <c r="C1910" s="409" t="s">
        <v>5058</v>
      </c>
      <c r="D1910" s="395" t="s">
        <v>5059</v>
      </c>
      <c r="E1910" s="396" t="str">
        <f>IF(B1910="","",INDEX([1]CatGlob!$S:$S,IFERROR(MATCH(MID(B1910,7,1),[1]CatGlob!$R:$R,0),MATCH(MID(B1910,1,2),[1]CatGlob!$R:$R,0))))</f>
        <v>DOL</v>
      </c>
      <c r="F1910" s="397" t="s">
        <v>43</v>
      </c>
      <c r="G1910" s="398" t="s">
        <v>328</v>
      </c>
      <c r="H1910" s="399" t="s">
        <v>340</v>
      </c>
      <c r="I1910" s="399" t="s">
        <v>200</v>
      </c>
      <c r="J1910" s="399" t="s">
        <v>600</v>
      </c>
      <c r="K1910" s="396" t="s">
        <v>600</v>
      </c>
      <c r="L1910" s="400" t="str">
        <f>IF(ISERROR(MATCH(M1910,M$10:M1909,0)),M1910,"")</f>
        <v/>
      </c>
      <c r="M1910" s="401" t="str">
        <f>IF(B1910="","",IF(ISERROR(MATCH(F1910&amp;"_"&amp;G1910&amp;"_"&amp;H1910&amp;"_"&amp;I1910&amp;"_"&amp;J1910&amp;IF(K1910="","","_"&amp;K1910),[1]CatGlob!$B:$B,0)),F1910&amp;"_"&amp;G1910&amp;"_"&amp;H1910&amp;"_"&amp;I1910&amp;"_"&amp;J1910&amp;IF(K1910="","","_"&amp;K1910),INDEX([1]CatGlob!$C:$C,MATCH(F1910&amp;"_"&amp;G1910&amp;"_"&amp;H1910&amp;"_"&amp;I1910&amp;"_"&amp;J1910&amp;IF(K1910="","","_"&amp;K1910),[1]CatGlob!$B:$B,0))))</f>
        <v>RVI_DM_JAPAN_AGG</v>
      </c>
      <c r="N1910" s="402" t="str">
        <f t="shared" si="61"/>
        <v/>
      </c>
      <c r="O1910" s="402" t="str">
        <f t="shared" si="60"/>
        <v/>
      </c>
      <c r="P1910" s="401" t="str">
        <f>IF(LEN(B1910)&gt;8,INDEX([1]CatGlob!$X:$X,MATCH(M1910,[1]CatGlob!$W:$W,0)),"")</f>
        <v>INTER</v>
      </c>
      <c r="Q1910" s="403" t="str">
        <f>INDEX([1]CatGlob!P:P,MATCH(M1910,[1]CatGlob!O:O,0))</f>
        <v>RVI</v>
      </c>
      <c r="R1910" s="403" t="s">
        <v>601</v>
      </c>
      <c r="S1910" s="403" t="s">
        <v>1025</v>
      </c>
      <c r="T1910" s="403" t="str">
        <f>INDEX([1]CatGlob!$D:$D,MATCH($M1910,[1]CatGlob!$C:$C,0))</f>
        <v>RVI</v>
      </c>
      <c r="U1910" s="403" t="s">
        <v>602</v>
      </c>
      <c r="V1910" s="404" t="str">
        <f>INDEX([1]CatGlob!$F:$F,MATCH($M1910,[1]CatGlob!$C:$C,0))</f>
        <v>RVI</v>
      </c>
      <c r="W1910" s="405"/>
      <c r="X1910" s="406">
        <v>0</v>
      </c>
      <c r="Y1910" s="407">
        <v>0</v>
      </c>
      <c r="Z1910" s="408">
        <v>0</v>
      </c>
      <c r="AA1910" s="407">
        <v>0</v>
      </c>
      <c r="AB1910" s="408">
        <v>0</v>
      </c>
      <c r="AC1910" s="407">
        <v>0</v>
      </c>
      <c r="AD1910" s="408">
        <v>0</v>
      </c>
      <c r="AE1910" s="407">
        <v>0</v>
      </c>
      <c r="AF1910" s="408">
        <v>0</v>
      </c>
      <c r="AG1910" s="407">
        <v>0</v>
      </c>
      <c r="AI1910" s="406">
        <v>0</v>
      </c>
      <c r="AJ1910" s="407">
        <v>0</v>
      </c>
      <c r="AK1910" s="408">
        <v>0</v>
      </c>
      <c r="AL1910" s="407">
        <v>0</v>
      </c>
      <c r="AM1910" s="408">
        <v>0</v>
      </c>
      <c r="AN1910" s="407">
        <v>0</v>
      </c>
      <c r="AO1910" s="408">
        <v>0</v>
      </c>
      <c r="AP1910" s="407">
        <v>0</v>
      </c>
      <c r="AQ1910" s="408">
        <v>0</v>
      </c>
      <c r="AR1910" s="407">
        <v>0</v>
      </c>
      <c r="AT1910" s="406">
        <v>0</v>
      </c>
      <c r="AU1910" s="407">
        <v>0</v>
      </c>
      <c r="AV1910" s="408">
        <v>0</v>
      </c>
      <c r="AW1910" s="407">
        <v>0</v>
      </c>
      <c r="AX1910" s="408">
        <v>0</v>
      </c>
      <c r="AY1910" s="407">
        <v>0</v>
      </c>
      <c r="AZ1910" s="408">
        <v>0</v>
      </c>
      <c r="BA1910" s="407">
        <v>0</v>
      </c>
      <c r="BB1910" s="408">
        <v>0</v>
      </c>
      <c r="BC1910" s="407">
        <v>0</v>
      </c>
    </row>
    <row r="1911" spans="1:55" x14ac:dyDescent="0.35">
      <c r="A1911" s="385" t="str" cm="1">
        <f t="array" ref="A1911">IFERROR(_xlfn.IFS(AND(F1911="Renta Variable",O1911=1),IFERROR(MATCH(B1911,[1]RV_Det!C:C,0),"Rev"),AND(J1911="Corporativa",O1911=1,I1911="EM"),IFERROR(MATCH(B1911,[1]RF_Corps!B:B,0),"Rev"),AND(F1911="Alternativos",O1911=1),IFERROR(MATCH(B1911,[1]Rep4!C:C,0),"Rev")),"")</f>
        <v/>
      </c>
      <c r="B1911" s="394" t="s">
        <v>5060</v>
      </c>
      <c r="C1911" s="409" t="s">
        <v>5061</v>
      </c>
      <c r="D1911" s="395" t="s">
        <v>5062</v>
      </c>
      <c r="E1911" s="396" t="str">
        <f>IF(B1911="","",INDEX([1]CatGlob!$S:$S,IFERROR(MATCH(MID(B1911,7,1),[1]CatGlob!$R:$R,0),MATCH(MID(B1911,1,2),[1]CatGlob!$R:$R,0))))</f>
        <v>DOL</v>
      </c>
      <c r="F1911" s="397" t="s">
        <v>43</v>
      </c>
      <c r="G1911" s="398" t="s">
        <v>328</v>
      </c>
      <c r="H1911" s="399" t="s">
        <v>340</v>
      </c>
      <c r="I1911" s="399" t="s">
        <v>200</v>
      </c>
      <c r="J1911" s="399" t="s">
        <v>600</v>
      </c>
      <c r="K1911" s="396" t="s">
        <v>600</v>
      </c>
      <c r="L1911" s="400" t="str">
        <f>IF(ISERROR(MATCH(M1911,M$10:M1910,0)),M1911,"")</f>
        <v/>
      </c>
      <c r="M1911" s="401" t="str">
        <f>IF(B1911="","",IF(ISERROR(MATCH(F1911&amp;"_"&amp;G1911&amp;"_"&amp;H1911&amp;"_"&amp;I1911&amp;"_"&amp;J1911&amp;IF(K1911="","","_"&amp;K1911),[1]CatGlob!$B:$B,0)),F1911&amp;"_"&amp;G1911&amp;"_"&amp;H1911&amp;"_"&amp;I1911&amp;"_"&amp;J1911&amp;IF(K1911="","","_"&amp;K1911),INDEX([1]CatGlob!$C:$C,MATCH(F1911&amp;"_"&amp;G1911&amp;"_"&amp;H1911&amp;"_"&amp;I1911&amp;"_"&amp;J1911&amp;IF(K1911="","","_"&amp;K1911),[1]CatGlob!$B:$B,0))))</f>
        <v>RVI_DM_JAPAN_AGG</v>
      </c>
      <c r="N1911" s="402" t="str">
        <f t="shared" si="61"/>
        <v/>
      </c>
      <c r="O1911" s="402" t="str">
        <f t="shared" si="60"/>
        <v/>
      </c>
      <c r="P1911" s="401" t="str">
        <f>IF(LEN(B1911)&gt;8,INDEX([1]CatGlob!$X:$X,MATCH(M1911,[1]CatGlob!$W:$W,0)),"")</f>
        <v>INTER</v>
      </c>
      <c r="Q1911" s="403" t="str">
        <f>INDEX([1]CatGlob!P:P,MATCH(M1911,[1]CatGlob!O:O,0))</f>
        <v>RVI</v>
      </c>
      <c r="R1911" s="403" t="s">
        <v>1017</v>
      </c>
      <c r="S1911" s="403" t="s">
        <v>1025</v>
      </c>
      <c r="T1911" s="403" t="str">
        <f>INDEX([1]CatGlob!$D:$D,MATCH($M1911,[1]CatGlob!$C:$C,0))</f>
        <v>RVI</v>
      </c>
      <c r="U1911" s="403" t="s">
        <v>602</v>
      </c>
      <c r="V1911" s="404" t="str">
        <f>INDEX([1]CatGlob!$F:$F,MATCH($M1911,[1]CatGlob!$C:$C,0))</f>
        <v>RVI</v>
      </c>
      <c r="W1911" s="405"/>
      <c r="X1911" s="406">
        <v>0</v>
      </c>
      <c r="Y1911" s="407">
        <v>0</v>
      </c>
      <c r="Z1911" s="408">
        <v>0</v>
      </c>
      <c r="AA1911" s="407">
        <v>0</v>
      </c>
      <c r="AB1911" s="408">
        <v>0</v>
      </c>
      <c r="AC1911" s="407">
        <v>0</v>
      </c>
      <c r="AD1911" s="408">
        <v>0</v>
      </c>
      <c r="AE1911" s="407">
        <v>0</v>
      </c>
      <c r="AF1911" s="408">
        <v>0</v>
      </c>
      <c r="AG1911" s="407">
        <v>0</v>
      </c>
      <c r="AI1911" s="406">
        <v>0</v>
      </c>
      <c r="AJ1911" s="407">
        <v>0</v>
      </c>
      <c r="AK1911" s="408">
        <v>0</v>
      </c>
      <c r="AL1911" s="407">
        <v>0</v>
      </c>
      <c r="AM1911" s="408">
        <v>0</v>
      </c>
      <c r="AN1911" s="407">
        <v>0</v>
      </c>
      <c r="AO1911" s="408">
        <v>0</v>
      </c>
      <c r="AP1911" s="407">
        <v>0</v>
      </c>
      <c r="AQ1911" s="408">
        <v>0</v>
      </c>
      <c r="AR1911" s="407">
        <v>0</v>
      </c>
      <c r="AT1911" s="406">
        <v>0</v>
      </c>
      <c r="AU1911" s="407">
        <v>0</v>
      </c>
      <c r="AV1911" s="408">
        <v>0</v>
      </c>
      <c r="AW1911" s="407">
        <v>0</v>
      </c>
      <c r="AX1911" s="408">
        <v>0</v>
      </c>
      <c r="AY1911" s="407">
        <v>0</v>
      </c>
      <c r="AZ1911" s="408">
        <v>0</v>
      </c>
      <c r="BA1911" s="407">
        <v>0</v>
      </c>
      <c r="BB1911" s="408">
        <v>0</v>
      </c>
      <c r="BC1911" s="407">
        <v>0</v>
      </c>
    </row>
    <row r="1912" spans="1:55" x14ac:dyDescent="0.35">
      <c r="A1912" s="385" t="str" cm="1">
        <f t="array" ref="A1912">IFERROR(_xlfn.IFS(AND(F1912="Renta Variable",O1912=1),IFERROR(MATCH(B1912,[1]RV_Det!C:C,0),"Rev"),AND(J1912="Corporativa",O1912=1,I1912="EM"),IFERROR(MATCH(B1912,[1]RF_Corps!B:B,0),"Rev"),AND(F1912="Alternativos",O1912=1),IFERROR(MATCH(B1912,[1]Rep4!C:C,0),"Rev")),"")</f>
        <v/>
      </c>
      <c r="B1912" s="394" t="s">
        <v>5063</v>
      </c>
      <c r="C1912" s="409" t="s">
        <v>5064</v>
      </c>
      <c r="D1912" s="395" t="s">
        <v>5065</v>
      </c>
      <c r="E1912" s="396" t="str">
        <f>IF(B1912="","",INDEX([1]CatGlob!$S:$S,IFERROR(MATCH(MID(B1912,7,1),[1]CatGlob!$R:$R,0),MATCH(MID(B1912,1,2),[1]CatGlob!$R:$R,0))))</f>
        <v>DOL</v>
      </c>
      <c r="F1912" s="397" t="s">
        <v>43</v>
      </c>
      <c r="G1912" s="398" t="s">
        <v>328</v>
      </c>
      <c r="H1912" s="399" t="s">
        <v>340</v>
      </c>
      <c r="I1912" s="399" t="s">
        <v>200</v>
      </c>
      <c r="J1912" s="399" t="s">
        <v>600</v>
      </c>
      <c r="K1912" s="396" t="s">
        <v>600</v>
      </c>
      <c r="L1912" s="400" t="str">
        <f>IF(ISERROR(MATCH(M1912,M$10:M1911,0)),M1912,"")</f>
        <v/>
      </c>
      <c r="M1912" s="401" t="str">
        <f>IF(B1912="","",IF(ISERROR(MATCH(F1912&amp;"_"&amp;G1912&amp;"_"&amp;H1912&amp;"_"&amp;I1912&amp;"_"&amp;J1912&amp;IF(K1912="","","_"&amp;K1912),[1]CatGlob!$B:$B,0)),F1912&amp;"_"&amp;G1912&amp;"_"&amp;H1912&amp;"_"&amp;I1912&amp;"_"&amp;J1912&amp;IF(K1912="","","_"&amp;K1912),INDEX([1]CatGlob!$C:$C,MATCH(F1912&amp;"_"&amp;G1912&amp;"_"&amp;H1912&amp;"_"&amp;I1912&amp;"_"&amp;J1912&amp;IF(K1912="","","_"&amp;K1912),[1]CatGlob!$B:$B,0))))</f>
        <v>RVI_DM_JAPAN_AGG</v>
      </c>
      <c r="N1912" s="402" t="str">
        <f t="shared" si="61"/>
        <v/>
      </c>
      <c r="O1912" s="402" t="str">
        <f t="shared" si="60"/>
        <v/>
      </c>
      <c r="P1912" s="401" t="str">
        <f>IF(LEN(B1912)&gt;8,INDEX([1]CatGlob!$X:$X,MATCH(M1912,[1]CatGlob!$W:$W,0)),"")</f>
        <v>INTER</v>
      </c>
      <c r="Q1912" s="403" t="str">
        <f>INDEX([1]CatGlob!P:P,MATCH(M1912,[1]CatGlob!O:O,0))</f>
        <v>RVI</v>
      </c>
      <c r="R1912" s="403" t="s">
        <v>1017</v>
      </c>
      <c r="S1912" s="403" t="s">
        <v>1025</v>
      </c>
      <c r="T1912" s="403" t="str">
        <f>INDEX([1]CatGlob!$D:$D,MATCH($M1912,[1]CatGlob!$C:$C,0))</f>
        <v>RVI</v>
      </c>
      <c r="U1912" s="403" t="s">
        <v>602</v>
      </c>
      <c r="V1912" s="404" t="str">
        <f>INDEX([1]CatGlob!$F:$F,MATCH($M1912,[1]CatGlob!$C:$C,0))</f>
        <v>RVI</v>
      </c>
      <c r="W1912" s="405"/>
      <c r="X1912" s="406">
        <v>0</v>
      </c>
      <c r="Y1912" s="407">
        <v>0</v>
      </c>
      <c r="Z1912" s="408">
        <v>0</v>
      </c>
      <c r="AA1912" s="407">
        <v>0</v>
      </c>
      <c r="AB1912" s="408">
        <v>0</v>
      </c>
      <c r="AC1912" s="407">
        <v>0</v>
      </c>
      <c r="AD1912" s="408">
        <v>0</v>
      </c>
      <c r="AE1912" s="407">
        <v>0</v>
      </c>
      <c r="AF1912" s="408">
        <v>0</v>
      </c>
      <c r="AG1912" s="407">
        <v>0</v>
      </c>
      <c r="AI1912" s="406">
        <v>0</v>
      </c>
      <c r="AJ1912" s="407">
        <v>0</v>
      </c>
      <c r="AK1912" s="408">
        <v>0</v>
      </c>
      <c r="AL1912" s="407">
        <v>0</v>
      </c>
      <c r="AM1912" s="408">
        <v>0</v>
      </c>
      <c r="AN1912" s="407">
        <v>0</v>
      </c>
      <c r="AO1912" s="408">
        <v>0</v>
      </c>
      <c r="AP1912" s="407">
        <v>0</v>
      </c>
      <c r="AQ1912" s="408">
        <v>0</v>
      </c>
      <c r="AR1912" s="407">
        <v>0</v>
      </c>
      <c r="AT1912" s="406">
        <v>0</v>
      </c>
      <c r="AU1912" s="407">
        <v>0</v>
      </c>
      <c r="AV1912" s="408">
        <v>0</v>
      </c>
      <c r="AW1912" s="407">
        <v>0</v>
      </c>
      <c r="AX1912" s="408">
        <v>0</v>
      </c>
      <c r="AY1912" s="407">
        <v>0</v>
      </c>
      <c r="AZ1912" s="408">
        <v>0</v>
      </c>
      <c r="BA1912" s="407">
        <v>0</v>
      </c>
      <c r="BB1912" s="408">
        <v>0</v>
      </c>
      <c r="BC1912" s="407">
        <v>0</v>
      </c>
    </row>
    <row r="1913" spans="1:55" x14ac:dyDescent="0.35">
      <c r="A1913" s="385" t="str" cm="1">
        <f t="array" ref="A1913">IFERROR(_xlfn.IFS(AND(F1913="Renta Variable",O1913=1),IFERROR(MATCH(B1913,[1]RV_Det!C:C,0),"Rev"),AND(J1913="Corporativa",O1913=1,I1913="EM"),IFERROR(MATCH(B1913,[1]RF_Corps!B:B,0),"Rev"),AND(F1913="Alternativos",O1913=1),IFERROR(MATCH(B1913,[1]Rep4!C:C,0),"Rev")),"")</f>
        <v/>
      </c>
      <c r="B1913" s="394" t="s">
        <v>5066</v>
      </c>
      <c r="C1913" s="409" t="s">
        <v>5067</v>
      </c>
      <c r="D1913" s="395" t="s">
        <v>5068</v>
      </c>
      <c r="E1913" s="396" t="str">
        <f>IF(B1913="","",INDEX([1]CatGlob!$S:$S,IFERROR(MATCH(MID(B1913,7,1),[1]CatGlob!$R:$R,0),MATCH(MID(B1913,1,2),[1]CatGlob!$R:$R,0))))</f>
        <v>DOL</v>
      </c>
      <c r="F1913" s="397" t="s">
        <v>43</v>
      </c>
      <c r="G1913" s="398" t="s">
        <v>328</v>
      </c>
      <c r="H1913" s="399" t="s">
        <v>340</v>
      </c>
      <c r="I1913" s="399" t="s">
        <v>200</v>
      </c>
      <c r="J1913" s="399" t="s">
        <v>600</v>
      </c>
      <c r="K1913" s="396" t="s">
        <v>600</v>
      </c>
      <c r="L1913" s="400" t="str">
        <f>IF(ISERROR(MATCH(M1913,M$10:M1912,0)),M1913,"")</f>
        <v/>
      </c>
      <c r="M1913" s="401" t="str">
        <f>IF(B1913="","",IF(ISERROR(MATCH(F1913&amp;"_"&amp;G1913&amp;"_"&amp;H1913&amp;"_"&amp;I1913&amp;"_"&amp;J1913&amp;IF(K1913="","","_"&amp;K1913),[1]CatGlob!$B:$B,0)),F1913&amp;"_"&amp;G1913&amp;"_"&amp;H1913&amp;"_"&amp;I1913&amp;"_"&amp;J1913&amp;IF(K1913="","","_"&amp;K1913),INDEX([1]CatGlob!$C:$C,MATCH(F1913&amp;"_"&amp;G1913&amp;"_"&amp;H1913&amp;"_"&amp;I1913&amp;"_"&amp;J1913&amp;IF(K1913="","","_"&amp;K1913),[1]CatGlob!$B:$B,0))))</f>
        <v>RVI_DM_JAPAN_AGG</v>
      </c>
      <c r="N1913" s="402" t="str">
        <f t="shared" si="61"/>
        <v/>
      </c>
      <c r="O1913" s="402" t="str">
        <f t="shared" si="60"/>
        <v/>
      </c>
      <c r="P1913" s="401" t="str">
        <f>IF(LEN(B1913)&gt;8,INDEX([1]CatGlob!$X:$X,MATCH(M1913,[1]CatGlob!$W:$W,0)),"")</f>
        <v>INTER</v>
      </c>
      <c r="Q1913" s="403" t="str">
        <f>INDEX([1]CatGlob!P:P,MATCH(M1913,[1]CatGlob!O:O,0))</f>
        <v>RVI</v>
      </c>
      <c r="R1913" s="403" t="s">
        <v>1017</v>
      </c>
      <c r="S1913" s="403" t="s">
        <v>1025</v>
      </c>
      <c r="T1913" s="403" t="str">
        <f>INDEX([1]CatGlob!$D:$D,MATCH($M1913,[1]CatGlob!$C:$C,0))</f>
        <v>RVI</v>
      </c>
      <c r="U1913" s="403" t="s">
        <v>602</v>
      </c>
      <c r="V1913" s="404" t="str">
        <f>INDEX([1]CatGlob!$F:$F,MATCH($M1913,[1]CatGlob!$C:$C,0))</f>
        <v>RVI</v>
      </c>
      <c r="W1913" s="405"/>
      <c r="X1913" s="406">
        <v>0</v>
      </c>
      <c r="Y1913" s="407">
        <v>0</v>
      </c>
      <c r="Z1913" s="408">
        <v>0</v>
      </c>
      <c r="AA1913" s="407">
        <v>0</v>
      </c>
      <c r="AB1913" s="408">
        <v>0</v>
      </c>
      <c r="AC1913" s="407">
        <v>0</v>
      </c>
      <c r="AD1913" s="408">
        <v>0</v>
      </c>
      <c r="AE1913" s="407">
        <v>0</v>
      </c>
      <c r="AF1913" s="408">
        <v>0</v>
      </c>
      <c r="AG1913" s="407">
        <v>0</v>
      </c>
      <c r="AI1913" s="406">
        <v>0</v>
      </c>
      <c r="AJ1913" s="407">
        <v>0</v>
      </c>
      <c r="AK1913" s="408">
        <v>0</v>
      </c>
      <c r="AL1913" s="407">
        <v>0</v>
      </c>
      <c r="AM1913" s="408">
        <v>0</v>
      </c>
      <c r="AN1913" s="407">
        <v>0</v>
      </c>
      <c r="AO1913" s="408">
        <v>0</v>
      </c>
      <c r="AP1913" s="407">
        <v>0</v>
      </c>
      <c r="AQ1913" s="408">
        <v>0</v>
      </c>
      <c r="AR1913" s="407">
        <v>0</v>
      </c>
      <c r="AT1913" s="406">
        <v>0</v>
      </c>
      <c r="AU1913" s="407">
        <v>0</v>
      </c>
      <c r="AV1913" s="408">
        <v>0</v>
      </c>
      <c r="AW1913" s="407">
        <v>0</v>
      </c>
      <c r="AX1913" s="408">
        <v>0</v>
      </c>
      <c r="AY1913" s="407">
        <v>0</v>
      </c>
      <c r="AZ1913" s="408">
        <v>0</v>
      </c>
      <c r="BA1913" s="407">
        <v>0</v>
      </c>
      <c r="BB1913" s="408">
        <v>0</v>
      </c>
      <c r="BC1913" s="407">
        <v>0</v>
      </c>
    </row>
    <row r="1914" spans="1:55" x14ac:dyDescent="0.35">
      <c r="A1914" s="385" t="str" cm="1">
        <f t="array" ref="A1914">IFERROR(_xlfn.IFS(AND(F1914="Renta Variable",O1914=1),IFERROR(MATCH(B1914,[1]RV_Det!C:C,0),"Rev"),AND(J1914="Corporativa",O1914=1,I1914="EM"),IFERROR(MATCH(B1914,[1]RF_Corps!B:B,0),"Rev"),AND(F1914="Alternativos",O1914=1),IFERROR(MATCH(B1914,[1]Rep4!C:C,0),"Rev")),"")</f>
        <v/>
      </c>
      <c r="B1914" s="394" t="s">
        <v>5069</v>
      </c>
      <c r="C1914" s="409" t="s">
        <v>5070</v>
      </c>
      <c r="D1914" s="395" t="s">
        <v>5068</v>
      </c>
      <c r="E1914" s="396" t="str">
        <f>IF(B1914="","",INDEX([1]CatGlob!$S:$S,IFERROR(MATCH(MID(B1914,7,1),[1]CatGlob!$R:$R,0),MATCH(MID(B1914,1,2),[1]CatGlob!$R:$R,0))))</f>
        <v>DOL</v>
      </c>
      <c r="F1914" s="397" t="s">
        <v>43</v>
      </c>
      <c r="G1914" s="398" t="s">
        <v>328</v>
      </c>
      <c r="H1914" s="399" t="s">
        <v>340</v>
      </c>
      <c r="I1914" s="399" t="s">
        <v>200</v>
      </c>
      <c r="J1914" s="399" t="s">
        <v>600</v>
      </c>
      <c r="K1914" s="396" t="s">
        <v>600</v>
      </c>
      <c r="L1914" s="400" t="str">
        <f>IF(ISERROR(MATCH(M1914,M$10:M1913,0)),M1914,"")</f>
        <v/>
      </c>
      <c r="M1914" s="401" t="str">
        <f>IF(B1914="","",IF(ISERROR(MATCH(F1914&amp;"_"&amp;G1914&amp;"_"&amp;H1914&amp;"_"&amp;I1914&amp;"_"&amp;J1914&amp;IF(K1914="","","_"&amp;K1914),[1]CatGlob!$B:$B,0)),F1914&amp;"_"&amp;G1914&amp;"_"&amp;H1914&amp;"_"&amp;I1914&amp;"_"&amp;J1914&amp;IF(K1914="","","_"&amp;K1914),INDEX([1]CatGlob!$C:$C,MATCH(F1914&amp;"_"&amp;G1914&amp;"_"&amp;H1914&amp;"_"&amp;I1914&amp;"_"&amp;J1914&amp;IF(K1914="","","_"&amp;K1914),[1]CatGlob!$B:$B,0))))</f>
        <v>RVI_DM_JAPAN_AGG</v>
      </c>
      <c r="N1914" s="402" t="str">
        <f t="shared" si="61"/>
        <v/>
      </c>
      <c r="O1914" s="402" t="str">
        <f t="shared" si="60"/>
        <v/>
      </c>
      <c r="P1914" s="401" t="str">
        <f>IF(LEN(B1914)&gt;8,INDEX([1]CatGlob!$X:$X,MATCH(M1914,[1]CatGlob!$W:$W,0)),"")</f>
        <v>INTER</v>
      </c>
      <c r="Q1914" s="403" t="str">
        <f>INDEX([1]CatGlob!P:P,MATCH(M1914,[1]CatGlob!O:O,0))</f>
        <v>RVI</v>
      </c>
      <c r="R1914" s="403" t="s">
        <v>1017</v>
      </c>
      <c r="S1914" s="403" t="s">
        <v>1025</v>
      </c>
      <c r="T1914" s="403" t="str">
        <f>INDEX([1]CatGlob!$D:$D,MATCH($M1914,[1]CatGlob!$C:$C,0))</f>
        <v>RVI</v>
      </c>
      <c r="U1914" s="403" t="s">
        <v>602</v>
      </c>
      <c r="V1914" s="404" t="str">
        <f>INDEX([1]CatGlob!$F:$F,MATCH($M1914,[1]CatGlob!$C:$C,0))</f>
        <v>RVI</v>
      </c>
      <c r="W1914" s="405"/>
      <c r="X1914" s="406">
        <v>0</v>
      </c>
      <c r="Y1914" s="407">
        <v>0</v>
      </c>
      <c r="Z1914" s="408">
        <v>0</v>
      </c>
      <c r="AA1914" s="407">
        <v>0</v>
      </c>
      <c r="AB1914" s="408">
        <v>0</v>
      </c>
      <c r="AC1914" s="407">
        <v>0</v>
      </c>
      <c r="AD1914" s="408">
        <v>0</v>
      </c>
      <c r="AE1914" s="407">
        <v>0</v>
      </c>
      <c r="AF1914" s="408">
        <v>0</v>
      </c>
      <c r="AG1914" s="407">
        <v>0</v>
      </c>
      <c r="AI1914" s="406">
        <v>0</v>
      </c>
      <c r="AJ1914" s="407">
        <v>0</v>
      </c>
      <c r="AK1914" s="408">
        <v>0</v>
      </c>
      <c r="AL1914" s="407">
        <v>0</v>
      </c>
      <c r="AM1914" s="408">
        <v>0</v>
      </c>
      <c r="AN1914" s="407">
        <v>0</v>
      </c>
      <c r="AO1914" s="408">
        <v>0</v>
      </c>
      <c r="AP1914" s="407">
        <v>0</v>
      </c>
      <c r="AQ1914" s="408">
        <v>0</v>
      </c>
      <c r="AR1914" s="407">
        <v>0</v>
      </c>
      <c r="AT1914" s="406">
        <v>0</v>
      </c>
      <c r="AU1914" s="407">
        <v>0</v>
      </c>
      <c r="AV1914" s="408">
        <v>0</v>
      </c>
      <c r="AW1914" s="407">
        <v>0</v>
      </c>
      <c r="AX1914" s="408">
        <v>0</v>
      </c>
      <c r="AY1914" s="407">
        <v>0</v>
      </c>
      <c r="AZ1914" s="408">
        <v>0</v>
      </c>
      <c r="BA1914" s="407">
        <v>0</v>
      </c>
      <c r="BB1914" s="408">
        <v>0</v>
      </c>
      <c r="BC1914" s="407">
        <v>0</v>
      </c>
    </row>
    <row r="1915" spans="1:55" x14ac:dyDescent="0.35">
      <c r="A1915" s="385" t="str" cm="1">
        <f t="array" ref="A1915">IFERROR(_xlfn.IFS(AND(F1915="Renta Variable",O1915=1),IFERROR(MATCH(B1915,[1]RV_Det!C:C,0),"Rev"),AND(J1915="Corporativa",O1915=1,I1915="EM"),IFERROR(MATCH(B1915,[1]RF_Corps!B:B,0),"Rev"),AND(F1915="Alternativos",O1915=1),IFERROR(MATCH(B1915,[1]Rep4!C:C,0),"Rev")),"")</f>
        <v/>
      </c>
      <c r="B1915" s="394" t="s">
        <v>5071</v>
      </c>
      <c r="C1915" s="409" t="s">
        <v>5072</v>
      </c>
      <c r="D1915" s="395" t="s">
        <v>5073</v>
      </c>
      <c r="E1915" s="396" t="str">
        <f>IF(B1915="","",INDEX([1]CatGlob!$S:$S,IFERROR(MATCH(MID(B1915,7,1),[1]CatGlob!$R:$R,0),MATCH(MID(B1915,1,2),[1]CatGlob!$R:$R,0))))</f>
        <v>DOL</v>
      </c>
      <c r="F1915" s="397" t="s">
        <v>43</v>
      </c>
      <c r="G1915" s="398" t="s">
        <v>328</v>
      </c>
      <c r="H1915" s="399" t="s">
        <v>340</v>
      </c>
      <c r="I1915" s="399" t="s">
        <v>200</v>
      </c>
      <c r="J1915" s="399" t="s">
        <v>600</v>
      </c>
      <c r="K1915" s="396" t="s">
        <v>600</v>
      </c>
      <c r="L1915" s="400" t="str">
        <f>IF(ISERROR(MATCH(M1915,M$10:M1914,0)),M1915,"")</f>
        <v/>
      </c>
      <c r="M1915" s="401" t="str">
        <f>IF(B1915="","",IF(ISERROR(MATCH(F1915&amp;"_"&amp;G1915&amp;"_"&amp;H1915&amp;"_"&amp;I1915&amp;"_"&amp;J1915&amp;IF(K1915="","","_"&amp;K1915),[1]CatGlob!$B:$B,0)),F1915&amp;"_"&amp;G1915&amp;"_"&amp;H1915&amp;"_"&amp;I1915&amp;"_"&amp;J1915&amp;IF(K1915="","","_"&amp;K1915),INDEX([1]CatGlob!$C:$C,MATCH(F1915&amp;"_"&amp;G1915&amp;"_"&amp;H1915&amp;"_"&amp;I1915&amp;"_"&amp;J1915&amp;IF(K1915="","","_"&amp;K1915),[1]CatGlob!$B:$B,0))))</f>
        <v>RVI_DM_JAPAN_AGG</v>
      </c>
      <c r="N1915" s="402" t="str">
        <f t="shared" si="61"/>
        <v/>
      </c>
      <c r="O1915" s="402" t="str">
        <f t="shared" si="60"/>
        <v/>
      </c>
      <c r="P1915" s="401" t="str">
        <f>IF(LEN(B1915)&gt;8,INDEX([1]CatGlob!$X:$X,MATCH(M1915,[1]CatGlob!$W:$W,0)),"")</f>
        <v>INTER</v>
      </c>
      <c r="Q1915" s="403" t="str">
        <f>INDEX([1]CatGlob!P:P,MATCH(M1915,[1]CatGlob!O:O,0))</f>
        <v>RVI</v>
      </c>
      <c r="R1915" s="403" t="s">
        <v>1017</v>
      </c>
      <c r="S1915" s="403" t="s">
        <v>1018</v>
      </c>
      <c r="T1915" s="403" t="str">
        <f>INDEX([1]CatGlob!$D:$D,MATCH($M1915,[1]CatGlob!$C:$C,0))</f>
        <v>RVI</v>
      </c>
      <c r="U1915" s="403" t="s">
        <v>602</v>
      </c>
      <c r="V1915" s="404" t="str">
        <f>INDEX([1]CatGlob!$F:$F,MATCH($M1915,[1]CatGlob!$C:$C,0))</f>
        <v>RVI</v>
      </c>
      <c r="W1915" s="405"/>
      <c r="X1915" s="406">
        <v>0</v>
      </c>
      <c r="Y1915" s="407">
        <v>0</v>
      </c>
      <c r="Z1915" s="408">
        <v>0</v>
      </c>
      <c r="AA1915" s="407">
        <v>0</v>
      </c>
      <c r="AB1915" s="408">
        <v>0</v>
      </c>
      <c r="AC1915" s="407">
        <v>0</v>
      </c>
      <c r="AD1915" s="408">
        <v>0</v>
      </c>
      <c r="AE1915" s="407">
        <v>0</v>
      </c>
      <c r="AF1915" s="408">
        <v>0</v>
      </c>
      <c r="AG1915" s="407">
        <v>0</v>
      </c>
      <c r="AI1915" s="406">
        <v>0</v>
      </c>
      <c r="AJ1915" s="407">
        <v>0</v>
      </c>
      <c r="AK1915" s="408">
        <v>0</v>
      </c>
      <c r="AL1915" s="407">
        <v>0</v>
      </c>
      <c r="AM1915" s="408">
        <v>0</v>
      </c>
      <c r="AN1915" s="407">
        <v>0</v>
      </c>
      <c r="AO1915" s="408">
        <v>0</v>
      </c>
      <c r="AP1915" s="407">
        <v>0</v>
      </c>
      <c r="AQ1915" s="408">
        <v>0</v>
      </c>
      <c r="AR1915" s="407">
        <v>0</v>
      </c>
      <c r="AT1915" s="406">
        <v>0</v>
      </c>
      <c r="AU1915" s="407">
        <v>0</v>
      </c>
      <c r="AV1915" s="408">
        <v>0</v>
      </c>
      <c r="AW1915" s="407">
        <v>0</v>
      </c>
      <c r="AX1915" s="408">
        <v>0</v>
      </c>
      <c r="AY1915" s="407">
        <v>0</v>
      </c>
      <c r="AZ1915" s="408">
        <v>0</v>
      </c>
      <c r="BA1915" s="407">
        <v>0</v>
      </c>
      <c r="BB1915" s="408">
        <v>0</v>
      </c>
      <c r="BC1915" s="407">
        <v>0</v>
      </c>
    </row>
    <row r="1916" spans="1:55" x14ac:dyDescent="0.35">
      <c r="A1916" s="385" cm="1">
        <f t="array" ref="A1916">IFERROR(_xlfn.IFS(AND(F1916="Renta Variable",O1916=1),IFERROR(MATCH(B1916,[1]RV_Det!C:C,0),"Rev"),AND(J1916="Corporativa",O1916=1,I1916="EM"),IFERROR(MATCH(B1916,[1]RF_Corps!B:B,0),"Rev"),AND(F1916="Alternativos",O1916=1),IFERROR(MATCH(B1916,[1]Rep4!C:C,0),"Rev")),"")</f>
        <v>652</v>
      </c>
      <c r="B1916" s="394" t="s">
        <v>5074</v>
      </c>
      <c r="C1916" s="409" t="s">
        <v>5075</v>
      </c>
      <c r="D1916" s="395" t="s">
        <v>5073</v>
      </c>
      <c r="E1916" s="396" t="str">
        <f>IF(B1916="","",INDEX([1]CatGlob!$S:$S,IFERROR(MATCH(MID(B1916,7,1),[1]CatGlob!$R:$R,0),MATCH(MID(B1916,1,2),[1]CatGlob!$R:$R,0))))</f>
        <v>JPY</v>
      </c>
      <c r="F1916" s="397" t="s">
        <v>43</v>
      </c>
      <c r="G1916" s="398" t="s">
        <v>328</v>
      </c>
      <c r="H1916" s="399" t="s">
        <v>340</v>
      </c>
      <c r="I1916" s="399" t="s">
        <v>200</v>
      </c>
      <c r="J1916" s="399" t="s">
        <v>600</v>
      </c>
      <c r="K1916" s="396" t="s">
        <v>600</v>
      </c>
      <c r="L1916" s="400" t="str">
        <f>IF(ISERROR(MATCH(M1916,M$10:M1915,0)),M1916,"")</f>
        <v/>
      </c>
      <c r="M1916" s="401" t="str">
        <f>IF(B1916="","",IF(ISERROR(MATCH(F1916&amp;"_"&amp;G1916&amp;"_"&amp;H1916&amp;"_"&amp;I1916&amp;"_"&amp;J1916&amp;IF(K1916="","","_"&amp;K1916),[1]CatGlob!$B:$B,0)),F1916&amp;"_"&amp;G1916&amp;"_"&amp;H1916&amp;"_"&amp;I1916&amp;"_"&amp;J1916&amp;IF(K1916="","","_"&amp;K1916),INDEX([1]CatGlob!$C:$C,MATCH(F1916&amp;"_"&amp;G1916&amp;"_"&amp;H1916&amp;"_"&amp;I1916&amp;"_"&amp;J1916&amp;IF(K1916="","","_"&amp;K1916),[1]CatGlob!$B:$B,0))))</f>
        <v>RVI_DM_JAPAN_AGG</v>
      </c>
      <c r="N1916" s="402" t="str">
        <f t="shared" si="61"/>
        <v/>
      </c>
      <c r="O1916" s="402">
        <f t="shared" si="60"/>
        <v>1</v>
      </c>
      <c r="P1916" s="401" t="str">
        <f>IF(LEN(B1916)&gt;8,INDEX([1]CatGlob!$X:$X,MATCH(M1916,[1]CatGlob!$W:$W,0)),"")</f>
        <v>INTER</v>
      </c>
      <c r="Q1916" s="403" t="str">
        <f>INDEX([1]CatGlob!P:P,MATCH(M1916,[1]CatGlob!O:O,0))</f>
        <v>RVI</v>
      </c>
      <c r="R1916" s="403" t="s">
        <v>1017</v>
      </c>
      <c r="S1916" s="403" t="s">
        <v>1018</v>
      </c>
      <c r="T1916" s="403" t="str">
        <f>INDEX([1]CatGlob!$D:$D,MATCH($M1916,[1]CatGlob!$C:$C,0))</f>
        <v>RVI</v>
      </c>
      <c r="U1916" s="403" t="s">
        <v>602</v>
      </c>
      <c r="V1916" s="404" t="str">
        <f>INDEX([1]CatGlob!$F:$F,MATCH($M1916,[1]CatGlob!$C:$C,0))</f>
        <v>RVI</v>
      </c>
      <c r="W1916" s="405"/>
      <c r="X1916" s="406">
        <v>0</v>
      </c>
      <c r="Y1916" s="407">
        <v>0</v>
      </c>
      <c r="Z1916" s="408">
        <v>0</v>
      </c>
      <c r="AA1916" s="407">
        <v>0</v>
      </c>
      <c r="AB1916" s="408">
        <v>0</v>
      </c>
      <c r="AC1916" s="407">
        <v>0</v>
      </c>
      <c r="AD1916" s="408">
        <v>0</v>
      </c>
      <c r="AE1916" s="407">
        <v>0</v>
      </c>
      <c r="AF1916" s="408">
        <v>0</v>
      </c>
      <c r="AG1916" s="407">
        <v>0</v>
      </c>
      <c r="AI1916" s="406">
        <v>2.71428431069818E-9</v>
      </c>
      <c r="AJ1916" s="407">
        <v>0</v>
      </c>
      <c r="AK1916" s="408">
        <v>2.71428431069818E-9</v>
      </c>
      <c r="AL1916" s="407">
        <v>0</v>
      </c>
      <c r="AM1916" s="408">
        <v>2.71428431069818E-9</v>
      </c>
      <c r="AN1916" s="407">
        <v>0</v>
      </c>
      <c r="AO1916" s="408">
        <v>2.71428431069818E-9</v>
      </c>
      <c r="AP1916" s="407">
        <v>0</v>
      </c>
      <c r="AQ1916" s="408">
        <v>2.71428431069818E-9</v>
      </c>
      <c r="AR1916" s="407">
        <v>0</v>
      </c>
      <c r="AT1916" s="406">
        <v>2.16022972137672E-8</v>
      </c>
      <c r="AU1916" s="407">
        <v>0</v>
      </c>
      <c r="AV1916" s="408">
        <v>2.16022972137672E-8</v>
      </c>
      <c r="AW1916" s="407">
        <v>0</v>
      </c>
      <c r="AX1916" s="408">
        <v>2.16022972137672E-8</v>
      </c>
      <c r="AY1916" s="407">
        <v>0</v>
      </c>
      <c r="AZ1916" s="408">
        <v>2.16022972137672E-8</v>
      </c>
      <c r="BA1916" s="407">
        <v>0</v>
      </c>
      <c r="BB1916" s="408">
        <v>2.16022972137672E-8</v>
      </c>
      <c r="BC1916" s="407">
        <v>0</v>
      </c>
    </row>
    <row r="1917" spans="1:55" x14ac:dyDescent="0.35">
      <c r="A1917" s="385" t="str" cm="1">
        <f t="array" ref="A1917">IFERROR(_xlfn.IFS(AND(F1917="Renta Variable",O1917=1),IFERROR(MATCH(B1917,[1]RV_Det!C:C,0),"Rev"),AND(J1917="Corporativa",O1917=1,I1917="EM"),IFERROR(MATCH(B1917,[1]RF_Corps!B:B,0),"Rev"),AND(F1917="Alternativos",O1917=1),IFERROR(MATCH(B1917,[1]Rep4!C:C,0),"Rev")),"")</f>
        <v/>
      </c>
      <c r="B1917" s="394" t="s">
        <v>5076</v>
      </c>
      <c r="C1917" s="409" t="s">
        <v>5077</v>
      </c>
      <c r="D1917" s="395" t="s">
        <v>5078</v>
      </c>
      <c r="E1917" s="396" t="str">
        <f>IF(B1917="","",INDEX([1]CatGlob!$S:$S,IFERROR(MATCH(MID(B1917,7,1),[1]CatGlob!$R:$R,0),MATCH(MID(B1917,1,2),[1]CatGlob!$R:$R,0))))</f>
        <v>DOL</v>
      </c>
      <c r="F1917" s="397" t="s">
        <v>43</v>
      </c>
      <c r="G1917" s="398" t="s">
        <v>328</v>
      </c>
      <c r="H1917" s="399" t="s">
        <v>340</v>
      </c>
      <c r="I1917" s="399" t="s">
        <v>200</v>
      </c>
      <c r="J1917" s="399" t="s">
        <v>600</v>
      </c>
      <c r="K1917" s="396" t="s">
        <v>600</v>
      </c>
      <c r="L1917" s="400" t="str">
        <f>IF(ISERROR(MATCH(M1917,M$10:M1916,0)),M1917,"")</f>
        <v/>
      </c>
      <c r="M1917" s="401" t="str">
        <f>IF(B1917="","",IF(ISERROR(MATCH(F1917&amp;"_"&amp;G1917&amp;"_"&amp;H1917&amp;"_"&amp;I1917&amp;"_"&amp;J1917&amp;IF(K1917="","","_"&amp;K1917),[1]CatGlob!$B:$B,0)),F1917&amp;"_"&amp;G1917&amp;"_"&amp;H1917&amp;"_"&amp;I1917&amp;"_"&amp;J1917&amp;IF(K1917="","","_"&amp;K1917),INDEX([1]CatGlob!$C:$C,MATCH(F1917&amp;"_"&amp;G1917&amp;"_"&amp;H1917&amp;"_"&amp;I1917&amp;"_"&amp;J1917&amp;IF(K1917="","","_"&amp;K1917),[1]CatGlob!$B:$B,0))))</f>
        <v>RVI_DM_JAPAN_AGG</v>
      </c>
      <c r="N1917" s="402" t="str">
        <f t="shared" si="61"/>
        <v/>
      </c>
      <c r="O1917" s="402" t="str">
        <f t="shared" si="60"/>
        <v/>
      </c>
      <c r="P1917" s="401" t="str">
        <f>IF(LEN(B1917)&gt;8,INDEX([1]CatGlob!$X:$X,MATCH(M1917,[1]CatGlob!$W:$W,0)),"")</f>
        <v>INTER</v>
      </c>
      <c r="Q1917" s="403" t="str">
        <f>INDEX([1]CatGlob!P:P,MATCH(M1917,[1]CatGlob!O:O,0))</f>
        <v>RVI</v>
      </c>
      <c r="R1917" s="403" t="s">
        <v>1017</v>
      </c>
      <c r="S1917" s="403" t="s">
        <v>1018</v>
      </c>
      <c r="T1917" s="403" t="str">
        <f>INDEX([1]CatGlob!$D:$D,MATCH($M1917,[1]CatGlob!$C:$C,0))</f>
        <v>RVI</v>
      </c>
      <c r="U1917" s="403" t="s">
        <v>602</v>
      </c>
      <c r="V1917" s="404" t="str">
        <f>INDEX([1]CatGlob!$F:$F,MATCH($M1917,[1]CatGlob!$C:$C,0))</f>
        <v>RVI</v>
      </c>
      <c r="W1917" s="405"/>
      <c r="X1917" s="406">
        <v>0</v>
      </c>
      <c r="Y1917" s="407">
        <v>0</v>
      </c>
      <c r="Z1917" s="408">
        <v>0</v>
      </c>
      <c r="AA1917" s="407">
        <v>0</v>
      </c>
      <c r="AB1917" s="408">
        <v>0</v>
      </c>
      <c r="AC1917" s="407">
        <v>0</v>
      </c>
      <c r="AD1917" s="408">
        <v>0</v>
      </c>
      <c r="AE1917" s="407">
        <v>0</v>
      </c>
      <c r="AF1917" s="408">
        <v>0</v>
      </c>
      <c r="AG1917" s="407">
        <v>0</v>
      </c>
      <c r="AI1917" s="406">
        <v>0</v>
      </c>
      <c r="AJ1917" s="407">
        <v>0</v>
      </c>
      <c r="AK1917" s="408">
        <v>0</v>
      </c>
      <c r="AL1917" s="407">
        <v>0</v>
      </c>
      <c r="AM1917" s="408">
        <v>0</v>
      </c>
      <c r="AN1917" s="407">
        <v>0</v>
      </c>
      <c r="AO1917" s="408">
        <v>0</v>
      </c>
      <c r="AP1917" s="407">
        <v>0</v>
      </c>
      <c r="AQ1917" s="408">
        <v>0</v>
      </c>
      <c r="AR1917" s="407">
        <v>0</v>
      </c>
      <c r="AT1917" s="406">
        <v>0</v>
      </c>
      <c r="AU1917" s="407">
        <v>0</v>
      </c>
      <c r="AV1917" s="408">
        <v>0</v>
      </c>
      <c r="AW1917" s="407">
        <v>0</v>
      </c>
      <c r="AX1917" s="408">
        <v>0</v>
      </c>
      <c r="AY1917" s="407">
        <v>0</v>
      </c>
      <c r="AZ1917" s="408">
        <v>0</v>
      </c>
      <c r="BA1917" s="407">
        <v>0</v>
      </c>
      <c r="BB1917" s="408">
        <v>0</v>
      </c>
      <c r="BC1917" s="407">
        <v>0</v>
      </c>
    </row>
    <row r="1918" spans="1:55" x14ac:dyDescent="0.35">
      <c r="A1918" s="385" t="str" cm="1">
        <f t="array" ref="A1918">IFERROR(_xlfn.IFS(AND(F1918="Renta Variable",O1918=1),IFERROR(MATCH(B1918,[1]RV_Det!C:C,0),"Rev"),AND(J1918="Corporativa",O1918=1,I1918="EM"),IFERROR(MATCH(B1918,[1]RF_Corps!B:B,0),"Rev"),AND(F1918="Alternativos",O1918=1),IFERROR(MATCH(B1918,[1]Rep4!C:C,0),"Rev")),"")</f>
        <v/>
      </c>
      <c r="B1918" s="394" t="s">
        <v>5079</v>
      </c>
      <c r="C1918" s="409" t="s">
        <v>5080</v>
      </c>
      <c r="D1918" s="395" t="s">
        <v>5081</v>
      </c>
      <c r="E1918" s="396" t="str">
        <f>IF(B1918="","",INDEX([1]CatGlob!$S:$S,IFERROR(MATCH(MID(B1918,7,1),[1]CatGlob!$R:$R,0),MATCH(MID(B1918,1,2),[1]CatGlob!$R:$R,0))))</f>
        <v>JPY</v>
      </c>
      <c r="F1918" s="397" t="s">
        <v>43</v>
      </c>
      <c r="G1918" s="398" t="s">
        <v>328</v>
      </c>
      <c r="H1918" s="399" t="s">
        <v>340</v>
      </c>
      <c r="I1918" s="399" t="s">
        <v>200</v>
      </c>
      <c r="J1918" s="399" t="s">
        <v>600</v>
      </c>
      <c r="K1918" s="396" t="s">
        <v>600</v>
      </c>
      <c r="L1918" s="400" t="str">
        <f>IF(ISERROR(MATCH(M1918,M$10:M1917,0)),M1918,"")</f>
        <v/>
      </c>
      <c r="M1918" s="401" t="str">
        <f>IF(B1918="","",IF(ISERROR(MATCH(F1918&amp;"_"&amp;G1918&amp;"_"&amp;H1918&amp;"_"&amp;I1918&amp;"_"&amp;J1918&amp;IF(K1918="","","_"&amp;K1918),[1]CatGlob!$B:$B,0)),F1918&amp;"_"&amp;G1918&amp;"_"&amp;H1918&amp;"_"&amp;I1918&amp;"_"&amp;J1918&amp;IF(K1918="","","_"&amp;K1918),INDEX([1]CatGlob!$C:$C,MATCH(F1918&amp;"_"&amp;G1918&amp;"_"&amp;H1918&amp;"_"&amp;I1918&amp;"_"&amp;J1918&amp;IF(K1918="","","_"&amp;K1918),[1]CatGlob!$B:$B,0))))</f>
        <v>RVI_DM_JAPAN_AGG</v>
      </c>
      <c r="N1918" s="402" t="str">
        <f t="shared" si="61"/>
        <v/>
      </c>
      <c r="O1918" s="402" t="str">
        <f t="shared" si="60"/>
        <v/>
      </c>
      <c r="P1918" s="401" t="str">
        <f>IF(LEN(B1918)&gt;8,INDEX([1]CatGlob!$X:$X,MATCH(M1918,[1]CatGlob!$W:$W,0)),"")</f>
        <v>INTER</v>
      </c>
      <c r="Q1918" s="403" t="str">
        <f>INDEX([1]CatGlob!P:P,MATCH(M1918,[1]CatGlob!O:O,0))</f>
        <v>RVI</v>
      </c>
      <c r="R1918" s="403" t="s">
        <v>1017</v>
      </c>
      <c r="S1918" s="403" t="s">
        <v>1018</v>
      </c>
      <c r="T1918" s="403" t="str">
        <f>INDEX([1]CatGlob!$D:$D,MATCH($M1918,[1]CatGlob!$C:$C,0))</f>
        <v>RVI</v>
      </c>
      <c r="U1918" s="403" t="s">
        <v>602</v>
      </c>
      <c r="V1918" s="404" t="str">
        <f>INDEX([1]CatGlob!$F:$F,MATCH($M1918,[1]CatGlob!$C:$C,0))</f>
        <v>RVI</v>
      </c>
      <c r="W1918" s="405"/>
      <c r="X1918" s="406">
        <v>0</v>
      </c>
      <c r="Y1918" s="407">
        <v>0</v>
      </c>
      <c r="Z1918" s="408">
        <v>0</v>
      </c>
      <c r="AA1918" s="407">
        <v>0</v>
      </c>
      <c r="AB1918" s="408">
        <v>0</v>
      </c>
      <c r="AC1918" s="407">
        <v>0</v>
      </c>
      <c r="AD1918" s="408">
        <v>0</v>
      </c>
      <c r="AE1918" s="407">
        <v>0</v>
      </c>
      <c r="AF1918" s="408">
        <v>0</v>
      </c>
      <c r="AG1918" s="407">
        <v>0</v>
      </c>
      <c r="AI1918" s="406">
        <v>0</v>
      </c>
      <c r="AJ1918" s="407">
        <v>0</v>
      </c>
      <c r="AK1918" s="408">
        <v>0</v>
      </c>
      <c r="AL1918" s="407">
        <v>0</v>
      </c>
      <c r="AM1918" s="408">
        <v>0</v>
      </c>
      <c r="AN1918" s="407">
        <v>0</v>
      </c>
      <c r="AO1918" s="408">
        <v>0</v>
      </c>
      <c r="AP1918" s="407">
        <v>0</v>
      </c>
      <c r="AQ1918" s="408">
        <v>0</v>
      </c>
      <c r="AR1918" s="407">
        <v>0</v>
      </c>
      <c r="AT1918" s="406">
        <v>0</v>
      </c>
      <c r="AU1918" s="407">
        <v>0</v>
      </c>
      <c r="AV1918" s="408">
        <v>0</v>
      </c>
      <c r="AW1918" s="407">
        <v>0</v>
      </c>
      <c r="AX1918" s="408">
        <v>0</v>
      </c>
      <c r="AY1918" s="407">
        <v>0</v>
      </c>
      <c r="AZ1918" s="408">
        <v>0</v>
      </c>
      <c r="BA1918" s="407">
        <v>0</v>
      </c>
      <c r="BB1918" s="408">
        <v>0</v>
      </c>
      <c r="BC1918" s="407">
        <v>0</v>
      </c>
    </row>
    <row r="1919" spans="1:55" x14ac:dyDescent="0.35">
      <c r="A1919" s="385" t="str" cm="1">
        <f t="array" ref="A1919">IFERROR(_xlfn.IFS(AND(F1919="Renta Variable",O1919=1),IFERROR(MATCH(B1919,[1]RV_Det!C:C,0),"Rev"),AND(J1919="Corporativa",O1919=1,I1919="EM"),IFERROR(MATCH(B1919,[1]RF_Corps!B:B,0),"Rev"),AND(F1919="Alternativos",O1919=1),IFERROR(MATCH(B1919,[1]Rep4!C:C,0),"Rev")),"")</f>
        <v/>
      </c>
      <c r="B1919" s="394" t="s">
        <v>5082</v>
      </c>
      <c r="C1919" s="409" t="s">
        <v>5083</v>
      </c>
      <c r="D1919" s="395" t="s">
        <v>5084</v>
      </c>
      <c r="E1919" s="396" t="str">
        <f>IF(B1919="","",INDEX([1]CatGlob!$S:$S,IFERROR(MATCH(MID(B1919,7,1),[1]CatGlob!$R:$R,0),MATCH(MID(B1919,1,2),[1]CatGlob!$R:$R,0))))</f>
        <v>JPY</v>
      </c>
      <c r="F1919" s="397" t="s">
        <v>43</v>
      </c>
      <c r="G1919" s="398" t="s">
        <v>328</v>
      </c>
      <c r="H1919" s="399" t="s">
        <v>340</v>
      </c>
      <c r="I1919" s="399" t="s">
        <v>200</v>
      </c>
      <c r="J1919" s="399" t="s">
        <v>600</v>
      </c>
      <c r="K1919" s="396" t="s">
        <v>600</v>
      </c>
      <c r="L1919" s="400" t="str">
        <f>IF(ISERROR(MATCH(M1919,M$10:M1918,0)),M1919,"")</f>
        <v/>
      </c>
      <c r="M1919" s="401" t="str">
        <f>IF(B1919="","",IF(ISERROR(MATCH(F1919&amp;"_"&amp;G1919&amp;"_"&amp;H1919&amp;"_"&amp;I1919&amp;"_"&amp;J1919&amp;IF(K1919="","","_"&amp;K1919),[1]CatGlob!$B:$B,0)),F1919&amp;"_"&amp;G1919&amp;"_"&amp;H1919&amp;"_"&amp;I1919&amp;"_"&amp;J1919&amp;IF(K1919="","","_"&amp;K1919),INDEX([1]CatGlob!$C:$C,MATCH(F1919&amp;"_"&amp;G1919&amp;"_"&amp;H1919&amp;"_"&amp;I1919&amp;"_"&amp;J1919&amp;IF(K1919="","","_"&amp;K1919),[1]CatGlob!$B:$B,0))))</f>
        <v>RVI_DM_JAPAN_AGG</v>
      </c>
      <c r="N1919" s="402" t="str">
        <f t="shared" si="61"/>
        <v/>
      </c>
      <c r="O1919" s="402" t="str">
        <f t="shared" si="60"/>
        <v/>
      </c>
      <c r="P1919" s="401" t="str">
        <f>IF(LEN(B1919)&gt;8,INDEX([1]CatGlob!$X:$X,MATCH(M1919,[1]CatGlob!$W:$W,0)),"")</f>
        <v>INTER</v>
      </c>
      <c r="Q1919" s="403" t="str">
        <f>INDEX([1]CatGlob!P:P,MATCH(M1919,[1]CatGlob!O:O,0))</f>
        <v>RVI</v>
      </c>
      <c r="R1919" s="403" t="s">
        <v>1017</v>
      </c>
      <c r="S1919" s="403" t="s">
        <v>1018</v>
      </c>
      <c r="T1919" s="403" t="str">
        <f>INDEX([1]CatGlob!$D:$D,MATCH($M1919,[1]CatGlob!$C:$C,0))</f>
        <v>RVI</v>
      </c>
      <c r="U1919" s="403" t="s">
        <v>602</v>
      </c>
      <c r="V1919" s="404" t="str">
        <f>INDEX([1]CatGlob!$F:$F,MATCH($M1919,[1]CatGlob!$C:$C,0))</f>
        <v>RVI</v>
      </c>
      <c r="W1919" s="405"/>
      <c r="X1919" s="406">
        <v>0</v>
      </c>
      <c r="Y1919" s="407">
        <v>0</v>
      </c>
      <c r="Z1919" s="408">
        <v>0</v>
      </c>
      <c r="AA1919" s="407">
        <v>0</v>
      </c>
      <c r="AB1919" s="408">
        <v>0</v>
      </c>
      <c r="AC1919" s="407">
        <v>0</v>
      </c>
      <c r="AD1919" s="408">
        <v>0</v>
      </c>
      <c r="AE1919" s="407">
        <v>0</v>
      </c>
      <c r="AF1919" s="408">
        <v>0</v>
      </c>
      <c r="AG1919" s="407">
        <v>0</v>
      </c>
      <c r="AI1919" s="406">
        <v>0</v>
      </c>
      <c r="AJ1919" s="407">
        <v>0</v>
      </c>
      <c r="AK1919" s="408">
        <v>0</v>
      </c>
      <c r="AL1919" s="407">
        <v>0</v>
      </c>
      <c r="AM1919" s="408">
        <v>0</v>
      </c>
      <c r="AN1919" s="407">
        <v>0</v>
      </c>
      <c r="AO1919" s="408">
        <v>0</v>
      </c>
      <c r="AP1919" s="407">
        <v>0</v>
      </c>
      <c r="AQ1919" s="408">
        <v>0</v>
      </c>
      <c r="AR1919" s="407">
        <v>0</v>
      </c>
      <c r="AT1919" s="406">
        <v>0</v>
      </c>
      <c r="AU1919" s="407">
        <v>0</v>
      </c>
      <c r="AV1919" s="408">
        <v>0</v>
      </c>
      <c r="AW1919" s="407">
        <v>0</v>
      </c>
      <c r="AX1919" s="408">
        <v>0</v>
      </c>
      <c r="AY1919" s="407">
        <v>0</v>
      </c>
      <c r="AZ1919" s="408">
        <v>0</v>
      </c>
      <c r="BA1919" s="407">
        <v>0</v>
      </c>
      <c r="BB1919" s="408">
        <v>0</v>
      </c>
      <c r="BC1919" s="407">
        <v>0</v>
      </c>
    </row>
    <row r="1920" spans="1:55" x14ac:dyDescent="0.35">
      <c r="A1920" s="385" t="str" cm="1">
        <f t="array" ref="A1920">IFERROR(_xlfn.IFS(AND(F1920="Renta Variable",O1920=1),IFERROR(MATCH(B1920,[1]RV_Det!C:C,0),"Rev"),AND(J1920="Corporativa",O1920=1,I1920="EM"),IFERROR(MATCH(B1920,[1]RF_Corps!B:B,0),"Rev"),AND(F1920="Alternativos",O1920=1),IFERROR(MATCH(B1920,[1]Rep4!C:C,0),"Rev")),"")</f>
        <v/>
      </c>
      <c r="B1920" s="394" t="s">
        <v>5085</v>
      </c>
      <c r="C1920" s="409" t="s">
        <v>5086</v>
      </c>
      <c r="D1920" s="395" t="s">
        <v>5087</v>
      </c>
      <c r="E1920" s="396" t="str">
        <f>IF(B1920="","",INDEX([1]CatGlob!$S:$S,IFERROR(MATCH(MID(B1920,7,1),[1]CatGlob!$R:$R,0),MATCH(MID(B1920,1,2),[1]CatGlob!$R:$R,0))))</f>
        <v>JPY</v>
      </c>
      <c r="F1920" s="397" t="s">
        <v>43</v>
      </c>
      <c r="G1920" s="398" t="s">
        <v>328</v>
      </c>
      <c r="H1920" s="399" t="s">
        <v>340</v>
      </c>
      <c r="I1920" s="399" t="s">
        <v>200</v>
      </c>
      <c r="J1920" s="399" t="s">
        <v>600</v>
      </c>
      <c r="K1920" s="396" t="s">
        <v>600</v>
      </c>
      <c r="L1920" s="400" t="str">
        <f>IF(ISERROR(MATCH(M1920,M$10:M1919,0)),M1920,"")</f>
        <v/>
      </c>
      <c r="M1920" s="401" t="str">
        <f>IF(B1920="","",IF(ISERROR(MATCH(F1920&amp;"_"&amp;G1920&amp;"_"&amp;H1920&amp;"_"&amp;I1920&amp;"_"&amp;J1920&amp;IF(K1920="","","_"&amp;K1920),[1]CatGlob!$B:$B,0)),F1920&amp;"_"&amp;G1920&amp;"_"&amp;H1920&amp;"_"&amp;I1920&amp;"_"&amp;J1920&amp;IF(K1920="","","_"&amp;K1920),INDEX([1]CatGlob!$C:$C,MATCH(F1920&amp;"_"&amp;G1920&amp;"_"&amp;H1920&amp;"_"&amp;I1920&amp;"_"&amp;J1920&amp;IF(K1920="","","_"&amp;K1920),[1]CatGlob!$B:$B,0))))</f>
        <v>RVI_DM_JAPAN_AGG</v>
      </c>
      <c r="N1920" s="402" t="str">
        <f t="shared" si="61"/>
        <v/>
      </c>
      <c r="O1920" s="402" t="str">
        <f t="shared" si="60"/>
        <v/>
      </c>
      <c r="P1920" s="401" t="str">
        <f>IF(LEN(B1920)&gt;8,INDEX([1]CatGlob!$X:$X,MATCH(M1920,[1]CatGlob!$W:$W,0)),"")</f>
        <v>INTER</v>
      </c>
      <c r="Q1920" s="403" t="str">
        <f>INDEX([1]CatGlob!P:P,MATCH(M1920,[1]CatGlob!O:O,0))</f>
        <v>RVI</v>
      </c>
      <c r="R1920" s="403" t="s">
        <v>1017</v>
      </c>
      <c r="S1920" s="403" t="s">
        <v>1018</v>
      </c>
      <c r="T1920" s="403" t="str">
        <f>INDEX([1]CatGlob!$D:$D,MATCH($M1920,[1]CatGlob!$C:$C,0))</f>
        <v>RVI</v>
      </c>
      <c r="U1920" s="403" t="s">
        <v>602</v>
      </c>
      <c r="V1920" s="404" t="str">
        <f>INDEX([1]CatGlob!$F:$F,MATCH($M1920,[1]CatGlob!$C:$C,0))</f>
        <v>RVI</v>
      </c>
      <c r="W1920" s="405"/>
      <c r="X1920" s="406">
        <v>0</v>
      </c>
      <c r="Y1920" s="407">
        <v>0</v>
      </c>
      <c r="Z1920" s="408">
        <v>0</v>
      </c>
      <c r="AA1920" s="407">
        <v>0</v>
      </c>
      <c r="AB1920" s="408">
        <v>0</v>
      </c>
      <c r="AC1920" s="407">
        <v>0</v>
      </c>
      <c r="AD1920" s="408">
        <v>0</v>
      </c>
      <c r="AE1920" s="407">
        <v>0</v>
      </c>
      <c r="AF1920" s="408">
        <v>0</v>
      </c>
      <c r="AG1920" s="407">
        <v>0</v>
      </c>
      <c r="AI1920" s="406">
        <v>0</v>
      </c>
      <c r="AJ1920" s="407">
        <v>0</v>
      </c>
      <c r="AK1920" s="408">
        <v>0</v>
      </c>
      <c r="AL1920" s="407">
        <v>0</v>
      </c>
      <c r="AM1920" s="408">
        <v>0</v>
      </c>
      <c r="AN1920" s="407">
        <v>0</v>
      </c>
      <c r="AO1920" s="408">
        <v>0</v>
      </c>
      <c r="AP1920" s="407">
        <v>0</v>
      </c>
      <c r="AQ1920" s="408">
        <v>0</v>
      </c>
      <c r="AR1920" s="407">
        <v>0</v>
      </c>
      <c r="AT1920" s="406">
        <v>0</v>
      </c>
      <c r="AU1920" s="407">
        <v>0</v>
      </c>
      <c r="AV1920" s="408">
        <v>0</v>
      </c>
      <c r="AW1920" s="407">
        <v>0</v>
      </c>
      <c r="AX1920" s="408">
        <v>0</v>
      </c>
      <c r="AY1920" s="407">
        <v>0</v>
      </c>
      <c r="AZ1920" s="408">
        <v>0</v>
      </c>
      <c r="BA1920" s="407">
        <v>0</v>
      </c>
      <c r="BB1920" s="408">
        <v>0</v>
      </c>
      <c r="BC1920" s="407">
        <v>0</v>
      </c>
    </row>
    <row r="1921" spans="1:55" x14ac:dyDescent="0.35">
      <c r="A1921" s="385" t="str" cm="1">
        <f t="array" ref="A1921">IFERROR(_xlfn.IFS(AND(F1921="Renta Variable",O1921=1),IFERROR(MATCH(B1921,[1]RV_Det!C:C,0),"Rev"),AND(J1921="Corporativa",O1921=1,I1921="EM"),IFERROR(MATCH(B1921,[1]RF_Corps!B:B,0),"Rev"),AND(F1921="Alternativos",O1921=1),IFERROR(MATCH(B1921,[1]Rep4!C:C,0),"Rev")),"")</f>
        <v/>
      </c>
      <c r="B1921" s="394" t="s">
        <v>5088</v>
      </c>
      <c r="C1921" s="409" t="s">
        <v>5089</v>
      </c>
      <c r="D1921" s="395" t="s">
        <v>5090</v>
      </c>
      <c r="E1921" s="396" t="str">
        <f>IF(B1921="","",INDEX([1]CatGlob!$S:$S,IFERROR(MATCH(MID(B1921,7,1),[1]CatGlob!$R:$R,0),MATCH(MID(B1921,1,2),[1]CatGlob!$R:$R,0))))</f>
        <v>GBP</v>
      </c>
      <c r="F1921" s="397" t="s">
        <v>43</v>
      </c>
      <c r="G1921" s="398" t="s">
        <v>328</v>
      </c>
      <c r="H1921" s="399" t="s">
        <v>340</v>
      </c>
      <c r="I1921" s="399" t="s">
        <v>200</v>
      </c>
      <c r="J1921" s="399" t="s">
        <v>600</v>
      </c>
      <c r="K1921" s="396" t="s">
        <v>600</v>
      </c>
      <c r="L1921" s="400" t="str">
        <f>IF(ISERROR(MATCH(M1921,M$10:M1920,0)),M1921,"")</f>
        <v/>
      </c>
      <c r="M1921" s="401" t="str">
        <f>IF(B1921="","",IF(ISERROR(MATCH(F1921&amp;"_"&amp;G1921&amp;"_"&amp;H1921&amp;"_"&amp;I1921&amp;"_"&amp;J1921&amp;IF(K1921="","","_"&amp;K1921),[1]CatGlob!$B:$B,0)),F1921&amp;"_"&amp;G1921&amp;"_"&amp;H1921&amp;"_"&amp;I1921&amp;"_"&amp;J1921&amp;IF(K1921="","","_"&amp;K1921),INDEX([1]CatGlob!$C:$C,MATCH(F1921&amp;"_"&amp;G1921&amp;"_"&amp;H1921&amp;"_"&amp;I1921&amp;"_"&amp;J1921&amp;IF(K1921="","","_"&amp;K1921),[1]CatGlob!$B:$B,0))))</f>
        <v>RVI_DM_JAPAN_AGG</v>
      </c>
      <c r="N1921" s="402" t="str">
        <f t="shared" si="61"/>
        <v/>
      </c>
      <c r="O1921" s="402" t="str">
        <f t="shared" si="60"/>
        <v/>
      </c>
      <c r="P1921" s="401" t="str">
        <f>IF(LEN(B1921)&gt;8,INDEX([1]CatGlob!$X:$X,MATCH(M1921,[1]CatGlob!$W:$W,0)),"")</f>
        <v>INTER</v>
      </c>
      <c r="Q1921" s="403" t="str">
        <f>INDEX([1]CatGlob!P:P,MATCH(M1921,[1]CatGlob!O:O,0))</f>
        <v>RVI</v>
      </c>
      <c r="R1921" s="403" t="s">
        <v>1017</v>
      </c>
      <c r="S1921" s="403" t="s">
        <v>1018</v>
      </c>
      <c r="T1921" s="403" t="str">
        <f>INDEX([1]CatGlob!$D:$D,MATCH($M1921,[1]CatGlob!$C:$C,0))</f>
        <v>RVI</v>
      </c>
      <c r="U1921" s="403" t="s">
        <v>602</v>
      </c>
      <c r="V1921" s="404" t="str">
        <f>INDEX([1]CatGlob!$F:$F,MATCH($M1921,[1]CatGlob!$C:$C,0))</f>
        <v>RVI</v>
      </c>
      <c r="W1921" s="405"/>
      <c r="X1921" s="406">
        <v>0</v>
      </c>
      <c r="Y1921" s="407">
        <v>0</v>
      </c>
      <c r="Z1921" s="408">
        <v>0</v>
      </c>
      <c r="AA1921" s="407">
        <v>0</v>
      </c>
      <c r="AB1921" s="408">
        <v>0</v>
      </c>
      <c r="AC1921" s="407">
        <v>0</v>
      </c>
      <c r="AD1921" s="408">
        <v>0</v>
      </c>
      <c r="AE1921" s="407">
        <v>0</v>
      </c>
      <c r="AF1921" s="408">
        <v>0</v>
      </c>
      <c r="AG1921" s="407">
        <v>0</v>
      </c>
      <c r="AI1921" s="406">
        <v>0</v>
      </c>
      <c r="AJ1921" s="407">
        <v>0</v>
      </c>
      <c r="AK1921" s="408">
        <v>0</v>
      </c>
      <c r="AL1921" s="407">
        <v>0</v>
      </c>
      <c r="AM1921" s="408">
        <v>0</v>
      </c>
      <c r="AN1921" s="407">
        <v>0</v>
      </c>
      <c r="AO1921" s="408">
        <v>0</v>
      </c>
      <c r="AP1921" s="407">
        <v>0</v>
      </c>
      <c r="AQ1921" s="408">
        <v>0</v>
      </c>
      <c r="AR1921" s="407">
        <v>0</v>
      </c>
      <c r="AT1921" s="406">
        <v>0</v>
      </c>
      <c r="AU1921" s="407">
        <v>0</v>
      </c>
      <c r="AV1921" s="408">
        <v>0</v>
      </c>
      <c r="AW1921" s="407">
        <v>0</v>
      </c>
      <c r="AX1921" s="408">
        <v>0</v>
      </c>
      <c r="AY1921" s="407">
        <v>0</v>
      </c>
      <c r="AZ1921" s="408">
        <v>0</v>
      </c>
      <c r="BA1921" s="407">
        <v>0</v>
      </c>
      <c r="BB1921" s="408">
        <v>0</v>
      </c>
      <c r="BC1921" s="407">
        <v>0</v>
      </c>
    </row>
    <row r="1922" spans="1:55" x14ac:dyDescent="0.35">
      <c r="A1922" s="385" cm="1">
        <f t="array" ref="A1922">IFERROR(_xlfn.IFS(AND(F1922="Renta Variable",O1922=1),IFERROR(MATCH(B1922,[1]RV_Det!C:C,0),"Rev"),AND(J1922="Corporativa",O1922=1,I1922="EM"),IFERROR(MATCH(B1922,[1]RF_Corps!B:B,0),"Rev"),AND(F1922="Alternativos",O1922=1),IFERROR(MATCH(B1922,[1]Rep4!C:C,0),"Rev")),"")</f>
        <v>640</v>
      </c>
      <c r="B1922" s="394" t="s">
        <v>5091</v>
      </c>
      <c r="C1922" s="409" t="s">
        <v>5092</v>
      </c>
      <c r="D1922" s="395" t="s">
        <v>5093</v>
      </c>
      <c r="E1922" s="396" t="str">
        <f>IF(B1922="","",INDEX([1]CatGlob!$S:$S,IFERROR(MATCH(MID(B1922,7,1),[1]CatGlob!$R:$R,0),MATCH(MID(B1922,1,2),[1]CatGlob!$R:$R,0))))</f>
        <v>DOL</v>
      </c>
      <c r="F1922" s="397" t="s">
        <v>43</v>
      </c>
      <c r="G1922" s="398" t="s">
        <v>328</v>
      </c>
      <c r="H1922" s="399" t="s">
        <v>340</v>
      </c>
      <c r="I1922" s="399" t="s">
        <v>200</v>
      </c>
      <c r="J1922" s="399" t="s">
        <v>600</v>
      </c>
      <c r="K1922" s="396" t="s">
        <v>600</v>
      </c>
      <c r="L1922" s="400" t="str">
        <f>IF(ISERROR(MATCH(M1922,M$10:M1921,0)),M1922,"")</f>
        <v/>
      </c>
      <c r="M1922" s="401" t="str">
        <f>IF(B1922="","",IF(ISERROR(MATCH(F1922&amp;"_"&amp;G1922&amp;"_"&amp;H1922&amp;"_"&amp;I1922&amp;"_"&amp;J1922&amp;IF(K1922="","","_"&amp;K1922),[1]CatGlob!$B:$B,0)),F1922&amp;"_"&amp;G1922&amp;"_"&amp;H1922&amp;"_"&amp;I1922&amp;"_"&amp;J1922&amp;IF(K1922="","","_"&amp;K1922),INDEX([1]CatGlob!$C:$C,MATCH(F1922&amp;"_"&amp;G1922&amp;"_"&amp;H1922&amp;"_"&amp;I1922&amp;"_"&amp;J1922&amp;IF(K1922="","","_"&amp;K1922),[1]CatGlob!$B:$B,0))))</f>
        <v>RVI_DM_JAPAN_AGG</v>
      </c>
      <c r="N1922" s="402" t="str">
        <f t="shared" si="61"/>
        <v/>
      </c>
      <c r="O1922" s="402">
        <f t="shared" si="60"/>
        <v>1</v>
      </c>
      <c r="P1922" s="401" t="str">
        <f>IF(LEN(B1922)&gt;8,INDEX([1]CatGlob!$X:$X,MATCH(M1922,[1]CatGlob!$W:$W,0)),"")</f>
        <v>INTER</v>
      </c>
      <c r="Q1922" s="403" t="str">
        <f>INDEX([1]CatGlob!P:P,MATCH(M1922,[1]CatGlob!O:O,0))</f>
        <v>RVI</v>
      </c>
      <c r="R1922" s="403" t="s">
        <v>601</v>
      </c>
      <c r="S1922" s="403" t="s">
        <v>1025</v>
      </c>
      <c r="T1922" s="403" t="str">
        <f>INDEX([1]CatGlob!$D:$D,MATCH($M1922,[1]CatGlob!$C:$C,0))</f>
        <v>RVI</v>
      </c>
      <c r="U1922" s="403" t="s">
        <v>602</v>
      </c>
      <c r="V1922" s="404" t="str">
        <f>INDEX([1]CatGlob!$F:$F,MATCH($M1922,[1]CatGlob!$C:$C,0))</f>
        <v>RVI</v>
      </c>
      <c r="W1922" s="405"/>
      <c r="X1922" s="406">
        <v>0</v>
      </c>
      <c r="Y1922" s="407">
        <v>0</v>
      </c>
      <c r="Z1922" s="408">
        <v>0</v>
      </c>
      <c r="AA1922" s="407">
        <v>0</v>
      </c>
      <c r="AB1922" s="408">
        <v>0</v>
      </c>
      <c r="AC1922" s="407">
        <v>0</v>
      </c>
      <c r="AD1922" s="408">
        <v>0</v>
      </c>
      <c r="AE1922" s="407">
        <v>0</v>
      </c>
      <c r="AF1922" s="408">
        <v>0</v>
      </c>
      <c r="AG1922" s="407">
        <v>0</v>
      </c>
      <c r="AI1922" s="406">
        <v>0</v>
      </c>
      <c r="AJ1922" s="407">
        <v>0</v>
      </c>
      <c r="AK1922" s="408">
        <v>0</v>
      </c>
      <c r="AL1922" s="407">
        <v>0</v>
      </c>
      <c r="AM1922" s="408">
        <v>0</v>
      </c>
      <c r="AN1922" s="407">
        <v>0</v>
      </c>
      <c r="AO1922" s="408">
        <v>0</v>
      </c>
      <c r="AP1922" s="407">
        <v>0</v>
      </c>
      <c r="AQ1922" s="408">
        <v>0</v>
      </c>
      <c r="AR1922" s="407">
        <v>0</v>
      </c>
      <c r="AT1922" s="406">
        <v>0</v>
      </c>
      <c r="AU1922" s="407">
        <v>0</v>
      </c>
      <c r="AV1922" s="408">
        <v>0</v>
      </c>
      <c r="AW1922" s="407">
        <v>0</v>
      </c>
      <c r="AX1922" s="408">
        <v>0</v>
      </c>
      <c r="AY1922" s="407">
        <v>0</v>
      </c>
      <c r="AZ1922" s="408">
        <v>-1.28541299629299E-2</v>
      </c>
      <c r="BA1922" s="407">
        <v>-2.3966867350633199</v>
      </c>
      <c r="BB1922" s="408">
        <v>-3.7608190391845201E-3</v>
      </c>
      <c r="BC1922" s="407">
        <v>-0.70121471699611304</v>
      </c>
    </row>
    <row r="1923" spans="1:55" x14ac:dyDescent="0.35">
      <c r="A1923" s="385" t="str" cm="1">
        <f t="array" ref="A1923">IFERROR(_xlfn.IFS(AND(F1923="Renta Variable",O1923=1),IFERROR(MATCH(B1923,[1]RV_Det!C:C,0),"Rev"),AND(J1923="Corporativa",O1923=1,I1923="EM"),IFERROR(MATCH(B1923,[1]RF_Corps!B:B,0),"Rev"),AND(F1923="Alternativos",O1923=1),IFERROR(MATCH(B1923,[1]Rep4!C:C,0),"Rev")),"")</f>
        <v/>
      </c>
      <c r="B1923" s="394" t="s">
        <v>5094</v>
      </c>
      <c r="C1923" s="409" t="s">
        <v>5095</v>
      </c>
      <c r="D1923" s="395" t="s">
        <v>5096</v>
      </c>
      <c r="E1923" s="396" t="str">
        <f>IF(B1923="","",INDEX([1]CatGlob!$S:$S,IFERROR(MATCH(MID(B1923,7,1),[1]CatGlob!$R:$R,0),MATCH(MID(B1923,1,2),[1]CatGlob!$R:$R,0))))</f>
        <v>EUR</v>
      </c>
      <c r="F1923" s="397" t="s">
        <v>43</v>
      </c>
      <c r="G1923" s="398" t="s">
        <v>328</v>
      </c>
      <c r="H1923" s="399" t="s">
        <v>340</v>
      </c>
      <c r="I1923" s="399" t="s">
        <v>200</v>
      </c>
      <c r="J1923" s="399" t="s">
        <v>600</v>
      </c>
      <c r="K1923" s="396" t="s">
        <v>600</v>
      </c>
      <c r="L1923" s="400" t="str">
        <f>IF(ISERROR(MATCH(M1923,M$10:M1922,0)),M1923,"")</f>
        <v/>
      </c>
      <c r="M1923" s="401" t="str">
        <f>IF(B1923="","",IF(ISERROR(MATCH(F1923&amp;"_"&amp;G1923&amp;"_"&amp;H1923&amp;"_"&amp;I1923&amp;"_"&amp;J1923&amp;IF(K1923="","","_"&amp;K1923),[1]CatGlob!$B:$B,0)),F1923&amp;"_"&amp;G1923&amp;"_"&amp;H1923&amp;"_"&amp;I1923&amp;"_"&amp;J1923&amp;IF(K1923="","","_"&amp;K1923),INDEX([1]CatGlob!$C:$C,MATCH(F1923&amp;"_"&amp;G1923&amp;"_"&amp;H1923&amp;"_"&amp;I1923&amp;"_"&amp;J1923&amp;IF(K1923="","","_"&amp;K1923),[1]CatGlob!$B:$B,0))))</f>
        <v>RVI_DM_JAPAN_AGG</v>
      </c>
      <c r="N1923" s="402" t="str">
        <f t="shared" si="61"/>
        <v/>
      </c>
      <c r="O1923" s="402" t="str">
        <f t="shared" si="60"/>
        <v/>
      </c>
      <c r="P1923" s="401" t="str">
        <f>IF(LEN(B1923)&gt;8,INDEX([1]CatGlob!$X:$X,MATCH(M1923,[1]CatGlob!$W:$W,0)),"")</f>
        <v>INTER</v>
      </c>
      <c r="Q1923" s="403" t="str">
        <f>INDEX([1]CatGlob!P:P,MATCH(M1923,[1]CatGlob!O:O,0))</f>
        <v>RVI</v>
      </c>
      <c r="R1923" s="403" t="s">
        <v>1017</v>
      </c>
      <c r="S1923" s="403" t="s">
        <v>1018</v>
      </c>
      <c r="T1923" s="403" t="str">
        <f>INDEX([1]CatGlob!$D:$D,MATCH($M1923,[1]CatGlob!$C:$C,0))</f>
        <v>RVI</v>
      </c>
      <c r="U1923" s="403" t="s">
        <v>602</v>
      </c>
      <c r="V1923" s="404" t="str">
        <f>INDEX([1]CatGlob!$F:$F,MATCH($M1923,[1]CatGlob!$C:$C,0))</f>
        <v>RVI</v>
      </c>
      <c r="W1923" s="405"/>
      <c r="X1923" s="406">
        <v>0</v>
      </c>
      <c r="Y1923" s="407">
        <v>0</v>
      </c>
      <c r="Z1923" s="408">
        <v>0</v>
      </c>
      <c r="AA1923" s="407">
        <v>0</v>
      </c>
      <c r="AB1923" s="408">
        <v>0</v>
      </c>
      <c r="AC1923" s="407">
        <v>0</v>
      </c>
      <c r="AD1923" s="408">
        <v>0</v>
      </c>
      <c r="AE1923" s="407">
        <v>0</v>
      </c>
      <c r="AF1923" s="408">
        <v>0</v>
      </c>
      <c r="AG1923" s="407">
        <v>0</v>
      </c>
      <c r="AI1923" s="406">
        <v>0</v>
      </c>
      <c r="AJ1923" s="407">
        <v>0</v>
      </c>
      <c r="AK1923" s="408">
        <v>0</v>
      </c>
      <c r="AL1923" s="407">
        <v>0</v>
      </c>
      <c r="AM1923" s="408">
        <v>0</v>
      </c>
      <c r="AN1923" s="407">
        <v>0</v>
      </c>
      <c r="AO1923" s="408">
        <v>0</v>
      </c>
      <c r="AP1923" s="407">
        <v>0</v>
      </c>
      <c r="AQ1923" s="408">
        <v>0</v>
      </c>
      <c r="AR1923" s="407">
        <v>0</v>
      </c>
      <c r="AT1923" s="406">
        <v>0</v>
      </c>
      <c r="AU1923" s="407">
        <v>0</v>
      </c>
      <c r="AV1923" s="408">
        <v>0</v>
      </c>
      <c r="AW1923" s="407">
        <v>0</v>
      </c>
      <c r="AX1923" s="408">
        <v>0</v>
      </c>
      <c r="AY1923" s="407">
        <v>0</v>
      </c>
      <c r="AZ1923" s="408">
        <v>0</v>
      </c>
      <c r="BA1923" s="407">
        <v>0</v>
      </c>
      <c r="BB1923" s="408">
        <v>0</v>
      </c>
      <c r="BC1923" s="407">
        <v>0</v>
      </c>
    </row>
    <row r="1924" spans="1:55" x14ac:dyDescent="0.35">
      <c r="A1924" s="385" t="str" cm="1">
        <f t="array" ref="A1924">IFERROR(_xlfn.IFS(AND(F1924="Renta Variable",O1924=1),IFERROR(MATCH(B1924,[1]RV_Det!C:C,0),"Rev"),AND(J1924="Corporativa",O1924=1,I1924="EM"),IFERROR(MATCH(B1924,[1]RF_Corps!B:B,0),"Rev"),AND(F1924="Alternativos",O1924=1),IFERROR(MATCH(B1924,[1]Rep4!C:C,0),"Rev")),"")</f>
        <v/>
      </c>
      <c r="B1924" s="394" t="s">
        <v>5097</v>
      </c>
      <c r="C1924" s="409" t="s">
        <v>5098</v>
      </c>
      <c r="D1924" s="395" t="s">
        <v>5099</v>
      </c>
      <c r="E1924" s="396" t="str">
        <f>IF(B1924="","",INDEX([1]CatGlob!$S:$S,IFERROR(MATCH(MID(B1924,7,1),[1]CatGlob!$R:$R,0),MATCH(MID(B1924,1,2),[1]CatGlob!$R:$R,0))))</f>
        <v>EUR</v>
      </c>
      <c r="F1924" s="397" t="s">
        <v>43</v>
      </c>
      <c r="G1924" s="398" t="s">
        <v>328</v>
      </c>
      <c r="H1924" s="399" t="s">
        <v>340</v>
      </c>
      <c r="I1924" s="399" t="s">
        <v>200</v>
      </c>
      <c r="J1924" s="399" t="s">
        <v>600</v>
      </c>
      <c r="K1924" s="396" t="s">
        <v>600</v>
      </c>
      <c r="L1924" s="400" t="str">
        <f>IF(ISERROR(MATCH(M1924,M$10:M1923,0)),M1924,"")</f>
        <v/>
      </c>
      <c r="M1924" s="401" t="str">
        <f>IF(B1924="","",IF(ISERROR(MATCH(F1924&amp;"_"&amp;G1924&amp;"_"&amp;H1924&amp;"_"&amp;I1924&amp;"_"&amp;J1924&amp;IF(K1924="","","_"&amp;K1924),[1]CatGlob!$B:$B,0)),F1924&amp;"_"&amp;G1924&amp;"_"&amp;H1924&amp;"_"&amp;I1924&amp;"_"&amp;J1924&amp;IF(K1924="","","_"&amp;K1924),INDEX([1]CatGlob!$C:$C,MATCH(F1924&amp;"_"&amp;G1924&amp;"_"&amp;H1924&amp;"_"&amp;I1924&amp;"_"&amp;J1924&amp;IF(K1924="","","_"&amp;K1924),[1]CatGlob!$B:$B,0))))</f>
        <v>RVI_DM_JAPAN_AGG</v>
      </c>
      <c r="N1924" s="402" t="str">
        <f t="shared" si="61"/>
        <v/>
      </c>
      <c r="O1924" s="402" t="str">
        <f t="shared" si="60"/>
        <v/>
      </c>
      <c r="P1924" s="401" t="str">
        <f>IF(LEN(B1924)&gt;8,INDEX([1]CatGlob!$X:$X,MATCH(M1924,[1]CatGlob!$W:$W,0)),"")</f>
        <v>INTER</v>
      </c>
      <c r="Q1924" s="403" t="str">
        <f>INDEX([1]CatGlob!P:P,MATCH(M1924,[1]CatGlob!O:O,0))</f>
        <v>RVI</v>
      </c>
      <c r="R1924" s="403" t="s">
        <v>1017</v>
      </c>
      <c r="S1924" s="403" t="s">
        <v>1018</v>
      </c>
      <c r="T1924" s="403" t="str">
        <f>INDEX([1]CatGlob!$D:$D,MATCH($M1924,[1]CatGlob!$C:$C,0))</f>
        <v>RVI</v>
      </c>
      <c r="U1924" s="403" t="s">
        <v>602</v>
      </c>
      <c r="V1924" s="404" t="str">
        <f>INDEX([1]CatGlob!$F:$F,MATCH($M1924,[1]CatGlob!$C:$C,0))</f>
        <v>RVI</v>
      </c>
      <c r="W1924" s="405"/>
      <c r="X1924" s="406">
        <v>0</v>
      </c>
      <c r="Y1924" s="407">
        <v>0</v>
      </c>
      <c r="Z1924" s="408">
        <v>0</v>
      </c>
      <c r="AA1924" s="407">
        <v>0</v>
      </c>
      <c r="AB1924" s="408">
        <v>0</v>
      </c>
      <c r="AC1924" s="407">
        <v>0</v>
      </c>
      <c r="AD1924" s="408">
        <v>0</v>
      </c>
      <c r="AE1924" s="407">
        <v>0</v>
      </c>
      <c r="AF1924" s="408">
        <v>0</v>
      </c>
      <c r="AG1924" s="407">
        <v>0</v>
      </c>
      <c r="AI1924" s="406">
        <v>0</v>
      </c>
      <c r="AJ1924" s="407">
        <v>0</v>
      </c>
      <c r="AK1924" s="408">
        <v>0</v>
      </c>
      <c r="AL1924" s="407">
        <v>0</v>
      </c>
      <c r="AM1924" s="408">
        <v>0</v>
      </c>
      <c r="AN1924" s="407">
        <v>0</v>
      </c>
      <c r="AO1924" s="408">
        <v>0</v>
      </c>
      <c r="AP1924" s="407">
        <v>0</v>
      </c>
      <c r="AQ1924" s="408">
        <v>0</v>
      </c>
      <c r="AR1924" s="407">
        <v>0</v>
      </c>
      <c r="AT1924" s="406">
        <v>0</v>
      </c>
      <c r="AU1924" s="407">
        <v>0</v>
      </c>
      <c r="AV1924" s="408">
        <v>0</v>
      </c>
      <c r="AW1924" s="407">
        <v>0</v>
      </c>
      <c r="AX1924" s="408">
        <v>0</v>
      </c>
      <c r="AY1924" s="407">
        <v>0</v>
      </c>
      <c r="AZ1924" s="408">
        <v>0</v>
      </c>
      <c r="BA1924" s="407">
        <v>0</v>
      </c>
      <c r="BB1924" s="408">
        <v>0</v>
      </c>
      <c r="BC1924" s="407">
        <v>0</v>
      </c>
    </row>
    <row r="1925" spans="1:55" x14ac:dyDescent="0.35">
      <c r="A1925" s="385" t="str" cm="1">
        <f t="array" ref="A1925">IFERROR(_xlfn.IFS(AND(F1925="Renta Variable",O1925=1),IFERROR(MATCH(B1925,[1]RV_Det!C:C,0),"Rev"),AND(J1925="Corporativa",O1925=1,I1925="EM"),IFERROR(MATCH(B1925,[1]RF_Corps!B:B,0),"Rev"),AND(F1925="Alternativos",O1925=1),IFERROR(MATCH(B1925,[1]Rep4!C:C,0),"Rev")),"")</f>
        <v/>
      </c>
      <c r="B1925" s="394" t="s">
        <v>5100</v>
      </c>
      <c r="C1925" s="409" t="s">
        <v>5101</v>
      </c>
      <c r="D1925" s="395" t="s">
        <v>5099</v>
      </c>
      <c r="E1925" s="396" t="str">
        <f>IF(B1925="","",INDEX([1]CatGlob!$S:$S,IFERROR(MATCH(MID(B1925,7,1),[1]CatGlob!$R:$R,0),MATCH(MID(B1925,1,2),[1]CatGlob!$R:$R,0))))</f>
        <v>DOL</v>
      </c>
      <c r="F1925" s="397" t="s">
        <v>43</v>
      </c>
      <c r="G1925" s="398" t="s">
        <v>328</v>
      </c>
      <c r="H1925" s="399" t="s">
        <v>340</v>
      </c>
      <c r="I1925" s="399" t="s">
        <v>200</v>
      </c>
      <c r="J1925" s="399" t="s">
        <v>600</v>
      </c>
      <c r="K1925" s="396" t="s">
        <v>600</v>
      </c>
      <c r="L1925" s="400" t="str">
        <f>IF(ISERROR(MATCH(M1925,M$10:M1924,0)),M1925,"")</f>
        <v/>
      </c>
      <c r="M1925" s="401" t="str">
        <f>IF(B1925="","",IF(ISERROR(MATCH(F1925&amp;"_"&amp;G1925&amp;"_"&amp;H1925&amp;"_"&amp;I1925&amp;"_"&amp;J1925&amp;IF(K1925="","","_"&amp;K1925),[1]CatGlob!$B:$B,0)),F1925&amp;"_"&amp;G1925&amp;"_"&amp;H1925&amp;"_"&amp;I1925&amp;"_"&amp;J1925&amp;IF(K1925="","","_"&amp;K1925),INDEX([1]CatGlob!$C:$C,MATCH(F1925&amp;"_"&amp;G1925&amp;"_"&amp;H1925&amp;"_"&amp;I1925&amp;"_"&amp;J1925&amp;IF(K1925="","","_"&amp;K1925),[1]CatGlob!$B:$B,0))))</f>
        <v>RVI_DM_JAPAN_AGG</v>
      </c>
      <c r="N1925" s="402" t="str">
        <f t="shared" si="61"/>
        <v/>
      </c>
      <c r="O1925" s="402" t="str">
        <f t="shared" si="60"/>
        <v/>
      </c>
      <c r="P1925" s="401" t="str">
        <f>IF(LEN(B1925)&gt;8,INDEX([1]CatGlob!$X:$X,MATCH(M1925,[1]CatGlob!$W:$W,0)),"")</f>
        <v>INTER</v>
      </c>
      <c r="Q1925" s="403" t="str">
        <f>INDEX([1]CatGlob!P:P,MATCH(M1925,[1]CatGlob!O:O,0))</f>
        <v>RVI</v>
      </c>
      <c r="R1925" s="403" t="s">
        <v>1017</v>
      </c>
      <c r="S1925" s="403" t="s">
        <v>1018</v>
      </c>
      <c r="T1925" s="403" t="str">
        <f>INDEX([1]CatGlob!$D:$D,MATCH($M1925,[1]CatGlob!$C:$C,0))</f>
        <v>RVI</v>
      </c>
      <c r="U1925" s="403" t="s">
        <v>602</v>
      </c>
      <c r="V1925" s="404" t="str">
        <f>INDEX([1]CatGlob!$F:$F,MATCH($M1925,[1]CatGlob!$C:$C,0))</f>
        <v>RVI</v>
      </c>
      <c r="W1925" s="405"/>
      <c r="X1925" s="406">
        <v>0</v>
      </c>
      <c r="Y1925" s="407">
        <v>0</v>
      </c>
      <c r="Z1925" s="408">
        <v>0</v>
      </c>
      <c r="AA1925" s="407">
        <v>0</v>
      </c>
      <c r="AB1925" s="408">
        <v>0</v>
      </c>
      <c r="AC1925" s="407">
        <v>0</v>
      </c>
      <c r="AD1925" s="408">
        <v>0</v>
      </c>
      <c r="AE1925" s="407">
        <v>0</v>
      </c>
      <c r="AF1925" s="408">
        <v>0</v>
      </c>
      <c r="AG1925" s="407">
        <v>0</v>
      </c>
      <c r="AI1925" s="406">
        <v>0</v>
      </c>
      <c r="AJ1925" s="407">
        <v>0</v>
      </c>
      <c r="AK1925" s="408">
        <v>0</v>
      </c>
      <c r="AL1925" s="407">
        <v>0</v>
      </c>
      <c r="AM1925" s="408">
        <v>0</v>
      </c>
      <c r="AN1925" s="407">
        <v>0</v>
      </c>
      <c r="AO1925" s="408">
        <v>0</v>
      </c>
      <c r="AP1925" s="407">
        <v>0</v>
      </c>
      <c r="AQ1925" s="408">
        <v>0</v>
      </c>
      <c r="AR1925" s="407">
        <v>0</v>
      </c>
      <c r="AT1925" s="406">
        <v>0</v>
      </c>
      <c r="AU1925" s="407">
        <v>0</v>
      </c>
      <c r="AV1925" s="408">
        <v>0</v>
      </c>
      <c r="AW1925" s="407">
        <v>0</v>
      </c>
      <c r="AX1925" s="408">
        <v>0</v>
      </c>
      <c r="AY1925" s="407">
        <v>0</v>
      </c>
      <c r="AZ1925" s="408">
        <v>0</v>
      </c>
      <c r="BA1925" s="407">
        <v>0</v>
      </c>
      <c r="BB1925" s="408">
        <v>0</v>
      </c>
      <c r="BC1925" s="407">
        <v>0</v>
      </c>
    </row>
    <row r="1926" spans="1:55" x14ac:dyDescent="0.35">
      <c r="A1926" s="385" t="str" cm="1">
        <f t="array" ref="A1926">IFERROR(_xlfn.IFS(AND(F1926="Renta Variable",O1926=1),IFERROR(MATCH(B1926,[1]RV_Det!C:C,0),"Rev"),AND(J1926="Corporativa",O1926=1,I1926="EM"),IFERROR(MATCH(B1926,[1]RF_Corps!B:B,0),"Rev"),AND(F1926="Alternativos",O1926=1),IFERROR(MATCH(B1926,[1]Rep4!C:C,0),"Rev")),"")</f>
        <v/>
      </c>
      <c r="B1926" s="396" t="s">
        <v>5102</v>
      </c>
      <c r="C1926" s="412" t="s">
        <v>5103</v>
      </c>
      <c r="D1926" s="395" t="s">
        <v>5104</v>
      </c>
      <c r="E1926" s="396" t="str">
        <f>IF(B1926="","",INDEX([1]CatGlob!$S:$S,IFERROR(MATCH(MID(B1926,7,1),[1]CatGlob!$R:$R,0),MATCH(MID(B1926,1,2),[1]CatGlob!$R:$R,0))))</f>
        <v>DOL</v>
      </c>
      <c r="F1926" s="397" t="s">
        <v>43</v>
      </c>
      <c r="G1926" s="398" t="s">
        <v>328</v>
      </c>
      <c r="H1926" s="399" t="s">
        <v>340</v>
      </c>
      <c r="I1926" s="399" t="s">
        <v>200</v>
      </c>
      <c r="J1926" s="399" t="s">
        <v>600</v>
      </c>
      <c r="K1926" s="396" t="s">
        <v>600</v>
      </c>
      <c r="L1926" s="400" t="str">
        <f>IF(ISERROR(MATCH(M1926,M$10:M1925,0)),M1926,"")</f>
        <v/>
      </c>
      <c r="M1926" s="401" t="str">
        <f>IF(B1926="","",IF(ISERROR(MATCH(F1926&amp;"_"&amp;G1926&amp;"_"&amp;H1926&amp;"_"&amp;I1926&amp;"_"&amp;J1926&amp;IF(K1926="","","_"&amp;K1926),[1]CatGlob!$B:$B,0)),F1926&amp;"_"&amp;G1926&amp;"_"&amp;H1926&amp;"_"&amp;I1926&amp;"_"&amp;J1926&amp;IF(K1926="","","_"&amp;K1926),INDEX([1]CatGlob!$C:$C,MATCH(F1926&amp;"_"&amp;G1926&amp;"_"&amp;H1926&amp;"_"&amp;I1926&amp;"_"&amp;J1926&amp;IF(K1926="","","_"&amp;K1926),[1]CatGlob!$B:$B,0))))</f>
        <v>RVI_DM_JAPAN_AGG</v>
      </c>
      <c r="N1926" s="402" t="str">
        <f t="shared" si="61"/>
        <v/>
      </c>
      <c r="O1926" s="402" t="str">
        <f t="shared" si="60"/>
        <v/>
      </c>
      <c r="P1926" s="401" t="str">
        <f>IF(LEN(B1926)&gt;8,INDEX([1]CatGlob!$X:$X,MATCH(M1926,[1]CatGlob!$W:$W,0)),"")</f>
        <v>INTER</v>
      </c>
      <c r="Q1926" s="403" t="str">
        <f>INDEX([1]CatGlob!P:P,MATCH(M1926,[1]CatGlob!O:O,0))</f>
        <v>RVI</v>
      </c>
      <c r="R1926" s="403" t="s">
        <v>601</v>
      </c>
      <c r="S1926" s="403" t="s">
        <v>1018</v>
      </c>
      <c r="T1926" s="403" t="str">
        <f>INDEX([1]CatGlob!$D:$D,MATCH($M1926,[1]CatGlob!$C:$C,0))</f>
        <v>RVI</v>
      </c>
      <c r="U1926" s="403" t="s">
        <v>602</v>
      </c>
      <c r="V1926" s="404" t="str">
        <f>INDEX([1]CatGlob!$F:$F,MATCH($M1926,[1]CatGlob!$C:$C,0))</f>
        <v>RVI</v>
      </c>
      <c r="W1926" s="405"/>
      <c r="X1926" s="406">
        <v>0</v>
      </c>
      <c r="Y1926" s="407">
        <v>0</v>
      </c>
      <c r="Z1926" s="408">
        <v>0</v>
      </c>
      <c r="AA1926" s="407">
        <v>0</v>
      </c>
      <c r="AB1926" s="408">
        <v>0</v>
      </c>
      <c r="AC1926" s="407">
        <v>0</v>
      </c>
      <c r="AD1926" s="408">
        <v>0</v>
      </c>
      <c r="AE1926" s="407">
        <v>0</v>
      </c>
      <c r="AF1926" s="408">
        <v>0</v>
      </c>
      <c r="AG1926" s="407">
        <v>0</v>
      </c>
      <c r="AI1926" s="406">
        <v>0</v>
      </c>
      <c r="AJ1926" s="407">
        <v>0</v>
      </c>
      <c r="AK1926" s="408">
        <v>0</v>
      </c>
      <c r="AL1926" s="407">
        <v>0</v>
      </c>
      <c r="AM1926" s="408">
        <v>0</v>
      </c>
      <c r="AN1926" s="407">
        <v>0</v>
      </c>
      <c r="AO1926" s="408">
        <v>0</v>
      </c>
      <c r="AP1926" s="407">
        <v>0</v>
      </c>
      <c r="AQ1926" s="408">
        <v>0</v>
      </c>
      <c r="AR1926" s="407">
        <v>0</v>
      </c>
      <c r="AT1926" s="406">
        <v>0</v>
      </c>
      <c r="AU1926" s="407">
        <v>0</v>
      </c>
      <c r="AV1926" s="408">
        <v>0</v>
      </c>
      <c r="AW1926" s="407">
        <v>0</v>
      </c>
      <c r="AX1926" s="408">
        <v>0</v>
      </c>
      <c r="AY1926" s="407">
        <v>0</v>
      </c>
      <c r="AZ1926" s="408">
        <v>0</v>
      </c>
      <c r="BA1926" s="407">
        <v>0</v>
      </c>
      <c r="BB1926" s="408">
        <v>0</v>
      </c>
      <c r="BC1926" s="407">
        <v>0</v>
      </c>
    </row>
    <row r="1927" spans="1:55" x14ac:dyDescent="0.35">
      <c r="A1927" s="385" t="str" cm="1">
        <f t="array" ref="A1927">IFERROR(_xlfn.IFS(AND(F1927="Renta Variable",O1927=1),IFERROR(MATCH(B1927,[1]RV_Det!C:C,0),"Rev"),AND(J1927="Corporativa",O1927=1,I1927="EM"),IFERROR(MATCH(B1927,[1]RF_Corps!B:B,0),"Rev"),AND(F1927="Alternativos",O1927=1),IFERROR(MATCH(B1927,[1]Rep4!C:C,0),"Rev")),"")</f>
        <v/>
      </c>
      <c r="B1927" s="396" t="s">
        <v>5105</v>
      </c>
      <c r="C1927" s="412" t="s">
        <v>5106</v>
      </c>
      <c r="D1927" s="395" t="s">
        <v>5104</v>
      </c>
      <c r="E1927" s="396" t="str">
        <f>IF(B1927="","",INDEX([1]CatGlob!$S:$S,IFERROR(MATCH(MID(B1927,7,1),[1]CatGlob!$R:$R,0),MATCH(MID(B1927,1,2),[1]CatGlob!$R:$R,0))))</f>
        <v>DOL</v>
      </c>
      <c r="F1927" s="397" t="s">
        <v>43</v>
      </c>
      <c r="G1927" s="398" t="s">
        <v>328</v>
      </c>
      <c r="H1927" s="399" t="s">
        <v>340</v>
      </c>
      <c r="I1927" s="399" t="s">
        <v>200</v>
      </c>
      <c r="J1927" s="399" t="s">
        <v>600</v>
      </c>
      <c r="K1927" s="396" t="s">
        <v>600</v>
      </c>
      <c r="L1927" s="400" t="str">
        <f>IF(ISERROR(MATCH(M1927,M$10:M1926,0)),M1927,"")</f>
        <v/>
      </c>
      <c r="M1927" s="401" t="str">
        <f>IF(B1927="","",IF(ISERROR(MATCH(F1927&amp;"_"&amp;G1927&amp;"_"&amp;H1927&amp;"_"&amp;I1927&amp;"_"&amp;J1927&amp;IF(K1927="","","_"&amp;K1927),[1]CatGlob!$B:$B,0)),F1927&amp;"_"&amp;G1927&amp;"_"&amp;H1927&amp;"_"&amp;I1927&amp;"_"&amp;J1927&amp;IF(K1927="","","_"&amp;K1927),INDEX([1]CatGlob!$C:$C,MATCH(F1927&amp;"_"&amp;G1927&amp;"_"&amp;H1927&amp;"_"&amp;I1927&amp;"_"&amp;J1927&amp;IF(K1927="","","_"&amp;K1927),[1]CatGlob!$B:$B,0))))</f>
        <v>RVI_DM_JAPAN_AGG</v>
      </c>
      <c r="N1927" s="402" t="str">
        <f t="shared" si="61"/>
        <v/>
      </c>
      <c r="O1927" s="402" t="str">
        <f t="shared" si="60"/>
        <v/>
      </c>
      <c r="P1927" s="401" t="str">
        <f>IF(LEN(B1927)&gt;8,INDEX([1]CatGlob!$X:$X,MATCH(M1927,[1]CatGlob!$W:$W,0)),"")</f>
        <v>INTER</v>
      </c>
      <c r="Q1927" s="403" t="str">
        <f>INDEX([1]CatGlob!P:P,MATCH(M1927,[1]CatGlob!O:O,0))</f>
        <v>RVI</v>
      </c>
      <c r="R1927" s="403" t="s">
        <v>1017</v>
      </c>
      <c r="S1927" s="403" t="s">
        <v>1018</v>
      </c>
      <c r="T1927" s="403" t="str">
        <f>INDEX([1]CatGlob!$D:$D,MATCH($M1927,[1]CatGlob!$C:$C,0))</f>
        <v>RVI</v>
      </c>
      <c r="U1927" s="403" t="s">
        <v>602</v>
      </c>
      <c r="V1927" s="404" t="str">
        <f>INDEX([1]CatGlob!$F:$F,MATCH($M1927,[1]CatGlob!$C:$C,0))</f>
        <v>RVI</v>
      </c>
      <c r="W1927" s="405"/>
      <c r="X1927" s="406">
        <v>0</v>
      </c>
      <c r="Y1927" s="407">
        <v>0</v>
      </c>
      <c r="Z1927" s="408">
        <v>0</v>
      </c>
      <c r="AA1927" s="407">
        <v>0</v>
      </c>
      <c r="AB1927" s="408">
        <v>0</v>
      </c>
      <c r="AC1927" s="407">
        <v>0</v>
      </c>
      <c r="AD1927" s="408">
        <v>0</v>
      </c>
      <c r="AE1927" s="407">
        <v>0</v>
      </c>
      <c r="AF1927" s="408">
        <v>0</v>
      </c>
      <c r="AG1927" s="407">
        <v>0</v>
      </c>
      <c r="AI1927" s="406">
        <v>0</v>
      </c>
      <c r="AJ1927" s="407">
        <v>0</v>
      </c>
      <c r="AK1927" s="408">
        <v>0</v>
      </c>
      <c r="AL1927" s="407">
        <v>0</v>
      </c>
      <c r="AM1927" s="408">
        <v>0</v>
      </c>
      <c r="AN1927" s="407">
        <v>0</v>
      </c>
      <c r="AO1927" s="408">
        <v>0</v>
      </c>
      <c r="AP1927" s="407">
        <v>0</v>
      </c>
      <c r="AQ1927" s="408">
        <v>0</v>
      </c>
      <c r="AR1927" s="407">
        <v>0</v>
      </c>
      <c r="AT1927" s="406">
        <v>0</v>
      </c>
      <c r="AU1927" s="407">
        <v>0</v>
      </c>
      <c r="AV1927" s="408">
        <v>0</v>
      </c>
      <c r="AW1927" s="407">
        <v>0</v>
      </c>
      <c r="AX1927" s="408">
        <v>0</v>
      </c>
      <c r="AY1927" s="407">
        <v>0</v>
      </c>
      <c r="AZ1927" s="408">
        <v>0</v>
      </c>
      <c r="BA1927" s="407">
        <v>0</v>
      </c>
      <c r="BB1927" s="408">
        <v>0</v>
      </c>
      <c r="BC1927" s="407">
        <v>0</v>
      </c>
    </row>
    <row r="1928" spans="1:55" x14ac:dyDescent="0.35">
      <c r="A1928" s="385" t="str" cm="1">
        <f t="array" ref="A1928">IFERROR(_xlfn.IFS(AND(F1928="Renta Variable",O1928=1),IFERROR(MATCH(B1928,[1]RV_Det!C:C,0),"Rev"),AND(J1928="Corporativa",O1928=1,I1928="EM"),IFERROR(MATCH(B1928,[1]RF_Corps!B:B,0),"Rev"),AND(F1928="Alternativos",O1928=1),IFERROR(MATCH(B1928,[1]Rep4!C:C,0),"Rev")),"")</f>
        <v/>
      </c>
      <c r="B1928" s="396" t="s">
        <v>5107</v>
      </c>
      <c r="C1928" s="412" t="s">
        <v>5108</v>
      </c>
      <c r="D1928" s="395" t="s">
        <v>5109</v>
      </c>
      <c r="E1928" s="396" t="str">
        <f>IF(B1928="","",INDEX([1]CatGlob!$S:$S,IFERROR(MATCH(MID(B1928,7,1),[1]CatGlob!$R:$R,0),MATCH(MID(B1928,1,2),[1]CatGlob!$R:$R,0))))</f>
        <v>GBP</v>
      </c>
      <c r="F1928" s="397" t="s">
        <v>43</v>
      </c>
      <c r="G1928" s="398" t="s">
        <v>328</v>
      </c>
      <c r="H1928" s="399" t="s">
        <v>340</v>
      </c>
      <c r="I1928" s="399" t="s">
        <v>200</v>
      </c>
      <c r="J1928" s="399" t="s">
        <v>600</v>
      </c>
      <c r="K1928" s="396" t="s">
        <v>600</v>
      </c>
      <c r="L1928" s="400" t="str">
        <f>IF(ISERROR(MATCH(M1928,M$10:M1927,0)),M1928,"")</f>
        <v/>
      </c>
      <c r="M1928" s="401" t="str">
        <f>IF(B1928="","",IF(ISERROR(MATCH(F1928&amp;"_"&amp;G1928&amp;"_"&amp;H1928&amp;"_"&amp;I1928&amp;"_"&amp;J1928&amp;IF(K1928="","","_"&amp;K1928),[1]CatGlob!$B:$B,0)),F1928&amp;"_"&amp;G1928&amp;"_"&amp;H1928&amp;"_"&amp;I1928&amp;"_"&amp;J1928&amp;IF(K1928="","","_"&amp;K1928),INDEX([1]CatGlob!$C:$C,MATCH(F1928&amp;"_"&amp;G1928&amp;"_"&amp;H1928&amp;"_"&amp;I1928&amp;"_"&amp;J1928&amp;IF(K1928="","","_"&amp;K1928),[1]CatGlob!$B:$B,0))))</f>
        <v>RVI_DM_JAPAN_AGG</v>
      </c>
      <c r="N1928" s="402" t="str">
        <f t="shared" si="61"/>
        <v/>
      </c>
      <c r="O1928" s="402" t="str">
        <f t="shared" si="60"/>
        <v/>
      </c>
      <c r="P1928" s="401" t="str">
        <f>IF(LEN(B1928)&gt;8,INDEX([1]CatGlob!$X:$X,MATCH(M1928,[1]CatGlob!$W:$W,0)),"")</f>
        <v>INTER</v>
      </c>
      <c r="Q1928" s="403" t="str">
        <f>INDEX([1]CatGlob!P:P,MATCH(M1928,[1]CatGlob!O:O,0))</f>
        <v>RVI</v>
      </c>
      <c r="R1928" s="403" t="s">
        <v>1017</v>
      </c>
      <c r="S1928" s="403" t="s">
        <v>1018</v>
      </c>
      <c r="T1928" s="403" t="str">
        <f>INDEX([1]CatGlob!$D:$D,MATCH($M1928,[1]CatGlob!$C:$C,0))</f>
        <v>RVI</v>
      </c>
      <c r="U1928" s="403" t="s">
        <v>602</v>
      </c>
      <c r="V1928" s="404" t="str">
        <f>INDEX([1]CatGlob!$F:$F,MATCH($M1928,[1]CatGlob!$C:$C,0))</f>
        <v>RVI</v>
      </c>
      <c r="W1928" s="405"/>
      <c r="X1928" s="406">
        <v>0</v>
      </c>
      <c r="Y1928" s="407">
        <v>0</v>
      </c>
      <c r="Z1928" s="408">
        <v>0</v>
      </c>
      <c r="AA1928" s="407">
        <v>0</v>
      </c>
      <c r="AB1928" s="408">
        <v>0</v>
      </c>
      <c r="AC1928" s="407">
        <v>0</v>
      </c>
      <c r="AD1928" s="408">
        <v>0</v>
      </c>
      <c r="AE1928" s="407">
        <v>0</v>
      </c>
      <c r="AF1928" s="408">
        <v>0</v>
      </c>
      <c r="AG1928" s="407">
        <v>0</v>
      </c>
      <c r="AI1928" s="406">
        <v>0</v>
      </c>
      <c r="AJ1928" s="407">
        <v>0</v>
      </c>
      <c r="AK1928" s="408">
        <v>0</v>
      </c>
      <c r="AL1928" s="407">
        <v>0</v>
      </c>
      <c r="AM1928" s="408">
        <v>0</v>
      </c>
      <c r="AN1928" s="407">
        <v>0</v>
      </c>
      <c r="AO1928" s="408">
        <v>0</v>
      </c>
      <c r="AP1928" s="407">
        <v>0</v>
      </c>
      <c r="AQ1928" s="408">
        <v>0</v>
      </c>
      <c r="AR1928" s="407">
        <v>0</v>
      </c>
      <c r="AT1928" s="406">
        <v>0</v>
      </c>
      <c r="AU1928" s="407">
        <v>0</v>
      </c>
      <c r="AV1928" s="408">
        <v>0</v>
      </c>
      <c r="AW1928" s="407">
        <v>0</v>
      </c>
      <c r="AX1928" s="408">
        <v>0</v>
      </c>
      <c r="AY1928" s="407">
        <v>0</v>
      </c>
      <c r="AZ1928" s="408">
        <v>0</v>
      </c>
      <c r="BA1928" s="407">
        <v>0</v>
      </c>
      <c r="BB1928" s="408">
        <v>0</v>
      </c>
      <c r="BC1928" s="407">
        <v>0</v>
      </c>
    </row>
    <row r="1929" spans="1:55" x14ac:dyDescent="0.35">
      <c r="A1929" s="385" t="str" cm="1">
        <f t="array" ref="A1929">IFERROR(_xlfn.IFS(AND(F1929="Renta Variable",O1929=1),IFERROR(MATCH(B1929,[1]RV_Det!C:C,0),"Rev"),AND(J1929="Corporativa",O1929=1,I1929="EM"),IFERROR(MATCH(B1929,[1]RF_Corps!B:B,0),"Rev"),AND(F1929="Alternativos",O1929=1),IFERROR(MATCH(B1929,[1]Rep4!C:C,0),"Rev")),"")</f>
        <v/>
      </c>
      <c r="B1929" s="396" t="s">
        <v>5110</v>
      </c>
      <c r="C1929" s="412" t="s">
        <v>5111</v>
      </c>
      <c r="D1929" s="395" t="s">
        <v>5112</v>
      </c>
      <c r="E1929" s="396" t="str">
        <f>IF(B1929="","",INDEX([1]CatGlob!$S:$S,IFERROR(MATCH(MID(B1929,7,1),[1]CatGlob!$R:$R,0),MATCH(MID(B1929,1,2),[1]CatGlob!$R:$R,0))))</f>
        <v>DOL</v>
      </c>
      <c r="F1929" s="397" t="s">
        <v>43</v>
      </c>
      <c r="G1929" s="398" t="s">
        <v>328</v>
      </c>
      <c r="H1929" s="399" t="s">
        <v>340</v>
      </c>
      <c r="I1929" s="399" t="s">
        <v>200</v>
      </c>
      <c r="J1929" s="399" t="s">
        <v>600</v>
      </c>
      <c r="K1929" s="396" t="s">
        <v>600</v>
      </c>
      <c r="L1929" s="400" t="str">
        <f>IF(ISERROR(MATCH(M1929,M$10:M1928,0)),M1929,"")</f>
        <v/>
      </c>
      <c r="M1929" s="401" t="str">
        <f>IF(B1929="","",IF(ISERROR(MATCH(F1929&amp;"_"&amp;G1929&amp;"_"&amp;H1929&amp;"_"&amp;I1929&amp;"_"&amp;J1929&amp;IF(K1929="","","_"&amp;K1929),[1]CatGlob!$B:$B,0)),F1929&amp;"_"&amp;G1929&amp;"_"&amp;H1929&amp;"_"&amp;I1929&amp;"_"&amp;J1929&amp;IF(K1929="","","_"&amp;K1929),INDEX([1]CatGlob!$C:$C,MATCH(F1929&amp;"_"&amp;G1929&amp;"_"&amp;H1929&amp;"_"&amp;I1929&amp;"_"&amp;J1929&amp;IF(K1929="","","_"&amp;K1929),[1]CatGlob!$B:$B,0))))</f>
        <v>RVI_DM_JAPAN_AGG</v>
      </c>
      <c r="N1929" s="402" t="str">
        <f t="shared" si="61"/>
        <v/>
      </c>
      <c r="O1929" s="402" t="str">
        <f t="shared" si="60"/>
        <v/>
      </c>
      <c r="P1929" s="401" t="str">
        <f>IF(LEN(B1929)&gt;8,INDEX([1]CatGlob!$X:$X,MATCH(M1929,[1]CatGlob!$W:$W,0)),"")</f>
        <v>INTER</v>
      </c>
      <c r="Q1929" s="403" t="str">
        <f>INDEX([1]CatGlob!P:P,MATCH(M1929,[1]CatGlob!O:O,0))</f>
        <v>RVI</v>
      </c>
      <c r="R1929" s="403" t="s">
        <v>1017</v>
      </c>
      <c r="S1929" s="403" t="s">
        <v>1018</v>
      </c>
      <c r="T1929" s="403" t="str">
        <f>INDEX([1]CatGlob!$D:$D,MATCH($M1929,[1]CatGlob!$C:$C,0))</f>
        <v>RVI</v>
      </c>
      <c r="U1929" s="403" t="s">
        <v>602</v>
      </c>
      <c r="V1929" s="404" t="str">
        <f>INDEX([1]CatGlob!$F:$F,MATCH($M1929,[1]CatGlob!$C:$C,0))</f>
        <v>RVI</v>
      </c>
      <c r="W1929" s="405"/>
      <c r="X1929" s="406">
        <v>0</v>
      </c>
      <c r="Y1929" s="407">
        <v>0</v>
      </c>
      <c r="Z1929" s="408">
        <v>0</v>
      </c>
      <c r="AA1929" s="407">
        <v>0</v>
      </c>
      <c r="AB1929" s="408">
        <v>0</v>
      </c>
      <c r="AC1929" s="407">
        <v>0</v>
      </c>
      <c r="AD1929" s="408">
        <v>0</v>
      </c>
      <c r="AE1929" s="407">
        <v>0</v>
      </c>
      <c r="AF1929" s="408">
        <v>0</v>
      </c>
      <c r="AG1929" s="407">
        <v>0</v>
      </c>
      <c r="AI1929" s="406">
        <v>0</v>
      </c>
      <c r="AJ1929" s="407">
        <v>0</v>
      </c>
      <c r="AK1929" s="408">
        <v>0</v>
      </c>
      <c r="AL1929" s="407">
        <v>0</v>
      </c>
      <c r="AM1929" s="408">
        <v>0</v>
      </c>
      <c r="AN1929" s="407">
        <v>0</v>
      </c>
      <c r="AO1929" s="408">
        <v>0</v>
      </c>
      <c r="AP1929" s="407">
        <v>0</v>
      </c>
      <c r="AQ1929" s="408">
        <v>0</v>
      </c>
      <c r="AR1929" s="407">
        <v>0</v>
      </c>
      <c r="AT1929" s="406">
        <v>0</v>
      </c>
      <c r="AU1929" s="407">
        <v>0</v>
      </c>
      <c r="AV1929" s="408">
        <v>0</v>
      </c>
      <c r="AW1929" s="407">
        <v>0</v>
      </c>
      <c r="AX1929" s="408">
        <v>0</v>
      </c>
      <c r="AY1929" s="407">
        <v>0</v>
      </c>
      <c r="AZ1929" s="408">
        <v>0</v>
      </c>
      <c r="BA1929" s="407">
        <v>0</v>
      </c>
      <c r="BB1929" s="408">
        <v>0</v>
      </c>
      <c r="BC1929" s="407">
        <v>0</v>
      </c>
    </row>
    <row r="1930" spans="1:55" x14ac:dyDescent="0.35">
      <c r="A1930" s="385" t="str" cm="1">
        <f t="array" ref="A1930">IFERROR(_xlfn.IFS(AND(F1930="Renta Variable",O1930=1),IFERROR(MATCH(B1930,[1]RV_Det!C:C,0),"Rev"),AND(J1930="Corporativa",O1930=1,I1930="EM"),IFERROR(MATCH(B1930,[1]RF_Corps!B:B,0),"Rev"),AND(F1930="Alternativos",O1930=1),IFERROR(MATCH(B1930,[1]Rep4!C:C,0),"Rev")),"")</f>
        <v/>
      </c>
      <c r="B1930" s="396" t="s">
        <v>5113</v>
      </c>
      <c r="C1930" s="412" t="s">
        <v>5114</v>
      </c>
      <c r="D1930" s="395" t="s">
        <v>5115</v>
      </c>
      <c r="E1930" s="396" t="str">
        <f>IF(B1930="","",INDEX([1]CatGlob!$S:$S,IFERROR(MATCH(MID(B1930,7,1),[1]CatGlob!$R:$R,0),MATCH(MID(B1930,1,2),[1]CatGlob!$R:$R,0))))</f>
        <v>DOL</v>
      </c>
      <c r="F1930" s="397" t="s">
        <v>43</v>
      </c>
      <c r="G1930" s="398" t="s">
        <v>328</v>
      </c>
      <c r="H1930" s="399" t="s">
        <v>340</v>
      </c>
      <c r="I1930" s="399" t="s">
        <v>200</v>
      </c>
      <c r="J1930" s="399" t="s">
        <v>600</v>
      </c>
      <c r="K1930" s="396" t="s">
        <v>600</v>
      </c>
      <c r="L1930" s="400" t="str">
        <f>IF(ISERROR(MATCH(M1930,M$10:M1929,0)),M1930,"")</f>
        <v/>
      </c>
      <c r="M1930" s="401" t="str">
        <f>IF(B1930="","",IF(ISERROR(MATCH(F1930&amp;"_"&amp;G1930&amp;"_"&amp;H1930&amp;"_"&amp;I1930&amp;"_"&amp;J1930&amp;IF(K1930="","","_"&amp;K1930),[1]CatGlob!$B:$B,0)),F1930&amp;"_"&amp;G1930&amp;"_"&amp;H1930&amp;"_"&amp;I1930&amp;"_"&amp;J1930&amp;IF(K1930="","","_"&amp;K1930),INDEX([1]CatGlob!$C:$C,MATCH(F1930&amp;"_"&amp;G1930&amp;"_"&amp;H1930&amp;"_"&amp;I1930&amp;"_"&amp;J1930&amp;IF(K1930="","","_"&amp;K1930),[1]CatGlob!$B:$B,0))))</f>
        <v>RVI_DM_JAPAN_AGG</v>
      </c>
      <c r="N1930" s="402" t="str">
        <f t="shared" si="61"/>
        <v/>
      </c>
      <c r="O1930" s="402" t="str">
        <f t="shared" si="60"/>
        <v/>
      </c>
      <c r="P1930" s="401" t="str">
        <f>IF(LEN(B1930)&gt;8,INDEX([1]CatGlob!$X:$X,MATCH(M1930,[1]CatGlob!$W:$W,0)),"")</f>
        <v>INTER</v>
      </c>
      <c r="Q1930" s="403" t="str">
        <f>INDEX([1]CatGlob!P:P,MATCH(M1930,[1]CatGlob!O:O,0))</f>
        <v>RVI</v>
      </c>
      <c r="R1930" s="403" t="s">
        <v>601</v>
      </c>
      <c r="S1930" s="403" t="s">
        <v>1025</v>
      </c>
      <c r="T1930" s="403" t="str">
        <f>INDEX([1]CatGlob!$D:$D,MATCH($M1930,[1]CatGlob!$C:$C,0))</f>
        <v>RVI</v>
      </c>
      <c r="U1930" s="403" t="s">
        <v>602</v>
      </c>
      <c r="V1930" s="404" t="str">
        <f>INDEX([1]CatGlob!$F:$F,MATCH($M1930,[1]CatGlob!$C:$C,0))</f>
        <v>RVI</v>
      </c>
      <c r="W1930" s="405"/>
      <c r="X1930" s="406">
        <v>0</v>
      </c>
      <c r="Y1930" s="407">
        <v>0</v>
      </c>
      <c r="Z1930" s="408">
        <v>0</v>
      </c>
      <c r="AA1930" s="407">
        <v>0</v>
      </c>
      <c r="AB1930" s="408">
        <v>0</v>
      </c>
      <c r="AC1930" s="407">
        <v>0</v>
      </c>
      <c r="AD1930" s="408">
        <v>0</v>
      </c>
      <c r="AE1930" s="407">
        <v>0</v>
      </c>
      <c r="AF1930" s="408">
        <v>0</v>
      </c>
      <c r="AG1930" s="407">
        <v>0</v>
      </c>
      <c r="AI1930" s="406">
        <v>0</v>
      </c>
      <c r="AJ1930" s="407">
        <v>0</v>
      </c>
      <c r="AK1930" s="408">
        <v>0</v>
      </c>
      <c r="AL1930" s="407">
        <v>0</v>
      </c>
      <c r="AM1930" s="408">
        <v>0</v>
      </c>
      <c r="AN1930" s="407">
        <v>0</v>
      </c>
      <c r="AO1930" s="408">
        <v>0</v>
      </c>
      <c r="AP1930" s="407">
        <v>0</v>
      </c>
      <c r="AQ1930" s="408">
        <v>0</v>
      </c>
      <c r="AR1930" s="407">
        <v>0</v>
      </c>
      <c r="AT1930" s="406">
        <v>0</v>
      </c>
      <c r="AU1930" s="407">
        <v>0</v>
      </c>
      <c r="AV1930" s="408">
        <v>0</v>
      </c>
      <c r="AW1930" s="407">
        <v>0</v>
      </c>
      <c r="AX1930" s="408">
        <v>0</v>
      </c>
      <c r="AY1930" s="407">
        <v>0</v>
      </c>
      <c r="AZ1930" s="408">
        <v>0</v>
      </c>
      <c r="BA1930" s="407">
        <v>0</v>
      </c>
      <c r="BB1930" s="408">
        <v>0</v>
      </c>
      <c r="BC1930" s="407">
        <v>0</v>
      </c>
    </row>
    <row r="1931" spans="1:55" x14ac:dyDescent="0.35">
      <c r="A1931" s="385" cm="1">
        <f t="array" ref="A1931">IFERROR(_xlfn.IFS(AND(F1931="Renta Variable",O1931=1),IFERROR(MATCH(B1931,[1]RV_Det!C:C,0),"Rev"),AND(J1931="Corporativa",O1931=1,I1931="EM"),IFERROR(MATCH(B1931,[1]RF_Corps!B:B,0),"Rev"),AND(F1931="Alternativos",O1931=1),IFERROR(MATCH(B1931,[1]Rep4!C:C,0),"Rev")),"")</f>
        <v>624</v>
      </c>
      <c r="B1931" s="396" t="s">
        <v>5116</v>
      </c>
      <c r="C1931" s="412" t="s">
        <v>5117</v>
      </c>
      <c r="D1931" s="395" t="s">
        <v>5118</v>
      </c>
      <c r="E1931" s="396" t="str">
        <f>IF(B1931="","",INDEX([1]CatGlob!$S:$S,IFERROR(MATCH(MID(B1931,7,1),[1]CatGlob!$R:$R,0),MATCH(MID(B1931,1,2),[1]CatGlob!$R:$R,0))))</f>
        <v>JPY</v>
      </c>
      <c r="F1931" s="397" t="s">
        <v>43</v>
      </c>
      <c r="G1931" s="398" t="s">
        <v>328</v>
      </c>
      <c r="H1931" s="399" t="s">
        <v>340</v>
      </c>
      <c r="I1931" s="399" t="s">
        <v>200</v>
      </c>
      <c r="J1931" s="399" t="s">
        <v>600</v>
      </c>
      <c r="K1931" s="396" t="s">
        <v>600</v>
      </c>
      <c r="L1931" s="400" t="str">
        <f>IF(ISERROR(MATCH(M1931,M$10:M1930,0)),M1931,"")</f>
        <v/>
      </c>
      <c r="M1931" s="401" t="str">
        <f>IF(B1931="","",IF(ISERROR(MATCH(F1931&amp;"_"&amp;G1931&amp;"_"&amp;H1931&amp;"_"&amp;I1931&amp;"_"&amp;J1931&amp;IF(K1931="","","_"&amp;K1931),[1]CatGlob!$B:$B,0)),F1931&amp;"_"&amp;G1931&amp;"_"&amp;H1931&amp;"_"&amp;I1931&amp;"_"&amp;J1931&amp;IF(K1931="","","_"&amp;K1931),INDEX([1]CatGlob!$C:$C,MATCH(F1931&amp;"_"&amp;G1931&amp;"_"&amp;H1931&amp;"_"&amp;I1931&amp;"_"&amp;J1931&amp;IF(K1931="","","_"&amp;K1931),[1]CatGlob!$B:$B,0))))</f>
        <v>RVI_DM_JAPAN_AGG</v>
      </c>
      <c r="N1931" s="402" t="str">
        <f t="shared" si="61"/>
        <v/>
      </c>
      <c r="O1931" s="402">
        <f t="shared" si="60"/>
        <v>1</v>
      </c>
      <c r="P1931" s="401" t="str">
        <f>IF(LEN(B1931)&gt;8,INDEX([1]CatGlob!$X:$X,MATCH(M1931,[1]CatGlob!$W:$W,0)),"")</f>
        <v>INTER</v>
      </c>
      <c r="Q1931" s="403" t="str">
        <f>INDEX([1]CatGlob!P:P,MATCH(M1931,[1]CatGlob!O:O,0))</f>
        <v>RVI</v>
      </c>
      <c r="R1931" s="403" t="s">
        <v>1017</v>
      </c>
      <c r="S1931" s="403" t="s">
        <v>1018</v>
      </c>
      <c r="T1931" s="403" t="str">
        <f>INDEX([1]CatGlob!$D:$D,MATCH($M1931,[1]CatGlob!$C:$C,0))</f>
        <v>RVI</v>
      </c>
      <c r="U1931" s="403" t="s">
        <v>602</v>
      </c>
      <c r="V1931" s="404" t="str">
        <f>INDEX([1]CatGlob!$F:$F,MATCH($M1931,[1]CatGlob!$C:$C,0))</f>
        <v>RVI</v>
      </c>
      <c r="W1931" s="405"/>
      <c r="X1931" s="406">
        <v>0</v>
      </c>
      <c r="Y1931" s="407">
        <v>0</v>
      </c>
      <c r="Z1931" s="408">
        <v>0</v>
      </c>
      <c r="AA1931" s="407">
        <v>0</v>
      </c>
      <c r="AB1931" s="408">
        <v>0</v>
      </c>
      <c r="AC1931" s="407">
        <v>0</v>
      </c>
      <c r="AD1931" s="408">
        <v>0</v>
      </c>
      <c r="AE1931" s="407">
        <v>0</v>
      </c>
      <c r="AF1931" s="408">
        <v>0</v>
      </c>
      <c r="AG1931" s="407">
        <v>0</v>
      </c>
      <c r="AI1931" s="406">
        <v>0</v>
      </c>
      <c r="AJ1931" s="407">
        <v>0</v>
      </c>
      <c r="AK1931" s="408">
        <v>0</v>
      </c>
      <c r="AL1931" s="407">
        <v>0</v>
      </c>
      <c r="AM1931" s="408">
        <v>-2.07202919739933E-4</v>
      </c>
      <c r="AN1931" s="407">
        <v>5.7877910530912402E-3</v>
      </c>
      <c r="AO1931" s="408">
        <v>0</v>
      </c>
      <c r="AP1931" s="407">
        <v>0</v>
      </c>
      <c r="AQ1931" s="408">
        <v>-9.2084433576002596E-5</v>
      </c>
      <c r="AR1931" s="407">
        <v>2.57219088152379E-3</v>
      </c>
      <c r="AT1931" s="406">
        <v>0</v>
      </c>
      <c r="AU1931" s="407">
        <v>0</v>
      </c>
      <c r="AV1931" s="408">
        <v>0</v>
      </c>
      <c r="AW1931" s="407">
        <v>0</v>
      </c>
      <c r="AX1931" s="408">
        <v>0</v>
      </c>
      <c r="AY1931" s="407">
        <v>0</v>
      </c>
      <c r="AZ1931" s="408">
        <v>0</v>
      </c>
      <c r="BA1931" s="407">
        <v>0</v>
      </c>
      <c r="BB1931" s="408">
        <v>0</v>
      </c>
      <c r="BC1931" s="407">
        <v>0</v>
      </c>
    </row>
    <row r="1932" spans="1:55" x14ac:dyDescent="0.35">
      <c r="A1932" s="385" t="str" cm="1">
        <f t="array" ref="A1932">IFERROR(_xlfn.IFS(AND(F1932="Renta Variable",O1932=1),IFERROR(MATCH(B1932,[1]RV_Det!C:C,0),"Rev"),AND(J1932="Corporativa",O1932=1,I1932="EM"),IFERROR(MATCH(B1932,[1]RF_Corps!B:B,0),"Rev"),AND(F1932="Alternativos",O1932=1),IFERROR(MATCH(B1932,[1]Rep4!C:C,0),"Rev")),"")</f>
        <v/>
      </c>
      <c r="B1932" s="394" t="s">
        <v>5119</v>
      </c>
      <c r="C1932" s="409" t="s">
        <v>5120</v>
      </c>
      <c r="D1932" s="395" t="s">
        <v>5121</v>
      </c>
      <c r="E1932" s="396" t="str">
        <f>IF(B1932="","",INDEX([1]CatGlob!$S:$S,IFERROR(MATCH(MID(B1932,7,1),[1]CatGlob!$R:$R,0),MATCH(MID(B1932,1,2),[1]CatGlob!$R:$R,0))))</f>
        <v>JPY</v>
      </c>
      <c r="F1932" s="397" t="s">
        <v>43</v>
      </c>
      <c r="G1932" s="398" t="s">
        <v>328</v>
      </c>
      <c r="H1932" s="399" t="s">
        <v>340</v>
      </c>
      <c r="I1932" s="399" t="s">
        <v>202</v>
      </c>
      <c r="J1932" s="399" t="s">
        <v>600</v>
      </c>
      <c r="K1932" s="396" t="s">
        <v>600</v>
      </c>
      <c r="L1932" s="400" t="str">
        <f>IF(ISERROR(MATCH(M1932,M$10:M1931,0)),M1932,"")</f>
        <v>RVI_DM_JAPAN_SC</v>
      </c>
      <c r="M1932" s="401" t="str">
        <f>IF(B1932="","",IF(ISERROR(MATCH(F1932&amp;"_"&amp;G1932&amp;"_"&amp;H1932&amp;"_"&amp;I1932&amp;"_"&amp;J1932&amp;IF(K1932="","","_"&amp;K1932),[1]CatGlob!$B:$B,0)),F1932&amp;"_"&amp;G1932&amp;"_"&amp;H1932&amp;"_"&amp;I1932&amp;"_"&amp;J1932&amp;IF(K1932="","","_"&amp;K1932),INDEX([1]CatGlob!$C:$C,MATCH(F1932&amp;"_"&amp;G1932&amp;"_"&amp;H1932&amp;"_"&amp;I1932&amp;"_"&amp;J1932&amp;IF(K1932="","","_"&amp;K1932),[1]CatGlob!$B:$B,0))))</f>
        <v>RVI_DM_JAPAN_SC</v>
      </c>
      <c r="N1932" s="402" t="str">
        <f t="shared" si="61"/>
        <v/>
      </c>
      <c r="O1932" s="402" t="str">
        <f t="shared" si="60"/>
        <v/>
      </c>
      <c r="P1932" s="401" t="str">
        <f>IF(LEN(B1932)&gt;8,INDEX([1]CatGlob!$X:$X,MATCH(M1932,[1]CatGlob!$W:$W,0)),"")</f>
        <v>INTER</v>
      </c>
      <c r="Q1932" s="403" t="str">
        <f>INDEX([1]CatGlob!P:P,MATCH(M1932,[1]CatGlob!O:O,0))</f>
        <v>RVI</v>
      </c>
      <c r="R1932" s="403" t="s">
        <v>1017</v>
      </c>
      <c r="S1932" s="403" t="s">
        <v>1018</v>
      </c>
      <c r="T1932" s="403" t="str">
        <f>INDEX([1]CatGlob!$D:$D,MATCH($M1932,[1]CatGlob!$C:$C,0))</f>
        <v>RVI</v>
      </c>
      <c r="U1932" s="403" t="s">
        <v>602</v>
      </c>
      <c r="V1932" s="404" t="str">
        <f>INDEX([1]CatGlob!$F:$F,MATCH($M1932,[1]CatGlob!$C:$C,0))</f>
        <v>RVI</v>
      </c>
      <c r="W1932" s="405"/>
      <c r="X1932" s="406">
        <v>0</v>
      </c>
      <c r="Y1932" s="407">
        <v>0</v>
      </c>
      <c r="Z1932" s="408">
        <v>0</v>
      </c>
      <c r="AA1932" s="407">
        <v>0</v>
      </c>
      <c r="AB1932" s="408">
        <v>0</v>
      </c>
      <c r="AC1932" s="407">
        <v>0</v>
      </c>
      <c r="AD1932" s="408">
        <v>0</v>
      </c>
      <c r="AE1932" s="407">
        <v>0</v>
      </c>
      <c r="AF1932" s="408">
        <v>0</v>
      </c>
      <c r="AG1932" s="407">
        <v>0</v>
      </c>
      <c r="AI1932" s="406">
        <v>0</v>
      </c>
      <c r="AJ1932" s="407">
        <v>0</v>
      </c>
      <c r="AK1932" s="408">
        <v>0</v>
      </c>
      <c r="AL1932" s="407">
        <v>0</v>
      </c>
      <c r="AM1932" s="408">
        <v>0</v>
      </c>
      <c r="AN1932" s="407">
        <v>0</v>
      </c>
      <c r="AO1932" s="408">
        <v>0</v>
      </c>
      <c r="AP1932" s="407">
        <v>0</v>
      </c>
      <c r="AQ1932" s="408">
        <v>0</v>
      </c>
      <c r="AR1932" s="407">
        <v>0</v>
      </c>
      <c r="AT1932" s="406">
        <v>0</v>
      </c>
      <c r="AU1932" s="407">
        <v>0</v>
      </c>
      <c r="AV1932" s="408">
        <v>0</v>
      </c>
      <c r="AW1932" s="407">
        <v>0</v>
      </c>
      <c r="AX1932" s="408">
        <v>0</v>
      </c>
      <c r="AY1932" s="407">
        <v>0</v>
      </c>
      <c r="AZ1932" s="408">
        <v>0</v>
      </c>
      <c r="BA1932" s="407">
        <v>0</v>
      </c>
      <c r="BB1932" s="408">
        <v>0</v>
      </c>
      <c r="BC1932" s="407">
        <v>0</v>
      </c>
    </row>
    <row r="1933" spans="1:55" x14ac:dyDescent="0.35">
      <c r="A1933" s="385" t="str" cm="1">
        <f t="array" ref="A1933">IFERROR(_xlfn.IFS(AND(F1933="Renta Variable",O1933=1),IFERROR(MATCH(B1933,[1]RV_Det!C:C,0),"Rev"),AND(J1933="Corporativa",O1933=1,I1933="EM"),IFERROR(MATCH(B1933,[1]RF_Corps!B:B,0),"Rev"),AND(F1933="Alternativos",O1933=1),IFERROR(MATCH(B1933,[1]Rep4!C:C,0),"Rev")),"")</f>
        <v/>
      </c>
      <c r="B1933" s="394" t="s">
        <v>5122</v>
      </c>
      <c r="C1933" s="409" t="s">
        <v>5123</v>
      </c>
      <c r="D1933" s="395" t="s">
        <v>5124</v>
      </c>
      <c r="E1933" s="396" t="str">
        <f>IF(B1933="","",INDEX([1]CatGlob!$S:$S,IFERROR(MATCH(MID(B1933,7,1),[1]CatGlob!$R:$R,0),MATCH(MID(B1933,1,2),[1]CatGlob!$R:$R,0))))</f>
        <v>JPY</v>
      </c>
      <c r="F1933" s="397" t="s">
        <v>43</v>
      </c>
      <c r="G1933" s="398" t="s">
        <v>328</v>
      </c>
      <c r="H1933" s="399" t="s">
        <v>340</v>
      </c>
      <c r="I1933" s="399" t="s">
        <v>202</v>
      </c>
      <c r="J1933" s="399" t="s">
        <v>600</v>
      </c>
      <c r="K1933" s="396" t="s">
        <v>600</v>
      </c>
      <c r="L1933" s="400" t="str">
        <f>IF(ISERROR(MATCH(M1933,M$10:M1932,0)),M1933,"")</f>
        <v/>
      </c>
      <c r="M1933" s="401" t="str">
        <f>IF(B1933="","",IF(ISERROR(MATCH(F1933&amp;"_"&amp;G1933&amp;"_"&amp;H1933&amp;"_"&amp;I1933&amp;"_"&amp;J1933&amp;IF(K1933="","","_"&amp;K1933),[1]CatGlob!$B:$B,0)),F1933&amp;"_"&amp;G1933&amp;"_"&amp;H1933&amp;"_"&amp;I1933&amp;"_"&amp;J1933&amp;IF(K1933="","","_"&amp;K1933),INDEX([1]CatGlob!$C:$C,MATCH(F1933&amp;"_"&amp;G1933&amp;"_"&amp;H1933&amp;"_"&amp;I1933&amp;"_"&amp;J1933&amp;IF(K1933="","","_"&amp;K1933),[1]CatGlob!$B:$B,0))))</f>
        <v>RVI_DM_JAPAN_SC</v>
      </c>
      <c r="N1933" s="402" t="str">
        <f t="shared" si="61"/>
        <v/>
      </c>
      <c r="O1933" s="402" t="str">
        <f t="shared" si="60"/>
        <v/>
      </c>
      <c r="P1933" s="401" t="str">
        <f>IF(LEN(B1933)&gt;8,INDEX([1]CatGlob!$X:$X,MATCH(M1933,[1]CatGlob!$W:$W,0)),"")</f>
        <v>INTER</v>
      </c>
      <c r="Q1933" s="403" t="str">
        <f>INDEX([1]CatGlob!P:P,MATCH(M1933,[1]CatGlob!O:O,0))</f>
        <v>RVI</v>
      </c>
      <c r="R1933" s="403" t="s">
        <v>1017</v>
      </c>
      <c r="S1933" s="403" t="s">
        <v>1018</v>
      </c>
      <c r="T1933" s="403" t="str">
        <f>INDEX([1]CatGlob!$D:$D,MATCH($M1933,[1]CatGlob!$C:$C,0))</f>
        <v>RVI</v>
      </c>
      <c r="U1933" s="403" t="s">
        <v>602</v>
      </c>
      <c r="V1933" s="404" t="str">
        <f>INDEX([1]CatGlob!$F:$F,MATCH($M1933,[1]CatGlob!$C:$C,0))</f>
        <v>RVI</v>
      </c>
      <c r="W1933" s="405"/>
      <c r="X1933" s="406">
        <v>0</v>
      </c>
      <c r="Y1933" s="407">
        <v>0</v>
      </c>
      <c r="Z1933" s="408">
        <v>0</v>
      </c>
      <c r="AA1933" s="407">
        <v>0</v>
      </c>
      <c r="AB1933" s="408">
        <v>0</v>
      </c>
      <c r="AC1933" s="407">
        <v>0</v>
      </c>
      <c r="AD1933" s="408">
        <v>0</v>
      </c>
      <c r="AE1933" s="407">
        <v>0</v>
      </c>
      <c r="AF1933" s="408">
        <v>0</v>
      </c>
      <c r="AG1933" s="407">
        <v>0</v>
      </c>
      <c r="AI1933" s="406">
        <v>0</v>
      </c>
      <c r="AJ1933" s="407">
        <v>0</v>
      </c>
      <c r="AK1933" s="408">
        <v>0</v>
      </c>
      <c r="AL1933" s="407">
        <v>0</v>
      </c>
      <c r="AM1933" s="408">
        <v>0</v>
      </c>
      <c r="AN1933" s="407">
        <v>0</v>
      </c>
      <c r="AO1933" s="408">
        <v>0</v>
      </c>
      <c r="AP1933" s="407">
        <v>0</v>
      </c>
      <c r="AQ1933" s="408">
        <v>0</v>
      </c>
      <c r="AR1933" s="407">
        <v>0</v>
      </c>
      <c r="AT1933" s="406">
        <v>0</v>
      </c>
      <c r="AU1933" s="407">
        <v>0</v>
      </c>
      <c r="AV1933" s="408">
        <v>0</v>
      </c>
      <c r="AW1933" s="407">
        <v>0</v>
      </c>
      <c r="AX1933" s="408">
        <v>0</v>
      </c>
      <c r="AY1933" s="407">
        <v>0</v>
      </c>
      <c r="AZ1933" s="408">
        <v>0</v>
      </c>
      <c r="BA1933" s="407">
        <v>0</v>
      </c>
      <c r="BB1933" s="408">
        <v>0</v>
      </c>
      <c r="BC1933" s="407">
        <v>0</v>
      </c>
    </row>
    <row r="1934" spans="1:55" x14ac:dyDescent="0.35">
      <c r="A1934" s="385" t="str" cm="1">
        <f t="array" ref="A1934">IFERROR(_xlfn.IFS(AND(F1934="Renta Variable",O1934=1),IFERROR(MATCH(B1934,[1]RV_Det!C:C,0),"Rev"),AND(J1934="Corporativa",O1934=1,I1934="EM"),IFERROR(MATCH(B1934,[1]RF_Corps!B:B,0),"Rev"),AND(F1934="Alternativos",O1934=1),IFERROR(MATCH(B1934,[1]Rep4!C:C,0),"Rev")),"")</f>
        <v/>
      </c>
      <c r="B1934" s="394" t="s">
        <v>5125</v>
      </c>
      <c r="C1934" s="409" t="s">
        <v>5126</v>
      </c>
      <c r="D1934" s="395" t="s">
        <v>5127</v>
      </c>
      <c r="E1934" s="396" t="str">
        <f>IF(B1934="","",INDEX([1]CatGlob!$S:$S,IFERROR(MATCH(MID(B1934,7,1),[1]CatGlob!$R:$R,0),MATCH(MID(B1934,1,2),[1]CatGlob!$R:$R,0))))</f>
        <v>GBP</v>
      </c>
      <c r="F1934" s="397" t="s">
        <v>43</v>
      </c>
      <c r="G1934" s="398" t="s">
        <v>328</v>
      </c>
      <c r="H1934" s="399" t="s">
        <v>340</v>
      </c>
      <c r="I1934" s="399" t="s">
        <v>202</v>
      </c>
      <c r="J1934" s="399" t="s">
        <v>600</v>
      </c>
      <c r="K1934" s="396" t="s">
        <v>600</v>
      </c>
      <c r="L1934" s="400" t="str">
        <f>IF(ISERROR(MATCH(M1934,M$10:M1933,0)),M1934,"")</f>
        <v/>
      </c>
      <c r="M1934" s="401" t="str">
        <f>IF(B1934="","",IF(ISERROR(MATCH(F1934&amp;"_"&amp;G1934&amp;"_"&amp;H1934&amp;"_"&amp;I1934&amp;"_"&amp;J1934&amp;IF(K1934="","","_"&amp;K1934),[1]CatGlob!$B:$B,0)),F1934&amp;"_"&amp;G1934&amp;"_"&amp;H1934&amp;"_"&amp;I1934&amp;"_"&amp;J1934&amp;IF(K1934="","","_"&amp;K1934),INDEX([1]CatGlob!$C:$C,MATCH(F1934&amp;"_"&amp;G1934&amp;"_"&amp;H1934&amp;"_"&amp;I1934&amp;"_"&amp;J1934&amp;IF(K1934="","","_"&amp;K1934),[1]CatGlob!$B:$B,0))))</f>
        <v>RVI_DM_JAPAN_SC</v>
      </c>
      <c r="N1934" s="402" t="str">
        <f t="shared" si="61"/>
        <v/>
      </c>
      <c r="O1934" s="402" t="str">
        <f t="shared" ref="O1934:O1997" si="62">IF(SUM(ABS(AF1934),ABS(AQ1934),ABS(BB1934))&lt;&gt;0,1,"")</f>
        <v/>
      </c>
      <c r="P1934" s="401" t="str">
        <f>IF(LEN(B1934)&gt;8,INDEX([1]CatGlob!$X:$X,MATCH(M1934,[1]CatGlob!$W:$W,0)),"")</f>
        <v>INTER</v>
      </c>
      <c r="Q1934" s="403" t="str">
        <f>INDEX([1]CatGlob!P:P,MATCH(M1934,[1]CatGlob!O:O,0))</f>
        <v>RVI</v>
      </c>
      <c r="R1934" s="403" t="s">
        <v>1017</v>
      </c>
      <c r="S1934" s="403" t="s">
        <v>1018</v>
      </c>
      <c r="T1934" s="403" t="str">
        <f>INDEX([1]CatGlob!$D:$D,MATCH($M1934,[1]CatGlob!$C:$C,0))</f>
        <v>RVI</v>
      </c>
      <c r="U1934" s="403" t="s">
        <v>602</v>
      </c>
      <c r="V1934" s="404" t="str">
        <f>INDEX([1]CatGlob!$F:$F,MATCH($M1934,[1]CatGlob!$C:$C,0))</f>
        <v>RVI</v>
      </c>
      <c r="W1934" s="405"/>
      <c r="X1934" s="406">
        <v>0</v>
      </c>
      <c r="Y1934" s="407">
        <v>0</v>
      </c>
      <c r="Z1934" s="408">
        <v>0</v>
      </c>
      <c r="AA1934" s="407">
        <v>0</v>
      </c>
      <c r="AB1934" s="408">
        <v>0</v>
      </c>
      <c r="AC1934" s="407">
        <v>0</v>
      </c>
      <c r="AD1934" s="408">
        <v>0</v>
      </c>
      <c r="AE1934" s="407">
        <v>0</v>
      </c>
      <c r="AF1934" s="408">
        <v>0</v>
      </c>
      <c r="AG1934" s="407">
        <v>0</v>
      </c>
      <c r="AI1934" s="406">
        <v>0</v>
      </c>
      <c r="AJ1934" s="407">
        <v>0</v>
      </c>
      <c r="AK1934" s="408">
        <v>0</v>
      </c>
      <c r="AL1934" s="407">
        <v>0</v>
      </c>
      <c r="AM1934" s="408">
        <v>0</v>
      </c>
      <c r="AN1934" s="407">
        <v>0</v>
      </c>
      <c r="AO1934" s="408">
        <v>0</v>
      </c>
      <c r="AP1934" s="407">
        <v>0</v>
      </c>
      <c r="AQ1934" s="408">
        <v>0</v>
      </c>
      <c r="AR1934" s="407">
        <v>0</v>
      </c>
      <c r="AT1934" s="406">
        <v>0</v>
      </c>
      <c r="AU1934" s="407">
        <v>0</v>
      </c>
      <c r="AV1934" s="408">
        <v>0</v>
      </c>
      <c r="AW1934" s="407">
        <v>0</v>
      </c>
      <c r="AX1934" s="408">
        <v>0</v>
      </c>
      <c r="AY1934" s="407">
        <v>0</v>
      </c>
      <c r="AZ1934" s="408">
        <v>0</v>
      </c>
      <c r="BA1934" s="407">
        <v>0</v>
      </c>
      <c r="BB1934" s="408">
        <v>0</v>
      </c>
      <c r="BC1934" s="407">
        <v>0</v>
      </c>
    </row>
    <row r="1935" spans="1:55" x14ac:dyDescent="0.35">
      <c r="A1935" s="385" t="str" cm="1">
        <f t="array" ref="A1935">IFERROR(_xlfn.IFS(AND(F1935="Renta Variable",O1935=1),IFERROR(MATCH(B1935,[1]RV_Det!C:C,0),"Rev"),AND(J1935="Corporativa",O1935=1,I1935="EM"),IFERROR(MATCH(B1935,[1]RF_Corps!B:B,0),"Rev"),AND(F1935="Alternativos",O1935=1),IFERROR(MATCH(B1935,[1]Rep4!C:C,0),"Rev")),"")</f>
        <v/>
      </c>
      <c r="B1935" s="394" t="s">
        <v>5128</v>
      </c>
      <c r="C1935" s="409" t="s">
        <v>5129</v>
      </c>
      <c r="D1935" s="395" t="s">
        <v>5130</v>
      </c>
      <c r="E1935" s="396" t="str">
        <f>IF(B1935="","",INDEX([1]CatGlob!$S:$S,IFERROR(MATCH(MID(B1935,7,1),[1]CatGlob!$R:$R,0),MATCH(MID(B1935,1,2),[1]CatGlob!$R:$R,0))))</f>
        <v>DOL</v>
      </c>
      <c r="F1935" s="397" t="s">
        <v>43</v>
      </c>
      <c r="G1935" s="398" t="s">
        <v>328</v>
      </c>
      <c r="H1935" s="399" t="s">
        <v>340</v>
      </c>
      <c r="I1935" s="399" t="s">
        <v>202</v>
      </c>
      <c r="J1935" s="399" t="s">
        <v>600</v>
      </c>
      <c r="K1935" s="396" t="s">
        <v>600</v>
      </c>
      <c r="L1935" s="400" t="str">
        <f>IF(ISERROR(MATCH(M1935,M$10:M1934,0)),M1935,"")</f>
        <v/>
      </c>
      <c r="M1935" s="401" t="str">
        <f>IF(B1935="","",IF(ISERROR(MATCH(F1935&amp;"_"&amp;G1935&amp;"_"&amp;H1935&amp;"_"&amp;I1935&amp;"_"&amp;J1935&amp;IF(K1935="","","_"&amp;K1935),[1]CatGlob!$B:$B,0)),F1935&amp;"_"&amp;G1935&amp;"_"&amp;H1935&amp;"_"&amp;I1935&amp;"_"&amp;J1935&amp;IF(K1935="","","_"&amp;K1935),INDEX([1]CatGlob!$C:$C,MATCH(F1935&amp;"_"&amp;G1935&amp;"_"&amp;H1935&amp;"_"&amp;I1935&amp;"_"&amp;J1935&amp;IF(K1935="","","_"&amp;K1935),[1]CatGlob!$B:$B,0))))</f>
        <v>RVI_DM_JAPAN_SC</v>
      </c>
      <c r="N1935" s="402" t="str">
        <f t="shared" si="61"/>
        <v/>
      </c>
      <c r="O1935" s="402" t="str">
        <f t="shared" si="62"/>
        <v/>
      </c>
      <c r="P1935" s="401" t="str">
        <f>IF(LEN(B1935)&gt;8,INDEX([1]CatGlob!$X:$X,MATCH(M1935,[1]CatGlob!$W:$W,0)),"")</f>
        <v>INTER</v>
      </c>
      <c r="Q1935" s="403" t="str">
        <f>INDEX([1]CatGlob!P:P,MATCH(M1935,[1]CatGlob!O:O,0))</f>
        <v>RVI</v>
      </c>
      <c r="R1935" s="403" t="s">
        <v>1017</v>
      </c>
      <c r="S1935" s="403" t="s">
        <v>1018</v>
      </c>
      <c r="T1935" s="403" t="str">
        <f>INDEX([1]CatGlob!$D:$D,MATCH($M1935,[1]CatGlob!$C:$C,0))</f>
        <v>RVI</v>
      </c>
      <c r="U1935" s="403" t="s">
        <v>602</v>
      </c>
      <c r="V1935" s="404" t="str">
        <f>INDEX([1]CatGlob!$F:$F,MATCH($M1935,[1]CatGlob!$C:$C,0))</f>
        <v>RVI</v>
      </c>
      <c r="W1935" s="405"/>
      <c r="X1935" s="406">
        <v>0</v>
      </c>
      <c r="Y1935" s="407">
        <v>0</v>
      </c>
      <c r="Z1935" s="408">
        <v>0</v>
      </c>
      <c r="AA1935" s="407">
        <v>0</v>
      </c>
      <c r="AB1935" s="408">
        <v>0</v>
      </c>
      <c r="AC1935" s="407">
        <v>0</v>
      </c>
      <c r="AD1935" s="408">
        <v>0</v>
      </c>
      <c r="AE1935" s="407">
        <v>0</v>
      </c>
      <c r="AF1935" s="408">
        <v>0</v>
      </c>
      <c r="AG1935" s="407">
        <v>0</v>
      </c>
      <c r="AI1935" s="406">
        <v>0</v>
      </c>
      <c r="AJ1935" s="407">
        <v>0</v>
      </c>
      <c r="AK1935" s="408">
        <v>0</v>
      </c>
      <c r="AL1935" s="407">
        <v>0</v>
      </c>
      <c r="AM1935" s="408">
        <v>0</v>
      </c>
      <c r="AN1935" s="407">
        <v>0</v>
      </c>
      <c r="AO1935" s="408">
        <v>0</v>
      </c>
      <c r="AP1935" s="407">
        <v>0</v>
      </c>
      <c r="AQ1935" s="408">
        <v>0</v>
      </c>
      <c r="AR1935" s="407">
        <v>0</v>
      </c>
      <c r="AT1935" s="406">
        <v>0</v>
      </c>
      <c r="AU1935" s="407">
        <v>0</v>
      </c>
      <c r="AV1935" s="408">
        <v>0</v>
      </c>
      <c r="AW1935" s="407">
        <v>0</v>
      </c>
      <c r="AX1935" s="408">
        <v>0</v>
      </c>
      <c r="AY1935" s="407">
        <v>0</v>
      </c>
      <c r="AZ1935" s="408">
        <v>0</v>
      </c>
      <c r="BA1935" s="407">
        <v>0</v>
      </c>
      <c r="BB1935" s="408">
        <v>0</v>
      </c>
      <c r="BC1935" s="407">
        <v>0</v>
      </c>
    </row>
    <row r="1936" spans="1:55" x14ac:dyDescent="0.35">
      <c r="A1936" s="385" cm="1">
        <f t="array" ref="A1936">IFERROR(_xlfn.IFS(AND(F1936="Renta Variable",O1936=1),IFERROR(MATCH(B1936,[1]RV_Det!C:C,0),"Rev"),AND(J1936="Corporativa",O1936=1,I1936="EM"),IFERROR(MATCH(B1936,[1]RF_Corps!B:B,0),"Rev"),AND(F1936="Alternativos",O1936=1),IFERROR(MATCH(B1936,[1]Rep4!C:C,0),"Rev")),"")</f>
        <v>630</v>
      </c>
      <c r="B1936" s="394" t="s">
        <v>5131</v>
      </c>
      <c r="C1936" s="409" t="s">
        <v>5132</v>
      </c>
      <c r="D1936" s="395" t="s">
        <v>5133</v>
      </c>
      <c r="E1936" s="396" t="str">
        <f>IF(B1936="","",INDEX([1]CatGlob!$S:$S,IFERROR(MATCH(MID(B1936,7,1),[1]CatGlob!$R:$R,0),MATCH(MID(B1936,1,2),[1]CatGlob!$R:$R,0))))</f>
        <v>JPY</v>
      </c>
      <c r="F1936" s="397" t="s">
        <v>43</v>
      </c>
      <c r="G1936" s="398" t="s">
        <v>328</v>
      </c>
      <c r="H1936" s="399" t="s">
        <v>340</v>
      </c>
      <c r="I1936" s="399" t="s">
        <v>202</v>
      </c>
      <c r="J1936" s="399" t="s">
        <v>600</v>
      </c>
      <c r="K1936" s="396" t="s">
        <v>600</v>
      </c>
      <c r="L1936" s="400" t="str">
        <f>IF(ISERROR(MATCH(M1936,M$10:M1935,0)),M1936,"")</f>
        <v/>
      </c>
      <c r="M1936" s="401" t="str">
        <f>IF(B1936="","",IF(ISERROR(MATCH(F1936&amp;"_"&amp;G1936&amp;"_"&amp;H1936&amp;"_"&amp;I1936&amp;"_"&amp;J1936&amp;IF(K1936="","","_"&amp;K1936),[1]CatGlob!$B:$B,0)),F1936&amp;"_"&amp;G1936&amp;"_"&amp;H1936&amp;"_"&amp;I1936&amp;"_"&amp;J1936&amp;IF(K1936="","","_"&amp;K1936),INDEX([1]CatGlob!$C:$C,MATCH(F1936&amp;"_"&amp;G1936&amp;"_"&amp;H1936&amp;"_"&amp;I1936&amp;"_"&amp;J1936&amp;IF(K1936="","","_"&amp;K1936),[1]CatGlob!$B:$B,0))))</f>
        <v>RVI_DM_JAPAN_SC</v>
      </c>
      <c r="N1936" s="402" t="str">
        <f t="shared" si="61"/>
        <v/>
      </c>
      <c r="O1936" s="402">
        <f t="shared" si="62"/>
        <v>1</v>
      </c>
      <c r="P1936" s="401" t="str">
        <f>IF(LEN(B1936)&gt;8,INDEX([1]CatGlob!$X:$X,MATCH(M1936,[1]CatGlob!$W:$W,0)),"")</f>
        <v>INTER</v>
      </c>
      <c r="Q1936" s="403" t="str">
        <f>INDEX([1]CatGlob!P:P,MATCH(M1936,[1]CatGlob!O:O,0))</f>
        <v>RVI</v>
      </c>
      <c r="R1936" s="403" t="s">
        <v>1017</v>
      </c>
      <c r="S1936" s="403" t="s">
        <v>1018</v>
      </c>
      <c r="T1936" s="403" t="str">
        <f>INDEX([1]CatGlob!$D:$D,MATCH($M1936,[1]CatGlob!$C:$C,0))</f>
        <v>RVI</v>
      </c>
      <c r="U1936" s="403" t="s">
        <v>602</v>
      </c>
      <c r="V1936" s="404" t="str">
        <f>INDEX([1]CatGlob!$F:$F,MATCH($M1936,[1]CatGlob!$C:$C,0))</f>
        <v>RVI</v>
      </c>
      <c r="W1936" s="405"/>
      <c r="X1936" s="406">
        <v>3.7637921549653502E-3</v>
      </c>
      <c r="Y1936" s="407">
        <v>0</v>
      </c>
      <c r="Z1936" s="408">
        <v>1.87316253769222E-3</v>
      </c>
      <c r="AA1936" s="407">
        <v>0</v>
      </c>
      <c r="AB1936" s="408">
        <v>3.7637921549653502E-3</v>
      </c>
      <c r="AC1936" s="407">
        <v>0</v>
      </c>
      <c r="AD1936" s="408">
        <v>3.7637921549653502E-3</v>
      </c>
      <c r="AE1936" s="407">
        <v>0</v>
      </c>
      <c r="AF1936" s="408">
        <v>3.5176603837252401E-3</v>
      </c>
      <c r="AG1936" s="407">
        <v>0</v>
      </c>
      <c r="AI1936" s="406">
        <v>9.6432617232395396E-3</v>
      </c>
      <c r="AJ1936" s="407">
        <v>0</v>
      </c>
      <c r="AK1936" s="408">
        <v>-1.39151365394574E-3</v>
      </c>
      <c r="AL1936" s="407">
        <v>0</v>
      </c>
      <c r="AM1936" s="408">
        <v>9.6432617232395396E-3</v>
      </c>
      <c r="AN1936" s="407">
        <v>0</v>
      </c>
      <c r="AO1936" s="408">
        <v>9.6432617232395396E-3</v>
      </c>
      <c r="AP1936" s="407">
        <v>0</v>
      </c>
      <c r="AQ1936" s="408">
        <v>6.4577582364840199E-3</v>
      </c>
      <c r="AR1936" s="407">
        <v>0</v>
      </c>
      <c r="AT1936" s="406">
        <v>1.5919202743891799E-2</v>
      </c>
      <c r="AU1936" s="407">
        <v>0</v>
      </c>
      <c r="AV1936" s="408">
        <v>-1.2394226654235199E-3</v>
      </c>
      <c r="AW1936" s="407">
        <v>0</v>
      </c>
      <c r="AX1936" s="408">
        <v>1.5919202743891799E-2</v>
      </c>
      <c r="AY1936" s="407">
        <v>0</v>
      </c>
      <c r="AZ1936" s="408">
        <v>1.5919201698357401E-2</v>
      </c>
      <c r="BA1936" s="407">
        <v>0</v>
      </c>
      <c r="BB1936" s="408">
        <v>8.0659657484879899E-3</v>
      </c>
      <c r="BC1936" s="407">
        <v>0</v>
      </c>
    </row>
    <row r="1937" spans="1:55" x14ac:dyDescent="0.35">
      <c r="A1937" s="385" t="str" cm="1">
        <f t="array" ref="A1937">IFERROR(_xlfn.IFS(AND(F1937="Renta Variable",O1937=1),IFERROR(MATCH(B1937,[1]RV_Det!C:C,0),"Rev"),AND(J1937="Corporativa",O1937=1,I1937="EM"),IFERROR(MATCH(B1937,[1]RF_Corps!B:B,0),"Rev"),AND(F1937="Alternativos",O1937=1),IFERROR(MATCH(B1937,[1]Rep4!C:C,0),"Rev")),"")</f>
        <v/>
      </c>
      <c r="B1937" s="394" t="s">
        <v>5134</v>
      </c>
      <c r="C1937" s="409" t="s">
        <v>5135</v>
      </c>
      <c r="D1937" s="395" t="s">
        <v>5136</v>
      </c>
      <c r="E1937" s="396" t="str">
        <f>IF(B1937="","",INDEX([1]CatGlob!$S:$S,IFERROR(MATCH(MID(B1937,7,1),[1]CatGlob!$R:$R,0),MATCH(MID(B1937,1,2),[1]CatGlob!$R:$R,0))))</f>
        <v>JPY</v>
      </c>
      <c r="F1937" s="397" t="s">
        <v>43</v>
      </c>
      <c r="G1937" s="398" t="s">
        <v>328</v>
      </c>
      <c r="H1937" s="399" t="s">
        <v>340</v>
      </c>
      <c r="I1937" s="399" t="s">
        <v>202</v>
      </c>
      <c r="J1937" s="399" t="s">
        <v>600</v>
      </c>
      <c r="K1937" s="396" t="s">
        <v>600</v>
      </c>
      <c r="L1937" s="400" t="str">
        <f>IF(ISERROR(MATCH(M1937,M$10:M1936,0)),M1937,"")</f>
        <v/>
      </c>
      <c r="M1937" s="401" t="str">
        <f>IF(B1937="","",IF(ISERROR(MATCH(F1937&amp;"_"&amp;G1937&amp;"_"&amp;H1937&amp;"_"&amp;I1937&amp;"_"&amp;J1937&amp;IF(K1937="","","_"&amp;K1937),[1]CatGlob!$B:$B,0)),F1937&amp;"_"&amp;G1937&amp;"_"&amp;H1937&amp;"_"&amp;I1937&amp;"_"&amp;J1937&amp;IF(K1937="","","_"&amp;K1937),INDEX([1]CatGlob!$C:$C,MATCH(F1937&amp;"_"&amp;G1937&amp;"_"&amp;H1937&amp;"_"&amp;I1937&amp;"_"&amp;J1937&amp;IF(K1937="","","_"&amp;K1937),[1]CatGlob!$B:$B,0))))</f>
        <v>RVI_DM_JAPAN_SC</v>
      </c>
      <c r="N1937" s="402" t="str">
        <f t="shared" ref="N1937:N2000" si="63">+IF(AND(F1937="Renta Fija",SUM(ABS(AF1937),ABS(AQ1937),ABS(BB1937))&lt;&gt;0),IF(GG1937&lt;&gt;0,"","rev"),"")</f>
        <v/>
      </c>
      <c r="O1937" s="402" t="str">
        <f t="shared" si="62"/>
        <v/>
      </c>
      <c r="P1937" s="401" t="str">
        <f>IF(LEN(B1937)&gt;8,INDEX([1]CatGlob!$X:$X,MATCH(M1937,[1]CatGlob!$W:$W,0)),"")</f>
        <v>INTER</v>
      </c>
      <c r="Q1937" s="403" t="str">
        <f>INDEX([1]CatGlob!P:P,MATCH(M1937,[1]CatGlob!O:O,0))</f>
        <v>RVI</v>
      </c>
      <c r="R1937" s="403" t="s">
        <v>1017</v>
      </c>
      <c r="S1937" s="403" t="s">
        <v>1018</v>
      </c>
      <c r="T1937" s="403" t="str">
        <f>INDEX([1]CatGlob!$D:$D,MATCH($M1937,[1]CatGlob!$C:$C,0))</f>
        <v>RVI</v>
      </c>
      <c r="U1937" s="403" t="s">
        <v>602</v>
      </c>
      <c r="V1937" s="404" t="str">
        <f>INDEX([1]CatGlob!$F:$F,MATCH($M1937,[1]CatGlob!$C:$C,0))</f>
        <v>RVI</v>
      </c>
      <c r="W1937" s="405"/>
      <c r="X1937" s="406">
        <v>0</v>
      </c>
      <c r="Y1937" s="407">
        <v>0</v>
      </c>
      <c r="Z1937" s="408">
        <v>0</v>
      </c>
      <c r="AA1937" s="407">
        <v>0</v>
      </c>
      <c r="AB1937" s="408">
        <v>0</v>
      </c>
      <c r="AC1937" s="407">
        <v>0</v>
      </c>
      <c r="AD1937" s="408">
        <v>0</v>
      </c>
      <c r="AE1937" s="407">
        <v>0</v>
      </c>
      <c r="AF1937" s="408">
        <v>0</v>
      </c>
      <c r="AG1937" s="407">
        <v>0</v>
      </c>
      <c r="AI1937" s="406">
        <v>0</v>
      </c>
      <c r="AJ1937" s="407">
        <v>0</v>
      </c>
      <c r="AK1937" s="408">
        <v>0</v>
      </c>
      <c r="AL1937" s="407">
        <v>0</v>
      </c>
      <c r="AM1937" s="408">
        <v>0</v>
      </c>
      <c r="AN1937" s="407">
        <v>0</v>
      </c>
      <c r="AO1937" s="408">
        <v>0</v>
      </c>
      <c r="AP1937" s="407">
        <v>0</v>
      </c>
      <c r="AQ1937" s="408">
        <v>0</v>
      </c>
      <c r="AR1937" s="407">
        <v>0</v>
      </c>
      <c r="AT1937" s="406">
        <v>0</v>
      </c>
      <c r="AU1937" s="407">
        <v>0</v>
      </c>
      <c r="AV1937" s="408">
        <v>0</v>
      </c>
      <c r="AW1937" s="407">
        <v>0</v>
      </c>
      <c r="AX1937" s="408">
        <v>0</v>
      </c>
      <c r="AY1937" s="407">
        <v>0</v>
      </c>
      <c r="AZ1937" s="408">
        <v>0</v>
      </c>
      <c r="BA1937" s="407">
        <v>0</v>
      </c>
      <c r="BB1937" s="408">
        <v>0</v>
      </c>
      <c r="BC1937" s="407">
        <v>0</v>
      </c>
    </row>
    <row r="1938" spans="1:55" x14ac:dyDescent="0.35">
      <c r="A1938" s="385" t="str" cm="1">
        <f t="array" ref="A1938">IFERROR(_xlfn.IFS(AND(F1938="Renta Variable",O1938=1),IFERROR(MATCH(B1938,[1]RV_Det!C:C,0),"Rev"),AND(J1938="Corporativa",O1938=1,I1938="EM"),IFERROR(MATCH(B1938,[1]RF_Corps!B:B,0),"Rev"),AND(F1938="Alternativos",O1938=1),IFERROR(MATCH(B1938,[1]Rep4!C:C,0),"Rev")),"")</f>
        <v/>
      </c>
      <c r="B1938" s="396" t="s">
        <v>5137</v>
      </c>
      <c r="C1938" s="412" t="s">
        <v>5138</v>
      </c>
      <c r="D1938" s="395" t="s">
        <v>5139</v>
      </c>
      <c r="E1938" s="396" t="str">
        <f>IF(B1938="","",INDEX([1]CatGlob!$S:$S,IFERROR(MATCH(MID(B1938,7,1),[1]CatGlob!$R:$R,0),MATCH(MID(B1938,1,2),[1]CatGlob!$R:$R,0))))</f>
        <v>DOL</v>
      </c>
      <c r="F1938" s="397" t="s">
        <v>43</v>
      </c>
      <c r="G1938" s="398" t="s">
        <v>328</v>
      </c>
      <c r="H1938" s="399" t="s">
        <v>340</v>
      </c>
      <c r="I1938" s="399" t="s">
        <v>202</v>
      </c>
      <c r="J1938" s="399" t="s">
        <v>600</v>
      </c>
      <c r="K1938" s="396" t="s">
        <v>600</v>
      </c>
      <c r="L1938" s="400" t="str">
        <f>IF(ISERROR(MATCH(M1938,M$10:M1937,0)),M1938,"")</f>
        <v/>
      </c>
      <c r="M1938" s="401" t="str">
        <f>IF(B1938="","",IF(ISERROR(MATCH(F1938&amp;"_"&amp;G1938&amp;"_"&amp;H1938&amp;"_"&amp;I1938&amp;"_"&amp;J1938&amp;IF(K1938="","","_"&amp;K1938),[1]CatGlob!$B:$B,0)),F1938&amp;"_"&amp;G1938&amp;"_"&amp;H1938&amp;"_"&amp;I1938&amp;"_"&amp;J1938&amp;IF(K1938="","","_"&amp;K1938),INDEX([1]CatGlob!$C:$C,MATCH(F1938&amp;"_"&amp;G1938&amp;"_"&amp;H1938&amp;"_"&amp;I1938&amp;"_"&amp;J1938&amp;IF(K1938="","","_"&amp;K1938),[1]CatGlob!$B:$B,0))))</f>
        <v>RVI_DM_JAPAN_SC</v>
      </c>
      <c r="N1938" s="402" t="str">
        <f t="shared" si="63"/>
        <v/>
      </c>
      <c r="O1938" s="402" t="str">
        <f t="shared" si="62"/>
        <v/>
      </c>
      <c r="P1938" s="401" t="str">
        <f>IF(LEN(B1938)&gt;8,INDEX([1]CatGlob!$X:$X,MATCH(M1938,[1]CatGlob!$W:$W,0)),"")</f>
        <v>INTER</v>
      </c>
      <c r="Q1938" s="403" t="str">
        <f>INDEX([1]CatGlob!P:P,MATCH(M1938,[1]CatGlob!O:O,0))</f>
        <v>RVI</v>
      </c>
      <c r="R1938" s="403" t="s">
        <v>1017</v>
      </c>
      <c r="S1938" s="403" t="s">
        <v>1018</v>
      </c>
      <c r="T1938" s="403" t="str">
        <f>INDEX([1]CatGlob!$D:$D,MATCH($M1938,[1]CatGlob!$C:$C,0))</f>
        <v>RVI</v>
      </c>
      <c r="U1938" s="403" t="s">
        <v>602</v>
      </c>
      <c r="V1938" s="404" t="str">
        <f>INDEX([1]CatGlob!$F:$F,MATCH($M1938,[1]CatGlob!$C:$C,0))</f>
        <v>RVI</v>
      </c>
      <c r="W1938" s="405"/>
      <c r="X1938" s="406">
        <v>0</v>
      </c>
      <c r="Y1938" s="407">
        <v>0</v>
      </c>
      <c r="Z1938" s="408">
        <v>0</v>
      </c>
      <c r="AA1938" s="407">
        <v>0</v>
      </c>
      <c r="AB1938" s="408">
        <v>0</v>
      </c>
      <c r="AC1938" s="407">
        <v>0</v>
      </c>
      <c r="AD1938" s="408">
        <v>0</v>
      </c>
      <c r="AE1938" s="407">
        <v>0</v>
      </c>
      <c r="AF1938" s="408">
        <v>0</v>
      </c>
      <c r="AG1938" s="407">
        <v>0</v>
      </c>
      <c r="AI1938" s="406">
        <v>0</v>
      </c>
      <c r="AJ1938" s="407">
        <v>0</v>
      </c>
      <c r="AK1938" s="408">
        <v>0</v>
      </c>
      <c r="AL1938" s="407">
        <v>0</v>
      </c>
      <c r="AM1938" s="408">
        <v>0</v>
      </c>
      <c r="AN1938" s="407">
        <v>0</v>
      </c>
      <c r="AO1938" s="408">
        <v>0</v>
      </c>
      <c r="AP1938" s="407">
        <v>0</v>
      </c>
      <c r="AQ1938" s="408">
        <v>0</v>
      </c>
      <c r="AR1938" s="407">
        <v>0</v>
      </c>
      <c r="AT1938" s="406">
        <v>0</v>
      </c>
      <c r="AU1938" s="407">
        <v>0</v>
      </c>
      <c r="AV1938" s="408">
        <v>0</v>
      </c>
      <c r="AW1938" s="407">
        <v>0</v>
      </c>
      <c r="AX1938" s="408">
        <v>0</v>
      </c>
      <c r="AY1938" s="407">
        <v>0</v>
      </c>
      <c r="AZ1938" s="408">
        <v>0</v>
      </c>
      <c r="BA1938" s="407">
        <v>0</v>
      </c>
      <c r="BB1938" s="408">
        <v>0</v>
      </c>
      <c r="BC1938" s="407">
        <v>0</v>
      </c>
    </row>
    <row r="1939" spans="1:55" x14ac:dyDescent="0.35">
      <c r="A1939" s="385" t="str" cm="1">
        <f t="array" ref="A1939">IFERROR(_xlfn.IFS(AND(F1939="Renta Variable",O1939=1),IFERROR(MATCH(B1939,[1]RV_Det!C:C,0),"Rev"),AND(J1939="Corporativa",O1939=1,I1939="EM"),IFERROR(MATCH(B1939,[1]RF_Corps!B:B,0),"Rev"),AND(F1939="Alternativos",O1939=1),IFERROR(MATCH(B1939,[1]Rep4!C:C,0),"Rev")),"")</f>
        <v/>
      </c>
      <c r="B1939" s="396" t="s">
        <v>5140</v>
      </c>
      <c r="C1939" s="412" t="s">
        <v>5141</v>
      </c>
      <c r="D1939" s="395" t="s">
        <v>5142</v>
      </c>
      <c r="E1939" s="396" t="str">
        <f>IF(B1939="","",INDEX([1]CatGlob!$S:$S,IFERROR(MATCH(MID(B1939,7,1),[1]CatGlob!$R:$R,0),MATCH(MID(B1939,1,2),[1]CatGlob!$R:$R,0))))</f>
        <v>JPY</v>
      </c>
      <c r="F1939" s="397" t="s">
        <v>43</v>
      </c>
      <c r="G1939" s="398" t="s">
        <v>328</v>
      </c>
      <c r="H1939" s="399" t="s">
        <v>340</v>
      </c>
      <c r="I1939" s="399" t="s">
        <v>202</v>
      </c>
      <c r="J1939" s="399" t="s">
        <v>600</v>
      </c>
      <c r="K1939" s="396" t="s">
        <v>600</v>
      </c>
      <c r="L1939" s="400" t="str">
        <f>IF(ISERROR(MATCH(M1939,M$10:M1938,0)),M1939,"")</f>
        <v/>
      </c>
      <c r="M1939" s="401" t="str">
        <f>IF(B1939="","",IF(ISERROR(MATCH(F1939&amp;"_"&amp;G1939&amp;"_"&amp;H1939&amp;"_"&amp;I1939&amp;"_"&amp;J1939&amp;IF(K1939="","","_"&amp;K1939),[1]CatGlob!$B:$B,0)),F1939&amp;"_"&amp;G1939&amp;"_"&amp;H1939&amp;"_"&amp;I1939&amp;"_"&amp;J1939&amp;IF(K1939="","","_"&amp;K1939),INDEX([1]CatGlob!$C:$C,MATCH(F1939&amp;"_"&amp;G1939&amp;"_"&amp;H1939&amp;"_"&amp;I1939&amp;"_"&amp;J1939&amp;IF(K1939="","","_"&amp;K1939),[1]CatGlob!$B:$B,0))))</f>
        <v>RVI_DM_JAPAN_SC</v>
      </c>
      <c r="N1939" s="402" t="str">
        <f t="shared" si="63"/>
        <v/>
      </c>
      <c r="O1939" s="402" t="str">
        <f t="shared" si="62"/>
        <v/>
      </c>
      <c r="P1939" s="401" t="str">
        <f>IF(LEN(B1939)&gt;8,INDEX([1]CatGlob!$X:$X,MATCH(M1939,[1]CatGlob!$W:$W,0)),"")</f>
        <v>INTER</v>
      </c>
      <c r="Q1939" s="403" t="str">
        <f>INDEX([1]CatGlob!P:P,MATCH(M1939,[1]CatGlob!O:O,0))</f>
        <v>RVI</v>
      </c>
      <c r="R1939" s="403" t="s">
        <v>1017</v>
      </c>
      <c r="S1939" s="403" t="s">
        <v>1018</v>
      </c>
      <c r="T1939" s="403" t="str">
        <f>INDEX([1]CatGlob!$D:$D,MATCH($M1939,[1]CatGlob!$C:$C,0))</f>
        <v>RVI</v>
      </c>
      <c r="U1939" s="403" t="s">
        <v>602</v>
      </c>
      <c r="V1939" s="404" t="str">
        <f>INDEX([1]CatGlob!$F:$F,MATCH($M1939,[1]CatGlob!$C:$C,0))</f>
        <v>RVI</v>
      </c>
      <c r="W1939" s="405"/>
      <c r="X1939" s="406">
        <v>0</v>
      </c>
      <c r="Y1939" s="407">
        <v>0</v>
      </c>
      <c r="Z1939" s="408">
        <v>0</v>
      </c>
      <c r="AA1939" s="407">
        <v>0</v>
      </c>
      <c r="AB1939" s="408">
        <v>0</v>
      </c>
      <c r="AC1939" s="407">
        <v>0</v>
      </c>
      <c r="AD1939" s="408">
        <v>0</v>
      </c>
      <c r="AE1939" s="407">
        <v>0</v>
      </c>
      <c r="AF1939" s="408">
        <v>0</v>
      </c>
      <c r="AG1939" s="407">
        <v>0</v>
      </c>
      <c r="AI1939" s="406">
        <v>0</v>
      </c>
      <c r="AJ1939" s="407">
        <v>0</v>
      </c>
      <c r="AK1939" s="408">
        <v>0</v>
      </c>
      <c r="AL1939" s="407">
        <v>0</v>
      </c>
      <c r="AM1939" s="408">
        <v>0</v>
      </c>
      <c r="AN1939" s="407">
        <v>0</v>
      </c>
      <c r="AO1939" s="408">
        <v>0</v>
      </c>
      <c r="AP1939" s="407">
        <v>0</v>
      </c>
      <c r="AQ1939" s="408">
        <v>0</v>
      </c>
      <c r="AR1939" s="407">
        <v>0</v>
      </c>
      <c r="AT1939" s="406">
        <v>0</v>
      </c>
      <c r="AU1939" s="407">
        <v>0</v>
      </c>
      <c r="AV1939" s="408">
        <v>0</v>
      </c>
      <c r="AW1939" s="407">
        <v>0</v>
      </c>
      <c r="AX1939" s="408">
        <v>0</v>
      </c>
      <c r="AY1939" s="407">
        <v>0</v>
      </c>
      <c r="AZ1939" s="408">
        <v>0</v>
      </c>
      <c r="BA1939" s="407">
        <v>0</v>
      </c>
      <c r="BB1939" s="408">
        <v>0</v>
      </c>
      <c r="BC1939" s="407">
        <v>0</v>
      </c>
    </row>
    <row r="1940" spans="1:55" x14ac:dyDescent="0.35">
      <c r="A1940" s="385" cm="1">
        <f t="array" ref="A1940">IFERROR(_xlfn.IFS(AND(F1940="Renta Variable",O1940=1),IFERROR(MATCH(B1940,[1]RV_Det!C:C,0),"Rev"),AND(J1940="Corporativa",O1940=1,I1940="EM"),IFERROR(MATCH(B1940,[1]RF_Corps!B:B,0),"Rev"),AND(F1940="Alternativos",O1940=1),IFERROR(MATCH(B1940,[1]Rep4!C:C,0),"Rev")),"")</f>
        <v>457</v>
      </c>
      <c r="B1940" s="394" t="s">
        <v>5143</v>
      </c>
      <c r="C1940" s="409" t="s">
        <v>5144</v>
      </c>
      <c r="D1940" s="395" t="s">
        <v>5145</v>
      </c>
      <c r="E1940" s="396" t="str">
        <f>IF(B1940="","",INDEX([1]CatGlob!$S:$S,IFERROR(MATCH(MID(B1940,7,1),[1]CatGlob!$R:$R,0),MATCH(MID(B1940,1,2),[1]CatGlob!$R:$R,0))))</f>
        <v>DOL</v>
      </c>
      <c r="F1940" s="397" t="s">
        <v>43</v>
      </c>
      <c r="G1940" s="398" t="s">
        <v>328</v>
      </c>
      <c r="H1940" s="399" t="s">
        <v>48</v>
      </c>
      <c r="I1940" s="399" t="s">
        <v>145</v>
      </c>
      <c r="J1940" s="399" t="s">
        <v>600</v>
      </c>
      <c r="K1940" s="396" t="s">
        <v>600</v>
      </c>
      <c r="L1940" s="400" t="str">
        <f>IF(ISERROR(MATCH(M1940,M$10:M1939,0)),M1940,"")</f>
        <v>RVI_DM_US_AGG</v>
      </c>
      <c r="M1940" s="401" t="str">
        <f>IF(B1940="","",IF(ISERROR(MATCH(F1940&amp;"_"&amp;G1940&amp;"_"&amp;H1940&amp;"_"&amp;I1940&amp;"_"&amp;J1940&amp;IF(K1940="","","_"&amp;K1940),[1]CatGlob!$B:$B,0)),F1940&amp;"_"&amp;G1940&amp;"_"&amp;H1940&amp;"_"&amp;I1940&amp;"_"&amp;J1940&amp;IF(K1940="","","_"&amp;K1940),INDEX([1]CatGlob!$C:$C,MATCH(F1940&amp;"_"&amp;G1940&amp;"_"&amp;H1940&amp;"_"&amp;I1940&amp;"_"&amp;J1940&amp;IF(K1940="","","_"&amp;K1940),[1]CatGlob!$B:$B,0))))</f>
        <v>RVI_DM_US_AGG</v>
      </c>
      <c r="N1940" s="402" t="str">
        <f t="shared" si="63"/>
        <v/>
      </c>
      <c r="O1940" s="402">
        <f t="shared" si="62"/>
        <v>1</v>
      </c>
      <c r="P1940" s="401" t="str">
        <f>IF(LEN(B1940)&gt;8,INDEX([1]CatGlob!$X:$X,MATCH(M1940,[1]CatGlob!$W:$W,0)),"")</f>
        <v>INTER</v>
      </c>
      <c r="Q1940" s="403" t="str">
        <f>INDEX([1]CatGlob!P:P,MATCH(M1940,[1]CatGlob!O:O,0))</f>
        <v>RVI</v>
      </c>
      <c r="R1940" s="403" t="s">
        <v>601</v>
      </c>
      <c r="S1940" s="403" t="s">
        <v>1025</v>
      </c>
      <c r="T1940" s="403" t="str">
        <f>INDEX([1]CatGlob!$D:$D,MATCH($M1940,[1]CatGlob!$C:$C,0))</f>
        <v>RVI</v>
      </c>
      <c r="U1940" s="403" t="s">
        <v>602</v>
      </c>
      <c r="V1940" s="404" t="str">
        <f>INDEX([1]CatGlob!$F:$F,MATCH($M1940,[1]CatGlob!$C:$C,0))</f>
        <v>RVI</v>
      </c>
      <c r="W1940" s="405"/>
      <c r="X1940" s="406">
        <v>0</v>
      </c>
      <c r="Y1940" s="407">
        <v>0</v>
      </c>
      <c r="Z1940" s="408">
        <v>0</v>
      </c>
      <c r="AA1940" s="407">
        <v>0</v>
      </c>
      <c r="AB1940" s="408">
        <v>0</v>
      </c>
      <c r="AC1940" s="407">
        <v>0</v>
      </c>
      <c r="AD1940" s="408">
        <v>0</v>
      </c>
      <c r="AE1940" s="407">
        <v>0</v>
      </c>
      <c r="AF1940" s="408">
        <v>0</v>
      </c>
      <c r="AG1940" s="407">
        <v>0</v>
      </c>
      <c r="AI1940" s="406">
        <v>0</v>
      </c>
      <c r="AJ1940" s="407">
        <v>0</v>
      </c>
      <c r="AK1940" s="408">
        <v>0</v>
      </c>
      <c r="AL1940" s="407">
        <v>0</v>
      </c>
      <c r="AM1940" s="408">
        <v>-2.0604759977153299E-5</v>
      </c>
      <c r="AN1940" s="407">
        <v>-2.8520522965536101E-3</v>
      </c>
      <c r="AO1940" s="408">
        <v>0</v>
      </c>
      <c r="AP1940" s="407">
        <v>0</v>
      </c>
      <c r="AQ1940" s="408">
        <v>-9.1570990111872094E-6</v>
      </c>
      <c r="AR1940" s="407">
        <v>-1.26749961142879E-3</v>
      </c>
      <c r="AT1940" s="406">
        <v>0</v>
      </c>
      <c r="AU1940" s="407">
        <v>0</v>
      </c>
      <c r="AV1940" s="408">
        <v>0</v>
      </c>
      <c r="AW1940" s="407">
        <v>0</v>
      </c>
      <c r="AX1940" s="408">
        <v>0</v>
      </c>
      <c r="AY1940" s="407">
        <v>0</v>
      </c>
      <c r="AZ1940" s="408">
        <v>0</v>
      </c>
      <c r="BA1940" s="407">
        <v>0</v>
      </c>
      <c r="BB1940" s="408">
        <v>0</v>
      </c>
      <c r="BC1940" s="407">
        <v>0</v>
      </c>
    </row>
    <row r="1941" spans="1:55" x14ac:dyDescent="0.35">
      <c r="A1941" s="385" t="str" cm="1">
        <f t="array" ref="A1941">IFERROR(_xlfn.IFS(AND(F1941="Renta Variable",O1941=1),IFERROR(MATCH(B1941,[1]RV_Det!C:C,0),"Rev"),AND(J1941="Corporativa",O1941=1,I1941="EM"),IFERROR(MATCH(B1941,[1]RF_Corps!B:B,0),"Rev"),AND(F1941="Alternativos",O1941=1),IFERROR(MATCH(B1941,[1]Rep4!C:C,0),"Rev")),"")</f>
        <v/>
      </c>
      <c r="B1941" s="394" t="s">
        <v>5146</v>
      </c>
      <c r="C1941" s="409" t="s">
        <v>5147</v>
      </c>
      <c r="D1941" s="395" t="s">
        <v>5148</v>
      </c>
      <c r="E1941" s="396" t="str">
        <f>IF(B1941="","",INDEX([1]CatGlob!$S:$S,IFERROR(MATCH(MID(B1941,7,1),[1]CatGlob!$R:$R,0),MATCH(MID(B1941,1,2),[1]CatGlob!$R:$R,0))))</f>
        <v>DOL</v>
      </c>
      <c r="F1941" s="397" t="s">
        <v>43</v>
      </c>
      <c r="G1941" s="398" t="s">
        <v>328</v>
      </c>
      <c r="H1941" s="399" t="s">
        <v>48</v>
      </c>
      <c r="I1941" s="399" t="s">
        <v>145</v>
      </c>
      <c r="J1941" s="399" t="s">
        <v>600</v>
      </c>
      <c r="K1941" s="396" t="s">
        <v>600</v>
      </c>
      <c r="L1941" s="400" t="str">
        <f>IF(ISERROR(MATCH(M1941,M$10:M1940,0)),M1941,"")</f>
        <v/>
      </c>
      <c r="M1941" s="401" t="str">
        <f>IF(B1941="","",IF(ISERROR(MATCH(F1941&amp;"_"&amp;G1941&amp;"_"&amp;H1941&amp;"_"&amp;I1941&amp;"_"&amp;J1941&amp;IF(K1941="","","_"&amp;K1941),[1]CatGlob!$B:$B,0)),F1941&amp;"_"&amp;G1941&amp;"_"&amp;H1941&amp;"_"&amp;I1941&amp;"_"&amp;J1941&amp;IF(K1941="","","_"&amp;K1941),INDEX([1]CatGlob!$C:$C,MATCH(F1941&amp;"_"&amp;G1941&amp;"_"&amp;H1941&amp;"_"&amp;I1941&amp;"_"&amp;J1941&amp;IF(K1941="","","_"&amp;K1941),[1]CatGlob!$B:$B,0))))</f>
        <v>RVI_DM_US_AGG</v>
      </c>
      <c r="N1941" s="402" t="str">
        <f t="shared" si="63"/>
        <v/>
      </c>
      <c r="O1941" s="402" t="str">
        <f t="shared" si="62"/>
        <v/>
      </c>
      <c r="P1941" s="401" t="str">
        <f>IF(LEN(B1941)&gt;8,INDEX([1]CatGlob!$X:$X,MATCH(M1941,[1]CatGlob!$W:$W,0)),"")</f>
        <v>INTER</v>
      </c>
      <c r="Q1941" s="403" t="str">
        <f>INDEX([1]CatGlob!P:P,MATCH(M1941,[1]CatGlob!O:O,0))</f>
        <v>RVI</v>
      </c>
      <c r="R1941" s="403" t="s">
        <v>601</v>
      </c>
      <c r="S1941" s="403" t="s">
        <v>1025</v>
      </c>
      <c r="T1941" s="403" t="str">
        <f>INDEX([1]CatGlob!$D:$D,MATCH($M1941,[1]CatGlob!$C:$C,0))</f>
        <v>RVI</v>
      </c>
      <c r="U1941" s="403" t="s">
        <v>602</v>
      </c>
      <c r="V1941" s="404" t="str">
        <f>INDEX([1]CatGlob!$F:$F,MATCH($M1941,[1]CatGlob!$C:$C,0))</f>
        <v>RVI</v>
      </c>
      <c r="W1941" s="405"/>
      <c r="X1941" s="406">
        <v>0</v>
      </c>
      <c r="Y1941" s="407">
        <v>0</v>
      </c>
      <c r="Z1941" s="408">
        <v>0</v>
      </c>
      <c r="AA1941" s="407">
        <v>0</v>
      </c>
      <c r="AB1941" s="408">
        <v>0</v>
      </c>
      <c r="AC1941" s="407">
        <v>0</v>
      </c>
      <c r="AD1941" s="408">
        <v>0</v>
      </c>
      <c r="AE1941" s="407">
        <v>0</v>
      </c>
      <c r="AF1941" s="408">
        <v>0</v>
      </c>
      <c r="AG1941" s="407">
        <v>0</v>
      </c>
      <c r="AI1941" s="406">
        <v>0</v>
      </c>
      <c r="AJ1941" s="407">
        <v>0</v>
      </c>
      <c r="AK1941" s="408">
        <v>0</v>
      </c>
      <c r="AL1941" s="407">
        <v>0</v>
      </c>
      <c r="AM1941" s="408">
        <v>0</v>
      </c>
      <c r="AN1941" s="407">
        <v>0</v>
      </c>
      <c r="AO1941" s="408">
        <v>0</v>
      </c>
      <c r="AP1941" s="407">
        <v>0</v>
      </c>
      <c r="AQ1941" s="408">
        <v>0</v>
      </c>
      <c r="AR1941" s="407">
        <v>0</v>
      </c>
      <c r="AT1941" s="406">
        <v>0</v>
      </c>
      <c r="AU1941" s="407">
        <v>0</v>
      </c>
      <c r="AV1941" s="408">
        <v>0</v>
      </c>
      <c r="AW1941" s="407">
        <v>0</v>
      </c>
      <c r="AX1941" s="408">
        <v>0</v>
      </c>
      <c r="AY1941" s="407">
        <v>0</v>
      </c>
      <c r="AZ1941" s="408">
        <v>0</v>
      </c>
      <c r="BA1941" s="407">
        <v>0</v>
      </c>
      <c r="BB1941" s="408">
        <v>0</v>
      </c>
      <c r="BC1941" s="407">
        <v>0</v>
      </c>
    </row>
    <row r="1942" spans="1:55" x14ac:dyDescent="0.35">
      <c r="A1942" s="385" t="str" cm="1">
        <f t="array" ref="A1942">IFERROR(_xlfn.IFS(AND(F1942="Renta Variable",O1942=1),IFERROR(MATCH(B1942,[1]RV_Det!C:C,0),"Rev"),AND(J1942="Corporativa",O1942=1,I1942="EM"),IFERROR(MATCH(B1942,[1]RF_Corps!B:B,0),"Rev"),AND(F1942="Alternativos",O1942=1),IFERROR(MATCH(B1942,[1]Rep4!C:C,0),"Rev")),"")</f>
        <v/>
      </c>
      <c r="B1942" s="394" t="s">
        <v>5149</v>
      </c>
      <c r="C1942" s="409" t="s">
        <v>5150</v>
      </c>
      <c r="D1942" s="395" t="s">
        <v>5151</v>
      </c>
      <c r="E1942" s="396" t="str">
        <f>IF(B1942="","",INDEX([1]CatGlob!$S:$S,IFERROR(MATCH(MID(B1942,7,1),[1]CatGlob!$R:$R,0),MATCH(MID(B1942,1,2),[1]CatGlob!$R:$R,0))))</f>
        <v>DOL</v>
      </c>
      <c r="F1942" s="397" t="s">
        <v>43</v>
      </c>
      <c r="G1942" s="398" t="s">
        <v>328</v>
      </c>
      <c r="H1942" s="399" t="s">
        <v>48</v>
      </c>
      <c r="I1942" s="399" t="s">
        <v>145</v>
      </c>
      <c r="J1942" s="399" t="s">
        <v>600</v>
      </c>
      <c r="K1942" s="396" t="s">
        <v>600</v>
      </c>
      <c r="L1942" s="400" t="str">
        <f>IF(ISERROR(MATCH(M1942,M$10:M1941,0)),M1942,"")</f>
        <v/>
      </c>
      <c r="M1942" s="401" t="str">
        <f>IF(B1942="","",IF(ISERROR(MATCH(F1942&amp;"_"&amp;G1942&amp;"_"&amp;H1942&amp;"_"&amp;I1942&amp;"_"&amp;J1942&amp;IF(K1942="","","_"&amp;K1942),[1]CatGlob!$B:$B,0)),F1942&amp;"_"&amp;G1942&amp;"_"&amp;H1942&amp;"_"&amp;I1942&amp;"_"&amp;J1942&amp;IF(K1942="","","_"&amp;K1942),INDEX([1]CatGlob!$C:$C,MATCH(F1942&amp;"_"&amp;G1942&amp;"_"&amp;H1942&amp;"_"&amp;I1942&amp;"_"&amp;J1942&amp;IF(K1942="","","_"&amp;K1942),[1]CatGlob!$B:$B,0))))</f>
        <v>RVI_DM_US_AGG</v>
      </c>
      <c r="N1942" s="402" t="str">
        <f t="shared" si="63"/>
        <v/>
      </c>
      <c r="O1942" s="402" t="str">
        <f t="shared" si="62"/>
        <v/>
      </c>
      <c r="P1942" s="401" t="str">
        <f>IF(LEN(B1942)&gt;8,INDEX([1]CatGlob!$X:$X,MATCH(M1942,[1]CatGlob!$W:$W,0)),"")</f>
        <v>INTER</v>
      </c>
      <c r="Q1942" s="403" t="str">
        <f>INDEX([1]CatGlob!P:P,MATCH(M1942,[1]CatGlob!O:O,0))</f>
        <v>RVI</v>
      </c>
      <c r="R1942" s="403" t="s">
        <v>601</v>
      </c>
      <c r="S1942" s="403" t="s">
        <v>1025</v>
      </c>
      <c r="T1942" s="403" t="str">
        <f>INDEX([1]CatGlob!$D:$D,MATCH($M1942,[1]CatGlob!$C:$C,0))</f>
        <v>RVI</v>
      </c>
      <c r="U1942" s="403" t="s">
        <v>602</v>
      </c>
      <c r="V1942" s="404" t="str">
        <f>INDEX([1]CatGlob!$F:$F,MATCH($M1942,[1]CatGlob!$C:$C,0))</f>
        <v>RVI</v>
      </c>
      <c r="W1942" s="405"/>
      <c r="X1942" s="406">
        <v>0</v>
      </c>
      <c r="Y1942" s="407">
        <v>0</v>
      </c>
      <c r="Z1942" s="408">
        <v>0</v>
      </c>
      <c r="AA1942" s="407">
        <v>0</v>
      </c>
      <c r="AB1942" s="408">
        <v>0</v>
      </c>
      <c r="AC1942" s="407">
        <v>0</v>
      </c>
      <c r="AD1942" s="408">
        <v>0</v>
      </c>
      <c r="AE1942" s="407">
        <v>0</v>
      </c>
      <c r="AF1942" s="408">
        <v>0</v>
      </c>
      <c r="AG1942" s="407">
        <v>0</v>
      </c>
      <c r="AI1942" s="406">
        <v>0</v>
      </c>
      <c r="AJ1942" s="407">
        <v>0</v>
      </c>
      <c r="AK1942" s="408">
        <v>0</v>
      </c>
      <c r="AL1942" s="407">
        <v>0</v>
      </c>
      <c r="AM1942" s="408">
        <v>0</v>
      </c>
      <c r="AN1942" s="407">
        <v>0</v>
      </c>
      <c r="AO1942" s="408">
        <v>0</v>
      </c>
      <c r="AP1942" s="407">
        <v>0</v>
      </c>
      <c r="AQ1942" s="408">
        <v>0</v>
      </c>
      <c r="AR1942" s="407">
        <v>0</v>
      </c>
      <c r="AT1942" s="406">
        <v>0</v>
      </c>
      <c r="AU1942" s="407">
        <v>0</v>
      </c>
      <c r="AV1942" s="408">
        <v>0</v>
      </c>
      <c r="AW1942" s="407">
        <v>0</v>
      </c>
      <c r="AX1942" s="408">
        <v>0</v>
      </c>
      <c r="AY1942" s="407">
        <v>0</v>
      </c>
      <c r="AZ1942" s="408">
        <v>0</v>
      </c>
      <c r="BA1942" s="407">
        <v>0</v>
      </c>
      <c r="BB1942" s="408">
        <v>0</v>
      </c>
      <c r="BC1942" s="407">
        <v>0</v>
      </c>
    </row>
    <row r="1943" spans="1:55" x14ac:dyDescent="0.35">
      <c r="A1943" s="385" t="str" cm="1">
        <f t="array" ref="A1943">IFERROR(_xlfn.IFS(AND(F1943="Renta Variable",O1943=1),IFERROR(MATCH(B1943,[1]RV_Det!C:C,0),"Rev"),AND(J1943="Corporativa",O1943=1,I1943="EM"),IFERROR(MATCH(B1943,[1]RF_Corps!B:B,0),"Rev"),AND(F1943="Alternativos",O1943=1),IFERROR(MATCH(B1943,[1]Rep4!C:C,0),"Rev")),"")</f>
        <v/>
      </c>
      <c r="B1943" s="394" t="s">
        <v>5152</v>
      </c>
      <c r="C1943" s="409" t="s">
        <v>5153</v>
      </c>
      <c r="D1943" s="395" t="s">
        <v>5154</v>
      </c>
      <c r="E1943" s="396" t="str">
        <f>IF(B1943="","",INDEX([1]CatGlob!$S:$S,IFERROR(MATCH(MID(B1943,7,1),[1]CatGlob!$R:$R,0),MATCH(MID(B1943,1,2),[1]CatGlob!$R:$R,0))))</f>
        <v>DOL</v>
      </c>
      <c r="F1943" s="397" t="s">
        <v>43</v>
      </c>
      <c r="G1943" s="398" t="s">
        <v>328</v>
      </c>
      <c r="H1943" s="399" t="s">
        <v>48</v>
      </c>
      <c r="I1943" s="399" t="s">
        <v>145</v>
      </c>
      <c r="J1943" s="399" t="s">
        <v>600</v>
      </c>
      <c r="K1943" s="396" t="s">
        <v>600</v>
      </c>
      <c r="L1943" s="400" t="str">
        <f>IF(ISERROR(MATCH(M1943,M$10:M1942,0)),M1943,"")</f>
        <v/>
      </c>
      <c r="M1943" s="401" t="str">
        <f>IF(B1943="","",IF(ISERROR(MATCH(F1943&amp;"_"&amp;G1943&amp;"_"&amp;H1943&amp;"_"&amp;I1943&amp;"_"&amp;J1943&amp;IF(K1943="","","_"&amp;K1943),[1]CatGlob!$B:$B,0)),F1943&amp;"_"&amp;G1943&amp;"_"&amp;H1943&amp;"_"&amp;I1943&amp;"_"&amp;J1943&amp;IF(K1943="","","_"&amp;K1943),INDEX([1]CatGlob!$C:$C,MATCH(F1943&amp;"_"&amp;G1943&amp;"_"&amp;H1943&amp;"_"&amp;I1943&amp;"_"&amp;J1943&amp;IF(K1943="","","_"&amp;K1943),[1]CatGlob!$B:$B,0))))</f>
        <v>RVI_DM_US_AGG</v>
      </c>
      <c r="N1943" s="402" t="str">
        <f t="shared" si="63"/>
        <v/>
      </c>
      <c r="O1943" s="402" t="str">
        <f t="shared" si="62"/>
        <v/>
      </c>
      <c r="P1943" s="401" t="str">
        <f>IF(LEN(B1943)&gt;8,INDEX([1]CatGlob!$X:$X,MATCH(M1943,[1]CatGlob!$W:$W,0)),"")</f>
        <v>INTER</v>
      </c>
      <c r="Q1943" s="403" t="str">
        <f>INDEX([1]CatGlob!P:P,MATCH(M1943,[1]CatGlob!O:O,0))</f>
        <v>RVI</v>
      </c>
      <c r="R1943" s="403" t="s">
        <v>601</v>
      </c>
      <c r="S1943" s="403" t="s">
        <v>1025</v>
      </c>
      <c r="T1943" s="403" t="str">
        <f>INDEX([1]CatGlob!$D:$D,MATCH($M1943,[1]CatGlob!$C:$C,0))</f>
        <v>RVI</v>
      </c>
      <c r="U1943" s="403" t="s">
        <v>602</v>
      </c>
      <c r="V1943" s="404" t="str">
        <f>INDEX([1]CatGlob!$F:$F,MATCH($M1943,[1]CatGlob!$C:$C,0))</f>
        <v>RVI</v>
      </c>
      <c r="W1943" s="405"/>
      <c r="X1943" s="406">
        <v>0</v>
      </c>
      <c r="Y1943" s="407">
        <v>0</v>
      </c>
      <c r="Z1943" s="408">
        <v>0</v>
      </c>
      <c r="AA1943" s="407">
        <v>0</v>
      </c>
      <c r="AB1943" s="408">
        <v>0</v>
      </c>
      <c r="AC1943" s="407">
        <v>0</v>
      </c>
      <c r="AD1943" s="408">
        <v>0</v>
      </c>
      <c r="AE1943" s="407">
        <v>0</v>
      </c>
      <c r="AF1943" s="408">
        <v>0</v>
      </c>
      <c r="AG1943" s="407">
        <v>0</v>
      </c>
      <c r="AI1943" s="406">
        <v>0</v>
      </c>
      <c r="AJ1943" s="407">
        <v>0</v>
      </c>
      <c r="AK1943" s="408">
        <v>0</v>
      </c>
      <c r="AL1943" s="407">
        <v>0</v>
      </c>
      <c r="AM1943" s="408">
        <v>0</v>
      </c>
      <c r="AN1943" s="407">
        <v>0</v>
      </c>
      <c r="AO1943" s="408">
        <v>0</v>
      </c>
      <c r="AP1943" s="407">
        <v>0</v>
      </c>
      <c r="AQ1943" s="408">
        <v>0</v>
      </c>
      <c r="AR1943" s="407">
        <v>0</v>
      </c>
      <c r="AT1943" s="406">
        <v>0</v>
      </c>
      <c r="AU1943" s="407">
        <v>0</v>
      </c>
      <c r="AV1943" s="408">
        <v>0</v>
      </c>
      <c r="AW1943" s="407">
        <v>0</v>
      </c>
      <c r="AX1943" s="408">
        <v>0</v>
      </c>
      <c r="AY1943" s="407">
        <v>0</v>
      </c>
      <c r="AZ1943" s="408">
        <v>0</v>
      </c>
      <c r="BA1943" s="407">
        <v>0</v>
      </c>
      <c r="BB1943" s="408">
        <v>0</v>
      </c>
      <c r="BC1943" s="407">
        <v>0</v>
      </c>
    </row>
    <row r="1944" spans="1:55" x14ac:dyDescent="0.35">
      <c r="A1944" s="385" cm="1">
        <f t="array" ref="A1944">IFERROR(_xlfn.IFS(AND(F1944="Renta Variable",O1944=1),IFERROR(MATCH(B1944,[1]RV_Det!C:C,0),"Rev"),AND(J1944="Corporativa",O1944=1,I1944="EM"),IFERROR(MATCH(B1944,[1]RF_Corps!B:B,0),"Rev"),AND(F1944="Alternativos",O1944=1),IFERROR(MATCH(B1944,[1]Rep4!C:C,0),"Rev")),"")</f>
        <v>460</v>
      </c>
      <c r="B1944" s="394" t="s">
        <v>5155</v>
      </c>
      <c r="C1944" s="409" t="s">
        <v>5156</v>
      </c>
      <c r="D1944" s="395" t="s">
        <v>5157</v>
      </c>
      <c r="E1944" s="396" t="str">
        <f>IF(B1944="","",INDEX([1]CatGlob!$S:$S,IFERROR(MATCH(MID(B1944,7,1),[1]CatGlob!$R:$R,0),MATCH(MID(B1944,1,2),[1]CatGlob!$R:$R,0))))</f>
        <v>DOL</v>
      </c>
      <c r="F1944" s="397" t="s">
        <v>43</v>
      </c>
      <c r="G1944" s="398" t="s">
        <v>328</v>
      </c>
      <c r="H1944" s="399" t="s">
        <v>48</v>
      </c>
      <c r="I1944" s="399" t="s">
        <v>145</v>
      </c>
      <c r="J1944" s="399" t="s">
        <v>600</v>
      </c>
      <c r="K1944" s="396" t="s">
        <v>600</v>
      </c>
      <c r="L1944" s="400" t="str">
        <f>IF(ISERROR(MATCH(M1944,M$10:M1943,0)),M1944,"")</f>
        <v/>
      </c>
      <c r="M1944" s="401" t="str">
        <f>IF(B1944="","",IF(ISERROR(MATCH(F1944&amp;"_"&amp;G1944&amp;"_"&amp;H1944&amp;"_"&amp;I1944&amp;"_"&amp;J1944&amp;IF(K1944="","","_"&amp;K1944),[1]CatGlob!$B:$B,0)),F1944&amp;"_"&amp;G1944&amp;"_"&amp;H1944&amp;"_"&amp;I1944&amp;"_"&amp;J1944&amp;IF(K1944="","","_"&amp;K1944),INDEX([1]CatGlob!$C:$C,MATCH(F1944&amp;"_"&amp;G1944&amp;"_"&amp;H1944&amp;"_"&amp;I1944&amp;"_"&amp;J1944&amp;IF(K1944="","","_"&amp;K1944),[1]CatGlob!$B:$B,0))))</f>
        <v>RVI_DM_US_AGG</v>
      </c>
      <c r="N1944" s="402" t="str">
        <f t="shared" si="63"/>
        <v/>
      </c>
      <c r="O1944" s="402">
        <f t="shared" si="62"/>
        <v>1</v>
      </c>
      <c r="P1944" s="401" t="str">
        <f>IF(LEN(B1944)&gt;8,INDEX([1]CatGlob!$X:$X,MATCH(M1944,[1]CatGlob!$W:$W,0)),"")</f>
        <v>INTER</v>
      </c>
      <c r="Q1944" s="403" t="str">
        <f>INDEX([1]CatGlob!P:P,MATCH(M1944,[1]CatGlob!O:O,0))</f>
        <v>RVI</v>
      </c>
      <c r="R1944" s="403" t="s">
        <v>601</v>
      </c>
      <c r="S1944" s="403" t="s">
        <v>1025</v>
      </c>
      <c r="T1944" s="403" t="str">
        <f>INDEX([1]CatGlob!$D:$D,MATCH($M1944,[1]CatGlob!$C:$C,0))</f>
        <v>RVI</v>
      </c>
      <c r="U1944" s="403" t="s">
        <v>602</v>
      </c>
      <c r="V1944" s="404" t="str">
        <f>INDEX([1]CatGlob!$F:$F,MATCH($M1944,[1]CatGlob!$C:$C,0))</f>
        <v>RVI</v>
      </c>
      <c r="W1944" s="405"/>
      <c r="X1944" s="406">
        <v>1.02435447045806E-3</v>
      </c>
      <c r="Y1944" s="407">
        <v>0.14401516851947299</v>
      </c>
      <c r="Z1944" s="408">
        <v>1.02435447045806E-3</v>
      </c>
      <c r="AA1944" s="407">
        <v>0.14401516851947299</v>
      </c>
      <c r="AB1944" s="408">
        <v>1.02435447045806E-3</v>
      </c>
      <c r="AC1944" s="407">
        <v>0.14401516851947299</v>
      </c>
      <c r="AD1944" s="408">
        <v>1.02435447045806E-3</v>
      </c>
      <c r="AE1944" s="407">
        <v>0.14401516851947299</v>
      </c>
      <c r="AF1944" s="408">
        <v>1.02435447045806E-3</v>
      </c>
      <c r="AG1944" s="407">
        <v>0.14401516851947399</v>
      </c>
      <c r="AI1944" s="406">
        <v>1.10107353429926E-2</v>
      </c>
      <c r="AJ1944" s="407">
        <v>1.5480118959532201</v>
      </c>
      <c r="AK1944" s="408">
        <v>1.10107353429926E-2</v>
      </c>
      <c r="AL1944" s="407">
        <v>1.5480118959532201</v>
      </c>
      <c r="AM1944" s="408">
        <v>1.10107353429926E-2</v>
      </c>
      <c r="AN1944" s="407">
        <v>1.5480118959532201</v>
      </c>
      <c r="AO1944" s="408">
        <v>1.10107353429926E-2</v>
      </c>
      <c r="AP1944" s="407">
        <v>1.5480118959532201</v>
      </c>
      <c r="AQ1944" s="408">
        <v>1.10107353429926E-2</v>
      </c>
      <c r="AR1944" s="407">
        <v>1.5480118959532201</v>
      </c>
      <c r="AT1944" s="406">
        <v>5.9637653959273701E-3</v>
      </c>
      <c r="AU1944" s="407">
        <v>0.83845260920201203</v>
      </c>
      <c r="AV1944" s="408">
        <v>5.9637653959273701E-3</v>
      </c>
      <c r="AW1944" s="407">
        <v>0.83845260920201203</v>
      </c>
      <c r="AX1944" s="408">
        <v>5.9637653959273701E-3</v>
      </c>
      <c r="AY1944" s="407">
        <v>0.83845260920201203</v>
      </c>
      <c r="AZ1944" s="408">
        <v>5.9637653959273701E-3</v>
      </c>
      <c r="BA1944" s="407">
        <v>0.83845260920201203</v>
      </c>
      <c r="BB1944" s="408">
        <v>5.9637653959273701E-3</v>
      </c>
      <c r="BC1944" s="407">
        <v>0.83845260920201203</v>
      </c>
    </row>
    <row r="1945" spans="1:55" x14ac:dyDescent="0.35">
      <c r="A1945" s="385" t="str" cm="1">
        <f t="array" ref="A1945">IFERROR(_xlfn.IFS(AND(F1945="Renta Variable",O1945=1),IFERROR(MATCH(B1945,[1]RV_Det!C:C,0),"Rev"),AND(J1945="Corporativa",O1945=1,I1945="EM"),IFERROR(MATCH(B1945,[1]RF_Corps!B:B,0),"Rev"),AND(F1945="Alternativos",O1945=1),IFERROR(MATCH(B1945,[1]Rep4!C:C,0),"Rev")),"")</f>
        <v/>
      </c>
      <c r="B1945" s="394" t="s">
        <v>5158</v>
      </c>
      <c r="C1945" s="409" t="s">
        <v>5159</v>
      </c>
      <c r="D1945" s="395" t="s">
        <v>5160</v>
      </c>
      <c r="E1945" s="396" t="str">
        <f>IF(B1945="","",INDEX([1]CatGlob!$S:$S,IFERROR(MATCH(MID(B1945,7,1),[1]CatGlob!$R:$R,0),MATCH(MID(B1945,1,2),[1]CatGlob!$R:$R,0))))</f>
        <v>DOL</v>
      </c>
      <c r="F1945" s="397" t="s">
        <v>43</v>
      </c>
      <c r="G1945" s="398" t="s">
        <v>328</v>
      </c>
      <c r="H1945" s="399" t="s">
        <v>48</v>
      </c>
      <c r="I1945" s="399" t="s">
        <v>145</v>
      </c>
      <c r="J1945" s="399" t="s">
        <v>600</v>
      </c>
      <c r="K1945" s="396" t="s">
        <v>600</v>
      </c>
      <c r="L1945" s="400" t="str">
        <f>IF(ISERROR(MATCH(M1945,M$10:M1944,0)),M1945,"")</f>
        <v/>
      </c>
      <c r="M1945" s="401" t="str">
        <f>IF(B1945="","",IF(ISERROR(MATCH(F1945&amp;"_"&amp;G1945&amp;"_"&amp;H1945&amp;"_"&amp;I1945&amp;"_"&amp;J1945&amp;IF(K1945="","","_"&amp;K1945),[1]CatGlob!$B:$B,0)),F1945&amp;"_"&amp;G1945&amp;"_"&amp;H1945&amp;"_"&amp;I1945&amp;"_"&amp;J1945&amp;IF(K1945="","","_"&amp;K1945),INDEX([1]CatGlob!$C:$C,MATCH(F1945&amp;"_"&amp;G1945&amp;"_"&amp;H1945&amp;"_"&amp;I1945&amp;"_"&amp;J1945&amp;IF(K1945="","","_"&amp;K1945),[1]CatGlob!$B:$B,0))))</f>
        <v>RVI_DM_US_AGG</v>
      </c>
      <c r="N1945" s="402" t="str">
        <f t="shared" si="63"/>
        <v/>
      </c>
      <c r="O1945" s="402" t="str">
        <f t="shared" si="62"/>
        <v/>
      </c>
      <c r="P1945" s="401" t="str">
        <f>IF(LEN(B1945)&gt;8,INDEX([1]CatGlob!$X:$X,MATCH(M1945,[1]CatGlob!$W:$W,0)),"")</f>
        <v>INTER</v>
      </c>
      <c r="Q1945" s="403" t="str">
        <f>INDEX([1]CatGlob!P:P,MATCH(M1945,[1]CatGlob!O:O,0))</f>
        <v>RVI</v>
      </c>
      <c r="R1945" s="403" t="s">
        <v>601</v>
      </c>
      <c r="S1945" s="403" t="s">
        <v>1025</v>
      </c>
      <c r="T1945" s="403" t="str">
        <f>INDEX([1]CatGlob!$D:$D,MATCH($M1945,[1]CatGlob!$C:$C,0))</f>
        <v>RVI</v>
      </c>
      <c r="U1945" s="403" t="s">
        <v>602</v>
      </c>
      <c r="V1945" s="404" t="str">
        <f>INDEX([1]CatGlob!$F:$F,MATCH($M1945,[1]CatGlob!$C:$C,0))</f>
        <v>RVI</v>
      </c>
      <c r="W1945" s="405"/>
      <c r="X1945" s="406">
        <v>0</v>
      </c>
      <c r="Y1945" s="407">
        <v>0</v>
      </c>
      <c r="Z1945" s="408">
        <v>0</v>
      </c>
      <c r="AA1945" s="407">
        <v>0</v>
      </c>
      <c r="AB1945" s="408">
        <v>0</v>
      </c>
      <c r="AC1945" s="407">
        <v>0</v>
      </c>
      <c r="AD1945" s="408">
        <v>0</v>
      </c>
      <c r="AE1945" s="407">
        <v>0</v>
      </c>
      <c r="AF1945" s="408">
        <v>0</v>
      </c>
      <c r="AG1945" s="407">
        <v>0</v>
      </c>
      <c r="AI1945" s="406">
        <v>0</v>
      </c>
      <c r="AJ1945" s="407">
        <v>0</v>
      </c>
      <c r="AK1945" s="408">
        <v>0</v>
      </c>
      <c r="AL1945" s="407">
        <v>0</v>
      </c>
      <c r="AM1945" s="408">
        <v>0</v>
      </c>
      <c r="AN1945" s="407">
        <v>0</v>
      </c>
      <c r="AO1945" s="408">
        <v>0</v>
      </c>
      <c r="AP1945" s="407">
        <v>0</v>
      </c>
      <c r="AQ1945" s="408">
        <v>0</v>
      </c>
      <c r="AR1945" s="407">
        <v>0</v>
      </c>
      <c r="AT1945" s="406">
        <v>0</v>
      </c>
      <c r="AU1945" s="407">
        <v>0</v>
      </c>
      <c r="AV1945" s="408">
        <v>0</v>
      </c>
      <c r="AW1945" s="407">
        <v>0</v>
      </c>
      <c r="AX1945" s="408">
        <v>0</v>
      </c>
      <c r="AY1945" s="407">
        <v>0</v>
      </c>
      <c r="AZ1945" s="408">
        <v>0</v>
      </c>
      <c r="BA1945" s="407">
        <v>0</v>
      </c>
      <c r="BB1945" s="408">
        <v>0</v>
      </c>
      <c r="BC1945" s="407">
        <v>0</v>
      </c>
    </row>
    <row r="1946" spans="1:55" x14ac:dyDescent="0.35">
      <c r="A1946" s="385" t="str" cm="1">
        <f t="array" ref="A1946">IFERROR(_xlfn.IFS(AND(F1946="Renta Variable",O1946=1),IFERROR(MATCH(B1946,[1]RV_Det!C:C,0),"Rev"),AND(J1946="Corporativa",O1946=1,I1946="EM"),IFERROR(MATCH(B1946,[1]RF_Corps!B:B,0),"Rev"),AND(F1946="Alternativos",O1946=1),IFERROR(MATCH(B1946,[1]Rep4!C:C,0),"Rev")),"")</f>
        <v/>
      </c>
      <c r="B1946" s="394" t="s">
        <v>5161</v>
      </c>
      <c r="C1946" s="409" t="s">
        <v>5162</v>
      </c>
      <c r="D1946" s="395" t="s">
        <v>5163</v>
      </c>
      <c r="E1946" s="396" t="str">
        <f>IF(B1946="","",INDEX([1]CatGlob!$S:$S,IFERROR(MATCH(MID(B1946,7,1),[1]CatGlob!$R:$R,0),MATCH(MID(B1946,1,2),[1]CatGlob!$R:$R,0))))</f>
        <v>DOL</v>
      </c>
      <c r="F1946" s="397" t="s">
        <v>43</v>
      </c>
      <c r="G1946" s="398" t="s">
        <v>328</v>
      </c>
      <c r="H1946" s="399" t="s">
        <v>48</v>
      </c>
      <c r="I1946" s="399" t="s">
        <v>145</v>
      </c>
      <c r="J1946" s="399" t="s">
        <v>600</v>
      </c>
      <c r="K1946" s="396" t="s">
        <v>600</v>
      </c>
      <c r="L1946" s="400" t="str">
        <f>IF(ISERROR(MATCH(M1946,M$10:M1945,0)),M1946,"")</f>
        <v/>
      </c>
      <c r="M1946" s="401" t="str">
        <f>IF(B1946="","",IF(ISERROR(MATCH(F1946&amp;"_"&amp;G1946&amp;"_"&amp;H1946&amp;"_"&amp;I1946&amp;"_"&amp;J1946&amp;IF(K1946="","","_"&amp;K1946),[1]CatGlob!$B:$B,0)),F1946&amp;"_"&amp;G1946&amp;"_"&amp;H1946&amp;"_"&amp;I1946&amp;"_"&amp;J1946&amp;IF(K1946="","","_"&amp;K1946),INDEX([1]CatGlob!$C:$C,MATCH(F1946&amp;"_"&amp;G1946&amp;"_"&amp;H1946&amp;"_"&amp;I1946&amp;"_"&amp;J1946&amp;IF(K1946="","","_"&amp;K1946),[1]CatGlob!$B:$B,0))))</f>
        <v>RVI_DM_US_AGG</v>
      </c>
      <c r="N1946" s="402" t="str">
        <f t="shared" si="63"/>
        <v/>
      </c>
      <c r="O1946" s="402" t="str">
        <f t="shared" si="62"/>
        <v/>
      </c>
      <c r="P1946" s="401" t="str">
        <f>IF(LEN(B1946)&gt;8,INDEX([1]CatGlob!$X:$X,MATCH(M1946,[1]CatGlob!$W:$W,0)),"")</f>
        <v>INTER</v>
      </c>
      <c r="Q1946" s="403" t="str">
        <f>INDEX([1]CatGlob!P:P,MATCH(M1946,[1]CatGlob!O:O,0))</f>
        <v>RVI</v>
      </c>
      <c r="R1946" s="403" t="s">
        <v>601</v>
      </c>
      <c r="S1946" s="403" t="s">
        <v>1025</v>
      </c>
      <c r="T1946" s="403" t="str">
        <f>INDEX([1]CatGlob!$D:$D,MATCH($M1946,[1]CatGlob!$C:$C,0))</f>
        <v>RVI</v>
      </c>
      <c r="U1946" s="403" t="s">
        <v>602</v>
      </c>
      <c r="V1946" s="404" t="str">
        <f>INDEX([1]CatGlob!$F:$F,MATCH($M1946,[1]CatGlob!$C:$C,0))</f>
        <v>RVI</v>
      </c>
      <c r="W1946" s="405"/>
      <c r="X1946" s="406">
        <v>0</v>
      </c>
      <c r="Y1946" s="407">
        <v>0</v>
      </c>
      <c r="Z1946" s="408">
        <v>0</v>
      </c>
      <c r="AA1946" s="407">
        <v>0</v>
      </c>
      <c r="AB1946" s="408">
        <v>0</v>
      </c>
      <c r="AC1946" s="407">
        <v>0</v>
      </c>
      <c r="AD1946" s="408">
        <v>0</v>
      </c>
      <c r="AE1946" s="407">
        <v>0</v>
      </c>
      <c r="AF1946" s="408">
        <v>0</v>
      </c>
      <c r="AG1946" s="407">
        <v>0</v>
      </c>
      <c r="AI1946" s="406">
        <v>0</v>
      </c>
      <c r="AJ1946" s="407">
        <v>0</v>
      </c>
      <c r="AK1946" s="408">
        <v>0</v>
      </c>
      <c r="AL1946" s="407">
        <v>0</v>
      </c>
      <c r="AM1946" s="408">
        <v>0</v>
      </c>
      <c r="AN1946" s="407">
        <v>0</v>
      </c>
      <c r="AO1946" s="408">
        <v>0</v>
      </c>
      <c r="AP1946" s="407">
        <v>0</v>
      </c>
      <c r="AQ1946" s="408">
        <v>0</v>
      </c>
      <c r="AR1946" s="407">
        <v>0</v>
      </c>
      <c r="AT1946" s="406">
        <v>0</v>
      </c>
      <c r="AU1946" s="407">
        <v>0</v>
      </c>
      <c r="AV1946" s="408">
        <v>0</v>
      </c>
      <c r="AW1946" s="407">
        <v>0</v>
      </c>
      <c r="AX1946" s="408">
        <v>0</v>
      </c>
      <c r="AY1946" s="407">
        <v>0</v>
      </c>
      <c r="AZ1946" s="408">
        <v>0</v>
      </c>
      <c r="BA1946" s="407">
        <v>0</v>
      </c>
      <c r="BB1946" s="408">
        <v>0</v>
      </c>
      <c r="BC1946" s="407">
        <v>0</v>
      </c>
    </row>
    <row r="1947" spans="1:55" x14ac:dyDescent="0.35">
      <c r="A1947" s="385" t="str" cm="1">
        <f t="array" ref="A1947">IFERROR(_xlfn.IFS(AND(F1947="Renta Variable",O1947=1),IFERROR(MATCH(B1947,[1]RV_Det!C:C,0),"Rev"),AND(J1947="Corporativa",O1947=1,I1947="EM"),IFERROR(MATCH(B1947,[1]RF_Corps!B:B,0),"Rev"),AND(F1947="Alternativos",O1947=1),IFERROR(MATCH(B1947,[1]Rep4!C:C,0),"Rev")),"")</f>
        <v/>
      </c>
      <c r="B1947" s="394" t="s">
        <v>5164</v>
      </c>
      <c r="C1947" s="409" t="s">
        <v>5165</v>
      </c>
      <c r="D1947" s="395" t="s">
        <v>5166</v>
      </c>
      <c r="E1947" s="396" t="str">
        <f>IF(B1947="","",INDEX([1]CatGlob!$S:$S,IFERROR(MATCH(MID(B1947,7,1),[1]CatGlob!$R:$R,0),MATCH(MID(B1947,1,2),[1]CatGlob!$R:$R,0))))</f>
        <v>DOL</v>
      </c>
      <c r="F1947" s="397" t="s">
        <v>43</v>
      </c>
      <c r="G1947" s="398" t="s">
        <v>328</v>
      </c>
      <c r="H1947" s="399" t="s">
        <v>48</v>
      </c>
      <c r="I1947" s="399" t="s">
        <v>145</v>
      </c>
      <c r="J1947" s="399" t="s">
        <v>600</v>
      </c>
      <c r="K1947" s="396" t="s">
        <v>600</v>
      </c>
      <c r="L1947" s="400" t="str">
        <f>IF(ISERROR(MATCH(M1947,M$10:M1946,0)),M1947,"")</f>
        <v/>
      </c>
      <c r="M1947" s="401" t="str">
        <f>IF(B1947="","",IF(ISERROR(MATCH(F1947&amp;"_"&amp;G1947&amp;"_"&amp;H1947&amp;"_"&amp;I1947&amp;"_"&amp;J1947&amp;IF(K1947="","","_"&amp;K1947),[1]CatGlob!$B:$B,0)),F1947&amp;"_"&amp;G1947&amp;"_"&amp;H1947&amp;"_"&amp;I1947&amp;"_"&amp;J1947&amp;IF(K1947="","","_"&amp;K1947),INDEX([1]CatGlob!$C:$C,MATCH(F1947&amp;"_"&amp;G1947&amp;"_"&amp;H1947&amp;"_"&amp;I1947&amp;"_"&amp;J1947&amp;IF(K1947="","","_"&amp;K1947),[1]CatGlob!$B:$B,0))))</f>
        <v>RVI_DM_US_AGG</v>
      </c>
      <c r="N1947" s="402" t="str">
        <f t="shared" si="63"/>
        <v/>
      </c>
      <c r="O1947" s="402" t="str">
        <f t="shared" si="62"/>
        <v/>
      </c>
      <c r="P1947" s="401" t="str">
        <f>IF(LEN(B1947)&gt;8,INDEX([1]CatGlob!$X:$X,MATCH(M1947,[1]CatGlob!$W:$W,0)),"")</f>
        <v>INTER</v>
      </c>
      <c r="Q1947" s="403" t="str">
        <f>INDEX([1]CatGlob!P:P,MATCH(M1947,[1]CatGlob!O:O,0))</f>
        <v>RVI</v>
      </c>
      <c r="R1947" s="403" t="s">
        <v>601</v>
      </c>
      <c r="S1947" s="403" t="s">
        <v>1025</v>
      </c>
      <c r="T1947" s="403" t="str">
        <f>INDEX([1]CatGlob!$D:$D,MATCH($M1947,[1]CatGlob!$C:$C,0))</f>
        <v>RVI</v>
      </c>
      <c r="U1947" s="403" t="s">
        <v>602</v>
      </c>
      <c r="V1947" s="404" t="str">
        <f>INDEX([1]CatGlob!$F:$F,MATCH($M1947,[1]CatGlob!$C:$C,0))</f>
        <v>RVI</v>
      </c>
      <c r="W1947" s="405"/>
      <c r="X1947" s="406">
        <v>0</v>
      </c>
      <c r="Y1947" s="407">
        <v>0</v>
      </c>
      <c r="Z1947" s="408">
        <v>0</v>
      </c>
      <c r="AA1947" s="407">
        <v>0</v>
      </c>
      <c r="AB1947" s="408">
        <v>0</v>
      </c>
      <c r="AC1947" s="407">
        <v>0</v>
      </c>
      <c r="AD1947" s="408">
        <v>0</v>
      </c>
      <c r="AE1947" s="407">
        <v>0</v>
      </c>
      <c r="AF1947" s="408">
        <v>0</v>
      </c>
      <c r="AG1947" s="407">
        <v>0</v>
      </c>
      <c r="AI1947" s="406">
        <v>0</v>
      </c>
      <c r="AJ1947" s="407">
        <v>0</v>
      </c>
      <c r="AK1947" s="408">
        <v>0</v>
      </c>
      <c r="AL1947" s="407">
        <v>0</v>
      </c>
      <c r="AM1947" s="408">
        <v>0</v>
      </c>
      <c r="AN1947" s="407">
        <v>0</v>
      </c>
      <c r="AO1947" s="408">
        <v>0</v>
      </c>
      <c r="AP1947" s="407">
        <v>0</v>
      </c>
      <c r="AQ1947" s="408">
        <v>0</v>
      </c>
      <c r="AR1947" s="407">
        <v>0</v>
      </c>
      <c r="AT1947" s="406">
        <v>0</v>
      </c>
      <c r="AU1947" s="407">
        <v>0</v>
      </c>
      <c r="AV1947" s="408">
        <v>0</v>
      </c>
      <c r="AW1947" s="407">
        <v>0</v>
      </c>
      <c r="AX1947" s="408">
        <v>0</v>
      </c>
      <c r="AY1947" s="407">
        <v>0</v>
      </c>
      <c r="AZ1947" s="408">
        <v>0</v>
      </c>
      <c r="BA1947" s="407">
        <v>0</v>
      </c>
      <c r="BB1947" s="408">
        <v>0</v>
      </c>
      <c r="BC1947" s="407">
        <v>0</v>
      </c>
    </row>
    <row r="1948" spans="1:55" x14ac:dyDescent="0.35">
      <c r="A1948" s="385" t="str" cm="1">
        <f t="array" ref="A1948">IFERROR(_xlfn.IFS(AND(F1948="Renta Variable",O1948=1),IFERROR(MATCH(B1948,[1]RV_Det!C:C,0),"Rev"),AND(J1948="Corporativa",O1948=1,I1948="EM"),IFERROR(MATCH(B1948,[1]RF_Corps!B:B,0),"Rev"),AND(F1948="Alternativos",O1948=1),IFERROR(MATCH(B1948,[1]Rep4!C:C,0),"Rev")),"")</f>
        <v/>
      </c>
      <c r="B1948" s="394" t="s">
        <v>5167</v>
      </c>
      <c r="C1948" s="409" t="s">
        <v>5168</v>
      </c>
      <c r="D1948" s="395" t="s">
        <v>5169</v>
      </c>
      <c r="E1948" s="396" t="str">
        <f>IF(B1948="","",INDEX([1]CatGlob!$S:$S,IFERROR(MATCH(MID(B1948,7,1),[1]CatGlob!$R:$R,0),MATCH(MID(B1948,1,2),[1]CatGlob!$R:$R,0))))</f>
        <v>DOL</v>
      </c>
      <c r="F1948" s="397" t="s">
        <v>43</v>
      </c>
      <c r="G1948" s="398" t="s">
        <v>328</v>
      </c>
      <c r="H1948" s="399" t="s">
        <v>48</v>
      </c>
      <c r="I1948" s="399" t="s">
        <v>145</v>
      </c>
      <c r="J1948" s="399" t="s">
        <v>600</v>
      </c>
      <c r="K1948" s="396" t="s">
        <v>600</v>
      </c>
      <c r="L1948" s="400" t="str">
        <f>IF(ISERROR(MATCH(M1948,M$10:M1947,0)),M1948,"")</f>
        <v/>
      </c>
      <c r="M1948" s="401" t="str">
        <f>IF(B1948="","",IF(ISERROR(MATCH(F1948&amp;"_"&amp;G1948&amp;"_"&amp;H1948&amp;"_"&amp;I1948&amp;"_"&amp;J1948&amp;IF(K1948="","","_"&amp;K1948),[1]CatGlob!$B:$B,0)),F1948&amp;"_"&amp;G1948&amp;"_"&amp;H1948&amp;"_"&amp;I1948&amp;"_"&amp;J1948&amp;IF(K1948="","","_"&amp;K1948),INDEX([1]CatGlob!$C:$C,MATCH(F1948&amp;"_"&amp;G1948&amp;"_"&amp;H1948&amp;"_"&amp;I1948&amp;"_"&amp;J1948&amp;IF(K1948="","","_"&amp;K1948),[1]CatGlob!$B:$B,0))))</f>
        <v>RVI_DM_US_AGG</v>
      </c>
      <c r="N1948" s="402" t="str">
        <f t="shared" si="63"/>
        <v/>
      </c>
      <c r="O1948" s="402" t="str">
        <f t="shared" si="62"/>
        <v/>
      </c>
      <c r="P1948" s="401" t="str">
        <f>IF(LEN(B1948)&gt;8,INDEX([1]CatGlob!$X:$X,MATCH(M1948,[1]CatGlob!$W:$W,0)),"")</f>
        <v>INTER</v>
      </c>
      <c r="Q1948" s="403" t="str">
        <f>INDEX([1]CatGlob!P:P,MATCH(M1948,[1]CatGlob!O:O,0))</f>
        <v>RVI</v>
      </c>
      <c r="R1948" s="403" t="s">
        <v>601</v>
      </c>
      <c r="S1948" s="403" t="s">
        <v>1025</v>
      </c>
      <c r="T1948" s="403" t="str">
        <f>INDEX([1]CatGlob!$D:$D,MATCH($M1948,[1]CatGlob!$C:$C,0))</f>
        <v>RVI</v>
      </c>
      <c r="U1948" s="403" t="s">
        <v>602</v>
      </c>
      <c r="V1948" s="404" t="str">
        <f>INDEX([1]CatGlob!$F:$F,MATCH($M1948,[1]CatGlob!$C:$C,0))</f>
        <v>RVI</v>
      </c>
      <c r="W1948" s="405"/>
      <c r="X1948" s="406">
        <v>0</v>
      </c>
      <c r="Y1948" s="407">
        <v>0</v>
      </c>
      <c r="Z1948" s="408">
        <v>0</v>
      </c>
      <c r="AA1948" s="407">
        <v>0</v>
      </c>
      <c r="AB1948" s="408">
        <v>0</v>
      </c>
      <c r="AC1948" s="407">
        <v>0</v>
      </c>
      <c r="AD1948" s="408">
        <v>0</v>
      </c>
      <c r="AE1948" s="407">
        <v>0</v>
      </c>
      <c r="AF1948" s="408">
        <v>0</v>
      </c>
      <c r="AG1948" s="407">
        <v>0</v>
      </c>
      <c r="AI1948" s="406">
        <v>0</v>
      </c>
      <c r="AJ1948" s="407">
        <v>0</v>
      </c>
      <c r="AK1948" s="408">
        <v>0</v>
      </c>
      <c r="AL1948" s="407">
        <v>0</v>
      </c>
      <c r="AM1948" s="408">
        <v>0</v>
      </c>
      <c r="AN1948" s="407">
        <v>0</v>
      </c>
      <c r="AO1948" s="408">
        <v>0</v>
      </c>
      <c r="AP1948" s="407">
        <v>0</v>
      </c>
      <c r="AQ1948" s="408">
        <v>0</v>
      </c>
      <c r="AR1948" s="407">
        <v>0</v>
      </c>
      <c r="AT1948" s="406">
        <v>0</v>
      </c>
      <c r="AU1948" s="407">
        <v>0</v>
      </c>
      <c r="AV1948" s="408">
        <v>0</v>
      </c>
      <c r="AW1948" s="407">
        <v>0</v>
      </c>
      <c r="AX1948" s="408">
        <v>0</v>
      </c>
      <c r="AY1948" s="407">
        <v>0</v>
      </c>
      <c r="AZ1948" s="408">
        <v>0</v>
      </c>
      <c r="BA1948" s="407">
        <v>0</v>
      </c>
      <c r="BB1948" s="408">
        <v>0</v>
      </c>
      <c r="BC1948" s="407">
        <v>0</v>
      </c>
    </row>
    <row r="1949" spans="1:55" x14ac:dyDescent="0.35">
      <c r="A1949" s="385" t="str" cm="1">
        <f t="array" ref="A1949">IFERROR(_xlfn.IFS(AND(F1949="Renta Variable",O1949=1),IFERROR(MATCH(B1949,[1]RV_Det!C:C,0),"Rev"),AND(J1949="Corporativa",O1949=1,I1949="EM"),IFERROR(MATCH(B1949,[1]RF_Corps!B:B,0),"Rev"),AND(F1949="Alternativos",O1949=1),IFERROR(MATCH(B1949,[1]Rep4!C:C,0),"Rev")),"")</f>
        <v/>
      </c>
      <c r="B1949" s="394" t="s">
        <v>5170</v>
      </c>
      <c r="C1949" s="409" t="s">
        <v>5171</v>
      </c>
      <c r="D1949" s="395" t="s">
        <v>5172</v>
      </c>
      <c r="E1949" s="396" t="str">
        <f>IF(B1949="","",INDEX([1]CatGlob!$S:$S,IFERROR(MATCH(MID(B1949,7,1),[1]CatGlob!$R:$R,0),MATCH(MID(B1949,1,2),[1]CatGlob!$R:$R,0))))</f>
        <v>DOL</v>
      </c>
      <c r="F1949" s="397" t="s">
        <v>43</v>
      </c>
      <c r="G1949" s="398" t="s">
        <v>328</v>
      </c>
      <c r="H1949" s="399" t="s">
        <v>48</v>
      </c>
      <c r="I1949" s="399" t="s">
        <v>145</v>
      </c>
      <c r="J1949" s="399" t="s">
        <v>600</v>
      </c>
      <c r="K1949" s="396" t="s">
        <v>600</v>
      </c>
      <c r="L1949" s="400" t="str">
        <f>IF(ISERROR(MATCH(M1949,M$10:M1948,0)),M1949,"")</f>
        <v/>
      </c>
      <c r="M1949" s="401" t="str">
        <f>IF(B1949="","",IF(ISERROR(MATCH(F1949&amp;"_"&amp;G1949&amp;"_"&amp;H1949&amp;"_"&amp;I1949&amp;"_"&amp;J1949&amp;IF(K1949="","","_"&amp;K1949),[1]CatGlob!$B:$B,0)),F1949&amp;"_"&amp;G1949&amp;"_"&amp;H1949&amp;"_"&amp;I1949&amp;"_"&amp;J1949&amp;IF(K1949="","","_"&amp;K1949),INDEX([1]CatGlob!$C:$C,MATCH(F1949&amp;"_"&amp;G1949&amp;"_"&amp;H1949&amp;"_"&amp;I1949&amp;"_"&amp;J1949&amp;IF(K1949="","","_"&amp;K1949),[1]CatGlob!$B:$B,0))))</f>
        <v>RVI_DM_US_AGG</v>
      </c>
      <c r="N1949" s="402" t="str">
        <f t="shared" si="63"/>
        <v/>
      </c>
      <c r="O1949" s="402" t="str">
        <f t="shared" si="62"/>
        <v/>
      </c>
      <c r="P1949" s="401" t="str">
        <f>IF(LEN(B1949)&gt;8,INDEX([1]CatGlob!$X:$X,MATCH(M1949,[1]CatGlob!$W:$W,0)),"")</f>
        <v>INTER</v>
      </c>
      <c r="Q1949" s="403" t="str">
        <f>INDEX([1]CatGlob!P:P,MATCH(M1949,[1]CatGlob!O:O,0))</f>
        <v>RVI</v>
      </c>
      <c r="R1949" s="403" t="s">
        <v>601</v>
      </c>
      <c r="S1949" s="403" t="s">
        <v>1025</v>
      </c>
      <c r="T1949" s="403" t="str">
        <f>INDEX([1]CatGlob!$D:$D,MATCH($M1949,[1]CatGlob!$C:$C,0))</f>
        <v>RVI</v>
      </c>
      <c r="U1949" s="403" t="s">
        <v>602</v>
      </c>
      <c r="V1949" s="404" t="str">
        <f>INDEX([1]CatGlob!$F:$F,MATCH($M1949,[1]CatGlob!$C:$C,0))</f>
        <v>RVI</v>
      </c>
      <c r="W1949" s="405"/>
      <c r="X1949" s="406">
        <v>0</v>
      </c>
      <c r="Y1949" s="407">
        <v>0</v>
      </c>
      <c r="Z1949" s="408">
        <v>0</v>
      </c>
      <c r="AA1949" s="407">
        <v>0</v>
      </c>
      <c r="AB1949" s="408">
        <v>0</v>
      </c>
      <c r="AC1949" s="407">
        <v>0</v>
      </c>
      <c r="AD1949" s="408">
        <v>0</v>
      </c>
      <c r="AE1949" s="407">
        <v>0</v>
      </c>
      <c r="AF1949" s="408">
        <v>0</v>
      </c>
      <c r="AG1949" s="407">
        <v>0</v>
      </c>
      <c r="AI1949" s="406">
        <v>0</v>
      </c>
      <c r="AJ1949" s="407">
        <v>0</v>
      </c>
      <c r="AK1949" s="408">
        <v>0</v>
      </c>
      <c r="AL1949" s="407">
        <v>0</v>
      </c>
      <c r="AM1949" s="408">
        <v>0</v>
      </c>
      <c r="AN1949" s="407">
        <v>0</v>
      </c>
      <c r="AO1949" s="408">
        <v>0</v>
      </c>
      <c r="AP1949" s="407">
        <v>0</v>
      </c>
      <c r="AQ1949" s="408">
        <v>0</v>
      </c>
      <c r="AR1949" s="407">
        <v>0</v>
      </c>
      <c r="AT1949" s="406">
        <v>0</v>
      </c>
      <c r="AU1949" s="407">
        <v>0</v>
      </c>
      <c r="AV1949" s="408">
        <v>0</v>
      </c>
      <c r="AW1949" s="407">
        <v>0</v>
      </c>
      <c r="AX1949" s="408">
        <v>0</v>
      </c>
      <c r="AY1949" s="407">
        <v>0</v>
      </c>
      <c r="AZ1949" s="408">
        <v>0</v>
      </c>
      <c r="BA1949" s="407">
        <v>0</v>
      </c>
      <c r="BB1949" s="408">
        <v>0</v>
      </c>
      <c r="BC1949" s="407">
        <v>0</v>
      </c>
    </row>
    <row r="1950" spans="1:55" x14ac:dyDescent="0.35">
      <c r="A1950" s="385" cm="1">
        <f t="array" ref="A1950">IFERROR(_xlfn.IFS(AND(F1950="Renta Variable",O1950=1),IFERROR(MATCH(B1950,[1]RV_Det!C:C,0),"Rev"),AND(J1950="Corporativa",O1950=1,I1950="EM"),IFERROR(MATCH(B1950,[1]RF_Corps!B:B,0),"Rev"),AND(F1950="Alternativos",O1950=1),IFERROR(MATCH(B1950,[1]Rep4!C:C,0),"Rev")),"")</f>
        <v>468</v>
      </c>
      <c r="B1950" s="394" t="s">
        <v>5173</v>
      </c>
      <c r="C1950" s="409" t="s">
        <v>5174</v>
      </c>
      <c r="D1950" s="395" t="s">
        <v>5175</v>
      </c>
      <c r="E1950" s="396" t="str">
        <f>IF(B1950="","",INDEX([1]CatGlob!$S:$S,IFERROR(MATCH(MID(B1950,7,1),[1]CatGlob!$R:$R,0),MATCH(MID(B1950,1,2),[1]CatGlob!$R:$R,0))))</f>
        <v>DOL</v>
      </c>
      <c r="F1950" s="397" t="s">
        <v>43</v>
      </c>
      <c r="G1950" s="398" t="s">
        <v>328</v>
      </c>
      <c r="H1950" s="399" t="s">
        <v>48</v>
      </c>
      <c r="I1950" s="399" t="s">
        <v>145</v>
      </c>
      <c r="J1950" s="399" t="s">
        <v>600</v>
      </c>
      <c r="K1950" s="396" t="s">
        <v>600</v>
      </c>
      <c r="L1950" s="400" t="str">
        <f>IF(ISERROR(MATCH(M1950,M$10:M1949,0)),M1950,"")</f>
        <v/>
      </c>
      <c r="M1950" s="401" t="str">
        <f>IF(B1950="","",IF(ISERROR(MATCH(F1950&amp;"_"&amp;G1950&amp;"_"&amp;H1950&amp;"_"&amp;I1950&amp;"_"&amp;J1950&amp;IF(K1950="","","_"&amp;K1950),[1]CatGlob!$B:$B,0)),F1950&amp;"_"&amp;G1950&amp;"_"&amp;H1950&amp;"_"&amp;I1950&amp;"_"&amp;J1950&amp;IF(K1950="","","_"&amp;K1950),INDEX([1]CatGlob!$C:$C,MATCH(F1950&amp;"_"&amp;G1950&amp;"_"&amp;H1950&amp;"_"&amp;I1950&amp;"_"&amp;J1950&amp;IF(K1950="","","_"&amp;K1950),[1]CatGlob!$B:$B,0))))</f>
        <v>RVI_DM_US_AGG</v>
      </c>
      <c r="N1950" s="402" t="str">
        <f t="shared" si="63"/>
        <v/>
      </c>
      <c r="O1950" s="402">
        <f t="shared" si="62"/>
        <v>1</v>
      </c>
      <c r="P1950" s="401" t="str">
        <f>IF(LEN(B1950)&gt;8,INDEX([1]CatGlob!$X:$X,MATCH(M1950,[1]CatGlob!$W:$W,0)),"")</f>
        <v>INTER</v>
      </c>
      <c r="Q1950" s="403" t="str">
        <f>INDEX([1]CatGlob!P:P,MATCH(M1950,[1]CatGlob!O:O,0))</f>
        <v>RVI</v>
      </c>
      <c r="R1950" s="403" t="s">
        <v>601</v>
      </c>
      <c r="S1950" s="403" t="s">
        <v>1025</v>
      </c>
      <c r="T1950" s="403" t="str">
        <f>INDEX([1]CatGlob!$D:$D,MATCH($M1950,[1]CatGlob!$C:$C,0))</f>
        <v>RVI</v>
      </c>
      <c r="U1950" s="403" t="s">
        <v>602</v>
      </c>
      <c r="V1950" s="404" t="str">
        <f>INDEX([1]CatGlob!$F:$F,MATCH($M1950,[1]CatGlob!$C:$C,0))</f>
        <v>RVI</v>
      </c>
      <c r="W1950" s="405"/>
      <c r="X1950" s="406">
        <v>0</v>
      </c>
      <c r="Y1950" s="407">
        <v>0</v>
      </c>
      <c r="Z1950" s="408">
        <v>0</v>
      </c>
      <c r="AA1950" s="407">
        <v>0</v>
      </c>
      <c r="AB1950" s="408">
        <v>0</v>
      </c>
      <c r="AC1950" s="407">
        <v>0</v>
      </c>
      <c r="AD1950" s="408">
        <v>0</v>
      </c>
      <c r="AE1950" s="407">
        <v>0</v>
      </c>
      <c r="AF1950" s="408">
        <v>0</v>
      </c>
      <c r="AG1950" s="407">
        <v>0</v>
      </c>
      <c r="AI1950" s="406">
        <v>8.1885400484319993E-9</v>
      </c>
      <c r="AJ1950" s="407">
        <v>7.6657347136688301E-7</v>
      </c>
      <c r="AK1950" s="408">
        <v>8.1885400484319993E-9</v>
      </c>
      <c r="AL1950" s="407">
        <v>7.6657347136688301E-7</v>
      </c>
      <c r="AM1950" s="408">
        <v>8.1885400484319993E-9</v>
      </c>
      <c r="AN1950" s="407">
        <v>7.6657347136688301E-7</v>
      </c>
      <c r="AO1950" s="408">
        <v>8.1885400484319993E-9</v>
      </c>
      <c r="AP1950" s="407">
        <v>7.6657347136688301E-7</v>
      </c>
      <c r="AQ1950" s="408">
        <v>8.1885400484319993E-9</v>
      </c>
      <c r="AR1950" s="407">
        <v>7.6657347136688195E-7</v>
      </c>
      <c r="AT1950" s="406">
        <v>0</v>
      </c>
      <c r="AU1950" s="407">
        <v>0</v>
      </c>
      <c r="AV1950" s="408">
        <v>0</v>
      </c>
      <c r="AW1950" s="407">
        <v>0</v>
      </c>
      <c r="AX1950" s="408">
        <v>0</v>
      </c>
      <c r="AY1950" s="407">
        <v>0</v>
      </c>
      <c r="AZ1950" s="408">
        <v>0</v>
      </c>
      <c r="BA1950" s="407">
        <v>0</v>
      </c>
      <c r="BB1950" s="408">
        <v>0</v>
      </c>
      <c r="BC1950" s="407">
        <v>0</v>
      </c>
    </row>
    <row r="1951" spans="1:55" x14ac:dyDescent="0.35">
      <c r="A1951" s="385" t="str" cm="1">
        <f t="array" ref="A1951">IFERROR(_xlfn.IFS(AND(F1951="Renta Variable",O1951=1),IFERROR(MATCH(B1951,[1]RV_Det!C:C,0),"Rev"),AND(J1951="Corporativa",O1951=1,I1951="EM"),IFERROR(MATCH(B1951,[1]RF_Corps!B:B,0),"Rev"),AND(F1951="Alternativos",O1951=1),IFERROR(MATCH(B1951,[1]Rep4!C:C,0),"Rev")),"")</f>
        <v/>
      </c>
      <c r="B1951" s="394" t="s">
        <v>5176</v>
      </c>
      <c r="C1951" s="409" t="s">
        <v>5177</v>
      </c>
      <c r="D1951" s="395" t="s">
        <v>5178</v>
      </c>
      <c r="E1951" s="396" t="str">
        <f>IF(B1951="","",INDEX([1]CatGlob!$S:$S,IFERROR(MATCH(MID(B1951,7,1),[1]CatGlob!$R:$R,0),MATCH(MID(B1951,1,2),[1]CatGlob!$R:$R,0))))</f>
        <v>DOL</v>
      </c>
      <c r="F1951" s="397" t="s">
        <v>43</v>
      </c>
      <c r="G1951" s="398" t="s">
        <v>328</v>
      </c>
      <c r="H1951" s="399" t="s">
        <v>48</v>
      </c>
      <c r="I1951" s="399" t="s">
        <v>145</v>
      </c>
      <c r="J1951" s="399" t="s">
        <v>600</v>
      </c>
      <c r="K1951" s="396" t="s">
        <v>600</v>
      </c>
      <c r="L1951" s="400" t="str">
        <f>IF(ISERROR(MATCH(M1951,M$10:M1950,0)),M1951,"")</f>
        <v/>
      </c>
      <c r="M1951" s="401" t="str">
        <f>IF(B1951="","",IF(ISERROR(MATCH(F1951&amp;"_"&amp;G1951&amp;"_"&amp;H1951&amp;"_"&amp;I1951&amp;"_"&amp;J1951&amp;IF(K1951="","","_"&amp;K1951),[1]CatGlob!$B:$B,0)),F1951&amp;"_"&amp;G1951&amp;"_"&amp;H1951&amp;"_"&amp;I1951&amp;"_"&amp;J1951&amp;IF(K1951="","","_"&amp;K1951),INDEX([1]CatGlob!$C:$C,MATCH(F1951&amp;"_"&amp;G1951&amp;"_"&amp;H1951&amp;"_"&amp;I1951&amp;"_"&amp;J1951&amp;IF(K1951="","","_"&amp;K1951),[1]CatGlob!$B:$B,0))))</f>
        <v>RVI_DM_US_AGG</v>
      </c>
      <c r="N1951" s="402" t="str">
        <f t="shared" si="63"/>
        <v/>
      </c>
      <c r="O1951" s="402" t="str">
        <f t="shared" si="62"/>
        <v/>
      </c>
      <c r="P1951" s="401" t="str">
        <f>IF(LEN(B1951)&gt;8,INDEX([1]CatGlob!$X:$X,MATCH(M1951,[1]CatGlob!$W:$W,0)),"")</f>
        <v>INTER</v>
      </c>
      <c r="Q1951" s="403" t="str">
        <f>INDEX([1]CatGlob!P:P,MATCH(M1951,[1]CatGlob!O:O,0))</f>
        <v>RVI</v>
      </c>
      <c r="R1951" s="403" t="s">
        <v>601</v>
      </c>
      <c r="S1951" s="403" t="s">
        <v>1025</v>
      </c>
      <c r="T1951" s="403" t="str">
        <f>INDEX([1]CatGlob!$D:$D,MATCH($M1951,[1]CatGlob!$C:$C,0))</f>
        <v>RVI</v>
      </c>
      <c r="U1951" s="403" t="s">
        <v>602</v>
      </c>
      <c r="V1951" s="404" t="str">
        <f>INDEX([1]CatGlob!$F:$F,MATCH($M1951,[1]CatGlob!$C:$C,0))</f>
        <v>RVI</v>
      </c>
      <c r="W1951" s="405"/>
      <c r="X1951" s="406">
        <v>0</v>
      </c>
      <c r="Y1951" s="407">
        <v>0</v>
      </c>
      <c r="Z1951" s="408">
        <v>0</v>
      </c>
      <c r="AA1951" s="407">
        <v>0</v>
      </c>
      <c r="AB1951" s="408">
        <v>0</v>
      </c>
      <c r="AC1951" s="407">
        <v>0</v>
      </c>
      <c r="AD1951" s="408">
        <v>0</v>
      </c>
      <c r="AE1951" s="407">
        <v>0</v>
      </c>
      <c r="AF1951" s="408">
        <v>0</v>
      </c>
      <c r="AG1951" s="407">
        <v>0</v>
      </c>
      <c r="AI1951" s="406">
        <v>0</v>
      </c>
      <c r="AJ1951" s="407">
        <v>0</v>
      </c>
      <c r="AK1951" s="408">
        <v>0</v>
      </c>
      <c r="AL1951" s="407">
        <v>0</v>
      </c>
      <c r="AM1951" s="408">
        <v>0</v>
      </c>
      <c r="AN1951" s="407">
        <v>0</v>
      </c>
      <c r="AO1951" s="408">
        <v>0</v>
      </c>
      <c r="AP1951" s="407">
        <v>0</v>
      </c>
      <c r="AQ1951" s="408">
        <v>0</v>
      </c>
      <c r="AR1951" s="407">
        <v>0</v>
      </c>
      <c r="AT1951" s="406">
        <v>0</v>
      </c>
      <c r="AU1951" s="407">
        <v>0</v>
      </c>
      <c r="AV1951" s="408">
        <v>0</v>
      </c>
      <c r="AW1951" s="407">
        <v>0</v>
      </c>
      <c r="AX1951" s="408">
        <v>0</v>
      </c>
      <c r="AY1951" s="407">
        <v>0</v>
      </c>
      <c r="AZ1951" s="408">
        <v>0</v>
      </c>
      <c r="BA1951" s="407">
        <v>0</v>
      </c>
      <c r="BB1951" s="408">
        <v>0</v>
      </c>
      <c r="BC1951" s="407">
        <v>0</v>
      </c>
    </row>
    <row r="1952" spans="1:55" x14ac:dyDescent="0.35">
      <c r="A1952" s="385" t="str" cm="1">
        <f t="array" ref="A1952">IFERROR(_xlfn.IFS(AND(F1952="Renta Variable",O1952=1),IFERROR(MATCH(B1952,[1]RV_Det!C:C,0),"Rev"),AND(J1952="Corporativa",O1952=1,I1952="EM"),IFERROR(MATCH(B1952,[1]RF_Corps!B:B,0),"Rev"),AND(F1952="Alternativos",O1952=1),IFERROR(MATCH(B1952,[1]Rep4!C:C,0),"Rev")),"")</f>
        <v/>
      </c>
      <c r="B1952" s="394" t="s">
        <v>5179</v>
      </c>
      <c r="C1952" s="409" t="s">
        <v>5180</v>
      </c>
      <c r="D1952" s="395" t="s">
        <v>5181</v>
      </c>
      <c r="E1952" s="396" t="str">
        <f>IF(B1952="","",INDEX([1]CatGlob!$S:$S,IFERROR(MATCH(MID(B1952,7,1),[1]CatGlob!$R:$R,0),MATCH(MID(B1952,1,2),[1]CatGlob!$R:$R,0))))</f>
        <v>DOL</v>
      </c>
      <c r="F1952" s="397" t="s">
        <v>43</v>
      </c>
      <c r="G1952" s="398" t="s">
        <v>328</v>
      </c>
      <c r="H1952" s="399" t="s">
        <v>48</v>
      </c>
      <c r="I1952" s="399" t="s">
        <v>145</v>
      </c>
      <c r="J1952" s="399" t="s">
        <v>600</v>
      </c>
      <c r="K1952" s="396" t="s">
        <v>600</v>
      </c>
      <c r="L1952" s="400" t="str">
        <f>IF(ISERROR(MATCH(M1952,M$10:M1951,0)),M1952,"")</f>
        <v/>
      </c>
      <c r="M1952" s="401" t="str">
        <f>IF(B1952="","",IF(ISERROR(MATCH(F1952&amp;"_"&amp;G1952&amp;"_"&amp;H1952&amp;"_"&amp;I1952&amp;"_"&amp;J1952&amp;IF(K1952="","","_"&amp;K1952),[1]CatGlob!$B:$B,0)),F1952&amp;"_"&amp;G1952&amp;"_"&amp;H1952&amp;"_"&amp;I1952&amp;"_"&amp;J1952&amp;IF(K1952="","","_"&amp;K1952),INDEX([1]CatGlob!$C:$C,MATCH(F1952&amp;"_"&amp;G1952&amp;"_"&amp;H1952&amp;"_"&amp;I1952&amp;"_"&amp;J1952&amp;IF(K1952="","","_"&amp;K1952),[1]CatGlob!$B:$B,0))))</f>
        <v>RVI_DM_US_AGG</v>
      </c>
      <c r="N1952" s="402" t="str">
        <f t="shared" si="63"/>
        <v/>
      </c>
      <c r="O1952" s="402" t="str">
        <f t="shared" si="62"/>
        <v/>
      </c>
      <c r="P1952" s="401" t="str">
        <f>IF(LEN(B1952)&gt;8,INDEX([1]CatGlob!$X:$X,MATCH(M1952,[1]CatGlob!$W:$W,0)),"")</f>
        <v>INTER</v>
      </c>
      <c r="Q1952" s="403" t="str">
        <f>INDEX([1]CatGlob!P:P,MATCH(M1952,[1]CatGlob!O:O,0))</f>
        <v>RVI</v>
      </c>
      <c r="R1952" s="403" t="s">
        <v>601</v>
      </c>
      <c r="S1952" s="403" t="s">
        <v>1025</v>
      </c>
      <c r="T1952" s="403" t="str">
        <f>INDEX([1]CatGlob!$D:$D,MATCH($M1952,[1]CatGlob!$C:$C,0))</f>
        <v>RVI</v>
      </c>
      <c r="U1952" s="403" t="s">
        <v>602</v>
      </c>
      <c r="V1952" s="404" t="str">
        <f>INDEX([1]CatGlob!$F:$F,MATCH($M1952,[1]CatGlob!$C:$C,0))</f>
        <v>RVI</v>
      </c>
      <c r="W1952" s="405"/>
      <c r="X1952" s="406">
        <v>0</v>
      </c>
      <c r="Y1952" s="407">
        <v>0</v>
      </c>
      <c r="Z1952" s="408">
        <v>0</v>
      </c>
      <c r="AA1952" s="407">
        <v>0</v>
      </c>
      <c r="AB1952" s="408">
        <v>0</v>
      </c>
      <c r="AC1952" s="407">
        <v>0</v>
      </c>
      <c r="AD1952" s="408">
        <v>0</v>
      </c>
      <c r="AE1952" s="407">
        <v>0</v>
      </c>
      <c r="AF1952" s="408">
        <v>0</v>
      </c>
      <c r="AG1952" s="407">
        <v>0</v>
      </c>
      <c r="AI1952" s="406">
        <v>0</v>
      </c>
      <c r="AJ1952" s="407">
        <v>0</v>
      </c>
      <c r="AK1952" s="408">
        <v>0</v>
      </c>
      <c r="AL1952" s="407">
        <v>0</v>
      </c>
      <c r="AM1952" s="408">
        <v>0</v>
      </c>
      <c r="AN1952" s="407">
        <v>0</v>
      </c>
      <c r="AO1952" s="408">
        <v>0</v>
      </c>
      <c r="AP1952" s="407">
        <v>0</v>
      </c>
      <c r="AQ1952" s="408">
        <v>0</v>
      </c>
      <c r="AR1952" s="407">
        <v>0</v>
      </c>
      <c r="AT1952" s="406">
        <v>0</v>
      </c>
      <c r="AU1952" s="407">
        <v>0</v>
      </c>
      <c r="AV1952" s="408">
        <v>0</v>
      </c>
      <c r="AW1952" s="407">
        <v>0</v>
      </c>
      <c r="AX1952" s="408">
        <v>0</v>
      </c>
      <c r="AY1952" s="407">
        <v>0</v>
      </c>
      <c r="AZ1952" s="408">
        <v>0</v>
      </c>
      <c r="BA1952" s="407">
        <v>0</v>
      </c>
      <c r="BB1952" s="408">
        <v>0</v>
      </c>
      <c r="BC1952" s="407">
        <v>0</v>
      </c>
    </row>
    <row r="1953" spans="1:55" x14ac:dyDescent="0.35">
      <c r="A1953" s="385" cm="1">
        <f t="array" ref="A1953">IFERROR(_xlfn.IFS(AND(F1953="Renta Variable",O1953=1),IFERROR(MATCH(B1953,[1]RV_Det!C:C,0),"Rev"),AND(J1953="Corporativa",O1953=1,I1953="EM"),IFERROR(MATCH(B1953,[1]RF_Corps!B:B,0),"Rev"),AND(F1953="Alternativos",O1953=1),IFERROR(MATCH(B1953,[1]Rep4!C:C,0),"Rev")),"")</f>
        <v>472</v>
      </c>
      <c r="B1953" s="394" t="s">
        <v>5182</v>
      </c>
      <c r="C1953" s="409" t="s">
        <v>5183</v>
      </c>
      <c r="D1953" s="395" t="s">
        <v>5184</v>
      </c>
      <c r="E1953" s="396" t="str">
        <f>IF(B1953="","",INDEX([1]CatGlob!$S:$S,IFERROR(MATCH(MID(B1953,7,1),[1]CatGlob!$R:$R,0),MATCH(MID(B1953,1,2),[1]CatGlob!$R:$R,0))))</f>
        <v>DOL</v>
      </c>
      <c r="F1953" s="397" t="s">
        <v>43</v>
      </c>
      <c r="G1953" s="398" t="s">
        <v>328</v>
      </c>
      <c r="H1953" s="399" t="s">
        <v>48</v>
      </c>
      <c r="I1953" s="399" t="s">
        <v>145</v>
      </c>
      <c r="J1953" s="399" t="s">
        <v>600</v>
      </c>
      <c r="K1953" s="396" t="s">
        <v>600</v>
      </c>
      <c r="L1953" s="400" t="str">
        <f>IF(ISERROR(MATCH(M1953,M$10:M1952,0)),M1953,"")</f>
        <v/>
      </c>
      <c r="M1953" s="401" t="str">
        <f>IF(B1953="","",IF(ISERROR(MATCH(F1953&amp;"_"&amp;G1953&amp;"_"&amp;H1953&amp;"_"&amp;I1953&amp;"_"&amp;J1953&amp;IF(K1953="","","_"&amp;K1953),[1]CatGlob!$B:$B,0)),F1953&amp;"_"&amp;G1953&amp;"_"&amp;H1953&amp;"_"&amp;I1953&amp;"_"&amp;J1953&amp;IF(K1953="","","_"&amp;K1953),INDEX([1]CatGlob!$C:$C,MATCH(F1953&amp;"_"&amp;G1953&amp;"_"&amp;H1953&amp;"_"&amp;I1953&amp;"_"&amp;J1953&amp;IF(K1953="","","_"&amp;K1953),[1]CatGlob!$B:$B,0))))</f>
        <v>RVI_DM_US_AGG</v>
      </c>
      <c r="N1953" s="402" t="str">
        <f t="shared" si="63"/>
        <v/>
      </c>
      <c r="O1953" s="402">
        <f t="shared" si="62"/>
        <v>1</v>
      </c>
      <c r="P1953" s="401" t="str">
        <f>IF(LEN(B1953)&gt;8,INDEX([1]CatGlob!$X:$X,MATCH(M1953,[1]CatGlob!$W:$W,0)),"")</f>
        <v>INTER</v>
      </c>
      <c r="Q1953" s="403" t="str">
        <f>INDEX([1]CatGlob!P:P,MATCH(M1953,[1]CatGlob!O:O,0))</f>
        <v>RVI</v>
      </c>
      <c r="R1953" s="403" t="s">
        <v>1017</v>
      </c>
      <c r="S1953" s="403" t="s">
        <v>1018</v>
      </c>
      <c r="T1953" s="403" t="str">
        <f>INDEX([1]CatGlob!$D:$D,MATCH($M1953,[1]CatGlob!$C:$C,0))</f>
        <v>RVI</v>
      </c>
      <c r="U1953" s="403" t="s">
        <v>602</v>
      </c>
      <c r="V1953" s="404" t="str">
        <f>INDEX([1]CatGlob!$F:$F,MATCH($M1953,[1]CatGlob!$C:$C,0))</f>
        <v>RVI</v>
      </c>
      <c r="W1953" s="405"/>
      <c r="X1953" s="406">
        <v>0</v>
      </c>
      <c r="Y1953" s="407">
        <v>0</v>
      </c>
      <c r="Z1953" s="408">
        <v>-1.14912936017797E-4</v>
      </c>
      <c r="AA1953" s="407">
        <v>-3.86819217768064E-4</v>
      </c>
      <c r="AB1953" s="408">
        <v>0</v>
      </c>
      <c r="AC1953" s="407">
        <v>0</v>
      </c>
      <c r="AD1953" s="408">
        <v>0</v>
      </c>
      <c r="AE1953" s="407">
        <v>0</v>
      </c>
      <c r="AF1953" s="408">
        <v>-1.4959949966962001E-5</v>
      </c>
      <c r="AG1953" s="407">
        <v>-5.0358091478694697E-5</v>
      </c>
      <c r="AI1953" s="406">
        <v>0</v>
      </c>
      <c r="AJ1953" s="407">
        <v>0</v>
      </c>
      <c r="AK1953" s="408">
        <v>-2.88367505302461E-7</v>
      </c>
      <c r="AL1953" s="407">
        <v>-9.7070129712051291E-7</v>
      </c>
      <c r="AM1953" s="408">
        <v>0</v>
      </c>
      <c r="AN1953" s="407">
        <v>0</v>
      </c>
      <c r="AO1953" s="408">
        <v>0</v>
      </c>
      <c r="AP1953" s="407">
        <v>0</v>
      </c>
      <c r="AQ1953" s="408">
        <v>-8.32455271819308E-8</v>
      </c>
      <c r="AR1953" s="407">
        <v>-2.8022068967245598E-7</v>
      </c>
      <c r="AT1953" s="406">
        <v>0</v>
      </c>
      <c r="AU1953" s="407">
        <v>0</v>
      </c>
      <c r="AV1953" s="408">
        <v>-4.9384510575386603E-5</v>
      </c>
      <c r="AW1953" s="407">
        <v>-1.6623783571923E-4</v>
      </c>
      <c r="AX1953" s="408">
        <v>0</v>
      </c>
      <c r="AY1953" s="407">
        <v>0</v>
      </c>
      <c r="AZ1953" s="408">
        <v>0</v>
      </c>
      <c r="BA1953" s="407">
        <v>0</v>
      </c>
      <c r="BB1953" s="408">
        <v>-2.2602524450082901E-5</v>
      </c>
      <c r="BC1953" s="407">
        <v>-7.6084478768641403E-5</v>
      </c>
    </row>
    <row r="1954" spans="1:55" x14ac:dyDescent="0.35">
      <c r="A1954" s="385" t="str" cm="1">
        <f t="array" ref="A1954">IFERROR(_xlfn.IFS(AND(F1954="Renta Variable",O1954=1),IFERROR(MATCH(B1954,[1]RV_Det!C:C,0),"Rev"),AND(J1954="Corporativa",O1954=1,I1954="EM"),IFERROR(MATCH(B1954,[1]RF_Corps!B:B,0),"Rev"),AND(F1954="Alternativos",O1954=1),IFERROR(MATCH(B1954,[1]Rep4!C:C,0),"Rev")),"")</f>
        <v/>
      </c>
      <c r="B1954" s="394" t="s">
        <v>5185</v>
      </c>
      <c r="C1954" s="409" t="s">
        <v>5186</v>
      </c>
      <c r="D1954" s="395" t="s">
        <v>5187</v>
      </c>
      <c r="E1954" s="396" t="str">
        <f>IF(B1954="","",INDEX([1]CatGlob!$S:$S,IFERROR(MATCH(MID(B1954,7,1),[1]CatGlob!$R:$R,0),MATCH(MID(B1954,1,2),[1]CatGlob!$R:$R,0))))</f>
        <v>DOL</v>
      </c>
      <c r="F1954" s="397" t="s">
        <v>43</v>
      </c>
      <c r="G1954" s="398" t="s">
        <v>328</v>
      </c>
      <c r="H1954" s="399" t="s">
        <v>48</v>
      </c>
      <c r="I1954" s="399" t="s">
        <v>145</v>
      </c>
      <c r="J1954" s="399" t="s">
        <v>600</v>
      </c>
      <c r="K1954" s="396" t="s">
        <v>600</v>
      </c>
      <c r="L1954" s="400" t="str">
        <f>IF(ISERROR(MATCH(M1954,M$10:M1953,0)),M1954,"")</f>
        <v/>
      </c>
      <c r="M1954" s="401" t="str">
        <f>IF(B1954="","",IF(ISERROR(MATCH(F1954&amp;"_"&amp;G1954&amp;"_"&amp;H1954&amp;"_"&amp;I1954&amp;"_"&amp;J1954&amp;IF(K1954="","","_"&amp;K1954),[1]CatGlob!$B:$B,0)),F1954&amp;"_"&amp;G1954&amp;"_"&amp;H1954&amp;"_"&amp;I1954&amp;"_"&amp;J1954&amp;IF(K1954="","","_"&amp;K1954),INDEX([1]CatGlob!$C:$C,MATCH(F1954&amp;"_"&amp;G1954&amp;"_"&amp;H1954&amp;"_"&amp;I1954&amp;"_"&amp;J1954&amp;IF(K1954="","","_"&amp;K1954),[1]CatGlob!$B:$B,0))))</f>
        <v>RVI_DM_US_AGG</v>
      </c>
      <c r="N1954" s="402" t="str">
        <f t="shared" si="63"/>
        <v/>
      </c>
      <c r="O1954" s="402" t="str">
        <f t="shared" si="62"/>
        <v/>
      </c>
      <c r="P1954" s="401" t="str">
        <f>IF(LEN(B1954)&gt;8,INDEX([1]CatGlob!$X:$X,MATCH(M1954,[1]CatGlob!$W:$W,0)),"")</f>
        <v>INTER</v>
      </c>
      <c r="Q1954" s="403" t="str">
        <f>INDEX([1]CatGlob!P:P,MATCH(M1954,[1]CatGlob!O:O,0))</f>
        <v>RVI</v>
      </c>
      <c r="R1954" s="403" t="s">
        <v>1017</v>
      </c>
      <c r="S1954" s="403" t="s">
        <v>1025</v>
      </c>
      <c r="T1954" s="403" t="str">
        <f>INDEX([1]CatGlob!$D:$D,MATCH($M1954,[1]CatGlob!$C:$C,0))</f>
        <v>RVI</v>
      </c>
      <c r="U1954" s="403" t="s">
        <v>602</v>
      </c>
      <c r="V1954" s="404" t="str">
        <f>INDEX([1]CatGlob!$F:$F,MATCH($M1954,[1]CatGlob!$C:$C,0))</f>
        <v>RVI</v>
      </c>
      <c r="W1954" s="405"/>
      <c r="X1954" s="406">
        <v>0</v>
      </c>
      <c r="Y1954" s="407">
        <v>0</v>
      </c>
      <c r="Z1954" s="408">
        <v>0</v>
      </c>
      <c r="AA1954" s="407">
        <v>0</v>
      </c>
      <c r="AB1954" s="408">
        <v>0</v>
      </c>
      <c r="AC1954" s="407">
        <v>0</v>
      </c>
      <c r="AD1954" s="408">
        <v>0</v>
      </c>
      <c r="AE1954" s="407">
        <v>0</v>
      </c>
      <c r="AF1954" s="408">
        <v>0</v>
      </c>
      <c r="AG1954" s="407">
        <v>0</v>
      </c>
      <c r="AI1954" s="406">
        <v>0</v>
      </c>
      <c r="AJ1954" s="407">
        <v>0</v>
      </c>
      <c r="AK1954" s="408">
        <v>0</v>
      </c>
      <c r="AL1954" s="407">
        <v>0</v>
      </c>
      <c r="AM1954" s="408">
        <v>0</v>
      </c>
      <c r="AN1954" s="407">
        <v>0</v>
      </c>
      <c r="AO1954" s="408">
        <v>0</v>
      </c>
      <c r="AP1954" s="407">
        <v>0</v>
      </c>
      <c r="AQ1954" s="408">
        <v>0</v>
      </c>
      <c r="AR1954" s="407">
        <v>0</v>
      </c>
      <c r="AT1954" s="406">
        <v>0</v>
      </c>
      <c r="AU1954" s="407">
        <v>0</v>
      </c>
      <c r="AV1954" s="408">
        <v>0</v>
      </c>
      <c r="AW1954" s="407">
        <v>0</v>
      </c>
      <c r="AX1954" s="408">
        <v>0</v>
      </c>
      <c r="AY1954" s="407">
        <v>0</v>
      </c>
      <c r="AZ1954" s="408">
        <v>0</v>
      </c>
      <c r="BA1954" s="407">
        <v>0</v>
      </c>
      <c r="BB1954" s="408">
        <v>0</v>
      </c>
      <c r="BC1954" s="407">
        <v>0</v>
      </c>
    </row>
    <row r="1955" spans="1:55" x14ac:dyDescent="0.35">
      <c r="A1955" s="385" cm="1">
        <f t="array" ref="A1955">IFERROR(_xlfn.IFS(AND(F1955="Renta Variable",O1955=1),IFERROR(MATCH(B1955,[1]RV_Det!C:C,0),"Rev"),AND(J1955="Corporativa",O1955=1,I1955="EM"),IFERROR(MATCH(B1955,[1]RF_Corps!B:B,0),"Rev"),AND(F1955="Alternativos",O1955=1),IFERROR(MATCH(B1955,[1]Rep4!C:C,0),"Rev")),"")</f>
        <v>474</v>
      </c>
      <c r="B1955" s="394" t="s">
        <v>5188</v>
      </c>
      <c r="C1955" s="409" t="s">
        <v>5189</v>
      </c>
      <c r="D1955" s="395" t="s">
        <v>5190</v>
      </c>
      <c r="E1955" s="396" t="str">
        <f>IF(B1955="","",INDEX([1]CatGlob!$S:$S,IFERROR(MATCH(MID(B1955,7,1),[1]CatGlob!$R:$R,0),MATCH(MID(B1955,1,2),[1]CatGlob!$R:$R,0))))</f>
        <v>DOL</v>
      </c>
      <c r="F1955" s="397" t="s">
        <v>43</v>
      </c>
      <c r="G1955" s="398" t="s">
        <v>328</v>
      </c>
      <c r="H1955" s="399" t="s">
        <v>48</v>
      </c>
      <c r="I1955" s="399" t="s">
        <v>145</v>
      </c>
      <c r="J1955" s="399" t="s">
        <v>600</v>
      </c>
      <c r="K1955" s="396" t="s">
        <v>600</v>
      </c>
      <c r="L1955" s="400" t="str">
        <f>IF(ISERROR(MATCH(M1955,M$10:M1954,0)),M1955,"")</f>
        <v/>
      </c>
      <c r="M1955" s="401" t="str">
        <f>IF(B1955="","",IF(ISERROR(MATCH(F1955&amp;"_"&amp;G1955&amp;"_"&amp;H1955&amp;"_"&amp;I1955&amp;"_"&amp;J1955&amp;IF(K1955="","","_"&amp;K1955),[1]CatGlob!$B:$B,0)),F1955&amp;"_"&amp;G1955&amp;"_"&amp;H1955&amp;"_"&amp;I1955&amp;"_"&amp;J1955&amp;IF(K1955="","","_"&amp;K1955),INDEX([1]CatGlob!$C:$C,MATCH(F1955&amp;"_"&amp;G1955&amp;"_"&amp;H1955&amp;"_"&amp;I1955&amp;"_"&amp;J1955&amp;IF(K1955="","","_"&amp;K1955),[1]CatGlob!$B:$B,0))))</f>
        <v>RVI_DM_US_AGG</v>
      </c>
      <c r="N1955" s="402" t="str">
        <f t="shared" si="63"/>
        <v/>
      </c>
      <c r="O1955" s="402">
        <f t="shared" si="62"/>
        <v>1</v>
      </c>
      <c r="P1955" s="401" t="str">
        <f>IF(LEN(B1955)&gt;8,INDEX([1]CatGlob!$X:$X,MATCH(M1955,[1]CatGlob!$W:$W,0)),"")</f>
        <v>INTER</v>
      </c>
      <c r="Q1955" s="403" t="str">
        <f>INDEX([1]CatGlob!P:P,MATCH(M1955,[1]CatGlob!O:O,0))</f>
        <v>RVI</v>
      </c>
      <c r="R1955" s="403" t="s">
        <v>601</v>
      </c>
      <c r="S1955" s="403" t="s">
        <v>1025</v>
      </c>
      <c r="T1955" s="403" t="str">
        <f>INDEX([1]CatGlob!$D:$D,MATCH($M1955,[1]CatGlob!$C:$C,0))</f>
        <v>RVI</v>
      </c>
      <c r="U1955" s="403" t="s">
        <v>602</v>
      </c>
      <c r="V1955" s="404" t="str">
        <f>INDEX([1]CatGlob!$F:$F,MATCH($M1955,[1]CatGlob!$C:$C,0))</f>
        <v>RVI</v>
      </c>
      <c r="W1955" s="405"/>
      <c r="X1955" s="406">
        <v>0</v>
      </c>
      <c r="Y1955" s="407">
        <v>0</v>
      </c>
      <c r="Z1955" s="408">
        <v>-2.3593383600853E-3</v>
      </c>
      <c r="AA1955" s="407">
        <v>-0.33826619546095699</v>
      </c>
      <c r="AB1955" s="408">
        <v>0</v>
      </c>
      <c r="AC1955" s="407">
        <v>0</v>
      </c>
      <c r="AD1955" s="408">
        <v>-6.6308592364872302E-3</v>
      </c>
      <c r="AE1955" s="407">
        <v>-0.95068836437839399</v>
      </c>
      <c r="AF1955" s="408">
        <v>-2.7067651668328499E-3</v>
      </c>
      <c r="AG1955" s="407">
        <v>-0.388077933407591</v>
      </c>
      <c r="AI1955" s="406">
        <v>0</v>
      </c>
      <c r="AJ1955" s="407">
        <v>0</v>
      </c>
      <c r="AK1955" s="408">
        <v>-1.8912927798530099E-2</v>
      </c>
      <c r="AL1955" s="407">
        <v>-2.7116094239265598</v>
      </c>
      <c r="AM1955" s="408">
        <v>-1.69601387638291E-2</v>
      </c>
      <c r="AN1955" s="407">
        <v>-2.4316315587413802</v>
      </c>
      <c r="AO1955" s="408">
        <v>-1.8946676798797701E-2</v>
      </c>
      <c r="AP1955" s="407">
        <v>-2.7164481304531298</v>
      </c>
      <c r="AQ1955" s="408">
        <v>-1.80540835474866E-2</v>
      </c>
      <c r="AR1955" s="407">
        <v>-2.5884740643660802</v>
      </c>
      <c r="AT1955" s="406">
        <v>0</v>
      </c>
      <c r="AU1955" s="407">
        <v>0</v>
      </c>
      <c r="AV1955" s="408">
        <v>0</v>
      </c>
      <c r="AW1955" s="407">
        <v>0</v>
      </c>
      <c r="AX1955" s="408">
        <v>-4.7950851981223501E-2</v>
      </c>
      <c r="AY1955" s="407">
        <v>-6.8748732878720604</v>
      </c>
      <c r="AZ1955" s="408">
        <v>-1.0436506499230299E-2</v>
      </c>
      <c r="BA1955" s="407">
        <v>-1.49631668230565</v>
      </c>
      <c r="BB1955" s="408">
        <v>-1.5028667096807599E-2</v>
      </c>
      <c r="BC1955" s="407">
        <v>-2.15471003553025</v>
      </c>
    </row>
    <row r="1956" spans="1:55" x14ac:dyDescent="0.35">
      <c r="A1956" s="385" t="str" cm="1">
        <f t="array" ref="A1956">IFERROR(_xlfn.IFS(AND(F1956="Renta Variable",O1956=1),IFERROR(MATCH(B1956,[1]RV_Det!C:C,0),"Rev"),AND(J1956="Corporativa",O1956=1,I1956="EM"),IFERROR(MATCH(B1956,[1]RF_Corps!B:B,0),"Rev"),AND(F1956="Alternativos",O1956=1),IFERROR(MATCH(B1956,[1]Rep4!C:C,0),"Rev")),"")</f>
        <v/>
      </c>
      <c r="B1956" s="394" t="s">
        <v>5191</v>
      </c>
      <c r="C1956" s="409" t="s">
        <v>5192</v>
      </c>
      <c r="D1956" s="395" t="s">
        <v>5193</v>
      </c>
      <c r="E1956" s="396" t="str">
        <f>IF(B1956="","",INDEX([1]CatGlob!$S:$S,IFERROR(MATCH(MID(B1956,7,1),[1]CatGlob!$R:$R,0),MATCH(MID(B1956,1,2),[1]CatGlob!$R:$R,0))))</f>
        <v>DOL</v>
      </c>
      <c r="F1956" s="397" t="s">
        <v>43</v>
      </c>
      <c r="G1956" s="398" t="s">
        <v>328</v>
      </c>
      <c r="H1956" s="399" t="s">
        <v>48</v>
      </c>
      <c r="I1956" s="399" t="s">
        <v>145</v>
      </c>
      <c r="J1956" s="399" t="s">
        <v>600</v>
      </c>
      <c r="K1956" s="396" t="s">
        <v>600</v>
      </c>
      <c r="L1956" s="400" t="str">
        <f>IF(ISERROR(MATCH(M1956,M$10:M1955,0)),M1956,"")</f>
        <v/>
      </c>
      <c r="M1956" s="401" t="str">
        <f>IF(B1956="","",IF(ISERROR(MATCH(F1956&amp;"_"&amp;G1956&amp;"_"&amp;H1956&amp;"_"&amp;I1956&amp;"_"&amp;J1956&amp;IF(K1956="","","_"&amp;K1956),[1]CatGlob!$B:$B,0)),F1956&amp;"_"&amp;G1956&amp;"_"&amp;H1956&amp;"_"&amp;I1956&amp;"_"&amp;J1956&amp;IF(K1956="","","_"&amp;K1956),INDEX([1]CatGlob!$C:$C,MATCH(F1956&amp;"_"&amp;G1956&amp;"_"&amp;H1956&amp;"_"&amp;I1956&amp;"_"&amp;J1956&amp;IF(K1956="","","_"&amp;K1956),[1]CatGlob!$B:$B,0))))</f>
        <v>RVI_DM_US_AGG</v>
      </c>
      <c r="N1956" s="402" t="str">
        <f t="shared" si="63"/>
        <v/>
      </c>
      <c r="O1956" s="402" t="str">
        <f t="shared" si="62"/>
        <v/>
      </c>
      <c r="P1956" s="401" t="str">
        <f>IF(LEN(B1956)&gt;8,INDEX([1]CatGlob!$X:$X,MATCH(M1956,[1]CatGlob!$W:$W,0)),"")</f>
        <v>INTER</v>
      </c>
      <c r="Q1956" s="403" t="str">
        <f>INDEX([1]CatGlob!P:P,MATCH(M1956,[1]CatGlob!O:O,0))</f>
        <v>RVI</v>
      </c>
      <c r="R1956" s="403" t="s">
        <v>601</v>
      </c>
      <c r="S1956" s="403" t="s">
        <v>1025</v>
      </c>
      <c r="T1956" s="403" t="str">
        <f>INDEX([1]CatGlob!$D:$D,MATCH($M1956,[1]CatGlob!$C:$C,0))</f>
        <v>RVI</v>
      </c>
      <c r="U1956" s="403" t="s">
        <v>602</v>
      </c>
      <c r="V1956" s="404" t="str">
        <f>INDEX([1]CatGlob!$F:$F,MATCH($M1956,[1]CatGlob!$C:$C,0))</f>
        <v>RVI</v>
      </c>
      <c r="W1956" s="405"/>
      <c r="X1956" s="406">
        <v>0</v>
      </c>
      <c r="Y1956" s="407">
        <v>0</v>
      </c>
      <c r="Z1956" s="408">
        <v>0</v>
      </c>
      <c r="AA1956" s="407">
        <v>0</v>
      </c>
      <c r="AB1956" s="408">
        <v>0</v>
      </c>
      <c r="AC1956" s="407">
        <v>0</v>
      </c>
      <c r="AD1956" s="408">
        <v>0</v>
      </c>
      <c r="AE1956" s="407">
        <v>0</v>
      </c>
      <c r="AF1956" s="408">
        <v>0</v>
      </c>
      <c r="AG1956" s="407">
        <v>0</v>
      </c>
      <c r="AI1956" s="406">
        <v>0</v>
      </c>
      <c r="AJ1956" s="407">
        <v>0</v>
      </c>
      <c r="AK1956" s="408">
        <v>0</v>
      </c>
      <c r="AL1956" s="407">
        <v>0</v>
      </c>
      <c r="AM1956" s="408">
        <v>0</v>
      </c>
      <c r="AN1956" s="407">
        <v>0</v>
      </c>
      <c r="AO1956" s="408">
        <v>0</v>
      </c>
      <c r="AP1956" s="407">
        <v>0</v>
      </c>
      <c r="AQ1956" s="408">
        <v>0</v>
      </c>
      <c r="AR1956" s="407">
        <v>0</v>
      </c>
      <c r="AT1956" s="406">
        <v>0</v>
      </c>
      <c r="AU1956" s="407">
        <v>0</v>
      </c>
      <c r="AV1956" s="408">
        <v>0</v>
      </c>
      <c r="AW1956" s="407">
        <v>0</v>
      </c>
      <c r="AX1956" s="408">
        <v>0</v>
      </c>
      <c r="AY1956" s="407">
        <v>0</v>
      </c>
      <c r="AZ1956" s="408">
        <v>0</v>
      </c>
      <c r="BA1956" s="407">
        <v>0</v>
      </c>
      <c r="BB1956" s="408">
        <v>0</v>
      </c>
      <c r="BC1956" s="407">
        <v>0</v>
      </c>
    </row>
    <row r="1957" spans="1:55" x14ac:dyDescent="0.35">
      <c r="A1957" s="385" cm="1">
        <f t="array" ref="A1957">IFERROR(_xlfn.IFS(AND(F1957="Renta Variable",O1957=1),IFERROR(MATCH(B1957,[1]RV_Det!C:C,0),"Rev"),AND(J1957="Corporativa",O1957=1,I1957="EM"),IFERROR(MATCH(B1957,[1]RF_Corps!B:B,0),"Rev"),AND(F1957="Alternativos",O1957=1),IFERROR(MATCH(B1957,[1]Rep4!C:C,0),"Rev")),"")</f>
        <v>475</v>
      </c>
      <c r="B1957" s="394" t="s">
        <v>5194</v>
      </c>
      <c r="C1957" s="409" t="s">
        <v>5195</v>
      </c>
      <c r="D1957" s="395" t="s">
        <v>5196</v>
      </c>
      <c r="E1957" s="396" t="str">
        <f>IF(B1957="","",INDEX([1]CatGlob!$S:$S,IFERROR(MATCH(MID(B1957,7,1),[1]CatGlob!$R:$R,0),MATCH(MID(B1957,1,2),[1]CatGlob!$R:$R,0))))</f>
        <v>DOL</v>
      </c>
      <c r="F1957" s="397" t="s">
        <v>43</v>
      </c>
      <c r="G1957" s="398" t="s">
        <v>328</v>
      </c>
      <c r="H1957" s="399" t="s">
        <v>48</v>
      </c>
      <c r="I1957" s="399" t="s">
        <v>145</v>
      </c>
      <c r="J1957" s="399" t="s">
        <v>600</v>
      </c>
      <c r="K1957" s="396" t="s">
        <v>600</v>
      </c>
      <c r="L1957" s="400" t="str">
        <f>IF(ISERROR(MATCH(M1957,M$10:M1956,0)),M1957,"")</f>
        <v/>
      </c>
      <c r="M1957" s="401" t="str">
        <f>IF(B1957="","",IF(ISERROR(MATCH(F1957&amp;"_"&amp;G1957&amp;"_"&amp;H1957&amp;"_"&amp;I1957&amp;"_"&amp;J1957&amp;IF(K1957="","","_"&amp;K1957),[1]CatGlob!$B:$B,0)),F1957&amp;"_"&amp;G1957&amp;"_"&amp;H1957&amp;"_"&amp;I1957&amp;"_"&amp;J1957&amp;IF(K1957="","","_"&amp;K1957),INDEX([1]CatGlob!$C:$C,MATCH(F1957&amp;"_"&amp;G1957&amp;"_"&amp;H1957&amp;"_"&amp;I1957&amp;"_"&amp;J1957&amp;IF(K1957="","","_"&amp;K1957),[1]CatGlob!$B:$B,0))))</f>
        <v>RVI_DM_US_AGG</v>
      </c>
      <c r="N1957" s="402" t="str">
        <f t="shared" si="63"/>
        <v/>
      </c>
      <c r="O1957" s="402">
        <f t="shared" si="62"/>
        <v>1</v>
      </c>
      <c r="P1957" s="401" t="str">
        <f>IF(LEN(B1957)&gt;8,INDEX([1]CatGlob!$X:$X,MATCH(M1957,[1]CatGlob!$W:$W,0)),"")</f>
        <v>INTER</v>
      </c>
      <c r="Q1957" s="403" t="str">
        <f>INDEX([1]CatGlob!P:P,MATCH(M1957,[1]CatGlob!O:O,0))</f>
        <v>RVI</v>
      </c>
      <c r="R1957" s="403" t="s">
        <v>601</v>
      </c>
      <c r="S1957" s="403" t="s">
        <v>1025</v>
      </c>
      <c r="T1957" s="403" t="str">
        <f>INDEX([1]CatGlob!$D:$D,MATCH($M1957,[1]CatGlob!$C:$C,0))</f>
        <v>RVI</v>
      </c>
      <c r="U1957" s="403" t="s">
        <v>602</v>
      </c>
      <c r="V1957" s="404" t="str">
        <f>INDEX([1]CatGlob!$F:$F,MATCH($M1957,[1]CatGlob!$C:$C,0))</f>
        <v>RVI</v>
      </c>
      <c r="W1957" s="405"/>
      <c r="X1957" s="406">
        <v>0</v>
      </c>
      <c r="Y1957" s="407">
        <v>0</v>
      </c>
      <c r="Z1957" s="408">
        <v>0</v>
      </c>
      <c r="AA1957" s="407">
        <v>0</v>
      </c>
      <c r="AB1957" s="408">
        <v>0</v>
      </c>
      <c r="AC1957" s="407">
        <v>0</v>
      </c>
      <c r="AD1957" s="408">
        <v>0</v>
      </c>
      <c r="AE1957" s="407">
        <v>0</v>
      </c>
      <c r="AF1957" s="408">
        <v>0</v>
      </c>
      <c r="AG1957" s="407">
        <v>0</v>
      </c>
      <c r="AI1957" s="406">
        <v>0</v>
      </c>
      <c r="AJ1957" s="407">
        <v>0</v>
      </c>
      <c r="AK1957" s="408">
        <v>0</v>
      </c>
      <c r="AL1957" s="407">
        <v>0</v>
      </c>
      <c r="AM1957" s="408">
        <v>0</v>
      </c>
      <c r="AN1957" s="407">
        <v>0</v>
      </c>
      <c r="AO1957" s="408">
        <v>0</v>
      </c>
      <c r="AP1957" s="407">
        <v>0</v>
      </c>
      <c r="AQ1957" s="408">
        <v>0</v>
      </c>
      <c r="AR1957" s="407">
        <v>0</v>
      </c>
      <c r="AT1957" s="406">
        <v>0</v>
      </c>
      <c r="AU1957" s="407">
        <v>0</v>
      </c>
      <c r="AV1957" s="408">
        <v>-1.9946815514283602E-2</v>
      </c>
      <c r="AW1957" s="407">
        <v>-2.9759119510663901</v>
      </c>
      <c r="AX1957" s="408">
        <v>0</v>
      </c>
      <c r="AY1957" s="407">
        <v>0</v>
      </c>
      <c r="AZ1957" s="408">
        <v>0</v>
      </c>
      <c r="BA1957" s="407">
        <v>0</v>
      </c>
      <c r="BB1957" s="408">
        <v>-9.1293480508358293E-3</v>
      </c>
      <c r="BC1957" s="407">
        <v>-1.3620287383954801</v>
      </c>
    </row>
    <row r="1958" spans="1:55" x14ac:dyDescent="0.35">
      <c r="A1958" s="385" t="str" cm="1">
        <f t="array" ref="A1958">IFERROR(_xlfn.IFS(AND(F1958="Renta Variable",O1958=1),IFERROR(MATCH(B1958,[1]RV_Det!C:C,0),"Rev"),AND(J1958="Corporativa",O1958=1,I1958="EM"),IFERROR(MATCH(B1958,[1]RF_Corps!B:B,0),"Rev"),AND(F1958="Alternativos",O1958=1),IFERROR(MATCH(B1958,[1]Rep4!C:C,0),"Rev")),"")</f>
        <v/>
      </c>
      <c r="B1958" s="394" t="s">
        <v>5197</v>
      </c>
      <c r="C1958" s="410" t="s">
        <v>5198</v>
      </c>
      <c r="D1958" s="395" t="s">
        <v>5199</v>
      </c>
      <c r="E1958" s="396" t="str">
        <f>IF(B1958="","",INDEX([1]CatGlob!$S:$S,IFERROR(MATCH(MID(B1958,7,1),[1]CatGlob!$R:$R,0),MATCH(MID(B1958,1,2),[1]CatGlob!$R:$R,0))))</f>
        <v>DOL</v>
      </c>
      <c r="F1958" s="397" t="s">
        <v>43</v>
      </c>
      <c r="G1958" s="398" t="s">
        <v>328</v>
      </c>
      <c r="H1958" s="399" t="s">
        <v>48</v>
      </c>
      <c r="I1958" s="399" t="s">
        <v>145</v>
      </c>
      <c r="J1958" s="399" t="s">
        <v>600</v>
      </c>
      <c r="K1958" s="396" t="s">
        <v>600</v>
      </c>
      <c r="L1958" s="400" t="str">
        <f>IF(ISERROR(MATCH(M1958,M$10:M1957,0)),M1958,"")</f>
        <v/>
      </c>
      <c r="M1958" s="401" t="str">
        <f>IF(B1958="","",IF(ISERROR(MATCH(F1958&amp;"_"&amp;G1958&amp;"_"&amp;H1958&amp;"_"&amp;I1958&amp;"_"&amp;J1958&amp;IF(K1958="","","_"&amp;K1958),[1]CatGlob!$B:$B,0)),F1958&amp;"_"&amp;G1958&amp;"_"&amp;H1958&amp;"_"&amp;I1958&amp;"_"&amp;J1958&amp;IF(K1958="","","_"&amp;K1958),INDEX([1]CatGlob!$C:$C,MATCH(F1958&amp;"_"&amp;G1958&amp;"_"&amp;H1958&amp;"_"&amp;I1958&amp;"_"&amp;J1958&amp;IF(K1958="","","_"&amp;K1958),[1]CatGlob!$B:$B,0))))</f>
        <v>RVI_DM_US_AGG</v>
      </c>
      <c r="N1958" s="402" t="str">
        <f t="shared" si="63"/>
        <v/>
      </c>
      <c r="O1958" s="402" t="str">
        <f t="shared" si="62"/>
        <v/>
      </c>
      <c r="P1958" s="401" t="str">
        <f>IF(LEN(B1958)&gt;8,INDEX([1]CatGlob!$X:$X,MATCH(M1958,[1]CatGlob!$W:$W,0)),"")</f>
        <v>INTER</v>
      </c>
      <c r="Q1958" s="403" t="str">
        <f>INDEX([1]CatGlob!P:P,MATCH(M1958,[1]CatGlob!O:O,0))</f>
        <v>RVI</v>
      </c>
      <c r="R1958" s="403" t="s">
        <v>601</v>
      </c>
      <c r="S1958" s="403" t="s">
        <v>1025</v>
      </c>
      <c r="T1958" s="403" t="str">
        <f>INDEX([1]CatGlob!$D:$D,MATCH($M1958,[1]CatGlob!$C:$C,0))</f>
        <v>RVI</v>
      </c>
      <c r="U1958" s="403" t="s">
        <v>602</v>
      </c>
      <c r="V1958" s="404" t="str">
        <f>INDEX([1]CatGlob!$F:$F,MATCH($M1958,[1]CatGlob!$C:$C,0))</f>
        <v>RVI</v>
      </c>
      <c r="W1958" s="405"/>
      <c r="X1958" s="406">
        <v>0</v>
      </c>
      <c r="Y1958" s="407">
        <v>0</v>
      </c>
      <c r="Z1958" s="408">
        <v>0</v>
      </c>
      <c r="AA1958" s="407">
        <v>0</v>
      </c>
      <c r="AB1958" s="408">
        <v>0</v>
      </c>
      <c r="AC1958" s="407">
        <v>0</v>
      </c>
      <c r="AD1958" s="408">
        <v>0</v>
      </c>
      <c r="AE1958" s="407">
        <v>0</v>
      </c>
      <c r="AF1958" s="408">
        <v>0</v>
      </c>
      <c r="AG1958" s="407">
        <v>0</v>
      </c>
      <c r="AI1958" s="406">
        <v>0</v>
      </c>
      <c r="AJ1958" s="407">
        <v>0</v>
      </c>
      <c r="AK1958" s="408">
        <v>0</v>
      </c>
      <c r="AL1958" s="407">
        <v>0</v>
      </c>
      <c r="AM1958" s="408">
        <v>0</v>
      </c>
      <c r="AN1958" s="407">
        <v>0</v>
      </c>
      <c r="AO1958" s="408">
        <v>0</v>
      </c>
      <c r="AP1958" s="407">
        <v>0</v>
      </c>
      <c r="AQ1958" s="408">
        <v>0</v>
      </c>
      <c r="AR1958" s="407">
        <v>0</v>
      </c>
      <c r="AT1958" s="406">
        <v>0</v>
      </c>
      <c r="AU1958" s="407">
        <v>0</v>
      </c>
      <c r="AV1958" s="408">
        <v>0</v>
      </c>
      <c r="AW1958" s="407">
        <v>0</v>
      </c>
      <c r="AX1958" s="408">
        <v>0</v>
      </c>
      <c r="AY1958" s="407">
        <v>0</v>
      </c>
      <c r="AZ1958" s="408">
        <v>0</v>
      </c>
      <c r="BA1958" s="407">
        <v>0</v>
      </c>
      <c r="BB1958" s="408">
        <v>0</v>
      </c>
      <c r="BC1958" s="407">
        <v>0</v>
      </c>
    </row>
    <row r="1959" spans="1:55" x14ac:dyDescent="0.35">
      <c r="A1959" s="385" t="str" cm="1">
        <f t="array" ref="A1959">IFERROR(_xlfn.IFS(AND(F1959="Renta Variable",O1959=1),IFERROR(MATCH(B1959,[1]RV_Det!C:C,0),"Rev"),AND(J1959="Corporativa",O1959=1,I1959="EM"),IFERROR(MATCH(B1959,[1]RF_Corps!B:B,0),"Rev"),AND(F1959="Alternativos",O1959=1),IFERROR(MATCH(B1959,[1]Rep4!C:C,0),"Rev")),"")</f>
        <v/>
      </c>
      <c r="B1959" s="394" t="s">
        <v>5200</v>
      </c>
      <c r="C1959" s="409" t="s">
        <v>5201</v>
      </c>
      <c r="D1959" s="395" t="s">
        <v>5202</v>
      </c>
      <c r="E1959" s="396" t="str">
        <f>IF(B1959="","",INDEX([1]CatGlob!$S:$S,IFERROR(MATCH(MID(B1959,7,1),[1]CatGlob!$R:$R,0),MATCH(MID(B1959,1,2),[1]CatGlob!$R:$R,0))))</f>
        <v>DOL</v>
      </c>
      <c r="F1959" s="397" t="s">
        <v>43</v>
      </c>
      <c r="G1959" s="398" t="s">
        <v>328</v>
      </c>
      <c r="H1959" s="399" t="s">
        <v>48</v>
      </c>
      <c r="I1959" s="399" t="s">
        <v>145</v>
      </c>
      <c r="J1959" s="399" t="s">
        <v>600</v>
      </c>
      <c r="K1959" s="396" t="s">
        <v>600</v>
      </c>
      <c r="L1959" s="400" t="str">
        <f>IF(ISERROR(MATCH(M1959,M$10:M1958,0)),M1959,"")</f>
        <v/>
      </c>
      <c r="M1959" s="401" t="str">
        <f>IF(B1959="","",IF(ISERROR(MATCH(F1959&amp;"_"&amp;G1959&amp;"_"&amp;H1959&amp;"_"&amp;I1959&amp;"_"&amp;J1959&amp;IF(K1959="","","_"&amp;K1959),[1]CatGlob!$B:$B,0)),F1959&amp;"_"&amp;G1959&amp;"_"&amp;H1959&amp;"_"&amp;I1959&amp;"_"&amp;J1959&amp;IF(K1959="","","_"&amp;K1959),INDEX([1]CatGlob!$C:$C,MATCH(F1959&amp;"_"&amp;G1959&amp;"_"&amp;H1959&amp;"_"&amp;I1959&amp;"_"&amp;J1959&amp;IF(K1959="","","_"&amp;K1959),[1]CatGlob!$B:$B,0))))</f>
        <v>RVI_DM_US_AGG</v>
      </c>
      <c r="N1959" s="402" t="str">
        <f t="shared" si="63"/>
        <v/>
      </c>
      <c r="O1959" s="402" t="str">
        <f t="shared" si="62"/>
        <v/>
      </c>
      <c r="P1959" s="401" t="str">
        <f>IF(LEN(B1959)&gt;8,INDEX([1]CatGlob!$X:$X,MATCH(M1959,[1]CatGlob!$W:$W,0)),"")</f>
        <v>INTER</v>
      </c>
      <c r="Q1959" s="403" t="str">
        <f>INDEX([1]CatGlob!P:P,MATCH(M1959,[1]CatGlob!O:O,0))</f>
        <v>RVI</v>
      </c>
      <c r="R1959" s="403" t="s">
        <v>601</v>
      </c>
      <c r="S1959" s="403" t="s">
        <v>1025</v>
      </c>
      <c r="T1959" s="403" t="str">
        <f>INDEX([1]CatGlob!$D:$D,MATCH($M1959,[1]CatGlob!$C:$C,0))</f>
        <v>RVI</v>
      </c>
      <c r="U1959" s="403" t="s">
        <v>602</v>
      </c>
      <c r="V1959" s="404" t="str">
        <f>INDEX([1]CatGlob!$F:$F,MATCH($M1959,[1]CatGlob!$C:$C,0))</f>
        <v>RVI</v>
      </c>
      <c r="W1959" s="405"/>
      <c r="X1959" s="406">
        <v>0</v>
      </c>
      <c r="Y1959" s="407">
        <v>0</v>
      </c>
      <c r="Z1959" s="408">
        <v>0</v>
      </c>
      <c r="AA1959" s="407">
        <v>0</v>
      </c>
      <c r="AB1959" s="408">
        <v>0</v>
      </c>
      <c r="AC1959" s="407">
        <v>0</v>
      </c>
      <c r="AD1959" s="408">
        <v>0</v>
      </c>
      <c r="AE1959" s="407">
        <v>0</v>
      </c>
      <c r="AF1959" s="408">
        <v>0</v>
      </c>
      <c r="AG1959" s="407">
        <v>0</v>
      </c>
      <c r="AI1959" s="406">
        <v>0</v>
      </c>
      <c r="AJ1959" s="407">
        <v>0</v>
      </c>
      <c r="AK1959" s="408">
        <v>0</v>
      </c>
      <c r="AL1959" s="407">
        <v>0</v>
      </c>
      <c r="AM1959" s="408">
        <v>0</v>
      </c>
      <c r="AN1959" s="407">
        <v>0</v>
      </c>
      <c r="AO1959" s="408">
        <v>0</v>
      </c>
      <c r="AP1959" s="407">
        <v>0</v>
      </c>
      <c r="AQ1959" s="408">
        <v>0</v>
      </c>
      <c r="AR1959" s="407">
        <v>0</v>
      </c>
      <c r="AT1959" s="406">
        <v>0</v>
      </c>
      <c r="AU1959" s="407">
        <v>0</v>
      </c>
      <c r="AV1959" s="408">
        <v>0</v>
      </c>
      <c r="AW1959" s="407">
        <v>0</v>
      </c>
      <c r="AX1959" s="408">
        <v>0</v>
      </c>
      <c r="AY1959" s="407">
        <v>0</v>
      </c>
      <c r="AZ1959" s="408">
        <v>0</v>
      </c>
      <c r="BA1959" s="407">
        <v>0</v>
      </c>
      <c r="BB1959" s="408">
        <v>0</v>
      </c>
      <c r="BC1959" s="407">
        <v>0</v>
      </c>
    </row>
    <row r="1960" spans="1:55" x14ac:dyDescent="0.35">
      <c r="A1960" s="385" t="str" cm="1">
        <f t="array" ref="A1960">IFERROR(_xlfn.IFS(AND(F1960="Renta Variable",O1960=1),IFERROR(MATCH(B1960,[1]RV_Det!C:C,0),"Rev"),AND(J1960="Corporativa",O1960=1,I1960="EM"),IFERROR(MATCH(B1960,[1]RF_Corps!B:B,0),"Rev"),AND(F1960="Alternativos",O1960=1),IFERROR(MATCH(B1960,[1]Rep4!C:C,0),"Rev")),"")</f>
        <v/>
      </c>
      <c r="B1960" s="394" t="s">
        <v>5203</v>
      </c>
      <c r="C1960" s="409" t="s">
        <v>5204</v>
      </c>
      <c r="D1960" s="395" t="s">
        <v>5205</v>
      </c>
      <c r="E1960" s="396" t="str">
        <f>IF(B1960="","",INDEX([1]CatGlob!$S:$S,IFERROR(MATCH(MID(B1960,7,1),[1]CatGlob!$R:$R,0),MATCH(MID(B1960,1,2),[1]CatGlob!$R:$R,0))))</f>
        <v>DOL</v>
      </c>
      <c r="F1960" s="397" t="s">
        <v>43</v>
      </c>
      <c r="G1960" s="398" t="s">
        <v>328</v>
      </c>
      <c r="H1960" s="399" t="s">
        <v>48</v>
      </c>
      <c r="I1960" s="399" t="s">
        <v>145</v>
      </c>
      <c r="J1960" s="399" t="s">
        <v>600</v>
      </c>
      <c r="K1960" s="396" t="s">
        <v>600</v>
      </c>
      <c r="L1960" s="400" t="str">
        <f>IF(ISERROR(MATCH(M1960,M$10:M1959,0)),M1960,"")</f>
        <v/>
      </c>
      <c r="M1960" s="401" t="str">
        <f>IF(B1960="","",IF(ISERROR(MATCH(F1960&amp;"_"&amp;G1960&amp;"_"&amp;H1960&amp;"_"&amp;I1960&amp;"_"&amp;J1960&amp;IF(K1960="","","_"&amp;K1960),[1]CatGlob!$B:$B,0)),F1960&amp;"_"&amp;G1960&amp;"_"&amp;H1960&amp;"_"&amp;I1960&amp;"_"&amp;J1960&amp;IF(K1960="","","_"&amp;K1960),INDEX([1]CatGlob!$C:$C,MATCH(F1960&amp;"_"&amp;G1960&amp;"_"&amp;H1960&amp;"_"&amp;I1960&amp;"_"&amp;J1960&amp;IF(K1960="","","_"&amp;K1960),[1]CatGlob!$B:$B,0))))</f>
        <v>RVI_DM_US_AGG</v>
      </c>
      <c r="N1960" s="402" t="str">
        <f t="shared" si="63"/>
        <v/>
      </c>
      <c r="O1960" s="402" t="str">
        <f t="shared" si="62"/>
        <v/>
      </c>
      <c r="P1960" s="401" t="str">
        <f>IF(LEN(B1960)&gt;8,INDEX([1]CatGlob!$X:$X,MATCH(M1960,[1]CatGlob!$W:$W,0)),"")</f>
        <v>INTER</v>
      </c>
      <c r="Q1960" s="403" t="str">
        <f>INDEX([1]CatGlob!P:P,MATCH(M1960,[1]CatGlob!O:O,0))</f>
        <v>RVI</v>
      </c>
      <c r="R1960" s="403" t="s">
        <v>601</v>
      </c>
      <c r="S1960" s="403" t="s">
        <v>1025</v>
      </c>
      <c r="T1960" s="403" t="str">
        <f>INDEX([1]CatGlob!$D:$D,MATCH($M1960,[1]CatGlob!$C:$C,0))</f>
        <v>RVI</v>
      </c>
      <c r="U1960" s="403" t="s">
        <v>602</v>
      </c>
      <c r="V1960" s="404" t="str">
        <f>INDEX([1]CatGlob!$F:$F,MATCH($M1960,[1]CatGlob!$C:$C,0))</f>
        <v>RVI</v>
      </c>
      <c r="W1960" s="405"/>
      <c r="X1960" s="406">
        <v>0</v>
      </c>
      <c r="Y1960" s="407">
        <v>0</v>
      </c>
      <c r="Z1960" s="408">
        <v>0</v>
      </c>
      <c r="AA1960" s="407">
        <v>0</v>
      </c>
      <c r="AB1960" s="408">
        <v>0</v>
      </c>
      <c r="AC1960" s="407">
        <v>0</v>
      </c>
      <c r="AD1960" s="408">
        <v>0</v>
      </c>
      <c r="AE1960" s="407">
        <v>0</v>
      </c>
      <c r="AF1960" s="408">
        <v>0</v>
      </c>
      <c r="AG1960" s="407">
        <v>0</v>
      </c>
      <c r="AI1960" s="406">
        <v>0</v>
      </c>
      <c r="AJ1960" s="407">
        <v>0</v>
      </c>
      <c r="AK1960" s="408">
        <v>0</v>
      </c>
      <c r="AL1960" s="407">
        <v>0</v>
      </c>
      <c r="AM1960" s="408">
        <v>0</v>
      </c>
      <c r="AN1960" s="407">
        <v>0</v>
      </c>
      <c r="AO1960" s="408">
        <v>0</v>
      </c>
      <c r="AP1960" s="407">
        <v>0</v>
      </c>
      <c r="AQ1960" s="408">
        <v>0</v>
      </c>
      <c r="AR1960" s="407">
        <v>0</v>
      </c>
      <c r="AT1960" s="406">
        <v>0</v>
      </c>
      <c r="AU1960" s="407">
        <v>0</v>
      </c>
      <c r="AV1960" s="408">
        <v>0</v>
      </c>
      <c r="AW1960" s="407">
        <v>0</v>
      </c>
      <c r="AX1960" s="408">
        <v>0</v>
      </c>
      <c r="AY1960" s="407">
        <v>0</v>
      </c>
      <c r="AZ1960" s="408">
        <v>0</v>
      </c>
      <c r="BA1960" s="407">
        <v>0</v>
      </c>
      <c r="BB1960" s="408">
        <v>0</v>
      </c>
      <c r="BC1960" s="407">
        <v>0</v>
      </c>
    </row>
    <row r="1961" spans="1:55" x14ac:dyDescent="0.35">
      <c r="A1961" s="385" t="str" cm="1">
        <f t="array" ref="A1961">IFERROR(_xlfn.IFS(AND(F1961="Renta Variable",O1961=1),IFERROR(MATCH(B1961,[1]RV_Det!C:C,0),"Rev"),AND(J1961="Corporativa",O1961=1,I1961="EM"),IFERROR(MATCH(B1961,[1]RF_Corps!B:B,0),"Rev"),AND(F1961="Alternativos",O1961=1),IFERROR(MATCH(B1961,[1]Rep4!C:C,0),"Rev")),"")</f>
        <v/>
      </c>
      <c r="B1961" s="394" t="s">
        <v>5206</v>
      </c>
      <c r="C1961" s="409" t="s">
        <v>5207</v>
      </c>
      <c r="D1961" s="395" t="s">
        <v>5208</v>
      </c>
      <c r="E1961" s="396" t="str">
        <f>IF(B1961="","",INDEX([1]CatGlob!$S:$S,IFERROR(MATCH(MID(B1961,7,1),[1]CatGlob!$R:$R,0),MATCH(MID(B1961,1,2),[1]CatGlob!$R:$R,0))))</f>
        <v>DOL</v>
      </c>
      <c r="F1961" s="397" t="s">
        <v>43</v>
      </c>
      <c r="G1961" s="398" t="s">
        <v>328</v>
      </c>
      <c r="H1961" s="399" t="s">
        <v>48</v>
      </c>
      <c r="I1961" s="399" t="s">
        <v>145</v>
      </c>
      <c r="J1961" s="399" t="s">
        <v>600</v>
      </c>
      <c r="K1961" s="396" t="s">
        <v>600</v>
      </c>
      <c r="L1961" s="400" t="str">
        <f>IF(ISERROR(MATCH(M1961,M$10:M1960,0)),M1961,"")</f>
        <v/>
      </c>
      <c r="M1961" s="401" t="str">
        <f>IF(B1961="","",IF(ISERROR(MATCH(F1961&amp;"_"&amp;G1961&amp;"_"&amp;H1961&amp;"_"&amp;I1961&amp;"_"&amp;J1961&amp;IF(K1961="","","_"&amp;K1961),[1]CatGlob!$B:$B,0)),F1961&amp;"_"&amp;G1961&amp;"_"&amp;H1961&amp;"_"&amp;I1961&amp;"_"&amp;J1961&amp;IF(K1961="","","_"&amp;K1961),INDEX([1]CatGlob!$C:$C,MATCH(F1961&amp;"_"&amp;G1961&amp;"_"&amp;H1961&amp;"_"&amp;I1961&amp;"_"&amp;J1961&amp;IF(K1961="","","_"&amp;K1961),[1]CatGlob!$B:$B,0))))</f>
        <v>RVI_DM_US_AGG</v>
      </c>
      <c r="N1961" s="402" t="str">
        <f t="shared" si="63"/>
        <v/>
      </c>
      <c r="O1961" s="402" t="str">
        <f t="shared" si="62"/>
        <v/>
      </c>
      <c r="P1961" s="401" t="str">
        <f>IF(LEN(B1961)&gt;8,INDEX([1]CatGlob!$X:$X,MATCH(M1961,[1]CatGlob!$W:$W,0)),"")</f>
        <v>INTER</v>
      </c>
      <c r="Q1961" s="403" t="str">
        <f>INDEX([1]CatGlob!P:P,MATCH(M1961,[1]CatGlob!O:O,0))</f>
        <v>RVI</v>
      </c>
      <c r="R1961" s="403" t="s">
        <v>601</v>
      </c>
      <c r="S1961" s="403" t="s">
        <v>1025</v>
      </c>
      <c r="T1961" s="403" t="str">
        <f>INDEX([1]CatGlob!$D:$D,MATCH($M1961,[1]CatGlob!$C:$C,0))</f>
        <v>RVI</v>
      </c>
      <c r="U1961" s="403" t="s">
        <v>602</v>
      </c>
      <c r="V1961" s="404" t="str">
        <f>INDEX([1]CatGlob!$F:$F,MATCH($M1961,[1]CatGlob!$C:$C,0))</f>
        <v>RVI</v>
      </c>
      <c r="W1961" s="405"/>
      <c r="X1961" s="406">
        <v>0</v>
      </c>
      <c r="Y1961" s="407">
        <v>0</v>
      </c>
      <c r="Z1961" s="408">
        <v>0</v>
      </c>
      <c r="AA1961" s="407">
        <v>0</v>
      </c>
      <c r="AB1961" s="408">
        <v>0</v>
      </c>
      <c r="AC1961" s="407">
        <v>0</v>
      </c>
      <c r="AD1961" s="408">
        <v>0</v>
      </c>
      <c r="AE1961" s="407">
        <v>0</v>
      </c>
      <c r="AF1961" s="408">
        <v>0</v>
      </c>
      <c r="AG1961" s="407">
        <v>0</v>
      </c>
      <c r="AI1961" s="406">
        <v>0</v>
      </c>
      <c r="AJ1961" s="407">
        <v>0</v>
      </c>
      <c r="AK1961" s="408">
        <v>0</v>
      </c>
      <c r="AL1961" s="407">
        <v>0</v>
      </c>
      <c r="AM1961" s="408">
        <v>0</v>
      </c>
      <c r="AN1961" s="407">
        <v>0</v>
      </c>
      <c r="AO1961" s="408">
        <v>0</v>
      </c>
      <c r="AP1961" s="407">
        <v>0</v>
      </c>
      <c r="AQ1961" s="408">
        <v>0</v>
      </c>
      <c r="AR1961" s="407">
        <v>0</v>
      </c>
      <c r="AT1961" s="406">
        <v>0</v>
      </c>
      <c r="AU1961" s="407">
        <v>0</v>
      </c>
      <c r="AV1961" s="408">
        <v>0</v>
      </c>
      <c r="AW1961" s="407">
        <v>0</v>
      </c>
      <c r="AX1961" s="408">
        <v>0</v>
      </c>
      <c r="AY1961" s="407">
        <v>0</v>
      </c>
      <c r="AZ1961" s="408">
        <v>0</v>
      </c>
      <c r="BA1961" s="407">
        <v>0</v>
      </c>
      <c r="BB1961" s="408">
        <v>0</v>
      </c>
      <c r="BC1961" s="407">
        <v>0</v>
      </c>
    </row>
    <row r="1962" spans="1:55" x14ac:dyDescent="0.35">
      <c r="A1962" s="385" t="str" cm="1">
        <f t="array" ref="A1962">IFERROR(_xlfn.IFS(AND(F1962="Renta Variable",O1962=1),IFERROR(MATCH(B1962,[1]RV_Det!C:C,0),"Rev"),AND(J1962="Corporativa",O1962=1,I1962="EM"),IFERROR(MATCH(B1962,[1]RF_Corps!B:B,0),"Rev"),AND(F1962="Alternativos",O1962=1),IFERROR(MATCH(B1962,[1]Rep4!C:C,0),"Rev")),"")</f>
        <v/>
      </c>
      <c r="B1962" s="394" t="s">
        <v>5209</v>
      </c>
      <c r="C1962" s="409" t="s">
        <v>5210</v>
      </c>
      <c r="D1962" s="395" t="s">
        <v>5211</v>
      </c>
      <c r="E1962" s="396" t="str">
        <f>IF(B1962="","",INDEX([1]CatGlob!$S:$S,IFERROR(MATCH(MID(B1962,7,1),[1]CatGlob!$R:$R,0),MATCH(MID(B1962,1,2),[1]CatGlob!$R:$R,0))))</f>
        <v>DOL</v>
      </c>
      <c r="F1962" s="397" t="s">
        <v>43</v>
      </c>
      <c r="G1962" s="398" t="s">
        <v>328</v>
      </c>
      <c r="H1962" s="399" t="s">
        <v>48</v>
      </c>
      <c r="I1962" s="399" t="s">
        <v>145</v>
      </c>
      <c r="J1962" s="399" t="s">
        <v>600</v>
      </c>
      <c r="K1962" s="396" t="s">
        <v>600</v>
      </c>
      <c r="L1962" s="400" t="str">
        <f>IF(ISERROR(MATCH(M1962,M$10:M1961,0)),M1962,"")</f>
        <v/>
      </c>
      <c r="M1962" s="401" t="str">
        <f>IF(B1962="","",IF(ISERROR(MATCH(F1962&amp;"_"&amp;G1962&amp;"_"&amp;H1962&amp;"_"&amp;I1962&amp;"_"&amp;J1962&amp;IF(K1962="","","_"&amp;K1962),[1]CatGlob!$B:$B,0)),F1962&amp;"_"&amp;G1962&amp;"_"&amp;H1962&amp;"_"&amp;I1962&amp;"_"&amp;J1962&amp;IF(K1962="","","_"&amp;K1962),INDEX([1]CatGlob!$C:$C,MATCH(F1962&amp;"_"&amp;G1962&amp;"_"&amp;H1962&amp;"_"&amp;I1962&amp;"_"&amp;J1962&amp;IF(K1962="","","_"&amp;K1962),[1]CatGlob!$B:$B,0))))</f>
        <v>RVI_DM_US_AGG</v>
      </c>
      <c r="N1962" s="402" t="str">
        <f t="shared" si="63"/>
        <v/>
      </c>
      <c r="O1962" s="402" t="str">
        <f t="shared" si="62"/>
        <v/>
      </c>
      <c r="P1962" s="401" t="str">
        <f>IF(LEN(B1962)&gt;8,INDEX([1]CatGlob!$X:$X,MATCH(M1962,[1]CatGlob!$W:$W,0)),"")</f>
        <v>INTER</v>
      </c>
      <c r="Q1962" s="403" t="str">
        <f>INDEX([1]CatGlob!P:P,MATCH(M1962,[1]CatGlob!O:O,0))</f>
        <v>RVI</v>
      </c>
      <c r="R1962" s="403" t="s">
        <v>1017</v>
      </c>
      <c r="S1962" s="403" t="s">
        <v>1018</v>
      </c>
      <c r="T1962" s="403" t="str">
        <f>INDEX([1]CatGlob!$D:$D,MATCH($M1962,[1]CatGlob!$C:$C,0))</f>
        <v>RVI</v>
      </c>
      <c r="U1962" s="403" t="s">
        <v>602</v>
      </c>
      <c r="V1962" s="404" t="str">
        <f>INDEX([1]CatGlob!$F:$F,MATCH($M1962,[1]CatGlob!$C:$C,0))</f>
        <v>RVI</v>
      </c>
      <c r="W1962" s="405"/>
      <c r="X1962" s="406">
        <v>0</v>
      </c>
      <c r="Y1962" s="407">
        <v>0</v>
      </c>
      <c r="Z1962" s="408">
        <v>0</v>
      </c>
      <c r="AA1962" s="407">
        <v>0</v>
      </c>
      <c r="AB1962" s="408">
        <v>0</v>
      </c>
      <c r="AC1962" s="407">
        <v>0</v>
      </c>
      <c r="AD1962" s="408">
        <v>0</v>
      </c>
      <c r="AE1962" s="407">
        <v>0</v>
      </c>
      <c r="AF1962" s="408">
        <v>0</v>
      </c>
      <c r="AG1962" s="407">
        <v>0</v>
      </c>
      <c r="AI1962" s="406">
        <v>0</v>
      </c>
      <c r="AJ1962" s="407">
        <v>0</v>
      </c>
      <c r="AK1962" s="408">
        <v>0</v>
      </c>
      <c r="AL1962" s="407">
        <v>0</v>
      </c>
      <c r="AM1962" s="408">
        <v>0</v>
      </c>
      <c r="AN1962" s="407">
        <v>0</v>
      </c>
      <c r="AO1962" s="408">
        <v>0</v>
      </c>
      <c r="AP1962" s="407">
        <v>0</v>
      </c>
      <c r="AQ1962" s="408">
        <v>0</v>
      </c>
      <c r="AR1962" s="407">
        <v>0</v>
      </c>
      <c r="AT1962" s="406">
        <v>0</v>
      </c>
      <c r="AU1962" s="407">
        <v>0</v>
      </c>
      <c r="AV1962" s="408">
        <v>0</v>
      </c>
      <c r="AW1962" s="407">
        <v>0</v>
      </c>
      <c r="AX1962" s="408">
        <v>0</v>
      </c>
      <c r="AY1962" s="407">
        <v>0</v>
      </c>
      <c r="AZ1962" s="408">
        <v>0</v>
      </c>
      <c r="BA1962" s="407">
        <v>0</v>
      </c>
      <c r="BB1962" s="408">
        <v>0</v>
      </c>
      <c r="BC1962" s="407">
        <v>0</v>
      </c>
    </row>
    <row r="1963" spans="1:55" x14ac:dyDescent="0.35">
      <c r="A1963" s="385" t="str" cm="1">
        <f t="array" ref="A1963">IFERROR(_xlfn.IFS(AND(F1963="Renta Variable",O1963=1),IFERROR(MATCH(B1963,[1]RV_Det!C:C,0),"Rev"),AND(J1963="Corporativa",O1963=1,I1963="EM"),IFERROR(MATCH(B1963,[1]RF_Corps!B:B,0),"Rev"),AND(F1963="Alternativos",O1963=1),IFERROR(MATCH(B1963,[1]Rep4!C:C,0),"Rev")),"")</f>
        <v/>
      </c>
      <c r="B1963" s="394" t="s">
        <v>5212</v>
      </c>
      <c r="C1963" s="409" t="s">
        <v>5213</v>
      </c>
      <c r="D1963" s="395" t="s">
        <v>5214</v>
      </c>
      <c r="E1963" s="396" t="str">
        <f>IF(B1963="","",INDEX([1]CatGlob!$S:$S,IFERROR(MATCH(MID(B1963,7,1),[1]CatGlob!$R:$R,0),MATCH(MID(B1963,1,2),[1]CatGlob!$R:$R,0))))</f>
        <v>DOL</v>
      </c>
      <c r="F1963" s="397" t="s">
        <v>43</v>
      </c>
      <c r="G1963" s="398" t="s">
        <v>328</v>
      </c>
      <c r="H1963" s="399" t="s">
        <v>48</v>
      </c>
      <c r="I1963" s="399" t="s">
        <v>145</v>
      </c>
      <c r="J1963" s="399" t="s">
        <v>600</v>
      </c>
      <c r="K1963" s="396" t="s">
        <v>600</v>
      </c>
      <c r="L1963" s="400" t="str">
        <f>IF(ISERROR(MATCH(M1963,M$10:M1962,0)),M1963,"")</f>
        <v/>
      </c>
      <c r="M1963" s="401" t="str">
        <f>IF(B1963="","",IF(ISERROR(MATCH(F1963&amp;"_"&amp;G1963&amp;"_"&amp;H1963&amp;"_"&amp;I1963&amp;"_"&amp;J1963&amp;IF(K1963="","","_"&amp;K1963),[1]CatGlob!$B:$B,0)),F1963&amp;"_"&amp;G1963&amp;"_"&amp;H1963&amp;"_"&amp;I1963&amp;"_"&amp;J1963&amp;IF(K1963="","","_"&amp;K1963),INDEX([1]CatGlob!$C:$C,MATCH(F1963&amp;"_"&amp;G1963&amp;"_"&amp;H1963&amp;"_"&amp;I1963&amp;"_"&amp;J1963&amp;IF(K1963="","","_"&amp;K1963),[1]CatGlob!$B:$B,0))))</f>
        <v>RVI_DM_US_AGG</v>
      </c>
      <c r="N1963" s="402" t="str">
        <f t="shared" si="63"/>
        <v/>
      </c>
      <c r="O1963" s="402" t="str">
        <f t="shared" si="62"/>
        <v/>
      </c>
      <c r="P1963" s="401" t="str">
        <f>IF(LEN(B1963)&gt;8,INDEX([1]CatGlob!$X:$X,MATCH(M1963,[1]CatGlob!$W:$W,0)),"")</f>
        <v>INTER</v>
      </c>
      <c r="Q1963" s="403" t="str">
        <f>INDEX([1]CatGlob!P:P,MATCH(M1963,[1]CatGlob!O:O,0))</f>
        <v>RVI</v>
      </c>
      <c r="R1963" s="403" t="s">
        <v>601</v>
      </c>
      <c r="S1963" s="403" t="s">
        <v>1025</v>
      </c>
      <c r="T1963" s="403" t="str">
        <f>INDEX([1]CatGlob!$D:$D,MATCH($M1963,[1]CatGlob!$C:$C,0))</f>
        <v>RVI</v>
      </c>
      <c r="U1963" s="403" t="s">
        <v>602</v>
      </c>
      <c r="V1963" s="404" t="str">
        <f>INDEX([1]CatGlob!$F:$F,MATCH($M1963,[1]CatGlob!$C:$C,0))</f>
        <v>RVI</v>
      </c>
      <c r="W1963" s="405"/>
      <c r="X1963" s="406">
        <v>0</v>
      </c>
      <c r="Y1963" s="407">
        <v>0</v>
      </c>
      <c r="Z1963" s="408">
        <v>0</v>
      </c>
      <c r="AA1963" s="407">
        <v>0</v>
      </c>
      <c r="AB1963" s="408">
        <v>0</v>
      </c>
      <c r="AC1963" s="407">
        <v>0</v>
      </c>
      <c r="AD1963" s="408">
        <v>0</v>
      </c>
      <c r="AE1963" s="407">
        <v>0</v>
      </c>
      <c r="AF1963" s="408">
        <v>0</v>
      </c>
      <c r="AG1963" s="407">
        <v>0</v>
      </c>
      <c r="AI1963" s="406">
        <v>0</v>
      </c>
      <c r="AJ1963" s="407">
        <v>0</v>
      </c>
      <c r="AK1963" s="408">
        <v>0</v>
      </c>
      <c r="AL1963" s="407">
        <v>0</v>
      </c>
      <c r="AM1963" s="408">
        <v>0</v>
      </c>
      <c r="AN1963" s="407">
        <v>0</v>
      </c>
      <c r="AO1963" s="408">
        <v>0</v>
      </c>
      <c r="AP1963" s="407">
        <v>0</v>
      </c>
      <c r="AQ1963" s="408">
        <v>0</v>
      </c>
      <c r="AR1963" s="407">
        <v>0</v>
      </c>
      <c r="AT1963" s="406">
        <v>0</v>
      </c>
      <c r="AU1963" s="407">
        <v>0</v>
      </c>
      <c r="AV1963" s="408">
        <v>0</v>
      </c>
      <c r="AW1963" s="407">
        <v>0</v>
      </c>
      <c r="AX1963" s="408">
        <v>0</v>
      </c>
      <c r="AY1963" s="407">
        <v>0</v>
      </c>
      <c r="AZ1963" s="408">
        <v>0</v>
      </c>
      <c r="BA1963" s="407">
        <v>0</v>
      </c>
      <c r="BB1963" s="408">
        <v>0</v>
      </c>
      <c r="BC1963" s="407">
        <v>0</v>
      </c>
    </row>
    <row r="1964" spans="1:55" x14ac:dyDescent="0.35">
      <c r="A1964" s="385" t="str" cm="1">
        <f t="array" ref="A1964">IFERROR(_xlfn.IFS(AND(F1964="Renta Variable",O1964=1),IFERROR(MATCH(B1964,[1]RV_Det!C:C,0),"Rev"),AND(J1964="Corporativa",O1964=1,I1964="EM"),IFERROR(MATCH(B1964,[1]RF_Corps!B:B,0),"Rev"),AND(F1964="Alternativos",O1964=1),IFERROR(MATCH(B1964,[1]Rep4!C:C,0),"Rev")),"")</f>
        <v/>
      </c>
      <c r="B1964" s="394" t="s">
        <v>5215</v>
      </c>
      <c r="C1964" s="409" t="s">
        <v>5216</v>
      </c>
      <c r="D1964" s="395" t="s">
        <v>5217</v>
      </c>
      <c r="E1964" s="396" t="str">
        <f>IF(B1964="","",INDEX([1]CatGlob!$S:$S,IFERROR(MATCH(MID(B1964,7,1),[1]CatGlob!$R:$R,0),MATCH(MID(B1964,1,2),[1]CatGlob!$R:$R,0))))</f>
        <v>DOL</v>
      </c>
      <c r="F1964" s="397" t="s">
        <v>43</v>
      </c>
      <c r="G1964" s="398" t="s">
        <v>328</v>
      </c>
      <c r="H1964" s="399" t="s">
        <v>48</v>
      </c>
      <c r="I1964" s="399" t="s">
        <v>145</v>
      </c>
      <c r="J1964" s="399" t="s">
        <v>600</v>
      </c>
      <c r="K1964" s="396" t="s">
        <v>600</v>
      </c>
      <c r="L1964" s="400" t="str">
        <f>IF(ISERROR(MATCH(M1964,M$10:M1963,0)),M1964,"")</f>
        <v/>
      </c>
      <c r="M1964" s="401" t="str">
        <f>IF(B1964="","",IF(ISERROR(MATCH(F1964&amp;"_"&amp;G1964&amp;"_"&amp;H1964&amp;"_"&amp;I1964&amp;"_"&amp;J1964&amp;IF(K1964="","","_"&amp;K1964),[1]CatGlob!$B:$B,0)),F1964&amp;"_"&amp;G1964&amp;"_"&amp;H1964&amp;"_"&amp;I1964&amp;"_"&amp;J1964&amp;IF(K1964="","","_"&amp;K1964),INDEX([1]CatGlob!$C:$C,MATCH(F1964&amp;"_"&amp;G1964&amp;"_"&amp;H1964&amp;"_"&amp;I1964&amp;"_"&amp;J1964&amp;IF(K1964="","","_"&amp;K1964),[1]CatGlob!$B:$B,0))))</f>
        <v>RVI_DM_US_AGG</v>
      </c>
      <c r="N1964" s="402" t="str">
        <f t="shared" si="63"/>
        <v/>
      </c>
      <c r="O1964" s="402" t="str">
        <f t="shared" si="62"/>
        <v/>
      </c>
      <c r="P1964" s="401" t="str">
        <f>IF(LEN(B1964)&gt;8,INDEX([1]CatGlob!$X:$X,MATCH(M1964,[1]CatGlob!$W:$W,0)),"")</f>
        <v>INTER</v>
      </c>
      <c r="Q1964" s="403" t="str">
        <f>INDEX([1]CatGlob!P:P,MATCH(M1964,[1]CatGlob!O:O,0))</f>
        <v>RVI</v>
      </c>
      <c r="R1964" s="403" t="s">
        <v>601</v>
      </c>
      <c r="S1964" s="403" t="s">
        <v>1025</v>
      </c>
      <c r="T1964" s="403" t="str">
        <f>INDEX([1]CatGlob!$D:$D,MATCH($M1964,[1]CatGlob!$C:$C,0))</f>
        <v>RVI</v>
      </c>
      <c r="U1964" s="403" t="s">
        <v>602</v>
      </c>
      <c r="V1964" s="404" t="str">
        <f>INDEX([1]CatGlob!$F:$F,MATCH($M1964,[1]CatGlob!$C:$C,0))</f>
        <v>RVI</v>
      </c>
      <c r="W1964" s="405"/>
      <c r="X1964" s="406">
        <v>0</v>
      </c>
      <c r="Y1964" s="407">
        <v>0</v>
      </c>
      <c r="Z1964" s="408">
        <v>0</v>
      </c>
      <c r="AA1964" s="407">
        <v>0</v>
      </c>
      <c r="AB1964" s="408">
        <v>0</v>
      </c>
      <c r="AC1964" s="407">
        <v>0</v>
      </c>
      <c r="AD1964" s="408">
        <v>0</v>
      </c>
      <c r="AE1964" s="407">
        <v>0</v>
      </c>
      <c r="AF1964" s="408">
        <v>0</v>
      </c>
      <c r="AG1964" s="407">
        <v>0</v>
      </c>
      <c r="AI1964" s="406">
        <v>0</v>
      </c>
      <c r="AJ1964" s="407">
        <v>0</v>
      </c>
      <c r="AK1964" s="408">
        <v>0</v>
      </c>
      <c r="AL1964" s="407">
        <v>0</v>
      </c>
      <c r="AM1964" s="408">
        <v>0</v>
      </c>
      <c r="AN1964" s="407">
        <v>0</v>
      </c>
      <c r="AO1964" s="408">
        <v>0</v>
      </c>
      <c r="AP1964" s="407">
        <v>0</v>
      </c>
      <c r="AQ1964" s="408">
        <v>0</v>
      </c>
      <c r="AR1964" s="407">
        <v>0</v>
      </c>
      <c r="AT1964" s="406">
        <v>0</v>
      </c>
      <c r="AU1964" s="407">
        <v>0</v>
      </c>
      <c r="AV1964" s="408">
        <v>0</v>
      </c>
      <c r="AW1964" s="407">
        <v>0</v>
      </c>
      <c r="AX1964" s="408">
        <v>0</v>
      </c>
      <c r="AY1964" s="407">
        <v>0</v>
      </c>
      <c r="AZ1964" s="408">
        <v>0</v>
      </c>
      <c r="BA1964" s="407">
        <v>0</v>
      </c>
      <c r="BB1964" s="408">
        <v>0</v>
      </c>
      <c r="BC1964" s="407">
        <v>0</v>
      </c>
    </row>
    <row r="1965" spans="1:55" x14ac:dyDescent="0.35">
      <c r="A1965" s="385" t="str" cm="1">
        <f t="array" ref="A1965">IFERROR(_xlfn.IFS(AND(F1965="Renta Variable",O1965=1),IFERROR(MATCH(B1965,[1]RV_Det!C:C,0),"Rev"),AND(J1965="Corporativa",O1965=1,I1965="EM"),IFERROR(MATCH(B1965,[1]RF_Corps!B:B,0),"Rev"),AND(F1965="Alternativos",O1965=1),IFERROR(MATCH(B1965,[1]Rep4!C:C,0),"Rev")),"")</f>
        <v/>
      </c>
      <c r="B1965" s="394" t="s">
        <v>5218</v>
      </c>
      <c r="C1965" s="409" t="s">
        <v>5219</v>
      </c>
      <c r="D1965" s="395" t="s">
        <v>5220</v>
      </c>
      <c r="E1965" s="396" t="str">
        <f>IF(B1965="","",INDEX([1]CatGlob!$S:$S,IFERROR(MATCH(MID(B1965,7,1),[1]CatGlob!$R:$R,0),MATCH(MID(B1965,1,2),[1]CatGlob!$R:$R,0))))</f>
        <v>DOL</v>
      </c>
      <c r="F1965" s="397" t="s">
        <v>43</v>
      </c>
      <c r="G1965" s="398" t="s">
        <v>328</v>
      </c>
      <c r="H1965" s="399" t="s">
        <v>48</v>
      </c>
      <c r="I1965" s="399" t="s">
        <v>145</v>
      </c>
      <c r="J1965" s="399" t="s">
        <v>600</v>
      </c>
      <c r="K1965" s="396" t="s">
        <v>600</v>
      </c>
      <c r="L1965" s="400" t="str">
        <f>IF(ISERROR(MATCH(M1965,M$10:M1964,0)),M1965,"")</f>
        <v/>
      </c>
      <c r="M1965" s="401" t="str">
        <f>IF(B1965="","",IF(ISERROR(MATCH(F1965&amp;"_"&amp;G1965&amp;"_"&amp;H1965&amp;"_"&amp;I1965&amp;"_"&amp;J1965&amp;IF(K1965="","","_"&amp;K1965),[1]CatGlob!$B:$B,0)),F1965&amp;"_"&amp;G1965&amp;"_"&amp;H1965&amp;"_"&amp;I1965&amp;"_"&amp;J1965&amp;IF(K1965="","","_"&amp;K1965),INDEX([1]CatGlob!$C:$C,MATCH(F1965&amp;"_"&amp;G1965&amp;"_"&amp;H1965&amp;"_"&amp;I1965&amp;"_"&amp;J1965&amp;IF(K1965="","","_"&amp;K1965),[1]CatGlob!$B:$B,0))))</f>
        <v>RVI_DM_US_AGG</v>
      </c>
      <c r="N1965" s="402" t="str">
        <f t="shared" si="63"/>
        <v/>
      </c>
      <c r="O1965" s="402" t="str">
        <f t="shared" si="62"/>
        <v/>
      </c>
      <c r="P1965" s="401" t="str">
        <f>IF(LEN(B1965)&gt;8,INDEX([1]CatGlob!$X:$X,MATCH(M1965,[1]CatGlob!$W:$W,0)),"")</f>
        <v>INTER</v>
      </c>
      <c r="Q1965" s="403" t="str">
        <f>INDEX([1]CatGlob!P:P,MATCH(M1965,[1]CatGlob!O:O,0))</f>
        <v>RVI</v>
      </c>
      <c r="R1965" s="403" t="s">
        <v>1017</v>
      </c>
      <c r="S1965" s="403" t="s">
        <v>1025</v>
      </c>
      <c r="T1965" s="403" t="str">
        <f>INDEX([1]CatGlob!$D:$D,MATCH($M1965,[1]CatGlob!$C:$C,0))</f>
        <v>RVI</v>
      </c>
      <c r="U1965" s="403" t="s">
        <v>602</v>
      </c>
      <c r="V1965" s="404" t="str">
        <f>INDEX([1]CatGlob!$F:$F,MATCH($M1965,[1]CatGlob!$C:$C,0))</f>
        <v>RVI</v>
      </c>
      <c r="W1965" s="405"/>
      <c r="X1965" s="406">
        <v>0</v>
      </c>
      <c r="Y1965" s="407">
        <v>0</v>
      </c>
      <c r="Z1965" s="408">
        <v>0</v>
      </c>
      <c r="AA1965" s="407">
        <v>0</v>
      </c>
      <c r="AB1965" s="408">
        <v>0</v>
      </c>
      <c r="AC1965" s="407">
        <v>0</v>
      </c>
      <c r="AD1965" s="408">
        <v>0</v>
      </c>
      <c r="AE1965" s="407">
        <v>0</v>
      </c>
      <c r="AF1965" s="408">
        <v>0</v>
      </c>
      <c r="AG1965" s="407">
        <v>0</v>
      </c>
      <c r="AI1965" s="406">
        <v>0</v>
      </c>
      <c r="AJ1965" s="407">
        <v>0</v>
      </c>
      <c r="AK1965" s="408">
        <v>0</v>
      </c>
      <c r="AL1965" s="407">
        <v>0</v>
      </c>
      <c r="AM1965" s="408">
        <v>0</v>
      </c>
      <c r="AN1965" s="407">
        <v>0</v>
      </c>
      <c r="AO1965" s="408">
        <v>0</v>
      </c>
      <c r="AP1965" s="407">
        <v>0</v>
      </c>
      <c r="AQ1965" s="408">
        <v>0</v>
      </c>
      <c r="AR1965" s="407">
        <v>0</v>
      </c>
      <c r="AT1965" s="406">
        <v>0</v>
      </c>
      <c r="AU1965" s="407">
        <v>0</v>
      </c>
      <c r="AV1965" s="408">
        <v>0</v>
      </c>
      <c r="AW1965" s="407">
        <v>0</v>
      </c>
      <c r="AX1965" s="408">
        <v>0</v>
      </c>
      <c r="AY1965" s="407">
        <v>0</v>
      </c>
      <c r="AZ1965" s="408">
        <v>0</v>
      </c>
      <c r="BA1965" s="407">
        <v>0</v>
      </c>
      <c r="BB1965" s="408">
        <v>0</v>
      </c>
      <c r="BC1965" s="407">
        <v>0</v>
      </c>
    </row>
    <row r="1966" spans="1:55" x14ac:dyDescent="0.35">
      <c r="A1966" s="385" t="str" cm="1">
        <f t="array" ref="A1966">IFERROR(_xlfn.IFS(AND(F1966="Renta Variable",O1966=1),IFERROR(MATCH(B1966,[1]RV_Det!C:C,0),"Rev"),AND(J1966="Corporativa",O1966=1,I1966="EM"),IFERROR(MATCH(B1966,[1]RF_Corps!B:B,0),"Rev"),AND(F1966="Alternativos",O1966=1),IFERROR(MATCH(B1966,[1]Rep4!C:C,0),"Rev")),"")</f>
        <v/>
      </c>
      <c r="B1966" s="394" t="s">
        <v>5221</v>
      </c>
      <c r="C1966" s="409" t="s">
        <v>5222</v>
      </c>
      <c r="D1966" s="395" t="s">
        <v>5223</v>
      </c>
      <c r="E1966" s="396" t="str">
        <f>IF(B1966="","",INDEX([1]CatGlob!$S:$S,IFERROR(MATCH(MID(B1966,7,1),[1]CatGlob!$R:$R,0),MATCH(MID(B1966,1,2),[1]CatGlob!$R:$R,0))))</f>
        <v>DOL</v>
      </c>
      <c r="F1966" s="397" t="s">
        <v>43</v>
      </c>
      <c r="G1966" s="398" t="s">
        <v>328</v>
      </c>
      <c r="H1966" s="399" t="s">
        <v>48</v>
      </c>
      <c r="I1966" s="399" t="s">
        <v>145</v>
      </c>
      <c r="J1966" s="399" t="s">
        <v>600</v>
      </c>
      <c r="K1966" s="396" t="s">
        <v>600</v>
      </c>
      <c r="L1966" s="400" t="str">
        <f>IF(ISERROR(MATCH(M1966,M$10:M1965,0)),M1966,"")</f>
        <v/>
      </c>
      <c r="M1966" s="401" t="str">
        <f>IF(B1966="","",IF(ISERROR(MATCH(F1966&amp;"_"&amp;G1966&amp;"_"&amp;H1966&amp;"_"&amp;I1966&amp;"_"&amp;J1966&amp;IF(K1966="","","_"&amp;K1966),[1]CatGlob!$B:$B,0)),F1966&amp;"_"&amp;G1966&amp;"_"&amp;H1966&amp;"_"&amp;I1966&amp;"_"&amp;J1966&amp;IF(K1966="","","_"&amp;K1966),INDEX([1]CatGlob!$C:$C,MATCH(F1966&amp;"_"&amp;G1966&amp;"_"&amp;H1966&amp;"_"&amp;I1966&amp;"_"&amp;J1966&amp;IF(K1966="","","_"&amp;K1966),[1]CatGlob!$B:$B,0))))</f>
        <v>RVI_DM_US_AGG</v>
      </c>
      <c r="N1966" s="402" t="str">
        <f t="shared" si="63"/>
        <v/>
      </c>
      <c r="O1966" s="402" t="str">
        <f t="shared" si="62"/>
        <v/>
      </c>
      <c r="P1966" s="401" t="str">
        <f>IF(LEN(B1966)&gt;8,INDEX([1]CatGlob!$X:$X,MATCH(M1966,[1]CatGlob!$W:$W,0)),"")</f>
        <v>INTER</v>
      </c>
      <c r="Q1966" s="403" t="str">
        <f>INDEX([1]CatGlob!P:P,MATCH(M1966,[1]CatGlob!O:O,0))</f>
        <v>RVI</v>
      </c>
      <c r="R1966" s="403" t="s">
        <v>601</v>
      </c>
      <c r="S1966" s="403" t="s">
        <v>1025</v>
      </c>
      <c r="T1966" s="403" t="str">
        <f>INDEX([1]CatGlob!$D:$D,MATCH($M1966,[1]CatGlob!$C:$C,0))</f>
        <v>RVI</v>
      </c>
      <c r="U1966" s="403" t="s">
        <v>602</v>
      </c>
      <c r="V1966" s="404" t="str">
        <f>INDEX([1]CatGlob!$F:$F,MATCH($M1966,[1]CatGlob!$C:$C,0))</f>
        <v>RVI</v>
      </c>
      <c r="W1966" s="405"/>
      <c r="X1966" s="406">
        <v>0</v>
      </c>
      <c r="Y1966" s="407">
        <v>0</v>
      </c>
      <c r="Z1966" s="408">
        <v>0</v>
      </c>
      <c r="AA1966" s="407">
        <v>0</v>
      </c>
      <c r="AB1966" s="408">
        <v>0</v>
      </c>
      <c r="AC1966" s="407">
        <v>0</v>
      </c>
      <c r="AD1966" s="408">
        <v>0</v>
      </c>
      <c r="AE1966" s="407">
        <v>0</v>
      </c>
      <c r="AF1966" s="408">
        <v>0</v>
      </c>
      <c r="AG1966" s="407">
        <v>0</v>
      </c>
      <c r="AI1966" s="406">
        <v>0</v>
      </c>
      <c r="AJ1966" s="407">
        <v>0</v>
      </c>
      <c r="AK1966" s="408">
        <v>0</v>
      </c>
      <c r="AL1966" s="407">
        <v>0</v>
      </c>
      <c r="AM1966" s="408">
        <v>0</v>
      </c>
      <c r="AN1966" s="407">
        <v>0</v>
      </c>
      <c r="AO1966" s="408">
        <v>0</v>
      </c>
      <c r="AP1966" s="407">
        <v>0</v>
      </c>
      <c r="AQ1966" s="408">
        <v>0</v>
      </c>
      <c r="AR1966" s="407">
        <v>0</v>
      </c>
      <c r="AT1966" s="406">
        <v>0</v>
      </c>
      <c r="AU1966" s="407">
        <v>0</v>
      </c>
      <c r="AV1966" s="408">
        <v>0</v>
      </c>
      <c r="AW1966" s="407">
        <v>0</v>
      </c>
      <c r="AX1966" s="408">
        <v>0</v>
      </c>
      <c r="AY1966" s="407">
        <v>0</v>
      </c>
      <c r="AZ1966" s="408">
        <v>0</v>
      </c>
      <c r="BA1966" s="407">
        <v>0</v>
      </c>
      <c r="BB1966" s="408">
        <v>0</v>
      </c>
      <c r="BC1966" s="407">
        <v>0</v>
      </c>
    </row>
    <row r="1967" spans="1:55" x14ac:dyDescent="0.35">
      <c r="A1967" s="385" t="str" cm="1">
        <f t="array" ref="A1967">IFERROR(_xlfn.IFS(AND(F1967="Renta Variable",O1967=1),IFERROR(MATCH(B1967,[1]RV_Det!C:C,0),"Rev"),AND(J1967="Corporativa",O1967=1,I1967="EM"),IFERROR(MATCH(B1967,[1]RF_Corps!B:B,0),"Rev"),AND(F1967="Alternativos",O1967=1),IFERROR(MATCH(B1967,[1]Rep4!C:C,0),"Rev")),"")</f>
        <v/>
      </c>
      <c r="B1967" s="394" t="s">
        <v>5224</v>
      </c>
      <c r="C1967" s="409" t="s">
        <v>5225</v>
      </c>
      <c r="D1967" s="395" t="s">
        <v>5226</v>
      </c>
      <c r="E1967" s="396" t="str">
        <f>IF(B1967="","",INDEX([1]CatGlob!$S:$S,IFERROR(MATCH(MID(B1967,7,1),[1]CatGlob!$R:$R,0),MATCH(MID(B1967,1,2),[1]CatGlob!$R:$R,0))))</f>
        <v>DOL</v>
      </c>
      <c r="F1967" s="397" t="s">
        <v>43</v>
      </c>
      <c r="G1967" s="398" t="s">
        <v>328</v>
      </c>
      <c r="H1967" s="399" t="s">
        <v>48</v>
      </c>
      <c r="I1967" s="399" t="s">
        <v>145</v>
      </c>
      <c r="J1967" s="399" t="s">
        <v>600</v>
      </c>
      <c r="K1967" s="396" t="s">
        <v>600</v>
      </c>
      <c r="L1967" s="400" t="str">
        <f>IF(ISERROR(MATCH(M1967,M$10:M1966,0)),M1967,"")</f>
        <v/>
      </c>
      <c r="M1967" s="401" t="str">
        <f>IF(B1967="","",IF(ISERROR(MATCH(F1967&amp;"_"&amp;G1967&amp;"_"&amp;H1967&amp;"_"&amp;I1967&amp;"_"&amp;J1967&amp;IF(K1967="","","_"&amp;K1967),[1]CatGlob!$B:$B,0)),F1967&amp;"_"&amp;G1967&amp;"_"&amp;H1967&amp;"_"&amp;I1967&amp;"_"&amp;J1967&amp;IF(K1967="","","_"&amp;K1967),INDEX([1]CatGlob!$C:$C,MATCH(F1967&amp;"_"&amp;G1967&amp;"_"&amp;H1967&amp;"_"&amp;I1967&amp;"_"&amp;J1967&amp;IF(K1967="","","_"&amp;K1967),[1]CatGlob!$B:$B,0))))</f>
        <v>RVI_DM_US_AGG</v>
      </c>
      <c r="N1967" s="402" t="str">
        <f t="shared" si="63"/>
        <v/>
      </c>
      <c r="O1967" s="402" t="str">
        <f t="shared" si="62"/>
        <v/>
      </c>
      <c r="P1967" s="401" t="str">
        <f>IF(LEN(B1967)&gt;8,INDEX([1]CatGlob!$X:$X,MATCH(M1967,[1]CatGlob!$W:$W,0)),"")</f>
        <v>INTER</v>
      </c>
      <c r="Q1967" s="403" t="str">
        <f>INDEX([1]CatGlob!P:P,MATCH(M1967,[1]CatGlob!O:O,0))</f>
        <v>RVI</v>
      </c>
      <c r="R1967" s="403" t="s">
        <v>1017</v>
      </c>
      <c r="S1967" s="403" t="s">
        <v>1018</v>
      </c>
      <c r="T1967" s="403" t="str">
        <f>INDEX([1]CatGlob!$D:$D,MATCH($M1967,[1]CatGlob!$C:$C,0))</f>
        <v>RVI</v>
      </c>
      <c r="U1967" s="403" t="s">
        <v>602</v>
      </c>
      <c r="V1967" s="404" t="str">
        <f>INDEX([1]CatGlob!$F:$F,MATCH($M1967,[1]CatGlob!$C:$C,0))</f>
        <v>RVI</v>
      </c>
      <c r="W1967" s="405"/>
      <c r="X1967" s="406">
        <v>0</v>
      </c>
      <c r="Y1967" s="407">
        <v>0</v>
      </c>
      <c r="Z1967" s="408">
        <v>0</v>
      </c>
      <c r="AA1967" s="407">
        <v>0</v>
      </c>
      <c r="AB1967" s="408">
        <v>0</v>
      </c>
      <c r="AC1967" s="407">
        <v>0</v>
      </c>
      <c r="AD1967" s="408">
        <v>0</v>
      </c>
      <c r="AE1967" s="407">
        <v>0</v>
      </c>
      <c r="AF1967" s="408">
        <v>0</v>
      </c>
      <c r="AG1967" s="407">
        <v>0</v>
      </c>
      <c r="AI1967" s="406">
        <v>0</v>
      </c>
      <c r="AJ1967" s="407">
        <v>0</v>
      </c>
      <c r="AK1967" s="408">
        <v>0</v>
      </c>
      <c r="AL1967" s="407">
        <v>0</v>
      </c>
      <c r="AM1967" s="408">
        <v>0</v>
      </c>
      <c r="AN1967" s="407">
        <v>0</v>
      </c>
      <c r="AO1967" s="408">
        <v>0</v>
      </c>
      <c r="AP1967" s="407">
        <v>0</v>
      </c>
      <c r="AQ1967" s="408">
        <v>0</v>
      </c>
      <c r="AR1967" s="407">
        <v>0</v>
      </c>
      <c r="AT1967" s="406">
        <v>0</v>
      </c>
      <c r="AU1967" s="407">
        <v>0</v>
      </c>
      <c r="AV1967" s="408">
        <v>0</v>
      </c>
      <c r="AW1967" s="407">
        <v>0</v>
      </c>
      <c r="AX1967" s="408">
        <v>0</v>
      </c>
      <c r="AY1967" s="407">
        <v>0</v>
      </c>
      <c r="AZ1967" s="408">
        <v>0</v>
      </c>
      <c r="BA1967" s="407">
        <v>0</v>
      </c>
      <c r="BB1967" s="408">
        <v>0</v>
      </c>
      <c r="BC1967" s="407">
        <v>0</v>
      </c>
    </row>
    <row r="1968" spans="1:55" x14ac:dyDescent="0.35">
      <c r="A1968" s="385" t="str" cm="1">
        <f t="array" ref="A1968">IFERROR(_xlfn.IFS(AND(F1968="Renta Variable",O1968=1),IFERROR(MATCH(B1968,[1]RV_Det!C:C,0),"Rev"),AND(J1968="Corporativa",O1968=1,I1968="EM"),IFERROR(MATCH(B1968,[1]RF_Corps!B:B,0),"Rev"),AND(F1968="Alternativos",O1968=1),IFERROR(MATCH(B1968,[1]Rep4!C:C,0),"Rev")),"")</f>
        <v/>
      </c>
      <c r="B1968" s="394" t="s">
        <v>5227</v>
      </c>
      <c r="C1968" s="409" t="s">
        <v>5228</v>
      </c>
      <c r="D1968" s="395" t="s">
        <v>5229</v>
      </c>
      <c r="E1968" s="396" t="str">
        <f>IF(B1968="","",INDEX([1]CatGlob!$S:$S,IFERROR(MATCH(MID(B1968,7,1),[1]CatGlob!$R:$R,0),MATCH(MID(B1968,1,2),[1]CatGlob!$R:$R,0))))</f>
        <v>DOL</v>
      </c>
      <c r="F1968" s="397" t="s">
        <v>43</v>
      </c>
      <c r="G1968" s="398" t="s">
        <v>328</v>
      </c>
      <c r="H1968" s="399" t="s">
        <v>48</v>
      </c>
      <c r="I1968" s="399" t="s">
        <v>145</v>
      </c>
      <c r="J1968" s="399" t="s">
        <v>600</v>
      </c>
      <c r="K1968" s="396" t="s">
        <v>600</v>
      </c>
      <c r="L1968" s="400" t="str">
        <f>IF(ISERROR(MATCH(M1968,M$10:M1967,0)),M1968,"")</f>
        <v/>
      </c>
      <c r="M1968" s="401" t="str">
        <f>IF(B1968="","",IF(ISERROR(MATCH(F1968&amp;"_"&amp;G1968&amp;"_"&amp;H1968&amp;"_"&amp;I1968&amp;"_"&amp;J1968&amp;IF(K1968="","","_"&amp;K1968),[1]CatGlob!$B:$B,0)),F1968&amp;"_"&amp;G1968&amp;"_"&amp;H1968&amp;"_"&amp;I1968&amp;"_"&amp;J1968&amp;IF(K1968="","","_"&amp;K1968),INDEX([1]CatGlob!$C:$C,MATCH(F1968&amp;"_"&amp;G1968&amp;"_"&amp;H1968&amp;"_"&amp;I1968&amp;"_"&amp;J1968&amp;IF(K1968="","","_"&amp;K1968),[1]CatGlob!$B:$B,0))))</f>
        <v>RVI_DM_US_AGG</v>
      </c>
      <c r="N1968" s="402" t="str">
        <f t="shared" si="63"/>
        <v/>
      </c>
      <c r="O1968" s="402" t="str">
        <f t="shared" si="62"/>
        <v/>
      </c>
      <c r="P1968" s="401" t="str">
        <f>IF(LEN(B1968)&gt;8,INDEX([1]CatGlob!$X:$X,MATCH(M1968,[1]CatGlob!$W:$W,0)),"")</f>
        <v>INTER</v>
      </c>
      <c r="Q1968" s="403" t="str">
        <f>INDEX([1]CatGlob!P:P,MATCH(M1968,[1]CatGlob!O:O,0))</f>
        <v>RVI</v>
      </c>
      <c r="R1968" s="403" t="s">
        <v>1017</v>
      </c>
      <c r="S1968" s="403" t="s">
        <v>1018</v>
      </c>
      <c r="T1968" s="403" t="str">
        <f>INDEX([1]CatGlob!$D:$D,MATCH($M1968,[1]CatGlob!$C:$C,0))</f>
        <v>RVI</v>
      </c>
      <c r="U1968" s="403" t="s">
        <v>602</v>
      </c>
      <c r="V1968" s="404" t="str">
        <f>INDEX([1]CatGlob!$F:$F,MATCH($M1968,[1]CatGlob!$C:$C,0))</f>
        <v>RVI</v>
      </c>
      <c r="W1968" s="405"/>
      <c r="X1968" s="406">
        <v>0</v>
      </c>
      <c r="Y1968" s="407">
        <v>0</v>
      </c>
      <c r="Z1968" s="408">
        <v>0</v>
      </c>
      <c r="AA1968" s="407">
        <v>0</v>
      </c>
      <c r="AB1968" s="408">
        <v>0</v>
      </c>
      <c r="AC1968" s="407">
        <v>0</v>
      </c>
      <c r="AD1968" s="408">
        <v>0</v>
      </c>
      <c r="AE1968" s="407">
        <v>0</v>
      </c>
      <c r="AF1968" s="408">
        <v>0</v>
      </c>
      <c r="AG1968" s="407">
        <v>0</v>
      </c>
      <c r="AI1968" s="406">
        <v>0</v>
      </c>
      <c r="AJ1968" s="407">
        <v>0</v>
      </c>
      <c r="AK1968" s="408">
        <v>0</v>
      </c>
      <c r="AL1968" s="407">
        <v>0</v>
      </c>
      <c r="AM1968" s="408">
        <v>0</v>
      </c>
      <c r="AN1968" s="407">
        <v>0</v>
      </c>
      <c r="AO1968" s="408">
        <v>0</v>
      </c>
      <c r="AP1968" s="407">
        <v>0</v>
      </c>
      <c r="AQ1968" s="408">
        <v>0</v>
      </c>
      <c r="AR1968" s="407">
        <v>0</v>
      </c>
      <c r="AT1968" s="406">
        <v>0</v>
      </c>
      <c r="AU1968" s="407">
        <v>0</v>
      </c>
      <c r="AV1968" s="408">
        <v>0</v>
      </c>
      <c r="AW1968" s="407">
        <v>0</v>
      </c>
      <c r="AX1968" s="408">
        <v>0</v>
      </c>
      <c r="AY1968" s="407">
        <v>0</v>
      </c>
      <c r="AZ1968" s="408">
        <v>0</v>
      </c>
      <c r="BA1968" s="407">
        <v>0</v>
      </c>
      <c r="BB1968" s="408">
        <v>0</v>
      </c>
      <c r="BC1968" s="407">
        <v>0</v>
      </c>
    </row>
    <row r="1969" spans="1:55" x14ac:dyDescent="0.35">
      <c r="A1969" s="385" t="str" cm="1">
        <f t="array" ref="A1969">IFERROR(_xlfn.IFS(AND(F1969="Renta Variable",O1969=1),IFERROR(MATCH(B1969,[1]RV_Det!C:C,0),"Rev"),AND(J1969="Corporativa",O1969=1,I1969="EM"),IFERROR(MATCH(B1969,[1]RF_Corps!B:B,0),"Rev"),AND(F1969="Alternativos",O1969=1),IFERROR(MATCH(B1969,[1]Rep4!C:C,0),"Rev")),"")</f>
        <v/>
      </c>
      <c r="B1969" s="394" t="s">
        <v>5230</v>
      </c>
      <c r="C1969" s="409" t="s">
        <v>5231</v>
      </c>
      <c r="D1969" s="395" t="s">
        <v>5232</v>
      </c>
      <c r="E1969" s="396" t="str">
        <f>IF(B1969="","",INDEX([1]CatGlob!$S:$S,IFERROR(MATCH(MID(B1969,7,1),[1]CatGlob!$R:$R,0),MATCH(MID(B1969,1,2),[1]CatGlob!$R:$R,0))))</f>
        <v>DOL</v>
      </c>
      <c r="F1969" s="397" t="s">
        <v>43</v>
      </c>
      <c r="G1969" s="398" t="s">
        <v>328</v>
      </c>
      <c r="H1969" s="399" t="s">
        <v>48</v>
      </c>
      <c r="I1969" s="399" t="s">
        <v>145</v>
      </c>
      <c r="J1969" s="399" t="s">
        <v>600</v>
      </c>
      <c r="K1969" s="396" t="s">
        <v>600</v>
      </c>
      <c r="L1969" s="400" t="str">
        <f>IF(ISERROR(MATCH(M1969,M$10:M1968,0)),M1969,"")</f>
        <v/>
      </c>
      <c r="M1969" s="401" t="str">
        <f>IF(B1969="","",IF(ISERROR(MATCH(F1969&amp;"_"&amp;G1969&amp;"_"&amp;H1969&amp;"_"&amp;I1969&amp;"_"&amp;J1969&amp;IF(K1969="","","_"&amp;K1969),[1]CatGlob!$B:$B,0)),F1969&amp;"_"&amp;G1969&amp;"_"&amp;H1969&amp;"_"&amp;I1969&amp;"_"&amp;J1969&amp;IF(K1969="","","_"&amp;K1969),INDEX([1]CatGlob!$C:$C,MATCH(F1969&amp;"_"&amp;G1969&amp;"_"&amp;H1969&amp;"_"&amp;I1969&amp;"_"&amp;J1969&amp;IF(K1969="","","_"&amp;K1969),[1]CatGlob!$B:$B,0))))</f>
        <v>RVI_DM_US_AGG</v>
      </c>
      <c r="N1969" s="402" t="str">
        <f t="shared" si="63"/>
        <v/>
      </c>
      <c r="O1969" s="402" t="str">
        <f t="shared" si="62"/>
        <v/>
      </c>
      <c r="P1969" s="401" t="str">
        <f>IF(LEN(B1969)&gt;8,INDEX([1]CatGlob!$X:$X,MATCH(M1969,[1]CatGlob!$W:$W,0)),"")</f>
        <v>INTER</v>
      </c>
      <c r="Q1969" s="403" t="str">
        <f>INDEX([1]CatGlob!P:P,MATCH(M1969,[1]CatGlob!O:O,0))</f>
        <v>RVI</v>
      </c>
      <c r="R1969" s="403" t="s">
        <v>601</v>
      </c>
      <c r="S1969" s="403" t="s">
        <v>601</v>
      </c>
      <c r="T1969" s="403" t="str">
        <f>INDEX([1]CatGlob!$D:$D,MATCH($M1969,[1]CatGlob!$C:$C,0))</f>
        <v>RVI</v>
      </c>
      <c r="U1969" s="403" t="s">
        <v>602</v>
      </c>
      <c r="V1969" s="404" t="str">
        <f>INDEX([1]CatGlob!$F:$F,MATCH($M1969,[1]CatGlob!$C:$C,0))</f>
        <v>RVI</v>
      </c>
      <c r="W1969" s="405"/>
      <c r="X1969" s="406">
        <v>0</v>
      </c>
      <c r="Y1969" s="407">
        <v>0</v>
      </c>
      <c r="Z1969" s="408">
        <v>0</v>
      </c>
      <c r="AA1969" s="407">
        <v>0</v>
      </c>
      <c r="AB1969" s="408">
        <v>0</v>
      </c>
      <c r="AC1969" s="407">
        <v>0</v>
      </c>
      <c r="AD1969" s="408">
        <v>0</v>
      </c>
      <c r="AE1969" s="407">
        <v>0</v>
      </c>
      <c r="AF1969" s="408">
        <v>0</v>
      </c>
      <c r="AG1969" s="407">
        <v>0</v>
      </c>
      <c r="AI1969" s="406">
        <v>0</v>
      </c>
      <c r="AJ1969" s="407">
        <v>0</v>
      </c>
      <c r="AK1969" s="408">
        <v>0</v>
      </c>
      <c r="AL1969" s="407">
        <v>0</v>
      </c>
      <c r="AM1969" s="408">
        <v>0</v>
      </c>
      <c r="AN1969" s="407">
        <v>0</v>
      </c>
      <c r="AO1969" s="408">
        <v>0</v>
      </c>
      <c r="AP1969" s="407">
        <v>0</v>
      </c>
      <c r="AQ1969" s="408">
        <v>0</v>
      </c>
      <c r="AR1969" s="407">
        <v>0</v>
      </c>
      <c r="AT1969" s="406">
        <v>0</v>
      </c>
      <c r="AU1969" s="407">
        <v>0</v>
      </c>
      <c r="AV1969" s="408">
        <v>0</v>
      </c>
      <c r="AW1969" s="407">
        <v>0</v>
      </c>
      <c r="AX1969" s="408">
        <v>0</v>
      </c>
      <c r="AY1969" s="407">
        <v>0</v>
      </c>
      <c r="AZ1969" s="408">
        <v>0</v>
      </c>
      <c r="BA1969" s="407">
        <v>0</v>
      </c>
      <c r="BB1969" s="408">
        <v>0</v>
      </c>
      <c r="BC1969" s="407">
        <v>0</v>
      </c>
    </row>
    <row r="1970" spans="1:55" x14ac:dyDescent="0.35">
      <c r="A1970" s="385" t="str" cm="1">
        <f t="array" ref="A1970">IFERROR(_xlfn.IFS(AND(F1970="Renta Variable",O1970=1),IFERROR(MATCH(B1970,[1]RV_Det!C:C,0),"Rev"),AND(J1970="Corporativa",O1970=1,I1970="EM"),IFERROR(MATCH(B1970,[1]RF_Corps!B:B,0),"Rev"),AND(F1970="Alternativos",O1970=1),IFERROR(MATCH(B1970,[1]Rep4!C:C,0),"Rev")),"")</f>
        <v/>
      </c>
      <c r="B1970" s="394" t="s">
        <v>5233</v>
      </c>
      <c r="C1970" s="409" t="s">
        <v>5234</v>
      </c>
      <c r="D1970" s="395" t="s">
        <v>5235</v>
      </c>
      <c r="E1970" s="396" t="str">
        <f>IF(B1970="","",INDEX([1]CatGlob!$S:$S,IFERROR(MATCH(MID(B1970,7,1),[1]CatGlob!$R:$R,0),MATCH(MID(B1970,1,2),[1]CatGlob!$R:$R,0))))</f>
        <v>DOL</v>
      </c>
      <c r="F1970" s="397" t="s">
        <v>43</v>
      </c>
      <c r="G1970" s="398" t="s">
        <v>328</v>
      </c>
      <c r="H1970" s="399" t="s">
        <v>48</v>
      </c>
      <c r="I1970" s="399" t="s">
        <v>145</v>
      </c>
      <c r="J1970" s="399" t="s">
        <v>600</v>
      </c>
      <c r="K1970" s="396" t="s">
        <v>600</v>
      </c>
      <c r="L1970" s="400" t="str">
        <f>IF(ISERROR(MATCH(M1970,M$10:M1969,0)),M1970,"")</f>
        <v/>
      </c>
      <c r="M1970" s="401" t="str">
        <f>IF(B1970="","",IF(ISERROR(MATCH(F1970&amp;"_"&amp;G1970&amp;"_"&amp;H1970&amp;"_"&amp;I1970&amp;"_"&amp;J1970&amp;IF(K1970="","","_"&amp;K1970),[1]CatGlob!$B:$B,0)),F1970&amp;"_"&amp;G1970&amp;"_"&amp;H1970&amp;"_"&amp;I1970&amp;"_"&amp;J1970&amp;IF(K1970="","","_"&amp;K1970),INDEX([1]CatGlob!$C:$C,MATCH(F1970&amp;"_"&amp;G1970&amp;"_"&amp;H1970&amp;"_"&amp;I1970&amp;"_"&amp;J1970&amp;IF(K1970="","","_"&amp;K1970),[1]CatGlob!$B:$B,0))))</f>
        <v>RVI_DM_US_AGG</v>
      </c>
      <c r="N1970" s="402" t="str">
        <f t="shared" si="63"/>
        <v/>
      </c>
      <c r="O1970" s="402" t="str">
        <f t="shared" si="62"/>
        <v/>
      </c>
      <c r="P1970" s="401" t="str">
        <f>IF(LEN(B1970)&gt;8,INDEX([1]CatGlob!$X:$X,MATCH(M1970,[1]CatGlob!$W:$W,0)),"")</f>
        <v>INTER</v>
      </c>
      <c r="Q1970" s="403" t="str">
        <f>INDEX([1]CatGlob!P:P,MATCH(M1970,[1]CatGlob!O:O,0))</f>
        <v>RVI</v>
      </c>
      <c r="R1970" s="403" t="s">
        <v>601</v>
      </c>
      <c r="S1970" s="403" t="s">
        <v>1025</v>
      </c>
      <c r="T1970" s="403" t="str">
        <f>INDEX([1]CatGlob!$D:$D,MATCH($M1970,[1]CatGlob!$C:$C,0))</f>
        <v>RVI</v>
      </c>
      <c r="U1970" s="403" t="s">
        <v>602</v>
      </c>
      <c r="V1970" s="404" t="str">
        <f>INDEX([1]CatGlob!$F:$F,MATCH($M1970,[1]CatGlob!$C:$C,0))</f>
        <v>RVI</v>
      </c>
      <c r="W1970" s="405"/>
      <c r="X1970" s="406">
        <v>0</v>
      </c>
      <c r="Y1970" s="407">
        <v>0</v>
      </c>
      <c r="Z1970" s="408">
        <v>0</v>
      </c>
      <c r="AA1970" s="407">
        <v>0</v>
      </c>
      <c r="AB1970" s="408">
        <v>0</v>
      </c>
      <c r="AC1970" s="407">
        <v>0</v>
      </c>
      <c r="AD1970" s="408">
        <v>0</v>
      </c>
      <c r="AE1970" s="407">
        <v>0</v>
      </c>
      <c r="AF1970" s="408">
        <v>0</v>
      </c>
      <c r="AG1970" s="407">
        <v>0</v>
      </c>
      <c r="AI1970" s="406">
        <v>0</v>
      </c>
      <c r="AJ1970" s="407">
        <v>0</v>
      </c>
      <c r="AK1970" s="408">
        <v>0</v>
      </c>
      <c r="AL1970" s="407">
        <v>0</v>
      </c>
      <c r="AM1970" s="408">
        <v>0</v>
      </c>
      <c r="AN1970" s="407">
        <v>0</v>
      </c>
      <c r="AO1970" s="408">
        <v>0</v>
      </c>
      <c r="AP1970" s="407">
        <v>0</v>
      </c>
      <c r="AQ1970" s="408">
        <v>0</v>
      </c>
      <c r="AR1970" s="407">
        <v>0</v>
      </c>
      <c r="AT1970" s="406">
        <v>0</v>
      </c>
      <c r="AU1970" s="407">
        <v>0</v>
      </c>
      <c r="AV1970" s="408">
        <v>0</v>
      </c>
      <c r="AW1970" s="407">
        <v>0</v>
      </c>
      <c r="AX1970" s="408">
        <v>0</v>
      </c>
      <c r="AY1970" s="407">
        <v>0</v>
      </c>
      <c r="AZ1970" s="408">
        <v>0</v>
      </c>
      <c r="BA1970" s="407">
        <v>0</v>
      </c>
      <c r="BB1970" s="408">
        <v>0</v>
      </c>
      <c r="BC1970" s="407">
        <v>0</v>
      </c>
    </row>
    <row r="1971" spans="1:55" x14ac:dyDescent="0.35">
      <c r="A1971" s="385" t="str" cm="1">
        <f t="array" ref="A1971">IFERROR(_xlfn.IFS(AND(F1971="Renta Variable",O1971=1),IFERROR(MATCH(B1971,[1]RV_Det!C:C,0),"Rev"),AND(J1971="Corporativa",O1971=1,I1971="EM"),IFERROR(MATCH(B1971,[1]RF_Corps!B:B,0),"Rev"),AND(F1971="Alternativos",O1971=1),IFERROR(MATCH(B1971,[1]Rep4!C:C,0),"Rev")),"")</f>
        <v/>
      </c>
      <c r="B1971" s="394" t="s">
        <v>5236</v>
      </c>
      <c r="C1971" s="409" t="s">
        <v>5237</v>
      </c>
      <c r="D1971" s="395" t="s">
        <v>5238</v>
      </c>
      <c r="E1971" s="396" t="str">
        <f>IF(B1971="","",INDEX([1]CatGlob!$S:$S,IFERROR(MATCH(MID(B1971,7,1),[1]CatGlob!$R:$R,0),MATCH(MID(B1971,1,2),[1]CatGlob!$R:$R,0))))</f>
        <v>DOL</v>
      </c>
      <c r="F1971" s="397" t="s">
        <v>43</v>
      </c>
      <c r="G1971" s="398" t="s">
        <v>328</v>
      </c>
      <c r="H1971" s="399" t="s">
        <v>48</v>
      </c>
      <c r="I1971" s="399" t="s">
        <v>145</v>
      </c>
      <c r="J1971" s="399" t="s">
        <v>600</v>
      </c>
      <c r="K1971" s="396" t="s">
        <v>600</v>
      </c>
      <c r="L1971" s="400" t="str">
        <f>IF(ISERROR(MATCH(M1971,M$10:M1970,0)),M1971,"")</f>
        <v/>
      </c>
      <c r="M1971" s="401" t="str">
        <f>IF(B1971="","",IF(ISERROR(MATCH(F1971&amp;"_"&amp;G1971&amp;"_"&amp;H1971&amp;"_"&amp;I1971&amp;"_"&amp;J1971&amp;IF(K1971="","","_"&amp;K1971),[1]CatGlob!$B:$B,0)),F1971&amp;"_"&amp;G1971&amp;"_"&amp;H1971&amp;"_"&amp;I1971&amp;"_"&amp;J1971&amp;IF(K1971="","","_"&amp;K1971),INDEX([1]CatGlob!$C:$C,MATCH(F1971&amp;"_"&amp;G1971&amp;"_"&amp;H1971&amp;"_"&amp;I1971&amp;"_"&amp;J1971&amp;IF(K1971="","","_"&amp;K1971),[1]CatGlob!$B:$B,0))))</f>
        <v>RVI_DM_US_AGG</v>
      </c>
      <c r="N1971" s="402" t="str">
        <f t="shared" si="63"/>
        <v/>
      </c>
      <c r="O1971" s="402" t="str">
        <f t="shared" si="62"/>
        <v/>
      </c>
      <c r="P1971" s="401" t="str">
        <f>IF(LEN(B1971)&gt;8,INDEX([1]CatGlob!$X:$X,MATCH(M1971,[1]CatGlob!$W:$W,0)),"")</f>
        <v>INTER</v>
      </c>
      <c r="Q1971" s="403" t="str">
        <f>INDEX([1]CatGlob!P:P,MATCH(M1971,[1]CatGlob!O:O,0))</f>
        <v>RVI</v>
      </c>
      <c r="R1971" s="403" t="s">
        <v>1017</v>
      </c>
      <c r="S1971" s="403" t="s">
        <v>1025</v>
      </c>
      <c r="T1971" s="403" t="str">
        <f>INDEX([1]CatGlob!$D:$D,MATCH($M1971,[1]CatGlob!$C:$C,0))</f>
        <v>RVI</v>
      </c>
      <c r="U1971" s="403" t="s">
        <v>602</v>
      </c>
      <c r="V1971" s="404" t="str">
        <f>INDEX([1]CatGlob!$F:$F,MATCH($M1971,[1]CatGlob!$C:$C,0))</f>
        <v>RVI</v>
      </c>
      <c r="W1971" s="405"/>
      <c r="X1971" s="406">
        <v>0</v>
      </c>
      <c r="Y1971" s="407">
        <v>0</v>
      </c>
      <c r="Z1971" s="408">
        <v>0</v>
      </c>
      <c r="AA1971" s="407">
        <v>0</v>
      </c>
      <c r="AB1971" s="408">
        <v>0</v>
      </c>
      <c r="AC1971" s="407">
        <v>0</v>
      </c>
      <c r="AD1971" s="408">
        <v>0</v>
      </c>
      <c r="AE1971" s="407">
        <v>0</v>
      </c>
      <c r="AF1971" s="408">
        <v>0</v>
      </c>
      <c r="AG1971" s="407">
        <v>0</v>
      </c>
      <c r="AI1971" s="406">
        <v>0</v>
      </c>
      <c r="AJ1971" s="407">
        <v>0</v>
      </c>
      <c r="AK1971" s="408">
        <v>0</v>
      </c>
      <c r="AL1971" s="407">
        <v>0</v>
      </c>
      <c r="AM1971" s="408">
        <v>0</v>
      </c>
      <c r="AN1971" s="407">
        <v>0</v>
      </c>
      <c r="AO1971" s="408">
        <v>0</v>
      </c>
      <c r="AP1971" s="407">
        <v>0</v>
      </c>
      <c r="AQ1971" s="408">
        <v>0</v>
      </c>
      <c r="AR1971" s="407">
        <v>0</v>
      </c>
      <c r="AT1971" s="406">
        <v>0</v>
      </c>
      <c r="AU1971" s="407">
        <v>0</v>
      </c>
      <c r="AV1971" s="408">
        <v>0</v>
      </c>
      <c r="AW1971" s="407">
        <v>0</v>
      </c>
      <c r="AX1971" s="408">
        <v>0</v>
      </c>
      <c r="AY1971" s="407">
        <v>0</v>
      </c>
      <c r="AZ1971" s="408">
        <v>0</v>
      </c>
      <c r="BA1971" s="407">
        <v>0</v>
      </c>
      <c r="BB1971" s="408">
        <v>0</v>
      </c>
      <c r="BC1971" s="407">
        <v>0</v>
      </c>
    </row>
    <row r="1972" spans="1:55" x14ac:dyDescent="0.35">
      <c r="A1972" s="385" cm="1">
        <f t="array" ref="A1972">IFERROR(_xlfn.IFS(AND(F1972="Renta Variable",O1972=1),IFERROR(MATCH(B1972,[1]RV_Det!C:C,0),"Rev"),AND(J1972="Corporativa",O1972=1,I1972="EM"),IFERROR(MATCH(B1972,[1]RF_Corps!B:B,0),"Rev"),AND(F1972="Alternativos",O1972=1),IFERROR(MATCH(B1972,[1]Rep4!C:C,0),"Rev")),"")</f>
        <v>488</v>
      </c>
      <c r="B1972" s="394" t="s">
        <v>5239</v>
      </c>
      <c r="C1972" s="409" t="s">
        <v>5240</v>
      </c>
      <c r="D1972" s="395" t="s">
        <v>5241</v>
      </c>
      <c r="E1972" s="396" t="str">
        <f>IF(B1972="","",INDEX([1]CatGlob!$S:$S,IFERROR(MATCH(MID(B1972,7,1),[1]CatGlob!$R:$R,0),MATCH(MID(B1972,1,2),[1]CatGlob!$R:$R,0))))</f>
        <v>DOL</v>
      </c>
      <c r="F1972" s="397" t="s">
        <v>43</v>
      </c>
      <c r="G1972" s="398" t="s">
        <v>328</v>
      </c>
      <c r="H1972" s="399" t="s">
        <v>48</v>
      </c>
      <c r="I1972" s="399" t="s">
        <v>145</v>
      </c>
      <c r="J1972" s="399" t="s">
        <v>600</v>
      </c>
      <c r="K1972" s="396" t="s">
        <v>600</v>
      </c>
      <c r="L1972" s="400" t="str">
        <f>IF(ISERROR(MATCH(M1972,M$10:M1971,0)),M1972,"")</f>
        <v/>
      </c>
      <c r="M1972" s="401" t="str">
        <f>IF(B1972="","",IF(ISERROR(MATCH(F1972&amp;"_"&amp;G1972&amp;"_"&amp;H1972&amp;"_"&amp;I1972&amp;"_"&amp;J1972&amp;IF(K1972="","","_"&amp;K1972),[1]CatGlob!$B:$B,0)),F1972&amp;"_"&amp;G1972&amp;"_"&amp;H1972&amp;"_"&amp;I1972&amp;"_"&amp;J1972&amp;IF(K1972="","","_"&amp;K1972),INDEX([1]CatGlob!$C:$C,MATCH(F1972&amp;"_"&amp;G1972&amp;"_"&amp;H1972&amp;"_"&amp;I1972&amp;"_"&amp;J1972&amp;IF(K1972="","","_"&amp;K1972),[1]CatGlob!$B:$B,0))))</f>
        <v>RVI_DM_US_AGG</v>
      </c>
      <c r="N1972" s="402" t="str">
        <f t="shared" si="63"/>
        <v/>
      </c>
      <c r="O1972" s="402">
        <f t="shared" si="62"/>
        <v>1</v>
      </c>
      <c r="P1972" s="401" t="str">
        <f>IF(LEN(B1972)&gt;8,INDEX([1]CatGlob!$X:$X,MATCH(M1972,[1]CatGlob!$W:$W,0)),"")</f>
        <v>INTER</v>
      </c>
      <c r="Q1972" s="403" t="str">
        <f>INDEX([1]CatGlob!P:P,MATCH(M1972,[1]CatGlob!O:O,0))</f>
        <v>RVI</v>
      </c>
      <c r="R1972" s="403" t="s">
        <v>601</v>
      </c>
      <c r="S1972" s="403" t="s">
        <v>1025</v>
      </c>
      <c r="T1972" s="403" t="str">
        <f>INDEX([1]CatGlob!$D:$D,MATCH($M1972,[1]CatGlob!$C:$C,0))</f>
        <v>RVI</v>
      </c>
      <c r="U1972" s="403" t="s">
        <v>602</v>
      </c>
      <c r="V1972" s="404" t="str">
        <f>INDEX([1]CatGlob!$F:$F,MATCH($M1972,[1]CatGlob!$C:$C,0))</f>
        <v>RVI</v>
      </c>
      <c r="W1972" s="405"/>
      <c r="X1972" s="406">
        <v>0</v>
      </c>
      <c r="Y1972" s="407">
        <v>0</v>
      </c>
      <c r="Z1972" s="408">
        <v>0</v>
      </c>
      <c r="AA1972" s="407">
        <v>0</v>
      </c>
      <c r="AB1972" s="408">
        <v>0</v>
      </c>
      <c r="AC1972" s="407">
        <v>0</v>
      </c>
      <c r="AD1972" s="408">
        <v>0</v>
      </c>
      <c r="AE1972" s="407">
        <v>0</v>
      </c>
      <c r="AF1972" s="408">
        <v>0</v>
      </c>
      <c r="AG1972" s="407">
        <v>0</v>
      </c>
      <c r="AI1972" s="406">
        <v>0</v>
      </c>
      <c r="AJ1972" s="407">
        <v>0</v>
      </c>
      <c r="AK1972" s="408">
        <v>0</v>
      </c>
      <c r="AL1972" s="407">
        <v>0</v>
      </c>
      <c r="AM1972" s="408">
        <v>0</v>
      </c>
      <c r="AN1972" s="407">
        <v>0</v>
      </c>
      <c r="AO1972" s="408">
        <v>0</v>
      </c>
      <c r="AP1972" s="407">
        <v>0</v>
      </c>
      <c r="AQ1972" s="408">
        <v>0</v>
      </c>
      <c r="AR1972" s="407">
        <v>0</v>
      </c>
      <c r="AT1972" s="406">
        <v>0</v>
      </c>
      <c r="AU1972" s="407">
        <v>0</v>
      </c>
      <c r="AV1972" s="408">
        <v>0</v>
      </c>
      <c r="AW1972" s="407">
        <v>0</v>
      </c>
      <c r="AX1972" s="408">
        <v>0</v>
      </c>
      <c r="AY1972" s="407">
        <v>0</v>
      </c>
      <c r="AZ1972" s="408">
        <v>-3.0503133354820702E-6</v>
      </c>
      <c r="BA1972" s="407">
        <v>-1.80707304675565E-4</v>
      </c>
      <c r="BB1972" s="408">
        <v>-8.9245063653803597E-7</v>
      </c>
      <c r="BC1972" s="407">
        <v>-5.2870748460106298E-5</v>
      </c>
    </row>
    <row r="1973" spans="1:55" x14ac:dyDescent="0.35">
      <c r="A1973" s="385" t="str" cm="1">
        <f t="array" ref="A1973">IFERROR(_xlfn.IFS(AND(F1973="Renta Variable",O1973=1),IFERROR(MATCH(B1973,[1]RV_Det!C:C,0),"Rev"),AND(J1973="Corporativa",O1973=1,I1973="EM"),IFERROR(MATCH(B1973,[1]RF_Corps!B:B,0),"Rev"),AND(F1973="Alternativos",O1973=1),IFERROR(MATCH(B1973,[1]Rep4!C:C,0),"Rev")),"")</f>
        <v/>
      </c>
      <c r="B1973" s="394" t="s">
        <v>5242</v>
      </c>
      <c r="C1973" s="409" t="s">
        <v>5243</v>
      </c>
      <c r="D1973" s="410" t="s">
        <v>5244</v>
      </c>
      <c r="E1973" s="396" t="str">
        <f>IF(B1973="","",INDEX([1]CatGlob!$S:$S,IFERROR(MATCH(MID(B1973,7,1),[1]CatGlob!$R:$R,0),MATCH(MID(B1973,1,2),[1]CatGlob!$R:$R,0))))</f>
        <v>DOL</v>
      </c>
      <c r="F1973" s="397" t="s">
        <v>43</v>
      </c>
      <c r="G1973" s="398" t="s">
        <v>328</v>
      </c>
      <c r="H1973" s="399" t="s">
        <v>48</v>
      </c>
      <c r="I1973" s="399" t="s">
        <v>145</v>
      </c>
      <c r="J1973" s="399" t="s">
        <v>600</v>
      </c>
      <c r="K1973" s="396" t="s">
        <v>600</v>
      </c>
      <c r="L1973" s="400" t="str">
        <f>IF(ISERROR(MATCH(M1973,M$10:M1972,0)),M1973,"")</f>
        <v/>
      </c>
      <c r="M1973" s="401" t="str">
        <f>IF(B1973="","",IF(ISERROR(MATCH(F1973&amp;"_"&amp;G1973&amp;"_"&amp;H1973&amp;"_"&amp;I1973&amp;"_"&amp;J1973&amp;IF(K1973="","","_"&amp;K1973),[1]CatGlob!$B:$B,0)),F1973&amp;"_"&amp;G1973&amp;"_"&amp;H1973&amp;"_"&amp;I1973&amp;"_"&amp;J1973&amp;IF(K1973="","","_"&amp;K1973),INDEX([1]CatGlob!$C:$C,MATCH(F1973&amp;"_"&amp;G1973&amp;"_"&amp;H1973&amp;"_"&amp;I1973&amp;"_"&amp;J1973&amp;IF(K1973="","","_"&amp;K1973),[1]CatGlob!$B:$B,0))))</f>
        <v>RVI_DM_US_AGG</v>
      </c>
      <c r="N1973" s="402" t="str">
        <f t="shared" si="63"/>
        <v/>
      </c>
      <c r="O1973" s="402" t="str">
        <f t="shared" si="62"/>
        <v/>
      </c>
      <c r="P1973" s="401" t="str">
        <f>IF(LEN(B1973)&gt;8,INDEX([1]CatGlob!$X:$X,MATCH(M1973,[1]CatGlob!$W:$W,0)),"")</f>
        <v>INTER</v>
      </c>
      <c r="Q1973" s="403" t="str">
        <f>INDEX([1]CatGlob!P:P,MATCH(M1973,[1]CatGlob!O:O,0))</f>
        <v>RVI</v>
      </c>
      <c r="R1973" s="403" t="s">
        <v>601</v>
      </c>
      <c r="S1973" s="403" t="s">
        <v>1018</v>
      </c>
      <c r="T1973" s="403" t="str">
        <f>INDEX([1]CatGlob!$D:$D,MATCH($M1973,[1]CatGlob!$C:$C,0))</f>
        <v>RVI</v>
      </c>
      <c r="U1973" s="403" t="s">
        <v>602</v>
      </c>
      <c r="V1973" s="404" t="str">
        <f>INDEX([1]CatGlob!$F:$F,MATCH($M1973,[1]CatGlob!$C:$C,0))</f>
        <v>RVI</v>
      </c>
      <c r="W1973" s="405"/>
      <c r="X1973" s="406">
        <v>0</v>
      </c>
      <c r="Y1973" s="407">
        <v>0</v>
      </c>
      <c r="Z1973" s="408">
        <v>0</v>
      </c>
      <c r="AA1973" s="407">
        <v>0</v>
      </c>
      <c r="AB1973" s="408">
        <v>0</v>
      </c>
      <c r="AC1973" s="407">
        <v>0</v>
      </c>
      <c r="AD1973" s="408">
        <v>0</v>
      </c>
      <c r="AE1973" s="407">
        <v>0</v>
      </c>
      <c r="AF1973" s="408">
        <v>0</v>
      </c>
      <c r="AG1973" s="407">
        <v>0</v>
      </c>
      <c r="AI1973" s="406">
        <v>0</v>
      </c>
      <c r="AJ1973" s="407">
        <v>0</v>
      </c>
      <c r="AK1973" s="408">
        <v>0</v>
      </c>
      <c r="AL1973" s="407">
        <v>0</v>
      </c>
      <c r="AM1973" s="408">
        <v>0</v>
      </c>
      <c r="AN1973" s="407">
        <v>0</v>
      </c>
      <c r="AO1973" s="408">
        <v>0</v>
      </c>
      <c r="AP1973" s="407">
        <v>0</v>
      </c>
      <c r="AQ1973" s="408">
        <v>0</v>
      </c>
      <c r="AR1973" s="407">
        <v>0</v>
      </c>
      <c r="AT1973" s="406">
        <v>0</v>
      </c>
      <c r="AU1973" s="407">
        <v>0</v>
      </c>
      <c r="AV1973" s="408">
        <v>0</v>
      </c>
      <c r="AW1973" s="407">
        <v>0</v>
      </c>
      <c r="AX1973" s="408">
        <v>0</v>
      </c>
      <c r="AY1973" s="407">
        <v>0</v>
      </c>
      <c r="AZ1973" s="408">
        <v>0</v>
      </c>
      <c r="BA1973" s="407">
        <v>0</v>
      </c>
      <c r="BB1973" s="408">
        <v>0</v>
      </c>
      <c r="BC1973" s="407">
        <v>0</v>
      </c>
    </row>
    <row r="1974" spans="1:55" x14ac:dyDescent="0.35">
      <c r="A1974" s="385" t="str" cm="1">
        <f t="array" ref="A1974">IFERROR(_xlfn.IFS(AND(F1974="Renta Variable",O1974=1),IFERROR(MATCH(B1974,[1]RV_Det!C:C,0),"Rev"),AND(J1974="Corporativa",O1974=1,I1974="EM"),IFERROR(MATCH(B1974,[1]RF_Corps!B:B,0),"Rev"),AND(F1974="Alternativos",O1974=1),IFERROR(MATCH(B1974,[1]Rep4!C:C,0),"Rev")),"")</f>
        <v/>
      </c>
      <c r="B1974" s="394" t="s">
        <v>5245</v>
      </c>
      <c r="C1974" s="409" t="s">
        <v>5246</v>
      </c>
      <c r="D1974" s="410" t="s">
        <v>5247</v>
      </c>
      <c r="E1974" s="396" t="str">
        <f>IF(B1974="","",INDEX([1]CatGlob!$S:$S,IFERROR(MATCH(MID(B1974,7,1),[1]CatGlob!$R:$R,0),MATCH(MID(B1974,1,2),[1]CatGlob!$R:$R,0))))</f>
        <v>DOL</v>
      </c>
      <c r="F1974" s="397" t="s">
        <v>43</v>
      </c>
      <c r="G1974" s="398" t="s">
        <v>328</v>
      </c>
      <c r="H1974" s="399" t="s">
        <v>48</v>
      </c>
      <c r="I1974" s="399" t="s">
        <v>145</v>
      </c>
      <c r="J1974" s="399" t="s">
        <v>600</v>
      </c>
      <c r="K1974" s="396" t="s">
        <v>600</v>
      </c>
      <c r="L1974" s="400" t="str">
        <f>IF(ISERROR(MATCH(M1974,M$10:M1973,0)),M1974,"")</f>
        <v/>
      </c>
      <c r="M1974" s="401" t="str">
        <f>IF(B1974="","",IF(ISERROR(MATCH(F1974&amp;"_"&amp;G1974&amp;"_"&amp;H1974&amp;"_"&amp;I1974&amp;"_"&amp;J1974&amp;IF(K1974="","","_"&amp;K1974),[1]CatGlob!$B:$B,0)),F1974&amp;"_"&amp;G1974&amp;"_"&amp;H1974&amp;"_"&amp;I1974&amp;"_"&amp;J1974&amp;IF(K1974="","","_"&amp;K1974),INDEX([1]CatGlob!$C:$C,MATCH(F1974&amp;"_"&amp;G1974&amp;"_"&amp;H1974&amp;"_"&amp;I1974&amp;"_"&amp;J1974&amp;IF(K1974="","","_"&amp;K1974),[1]CatGlob!$B:$B,0))))</f>
        <v>RVI_DM_US_AGG</v>
      </c>
      <c r="N1974" s="402" t="str">
        <f t="shared" si="63"/>
        <v/>
      </c>
      <c r="O1974" s="402" t="str">
        <f t="shared" si="62"/>
        <v/>
      </c>
      <c r="P1974" s="401" t="str">
        <f>IF(LEN(B1974)&gt;8,INDEX([1]CatGlob!$X:$X,MATCH(M1974,[1]CatGlob!$W:$W,0)),"")</f>
        <v>INTER</v>
      </c>
      <c r="Q1974" s="403" t="str">
        <f>INDEX([1]CatGlob!P:P,MATCH(M1974,[1]CatGlob!O:O,0))</f>
        <v>RVI</v>
      </c>
      <c r="R1974" s="403" t="s">
        <v>601</v>
      </c>
      <c r="S1974" s="403" t="s">
        <v>1025</v>
      </c>
      <c r="T1974" s="403" t="str">
        <f>INDEX([1]CatGlob!$D:$D,MATCH($M1974,[1]CatGlob!$C:$C,0))</f>
        <v>RVI</v>
      </c>
      <c r="U1974" s="403" t="s">
        <v>602</v>
      </c>
      <c r="V1974" s="404" t="str">
        <f>INDEX([1]CatGlob!$F:$F,MATCH($M1974,[1]CatGlob!$C:$C,0))</f>
        <v>RVI</v>
      </c>
      <c r="W1974" s="405"/>
      <c r="X1974" s="406">
        <v>0</v>
      </c>
      <c r="Y1974" s="407">
        <v>0</v>
      </c>
      <c r="Z1974" s="408">
        <v>0</v>
      </c>
      <c r="AA1974" s="407">
        <v>0</v>
      </c>
      <c r="AB1974" s="408">
        <v>0</v>
      </c>
      <c r="AC1974" s="407">
        <v>0</v>
      </c>
      <c r="AD1974" s="408">
        <v>0</v>
      </c>
      <c r="AE1974" s="407">
        <v>0</v>
      </c>
      <c r="AF1974" s="408">
        <v>0</v>
      </c>
      <c r="AG1974" s="407">
        <v>0</v>
      </c>
      <c r="AI1974" s="406">
        <v>0</v>
      </c>
      <c r="AJ1974" s="407">
        <v>0</v>
      </c>
      <c r="AK1974" s="408">
        <v>0</v>
      </c>
      <c r="AL1974" s="407">
        <v>0</v>
      </c>
      <c r="AM1974" s="408">
        <v>0</v>
      </c>
      <c r="AN1974" s="407">
        <v>0</v>
      </c>
      <c r="AO1974" s="408">
        <v>0</v>
      </c>
      <c r="AP1974" s="407">
        <v>0</v>
      </c>
      <c r="AQ1974" s="408">
        <v>0</v>
      </c>
      <c r="AR1974" s="407">
        <v>0</v>
      </c>
      <c r="AT1974" s="406">
        <v>0</v>
      </c>
      <c r="AU1974" s="407">
        <v>0</v>
      </c>
      <c r="AV1974" s="408">
        <v>0</v>
      </c>
      <c r="AW1974" s="407">
        <v>0</v>
      </c>
      <c r="AX1974" s="408">
        <v>0</v>
      </c>
      <c r="AY1974" s="407">
        <v>0</v>
      </c>
      <c r="AZ1974" s="408">
        <v>0</v>
      </c>
      <c r="BA1974" s="407">
        <v>0</v>
      </c>
      <c r="BB1974" s="408">
        <v>0</v>
      </c>
      <c r="BC1974" s="407">
        <v>0</v>
      </c>
    </row>
    <row r="1975" spans="1:55" x14ac:dyDescent="0.35">
      <c r="A1975" s="385" t="str" cm="1">
        <f t="array" ref="A1975">IFERROR(_xlfn.IFS(AND(F1975="Renta Variable",O1975=1),IFERROR(MATCH(B1975,[1]RV_Det!C:C,0),"Rev"),AND(J1975="Corporativa",O1975=1,I1975="EM"),IFERROR(MATCH(B1975,[1]RF_Corps!B:B,0),"Rev"),AND(F1975="Alternativos",O1975=1),IFERROR(MATCH(B1975,[1]Rep4!C:C,0),"Rev")),"")</f>
        <v/>
      </c>
      <c r="B1975" s="394" t="s">
        <v>5248</v>
      </c>
      <c r="C1975" s="409" t="s">
        <v>5249</v>
      </c>
      <c r="D1975" s="410" t="s">
        <v>5250</v>
      </c>
      <c r="E1975" s="396" t="str">
        <f>IF(B1975="","",INDEX([1]CatGlob!$S:$S,IFERROR(MATCH(MID(B1975,7,1),[1]CatGlob!$R:$R,0),MATCH(MID(B1975,1,2),[1]CatGlob!$R:$R,0))))</f>
        <v>DOL</v>
      </c>
      <c r="F1975" s="397" t="s">
        <v>43</v>
      </c>
      <c r="G1975" s="398" t="s">
        <v>328</v>
      </c>
      <c r="H1975" s="399" t="s">
        <v>48</v>
      </c>
      <c r="I1975" s="399" t="s">
        <v>145</v>
      </c>
      <c r="J1975" s="399" t="s">
        <v>600</v>
      </c>
      <c r="K1975" s="396" t="s">
        <v>600</v>
      </c>
      <c r="L1975" s="400" t="str">
        <f>IF(ISERROR(MATCH(M1975,M$10:M1974,0)),M1975,"")</f>
        <v/>
      </c>
      <c r="M1975" s="401" t="str">
        <f>IF(B1975="","",IF(ISERROR(MATCH(F1975&amp;"_"&amp;G1975&amp;"_"&amp;H1975&amp;"_"&amp;I1975&amp;"_"&amp;J1975&amp;IF(K1975="","","_"&amp;K1975),[1]CatGlob!$B:$B,0)),F1975&amp;"_"&amp;G1975&amp;"_"&amp;H1975&amp;"_"&amp;I1975&amp;"_"&amp;J1975&amp;IF(K1975="","","_"&amp;K1975),INDEX([1]CatGlob!$C:$C,MATCH(F1975&amp;"_"&amp;G1975&amp;"_"&amp;H1975&amp;"_"&amp;I1975&amp;"_"&amp;J1975&amp;IF(K1975="","","_"&amp;K1975),[1]CatGlob!$B:$B,0))))</f>
        <v>RVI_DM_US_AGG</v>
      </c>
      <c r="N1975" s="402" t="str">
        <f t="shared" si="63"/>
        <v/>
      </c>
      <c r="O1975" s="402" t="str">
        <f t="shared" si="62"/>
        <v/>
      </c>
      <c r="P1975" s="401" t="str">
        <f>IF(LEN(B1975)&gt;8,INDEX([1]CatGlob!$X:$X,MATCH(M1975,[1]CatGlob!$W:$W,0)),"")</f>
        <v>INTER</v>
      </c>
      <c r="Q1975" s="403" t="str">
        <f>INDEX([1]CatGlob!P:P,MATCH(M1975,[1]CatGlob!O:O,0))</f>
        <v>RVI</v>
      </c>
      <c r="R1975" s="403" t="s">
        <v>601</v>
      </c>
      <c r="S1975" s="403" t="s">
        <v>1025</v>
      </c>
      <c r="T1975" s="403" t="str">
        <f>INDEX([1]CatGlob!$D:$D,MATCH($M1975,[1]CatGlob!$C:$C,0))</f>
        <v>RVI</v>
      </c>
      <c r="U1975" s="403" t="s">
        <v>602</v>
      </c>
      <c r="V1975" s="404" t="str">
        <f>INDEX([1]CatGlob!$F:$F,MATCH($M1975,[1]CatGlob!$C:$C,0))</f>
        <v>RVI</v>
      </c>
      <c r="W1975" s="405"/>
      <c r="X1975" s="406">
        <v>0</v>
      </c>
      <c r="Y1975" s="407">
        <v>0</v>
      </c>
      <c r="Z1975" s="408">
        <v>0</v>
      </c>
      <c r="AA1975" s="407">
        <v>0</v>
      </c>
      <c r="AB1975" s="408">
        <v>0</v>
      </c>
      <c r="AC1975" s="407">
        <v>0</v>
      </c>
      <c r="AD1975" s="408">
        <v>0</v>
      </c>
      <c r="AE1975" s="407">
        <v>0</v>
      </c>
      <c r="AF1975" s="408">
        <v>0</v>
      </c>
      <c r="AG1975" s="407">
        <v>0</v>
      </c>
      <c r="AI1975" s="406">
        <v>0</v>
      </c>
      <c r="AJ1975" s="407">
        <v>0</v>
      </c>
      <c r="AK1975" s="408">
        <v>0</v>
      </c>
      <c r="AL1975" s="407">
        <v>0</v>
      </c>
      <c r="AM1975" s="408">
        <v>0</v>
      </c>
      <c r="AN1975" s="407">
        <v>0</v>
      </c>
      <c r="AO1975" s="408">
        <v>0</v>
      </c>
      <c r="AP1975" s="407">
        <v>0</v>
      </c>
      <c r="AQ1975" s="408">
        <v>0</v>
      </c>
      <c r="AR1975" s="407">
        <v>0</v>
      </c>
      <c r="AT1975" s="406">
        <v>0</v>
      </c>
      <c r="AU1975" s="407">
        <v>0</v>
      </c>
      <c r="AV1975" s="408">
        <v>0</v>
      </c>
      <c r="AW1975" s="407">
        <v>0</v>
      </c>
      <c r="AX1975" s="408">
        <v>0</v>
      </c>
      <c r="AY1975" s="407">
        <v>0</v>
      </c>
      <c r="AZ1975" s="408">
        <v>0</v>
      </c>
      <c r="BA1975" s="407">
        <v>0</v>
      </c>
      <c r="BB1975" s="408">
        <v>0</v>
      </c>
      <c r="BC1975" s="407">
        <v>0</v>
      </c>
    </row>
    <row r="1976" spans="1:55" x14ac:dyDescent="0.35">
      <c r="A1976" s="385" t="str" cm="1">
        <f t="array" ref="A1976">IFERROR(_xlfn.IFS(AND(F1976="Renta Variable",O1976=1),IFERROR(MATCH(B1976,[1]RV_Det!C:C,0),"Rev"),AND(J1976="Corporativa",O1976=1,I1976="EM"),IFERROR(MATCH(B1976,[1]RF_Corps!B:B,0),"Rev"),AND(F1976="Alternativos",O1976=1),IFERROR(MATCH(B1976,[1]Rep4!C:C,0),"Rev")),"")</f>
        <v/>
      </c>
      <c r="B1976" s="396" t="s">
        <v>5251</v>
      </c>
      <c r="C1976" s="412" t="s">
        <v>5252</v>
      </c>
      <c r="D1976" s="395" t="s">
        <v>5253</v>
      </c>
      <c r="E1976" s="396" t="str">
        <f>IF(B1976="","",INDEX([1]CatGlob!$S:$S,IFERROR(MATCH(MID(B1976,7,1),[1]CatGlob!$R:$R,0),MATCH(MID(B1976,1,2),[1]CatGlob!$R:$R,0))))</f>
        <v>DOL</v>
      </c>
      <c r="F1976" s="397" t="s">
        <v>43</v>
      </c>
      <c r="G1976" s="398" t="s">
        <v>328</v>
      </c>
      <c r="H1976" s="399" t="s">
        <v>48</v>
      </c>
      <c r="I1976" s="399" t="s">
        <v>145</v>
      </c>
      <c r="J1976" s="399" t="s">
        <v>600</v>
      </c>
      <c r="K1976" s="396" t="s">
        <v>600</v>
      </c>
      <c r="L1976" s="400" t="str">
        <f>IF(ISERROR(MATCH(M1976,M$10:M1975,0)),M1976,"")</f>
        <v/>
      </c>
      <c r="M1976" s="401" t="str">
        <f>IF(B1976="","",IF(ISERROR(MATCH(F1976&amp;"_"&amp;G1976&amp;"_"&amp;H1976&amp;"_"&amp;I1976&amp;"_"&amp;J1976&amp;IF(K1976="","","_"&amp;K1976),[1]CatGlob!$B:$B,0)),F1976&amp;"_"&amp;G1976&amp;"_"&amp;H1976&amp;"_"&amp;I1976&amp;"_"&amp;J1976&amp;IF(K1976="","","_"&amp;K1976),INDEX([1]CatGlob!$C:$C,MATCH(F1976&amp;"_"&amp;G1976&amp;"_"&amp;H1976&amp;"_"&amp;I1976&amp;"_"&amp;J1976&amp;IF(K1976="","","_"&amp;K1976),[1]CatGlob!$B:$B,0))))</f>
        <v>RVI_DM_US_AGG</v>
      </c>
      <c r="N1976" s="402" t="str">
        <f t="shared" si="63"/>
        <v/>
      </c>
      <c r="O1976" s="402" t="str">
        <f t="shared" si="62"/>
        <v/>
      </c>
      <c r="P1976" s="401" t="str">
        <f>IF(LEN(B1976)&gt;8,INDEX([1]CatGlob!$X:$X,MATCH(M1976,[1]CatGlob!$W:$W,0)),"")</f>
        <v>INTER</v>
      </c>
      <c r="Q1976" s="403" t="str">
        <f>INDEX([1]CatGlob!P:P,MATCH(M1976,[1]CatGlob!O:O,0))</f>
        <v>RVI</v>
      </c>
      <c r="R1976" s="403"/>
      <c r="S1976" s="403" t="s">
        <v>1025</v>
      </c>
      <c r="T1976" s="403" t="str">
        <f>INDEX([1]CatGlob!$D:$D,MATCH($M1976,[1]CatGlob!$C:$C,0))</f>
        <v>RVI</v>
      </c>
      <c r="U1976" s="403" t="s">
        <v>602</v>
      </c>
      <c r="V1976" s="404" t="str">
        <f>INDEX([1]CatGlob!$F:$F,MATCH($M1976,[1]CatGlob!$C:$C,0))</f>
        <v>RVI</v>
      </c>
      <c r="W1976" s="405"/>
      <c r="X1976" s="406">
        <v>0</v>
      </c>
      <c r="Y1976" s="407">
        <v>0</v>
      </c>
      <c r="Z1976" s="408">
        <v>0</v>
      </c>
      <c r="AA1976" s="407">
        <v>0</v>
      </c>
      <c r="AB1976" s="408">
        <v>0</v>
      </c>
      <c r="AC1976" s="407">
        <v>0</v>
      </c>
      <c r="AD1976" s="408">
        <v>0</v>
      </c>
      <c r="AE1976" s="407">
        <v>0</v>
      </c>
      <c r="AF1976" s="408">
        <v>0</v>
      </c>
      <c r="AG1976" s="407">
        <v>0</v>
      </c>
      <c r="AI1976" s="406">
        <v>0</v>
      </c>
      <c r="AJ1976" s="407">
        <v>0</v>
      </c>
      <c r="AK1976" s="408">
        <v>0</v>
      </c>
      <c r="AL1976" s="407">
        <v>0</v>
      </c>
      <c r="AM1976" s="408">
        <v>0</v>
      </c>
      <c r="AN1976" s="407">
        <v>0</v>
      </c>
      <c r="AO1976" s="408">
        <v>0</v>
      </c>
      <c r="AP1976" s="407">
        <v>0</v>
      </c>
      <c r="AQ1976" s="408">
        <v>0</v>
      </c>
      <c r="AR1976" s="407">
        <v>0</v>
      </c>
      <c r="AT1976" s="406">
        <v>0</v>
      </c>
      <c r="AU1976" s="407">
        <v>0</v>
      </c>
      <c r="AV1976" s="408">
        <v>0</v>
      </c>
      <c r="AW1976" s="407">
        <v>0</v>
      </c>
      <c r="AX1976" s="408">
        <v>0</v>
      </c>
      <c r="AY1976" s="407">
        <v>0</v>
      </c>
      <c r="AZ1976" s="408">
        <v>0</v>
      </c>
      <c r="BA1976" s="407">
        <v>0</v>
      </c>
      <c r="BB1976" s="408">
        <v>0</v>
      </c>
      <c r="BC1976" s="407">
        <v>0</v>
      </c>
    </row>
    <row r="1977" spans="1:55" x14ac:dyDescent="0.35">
      <c r="A1977" s="385" t="str" cm="1">
        <f t="array" ref="A1977">IFERROR(_xlfn.IFS(AND(F1977="Renta Variable",O1977=1),IFERROR(MATCH(B1977,[1]RV_Det!C:C,0),"Rev"),AND(J1977="Corporativa",O1977=1,I1977="EM"),IFERROR(MATCH(B1977,[1]RF_Corps!B:B,0),"Rev"),AND(F1977="Alternativos",O1977=1),IFERROR(MATCH(B1977,[1]Rep4!C:C,0),"Rev")),"")</f>
        <v/>
      </c>
      <c r="B1977" s="396" t="s">
        <v>5254</v>
      </c>
      <c r="C1977" s="412" t="s">
        <v>5255</v>
      </c>
      <c r="D1977" s="395" t="s">
        <v>5256</v>
      </c>
      <c r="E1977" s="396" t="str">
        <f>IF(B1977="","",INDEX([1]CatGlob!$S:$S,IFERROR(MATCH(MID(B1977,7,1),[1]CatGlob!$R:$R,0),MATCH(MID(B1977,1,2),[1]CatGlob!$R:$R,0))))</f>
        <v>DOL</v>
      </c>
      <c r="F1977" s="397" t="s">
        <v>43</v>
      </c>
      <c r="G1977" s="398" t="s">
        <v>328</v>
      </c>
      <c r="H1977" s="399" t="s">
        <v>48</v>
      </c>
      <c r="I1977" s="399" t="s">
        <v>145</v>
      </c>
      <c r="J1977" s="399" t="s">
        <v>600</v>
      </c>
      <c r="K1977" s="396" t="s">
        <v>600</v>
      </c>
      <c r="L1977" s="400" t="str">
        <f>IF(ISERROR(MATCH(M1977,M$10:M1976,0)),M1977,"")</f>
        <v/>
      </c>
      <c r="M1977" s="401" t="str">
        <f>IF(B1977="","",IF(ISERROR(MATCH(F1977&amp;"_"&amp;G1977&amp;"_"&amp;H1977&amp;"_"&amp;I1977&amp;"_"&amp;J1977&amp;IF(K1977="","","_"&amp;K1977),[1]CatGlob!$B:$B,0)),F1977&amp;"_"&amp;G1977&amp;"_"&amp;H1977&amp;"_"&amp;I1977&amp;"_"&amp;J1977&amp;IF(K1977="","","_"&amp;K1977),INDEX([1]CatGlob!$C:$C,MATCH(F1977&amp;"_"&amp;G1977&amp;"_"&amp;H1977&amp;"_"&amp;I1977&amp;"_"&amp;J1977&amp;IF(K1977="","","_"&amp;K1977),[1]CatGlob!$B:$B,0))))</f>
        <v>RVI_DM_US_AGG</v>
      </c>
      <c r="N1977" s="402" t="str">
        <f t="shared" si="63"/>
        <v/>
      </c>
      <c r="O1977" s="402" t="str">
        <f t="shared" si="62"/>
        <v/>
      </c>
      <c r="P1977" s="401" t="str">
        <f>IF(LEN(B1977)&gt;8,INDEX([1]CatGlob!$X:$X,MATCH(M1977,[1]CatGlob!$W:$W,0)),"")</f>
        <v>INTER</v>
      </c>
      <c r="Q1977" s="403" t="str">
        <f>INDEX([1]CatGlob!P:P,MATCH(M1977,[1]CatGlob!O:O,0))</f>
        <v>RVI</v>
      </c>
      <c r="R1977" s="403" t="s">
        <v>1017</v>
      </c>
      <c r="S1977" s="403" t="s">
        <v>1018</v>
      </c>
      <c r="T1977" s="403" t="str">
        <f>INDEX([1]CatGlob!$D:$D,MATCH($M1977,[1]CatGlob!$C:$C,0))</f>
        <v>RVI</v>
      </c>
      <c r="U1977" s="403" t="s">
        <v>602</v>
      </c>
      <c r="V1977" s="404" t="str">
        <f>INDEX([1]CatGlob!$F:$F,MATCH($M1977,[1]CatGlob!$C:$C,0))</f>
        <v>RVI</v>
      </c>
      <c r="W1977" s="405"/>
      <c r="X1977" s="406">
        <v>0</v>
      </c>
      <c r="Y1977" s="407">
        <v>0</v>
      </c>
      <c r="Z1977" s="408">
        <v>0</v>
      </c>
      <c r="AA1977" s="407">
        <v>0</v>
      </c>
      <c r="AB1977" s="408">
        <v>0</v>
      </c>
      <c r="AC1977" s="407">
        <v>0</v>
      </c>
      <c r="AD1977" s="408">
        <v>0</v>
      </c>
      <c r="AE1977" s="407">
        <v>0</v>
      </c>
      <c r="AF1977" s="408">
        <v>0</v>
      </c>
      <c r="AG1977" s="407">
        <v>0</v>
      </c>
      <c r="AI1977" s="406">
        <v>0</v>
      </c>
      <c r="AJ1977" s="407">
        <v>0</v>
      </c>
      <c r="AK1977" s="408">
        <v>0</v>
      </c>
      <c r="AL1977" s="407">
        <v>0</v>
      </c>
      <c r="AM1977" s="408">
        <v>0</v>
      </c>
      <c r="AN1977" s="407">
        <v>0</v>
      </c>
      <c r="AO1977" s="408">
        <v>0</v>
      </c>
      <c r="AP1977" s="407">
        <v>0</v>
      </c>
      <c r="AQ1977" s="408">
        <v>0</v>
      </c>
      <c r="AR1977" s="407">
        <v>0</v>
      </c>
      <c r="AT1977" s="406">
        <v>0</v>
      </c>
      <c r="AU1977" s="407">
        <v>0</v>
      </c>
      <c r="AV1977" s="408">
        <v>0</v>
      </c>
      <c r="AW1977" s="407">
        <v>0</v>
      </c>
      <c r="AX1977" s="408">
        <v>0</v>
      </c>
      <c r="AY1977" s="407">
        <v>0</v>
      </c>
      <c r="AZ1977" s="408">
        <v>0</v>
      </c>
      <c r="BA1977" s="407">
        <v>0</v>
      </c>
      <c r="BB1977" s="408">
        <v>0</v>
      </c>
      <c r="BC1977" s="407">
        <v>0</v>
      </c>
    </row>
    <row r="1978" spans="1:55" x14ac:dyDescent="0.35">
      <c r="A1978" s="385" t="str" cm="1">
        <f t="array" ref="A1978">IFERROR(_xlfn.IFS(AND(F1978="Renta Variable",O1978=1),IFERROR(MATCH(B1978,[1]RV_Det!C:C,0),"Rev"),AND(J1978="Corporativa",O1978=1,I1978="EM"),IFERROR(MATCH(B1978,[1]RF_Corps!B:B,0),"Rev"),AND(F1978="Alternativos",O1978=1),IFERROR(MATCH(B1978,[1]Rep4!C:C,0),"Rev")),"")</f>
        <v/>
      </c>
      <c r="B1978" s="396" t="s">
        <v>5257</v>
      </c>
      <c r="C1978" s="412" t="s">
        <v>5258</v>
      </c>
      <c r="D1978" s="395" t="s">
        <v>5259</v>
      </c>
      <c r="E1978" s="396" t="str">
        <f>IF(B1978="","",INDEX([1]CatGlob!$S:$S,IFERROR(MATCH(MID(B1978,7,1),[1]CatGlob!$R:$R,0),MATCH(MID(B1978,1,2),[1]CatGlob!$R:$R,0))))</f>
        <v>DOL</v>
      </c>
      <c r="F1978" s="397" t="s">
        <v>43</v>
      </c>
      <c r="G1978" s="398" t="s">
        <v>328</v>
      </c>
      <c r="H1978" s="399" t="s">
        <v>48</v>
      </c>
      <c r="I1978" s="399" t="s">
        <v>145</v>
      </c>
      <c r="J1978" s="399" t="s">
        <v>600</v>
      </c>
      <c r="K1978" s="396" t="s">
        <v>600</v>
      </c>
      <c r="L1978" s="400" t="str">
        <f>IF(ISERROR(MATCH(M1978,M$10:M1977,0)),M1978,"")</f>
        <v/>
      </c>
      <c r="M1978" s="401" t="str">
        <f>IF(B1978="","",IF(ISERROR(MATCH(F1978&amp;"_"&amp;G1978&amp;"_"&amp;H1978&amp;"_"&amp;I1978&amp;"_"&amp;J1978&amp;IF(K1978="","","_"&amp;K1978),[1]CatGlob!$B:$B,0)),F1978&amp;"_"&amp;G1978&amp;"_"&amp;H1978&amp;"_"&amp;I1978&amp;"_"&amp;J1978&amp;IF(K1978="","","_"&amp;K1978),INDEX([1]CatGlob!$C:$C,MATCH(F1978&amp;"_"&amp;G1978&amp;"_"&amp;H1978&amp;"_"&amp;I1978&amp;"_"&amp;J1978&amp;IF(K1978="","","_"&amp;K1978),[1]CatGlob!$B:$B,0))))</f>
        <v>RVI_DM_US_AGG</v>
      </c>
      <c r="N1978" s="402" t="str">
        <f t="shared" si="63"/>
        <v/>
      </c>
      <c r="O1978" s="402" t="str">
        <f t="shared" si="62"/>
        <v/>
      </c>
      <c r="P1978" s="401" t="str">
        <f>IF(LEN(B1978)&gt;8,INDEX([1]CatGlob!$X:$X,MATCH(M1978,[1]CatGlob!$W:$W,0)),"")</f>
        <v>INTER</v>
      </c>
      <c r="Q1978" s="403" t="str">
        <f>INDEX([1]CatGlob!P:P,MATCH(M1978,[1]CatGlob!O:O,0))</f>
        <v>RVI</v>
      </c>
      <c r="R1978" s="403"/>
      <c r="S1978" s="403" t="s">
        <v>1025</v>
      </c>
      <c r="T1978" s="403" t="str">
        <f>INDEX([1]CatGlob!$D:$D,MATCH($M1978,[1]CatGlob!$C:$C,0))</f>
        <v>RVI</v>
      </c>
      <c r="U1978" s="403" t="s">
        <v>602</v>
      </c>
      <c r="V1978" s="404" t="str">
        <f>INDEX([1]CatGlob!$F:$F,MATCH($M1978,[1]CatGlob!$C:$C,0))</f>
        <v>RVI</v>
      </c>
      <c r="W1978" s="405"/>
      <c r="X1978" s="406">
        <v>0</v>
      </c>
      <c r="Y1978" s="407">
        <v>0</v>
      </c>
      <c r="Z1978" s="408">
        <v>0</v>
      </c>
      <c r="AA1978" s="407">
        <v>0</v>
      </c>
      <c r="AB1978" s="408">
        <v>0</v>
      </c>
      <c r="AC1978" s="407">
        <v>0</v>
      </c>
      <c r="AD1978" s="408">
        <v>0</v>
      </c>
      <c r="AE1978" s="407">
        <v>0</v>
      </c>
      <c r="AF1978" s="408">
        <v>0</v>
      </c>
      <c r="AG1978" s="407">
        <v>0</v>
      </c>
      <c r="AI1978" s="406">
        <v>0</v>
      </c>
      <c r="AJ1978" s="407">
        <v>0</v>
      </c>
      <c r="AK1978" s="408">
        <v>0</v>
      </c>
      <c r="AL1978" s="407">
        <v>0</v>
      </c>
      <c r="AM1978" s="408">
        <v>0</v>
      </c>
      <c r="AN1978" s="407">
        <v>0</v>
      </c>
      <c r="AO1978" s="408">
        <v>0</v>
      </c>
      <c r="AP1978" s="407">
        <v>0</v>
      </c>
      <c r="AQ1978" s="408">
        <v>0</v>
      </c>
      <c r="AR1978" s="407">
        <v>0</v>
      </c>
      <c r="AT1978" s="406">
        <v>0</v>
      </c>
      <c r="AU1978" s="407">
        <v>0</v>
      </c>
      <c r="AV1978" s="408">
        <v>0</v>
      </c>
      <c r="AW1978" s="407">
        <v>0</v>
      </c>
      <c r="AX1978" s="408">
        <v>0</v>
      </c>
      <c r="AY1978" s="407">
        <v>0</v>
      </c>
      <c r="AZ1978" s="408">
        <v>0</v>
      </c>
      <c r="BA1978" s="407">
        <v>0</v>
      </c>
      <c r="BB1978" s="408">
        <v>0</v>
      </c>
      <c r="BC1978" s="407">
        <v>0</v>
      </c>
    </row>
    <row r="1979" spans="1:55" x14ac:dyDescent="0.35">
      <c r="A1979" s="385" t="str" cm="1">
        <f t="array" ref="A1979">IFERROR(_xlfn.IFS(AND(F1979="Renta Variable",O1979=1),IFERROR(MATCH(B1979,[1]RV_Det!C:C,0),"Rev"),AND(J1979="Corporativa",O1979=1,I1979="EM"),IFERROR(MATCH(B1979,[1]RF_Corps!B:B,0),"Rev"),AND(F1979="Alternativos",O1979=1),IFERROR(MATCH(B1979,[1]Rep4!C:C,0),"Rev")),"")</f>
        <v/>
      </c>
      <c r="B1979" s="394" t="s">
        <v>5260</v>
      </c>
      <c r="C1979" s="409" t="s">
        <v>5261</v>
      </c>
      <c r="D1979" s="395" t="s">
        <v>5262</v>
      </c>
      <c r="E1979" s="396" t="str">
        <f>IF(B1979="","",INDEX([1]CatGlob!$S:$S,IFERROR(MATCH(MID(B1979,7,1),[1]CatGlob!$R:$R,0),MATCH(MID(B1979,1,2),[1]CatGlob!$R:$R,0))))</f>
        <v>DOL</v>
      </c>
      <c r="F1979" s="397" t="s">
        <v>43</v>
      </c>
      <c r="G1979" s="398" t="s">
        <v>328</v>
      </c>
      <c r="H1979" s="399" t="s">
        <v>48</v>
      </c>
      <c r="I1979" s="399" t="s">
        <v>174</v>
      </c>
      <c r="J1979" s="399" t="s">
        <v>600</v>
      </c>
      <c r="K1979" s="396" t="s">
        <v>600</v>
      </c>
      <c r="L1979" s="400" t="str">
        <f>IF(ISERROR(MATCH(M1979,M$10:M1978,0)),M1979,"")</f>
        <v>RVI_DM_US_CON</v>
      </c>
      <c r="M1979" s="401" t="str">
        <f>IF(B1979="","",IF(ISERROR(MATCH(F1979&amp;"_"&amp;G1979&amp;"_"&amp;H1979&amp;"_"&amp;I1979&amp;"_"&amp;J1979&amp;IF(K1979="","","_"&amp;K1979),[1]CatGlob!$B:$B,0)),F1979&amp;"_"&amp;G1979&amp;"_"&amp;H1979&amp;"_"&amp;I1979&amp;"_"&amp;J1979&amp;IF(K1979="","","_"&amp;K1979),INDEX([1]CatGlob!$C:$C,MATCH(F1979&amp;"_"&amp;G1979&amp;"_"&amp;H1979&amp;"_"&amp;I1979&amp;"_"&amp;J1979&amp;IF(K1979="","","_"&amp;K1979),[1]CatGlob!$B:$B,0))))</f>
        <v>RVI_DM_US_CON</v>
      </c>
      <c r="N1979" s="402" t="str">
        <f t="shared" si="63"/>
        <v/>
      </c>
      <c r="O1979" s="402" t="str">
        <f t="shared" si="62"/>
        <v/>
      </c>
      <c r="P1979" s="401" t="str">
        <f>IF(LEN(B1979)&gt;8,INDEX([1]CatGlob!$X:$X,MATCH(M1979,[1]CatGlob!$W:$W,0)),"")</f>
        <v>INTER</v>
      </c>
      <c r="Q1979" s="403" t="str">
        <f>INDEX([1]CatGlob!P:P,MATCH(M1979,[1]CatGlob!O:O,0))</f>
        <v>RVI</v>
      </c>
      <c r="R1979" s="403" t="s">
        <v>601</v>
      </c>
      <c r="S1979" s="403" t="s">
        <v>601</v>
      </c>
      <c r="T1979" s="403" t="str">
        <f>INDEX([1]CatGlob!$D:$D,MATCH($M1979,[1]CatGlob!$C:$C,0))</f>
        <v>RVI</v>
      </c>
      <c r="U1979" s="403" t="s">
        <v>4652</v>
      </c>
      <c r="V1979" s="404" t="str">
        <f>INDEX([1]CatGlob!$F:$F,MATCH($M1979,[1]CatGlob!$C:$C,0))</f>
        <v>RVI</v>
      </c>
      <c r="W1979" s="405"/>
      <c r="X1979" s="406">
        <v>0</v>
      </c>
      <c r="Y1979" s="407">
        <v>0</v>
      </c>
      <c r="Z1979" s="408">
        <v>0</v>
      </c>
      <c r="AA1979" s="407">
        <v>0</v>
      </c>
      <c r="AB1979" s="408">
        <v>0</v>
      </c>
      <c r="AC1979" s="407">
        <v>0</v>
      </c>
      <c r="AD1979" s="408">
        <v>0</v>
      </c>
      <c r="AE1979" s="407">
        <v>0</v>
      </c>
      <c r="AF1979" s="408">
        <v>0</v>
      </c>
      <c r="AG1979" s="407">
        <v>0</v>
      </c>
      <c r="AI1979" s="406">
        <v>0</v>
      </c>
      <c r="AJ1979" s="407">
        <v>0</v>
      </c>
      <c r="AK1979" s="408">
        <v>0</v>
      </c>
      <c r="AL1979" s="407">
        <v>0</v>
      </c>
      <c r="AM1979" s="408">
        <v>0</v>
      </c>
      <c r="AN1979" s="407">
        <v>0</v>
      </c>
      <c r="AO1979" s="408">
        <v>0</v>
      </c>
      <c r="AP1979" s="407">
        <v>0</v>
      </c>
      <c r="AQ1979" s="408">
        <v>0</v>
      </c>
      <c r="AR1979" s="407">
        <v>0</v>
      </c>
      <c r="AT1979" s="406">
        <v>0</v>
      </c>
      <c r="AU1979" s="407">
        <v>0</v>
      </c>
      <c r="AV1979" s="408">
        <v>0</v>
      </c>
      <c r="AW1979" s="407">
        <v>0</v>
      </c>
      <c r="AX1979" s="408">
        <v>0</v>
      </c>
      <c r="AY1979" s="407">
        <v>0</v>
      </c>
      <c r="AZ1979" s="408">
        <v>0</v>
      </c>
      <c r="BA1979" s="407">
        <v>0</v>
      </c>
      <c r="BB1979" s="408">
        <v>0</v>
      </c>
      <c r="BC1979" s="407">
        <v>0</v>
      </c>
    </row>
    <row r="1980" spans="1:55" x14ac:dyDescent="0.35">
      <c r="A1980" s="385" t="str" cm="1">
        <f t="array" ref="A1980">IFERROR(_xlfn.IFS(AND(F1980="Renta Variable",O1980=1),IFERROR(MATCH(B1980,[1]RV_Det!C:C,0),"Rev"),AND(J1980="Corporativa",O1980=1,I1980="EM"),IFERROR(MATCH(B1980,[1]RF_Corps!B:B,0),"Rev"),AND(F1980="Alternativos",O1980=1),IFERROR(MATCH(B1980,[1]Rep4!C:C,0),"Rev")),"")</f>
        <v/>
      </c>
      <c r="B1980" s="394" t="s">
        <v>5263</v>
      </c>
      <c r="C1980" s="409" t="s">
        <v>5264</v>
      </c>
      <c r="D1980" s="395" t="s">
        <v>5265</v>
      </c>
      <c r="E1980" s="396" t="str">
        <f>IF(B1980="","",INDEX([1]CatGlob!$S:$S,IFERROR(MATCH(MID(B1980,7,1),[1]CatGlob!$R:$R,0),MATCH(MID(B1980,1,2),[1]CatGlob!$R:$R,0))))</f>
        <v>DOL</v>
      </c>
      <c r="F1980" s="397" t="s">
        <v>43</v>
      </c>
      <c r="G1980" s="398" t="s">
        <v>328</v>
      </c>
      <c r="H1980" s="399" t="s">
        <v>48</v>
      </c>
      <c r="I1980" s="399" t="s">
        <v>174</v>
      </c>
      <c r="J1980" s="399" t="s">
        <v>600</v>
      </c>
      <c r="K1980" s="396" t="s">
        <v>600</v>
      </c>
      <c r="L1980" s="400" t="str">
        <f>IF(ISERROR(MATCH(M1980,M$10:M1979,0)),M1980,"")</f>
        <v/>
      </c>
      <c r="M1980" s="401" t="str">
        <f>IF(B1980="","",IF(ISERROR(MATCH(F1980&amp;"_"&amp;G1980&amp;"_"&amp;H1980&amp;"_"&amp;I1980&amp;"_"&amp;J1980&amp;IF(K1980="","","_"&amp;K1980),[1]CatGlob!$B:$B,0)),F1980&amp;"_"&amp;G1980&amp;"_"&amp;H1980&amp;"_"&amp;I1980&amp;"_"&amp;J1980&amp;IF(K1980="","","_"&amp;K1980),INDEX([1]CatGlob!$C:$C,MATCH(F1980&amp;"_"&amp;G1980&amp;"_"&amp;H1980&amp;"_"&amp;I1980&amp;"_"&amp;J1980&amp;IF(K1980="","","_"&amp;K1980),[1]CatGlob!$B:$B,0))))</f>
        <v>RVI_DM_US_CON</v>
      </c>
      <c r="N1980" s="402" t="str">
        <f t="shared" si="63"/>
        <v/>
      </c>
      <c r="O1980" s="402" t="str">
        <f t="shared" si="62"/>
        <v/>
      </c>
      <c r="P1980" s="401" t="str">
        <f>IF(LEN(B1980)&gt;8,INDEX([1]CatGlob!$X:$X,MATCH(M1980,[1]CatGlob!$W:$W,0)),"")</f>
        <v>INTER</v>
      </c>
      <c r="Q1980" s="403" t="str">
        <f>INDEX([1]CatGlob!P:P,MATCH(M1980,[1]CatGlob!O:O,0))</f>
        <v>RVI</v>
      </c>
      <c r="R1980" s="403" t="s">
        <v>601</v>
      </c>
      <c r="S1980" s="403" t="s">
        <v>601</v>
      </c>
      <c r="T1980" s="403" t="str">
        <f>INDEX([1]CatGlob!$D:$D,MATCH($M1980,[1]CatGlob!$C:$C,0))</f>
        <v>RVI</v>
      </c>
      <c r="U1980" s="403" t="s">
        <v>4652</v>
      </c>
      <c r="V1980" s="404" t="str">
        <f>INDEX([1]CatGlob!$F:$F,MATCH($M1980,[1]CatGlob!$C:$C,0))</f>
        <v>RVI</v>
      </c>
      <c r="W1980" s="405"/>
      <c r="X1980" s="406">
        <v>0</v>
      </c>
      <c r="Y1980" s="407">
        <v>0</v>
      </c>
      <c r="Z1980" s="408">
        <v>0</v>
      </c>
      <c r="AA1980" s="407">
        <v>0</v>
      </c>
      <c r="AB1980" s="408">
        <v>0</v>
      </c>
      <c r="AC1980" s="407">
        <v>0</v>
      </c>
      <c r="AD1980" s="408">
        <v>0</v>
      </c>
      <c r="AE1980" s="407">
        <v>0</v>
      </c>
      <c r="AF1980" s="408">
        <v>0</v>
      </c>
      <c r="AG1980" s="407">
        <v>0</v>
      </c>
      <c r="AI1980" s="406">
        <v>0</v>
      </c>
      <c r="AJ1980" s="407">
        <v>0</v>
      </c>
      <c r="AK1980" s="408">
        <v>0</v>
      </c>
      <c r="AL1980" s="407">
        <v>0</v>
      </c>
      <c r="AM1980" s="408">
        <v>0</v>
      </c>
      <c r="AN1980" s="407">
        <v>0</v>
      </c>
      <c r="AO1980" s="408">
        <v>0</v>
      </c>
      <c r="AP1980" s="407">
        <v>0</v>
      </c>
      <c r="AQ1980" s="408">
        <v>0</v>
      </c>
      <c r="AR1980" s="407">
        <v>0</v>
      </c>
      <c r="AT1980" s="406">
        <v>0</v>
      </c>
      <c r="AU1980" s="407">
        <v>0</v>
      </c>
      <c r="AV1980" s="408">
        <v>0</v>
      </c>
      <c r="AW1980" s="407">
        <v>0</v>
      </c>
      <c r="AX1980" s="408">
        <v>0</v>
      </c>
      <c r="AY1980" s="407">
        <v>0</v>
      </c>
      <c r="AZ1980" s="408">
        <v>0</v>
      </c>
      <c r="BA1980" s="407">
        <v>0</v>
      </c>
      <c r="BB1980" s="408">
        <v>0</v>
      </c>
      <c r="BC1980" s="407">
        <v>0</v>
      </c>
    </row>
    <row r="1981" spans="1:55" x14ac:dyDescent="0.35">
      <c r="A1981" s="385" cm="1">
        <f t="array" ref="A1981">IFERROR(_xlfn.IFS(AND(F1981="Renta Variable",O1981=1),IFERROR(MATCH(B1981,[1]RV_Det!C:C,0),"Rev"),AND(J1981="Corporativa",O1981=1,I1981="EM"),IFERROR(MATCH(B1981,[1]RF_Corps!B:B,0),"Rev"),AND(F1981="Alternativos",O1981=1),IFERROR(MATCH(B1981,[1]Rep4!C:C,0),"Rev")),"")</f>
        <v>611</v>
      </c>
      <c r="B1981" s="394" t="s">
        <v>5266</v>
      </c>
      <c r="C1981" s="409" t="s">
        <v>5267</v>
      </c>
      <c r="D1981" s="395" t="s">
        <v>5268</v>
      </c>
      <c r="E1981" s="396" t="str">
        <f>IF(B1981="","",INDEX([1]CatGlob!$S:$S,IFERROR(MATCH(MID(B1981,7,1),[1]CatGlob!$R:$R,0),MATCH(MID(B1981,1,2),[1]CatGlob!$R:$R,0))))</f>
        <v>DOL</v>
      </c>
      <c r="F1981" s="397" t="s">
        <v>43</v>
      </c>
      <c r="G1981" s="398" t="s">
        <v>328</v>
      </c>
      <c r="H1981" s="399" t="s">
        <v>48</v>
      </c>
      <c r="I1981" s="399" t="s">
        <v>174</v>
      </c>
      <c r="J1981" s="399" t="s">
        <v>600</v>
      </c>
      <c r="K1981" s="396" t="s">
        <v>600</v>
      </c>
      <c r="L1981" s="400" t="str">
        <f>IF(ISERROR(MATCH(M1981,M$10:M1980,0)),M1981,"")</f>
        <v/>
      </c>
      <c r="M1981" s="401" t="str">
        <f>IF(B1981="","",IF(ISERROR(MATCH(F1981&amp;"_"&amp;G1981&amp;"_"&amp;H1981&amp;"_"&amp;I1981&amp;"_"&amp;J1981&amp;IF(K1981="","","_"&amp;K1981),[1]CatGlob!$B:$B,0)),F1981&amp;"_"&amp;G1981&amp;"_"&amp;H1981&amp;"_"&amp;I1981&amp;"_"&amp;J1981&amp;IF(K1981="","","_"&amp;K1981),INDEX([1]CatGlob!$C:$C,MATCH(F1981&amp;"_"&amp;G1981&amp;"_"&amp;H1981&amp;"_"&amp;I1981&amp;"_"&amp;J1981&amp;IF(K1981="","","_"&amp;K1981),[1]CatGlob!$B:$B,0))))</f>
        <v>RVI_DM_US_CON</v>
      </c>
      <c r="N1981" s="402" t="str">
        <f t="shared" si="63"/>
        <v/>
      </c>
      <c r="O1981" s="402">
        <f t="shared" si="62"/>
        <v>1</v>
      </c>
      <c r="P1981" s="401" t="str">
        <f>IF(LEN(B1981)&gt;8,INDEX([1]CatGlob!$X:$X,MATCH(M1981,[1]CatGlob!$W:$W,0)),"")</f>
        <v>INTER</v>
      </c>
      <c r="Q1981" s="403" t="str">
        <f>INDEX([1]CatGlob!P:P,MATCH(M1981,[1]CatGlob!O:O,0))</f>
        <v>RVI</v>
      </c>
      <c r="R1981" s="403" t="s">
        <v>1017</v>
      </c>
      <c r="S1981" s="403" t="s">
        <v>1018</v>
      </c>
      <c r="T1981" s="403" t="str">
        <f>INDEX([1]CatGlob!$D:$D,MATCH($M1981,[1]CatGlob!$C:$C,0))</f>
        <v>RVI</v>
      </c>
      <c r="U1981" s="403" t="s">
        <v>602</v>
      </c>
      <c r="V1981" s="404" t="str">
        <f>INDEX([1]CatGlob!$F:$F,MATCH($M1981,[1]CatGlob!$C:$C,0))</f>
        <v>RVI</v>
      </c>
      <c r="W1981" s="405"/>
      <c r="X1981" s="406">
        <v>0</v>
      </c>
      <c r="Y1981" s="407">
        <v>0</v>
      </c>
      <c r="Z1981" s="408">
        <v>0</v>
      </c>
      <c r="AA1981" s="407">
        <v>0</v>
      </c>
      <c r="AB1981" s="408">
        <v>0</v>
      </c>
      <c r="AC1981" s="407">
        <v>0</v>
      </c>
      <c r="AD1981" s="408">
        <v>0</v>
      </c>
      <c r="AE1981" s="407">
        <v>0</v>
      </c>
      <c r="AF1981" s="408">
        <v>0</v>
      </c>
      <c r="AG1981" s="407">
        <v>0</v>
      </c>
      <c r="AI1981" s="406">
        <v>0</v>
      </c>
      <c r="AJ1981" s="407">
        <v>0</v>
      </c>
      <c r="AK1981" s="408">
        <v>-9.1502538288249098E-8</v>
      </c>
      <c r="AL1981" s="407">
        <v>5.8849702888608101E-6</v>
      </c>
      <c r="AM1981" s="408">
        <v>0</v>
      </c>
      <c r="AN1981" s="407">
        <v>0</v>
      </c>
      <c r="AO1981" s="408">
        <v>0</v>
      </c>
      <c r="AP1981" s="407">
        <v>0</v>
      </c>
      <c r="AQ1981" s="408">
        <v>-2.6414824479965799E-8</v>
      </c>
      <c r="AR1981" s="407">
        <v>1.69886497312649E-6</v>
      </c>
      <c r="AT1981" s="406">
        <v>0</v>
      </c>
      <c r="AU1981" s="407">
        <v>0</v>
      </c>
      <c r="AV1981" s="408">
        <v>-4.0206322651142201E-5</v>
      </c>
      <c r="AW1981" s="407">
        <v>2.5858626218067098E-3</v>
      </c>
      <c r="AX1981" s="408">
        <v>0</v>
      </c>
      <c r="AY1981" s="407">
        <v>0</v>
      </c>
      <c r="AZ1981" s="408">
        <v>0</v>
      </c>
      <c r="BA1981" s="407">
        <v>0</v>
      </c>
      <c r="BB1981" s="408">
        <v>-1.8401810206929402E-5</v>
      </c>
      <c r="BC1981" s="407">
        <v>1.18350921074171E-3</v>
      </c>
    </row>
    <row r="1982" spans="1:55" x14ac:dyDescent="0.35">
      <c r="A1982" s="385" t="str" cm="1">
        <f t="array" ref="A1982">IFERROR(_xlfn.IFS(AND(F1982="Renta Variable",O1982=1),IFERROR(MATCH(B1982,[1]RV_Det!C:C,0),"Rev"),AND(J1982="Corporativa",O1982=1,I1982="EM"),IFERROR(MATCH(B1982,[1]RF_Corps!B:B,0),"Rev"),AND(F1982="Alternativos",O1982=1),IFERROR(MATCH(B1982,[1]Rep4!C:C,0),"Rev")),"")</f>
        <v/>
      </c>
      <c r="B1982" s="394" t="s">
        <v>5269</v>
      </c>
      <c r="C1982" s="409" t="s">
        <v>5270</v>
      </c>
      <c r="D1982" s="395" t="s">
        <v>5271</v>
      </c>
      <c r="E1982" s="396" t="str">
        <f>IF(B1982="","",INDEX([1]CatGlob!$S:$S,IFERROR(MATCH(MID(B1982,7,1),[1]CatGlob!$R:$R,0),MATCH(MID(B1982,1,2),[1]CatGlob!$R:$R,0))))</f>
        <v>DOL</v>
      </c>
      <c r="F1982" s="397" t="s">
        <v>43</v>
      </c>
      <c r="G1982" s="398" t="s">
        <v>328</v>
      </c>
      <c r="H1982" s="399" t="s">
        <v>48</v>
      </c>
      <c r="I1982" s="399" t="s">
        <v>174</v>
      </c>
      <c r="J1982" s="399" t="s">
        <v>600</v>
      </c>
      <c r="K1982" s="396" t="s">
        <v>600</v>
      </c>
      <c r="L1982" s="400" t="str">
        <f>IF(ISERROR(MATCH(M1982,M$10:M1981,0)),M1982,"")</f>
        <v/>
      </c>
      <c r="M1982" s="401" t="str">
        <f>IF(B1982="","",IF(ISERROR(MATCH(F1982&amp;"_"&amp;G1982&amp;"_"&amp;H1982&amp;"_"&amp;I1982&amp;"_"&amp;J1982&amp;IF(K1982="","","_"&amp;K1982),[1]CatGlob!$B:$B,0)),F1982&amp;"_"&amp;G1982&amp;"_"&amp;H1982&amp;"_"&amp;I1982&amp;"_"&amp;J1982&amp;IF(K1982="","","_"&amp;K1982),INDEX([1]CatGlob!$C:$C,MATCH(F1982&amp;"_"&amp;G1982&amp;"_"&amp;H1982&amp;"_"&amp;I1982&amp;"_"&amp;J1982&amp;IF(K1982="","","_"&amp;K1982),[1]CatGlob!$B:$B,0))))</f>
        <v>RVI_DM_US_CON</v>
      </c>
      <c r="N1982" s="402" t="str">
        <f t="shared" si="63"/>
        <v/>
      </c>
      <c r="O1982" s="402" t="str">
        <f t="shared" si="62"/>
        <v/>
      </c>
      <c r="P1982" s="401" t="str">
        <f>IF(LEN(B1982)&gt;8,INDEX([1]CatGlob!$X:$X,MATCH(M1982,[1]CatGlob!$W:$W,0)),"")</f>
        <v>INTER</v>
      </c>
      <c r="Q1982" s="403" t="str">
        <f>INDEX([1]CatGlob!P:P,MATCH(M1982,[1]CatGlob!O:O,0))</f>
        <v>RVI</v>
      </c>
      <c r="R1982" s="403" t="s">
        <v>601</v>
      </c>
      <c r="S1982" s="403" t="s">
        <v>601</v>
      </c>
      <c r="T1982" s="403" t="str">
        <f>INDEX([1]CatGlob!$D:$D,MATCH($M1982,[1]CatGlob!$C:$C,0))</f>
        <v>RVI</v>
      </c>
      <c r="U1982" s="403" t="s">
        <v>4652</v>
      </c>
      <c r="V1982" s="404" t="str">
        <f>INDEX([1]CatGlob!$F:$F,MATCH($M1982,[1]CatGlob!$C:$C,0))</f>
        <v>RVI</v>
      </c>
      <c r="W1982" s="405"/>
      <c r="X1982" s="406">
        <v>0</v>
      </c>
      <c r="Y1982" s="407">
        <v>0</v>
      </c>
      <c r="Z1982" s="408">
        <v>0</v>
      </c>
      <c r="AA1982" s="407">
        <v>0</v>
      </c>
      <c r="AB1982" s="408">
        <v>0</v>
      </c>
      <c r="AC1982" s="407">
        <v>0</v>
      </c>
      <c r="AD1982" s="408">
        <v>0</v>
      </c>
      <c r="AE1982" s="407">
        <v>0</v>
      </c>
      <c r="AF1982" s="408">
        <v>0</v>
      </c>
      <c r="AG1982" s="407">
        <v>0</v>
      </c>
      <c r="AI1982" s="406">
        <v>0</v>
      </c>
      <c r="AJ1982" s="407">
        <v>0</v>
      </c>
      <c r="AK1982" s="408">
        <v>0</v>
      </c>
      <c r="AL1982" s="407">
        <v>0</v>
      </c>
      <c r="AM1982" s="408">
        <v>0</v>
      </c>
      <c r="AN1982" s="407">
        <v>0</v>
      </c>
      <c r="AO1982" s="408">
        <v>0</v>
      </c>
      <c r="AP1982" s="407">
        <v>0</v>
      </c>
      <c r="AQ1982" s="408">
        <v>0</v>
      </c>
      <c r="AR1982" s="407">
        <v>0</v>
      </c>
      <c r="AT1982" s="406">
        <v>0</v>
      </c>
      <c r="AU1982" s="407">
        <v>0</v>
      </c>
      <c r="AV1982" s="408">
        <v>0</v>
      </c>
      <c r="AW1982" s="407">
        <v>0</v>
      </c>
      <c r="AX1982" s="408">
        <v>0</v>
      </c>
      <c r="AY1982" s="407">
        <v>0</v>
      </c>
      <c r="AZ1982" s="408">
        <v>0</v>
      </c>
      <c r="BA1982" s="407">
        <v>0</v>
      </c>
      <c r="BB1982" s="408">
        <v>0</v>
      </c>
      <c r="BC1982" s="407">
        <v>0</v>
      </c>
    </row>
    <row r="1983" spans="1:55" x14ac:dyDescent="0.35">
      <c r="A1983" s="385" t="str" cm="1">
        <f t="array" ref="A1983">IFERROR(_xlfn.IFS(AND(F1983="Renta Variable",O1983=1),IFERROR(MATCH(B1983,[1]RV_Det!C:C,0),"Rev"),AND(J1983="Corporativa",O1983=1,I1983="EM"),IFERROR(MATCH(B1983,[1]RF_Corps!B:B,0),"Rev"),AND(F1983="Alternativos",O1983=1),IFERROR(MATCH(B1983,[1]Rep4!C:C,0),"Rev")),"")</f>
        <v/>
      </c>
      <c r="B1983" s="394" t="s">
        <v>5272</v>
      </c>
      <c r="C1983" s="409" t="s">
        <v>5273</v>
      </c>
      <c r="D1983" s="395" t="s">
        <v>5274</v>
      </c>
      <c r="E1983" s="396" t="str">
        <f>IF(B1983="","",INDEX([1]CatGlob!$S:$S,IFERROR(MATCH(MID(B1983,7,1),[1]CatGlob!$R:$R,0),MATCH(MID(B1983,1,2),[1]CatGlob!$R:$R,0))))</f>
        <v>DOL</v>
      </c>
      <c r="F1983" s="397" t="s">
        <v>43</v>
      </c>
      <c r="G1983" s="398" t="s">
        <v>328</v>
      </c>
      <c r="H1983" s="399" t="s">
        <v>48</v>
      </c>
      <c r="I1983" s="399" t="s">
        <v>174</v>
      </c>
      <c r="J1983" s="399" t="s">
        <v>600</v>
      </c>
      <c r="K1983" s="396" t="s">
        <v>600</v>
      </c>
      <c r="L1983" s="400" t="str">
        <f>IF(ISERROR(MATCH(M1983,M$10:M1982,0)),M1983,"")</f>
        <v/>
      </c>
      <c r="M1983" s="401" t="str">
        <f>IF(B1983="","",IF(ISERROR(MATCH(F1983&amp;"_"&amp;G1983&amp;"_"&amp;H1983&amp;"_"&amp;I1983&amp;"_"&amp;J1983&amp;IF(K1983="","","_"&amp;K1983),[1]CatGlob!$B:$B,0)),F1983&amp;"_"&amp;G1983&amp;"_"&amp;H1983&amp;"_"&amp;I1983&amp;"_"&amp;J1983&amp;IF(K1983="","","_"&amp;K1983),INDEX([1]CatGlob!$C:$C,MATCH(F1983&amp;"_"&amp;G1983&amp;"_"&amp;H1983&amp;"_"&amp;I1983&amp;"_"&amp;J1983&amp;IF(K1983="","","_"&amp;K1983),[1]CatGlob!$B:$B,0))))</f>
        <v>RVI_DM_US_CON</v>
      </c>
      <c r="N1983" s="402" t="str">
        <f t="shared" si="63"/>
        <v/>
      </c>
      <c r="O1983" s="402" t="str">
        <f t="shared" si="62"/>
        <v/>
      </c>
      <c r="P1983" s="401" t="str">
        <f>IF(LEN(B1983)&gt;8,INDEX([1]CatGlob!$X:$X,MATCH(M1983,[1]CatGlob!$W:$W,0)),"")</f>
        <v>INTER</v>
      </c>
      <c r="Q1983" s="403" t="str">
        <f>INDEX([1]CatGlob!P:P,MATCH(M1983,[1]CatGlob!O:O,0))</f>
        <v>RVI</v>
      </c>
      <c r="R1983" s="403" t="s">
        <v>601</v>
      </c>
      <c r="S1983" s="403" t="s">
        <v>601</v>
      </c>
      <c r="T1983" s="403" t="str">
        <f>INDEX([1]CatGlob!$D:$D,MATCH($M1983,[1]CatGlob!$C:$C,0))</f>
        <v>RVI</v>
      </c>
      <c r="U1983" s="403" t="s">
        <v>4652</v>
      </c>
      <c r="V1983" s="404" t="str">
        <f>INDEX([1]CatGlob!$F:$F,MATCH($M1983,[1]CatGlob!$C:$C,0))</f>
        <v>RVI</v>
      </c>
      <c r="W1983" s="405"/>
      <c r="X1983" s="406">
        <v>0</v>
      </c>
      <c r="Y1983" s="407">
        <v>0</v>
      </c>
      <c r="Z1983" s="408">
        <v>0</v>
      </c>
      <c r="AA1983" s="407">
        <v>0</v>
      </c>
      <c r="AB1983" s="408">
        <v>0</v>
      </c>
      <c r="AC1983" s="407">
        <v>0</v>
      </c>
      <c r="AD1983" s="408">
        <v>0</v>
      </c>
      <c r="AE1983" s="407">
        <v>0</v>
      </c>
      <c r="AF1983" s="408">
        <v>0</v>
      </c>
      <c r="AG1983" s="407">
        <v>0</v>
      </c>
      <c r="AI1983" s="406">
        <v>0</v>
      </c>
      <c r="AJ1983" s="407">
        <v>0</v>
      </c>
      <c r="AK1983" s="408">
        <v>0</v>
      </c>
      <c r="AL1983" s="407">
        <v>0</v>
      </c>
      <c r="AM1983" s="408">
        <v>0</v>
      </c>
      <c r="AN1983" s="407">
        <v>0</v>
      </c>
      <c r="AO1983" s="408">
        <v>0</v>
      </c>
      <c r="AP1983" s="407">
        <v>0</v>
      </c>
      <c r="AQ1983" s="408">
        <v>0</v>
      </c>
      <c r="AR1983" s="407">
        <v>0</v>
      </c>
      <c r="AT1983" s="406">
        <v>0</v>
      </c>
      <c r="AU1983" s="407">
        <v>0</v>
      </c>
      <c r="AV1983" s="408">
        <v>0</v>
      </c>
      <c r="AW1983" s="407">
        <v>0</v>
      </c>
      <c r="AX1983" s="408">
        <v>0</v>
      </c>
      <c r="AY1983" s="407">
        <v>0</v>
      </c>
      <c r="AZ1983" s="408">
        <v>0</v>
      </c>
      <c r="BA1983" s="407">
        <v>0</v>
      </c>
      <c r="BB1983" s="408">
        <v>0</v>
      </c>
      <c r="BC1983" s="407">
        <v>0</v>
      </c>
    </row>
    <row r="1984" spans="1:55" x14ac:dyDescent="0.35">
      <c r="A1984" s="385" t="str" cm="1">
        <f t="array" ref="A1984">IFERROR(_xlfn.IFS(AND(F1984="Renta Variable",O1984=1),IFERROR(MATCH(B1984,[1]RV_Det!C:C,0),"Rev"),AND(J1984="Corporativa",O1984=1,I1984="EM"),IFERROR(MATCH(B1984,[1]RF_Corps!B:B,0),"Rev"),AND(F1984="Alternativos",O1984=1),IFERROR(MATCH(B1984,[1]Rep4!C:C,0),"Rev")),"")</f>
        <v/>
      </c>
      <c r="B1984" s="394" t="s">
        <v>5275</v>
      </c>
      <c r="C1984" s="409" t="s">
        <v>5276</v>
      </c>
      <c r="D1984" s="395" t="s">
        <v>5277</v>
      </c>
      <c r="E1984" s="396" t="str">
        <f>IF(B1984="","",INDEX([1]CatGlob!$S:$S,IFERROR(MATCH(MID(B1984,7,1),[1]CatGlob!$R:$R,0),MATCH(MID(B1984,1,2),[1]CatGlob!$R:$R,0))))</f>
        <v>DOL</v>
      </c>
      <c r="F1984" s="397" t="s">
        <v>43</v>
      </c>
      <c r="G1984" s="398" t="s">
        <v>328</v>
      </c>
      <c r="H1984" s="399" t="s">
        <v>48</v>
      </c>
      <c r="I1984" s="399" t="s">
        <v>174</v>
      </c>
      <c r="J1984" s="399" t="s">
        <v>600</v>
      </c>
      <c r="K1984" s="396" t="s">
        <v>600</v>
      </c>
      <c r="L1984" s="400" t="str">
        <f>IF(ISERROR(MATCH(M1984,M$10:M1983,0)),M1984,"")</f>
        <v/>
      </c>
      <c r="M1984" s="401" t="str">
        <f>IF(B1984="","",IF(ISERROR(MATCH(F1984&amp;"_"&amp;G1984&amp;"_"&amp;H1984&amp;"_"&amp;I1984&amp;"_"&amp;J1984&amp;IF(K1984="","","_"&amp;K1984),[1]CatGlob!$B:$B,0)),F1984&amp;"_"&amp;G1984&amp;"_"&amp;H1984&amp;"_"&amp;I1984&amp;"_"&amp;J1984&amp;IF(K1984="","","_"&amp;K1984),INDEX([1]CatGlob!$C:$C,MATCH(F1984&amp;"_"&amp;G1984&amp;"_"&amp;H1984&amp;"_"&amp;I1984&amp;"_"&amp;J1984&amp;IF(K1984="","","_"&amp;K1984),[1]CatGlob!$B:$B,0))))</f>
        <v>RVI_DM_US_CON</v>
      </c>
      <c r="N1984" s="402" t="str">
        <f t="shared" si="63"/>
        <v/>
      </c>
      <c r="O1984" s="402" t="str">
        <f t="shared" si="62"/>
        <v/>
      </c>
      <c r="P1984" s="401" t="str">
        <f>IF(LEN(B1984)&gt;8,INDEX([1]CatGlob!$X:$X,MATCH(M1984,[1]CatGlob!$W:$W,0)),"")</f>
        <v>INTER</v>
      </c>
      <c r="Q1984" s="403" t="str">
        <f>INDEX([1]CatGlob!P:P,MATCH(M1984,[1]CatGlob!O:O,0))</f>
        <v>RVI</v>
      </c>
      <c r="R1984" s="403" t="s">
        <v>601</v>
      </c>
      <c r="S1984" s="403" t="s">
        <v>601</v>
      </c>
      <c r="T1984" s="403" t="str">
        <f>INDEX([1]CatGlob!$D:$D,MATCH($M1984,[1]CatGlob!$C:$C,0))</f>
        <v>RVI</v>
      </c>
      <c r="U1984" s="403" t="s">
        <v>4652</v>
      </c>
      <c r="V1984" s="404" t="str">
        <f>INDEX([1]CatGlob!$F:$F,MATCH($M1984,[1]CatGlob!$C:$C,0))</f>
        <v>RVI</v>
      </c>
      <c r="W1984" s="405"/>
      <c r="X1984" s="406">
        <v>0</v>
      </c>
      <c r="Y1984" s="407">
        <v>0</v>
      </c>
      <c r="Z1984" s="408">
        <v>0</v>
      </c>
      <c r="AA1984" s="407">
        <v>0</v>
      </c>
      <c r="AB1984" s="408">
        <v>0</v>
      </c>
      <c r="AC1984" s="407">
        <v>0</v>
      </c>
      <c r="AD1984" s="408">
        <v>0</v>
      </c>
      <c r="AE1984" s="407">
        <v>0</v>
      </c>
      <c r="AF1984" s="408">
        <v>0</v>
      </c>
      <c r="AG1984" s="407">
        <v>0</v>
      </c>
      <c r="AI1984" s="406">
        <v>0</v>
      </c>
      <c r="AJ1984" s="407">
        <v>0</v>
      </c>
      <c r="AK1984" s="408">
        <v>0</v>
      </c>
      <c r="AL1984" s="407">
        <v>0</v>
      </c>
      <c r="AM1984" s="408">
        <v>0</v>
      </c>
      <c r="AN1984" s="407">
        <v>0</v>
      </c>
      <c r="AO1984" s="408">
        <v>0</v>
      </c>
      <c r="AP1984" s="407">
        <v>0</v>
      </c>
      <c r="AQ1984" s="408">
        <v>0</v>
      </c>
      <c r="AR1984" s="407">
        <v>0</v>
      </c>
      <c r="AT1984" s="406">
        <v>0</v>
      </c>
      <c r="AU1984" s="407">
        <v>0</v>
      </c>
      <c r="AV1984" s="408">
        <v>0</v>
      </c>
      <c r="AW1984" s="407">
        <v>0</v>
      </c>
      <c r="AX1984" s="408">
        <v>0</v>
      </c>
      <c r="AY1984" s="407">
        <v>0</v>
      </c>
      <c r="AZ1984" s="408">
        <v>0</v>
      </c>
      <c r="BA1984" s="407">
        <v>0</v>
      </c>
      <c r="BB1984" s="408">
        <v>0</v>
      </c>
      <c r="BC1984" s="407">
        <v>0</v>
      </c>
    </row>
    <row r="1985" spans="1:55" x14ac:dyDescent="0.35">
      <c r="A1985" s="385" t="str" cm="1">
        <f t="array" ref="A1985">IFERROR(_xlfn.IFS(AND(F1985="Renta Variable",O1985=1),IFERROR(MATCH(B1985,[1]RV_Det!C:C,0),"Rev"),AND(J1985="Corporativa",O1985=1,I1985="EM"),IFERROR(MATCH(B1985,[1]RF_Corps!B:B,0),"Rev"),AND(F1985="Alternativos",O1985=1),IFERROR(MATCH(B1985,[1]Rep4!C:C,0),"Rev")),"")</f>
        <v/>
      </c>
      <c r="B1985" s="394" t="s">
        <v>5278</v>
      </c>
      <c r="C1985" s="409" t="s">
        <v>5279</v>
      </c>
      <c r="D1985" s="395" t="s">
        <v>5280</v>
      </c>
      <c r="E1985" s="396" t="str">
        <f>IF(B1985="","",INDEX([1]CatGlob!$S:$S,IFERROR(MATCH(MID(B1985,7,1),[1]CatGlob!$R:$R,0),MATCH(MID(B1985,1,2),[1]CatGlob!$R:$R,0))))</f>
        <v>DOL</v>
      </c>
      <c r="F1985" s="397" t="s">
        <v>43</v>
      </c>
      <c r="G1985" s="398" t="s">
        <v>328</v>
      </c>
      <c r="H1985" s="399" t="s">
        <v>48</v>
      </c>
      <c r="I1985" s="399" t="s">
        <v>174</v>
      </c>
      <c r="J1985" s="399" t="s">
        <v>600</v>
      </c>
      <c r="K1985" s="396" t="s">
        <v>600</v>
      </c>
      <c r="L1985" s="400" t="str">
        <f>IF(ISERROR(MATCH(M1985,M$10:M1984,0)),M1985,"")</f>
        <v/>
      </c>
      <c r="M1985" s="401" t="str">
        <f>IF(B1985="","",IF(ISERROR(MATCH(F1985&amp;"_"&amp;G1985&amp;"_"&amp;H1985&amp;"_"&amp;I1985&amp;"_"&amp;J1985&amp;IF(K1985="","","_"&amp;K1985),[1]CatGlob!$B:$B,0)),F1985&amp;"_"&amp;G1985&amp;"_"&amp;H1985&amp;"_"&amp;I1985&amp;"_"&amp;J1985&amp;IF(K1985="","","_"&amp;K1985),INDEX([1]CatGlob!$C:$C,MATCH(F1985&amp;"_"&amp;G1985&amp;"_"&amp;H1985&amp;"_"&amp;I1985&amp;"_"&amp;J1985&amp;IF(K1985="","","_"&amp;K1985),[1]CatGlob!$B:$B,0))))</f>
        <v>RVI_DM_US_CON</v>
      </c>
      <c r="N1985" s="402" t="str">
        <f t="shared" si="63"/>
        <v/>
      </c>
      <c r="O1985" s="402" t="str">
        <f t="shared" si="62"/>
        <v/>
      </c>
      <c r="P1985" s="401" t="str">
        <f>IF(LEN(B1985)&gt;8,INDEX([1]CatGlob!$X:$X,MATCH(M1985,[1]CatGlob!$W:$W,0)),"")</f>
        <v>INTER</v>
      </c>
      <c r="Q1985" s="403" t="str">
        <f>INDEX([1]CatGlob!P:P,MATCH(M1985,[1]CatGlob!O:O,0))</f>
        <v>RVI</v>
      </c>
      <c r="R1985" s="403" t="s">
        <v>601</v>
      </c>
      <c r="S1985" s="403" t="s">
        <v>601</v>
      </c>
      <c r="T1985" s="403" t="str">
        <f>INDEX([1]CatGlob!$D:$D,MATCH($M1985,[1]CatGlob!$C:$C,0))</f>
        <v>RVI</v>
      </c>
      <c r="U1985" s="403" t="s">
        <v>4652</v>
      </c>
      <c r="V1985" s="404" t="str">
        <f>INDEX([1]CatGlob!$F:$F,MATCH($M1985,[1]CatGlob!$C:$C,0))</f>
        <v>RVI</v>
      </c>
      <c r="W1985" s="405"/>
      <c r="X1985" s="406">
        <v>0</v>
      </c>
      <c r="Y1985" s="407">
        <v>0</v>
      </c>
      <c r="Z1985" s="408">
        <v>0</v>
      </c>
      <c r="AA1985" s="407">
        <v>0</v>
      </c>
      <c r="AB1985" s="408">
        <v>0</v>
      </c>
      <c r="AC1985" s="407">
        <v>0</v>
      </c>
      <c r="AD1985" s="408">
        <v>0</v>
      </c>
      <c r="AE1985" s="407">
        <v>0</v>
      </c>
      <c r="AF1985" s="408">
        <v>0</v>
      </c>
      <c r="AG1985" s="407">
        <v>0</v>
      </c>
      <c r="AI1985" s="406">
        <v>0</v>
      </c>
      <c r="AJ1985" s="407">
        <v>0</v>
      </c>
      <c r="AK1985" s="408">
        <v>0</v>
      </c>
      <c r="AL1985" s="407">
        <v>0</v>
      </c>
      <c r="AM1985" s="408">
        <v>0</v>
      </c>
      <c r="AN1985" s="407">
        <v>0</v>
      </c>
      <c r="AO1985" s="408">
        <v>0</v>
      </c>
      <c r="AP1985" s="407">
        <v>0</v>
      </c>
      <c r="AQ1985" s="408">
        <v>0</v>
      </c>
      <c r="AR1985" s="407">
        <v>0</v>
      </c>
      <c r="AT1985" s="406">
        <v>0</v>
      </c>
      <c r="AU1985" s="407">
        <v>0</v>
      </c>
      <c r="AV1985" s="408">
        <v>0</v>
      </c>
      <c r="AW1985" s="407">
        <v>0</v>
      </c>
      <c r="AX1985" s="408">
        <v>0</v>
      </c>
      <c r="AY1985" s="407">
        <v>0</v>
      </c>
      <c r="AZ1985" s="408">
        <v>0</v>
      </c>
      <c r="BA1985" s="407">
        <v>0</v>
      </c>
      <c r="BB1985" s="408">
        <v>0</v>
      </c>
      <c r="BC1985" s="407">
        <v>0</v>
      </c>
    </row>
    <row r="1986" spans="1:55" x14ac:dyDescent="0.35">
      <c r="A1986" s="385" t="str" cm="1">
        <f t="array" ref="A1986">IFERROR(_xlfn.IFS(AND(F1986="Renta Variable",O1986=1),IFERROR(MATCH(B1986,[1]RV_Det!C:C,0),"Rev"),AND(J1986="Corporativa",O1986=1,I1986="EM"),IFERROR(MATCH(B1986,[1]RF_Corps!B:B,0),"Rev"),AND(F1986="Alternativos",O1986=1),IFERROR(MATCH(B1986,[1]Rep4!C:C,0),"Rev")),"")</f>
        <v/>
      </c>
      <c r="B1986" s="394" t="s">
        <v>5281</v>
      </c>
      <c r="C1986" s="409" t="s">
        <v>5282</v>
      </c>
      <c r="D1986" s="395" t="s">
        <v>5283</v>
      </c>
      <c r="E1986" s="396" t="str">
        <f>IF(B1986="","",INDEX([1]CatGlob!$S:$S,IFERROR(MATCH(MID(B1986,7,1),[1]CatGlob!$R:$R,0),MATCH(MID(B1986,1,2),[1]CatGlob!$R:$R,0))))</f>
        <v>DOL</v>
      </c>
      <c r="F1986" s="397" t="s">
        <v>43</v>
      </c>
      <c r="G1986" s="398" t="s">
        <v>328</v>
      </c>
      <c r="H1986" s="399" t="s">
        <v>48</v>
      </c>
      <c r="I1986" s="399" t="s">
        <v>174</v>
      </c>
      <c r="J1986" s="399" t="s">
        <v>600</v>
      </c>
      <c r="K1986" s="396" t="s">
        <v>600</v>
      </c>
      <c r="L1986" s="400" t="str">
        <f>IF(ISERROR(MATCH(M1986,M$10:M1985,0)),M1986,"")</f>
        <v/>
      </c>
      <c r="M1986" s="401" t="str">
        <f>IF(B1986="","",IF(ISERROR(MATCH(F1986&amp;"_"&amp;G1986&amp;"_"&amp;H1986&amp;"_"&amp;I1986&amp;"_"&amp;J1986&amp;IF(K1986="","","_"&amp;K1986),[1]CatGlob!$B:$B,0)),F1986&amp;"_"&amp;G1986&amp;"_"&amp;H1986&amp;"_"&amp;I1986&amp;"_"&amp;J1986&amp;IF(K1986="","","_"&amp;K1986),INDEX([1]CatGlob!$C:$C,MATCH(F1986&amp;"_"&amp;G1986&amp;"_"&amp;H1986&amp;"_"&amp;I1986&amp;"_"&amp;J1986&amp;IF(K1986="","","_"&amp;K1986),[1]CatGlob!$B:$B,0))))</f>
        <v>RVI_DM_US_CON</v>
      </c>
      <c r="N1986" s="402" t="str">
        <f t="shared" si="63"/>
        <v/>
      </c>
      <c r="O1986" s="402" t="str">
        <f t="shared" si="62"/>
        <v/>
      </c>
      <c r="P1986" s="401" t="str">
        <f>IF(LEN(B1986)&gt;8,INDEX([1]CatGlob!$X:$X,MATCH(M1986,[1]CatGlob!$W:$W,0)),"")</f>
        <v>INTER</v>
      </c>
      <c r="Q1986" s="403" t="str">
        <f>INDEX([1]CatGlob!P:P,MATCH(M1986,[1]CatGlob!O:O,0))</f>
        <v>RVI</v>
      </c>
      <c r="R1986" s="403" t="s">
        <v>601</v>
      </c>
      <c r="S1986" s="403" t="s">
        <v>601</v>
      </c>
      <c r="T1986" s="403" t="str">
        <f>INDEX([1]CatGlob!$D:$D,MATCH($M1986,[1]CatGlob!$C:$C,0))</f>
        <v>RVI</v>
      </c>
      <c r="U1986" s="403" t="s">
        <v>4652</v>
      </c>
      <c r="V1986" s="404" t="str">
        <f>INDEX([1]CatGlob!$F:$F,MATCH($M1986,[1]CatGlob!$C:$C,0))</f>
        <v>RVI</v>
      </c>
      <c r="W1986" s="405"/>
      <c r="X1986" s="406">
        <v>0</v>
      </c>
      <c r="Y1986" s="407">
        <v>0</v>
      </c>
      <c r="Z1986" s="408">
        <v>0</v>
      </c>
      <c r="AA1986" s="407">
        <v>0</v>
      </c>
      <c r="AB1986" s="408">
        <v>0</v>
      </c>
      <c r="AC1986" s="407">
        <v>0</v>
      </c>
      <c r="AD1986" s="408">
        <v>0</v>
      </c>
      <c r="AE1986" s="407">
        <v>0</v>
      </c>
      <c r="AF1986" s="408">
        <v>0</v>
      </c>
      <c r="AG1986" s="407">
        <v>0</v>
      </c>
      <c r="AI1986" s="406">
        <v>0</v>
      </c>
      <c r="AJ1986" s="407">
        <v>0</v>
      </c>
      <c r="AK1986" s="408">
        <v>0</v>
      </c>
      <c r="AL1986" s="407">
        <v>0</v>
      </c>
      <c r="AM1986" s="408">
        <v>0</v>
      </c>
      <c r="AN1986" s="407">
        <v>0</v>
      </c>
      <c r="AO1986" s="408">
        <v>0</v>
      </c>
      <c r="AP1986" s="407">
        <v>0</v>
      </c>
      <c r="AQ1986" s="408">
        <v>0</v>
      </c>
      <c r="AR1986" s="407">
        <v>0</v>
      </c>
      <c r="AT1986" s="406">
        <v>0</v>
      </c>
      <c r="AU1986" s="407">
        <v>0</v>
      </c>
      <c r="AV1986" s="408">
        <v>0</v>
      </c>
      <c r="AW1986" s="407">
        <v>0</v>
      </c>
      <c r="AX1986" s="408">
        <v>0</v>
      </c>
      <c r="AY1986" s="407">
        <v>0</v>
      </c>
      <c r="AZ1986" s="408">
        <v>0</v>
      </c>
      <c r="BA1986" s="407">
        <v>0</v>
      </c>
      <c r="BB1986" s="408">
        <v>0</v>
      </c>
      <c r="BC1986" s="407">
        <v>0</v>
      </c>
    </row>
    <row r="1987" spans="1:55" x14ac:dyDescent="0.35">
      <c r="A1987" s="385" t="str" cm="1">
        <f t="array" ref="A1987">IFERROR(_xlfn.IFS(AND(F1987="Renta Variable",O1987=1),IFERROR(MATCH(B1987,[1]RV_Det!C:C,0),"Rev"),AND(J1987="Corporativa",O1987=1,I1987="EM"),IFERROR(MATCH(B1987,[1]RF_Corps!B:B,0),"Rev"),AND(F1987="Alternativos",O1987=1),IFERROR(MATCH(B1987,[1]Rep4!C:C,0),"Rev")),"")</f>
        <v/>
      </c>
      <c r="B1987" s="394" t="s">
        <v>5284</v>
      </c>
      <c r="C1987" s="409" t="s">
        <v>5285</v>
      </c>
      <c r="D1987" s="395" t="s">
        <v>5286</v>
      </c>
      <c r="E1987" s="396" t="str">
        <f>IF(B1987="","",INDEX([1]CatGlob!$S:$S,IFERROR(MATCH(MID(B1987,7,1),[1]CatGlob!$R:$R,0),MATCH(MID(B1987,1,2),[1]CatGlob!$R:$R,0))))</f>
        <v>DOL</v>
      </c>
      <c r="F1987" s="397" t="s">
        <v>43</v>
      </c>
      <c r="G1987" s="398" t="s">
        <v>328</v>
      </c>
      <c r="H1987" s="399" t="s">
        <v>48</v>
      </c>
      <c r="I1987" s="399" t="s">
        <v>174</v>
      </c>
      <c r="J1987" s="399" t="s">
        <v>600</v>
      </c>
      <c r="K1987" s="396" t="s">
        <v>600</v>
      </c>
      <c r="L1987" s="400" t="str">
        <f>IF(ISERROR(MATCH(M1987,M$10:M1986,0)),M1987,"")</f>
        <v/>
      </c>
      <c r="M1987" s="401" t="str">
        <f>IF(B1987="","",IF(ISERROR(MATCH(F1987&amp;"_"&amp;G1987&amp;"_"&amp;H1987&amp;"_"&amp;I1987&amp;"_"&amp;J1987&amp;IF(K1987="","","_"&amp;K1987),[1]CatGlob!$B:$B,0)),F1987&amp;"_"&amp;G1987&amp;"_"&amp;H1987&amp;"_"&amp;I1987&amp;"_"&amp;J1987&amp;IF(K1987="","","_"&amp;K1987),INDEX([1]CatGlob!$C:$C,MATCH(F1987&amp;"_"&amp;G1987&amp;"_"&amp;H1987&amp;"_"&amp;I1987&amp;"_"&amp;J1987&amp;IF(K1987="","","_"&amp;K1987),[1]CatGlob!$B:$B,0))))</f>
        <v>RVI_DM_US_CON</v>
      </c>
      <c r="N1987" s="402" t="str">
        <f t="shared" si="63"/>
        <v/>
      </c>
      <c r="O1987" s="402" t="str">
        <f t="shared" si="62"/>
        <v/>
      </c>
      <c r="P1987" s="401" t="str">
        <f>IF(LEN(B1987)&gt;8,INDEX([1]CatGlob!$X:$X,MATCH(M1987,[1]CatGlob!$W:$W,0)),"")</f>
        <v>INTER</v>
      </c>
      <c r="Q1987" s="403" t="str">
        <f>INDEX([1]CatGlob!P:P,MATCH(M1987,[1]CatGlob!O:O,0))</f>
        <v>RVI</v>
      </c>
      <c r="R1987" s="403" t="s">
        <v>601</v>
      </c>
      <c r="S1987" s="403" t="s">
        <v>601</v>
      </c>
      <c r="T1987" s="403" t="str">
        <f>INDEX([1]CatGlob!$D:$D,MATCH($M1987,[1]CatGlob!$C:$C,0))</f>
        <v>RVI</v>
      </c>
      <c r="U1987" s="403" t="s">
        <v>4652</v>
      </c>
      <c r="V1987" s="404" t="str">
        <f>INDEX([1]CatGlob!$F:$F,MATCH($M1987,[1]CatGlob!$C:$C,0))</f>
        <v>RVI</v>
      </c>
      <c r="W1987" s="405"/>
      <c r="X1987" s="406">
        <v>0</v>
      </c>
      <c r="Y1987" s="407">
        <v>0</v>
      </c>
      <c r="Z1987" s="408">
        <v>0</v>
      </c>
      <c r="AA1987" s="407">
        <v>0</v>
      </c>
      <c r="AB1987" s="408">
        <v>0</v>
      </c>
      <c r="AC1987" s="407">
        <v>0</v>
      </c>
      <c r="AD1987" s="408">
        <v>0</v>
      </c>
      <c r="AE1987" s="407">
        <v>0</v>
      </c>
      <c r="AF1987" s="408">
        <v>0</v>
      </c>
      <c r="AG1987" s="407">
        <v>0</v>
      </c>
      <c r="AI1987" s="406">
        <v>0</v>
      </c>
      <c r="AJ1987" s="407">
        <v>0</v>
      </c>
      <c r="AK1987" s="408">
        <v>0</v>
      </c>
      <c r="AL1987" s="407">
        <v>0</v>
      </c>
      <c r="AM1987" s="408">
        <v>0</v>
      </c>
      <c r="AN1987" s="407">
        <v>0</v>
      </c>
      <c r="AO1987" s="408">
        <v>0</v>
      </c>
      <c r="AP1987" s="407">
        <v>0</v>
      </c>
      <c r="AQ1987" s="408">
        <v>0</v>
      </c>
      <c r="AR1987" s="407">
        <v>0</v>
      </c>
      <c r="AT1987" s="406">
        <v>0</v>
      </c>
      <c r="AU1987" s="407">
        <v>0</v>
      </c>
      <c r="AV1987" s="408">
        <v>0</v>
      </c>
      <c r="AW1987" s="407">
        <v>0</v>
      </c>
      <c r="AX1987" s="408">
        <v>0</v>
      </c>
      <c r="AY1987" s="407">
        <v>0</v>
      </c>
      <c r="AZ1987" s="408">
        <v>0</v>
      </c>
      <c r="BA1987" s="407">
        <v>0</v>
      </c>
      <c r="BB1987" s="408">
        <v>0</v>
      </c>
      <c r="BC1987" s="407">
        <v>0</v>
      </c>
    </row>
    <row r="1988" spans="1:55" x14ac:dyDescent="0.35">
      <c r="A1988" s="385" t="str" cm="1">
        <f t="array" ref="A1988">IFERROR(_xlfn.IFS(AND(F1988="Renta Variable",O1988=1),IFERROR(MATCH(B1988,[1]RV_Det!C:C,0),"Rev"),AND(J1988="Corporativa",O1988=1,I1988="EM"),IFERROR(MATCH(B1988,[1]RF_Corps!B:B,0),"Rev"),AND(F1988="Alternativos",O1988=1),IFERROR(MATCH(B1988,[1]Rep4!C:C,0),"Rev")),"")</f>
        <v/>
      </c>
      <c r="B1988" s="394" t="s">
        <v>5287</v>
      </c>
      <c r="C1988" s="409" t="s">
        <v>5288</v>
      </c>
      <c r="D1988" s="395" t="s">
        <v>5289</v>
      </c>
      <c r="E1988" s="396" t="str">
        <f>IF(B1988="","",INDEX([1]CatGlob!$S:$S,IFERROR(MATCH(MID(B1988,7,1),[1]CatGlob!$R:$R,0),MATCH(MID(B1988,1,2),[1]CatGlob!$R:$R,0))))</f>
        <v>DOL</v>
      </c>
      <c r="F1988" s="397" t="s">
        <v>43</v>
      </c>
      <c r="G1988" s="398" t="s">
        <v>328</v>
      </c>
      <c r="H1988" s="399" t="s">
        <v>48</v>
      </c>
      <c r="I1988" s="399" t="s">
        <v>174</v>
      </c>
      <c r="J1988" s="399" t="s">
        <v>600</v>
      </c>
      <c r="K1988" s="396" t="s">
        <v>600</v>
      </c>
      <c r="L1988" s="400" t="str">
        <f>IF(ISERROR(MATCH(M1988,M$10:M1987,0)),M1988,"")</f>
        <v/>
      </c>
      <c r="M1988" s="401" t="str">
        <f>IF(B1988="","",IF(ISERROR(MATCH(F1988&amp;"_"&amp;G1988&amp;"_"&amp;H1988&amp;"_"&amp;I1988&amp;"_"&amp;J1988&amp;IF(K1988="","","_"&amp;K1988),[1]CatGlob!$B:$B,0)),F1988&amp;"_"&amp;G1988&amp;"_"&amp;H1988&amp;"_"&amp;I1988&amp;"_"&amp;J1988&amp;IF(K1988="","","_"&amp;K1988),INDEX([1]CatGlob!$C:$C,MATCH(F1988&amp;"_"&amp;G1988&amp;"_"&amp;H1988&amp;"_"&amp;I1988&amp;"_"&amp;J1988&amp;IF(K1988="","","_"&amp;K1988),[1]CatGlob!$B:$B,0))))</f>
        <v>RVI_DM_US_CON</v>
      </c>
      <c r="N1988" s="402" t="str">
        <f t="shared" si="63"/>
        <v/>
      </c>
      <c r="O1988" s="402" t="str">
        <f t="shared" si="62"/>
        <v/>
      </c>
      <c r="P1988" s="401" t="str">
        <f>IF(LEN(B1988)&gt;8,INDEX([1]CatGlob!$X:$X,MATCH(M1988,[1]CatGlob!$W:$W,0)),"")</f>
        <v>INTER</v>
      </c>
      <c r="Q1988" s="403" t="str">
        <f>INDEX([1]CatGlob!P:P,MATCH(M1988,[1]CatGlob!O:O,0))</f>
        <v>RVI</v>
      </c>
      <c r="R1988" s="403" t="s">
        <v>601</v>
      </c>
      <c r="S1988" s="403" t="s">
        <v>1025</v>
      </c>
      <c r="T1988" s="403" t="str">
        <f>INDEX([1]CatGlob!$D:$D,MATCH($M1988,[1]CatGlob!$C:$C,0))</f>
        <v>RVI</v>
      </c>
      <c r="U1988" s="403" t="s">
        <v>602</v>
      </c>
      <c r="V1988" s="404" t="str">
        <f>INDEX([1]CatGlob!$F:$F,MATCH($M1988,[1]CatGlob!$C:$C,0))</f>
        <v>RVI</v>
      </c>
      <c r="W1988" s="405"/>
      <c r="X1988" s="406">
        <v>0</v>
      </c>
      <c r="Y1988" s="407">
        <v>0</v>
      </c>
      <c r="Z1988" s="408">
        <v>0</v>
      </c>
      <c r="AA1988" s="407">
        <v>0</v>
      </c>
      <c r="AB1988" s="408">
        <v>0</v>
      </c>
      <c r="AC1988" s="407">
        <v>0</v>
      </c>
      <c r="AD1988" s="408">
        <v>0</v>
      </c>
      <c r="AE1988" s="407">
        <v>0</v>
      </c>
      <c r="AF1988" s="408">
        <v>0</v>
      </c>
      <c r="AG1988" s="407">
        <v>0</v>
      </c>
      <c r="AI1988" s="406">
        <v>0</v>
      </c>
      <c r="AJ1988" s="407">
        <v>0</v>
      </c>
      <c r="AK1988" s="408">
        <v>0</v>
      </c>
      <c r="AL1988" s="407">
        <v>0</v>
      </c>
      <c r="AM1988" s="408">
        <v>0</v>
      </c>
      <c r="AN1988" s="407">
        <v>0</v>
      </c>
      <c r="AO1988" s="408">
        <v>0</v>
      </c>
      <c r="AP1988" s="407">
        <v>0</v>
      </c>
      <c r="AQ1988" s="408">
        <v>0</v>
      </c>
      <c r="AR1988" s="407">
        <v>0</v>
      </c>
      <c r="AT1988" s="406">
        <v>0</v>
      </c>
      <c r="AU1988" s="407">
        <v>0</v>
      </c>
      <c r="AV1988" s="408">
        <v>0</v>
      </c>
      <c r="AW1988" s="407">
        <v>0</v>
      </c>
      <c r="AX1988" s="408">
        <v>0</v>
      </c>
      <c r="AY1988" s="407">
        <v>0</v>
      </c>
      <c r="AZ1988" s="408">
        <v>0</v>
      </c>
      <c r="BA1988" s="407">
        <v>0</v>
      </c>
      <c r="BB1988" s="408">
        <v>0</v>
      </c>
      <c r="BC1988" s="407">
        <v>0</v>
      </c>
    </row>
    <row r="1989" spans="1:55" x14ac:dyDescent="0.35">
      <c r="A1989" s="385" t="str" cm="1">
        <f t="array" ref="A1989">IFERROR(_xlfn.IFS(AND(F1989="Renta Variable",O1989=1),IFERROR(MATCH(B1989,[1]RV_Det!C:C,0),"Rev"),AND(J1989="Corporativa",O1989=1,I1989="EM"),IFERROR(MATCH(B1989,[1]RF_Corps!B:B,0),"Rev"),AND(F1989="Alternativos",O1989=1),IFERROR(MATCH(B1989,[1]Rep4!C:C,0),"Rev")),"")</f>
        <v/>
      </c>
      <c r="B1989" s="394" t="s">
        <v>5290</v>
      </c>
      <c r="C1989" s="409" t="s">
        <v>5288</v>
      </c>
      <c r="D1989" s="395" t="s">
        <v>5289</v>
      </c>
      <c r="E1989" s="396" t="str">
        <f>IF(B1989="","",INDEX([1]CatGlob!$S:$S,IFERROR(MATCH(MID(B1989,7,1),[1]CatGlob!$R:$R,0),MATCH(MID(B1989,1,2),[1]CatGlob!$R:$R,0))))</f>
        <v>DOL</v>
      </c>
      <c r="F1989" s="397" t="s">
        <v>43</v>
      </c>
      <c r="G1989" s="398" t="s">
        <v>328</v>
      </c>
      <c r="H1989" s="399" t="s">
        <v>48</v>
      </c>
      <c r="I1989" s="399" t="s">
        <v>174</v>
      </c>
      <c r="J1989" s="399" t="s">
        <v>600</v>
      </c>
      <c r="K1989" s="396" t="s">
        <v>600</v>
      </c>
      <c r="L1989" s="400" t="str">
        <f>IF(ISERROR(MATCH(M1989,M$10:M1988,0)),M1989,"")</f>
        <v/>
      </c>
      <c r="M1989" s="401" t="str">
        <f>IF(B1989="","",IF(ISERROR(MATCH(F1989&amp;"_"&amp;G1989&amp;"_"&amp;H1989&amp;"_"&amp;I1989&amp;"_"&amp;J1989&amp;IF(K1989="","","_"&amp;K1989),[1]CatGlob!$B:$B,0)),F1989&amp;"_"&amp;G1989&amp;"_"&amp;H1989&amp;"_"&amp;I1989&amp;"_"&amp;J1989&amp;IF(K1989="","","_"&amp;K1989),INDEX([1]CatGlob!$C:$C,MATCH(F1989&amp;"_"&amp;G1989&amp;"_"&amp;H1989&amp;"_"&amp;I1989&amp;"_"&amp;J1989&amp;IF(K1989="","","_"&amp;K1989),[1]CatGlob!$B:$B,0))))</f>
        <v>RVI_DM_US_CON</v>
      </c>
      <c r="N1989" s="402" t="str">
        <f t="shared" si="63"/>
        <v/>
      </c>
      <c r="O1989" s="402" t="str">
        <f t="shared" si="62"/>
        <v/>
      </c>
      <c r="P1989" s="401" t="str">
        <f>IF(LEN(B1989)&gt;8,INDEX([1]CatGlob!$X:$X,MATCH(M1989,[1]CatGlob!$W:$W,0)),"")</f>
        <v>INTER</v>
      </c>
      <c r="Q1989" s="403" t="str">
        <f>INDEX([1]CatGlob!P:P,MATCH(M1989,[1]CatGlob!O:O,0))</f>
        <v>RVI</v>
      </c>
      <c r="R1989" s="403" t="s">
        <v>601</v>
      </c>
      <c r="S1989" s="403" t="s">
        <v>1025</v>
      </c>
      <c r="T1989" s="403" t="str">
        <f>INDEX([1]CatGlob!$D:$D,MATCH($M1989,[1]CatGlob!$C:$C,0))</f>
        <v>RVI</v>
      </c>
      <c r="U1989" s="403" t="s">
        <v>602</v>
      </c>
      <c r="V1989" s="404" t="str">
        <f>INDEX([1]CatGlob!$F:$F,MATCH($M1989,[1]CatGlob!$C:$C,0))</f>
        <v>RVI</v>
      </c>
      <c r="W1989" s="405"/>
      <c r="X1989" s="406">
        <v>0</v>
      </c>
      <c r="Y1989" s="407">
        <v>0</v>
      </c>
      <c r="Z1989" s="408">
        <v>0</v>
      </c>
      <c r="AA1989" s="407">
        <v>0</v>
      </c>
      <c r="AB1989" s="408">
        <v>0</v>
      </c>
      <c r="AC1989" s="407">
        <v>0</v>
      </c>
      <c r="AD1989" s="408">
        <v>0</v>
      </c>
      <c r="AE1989" s="407">
        <v>0</v>
      </c>
      <c r="AF1989" s="408">
        <v>0</v>
      </c>
      <c r="AG1989" s="407">
        <v>0</v>
      </c>
      <c r="AI1989" s="406">
        <v>0</v>
      </c>
      <c r="AJ1989" s="407">
        <v>0</v>
      </c>
      <c r="AK1989" s="408">
        <v>0</v>
      </c>
      <c r="AL1989" s="407">
        <v>0</v>
      </c>
      <c r="AM1989" s="408">
        <v>0</v>
      </c>
      <c r="AN1989" s="407">
        <v>0</v>
      </c>
      <c r="AO1989" s="408">
        <v>0</v>
      </c>
      <c r="AP1989" s="407">
        <v>0</v>
      </c>
      <c r="AQ1989" s="408">
        <v>0</v>
      </c>
      <c r="AR1989" s="407">
        <v>0</v>
      </c>
      <c r="AT1989" s="406">
        <v>0</v>
      </c>
      <c r="AU1989" s="407">
        <v>0</v>
      </c>
      <c r="AV1989" s="408">
        <v>0</v>
      </c>
      <c r="AW1989" s="407">
        <v>0</v>
      </c>
      <c r="AX1989" s="408">
        <v>0</v>
      </c>
      <c r="AY1989" s="407">
        <v>0</v>
      </c>
      <c r="AZ1989" s="408">
        <v>0</v>
      </c>
      <c r="BA1989" s="407">
        <v>0</v>
      </c>
      <c r="BB1989" s="408">
        <v>0</v>
      </c>
      <c r="BC1989" s="407">
        <v>0</v>
      </c>
    </row>
    <row r="1990" spans="1:55" x14ac:dyDescent="0.35">
      <c r="A1990" s="385" t="str" cm="1">
        <f t="array" ref="A1990">IFERROR(_xlfn.IFS(AND(F1990="Renta Variable",O1990=1),IFERROR(MATCH(B1990,[1]RV_Det!C:C,0),"Rev"),AND(J1990="Corporativa",O1990=1,I1990="EM"),IFERROR(MATCH(B1990,[1]RF_Corps!B:B,0),"Rev"),AND(F1990="Alternativos",O1990=1),IFERROR(MATCH(B1990,[1]Rep4!C:C,0),"Rev")),"")</f>
        <v/>
      </c>
      <c r="B1990" s="394" t="s">
        <v>5291</v>
      </c>
      <c r="C1990" s="409" t="s">
        <v>5292</v>
      </c>
      <c r="D1990" s="395" t="s">
        <v>5293</v>
      </c>
      <c r="E1990" s="396" t="str">
        <f>IF(B1990="","",INDEX([1]CatGlob!$S:$S,IFERROR(MATCH(MID(B1990,7,1),[1]CatGlob!$R:$R,0),MATCH(MID(B1990,1,2),[1]CatGlob!$R:$R,0))))</f>
        <v>DOL</v>
      </c>
      <c r="F1990" s="397" t="s">
        <v>43</v>
      </c>
      <c r="G1990" s="398" t="s">
        <v>328</v>
      </c>
      <c r="H1990" s="399" t="s">
        <v>48</v>
      </c>
      <c r="I1990" s="399" t="s">
        <v>174</v>
      </c>
      <c r="J1990" s="399" t="s">
        <v>600</v>
      </c>
      <c r="K1990" s="396" t="s">
        <v>600</v>
      </c>
      <c r="L1990" s="400" t="str">
        <f>IF(ISERROR(MATCH(M1990,M$10:M1989,0)),M1990,"")</f>
        <v/>
      </c>
      <c r="M1990" s="401" t="str">
        <f>IF(B1990="","",IF(ISERROR(MATCH(F1990&amp;"_"&amp;G1990&amp;"_"&amp;H1990&amp;"_"&amp;I1990&amp;"_"&amp;J1990&amp;IF(K1990="","","_"&amp;K1990),[1]CatGlob!$B:$B,0)),F1990&amp;"_"&amp;G1990&amp;"_"&amp;H1990&amp;"_"&amp;I1990&amp;"_"&amp;J1990&amp;IF(K1990="","","_"&amp;K1990),INDEX([1]CatGlob!$C:$C,MATCH(F1990&amp;"_"&amp;G1990&amp;"_"&amp;H1990&amp;"_"&amp;I1990&amp;"_"&amp;J1990&amp;IF(K1990="","","_"&amp;K1990),[1]CatGlob!$B:$B,0))))</f>
        <v>RVI_DM_US_CON</v>
      </c>
      <c r="N1990" s="402" t="str">
        <f t="shared" si="63"/>
        <v/>
      </c>
      <c r="O1990" s="402" t="str">
        <f t="shared" si="62"/>
        <v/>
      </c>
      <c r="P1990" s="401" t="str">
        <f>IF(LEN(B1990)&gt;8,INDEX([1]CatGlob!$X:$X,MATCH(M1990,[1]CatGlob!$W:$W,0)),"")</f>
        <v>INTER</v>
      </c>
      <c r="Q1990" s="403" t="str">
        <f>INDEX([1]CatGlob!P:P,MATCH(M1990,[1]CatGlob!O:O,0))</f>
        <v>RVI</v>
      </c>
      <c r="R1990" s="403" t="s">
        <v>601</v>
      </c>
      <c r="S1990" s="403" t="s">
        <v>1025</v>
      </c>
      <c r="T1990" s="403" t="str">
        <f>INDEX([1]CatGlob!$D:$D,MATCH($M1990,[1]CatGlob!$C:$C,0))</f>
        <v>RVI</v>
      </c>
      <c r="U1990" s="403" t="s">
        <v>602</v>
      </c>
      <c r="V1990" s="404" t="str">
        <f>INDEX([1]CatGlob!$F:$F,MATCH($M1990,[1]CatGlob!$C:$C,0))</f>
        <v>RVI</v>
      </c>
      <c r="W1990" s="405"/>
      <c r="X1990" s="406">
        <v>0</v>
      </c>
      <c r="Y1990" s="407">
        <v>0</v>
      </c>
      <c r="Z1990" s="408">
        <v>0</v>
      </c>
      <c r="AA1990" s="407">
        <v>0</v>
      </c>
      <c r="AB1990" s="408">
        <v>0</v>
      </c>
      <c r="AC1990" s="407">
        <v>0</v>
      </c>
      <c r="AD1990" s="408">
        <v>0</v>
      </c>
      <c r="AE1990" s="407">
        <v>0</v>
      </c>
      <c r="AF1990" s="408">
        <v>0</v>
      </c>
      <c r="AG1990" s="407">
        <v>0</v>
      </c>
      <c r="AI1990" s="406">
        <v>0</v>
      </c>
      <c r="AJ1990" s="407">
        <v>0</v>
      </c>
      <c r="AK1990" s="408">
        <v>0</v>
      </c>
      <c r="AL1990" s="407">
        <v>0</v>
      </c>
      <c r="AM1990" s="408">
        <v>0</v>
      </c>
      <c r="AN1990" s="407">
        <v>0</v>
      </c>
      <c r="AO1990" s="408">
        <v>0</v>
      </c>
      <c r="AP1990" s="407">
        <v>0</v>
      </c>
      <c r="AQ1990" s="408">
        <v>0</v>
      </c>
      <c r="AR1990" s="407">
        <v>0</v>
      </c>
      <c r="AT1990" s="406">
        <v>0</v>
      </c>
      <c r="AU1990" s="407">
        <v>0</v>
      </c>
      <c r="AV1990" s="408">
        <v>0</v>
      </c>
      <c r="AW1990" s="407">
        <v>0</v>
      </c>
      <c r="AX1990" s="408">
        <v>0</v>
      </c>
      <c r="AY1990" s="407">
        <v>0</v>
      </c>
      <c r="AZ1990" s="408">
        <v>0</v>
      </c>
      <c r="BA1990" s="407">
        <v>0</v>
      </c>
      <c r="BB1990" s="408">
        <v>0</v>
      </c>
      <c r="BC1990" s="407">
        <v>0</v>
      </c>
    </row>
    <row r="1991" spans="1:55" x14ac:dyDescent="0.35">
      <c r="A1991" s="385" t="str" cm="1">
        <f t="array" ref="A1991">IFERROR(_xlfn.IFS(AND(F1991="Renta Variable",O1991=1),IFERROR(MATCH(B1991,[1]RV_Det!C:C,0),"Rev"),AND(J1991="Corporativa",O1991=1,I1991="EM"),IFERROR(MATCH(B1991,[1]RF_Corps!B:B,0),"Rev"),AND(F1991="Alternativos",O1991=1),IFERROR(MATCH(B1991,[1]Rep4!C:C,0),"Rev")),"")</f>
        <v/>
      </c>
      <c r="B1991" s="394" t="s">
        <v>5294</v>
      </c>
      <c r="C1991" s="409" t="s">
        <v>5295</v>
      </c>
      <c r="D1991" s="395" t="s">
        <v>5296</v>
      </c>
      <c r="E1991" s="396" t="str">
        <f>IF(B1991="","",INDEX([1]CatGlob!$S:$S,IFERROR(MATCH(MID(B1991,7,1),[1]CatGlob!$R:$R,0),MATCH(MID(B1991,1,2),[1]CatGlob!$R:$R,0))))</f>
        <v>DOL</v>
      </c>
      <c r="F1991" s="397" t="s">
        <v>43</v>
      </c>
      <c r="G1991" s="398" t="s">
        <v>328</v>
      </c>
      <c r="H1991" s="399" t="s">
        <v>48</v>
      </c>
      <c r="I1991" s="399" t="s">
        <v>174</v>
      </c>
      <c r="J1991" s="399" t="s">
        <v>600</v>
      </c>
      <c r="K1991" s="396" t="s">
        <v>600</v>
      </c>
      <c r="L1991" s="400" t="str">
        <f>IF(ISERROR(MATCH(M1991,M$10:M1990,0)),M1991,"")</f>
        <v/>
      </c>
      <c r="M1991" s="401" t="str">
        <f>IF(B1991="","",IF(ISERROR(MATCH(F1991&amp;"_"&amp;G1991&amp;"_"&amp;H1991&amp;"_"&amp;I1991&amp;"_"&amp;J1991&amp;IF(K1991="","","_"&amp;K1991),[1]CatGlob!$B:$B,0)),F1991&amp;"_"&amp;G1991&amp;"_"&amp;H1991&amp;"_"&amp;I1991&amp;"_"&amp;J1991&amp;IF(K1991="","","_"&amp;K1991),INDEX([1]CatGlob!$C:$C,MATCH(F1991&amp;"_"&amp;G1991&amp;"_"&amp;H1991&amp;"_"&amp;I1991&amp;"_"&amp;J1991&amp;IF(K1991="","","_"&amp;K1991),[1]CatGlob!$B:$B,0))))</f>
        <v>RVI_DM_US_CON</v>
      </c>
      <c r="N1991" s="402" t="str">
        <f t="shared" si="63"/>
        <v/>
      </c>
      <c r="O1991" s="402" t="str">
        <f t="shared" si="62"/>
        <v/>
      </c>
      <c r="P1991" s="401" t="str">
        <f>IF(LEN(B1991)&gt;8,INDEX([1]CatGlob!$X:$X,MATCH(M1991,[1]CatGlob!$W:$W,0)),"")</f>
        <v>INTER</v>
      </c>
      <c r="Q1991" s="403" t="str">
        <f>INDEX([1]CatGlob!P:P,MATCH(M1991,[1]CatGlob!O:O,0))</f>
        <v>RVI</v>
      </c>
      <c r="R1991" s="403" t="s">
        <v>601</v>
      </c>
      <c r="S1991" s="403" t="s">
        <v>1025</v>
      </c>
      <c r="T1991" s="403" t="str">
        <f>INDEX([1]CatGlob!$D:$D,MATCH($M1991,[1]CatGlob!$C:$C,0))</f>
        <v>RVI</v>
      </c>
      <c r="U1991" s="403" t="s">
        <v>602</v>
      </c>
      <c r="V1991" s="404" t="str">
        <f>INDEX([1]CatGlob!$F:$F,MATCH($M1991,[1]CatGlob!$C:$C,0))</f>
        <v>RVI</v>
      </c>
      <c r="W1991" s="405"/>
      <c r="X1991" s="406">
        <v>0</v>
      </c>
      <c r="Y1991" s="407">
        <v>0</v>
      </c>
      <c r="Z1991" s="408">
        <v>0</v>
      </c>
      <c r="AA1991" s="407">
        <v>0</v>
      </c>
      <c r="AB1991" s="408">
        <v>0</v>
      </c>
      <c r="AC1991" s="407">
        <v>0</v>
      </c>
      <c r="AD1991" s="408">
        <v>0</v>
      </c>
      <c r="AE1991" s="407">
        <v>0</v>
      </c>
      <c r="AF1991" s="408">
        <v>0</v>
      </c>
      <c r="AG1991" s="407">
        <v>0</v>
      </c>
      <c r="AI1991" s="406">
        <v>0</v>
      </c>
      <c r="AJ1991" s="407">
        <v>0</v>
      </c>
      <c r="AK1991" s="408">
        <v>0</v>
      </c>
      <c r="AL1991" s="407">
        <v>0</v>
      </c>
      <c r="AM1991" s="408">
        <v>0</v>
      </c>
      <c r="AN1991" s="407">
        <v>0</v>
      </c>
      <c r="AO1991" s="408">
        <v>0</v>
      </c>
      <c r="AP1991" s="407">
        <v>0</v>
      </c>
      <c r="AQ1991" s="408">
        <v>0</v>
      </c>
      <c r="AR1991" s="407">
        <v>0</v>
      </c>
      <c r="AT1991" s="406">
        <v>0</v>
      </c>
      <c r="AU1991" s="407">
        <v>0</v>
      </c>
      <c r="AV1991" s="408">
        <v>0</v>
      </c>
      <c r="AW1991" s="407">
        <v>0</v>
      </c>
      <c r="AX1991" s="408">
        <v>0</v>
      </c>
      <c r="AY1991" s="407">
        <v>0</v>
      </c>
      <c r="AZ1991" s="408">
        <v>0</v>
      </c>
      <c r="BA1991" s="407">
        <v>0</v>
      </c>
      <c r="BB1991" s="408">
        <v>0</v>
      </c>
      <c r="BC1991" s="407">
        <v>0</v>
      </c>
    </row>
    <row r="1992" spans="1:55" x14ac:dyDescent="0.35">
      <c r="A1992" s="385" t="str" cm="1">
        <f t="array" ref="A1992">IFERROR(_xlfn.IFS(AND(F1992="Renta Variable",O1992=1),IFERROR(MATCH(B1992,[1]RV_Det!C:C,0),"Rev"),AND(J1992="Corporativa",O1992=1,I1992="EM"),IFERROR(MATCH(B1992,[1]RF_Corps!B:B,0),"Rev"),AND(F1992="Alternativos",O1992=1),IFERROR(MATCH(B1992,[1]Rep4!C:C,0),"Rev")),"")</f>
        <v/>
      </c>
      <c r="B1992" s="394" t="s">
        <v>5297</v>
      </c>
      <c r="C1992" s="409" t="s">
        <v>5298</v>
      </c>
      <c r="D1992" s="395" t="s">
        <v>5299</v>
      </c>
      <c r="E1992" s="396" t="str">
        <f>IF(B1992="","",INDEX([1]CatGlob!$S:$S,IFERROR(MATCH(MID(B1992,7,1),[1]CatGlob!$R:$R,0),MATCH(MID(B1992,1,2),[1]CatGlob!$R:$R,0))))</f>
        <v>DOL</v>
      </c>
      <c r="F1992" s="397" t="s">
        <v>43</v>
      </c>
      <c r="G1992" s="398" t="s">
        <v>328</v>
      </c>
      <c r="H1992" s="399" t="s">
        <v>48</v>
      </c>
      <c r="I1992" s="399" t="s">
        <v>5300</v>
      </c>
      <c r="J1992" s="399" t="s">
        <v>600</v>
      </c>
      <c r="K1992" s="396" t="s">
        <v>600</v>
      </c>
      <c r="L1992" s="400" t="str">
        <f>IF(ISERROR(MATCH(M1992,M$10:M1991,0)),M1992,"")</f>
        <v>RVI_DM_US_CSERV</v>
      </c>
      <c r="M1992" s="401" t="str">
        <f>IF(B1992="","",IF(ISERROR(MATCH(F1992&amp;"_"&amp;G1992&amp;"_"&amp;H1992&amp;"_"&amp;I1992&amp;"_"&amp;J1992&amp;IF(K1992="","","_"&amp;K1992),[1]CatGlob!$B:$B,0)),F1992&amp;"_"&amp;G1992&amp;"_"&amp;H1992&amp;"_"&amp;I1992&amp;"_"&amp;J1992&amp;IF(K1992="","","_"&amp;K1992),INDEX([1]CatGlob!$C:$C,MATCH(F1992&amp;"_"&amp;G1992&amp;"_"&amp;H1992&amp;"_"&amp;I1992&amp;"_"&amp;J1992&amp;IF(K1992="","","_"&amp;K1992),[1]CatGlob!$B:$B,0))))</f>
        <v>RVI_DM_US_CSERV</v>
      </c>
      <c r="N1992" s="402" t="str">
        <f t="shared" si="63"/>
        <v/>
      </c>
      <c r="O1992" s="402" t="str">
        <f t="shared" si="62"/>
        <v/>
      </c>
      <c r="P1992" s="401" t="str">
        <f>IF(LEN(B1992)&gt;8,INDEX([1]CatGlob!$X:$X,MATCH(M1992,[1]CatGlob!$W:$W,0)),"")</f>
        <v>INTER</v>
      </c>
      <c r="Q1992" s="403" t="str">
        <f>INDEX([1]CatGlob!P:P,MATCH(M1992,[1]CatGlob!O:O,0))</f>
        <v>RVI</v>
      </c>
      <c r="R1992" s="403" t="s">
        <v>601</v>
      </c>
      <c r="S1992" s="403" t="s">
        <v>1025</v>
      </c>
      <c r="T1992" s="403" t="str">
        <f>INDEX([1]CatGlob!$D:$D,MATCH($M1992,[1]CatGlob!$C:$C,0))</f>
        <v>RVI</v>
      </c>
      <c r="U1992" s="403" t="s">
        <v>602</v>
      </c>
      <c r="V1992" s="404" t="str">
        <f>INDEX([1]CatGlob!$F:$F,MATCH($M1992,[1]CatGlob!$C:$C,0))</f>
        <v>RVI</v>
      </c>
      <c r="W1992" s="405"/>
      <c r="X1992" s="406">
        <v>0</v>
      </c>
      <c r="Y1992" s="407">
        <v>0</v>
      </c>
      <c r="Z1992" s="408">
        <v>0</v>
      </c>
      <c r="AA1992" s="407">
        <v>0</v>
      </c>
      <c r="AB1992" s="408">
        <v>0</v>
      </c>
      <c r="AC1992" s="407">
        <v>0</v>
      </c>
      <c r="AD1992" s="408">
        <v>0</v>
      </c>
      <c r="AE1992" s="407">
        <v>0</v>
      </c>
      <c r="AF1992" s="408">
        <v>0</v>
      </c>
      <c r="AG1992" s="407">
        <v>0</v>
      </c>
      <c r="AI1992" s="406">
        <v>0</v>
      </c>
      <c r="AJ1992" s="407">
        <v>0</v>
      </c>
      <c r="AK1992" s="408">
        <v>0</v>
      </c>
      <c r="AL1992" s="407">
        <v>0</v>
      </c>
      <c r="AM1992" s="408">
        <v>0</v>
      </c>
      <c r="AN1992" s="407">
        <v>0</v>
      </c>
      <c r="AO1992" s="408">
        <v>0</v>
      </c>
      <c r="AP1992" s="407">
        <v>0</v>
      </c>
      <c r="AQ1992" s="408">
        <v>0</v>
      </c>
      <c r="AR1992" s="407">
        <v>0</v>
      </c>
      <c r="AT1992" s="406">
        <v>0</v>
      </c>
      <c r="AU1992" s="407">
        <v>0</v>
      </c>
      <c r="AV1992" s="408">
        <v>0</v>
      </c>
      <c r="AW1992" s="407">
        <v>0</v>
      </c>
      <c r="AX1992" s="408">
        <v>0</v>
      </c>
      <c r="AY1992" s="407">
        <v>0</v>
      </c>
      <c r="AZ1992" s="408">
        <v>0</v>
      </c>
      <c r="BA1992" s="407">
        <v>0</v>
      </c>
      <c r="BB1992" s="408">
        <v>0</v>
      </c>
      <c r="BC1992" s="407">
        <v>0</v>
      </c>
    </row>
    <row r="1993" spans="1:55" x14ac:dyDescent="0.35">
      <c r="A1993" s="385" t="str" cm="1">
        <f t="array" ref="A1993">IFERROR(_xlfn.IFS(AND(F1993="Renta Variable",O1993=1),IFERROR(MATCH(B1993,[1]RV_Det!C:C,0),"Rev"),AND(J1993="Corporativa",O1993=1,I1993="EM"),IFERROR(MATCH(B1993,[1]RF_Corps!B:B,0),"Rev"),AND(F1993="Alternativos",O1993=1),IFERROR(MATCH(B1993,[1]Rep4!C:C,0),"Rev")),"")</f>
        <v/>
      </c>
      <c r="B1993" s="404" t="s">
        <v>5301</v>
      </c>
      <c r="C1993" s="439" t="s">
        <v>5302</v>
      </c>
      <c r="D1993" s="440" t="s">
        <v>5302</v>
      </c>
      <c r="E1993" s="396" t="str">
        <f>IF(B1993="","",INDEX([1]CatGlob!$S:$S,IFERROR(MATCH(MID(B1993,7,1),[1]CatGlob!$R:$R,0),MATCH(MID(B1993,1,2),[1]CatGlob!$R:$R,0))))</f>
        <v>PUT</v>
      </c>
      <c r="F1993" s="397" t="s">
        <v>5303</v>
      </c>
      <c r="G1993" s="398" t="s">
        <v>43</v>
      </c>
      <c r="H1993" s="399" t="s">
        <v>5304</v>
      </c>
      <c r="I1993" s="399" t="s">
        <v>48</v>
      </c>
      <c r="J1993" s="399" t="s">
        <v>600</v>
      </c>
      <c r="K1993" s="396" t="s">
        <v>600</v>
      </c>
      <c r="L1993" s="400" t="str">
        <f>IF(ISERROR(MATCH(M1993,M$10:M1992,0)),M1993,"")</f>
        <v>DER_RV_OP_US</v>
      </c>
      <c r="M1993" s="401" t="str">
        <f>IF(B1993="","",IF(ISERROR(MATCH(F1993&amp;"_"&amp;G1993&amp;"_"&amp;H1993&amp;"_"&amp;I1993&amp;"_"&amp;J1993&amp;IF(K1993="","","_"&amp;K1993),[1]CatGlob!$B:$B,0)),F1993&amp;"_"&amp;G1993&amp;"_"&amp;H1993&amp;"_"&amp;I1993&amp;"_"&amp;J1993&amp;IF(K1993="","","_"&amp;K1993),INDEX([1]CatGlob!$C:$C,MATCH(F1993&amp;"_"&amp;G1993&amp;"_"&amp;H1993&amp;"_"&amp;I1993&amp;"_"&amp;J1993&amp;IF(K1993="","","_"&amp;K1993),[1]CatGlob!$B:$B,0))))</f>
        <v>DER_RV_OP_US</v>
      </c>
      <c r="N1993" s="402" t="str">
        <f t="shared" si="63"/>
        <v/>
      </c>
      <c r="O1993" s="402" t="str">
        <f t="shared" si="62"/>
        <v/>
      </c>
      <c r="P1993" s="401" t="str">
        <f>IF(LEN(B1993)&gt;8,INDEX([1]CatGlob!$X:$X,MATCH(M1993,[1]CatGlob!$W:$W,0)),"")</f>
        <v>INTER</v>
      </c>
      <c r="Q1993" s="403" t="str">
        <f>INDEX([1]CatGlob!P:P,MATCH(M1993,[1]CatGlob!O:O,0))</f>
        <v>RVI</v>
      </c>
      <c r="R1993" s="403"/>
      <c r="S1993" s="403"/>
      <c r="T1993" s="403" t="str">
        <f>INDEX([1]CatGlob!$D:$D,MATCH($M1993,[1]CatGlob!$C:$C,0))</f>
        <v>US</v>
      </c>
      <c r="U1993" s="441"/>
      <c r="V1993" s="404" t="str">
        <f>INDEX([1]CatGlob!$F:$F,MATCH($M1993,[1]CatGlob!$C:$C,0))</f>
        <v>-</v>
      </c>
      <c r="W1993" s="405"/>
      <c r="X1993" s="406">
        <v>0</v>
      </c>
      <c r="Y1993" s="407">
        <v>0</v>
      </c>
      <c r="Z1993" s="408">
        <v>0</v>
      </c>
      <c r="AA1993" s="407">
        <v>0</v>
      </c>
      <c r="AB1993" s="408">
        <v>0</v>
      </c>
      <c r="AC1993" s="407">
        <v>0</v>
      </c>
      <c r="AD1993" s="408">
        <v>0</v>
      </c>
      <c r="AE1993" s="407">
        <v>0</v>
      </c>
      <c r="AF1993" s="408">
        <v>0</v>
      </c>
      <c r="AG1993" s="407">
        <v>0</v>
      </c>
      <c r="AI1993" s="406">
        <v>0</v>
      </c>
      <c r="AJ1993" s="407">
        <v>0</v>
      </c>
      <c r="AK1993" s="408">
        <v>0</v>
      </c>
      <c r="AL1993" s="407">
        <v>0</v>
      </c>
      <c r="AM1993" s="408">
        <v>0</v>
      </c>
      <c r="AN1993" s="407">
        <v>0</v>
      </c>
      <c r="AO1993" s="408">
        <v>0</v>
      </c>
      <c r="AP1993" s="407">
        <v>0</v>
      </c>
      <c r="AQ1993" s="408">
        <v>0</v>
      </c>
      <c r="AR1993" s="407">
        <v>0</v>
      </c>
      <c r="AT1993" s="406">
        <v>0</v>
      </c>
      <c r="AU1993" s="407">
        <v>0</v>
      </c>
      <c r="AV1993" s="408">
        <v>0</v>
      </c>
      <c r="AW1993" s="407">
        <v>0</v>
      </c>
      <c r="AX1993" s="408">
        <v>0</v>
      </c>
      <c r="AY1993" s="407">
        <v>0</v>
      </c>
      <c r="AZ1993" s="408">
        <v>0</v>
      </c>
      <c r="BA1993" s="407">
        <v>0</v>
      </c>
      <c r="BB1993" s="408">
        <v>0</v>
      </c>
      <c r="BC1993" s="407">
        <v>0</v>
      </c>
    </row>
    <row r="1994" spans="1:55" x14ac:dyDescent="0.35">
      <c r="A1994" s="385" t="str" cm="1">
        <f t="array" ref="A1994">IFERROR(_xlfn.IFS(AND(F1994="Renta Variable",O1994=1),IFERROR(MATCH(B1994,[1]RV_Det!C:C,0),"Rev"),AND(J1994="Corporativa",O1994=1,I1994="EM"),IFERROR(MATCH(B1994,[1]RF_Corps!B:B,0),"Rev"),AND(F1994="Alternativos",O1994=1),IFERROR(MATCH(B1994,[1]Rep4!C:C,0),"Rev")),"")</f>
        <v/>
      </c>
      <c r="B1994" s="404" t="s">
        <v>5305</v>
      </c>
      <c r="C1994" s="439" t="s">
        <v>5306</v>
      </c>
      <c r="D1994" s="440" t="s">
        <v>5306</v>
      </c>
      <c r="E1994" s="396" t="str">
        <f>IF(B1994="","",INDEX([1]CatGlob!$S:$S,IFERROR(MATCH(MID(B1994,7,1),[1]CatGlob!$R:$R,0),MATCH(MID(B1994,1,2),[1]CatGlob!$R:$R,0))))</f>
        <v>PUT</v>
      </c>
      <c r="F1994" s="397" t="s">
        <v>5303</v>
      </c>
      <c r="G1994" s="398" t="s">
        <v>43</v>
      </c>
      <c r="H1994" s="399" t="s">
        <v>5304</v>
      </c>
      <c r="I1994" s="399" t="s">
        <v>48</v>
      </c>
      <c r="J1994" s="399" t="s">
        <v>600</v>
      </c>
      <c r="K1994" s="396" t="s">
        <v>600</v>
      </c>
      <c r="L1994" s="400" t="str">
        <f>IF(ISERROR(MATCH(M1994,M$10:M1993,0)),M1994,"")</f>
        <v/>
      </c>
      <c r="M1994" s="401" t="str">
        <f>IF(B1994="","",IF(ISERROR(MATCH(F1994&amp;"_"&amp;G1994&amp;"_"&amp;H1994&amp;"_"&amp;I1994&amp;"_"&amp;J1994&amp;IF(K1994="","","_"&amp;K1994),[1]CatGlob!$B:$B,0)),F1994&amp;"_"&amp;G1994&amp;"_"&amp;H1994&amp;"_"&amp;I1994&amp;"_"&amp;J1994&amp;IF(K1994="","","_"&amp;K1994),INDEX([1]CatGlob!$C:$C,MATCH(F1994&amp;"_"&amp;G1994&amp;"_"&amp;H1994&amp;"_"&amp;I1994&amp;"_"&amp;J1994&amp;IF(K1994="","","_"&amp;K1994),[1]CatGlob!$B:$B,0))))</f>
        <v>DER_RV_OP_US</v>
      </c>
      <c r="N1994" s="402" t="str">
        <f t="shared" si="63"/>
        <v/>
      </c>
      <c r="O1994" s="402" t="str">
        <f t="shared" si="62"/>
        <v/>
      </c>
      <c r="P1994" s="401" t="str">
        <f>IF(LEN(B1994)&gt;8,INDEX([1]CatGlob!$X:$X,MATCH(M1994,[1]CatGlob!$W:$W,0)),"")</f>
        <v>INTER</v>
      </c>
      <c r="Q1994" s="403" t="str">
        <f>INDEX([1]CatGlob!P:P,MATCH(M1994,[1]CatGlob!O:O,0))</f>
        <v>RVI</v>
      </c>
      <c r="R1994" s="403"/>
      <c r="S1994" s="403"/>
      <c r="T1994" s="403" t="str">
        <f>INDEX([1]CatGlob!$D:$D,MATCH($M1994,[1]CatGlob!$C:$C,0))</f>
        <v>US</v>
      </c>
      <c r="U1994" s="441"/>
      <c r="V1994" s="404" t="str">
        <f>INDEX([1]CatGlob!$F:$F,MATCH($M1994,[1]CatGlob!$C:$C,0))</f>
        <v>-</v>
      </c>
      <c r="W1994" s="405"/>
      <c r="X1994" s="406">
        <v>0</v>
      </c>
      <c r="Y1994" s="407">
        <v>0</v>
      </c>
      <c r="Z1994" s="408">
        <v>0</v>
      </c>
      <c r="AA1994" s="407">
        <v>0</v>
      </c>
      <c r="AB1994" s="408">
        <v>0</v>
      </c>
      <c r="AC1994" s="407">
        <v>0</v>
      </c>
      <c r="AD1994" s="408">
        <v>0</v>
      </c>
      <c r="AE1994" s="407">
        <v>0</v>
      </c>
      <c r="AF1994" s="408">
        <v>0</v>
      </c>
      <c r="AG1994" s="407">
        <v>0</v>
      </c>
      <c r="AI1994" s="406">
        <v>0</v>
      </c>
      <c r="AJ1994" s="407">
        <v>0</v>
      </c>
      <c r="AK1994" s="408">
        <v>0</v>
      </c>
      <c r="AL1994" s="407">
        <v>0</v>
      </c>
      <c r="AM1994" s="408">
        <v>0</v>
      </c>
      <c r="AN1994" s="407">
        <v>0</v>
      </c>
      <c r="AO1994" s="408">
        <v>0</v>
      </c>
      <c r="AP1994" s="407">
        <v>0</v>
      </c>
      <c r="AQ1994" s="408">
        <v>0</v>
      </c>
      <c r="AR1994" s="407">
        <v>0</v>
      </c>
      <c r="AT1994" s="406">
        <v>0</v>
      </c>
      <c r="AU1994" s="407">
        <v>0</v>
      </c>
      <c r="AV1994" s="408">
        <v>0</v>
      </c>
      <c r="AW1994" s="407">
        <v>0</v>
      </c>
      <c r="AX1994" s="408">
        <v>0</v>
      </c>
      <c r="AY1994" s="407">
        <v>0</v>
      </c>
      <c r="AZ1994" s="408">
        <v>0</v>
      </c>
      <c r="BA1994" s="407">
        <v>0</v>
      </c>
      <c r="BB1994" s="408">
        <v>0</v>
      </c>
      <c r="BC1994" s="407">
        <v>0</v>
      </c>
    </row>
    <row r="1995" spans="1:55" x14ac:dyDescent="0.35">
      <c r="A1995" s="385" t="str" cm="1">
        <f t="array" ref="A1995">IFERROR(_xlfn.IFS(AND(F1995="Renta Variable",O1995=1),IFERROR(MATCH(B1995,[1]RV_Det!C:C,0),"Rev"),AND(J1995="Corporativa",O1995=1,I1995="EM"),IFERROR(MATCH(B1995,[1]RF_Corps!B:B,0),"Rev"),AND(F1995="Alternativos",O1995=1),IFERROR(MATCH(B1995,[1]Rep4!C:C,0),"Rev")),"")</f>
        <v/>
      </c>
      <c r="B1995" s="404" t="s">
        <v>5307</v>
      </c>
      <c r="C1995" s="439" t="s">
        <v>5308</v>
      </c>
      <c r="D1995" s="440" t="s">
        <v>5308</v>
      </c>
      <c r="E1995" s="396" t="str">
        <f>IF(B1995="","",INDEX([1]CatGlob!$S:$S,IFERROR(MATCH(MID(B1995,7,1),[1]CatGlob!$R:$R,0),MATCH(MID(B1995,1,2),[1]CatGlob!$R:$R,0))))</f>
        <v>PUT</v>
      </c>
      <c r="F1995" s="397" t="s">
        <v>5303</v>
      </c>
      <c r="G1995" s="398" t="s">
        <v>43</v>
      </c>
      <c r="H1995" s="399" t="s">
        <v>5304</v>
      </c>
      <c r="I1995" s="399" t="s">
        <v>48</v>
      </c>
      <c r="J1995" s="399" t="s">
        <v>600</v>
      </c>
      <c r="K1995" s="396" t="s">
        <v>600</v>
      </c>
      <c r="L1995" s="400" t="str">
        <f>IF(ISERROR(MATCH(M1995,M$10:M1994,0)),M1995,"")</f>
        <v/>
      </c>
      <c r="M1995" s="401" t="str">
        <f>IF(B1995="","",IF(ISERROR(MATCH(F1995&amp;"_"&amp;G1995&amp;"_"&amp;H1995&amp;"_"&amp;I1995&amp;"_"&amp;J1995&amp;IF(K1995="","","_"&amp;K1995),[1]CatGlob!$B:$B,0)),F1995&amp;"_"&amp;G1995&amp;"_"&amp;H1995&amp;"_"&amp;I1995&amp;"_"&amp;J1995&amp;IF(K1995="","","_"&amp;K1995),INDEX([1]CatGlob!$C:$C,MATCH(F1995&amp;"_"&amp;G1995&amp;"_"&amp;H1995&amp;"_"&amp;I1995&amp;"_"&amp;J1995&amp;IF(K1995="","","_"&amp;K1995),[1]CatGlob!$B:$B,0))))</f>
        <v>DER_RV_OP_US</v>
      </c>
      <c r="N1995" s="402" t="str">
        <f t="shared" si="63"/>
        <v/>
      </c>
      <c r="O1995" s="402" t="str">
        <f t="shared" si="62"/>
        <v/>
      </c>
      <c r="P1995" s="401" t="str">
        <f>IF(LEN(B1995)&gt;8,INDEX([1]CatGlob!$X:$X,MATCH(M1995,[1]CatGlob!$W:$W,0)),"")</f>
        <v>INTER</v>
      </c>
      <c r="Q1995" s="403" t="str">
        <f>INDEX([1]CatGlob!P:P,MATCH(M1995,[1]CatGlob!O:O,0))</f>
        <v>RVI</v>
      </c>
      <c r="R1995" s="403"/>
      <c r="S1995" s="403"/>
      <c r="T1995" s="403" t="str">
        <f>INDEX([1]CatGlob!$D:$D,MATCH($M1995,[1]CatGlob!$C:$C,0))</f>
        <v>US</v>
      </c>
      <c r="U1995" s="441"/>
      <c r="V1995" s="404" t="str">
        <f>INDEX([1]CatGlob!$F:$F,MATCH($M1995,[1]CatGlob!$C:$C,0))</f>
        <v>-</v>
      </c>
      <c r="W1995" s="405"/>
      <c r="X1995" s="406">
        <v>0</v>
      </c>
      <c r="Y1995" s="407">
        <v>0</v>
      </c>
      <c r="Z1995" s="408">
        <v>0</v>
      </c>
      <c r="AA1995" s="407">
        <v>0</v>
      </c>
      <c r="AB1995" s="408">
        <v>0</v>
      </c>
      <c r="AC1995" s="407">
        <v>0</v>
      </c>
      <c r="AD1995" s="408">
        <v>0</v>
      </c>
      <c r="AE1995" s="407">
        <v>0</v>
      </c>
      <c r="AF1995" s="408">
        <v>0</v>
      </c>
      <c r="AG1995" s="407">
        <v>0</v>
      </c>
      <c r="AI1995" s="406">
        <v>0</v>
      </c>
      <c r="AJ1995" s="407">
        <v>0</v>
      </c>
      <c r="AK1995" s="408">
        <v>0</v>
      </c>
      <c r="AL1995" s="407">
        <v>0</v>
      </c>
      <c r="AM1995" s="408">
        <v>0</v>
      </c>
      <c r="AN1995" s="407">
        <v>0</v>
      </c>
      <c r="AO1995" s="408">
        <v>0</v>
      </c>
      <c r="AP1995" s="407">
        <v>0</v>
      </c>
      <c r="AQ1995" s="408">
        <v>0</v>
      </c>
      <c r="AR1995" s="407">
        <v>0</v>
      </c>
      <c r="AT1995" s="406">
        <v>0</v>
      </c>
      <c r="AU1995" s="407">
        <v>0</v>
      </c>
      <c r="AV1995" s="408">
        <v>0</v>
      </c>
      <c r="AW1995" s="407">
        <v>0</v>
      </c>
      <c r="AX1995" s="408">
        <v>0</v>
      </c>
      <c r="AY1995" s="407">
        <v>0</v>
      </c>
      <c r="AZ1995" s="408">
        <v>0</v>
      </c>
      <c r="BA1995" s="407">
        <v>0</v>
      </c>
      <c r="BB1995" s="408">
        <v>0</v>
      </c>
      <c r="BC1995" s="407">
        <v>0</v>
      </c>
    </row>
    <row r="1996" spans="1:55" x14ac:dyDescent="0.35">
      <c r="A1996" s="385" t="str" cm="1">
        <f t="array" ref="A1996">IFERROR(_xlfn.IFS(AND(F1996="Renta Variable",O1996=1),IFERROR(MATCH(B1996,[1]RV_Det!C:C,0),"Rev"),AND(J1996="Corporativa",O1996=1,I1996="EM"),IFERROR(MATCH(B1996,[1]RF_Corps!B:B,0),"Rev"),AND(F1996="Alternativos",O1996=1),IFERROR(MATCH(B1996,[1]Rep4!C:C,0),"Rev")),"")</f>
        <v/>
      </c>
      <c r="B1996" s="404" t="s">
        <v>5309</v>
      </c>
      <c r="C1996" s="439" t="s">
        <v>5310</v>
      </c>
      <c r="D1996" s="440" t="s">
        <v>5310</v>
      </c>
      <c r="E1996" s="396" t="str">
        <f>IF(B1996="","",INDEX([1]CatGlob!$S:$S,IFERROR(MATCH(MID(B1996,7,1),[1]CatGlob!$R:$R,0),MATCH(MID(B1996,1,2),[1]CatGlob!$R:$R,0))))</f>
        <v>PUT</v>
      </c>
      <c r="F1996" s="397" t="s">
        <v>5303</v>
      </c>
      <c r="G1996" s="398" t="s">
        <v>43</v>
      </c>
      <c r="H1996" s="399" t="s">
        <v>5304</v>
      </c>
      <c r="I1996" s="399" t="s">
        <v>48</v>
      </c>
      <c r="J1996" s="399" t="s">
        <v>600</v>
      </c>
      <c r="K1996" s="396" t="s">
        <v>600</v>
      </c>
      <c r="L1996" s="400" t="str">
        <f>IF(ISERROR(MATCH(M1996,M$10:M1995,0)),M1996,"")</f>
        <v/>
      </c>
      <c r="M1996" s="401" t="str">
        <f>IF(B1996="","",IF(ISERROR(MATCH(F1996&amp;"_"&amp;G1996&amp;"_"&amp;H1996&amp;"_"&amp;I1996&amp;"_"&amp;J1996&amp;IF(K1996="","","_"&amp;K1996),[1]CatGlob!$B:$B,0)),F1996&amp;"_"&amp;G1996&amp;"_"&amp;H1996&amp;"_"&amp;I1996&amp;"_"&amp;J1996&amp;IF(K1996="","","_"&amp;K1996),INDEX([1]CatGlob!$C:$C,MATCH(F1996&amp;"_"&amp;G1996&amp;"_"&amp;H1996&amp;"_"&amp;I1996&amp;"_"&amp;J1996&amp;IF(K1996="","","_"&amp;K1996),[1]CatGlob!$B:$B,0))))</f>
        <v>DER_RV_OP_US</v>
      </c>
      <c r="N1996" s="402" t="str">
        <f t="shared" si="63"/>
        <v/>
      </c>
      <c r="O1996" s="402" t="str">
        <f t="shared" si="62"/>
        <v/>
      </c>
      <c r="P1996" s="401" t="str">
        <f>IF(LEN(B1996)&gt;8,INDEX([1]CatGlob!$X:$X,MATCH(M1996,[1]CatGlob!$W:$W,0)),"")</f>
        <v>INTER</v>
      </c>
      <c r="Q1996" s="403" t="str">
        <f>INDEX([1]CatGlob!P:P,MATCH(M1996,[1]CatGlob!O:O,0))</f>
        <v>RVI</v>
      </c>
      <c r="R1996" s="403"/>
      <c r="S1996" s="403"/>
      <c r="T1996" s="403" t="str">
        <f>INDEX([1]CatGlob!$D:$D,MATCH($M1996,[1]CatGlob!$C:$C,0))</f>
        <v>US</v>
      </c>
      <c r="U1996" s="441"/>
      <c r="V1996" s="404" t="str">
        <f>INDEX([1]CatGlob!$F:$F,MATCH($M1996,[1]CatGlob!$C:$C,0))</f>
        <v>-</v>
      </c>
      <c r="W1996" s="405"/>
      <c r="X1996" s="406">
        <v>0</v>
      </c>
      <c r="Y1996" s="407">
        <v>0</v>
      </c>
      <c r="Z1996" s="408">
        <v>0</v>
      </c>
      <c r="AA1996" s="407">
        <v>0</v>
      </c>
      <c r="AB1996" s="408">
        <v>0</v>
      </c>
      <c r="AC1996" s="407">
        <v>0</v>
      </c>
      <c r="AD1996" s="408">
        <v>0</v>
      </c>
      <c r="AE1996" s="407">
        <v>0</v>
      </c>
      <c r="AF1996" s="408">
        <v>0</v>
      </c>
      <c r="AG1996" s="407">
        <v>0</v>
      </c>
      <c r="AI1996" s="406">
        <v>0</v>
      </c>
      <c r="AJ1996" s="407">
        <v>0</v>
      </c>
      <c r="AK1996" s="408">
        <v>0</v>
      </c>
      <c r="AL1996" s="407">
        <v>0</v>
      </c>
      <c r="AM1996" s="408">
        <v>0</v>
      </c>
      <c r="AN1996" s="407">
        <v>0</v>
      </c>
      <c r="AO1996" s="408">
        <v>0</v>
      </c>
      <c r="AP1996" s="407">
        <v>0</v>
      </c>
      <c r="AQ1996" s="408">
        <v>0</v>
      </c>
      <c r="AR1996" s="407">
        <v>0</v>
      </c>
      <c r="AT1996" s="406">
        <v>0</v>
      </c>
      <c r="AU1996" s="407">
        <v>0</v>
      </c>
      <c r="AV1996" s="408">
        <v>0</v>
      </c>
      <c r="AW1996" s="407">
        <v>0</v>
      </c>
      <c r="AX1996" s="408">
        <v>0</v>
      </c>
      <c r="AY1996" s="407">
        <v>0</v>
      </c>
      <c r="AZ1996" s="408">
        <v>0</v>
      </c>
      <c r="BA1996" s="407">
        <v>0</v>
      </c>
      <c r="BB1996" s="408">
        <v>0</v>
      </c>
      <c r="BC1996" s="407">
        <v>0</v>
      </c>
    </row>
    <row r="1997" spans="1:55" x14ac:dyDescent="0.35">
      <c r="A1997" s="385" t="str" cm="1">
        <f t="array" ref="A1997">IFERROR(_xlfn.IFS(AND(F1997="Renta Variable",O1997=1),IFERROR(MATCH(B1997,[1]RV_Det!C:C,0),"Rev"),AND(J1997="Corporativa",O1997=1,I1997="EM"),IFERROR(MATCH(B1997,[1]RF_Corps!B:B,0),"Rev"),AND(F1997="Alternativos",O1997=1),IFERROR(MATCH(B1997,[1]Rep4!C:C,0),"Rev")),"")</f>
        <v/>
      </c>
      <c r="B1997" s="404" t="s">
        <v>5311</v>
      </c>
      <c r="C1997" s="439" t="s">
        <v>5312</v>
      </c>
      <c r="D1997" s="440" t="s">
        <v>5312</v>
      </c>
      <c r="E1997" s="396" t="str">
        <f>IF(B1997="","",INDEX([1]CatGlob!$S:$S,IFERROR(MATCH(MID(B1997,7,1),[1]CatGlob!$R:$R,0),MATCH(MID(B1997,1,2),[1]CatGlob!$R:$R,0))))</f>
        <v>PUT</v>
      </c>
      <c r="F1997" s="397" t="s">
        <v>5303</v>
      </c>
      <c r="G1997" s="398" t="s">
        <v>43</v>
      </c>
      <c r="H1997" s="399" t="s">
        <v>5304</v>
      </c>
      <c r="I1997" s="399" t="s">
        <v>48</v>
      </c>
      <c r="J1997" s="399" t="s">
        <v>600</v>
      </c>
      <c r="K1997" s="396" t="s">
        <v>600</v>
      </c>
      <c r="L1997" s="400" t="str">
        <f>IF(ISERROR(MATCH(M1997,M$10:M1996,0)),M1997,"")</f>
        <v/>
      </c>
      <c r="M1997" s="401" t="str">
        <f>IF(B1997="","",IF(ISERROR(MATCH(F1997&amp;"_"&amp;G1997&amp;"_"&amp;H1997&amp;"_"&amp;I1997&amp;"_"&amp;J1997&amp;IF(K1997="","","_"&amp;K1997),[1]CatGlob!$B:$B,0)),F1997&amp;"_"&amp;G1997&amp;"_"&amp;H1997&amp;"_"&amp;I1997&amp;"_"&amp;J1997&amp;IF(K1997="","","_"&amp;K1997),INDEX([1]CatGlob!$C:$C,MATCH(F1997&amp;"_"&amp;G1997&amp;"_"&amp;H1997&amp;"_"&amp;I1997&amp;"_"&amp;J1997&amp;IF(K1997="","","_"&amp;K1997),[1]CatGlob!$B:$B,0))))</f>
        <v>DER_RV_OP_US</v>
      </c>
      <c r="N1997" s="402" t="str">
        <f t="shared" si="63"/>
        <v/>
      </c>
      <c r="O1997" s="402" t="str">
        <f t="shared" si="62"/>
        <v/>
      </c>
      <c r="P1997" s="401" t="str">
        <f>IF(LEN(B1997)&gt;8,INDEX([1]CatGlob!$X:$X,MATCH(M1997,[1]CatGlob!$W:$W,0)),"")</f>
        <v>INTER</v>
      </c>
      <c r="Q1997" s="403" t="str">
        <f>INDEX([1]CatGlob!P:P,MATCH(M1997,[1]CatGlob!O:O,0))</f>
        <v>RVI</v>
      </c>
      <c r="R1997" s="403"/>
      <c r="S1997" s="403"/>
      <c r="T1997" s="403" t="str">
        <f>INDEX([1]CatGlob!$D:$D,MATCH($M1997,[1]CatGlob!$C:$C,0))</f>
        <v>US</v>
      </c>
      <c r="U1997" s="441"/>
      <c r="V1997" s="404" t="str">
        <f>INDEX([1]CatGlob!$F:$F,MATCH($M1997,[1]CatGlob!$C:$C,0))</f>
        <v>-</v>
      </c>
      <c r="W1997" s="405"/>
      <c r="X1997" s="406">
        <v>0</v>
      </c>
      <c r="Y1997" s="407">
        <v>0</v>
      </c>
      <c r="Z1997" s="408">
        <v>0</v>
      </c>
      <c r="AA1997" s="407">
        <v>0</v>
      </c>
      <c r="AB1997" s="408">
        <v>0</v>
      </c>
      <c r="AC1997" s="407">
        <v>0</v>
      </c>
      <c r="AD1997" s="408">
        <v>0</v>
      </c>
      <c r="AE1997" s="407">
        <v>0</v>
      </c>
      <c r="AF1997" s="408">
        <v>0</v>
      </c>
      <c r="AG1997" s="407">
        <v>0</v>
      </c>
      <c r="AI1997" s="406">
        <v>0</v>
      </c>
      <c r="AJ1997" s="407">
        <v>0</v>
      </c>
      <c r="AK1997" s="408">
        <v>0</v>
      </c>
      <c r="AL1997" s="407">
        <v>0</v>
      </c>
      <c r="AM1997" s="408">
        <v>0</v>
      </c>
      <c r="AN1997" s="407">
        <v>0</v>
      </c>
      <c r="AO1997" s="408">
        <v>0</v>
      </c>
      <c r="AP1997" s="407">
        <v>0</v>
      </c>
      <c r="AQ1997" s="408">
        <v>0</v>
      </c>
      <c r="AR1997" s="407">
        <v>0</v>
      </c>
      <c r="AT1997" s="406">
        <v>0</v>
      </c>
      <c r="AU1997" s="407">
        <v>0</v>
      </c>
      <c r="AV1997" s="408">
        <v>0</v>
      </c>
      <c r="AW1997" s="407">
        <v>0</v>
      </c>
      <c r="AX1997" s="408">
        <v>0</v>
      </c>
      <c r="AY1997" s="407">
        <v>0</v>
      </c>
      <c r="AZ1997" s="408">
        <v>0</v>
      </c>
      <c r="BA1997" s="407">
        <v>0</v>
      </c>
      <c r="BB1997" s="408">
        <v>0</v>
      </c>
      <c r="BC1997" s="407">
        <v>0</v>
      </c>
    </row>
    <row r="1998" spans="1:55" x14ac:dyDescent="0.35">
      <c r="A1998" s="385" t="str" cm="1">
        <f t="array" ref="A1998">IFERROR(_xlfn.IFS(AND(F1998="Renta Variable",O1998=1),IFERROR(MATCH(B1998,[1]RV_Det!C:C,0),"Rev"),AND(J1998="Corporativa",O1998=1,I1998="EM"),IFERROR(MATCH(B1998,[1]RF_Corps!B:B,0),"Rev"),AND(F1998="Alternativos",O1998=1),IFERROR(MATCH(B1998,[1]Rep4!C:C,0),"Rev")),"")</f>
        <v/>
      </c>
      <c r="B1998" s="404" t="s">
        <v>5313</v>
      </c>
      <c r="C1998" s="439" t="s">
        <v>5312</v>
      </c>
      <c r="D1998" s="440" t="s">
        <v>5312</v>
      </c>
      <c r="E1998" s="396" t="str">
        <f>IF(B1998="","",INDEX([1]CatGlob!$S:$S,IFERROR(MATCH(MID(B1998,7,1),[1]CatGlob!$R:$R,0),MATCH(MID(B1998,1,2),[1]CatGlob!$R:$R,0))))</f>
        <v>PUT</v>
      </c>
      <c r="F1998" s="397" t="s">
        <v>5303</v>
      </c>
      <c r="G1998" s="398" t="s">
        <v>43</v>
      </c>
      <c r="H1998" s="399" t="s">
        <v>5304</v>
      </c>
      <c r="I1998" s="399" t="s">
        <v>48</v>
      </c>
      <c r="J1998" s="399" t="s">
        <v>600</v>
      </c>
      <c r="K1998" s="396" t="s">
        <v>600</v>
      </c>
      <c r="L1998" s="400" t="str">
        <f>IF(ISERROR(MATCH(M1998,M$10:M1997,0)),M1998,"")</f>
        <v/>
      </c>
      <c r="M1998" s="401" t="str">
        <f>IF(B1998="","",IF(ISERROR(MATCH(F1998&amp;"_"&amp;G1998&amp;"_"&amp;H1998&amp;"_"&amp;I1998&amp;"_"&amp;J1998&amp;IF(K1998="","","_"&amp;K1998),[1]CatGlob!$B:$B,0)),F1998&amp;"_"&amp;G1998&amp;"_"&amp;H1998&amp;"_"&amp;I1998&amp;"_"&amp;J1998&amp;IF(K1998="","","_"&amp;K1998),INDEX([1]CatGlob!$C:$C,MATCH(F1998&amp;"_"&amp;G1998&amp;"_"&amp;H1998&amp;"_"&amp;I1998&amp;"_"&amp;J1998&amp;IF(K1998="","","_"&amp;K1998),[1]CatGlob!$B:$B,0))))</f>
        <v>DER_RV_OP_US</v>
      </c>
      <c r="N1998" s="402" t="str">
        <f t="shared" si="63"/>
        <v/>
      </c>
      <c r="O1998" s="402" t="str">
        <f t="shared" ref="O1998:O2082" si="64">IF(SUM(ABS(AF1998),ABS(AQ1998),ABS(BB1998))&lt;&gt;0,1,"")</f>
        <v/>
      </c>
      <c r="P1998" s="401" t="str">
        <f>IF(LEN(B1998)&gt;8,INDEX([1]CatGlob!$X:$X,MATCH(M1998,[1]CatGlob!$W:$W,0)),"")</f>
        <v>INTER</v>
      </c>
      <c r="Q1998" s="403" t="str">
        <f>INDEX([1]CatGlob!P:P,MATCH(M1998,[1]CatGlob!O:O,0))</f>
        <v>RVI</v>
      </c>
      <c r="R1998" s="403"/>
      <c r="S1998" s="403"/>
      <c r="T1998" s="403" t="str">
        <f>INDEX([1]CatGlob!$D:$D,MATCH($M1998,[1]CatGlob!$C:$C,0))</f>
        <v>US</v>
      </c>
      <c r="U1998" s="441"/>
      <c r="V1998" s="404" t="str">
        <f>INDEX([1]CatGlob!$F:$F,MATCH($M1998,[1]CatGlob!$C:$C,0))</f>
        <v>-</v>
      </c>
      <c r="W1998" s="405"/>
      <c r="X1998" s="406">
        <v>0</v>
      </c>
      <c r="Y1998" s="407">
        <v>0</v>
      </c>
      <c r="Z1998" s="408">
        <v>0</v>
      </c>
      <c r="AA1998" s="407">
        <v>0</v>
      </c>
      <c r="AB1998" s="408">
        <v>0</v>
      </c>
      <c r="AC1998" s="407">
        <v>0</v>
      </c>
      <c r="AD1998" s="408">
        <v>0</v>
      </c>
      <c r="AE1998" s="407">
        <v>0</v>
      </c>
      <c r="AF1998" s="408">
        <v>0</v>
      </c>
      <c r="AG1998" s="407">
        <v>0</v>
      </c>
      <c r="AI1998" s="406">
        <v>0</v>
      </c>
      <c r="AJ1998" s="407">
        <v>0</v>
      </c>
      <c r="AK1998" s="408">
        <v>0</v>
      </c>
      <c r="AL1998" s="407">
        <v>0</v>
      </c>
      <c r="AM1998" s="408">
        <v>0</v>
      </c>
      <c r="AN1998" s="407">
        <v>0</v>
      </c>
      <c r="AO1998" s="408">
        <v>0</v>
      </c>
      <c r="AP1998" s="407">
        <v>0</v>
      </c>
      <c r="AQ1998" s="408">
        <v>0</v>
      </c>
      <c r="AR1998" s="407">
        <v>0</v>
      </c>
      <c r="AT1998" s="406">
        <v>0</v>
      </c>
      <c r="AU1998" s="407">
        <v>0</v>
      </c>
      <c r="AV1998" s="408">
        <v>0</v>
      </c>
      <c r="AW1998" s="407">
        <v>0</v>
      </c>
      <c r="AX1998" s="408">
        <v>0</v>
      </c>
      <c r="AY1998" s="407">
        <v>0</v>
      </c>
      <c r="AZ1998" s="408">
        <v>0</v>
      </c>
      <c r="BA1998" s="407">
        <v>0</v>
      </c>
      <c r="BB1998" s="408">
        <v>0</v>
      </c>
      <c r="BC1998" s="407">
        <v>0</v>
      </c>
    </row>
    <row r="1999" spans="1:55" x14ac:dyDescent="0.35">
      <c r="A1999" s="385" t="str" cm="1">
        <f t="array" ref="A1999">IFERROR(_xlfn.IFS(AND(F1999="Renta Variable",O1999=1),IFERROR(MATCH(B1999,[1]RV_Det!C:C,0),"Rev"),AND(J1999="Corporativa",O1999=1,I1999="EM"),IFERROR(MATCH(B1999,[1]RF_Corps!B:B,0),"Rev"),AND(F1999="Alternativos",O1999=1),IFERROR(MATCH(B1999,[1]Rep4!C:C,0),"Rev")),"")</f>
        <v/>
      </c>
      <c r="B1999" s="404" t="s">
        <v>5314</v>
      </c>
      <c r="C1999" s="439" t="s">
        <v>5315</v>
      </c>
      <c r="D1999" s="440" t="s">
        <v>5315</v>
      </c>
      <c r="E1999" s="396" t="str">
        <f>IF(B1999="","",INDEX([1]CatGlob!$S:$S,IFERROR(MATCH(MID(B1999,7,1),[1]CatGlob!$R:$R,0),MATCH(MID(B1999,1,2),[1]CatGlob!$R:$R,0))))</f>
        <v>PUT</v>
      </c>
      <c r="F1999" s="397" t="s">
        <v>5303</v>
      </c>
      <c r="G1999" s="398" t="s">
        <v>43</v>
      </c>
      <c r="H1999" s="399" t="s">
        <v>5304</v>
      </c>
      <c r="I1999" s="399" t="s">
        <v>48</v>
      </c>
      <c r="J1999" s="399" t="s">
        <v>600</v>
      </c>
      <c r="K1999" s="396" t="s">
        <v>600</v>
      </c>
      <c r="L1999" s="400" t="str">
        <f>IF(ISERROR(MATCH(M1999,M$10:M1998,0)),M1999,"")</f>
        <v/>
      </c>
      <c r="M1999" s="401" t="str">
        <f>IF(B1999="","",IF(ISERROR(MATCH(F1999&amp;"_"&amp;G1999&amp;"_"&amp;H1999&amp;"_"&amp;I1999&amp;"_"&amp;J1999&amp;IF(K1999="","","_"&amp;K1999),[1]CatGlob!$B:$B,0)),F1999&amp;"_"&amp;G1999&amp;"_"&amp;H1999&amp;"_"&amp;I1999&amp;"_"&amp;J1999&amp;IF(K1999="","","_"&amp;K1999),INDEX([1]CatGlob!$C:$C,MATCH(F1999&amp;"_"&amp;G1999&amp;"_"&amp;H1999&amp;"_"&amp;I1999&amp;"_"&amp;J1999&amp;IF(K1999="","","_"&amp;K1999),[1]CatGlob!$B:$B,0))))</f>
        <v>DER_RV_OP_US</v>
      </c>
      <c r="N1999" s="402" t="str">
        <f t="shared" si="63"/>
        <v/>
      </c>
      <c r="O1999" s="402" t="str">
        <f t="shared" si="64"/>
        <v/>
      </c>
      <c r="P1999" s="401" t="str">
        <f>IF(LEN(B1999)&gt;8,INDEX([1]CatGlob!$X:$X,MATCH(M1999,[1]CatGlob!$W:$W,0)),"")</f>
        <v>INTER</v>
      </c>
      <c r="Q1999" s="403" t="str">
        <f>INDEX([1]CatGlob!P:P,MATCH(M1999,[1]CatGlob!O:O,0))</f>
        <v>RVI</v>
      </c>
      <c r="R1999" s="403"/>
      <c r="S1999" s="403"/>
      <c r="T1999" s="403" t="str">
        <f>INDEX([1]CatGlob!$D:$D,MATCH($M1999,[1]CatGlob!$C:$C,0))</f>
        <v>US</v>
      </c>
      <c r="U1999" s="441"/>
      <c r="V1999" s="404" t="str">
        <f>INDEX([1]CatGlob!$F:$F,MATCH($M1999,[1]CatGlob!$C:$C,0))</f>
        <v>-</v>
      </c>
      <c r="W1999" s="405"/>
      <c r="X1999" s="406">
        <v>0</v>
      </c>
      <c r="Y1999" s="407">
        <v>0</v>
      </c>
      <c r="Z1999" s="408">
        <v>0</v>
      </c>
      <c r="AA1999" s="407">
        <v>0</v>
      </c>
      <c r="AB1999" s="408">
        <v>0</v>
      </c>
      <c r="AC1999" s="407">
        <v>0</v>
      </c>
      <c r="AD1999" s="408">
        <v>0</v>
      </c>
      <c r="AE1999" s="407">
        <v>0</v>
      </c>
      <c r="AF1999" s="408">
        <v>0</v>
      </c>
      <c r="AG1999" s="407">
        <v>0</v>
      </c>
      <c r="AI1999" s="406">
        <v>0</v>
      </c>
      <c r="AJ1999" s="407">
        <v>0</v>
      </c>
      <c r="AK1999" s="408">
        <v>0</v>
      </c>
      <c r="AL1999" s="407">
        <v>0</v>
      </c>
      <c r="AM1999" s="408">
        <v>0</v>
      </c>
      <c r="AN1999" s="407">
        <v>0</v>
      </c>
      <c r="AO1999" s="408">
        <v>0</v>
      </c>
      <c r="AP1999" s="407">
        <v>0</v>
      </c>
      <c r="AQ1999" s="408">
        <v>0</v>
      </c>
      <c r="AR1999" s="407">
        <v>0</v>
      </c>
      <c r="AT1999" s="406">
        <v>0</v>
      </c>
      <c r="AU1999" s="407">
        <v>0</v>
      </c>
      <c r="AV1999" s="408">
        <v>0</v>
      </c>
      <c r="AW1999" s="407">
        <v>0</v>
      </c>
      <c r="AX1999" s="408">
        <v>0</v>
      </c>
      <c r="AY1999" s="407">
        <v>0</v>
      </c>
      <c r="AZ1999" s="408">
        <v>0</v>
      </c>
      <c r="BA1999" s="407">
        <v>0</v>
      </c>
      <c r="BB1999" s="408">
        <v>0</v>
      </c>
      <c r="BC1999" s="407">
        <v>0</v>
      </c>
    </row>
    <row r="2000" spans="1:55" x14ac:dyDescent="0.35">
      <c r="A2000" s="385" t="str" cm="1">
        <f t="array" ref="A2000">IFERROR(_xlfn.IFS(AND(F2000="Renta Variable",O2000=1),IFERROR(MATCH(B2000,[1]RV_Det!C:C,0),"Rev"),AND(J2000="Corporativa",O2000=1,I2000="EM"),IFERROR(MATCH(B2000,[1]RF_Corps!B:B,0),"Rev"),AND(F2000="Alternativos",O2000=1),IFERROR(MATCH(B2000,[1]Rep4!C:C,0),"Rev")),"")</f>
        <v/>
      </c>
      <c r="B2000" s="404" t="s">
        <v>5316</v>
      </c>
      <c r="C2000" s="439" t="s">
        <v>5317</v>
      </c>
      <c r="D2000" s="440" t="s">
        <v>5317</v>
      </c>
      <c r="E2000" s="396" t="str">
        <f>IF(B2000="","",INDEX([1]CatGlob!$S:$S,IFERROR(MATCH(MID(B2000,7,1),[1]CatGlob!$R:$R,0),MATCH(MID(B2000,1,2),[1]CatGlob!$R:$R,0))))</f>
        <v>PUT</v>
      </c>
      <c r="F2000" s="397" t="s">
        <v>5303</v>
      </c>
      <c r="G2000" s="398" t="s">
        <v>43</v>
      </c>
      <c r="H2000" s="399" t="s">
        <v>5304</v>
      </c>
      <c r="I2000" s="399" t="s">
        <v>48</v>
      </c>
      <c r="J2000" s="399" t="s">
        <v>600</v>
      </c>
      <c r="K2000" s="396" t="s">
        <v>600</v>
      </c>
      <c r="L2000" s="400" t="str">
        <f>IF(ISERROR(MATCH(M2000,M$10:M1999,0)),M2000,"")</f>
        <v/>
      </c>
      <c r="M2000" s="401" t="str">
        <f>IF(B2000="","",IF(ISERROR(MATCH(F2000&amp;"_"&amp;G2000&amp;"_"&amp;H2000&amp;"_"&amp;I2000&amp;"_"&amp;J2000&amp;IF(K2000="","","_"&amp;K2000),[1]CatGlob!$B:$B,0)),F2000&amp;"_"&amp;G2000&amp;"_"&amp;H2000&amp;"_"&amp;I2000&amp;"_"&amp;J2000&amp;IF(K2000="","","_"&amp;K2000),INDEX([1]CatGlob!$C:$C,MATCH(F2000&amp;"_"&amp;G2000&amp;"_"&amp;H2000&amp;"_"&amp;I2000&amp;"_"&amp;J2000&amp;IF(K2000="","","_"&amp;K2000),[1]CatGlob!$B:$B,0))))</f>
        <v>DER_RV_OP_US</v>
      </c>
      <c r="N2000" s="402" t="str">
        <f t="shared" si="63"/>
        <v/>
      </c>
      <c r="O2000" s="402" t="str">
        <f t="shared" si="64"/>
        <v/>
      </c>
      <c r="P2000" s="401" t="str">
        <f>IF(LEN(B2000)&gt;8,INDEX([1]CatGlob!$X:$X,MATCH(M2000,[1]CatGlob!$W:$W,0)),"")</f>
        <v>INTER</v>
      </c>
      <c r="Q2000" s="403" t="str">
        <f>INDEX([1]CatGlob!P:P,MATCH(M2000,[1]CatGlob!O:O,0))</f>
        <v>RVI</v>
      </c>
      <c r="R2000" s="403"/>
      <c r="S2000" s="403"/>
      <c r="T2000" s="403" t="str">
        <f>INDEX([1]CatGlob!$D:$D,MATCH($M2000,[1]CatGlob!$C:$C,0))</f>
        <v>US</v>
      </c>
      <c r="U2000" s="441"/>
      <c r="V2000" s="404" t="str">
        <f>INDEX([1]CatGlob!$F:$F,MATCH($M2000,[1]CatGlob!$C:$C,0))</f>
        <v>-</v>
      </c>
      <c r="W2000" s="405"/>
      <c r="X2000" s="406">
        <v>0</v>
      </c>
      <c r="Y2000" s="407">
        <v>0</v>
      </c>
      <c r="Z2000" s="408">
        <v>0</v>
      </c>
      <c r="AA2000" s="407">
        <v>0</v>
      </c>
      <c r="AB2000" s="408">
        <v>0</v>
      </c>
      <c r="AC2000" s="407">
        <v>0</v>
      </c>
      <c r="AD2000" s="408">
        <v>0</v>
      </c>
      <c r="AE2000" s="407">
        <v>0</v>
      </c>
      <c r="AF2000" s="408">
        <v>0</v>
      </c>
      <c r="AG2000" s="407">
        <v>0</v>
      </c>
      <c r="AI2000" s="406">
        <v>0</v>
      </c>
      <c r="AJ2000" s="407">
        <v>0</v>
      </c>
      <c r="AK2000" s="408">
        <v>0</v>
      </c>
      <c r="AL2000" s="407">
        <v>0</v>
      </c>
      <c r="AM2000" s="408">
        <v>0</v>
      </c>
      <c r="AN2000" s="407">
        <v>0</v>
      </c>
      <c r="AO2000" s="408">
        <v>0</v>
      </c>
      <c r="AP2000" s="407">
        <v>0</v>
      </c>
      <c r="AQ2000" s="408">
        <v>0</v>
      </c>
      <c r="AR2000" s="407">
        <v>0</v>
      </c>
      <c r="AT2000" s="406">
        <v>0</v>
      </c>
      <c r="AU2000" s="407">
        <v>0</v>
      </c>
      <c r="AV2000" s="408">
        <v>0</v>
      </c>
      <c r="AW2000" s="407">
        <v>0</v>
      </c>
      <c r="AX2000" s="408">
        <v>0</v>
      </c>
      <c r="AY2000" s="407">
        <v>0</v>
      </c>
      <c r="AZ2000" s="408">
        <v>0</v>
      </c>
      <c r="BA2000" s="407">
        <v>0</v>
      </c>
      <c r="BB2000" s="408">
        <v>0</v>
      </c>
      <c r="BC2000" s="407">
        <v>0</v>
      </c>
    </row>
    <row r="2001" spans="1:55" x14ac:dyDescent="0.35">
      <c r="A2001" s="385" t="str" cm="1">
        <f t="array" ref="A2001">IFERROR(_xlfn.IFS(AND(F2001="Renta Variable",O2001=1),IFERROR(MATCH(B2001,[1]RV_Det!C:C,0),"Rev"),AND(J2001="Corporativa",O2001=1,I2001="EM"),IFERROR(MATCH(B2001,[1]RF_Corps!B:B,0),"Rev"),AND(F2001="Alternativos",O2001=1),IFERROR(MATCH(B2001,[1]Rep4!C:C,0),"Rev")),"")</f>
        <v/>
      </c>
      <c r="B2001" s="404" t="s">
        <v>5318</v>
      </c>
      <c r="C2001" s="439" t="s">
        <v>5319</v>
      </c>
      <c r="D2001" s="440" t="s">
        <v>5319</v>
      </c>
      <c r="E2001" s="396" t="str">
        <f>IF(B2001="","",INDEX([1]CatGlob!$S:$S,IFERROR(MATCH(MID(B2001,7,1),[1]CatGlob!$R:$R,0),MATCH(MID(B2001,1,2),[1]CatGlob!$R:$R,0))))</f>
        <v>PUT</v>
      </c>
      <c r="F2001" s="397" t="s">
        <v>5303</v>
      </c>
      <c r="G2001" s="398" t="s">
        <v>43</v>
      </c>
      <c r="H2001" s="399" t="s">
        <v>5304</v>
      </c>
      <c r="I2001" s="399" t="s">
        <v>48</v>
      </c>
      <c r="J2001" s="399" t="s">
        <v>600</v>
      </c>
      <c r="K2001" s="396" t="s">
        <v>600</v>
      </c>
      <c r="L2001" s="400" t="str">
        <f>IF(ISERROR(MATCH(M2001,M$10:M2000,0)),M2001,"")</f>
        <v/>
      </c>
      <c r="M2001" s="401" t="str">
        <f>IF(B2001="","",IF(ISERROR(MATCH(F2001&amp;"_"&amp;G2001&amp;"_"&amp;H2001&amp;"_"&amp;I2001&amp;"_"&amp;J2001&amp;IF(K2001="","","_"&amp;K2001),[1]CatGlob!$B:$B,0)),F2001&amp;"_"&amp;G2001&amp;"_"&amp;H2001&amp;"_"&amp;I2001&amp;"_"&amp;J2001&amp;IF(K2001="","","_"&amp;K2001),INDEX([1]CatGlob!$C:$C,MATCH(F2001&amp;"_"&amp;G2001&amp;"_"&amp;H2001&amp;"_"&amp;I2001&amp;"_"&amp;J2001&amp;IF(K2001="","","_"&amp;K2001),[1]CatGlob!$B:$B,0))))</f>
        <v>DER_RV_OP_US</v>
      </c>
      <c r="N2001" s="402" t="str">
        <f t="shared" ref="N2001:N2085" si="65">+IF(AND(F2001="Renta Fija",SUM(ABS(AF2001),ABS(AQ2001),ABS(BB2001))&lt;&gt;0),IF(GG2001&lt;&gt;0,"","rev"),"")</f>
        <v/>
      </c>
      <c r="O2001" s="402" t="str">
        <f t="shared" si="64"/>
        <v/>
      </c>
      <c r="P2001" s="401" t="str">
        <f>IF(LEN(B2001)&gt;8,INDEX([1]CatGlob!$X:$X,MATCH(M2001,[1]CatGlob!$W:$W,0)),"")</f>
        <v>INTER</v>
      </c>
      <c r="Q2001" s="403" t="str">
        <f>INDEX([1]CatGlob!P:P,MATCH(M2001,[1]CatGlob!O:O,0))</f>
        <v>RVI</v>
      </c>
      <c r="R2001" s="403"/>
      <c r="S2001" s="403"/>
      <c r="T2001" s="403" t="str">
        <f>INDEX([1]CatGlob!$D:$D,MATCH($M2001,[1]CatGlob!$C:$C,0))</f>
        <v>US</v>
      </c>
      <c r="U2001" s="441"/>
      <c r="V2001" s="404" t="str">
        <f>INDEX([1]CatGlob!$F:$F,MATCH($M2001,[1]CatGlob!$C:$C,0))</f>
        <v>-</v>
      </c>
      <c r="W2001" s="405"/>
      <c r="X2001" s="406">
        <v>0</v>
      </c>
      <c r="Y2001" s="407">
        <v>0</v>
      </c>
      <c r="Z2001" s="408">
        <v>0</v>
      </c>
      <c r="AA2001" s="407">
        <v>0</v>
      </c>
      <c r="AB2001" s="408">
        <v>0</v>
      </c>
      <c r="AC2001" s="407">
        <v>0</v>
      </c>
      <c r="AD2001" s="408">
        <v>0</v>
      </c>
      <c r="AE2001" s="407">
        <v>0</v>
      </c>
      <c r="AF2001" s="408">
        <v>0</v>
      </c>
      <c r="AG2001" s="407">
        <v>0</v>
      </c>
      <c r="AI2001" s="406">
        <v>0</v>
      </c>
      <c r="AJ2001" s="407">
        <v>0</v>
      </c>
      <c r="AK2001" s="408">
        <v>0</v>
      </c>
      <c r="AL2001" s="407">
        <v>0</v>
      </c>
      <c r="AM2001" s="408">
        <v>0</v>
      </c>
      <c r="AN2001" s="407">
        <v>0</v>
      </c>
      <c r="AO2001" s="408">
        <v>0</v>
      </c>
      <c r="AP2001" s="407">
        <v>0</v>
      </c>
      <c r="AQ2001" s="408">
        <v>0</v>
      </c>
      <c r="AR2001" s="407">
        <v>0</v>
      </c>
      <c r="AT2001" s="406">
        <v>0</v>
      </c>
      <c r="AU2001" s="407">
        <v>0</v>
      </c>
      <c r="AV2001" s="408">
        <v>0</v>
      </c>
      <c r="AW2001" s="407">
        <v>0</v>
      </c>
      <c r="AX2001" s="408">
        <v>0</v>
      </c>
      <c r="AY2001" s="407">
        <v>0</v>
      </c>
      <c r="AZ2001" s="408">
        <v>0</v>
      </c>
      <c r="BA2001" s="407">
        <v>0</v>
      </c>
      <c r="BB2001" s="408">
        <v>0</v>
      </c>
      <c r="BC2001" s="407">
        <v>0</v>
      </c>
    </row>
    <row r="2002" spans="1:55" x14ac:dyDescent="0.35">
      <c r="A2002" s="385" t="str" cm="1">
        <f t="array" ref="A2002">IFERROR(_xlfn.IFS(AND(F2002="Renta Variable",O2002=1),IFERROR(MATCH(B2002,[1]RV_Det!C:C,0),"Rev"),AND(J2002="Corporativa",O2002=1,I2002="EM"),IFERROR(MATCH(B2002,[1]RF_Corps!B:B,0),"Rev"),AND(F2002="Alternativos",O2002=1),IFERROR(MATCH(B2002,[1]Rep4!C:C,0),"Rev")),"")</f>
        <v/>
      </c>
      <c r="B2002" s="404" t="s">
        <v>5320</v>
      </c>
      <c r="C2002" s="439" t="s">
        <v>5321</v>
      </c>
      <c r="D2002" s="440" t="s">
        <v>5321</v>
      </c>
      <c r="E2002" s="396" t="str">
        <f>IF(B2002="","",INDEX([1]CatGlob!$S:$S,IFERROR(MATCH(MID(B2002,7,1),[1]CatGlob!$R:$R,0),MATCH(MID(B2002,1,2),[1]CatGlob!$R:$R,0))))</f>
        <v>PUT</v>
      </c>
      <c r="F2002" s="397" t="s">
        <v>5303</v>
      </c>
      <c r="G2002" s="398" t="s">
        <v>43</v>
      </c>
      <c r="H2002" s="399" t="s">
        <v>5304</v>
      </c>
      <c r="I2002" s="399" t="s">
        <v>48</v>
      </c>
      <c r="J2002" s="399" t="s">
        <v>600</v>
      </c>
      <c r="K2002" s="396" t="s">
        <v>600</v>
      </c>
      <c r="L2002" s="400" t="str">
        <f>IF(ISERROR(MATCH(M2002,M$10:M2001,0)),M2002,"")</f>
        <v/>
      </c>
      <c r="M2002" s="401" t="str">
        <f>IF(B2002="","",IF(ISERROR(MATCH(F2002&amp;"_"&amp;G2002&amp;"_"&amp;H2002&amp;"_"&amp;I2002&amp;"_"&amp;J2002&amp;IF(K2002="","","_"&amp;K2002),[1]CatGlob!$B:$B,0)),F2002&amp;"_"&amp;G2002&amp;"_"&amp;H2002&amp;"_"&amp;I2002&amp;"_"&amp;J2002&amp;IF(K2002="","","_"&amp;K2002),INDEX([1]CatGlob!$C:$C,MATCH(F2002&amp;"_"&amp;G2002&amp;"_"&amp;H2002&amp;"_"&amp;I2002&amp;"_"&amp;J2002&amp;IF(K2002="","","_"&amp;K2002),[1]CatGlob!$B:$B,0))))</f>
        <v>DER_RV_OP_US</v>
      </c>
      <c r="N2002" s="402" t="str">
        <f t="shared" si="65"/>
        <v/>
      </c>
      <c r="O2002" s="402" t="str">
        <f t="shared" si="64"/>
        <v/>
      </c>
      <c r="P2002" s="401" t="str">
        <f>IF(LEN(B2002)&gt;8,INDEX([1]CatGlob!$X:$X,MATCH(M2002,[1]CatGlob!$W:$W,0)),"")</f>
        <v>INTER</v>
      </c>
      <c r="Q2002" s="403" t="str">
        <f>INDEX([1]CatGlob!P:P,MATCH(M2002,[1]CatGlob!O:O,0))</f>
        <v>RVI</v>
      </c>
      <c r="R2002" s="403"/>
      <c r="S2002" s="403"/>
      <c r="T2002" s="403" t="str">
        <f>INDEX([1]CatGlob!$D:$D,MATCH($M2002,[1]CatGlob!$C:$C,0))</f>
        <v>US</v>
      </c>
      <c r="U2002" s="441"/>
      <c r="V2002" s="404" t="str">
        <f>INDEX([1]CatGlob!$F:$F,MATCH($M2002,[1]CatGlob!$C:$C,0))</f>
        <v>-</v>
      </c>
      <c r="W2002" s="405"/>
      <c r="X2002" s="406">
        <v>0</v>
      </c>
      <c r="Y2002" s="407">
        <v>0</v>
      </c>
      <c r="Z2002" s="408">
        <v>0</v>
      </c>
      <c r="AA2002" s="407">
        <v>0</v>
      </c>
      <c r="AB2002" s="408">
        <v>0</v>
      </c>
      <c r="AC2002" s="407">
        <v>0</v>
      </c>
      <c r="AD2002" s="408">
        <v>0</v>
      </c>
      <c r="AE2002" s="407">
        <v>0</v>
      </c>
      <c r="AF2002" s="408">
        <v>0</v>
      </c>
      <c r="AG2002" s="407">
        <v>0</v>
      </c>
      <c r="AI2002" s="406">
        <v>0</v>
      </c>
      <c r="AJ2002" s="407">
        <v>0</v>
      </c>
      <c r="AK2002" s="408">
        <v>0</v>
      </c>
      <c r="AL2002" s="407">
        <v>0</v>
      </c>
      <c r="AM2002" s="408">
        <v>0</v>
      </c>
      <c r="AN2002" s="407">
        <v>0</v>
      </c>
      <c r="AO2002" s="408">
        <v>0</v>
      </c>
      <c r="AP2002" s="407">
        <v>0</v>
      </c>
      <c r="AQ2002" s="408">
        <v>0</v>
      </c>
      <c r="AR2002" s="407">
        <v>0</v>
      </c>
      <c r="AT2002" s="406">
        <v>0</v>
      </c>
      <c r="AU2002" s="407">
        <v>0</v>
      </c>
      <c r="AV2002" s="408">
        <v>0</v>
      </c>
      <c r="AW2002" s="407">
        <v>0</v>
      </c>
      <c r="AX2002" s="408">
        <v>0</v>
      </c>
      <c r="AY2002" s="407">
        <v>0</v>
      </c>
      <c r="AZ2002" s="408">
        <v>0</v>
      </c>
      <c r="BA2002" s="407">
        <v>0</v>
      </c>
      <c r="BB2002" s="408">
        <v>0</v>
      </c>
      <c r="BC2002" s="407">
        <v>0</v>
      </c>
    </row>
    <row r="2003" spans="1:55" x14ac:dyDescent="0.35">
      <c r="A2003" s="385" t="str" cm="1">
        <f t="array" ref="A2003">IFERROR(_xlfn.IFS(AND(F2003="Renta Variable",O2003=1),IFERROR(MATCH(B2003,[1]RV_Det!C:C,0),"Rev"),AND(J2003="Corporativa",O2003=1,I2003="EM"),IFERROR(MATCH(B2003,[1]RF_Corps!B:B,0),"Rev"),AND(F2003="Alternativos",O2003=1),IFERROR(MATCH(B2003,[1]Rep4!C:C,0),"Rev")),"")</f>
        <v/>
      </c>
      <c r="B2003" s="404" t="s">
        <v>5322</v>
      </c>
      <c r="C2003" s="439" t="s">
        <v>5323</v>
      </c>
      <c r="D2003" s="440" t="s">
        <v>5323</v>
      </c>
      <c r="E2003" s="396" t="str">
        <f>IF(B2003="","",INDEX([1]CatGlob!$S:$S,IFERROR(MATCH(MID(B2003,7,1),[1]CatGlob!$R:$R,0),MATCH(MID(B2003,1,2),[1]CatGlob!$R:$R,0))))</f>
        <v>PUT</v>
      </c>
      <c r="F2003" s="397" t="s">
        <v>5303</v>
      </c>
      <c r="G2003" s="398" t="s">
        <v>43</v>
      </c>
      <c r="H2003" s="399" t="s">
        <v>5304</v>
      </c>
      <c r="I2003" s="399" t="s">
        <v>48</v>
      </c>
      <c r="J2003" s="399" t="s">
        <v>600</v>
      </c>
      <c r="K2003" s="396" t="s">
        <v>600</v>
      </c>
      <c r="L2003" s="400" t="str">
        <f>IF(ISERROR(MATCH(M2003,M$10:M2002,0)),M2003,"")</f>
        <v/>
      </c>
      <c r="M2003" s="401" t="str">
        <f>IF(B2003="","",IF(ISERROR(MATCH(F2003&amp;"_"&amp;G2003&amp;"_"&amp;H2003&amp;"_"&amp;I2003&amp;"_"&amp;J2003&amp;IF(K2003="","","_"&amp;K2003),[1]CatGlob!$B:$B,0)),F2003&amp;"_"&amp;G2003&amp;"_"&amp;H2003&amp;"_"&amp;I2003&amp;"_"&amp;J2003&amp;IF(K2003="","","_"&amp;K2003),INDEX([1]CatGlob!$C:$C,MATCH(F2003&amp;"_"&amp;G2003&amp;"_"&amp;H2003&amp;"_"&amp;I2003&amp;"_"&amp;J2003&amp;IF(K2003="","","_"&amp;K2003),[1]CatGlob!$B:$B,0))))</f>
        <v>DER_RV_OP_US</v>
      </c>
      <c r="N2003" s="402" t="str">
        <f t="shared" si="65"/>
        <v/>
      </c>
      <c r="O2003" s="402" t="str">
        <f t="shared" si="64"/>
        <v/>
      </c>
      <c r="P2003" s="401" t="str">
        <f>IF(LEN(B2003)&gt;8,INDEX([1]CatGlob!$X:$X,MATCH(M2003,[1]CatGlob!$W:$W,0)),"")</f>
        <v>INTER</v>
      </c>
      <c r="Q2003" s="403" t="str">
        <f>INDEX([1]CatGlob!P:P,MATCH(M2003,[1]CatGlob!O:O,0))</f>
        <v>RVI</v>
      </c>
      <c r="R2003" s="403"/>
      <c r="S2003" s="403"/>
      <c r="T2003" s="403" t="str">
        <f>INDEX([1]CatGlob!$D:$D,MATCH($M2003,[1]CatGlob!$C:$C,0))</f>
        <v>US</v>
      </c>
      <c r="U2003" s="441"/>
      <c r="V2003" s="404" t="str">
        <f>INDEX([1]CatGlob!$F:$F,MATCH($M2003,[1]CatGlob!$C:$C,0))</f>
        <v>-</v>
      </c>
      <c r="W2003" s="405"/>
      <c r="X2003" s="406">
        <v>0</v>
      </c>
      <c r="Y2003" s="407">
        <v>0</v>
      </c>
      <c r="Z2003" s="408">
        <v>0</v>
      </c>
      <c r="AA2003" s="407">
        <v>0</v>
      </c>
      <c r="AB2003" s="408">
        <v>0</v>
      </c>
      <c r="AC2003" s="407">
        <v>0</v>
      </c>
      <c r="AD2003" s="408">
        <v>0</v>
      </c>
      <c r="AE2003" s="407">
        <v>0</v>
      </c>
      <c r="AF2003" s="408">
        <v>0</v>
      </c>
      <c r="AG2003" s="407">
        <v>0</v>
      </c>
      <c r="AI2003" s="406">
        <v>0</v>
      </c>
      <c r="AJ2003" s="407">
        <v>0</v>
      </c>
      <c r="AK2003" s="408">
        <v>0</v>
      </c>
      <c r="AL2003" s="407">
        <v>0</v>
      </c>
      <c r="AM2003" s="408">
        <v>0</v>
      </c>
      <c r="AN2003" s="407">
        <v>0</v>
      </c>
      <c r="AO2003" s="408">
        <v>0</v>
      </c>
      <c r="AP2003" s="407">
        <v>0</v>
      </c>
      <c r="AQ2003" s="408">
        <v>0</v>
      </c>
      <c r="AR2003" s="407">
        <v>0</v>
      </c>
      <c r="AT2003" s="406">
        <v>0</v>
      </c>
      <c r="AU2003" s="407">
        <v>0</v>
      </c>
      <c r="AV2003" s="408">
        <v>0</v>
      </c>
      <c r="AW2003" s="407">
        <v>0</v>
      </c>
      <c r="AX2003" s="408">
        <v>0</v>
      </c>
      <c r="AY2003" s="407">
        <v>0</v>
      </c>
      <c r="AZ2003" s="408">
        <v>0</v>
      </c>
      <c r="BA2003" s="407">
        <v>0</v>
      </c>
      <c r="BB2003" s="408">
        <v>0</v>
      </c>
      <c r="BC2003" s="407">
        <v>0</v>
      </c>
    </row>
    <row r="2004" spans="1:55" x14ac:dyDescent="0.35">
      <c r="A2004" s="385" t="str" cm="1">
        <f t="array" ref="A2004">IFERROR(_xlfn.IFS(AND(F2004="Renta Variable",O2004=1),IFERROR(MATCH(B2004,[1]RV_Det!C:C,0),"Rev"),AND(J2004="Corporativa",O2004=1,I2004="EM"),IFERROR(MATCH(B2004,[1]RF_Corps!B:B,0),"Rev"),AND(F2004="Alternativos",O2004=1),IFERROR(MATCH(B2004,[1]Rep4!C:C,0),"Rev")),"")</f>
        <v/>
      </c>
      <c r="B2004" s="404" t="s">
        <v>5324</v>
      </c>
      <c r="C2004" s="439" t="s">
        <v>5325</v>
      </c>
      <c r="D2004" s="440" t="s">
        <v>5325</v>
      </c>
      <c r="E2004" s="396" t="str">
        <f>IF(B2004="","",INDEX([1]CatGlob!$S:$S,IFERROR(MATCH(MID(B2004,7,1),[1]CatGlob!$R:$R,0),MATCH(MID(B2004,1,2),[1]CatGlob!$R:$R,0))))</f>
        <v>PUT</v>
      </c>
      <c r="F2004" s="397" t="s">
        <v>5303</v>
      </c>
      <c r="G2004" s="398" t="s">
        <v>43</v>
      </c>
      <c r="H2004" s="399" t="s">
        <v>5304</v>
      </c>
      <c r="I2004" s="399" t="s">
        <v>48</v>
      </c>
      <c r="J2004" s="399" t="s">
        <v>600</v>
      </c>
      <c r="K2004" s="396" t="s">
        <v>600</v>
      </c>
      <c r="L2004" s="400" t="str">
        <f>IF(ISERROR(MATCH(M2004,M$10:M2003,0)),M2004,"")</f>
        <v/>
      </c>
      <c r="M2004" s="401" t="str">
        <f>IF(B2004="","",IF(ISERROR(MATCH(F2004&amp;"_"&amp;G2004&amp;"_"&amp;H2004&amp;"_"&amp;I2004&amp;"_"&amp;J2004&amp;IF(K2004="","","_"&amp;K2004),[1]CatGlob!$B:$B,0)),F2004&amp;"_"&amp;G2004&amp;"_"&amp;H2004&amp;"_"&amp;I2004&amp;"_"&amp;J2004&amp;IF(K2004="","","_"&amp;K2004),INDEX([1]CatGlob!$C:$C,MATCH(F2004&amp;"_"&amp;G2004&amp;"_"&amp;H2004&amp;"_"&amp;I2004&amp;"_"&amp;J2004&amp;IF(K2004="","","_"&amp;K2004),[1]CatGlob!$B:$B,0))))</f>
        <v>DER_RV_OP_US</v>
      </c>
      <c r="N2004" s="402" t="str">
        <f t="shared" si="65"/>
        <v/>
      </c>
      <c r="O2004" s="402" t="str">
        <f t="shared" si="64"/>
        <v/>
      </c>
      <c r="P2004" s="401" t="str">
        <f>IF(LEN(B2004)&gt;8,INDEX([1]CatGlob!$X:$X,MATCH(M2004,[1]CatGlob!$W:$W,0)),"")</f>
        <v>INTER</v>
      </c>
      <c r="Q2004" s="403" t="str">
        <f>INDEX([1]CatGlob!P:P,MATCH(M2004,[1]CatGlob!O:O,0))</f>
        <v>RVI</v>
      </c>
      <c r="R2004" s="403"/>
      <c r="S2004" s="403"/>
      <c r="T2004" s="403" t="str">
        <f>INDEX([1]CatGlob!$D:$D,MATCH($M2004,[1]CatGlob!$C:$C,0))</f>
        <v>US</v>
      </c>
      <c r="U2004" s="441"/>
      <c r="V2004" s="404" t="str">
        <f>INDEX([1]CatGlob!$F:$F,MATCH($M2004,[1]CatGlob!$C:$C,0))</f>
        <v>-</v>
      </c>
      <c r="W2004" s="405"/>
      <c r="X2004" s="406">
        <v>0</v>
      </c>
      <c r="Y2004" s="407">
        <v>0</v>
      </c>
      <c r="Z2004" s="408">
        <v>0</v>
      </c>
      <c r="AA2004" s="407">
        <v>0</v>
      </c>
      <c r="AB2004" s="408">
        <v>0</v>
      </c>
      <c r="AC2004" s="407">
        <v>0</v>
      </c>
      <c r="AD2004" s="408">
        <v>0</v>
      </c>
      <c r="AE2004" s="407">
        <v>0</v>
      </c>
      <c r="AF2004" s="408">
        <v>0</v>
      </c>
      <c r="AG2004" s="407">
        <v>0</v>
      </c>
      <c r="AI2004" s="406">
        <v>0</v>
      </c>
      <c r="AJ2004" s="407">
        <v>0</v>
      </c>
      <c r="AK2004" s="408">
        <v>0</v>
      </c>
      <c r="AL2004" s="407">
        <v>0</v>
      </c>
      <c r="AM2004" s="408">
        <v>0</v>
      </c>
      <c r="AN2004" s="407">
        <v>0</v>
      </c>
      <c r="AO2004" s="408">
        <v>0</v>
      </c>
      <c r="AP2004" s="407">
        <v>0</v>
      </c>
      <c r="AQ2004" s="408">
        <v>0</v>
      </c>
      <c r="AR2004" s="407">
        <v>0</v>
      </c>
      <c r="AT2004" s="406">
        <v>0</v>
      </c>
      <c r="AU2004" s="407">
        <v>0</v>
      </c>
      <c r="AV2004" s="408">
        <v>0</v>
      </c>
      <c r="AW2004" s="407">
        <v>0</v>
      </c>
      <c r="AX2004" s="408">
        <v>0</v>
      </c>
      <c r="AY2004" s="407">
        <v>0</v>
      </c>
      <c r="AZ2004" s="408">
        <v>0</v>
      </c>
      <c r="BA2004" s="407">
        <v>0</v>
      </c>
      <c r="BB2004" s="408">
        <v>0</v>
      </c>
      <c r="BC2004" s="407">
        <v>0</v>
      </c>
    </row>
    <row r="2005" spans="1:55" x14ac:dyDescent="0.35">
      <c r="A2005" s="385" t="str" cm="1">
        <f t="array" ref="A2005">IFERROR(_xlfn.IFS(AND(F2005="Renta Variable",O2005=1),IFERROR(MATCH(B2005,[1]RV_Det!C:C,0),"Rev"),AND(J2005="Corporativa",O2005=1,I2005="EM"),IFERROR(MATCH(B2005,[1]RF_Corps!B:B,0),"Rev"),AND(F2005="Alternativos",O2005=1),IFERROR(MATCH(B2005,[1]Rep4!C:C,0),"Rev")),"")</f>
        <v/>
      </c>
      <c r="B2005" s="404" t="s">
        <v>5326</v>
      </c>
      <c r="C2005" s="439" t="s">
        <v>5327</v>
      </c>
      <c r="D2005" s="440" t="s">
        <v>5327</v>
      </c>
      <c r="E2005" s="396" t="str">
        <f>IF(B2005="","",INDEX([1]CatGlob!$S:$S,IFERROR(MATCH(MID(B2005,7,1),[1]CatGlob!$R:$R,0),MATCH(MID(B2005,1,2),[1]CatGlob!$R:$R,0))))</f>
        <v>PUT</v>
      </c>
      <c r="F2005" s="397" t="s">
        <v>5303</v>
      </c>
      <c r="G2005" s="398" t="s">
        <v>43</v>
      </c>
      <c r="H2005" s="399" t="s">
        <v>5304</v>
      </c>
      <c r="I2005" s="399" t="s">
        <v>48</v>
      </c>
      <c r="J2005" s="399" t="s">
        <v>600</v>
      </c>
      <c r="K2005" s="396" t="s">
        <v>600</v>
      </c>
      <c r="L2005" s="400" t="str">
        <f>IF(ISERROR(MATCH(M2005,M$10:M2004,0)),M2005,"")</f>
        <v/>
      </c>
      <c r="M2005" s="401" t="str">
        <f>IF(B2005="","",IF(ISERROR(MATCH(F2005&amp;"_"&amp;G2005&amp;"_"&amp;H2005&amp;"_"&amp;I2005&amp;"_"&amp;J2005&amp;IF(K2005="","","_"&amp;K2005),[1]CatGlob!$B:$B,0)),F2005&amp;"_"&amp;G2005&amp;"_"&amp;H2005&amp;"_"&amp;I2005&amp;"_"&amp;J2005&amp;IF(K2005="","","_"&amp;K2005),INDEX([1]CatGlob!$C:$C,MATCH(F2005&amp;"_"&amp;G2005&amp;"_"&amp;H2005&amp;"_"&amp;I2005&amp;"_"&amp;J2005&amp;IF(K2005="","","_"&amp;K2005),[1]CatGlob!$B:$B,0))))</f>
        <v>DER_RV_OP_US</v>
      </c>
      <c r="N2005" s="402" t="str">
        <f t="shared" si="65"/>
        <v/>
      </c>
      <c r="O2005" s="402" t="str">
        <f t="shared" si="64"/>
        <v/>
      </c>
      <c r="P2005" s="401" t="str">
        <f>IF(LEN(B2005)&gt;8,INDEX([1]CatGlob!$X:$X,MATCH(M2005,[1]CatGlob!$W:$W,0)),"")</f>
        <v>INTER</v>
      </c>
      <c r="Q2005" s="403" t="str">
        <f>INDEX([1]CatGlob!P:P,MATCH(M2005,[1]CatGlob!O:O,0))</f>
        <v>RVI</v>
      </c>
      <c r="R2005" s="403"/>
      <c r="S2005" s="403"/>
      <c r="T2005" s="403" t="str">
        <f>INDEX([1]CatGlob!$D:$D,MATCH($M2005,[1]CatGlob!$C:$C,0))</f>
        <v>US</v>
      </c>
      <c r="U2005" s="441"/>
      <c r="V2005" s="404" t="str">
        <f>INDEX([1]CatGlob!$F:$F,MATCH($M2005,[1]CatGlob!$C:$C,0))</f>
        <v>-</v>
      </c>
      <c r="W2005" s="405"/>
      <c r="X2005" s="406">
        <v>0</v>
      </c>
      <c r="Y2005" s="407">
        <v>0</v>
      </c>
      <c r="Z2005" s="408">
        <v>0</v>
      </c>
      <c r="AA2005" s="407">
        <v>0</v>
      </c>
      <c r="AB2005" s="408">
        <v>0</v>
      </c>
      <c r="AC2005" s="407">
        <v>0</v>
      </c>
      <c r="AD2005" s="408">
        <v>0</v>
      </c>
      <c r="AE2005" s="407">
        <v>0</v>
      </c>
      <c r="AF2005" s="408">
        <v>0</v>
      </c>
      <c r="AG2005" s="407">
        <v>0</v>
      </c>
      <c r="AI2005" s="406">
        <v>0</v>
      </c>
      <c r="AJ2005" s="407">
        <v>0</v>
      </c>
      <c r="AK2005" s="408">
        <v>0</v>
      </c>
      <c r="AL2005" s="407">
        <v>0</v>
      </c>
      <c r="AM2005" s="408">
        <v>0</v>
      </c>
      <c r="AN2005" s="407">
        <v>0</v>
      </c>
      <c r="AO2005" s="408">
        <v>0</v>
      </c>
      <c r="AP2005" s="407">
        <v>0</v>
      </c>
      <c r="AQ2005" s="408">
        <v>0</v>
      </c>
      <c r="AR2005" s="407">
        <v>0</v>
      </c>
      <c r="AT2005" s="406">
        <v>0</v>
      </c>
      <c r="AU2005" s="407">
        <v>0</v>
      </c>
      <c r="AV2005" s="408">
        <v>0</v>
      </c>
      <c r="AW2005" s="407">
        <v>0</v>
      </c>
      <c r="AX2005" s="408">
        <v>0</v>
      </c>
      <c r="AY2005" s="407">
        <v>0</v>
      </c>
      <c r="AZ2005" s="408">
        <v>0</v>
      </c>
      <c r="BA2005" s="407">
        <v>0</v>
      </c>
      <c r="BB2005" s="408">
        <v>0</v>
      </c>
      <c r="BC2005" s="407">
        <v>0</v>
      </c>
    </row>
    <row r="2006" spans="1:55" x14ac:dyDescent="0.35">
      <c r="A2006" s="385" t="str" cm="1">
        <f t="array" ref="A2006">IFERROR(_xlfn.IFS(AND(F2006="Renta Variable",O2006=1),IFERROR(MATCH(B2006,[1]RV_Det!C:C,0),"Rev"),AND(J2006="Corporativa",O2006=1,I2006="EM"),IFERROR(MATCH(B2006,[1]RF_Corps!B:B,0),"Rev"),AND(F2006="Alternativos",O2006=1),IFERROR(MATCH(B2006,[1]Rep4!C:C,0),"Rev")),"")</f>
        <v/>
      </c>
      <c r="B2006" s="404" t="s">
        <v>5328</v>
      </c>
      <c r="C2006" s="439" t="s">
        <v>5329</v>
      </c>
      <c r="D2006" s="440" t="s">
        <v>5329</v>
      </c>
      <c r="E2006" s="396" t="str">
        <f>IF(B2006="","",INDEX([1]CatGlob!$S:$S,IFERROR(MATCH(MID(B2006,7,1),[1]CatGlob!$R:$R,0),MATCH(MID(B2006,1,2),[1]CatGlob!$R:$R,0))))</f>
        <v>PUT</v>
      </c>
      <c r="F2006" s="397" t="s">
        <v>5303</v>
      </c>
      <c r="G2006" s="398" t="s">
        <v>43</v>
      </c>
      <c r="H2006" s="399" t="s">
        <v>5304</v>
      </c>
      <c r="I2006" s="399" t="s">
        <v>48</v>
      </c>
      <c r="J2006" s="399" t="s">
        <v>600</v>
      </c>
      <c r="K2006" s="396" t="s">
        <v>600</v>
      </c>
      <c r="L2006" s="400" t="str">
        <f>IF(ISERROR(MATCH(M2006,M$10:M2005,0)),M2006,"")</f>
        <v/>
      </c>
      <c r="M2006" s="401" t="str">
        <f>IF(B2006="","",IF(ISERROR(MATCH(F2006&amp;"_"&amp;G2006&amp;"_"&amp;H2006&amp;"_"&amp;I2006&amp;"_"&amp;J2006&amp;IF(K2006="","","_"&amp;K2006),[1]CatGlob!$B:$B,0)),F2006&amp;"_"&amp;G2006&amp;"_"&amp;H2006&amp;"_"&amp;I2006&amp;"_"&amp;J2006&amp;IF(K2006="","","_"&amp;K2006),INDEX([1]CatGlob!$C:$C,MATCH(F2006&amp;"_"&amp;G2006&amp;"_"&amp;H2006&amp;"_"&amp;I2006&amp;"_"&amp;J2006&amp;IF(K2006="","","_"&amp;K2006),[1]CatGlob!$B:$B,0))))</f>
        <v>DER_RV_OP_US</v>
      </c>
      <c r="N2006" s="402" t="str">
        <f t="shared" si="65"/>
        <v/>
      </c>
      <c r="O2006" s="402" t="str">
        <f t="shared" si="64"/>
        <v/>
      </c>
      <c r="P2006" s="401" t="str">
        <f>IF(LEN(B2006)&gt;8,INDEX([1]CatGlob!$X:$X,MATCH(M2006,[1]CatGlob!$W:$W,0)),"")</f>
        <v>INTER</v>
      </c>
      <c r="Q2006" s="403" t="str">
        <f>INDEX([1]CatGlob!P:P,MATCH(M2006,[1]CatGlob!O:O,0))</f>
        <v>RVI</v>
      </c>
      <c r="R2006" s="403"/>
      <c r="S2006" s="403"/>
      <c r="T2006" s="403" t="str">
        <f>INDEX([1]CatGlob!$D:$D,MATCH($M2006,[1]CatGlob!$C:$C,0))</f>
        <v>US</v>
      </c>
      <c r="U2006" s="441"/>
      <c r="V2006" s="404" t="str">
        <f>INDEX([1]CatGlob!$F:$F,MATCH($M2006,[1]CatGlob!$C:$C,0))</f>
        <v>-</v>
      </c>
      <c r="W2006" s="405"/>
      <c r="X2006" s="406">
        <v>0</v>
      </c>
      <c r="Y2006" s="407">
        <v>0</v>
      </c>
      <c r="Z2006" s="408">
        <v>0</v>
      </c>
      <c r="AA2006" s="407">
        <v>0</v>
      </c>
      <c r="AB2006" s="408">
        <v>0</v>
      </c>
      <c r="AC2006" s="407">
        <v>0</v>
      </c>
      <c r="AD2006" s="408">
        <v>0</v>
      </c>
      <c r="AE2006" s="407">
        <v>0</v>
      </c>
      <c r="AF2006" s="408">
        <v>0</v>
      </c>
      <c r="AG2006" s="407">
        <v>0</v>
      </c>
      <c r="AI2006" s="406">
        <v>0</v>
      </c>
      <c r="AJ2006" s="407">
        <v>0</v>
      </c>
      <c r="AK2006" s="408">
        <v>0</v>
      </c>
      <c r="AL2006" s="407">
        <v>0</v>
      </c>
      <c r="AM2006" s="408">
        <v>0</v>
      </c>
      <c r="AN2006" s="407">
        <v>0</v>
      </c>
      <c r="AO2006" s="408">
        <v>0</v>
      </c>
      <c r="AP2006" s="407">
        <v>0</v>
      </c>
      <c r="AQ2006" s="408">
        <v>0</v>
      </c>
      <c r="AR2006" s="407">
        <v>0</v>
      </c>
      <c r="AT2006" s="406">
        <v>0</v>
      </c>
      <c r="AU2006" s="407">
        <v>0</v>
      </c>
      <c r="AV2006" s="408">
        <v>0</v>
      </c>
      <c r="AW2006" s="407">
        <v>0</v>
      </c>
      <c r="AX2006" s="408">
        <v>0</v>
      </c>
      <c r="AY2006" s="407">
        <v>0</v>
      </c>
      <c r="AZ2006" s="408">
        <v>0</v>
      </c>
      <c r="BA2006" s="407">
        <v>0</v>
      </c>
      <c r="BB2006" s="408">
        <v>0</v>
      </c>
      <c r="BC2006" s="407">
        <v>0</v>
      </c>
    </row>
    <row r="2007" spans="1:55" x14ac:dyDescent="0.35">
      <c r="A2007" s="385" t="str" cm="1">
        <f t="array" ref="A2007">IFERROR(_xlfn.IFS(AND(F2007="Renta Variable",O2007=1),IFERROR(MATCH(B2007,[1]RV_Det!C:C,0),"Rev"),AND(J2007="Corporativa",O2007=1,I2007="EM"),IFERROR(MATCH(B2007,[1]RF_Corps!B:B,0),"Rev"),AND(F2007="Alternativos",O2007=1),IFERROR(MATCH(B2007,[1]Rep4!C:C,0),"Rev")),"")</f>
        <v/>
      </c>
      <c r="B2007" s="404" t="s">
        <v>5330</v>
      </c>
      <c r="C2007" s="439" t="s">
        <v>5331</v>
      </c>
      <c r="D2007" s="440" t="s">
        <v>5331</v>
      </c>
      <c r="E2007" s="396" t="str">
        <f>IF(B2007="","",INDEX([1]CatGlob!$S:$S,IFERROR(MATCH(MID(B2007,7,1),[1]CatGlob!$R:$R,0),MATCH(MID(B2007,1,2),[1]CatGlob!$R:$R,0))))</f>
        <v>PUT</v>
      </c>
      <c r="F2007" s="397" t="s">
        <v>5303</v>
      </c>
      <c r="G2007" s="398" t="s">
        <v>43</v>
      </c>
      <c r="H2007" s="399" t="s">
        <v>5304</v>
      </c>
      <c r="I2007" s="399" t="s">
        <v>48</v>
      </c>
      <c r="J2007" s="399" t="s">
        <v>600</v>
      </c>
      <c r="K2007" s="396" t="s">
        <v>600</v>
      </c>
      <c r="L2007" s="400" t="str">
        <f>IF(ISERROR(MATCH(M2007,M$10:M2006,0)),M2007,"")</f>
        <v/>
      </c>
      <c r="M2007" s="401" t="str">
        <f>IF(B2007="","",IF(ISERROR(MATCH(F2007&amp;"_"&amp;G2007&amp;"_"&amp;H2007&amp;"_"&amp;I2007&amp;"_"&amp;J2007&amp;IF(K2007="","","_"&amp;K2007),[1]CatGlob!$B:$B,0)),F2007&amp;"_"&amp;G2007&amp;"_"&amp;H2007&amp;"_"&amp;I2007&amp;"_"&amp;J2007&amp;IF(K2007="","","_"&amp;K2007),INDEX([1]CatGlob!$C:$C,MATCH(F2007&amp;"_"&amp;G2007&amp;"_"&amp;H2007&amp;"_"&amp;I2007&amp;"_"&amp;J2007&amp;IF(K2007="","","_"&amp;K2007),[1]CatGlob!$B:$B,0))))</f>
        <v>DER_RV_OP_US</v>
      </c>
      <c r="N2007" s="402" t="str">
        <f t="shared" si="65"/>
        <v/>
      </c>
      <c r="O2007" s="402" t="str">
        <f t="shared" si="64"/>
        <v/>
      </c>
      <c r="P2007" s="401" t="str">
        <f>IF(LEN(B2007)&gt;8,INDEX([1]CatGlob!$X:$X,MATCH(M2007,[1]CatGlob!$W:$W,0)),"")</f>
        <v>INTER</v>
      </c>
      <c r="Q2007" s="403" t="str">
        <f>INDEX([1]CatGlob!P:P,MATCH(M2007,[1]CatGlob!O:O,0))</f>
        <v>RVI</v>
      </c>
      <c r="R2007" s="403"/>
      <c r="S2007" s="403"/>
      <c r="T2007" s="403" t="str">
        <f>INDEX([1]CatGlob!$D:$D,MATCH($M2007,[1]CatGlob!$C:$C,0))</f>
        <v>US</v>
      </c>
      <c r="U2007" s="441"/>
      <c r="V2007" s="404" t="str">
        <f>INDEX([1]CatGlob!$F:$F,MATCH($M2007,[1]CatGlob!$C:$C,0))</f>
        <v>-</v>
      </c>
      <c r="W2007" s="405"/>
      <c r="X2007" s="406">
        <v>0</v>
      </c>
      <c r="Y2007" s="407">
        <v>0</v>
      </c>
      <c r="Z2007" s="408">
        <v>0</v>
      </c>
      <c r="AA2007" s="407">
        <v>0</v>
      </c>
      <c r="AB2007" s="408">
        <v>0</v>
      </c>
      <c r="AC2007" s="407">
        <v>0</v>
      </c>
      <c r="AD2007" s="408">
        <v>0</v>
      </c>
      <c r="AE2007" s="407">
        <v>0</v>
      </c>
      <c r="AF2007" s="408">
        <v>0</v>
      </c>
      <c r="AG2007" s="407">
        <v>0</v>
      </c>
      <c r="AI2007" s="406">
        <v>0</v>
      </c>
      <c r="AJ2007" s="407">
        <v>0</v>
      </c>
      <c r="AK2007" s="408">
        <v>0</v>
      </c>
      <c r="AL2007" s="407">
        <v>0</v>
      </c>
      <c r="AM2007" s="408">
        <v>0</v>
      </c>
      <c r="AN2007" s="407">
        <v>0</v>
      </c>
      <c r="AO2007" s="408">
        <v>0</v>
      </c>
      <c r="AP2007" s="407">
        <v>0</v>
      </c>
      <c r="AQ2007" s="408">
        <v>0</v>
      </c>
      <c r="AR2007" s="407">
        <v>0</v>
      </c>
      <c r="AT2007" s="406">
        <v>0</v>
      </c>
      <c r="AU2007" s="407">
        <v>0</v>
      </c>
      <c r="AV2007" s="408">
        <v>0</v>
      </c>
      <c r="AW2007" s="407">
        <v>0</v>
      </c>
      <c r="AX2007" s="408">
        <v>0</v>
      </c>
      <c r="AY2007" s="407">
        <v>0</v>
      </c>
      <c r="AZ2007" s="408">
        <v>0</v>
      </c>
      <c r="BA2007" s="407">
        <v>0</v>
      </c>
      <c r="BB2007" s="408">
        <v>0</v>
      </c>
      <c r="BC2007" s="407">
        <v>0</v>
      </c>
    </row>
    <row r="2008" spans="1:55" x14ac:dyDescent="0.35">
      <c r="A2008" s="385" t="str" cm="1">
        <f t="array" ref="A2008">IFERROR(_xlfn.IFS(AND(F2008="Renta Variable",O2008=1),IFERROR(MATCH(B2008,[1]RV_Det!C:C,0),"Rev"),AND(J2008="Corporativa",O2008=1,I2008="EM"),IFERROR(MATCH(B2008,[1]RF_Corps!B:B,0),"Rev"),AND(F2008="Alternativos",O2008=1),IFERROR(MATCH(B2008,[1]Rep4!C:C,0),"Rev")),"")</f>
        <v/>
      </c>
      <c r="B2008" s="404" t="s">
        <v>5332</v>
      </c>
      <c r="C2008" s="439" t="s">
        <v>5333</v>
      </c>
      <c r="D2008" s="440" t="s">
        <v>5333</v>
      </c>
      <c r="E2008" s="396" t="str">
        <f>IF(B2008="","",INDEX([1]CatGlob!$S:$S,IFERROR(MATCH(MID(B2008,7,1),[1]CatGlob!$R:$R,0),MATCH(MID(B2008,1,2),[1]CatGlob!$R:$R,0))))</f>
        <v>PUT</v>
      </c>
      <c r="F2008" s="397" t="s">
        <v>5303</v>
      </c>
      <c r="G2008" s="398" t="s">
        <v>43</v>
      </c>
      <c r="H2008" s="399" t="s">
        <v>5304</v>
      </c>
      <c r="I2008" s="399" t="s">
        <v>48</v>
      </c>
      <c r="J2008" s="399" t="s">
        <v>600</v>
      </c>
      <c r="K2008" s="396" t="s">
        <v>600</v>
      </c>
      <c r="L2008" s="400" t="str">
        <f>IF(ISERROR(MATCH(M2008,M$10:M2007,0)),M2008,"")</f>
        <v/>
      </c>
      <c r="M2008" s="401" t="str">
        <f>IF(B2008="","",IF(ISERROR(MATCH(F2008&amp;"_"&amp;G2008&amp;"_"&amp;H2008&amp;"_"&amp;I2008&amp;"_"&amp;J2008&amp;IF(K2008="","","_"&amp;K2008),[1]CatGlob!$B:$B,0)),F2008&amp;"_"&amp;G2008&amp;"_"&amp;H2008&amp;"_"&amp;I2008&amp;"_"&amp;J2008&amp;IF(K2008="","","_"&amp;K2008),INDEX([1]CatGlob!$C:$C,MATCH(F2008&amp;"_"&amp;G2008&amp;"_"&amp;H2008&amp;"_"&amp;I2008&amp;"_"&amp;J2008&amp;IF(K2008="","","_"&amp;K2008),[1]CatGlob!$B:$B,0))))</f>
        <v>DER_RV_OP_US</v>
      </c>
      <c r="N2008" s="402" t="str">
        <f t="shared" si="65"/>
        <v/>
      </c>
      <c r="O2008" s="402" t="str">
        <f t="shared" si="64"/>
        <v/>
      </c>
      <c r="P2008" s="401" t="str">
        <f>IF(LEN(B2008)&gt;8,INDEX([1]CatGlob!$X:$X,MATCH(M2008,[1]CatGlob!$W:$W,0)),"")</f>
        <v>INTER</v>
      </c>
      <c r="Q2008" s="403" t="str">
        <f>INDEX([1]CatGlob!P:P,MATCH(M2008,[1]CatGlob!O:O,0))</f>
        <v>RVI</v>
      </c>
      <c r="R2008" s="403"/>
      <c r="S2008" s="403"/>
      <c r="T2008" s="403" t="str">
        <f>INDEX([1]CatGlob!$D:$D,MATCH($M2008,[1]CatGlob!$C:$C,0))</f>
        <v>US</v>
      </c>
      <c r="U2008" s="441"/>
      <c r="V2008" s="404" t="str">
        <f>INDEX([1]CatGlob!$F:$F,MATCH($M2008,[1]CatGlob!$C:$C,0))</f>
        <v>-</v>
      </c>
      <c r="W2008" s="405"/>
      <c r="X2008" s="406">
        <v>0</v>
      </c>
      <c r="Y2008" s="407">
        <v>0</v>
      </c>
      <c r="Z2008" s="408">
        <v>0</v>
      </c>
      <c r="AA2008" s="407">
        <v>0</v>
      </c>
      <c r="AB2008" s="408">
        <v>0</v>
      </c>
      <c r="AC2008" s="407">
        <v>0</v>
      </c>
      <c r="AD2008" s="408">
        <v>0</v>
      </c>
      <c r="AE2008" s="407">
        <v>0</v>
      </c>
      <c r="AF2008" s="408">
        <v>0</v>
      </c>
      <c r="AG2008" s="407">
        <v>0</v>
      </c>
      <c r="AI2008" s="406">
        <v>0</v>
      </c>
      <c r="AJ2008" s="407">
        <v>0</v>
      </c>
      <c r="AK2008" s="408">
        <v>0</v>
      </c>
      <c r="AL2008" s="407">
        <v>0</v>
      </c>
      <c r="AM2008" s="408">
        <v>0</v>
      </c>
      <c r="AN2008" s="407">
        <v>0</v>
      </c>
      <c r="AO2008" s="408">
        <v>0</v>
      </c>
      <c r="AP2008" s="407">
        <v>0</v>
      </c>
      <c r="AQ2008" s="408">
        <v>0</v>
      </c>
      <c r="AR2008" s="407">
        <v>0</v>
      </c>
      <c r="AT2008" s="406">
        <v>0</v>
      </c>
      <c r="AU2008" s="407">
        <v>0</v>
      </c>
      <c r="AV2008" s="408">
        <v>0</v>
      </c>
      <c r="AW2008" s="407">
        <v>0</v>
      </c>
      <c r="AX2008" s="408">
        <v>0</v>
      </c>
      <c r="AY2008" s="407">
        <v>0</v>
      </c>
      <c r="AZ2008" s="408">
        <v>0</v>
      </c>
      <c r="BA2008" s="407">
        <v>0</v>
      </c>
      <c r="BB2008" s="408">
        <v>0</v>
      </c>
      <c r="BC2008" s="407">
        <v>0</v>
      </c>
    </row>
    <row r="2009" spans="1:55" x14ac:dyDescent="0.35">
      <c r="A2009" s="385" t="str" cm="1">
        <f t="array" ref="A2009">IFERROR(_xlfn.IFS(AND(F2009="Renta Variable",O2009=1),IFERROR(MATCH(B2009,[1]RV_Det!C:C,0),"Rev"),AND(J2009="Corporativa",O2009=1,I2009="EM"),IFERROR(MATCH(B2009,[1]RF_Corps!B:B,0),"Rev"),AND(F2009="Alternativos",O2009=1),IFERROR(MATCH(B2009,[1]Rep4!C:C,0),"Rev")),"")</f>
        <v/>
      </c>
      <c r="B2009" s="404" t="s">
        <v>5334</v>
      </c>
      <c r="C2009" s="439" t="s">
        <v>5335</v>
      </c>
      <c r="D2009" s="440" t="s">
        <v>5335</v>
      </c>
      <c r="E2009" s="396" t="str">
        <f>IF(B2009="","",INDEX([1]CatGlob!$S:$S,IFERROR(MATCH(MID(B2009,7,1),[1]CatGlob!$R:$R,0),MATCH(MID(B2009,1,2),[1]CatGlob!$R:$R,0))))</f>
        <v>PUT</v>
      </c>
      <c r="F2009" s="397" t="s">
        <v>5303</v>
      </c>
      <c r="G2009" s="398" t="s">
        <v>43</v>
      </c>
      <c r="H2009" s="399" t="s">
        <v>5304</v>
      </c>
      <c r="I2009" s="399" t="s">
        <v>48</v>
      </c>
      <c r="J2009" s="399" t="s">
        <v>600</v>
      </c>
      <c r="K2009" s="396" t="s">
        <v>600</v>
      </c>
      <c r="L2009" s="400" t="str">
        <f>IF(ISERROR(MATCH(M2009,M$10:M2008,0)),M2009,"")</f>
        <v/>
      </c>
      <c r="M2009" s="401" t="str">
        <f>IF(B2009="","",IF(ISERROR(MATCH(F2009&amp;"_"&amp;G2009&amp;"_"&amp;H2009&amp;"_"&amp;I2009&amp;"_"&amp;J2009&amp;IF(K2009="","","_"&amp;K2009),[1]CatGlob!$B:$B,0)),F2009&amp;"_"&amp;G2009&amp;"_"&amp;H2009&amp;"_"&amp;I2009&amp;"_"&amp;J2009&amp;IF(K2009="","","_"&amp;K2009),INDEX([1]CatGlob!$C:$C,MATCH(F2009&amp;"_"&amp;G2009&amp;"_"&amp;H2009&amp;"_"&amp;I2009&amp;"_"&amp;J2009&amp;IF(K2009="","","_"&amp;K2009),[1]CatGlob!$B:$B,0))))</f>
        <v>DER_RV_OP_US</v>
      </c>
      <c r="N2009" s="402" t="str">
        <f t="shared" si="65"/>
        <v/>
      </c>
      <c r="O2009" s="402" t="str">
        <f t="shared" si="64"/>
        <v/>
      </c>
      <c r="P2009" s="401" t="str">
        <f>IF(LEN(B2009)&gt;8,INDEX([1]CatGlob!$X:$X,MATCH(M2009,[1]CatGlob!$W:$W,0)),"")</f>
        <v>INTER</v>
      </c>
      <c r="Q2009" s="403" t="str">
        <f>INDEX([1]CatGlob!P:P,MATCH(M2009,[1]CatGlob!O:O,0))</f>
        <v>RVI</v>
      </c>
      <c r="R2009" s="403"/>
      <c r="S2009" s="403"/>
      <c r="T2009" s="403" t="str">
        <f>INDEX([1]CatGlob!$D:$D,MATCH($M2009,[1]CatGlob!$C:$C,0))</f>
        <v>US</v>
      </c>
      <c r="U2009" s="441"/>
      <c r="V2009" s="404" t="str">
        <f>INDEX([1]CatGlob!$F:$F,MATCH($M2009,[1]CatGlob!$C:$C,0))</f>
        <v>-</v>
      </c>
      <c r="W2009" s="405"/>
      <c r="X2009" s="406">
        <v>0</v>
      </c>
      <c r="Y2009" s="407">
        <v>0</v>
      </c>
      <c r="Z2009" s="408">
        <v>0</v>
      </c>
      <c r="AA2009" s="407">
        <v>0</v>
      </c>
      <c r="AB2009" s="408">
        <v>0</v>
      </c>
      <c r="AC2009" s="407">
        <v>0</v>
      </c>
      <c r="AD2009" s="408">
        <v>0</v>
      </c>
      <c r="AE2009" s="407">
        <v>0</v>
      </c>
      <c r="AF2009" s="408">
        <v>0</v>
      </c>
      <c r="AG2009" s="407">
        <v>0</v>
      </c>
      <c r="AI2009" s="406">
        <v>0</v>
      </c>
      <c r="AJ2009" s="407">
        <v>0</v>
      </c>
      <c r="AK2009" s="408">
        <v>0</v>
      </c>
      <c r="AL2009" s="407">
        <v>0</v>
      </c>
      <c r="AM2009" s="408">
        <v>0</v>
      </c>
      <c r="AN2009" s="407">
        <v>0</v>
      </c>
      <c r="AO2009" s="408">
        <v>0</v>
      </c>
      <c r="AP2009" s="407">
        <v>0</v>
      </c>
      <c r="AQ2009" s="408">
        <v>0</v>
      </c>
      <c r="AR2009" s="407">
        <v>0</v>
      </c>
      <c r="AT2009" s="406">
        <v>0</v>
      </c>
      <c r="AU2009" s="407">
        <v>0</v>
      </c>
      <c r="AV2009" s="408">
        <v>0</v>
      </c>
      <c r="AW2009" s="407">
        <v>0</v>
      </c>
      <c r="AX2009" s="408">
        <v>0</v>
      </c>
      <c r="AY2009" s="407">
        <v>0</v>
      </c>
      <c r="AZ2009" s="408">
        <v>0</v>
      </c>
      <c r="BA2009" s="407">
        <v>0</v>
      </c>
      <c r="BB2009" s="408">
        <v>0</v>
      </c>
      <c r="BC2009" s="407">
        <v>0</v>
      </c>
    </row>
    <row r="2010" spans="1:55" x14ac:dyDescent="0.35">
      <c r="A2010" s="385" t="str" cm="1">
        <f t="array" ref="A2010">IFERROR(_xlfn.IFS(AND(F2010="Renta Variable",O2010=1),IFERROR(MATCH(B2010,[1]RV_Det!C:C,0),"Rev"),AND(J2010="Corporativa",O2010=1,I2010="EM"),IFERROR(MATCH(B2010,[1]RF_Corps!B:B,0),"Rev"),AND(F2010="Alternativos",O2010=1),IFERROR(MATCH(B2010,[1]Rep4!C:C,0),"Rev")),"")</f>
        <v/>
      </c>
      <c r="B2010" s="404" t="s">
        <v>5336</v>
      </c>
      <c r="C2010" s="439" t="s">
        <v>5337</v>
      </c>
      <c r="D2010" s="440" t="s">
        <v>5337</v>
      </c>
      <c r="E2010" s="396" t="str">
        <f>IF(B2010="","",INDEX([1]CatGlob!$S:$S,IFERROR(MATCH(MID(B2010,7,1),[1]CatGlob!$R:$R,0),MATCH(MID(B2010,1,2),[1]CatGlob!$R:$R,0))))</f>
        <v>PUT</v>
      </c>
      <c r="F2010" s="397" t="s">
        <v>5303</v>
      </c>
      <c r="G2010" s="398" t="s">
        <v>43</v>
      </c>
      <c r="H2010" s="399" t="s">
        <v>5304</v>
      </c>
      <c r="I2010" s="399" t="s">
        <v>48</v>
      </c>
      <c r="J2010" s="399" t="s">
        <v>600</v>
      </c>
      <c r="K2010" s="396" t="s">
        <v>600</v>
      </c>
      <c r="L2010" s="400" t="str">
        <f>IF(ISERROR(MATCH(M2010,M$10:M2009,0)),M2010,"")</f>
        <v/>
      </c>
      <c r="M2010" s="401" t="str">
        <f>IF(B2010="","",IF(ISERROR(MATCH(F2010&amp;"_"&amp;G2010&amp;"_"&amp;H2010&amp;"_"&amp;I2010&amp;"_"&amp;J2010&amp;IF(K2010="","","_"&amp;K2010),[1]CatGlob!$B:$B,0)),F2010&amp;"_"&amp;G2010&amp;"_"&amp;H2010&amp;"_"&amp;I2010&amp;"_"&amp;J2010&amp;IF(K2010="","","_"&amp;K2010),INDEX([1]CatGlob!$C:$C,MATCH(F2010&amp;"_"&amp;G2010&amp;"_"&amp;H2010&amp;"_"&amp;I2010&amp;"_"&amp;J2010&amp;IF(K2010="","","_"&amp;K2010),[1]CatGlob!$B:$B,0))))</f>
        <v>DER_RV_OP_US</v>
      </c>
      <c r="N2010" s="402" t="str">
        <f t="shared" si="65"/>
        <v/>
      </c>
      <c r="O2010" s="402" t="str">
        <f t="shared" si="64"/>
        <v/>
      </c>
      <c r="P2010" s="401" t="str">
        <f>IF(LEN(B2010)&gt;8,INDEX([1]CatGlob!$X:$X,MATCH(M2010,[1]CatGlob!$W:$W,0)),"")</f>
        <v>INTER</v>
      </c>
      <c r="Q2010" s="403" t="str">
        <f>INDEX([1]CatGlob!P:P,MATCH(M2010,[1]CatGlob!O:O,0))</f>
        <v>RVI</v>
      </c>
      <c r="R2010" s="403"/>
      <c r="S2010" s="403"/>
      <c r="T2010" s="403" t="str">
        <f>INDEX([1]CatGlob!$D:$D,MATCH($M2010,[1]CatGlob!$C:$C,0))</f>
        <v>US</v>
      </c>
      <c r="U2010" s="441"/>
      <c r="V2010" s="404" t="str">
        <f>INDEX([1]CatGlob!$F:$F,MATCH($M2010,[1]CatGlob!$C:$C,0))</f>
        <v>-</v>
      </c>
      <c r="W2010" s="405"/>
      <c r="X2010" s="406">
        <v>0</v>
      </c>
      <c r="Y2010" s="407">
        <v>0</v>
      </c>
      <c r="Z2010" s="408">
        <v>0</v>
      </c>
      <c r="AA2010" s="407">
        <v>0</v>
      </c>
      <c r="AB2010" s="408">
        <v>0</v>
      </c>
      <c r="AC2010" s="407">
        <v>0</v>
      </c>
      <c r="AD2010" s="408">
        <v>0</v>
      </c>
      <c r="AE2010" s="407">
        <v>0</v>
      </c>
      <c r="AF2010" s="408">
        <v>0</v>
      </c>
      <c r="AG2010" s="407">
        <v>0</v>
      </c>
      <c r="AI2010" s="406">
        <v>0</v>
      </c>
      <c r="AJ2010" s="407">
        <v>0</v>
      </c>
      <c r="AK2010" s="408">
        <v>0</v>
      </c>
      <c r="AL2010" s="407">
        <v>0</v>
      </c>
      <c r="AM2010" s="408">
        <v>0</v>
      </c>
      <c r="AN2010" s="407">
        <v>0</v>
      </c>
      <c r="AO2010" s="408">
        <v>0</v>
      </c>
      <c r="AP2010" s="407">
        <v>0</v>
      </c>
      <c r="AQ2010" s="408">
        <v>0</v>
      </c>
      <c r="AR2010" s="407">
        <v>0</v>
      </c>
      <c r="AT2010" s="406">
        <v>0</v>
      </c>
      <c r="AU2010" s="407">
        <v>0</v>
      </c>
      <c r="AV2010" s="408">
        <v>0</v>
      </c>
      <c r="AW2010" s="407">
        <v>0</v>
      </c>
      <c r="AX2010" s="408">
        <v>0</v>
      </c>
      <c r="AY2010" s="407">
        <v>0</v>
      </c>
      <c r="AZ2010" s="408">
        <v>0</v>
      </c>
      <c r="BA2010" s="407">
        <v>0</v>
      </c>
      <c r="BB2010" s="408">
        <v>0</v>
      </c>
      <c r="BC2010" s="407">
        <v>0</v>
      </c>
    </row>
    <row r="2011" spans="1:55" x14ac:dyDescent="0.35">
      <c r="A2011" s="385" t="str" cm="1">
        <f t="array" ref="A2011">IFERROR(_xlfn.IFS(AND(F2011="Renta Variable",O2011=1),IFERROR(MATCH(B2011,[1]RV_Det!C:C,0),"Rev"),AND(J2011="Corporativa",O2011=1,I2011="EM"),IFERROR(MATCH(B2011,[1]RF_Corps!B:B,0),"Rev"),AND(F2011="Alternativos",O2011=1),IFERROR(MATCH(B2011,[1]Rep4!C:C,0),"Rev")),"")</f>
        <v/>
      </c>
      <c r="B2011" s="404" t="s">
        <v>5338</v>
      </c>
      <c r="C2011" s="439" t="s">
        <v>5339</v>
      </c>
      <c r="D2011" s="440" t="s">
        <v>5339</v>
      </c>
      <c r="E2011" s="396" t="str">
        <f>IF(B2011="","",INDEX([1]CatGlob!$S:$S,IFERROR(MATCH(MID(B2011,7,1),[1]CatGlob!$R:$R,0),MATCH(MID(B2011,1,2),[1]CatGlob!$R:$R,0))))</f>
        <v>PUT</v>
      </c>
      <c r="F2011" s="397" t="s">
        <v>5303</v>
      </c>
      <c r="G2011" s="398" t="s">
        <v>43</v>
      </c>
      <c r="H2011" s="399" t="s">
        <v>5304</v>
      </c>
      <c r="I2011" s="399" t="s">
        <v>48</v>
      </c>
      <c r="J2011" s="399" t="s">
        <v>600</v>
      </c>
      <c r="K2011" s="396" t="s">
        <v>600</v>
      </c>
      <c r="L2011" s="400" t="str">
        <f>IF(ISERROR(MATCH(M2011,M$10:M2010,0)),M2011,"")</f>
        <v/>
      </c>
      <c r="M2011" s="401" t="str">
        <f>IF(B2011="","",IF(ISERROR(MATCH(F2011&amp;"_"&amp;G2011&amp;"_"&amp;H2011&amp;"_"&amp;I2011&amp;"_"&amp;J2011&amp;IF(K2011="","","_"&amp;K2011),[1]CatGlob!$B:$B,0)),F2011&amp;"_"&amp;G2011&amp;"_"&amp;H2011&amp;"_"&amp;I2011&amp;"_"&amp;J2011&amp;IF(K2011="","","_"&amp;K2011),INDEX([1]CatGlob!$C:$C,MATCH(F2011&amp;"_"&amp;G2011&amp;"_"&amp;H2011&amp;"_"&amp;I2011&amp;"_"&amp;J2011&amp;IF(K2011="","","_"&amp;K2011),[1]CatGlob!$B:$B,0))))</f>
        <v>DER_RV_OP_US</v>
      </c>
      <c r="N2011" s="402" t="str">
        <f t="shared" si="65"/>
        <v/>
      </c>
      <c r="O2011" s="402" t="str">
        <f t="shared" si="64"/>
        <v/>
      </c>
      <c r="P2011" s="401" t="str">
        <f>IF(LEN(B2011)&gt;8,INDEX([1]CatGlob!$X:$X,MATCH(M2011,[1]CatGlob!$W:$W,0)),"")</f>
        <v>INTER</v>
      </c>
      <c r="Q2011" s="403" t="str">
        <f>INDEX([1]CatGlob!P:P,MATCH(M2011,[1]CatGlob!O:O,0))</f>
        <v>RVI</v>
      </c>
      <c r="R2011" s="403"/>
      <c r="S2011" s="403"/>
      <c r="T2011" s="403" t="str">
        <f>INDEX([1]CatGlob!$D:$D,MATCH($M2011,[1]CatGlob!$C:$C,0))</f>
        <v>US</v>
      </c>
      <c r="U2011" s="441"/>
      <c r="V2011" s="404" t="str">
        <f>INDEX([1]CatGlob!$F:$F,MATCH($M2011,[1]CatGlob!$C:$C,0))</f>
        <v>-</v>
      </c>
      <c r="W2011" s="405"/>
      <c r="X2011" s="406">
        <v>0</v>
      </c>
      <c r="Y2011" s="407">
        <v>0</v>
      </c>
      <c r="Z2011" s="408">
        <v>0</v>
      </c>
      <c r="AA2011" s="407">
        <v>0</v>
      </c>
      <c r="AB2011" s="408">
        <v>0</v>
      </c>
      <c r="AC2011" s="407">
        <v>0</v>
      </c>
      <c r="AD2011" s="408">
        <v>0</v>
      </c>
      <c r="AE2011" s="407">
        <v>0</v>
      </c>
      <c r="AF2011" s="408">
        <v>0</v>
      </c>
      <c r="AG2011" s="407">
        <v>0</v>
      </c>
      <c r="AI2011" s="406">
        <v>0</v>
      </c>
      <c r="AJ2011" s="407">
        <v>0</v>
      </c>
      <c r="AK2011" s="408">
        <v>0</v>
      </c>
      <c r="AL2011" s="407">
        <v>0</v>
      </c>
      <c r="AM2011" s="408">
        <v>0</v>
      </c>
      <c r="AN2011" s="407">
        <v>0</v>
      </c>
      <c r="AO2011" s="408">
        <v>0</v>
      </c>
      <c r="AP2011" s="407">
        <v>0</v>
      </c>
      <c r="AQ2011" s="408">
        <v>0</v>
      </c>
      <c r="AR2011" s="407">
        <v>0</v>
      </c>
      <c r="AT2011" s="406">
        <v>0</v>
      </c>
      <c r="AU2011" s="407">
        <v>0</v>
      </c>
      <c r="AV2011" s="408">
        <v>0</v>
      </c>
      <c r="AW2011" s="407">
        <v>0</v>
      </c>
      <c r="AX2011" s="408">
        <v>0</v>
      </c>
      <c r="AY2011" s="407">
        <v>0</v>
      </c>
      <c r="AZ2011" s="408">
        <v>0</v>
      </c>
      <c r="BA2011" s="407">
        <v>0</v>
      </c>
      <c r="BB2011" s="408">
        <v>0</v>
      </c>
      <c r="BC2011" s="407">
        <v>0</v>
      </c>
    </row>
    <row r="2012" spans="1:55" x14ac:dyDescent="0.35">
      <c r="A2012" s="385" t="str" cm="1">
        <f t="array" ref="A2012">IFERROR(_xlfn.IFS(AND(F2012="Renta Variable",O2012=1),IFERROR(MATCH(B2012,[1]RV_Det!C:C,0),"Rev"),AND(J2012="Corporativa",O2012=1,I2012="EM"),IFERROR(MATCH(B2012,[1]RF_Corps!B:B,0),"Rev"),AND(F2012="Alternativos",O2012=1),IFERROR(MATCH(B2012,[1]Rep4!C:C,0),"Rev")),"")</f>
        <v/>
      </c>
      <c r="B2012" s="404" t="s">
        <v>5340</v>
      </c>
      <c r="C2012" s="439" t="s">
        <v>5341</v>
      </c>
      <c r="D2012" s="440" t="s">
        <v>5341</v>
      </c>
      <c r="E2012" s="396" t="str">
        <f>IF(B2012="","",INDEX([1]CatGlob!$S:$S,IFERROR(MATCH(MID(B2012,7,1),[1]CatGlob!$R:$R,0),MATCH(MID(B2012,1,2),[1]CatGlob!$R:$R,0))))</f>
        <v>PUT</v>
      </c>
      <c r="F2012" s="397" t="s">
        <v>5303</v>
      </c>
      <c r="G2012" s="398" t="s">
        <v>43</v>
      </c>
      <c r="H2012" s="399" t="s">
        <v>5304</v>
      </c>
      <c r="I2012" s="399" t="s">
        <v>48</v>
      </c>
      <c r="J2012" s="399" t="s">
        <v>600</v>
      </c>
      <c r="K2012" s="396" t="s">
        <v>600</v>
      </c>
      <c r="L2012" s="400" t="str">
        <f>IF(ISERROR(MATCH(M2012,M$10:M2011,0)),M2012,"")</f>
        <v/>
      </c>
      <c r="M2012" s="401" t="str">
        <f>IF(B2012="","",IF(ISERROR(MATCH(F2012&amp;"_"&amp;G2012&amp;"_"&amp;H2012&amp;"_"&amp;I2012&amp;"_"&amp;J2012&amp;IF(K2012="","","_"&amp;K2012),[1]CatGlob!$B:$B,0)),F2012&amp;"_"&amp;G2012&amp;"_"&amp;H2012&amp;"_"&amp;I2012&amp;"_"&amp;J2012&amp;IF(K2012="","","_"&amp;K2012),INDEX([1]CatGlob!$C:$C,MATCH(F2012&amp;"_"&amp;G2012&amp;"_"&amp;H2012&amp;"_"&amp;I2012&amp;"_"&amp;J2012&amp;IF(K2012="","","_"&amp;K2012),[1]CatGlob!$B:$B,0))))</f>
        <v>DER_RV_OP_US</v>
      </c>
      <c r="N2012" s="402" t="str">
        <f t="shared" si="65"/>
        <v/>
      </c>
      <c r="O2012" s="402" t="str">
        <f t="shared" si="64"/>
        <v/>
      </c>
      <c r="P2012" s="401" t="str">
        <f>IF(LEN(B2012)&gt;8,INDEX([1]CatGlob!$X:$X,MATCH(M2012,[1]CatGlob!$W:$W,0)),"")</f>
        <v>INTER</v>
      </c>
      <c r="Q2012" s="403" t="str">
        <f>INDEX([1]CatGlob!P:P,MATCH(M2012,[1]CatGlob!O:O,0))</f>
        <v>RVI</v>
      </c>
      <c r="R2012" s="403"/>
      <c r="S2012" s="403"/>
      <c r="T2012" s="403" t="str">
        <f>INDEX([1]CatGlob!$D:$D,MATCH($M2012,[1]CatGlob!$C:$C,0))</f>
        <v>US</v>
      </c>
      <c r="U2012" s="441"/>
      <c r="V2012" s="404" t="str">
        <f>INDEX([1]CatGlob!$F:$F,MATCH($M2012,[1]CatGlob!$C:$C,0))</f>
        <v>-</v>
      </c>
      <c r="W2012" s="405"/>
      <c r="X2012" s="406">
        <v>0</v>
      </c>
      <c r="Y2012" s="407">
        <v>0</v>
      </c>
      <c r="Z2012" s="408">
        <v>0</v>
      </c>
      <c r="AA2012" s="407">
        <v>0</v>
      </c>
      <c r="AB2012" s="408">
        <v>0</v>
      </c>
      <c r="AC2012" s="407">
        <v>0</v>
      </c>
      <c r="AD2012" s="408">
        <v>0</v>
      </c>
      <c r="AE2012" s="407">
        <v>0</v>
      </c>
      <c r="AF2012" s="408">
        <v>0</v>
      </c>
      <c r="AG2012" s="407">
        <v>0</v>
      </c>
      <c r="AI2012" s="406">
        <v>0</v>
      </c>
      <c r="AJ2012" s="407">
        <v>0</v>
      </c>
      <c r="AK2012" s="408">
        <v>0</v>
      </c>
      <c r="AL2012" s="407">
        <v>0</v>
      </c>
      <c r="AM2012" s="408">
        <v>0</v>
      </c>
      <c r="AN2012" s="407">
        <v>0</v>
      </c>
      <c r="AO2012" s="408">
        <v>0</v>
      </c>
      <c r="AP2012" s="407">
        <v>0</v>
      </c>
      <c r="AQ2012" s="408">
        <v>0</v>
      </c>
      <c r="AR2012" s="407">
        <v>0</v>
      </c>
      <c r="AT2012" s="406">
        <v>0</v>
      </c>
      <c r="AU2012" s="407">
        <v>0</v>
      </c>
      <c r="AV2012" s="408">
        <v>0</v>
      </c>
      <c r="AW2012" s="407">
        <v>0</v>
      </c>
      <c r="AX2012" s="408">
        <v>0</v>
      </c>
      <c r="AY2012" s="407">
        <v>0</v>
      </c>
      <c r="AZ2012" s="408">
        <v>0</v>
      </c>
      <c r="BA2012" s="407">
        <v>0</v>
      </c>
      <c r="BB2012" s="408">
        <v>0</v>
      </c>
      <c r="BC2012" s="407">
        <v>0</v>
      </c>
    </row>
    <row r="2013" spans="1:55" x14ac:dyDescent="0.35">
      <c r="A2013" s="385" t="str" cm="1">
        <f t="array" ref="A2013">IFERROR(_xlfn.IFS(AND(F2013="Renta Variable",O2013=1),IFERROR(MATCH(B2013,[1]RV_Det!C:C,0),"Rev"),AND(J2013="Corporativa",O2013=1,I2013="EM"),IFERROR(MATCH(B2013,[1]RF_Corps!B:B,0),"Rev"),AND(F2013="Alternativos",O2013=1),IFERROR(MATCH(B2013,[1]Rep4!C:C,0),"Rev")),"")</f>
        <v/>
      </c>
      <c r="B2013" s="404" t="s">
        <v>5342</v>
      </c>
      <c r="C2013" s="439" t="s">
        <v>5343</v>
      </c>
      <c r="D2013" s="440" t="s">
        <v>5343</v>
      </c>
      <c r="E2013" s="396" t="str">
        <f>IF(B2013="","",INDEX([1]CatGlob!$S:$S,IFERROR(MATCH(MID(B2013,7,1),[1]CatGlob!$R:$R,0),MATCH(MID(B2013,1,2),[1]CatGlob!$R:$R,0))))</f>
        <v>PUT</v>
      </c>
      <c r="F2013" s="397" t="s">
        <v>5303</v>
      </c>
      <c r="G2013" s="398" t="s">
        <v>43</v>
      </c>
      <c r="H2013" s="399" t="s">
        <v>5304</v>
      </c>
      <c r="I2013" s="399" t="s">
        <v>48</v>
      </c>
      <c r="J2013" s="399" t="s">
        <v>600</v>
      </c>
      <c r="K2013" s="396" t="s">
        <v>600</v>
      </c>
      <c r="L2013" s="400" t="str">
        <f>IF(ISERROR(MATCH(M2013,M$10:M2012,0)),M2013,"")</f>
        <v/>
      </c>
      <c r="M2013" s="401" t="str">
        <f>IF(B2013="","",IF(ISERROR(MATCH(F2013&amp;"_"&amp;G2013&amp;"_"&amp;H2013&amp;"_"&amp;I2013&amp;"_"&amp;J2013&amp;IF(K2013="","","_"&amp;K2013),[1]CatGlob!$B:$B,0)),F2013&amp;"_"&amp;G2013&amp;"_"&amp;H2013&amp;"_"&amp;I2013&amp;"_"&amp;J2013&amp;IF(K2013="","","_"&amp;K2013),INDEX([1]CatGlob!$C:$C,MATCH(F2013&amp;"_"&amp;G2013&amp;"_"&amp;H2013&amp;"_"&amp;I2013&amp;"_"&amp;J2013&amp;IF(K2013="","","_"&amp;K2013),[1]CatGlob!$B:$B,0))))</f>
        <v>DER_RV_OP_US</v>
      </c>
      <c r="N2013" s="402" t="str">
        <f t="shared" si="65"/>
        <v/>
      </c>
      <c r="O2013" s="402" t="str">
        <f t="shared" si="64"/>
        <v/>
      </c>
      <c r="P2013" s="401" t="str">
        <f>IF(LEN(B2013)&gt;8,INDEX([1]CatGlob!$X:$X,MATCH(M2013,[1]CatGlob!$W:$W,0)),"")</f>
        <v>INTER</v>
      </c>
      <c r="Q2013" s="403" t="str">
        <f>INDEX([1]CatGlob!P:P,MATCH(M2013,[1]CatGlob!O:O,0))</f>
        <v>RVI</v>
      </c>
      <c r="R2013" s="403"/>
      <c r="S2013" s="403"/>
      <c r="T2013" s="403" t="str">
        <f>INDEX([1]CatGlob!$D:$D,MATCH($M2013,[1]CatGlob!$C:$C,0))</f>
        <v>US</v>
      </c>
      <c r="U2013" s="441"/>
      <c r="V2013" s="404" t="str">
        <f>INDEX([1]CatGlob!$F:$F,MATCH($M2013,[1]CatGlob!$C:$C,0))</f>
        <v>-</v>
      </c>
      <c r="W2013" s="405"/>
      <c r="X2013" s="406">
        <v>0</v>
      </c>
      <c r="Y2013" s="407">
        <v>0</v>
      </c>
      <c r="Z2013" s="408">
        <v>0</v>
      </c>
      <c r="AA2013" s="407">
        <v>0</v>
      </c>
      <c r="AB2013" s="408">
        <v>0</v>
      </c>
      <c r="AC2013" s="407">
        <v>0</v>
      </c>
      <c r="AD2013" s="408">
        <v>0</v>
      </c>
      <c r="AE2013" s="407">
        <v>0</v>
      </c>
      <c r="AF2013" s="408">
        <v>0</v>
      </c>
      <c r="AG2013" s="407">
        <v>0</v>
      </c>
      <c r="AI2013" s="406">
        <v>0</v>
      </c>
      <c r="AJ2013" s="407">
        <v>0</v>
      </c>
      <c r="AK2013" s="408">
        <v>0</v>
      </c>
      <c r="AL2013" s="407">
        <v>0</v>
      </c>
      <c r="AM2013" s="408">
        <v>0</v>
      </c>
      <c r="AN2013" s="407">
        <v>0</v>
      </c>
      <c r="AO2013" s="408">
        <v>0</v>
      </c>
      <c r="AP2013" s="407">
        <v>0</v>
      </c>
      <c r="AQ2013" s="408">
        <v>0</v>
      </c>
      <c r="AR2013" s="407">
        <v>0</v>
      </c>
      <c r="AT2013" s="406">
        <v>0</v>
      </c>
      <c r="AU2013" s="407">
        <v>0</v>
      </c>
      <c r="AV2013" s="408">
        <v>0</v>
      </c>
      <c r="AW2013" s="407">
        <v>0</v>
      </c>
      <c r="AX2013" s="408">
        <v>0</v>
      </c>
      <c r="AY2013" s="407">
        <v>0</v>
      </c>
      <c r="AZ2013" s="408">
        <v>0</v>
      </c>
      <c r="BA2013" s="407">
        <v>0</v>
      </c>
      <c r="BB2013" s="408">
        <v>0</v>
      </c>
      <c r="BC2013" s="407">
        <v>0</v>
      </c>
    </row>
    <row r="2014" spans="1:55" x14ac:dyDescent="0.35">
      <c r="A2014" s="385" t="str" cm="1">
        <f t="array" ref="A2014">IFERROR(_xlfn.IFS(AND(F2014="Renta Variable",O2014=1),IFERROR(MATCH(B2014,[1]RV_Det!C:C,0),"Rev"),AND(J2014="Corporativa",O2014=1,I2014="EM"),IFERROR(MATCH(B2014,[1]RF_Corps!B:B,0),"Rev"),AND(F2014="Alternativos",O2014=1),IFERROR(MATCH(B2014,[1]Rep4!C:C,0),"Rev")),"")</f>
        <v/>
      </c>
      <c r="B2014" s="404" t="s">
        <v>5344</v>
      </c>
      <c r="C2014" s="439" t="s">
        <v>5345</v>
      </c>
      <c r="D2014" s="440" t="s">
        <v>5345</v>
      </c>
      <c r="E2014" s="396" t="str">
        <f>IF(B2014="","",INDEX([1]CatGlob!$S:$S,IFERROR(MATCH(MID(B2014,7,1),[1]CatGlob!$R:$R,0),MATCH(MID(B2014,1,2),[1]CatGlob!$R:$R,0))))</f>
        <v>PUT</v>
      </c>
      <c r="F2014" s="397" t="s">
        <v>5303</v>
      </c>
      <c r="G2014" s="398" t="s">
        <v>43</v>
      </c>
      <c r="H2014" s="399" t="s">
        <v>5304</v>
      </c>
      <c r="I2014" s="399" t="s">
        <v>48</v>
      </c>
      <c r="J2014" s="399" t="s">
        <v>600</v>
      </c>
      <c r="K2014" s="396" t="s">
        <v>600</v>
      </c>
      <c r="L2014" s="400" t="str">
        <f>IF(ISERROR(MATCH(M2014,M$10:M2013,0)),M2014,"")</f>
        <v/>
      </c>
      <c r="M2014" s="401" t="str">
        <f>IF(B2014="","",IF(ISERROR(MATCH(F2014&amp;"_"&amp;G2014&amp;"_"&amp;H2014&amp;"_"&amp;I2014&amp;"_"&amp;J2014&amp;IF(K2014="","","_"&amp;K2014),[1]CatGlob!$B:$B,0)),F2014&amp;"_"&amp;G2014&amp;"_"&amp;H2014&amp;"_"&amp;I2014&amp;"_"&amp;J2014&amp;IF(K2014="","","_"&amp;K2014),INDEX([1]CatGlob!$C:$C,MATCH(F2014&amp;"_"&amp;G2014&amp;"_"&amp;H2014&amp;"_"&amp;I2014&amp;"_"&amp;J2014&amp;IF(K2014="","","_"&amp;K2014),[1]CatGlob!$B:$B,0))))</f>
        <v>DER_RV_OP_US</v>
      </c>
      <c r="N2014" s="402" t="str">
        <f t="shared" si="65"/>
        <v/>
      </c>
      <c r="O2014" s="402" t="str">
        <f t="shared" si="64"/>
        <v/>
      </c>
      <c r="P2014" s="401" t="str">
        <f>IF(LEN(B2014)&gt;8,INDEX([1]CatGlob!$X:$X,MATCH(M2014,[1]CatGlob!$W:$W,0)),"")</f>
        <v>INTER</v>
      </c>
      <c r="Q2014" s="403" t="str">
        <f>INDEX([1]CatGlob!P:P,MATCH(M2014,[1]CatGlob!O:O,0))</f>
        <v>RVI</v>
      </c>
      <c r="R2014" s="403"/>
      <c r="S2014" s="403"/>
      <c r="T2014" s="403" t="str">
        <f>INDEX([1]CatGlob!$D:$D,MATCH($M2014,[1]CatGlob!$C:$C,0))</f>
        <v>US</v>
      </c>
      <c r="U2014" s="441"/>
      <c r="V2014" s="404" t="str">
        <f>INDEX([1]CatGlob!$F:$F,MATCH($M2014,[1]CatGlob!$C:$C,0))</f>
        <v>-</v>
      </c>
      <c r="W2014" s="405"/>
      <c r="X2014" s="406">
        <v>0</v>
      </c>
      <c r="Y2014" s="407">
        <v>0</v>
      </c>
      <c r="Z2014" s="408">
        <v>0</v>
      </c>
      <c r="AA2014" s="407">
        <v>0</v>
      </c>
      <c r="AB2014" s="408">
        <v>0</v>
      </c>
      <c r="AC2014" s="407">
        <v>0</v>
      </c>
      <c r="AD2014" s="408">
        <v>0</v>
      </c>
      <c r="AE2014" s="407">
        <v>0</v>
      </c>
      <c r="AF2014" s="408">
        <v>0</v>
      </c>
      <c r="AG2014" s="407">
        <v>0</v>
      </c>
      <c r="AI2014" s="406">
        <v>0</v>
      </c>
      <c r="AJ2014" s="407">
        <v>0</v>
      </c>
      <c r="AK2014" s="408">
        <v>0</v>
      </c>
      <c r="AL2014" s="407">
        <v>0</v>
      </c>
      <c r="AM2014" s="408">
        <v>0</v>
      </c>
      <c r="AN2014" s="407">
        <v>0</v>
      </c>
      <c r="AO2014" s="408">
        <v>0</v>
      </c>
      <c r="AP2014" s="407">
        <v>0</v>
      </c>
      <c r="AQ2014" s="408">
        <v>0</v>
      </c>
      <c r="AR2014" s="407">
        <v>0</v>
      </c>
      <c r="AT2014" s="406">
        <v>0</v>
      </c>
      <c r="AU2014" s="407">
        <v>0</v>
      </c>
      <c r="AV2014" s="408">
        <v>0</v>
      </c>
      <c r="AW2014" s="407">
        <v>0</v>
      </c>
      <c r="AX2014" s="408">
        <v>0</v>
      </c>
      <c r="AY2014" s="407">
        <v>0</v>
      </c>
      <c r="AZ2014" s="408">
        <v>0</v>
      </c>
      <c r="BA2014" s="407">
        <v>0</v>
      </c>
      <c r="BB2014" s="408">
        <v>0</v>
      </c>
      <c r="BC2014" s="407">
        <v>0</v>
      </c>
    </row>
    <row r="2015" spans="1:55" x14ac:dyDescent="0.35">
      <c r="A2015" s="385" t="str" cm="1">
        <f t="array" ref="A2015">IFERROR(_xlfn.IFS(AND(F2015="Renta Variable",O2015=1),IFERROR(MATCH(B2015,[1]RV_Det!C:C,0),"Rev"),AND(J2015="Corporativa",O2015=1,I2015="EM"),IFERROR(MATCH(B2015,[1]RF_Corps!B:B,0),"Rev"),AND(F2015="Alternativos",O2015=1),IFERROR(MATCH(B2015,[1]Rep4!C:C,0),"Rev")),"")</f>
        <v/>
      </c>
      <c r="B2015" s="404" t="s">
        <v>5346</v>
      </c>
      <c r="C2015" s="439" t="s">
        <v>5347</v>
      </c>
      <c r="D2015" s="440" t="s">
        <v>5347</v>
      </c>
      <c r="E2015" s="396" t="str">
        <f>IF(B2015="","",INDEX([1]CatGlob!$S:$S,IFERROR(MATCH(MID(B2015,7,1),[1]CatGlob!$R:$R,0),MATCH(MID(B2015,1,2),[1]CatGlob!$R:$R,0))))</f>
        <v>PUT</v>
      </c>
      <c r="F2015" s="397" t="s">
        <v>5303</v>
      </c>
      <c r="G2015" s="398" t="s">
        <v>43</v>
      </c>
      <c r="H2015" s="399" t="s">
        <v>5304</v>
      </c>
      <c r="I2015" s="399" t="s">
        <v>48</v>
      </c>
      <c r="J2015" s="399" t="s">
        <v>600</v>
      </c>
      <c r="K2015" s="396" t="s">
        <v>600</v>
      </c>
      <c r="L2015" s="400" t="str">
        <f>IF(ISERROR(MATCH(M2015,M$10:M2014,0)),M2015,"")</f>
        <v/>
      </c>
      <c r="M2015" s="401" t="str">
        <f>IF(B2015="","",IF(ISERROR(MATCH(F2015&amp;"_"&amp;G2015&amp;"_"&amp;H2015&amp;"_"&amp;I2015&amp;"_"&amp;J2015&amp;IF(K2015="","","_"&amp;K2015),[1]CatGlob!$B:$B,0)),F2015&amp;"_"&amp;G2015&amp;"_"&amp;H2015&amp;"_"&amp;I2015&amp;"_"&amp;J2015&amp;IF(K2015="","","_"&amp;K2015),INDEX([1]CatGlob!$C:$C,MATCH(F2015&amp;"_"&amp;G2015&amp;"_"&amp;H2015&amp;"_"&amp;I2015&amp;"_"&amp;J2015&amp;IF(K2015="","","_"&amp;K2015),[1]CatGlob!$B:$B,0))))</f>
        <v>DER_RV_OP_US</v>
      </c>
      <c r="N2015" s="402" t="str">
        <f t="shared" si="65"/>
        <v/>
      </c>
      <c r="O2015" s="402" t="str">
        <f t="shared" si="64"/>
        <v/>
      </c>
      <c r="P2015" s="401" t="str">
        <f>IF(LEN(B2015)&gt;8,INDEX([1]CatGlob!$X:$X,MATCH(M2015,[1]CatGlob!$W:$W,0)),"")</f>
        <v>INTER</v>
      </c>
      <c r="Q2015" s="403" t="str">
        <f>INDEX([1]CatGlob!P:P,MATCH(M2015,[1]CatGlob!O:O,0))</f>
        <v>RVI</v>
      </c>
      <c r="R2015" s="403"/>
      <c r="S2015" s="403"/>
      <c r="T2015" s="403" t="str">
        <f>INDEX([1]CatGlob!$D:$D,MATCH($M2015,[1]CatGlob!$C:$C,0))</f>
        <v>US</v>
      </c>
      <c r="U2015" s="441"/>
      <c r="V2015" s="404" t="str">
        <f>INDEX([1]CatGlob!$F:$F,MATCH($M2015,[1]CatGlob!$C:$C,0))</f>
        <v>-</v>
      </c>
      <c r="W2015" s="405"/>
      <c r="X2015" s="406">
        <v>0</v>
      </c>
      <c r="Y2015" s="407">
        <v>0</v>
      </c>
      <c r="Z2015" s="408">
        <v>0</v>
      </c>
      <c r="AA2015" s="407">
        <v>0</v>
      </c>
      <c r="AB2015" s="408">
        <v>0</v>
      </c>
      <c r="AC2015" s="407">
        <v>0</v>
      </c>
      <c r="AD2015" s="408">
        <v>0</v>
      </c>
      <c r="AE2015" s="407">
        <v>0</v>
      </c>
      <c r="AF2015" s="408">
        <v>0</v>
      </c>
      <c r="AG2015" s="407">
        <v>0</v>
      </c>
      <c r="AI2015" s="406">
        <v>0</v>
      </c>
      <c r="AJ2015" s="407">
        <v>0</v>
      </c>
      <c r="AK2015" s="408">
        <v>0</v>
      </c>
      <c r="AL2015" s="407">
        <v>0</v>
      </c>
      <c r="AM2015" s="408">
        <v>0</v>
      </c>
      <c r="AN2015" s="407">
        <v>0</v>
      </c>
      <c r="AO2015" s="408">
        <v>0</v>
      </c>
      <c r="AP2015" s="407">
        <v>0</v>
      </c>
      <c r="AQ2015" s="408">
        <v>0</v>
      </c>
      <c r="AR2015" s="407">
        <v>0</v>
      </c>
      <c r="AT2015" s="406">
        <v>0</v>
      </c>
      <c r="AU2015" s="407">
        <v>0</v>
      </c>
      <c r="AV2015" s="408">
        <v>0</v>
      </c>
      <c r="AW2015" s="407">
        <v>0</v>
      </c>
      <c r="AX2015" s="408">
        <v>0</v>
      </c>
      <c r="AY2015" s="407">
        <v>0</v>
      </c>
      <c r="AZ2015" s="408">
        <v>0</v>
      </c>
      <c r="BA2015" s="407">
        <v>0</v>
      </c>
      <c r="BB2015" s="408">
        <v>0</v>
      </c>
      <c r="BC2015" s="407">
        <v>0</v>
      </c>
    </row>
    <row r="2016" spans="1:55" x14ac:dyDescent="0.35">
      <c r="A2016" s="385" t="str" cm="1">
        <f t="array" ref="A2016">IFERROR(_xlfn.IFS(AND(F2016="Renta Variable",O2016=1),IFERROR(MATCH(B2016,[1]RV_Det!C:C,0),"Rev"),AND(J2016="Corporativa",O2016=1,I2016="EM"),IFERROR(MATCH(B2016,[1]RF_Corps!B:B,0),"Rev"),AND(F2016="Alternativos",O2016=1),IFERROR(MATCH(B2016,[1]Rep4!C:C,0),"Rev")),"")</f>
        <v/>
      </c>
      <c r="B2016" s="404" t="s">
        <v>5348</v>
      </c>
      <c r="C2016" s="439" t="s">
        <v>5349</v>
      </c>
      <c r="D2016" s="440" t="s">
        <v>5349</v>
      </c>
      <c r="E2016" s="396" t="str">
        <f>IF(B2016="","",INDEX([1]CatGlob!$S:$S,IFERROR(MATCH(MID(B2016,7,1),[1]CatGlob!$R:$R,0),MATCH(MID(B2016,1,2),[1]CatGlob!$R:$R,0))))</f>
        <v>PUT</v>
      </c>
      <c r="F2016" s="397" t="s">
        <v>5303</v>
      </c>
      <c r="G2016" s="398" t="s">
        <v>43</v>
      </c>
      <c r="H2016" s="399" t="s">
        <v>5304</v>
      </c>
      <c r="I2016" s="399" t="s">
        <v>48</v>
      </c>
      <c r="J2016" s="399" t="s">
        <v>600</v>
      </c>
      <c r="K2016" s="396" t="s">
        <v>600</v>
      </c>
      <c r="L2016" s="400" t="str">
        <f>IF(ISERROR(MATCH(M2016,M$10:M2015,0)),M2016,"")</f>
        <v/>
      </c>
      <c r="M2016" s="401" t="str">
        <f>IF(B2016="","",IF(ISERROR(MATCH(F2016&amp;"_"&amp;G2016&amp;"_"&amp;H2016&amp;"_"&amp;I2016&amp;"_"&amp;J2016&amp;IF(K2016="","","_"&amp;K2016),[1]CatGlob!$B:$B,0)),F2016&amp;"_"&amp;G2016&amp;"_"&amp;H2016&amp;"_"&amp;I2016&amp;"_"&amp;J2016&amp;IF(K2016="","","_"&amp;K2016),INDEX([1]CatGlob!$C:$C,MATCH(F2016&amp;"_"&amp;G2016&amp;"_"&amp;H2016&amp;"_"&amp;I2016&amp;"_"&amp;J2016&amp;IF(K2016="","","_"&amp;K2016),[1]CatGlob!$B:$B,0))))</f>
        <v>DER_RV_OP_US</v>
      </c>
      <c r="N2016" s="402" t="str">
        <f t="shared" si="65"/>
        <v/>
      </c>
      <c r="O2016" s="402" t="str">
        <f t="shared" si="64"/>
        <v/>
      </c>
      <c r="P2016" s="401" t="str">
        <f>IF(LEN(B2016)&gt;8,INDEX([1]CatGlob!$X:$X,MATCH(M2016,[1]CatGlob!$W:$W,0)),"")</f>
        <v>INTER</v>
      </c>
      <c r="Q2016" s="403" t="str">
        <f>INDEX([1]CatGlob!P:P,MATCH(M2016,[1]CatGlob!O:O,0))</f>
        <v>RVI</v>
      </c>
      <c r="R2016" s="403"/>
      <c r="S2016" s="403"/>
      <c r="T2016" s="403" t="str">
        <f>INDEX([1]CatGlob!$D:$D,MATCH($M2016,[1]CatGlob!$C:$C,0))</f>
        <v>US</v>
      </c>
      <c r="U2016" s="441"/>
      <c r="V2016" s="404" t="str">
        <f>INDEX([1]CatGlob!$F:$F,MATCH($M2016,[1]CatGlob!$C:$C,0))</f>
        <v>-</v>
      </c>
      <c r="W2016" s="405"/>
      <c r="X2016" s="406">
        <v>0</v>
      </c>
      <c r="Y2016" s="407">
        <v>0</v>
      </c>
      <c r="Z2016" s="408">
        <v>0</v>
      </c>
      <c r="AA2016" s="407">
        <v>0</v>
      </c>
      <c r="AB2016" s="408">
        <v>0</v>
      </c>
      <c r="AC2016" s="407">
        <v>0</v>
      </c>
      <c r="AD2016" s="408">
        <v>0</v>
      </c>
      <c r="AE2016" s="407">
        <v>0</v>
      </c>
      <c r="AF2016" s="408">
        <v>0</v>
      </c>
      <c r="AG2016" s="407">
        <v>0</v>
      </c>
      <c r="AI2016" s="406">
        <v>0</v>
      </c>
      <c r="AJ2016" s="407">
        <v>0</v>
      </c>
      <c r="AK2016" s="408">
        <v>0</v>
      </c>
      <c r="AL2016" s="407">
        <v>0</v>
      </c>
      <c r="AM2016" s="408">
        <v>0</v>
      </c>
      <c r="AN2016" s="407">
        <v>0</v>
      </c>
      <c r="AO2016" s="408">
        <v>0</v>
      </c>
      <c r="AP2016" s="407">
        <v>0</v>
      </c>
      <c r="AQ2016" s="408">
        <v>0</v>
      </c>
      <c r="AR2016" s="407">
        <v>0</v>
      </c>
      <c r="AT2016" s="406">
        <v>0</v>
      </c>
      <c r="AU2016" s="407">
        <v>0</v>
      </c>
      <c r="AV2016" s="408">
        <v>0</v>
      </c>
      <c r="AW2016" s="407">
        <v>0</v>
      </c>
      <c r="AX2016" s="408">
        <v>0</v>
      </c>
      <c r="AY2016" s="407">
        <v>0</v>
      </c>
      <c r="AZ2016" s="408">
        <v>0</v>
      </c>
      <c r="BA2016" s="407">
        <v>0</v>
      </c>
      <c r="BB2016" s="408">
        <v>0</v>
      </c>
      <c r="BC2016" s="407">
        <v>0</v>
      </c>
    </row>
    <row r="2017" spans="1:55" x14ac:dyDescent="0.35">
      <c r="A2017" s="385" t="str" cm="1">
        <f t="array" ref="A2017">IFERROR(_xlfn.IFS(AND(F2017="Renta Variable",O2017=1),IFERROR(MATCH(B2017,[1]RV_Det!C:C,0),"Rev"),AND(J2017="Corporativa",O2017=1,I2017="EM"),IFERROR(MATCH(B2017,[1]RF_Corps!B:B,0),"Rev"),AND(F2017="Alternativos",O2017=1),IFERROR(MATCH(B2017,[1]Rep4!C:C,0),"Rev")),"")</f>
        <v/>
      </c>
      <c r="B2017" s="404" t="s">
        <v>5350</v>
      </c>
      <c r="C2017" s="439" t="s">
        <v>5351</v>
      </c>
      <c r="D2017" s="440" t="s">
        <v>5351</v>
      </c>
      <c r="E2017" s="396" t="str">
        <f>IF(B2017="","",INDEX([1]CatGlob!$S:$S,IFERROR(MATCH(MID(B2017,7,1),[1]CatGlob!$R:$R,0),MATCH(MID(B2017,1,2),[1]CatGlob!$R:$R,0))))</f>
        <v>PUT</v>
      </c>
      <c r="F2017" s="397" t="s">
        <v>5303</v>
      </c>
      <c r="G2017" s="398" t="s">
        <v>43</v>
      </c>
      <c r="H2017" s="399" t="s">
        <v>5304</v>
      </c>
      <c r="I2017" s="399" t="s">
        <v>48</v>
      </c>
      <c r="J2017" s="399" t="s">
        <v>600</v>
      </c>
      <c r="K2017" s="396" t="s">
        <v>600</v>
      </c>
      <c r="L2017" s="400" t="str">
        <f>IF(ISERROR(MATCH(M2017,M$10:M2016,0)),M2017,"")</f>
        <v/>
      </c>
      <c r="M2017" s="401" t="str">
        <f>IF(B2017="","",IF(ISERROR(MATCH(F2017&amp;"_"&amp;G2017&amp;"_"&amp;H2017&amp;"_"&amp;I2017&amp;"_"&amp;J2017&amp;IF(K2017="","","_"&amp;K2017),[1]CatGlob!$B:$B,0)),F2017&amp;"_"&amp;G2017&amp;"_"&amp;H2017&amp;"_"&amp;I2017&amp;"_"&amp;J2017&amp;IF(K2017="","","_"&amp;K2017),INDEX([1]CatGlob!$C:$C,MATCH(F2017&amp;"_"&amp;G2017&amp;"_"&amp;H2017&amp;"_"&amp;I2017&amp;"_"&amp;J2017&amp;IF(K2017="","","_"&amp;K2017),[1]CatGlob!$B:$B,0))))</f>
        <v>DER_RV_OP_US</v>
      </c>
      <c r="N2017" s="402" t="str">
        <f t="shared" si="65"/>
        <v/>
      </c>
      <c r="O2017" s="402" t="str">
        <f t="shared" si="64"/>
        <v/>
      </c>
      <c r="P2017" s="401" t="str">
        <f>IF(LEN(B2017)&gt;8,INDEX([1]CatGlob!$X:$X,MATCH(M2017,[1]CatGlob!$W:$W,0)),"")</f>
        <v>INTER</v>
      </c>
      <c r="Q2017" s="403" t="str">
        <f>INDEX([1]CatGlob!P:P,MATCH(M2017,[1]CatGlob!O:O,0))</f>
        <v>RVI</v>
      </c>
      <c r="R2017" s="403"/>
      <c r="S2017" s="403"/>
      <c r="T2017" s="403" t="str">
        <f>INDEX([1]CatGlob!$D:$D,MATCH($M2017,[1]CatGlob!$C:$C,0))</f>
        <v>US</v>
      </c>
      <c r="U2017" s="441"/>
      <c r="V2017" s="404" t="str">
        <f>INDEX([1]CatGlob!$F:$F,MATCH($M2017,[1]CatGlob!$C:$C,0))</f>
        <v>-</v>
      </c>
      <c r="W2017" s="405"/>
      <c r="X2017" s="406">
        <v>0</v>
      </c>
      <c r="Y2017" s="407">
        <v>0</v>
      </c>
      <c r="Z2017" s="408">
        <v>0</v>
      </c>
      <c r="AA2017" s="407">
        <v>0</v>
      </c>
      <c r="AB2017" s="408">
        <v>0</v>
      </c>
      <c r="AC2017" s="407">
        <v>0</v>
      </c>
      <c r="AD2017" s="408">
        <v>0</v>
      </c>
      <c r="AE2017" s="407">
        <v>0</v>
      </c>
      <c r="AF2017" s="408">
        <v>0</v>
      </c>
      <c r="AG2017" s="407">
        <v>0</v>
      </c>
      <c r="AI2017" s="406">
        <v>0</v>
      </c>
      <c r="AJ2017" s="407">
        <v>0</v>
      </c>
      <c r="AK2017" s="408">
        <v>0</v>
      </c>
      <c r="AL2017" s="407">
        <v>0</v>
      </c>
      <c r="AM2017" s="408">
        <v>0</v>
      </c>
      <c r="AN2017" s="407">
        <v>0</v>
      </c>
      <c r="AO2017" s="408">
        <v>0</v>
      </c>
      <c r="AP2017" s="407">
        <v>0</v>
      </c>
      <c r="AQ2017" s="408">
        <v>0</v>
      </c>
      <c r="AR2017" s="407">
        <v>0</v>
      </c>
      <c r="AT2017" s="406">
        <v>0</v>
      </c>
      <c r="AU2017" s="407">
        <v>0</v>
      </c>
      <c r="AV2017" s="408">
        <v>0</v>
      </c>
      <c r="AW2017" s="407">
        <v>0</v>
      </c>
      <c r="AX2017" s="408">
        <v>0</v>
      </c>
      <c r="AY2017" s="407">
        <v>0</v>
      </c>
      <c r="AZ2017" s="408">
        <v>0</v>
      </c>
      <c r="BA2017" s="407">
        <v>0</v>
      </c>
      <c r="BB2017" s="408">
        <v>0</v>
      </c>
      <c r="BC2017" s="407">
        <v>0</v>
      </c>
    </row>
    <row r="2018" spans="1:55" x14ac:dyDescent="0.35">
      <c r="A2018" s="385" t="str" cm="1">
        <f t="array" ref="A2018">IFERROR(_xlfn.IFS(AND(F2018="Renta Variable",O2018=1),IFERROR(MATCH(B2018,[1]RV_Det!C:C,0),"Rev"),AND(J2018="Corporativa",O2018=1,I2018="EM"),IFERROR(MATCH(B2018,[1]RF_Corps!B:B,0),"Rev"),AND(F2018="Alternativos",O2018=1),IFERROR(MATCH(B2018,[1]Rep4!C:C,0),"Rev")),"")</f>
        <v/>
      </c>
      <c r="B2018" s="404" t="s">
        <v>5352</v>
      </c>
      <c r="C2018" s="439" t="s">
        <v>5353</v>
      </c>
      <c r="D2018" s="440" t="s">
        <v>5353</v>
      </c>
      <c r="E2018" s="396" t="str">
        <f>IF(B2018="","",INDEX([1]CatGlob!$S:$S,IFERROR(MATCH(MID(B2018,7,1),[1]CatGlob!$R:$R,0),MATCH(MID(B2018,1,2),[1]CatGlob!$R:$R,0))))</f>
        <v>PUT</v>
      </c>
      <c r="F2018" s="397" t="s">
        <v>5303</v>
      </c>
      <c r="G2018" s="398" t="s">
        <v>43</v>
      </c>
      <c r="H2018" s="399" t="s">
        <v>5304</v>
      </c>
      <c r="I2018" s="399" t="s">
        <v>48</v>
      </c>
      <c r="J2018" s="399" t="s">
        <v>600</v>
      </c>
      <c r="K2018" s="396" t="s">
        <v>600</v>
      </c>
      <c r="L2018" s="400" t="str">
        <f>IF(ISERROR(MATCH(M2018,M$10:M2017,0)),M2018,"")</f>
        <v/>
      </c>
      <c r="M2018" s="401" t="str">
        <f>IF(B2018="","",IF(ISERROR(MATCH(F2018&amp;"_"&amp;G2018&amp;"_"&amp;H2018&amp;"_"&amp;I2018&amp;"_"&amp;J2018&amp;IF(K2018="","","_"&amp;K2018),[1]CatGlob!$B:$B,0)),F2018&amp;"_"&amp;G2018&amp;"_"&amp;H2018&amp;"_"&amp;I2018&amp;"_"&amp;J2018&amp;IF(K2018="","","_"&amp;K2018),INDEX([1]CatGlob!$C:$C,MATCH(F2018&amp;"_"&amp;G2018&amp;"_"&amp;H2018&amp;"_"&amp;I2018&amp;"_"&amp;J2018&amp;IF(K2018="","","_"&amp;K2018),[1]CatGlob!$B:$B,0))))</f>
        <v>DER_RV_OP_US</v>
      </c>
      <c r="N2018" s="402" t="str">
        <f t="shared" si="65"/>
        <v/>
      </c>
      <c r="O2018" s="402" t="str">
        <f t="shared" si="64"/>
        <v/>
      </c>
      <c r="P2018" s="401" t="str">
        <f>IF(LEN(B2018)&gt;8,INDEX([1]CatGlob!$X:$X,MATCH(M2018,[1]CatGlob!$W:$W,0)),"")</f>
        <v>INTER</v>
      </c>
      <c r="Q2018" s="403" t="str">
        <f>INDEX([1]CatGlob!P:P,MATCH(M2018,[1]CatGlob!O:O,0))</f>
        <v>RVI</v>
      </c>
      <c r="R2018" s="403"/>
      <c r="S2018" s="403"/>
      <c r="T2018" s="403" t="str">
        <f>INDEX([1]CatGlob!$D:$D,MATCH($M2018,[1]CatGlob!$C:$C,0))</f>
        <v>US</v>
      </c>
      <c r="U2018" s="441"/>
      <c r="V2018" s="404" t="str">
        <f>INDEX([1]CatGlob!$F:$F,MATCH($M2018,[1]CatGlob!$C:$C,0))</f>
        <v>-</v>
      </c>
      <c r="W2018" s="405"/>
      <c r="X2018" s="406">
        <v>0</v>
      </c>
      <c r="Y2018" s="407">
        <v>0</v>
      </c>
      <c r="Z2018" s="408">
        <v>0</v>
      </c>
      <c r="AA2018" s="407">
        <v>0</v>
      </c>
      <c r="AB2018" s="408">
        <v>0</v>
      </c>
      <c r="AC2018" s="407">
        <v>0</v>
      </c>
      <c r="AD2018" s="408">
        <v>0</v>
      </c>
      <c r="AE2018" s="407">
        <v>0</v>
      </c>
      <c r="AF2018" s="408">
        <v>0</v>
      </c>
      <c r="AG2018" s="407">
        <v>0</v>
      </c>
      <c r="AI2018" s="406">
        <v>0</v>
      </c>
      <c r="AJ2018" s="407">
        <v>0</v>
      </c>
      <c r="AK2018" s="408">
        <v>0</v>
      </c>
      <c r="AL2018" s="407">
        <v>0</v>
      </c>
      <c r="AM2018" s="408">
        <v>0</v>
      </c>
      <c r="AN2018" s="407">
        <v>0</v>
      </c>
      <c r="AO2018" s="408">
        <v>0</v>
      </c>
      <c r="AP2018" s="407">
        <v>0</v>
      </c>
      <c r="AQ2018" s="408">
        <v>0</v>
      </c>
      <c r="AR2018" s="407">
        <v>0</v>
      </c>
      <c r="AT2018" s="406">
        <v>0</v>
      </c>
      <c r="AU2018" s="407">
        <v>0</v>
      </c>
      <c r="AV2018" s="408">
        <v>0</v>
      </c>
      <c r="AW2018" s="407">
        <v>0</v>
      </c>
      <c r="AX2018" s="408">
        <v>0</v>
      </c>
      <c r="AY2018" s="407">
        <v>0</v>
      </c>
      <c r="AZ2018" s="408">
        <v>0</v>
      </c>
      <c r="BA2018" s="407">
        <v>0</v>
      </c>
      <c r="BB2018" s="408">
        <v>0</v>
      </c>
      <c r="BC2018" s="407">
        <v>0</v>
      </c>
    </row>
    <row r="2019" spans="1:55" x14ac:dyDescent="0.35">
      <c r="A2019" s="385" t="str" cm="1">
        <f t="array" ref="A2019">IFERROR(_xlfn.IFS(AND(F2019="Renta Variable",O2019=1),IFERROR(MATCH(B2019,[1]RV_Det!C:C,0),"Rev"),AND(J2019="Corporativa",O2019=1,I2019="EM"),IFERROR(MATCH(B2019,[1]RF_Corps!B:B,0),"Rev"),AND(F2019="Alternativos",O2019=1),IFERROR(MATCH(B2019,[1]Rep4!C:C,0),"Rev")),"")</f>
        <v/>
      </c>
      <c r="B2019" s="404" t="s">
        <v>5354</v>
      </c>
      <c r="C2019" s="439" t="s">
        <v>5355</v>
      </c>
      <c r="D2019" s="440" t="s">
        <v>5355</v>
      </c>
      <c r="E2019" s="396" t="str">
        <f>IF(B2019="","",INDEX([1]CatGlob!$S:$S,IFERROR(MATCH(MID(B2019,7,1),[1]CatGlob!$R:$R,0),MATCH(MID(B2019,1,2),[1]CatGlob!$R:$R,0))))</f>
        <v>PUT</v>
      </c>
      <c r="F2019" s="397" t="s">
        <v>5303</v>
      </c>
      <c r="G2019" s="398" t="s">
        <v>43</v>
      </c>
      <c r="H2019" s="399" t="s">
        <v>5304</v>
      </c>
      <c r="I2019" s="399" t="s">
        <v>48</v>
      </c>
      <c r="J2019" s="399" t="s">
        <v>600</v>
      </c>
      <c r="K2019" s="396" t="s">
        <v>600</v>
      </c>
      <c r="L2019" s="400" t="str">
        <f>IF(ISERROR(MATCH(M2019,M$10:M2014,0)),M2019,"")</f>
        <v/>
      </c>
      <c r="M2019" s="401" t="str">
        <f>IF(B2019="","",IF(ISERROR(MATCH(F2019&amp;"_"&amp;G2019&amp;"_"&amp;H2019&amp;"_"&amp;I2019&amp;"_"&amp;J2019&amp;IF(K2019="","","_"&amp;K2019),[1]CatGlob!$B:$B,0)),F2019&amp;"_"&amp;G2019&amp;"_"&amp;H2019&amp;"_"&amp;I2019&amp;"_"&amp;J2019&amp;IF(K2019="","","_"&amp;K2019),INDEX([1]CatGlob!$C:$C,MATCH(F2019&amp;"_"&amp;G2019&amp;"_"&amp;H2019&amp;"_"&amp;I2019&amp;"_"&amp;J2019&amp;IF(K2019="","","_"&amp;K2019),[1]CatGlob!$B:$B,0))))</f>
        <v>DER_RV_OP_US</v>
      </c>
      <c r="N2019" s="402" t="str">
        <f t="shared" si="65"/>
        <v/>
      </c>
      <c r="O2019" s="402" t="str">
        <f t="shared" si="64"/>
        <v/>
      </c>
      <c r="P2019" s="401" t="str">
        <f>IF(LEN(B2019)&gt;8,INDEX([1]CatGlob!$X:$X,MATCH(M2019,[1]CatGlob!$W:$W,0)),"")</f>
        <v>INTER</v>
      </c>
      <c r="Q2019" s="403" t="str">
        <f>INDEX([1]CatGlob!P:P,MATCH(M2019,[1]CatGlob!O:O,0))</f>
        <v>RVI</v>
      </c>
      <c r="R2019" s="403"/>
      <c r="S2019" s="403"/>
      <c r="T2019" s="403" t="str">
        <f>INDEX([1]CatGlob!$D:$D,MATCH($M2019,[1]CatGlob!$C:$C,0))</f>
        <v>US</v>
      </c>
      <c r="U2019" s="441"/>
      <c r="V2019" s="404" t="str">
        <f>INDEX([1]CatGlob!$F:$F,MATCH($M2019,[1]CatGlob!$C:$C,0))</f>
        <v>-</v>
      </c>
      <c r="W2019" s="405"/>
      <c r="X2019" s="406">
        <v>0</v>
      </c>
      <c r="Y2019" s="407">
        <v>0</v>
      </c>
      <c r="Z2019" s="408">
        <v>0</v>
      </c>
      <c r="AA2019" s="407">
        <v>0</v>
      </c>
      <c r="AB2019" s="408">
        <v>0</v>
      </c>
      <c r="AC2019" s="407">
        <v>0</v>
      </c>
      <c r="AD2019" s="408">
        <v>0</v>
      </c>
      <c r="AE2019" s="407">
        <v>0</v>
      </c>
      <c r="AF2019" s="408">
        <v>0</v>
      </c>
      <c r="AG2019" s="407">
        <v>0</v>
      </c>
      <c r="AI2019" s="406">
        <v>0</v>
      </c>
      <c r="AJ2019" s="407">
        <v>0</v>
      </c>
      <c r="AK2019" s="408">
        <v>0</v>
      </c>
      <c r="AL2019" s="407">
        <v>0</v>
      </c>
      <c r="AM2019" s="408">
        <v>0</v>
      </c>
      <c r="AN2019" s="407">
        <v>0</v>
      </c>
      <c r="AO2019" s="408">
        <v>0</v>
      </c>
      <c r="AP2019" s="407">
        <v>0</v>
      </c>
      <c r="AQ2019" s="408">
        <v>0</v>
      </c>
      <c r="AR2019" s="407">
        <v>0</v>
      </c>
      <c r="AT2019" s="406">
        <v>0</v>
      </c>
      <c r="AU2019" s="407">
        <v>0</v>
      </c>
      <c r="AV2019" s="408">
        <v>0</v>
      </c>
      <c r="AW2019" s="407">
        <v>0</v>
      </c>
      <c r="AX2019" s="408">
        <v>0</v>
      </c>
      <c r="AY2019" s="407">
        <v>0</v>
      </c>
      <c r="AZ2019" s="408">
        <v>0</v>
      </c>
      <c r="BA2019" s="407">
        <v>0</v>
      </c>
      <c r="BB2019" s="408">
        <v>0</v>
      </c>
      <c r="BC2019" s="407">
        <v>0</v>
      </c>
    </row>
    <row r="2020" spans="1:55" x14ac:dyDescent="0.35">
      <c r="A2020" s="385" t="str" cm="1">
        <f t="array" ref="A2020">IFERROR(_xlfn.IFS(AND(F2020="Renta Variable",O2020=1),IFERROR(MATCH(B2020,[1]RV_Det!C:C,0),"Rev"),AND(J2020="Corporativa",O2020=1,I2020="EM"),IFERROR(MATCH(B2020,[1]RF_Corps!B:B,0),"Rev"),AND(F2020="Alternativos",O2020=1),IFERROR(MATCH(B2020,[1]Rep4!C:C,0),"Rev")),"")</f>
        <v/>
      </c>
      <c r="B2020" s="404" t="s">
        <v>5356</v>
      </c>
      <c r="C2020" s="439" t="s">
        <v>5357</v>
      </c>
      <c r="D2020" s="440" t="s">
        <v>5357</v>
      </c>
      <c r="E2020" s="396" t="str">
        <f>IF(B2020="","",INDEX([1]CatGlob!$S:$S,IFERROR(MATCH(MID(B2020,7,1),[1]CatGlob!$R:$R,0),MATCH(MID(B2020,1,2),[1]CatGlob!$R:$R,0))))</f>
        <v>PUT</v>
      </c>
      <c r="F2020" s="397" t="s">
        <v>5303</v>
      </c>
      <c r="G2020" s="398" t="s">
        <v>43</v>
      </c>
      <c r="H2020" s="399" t="s">
        <v>5304</v>
      </c>
      <c r="I2020" s="399" t="s">
        <v>48</v>
      </c>
      <c r="J2020" s="399" t="s">
        <v>600</v>
      </c>
      <c r="K2020" s="396" t="s">
        <v>600</v>
      </c>
      <c r="L2020" s="400" t="str">
        <f>IF(ISERROR(MATCH(M2020,M$10:M2019,0)),M2020,"")</f>
        <v/>
      </c>
      <c r="M2020" s="401" t="str">
        <f>IF(B2020="","",IF(ISERROR(MATCH(F2020&amp;"_"&amp;G2020&amp;"_"&amp;H2020&amp;"_"&amp;I2020&amp;"_"&amp;J2020&amp;IF(K2020="","","_"&amp;K2020),[1]CatGlob!$B:$B,0)),F2020&amp;"_"&amp;G2020&amp;"_"&amp;H2020&amp;"_"&amp;I2020&amp;"_"&amp;J2020&amp;IF(K2020="","","_"&amp;K2020),INDEX([1]CatGlob!$C:$C,MATCH(F2020&amp;"_"&amp;G2020&amp;"_"&amp;H2020&amp;"_"&amp;I2020&amp;"_"&amp;J2020&amp;IF(K2020="","","_"&amp;K2020),[1]CatGlob!$B:$B,0))))</f>
        <v>DER_RV_OP_US</v>
      </c>
      <c r="N2020" s="402" t="str">
        <f t="shared" si="65"/>
        <v/>
      </c>
      <c r="O2020" s="402" t="str">
        <f t="shared" si="64"/>
        <v/>
      </c>
      <c r="P2020" s="401" t="str">
        <f>IF(LEN(B2020)&gt;8,INDEX([1]CatGlob!$X:$X,MATCH(M2020,[1]CatGlob!$W:$W,0)),"")</f>
        <v>INTER</v>
      </c>
      <c r="Q2020" s="403" t="str">
        <f>INDEX([1]CatGlob!P:P,MATCH(M2020,[1]CatGlob!O:O,0))</f>
        <v>RVI</v>
      </c>
      <c r="R2020" s="403"/>
      <c r="S2020" s="403"/>
      <c r="T2020" s="403" t="str">
        <f>INDEX([1]CatGlob!$D:$D,MATCH($M2020,[1]CatGlob!$C:$C,0))</f>
        <v>US</v>
      </c>
      <c r="U2020" s="441"/>
      <c r="V2020" s="404" t="str">
        <f>INDEX([1]CatGlob!$F:$F,MATCH($M2020,[1]CatGlob!$C:$C,0))</f>
        <v>-</v>
      </c>
      <c r="W2020" s="405"/>
      <c r="X2020" s="406">
        <v>0</v>
      </c>
      <c r="Y2020" s="407">
        <v>0</v>
      </c>
      <c r="Z2020" s="408">
        <v>0</v>
      </c>
      <c r="AA2020" s="407">
        <v>0</v>
      </c>
      <c r="AB2020" s="408">
        <v>0</v>
      </c>
      <c r="AC2020" s="407">
        <v>0</v>
      </c>
      <c r="AD2020" s="408">
        <v>0</v>
      </c>
      <c r="AE2020" s="407">
        <v>0</v>
      </c>
      <c r="AF2020" s="408">
        <v>0</v>
      </c>
      <c r="AG2020" s="407">
        <v>0</v>
      </c>
      <c r="AI2020" s="406">
        <v>0</v>
      </c>
      <c r="AJ2020" s="407">
        <v>0</v>
      </c>
      <c r="AK2020" s="408">
        <v>0</v>
      </c>
      <c r="AL2020" s="407">
        <v>0</v>
      </c>
      <c r="AM2020" s="408">
        <v>0</v>
      </c>
      <c r="AN2020" s="407">
        <v>0</v>
      </c>
      <c r="AO2020" s="408">
        <v>0</v>
      </c>
      <c r="AP2020" s="407">
        <v>0</v>
      </c>
      <c r="AQ2020" s="408">
        <v>0</v>
      </c>
      <c r="AR2020" s="407">
        <v>0</v>
      </c>
      <c r="AT2020" s="406">
        <v>0</v>
      </c>
      <c r="AU2020" s="407">
        <v>0</v>
      </c>
      <c r="AV2020" s="408">
        <v>0</v>
      </c>
      <c r="AW2020" s="407">
        <v>0</v>
      </c>
      <c r="AX2020" s="408">
        <v>0</v>
      </c>
      <c r="AY2020" s="407">
        <v>0</v>
      </c>
      <c r="AZ2020" s="408">
        <v>0</v>
      </c>
      <c r="BA2020" s="407">
        <v>0</v>
      </c>
      <c r="BB2020" s="408">
        <v>0</v>
      </c>
      <c r="BC2020" s="407">
        <v>0</v>
      </c>
    </row>
    <row r="2021" spans="1:55" x14ac:dyDescent="0.35">
      <c r="A2021" s="385" t="str" cm="1">
        <f t="array" ref="A2021">IFERROR(_xlfn.IFS(AND(F2021="Renta Variable",O2021=1),IFERROR(MATCH(B2021,[1]RV_Det!C:C,0),"Rev"),AND(J2021="Corporativa",O2021=1,I2021="EM"),IFERROR(MATCH(B2021,[1]RF_Corps!B:B,0),"Rev"),AND(F2021="Alternativos",O2021=1),IFERROR(MATCH(B2021,[1]Rep4!C:C,0),"Rev")),"")</f>
        <v/>
      </c>
      <c r="B2021" s="404" t="s">
        <v>5358</v>
      </c>
      <c r="C2021" s="439" t="s">
        <v>5359</v>
      </c>
      <c r="D2021" s="440" t="s">
        <v>5359</v>
      </c>
      <c r="E2021" s="396" t="str">
        <f>IF(B2021="","",INDEX([1]CatGlob!$S:$S,IFERROR(MATCH(MID(B2021,7,1),[1]CatGlob!$R:$R,0),MATCH(MID(B2021,1,2),[1]CatGlob!$R:$R,0))))</f>
        <v>PUT</v>
      </c>
      <c r="F2021" s="397" t="s">
        <v>5303</v>
      </c>
      <c r="G2021" s="398" t="s">
        <v>43</v>
      </c>
      <c r="H2021" s="399" t="s">
        <v>5304</v>
      </c>
      <c r="I2021" s="399" t="s">
        <v>48</v>
      </c>
      <c r="J2021" s="399" t="s">
        <v>600</v>
      </c>
      <c r="K2021" s="396" t="s">
        <v>600</v>
      </c>
      <c r="L2021" s="400" t="str">
        <f>IF(ISERROR(MATCH(M2021,M$10:M2020,0)),M2021,"")</f>
        <v/>
      </c>
      <c r="M2021" s="401" t="str">
        <f>IF(B2021="","",IF(ISERROR(MATCH(F2021&amp;"_"&amp;G2021&amp;"_"&amp;H2021&amp;"_"&amp;I2021&amp;"_"&amp;J2021&amp;IF(K2021="","","_"&amp;K2021),[1]CatGlob!$B:$B,0)),F2021&amp;"_"&amp;G2021&amp;"_"&amp;H2021&amp;"_"&amp;I2021&amp;"_"&amp;J2021&amp;IF(K2021="","","_"&amp;K2021),INDEX([1]CatGlob!$C:$C,MATCH(F2021&amp;"_"&amp;G2021&amp;"_"&amp;H2021&amp;"_"&amp;I2021&amp;"_"&amp;J2021&amp;IF(K2021="","","_"&amp;K2021),[1]CatGlob!$B:$B,0))))</f>
        <v>DER_RV_OP_US</v>
      </c>
      <c r="N2021" s="402" t="str">
        <f t="shared" si="65"/>
        <v/>
      </c>
      <c r="O2021" s="402" t="str">
        <f t="shared" si="64"/>
        <v/>
      </c>
      <c r="P2021" s="401" t="str">
        <f>IF(LEN(B2021)&gt;8,INDEX([1]CatGlob!$X:$X,MATCH(M2021,[1]CatGlob!$W:$W,0)),"")</f>
        <v>INTER</v>
      </c>
      <c r="Q2021" s="403" t="str">
        <f>INDEX([1]CatGlob!P:P,MATCH(M2021,[1]CatGlob!O:O,0))</f>
        <v>RVI</v>
      </c>
      <c r="R2021" s="403"/>
      <c r="S2021" s="403"/>
      <c r="T2021" s="403" t="str">
        <f>INDEX([1]CatGlob!$D:$D,MATCH($M2021,[1]CatGlob!$C:$C,0))</f>
        <v>US</v>
      </c>
      <c r="U2021" s="441"/>
      <c r="V2021" s="404" t="str">
        <f>INDEX([1]CatGlob!$F:$F,MATCH($M2021,[1]CatGlob!$C:$C,0))</f>
        <v>-</v>
      </c>
      <c r="W2021" s="405"/>
      <c r="X2021" s="406">
        <v>0</v>
      </c>
      <c r="Y2021" s="407">
        <v>0</v>
      </c>
      <c r="Z2021" s="408">
        <v>0</v>
      </c>
      <c r="AA2021" s="407">
        <v>0</v>
      </c>
      <c r="AB2021" s="408">
        <v>0</v>
      </c>
      <c r="AC2021" s="407">
        <v>0</v>
      </c>
      <c r="AD2021" s="408">
        <v>0</v>
      </c>
      <c r="AE2021" s="407">
        <v>0</v>
      </c>
      <c r="AF2021" s="408">
        <v>0</v>
      </c>
      <c r="AG2021" s="407">
        <v>0</v>
      </c>
      <c r="AI2021" s="406">
        <v>0</v>
      </c>
      <c r="AJ2021" s="407">
        <v>0</v>
      </c>
      <c r="AK2021" s="408">
        <v>0</v>
      </c>
      <c r="AL2021" s="407">
        <v>0</v>
      </c>
      <c r="AM2021" s="408">
        <v>0</v>
      </c>
      <c r="AN2021" s="407">
        <v>0</v>
      </c>
      <c r="AO2021" s="408">
        <v>0</v>
      </c>
      <c r="AP2021" s="407">
        <v>0</v>
      </c>
      <c r="AQ2021" s="408">
        <v>0</v>
      </c>
      <c r="AR2021" s="407">
        <v>0</v>
      </c>
      <c r="AT2021" s="406">
        <v>0</v>
      </c>
      <c r="AU2021" s="407">
        <v>0</v>
      </c>
      <c r="AV2021" s="408">
        <v>0</v>
      </c>
      <c r="AW2021" s="407">
        <v>0</v>
      </c>
      <c r="AX2021" s="408">
        <v>0</v>
      </c>
      <c r="AY2021" s="407">
        <v>0</v>
      </c>
      <c r="AZ2021" s="408">
        <v>0</v>
      </c>
      <c r="BA2021" s="407">
        <v>0</v>
      </c>
      <c r="BB2021" s="408">
        <v>0</v>
      </c>
      <c r="BC2021" s="407">
        <v>0</v>
      </c>
    </row>
    <row r="2022" spans="1:55" x14ac:dyDescent="0.35">
      <c r="A2022" s="385" t="str" cm="1">
        <f t="array" ref="A2022">IFERROR(_xlfn.IFS(AND(F2022="Renta Variable",O2022=1),IFERROR(MATCH(B2022,[1]RV_Det!C:C,0),"Rev"),AND(J2022="Corporativa",O2022=1,I2022="EM"),IFERROR(MATCH(B2022,[1]RF_Corps!B:B,0),"Rev"),AND(F2022="Alternativos",O2022=1),IFERROR(MATCH(B2022,[1]Rep4!C:C,0),"Rev")),"")</f>
        <v/>
      </c>
      <c r="B2022" s="404" t="s">
        <v>5360</v>
      </c>
      <c r="C2022" s="439" t="s">
        <v>5361</v>
      </c>
      <c r="D2022" s="440" t="s">
        <v>5361</v>
      </c>
      <c r="E2022" s="396" t="str">
        <f>IF(B2022="","",INDEX([1]CatGlob!$S:$S,IFERROR(MATCH(MID(B2022,7,1),[1]CatGlob!$R:$R,0),MATCH(MID(B2022,1,2),[1]CatGlob!$R:$R,0))))</f>
        <v>PUT</v>
      </c>
      <c r="F2022" s="397" t="s">
        <v>5303</v>
      </c>
      <c r="G2022" s="398" t="s">
        <v>43</v>
      </c>
      <c r="H2022" s="399" t="s">
        <v>5304</v>
      </c>
      <c r="I2022" s="399" t="s">
        <v>48</v>
      </c>
      <c r="J2022" s="399" t="s">
        <v>600</v>
      </c>
      <c r="K2022" s="396" t="s">
        <v>600</v>
      </c>
      <c r="L2022" s="400" t="str">
        <f>IF(ISERROR(MATCH(M2022,M$10:M2020,0)),M2022,"")</f>
        <v/>
      </c>
      <c r="M2022" s="401" t="str">
        <f>IF(B2022="","",IF(ISERROR(MATCH(F2022&amp;"_"&amp;G2022&amp;"_"&amp;H2022&amp;"_"&amp;I2022&amp;"_"&amp;J2022&amp;IF(K2022="","","_"&amp;K2022),[1]CatGlob!$B:$B,0)),F2022&amp;"_"&amp;G2022&amp;"_"&amp;H2022&amp;"_"&amp;I2022&amp;"_"&amp;J2022&amp;IF(K2022="","","_"&amp;K2022),INDEX([1]CatGlob!$C:$C,MATCH(F2022&amp;"_"&amp;G2022&amp;"_"&amp;H2022&amp;"_"&amp;I2022&amp;"_"&amp;J2022&amp;IF(K2022="","","_"&amp;K2022),[1]CatGlob!$B:$B,0))))</f>
        <v>DER_RV_OP_US</v>
      </c>
      <c r="N2022" s="402" t="str">
        <f t="shared" si="65"/>
        <v/>
      </c>
      <c r="O2022" s="402" t="str">
        <f t="shared" si="64"/>
        <v/>
      </c>
      <c r="P2022" s="401" t="str">
        <f>IF(LEN(B2022)&gt;8,INDEX([1]CatGlob!$X:$X,MATCH(M2022,[1]CatGlob!$W:$W,0)),"")</f>
        <v>INTER</v>
      </c>
      <c r="Q2022" s="403" t="str">
        <f>INDEX([1]CatGlob!P:P,MATCH(M2022,[1]CatGlob!O:O,0))</f>
        <v>RVI</v>
      </c>
      <c r="R2022" s="403"/>
      <c r="S2022" s="403"/>
      <c r="T2022" s="403" t="str">
        <f>INDEX([1]CatGlob!$D:$D,MATCH($M2022,[1]CatGlob!$C:$C,0))</f>
        <v>US</v>
      </c>
      <c r="U2022" s="441"/>
      <c r="V2022" s="404" t="str">
        <f>INDEX([1]CatGlob!$F:$F,MATCH($M2022,[1]CatGlob!$C:$C,0))</f>
        <v>-</v>
      </c>
      <c r="W2022" s="405"/>
      <c r="X2022" s="406">
        <v>0</v>
      </c>
      <c r="Y2022" s="407">
        <v>0</v>
      </c>
      <c r="Z2022" s="408">
        <v>0</v>
      </c>
      <c r="AA2022" s="407">
        <v>0</v>
      </c>
      <c r="AB2022" s="408">
        <v>0</v>
      </c>
      <c r="AC2022" s="407">
        <v>0</v>
      </c>
      <c r="AD2022" s="408">
        <v>0</v>
      </c>
      <c r="AE2022" s="407">
        <v>0</v>
      </c>
      <c r="AF2022" s="408">
        <v>0</v>
      </c>
      <c r="AG2022" s="407">
        <v>0</v>
      </c>
      <c r="AI2022" s="406">
        <v>0</v>
      </c>
      <c r="AJ2022" s="407">
        <v>0</v>
      </c>
      <c r="AK2022" s="408">
        <v>0</v>
      </c>
      <c r="AL2022" s="407">
        <v>0</v>
      </c>
      <c r="AM2022" s="408">
        <v>0</v>
      </c>
      <c r="AN2022" s="407">
        <v>0</v>
      </c>
      <c r="AO2022" s="408">
        <v>0</v>
      </c>
      <c r="AP2022" s="407">
        <v>0</v>
      </c>
      <c r="AQ2022" s="408">
        <v>0</v>
      </c>
      <c r="AR2022" s="407">
        <v>0</v>
      </c>
      <c r="AT2022" s="406">
        <v>0</v>
      </c>
      <c r="AU2022" s="407">
        <v>0</v>
      </c>
      <c r="AV2022" s="408">
        <v>0</v>
      </c>
      <c r="AW2022" s="407">
        <v>0</v>
      </c>
      <c r="AX2022" s="408">
        <v>0</v>
      </c>
      <c r="AY2022" s="407">
        <v>0</v>
      </c>
      <c r="AZ2022" s="408">
        <v>0</v>
      </c>
      <c r="BA2022" s="407">
        <v>0</v>
      </c>
      <c r="BB2022" s="408">
        <v>0</v>
      </c>
      <c r="BC2022" s="407">
        <v>0</v>
      </c>
    </row>
    <row r="2023" spans="1:55" x14ac:dyDescent="0.35">
      <c r="A2023" s="385" t="str" cm="1">
        <f t="array" ref="A2023">IFERROR(_xlfn.IFS(AND(F2023="Renta Variable",O2023=1),IFERROR(MATCH(B2023,[1]RV_Det!C:C,0),"Rev"),AND(J2023="Corporativa",O2023=1,I2023="EM"),IFERROR(MATCH(B2023,[1]RF_Corps!B:B,0),"Rev"),AND(F2023="Alternativos",O2023=1),IFERROR(MATCH(B2023,[1]Rep4!C:C,0),"Rev")),"")</f>
        <v/>
      </c>
      <c r="B2023" s="404" t="s">
        <v>5362</v>
      </c>
      <c r="C2023" s="439" t="s">
        <v>5363</v>
      </c>
      <c r="D2023" s="440" t="s">
        <v>5363</v>
      </c>
      <c r="E2023" s="396" t="str">
        <f>IF(B2023="","",INDEX([1]CatGlob!$S:$S,IFERROR(MATCH(MID(B2023,7,1),[1]CatGlob!$R:$R,0),MATCH(MID(B2023,1,2),[1]CatGlob!$R:$R,0))))</f>
        <v>PUT</v>
      </c>
      <c r="F2023" s="397" t="s">
        <v>5303</v>
      </c>
      <c r="G2023" s="398" t="s">
        <v>43</v>
      </c>
      <c r="H2023" s="399" t="s">
        <v>5304</v>
      </c>
      <c r="I2023" s="399" t="s">
        <v>48</v>
      </c>
      <c r="J2023" s="399" t="s">
        <v>600</v>
      </c>
      <c r="K2023" s="396" t="s">
        <v>600</v>
      </c>
      <c r="L2023" s="400" t="str">
        <f>IF(ISERROR(MATCH(M2023,M$10:M2020,0)),M2023,"")</f>
        <v/>
      </c>
      <c r="M2023" s="401" t="str">
        <f>IF(B2023="","",IF(ISERROR(MATCH(F2023&amp;"_"&amp;G2023&amp;"_"&amp;H2023&amp;"_"&amp;I2023&amp;"_"&amp;J2023&amp;IF(K2023="","","_"&amp;K2023),[1]CatGlob!$B:$B,0)),F2023&amp;"_"&amp;G2023&amp;"_"&amp;H2023&amp;"_"&amp;I2023&amp;"_"&amp;J2023&amp;IF(K2023="","","_"&amp;K2023),INDEX([1]CatGlob!$C:$C,MATCH(F2023&amp;"_"&amp;G2023&amp;"_"&amp;H2023&amp;"_"&amp;I2023&amp;"_"&amp;J2023&amp;IF(K2023="","","_"&amp;K2023),[1]CatGlob!$B:$B,0))))</f>
        <v>DER_RV_OP_US</v>
      </c>
      <c r="N2023" s="402" t="str">
        <f t="shared" si="65"/>
        <v/>
      </c>
      <c r="O2023" s="402" t="str">
        <f t="shared" si="64"/>
        <v/>
      </c>
      <c r="P2023" s="401" t="str">
        <f>IF(LEN(B2023)&gt;8,INDEX([1]CatGlob!$X:$X,MATCH(M2023,[1]CatGlob!$W:$W,0)),"")</f>
        <v>INTER</v>
      </c>
      <c r="Q2023" s="403" t="str">
        <f>INDEX([1]CatGlob!P:P,MATCH(M2023,[1]CatGlob!O:O,0))</f>
        <v>RVI</v>
      </c>
      <c r="R2023" s="403"/>
      <c r="S2023" s="403"/>
      <c r="T2023" s="403" t="str">
        <f>INDEX([1]CatGlob!$D:$D,MATCH($M2023,[1]CatGlob!$C:$C,0))</f>
        <v>US</v>
      </c>
      <c r="U2023" s="441"/>
      <c r="V2023" s="404" t="str">
        <f>INDEX([1]CatGlob!$F:$F,MATCH($M2023,[1]CatGlob!$C:$C,0))</f>
        <v>-</v>
      </c>
      <c r="W2023" s="405"/>
      <c r="X2023" s="406">
        <v>0</v>
      </c>
      <c r="Y2023" s="407">
        <v>0</v>
      </c>
      <c r="Z2023" s="408">
        <v>0</v>
      </c>
      <c r="AA2023" s="407">
        <v>0</v>
      </c>
      <c r="AB2023" s="408">
        <v>0</v>
      </c>
      <c r="AC2023" s="407">
        <v>0</v>
      </c>
      <c r="AD2023" s="408">
        <v>0</v>
      </c>
      <c r="AE2023" s="407">
        <v>0</v>
      </c>
      <c r="AF2023" s="408">
        <v>0</v>
      </c>
      <c r="AG2023" s="407">
        <v>0</v>
      </c>
      <c r="AI2023" s="406">
        <v>0</v>
      </c>
      <c r="AJ2023" s="407">
        <v>0</v>
      </c>
      <c r="AK2023" s="408">
        <v>0</v>
      </c>
      <c r="AL2023" s="407">
        <v>0</v>
      </c>
      <c r="AM2023" s="408">
        <v>0</v>
      </c>
      <c r="AN2023" s="407">
        <v>0</v>
      </c>
      <c r="AO2023" s="408">
        <v>0</v>
      </c>
      <c r="AP2023" s="407">
        <v>0</v>
      </c>
      <c r="AQ2023" s="408">
        <v>0</v>
      </c>
      <c r="AR2023" s="407">
        <v>0</v>
      </c>
      <c r="AT2023" s="406">
        <v>0</v>
      </c>
      <c r="AU2023" s="407">
        <v>0</v>
      </c>
      <c r="AV2023" s="408">
        <v>0</v>
      </c>
      <c r="AW2023" s="407">
        <v>0</v>
      </c>
      <c r="AX2023" s="408">
        <v>0</v>
      </c>
      <c r="AY2023" s="407">
        <v>0</v>
      </c>
      <c r="AZ2023" s="408">
        <v>0</v>
      </c>
      <c r="BA2023" s="407">
        <v>0</v>
      </c>
      <c r="BB2023" s="408">
        <v>0</v>
      </c>
      <c r="BC2023" s="407">
        <v>0</v>
      </c>
    </row>
    <row r="2024" spans="1:55" x14ac:dyDescent="0.35">
      <c r="A2024" s="385" t="str" cm="1">
        <f t="array" ref="A2024">IFERROR(_xlfn.IFS(AND(F2024="Renta Variable",O2024=1),IFERROR(MATCH(B2024,[1]RV_Det!C:C,0),"Rev"),AND(J2024="Corporativa",O2024=1,I2024="EM"),IFERROR(MATCH(B2024,[1]RF_Corps!B:B,0),"Rev"),AND(F2024="Alternativos",O2024=1),IFERROR(MATCH(B2024,[1]Rep4!C:C,0),"Rev")),"")</f>
        <v/>
      </c>
      <c r="B2024" s="404" t="s">
        <v>5364</v>
      </c>
      <c r="C2024" s="439" t="s">
        <v>5365</v>
      </c>
      <c r="D2024" s="440" t="s">
        <v>5365</v>
      </c>
      <c r="E2024" s="396" t="str">
        <f>IF(B2024="","",INDEX([1]CatGlob!$S:$S,IFERROR(MATCH(MID(B2024,7,1),[1]CatGlob!$R:$R,0),MATCH(MID(B2024,1,2),[1]CatGlob!$R:$R,0))))</f>
        <v>PUT</v>
      </c>
      <c r="F2024" s="397" t="s">
        <v>5303</v>
      </c>
      <c r="G2024" s="398" t="s">
        <v>43</v>
      </c>
      <c r="H2024" s="399" t="s">
        <v>5304</v>
      </c>
      <c r="I2024" s="399" t="s">
        <v>48</v>
      </c>
      <c r="J2024" s="399" t="s">
        <v>600</v>
      </c>
      <c r="K2024" s="396" t="s">
        <v>600</v>
      </c>
      <c r="L2024" s="400" t="str">
        <f>IF(ISERROR(MATCH(M2024,M$10:M2018,0)),M2024,"")</f>
        <v/>
      </c>
      <c r="M2024" s="401" t="str">
        <f>IF(B2024="","",IF(ISERROR(MATCH(F2024&amp;"_"&amp;G2024&amp;"_"&amp;H2024&amp;"_"&amp;I2024&amp;"_"&amp;J2024&amp;IF(K2024="","","_"&amp;K2024),[1]CatGlob!$B:$B,0)),F2024&amp;"_"&amp;G2024&amp;"_"&amp;H2024&amp;"_"&amp;I2024&amp;"_"&amp;J2024&amp;IF(K2024="","","_"&amp;K2024),INDEX([1]CatGlob!$C:$C,MATCH(F2024&amp;"_"&amp;G2024&amp;"_"&amp;H2024&amp;"_"&amp;I2024&amp;"_"&amp;J2024&amp;IF(K2024="","","_"&amp;K2024),[1]CatGlob!$B:$B,0))))</f>
        <v>DER_RV_OP_US</v>
      </c>
      <c r="N2024" s="402" t="str">
        <f t="shared" si="65"/>
        <v/>
      </c>
      <c r="O2024" s="402" t="str">
        <f t="shared" si="64"/>
        <v/>
      </c>
      <c r="P2024" s="401" t="str">
        <f>IF(LEN(B2024)&gt;8,INDEX([1]CatGlob!$X:$X,MATCH(M2024,[1]CatGlob!$W:$W,0)),"")</f>
        <v>INTER</v>
      </c>
      <c r="Q2024" s="403" t="str">
        <f>INDEX([1]CatGlob!P:P,MATCH(M2024,[1]CatGlob!O:O,0))</f>
        <v>RVI</v>
      </c>
      <c r="R2024" s="403"/>
      <c r="S2024" s="403"/>
      <c r="T2024" s="403" t="str">
        <f>INDEX([1]CatGlob!$D:$D,MATCH($M2024,[1]CatGlob!$C:$C,0))</f>
        <v>US</v>
      </c>
      <c r="U2024" s="441"/>
      <c r="V2024" s="404" t="str">
        <f>INDEX([1]CatGlob!$F:$F,MATCH($M2024,[1]CatGlob!$C:$C,0))</f>
        <v>-</v>
      </c>
      <c r="W2024" s="405"/>
      <c r="X2024" s="406">
        <v>0</v>
      </c>
      <c r="Y2024" s="407">
        <v>0</v>
      </c>
      <c r="Z2024" s="408">
        <v>0</v>
      </c>
      <c r="AA2024" s="407">
        <v>0</v>
      </c>
      <c r="AB2024" s="408">
        <v>0</v>
      </c>
      <c r="AC2024" s="407">
        <v>0</v>
      </c>
      <c r="AD2024" s="408">
        <v>0</v>
      </c>
      <c r="AE2024" s="407">
        <v>0</v>
      </c>
      <c r="AF2024" s="408">
        <v>0</v>
      </c>
      <c r="AG2024" s="407">
        <v>0</v>
      </c>
      <c r="AI2024" s="406">
        <v>0</v>
      </c>
      <c r="AJ2024" s="407">
        <v>0</v>
      </c>
      <c r="AK2024" s="408">
        <v>0</v>
      </c>
      <c r="AL2024" s="407">
        <v>0</v>
      </c>
      <c r="AM2024" s="408">
        <v>0</v>
      </c>
      <c r="AN2024" s="407">
        <v>0</v>
      </c>
      <c r="AO2024" s="408">
        <v>0</v>
      </c>
      <c r="AP2024" s="407">
        <v>0</v>
      </c>
      <c r="AQ2024" s="408">
        <v>0</v>
      </c>
      <c r="AR2024" s="407">
        <v>0</v>
      </c>
      <c r="AT2024" s="406">
        <v>0</v>
      </c>
      <c r="AU2024" s="407">
        <v>0</v>
      </c>
      <c r="AV2024" s="408">
        <v>0</v>
      </c>
      <c r="AW2024" s="407">
        <v>0</v>
      </c>
      <c r="AX2024" s="408">
        <v>0</v>
      </c>
      <c r="AY2024" s="407">
        <v>0</v>
      </c>
      <c r="AZ2024" s="408">
        <v>0</v>
      </c>
      <c r="BA2024" s="407">
        <v>0</v>
      </c>
      <c r="BB2024" s="408">
        <v>0</v>
      </c>
      <c r="BC2024" s="407">
        <v>0</v>
      </c>
    </row>
    <row r="2025" spans="1:55" x14ac:dyDescent="0.35">
      <c r="A2025" s="385" t="str" cm="1">
        <f t="array" ref="A2025">IFERROR(_xlfn.IFS(AND(F2025="Renta Variable",O2025=1),IFERROR(MATCH(B2025,[1]RV_Det!C:C,0),"Rev"),AND(J2025="Corporativa",O2025=1,I2025="EM"),IFERROR(MATCH(B2025,[1]RF_Corps!B:B,0),"Rev"),AND(F2025="Alternativos",O2025=1),IFERROR(MATCH(B2025,[1]Rep4!C:C,0),"Rev")),"")</f>
        <v/>
      </c>
      <c r="B2025" s="404" t="s">
        <v>5366</v>
      </c>
      <c r="C2025" s="439" t="s">
        <v>5367</v>
      </c>
      <c r="D2025" s="440" t="s">
        <v>5367</v>
      </c>
      <c r="E2025" s="396" t="str">
        <f>IF(B2025="","",INDEX([1]CatGlob!$S:$S,IFERROR(MATCH(MID(B2025,7,1),[1]CatGlob!$R:$R,0),MATCH(MID(B2025,1,2),[1]CatGlob!$R:$R,0))))</f>
        <v>PUT</v>
      </c>
      <c r="F2025" s="397" t="s">
        <v>5303</v>
      </c>
      <c r="G2025" s="398" t="s">
        <v>43</v>
      </c>
      <c r="H2025" s="399" t="s">
        <v>5304</v>
      </c>
      <c r="I2025" s="399" t="s">
        <v>48</v>
      </c>
      <c r="J2025" s="399" t="s">
        <v>600</v>
      </c>
      <c r="K2025" s="396" t="s">
        <v>600</v>
      </c>
      <c r="L2025" s="400" t="str">
        <f>IF(ISERROR(MATCH(M2025,M$10:M2019,0)),M2025,"")</f>
        <v/>
      </c>
      <c r="M2025" s="401" t="str">
        <f>IF(B2025="","",IF(ISERROR(MATCH(F2025&amp;"_"&amp;G2025&amp;"_"&amp;H2025&amp;"_"&amp;I2025&amp;"_"&amp;J2025&amp;IF(K2025="","","_"&amp;K2025),[1]CatGlob!$B:$B,0)),F2025&amp;"_"&amp;G2025&amp;"_"&amp;H2025&amp;"_"&amp;I2025&amp;"_"&amp;J2025&amp;IF(K2025="","","_"&amp;K2025),INDEX([1]CatGlob!$C:$C,MATCH(F2025&amp;"_"&amp;G2025&amp;"_"&amp;H2025&amp;"_"&amp;I2025&amp;"_"&amp;J2025&amp;IF(K2025="","","_"&amp;K2025),[1]CatGlob!$B:$B,0))))</f>
        <v>DER_RV_OP_US</v>
      </c>
      <c r="N2025" s="402" t="str">
        <f t="shared" si="65"/>
        <v/>
      </c>
      <c r="O2025" s="402" t="str">
        <f t="shared" si="64"/>
        <v/>
      </c>
      <c r="P2025" s="401" t="str">
        <f>IF(LEN(B2025)&gt;8,INDEX([1]CatGlob!$X:$X,MATCH(M2025,[1]CatGlob!$W:$W,0)),"")</f>
        <v>INTER</v>
      </c>
      <c r="Q2025" s="403" t="str">
        <f>INDEX([1]CatGlob!P:P,MATCH(M2025,[1]CatGlob!O:O,0))</f>
        <v>RVI</v>
      </c>
      <c r="R2025" s="403"/>
      <c r="S2025" s="403"/>
      <c r="T2025" s="403" t="str">
        <f>INDEX([1]CatGlob!$D:$D,MATCH($M2025,[1]CatGlob!$C:$C,0))</f>
        <v>US</v>
      </c>
      <c r="U2025" s="441"/>
      <c r="V2025" s="404" t="str">
        <f>INDEX([1]CatGlob!$F:$F,MATCH($M2025,[1]CatGlob!$C:$C,0))</f>
        <v>-</v>
      </c>
      <c r="W2025" s="405"/>
      <c r="X2025" s="406">
        <v>0</v>
      </c>
      <c r="Y2025" s="407">
        <v>0</v>
      </c>
      <c r="Z2025" s="408">
        <v>0</v>
      </c>
      <c r="AA2025" s="407">
        <v>0</v>
      </c>
      <c r="AB2025" s="408">
        <v>0</v>
      </c>
      <c r="AC2025" s="407">
        <v>0</v>
      </c>
      <c r="AD2025" s="408">
        <v>0</v>
      </c>
      <c r="AE2025" s="407">
        <v>0</v>
      </c>
      <c r="AF2025" s="408">
        <v>0</v>
      </c>
      <c r="AG2025" s="407">
        <v>0</v>
      </c>
      <c r="AI2025" s="406">
        <v>0</v>
      </c>
      <c r="AJ2025" s="407">
        <v>0</v>
      </c>
      <c r="AK2025" s="408">
        <v>0</v>
      </c>
      <c r="AL2025" s="407">
        <v>0</v>
      </c>
      <c r="AM2025" s="408">
        <v>0</v>
      </c>
      <c r="AN2025" s="407">
        <v>0</v>
      </c>
      <c r="AO2025" s="408">
        <v>0</v>
      </c>
      <c r="AP2025" s="407">
        <v>0</v>
      </c>
      <c r="AQ2025" s="408">
        <v>0</v>
      </c>
      <c r="AR2025" s="407">
        <v>0</v>
      </c>
      <c r="AT2025" s="406">
        <v>0</v>
      </c>
      <c r="AU2025" s="407">
        <v>0</v>
      </c>
      <c r="AV2025" s="408">
        <v>0</v>
      </c>
      <c r="AW2025" s="407">
        <v>0</v>
      </c>
      <c r="AX2025" s="408">
        <v>0</v>
      </c>
      <c r="AY2025" s="407">
        <v>0</v>
      </c>
      <c r="AZ2025" s="408">
        <v>0</v>
      </c>
      <c r="BA2025" s="407">
        <v>0</v>
      </c>
      <c r="BB2025" s="408">
        <v>0</v>
      </c>
      <c r="BC2025" s="407">
        <v>0</v>
      </c>
    </row>
    <row r="2026" spans="1:55" x14ac:dyDescent="0.35">
      <c r="A2026" s="385" t="str" cm="1">
        <f t="array" ref="A2026">IFERROR(_xlfn.IFS(AND(F2026="Renta Variable",O2026=1),IFERROR(MATCH(B2026,[1]RV_Det!C:C,0),"Rev"),AND(J2026="Corporativa",O2026=1,I2026="EM"),IFERROR(MATCH(B2026,[1]RF_Corps!B:B,0),"Rev"),AND(F2026="Alternativos",O2026=1),IFERROR(MATCH(B2026,[1]Rep4!C:C,0),"Rev")),"")</f>
        <v/>
      </c>
      <c r="B2026" s="404" t="s">
        <v>5368</v>
      </c>
      <c r="C2026" s="439" t="s">
        <v>5369</v>
      </c>
      <c r="D2026" s="440" t="s">
        <v>5369</v>
      </c>
      <c r="E2026" s="396" t="str">
        <f>IF(B2026="","",INDEX([1]CatGlob!$S:$S,IFERROR(MATCH(MID(B2026,7,1),[1]CatGlob!$R:$R,0),MATCH(MID(B2026,1,2),[1]CatGlob!$R:$R,0))))</f>
        <v>PUT</v>
      </c>
      <c r="F2026" s="397" t="s">
        <v>5303</v>
      </c>
      <c r="G2026" s="398" t="s">
        <v>43</v>
      </c>
      <c r="H2026" s="399" t="s">
        <v>5304</v>
      </c>
      <c r="I2026" s="399" t="s">
        <v>48</v>
      </c>
      <c r="J2026" s="399" t="s">
        <v>600</v>
      </c>
      <c r="K2026" s="396" t="s">
        <v>600</v>
      </c>
      <c r="L2026" s="400" t="str">
        <f>IF(ISERROR(MATCH(M2026,M$10:M2020,0)),M2026,"")</f>
        <v/>
      </c>
      <c r="M2026" s="401" t="str">
        <f>IF(B2026="","",IF(ISERROR(MATCH(F2026&amp;"_"&amp;G2026&amp;"_"&amp;H2026&amp;"_"&amp;I2026&amp;"_"&amp;J2026&amp;IF(K2026="","","_"&amp;K2026),[1]CatGlob!$B:$B,0)),F2026&amp;"_"&amp;G2026&amp;"_"&amp;H2026&amp;"_"&amp;I2026&amp;"_"&amp;J2026&amp;IF(K2026="","","_"&amp;K2026),INDEX([1]CatGlob!$C:$C,MATCH(F2026&amp;"_"&amp;G2026&amp;"_"&amp;H2026&amp;"_"&amp;I2026&amp;"_"&amp;J2026&amp;IF(K2026="","","_"&amp;K2026),[1]CatGlob!$B:$B,0))))</f>
        <v>DER_RV_OP_US</v>
      </c>
      <c r="N2026" s="402" t="str">
        <f t="shared" si="65"/>
        <v/>
      </c>
      <c r="O2026" s="402" t="str">
        <f t="shared" si="64"/>
        <v/>
      </c>
      <c r="P2026" s="401" t="str">
        <f>IF(LEN(B2026)&gt;8,INDEX([1]CatGlob!$X:$X,MATCH(M2026,[1]CatGlob!$W:$W,0)),"")</f>
        <v>INTER</v>
      </c>
      <c r="Q2026" s="403" t="str">
        <f>INDEX([1]CatGlob!P:P,MATCH(M2026,[1]CatGlob!O:O,0))</f>
        <v>RVI</v>
      </c>
      <c r="R2026" s="403"/>
      <c r="S2026" s="403"/>
      <c r="T2026" s="403" t="str">
        <f>INDEX([1]CatGlob!$D:$D,MATCH($M2026,[1]CatGlob!$C:$C,0))</f>
        <v>US</v>
      </c>
      <c r="U2026" s="441"/>
      <c r="V2026" s="404" t="str">
        <f>INDEX([1]CatGlob!$F:$F,MATCH($M2026,[1]CatGlob!$C:$C,0))</f>
        <v>-</v>
      </c>
      <c r="W2026" s="405"/>
      <c r="X2026" s="406">
        <v>0</v>
      </c>
      <c r="Y2026" s="407">
        <v>0</v>
      </c>
      <c r="Z2026" s="408">
        <v>0</v>
      </c>
      <c r="AA2026" s="407">
        <v>0</v>
      </c>
      <c r="AB2026" s="408">
        <v>0</v>
      </c>
      <c r="AC2026" s="407">
        <v>0</v>
      </c>
      <c r="AD2026" s="408">
        <v>0</v>
      </c>
      <c r="AE2026" s="407">
        <v>0</v>
      </c>
      <c r="AF2026" s="408">
        <v>0</v>
      </c>
      <c r="AG2026" s="407">
        <v>0</v>
      </c>
      <c r="AI2026" s="406">
        <v>0</v>
      </c>
      <c r="AJ2026" s="407">
        <v>0</v>
      </c>
      <c r="AK2026" s="408">
        <v>0</v>
      </c>
      <c r="AL2026" s="407">
        <v>0</v>
      </c>
      <c r="AM2026" s="408">
        <v>0</v>
      </c>
      <c r="AN2026" s="407">
        <v>0</v>
      </c>
      <c r="AO2026" s="408">
        <v>0</v>
      </c>
      <c r="AP2026" s="407">
        <v>0</v>
      </c>
      <c r="AQ2026" s="408">
        <v>0</v>
      </c>
      <c r="AR2026" s="407">
        <v>0</v>
      </c>
      <c r="AT2026" s="406">
        <v>0</v>
      </c>
      <c r="AU2026" s="407">
        <v>0</v>
      </c>
      <c r="AV2026" s="408">
        <v>0</v>
      </c>
      <c r="AW2026" s="407">
        <v>0</v>
      </c>
      <c r="AX2026" s="408">
        <v>0</v>
      </c>
      <c r="AY2026" s="407">
        <v>0</v>
      </c>
      <c r="AZ2026" s="408">
        <v>0</v>
      </c>
      <c r="BA2026" s="407">
        <v>0</v>
      </c>
      <c r="BB2026" s="408">
        <v>0</v>
      </c>
      <c r="BC2026" s="407">
        <v>0</v>
      </c>
    </row>
    <row r="2027" spans="1:55" x14ac:dyDescent="0.35">
      <c r="A2027" s="385" t="str" cm="1">
        <f t="array" ref="A2027">IFERROR(_xlfn.IFS(AND(F2027="Renta Variable",O2027=1),IFERROR(MATCH(B2027,[1]RV_Det!C:C,0),"Rev"),AND(J2027="Corporativa",O2027=1,I2027="EM"),IFERROR(MATCH(B2027,[1]RF_Corps!B:B,0),"Rev"),AND(F2027="Alternativos",O2027=1),IFERROR(MATCH(B2027,[1]Rep4!C:C,0),"Rev")),"")</f>
        <v/>
      </c>
      <c r="B2027" s="404" t="s">
        <v>5370</v>
      </c>
      <c r="C2027" s="439" t="s">
        <v>5371</v>
      </c>
      <c r="D2027" s="440" t="s">
        <v>5371</v>
      </c>
      <c r="E2027" s="396" t="str">
        <f>IF(B2027="","",INDEX([1]CatGlob!$S:$S,IFERROR(MATCH(MID(B2027,7,1),[1]CatGlob!$R:$R,0),MATCH(MID(B2027,1,2),[1]CatGlob!$R:$R,0))))</f>
        <v>PUT</v>
      </c>
      <c r="F2027" s="397" t="s">
        <v>5303</v>
      </c>
      <c r="G2027" s="398" t="s">
        <v>43</v>
      </c>
      <c r="H2027" s="399" t="s">
        <v>5304</v>
      </c>
      <c r="I2027" s="399" t="s">
        <v>48</v>
      </c>
      <c r="J2027" s="399" t="s">
        <v>600</v>
      </c>
      <c r="K2027" s="396" t="s">
        <v>600</v>
      </c>
      <c r="L2027" s="400" t="str">
        <f>IF(ISERROR(MATCH(M2027,M$10:M2018,0)),M2027,"")</f>
        <v/>
      </c>
      <c r="M2027" s="401" t="str">
        <f>IF(B2027="","",IF(ISERROR(MATCH(F2027&amp;"_"&amp;G2027&amp;"_"&amp;H2027&amp;"_"&amp;I2027&amp;"_"&amp;J2027&amp;IF(K2027="","","_"&amp;K2027),[1]CatGlob!$B:$B,0)),F2027&amp;"_"&amp;G2027&amp;"_"&amp;H2027&amp;"_"&amp;I2027&amp;"_"&amp;J2027&amp;IF(K2027="","","_"&amp;K2027),INDEX([1]CatGlob!$C:$C,MATCH(F2027&amp;"_"&amp;G2027&amp;"_"&amp;H2027&amp;"_"&amp;I2027&amp;"_"&amp;J2027&amp;IF(K2027="","","_"&amp;K2027),[1]CatGlob!$B:$B,0))))</f>
        <v>DER_RV_OP_US</v>
      </c>
      <c r="N2027" s="402" t="str">
        <f t="shared" si="65"/>
        <v/>
      </c>
      <c r="O2027" s="402" t="str">
        <f t="shared" si="64"/>
        <v/>
      </c>
      <c r="P2027" s="401" t="str">
        <f>IF(LEN(B2027)&gt;8,INDEX([1]CatGlob!$X:$X,MATCH(M2027,[1]CatGlob!$W:$W,0)),"")</f>
        <v>INTER</v>
      </c>
      <c r="Q2027" s="403" t="str">
        <f>INDEX([1]CatGlob!P:P,MATCH(M2027,[1]CatGlob!O:O,0))</f>
        <v>RVI</v>
      </c>
      <c r="R2027" s="403"/>
      <c r="S2027" s="403"/>
      <c r="T2027" s="403" t="str">
        <f>INDEX([1]CatGlob!$D:$D,MATCH($M2027,[1]CatGlob!$C:$C,0))</f>
        <v>US</v>
      </c>
      <c r="U2027" s="441"/>
      <c r="V2027" s="404" t="str">
        <f>INDEX([1]CatGlob!$F:$F,MATCH($M2027,[1]CatGlob!$C:$C,0))</f>
        <v>-</v>
      </c>
      <c r="W2027" s="405"/>
      <c r="X2027" s="406">
        <v>0</v>
      </c>
      <c r="Y2027" s="407">
        <v>0</v>
      </c>
      <c r="Z2027" s="408">
        <v>0</v>
      </c>
      <c r="AA2027" s="407">
        <v>0</v>
      </c>
      <c r="AB2027" s="408">
        <v>0</v>
      </c>
      <c r="AC2027" s="407">
        <v>0</v>
      </c>
      <c r="AD2027" s="408">
        <v>0</v>
      </c>
      <c r="AE2027" s="407">
        <v>0</v>
      </c>
      <c r="AF2027" s="408">
        <v>0</v>
      </c>
      <c r="AG2027" s="407">
        <v>0</v>
      </c>
      <c r="AI2027" s="406">
        <v>0</v>
      </c>
      <c r="AJ2027" s="407">
        <v>0</v>
      </c>
      <c r="AK2027" s="408">
        <v>0</v>
      </c>
      <c r="AL2027" s="407">
        <v>0</v>
      </c>
      <c r="AM2027" s="408">
        <v>0</v>
      </c>
      <c r="AN2027" s="407">
        <v>0</v>
      </c>
      <c r="AO2027" s="408">
        <v>0</v>
      </c>
      <c r="AP2027" s="407">
        <v>0</v>
      </c>
      <c r="AQ2027" s="408">
        <v>0</v>
      </c>
      <c r="AR2027" s="407">
        <v>0</v>
      </c>
      <c r="AT2027" s="406">
        <v>0</v>
      </c>
      <c r="AU2027" s="407">
        <v>0</v>
      </c>
      <c r="AV2027" s="408">
        <v>0</v>
      </c>
      <c r="AW2027" s="407">
        <v>0</v>
      </c>
      <c r="AX2027" s="408">
        <v>0</v>
      </c>
      <c r="AY2027" s="407">
        <v>0</v>
      </c>
      <c r="AZ2027" s="408">
        <v>0</v>
      </c>
      <c r="BA2027" s="407">
        <v>0</v>
      </c>
      <c r="BB2027" s="408">
        <v>0</v>
      </c>
      <c r="BC2027" s="407">
        <v>0</v>
      </c>
    </row>
    <row r="2028" spans="1:55" x14ac:dyDescent="0.35">
      <c r="A2028" s="385" t="str" cm="1">
        <f t="array" ref="A2028">IFERROR(_xlfn.IFS(AND(F2028="Renta Variable",O2028=1),IFERROR(MATCH(B2028,[1]RV_Det!C:C,0),"Rev"),AND(J2028="Corporativa",O2028=1,I2028="EM"),IFERROR(MATCH(B2028,[1]RF_Corps!B:B,0),"Rev"),AND(F2028="Alternativos",O2028=1),IFERROR(MATCH(B2028,[1]Rep4!C:C,0),"Rev")),"")</f>
        <v/>
      </c>
      <c r="B2028" s="404" t="s">
        <v>5372</v>
      </c>
      <c r="C2028" s="439" t="s">
        <v>5373</v>
      </c>
      <c r="D2028" s="440" t="s">
        <v>5373</v>
      </c>
      <c r="E2028" s="396" t="str">
        <f>IF(B2028="","",INDEX([1]CatGlob!$S:$S,IFERROR(MATCH(MID(B2028,7,1),[1]CatGlob!$R:$R,0),MATCH(MID(B2028,1,2),[1]CatGlob!$R:$R,0))))</f>
        <v>PUT</v>
      </c>
      <c r="F2028" s="397" t="s">
        <v>5303</v>
      </c>
      <c r="G2028" s="398" t="s">
        <v>43</v>
      </c>
      <c r="H2028" s="399" t="s">
        <v>5304</v>
      </c>
      <c r="I2028" s="399" t="s">
        <v>48</v>
      </c>
      <c r="J2028" s="399" t="s">
        <v>600</v>
      </c>
      <c r="K2028" s="396" t="s">
        <v>600</v>
      </c>
      <c r="L2028" s="400" t="str">
        <f>IF(ISERROR(MATCH(M2028,M$10:M2015,0)),M2028,"")</f>
        <v/>
      </c>
      <c r="M2028" s="401" t="str">
        <f>IF(B2028="","",IF(ISERROR(MATCH(F2028&amp;"_"&amp;G2028&amp;"_"&amp;H2028&amp;"_"&amp;I2028&amp;"_"&amp;J2028&amp;IF(K2028="","","_"&amp;K2028),[1]CatGlob!$B:$B,0)),F2028&amp;"_"&amp;G2028&amp;"_"&amp;H2028&amp;"_"&amp;I2028&amp;"_"&amp;J2028&amp;IF(K2028="","","_"&amp;K2028),INDEX([1]CatGlob!$C:$C,MATCH(F2028&amp;"_"&amp;G2028&amp;"_"&amp;H2028&amp;"_"&amp;I2028&amp;"_"&amp;J2028&amp;IF(K2028="","","_"&amp;K2028),[1]CatGlob!$B:$B,0))))</f>
        <v>DER_RV_OP_US</v>
      </c>
      <c r="N2028" s="402" t="str">
        <f t="shared" si="65"/>
        <v/>
      </c>
      <c r="O2028" s="402" t="str">
        <f t="shared" si="64"/>
        <v/>
      </c>
      <c r="P2028" s="401" t="str">
        <f>IF(LEN(B2028)&gt;8,INDEX([1]CatGlob!$X:$X,MATCH(M2028,[1]CatGlob!$W:$W,0)),"")</f>
        <v>INTER</v>
      </c>
      <c r="Q2028" s="403" t="str">
        <f>INDEX([1]CatGlob!P:P,MATCH(M2028,[1]CatGlob!O:O,0))</f>
        <v>RVI</v>
      </c>
      <c r="R2028" s="403"/>
      <c r="S2028" s="403"/>
      <c r="T2028" s="403" t="str">
        <f>INDEX([1]CatGlob!$D:$D,MATCH($M2028,[1]CatGlob!$C:$C,0))</f>
        <v>US</v>
      </c>
      <c r="U2028" s="441"/>
      <c r="V2028" s="404" t="str">
        <f>INDEX([1]CatGlob!$F:$F,MATCH($M2028,[1]CatGlob!$C:$C,0))</f>
        <v>-</v>
      </c>
      <c r="W2028" s="405"/>
      <c r="X2028" s="406">
        <v>0</v>
      </c>
      <c r="Y2028" s="407">
        <v>0</v>
      </c>
      <c r="Z2028" s="408">
        <v>0</v>
      </c>
      <c r="AA2028" s="407">
        <v>0</v>
      </c>
      <c r="AB2028" s="408">
        <v>0</v>
      </c>
      <c r="AC2028" s="407">
        <v>0</v>
      </c>
      <c r="AD2028" s="408">
        <v>0</v>
      </c>
      <c r="AE2028" s="407">
        <v>0</v>
      </c>
      <c r="AF2028" s="408">
        <v>0</v>
      </c>
      <c r="AG2028" s="407">
        <v>0</v>
      </c>
      <c r="AI2028" s="406">
        <v>0</v>
      </c>
      <c r="AJ2028" s="407">
        <v>0</v>
      </c>
      <c r="AK2028" s="408">
        <v>0</v>
      </c>
      <c r="AL2028" s="407">
        <v>0</v>
      </c>
      <c r="AM2028" s="408">
        <v>0</v>
      </c>
      <c r="AN2028" s="407">
        <v>0</v>
      </c>
      <c r="AO2028" s="408">
        <v>0</v>
      </c>
      <c r="AP2028" s="407">
        <v>0</v>
      </c>
      <c r="AQ2028" s="408">
        <v>0</v>
      </c>
      <c r="AR2028" s="407">
        <v>0</v>
      </c>
      <c r="AT2028" s="406">
        <v>0</v>
      </c>
      <c r="AU2028" s="407">
        <v>0</v>
      </c>
      <c r="AV2028" s="408">
        <v>0</v>
      </c>
      <c r="AW2028" s="407">
        <v>0</v>
      </c>
      <c r="AX2028" s="408">
        <v>0</v>
      </c>
      <c r="AY2028" s="407">
        <v>0</v>
      </c>
      <c r="AZ2028" s="408">
        <v>0</v>
      </c>
      <c r="BA2028" s="407">
        <v>0</v>
      </c>
      <c r="BB2028" s="408">
        <v>0</v>
      </c>
      <c r="BC2028" s="407">
        <v>0</v>
      </c>
    </row>
    <row r="2029" spans="1:55" x14ac:dyDescent="0.35">
      <c r="A2029" s="385" t="str" cm="1">
        <f t="array" ref="A2029">IFERROR(_xlfn.IFS(AND(F2029="Renta Variable",O2029=1),IFERROR(MATCH(B2029,[1]RV_Det!C:C,0),"Rev"),AND(J2029="Corporativa",O2029=1,I2029="EM"),IFERROR(MATCH(B2029,[1]RF_Corps!B:B,0),"Rev"),AND(F2029="Alternativos",O2029=1),IFERROR(MATCH(B2029,[1]Rep4!C:C,0),"Rev")),"")</f>
        <v/>
      </c>
      <c r="B2029" s="404" t="s">
        <v>5374</v>
      </c>
      <c r="C2029" s="439" t="s">
        <v>5375</v>
      </c>
      <c r="D2029" s="440" t="s">
        <v>5375</v>
      </c>
      <c r="E2029" s="396" t="str">
        <f>IF(B2029="","",INDEX([1]CatGlob!$S:$S,IFERROR(MATCH(MID(B2029,7,1),[1]CatGlob!$R:$R,0),MATCH(MID(B2029,1,2),[1]CatGlob!$R:$R,0))))</f>
        <v>PUT</v>
      </c>
      <c r="F2029" s="397" t="s">
        <v>5303</v>
      </c>
      <c r="G2029" s="398" t="s">
        <v>43</v>
      </c>
      <c r="H2029" s="399" t="s">
        <v>5304</v>
      </c>
      <c r="I2029" s="399" t="s">
        <v>48</v>
      </c>
      <c r="J2029" s="399" t="s">
        <v>600</v>
      </c>
      <c r="K2029" s="396" t="s">
        <v>600</v>
      </c>
      <c r="L2029" s="400" t="str">
        <f>IF(ISERROR(MATCH(M2029,M$10:M2016,0)),M2029,"")</f>
        <v/>
      </c>
      <c r="M2029" s="401" t="str">
        <f>IF(B2029="","",IF(ISERROR(MATCH(F2029&amp;"_"&amp;G2029&amp;"_"&amp;H2029&amp;"_"&amp;I2029&amp;"_"&amp;J2029&amp;IF(K2029="","","_"&amp;K2029),[1]CatGlob!$B:$B,0)),F2029&amp;"_"&amp;G2029&amp;"_"&amp;H2029&amp;"_"&amp;I2029&amp;"_"&amp;J2029&amp;IF(K2029="","","_"&amp;K2029),INDEX([1]CatGlob!$C:$C,MATCH(F2029&amp;"_"&amp;G2029&amp;"_"&amp;H2029&amp;"_"&amp;I2029&amp;"_"&amp;J2029&amp;IF(K2029="","","_"&amp;K2029),[1]CatGlob!$B:$B,0))))</f>
        <v>DER_RV_OP_US</v>
      </c>
      <c r="N2029" s="402" t="str">
        <f t="shared" si="65"/>
        <v/>
      </c>
      <c r="O2029" s="402" t="str">
        <f t="shared" si="64"/>
        <v/>
      </c>
      <c r="P2029" s="401" t="str">
        <f>IF(LEN(B2029)&gt;8,INDEX([1]CatGlob!$X:$X,MATCH(M2029,[1]CatGlob!$W:$W,0)),"")</f>
        <v>INTER</v>
      </c>
      <c r="Q2029" s="403" t="str">
        <f>INDEX([1]CatGlob!P:P,MATCH(M2029,[1]CatGlob!O:O,0))</f>
        <v>RVI</v>
      </c>
      <c r="R2029" s="403"/>
      <c r="S2029" s="403"/>
      <c r="T2029" s="403" t="str">
        <f>INDEX([1]CatGlob!$D:$D,MATCH($M2029,[1]CatGlob!$C:$C,0))</f>
        <v>US</v>
      </c>
      <c r="U2029" s="441"/>
      <c r="V2029" s="404" t="str">
        <f>INDEX([1]CatGlob!$F:$F,MATCH($M2029,[1]CatGlob!$C:$C,0))</f>
        <v>-</v>
      </c>
      <c r="W2029" s="405"/>
      <c r="X2029" s="406">
        <v>0</v>
      </c>
      <c r="Y2029" s="407">
        <v>0</v>
      </c>
      <c r="Z2029" s="408">
        <v>0</v>
      </c>
      <c r="AA2029" s="407">
        <v>0</v>
      </c>
      <c r="AB2029" s="408">
        <v>0</v>
      </c>
      <c r="AC2029" s="407">
        <v>0</v>
      </c>
      <c r="AD2029" s="408">
        <v>0</v>
      </c>
      <c r="AE2029" s="407">
        <v>0</v>
      </c>
      <c r="AF2029" s="408">
        <v>0</v>
      </c>
      <c r="AG2029" s="407">
        <v>0</v>
      </c>
      <c r="AI2029" s="406">
        <v>0</v>
      </c>
      <c r="AJ2029" s="407">
        <v>0</v>
      </c>
      <c r="AK2029" s="408">
        <v>0</v>
      </c>
      <c r="AL2029" s="407">
        <v>0</v>
      </c>
      <c r="AM2029" s="408">
        <v>0</v>
      </c>
      <c r="AN2029" s="407">
        <v>0</v>
      </c>
      <c r="AO2029" s="408">
        <v>0</v>
      </c>
      <c r="AP2029" s="407">
        <v>0</v>
      </c>
      <c r="AQ2029" s="408">
        <v>0</v>
      </c>
      <c r="AR2029" s="407">
        <v>0</v>
      </c>
      <c r="AT2029" s="406">
        <v>0</v>
      </c>
      <c r="AU2029" s="407">
        <v>0</v>
      </c>
      <c r="AV2029" s="408">
        <v>0</v>
      </c>
      <c r="AW2029" s="407">
        <v>0</v>
      </c>
      <c r="AX2029" s="408">
        <v>0</v>
      </c>
      <c r="AY2029" s="407">
        <v>0</v>
      </c>
      <c r="AZ2029" s="408">
        <v>0</v>
      </c>
      <c r="BA2029" s="407">
        <v>0</v>
      </c>
      <c r="BB2029" s="408">
        <v>0</v>
      </c>
      <c r="BC2029" s="407">
        <v>0</v>
      </c>
    </row>
    <row r="2030" spans="1:55" x14ac:dyDescent="0.35">
      <c r="A2030" s="385" t="str" cm="1">
        <f t="array" ref="A2030">IFERROR(_xlfn.IFS(AND(F2030="Renta Variable",O2030=1),IFERROR(MATCH(B2030,[1]RV_Det!C:C,0),"Rev"),AND(J2030="Corporativa",O2030=1,I2030="EM"),IFERROR(MATCH(B2030,[1]RF_Corps!B:B,0),"Rev"),AND(F2030="Alternativos",O2030=1),IFERROR(MATCH(B2030,[1]Rep4!C:C,0),"Rev")),"")</f>
        <v/>
      </c>
      <c r="B2030" s="404" t="s">
        <v>5376</v>
      </c>
      <c r="C2030" s="439" t="s">
        <v>5377</v>
      </c>
      <c r="D2030" s="440" t="s">
        <v>5377</v>
      </c>
      <c r="E2030" s="396" t="str">
        <f>IF(B2030="","",INDEX([1]CatGlob!$S:$S,IFERROR(MATCH(MID(B2030,7,1),[1]CatGlob!$R:$R,0),MATCH(MID(B2030,1,2),[1]CatGlob!$R:$R,0))))</f>
        <v>PUT</v>
      </c>
      <c r="F2030" s="397" t="s">
        <v>5303</v>
      </c>
      <c r="G2030" s="398" t="s">
        <v>43</v>
      </c>
      <c r="H2030" s="399" t="s">
        <v>5304</v>
      </c>
      <c r="I2030" s="399" t="s">
        <v>48</v>
      </c>
      <c r="J2030" s="399" t="s">
        <v>600</v>
      </c>
      <c r="K2030" s="396" t="s">
        <v>600</v>
      </c>
      <c r="L2030" s="400" t="str">
        <f>IF(ISERROR(MATCH(M2030,M$10:M2016,0)),M2030,"")</f>
        <v/>
      </c>
      <c r="M2030" s="401" t="str">
        <f>IF(B2030="","",IF(ISERROR(MATCH(F2030&amp;"_"&amp;G2030&amp;"_"&amp;H2030&amp;"_"&amp;I2030&amp;"_"&amp;J2030&amp;IF(K2030="","","_"&amp;K2030),[1]CatGlob!$B:$B,0)),F2030&amp;"_"&amp;G2030&amp;"_"&amp;H2030&amp;"_"&amp;I2030&amp;"_"&amp;J2030&amp;IF(K2030="","","_"&amp;K2030),INDEX([1]CatGlob!$C:$C,MATCH(F2030&amp;"_"&amp;G2030&amp;"_"&amp;H2030&amp;"_"&amp;I2030&amp;"_"&amp;J2030&amp;IF(K2030="","","_"&amp;K2030),[1]CatGlob!$B:$B,0))))</f>
        <v>DER_RV_OP_US</v>
      </c>
      <c r="N2030" s="402" t="str">
        <f t="shared" si="65"/>
        <v/>
      </c>
      <c r="O2030" s="402" t="str">
        <f t="shared" si="64"/>
        <v/>
      </c>
      <c r="P2030" s="401" t="str">
        <f>IF(LEN(B2030)&gt;8,INDEX([1]CatGlob!$X:$X,MATCH(M2030,[1]CatGlob!$W:$W,0)),"")</f>
        <v>INTER</v>
      </c>
      <c r="Q2030" s="403" t="str">
        <f>INDEX([1]CatGlob!P:P,MATCH(M2030,[1]CatGlob!O:O,0))</f>
        <v>RVI</v>
      </c>
      <c r="R2030" s="403"/>
      <c r="S2030" s="403"/>
      <c r="T2030" s="403" t="str">
        <f>INDEX([1]CatGlob!$D:$D,MATCH($M2030,[1]CatGlob!$C:$C,0))</f>
        <v>US</v>
      </c>
      <c r="U2030" s="441"/>
      <c r="V2030" s="404" t="str">
        <f>INDEX([1]CatGlob!$F:$F,MATCH($M2030,[1]CatGlob!$C:$C,0))</f>
        <v>-</v>
      </c>
      <c r="W2030" s="405"/>
      <c r="X2030" s="406">
        <v>0</v>
      </c>
      <c r="Y2030" s="407">
        <v>0</v>
      </c>
      <c r="Z2030" s="408">
        <v>0</v>
      </c>
      <c r="AA2030" s="407">
        <v>0</v>
      </c>
      <c r="AB2030" s="408">
        <v>0</v>
      </c>
      <c r="AC2030" s="407">
        <v>0</v>
      </c>
      <c r="AD2030" s="408">
        <v>0</v>
      </c>
      <c r="AE2030" s="407">
        <v>0</v>
      </c>
      <c r="AF2030" s="408">
        <v>0</v>
      </c>
      <c r="AG2030" s="407">
        <v>0</v>
      </c>
      <c r="AI2030" s="406">
        <v>0</v>
      </c>
      <c r="AJ2030" s="407">
        <v>0</v>
      </c>
      <c r="AK2030" s="408">
        <v>0</v>
      </c>
      <c r="AL2030" s="407">
        <v>0</v>
      </c>
      <c r="AM2030" s="408">
        <v>0</v>
      </c>
      <c r="AN2030" s="407">
        <v>0</v>
      </c>
      <c r="AO2030" s="408">
        <v>0</v>
      </c>
      <c r="AP2030" s="407">
        <v>0</v>
      </c>
      <c r="AQ2030" s="408">
        <v>0</v>
      </c>
      <c r="AR2030" s="407">
        <v>0</v>
      </c>
      <c r="AT2030" s="406">
        <v>0</v>
      </c>
      <c r="AU2030" s="407">
        <v>0</v>
      </c>
      <c r="AV2030" s="408">
        <v>0</v>
      </c>
      <c r="AW2030" s="407">
        <v>0</v>
      </c>
      <c r="AX2030" s="408">
        <v>0</v>
      </c>
      <c r="AY2030" s="407">
        <v>0</v>
      </c>
      <c r="AZ2030" s="408">
        <v>0</v>
      </c>
      <c r="BA2030" s="407">
        <v>0</v>
      </c>
      <c r="BB2030" s="408">
        <v>0</v>
      </c>
      <c r="BC2030" s="407">
        <v>0</v>
      </c>
    </row>
    <row r="2031" spans="1:55" x14ac:dyDescent="0.35">
      <c r="A2031" s="385" t="str" cm="1">
        <f t="array" ref="A2031">IFERROR(_xlfn.IFS(AND(F2031="Renta Variable",O2031=1),IFERROR(MATCH(B2031,[1]RV_Det!C:C,0),"Rev"),AND(J2031="Corporativa",O2031=1,I2031="EM"),IFERROR(MATCH(B2031,[1]RF_Corps!B:B,0),"Rev"),AND(F2031="Alternativos",O2031=1),IFERROR(MATCH(B2031,[1]Rep4!C:C,0),"Rev")),"")</f>
        <v/>
      </c>
      <c r="B2031" s="404" t="s">
        <v>5378</v>
      </c>
      <c r="C2031" s="439" t="s">
        <v>5379</v>
      </c>
      <c r="D2031" s="440" t="s">
        <v>5379</v>
      </c>
      <c r="E2031" s="396" t="str">
        <f>IF(B2031="","",INDEX([1]CatGlob!$S:$S,IFERROR(MATCH(MID(B2031,7,1),[1]CatGlob!$R:$R,0),MATCH(MID(B2031,1,2),[1]CatGlob!$R:$R,0))))</f>
        <v>PUT</v>
      </c>
      <c r="F2031" s="397" t="s">
        <v>5303</v>
      </c>
      <c r="G2031" s="398" t="s">
        <v>43</v>
      </c>
      <c r="H2031" s="399" t="s">
        <v>5304</v>
      </c>
      <c r="I2031" s="399" t="s">
        <v>48</v>
      </c>
      <c r="J2031" s="399" t="s">
        <v>600</v>
      </c>
      <c r="K2031" s="396" t="s">
        <v>600</v>
      </c>
      <c r="L2031" s="400" t="str">
        <f>IF(ISERROR(MATCH(M2031,M$10:M2017,0)),M2031,"")</f>
        <v/>
      </c>
      <c r="M2031" s="401" t="str">
        <f>IF(B2031="","",IF(ISERROR(MATCH(F2031&amp;"_"&amp;G2031&amp;"_"&amp;H2031&amp;"_"&amp;I2031&amp;"_"&amp;J2031&amp;IF(K2031="","","_"&amp;K2031),[1]CatGlob!$B:$B,0)),F2031&amp;"_"&amp;G2031&amp;"_"&amp;H2031&amp;"_"&amp;I2031&amp;"_"&amp;J2031&amp;IF(K2031="","","_"&amp;K2031),INDEX([1]CatGlob!$C:$C,MATCH(F2031&amp;"_"&amp;G2031&amp;"_"&amp;H2031&amp;"_"&amp;I2031&amp;"_"&amp;J2031&amp;IF(K2031="","","_"&amp;K2031),[1]CatGlob!$B:$B,0))))</f>
        <v>DER_RV_OP_US</v>
      </c>
      <c r="N2031" s="402" t="str">
        <f t="shared" si="65"/>
        <v/>
      </c>
      <c r="O2031" s="402" t="str">
        <f t="shared" si="64"/>
        <v/>
      </c>
      <c r="P2031" s="401" t="str">
        <f>IF(LEN(B2031)&gt;8,INDEX([1]CatGlob!$X:$X,MATCH(M2031,[1]CatGlob!$W:$W,0)),"")</f>
        <v>INTER</v>
      </c>
      <c r="Q2031" s="403" t="str">
        <f>INDEX([1]CatGlob!P:P,MATCH(M2031,[1]CatGlob!O:O,0))</f>
        <v>RVI</v>
      </c>
      <c r="R2031" s="403"/>
      <c r="S2031" s="403"/>
      <c r="T2031" s="403" t="str">
        <f>INDEX([1]CatGlob!$D:$D,MATCH($M2031,[1]CatGlob!$C:$C,0))</f>
        <v>US</v>
      </c>
      <c r="U2031" s="441"/>
      <c r="V2031" s="404" t="str">
        <f>INDEX([1]CatGlob!$F:$F,MATCH($M2031,[1]CatGlob!$C:$C,0))</f>
        <v>-</v>
      </c>
      <c r="W2031" s="405"/>
      <c r="X2031" s="406">
        <v>0</v>
      </c>
      <c r="Y2031" s="407">
        <v>0</v>
      </c>
      <c r="Z2031" s="408">
        <v>0</v>
      </c>
      <c r="AA2031" s="407">
        <v>0</v>
      </c>
      <c r="AB2031" s="408">
        <v>0</v>
      </c>
      <c r="AC2031" s="407">
        <v>0</v>
      </c>
      <c r="AD2031" s="408">
        <v>0</v>
      </c>
      <c r="AE2031" s="407">
        <v>0</v>
      </c>
      <c r="AF2031" s="408">
        <v>0</v>
      </c>
      <c r="AG2031" s="407">
        <v>0</v>
      </c>
      <c r="AI2031" s="406">
        <v>0</v>
      </c>
      <c r="AJ2031" s="407">
        <v>0</v>
      </c>
      <c r="AK2031" s="408">
        <v>0</v>
      </c>
      <c r="AL2031" s="407">
        <v>0</v>
      </c>
      <c r="AM2031" s="408">
        <v>0</v>
      </c>
      <c r="AN2031" s="407">
        <v>0</v>
      </c>
      <c r="AO2031" s="408">
        <v>0</v>
      </c>
      <c r="AP2031" s="407">
        <v>0</v>
      </c>
      <c r="AQ2031" s="408">
        <v>0</v>
      </c>
      <c r="AR2031" s="407">
        <v>0</v>
      </c>
      <c r="AT2031" s="406">
        <v>0</v>
      </c>
      <c r="AU2031" s="407">
        <v>0</v>
      </c>
      <c r="AV2031" s="408">
        <v>0</v>
      </c>
      <c r="AW2031" s="407">
        <v>0</v>
      </c>
      <c r="AX2031" s="408">
        <v>0</v>
      </c>
      <c r="AY2031" s="407">
        <v>0</v>
      </c>
      <c r="AZ2031" s="408">
        <v>0</v>
      </c>
      <c r="BA2031" s="407">
        <v>0</v>
      </c>
      <c r="BB2031" s="408">
        <v>0</v>
      </c>
      <c r="BC2031" s="407">
        <v>0</v>
      </c>
    </row>
    <row r="2032" spans="1:55" x14ac:dyDescent="0.35">
      <c r="A2032" s="385" t="str" cm="1">
        <f t="array" ref="A2032">IFERROR(_xlfn.IFS(AND(F2032="Renta Variable",O2032=1),IFERROR(MATCH(B2032,[1]RV_Det!C:C,0),"Rev"),AND(J2032="Corporativa",O2032=1,I2032="EM"),IFERROR(MATCH(B2032,[1]RF_Corps!B:B,0),"Rev"),AND(F2032="Alternativos",O2032=1),IFERROR(MATCH(B2032,[1]Rep4!C:C,0),"Rev")),"")</f>
        <v/>
      </c>
      <c r="B2032" s="404" t="s">
        <v>5380</v>
      </c>
      <c r="C2032" s="439" t="s">
        <v>5381</v>
      </c>
      <c r="D2032" s="440" t="s">
        <v>5381</v>
      </c>
      <c r="E2032" s="396" t="str">
        <f>IF(B2032="","",INDEX([1]CatGlob!$S:$S,IFERROR(MATCH(MID(B2032,7,1),[1]CatGlob!$R:$R,0),MATCH(MID(B2032,1,2),[1]CatGlob!$R:$R,0))))</f>
        <v>PUT</v>
      </c>
      <c r="F2032" s="397" t="s">
        <v>5303</v>
      </c>
      <c r="G2032" s="398" t="s">
        <v>43</v>
      </c>
      <c r="H2032" s="399" t="s">
        <v>5304</v>
      </c>
      <c r="I2032" s="399" t="s">
        <v>48</v>
      </c>
      <c r="J2032" s="399" t="s">
        <v>600</v>
      </c>
      <c r="K2032" s="396" t="s">
        <v>600</v>
      </c>
      <c r="L2032" s="400" t="str">
        <f>IF(ISERROR(MATCH(M2032,M$10:M2019,0)),M2032,"")</f>
        <v/>
      </c>
      <c r="M2032" s="401" t="str">
        <f>IF(B2032="","",IF(ISERROR(MATCH(F2032&amp;"_"&amp;G2032&amp;"_"&amp;H2032&amp;"_"&amp;I2032&amp;"_"&amp;J2032&amp;IF(K2032="","","_"&amp;K2032),[1]CatGlob!$B:$B,0)),F2032&amp;"_"&amp;G2032&amp;"_"&amp;H2032&amp;"_"&amp;I2032&amp;"_"&amp;J2032&amp;IF(K2032="","","_"&amp;K2032),INDEX([1]CatGlob!$C:$C,MATCH(F2032&amp;"_"&amp;G2032&amp;"_"&amp;H2032&amp;"_"&amp;I2032&amp;"_"&amp;J2032&amp;IF(K2032="","","_"&amp;K2032),[1]CatGlob!$B:$B,0))))</f>
        <v>DER_RV_OP_US</v>
      </c>
      <c r="N2032" s="402" t="str">
        <f t="shared" si="65"/>
        <v/>
      </c>
      <c r="O2032" s="402" t="str">
        <f t="shared" si="64"/>
        <v/>
      </c>
      <c r="P2032" s="401" t="str">
        <f>IF(LEN(B2032)&gt;8,INDEX([1]CatGlob!$X:$X,MATCH(M2032,[1]CatGlob!$W:$W,0)),"")</f>
        <v>INTER</v>
      </c>
      <c r="Q2032" s="403" t="str">
        <f>INDEX([1]CatGlob!P:P,MATCH(M2032,[1]CatGlob!O:O,0))</f>
        <v>RVI</v>
      </c>
      <c r="R2032" s="403"/>
      <c r="S2032" s="403"/>
      <c r="T2032" s="403" t="str">
        <f>INDEX([1]CatGlob!$D:$D,MATCH($M2032,[1]CatGlob!$C:$C,0))</f>
        <v>US</v>
      </c>
      <c r="U2032" s="441"/>
      <c r="V2032" s="404" t="str">
        <f>INDEX([1]CatGlob!$F:$F,MATCH($M2032,[1]CatGlob!$C:$C,0))</f>
        <v>-</v>
      </c>
      <c r="W2032" s="405"/>
      <c r="X2032" s="406">
        <v>0</v>
      </c>
      <c r="Y2032" s="407">
        <v>0</v>
      </c>
      <c r="Z2032" s="408">
        <v>0</v>
      </c>
      <c r="AA2032" s="407">
        <v>0</v>
      </c>
      <c r="AB2032" s="408">
        <v>0</v>
      </c>
      <c r="AC2032" s="407">
        <v>0</v>
      </c>
      <c r="AD2032" s="408">
        <v>0</v>
      </c>
      <c r="AE2032" s="407">
        <v>0</v>
      </c>
      <c r="AF2032" s="408">
        <v>0</v>
      </c>
      <c r="AG2032" s="407">
        <v>0</v>
      </c>
      <c r="AI2032" s="406">
        <v>0</v>
      </c>
      <c r="AJ2032" s="407">
        <v>0</v>
      </c>
      <c r="AK2032" s="408">
        <v>0</v>
      </c>
      <c r="AL2032" s="407">
        <v>0</v>
      </c>
      <c r="AM2032" s="408">
        <v>0</v>
      </c>
      <c r="AN2032" s="407">
        <v>0</v>
      </c>
      <c r="AO2032" s="408">
        <v>0</v>
      </c>
      <c r="AP2032" s="407">
        <v>0</v>
      </c>
      <c r="AQ2032" s="408">
        <v>0</v>
      </c>
      <c r="AR2032" s="407">
        <v>0</v>
      </c>
      <c r="AT2032" s="406">
        <v>0</v>
      </c>
      <c r="AU2032" s="407">
        <v>0</v>
      </c>
      <c r="AV2032" s="408">
        <v>0</v>
      </c>
      <c r="AW2032" s="407">
        <v>0</v>
      </c>
      <c r="AX2032" s="408">
        <v>0</v>
      </c>
      <c r="AY2032" s="407">
        <v>0</v>
      </c>
      <c r="AZ2032" s="408">
        <v>0</v>
      </c>
      <c r="BA2032" s="407">
        <v>0</v>
      </c>
      <c r="BB2032" s="408">
        <v>0</v>
      </c>
      <c r="BC2032" s="407">
        <v>0</v>
      </c>
    </row>
    <row r="2033" spans="1:55" x14ac:dyDescent="0.35">
      <c r="A2033" s="385" t="str" cm="1">
        <f t="array" ref="A2033">IFERROR(_xlfn.IFS(AND(F2033="Renta Variable",O2033=1),IFERROR(MATCH(B2033,[1]RV_Det!C:C,0),"Rev"),AND(J2033="Corporativa",O2033=1,I2033="EM"),IFERROR(MATCH(B2033,[1]RF_Corps!B:B,0),"Rev"),AND(F2033="Alternativos",O2033=1),IFERROR(MATCH(B2033,[1]Rep4!C:C,0),"Rev")),"")</f>
        <v/>
      </c>
      <c r="B2033" s="404" t="s">
        <v>5382</v>
      </c>
      <c r="C2033" s="439" t="s">
        <v>5383</v>
      </c>
      <c r="D2033" s="440" t="s">
        <v>5383</v>
      </c>
      <c r="E2033" s="396" t="str">
        <f>IF(B2033="","",INDEX([1]CatGlob!$S:$S,IFERROR(MATCH(MID(B2033,7,1),[1]CatGlob!$R:$R,0),MATCH(MID(B2033,1,2),[1]CatGlob!$R:$R,0))))</f>
        <v>PUT</v>
      </c>
      <c r="F2033" s="397" t="s">
        <v>5303</v>
      </c>
      <c r="G2033" s="398" t="s">
        <v>43</v>
      </c>
      <c r="H2033" s="399" t="s">
        <v>5304</v>
      </c>
      <c r="I2033" s="399" t="s">
        <v>48</v>
      </c>
      <c r="J2033" s="399" t="s">
        <v>600</v>
      </c>
      <c r="K2033" s="396" t="s">
        <v>600</v>
      </c>
      <c r="L2033" s="400" t="str">
        <f>IF(ISERROR(MATCH(M2033,M$10:M2017,0)),M2033,"")</f>
        <v/>
      </c>
      <c r="M2033" s="401" t="str">
        <f>IF(B2033="","",IF(ISERROR(MATCH(F2033&amp;"_"&amp;G2033&amp;"_"&amp;H2033&amp;"_"&amp;I2033&amp;"_"&amp;J2033&amp;IF(K2033="","","_"&amp;K2033),[1]CatGlob!$B:$B,0)),F2033&amp;"_"&amp;G2033&amp;"_"&amp;H2033&amp;"_"&amp;I2033&amp;"_"&amp;J2033&amp;IF(K2033="","","_"&amp;K2033),INDEX([1]CatGlob!$C:$C,MATCH(F2033&amp;"_"&amp;G2033&amp;"_"&amp;H2033&amp;"_"&amp;I2033&amp;"_"&amp;J2033&amp;IF(K2033="","","_"&amp;K2033),[1]CatGlob!$B:$B,0))))</f>
        <v>DER_RV_OP_US</v>
      </c>
      <c r="N2033" s="402" t="str">
        <f t="shared" si="65"/>
        <v/>
      </c>
      <c r="O2033" s="402" t="str">
        <f t="shared" si="64"/>
        <v/>
      </c>
      <c r="P2033" s="401" t="str">
        <f>IF(LEN(B2033)&gt;8,INDEX([1]CatGlob!$X:$X,MATCH(M2033,[1]CatGlob!$W:$W,0)),"")</f>
        <v>INTER</v>
      </c>
      <c r="Q2033" s="403" t="str">
        <f>INDEX([1]CatGlob!P:P,MATCH(M2033,[1]CatGlob!O:O,0))</f>
        <v>RVI</v>
      </c>
      <c r="R2033" s="403"/>
      <c r="S2033" s="403"/>
      <c r="T2033" s="403" t="str">
        <f>INDEX([1]CatGlob!$D:$D,MATCH($M2033,[1]CatGlob!$C:$C,0))</f>
        <v>US</v>
      </c>
      <c r="U2033" s="441"/>
      <c r="V2033" s="404" t="str">
        <f>INDEX([1]CatGlob!$F:$F,MATCH($M2033,[1]CatGlob!$C:$C,0))</f>
        <v>-</v>
      </c>
      <c r="W2033" s="405"/>
      <c r="X2033" s="406">
        <v>0</v>
      </c>
      <c r="Y2033" s="407">
        <v>0</v>
      </c>
      <c r="Z2033" s="408">
        <v>0</v>
      </c>
      <c r="AA2033" s="407">
        <v>0</v>
      </c>
      <c r="AB2033" s="408">
        <v>0</v>
      </c>
      <c r="AC2033" s="407">
        <v>0</v>
      </c>
      <c r="AD2033" s="408">
        <v>0</v>
      </c>
      <c r="AE2033" s="407">
        <v>0</v>
      </c>
      <c r="AF2033" s="408">
        <v>0</v>
      </c>
      <c r="AG2033" s="407">
        <v>0</v>
      </c>
      <c r="AI2033" s="406">
        <v>0</v>
      </c>
      <c r="AJ2033" s="407">
        <v>0</v>
      </c>
      <c r="AK2033" s="408">
        <v>0</v>
      </c>
      <c r="AL2033" s="407">
        <v>0</v>
      </c>
      <c r="AM2033" s="408">
        <v>0</v>
      </c>
      <c r="AN2033" s="407">
        <v>0</v>
      </c>
      <c r="AO2033" s="408">
        <v>0</v>
      </c>
      <c r="AP2033" s="407">
        <v>0</v>
      </c>
      <c r="AQ2033" s="408">
        <v>0</v>
      </c>
      <c r="AR2033" s="407">
        <v>0</v>
      </c>
      <c r="AT2033" s="406">
        <v>0</v>
      </c>
      <c r="AU2033" s="407">
        <v>0</v>
      </c>
      <c r="AV2033" s="408">
        <v>0</v>
      </c>
      <c r="AW2033" s="407">
        <v>0</v>
      </c>
      <c r="AX2033" s="408">
        <v>0</v>
      </c>
      <c r="AY2033" s="407">
        <v>0</v>
      </c>
      <c r="AZ2033" s="408">
        <v>0</v>
      </c>
      <c r="BA2033" s="407">
        <v>0</v>
      </c>
      <c r="BB2033" s="408">
        <v>0</v>
      </c>
      <c r="BC2033" s="407">
        <v>0</v>
      </c>
    </row>
    <row r="2034" spans="1:55" x14ac:dyDescent="0.35">
      <c r="A2034" s="385" t="str" cm="1">
        <f t="array" ref="A2034">IFERROR(_xlfn.IFS(AND(F2034="Renta Variable",O2034=1),IFERROR(MATCH(B2034,[1]RV_Det!C:C,0),"Rev"),AND(J2034="Corporativa",O2034=1,I2034="EM"),IFERROR(MATCH(B2034,[1]RF_Corps!B:B,0),"Rev"),AND(F2034="Alternativos",O2034=1),IFERROR(MATCH(B2034,[1]Rep4!C:C,0),"Rev")),"")</f>
        <v/>
      </c>
      <c r="B2034" s="404" t="s">
        <v>5384</v>
      </c>
      <c r="C2034" s="439" t="s">
        <v>5385</v>
      </c>
      <c r="D2034" s="440" t="s">
        <v>5385</v>
      </c>
      <c r="E2034" s="396" t="str">
        <f>IF(B2034="","",INDEX([1]CatGlob!$S:$S,IFERROR(MATCH(MID(B2034,7,1),[1]CatGlob!$R:$R,0),MATCH(MID(B2034,1,2),[1]CatGlob!$R:$R,0))))</f>
        <v>PUT</v>
      </c>
      <c r="F2034" s="397" t="s">
        <v>5303</v>
      </c>
      <c r="G2034" s="398" t="s">
        <v>43</v>
      </c>
      <c r="H2034" s="399" t="s">
        <v>5304</v>
      </c>
      <c r="I2034" s="399" t="s">
        <v>48</v>
      </c>
      <c r="J2034" s="399" t="s">
        <v>600</v>
      </c>
      <c r="K2034" s="396" t="s">
        <v>600</v>
      </c>
      <c r="L2034" s="400" t="str">
        <f>IF(ISERROR(MATCH(M2034,M$10:M2017,0)),M2034,"")</f>
        <v/>
      </c>
      <c r="M2034" s="401" t="str">
        <f>IF(B2034="","",IF(ISERROR(MATCH(F2034&amp;"_"&amp;G2034&amp;"_"&amp;H2034&amp;"_"&amp;I2034&amp;"_"&amp;J2034&amp;IF(K2034="","","_"&amp;K2034),[1]CatGlob!$B:$B,0)),F2034&amp;"_"&amp;G2034&amp;"_"&amp;H2034&amp;"_"&amp;I2034&amp;"_"&amp;J2034&amp;IF(K2034="","","_"&amp;K2034),INDEX([1]CatGlob!$C:$C,MATCH(F2034&amp;"_"&amp;G2034&amp;"_"&amp;H2034&amp;"_"&amp;I2034&amp;"_"&amp;J2034&amp;IF(K2034="","","_"&amp;K2034),[1]CatGlob!$B:$B,0))))</f>
        <v>DER_RV_OP_US</v>
      </c>
      <c r="N2034" s="402" t="str">
        <f t="shared" si="65"/>
        <v/>
      </c>
      <c r="O2034" s="402" t="str">
        <f t="shared" si="64"/>
        <v/>
      </c>
      <c r="P2034" s="401" t="str">
        <f>IF(LEN(B2034)&gt;8,INDEX([1]CatGlob!$X:$X,MATCH(M2034,[1]CatGlob!$W:$W,0)),"")</f>
        <v>INTER</v>
      </c>
      <c r="Q2034" s="403" t="str">
        <f>INDEX([1]CatGlob!P:P,MATCH(M2034,[1]CatGlob!O:O,0))</f>
        <v>RVI</v>
      </c>
      <c r="R2034" s="403"/>
      <c r="S2034" s="403"/>
      <c r="T2034" s="403" t="str">
        <f>INDEX([1]CatGlob!$D:$D,MATCH($M2034,[1]CatGlob!$C:$C,0))</f>
        <v>US</v>
      </c>
      <c r="U2034" s="441"/>
      <c r="V2034" s="404" t="str">
        <f>INDEX([1]CatGlob!$F:$F,MATCH($M2034,[1]CatGlob!$C:$C,0))</f>
        <v>-</v>
      </c>
      <c r="W2034" s="405"/>
      <c r="X2034" s="406">
        <v>0</v>
      </c>
      <c r="Y2034" s="407">
        <v>0</v>
      </c>
      <c r="Z2034" s="408">
        <v>0</v>
      </c>
      <c r="AA2034" s="407">
        <v>0</v>
      </c>
      <c r="AB2034" s="408">
        <v>0</v>
      </c>
      <c r="AC2034" s="407">
        <v>0</v>
      </c>
      <c r="AD2034" s="408">
        <v>0</v>
      </c>
      <c r="AE2034" s="407">
        <v>0</v>
      </c>
      <c r="AF2034" s="408">
        <v>0</v>
      </c>
      <c r="AG2034" s="407">
        <v>0</v>
      </c>
      <c r="AI2034" s="406">
        <v>0</v>
      </c>
      <c r="AJ2034" s="407">
        <v>0</v>
      </c>
      <c r="AK2034" s="408">
        <v>0</v>
      </c>
      <c r="AL2034" s="407">
        <v>0</v>
      </c>
      <c r="AM2034" s="408">
        <v>0</v>
      </c>
      <c r="AN2034" s="407">
        <v>0</v>
      </c>
      <c r="AO2034" s="408">
        <v>0</v>
      </c>
      <c r="AP2034" s="407">
        <v>0</v>
      </c>
      <c r="AQ2034" s="408">
        <v>0</v>
      </c>
      <c r="AR2034" s="407">
        <v>0</v>
      </c>
      <c r="AT2034" s="406">
        <v>0</v>
      </c>
      <c r="AU2034" s="407">
        <v>0</v>
      </c>
      <c r="AV2034" s="408">
        <v>0</v>
      </c>
      <c r="AW2034" s="407">
        <v>0</v>
      </c>
      <c r="AX2034" s="408">
        <v>0</v>
      </c>
      <c r="AY2034" s="407">
        <v>0</v>
      </c>
      <c r="AZ2034" s="408">
        <v>0</v>
      </c>
      <c r="BA2034" s="407">
        <v>0</v>
      </c>
      <c r="BB2034" s="408">
        <v>0</v>
      </c>
      <c r="BC2034" s="407">
        <v>0</v>
      </c>
    </row>
    <row r="2035" spans="1:55" x14ac:dyDescent="0.35">
      <c r="A2035" s="385" t="str" cm="1">
        <f t="array" ref="A2035">IFERROR(_xlfn.IFS(AND(F2035="Renta Variable",O2035=1),IFERROR(MATCH(B2035,[1]RV_Det!C:C,0),"Rev"),AND(J2035="Corporativa",O2035=1,I2035="EM"),IFERROR(MATCH(B2035,[1]RF_Corps!B:B,0),"Rev"),AND(F2035="Alternativos",O2035=1),IFERROR(MATCH(B2035,[1]Rep4!C:C,0),"Rev")),"")</f>
        <v/>
      </c>
      <c r="B2035" s="404" t="s">
        <v>5386</v>
      </c>
      <c r="C2035" s="439" t="s">
        <v>5387</v>
      </c>
      <c r="D2035" s="440" t="s">
        <v>5387</v>
      </c>
      <c r="E2035" s="396" t="str">
        <f>IF(B2035="","",INDEX([1]CatGlob!$S:$S,IFERROR(MATCH(MID(B2035,7,1),[1]CatGlob!$R:$R,0),MATCH(MID(B2035,1,2),[1]CatGlob!$R:$R,0))))</f>
        <v>PUT</v>
      </c>
      <c r="F2035" s="397" t="s">
        <v>5303</v>
      </c>
      <c r="G2035" s="398" t="s">
        <v>43</v>
      </c>
      <c r="H2035" s="399" t="s">
        <v>5304</v>
      </c>
      <c r="I2035" s="399" t="s">
        <v>48</v>
      </c>
      <c r="J2035" s="399" t="s">
        <v>600</v>
      </c>
      <c r="K2035" s="396" t="s">
        <v>600</v>
      </c>
      <c r="L2035" s="400" t="str">
        <f>IF(ISERROR(MATCH(M2035,M$10:M2018,0)),M2035,"")</f>
        <v/>
      </c>
      <c r="M2035" s="401" t="str">
        <f>IF(B2035="","",IF(ISERROR(MATCH(F2035&amp;"_"&amp;G2035&amp;"_"&amp;H2035&amp;"_"&amp;I2035&amp;"_"&amp;J2035&amp;IF(K2035="","","_"&amp;K2035),[1]CatGlob!$B:$B,0)),F2035&amp;"_"&amp;G2035&amp;"_"&amp;H2035&amp;"_"&amp;I2035&amp;"_"&amp;J2035&amp;IF(K2035="","","_"&amp;K2035),INDEX([1]CatGlob!$C:$C,MATCH(F2035&amp;"_"&amp;G2035&amp;"_"&amp;H2035&amp;"_"&amp;I2035&amp;"_"&amp;J2035&amp;IF(K2035="","","_"&amp;K2035),[1]CatGlob!$B:$B,0))))</f>
        <v>DER_RV_OP_US</v>
      </c>
      <c r="N2035" s="402" t="str">
        <f t="shared" si="65"/>
        <v/>
      </c>
      <c r="O2035" s="402" t="str">
        <f t="shared" si="64"/>
        <v/>
      </c>
      <c r="P2035" s="401" t="str">
        <f>IF(LEN(B2035)&gt;8,INDEX([1]CatGlob!$X:$X,MATCH(M2035,[1]CatGlob!$W:$W,0)),"")</f>
        <v>INTER</v>
      </c>
      <c r="Q2035" s="403" t="str">
        <f>INDEX([1]CatGlob!P:P,MATCH(M2035,[1]CatGlob!O:O,0))</f>
        <v>RVI</v>
      </c>
      <c r="R2035" s="403"/>
      <c r="S2035" s="403"/>
      <c r="T2035" s="403" t="str">
        <f>INDEX([1]CatGlob!$D:$D,MATCH($M2035,[1]CatGlob!$C:$C,0))</f>
        <v>US</v>
      </c>
      <c r="U2035" s="441"/>
      <c r="V2035" s="404" t="str">
        <f>INDEX([1]CatGlob!$F:$F,MATCH($M2035,[1]CatGlob!$C:$C,0))</f>
        <v>-</v>
      </c>
      <c r="W2035" s="405"/>
      <c r="X2035" s="406">
        <v>0</v>
      </c>
      <c r="Y2035" s="407">
        <v>0</v>
      </c>
      <c r="Z2035" s="408">
        <v>0</v>
      </c>
      <c r="AA2035" s="407">
        <v>0</v>
      </c>
      <c r="AB2035" s="408">
        <v>0</v>
      </c>
      <c r="AC2035" s="407">
        <v>0</v>
      </c>
      <c r="AD2035" s="408">
        <v>0</v>
      </c>
      <c r="AE2035" s="407">
        <v>0</v>
      </c>
      <c r="AF2035" s="408">
        <v>0</v>
      </c>
      <c r="AG2035" s="407">
        <v>0</v>
      </c>
      <c r="AI2035" s="406">
        <v>0</v>
      </c>
      <c r="AJ2035" s="407">
        <v>0</v>
      </c>
      <c r="AK2035" s="408">
        <v>0</v>
      </c>
      <c r="AL2035" s="407">
        <v>0</v>
      </c>
      <c r="AM2035" s="408">
        <v>0</v>
      </c>
      <c r="AN2035" s="407">
        <v>0</v>
      </c>
      <c r="AO2035" s="408">
        <v>0</v>
      </c>
      <c r="AP2035" s="407">
        <v>0</v>
      </c>
      <c r="AQ2035" s="408">
        <v>0</v>
      </c>
      <c r="AR2035" s="407">
        <v>0</v>
      </c>
      <c r="AT2035" s="406">
        <v>0</v>
      </c>
      <c r="AU2035" s="407">
        <v>0</v>
      </c>
      <c r="AV2035" s="408">
        <v>0</v>
      </c>
      <c r="AW2035" s="407">
        <v>0</v>
      </c>
      <c r="AX2035" s="408">
        <v>0</v>
      </c>
      <c r="AY2035" s="407">
        <v>0</v>
      </c>
      <c r="AZ2035" s="408">
        <v>0</v>
      </c>
      <c r="BA2035" s="407">
        <v>0</v>
      </c>
      <c r="BB2035" s="408">
        <v>0</v>
      </c>
      <c r="BC2035" s="407">
        <v>0</v>
      </c>
    </row>
    <row r="2036" spans="1:55" x14ac:dyDescent="0.35">
      <c r="A2036" s="385" t="str" cm="1">
        <f t="array" ref="A2036">IFERROR(_xlfn.IFS(AND(F2036="Renta Variable",O2036=1),IFERROR(MATCH(B2036,[1]RV_Det!C:C,0),"Rev"),AND(J2036="Corporativa",O2036=1,I2036="EM"),IFERROR(MATCH(B2036,[1]RF_Corps!B:B,0),"Rev"),AND(F2036="Alternativos",O2036=1),IFERROR(MATCH(B2036,[1]Rep4!C:C,0),"Rev")),"")</f>
        <v/>
      </c>
      <c r="B2036" s="404" t="s">
        <v>5388</v>
      </c>
      <c r="C2036" s="439" t="s">
        <v>5389</v>
      </c>
      <c r="D2036" s="440" t="s">
        <v>5389</v>
      </c>
      <c r="E2036" s="396" t="str">
        <f>IF(B2036="","",INDEX([1]CatGlob!$S:$S,IFERROR(MATCH(MID(B2036,7,1),[1]CatGlob!$R:$R,0),MATCH(MID(B2036,1,2),[1]CatGlob!$R:$R,0))))</f>
        <v>PUT</v>
      </c>
      <c r="F2036" s="397" t="s">
        <v>5303</v>
      </c>
      <c r="G2036" s="398" t="s">
        <v>43</v>
      </c>
      <c r="H2036" s="399" t="s">
        <v>5304</v>
      </c>
      <c r="I2036" s="399" t="s">
        <v>48</v>
      </c>
      <c r="J2036" s="399" t="s">
        <v>600</v>
      </c>
      <c r="K2036" s="396" t="s">
        <v>600</v>
      </c>
      <c r="L2036" s="400" t="str">
        <f>IF(ISERROR(MATCH(M2036,M$10:M2020,0)),M2036,"")</f>
        <v/>
      </c>
      <c r="M2036" s="401" t="str">
        <f>IF(B2036="","",IF(ISERROR(MATCH(F2036&amp;"_"&amp;G2036&amp;"_"&amp;H2036&amp;"_"&amp;I2036&amp;"_"&amp;J2036&amp;IF(K2036="","","_"&amp;K2036),[1]CatGlob!$B:$B,0)),F2036&amp;"_"&amp;G2036&amp;"_"&amp;H2036&amp;"_"&amp;I2036&amp;"_"&amp;J2036&amp;IF(K2036="","","_"&amp;K2036),INDEX([1]CatGlob!$C:$C,MATCH(F2036&amp;"_"&amp;G2036&amp;"_"&amp;H2036&amp;"_"&amp;I2036&amp;"_"&amp;J2036&amp;IF(K2036="","","_"&amp;K2036),[1]CatGlob!$B:$B,0))))</f>
        <v>DER_RV_OP_US</v>
      </c>
      <c r="N2036" s="402" t="str">
        <f t="shared" si="65"/>
        <v/>
      </c>
      <c r="O2036" s="402">
        <f t="shared" si="64"/>
        <v>1</v>
      </c>
      <c r="P2036" s="401" t="str">
        <f>IF(LEN(B2036)&gt;8,INDEX([1]CatGlob!$X:$X,MATCH(M2036,[1]CatGlob!$W:$W,0)),"")</f>
        <v>INTER</v>
      </c>
      <c r="Q2036" s="403" t="str">
        <f>INDEX([1]CatGlob!P:P,MATCH(M2036,[1]CatGlob!O:O,0))</f>
        <v>RVI</v>
      </c>
      <c r="R2036" s="403"/>
      <c r="S2036" s="403"/>
      <c r="T2036" s="403" t="str">
        <f>INDEX([1]CatGlob!$D:$D,MATCH($M2036,[1]CatGlob!$C:$C,0))</f>
        <v>US</v>
      </c>
      <c r="U2036" s="441"/>
      <c r="V2036" s="404" t="str">
        <f>INDEX([1]CatGlob!$F:$F,MATCH($M2036,[1]CatGlob!$C:$C,0))</f>
        <v>-</v>
      </c>
      <c r="W2036" s="405"/>
      <c r="X2036" s="406">
        <v>0</v>
      </c>
      <c r="Y2036" s="407">
        <v>0</v>
      </c>
      <c r="Z2036" s="408">
        <v>0</v>
      </c>
      <c r="AA2036" s="407">
        <v>0</v>
      </c>
      <c r="AB2036" s="408">
        <v>0</v>
      </c>
      <c r="AC2036" s="407">
        <v>0</v>
      </c>
      <c r="AD2036" s="408">
        <v>0</v>
      </c>
      <c r="AE2036" s="407">
        <v>0</v>
      </c>
      <c r="AF2036" s="408">
        <v>0</v>
      </c>
      <c r="AG2036" s="407">
        <v>0</v>
      </c>
      <c r="AI2036" s="406">
        <v>0</v>
      </c>
      <c r="AJ2036" s="407">
        <v>0</v>
      </c>
      <c r="AK2036" s="408">
        <v>0</v>
      </c>
      <c r="AL2036" s="407">
        <v>0</v>
      </c>
      <c r="AM2036" s="408">
        <v>0</v>
      </c>
      <c r="AN2036" s="407">
        <v>0</v>
      </c>
      <c r="AO2036" s="408">
        <v>0</v>
      </c>
      <c r="AP2036" s="407">
        <v>0</v>
      </c>
      <c r="AQ2036" s="408">
        <v>0</v>
      </c>
      <c r="AR2036" s="407">
        <v>0</v>
      </c>
      <c r="AT2036" s="406">
        <v>4.8194813236643499E-5</v>
      </c>
      <c r="AU2036" s="407">
        <v>-0.23411922403848701</v>
      </c>
      <c r="AV2036" s="408">
        <v>4.8194813236643499E-5</v>
      </c>
      <c r="AW2036" s="407">
        <v>-0.23411922403848701</v>
      </c>
      <c r="AX2036" s="408">
        <v>4.8194813236643499E-5</v>
      </c>
      <c r="AY2036" s="407">
        <v>-0.23411922403848701</v>
      </c>
      <c r="AZ2036" s="408">
        <v>4.8194813236643499E-5</v>
      </c>
      <c r="BA2036" s="407">
        <v>-0.23411922403848701</v>
      </c>
      <c r="BB2036" s="408">
        <v>4.8194813236643499E-5</v>
      </c>
      <c r="BC2036" s="407">
        <v>-0.23411922403848701</v>
      </c>
    </row>
    <row r="2037" spans="1:55" x14ac:dyDescent="0.35">
      <c r="A2037" s="385" t="str" cm="1">
        <f t="array" ref="A2037">IFERROR(_xlfn.IFS(AND(F2037="Renta Variable",O2037=1),IFERROR(MATCH(B2037,[1]RV_Det!C:C,0),"Rev"),AND(J2037="Corporativa",O2037=1,I2037="EM"),IFERROR(MATCH(B2037,[1]RF_Corps!B:B,0),"Rev"),AND(F2037="Alternativos",O2037=1),IFERROR(MATCH(B2037,[1]Rep4!C:C,0),"Rev")),"")</f>
        <v/>
      </c>
      <c r="B2037" s="404" t="s">
        <v>5390</v>
      </c>
      <c r="C2037" s="439" t="s">
        <v>5391</v>
      </c>
      <c r="D2037" s="440" t="s">
        <v>5391</v>
      </c>
      <c r="E2037" s="396" t="str">
        <f>IF(B2037="","",INDEX([1]CatGlob!$S:$S,IFERROR(MATCH(MID(B2037,7,1),[1]CatGlob!$R:$R,0),MATCH(MID(B2037,1,2),[1]CatGlob!$R:$R,0))))</f>
        <v>PUT</v>
      </c>
      <c r="F2037" s="397" t="s">
        <v>5303</v>
      </c>
      <c r="G2037" s="398" t="s">
        <v>43</v>
      </c>
      <c r="H2037" s="399" t="s">
        <v>5304</v>
      </c>
      <c r="I2037" s="399" t="s">
        <v>48</v>
      </c>
      <c r="J2037" s="399" t="s">
        <v>600</v>
      </c>
      <c r="K2037" s="396" t="s">
        <v>600</v>
      </c>
      <c r="L2037" s="400" t="str">
        <f>IF(ISERROR(MATCH(M2037,M$10:M2020,0)),M2037,"")</f>
        <v/>
      </c>
      <c r="M2037" s="401" t="str">
        <f>IF(B2037="","",IF(ISERROR(MATCH(F2037&amp;"_"&amp;G2037&amp;"_"&amp;H2037&amp;"_"&amp;I2037&amp;"_"&amp;J2037&amp;IF(K2037="","","_"&amp;K2037),[1]CatGlob!$B:$B,0)),F2037&amp;"_"&amp;G2037&amp;"_"&amp;H2037&amp;"_"&amp;I2037&amp;"_"&amp;J2037&amp;IF(K2037="","","_"&amp;K2037),INDEX([1]CatGlob!$C:$C,MATCH(F2037&amp;"_"&amp;G2037&amp;"_"&amp;H2037&amp;"_"&amp;I2037&amp;"_"&amp;J2037&amp;IF(K2037="","","_"&amp;K2037),[1]CatGlob!$B:$B,0))))</f>
        <v>DER_RV_OP_US</v>
      </c>
      <c r="N2037" s="402" t="str">
        <f t="shared" si="65"/>
        <v/>
      </c>
      <c r="O2037" s="402">
        <f t="shared" si="64"/>
        <v>1</v>
      </c>
      <c r="P2037" s="401" t="str">
        <f>IF(LEN(B2037)&gt;8,INDEX([1]CatGlob!$X:$X,MATCH(M2037,[1]CatGlob!$W:$W,0)),"")</f>
        <v>INTER</v>
      </c>
      <c r="Q2037" s="403" t="str">
        <f>INDEX([1]CatGlob!P:P,MATCH(M2037,[1]CatGlob!O:O,0))</f>
        <v>RVI</v>
      </c>
      <c r="R2037" s="403"/>
      <c r="S2037" s="403"/>
      <c r="T2037" s="403" t="str">
        <f>INDEX([1]CatGlob!$D:$D,MATCH($M2037,[1]CatGlob!$C:$C,0))</f>
        <v>US</v>
      </c>
      <c r="U2037" s="441"/>
      <c r="V2037" s="404" t="str">
        <f>INDEX([1]CatGlob!$F:$F,MATCH($M2037,[1]CatGlob!$C:$C,0))</f>
        <v>-</v>
      </c>
      <c r="W2037" s="405"/>
      <c r="X2037" s="406">
        <v>0</v>
      </c>
      <c r="Y2037" s="407">
        <v>0</v>
      </c>
      <c r="Z2037" s="408">
        <v>0</v>
      </c>
      <c r="AA2037" s="407">
        <v>0</v>
      </c>
      <c r="AB2037" s="408">
        <v>0</v>
      </c>
      <c r="AC2037" s="407">
        <v>0</v>
      </c>
      <c r="AD2037" s="408">
        <v>0</v>
      </c>
      <c r="AE2037" s="407">
        <v>0</v>
      </c>
      <c r="AF2037" s="408">
        <v>0</v>
      </c>
      <c r="AG2037" s="407">
        <v>0</v>
      </c>
      <c r="AI2037" s="406">
        <v>0</v>
      </c>
      <c r="AJ2037" s="407">
        <v>0</v>
      </c>
      <c r="AK2037" s="408">
        <v>0</v>
      </c>
      <c r="AL2037" s="407">
        <v>0</v>
      </c>
      <c r="AM2037" s="408">
        <v>0</v>
      </c>
      <c r="AN2037" s="407">
        <v>0</v>
      </c>
      <c r="AO2037" s="408">
        <v>0</v>
      </c>
      <c r="AP2037" s="407">
        <v>0</v>
      </c>
      <c r="AQ2037" s="408">
        <v>0</v>
      </c>
      <c r="AR2037" s="407">
        <v>0</v>
      </c>
      <c r="AT2037" s="406">
        <v>-4.14454302013149E-5</v>
      </c>
      <c r="AU2037" s="407">
        <v>0.33535996956768299</v>
      </c>
      <c r="AV2037" s="408">
        <v>-4.14454302013149E-5</v>
      </c>
      <c r="AW2037" s="407">
        <v>0.33535996956768299</v>
      </c>
      <c r="AX2037" s="408">
        <v>-4.14454302013149E-5</v>
      </c>
      <c r="AY2037" s="407">
        <v>0.33535996956768299</v>
      </c>
      <c r="AZ2037" s="408">
        <v>-4.14454302013149E-5</v>
      </c>
      <c r="BA2037" s="407">
        <v>0.33535996956768299</v>
      </c>
      <c r="BB2037" s="408">
        <v>-4.14454302013149E-5</v>
      </c>
      <c r="BC2037" s="407">
        <v>0.33535996956768299</v>
      </c>
    </row>
    <row r="2038" spans="1:55" x14ac:dyDescent="0.35">
      <c r="A2038" s="385" t="str" cm="1">
        <f t="array" ref="A2038">IFERROR(_xlfn.IFS(AND(F2038="Renta Variable",O2038=1),IFERROR(MATCH(B2038,[1]RV_Det!C:C,0),"Rev"),AND(J2038="Corporativa",O2038=1,I2038="EM"),IFERROR(MATCH(B2038,[1]RF_Corps!B:B,0),"Rev"),AND(F2038="Alternativos",O2038=1),IFERROR(MATCH(B2038,[1]Rep4!C:C,0),"Rev")),"")</f>
        <v/>
      </c>
      <c r="B2038" s="404" t="s">
        <v>5392</v>
      </c>
      <c r="C2038" s="439" t="s">
        <v>5393</v>
      </c>
      <c r="D2038" s="440" t="s">
        <v>5393</v>
      </c>
      <c r="E2038" s="396" t="str">
        <f>IF(B2038="","",INDEX([1]CatGlob!$S:$S,IFERROR(MATCH(MID(B2038,7,1),[1]CatGlob!$R:$R,0),MATCH(MID(B2038,1,2),[1]CatGlob!$R:$R,0))))</f>
        <v>PUT</v>
      </c>
      <c r="F2038" s="397" t="s">
        <v>5303</v>
      </c>
      <c r="G2038" s="398" t="s">
        <v>43</v>
      </c>
      <c r="H2038" s="399" t="s">
        <v>5304</v>
      </c>
      <c r="I2038" s="399" t="s">
        <v>48</v>
      </c>
      <c r="J2038" s="399" t="s">
        <v>600</v>
      </c>
      <c r="K2038" s="396" t="s">
        <v>600</v>
      </c>
      <c r="L2038" s="400" t="str">
        <f>IF(ISERROR(MATCH(M2038,M$10:M2020,0)),M2038,"")</f>
        <v/>
      </c>
      <c r="M2038" s="401" t="str">
        <f>IF(B2038="","",IF(ISERROR(MATCH(F2038&amp;"_"&amp;G2038&amp;"_"&amp;H2038&amp;"_"&amp;I2038&amp;"_"&amp;J2038&amp;IF(K2038="","","_"&amp;K2038),[1]CatGlob!$B:$B,0)),F2038&amp;"_"&amp;G2038&amp;"_"&amp;H2038&amp;"_"&amp;I2038&amp;"_"&amp;J2038&amp;IF(K2038="","","_"&amp;K2038),INDEX([1]CatGlob!$C:$C,MATCH(F2038&amp;"_"&amp;G2038&amp;"_"&amp;H2038&amp;"_"&amp;I2038&amp;"_"&amp;J2038&amp;IF(K2038="","","_"&amp;K2038),[1]CatGlob!$B:$B,0))))</f>
        <v>DER_RV_OP_US</v>
      </c>
      <c r="N2038" s="402" t="str">
        <f t="shared" si="65"/>
        <v/>
      </c>
      <c r="O2038" s="402">
        <f t="shared" si="64"/>
        <v>1</v>
      </c>
      <c r="P2038" s="401" t="str">
        <f>IF(LEN(B2038)&gt;8,INDEX([1]CatGlob!$X:$X,MATCH(M2038,[1]CatGlob!$W:$W,0)),"")</f>
        <v>INTER</v>
      </c>
      <c r="Q2038" s="403" t="str">
        <f>INDEX([1]CatGlob!P:P,MATCH(M2038,[1]CatGlob!O:O,0))</f>
        <v>RVI</v>
      </c>
      <c r="R2038" s="403"/>
      <c r="S2038" s="403"/>
      <c r="T2038" s="403" t="str">
        <f>INDEX([1]CatGlob!$D:$D,MATCH($M2038,[1]CatGlob!$C:$C,0))</f>
        <v>US</v>
      </c>
      <c r="U2038" s="441"/>
      <c r="V2038" s="404" t="str">
        <f>INDEX([1]CatGlob!$F:$F,MATCH($M2038,[1]CatGlob!$C:$C,0))</f>
        <v>-</v>
      </c>
      <c r="W2038" s="405"/>
      <c r="X2038" s="406">
        <v>0</v>
      </c>
      <c r="Y2038" s="407">
        <v>0</v>
      </c>
      <c r="Z2038" s="408">
        <v>0</v>
      </c>
      <c r="AA2038" s="407">
        <v>0</v>
      </c>
      <c r="AB2038" s="408">
        <v>0</v>
      </c>
      <c r="AC2038" s="407">
        <v>0</v>
      </c>
      <c r="AD2038" s="408">
        <v>0</v>
      </c>
      <c r="AE2038" s="407">
        <v>0</v>
      </c>
      <c r="AF2038" s="408">
        <v>0</v>
      </c>
      <c r="AG2038" s="407">
        <v>0</v>
      </c>
      <c r="AI2038" s="406">
        <v>0</v>
      </c>
      <c r="AJ2038" s="407">
        <v>0</v>
      </c>
      <c r="AK2038" s="408">
        <v>0</v>
      </c>
      <c r="AL2038" s="407">
        <v>0</v>
      </c>
      <c r="AM2038" s="408">
        <v>0</v>
      </c>
      <c r="AN2038" s="407">
        <v>0</v>
      </c>
      <c r="AO2038" s="408">
        <v>0</v>
      </c>
      <c r="AP2038" s="407">
        <v>0</v>
      </c>
      <c r="AQ2038" s="408">
        <v>0</v>
      </c>
      <c r="AR2038" s="407">
        <v>0</v>
      </c>
      <c r="AT2038" s="406">
        <v>6.3275465956205903E-6</v>
      </c>
      <c r="AU2038" s="407">
        <v>-3.63833929251101E-2</v>
      </c>
      <c r="AV2038" s="408">
        <v>6.3275465956205903E-6</v>
      </c>
      <c r="AW2038" s="407">
        <v>-3.63833929251101E-2</v>
      </c>
      <c r="AX2038" s="408">
        <v>6.3275465956205903E-6</v>
      </c>
      <c r="AY2038" s="407">
        <v>-3.63833929251101E-2</v>
      </c>
      <c r="AZ2038" s="408">
        <v>6.3275465956205903E-6</v>
      </c>
      <c r="BA2038" s="407">
        <v>-3.63833929251101E-2</v>
      </c>
      <c r="BB2038" s="408">
        <v>6.3275465956205903E-6</v>
      </c>
      <c r="BC2038" s="407">
        <v>-3.63833929251101E-2</v>
      </c>
    </row>
    <row r="2039" spans="1:55" x14ac:dyDescent="0.35">
      <c r="A2039" s="385" t="str" cm="1">
        <f t="array" ref="A2039">IFERROR(_xlfn.IFS(AND(F2039="Renta Variable",O2039=1),IFERROR(MATCH(B2039,[1]RV_Det!C:C,0),"Rev"),AND(J2039="Corporativa",O2039=1,I2039="EM"),IFERROR(MATCH(B2039,[1]RF_Corps!B:B,0),"Rev"),AND(F2039="Alternativos",O2039=1),IFERROR(MATCH(B2039,[1]Rep4!C:C,0),"Rev")),"")</f>
        <v/>
      </c>
      <c r="B2039" s="404" t="s">
        <v>5394</v>
      </c>
      <c r="C2039" s="439" t="s">
        <v>5395</v>
      </c>
      <c r="D2039" s="440" t="s">
        <v>5395</v>
      </c>
      <c r="E2039" s="396" t="str">
        <f>IF(B2039="","",INDEX([1]CatGlob!$S:$S,IFERROR(MATCH(MID(B2039,7,1),[1]CatGlob!$R:$R,0),MATCH(MID(B2039,1,2),[1]CatGlob!$R:$R,0))))</f>
        <v>PUT</v>
      </c>
      <c r="F2039" s="397" t="s">
        <v>5303</v>
      </c>
      <c r="G2039" s="398" t="s">
        <v>43</v>
      </c>
      <c r="H2039" s="399" t="s">
        <v>5304</v>
      </c>
      <c r="I2039" s="399" t="s">
        <v>48</v>
      </c>
      <c r="J2039" s="399" t="s">
        <v>600</v>
      </c>
      <c r="K2039" s="396" t="s">
        <v>600</v>
      </c>
      <c r="L2039" s="400" t="str">
        <f>IF(ISERROR(MATCH(M2039,M$10:M2021,0)),M2039,"")</f>
        <v/>
      </c>
      <c r="M2039" s="401" t="str">
        <f>IF(B2039="","",IF(ISERROR(MATCH(F2039&amp;"_"&amp;G2039&amp;"_"&amp;H2039&amp;"_"&amp;I2039&amp;"_"&amp;J2039&amp;IF(K2039="","","_"&amp;K2039),[1]CatGlob!$B:$B,0)),F2039&amp;"_"&amp;G2039&amp;"_"&amp;H2039&amp;"_"&amp;I2039&amp;"_"&amp;J2039&amp;IF(K2039="","","_"&amp;K2039),INDEX([1]CatGlob!$C:$C,MATCH(F2039&amp;"_"&amp;G2039&amp;"_"&amp;H2039&amp;"_"&amp;I2039&amp;"_"&amp;J2039&amp;IF(K2039="","","_"&amp;K2039),[1]CatGlob!$B:$B,0))))</f>
        <v>DER_RV_OP_US</v>
      </c>
      <c r="N2039" s="402" t="str">
        <f t="shared" si="65"/>
        <v/>
      </c>
      <c r="O2039" s="402">
        <f t="shared" si="64"/>
        <v>1</v>
      </c>
      <c r="P2039" s="401" t="str">
        <f>IF(LEN(B2039)&gt;8,INDEX([1]CatGlob!$X:$X,MATCH(M2039,[1]CatGlob!$W:$W,0)),"")</f>
        <v>INTER</v>
      </c>
      <c r="Q2039" s="403" t="str">
        <f>INDEX([1]CatGlob!P:P,MATCH(M2039,[1]CatGlob!O:O,0))</f>
        <v>RVI</v>
      </c>
      <c r="R2039" s="403"/>
      <c r="S2039" s="403"/>
      <c r="T2039" s="403" t="str">
        <f>INDEX([1]CatGlob!$D:$D,MATCH($M2039,[1]CatGlob!$C:$C,0))</f>
        <v>US</v>
      </c>
      <c r="U2039" s="441"/>
      <c r="V2039" s="404" t="str">
        <f>INDEX([1]CatGlob!$F:$F,MATCH($M2039,[1]CatGlob!$C:$C,0))</f>
        <v>-</v>
      </c>
      <c r="W2039" s="405"/>
      <c r="X2039" s="406">
        <v>0</v>
      </c>
      <c r="Y2039" s="407">
        <v>0</v>
      </c>
      <c r="Z2039" s="408">
        <v>0</v>
      </c>
      <c r="AA2039" s="407">
        <v>0</v>
      </c>
      <c r="AB2039" s="408">
        <v>0</v>
      </c>
      <c r="AC2039" s="407">
        <v>0</v>
      </c>
      <c r="AD2039" s="408">
        <v>0</v>
      </c>
      <c r="AE2039" s="407">
        <v>0</v>
      </c>
      <c r="AF2039" s="408">
        <v>0</v>
      </c>
      <c r="AG2039" s="407">
        <v>0</v>
      </c>
      <c r="AI2039" s="406">
        <v>0</v>
      </c>
      <c r="AJ2039" s="407">
        <v>0</v>
      </c>
      <c r="AK2039" s="408">
        <v>0</v>
      </c>
      <c r="AL2039" s="407">
        <v>0</v>
      </c>
      <c r="AM2039" s="408">
        <v>0</v>
      </c>
      <c r="AN2039" s="407">
        <v>0</v>
      </c>
      <c r="AO2039" s="408">
        <v>0</v>
      </c>
      <c r="AP2039" s="407">
        <v>0</v>
      </c>
      <c r="AQ2039" s="408">
        <v>0</v>
      </c>
      <c r="AR2039" s="407">
        <v>0</v>
      </c>
      <c r="AT2039" s="406">
        <v>5.0873474628789598E-5</v>
      </c>
      <c r="AU2039" s="407">
        <v>-0.40069188816716</v>
      </c>
      <c r="AV2039" s="408">
        <v>5.0873474628789598E-5</v>
      </c>
      <c r="AW2039" s="407">
        <v>-0.40069188816716</v>
      </c>
      <c r="AX2039" s="408">
        <v>5.0873474628789598E-5</v>
      </c>
      <c r="AY2039" s="407">
        <v>-0.40069188816716</v>
      </c>
      <c r="AZ2039" s="408">
        <v>5.0873474628789598E-5</v>
      </c>
      <c r="BA2039" s="407">
        <v>-0.40069188816716</v>
      </c>
      <c r="BB2039" s="408">
        <v>5.0873474628789598E-5</v>
      </c>
      <c r="BC2039" s="407">
        <v>-0.40069188816716</v>
      </c>
    </row>
    <row r="2040" spans="1:55" x14ac:dyDescent="0.35">
      <c r="A2040" s="385" t="str" cm="1">
        <f t="array" ref="A2040">IFERROR(_xlfn.IFS(AND(F2040="Renta Variable",O2040=1),IFERROR(MATCH(B2040,[1]RV_Det!C:C,0),"Rev"),AND(J2040="Corporativa",O2040=1,I2040="EM"),IFERROR(MATCH(B2040,[1]RF_Corps!B:B,0),"Rev"),AND(F2040="Alternativos",O2040=1),IFERROR(MATCH(B2040,[1]Rep4!C:C,0),"Rev")),"")</f>
        <v/>
      </c>
      <c r="B2040" s="404" t="s">
        <v>5396</v>
      </c>
      <c r="C2040" s="439" t="s">
        <v>5312</v>
      </c>
      <c r="D2040" s="440" t="s">
        <v>5312</v>
      </c>
      <c r="E2040" s="396" t="str">
        <f>IF(B2040="","",INDEX([1]CatGlob!$S:$S,IFERROR(MATCH(MID(B2040,7,1),[1]CatGlob!$R:$R,0),MATCH(MID(B2040,1,2),[1]CatGlob!$R:$R,0))))</f>
        <v>PUT</v>
      </c>
      <c r="F2040" s="397" t="s">
        <v>5303</v>
      </c>
      <c r="G2040" s="398" t="s">
        <v>43</v>
      </c>
      <c r="H2040" s="399" t="s">
        <v>5304</v>
      </c>
      <c r="I2040" s="399" t="s">
        <v>48</v>
      </c>
      <c r="J2040" s="399" t="s">
        <v>600</v>
      </c>
      <c r="K2040" s="396" t="s">
        <v>600</v>
      </c>
      <c r="L2040" s="400" t="str">
        <f>IF(ISERROR(MATCH(M2040,M$10:M2018,0)),M2040,"")</f>
        <v/>
      </c>
      <c r="M2040" s="401" t="str">
        <f>IF(B2040="","",IF(ISERROR(MATCH(F2040&amp;"_"&amp;G2040&amp;"_"&amp;H2040&amp;"_"&amp;I2040&amp;"_"&amp;J2040&amp;IF(K2040="","","_"&amp;K2040),[1]CatGlob!$B:$B,0)),F2040&amp;"_"&amp;G2040&amp;"_"&amp;H2040&amp;"_"&amp;I2040&amp;"_"&amp;J2040&amp;IF(K2040="","","_"&amp;K2040),INDEX([1]CatGlob!$C:$C,MATCH(F2040&amp;"_"&amp;G2040&amp;"_"&amp;H2040&amp;"_"&amp;I2040&amp;"_"&amp;J2040&amp;IF(K2040="","","_"&amp;K2040),[1]CatGlob!$B:$B,0))))</f>
        <v>DER_RV_OP_US</v>
      </c>
      <c r="N2040" s="402" t="str">
        <f t="shared" si="65"/>
        <v/>
      </c>
      <c r="O2040" s="402" t="str">
        <f t="shared" si="64"/>
        <v/>
      </c>
      <c r="P2040" s="401" t="str">
        <f>IF(LEN(B2040)&gt;8,INDEX([1]CatGlob!$X:$X,MATCH(M2040,[1]CatGlob!$W:$W,0)),"")</f>
        <v>INTER</v>
      </c>
      <c r="Q2040" s="403" t="str">
        <f>INDEX([1]CatGlob!P:P,MATCH(M2040,[1]CatGlob!O:O,0))</f>
        <v>RVI</v>
      </c>
      <c r="R2040" s="403"/>
      <c r="S2040" s="403"/>
      <c r="T2040" s="403" t="str">
        <f>INDEX([1]CatGlob!$D:$D,MATCH($M2040,[1]CatGlob!$C:$C,0))</f>
        <v>US</v>
      </c>
      <c r="U2040" s="441"/>
      <c r="V2040" s="404" t="str">
        <f>INDEX([1]CatGlob!$F:$F,MATCH($M2040,[1]CatGlob!$C:$C,0))</f>
        <v>-</v>
      </c>
      <c r="W2040" s="405"/>
      <c r="X2040" s="406">
        <v>0</v>
      </c>
      <c r="Y2040" s="407">
        <v>0</v>
      </c>
      <c r="Z2040" s="408">
        <v>0</v>
      </c>
      <c r="AA2040" s="407">
        <v>0</v>
      </c>
      <c r="AB2040" s="408">
        <v>0</v>
      </c>
      <c r="AC2040" s="407">
        <v>0</v>
      </c>
      <c r="AD2040" s="408">
        <v>0</v>
      </c>
      <c r="AE2040" s="407">
        <v>0</v>
      </c>
      <c r="AF2040" s="408">
        <v>0</v>
      </c>
      <c r="AG2040" s="407">
        <v>0</v>
      </c>
      <c r="AI2040" s="406">
        <v>0</v>
      </c>
      <c r="AJ2040" s="407">
        <v>0</v>
      </c>
      <c r="AK2040" s="408">
        <v>0</v>
      </c>
      <c r="AL2040" s="407">
        <v>0</v>
      </c>
      <c r="AM2040" s="408">
        <v>0</v>
      </c>
      <c r="AN2040" s="407">
        <v>0</v>
      </c>
      <c r="AO2040" s="408">
        <v>0</v>
      </c>
      <c r="AP2040" s="407">
        <v>0</v>
      </c>
      <c r="AQ2040" s="408">
        <v>0</v>
      </c>
      <c r="AR2040" s="407">
        <v>0</v>
      </c>
      <c r="AT2040" s="406">
        <v>0</v>
      </c>
      <c r="AU2040" s="407">
        <v>0</v>
      </c>
      <c r="AV2040" s="408">
        <v>0</v>
      </c>
      <c r="AW2040" s="407">
        <v>0</v>
      </c>
      <c r="AX2040" s="408">
        <v>0</v>
      </c>
      <c r="AY2040" s="407">
        <v>0</v>
      </c>
      <c r="AZ2040" s="408">
        <v>0</v>
      </c>
      <c r="BA2040" s="407">
        <v>0</v>
      </c>
      <c r="BB2040" s="408">
        <v>0</v>
      </c>
      <c r="BC2040" s="407">
        <v>0</v>
      </c>
    </row>
    <row r="2041" spans="1:55" x14ac:dyDescent="0.35">
      <c r="A2041" s="385" t="str" cm="1">
        <f t="array" ref="A2041">IFERROR(_xlfn.IFS(AND(F2041="Renta Variable",O2041=1),IFERROR(MATCH(B2041,[1]RV_Det!C:C,0),"Rev"),AND(J2041="Corporativa",O2041=1,I2041="EM"),IFERROR(MATCH(B2041,[1]RF_Corps!B:B,0),"Rev"),AND(F2041="Alternativos",O2041=1),IFERROR(MATCH(B2041,[1]Rep4!C:C,0),"Rev")),"")</f>
        <v/>
      </c>
      <c r="B2041" s="404" t="s">
        <v>5397</v>
      </c>
      <c r="C2041" s="439" t="s">
        <v>5312</v>
      </c>
      <c r="D2041" s="440" t="s">
        <v>5312</v>
      </c>
      <c r="E2041" s="396" t="str">
        <f>IF(B2041="","",INDEX([1]CatGlob!$S:$S,IFERROR(MATCH(MID(B2041,7,1),[1]CatGlob!$R:$R,0),MATCH(MID(B2041,1,2),[1]CatGlob!$R:$R,0))))</f>
        <v>PUT</v>
      </c>
      <c r="F2041" s="397" t="s">
        <v>5303</v>
      </c>
      <c r="G2041" s="398" t="s">
        <v>43</v>
      </c>
      <c r="H2041" s="399" t="s">
        <v>5304</v>
      </c>
      <c r="I2041" s="399" t="s">
        <v>48</v>
      </c>
      <c r="J2041" s="399" t="s">
        <v>600</v>
      </c>
      <c r="K2041" s="396" t="s">
        <v>600</v>
      </c>
      <c r="L2041" s="400" t="str">
        <f>IF(ISERROR(MATCH(M2041,M$10:M2040,0)),M2041,"")</f>
        <v/>
      </c>
      <c r="M2041" s="401" t="str">
        <f>IF(B2041="","",IF(ISERROR(MATCH(F2041&amp;"_"&amp;G2041&amp;"_"&amp;H2041&amp;"_"&amp;I2041&amp;"_"&amp;J2041&amp;IF(K2041="","","_"&amp;K2041),[1]CatGlob!$B:$B,0)),F2041&amp;"_"&amp;G2041&amp;"_"&amp;H2041&amp;"_"&amp;I2041&amp;"_"&amp;J2041&amp;IF(K2041="","","_"&amp;K2041),INDEX([1]CatGlob!$C:$C,MATCH(F2041&amp;"_"&amp;G2041&amp;"_"&amp;H2041&amp;"_"&amp;I2041&amp;"_"&amp;J2041&amp;IF(K2041="","","_"&amp;K2041),[1]CatGlob!$B:$B,0))))</f>
        <v>DER_RV_OP_US</v>
      </c>
      <c r="N2041" s="402" t="str">
        <f t="shared" si="65"/>
        <v/>
      </c>
      <c r="O2041" s="402" t="str">
        <f t="shared" si="64"/>
        <v/>
      </c>
      <c r="P2041" s="401" t="str">
        <f>IF(LEN(B2041)&gt;8,INDEX([1]CatGlob!$X:$X,MATCH(M2041,[1]CatGlob!$W:$W,0)),"")</f>
        <v>INTER</v>
      </c>
      <c r="Q2041" s="403" t="str">
        <f>INDEX([1]CatGlob!P:P,MATCH(M2041,[1]CatGlob!O:O,0))</f>
        <v>RVI</v>
      </c>
      <c r="R2041" s="403"/>
      <c r="S2041" s="403"/>
      <c r="T2041" s="403" t="str">
        <f>INDEX([1]CatGlob!$D:$D,MATCH($M2041,[1]CatGlob!$C:$C,0))</f>
        <v>US</v>
      </c>
      <c r="U2041" s="441"/>
      <c r="V2041" s="404" t="str">
        <f>INDEX([1]CatGlob!$F:$F,MATCH($M2041,[1]CatGlob!$C:$C,0))</f>
        <v>-</v>
      </c>
      <c r="W2041" s="405"/>
      <c r="X2041" s="406">
        <v>0</v>
      </c>
      <c r="Y2041" s="407">
        <v>0</v>
      </c>
      <c r="Z2041" s="408">
        <v>0</v>
      </c>
      <c r="AA2041" s="407">
        <v>0</v>
      </c>
      <c r="AB2041" s="408">
        <v>0</v>
      </c>
      <c r="AC2041" s="407">
        <v>0</v>
      </c>
      <c r="AD2041" s="408">
        <v>0</v>
      </c>
      <c r="AE2041" s="407">
        <v>0</v>
      </c>
      <c r="AF2041" s="408">
        <v>0</v>
      </c>
      <c r="AG2041" s="407">
        <v>0</v>
      </c>
      <c r="AI2041" s="406">
        <v>0</v>
      </c>
      <c r="AJ2041" s="407">
        <v>0</v>
      </c>
      <c r="AK2041" s="408">
        <v>0</v>
      </c>
      <c r="AL2041" s="407">
        <v>0</v>
      </c>
      <c r="AM2041" s="408">
        <v>0</v>
      </c>
      <c r="AN2041" s="407">
        <v>0</v>
      </c>
      <c r="AO2041" s="408">
        <v>0</v>
      </c>
      <c r="AP2041" s="407">
        <v>0</v>
      </c>
      <c r="AQ2041" s="408">
        <v>0</v>
      </c>
      <c r="AR2041" s="407">
        <v>0</v>
      </c>
      <c r="AT2041" s="406">
        <v>0</v>
      </c>
      <c r="AU2041" s="407">
        <v>0</v>
      </c>
      <c r="AV2041" s="408">
        <v>0</v>
      </c>
      <c r="AW2041" s="407">
        <v>0</v>
      </c>
      <c r="AX2041" s="408">
        <v>0</v>
      </c>
      <c r="AY2041" s="407">
        <v>0</v>
      </c>
      <c r="AZ2041" s="408">
        <v>0</v>
      </c>
      <c r="BA2041" s="407">
        <v>0</v>
      </c>
      <c r="BB2041" s="408">
        <v>0</v>
      </c>
      <c r="BC2041" s="407">
        <v>0</v>
      </c>
    </row>
    <row r="2042" spans="1:55" x14ac:dyDescent="0.35">
      <c r="A2042" s="385" t="str" cm="1">
        <f t="array" ref="A2042">IFERROR(_xlfn.IFS(AND(F2042="Renta Variable",O2042=1),IFERROR(MATCH(B2042,[1]RV_Det!C:C,0),"Rev"),AND(J2042="Corporativa",O2042=1,I2042="EM"),IFERROR(MATCH(B2042,[1]RF_Corps!B:B,0),"Rev"),AND(F2042="Alternativos",O2042=1),IFERROR(MATCH(B2042,[1]Rep4!C:C,0),"Rev")),"")</f>
        <v/>
      </c>
      <c r="B2042" s="404" t="s">
        <v>5398</v>
      </c>
      <c r="C2042" s="439" t="s">
        <v>5312</v>
      </c>
      <c r="D2042" s="440" t="s">
        <v>5312</v>
      </c>
      <c r="E2042" s="396" t="str">
        <f>IF(B2042="","",INDEX([1]CatGlob!$S:$S,IFERROR(MATCH(MID(B2042,7,1),[1]CatGlob!$R:$R,0),MATCH(MID(B2042,1,2),[1]CatGlob!$R:$R,0))))</f>
        <v>PUT</v>
      </c>
      <c r="F2042" s="397" t="s">
        <v>5303</v>
      </c>
      <c r="G2042" s="398" t="s">
        <v>43</v>
      </c>
      <c r="H2042" s="399" t="s">
        <v>5304</v>
      </c>
      <c r="I2042" s="399" t="s">
        <v>48</v>
      </c>
      <c r="J2042" s="399" t="s">
        <v>600</v>
      </c>
      <c r="K2042" s="396" t="s">
        <v>600</v>
      </c>
      <c r="L2042" s="400" t="str">
        <f>IF(ISERROR(MATCH(M2042,M$10:M2041,0)),M2042,"")</f>
        <v/>
      </c>
      <c r="M2042" s="401" t="str">
        <f>IF(B2042="","",IF(ISERROR(MATCH(F2042&amp;"_"&amp;G2042&amp;"_"&amp;H2042&amp;"_"&amp;I2042&amp;"_"&amp;J2042&amp;IF(K2042="","","_"&amp;K2042),[1]CatGlob!$B:$B,0)),F2042&amp;"_"&amp;G2042&amp;"_"&amp;H2042&amp;"_"&amp;I2042&amp;"_"&amp;J2042&amp;IF(K2042="","","_"&amp;K2042),INDEX([1]CatGlob!$C:$C,MATCH(F2042&amp;"_"&amp;G2042&amp;"_"&amp;H2042&amp;"_"&amp;I2042&amp;"_"&amp;J2042&amp;IF(K2042="","","_"&amp;K2042),[1]CatGlob!$B:$B,0))))</f>
        <v>DER_RV_OP_US</v>
      </c>
      <c r="N2042" s="402" t="str">
        <f t="shared" si="65"/>
        <v/>
      </c>
      <c r="O2042" s="402" t="str">
        <f t="shared" si="64"/>
        <v/>
      </c>
      <c r="P2042" s="401" t="str">
        <f>IF(LEN(B2042)&gt;8,INDEX([1]CatGlob!$X:$X,MATCH(M2042,[1]CatGlob!$W:$W,0)),"")</f>
        <v>INTER</v>
      </c>
      <c r="Q2042" s="403" t="str">
        <f>INDEX([1]CatGlob!P:P,MATCH(M2042,[1]CatGlob!O:O,0))</f>
        <v>RVI</v>
      </c>
      <c r="R2042" s="403"/>
      <c r="S2042" s="403"/>
      <c r="T2042" s="403" t="str">
        <f>INDEX([1]CatGlob!$D:$D,MATCH($M2042,[1]CatGlob!$C:$C,0))</f>
        <v>US</v>
      </c>
      <c r="U2042" s="441"/>
      <c r="V2042" s="404" t="str">
        <f>INDEX([1]CatGlob!$F:$F,MATCH($M2042,[1]CatGlob!$C:$C,0))</f>
        <v>-</v>
      </c>
      <c r="W2042" s="405"/>
      <c r="X2042" s="406">
        <v>0</v>
      </c>
      <c r="Y2042" s="407">
        <v>0</v>
      </c>
      <c r="Z2042" s="408">
        <v>0</v>
      </c>
      <c r="AA2042" s="407">
        <v>0</v>
      </c>
      <c r="AB2042" s="408">
        <v>0</v>
      </c>
      <c r="AC2042" s="407">
        <v>0</v>
      </c>
      <c r="AD2042" s="408">
        <v>0</v>
      </c>
      <c r="AE2042" s="407">
        <v>0</v>
      </c>
      <c r="AF2042" s="408">
        <v>0</v>
      </c>
      <c r="AG2042" s="407">
        <v>0</v>
      </c>
      <c r="AI2042" s="406">
        <v>0</v>
      </c>
      <c r="AJ2042" s="407">
        <v>0</v>
      </c>
      <c r="AK2042" s="408">
        <v>0</v>
      </c>
      <c r="AL2042" s="407">
        <v>0</v>
      </c>
      <c r="AM2042" s="408">
        <v>0</v>
      </c>
      <c r="AN2042" s="407">
        <v>0</v>
      </c>
      <c r="AO2042" s="408">
        <v>0</v>
      </c>
      <c r="AP2042" s="407">
        <v>0</v>
      </c>
      <c r="AQ2042" s="408">
        <v>0</v>
      </c>
      <c r="AR2042" s="407">
        <v>0</v>
      </c>
      <c r="AT2042" s="406">
        <v>0</v>
      </c>
      <c r="AU2042" s="407">
        <v>0</v>
      </c>
      <c r="AV2042" s="408">
        <v>0</v>
      </c>
      <c r="AW2042" s="407">
        <v>0</v>
      </c>
      <c r="AX2042" s="408">
        <v>0</v>
      </c>
      <c r="AY2042" s="407">
        <v>0</v>
      </c>
      <c r="AZ2042" s="408">
        <v>0</v>
      </c>
      <c r="BA2042" s="407">
        <v>0</v>
      </c>
      <c r="BB2042" s="408">
        <v>0</v>
      </c>
      <c r="BC2042" s="407">
        <v>0</v>
      </c>
    </row>
    <row r="2043" spans="1:55" x14ac:dyDescent="0.35">
      <c r="A2043" s="385" t="str" cm="1">
        <f t="array" ref="A2043">IFERROR(_xlfn.IFS(AND(F2043="Renta Variable",O2043=1),IFERROR(MATCH(B2043,[1]RV_Det!C:C,0),"Rev"),AND(J2043="Corporativa",O2043=1,I2043="EM"),IFERROR(MATCH(B2043,[1]RF_Corps!B:B,0),"Rev"),AND(F2043="Alternativos",O2043=1),IFERROR(MATCH(B2043,[1]Rep4!C:C,0),"Rev")),"")</f>
        <v/>
      </c>
      <c r="B2043" s="404" t="s">
        <v>5399</v>
      </c>
      <c r="C2043" s="439" t="s">
        <v>5312</v>
      </c>
      <c r="D2043" s="440" t="s">
        <v>5312</v>
      </c>
      <c r="E2043" s="396" t="str">
        <f>IF(B2043="","",INDEX([1]CatGlob!$S:$S,IFERROR(MATCH(MID(B2043,7,1),[1]CatGlob!$R:$R,0),MATCH(MID(B2043,1,2),[1]CatGlob!$R:$R,0))))</f>
        <v>PUT</v>
      </c>
      <c r="F2043" s="397" t="s">
        <v>5303</v>
      </c>
      <c r="G2043" s="398" t="s">
        <v>43</v>
      </c>
      <c r="H2043" s="399" t="s">
        <v>5304</v>
      </c>
      <c r="I2043" s="399" t="s">
        <v>48</v>
      </c>
      <c r="J2043" s="399" t="s">
        <v>600</v>
      </c>
      <c r="K2043" s="396" t="s">
        <v>600</v>
      </c>
      <c r="L2043" s="400" t="str">
        <f>IF(ISERROR(MATCH(M2043,M$10:M2042,0)),M2043,"")</f>
        <v/>
      </c>
      <c r="M2043" s="401" t="str">
        <f>IF(B2043="","",IF(ISERROR(MATCH(F2043&amp;"_"&amp;G2043&amp;"_"&amp;H2043&amp;"_"&amp;I2043&amp;"_"&amp;J2043&amp;IF(K2043="","","_"&amp;K2043),[1]CatGlob!$B:$B,0)),F2043&amp;"_"&amp;G2043&amp;"_"&amp;H2043&amp;"_"&amp;I2043&amp;"_"&amp;J2043&amp;IF(K2043="","","_"&amp;K2043),INDEX([1]CatGlob!$C:$C,MATCH(F2043&amp;"_"&amp;G2043&amp;"_"&amp;H2043&amp;"_"&amp;I2043&amp;"_"&amp;J2043&amp;IF(K2043="","","_"&amp;K2043),[1]CatGlob!$B:$B,0))))</f>
        <v>DER_RV_OP_US</v>
      </c>
      <c r="N2043" s="402" t="str">
        <f t="shared" si="65"/>
        <v/>
      </c>
      <c r="O2043" s="402" t="str">
        <f t="shared" si="64"/>
        <v/>
      </c>
      <c r="P2043" s="401" t="str">
        <f>IF(LEN(B2043)&gt;8,INDEX([1]CatGlob!$X:$X,MATCH(M2043,[1]CatGlob!$W:$W,0)),"")</f>
        <v>INTER</v>
      </c>
      <c r="Q2043" s="403" t="str">
        <f>INDEX([1]CatGlob!P:P,MATCH(M2043,[1]CatGlob!O:O,0))</f>
        <v>RVI</v>
      </c>
      <c r="R2043" s="403"/>
      <c r="S2043" s="403"/>
      <c r="T2043" s="403" t="str">
        <f>INDEX([1]CatGlob!$D:$D,MATCH($M2043,[1]CatGlob!$C:$C,0))</f>
        <v>US</v>
      </c>
      <c r="U2043" s="441"/>
      <c r="V2043" s="404" t="str">
        <f>INDEX([1]CatGlob!$F:$F,MATCH($M2043,[1]CatGlob!$C:$C,0))</f>
        <v>-</v>
      </c>
      <c r="W2043" s="405"/>
      <c r="X2043" s="406">
        <v>0</v>
      </c>
      <c r="Y2043" s="407">
        <v>0</v>
      </c>
      <c r="Z2043" s="408">
        <v>0</v>
      </c>
      <c r="AA2043" s="407">
        <v>0</v>
      </c>
      <c r="AB2043" s="408">
        <v>0</v>
      </c>
      <c r="AC2043" s="407">
        <v>0</v>
      </c>
      <c r="AD2043" s="408">
        <v>0</v>
      </c>
      <c r="AE2043" s="407">
        <v>0</v>
      </c>
      <c r="AF2043" s="408">
        <v>0</v>
      </c>
      <c r="AG2043" s="407">
        <v>0</v>
      </c>
      <c r="AI2043" s="406">
        <v>0</v>
      </c>
      <c r="AJ2043" s="407">
        <v>0</v>
      </c>
      <c r="AK2043" s="408">
        <v>0</v>
      </c>
      <c r="AL2043" s="407">
        <v>0</v>
      </c>
      <c r="AM2043" s="408">
        <v>0</v>
      </c>
      <c r="AN2043" s="407">
        <v>0</v>
      </c>
      <c r="AO2043" s="408">
        <v>0</v>
      </c>
      <c r="AP2043" s="407">
        <v>0</v>
      </c>
      <c r="AQ2043" s="408">
        <v>0</v>
      </c>
      <c r="AR2043" s="407">
        <v>0</v>
      </c>
      <c r="AT2043" s="406">
        <v>0</v>
      </c>
      <c r="AU2043" s="407">
        <v>0</v>
      </c>
      <c r="AV2043" s="408">
        <v>0</v>
      </c>
      <c r="AW2043" s="407">
        <v>0</v>
      </c>
      <c r="AX2043" s="408">
        <v>0</v>
      </c>
      <c r="AY2043" s="407">
        <v>0</v>
      </c>
      <c r="AZ2043" s="408">
        <v>0</v>
      </c>
      <c r="BA2043" s="407">
        <v>0</v>
      </c>
      <c r="BB2043" s="408">
        <v>0</v>
      </c>
      <c r="BC2043" s="407">
        <v>0</v>
      </c>
    </row>
    <row r="2044" spans="1:55" x14ac:dyDescent="0.35">
      <c r="A2044" s="385" t="str" cm="1">
        <f t="array" ref="A2044">IFERROR(_xlfn.IFS(AND(F2044="Renta Variable",O2044=1),IFERROR(MATCH(B2044,[1]RV_Det!C:C,0),"Rev"),AND(J2044="Corporativa",O2044=1,I2044="EM"),IFERROR(MATCH(B2044,[1]RF_Corps!B:B,0),"Rev"),AND(F2044="Alternativos",O2044=1),IFERROR(MATCH(B2044,[1]Rep4!C:C,0),"Rev")),"")</f>
        <v/>
      </c>
      <c r="B2044" s="404" t="s">
        <v>5400</v>
      </c>
      <c r="C2044" s="439" t="s">
        <v>5401</v>
      </c>
      <c r="D2044" s="440" t="s">
        <v>5401</v>
      </c>
      <c r="E2044" s="396" t="str">
        <f>IF(B2044="","",INDEX([1]CatGlob!$S:$S,IFERROR(MATCH(MID(B2044,7,1),[1]CatGlob!$R:$R,0),MATCH(MID(B2044,1,2),[1]CatGlob!$R:$R,0))))</f>
        <v>PUT</v>
      </c>
      <c r="F2044" s="397" t="s">
        <v>5303</v>
      </c>
      <c r="G2044" s="398" t="s">
        <v>43</v>
      </c>
      <c r="H2044" s="399" t="s">
        <v>5304</v>
      </c>
      <c r="I2044" s="399" t="s">
        <v>48</v>
      </c>
      <c r="J2044" s="399" t="s">
        <v>600</v>
      </c>
      <c r="K2044" s="396" t="s">
        <v>600</v>
      </c>
      <c r="L2044" s="400" t="str">
        <f>IF(ISERROR(MATCH(M2044,M$10:M2043,0)),M2044,"")</f>
        <v/>
      </c>
      <c r="M2044" s="401" t="str">
        <f>IF(B2044="","",IF(ISERROR(MATCH(F2044&amp;"_"&amp;G2044&amp;"_"&amp;H2044&amp;"_"&amp;I2044&amp;"_"&amp;J2044&amp;IF(K2044="","","_"&amp;K2044),[1]CatGlob!$B:$B,0)),F2044&amp;"_"&amp;G2044&amp;"_"&amp;H2044&amp;"_"&amp;I2044&amp;"_"&amp;J2044&amp;IF(K2044="","","_"&amp;K2044),INDEX([1]CatGlob!$C:$C,MATCH(F2044&amp;"_"&amp;G2044&amp;"_"&amp;H2044&amp;"_"&amp;I2044&amp;"_"&amp;J2044&amp;IF(K2044="","","_"&amp;K2044),[1]CatGlob!$B:$B,0))))</f>
        <v>DER_RV_OP_US</v>
      </c>
      <c r="N2044" s="402" t="str">
        <f t="shared" si="65"/>
        <v/>
      </c>
      <c r="O2044" s="402" t="str">
        <f t="shared" si="64"/>
        <v/>
      </c>
      <c r="P2044" s="401" t="str">
        <f>IF(LEN(B2044)&gt;8,INDEX([1]CatGlob!$X:$X,MATCH(M2044,[1]CatGlob!$W:$W,0)),"")</f>
        <v>INTER</v>
      </c>
      <c r="Q2044" s="403" t="str">
        <f>INDEX([1]CatGlob!P:P,MATCH(M2044,[1]CatGlob!O:O,0))</f>
        <v>RVI</v>
      </c>
      <c r="R2044" s="403"/>
      <c r="S2044" s="403"/>
      <c r="T2044" s="403" t="str">
        <f>INDEX([1]CatGlob!$D:$D,MATCH($M2044,[1]CatGlob!$C:$C,0))</f>
        <v>US</v>
      </c>
      <c r="U2044" s="441"/>
      <c r="V2044" s="404" t="str">
        <f>INDEX([1]CatGlob!$F:$F,MATCH($M2044,[1]CatGlob!$C:$C,0))</f>
        <v>-</v>
      </c>
      <c r="W2044" s="405"/>
      <c r="X2044" s="406">
        <v>0</v>
      </c>
      <c r="Y2044" s="407">
        <v>0</v>
      </c>
      <c r="Z2044" s="408">
        <v>0</v>
      </c>
      <c r="AA2044" s="407">
        <v>0</v>
      </c>
      <c r="AB2044" s="408">
        <v>0</v>
      </c>
      <c r="AC2044" s="407">
        <v>0</v>
      </c>
      <c r="AD2044" s="408">
        <v>0</v>
      </c>
      <c r="AE2044" s="407">
        <v>0</v>
      </c>
      <c r="AF2044" s="408">
        <v>0</v>
      </c>
      <c r="AG2044" s="407">
        <v>0</v>
      </c>
      <c r="AI2044" s="406">
        <v>0</v>
      </c>
      <c r="AJ2044" s="407">
        <v>0</v>
      </c>
      <c r="AK2044" s="408">
        <v>0</v>
      </c>
      <c r="AL2044" s="407">
        <v>0</v>
      </c>
      <c r="AM2044" s="408">
        <v>0</v>
      </c>
      <c r="AN2044" s="407">
        <v>0</v>
      </c>
      <c r="AO2044" s="408">
        <v>0</v>
      </c>
      <c r="AP2044" s="407">
        <v>0</v>
      </c>
      <c r="AQ2044" s="408">
        <v>0</v>
      </c>
      <c r="AR2044" s="407">
        <v>0</v>
      </c>
      <c r="AT2044" s="406">
        <v>0</v>
      </c>
      <c r="AU2044" s="407">
        <v>0</v>
      </c>
      <c r="AV2044" s="408">
        <v>0</v>
      </c>
      <c r="AW2044" s="407">
        <v>0</v>
      </c>
      <c r="AX2044" s="408">
        <v>0</v>
      </c>
      <c r="AY2044" s="407">
        <v>0</v>
      </c>
      <c r="AZ2044" s="408">
        <v>0</v>
      </c>
      <c r="BA2044" s="407">
        <v>0</v>
      </c>
      <c r="BB2044" s="408">
        <v>0</v>
      </c>
      <c r="BC2044" s="407">
        <v>0</v>
      </c>
    </row>
    <row r="2045" spans="1:55" x14ac:dyDescent="0.35">
      <c r="A2045" s="385" t="str" cm="1">
        <f t="array" ref="A2045">IFERROR(_xlfn.IFS(AND(F2045="Renta Variable",O2045=1),IFERROR(MATCH(B2045,[1]RV_Det!C:C,0),"Rev"),AND(J2045="Corporativa",O2045=1,I2045="EM"),IFERROR(MATCH(B2045,[1]RF_Corps!B:B,0),"Rev"),AND(F2045="Alternativos",O2045=1),IFERROR(MATCH(B2045,[1]Rep4!C:C,0),"Rev")),"")</f>
        <v/>
      </c>
      <c r="B2045" s="404" t="s">
        <v>5402</v>
      </c>
      <c r="C2045" s="439" t="s">
        <v>5403</v>
      </c>
      <c r="D2045" s="440" t="s">
        <v>5403</v>
      </c>
      <c r="E2045" s="396" t="str">
        <f>IF(B2045="","",INDEX([1]CatGlob!$S:$S,IFERROR(MATCH(MID(B2045,7,1),[1]CatGlob!$R:$R,0),MATCH(MID(B2045,1,2),[1]CatGlob!$R:$R,0))))</f>
        <v>PUT</v>
      </c>
      <c r="F2045" s="397" t="s">
        <v>5303</v>
      </c>
      <c r="G2045" s="398" t="s">
        <v>43</v>
      </c>
      <c r="H2045" s="399" t="s">
        <v>5304</v>
      </c>
      <c r="I2045" s="399" t="s">
        <v>48</v>
      </c>
      <c r="J2045" s="399" t="s">
        <v>600</v>
      </c>
      <c r="K2045" s="396" t="s">
        <v>600</v>
      </c>
      <c r="L2045" s="400" t="str">
        <f>IF(ISERROR(MATCH(M2045,M$10:M2044,0)),M2045,"")</f>
        <v/>
      </c>
      <c r="M2045" s="401" t="str">
        <f>IF(B2045="","",IF(ISERROR(MATCH(F2045&amp;"_"&amp;G2045&amp;"_"&amp;H2045&amp;"_"&amp;I2045&amp;"_"&amp;J2045&amp;IF(K2045="","","_"&amp;K2045),[1]CatGlob!$B:$B,0)),F2045&amp;"_"&amp;G2045&amp;"_"&amp;H2045&amp;"_"&amp;I2045&amp;"_"&amp;J2045&amp;IF(K2045="","","_"&amp;K2045),INDEX([1]CatGlob!$C:$C,MATCH(F2045&amp;"_"&amp;G2045&amp;"_"&amp;H2045&amp;"_"&amp;I2045&amp;"_"&amp;J2045&amp;IF(K2045="","","_"&amp;K2045),[1]CatGlob!$B:$B,0))))</f>
        <v>DER_RV_OP_US</v>
      </c>
      <c r="N2045" s="402" t="str">
        <f t="shared" si="65"/>
        <v/>
      </c>
      <c r="O2045" s="402" t="str">
        <f t="shared" si="64"/>
        <v/>
      </c>
      <c r="P2045" s="401" t="str">
        <f>IF(LEN(B2045)&gt;8,INDEX([1]CatGlob!$X:$X,MATCH(M2045,[1]CatGlob!$W:$W,0)),"")</f>
        <v>INTER</v>
      </c>
      <c r="Q2045" s="403" t="str">
        <f>INDEX([1]CatGlob!P:P,MATCH(M2045,[1]CatGlob!O:O,0))</f>
        <v>RVI</v>
      </c>
      <c r="R2045" s="403"/>
      <c r="S2045" s="403"/>
      <c r="T2045" s="403" t="str">
        <f>INDEX([1]CatGlob!$D:$D,MATCH($M2045,[1]CatGlob!$C:$C,0))</f>
        <v>US</v>
      </c>
      <c r="U2045" s="441"/>
      <c r="V2045" s="404" t="str">
        <f>INDEX([1]CatGlob!$F:$F,MATCH($M2045,[1]CatGlob!$C:$C,0))</f>
        <v>-</v>
      </c>
      <c r="W2045" s="405"/>
      <c r="X2045" s="406">
        <v>0</v>
      </c>
      <c r="Y2045" s="407">
        <v>0</v>
      </c>
      <c r="Z2045" s="408">
        <v>0</v>
      </c>
      <c r="AA2045" s="407">
        <v>0</v>
      </c>
      <c r="AB2045" s="408">
        <v>0</v>
      </c>
      <c r="AC2045" s="407">
        <v>0</v>
      </c>
      <c r="AD2045" s="408">
        <v>0</v>
      </c>
      <c r="AE2045" s="407">
        <v>0</v>
      </c>
      <c r="AF2045" s="408">
        <v>0</v>
      </c>
      <c r="AG2045" s="407">
        <v>0</v>
      </c>
      <c r="AI2045" s="406">
        <v>0</v>
      </c>
      <c r="AJ2045" s="407">
        <v>0</v>
      </c>
      <c r="AK2045" s="408">
        <v>0</v>
      </c>
      <c r="AL2045" s="407">
        <v>0</v>
      </c>
      <c r="AM2045" s="408">
        <v>0</v>
      </c>
      <c r="AN2045" s="407">
        <v>0</v>
      </c>
      <c r="AO2045" s="408">
        <v>0</v>
      </c>
      <c r="AP2045" s="407">
        <v>0</v>
      </c>
      <c r="AQ2045" s="408">
        <v>0</v>
      </c>
      <c r="AR2045" s="407">
        <v>0</v>
      </c>
      <c r="AT2045" s="406">
        <v>0</v>
      </c>
      <c r="AU2045" s="407">
        <v>0</v>
      </c>
      <c r="AV2045" s="408">
        <v>0</v>
      </c>
      <c r="AW2045" s="407">
        <v>0</v>
      </c>
      <c r="AX2045" s="408">
        <v>0</v>
      </c>
      <c r="AY2045" s="407">
        <v>0</v>
      </c>
      <c r="AZ2045" s="408">
        <v>0</v>
      </c>
      <c r="BA2045" s="407">
        <v>0</v>
      </c>
      <c r="BB2045" s="408">
        <v>0</v>
      </c>
      <c r="BC2045" s="407">
        <v>0</v>
      </c>
    </row>
    <row r="2046" spans="1:55" x14ac:dyDescent="0.35">
      <c r="A2046" s="385" t="str" cm="1">
        <f t="array" ref="A2046">IFERROR(_xlfn.IFS(AND(F2046="Renta Variable",O2046=1),IFERROR(MATCH(B2046,[1]RV_Det!C:C,0),"Rev"),AND(J2046="Corporativa",O2046=1,I2046="EM"),IFERROR(MATCH(B2046,[1]RF_Corps!B:B,0),"Rev"),AND(F2046="Alternativos",O2046=1),IFERROR(MATCH(B2046,[1]Rep4!C:C,0),"Rev")),"")</f>
        <v/>
      </c>
      <c r="B2046" s="404" t="s">
        <v>5404</v>
      </c>
      <c r="C2046" s="439" t="s">
        <v>5405</v>
      </c>
      <c r="D2046" s="440" t="s">
        <v>5405</v>
      </c>
      <c r="E2046" s="396" t="str">
        <f>IF(B2046="","",INDEX([1]CatGlob!$S:$S,IFERROR(MATCH(MID(B2046,7,1),[1]CatGlob!$R:$R,0),MATCH(MID(B2046,1,2),[1]CatGlob!$R:$R,0))))</f>
        <v>PUT</v>
      </c>
      <c r="F2046" s="397" t="s">
        <v>5303</v>
      </c>
      <c r="G2046" s="398" t="s">
        <v>43</v>
      </c>
      <c r="H2046" s="399" t="s">
        <v>5304</v>
      </c>
      <c r="I2046" s="399" t="s">
        <v>48</v>
      </c>
      <c r="J2046" s="399" t="s">
        <v>600</v>
      </c>
      <c r="K2046" s="396" t="s">
        <v>600</v>
      </c>
      <c r="L2046" s="400" t="str">
        <f>IF(ISERROR(MATCH(M2046,M$10:M2045,0)),M2046,"")</f>
        <v/>
      </c>
      <c r="M2046" s="401" t="str">
        <f>IF(B2046="","",IF(ISERROR(MATCH(F2046&amp;"_"&amp;G2046&amp;"_"&amp;H2046&amp;"_"&amp;I2046&amp;"_"&amp;J2046&amp;IF(K2046="","","_"&amp;K2046),[1]CatGlob!$B:$B,0)),F2046&amp;"_"&amp;G2046&amp;"_"&amp;H2046&amp;"_"&amp;I2046&amp;"_"&amp;J2046&amp;IF(K2046="","","_"&amp;K2046),INDEX([1]CatGlob!$C:$C,MATCH(F2046&amp;"_"&amp;G2046&amp;"_"&amp;H2046&amp;"_"&amp;I2046&amp;"_"&amp;J2046&amp;IF(K2046="","","_"&amp;K2046),[1]CatGlob!$B:$B,0))))</f>
        <v>DER_RV_OP_US</v>
      </c>
      <c r="N2046" s="402" t="str">
        <f t="shared" si="65"/>
        <v/>
      </c>
      <c r="O2046" s="402" t="str">
        <f t="shared" si="64"/>
        <v/>
      </c>
      <c r="P2046" s="401" t="str">
        <f>IF(LEN(B2046)&gt;8,INDEX([1]CatGlob!$X:$X,MATCH(M2046,[1]CatGlob!$W:$W,0)),"")</f>
        <v>INTER</v>
      </c>
      <c r="Q2046" s="403" t="str">
        <f>INDEX([1]CatGlob!P:P,MATCH(M2046,[1]CatGlob!O:O,0))</f>
        <v>RVI</v>
      </c>
      <c r="R2046" s="403"/>
      <c r="S2046" s="403"/>
      <c r="T2046" s="403" t="str">
        <f>INDEX([1]CatGlob!$D:$D,MATCH($M2046,[1]CatGlob!$C:$C,0))</f>
        <v>US</v>
      </c>
      <c r="U2046" s="441"/>
      <c r="V2046" s="404" t="str">
        <f>INDEX([1]CatGlob!$F:$F,MATCH($M2046,[1]CatGlob!$C:$C,0))</f>
        <v>-</v>
      </c>
      <c r="W2046" s="405"/>
      <c r="X2046" s="406">
        <v>0</v>
      </c>
      <c r="Y2046" s="407">
        <v>0</v>
      </c>
      <c r="Z2046" s="408">
        <v>0</v>
      </c>
      <c r="AA2046" s="407">
        <v>0</v>
      </c>
      <c r="AB2046" s="408">
        <v>0</v>
      </c>
      <c r="AC2046" s="407">
        <v>0</v>
      </c>
      <c r="AD2046" s="408">
        <v>0</v>
      </c>
      <c r="AE2046" s="407">
        <v>0</v>
      </c>
      <c r="AF2046" s="408">
        <v>0</v>
      </c>
      <c r="AG2046" s="407">
        <v>0</v>
      </c>
      <c r="AI2046" s="406">
        <v>0</v>
      </c>
      <c r="AJ2046" s="407">
        <v>0</v>
      </c>
      <c r="AK2046" s="408">
        <v>0</v>
      </c>
      <c r="AL2046" s="407">
        <v>0</v>
      </c>
      <c r="AM2046" s="408">
        <v>0</v>
      </c>
      <c r="AN2046" s="407">
        <v>0</v>
      </c>
      <c r="AO2046" s="408">
        <v>0</v>
      </c>
      <c r="AP2046" s="407">
        <v>0</v>
      </c>
      <c r="AQ2046" s="408">
        <v>0</v>
      </c>
      <c r="AR2046" s="407">
        <v>0</v>
      </c>
      <c r="AT2046" s="406">
        <v>0</v>
      </c>
      <c r="AU2046" s="407">
        <v>0</v>
      </c>
      <c r="AV2046" s="408">
        <v>0</v>
      </c>
      <c r="AW2046" s="407">
        <v>0</v>
      </c>
      <c r="AX2046" s="408">
        <v>0</v>
      </c>
      <c r="AY2046" s="407">
        <v>0</v>
      </c>
      <c r="AZ2046" s="408">
        <v>0</v>
      </c>
      <c r="BA2046" s="407">
        <v>0</v>
      </c>
      <c r="BB2046" s="408">
        <v>0</v>
      </c>
      <c r="BC2046" s="407">
        <v>0</v>
      </c>
    </row>
    <row r="2047" spans="1:55" x14ac:dyDescent="0.35">
      <c r="A2047" s="385" t="str" cm="1">
        <f t="array" ref="A2047">IFERROR(_xlfn.IFS(AND(F2047="Renta Variable",O2047=1),IFERROR(MATCH(B2047,[1]RV_Det!C:C,0),"Rev"),AND(J2047="Corporativa",O2047=1,I2047="EM"),IFERROR(MATCH(B2047,[1]RF_Corps!B:B,0),"Rev"),AND(F2047="Alternativos",O2047=1),IFERROR(MATCH(B2047,[1]Rep4!C:C,0),"Rev")),"")</f>
        <v/>
      </c>
      <c r="B2047" s="404" t="s">
        <v>5406</v>
      </c>
      <c r="C2047" s="439" t="s">
        <v>5407</v>
      </c>
      <c r="D2047" s="440" t="s">
        <v>5407</v>
      </c>
      <c r="E2047" s="396" t="str">
        <f>IF(B2047="","",INDEX([1]CatGlob!$S:$S,IFERROR(MATCH(MID(B2047,7,1),[1]CatGlob!$R:$R,0),MATCH(MID(B2047,1,2),[1]CatGlob!$R:$R,0))))</f>
        <v>PUT</v>
      </c>
      <c r="F2047" s="397" t="s">
        <v>5303</v>
      </c>
      <c r="G2047" s="398" t="s">
        <v>43</v>
      </c>
      <c r="H2047" s="399" t="s">
        <v>5304</v>
      </c>
      <c r="I2047" s="399" t="s">
        <v>48</v>
      </c>
      <c r="J2047" s="399" t="s">
        <v>600</v>
      </c>
      <c r="K2047" s="396" t="s">
        <v>600</v>
      </c>
      <c r="L2047" s="400" t="str">
        <f>IF(ISERROR(MATCH(M2047,M$10:M2046,0)),M2047,"")</f>
        <v/>
      </c>
      <c r="M2047" s="401" t="str">
        <f>IF(B2047="","",IF(ISERROR(MATCH(F2047&amp;"_"&amp;G2047&amp;"_"&amp;H2047&amp;"_"&amp;I2047&amp;"_"&amp;J2047&amp;IF(K2047="","","_"&amp;K2047),[1]CatGlob!$B:$B,0)),F2047&amp;"_"&amp;G2047&amp;"_"&amp;H2047&amp;"_"&amp;I2047&amp;"_"&amp;J2047&amp;IF(K2047="","","_"&amp;K2047),INDEX([1]CatGlob!$C:$C,MATCH(F2047&amp;"_"&amp;G2047&amp;"_"&amp;H2047&amp;"_"&amp;I2047&amp;"_"&amp;J2047&amp;IF(K2047="","","_"&amp;K2047),[1]CatGlob!$B:$B,0))))</f>
        <v>DER_RV_OP_US</v>
      </c>
      <c r="N2047" s="402" t="str">
        <f t="shared" si="65"/>
        <v/>
      </c>
      <c r="O2047" s="402" t="str">
        <f t="shared" si="64"/>
        <v/>
      </c>
      <c r="P2047" s="401" t="str">
        <f>IF(LEN(B2047)&gt;8,INDEX([1]CatGlob!$X:$X,MATCH(M2047,[1]CatGlob!$W:$W,0)),"")</f>
        <v>INTER</v>
      </c>
      <c r="Q2047" s="403" t="str">
        <f>INDEX([1]CatGlob!P:P,MATCH(M2047,[1]CatGlob!O:O,0))</f>
        <v>RVI</v>
      </c>
      <c r="R2047" s="403"/>
      <c r="S2047" s="403"/>
      <c r="T2047" s="403" t="str">
        <f>INDEX([1]CatGlob!$D:$D,MATCH($M2047,[1]CatGlob!$C:$C,0))</f>
        <v>US</v>
      </c>
      <c r="U2047" s="441"/>
      <c r="V2047" s="404" t="str">
        <f>INDEX([1]CatGlob!$F:$F,MATCH($M2047,[1]CatGlob!$C:$C,0))</f>
        <v>-</v>
      </c>
      <c r="W2047" s="405"/>
      <c r="X2047" s="406">
        <v>0</v>
      </c>
      <c r="Y2047" s="407">
        <v>0</v>
      </c>
      <c r="Z2047" s="408">
        <v>0</v>
      </c>
      <c r="AA2047" s="407">
        <v>0</v>
      </c>
      <c r="AB2047" s="408">
        <v>0</v>
      </c>
      <c r="AC2047" s="407">
        <v>0</v>
      </c>
      <c r="AD2047" s="408">
        <v>0</v>
      </c>
      <c r="AE2047" s="407">
        <v>0</v>
      </c>
      <c r="AF2047" s="408">
        <v>0</v>
      </c>
      <c r="AG2047" s="407">
        <v>0</v>
      </c>
      <c r="AI2047" s="406">
        <v>0</v>
      </c>
      <c r="AJ2047" s="407">
        <v>0</v>
      </c>
      <c r="AK2047" s="408">
        <v>0</v>
      </c>
      <c r="AL2047" s="407">
        <v>0</v>
      </c>
      <c r="AM2047" s="408">
        <v>0</v>
      </c>
      <c r="AN2047" s="407">
        <v>0</v>
      </c>
      <c r="AO2047" s="408">
        <v>0</v>
      </c>
      <c r="AP2047" s="407">
        <v>0</v>
      </c>
      <c r="AQ2047" s="408">
        <v>0</v>
      </c>
      <c r="AR2047" s="407">
        <v>0</v>
      </c>
      <c r="AT2047" s="406">
        <v>0</v>
      </c>
      <c r="AU2047" s="407">
        <v>0</v>
      </c>
      <c r="AV2047" s="408">
        <v>0</v>
      </c>
      <c r="AW2047" s="407">
        <v>0</v>
      </c>
      <c r="AX2047" s="408">
        <v>0</v>
      </c>
      <c r="AY2047" s="407">
        <v>0</v>
      </c>
      <c r="AZ2047" s="408">
        <v>0</v>
      </c>
      <c r="BA2047" s="407">
        <v>0</v>
      </c>
      <c r="BB2047" s="408">
        <v>0</v>
      </c>
      <c r="BC2047" s="407">
        <v>0</v>
      </c>
    </row>
    <row r="2048" spans="1:55" x14ac:dyDescent="0.35">
      <c r="A2048" s="385" t="str" cm="1">
        <f t="array" ref="A2048">IFERROR(_xlfn.IFS(AND(F2048="Renta Variable",O2048=1),IFERROR(MATCH(B2048,[1]RV_Det!C:C,0),"Rev"),AND(J2048="Corporativa",O2048=1,I2048="EM"),IFERROR(MATCH(B2048,[1]RF_Corps!B:B,0),"Rev"),AND(F2048="Alternativos",O2048=1),IFERROR(MATCH(B2048,[1]Rep4!C:C,0),"Rev")),"")</f>
        <v/>
      </c>
      <c r="B2048" s="404" t="s">
        <v>5408</v>
      </c>
      <c r="C2048" s="439" t="s">
        <v>5312</v>
      </c>
      <c r="D2048" s="440" t="s">
        <v>5312</v>
      </c>
      <c r="E2048" s="396" t="str">
        <f>IF(B2048="","",INDEX([1]CatGlob!$S:$S,IFERROR(MATCH(MID(B2048,7,1),[1]CatGlob!$R:$R,0),MATCH(MID(B2048,1,2),[1]CatGlob!$R:$R,0))))</f>
        <v>PUT</v>
      </c>
      <c r="F2048" s="397" t="s">
        <v>5303</v>
      </c>
      <c r="G2048" s="398" t="s">
        <v>43</v>
      </c>
      <c r="H2048" s="399" t="s">
        <v>5304</v>
      </c>
      <c r="I2048" s="399" t="s">
        <v>48</v>
      </c>
      <c r="J2048" s="399" t="s">
        <v>600</v>
      </c>
      <c r="K2048" s="396" t="s">
        <v>600</v>
      </c>
      <c r="L2048" s="400" t="str">
        <f>IF(ISERROR(MATCH(M2048,M$10:M2047,0)),M2048,"")</f>
        <v/>
      </c>
      <c r="M2048" s="401" t="str">
        <f>IF(B2048="","",IF(ISERROR(MATCH(F2048&amp;"_"&amp;G2048&amp;"_"&amp;H2048&amp;"_"&amp;I2048&amp;"_"&amp;J2048&amp;IF(K2048="","","_"&amp;K2048),[1]CatGlob!$B:$B,0)),F2048&amp;"_"&amp;G2048&amp;"_"&amp;H2048&amp;"_"&amp;I2048&amp;"_"&amp;J2048&amp;IF(K2048="","","_"&amp;K2048),INDEX([1]CatGlob!$C:$C,MATCH(F2048&amp;"_"&amp;G2048&amp;"_"&amp;H2048&amp;"_"&amp;I2048&amp;"_"&amp;J2048&amp;IF(K2048="","","_"&amp;K2048),[1]CatGlob!$B:$B,0))))</f>
        <v>DER_RV_OP_US</v>
      </c>
      <c r="N2048" s="402" t="str">
        <f t="shared" si="65"/>
        <v/>
      </c>
      <c r="O2048" s="402" t="str">
        <f t="shared" si="64"/>
        <v/>
      </c>
      <c r="P2048" s="401" t="str">
        <f>IF(LEN(B2048)&gt;8,INDEX([1]CatGlob!$X:$X,MATCH(M2048,[1]CatGlob!$W:$W,0)),"")</f>
        <v>INTER</v>
      </c>
      <c r="Q2048" s="403" t="str">
        <f>INDEX([1]CatGlob!P:P,MATCH(M2048,[1]CatGlob!O:O,0))</f>
        <v>RVI</v>
      </c>
      <c r="R2048" s="403"/>
      <c r="S2048" s="403"/>
      <c r="T2048" s="403" t="str">
        <f>INDEX([1]CatGlob!$D:$D,MATCH($M2048,[1]CatGlob!$C:$C,0))</f>
        <v>US</v>
      </c>
      <c r="U2048" s="441"/>
      <c r="V2048" s="404" t="str">
        <f>INDEX([1]CatGlob!$F:$F,MATCH($M2048,[1]CatGlob!$C:$C,0))</f>
        <v>-</v>
      </c>
      <c r="W2048" s="405"/>
      <c r="X2048" s="406">
        <v>0</v>
      </c>
      <c r="Y2048" s="407">
        <v>0</v>
      </c>
      <c r="Z2048" s="408">
        <v>0</v>
      </c>
      <c r="AA2048" s="407">
        <v>0</v>
      </c>
      <c r="AB2048" s="408">
        <v>0</v>
      </c>
      <c r="AC2048" s="407">
        <v>0</v>
      </c>
      <c r="AD2048" s="408">
        <v>0</v>
      </c>
      <c r="AE2048" s="407">
        <v>0</v>
      </c>
      <c r="AF2048" s="408">
        <v>0</v>
      </c>
      <c r="AG2048" s="407">
        <v>0</v>
      </c>
      <c r="AI2048" s="406">
        <v>0</v>
      </c>
      <c r="AJ2048" s="407">
        <v>0</v>
      </c>
      <c r="AK2048" s="408">
        <v>0</v>
      </c>
      <c r="AL2048" s="407">
        <v>0</v>
      </c>
      <c r="AM2048" s="408">
        <v>0</v>
      </c>
      <c r="AN2048" s="407">
        <v>0</v>
      </c>
      <c r="AO2048" s="408">
        <v>0</v>
      </c>
      <c r="AP2048" s="407">
        <v>0</v>
      </c>
      <c r="AQ2048" s="408">
        <v>0</v>
      </c>
      <c r="AR2048" s="407">
        <v>0</v>
      </c>
      <c r="AT2048" s="406">
        <v>0</v>
      </c>
      <c r="AU2048" s="407">
        <v>0</v>
      </c>
      <c r="AV2048" s="408">
        <v>0</v>
      </c>
      <c r="AW2048" s="407">
        <v>0</v>
      </c>
      <c r="AX2048" s="408">
        <v>0</v>
      </c>
      <c r="AY2048" s="407">
        <v>0</v>
      </c>
      <c r="AZ2048" s="408">
        <v>0</v>
      </c>
      <c r="BA2048" s="407">
        <v>0</v>
      </c>
      <c r="BB2048" s="408">
        <v>0</v>
      </c>
      <c r="BC2048" s="407">
        <v>0</v>
      </c>
    </row>
    <row r="2049" spans="1:55" x14ac:dyDescent="0.35">
      <c r="A2049" s="385" t="str" cm="1">
        <f t="array" ref="A2049">IFERROR(_xlfn.IFS(AND(F2049="Renta Variable",O2049=1),IFERROR(MATCH(B2049,[1]RV_Det!C:C,0),"Rev"),AND(J2049="Corporativa",O2049=1,I2049="EM"),IFERROR(MATCH(B2049,[1]RF_Corps!B:B,0),"Rev"),AND(F2049="Alternativos",O2049=1),IFERROR(MATCH(B2049,[1]Rep4!C:C,0),"Rev")),"")</f>
        <v/>
      </c>
      <c r="B2049" s="404" t="s">
        <v>5409</v>
      </c>
      <c r="C2049" s="439" t="s">
        <v>5410</v>
      </c>
      <c r="D2049" s="440" t="s">
        <v>5410</v>
      </c>
      <c r="E2049" s="396" t="str">
        <f>IF(B2049="","",INDEX([1]CatGlob!$S:$S,IFERROR(MATCH(MID(B2049,7,1),[1]CatGlob!$R:$R,0),MATCH(MID(B2049,1,2),[1]CatGlob!$R:$R,0))))</f>
        <v>PUT</v>
      </c>
      <c r="F2049" s="397" t="s">
        <v>5303</v>
      </c>
      <c r="G2049" s="398" t="s">
        <v>43</v>
      </c>
      <c r="H2049" s="399" t="s">
        <v>5304</v>
      </c>
      <c r="I2049" s="399" t="s">
        <v>48</v>
      </c>
      <c r="J2049" s="399" t="s">
        <v>600</v>
      </c>
      <c r="K2049" s="396" t="s">
        <v>600</v>
      </c>
      <c r="L2049" s="400" t="str">
        <f>IF(ISERROR(MATCH(M2049,M$10:M2048,0)),M2049,"")</f>
        <v/>
      </c>
      <c r="M2049" s="401" t="str">
        <f>IF(B2049="","",IF(ISERROR(MATCH(F2049&amp;"_"&amp;G2049&amp;"_"&amp;H2049&amp;"_"&amp;I2049&amp;"_"&amp;J2049&amp;IF(K2049="","","_"&amp;K2049),[1]CatGlob!$B:$B,0)),F2049&amp;"_"&amp;G2049&amp;"_"&amp;H2049&amp;"_"&amp;I2049&amp;"_"&amp;J2049&amp;IF(K2049="","","_"&amp;K2049),INDEX([1]CatGlob!$C:$C,MATCH(F2049&amp;"_"&amp;G2049&amp;"_"&amp;H2049&amp;"_"&amp;I2049&amp;"_"&amp;J2049&amp;IF(K2049="","","_"&amp;K2049),[1]CatGlob!$B:$B,0))))</f>
        <v>DER_RV_OP_US</v>
      </c>
      <c r="N2049" s="402" t="str">
        <f t="shared" si="65"/>
        <v/>
      </c>
      <c r="O2049" s="402" t="str">
        <f t="shared" si="64"/>
        <v/>
      </c>
      <c r="P2049" s="401" t="str">
        <f>IF(LEN(B2049)&gt;8,INDEX([1]CatGlob!$X:$X,MATCH(M2049,[1]CatGlob!$W:$W,0)),"")</f>
        <v>INTER</v>
      </c>
      <c r="Q2049" s="403" t="str">
        <f>INDEX([1]CatGlob!P:P,MATCH(M2049,[1]CatGlob!O:O,0))</f>
        <v>RVI</v>
      </c>
      <c r="R2049" s="403"/>
      <c r="S2049" s="403"/>
      <c r="T2049" s="403" t="str">
        <f>INDEX([1]CatGlob!$D:$D,MATCH($M2049,[1]CatGlob!$C:$C,0))</f>
        <v>US</v>
      </c>
      <c r="U2049" s="441"/>
      <c r="V2049" s="404" t="str">
        <f>INDEX([1]CatGlob!$F:$F,MATCH($M2049,[1]CatGlob!$C:$C,0))</f>
        <v>-</v>
      </c>
      <c r="W2049" s="405"/>
      <c r="X2049" s="406">
        <v>0</v>
      </c>
      <c r="Y2049" s="407">
        <v>0</v>
      </c>
      <c r="Z2049" s="408">
        <v>0</v>
      </c>
      <c r="AA2049" s="407">
        <v>0</v>
      </c>
      <c r="AB2049" s="408">
        <v>0</v>
      </c>
      <c r="AC2049" s="407">
        <v>0</v>
      </c>
      <c r="AD2049" s="408">
        <v>0</v>
      </c>
      <c r="AE2049" s="407">
        <v>0</v>
      </c>
      <c r="AF2049" s="408">
        <v>0</v>
      </c>
      <c r="AG2049" s="407">
        <v>0</v>
      </c>
      <c r="AI2049" s="406">
        <v>0</v>
      </c>
      <c r="AJ2049" s="407">
        <v>0</v>
      </c>
      <c r="AK2049" s="408">
        <v>0</v>
      </c>
      <c r="AL2049" s="407">
        <v>0</v>
      </c>
      <c r="AM2049" s="408">
        <v>0</v>
      </c>
      <c r="AN2049" s="407">
        <v>0</v>
      </c>
      <c r="AO2049" s="408">
        <v>0</v>
      </c>
      <c r="AP2049" s="407">
        <v>0</v>
      </c>
      <c r="AQ2049" s="408">
        <v>0</v>
      </c>
      <c r="AR2049" s="407">
        <v>0</v>
      </c>
      <c r="AT2049" s="406">
        <v>0</v>
      </c>
      <c r="AU2049" s="407">
        <v>0</v>
      </c>
      <c r="AV2049" s="408">
        <v>0</v>
      </c>
      <c r="AW2049" s="407">
        <v>0</v>
      </c>
      <c r="AX2049" s="408">
        <v>0</v>
      </c>
      <c r="AY2049" s="407">
        <v>0</v>
      </c>
      <c r="AZ2049" s="408">
        <v>0</v>
      </c>
      <c r="BA2049" s="407">
        <v>0</v>
      </c>
      <c r="BB2049" s="408">
        <v>0</v>
      </c>
      <c r="BC2049" s="407">
        <v>0</v>
      </c>
    </row>
    <row r="2050" spans="1:55" x14ac:dyDescent="0.35">
      <c r="A2050" s="385" t="str" cm="1">
        <f t="array" ref="A2050">IFERROR(_xlfn.IFS(AND(F2050="Renta Variable",O2050=1),IFERROR(MATCH(B2050,[1]RV_Det!C:C,0),"Rev"),AND(J2050="Corporativa",O2050=1,I2050="EM"),IFERROR(MATCH(B2050,[1]RF_Corps!B:B,0),"Rev"),AND(F2050="Alternativos",O2050=1),IFERROR(MATCH(B2050,[1]Rep4!C:C,0),"Rev")),"")</f>
        <v/>
      </c>
      <c r="B2050" s="404" t="s">
        <v>5411</v>
      </c>
      <c r="C2050" s="439" t="s">
        <v>5312</v>
      </c>
      <c r="D2050" s="440"/>
      <c r="E2050" s="396" t="str">
        <f>IF(B2050="","",INDEX([1]CatGlob!$S:$S,IFERROR(MATCH(MID(B2050,7,1),[1]CatGlob!$R:$R,0),MATCH(MID(B2050,1,2),[1]CatGlob!$R:$R,0))))</f>
        <v>PUT</v>
      </c>
      <c r="F2050" s="397" t="s">
        <v>5303</v>
      </c>
      <c r="G2050" s="398" t="s">
        <v>43</v>
      </c>
      <c r="H2050" s="399" t="s">
        <v>5304</v>
      </c>
      <c r="I2050" s="399" t="s">
        <v>48</v>
      </c>
      <c r="J2050" s="399" t="s">
        <v>600</v>
      </c>
      <c r="K2050" s="396" t="s">
        <v>600</v>
      </c>
      <c r="L2050" s="400" t="str">
        <f>IF(ISERROR(MATCH(M2050,M$10:M2049,0)),M2050,"")</f>
        <v/>
      </c>
      <c r="M2050" s="401" t="str">
        <f>IF(B2050="","",IF(ISERROR(MATCH(F2050&amp;"_"&amp;G2050&amp;"_"&amp;H2050&amp;"_"&amp;I2050&amp;"_"&amp;J2050&amp;IF(K2050="","","_"&amp;K2050),[1]CatGlob!$B:$B,0)),F2050&amp;"_"&amp;G2050&amp;"_"&amp;H2050&amp;"_"&amp;I2050&amp;"_"&amp;J2050&amp;IF(K2050="","","_"&amp;K2050),INDEX([1]CatGlob!$C:$C,MATCH(F2050&amp;"_"&amp;G2050&amp;"_"&amp;H2050&amp;"_"&amp;I2050&amp;"_"&amp;J2050&amp;IF(K2050="","","_"&amp;K2050),[1]CatGlob!$B:$B,0))))</f>
        <v>DER_RV_OP_US</v>
      </c>
      <c r="N2050" s="402" t="str">
        <f t="shared" si="65"/>
        <v/>
      </c>
      <c r="O2050" s="402" t="str">
        <f t="shared" si="64"/>
        <v/>
      </c>
      <c r="P2050" s="401" t="str">
        <f>IF(LEN(B2050)&gt;8,INDEX([1]CatGlob!$X:$X,MATCH(M2050,[1]CatGlob!$W:$W,0)),"")</f>
        <v>INTER</v>
      </c>
      <c r="Q2050" s="403" t="str">
        <f>INDEX([1]CatGlob!P:P,MATCH(M2050,[1]CatGlob!O:O,0))</f>
        <v>RVI</v>
      </c>
      <c r="R2050" s="403"/>
      <c r="S2050" s="403"/>
      <c r="T2050" s="403" t="str">
        <f>INDEX([1]CatGlob!$D:$D,MATCH($M2050,[1]CatGlob!$C:$C,0))</f>
        <v>US</v>
      </c>
      <c r="U2050" s="441"/>
      <c r="V2050" s="404" t="str">
        <f>INDEX([1]CatGlob!$F:$F,MATCH($M2050,[1]CatGlob!$C:$C,0))</f>
        <v>-</v>
      </c>
      <c r="W2050" s="405"/>
      <c r="X2050" s="406">
        <v>0</v>
      </c>
      <c r="Y2050" s="407">
        <v>0</v>
      </c>
      <c r="Z2050" s="408">
        <v>0</v>
      </c>
      <c r="AA2050" s="407">
        <v>0</v>
      </c>
      <c r="AB2050" s="408">
        <v>0</v>
      </c>
      <c r="AC2050" s="407">
        <v>0</v>
      </c>
      <c r="AD2050" s="408">
        <v>0</v>
      </c>
      <c r="AE2050" s="407">
        <v>0</v>
      </c>
      <c r="AF2050" s="408">
        <v>0</v>
      </c>
      <c r="AG2050" s="407">
        <v>0</v>
      </c>
      <c r="AI2050" s="406">
        <v>0</v>
      </c>
      <c r="AJ2050" s="407">
        <v>0</v>
      </c>
      <c r="AK2050" s="408">
        <v>0</v>
      </c>
      <c r="AL2050" s="407">
        <v>0</v>
      </c>
      <c r="AM2050" s="408">
        <v>0</v>
      </c>
      <c r="AN2050" s="407">
        <v>0</v>
      </c>
      <c r="AO2050" s="408">
        <v>0</v>
      </c>
      <c r="AP2050" s="407">
        <v>0</v>
      </c>
      <c r="AQ2050" s="408">
        <v>0</v>
      </c>
      <c r="AR2050" s="407">
        <v>0</v>
      </c>
      <c r="AT2050" s="406">
        <v>0</v>
      </c>
      <c r="AU2050" s="407">
        <v>0</v>
      </c>
      <c r="AV2050" s="408">
        <v>0</v>
      </c>
      <c r="AW2050" s="407">
        <v>0</v>
      </c>
      <c r="AX2050" s="408">
        <v>0</v>
      </c>
      <c r="AY2050" s="407">
        <v>0</v>
      </c>
      <c r="AZ2050" s="408">
        <v>0</v>
      </c>
      <c r="BA2050" s="407">
        <v>0</v>
      </c>
      <c r="BB2050" s="408">
        <v>0</v>
      </c>
      <c r="BC2050" s="407">
        <v>0</v>
      </c>
    </row>
    <row r="2051" spans="1:55" x14ac:dyDescent="0.35">
      <c r="A2051" s="385" t="str" cm="1">
        <f t="array" ref="A2051">IFERROR(_xlfn.IFS(AND(F2051="Renta Variable",O2051=1),IFERROR(MATCH(B2051,[1]RV_Det!C:C,0),"Rev"),AND(J2051="Corporativa",O2051=1,I2051="EM"),IFERROR(MATCH(B2051,[1]RF_Corps!B:B,0),"Rev"),AND(F2051="Alternativos",O2051=1),IFERROR(MATCH(B2051,[1]Rep4!C:C,0),"Rev")),"")</f>
        <v/>
      </c>
      <c r="B2051" s="404" t="s">
        <v>5412</v>
      </c>
      <c r="C2051" s="439" t="s">
        <v>5413</v>
      </c>
      <c r="D2051" s="442" t="s">
        <v>5413</v>
      </c>
      <c r="E2051" s="396" t="str">
        <f>IF(B2051="","",INDEX([1]CatGlob!$S:$S,IFERROR(MATCH(MID(B2051,7,1),[1]CatGlob!$R:$R,0),MATCH(MID(B2051,1,2),[1]CatGlob!$R:$R,0))))</f>
        <v>PUT</v>
      </c>
      <c r="F2051" s="397" t="s">
        <v>5303</v>
      </c>
      <c r="G2051" s="398" t="s">
        <v>43</v>
      </c>
      <c r="H2051" s="399" t="s">
        <v>5304</v>
      </c>
      <c r="I2051" s="399" t="s">
        <v>48</v>
      </c>
      <c r="J2051" s="399" t="s">
        <v>600</v>
      </c>
      <c r="K2051" s="396" t="s">
        <v>600</v>
      </c>
      <c r="L2051" s="400" t="str">
        <f>IF(ISERROR(MATCH(M2051,M$10:M2050,0)),M2051,"")</f>
        <v/>
      </c>
      <c r="M2051" s="401" t="str">
        <f>IF(B2051="","",IF(ISERROR(MATCH(F2051&amp;"_"&amp;G2051&amp;"_"&amp;H2051&amp;"_"&amp;I2051&amp;"_"&amp;J2051&amp;IF(K2051="","","_"&amp;K2051),[1]CatGlob!$B:$B,0)),F2051&amp;"_"&amp;G2051&amp;"_"&amp;H2051&amp;"_"&amp;I2051&amp;"_"&amp;J2051&amp;IF(K2051="","","_"&amp;K2051),INDEX([1]CatGlob!$C:$C,MATCH(F2051&amp;"_"&amp;G2051&amp;"_"&amp;H2051&amp;"_"&amp;I2051&amp;"_"&amp;J2051&amp;IF(K2051="","","_"&amp;K2051),[1]CatGlob!$B:$B,0))))</f>
        <v>DER_RV_OP_US</v>
      </c>
      <c r="N2051" s="402" t="str">
        <f t="shared" si="65"/>
        <v/>
      </c>
      <c r="O2051" s="402" t="str">
        <f t="shared" si="64"/>
        <v/>
      </c>
      <c r="P2051" s="401" t="str">
        <f>IF(LEN(B2051)&gt;8,INDEX([1]CatGlob!$X:$X,MATCH(M2051,[1]CatGlob!$W:$W,0)),"")</f>
        <v>INTER</v>
      </c>
      <c r="Q2051" s="403" t="str">
        <f>INDEX([1]CatGlob!P:P,MATCH(M2051,[1]CatGlob!O:O,0))</f>
        <v>RVI</v>
      </c>
      <c r="R2051" s="403"/>
      <c r="S2051" s="403"/>
      <c r="T2051" s="403" t="str">
        <f>INDEX([1]CatGlob!$D:$D,MATCH($M2051,[1]CatGlob!$C:$C,0))</f>
        <v>US</v>
      </c>
      <c r="U2051" s="441"/>
      <c r="V2051" s="404" t="str">
        <f>INDEX([1]CatGlob!$F:$F,MATCH($M2051,[1]CatGlob!$C:$C,0))</f>
        <v>-</v>
      </c>
      <c r="W2051" s="405"/>
      <c r="X2051" s="406">
        <v>0</v>
      </c>
      <c r="Y2051" s="407">
        <v>0</v>
      </c>
      <c r="Z2051" s="408">
        <v>0</v>
      </c>
      <c r="AA2051" s="407">
        <v>0</v>
      </c>
      <c r="AB2051" s="408">
        <v>0</v>
      </c>
      <c r="AC2051" s="407">
        <v>0</v>
      </c>
      <c r="AD2051" s="408">
        <v>0</v>
      </c>
      <c r="AE2051" s="407">
        <v>0</v>
      </c>
      <c r="AF2051" s="408">
        <v>0</v>
      </c>
      <c r="AG2051" s="407">
        <v>0</v>
      </c>
      <c r="AI2051" s="406">
        <v>0</v>
      </c>
      <c r="AJ2051" s="407">
        <v>0</v>
      </c>
      <c r="AK2051" s="408">
        <v>0</v>
      </c>
      <c r="AL2051" s="407">
        <v>0</v>
      </c>
      <c r="AM2051" s="408">
        <v>0</v>
      </c>
      <c r="AN2051" s="407">
        <v>0</v>
      </c>
      <c r="AO2051" s="408">
        <v>0</v>
      </c>
      <c r="AP2051" s="407">
        <v>0</v>
      </c>
      <c r="AQ2051" s="408">
        <v>0</v>
      </c>
      <c r="AR2051" s="407">
        <v>0</v>
      </c>
      <c r="AT2051" s="406">
        <v>0</v>
      </c>
      <c r="AU2051" s="407">
        <v>0</v>
      </c>
      <c r="AV2051" s="408">
        <v>0</v>
      </c>
      <c r="AW2051" s="407">
        <v>0</v>
      </c>
      <c r="AX2051" s="408">
        <v>0</v>
      </c>
      <c r="AY2051" s="407">
        <v>0</v>
      </c>
      <c r="AZ2051" s="408">
        <v>0</v>
      </c>
      <c r="BA2051" s="407">
        <v>0</v>
      </c>
      <c r="BB2051" s="408">
        <v>0</v>
      </c>
      <c r="BC2051" s="407">
        <v>0</v>
      </c>
    </row>
    <row r="2052" spans="1:55" x14ac:dyDescent="0.35">
      <c r="A2052" s="385" t="str" cm="1">
        <f t="array" ref="A2052">IFERROR(_xlfn.IFS(AND(F2052="Renta Variable",O2052=1),IFERROR(MATCH(B2052,[1]RV_Det!C:C,0),"Rev"),AND(J2052="Corporativa",O2052=1,I2052="EM"),IFERROR(MATCH(B2052,[1]RF_Corps!B:B,0),"Rev"),AND(F2052="Alternativos",O2052=1),IFERROR(MATCH(B2052,[1]Rep4!C:C,0),"Rev")),"")</f>
        <v/>
      </c>
      <c r="B2052" s="404" t="s">
        <v>5414</v>
      </c>
      <c r="C2052" s="439" t="s">
        <v>5413</v>
      </c>
      <c r="D2052" s="404" t="s">
        <v>5413</v>
      </c>
      <c r="E2052" s="396" t="str">
        <f>IF(B2052="","",INDEX([1]CatGlob!$S:$S,IFERROR(MATCH(MID(B2052,7,1),[1]CatGlob!$R:$R,0),MATCH(MID(B2052,1,2),[1]CatGlob!$R:$R,0))))</f>
        <v>PUT</v>
      </c>
      <c r="F2052" s="397" t="s">
        <v>5303</v>
      </c>
      <c r="G2052" s="398" t="s">
        <v>43</v>
      </c>
      <c r="H2052" s="399" t="s">
        <v>5304</v>
      </c>
      <c r="I2052" s="399" t="s">
        <v>48</v>
      </c>
      <c r="J2052" s="399" t="s">
        <v>600</v>
      </c>
      <c r="K2052" s="396" t="s">
        <v>600</v>
      </c>
      <c r="L2052" s="400" t="str">
        <f>IF(ISERROR(MATCH(M2052,M$10:M2051,0)),M2052,"")</f>
        <v/>
      </c>
      <c r="M2052" s="401" t="str">
        <f>IF(B2052="","",IF(ISERROR(MATCH(F2052&amp;"_"&amp;G2052&amp;"_"&amp;H2052&amp;"_"&amp;I2052&amp;"_"&amp;J2052&amp;IF(K2052="","","_"&amp;K2052),[1]CatGlob!$B:$B,0)),F2052&amp;"_"&amp;G2052&amp;"_"&amp;H2052&amp;"_"&amp;I2052&amp;"_"&amp;J2052&amp;IF(K2052="","","_"&amp;K2052),INDEX([1]CatGlob!$C:$C,MATCH(F2052&amp;"_"&amp;G2052&amp;"_"&amp;H2052&amp;"_"&amp;I2052&amp;"_"&amp;J2052&amp;IF(K2052="","","_"&amp;K2052),[1]CatGlob!$B:$B,0))))</f>
        <v>DER_RV_OP_US</v>
      </c>
      <c r="N2052" s="402" t="str">
        <f t="shared" si="65"/>
        <v/>
      </c>
      <c r="O2052" s="402" t="str">
        <f t="shared" si="64"/>
        <v/>
      </c>
      <c r="P2052" s="401" t="str">
        <f>IF(LEN(B2052)&gt;8,INDEX([1]CatGlob!$X:$X,MATCH(M2052,[1]CatGlob!$W:$W,0)),"")</f>
        <v>INTER</v>
      </c>
      <c r="Q2052" s="403" t="str">
        <f>INDEX([1]CatGlob!P:P,MATCH(M2052,[1]CatGlob!O:O,0))</f>
        <v>RVI</v>
      </c>
      <c r="R2052" s="403"/>
      <c r="S2052" s="403"/>
      <c r="T2052" s="403" t="str">
        <f>INDEX([1]CatGlob!$D:$D,MATCH($M2052,[1]CatGlob!$C:$C,0))</f>
        <v>US</v>
      </c>
      <c r="U2052" s="441"/>
      <c r="V2052" s="404" t="str">
        <f>INDEX([1]CatGlob!$F:$F,MATCH($M2052,[1]CatGlob!$C:$C,0))</f>
        <v>-</v>
      </c>
      <c r="W2052" s="405"/>
      <c r="X2052" s="406">
        <v>0</v>
      </c>
      <c r="Y2052" s="407">
        <v>0</v>
      </c>
      <c r="Z2052" s="408">
        <v>0</v>
      </c>
      <c r="AA2052" s="407">
        <v>0</v>
      </c>
      <c r="AB2052" s="408">
        <v>0</v>
      </c>
      <c r="AC2052" s="407">
        <v>0</v>
      </c>
      <c r="AD2052" s="408">
        <v>0</v>
      </c>
      <c r="AE2052" s="407">
        <v>0</v>
      </c>
      <c r="AF2052" s="408">
        <v>0</v>
      </c>
      <c r="AG2052" s="407">
        <v>0</v>
      </c>
      <c r="AI2052" s="406">
        <v>0</v>
      </c>
      <c r="AJ2052" s="407">
        <v>0</v>
      </c>
      <c r="AK2052" s="408">
        <v>0</v>
      </c>
      <c r="AL2052" s="407">
        <v>0</v>
      </c>
      <c r="AM2052" s="408">
        <v>0</v>
      </c>
      <c r="AN2052" s="407">
        <v>0</v>
      </c>
      <c r="AO2052" s="408">
        <v>0</v>
      </c>
      <c r="AP2052" s="407">
        <v>0</v>
      </c>
      <c r="AQ2052" s="408">
        <v>0</v>
      </c>
      <c r="AR2052" s="407">
        <v>0</v>
      </c>
      <c r="AT2052" s="406">
        <v>0</v>
      </c>
      <c r="AU2052" s="407">
        <v>0</v>
      </c>
      <c r="AV2052" s="408">
        <v>0</v>
      </c>
      <c r="AW2052" s="407">
        <v>0</v>
      </c>
      <c r="AX2052" s="408">
        <v>0</v>
      </c>
      <c r="AY2052" s="407">
        <v>0</v>
      </c>
      <c r="AZ2052" s="408">
        <v>0</v>
      </c>
      <c r="BA2052" s="407">
        <v>0</v>
      </c>
      <c r="BB2052" s="408">
        <v>0</v>
      </c>
      <c r="BC2052" s="407">
        <v>0</v>
      </c>
    </row>
    <row r="2053" spans="1:55" x14ac:dyDescent="0.35">
      <c r="A2053" s="385" t="str" cm="1">
        <f t="array" ref="A2053">IFERROR(_xlfn.IFS(AND(F2053="Renta Variable",O2053=1),IFERROR(MATCH(B2053,[1]RV_Det!C:C,0),"Rev"),AND(J2053="Corporativa",O2053=1,I2053="EM"),IFERROR(MATCH(B2053,[1]RF_Corps!B:B,0),"Rev"),AND(F2053="Alternativos",O2053=1),IFERROR(MATCH(B2053,[1]Rep4!C:C,0),"Rev")),"")</f>
        <v/>
      </c>
      <c r="B2053" s="404" t="s">
        <v>5415</v>
      </c>
      <c r="C2053" s="439" t="s">
        <v>5416</v>
      </c>
      <c r="D2053" s="440" t="s">
        <v>5416</v>
      </c>
      <c r="E2053" s="396" t="str">
        <f>IF(B2053="","",INDEX([1]CatGlob!$S:$S,IFERROR(MATCH(MID(B2053,7,1),[1]CatGlob!$R:$R,0),MATCH(MID(B2053,1,2),[1]CatGlob!$R:$R,0))))</f>
        <v>PUT</v>
      </c>
      <c r="F2053" s="397" t="s">
        <v>5303</v>
      </c>
      <c r="G2053" s="398" t="s">
        <v>43</v>
      </c>
      <c r="H2053" s="399" t="s">
        <v>5304</v>
      </c>
      <c r="I2053" s="399" t="s">
        <v>48</v>
      </c>
      <c r="J2053" s="399" t="s">
        <v>600</v>
      </c>
      <c r="K2053" s="396" t="s">
        <v>600</v>
      </c>
      <c r="L2053" s="400" t="str">
        <f>IF(ISERROR(MATCH(M2053,M$10:M2052,0)),M2053,"")</f>
        <v/>
      </c>
      <c r="M2053" s="401" t="str">
        <f>IF(B2053="","",IF(ISERROR(MATCH(F2053&amp;"_"&amp;G2053&amp;"_"&amp;H2053&amp;"_"&amp;I2053&amp;"_"&amp;J2053&amp;IF(K2053="","","_"&amp;K2053),[1]CatGlob!$B:$B,0)),F2053&amp;"_"&amp;G2053&amp;"_"&amp;H2053&amp;"_"&amp;I2053&amp;"_"&amp;J2053&amp;IF(K2053="","","_"&amp;K2053),INDEX([1]CatGlob!$C:$C,MATCH(F2053&amp;"_"&amp;G2053&amp;"_"&amp;H2053&amp;"_"&amp;I2053&amp;"_"&amp;J2053&amp;IF(K2053="","","_"&amp;K2053),[1]CatGlob!$B:$B,0))))</f>
        <v>DER_RV_OP_US</v>
      </c>
      <c r="N2053" s="402" t="str">
        <f t="shared" si="65"/>
        <v/>
      </c>
      <c r="O2053" s="402" t="str">
        <f t="shared" si="64"/>
        <v/>
      </c>
      <c r="P2053" s="401" t="str">
        <f>IF(LEN(B2053)&gt;8,INDEX([1]CatGlob!$X:$X,MATCH(M2053,[1]CatGlob!$W:$W,0)),"")</f>
        <v>INTER</v>
      </c>
      <c r="Q2053" s="403" t="str">
        <f>INDEX([1]CatGlob!P:P,MATCH(M2053,[1]CatGlob!O:O,0))</f>
        <v>RVI</v>
      </c>
      <c r="R2053" s="403"/>
      <c r="S2053" s="403"/>
      <c r="T2053" s="403" t="str">
        <f>INDEX([1]CatGlob!$D:$D,MATCH($M2053,[1]CatGlob!$C:$C,0))</f>
        <v>US</v>
      </c>
      <c r="U2053" s="441"/>
      <c r="V2053" s="404" t="str">
        <f>INDEX([1]CatGlob!$F:$F,MATCH($M2053,[1]CatGlob!$C:$C,0))</f>
        <v>-</v>
      </c>
      <c r="W2053" s="405"/>
      <c r="X2053" s="406">
        <v>0</v>
      </c>
      <c r="Y2053" s="407">
        <v>0</v>
      </c>
      <c r="Z2053" s="408">
        <v>0</v>
      </c>
      <c r="AA2053" s="407">
        <v>0</v>
      </c>
      <c r="AB2053" s="408">
        <v>0</v>
      </c>
      <c r="AC2053" s="407">
        <v>0</v>
      </c>
      <c r="AD2053" s="408">
        <v>0</v>
      </c>
      <c r="AE2053" s="407">
        <v>0</v>
      </c>
      <c r="AF2053" s="408">
        <v>0</v>
      </c>
      <c r="AG2053" s="407">
        <v>0</v>
      </c>
      <c r="AI2053" s="406">
        <v>0</v>
      </c>
      <c r="AJ2053" s="407">
        <v>0</v>
      </c>
      <c r="AK2053" s="408">
        <v>0</v>
      </c>
      <c r="AL2053" s="407">
        <v>0</v>
      </c>
      <c r="AM2053" s="408">
        <v>0</v>
      </c>
      <c r="AN2053" s="407">
        <v>0</v>
      </c>
      <c r="AO2053" s="408">
        <v>0</v>
      </c>
      <c r="AP2053" s="407">
        <v>0</v>
      </c>
      <c r="AQ2053" s="408">
        <v>0</v>
      </c>
      <c r="AR2053" s="407">
        <v>0</v>
      </c>
      <c r="AT2053" s="406">
        <v>0</v>
      </c>
      <c r="AU2053" s="407">
        <v>0</v>
      </c>
      <c r="AV2053" s="408">
        <v>0</v>
      </c>
      <c r="AW2053" s="407">
        <v>0</v>
      </c>
      <c r="AX2053" s="408">
        <v>0</v>
      </c>
      <c r="AY2053" s="407">
        <v>0</v>
      </c>
      <c r="AZ2053" s="408">
        <v>0</v>
      </c>
      <c r="BA2053" s="407">
        <v>0</v>
      </c>
      <c r="BB2053" s="408">
        <v>0</v>
      </c>
      <c r="BC2053" s="407">
        <v>0</v>
      </c>
    </row>
    <row r="2054" spans="1:55" x14ac:dyDescent="0.35">
      <c r="A2054" s="385" t="str" cm="1">
        <f t="array" ref="A2054">IFERROR(_xlfn.IFS(AND(F2054="Renta Variable",O2054=1),IFERROR(MATCH(B2054,[1]RV_Det!C:C,0),"Rev"),AND(J2054="Corporativa",O2054=1,I2054="EM"),IFERROR(MATCH(B2054,[1]RF_Corps!B:B,0),"Rev"),AND(F2054="Alternativos",O2054=1),IFERROR(MATCH(B2054,[1]Rep4!C:C,0),"Rev")),"")</f>
        <v/>
      </c>
      <c r="B2054" s="404" t="s">
        <v>5417</v>
      </c>
      <c r="C2054" s="439" t="s">
        <v>5416</v>
      </c>
      <c r="D2054" s="440" t="s">
        <v>5416</v>
      </c>
      <c r="E2054" s="396" t="str">
        <f>IF(B2054="","",INDEX([1]CatGlob!$S:$S,IFERROR(MATCH(MID(B2054,7,1),[1]CatGlob!$R:$R,0),MATCH(MID(B2054,1,2),[1]CatGlob!$R:$R,0))))</f>
        <v>PUT</v>
      </c>
      <c r="F2054" s="397" t="s">
        <v>5303</v>
      </c>
      <c r="G2054" s="398" t="s">
        <v>43</v>
      </c>
      <c r="H2054" s="399" t="s">
        <v>5304</v>
      </c>
      <c r="I2054" s="399" t="s">
        <v>48</v>
      </c>
      <c r="J2054" s="399" t="s">
        <v>600</v>
      </c>
      <c r="K2054" s="396" t="s">
        <v>600</v>
      </c>
      <c r="L2054" s="400" t="str">
        <f>IF(ISERROR(MATCH(M2054,M$10:M2053,0)),M2054,"")</f>
        <v/>
      </c>
      <c r="M2054" s="401" t="str">
        <f>IF(B2054="","",IF(ISERROR(MATCH(F2054&amp;"_"&amp;G2054&amp;"_"&amp;H2054&amp;"_"&amp;I2054&amp;"_"&amp;J2054&amp;IF(K2054="","","_"&amp;K2054),[1]CatGlob!$B:$B,0)),F2054&amp;"_"&amp;G2054&amp;"_"&amp;H2054&amp;"_"&amp;I2054&amp;"_"&amp;J2054&amp;IF(K2054="","","_"&amp;K2054),INDEX([1]CatGlob!$C:$C,MATCH(F2054&amp;"_"&amp;G2054&amp;"_"&amp;H2054&amp;"_"&amp;I2054&amp;"_"&amp;J2054&amp;IF(K2054="","","_"&amp;K2054),[1]CatGlob!$B:$B,0))))</f>
        <v>DER_RV_OP_US</v>
      </c>
      <c r="N2054" s="402" t="str">
        <f t="shared" si="65"/>
        <v/>
      </c>
      <c r="O2054" s="402" t="str">
        <f t="shared" si="64"/>
        <v/>
      </c>
      <c r="P2054" s="401" t="str">
        <f>IF(LEN(B2054)&gt;8,INDEX([1]CatGlob!$X:$X,MATCH(M2054,[1]CatGlob!$W:$W,0)),"")</f>
        <v>INTER</v>
      </c>
      <c r="Q2054" s="403" t="str">
        <f>INDEX([1]CatGlob!P:P,MATCH(M2054,[1]CatGlob!O:O,0))</f>
        <v>RVI</v>
      </c>
      <c r="R2054" s="403"/>
      <c r="S2054" s="403"/>
      <c r="T2054" s="403" t="str">
        <f>INDEX([1]CatGlob!$D:$D,MATCH($M2054,[1]CatGlob!$C:$C,0))</f>
        <v>US</v>
      </c>
      <c r="U2054" s="441"/>
      <c r="V2054" s="404" t="str">
        <f>INDEX([1]CatGlob!$F:$F,MATCH($M2054,[1]CatGlob!$C:$C,0))</f>
        <v>-</v>
      </c>
      <c r="W2054" s="405"/>
      <c r="X2054" s="406">
        <v>0</v>
      </c>
      <c r="Y2054" s="407">
        <v>0</v>
      </c>
      <c r="Z2054" s="408">
        <v>0</v>
      </c>
      <c r="AA2054" s="407">
        <v>0</v>
      </c>
      <c r="AB2054" s="408">
        <v>0</v>
      </c>
      <c r="AC2054" s="407">
        <v>0</v>
      </c>
      <c r="AD2054" s="408">
        <v>0</v>
      </c>
      <c r="AE2054" s="407">
        <v>0</v>
      </c>
      <c r="AF2054" s="408">
        <v>0</v>
      </c>
      <c r="AG2054" s="407">
        <v>0</v>
      </c>
      <c r="AI2054" s="406">
        <v>0</v>
      </c>
      <c r="AJ2054" s="407">
        <v>0</v>
      </c>
      <c r="AK2054" s="408">
        <v>0</v>
      </c>
      <c r="AL2054" s="407">
        <v>0</v>
      </c>
      <c r="AM2054" s="408">
        <v>0</v>
      </c>
      <c r="AN2054" s="407">
        <v>0</v>
      </c>
      <c r="AO2054" s="408">
        <v>0</v>
      </c>
      <c r="AP2054" s="407">
        <v>0</v>
      </c>
      <c r="AQ2054" s="408">
        <v>0</v>
      </c>
      <c r="AR2054" s="407">
        <v>0</v>
      </c>
      <c r="AT2054" s="406">
        <v>0</v>
      </c>
      <c r="AU2054" s="407">
        <v>0</v>
      </c>
      <c r="AV2054" s="408">
        <v>0</v>
      </c>
      <c r="AW2054" s="407">
        <v>0</v>
      </c>
      <c r="AX2054" s="408">
        <v>0</v>
      </c>
      <c r="AY2054" s="407">
        <v>0</v>
      </c>
      <c r="AZ2054" s="408">
        <v>0</v>
      </c>
      <c r="BA2054" s="407">
        <v>0</v>
      </c>
      <c r="BB2054" s="408">
        <v>0</v>
      </c>
      <c r="BC2054" s="407">
        <v>0</v>
      </c>
    </row>
    <row r="2055" spans="1:55" x14ac:dyDescent="0.35">
      <c r="A2055" s="385" t="str" cm="1">
        <f t="array" ref="A2055">IFERROR(_xlfn.IFS(AND(F2055="Renta Variable",O2055=1),IFERROR(MATCH(B2055,[1]RV_Det!C:C,0),"Rev"),AND(J2055="Corporativa",O2055=1,I2055="EM"),IFERROR(MATCH(B2055,[1]RF_Corps!B:B,0),"Rev"),AND(F2055="Alternativos",O2055=1),IFERROR(MATCH(B2055,[1]Rep4!C:C,0),"Rev")),"")</f>
        <v/>
      </c>
      <c r="B2055" s="404" t="s">
        <v>5418</v>
      </c>
      <c r="C2055" s="439" t="s">
        <v>5419</v>
      </c>
      <c r="D2055" s="440" t="s">
        <v>5419</v>
      </c>
      <c r="E2055" s="396" t="str">
        <f>IF(B2055="","",INDEX([1]CatGlob!$S:$S,IFERROR(MATCH(MID(B2055,7,1),[1]CatGlob!$R:$R,0),MATCH(MID(B2055,1,2),[1]CatGlob!$R:$R,0))))</f>
        <v>PUT</v>
      </c>
      <c r="F2055" s="397" t="s">
        <v>5303</v>
      </c>
      <c r="G2055" s="398" t="s">
        <v>43</v>
      </c>
      <c r="H2055" s="399" t="s">
        <v>5304</v>
      </c>
      <c r="I2055" s="399" t="s">
        <v>48</v>
      </c>
      <c r="J2055" s="399" t="s">
        <v>600</v>
      </c>
      <c r="K2055" s="396" t="s">
        <v>600</v>
      </c>
      <c r="L2055" s="400" t="str">
        <f>IF(ISERROR(MATCH(M2055,M$10:M2054,0)),M2055,"")</f>
        <v/>
      </c>
      <c r="M2055" s="401" t="str">
        <f>IF(B2055="","",IF(ISERROR(MATCH(F2055&amp;"_"&amp;G2055&amp;"_"&amp;H2055&amp;"_"&amp;I2055&amp;"_"&amp;J2055&amp;IF(K2055="","","_"&amp;K2055),[1]CatGlob!$B:$B,0)),F2055&amp;"_"&amp;G2055&amp;"_"&amp;H2055&amp;"_"&amp;I2055&amp;"_"&amp;J2055&amp;IF(K2055="","","_"&amp;K2055),INDEX([1]CatGlob!$C:$C,MATCH(F2055&amp;"_"&amp;G2055&amp;"_"&amp;H2055&amp;"_"&amp;I2055&amp;"_"&amp;J2055&amp;IF(K2055="","","_"&amp;K2055),[1]CatGlob!$B:$B,0))))</f>
        <v>DER_RV_OP_US</v>
      </c>
      <c r="N2055" s="402" t="str">
        <f t="shared" si="65"/>
        <v/>
      </c>
      <c r="O2055" s="402" t="str">
        <f t="shared" si="64"/>
        <v/>
      </c>
      <c r="P2055" s="401" t="str">
        <f>IF(LEN(B2055)&gt;8,INDEX([1]CatGlob!$X:$X,MATCH(M2055,[1]CatGlob!$W:$W,0)),"")</f>
        <v>INTER</v>
      </c>
      <c r="Q2055" s="403" t="str">
        <f>INDEX([1]CatGlob!P:P,MATCH(M2055,[1]CatGlob!O:O,0))</f>
        <v>RVI</v>
      </c>
      <c r="R2055" s="403"/>
      <c r="S2055" s="403"/>
      <c r="T2055" s="403" t="str">
        <f>INDEX([1]CatGlob!$D:$D,MATCH($M2055,[1]CatGlob!$C:$C,0))</f>
        <v>US</v>
      </c>
      <c r="U2055" s="441"/>
      <c r="V2055" s="404" t="str">
        <f>INDEX([1]CatGlob!$F:$F,MATCH($M2055,[1]CatGlob!$C:$C,0))</f>
        <v>-</v>
      </c>
      <c r="W2055" s="405"/>
      <c r="X2055" s="406">
        <v>0</v>
      </c>
      <c r="Y2055" s="407">
        <v>0</v>
      </c>
      <c r="Z2055" s="408">
        <v>0</v>
      </c>
      <c r="AA2055" s="407">
        <v>0</v>
      </c>
      <c r="AB2055" s="408">
        <v>0</v>
      </c>
      <c r="AC2055" s="407">
        <v>0</v>
      </c>
      <c r="AD2055" s="408">
        <v>0</v>
      </c>
      <c r="AE2055" s="407">
        <v>0</v>
      </c>
      <c r="AF2055" s="408">
        <v>0</v>
      </c>
      <c r="AG2055" s="407">
        <v>0</v>
      </c>
      <c r="AI2055" s="406">
        <v>0</v>
      </c>
      <c r="AJ2055" s="407">
        <v>0</v>
      </c>
      <c r="AK2055" s="408">
        <v>0</v>
      </c>
      <c r="AL2055" s="407">
        <v>0</v>
      </c>
      <c r="AM2055" s="408">
        <v>0</v>
      </c>
      <c r="AN2055" s="407">
        <v>0</v>
      </c>
      <c r="AO2055" s="408">
        <v>0</v>
      </c>
      <c r="AP2055" s="407">
        <v>0</v>
      </c>
      <c r="AQ2055" s="408">
        <v>0</v>
      </c>
      <c r="AR2055" s="407">
        <v>0</v>
      </c>
      <c r="AT2055" s="406">
        <v>0</v>
      </c>
      <c r="AU2055" s="407">
        <v>0</v>
      </c>
      <c r="AV2055" s="408">
        <v>0</v>
      </c>
      <c r="AW2055" s="407">
        <v>0</v>
      </c>
      <c r="AX2055" s="408">
        <v>0</v>
      </c>
      <c r="AY2055" s="407">
        <v>0</v>
      </c>
      <c r="AZ2055" s="408">
        <v>0</v>
      </c>
      <c r="BA2055" s="407">
        <v>0</v>
      </c>
      <c r="BB2055" s="408">
        <v>0</v>
      </c>
      <c r="BC2055" s="407">
        <v>0</v>
      </c>
    </row>
    <row r="2056" spans="1:55" x14ac:dyDescent="0.35">
      <c r="A2056" s="385" t="str" cm="1">
        <f t="array" ref="A2056">IFERROR(_xlfn.IFS(AND(F2056="Renta Variable",O2056=1),IFERROR(MATCH(B2056,[1]RV_Det!C:C,0),"Rev"),AND(J2056="Corporativa",O2056=1,I2056="EM"),IFERROR(MATCH(B2056,[1]RF_Corps!B:B,0),"Rev"),AND(F2056="Alternativos",O2056=1),IFERROR(MATCH(B2056,[1]Rep4!C:C,0),"Rev")),"")</f>
        <v/>
      </c>
      <c r="B2056" s="404" t="s">
        <v>5420</v>
      </c>
      <c r="C2056" s="439" t="s">
        <v>5421</v>
      </c>
      <c r="D2056" s="440" t="s">
        <v>5421</v>
      </c>
      <c r="E2056" s="396" t="str">
        <f>IF(B2056="","",INDEX([1]CatGlob!$S:$S,IFERROR(MATCH(MID(B2056,7,1),[1]CatGlob!$R:$R,0),MATCH(MID(B2056,1,2),[1]CatGlob!$R:$R,0))))</f>
        <v>PUT</v>
      </c>
      <c r="F2056" s="397" t="s">
        <v>5303</v>
      </c>
      <c r="G2056" s="398" t="s">
        <v>43</v>
      </c>
      <c r="H2056" s="399" t="s">
        <v>5304</v>
      </c>
      <c r="I2056" s="399" t="s">
        <v>48</v>
      </c>
      <c r="J2056" s="399" t="s">
        <v>600</v>
      </c>
      <c r="K2056" s="396" t="s">
        <v>600</v>
      </c>
      <c r="L2056" s="400" t="str">
        <f>IF(ISERROR(MATCH(M2056,M$10:M2055,0)),M2056,"")</f>
        <v/>
      </c>
      <c r="M2056" s="401" t="str">
        <f>IF(B2056="","",IF(ISERROR(MATCH(F2056&amp;"_"&amp;G2056&amp;"_"&amp;H2056&amp;"_"&amp;I2056&amp;"_"&amp;J2056&amp;IF(K2056="","","_"&amp;K2056),[1]CatGlob!$B:$B,0)),F2056&amp;"_"&amp;G2056&amp;"_"&amp;H2056&amp;"_"&amp;I2056&amp;"_"&amp;J2056&amp;IF(K2056="","","_"&amp;K2056),INDEX([1]CatGlob!$C:$C,MATCH(F2056&amp;"_"&amp;G2056&amp;"_"&amp;H2056&amp;"_"&amp;I2056&amp;"_"&amp;J2056&amp;IF(K2056="","","_"&amp;K2056),[1]CatGlob!$B:$B,0))))</f>
        <v>DER_RV_OP_US</v>
      </c>
      <c r="N2056" s="402" t="str">
        <f t="shared" si="65"/>
        <v/>
      </c>
      <c r="O2056" s="402" t="str">
        <f t="shared" si="64"/>
        <v/>
      </c>
      <c r="P2056" s="401" t="str">
        <f>IF(LEN(B2056)&gt;8,INDEX([1]CatGlob!$X:$X,MATCH(M2056,[1]CatGlob!$W:$W,0)),"")</f>
        <v>INTER</v>
      </c>
      <c r="Q2056" s="403" t="str">
        <f>INDEX([1]CatGlob!P:P,MATCH(M2056,[1]CatGlob!O:O,0))</f>
        <v>RVI</v>
      </c>
      <c r="R2056" s="403"/>
      <c r="S2056" s="403"/>
      <c r="T2056" s="403" t="str">
        <f>INDEX([1]CatGlob!$D:$D,MATCH($M2056,[1]CatGlob!$C:$C,0))</f>
        <v>US</v>
      </c>
      <c r="U2056" s="441"/>
      <c r="V2056" s="404" t="str">
        <f>INDEX([1]CatGlob!$F:$F,MATCH($M2056,[1]CatGlob!$C:$C,0))</f>
        <v>-</v>
      </c>
      <c r="W2056" s="405"/>
      <c r="X2056" s="406">
        <v>0</v>
      </c>
      <c r="Y2056" s="407">
        <v>0</v>
      </c>
      <c r="Z2056" s="408">
        <v>0</v>
      </c>
      <c r="AA2056" s="407">
        <v>0</v>
      </c>
      <c r="AB2056" s="408">
        <v>0</v>
      </c>
      <c r="AC2056" s="407">
        <v>0</v>
      </c>
      <c r="AD2056" s="408">
        <v>0</v>
      </c>
      <c r="AE2056" s="407">
        <v>0</v>
      </c>
      <c r="AF2056" s="408">
        <v>0</v>
      </c>
      <c r="AG2056" s="407">
        <v>0</v>
      </c>
      <c r="AI2056" s="406">
        <v>0</v>
      </c>
      <c r="AJ2056" s="407">
        <v>0</v>
      </c>
      <c r="AK2056" s="408">
        <v>0</v>
      </c>
      <c r="AL2056" s="407">
        <v>0</v>
      </c>
      <c r="AM2056" s="408">
        <v>0</v>
      </c>
      <c r="AN2056" s="407">
        <v>0</v>
      </c>
      <c r="AO2056" s="408">
        <v>0</v>
      </c>
      <c r="AP2056" s="407">
        <v>0</v>
      </c>
      <c r="AQ2056" s="408">
        <v>0</v>
      </c>
      <c r="AR2056" s="407">
        <v>0</v>
      </c>
      <c r="AT2056" s="406">
        <v>0</v>
      </c>
      <c r="AU2056" s="407">
        <v>0</v>
      </c>
      <c r="AV2056" s="408">
        <v>0</v>
      </c>
      <c r="AW2056" s="407">
        <v>0</v>
      </c>
      <c r="AX2056" s="408">
        <v>0</v>
      </c>
      <c r="AY2056" s="407">
        <v>0</v>
      </c>
      <c r="AZ2056" s="408">
        <v>0</v>
      </c>
      <c r="BA2056" s="407">
        <v>0</v>
      </c>
      <c r="BB2056" s="408">
        <v>0</v>
      </c>
      <c r="BC2056" s="407">
        <v>0</v>
      </c>
    </row>
    <row r="2057" spans="1:55" x14ac:dyDescent="0.35">
      <c r="A2057" s="385" t="str" cm="1">
        <f t="array" ref="A2057">IFERROR(_xlfn.IFS(AND(F2057="Renta Variable",O2057=1),IFERROR(MATCH(B2057,[1]RV_Det!C:C,0),"Rev"),AND(J2057="Corporativa",O2057=1,I2057="EM"),IFERROR(MATCH(B2057,[1]RF_Corps!B:B,0),"Rev"),AND(F2057="Alternativos",O2057=1),IFERROR(MATCH(B2057,[1]Rep4!C:C,0),"Rev")),"")</f>
        <v/>
      </c>
      <c r="B2057" s="404" t="s">
        <v>5422</v>
      </c>
      <c r="C2057" s="439" t="s">
        <v>5423</v>
      </c>
      <c r="D2057" s="440" t="s">
        <v>5423</v>
      </c>
      <c r="E2057" s="396" t="str">
        <f>IF(B2057="","",INDEX([1]CatGlob!$S:$S,IFERROR(MATCH(MID(B2057,7,1),[1]CatGlob!$R:$R,0),MATCH(MID(B2057,1,2),[1]CatGlob!$R:$R,0))))</f>
        <v>PUT</v>
      </c>
      <c r="F2057" s="397" t="s">
        <v>5303</v>
      </c>
      <c r="G2057" s="398" t="s">
        <v>43</v>
      </c>
      <c r="H2057" s="399" t="s">
        <v>5304</v>
      </c>
      <c r="I2057" s="399" t="s">
        <v>48</v>
      </c>
      <c r="J2057" s="399" t="s">
        <v>600</v>
      </c>
      <c r="K2057" s="396" t="s">
        <v>600</v>
      </c>
      <c r="L2057" s="400" t="str">
        <f>IF(ISERROR(MATCH(M2057,M$10:M2056,0)),M2057,"")</f>
        <v/>
      </c>
      <c r="M2057" s="401" t="str">
        <f>IF(B2057="","",IF(ISERROR(MATCH(F2057&amp;"_"&amp;G2057&amp;"_"&amp;H2057&amp;"_"&amp;I2057&amp;"_"&amp;J2057&amp;IF(K2057="","","_"&amp;K2057),[1]CatGlob!$B:$B,0)),F2057&amp;"_"&amp;G2057&amp;"_"&amp;H2057&amp;"_"&amp;I2057&amp;"_"&amp;J2057&amp;IF(K2057="","","_"&amp;K2057),INDEX([1]CatGlob!$C:$C,MATCH(F2057&amp;"_"&amp;G2057&amp;"_"&amp;H2057&amp;"_"&amp;I2057&amp;"_"&amp;J2057&amp;IF(K2057="","","_"&amp;K2057),[1]CatGlob!$B:$B,0))))</f>
        <v>DER_RV_OP_US</v>
      </c>
      <c r="N2057" s="402" t="str">
        <f t="shared" si="65"/>
        <v/>
      </c>
      <c r="O2057" s="402" t="str">
        <f t="shared" si="64"/>
        <v/>
      </c>
      <c r="P2057" s="401" t="str">
        <f>IF(LEN(B2057)&gt;8,INDEX([1]CatGlob!$X:$X,MATCH(M2057,[1]CatGlob!$W:$W,0)),"")</f>
        <v>INTER</v>
      </c>
      <c r="Q2057" s="403" t="str">
        <f>INDEX([1]CatGlob!P:P,MATCH(M2057,[1]CatGlob!O:O,0))</f>
        <v>RVI</v>
      </c>
      <c r="R2057" s="403"/>
      <c r="S2057" s="403"/>
      <c r="T2057" s="403" t="str">
        <f>INDEX([1]CatGlob!$D:$D,MATCH($M2057,[1]CatGlob!$C:$C,0))</f>
        <v>US</v>
      </c>
      <c r="U2057" s="441"/>
      <c r="V2057" s="404" t="str">
        <f>INDEX([1]CatGlob!$F:$F,MATCH($M2057,[1]CatGlob!$C:$C,0))</f>
        <v>-</v>
      </c>
      <c r="W2057" s="405"/>
      <c r="X2057" s="406">
        <v>0</v>
      </c>
      <c r="Y2057" s="407">
        <v>0</v>
      </c>
      <c r="Z2057" s="408">
        <v>0</v>
      </c>
      <c r="AA2057" s="407">
        <v>0</v>
      </c>
      <c r="AB2057" s="408">
        <v>0</v>
      </c>
      <c r="AC2057" s="407">
        <v>0</v>
      </c>
      <c r="AD2057" s="408">
        <v>0</v>
      </c>
      <c r="AE2057" s="407">
        <v>0</v>
      </c>
      <c r="AF2057" s="408">
        <v>0</v>
      </c>
      <c r="AG2057" s="407">
        <v>0</v>
      </c>
      <c r="AI2057" s="406">
        <v>0</v>
      </c>
      <c r="AJ2057" s="407">
        <v>0</v>
      </c>
      <c r="AK2057" s="408">
        <v>0</v>
      </c>
      <c r="AL2057" s="407">
        <v>0</v>
      </c>
      <c r="AM2057" s="408">
        <v>0</v>
      </c>
      <c r="AN2057" s="407">
        <v>0</v>
      </c>
      <c r="AO2057" s="408">
        <v>0</v>
      </c>
      <c r="AP2057" s="407">
        <v>0</v>
      </c>
      <c r="AQ2057" s="408">
        <v>0</v>
      </c>
      <c r="AR2057" s="407">
        <v>0</v>
      </c>
      <c r="AT2057" s="406">
        <v>0</v>
      </c>
      <c r="AU2057" s="407">
        <v>0</v>
      </c>
      <c r="AV2057" s="408">
        <v>0</v>
      </c>
      <c r="AW2057" s="407">
        <v>0</v>
      </c>
      <c r="AX2057" s="408">
        <v>0</v>
      </c>
      <c r="AY2057" s="407">
        <v>0</v>
      </c>
      <c r="AZ2057" s="408">
        <v>0</v>
      </c>
      <c r="BA2057" s="407">
        <v>0</v>
      </c>
      <c r="BB2057" s="408">
        <v>0</v>
      </c>
      <c r="BC2057" s="407">
        <v>0</v>
      </c>
    </row>
    <row r="2058" spans="1:55" x14ac:dyDescent="0.35">
      <c r="A2058" s="385" t="str" cm="1">
        <f t="array" ref="A2058">IFERROR(_xlfn.IFS(AND(F2058="Renta Variable",O2058=1),IFERROR(MATCH(B2058,[1]RV_Det!C:C,0),"Rev"),AND(J2058="Corporativa",O2058=1,I2058="EM"),IFERROR(MATCH(B2058,[1]RF_Corps!B:B,0),"Rev"),AND(F2058="Alternativos",O2058=1),IFERROR(MATCH(B2058,[1]Rep4!C:C,0),"Rev")),"")</f>
        <v/>
      </c>
      <c r="B2058" s="404" t="s">
        <v>5424</v>
      </c>
      <c r="C2058" s="439" t="s">
        <v>5425</v>
      </c>
      <c r="D2058" s="440" t="s">
        <v>5425</v>
      </c>
      <c r="E2058" s="396" t="str">
        <f>IF(B2058="","",INDEX([1]CatGlob!$S:$S,IFERROR(MATCH(MID(B2058,7,1),[1]CatGlob!$R:$R,0),MATCH(MID(B2058,1,2),[1]CatGlob!$R:$R,0))))</f>
        <v>PUT</v>
      </c>
      <c r="F2058" s="397" t="s">
        <v>5303</v>
      </c>
      <c r="G2058" s="398" t="s">
        <v>43</v>
      </c>
      <c r="H2058" s="399" t="s">
        <v>5304</v>
      </c>
      <c r="I2058" s="399" t="s">
        <v>48</v>
      </c>
      <c r="J2058" s="399" t="s">
        <v>600</v>
      </c>
      <c r="K2058" s="396" t="s">
        <v>600</v>
      </c>
      <c r="L2058" s="400" t="str">
        <f>IF(ISERROR(MATCH(M2058,M$10:M2057,0)),M2058,"")</f>
        <v/>
      </c>
      <c r="M2058" s="401" t="str">
        <f>IF(B2058="","",IF(ISERROR(MATCH(F2058&amp;"_"&amp;G2058&amp;"_"&amp;H2058&amp;"_"&amp;I2058&amp;"_"&amp;J2058&amp;IF(K2058="","","_"&amp;K2058),[1]CatGlob!$B:$B,0)),F2058&amp;"_"&amp;G2058&amp;"_"&amp;H2058&amp;"_"&amp;I2058&amp;"_"&amp;J2058&amp;IF(K2058="","","_"&amp;K2058),INDEX([1]CatGlob!$C:$C,MATCH(F2058&amp;"_"&amp;G2058&amp;"_"&amp;H2058&amp;"_"&amp;I2058&amp;"_"&amp;J2058&amp;IF(K2058="","","_"&amp;K2058),[1]CatGlob!$B:$B,0))))</f>
        <v>DER_RV_OP_US</v>
      </c>
      <c r="N2058" s="402" t="str">
        <f t="shared" si="65"/>
        <v/>
      </c>
      <c r="O2058" s="402" t="str">
        <f t="shared" si="64"/>
        <v/>
      </c>
      <c r="P2058" s="401" t="str">
        <f>IF(LEN(B2058)&gt;8,INDEX([1]CatGlob!$X:$X,MATCH(M2058,[1]CatGlob!$W:$W,0)),"")</f>
        <v>INTER</v>
      </c>
      <c r="Q2058" s="403" t="str">
        <f>INDEX([1]CatGlob!P:P,MATCH(M2058,[1]CatGlob!O:O,0))</f>
        <v>RVI</v>
      </c>
      <c r="R2058" s="403"/>
      <c r="S2058" s="403"/>
      <c r="T2058" s="403" t="str">
        <f>INDEX([1]CatGlob!$D:$D,MATCH($M2058,[1]CatGlob!$C:$C,0))</f>
        <v>US</v>
      </c>
      <c r="U2058" s="441"/>
      <c r="V2058" s="404" t="str">
        <f>INDEX([1]CatGlob!$F:$F,MATCH($M2058,[1]CatGlob!$C:$C,0))</f>
        <v>-</v>
      </c>
      <c r="W2058" s="405"/>
      <c r="X2058" s="406">
        <v>0</v>
      </c>
      <c r="Y2058" s="407">
        <v>0</v>
      </c>
      <c r="Z2058" s="408">
        <v>0</v>
      </c>
      <c r="AA2058" s="407">
        <v>0</v>
      </c>
      <c r="AB2058" s="408">
        <v>0</v>
      </c>
      <c r="AC2058" s="407">
        <v>0</v>
      </c>
      <c r="AD2058" s="408">
        <v>0</v>
      </c>
      <c r="AE2058" s="407">
        <v>0</v>
      </c>
      <c r="AF2058" s="408">
        <v>0</v>
      </c>
      <c r="AG2058" s="407">
        <v>0</v>
      </c>
      <c r="AI2058" s="406">
        <v>0</v>
      </c>
      <c r="AJ2058" s="407">
        <v>0</v>
      </c>
      <c r="AK2058" s="408">
        <v>0</v>
      </c>
      <c r="AL2058" s="407">
        <v>0</v>
      </c>
      <c r="AM2058" s="408">
        <v>0</v>
      </c>
      <c r="AN2058" s="407">
        <v>0</v>
      </c>
      <c r="AO2058" s="408">
        <v>0</v>
      </c>
      <c r="AP2058" s="407">
        <v>0</v>
      </c>
      <c r="AQ2058" s="408">
        <v>0</v>
      </c>
      <c r="AR2058" s="407">
        <v>0</v>
      </c>
      <c r="AT2058" s="406">
        <v>0</v>
      </c>
      <c r="AU2058" s="407">
        <v>0</v>
      </c>
      <c r="AV2058" s="408">
        <v>0</v>
      </c>
      <c r="AW2058" s="407">
        <v>0</v>
      </c>
      <c r="AX2058" s="408">
        <v>0</v>
      </c>
      <c r="AY2058" s="407">
        <v>0</v>
      </c>
      <c r="AZ2058" s="408">
        <v>0</v>
      </c>
      <c r="BA2058" s="407">
        <v>0</v>
      </c>
      <c r="BB2058" s="408">
        <v>0</v>
      </c>
      <c r="BC2058" s="407">
        <v>0</v>
      </c>
    </row>
    <row r="2059" spans="1:55" x14ac:dyDescent="0.35">
      <c r="A2059" s="385" t="str" cm="1">
        <f t="array" ref="A2059">IFERROR(_xlfn.IFS(AND(F2059="Renta Variable",O2059=1),IFERROR(MATCH(B2059,[1]RV_Det!C:C,0),"Rev"),AND(J2059="Corporativa",O2059=1,I2059="EM"),IFERROR(MATCH(B2059,[1]RF_Corps!B:B,0),"Rev"),AND(F2059="Alternativos",O2059=1),IFERROR(MATCH(B2059,[1]Rep4!C:C,0),"Rev")),"")</f>
        <v/>
      </c>
      <c r="B2059" s="404" t="s">
        <v>5426</v>
      </c>
      <c r="C2059" s="439" t="s">
        <v>5427</v>
      </c>
      <c r="D2059" s="442" t="s">
        <v>5427</v>
      </c>
      <c r="E2059" s="396" t="str">
        <f>IF(B2059="","",INDEX([1]CatGlob!$S:$S,IFERROR(MATCH(MID(B2059,7,1),[1]CatGlob!$R:$R,0),MATCH(MID(B2059,1,2),[1]CatGlob!$R:$R,0))))</f>
        <v>PUT</v>
      </c>
      <c r="F2059" s="397" t="s">
        <v>5303</v>
      </c>
      <c r="G2059" s="398" t="s">
        <v>43</v>
      </c>
      <c r="H2059" s="399" t="s">
        <v>5304</v>
      </c>
      <c r="I2059" s="399" t="s">
        <v>48</v>
      </c>
      <c r="J2059" s="399" t="s">
        <v>600</v>
      </c>
      <c r="K2059" s="396" t="s">
        <v>600</v>
      </c>
      <c r="L2059" s="400" t="str">
        <f>IF(ISERROR(MATCH(M2059,M$10:M2058,0)),M2059,"")</f>
        <v/>
      </c>
      <c r="M2059" s="401" t="str">
        <f>IF(B2059="","",IF(ISERROR(MATCH(F2059&amp;"_"&amp;G2059&amp;"_"&amp;H2059&amp;"_"&amp;I2059&amp;"_"&amp;J2059&amp;IF(K2059="","","_"&amp;K2059),[1]CatGlob!$B:$B,0)),F2059&amp;"_"&amp;G2059&amp;"_"&amp;H2059&amp;"_"&amp;I2059&amp;"_"&amp;J2059&amp;IF(K2059="","","_"&amp;K2059),INDEX([1]CatGlob!$C:$C,MATCH(F2059&amp;"_"&amp;G2059&amp;"_"&amp;H2059&amp;"_"&amp;I2059&amp;"_"&amp;J2059&amp;IF(K2059="","","_"&amp;K2059),[1]CatGlob!$B:$B,0))))</f>
        <v>DER_RV_OP_US</v>
      </c>
      <c r="N2059" s="402" t="str">
        <f t="shared" si="65"/>
        <v/>
      </c>
      <c r="O2059" s="402" t="str">
        <f t="shared" si="64"/>
        <v/>
      </c>
      <c r="P2059" s="401" t="str">
        <f>IF(LEN(B2059)&gt;8,INDEX([1]CatGlob!$X:$X,MATCH(M2059,[1]CatGlob!$W:$W,0)),"")</f>
        <v>INTER</v>
      </c>
      <c r="Q2059" s="403" t="str">
        <f>INDEX([1]CatGlob!P:P,MATCH(M2059,[1]CatGlob!O:O,0))</f>
        <v>RVI</v>
      </c>
      <c r="R2059" s="403"/>
      <c r="S2059" s="403"/>
      <c r="T2059" s="403" t="str">
        <f>INDEX([1]CatGlob!$D:$D,MATCH($M2059,[1]CatGlob!$C:$C,0))</f>
        <v>US</v>
      </c>
      <c r="U2059" s="441"/>
      <c r="V2059" s="404" t="str">
        <f>INDEX([1]CatGlob!$F:$F,MATCH($M2059,[1]CatGlob!$C:$C,0))</f>
        <v>-</v>
      </c>
      <c r="W2059" s="405"/>
      <c r="X2059" s="406">
        <v>0</v>
      </c>
      <c r="Y2059" s="407">
        <v>0</v>
      </c>
      <c r="Z2059" s="408">
        <v>0</v>
      </c>
      <c r="AA2059" s="407">
        <v>0</v>
      </c>
      <c r="AB2059" s="408">
        <v>0</v>
      </c>
      <c r="AC2059" s="407">
        <v>0</v>
      </c>
      <c r="AD2059" s="408">
        <v>0</v>
      </c>
      <c r="AE2059" s="407">
        <v>0</v>
      </c>
      <c r="AF2059" s="408">
        <v>0</v>
      </c>
      <c r="AG2059" s="407">
        <v>0</v>
      </c>
      <c r="AI2059" s="406">
        <v>0</v>
      </c>
      <c r="AJ2059" s="407">
        <v>0</v>
      </c>
      <c r="AK2059" s="408">
        <v>0</v>
      </c>
      <c r="AL2059" s="407">
        <v>0</v>
      </c>
      <c r="AM2059" s="408">
        <v>0</v>
      </c>
      <c r="AN2059" s="407">
        <v>0</v>
      </c>
      <c r="AO2059" s="408">
        <v>0</v>
      </c>
      <c r="AP2059" s="407">
        <v>0</v>
      </c>
      <c r="AQ2059" s="408">
        <v>0</v>
      </c>
      <c r="AR2059" s="407">
        <v>0</v>
      </c>
      <c r="AT2059" s="406">
        <v>0</v>
      </c>
      <c r="AU2059" s="407">
        <v>0</v>
      </c>
      <c r="AV2059" s="408">
        <v>0</v>
      </c>
      <c r="AW2059" s="407">
        <v>0</v>
      </c>
      <c r="AX2059" s="408">
        <v>0</v>
      </c>
      <c r="AY2059" s="407">
        <v>0</v>
      </c>
      <c r="AZ2059" s="408">
        <v>0</v>
      </c>
      <c r="BA2059" s="407">
        <v>0</v>
      </c>
      <c r="BB2059" s="408">
        <v>0</v>
      </c>
      <c r="BC2059" s="407">
        <v>0</v>
      </c>
    </row>
    <row r="2060" spans="1:55" x14ac:dyDescent="0.35">
      <c r="A2060" s="385" t="str" cm="1">
        <f t="array" ref="A2060">IFERROR(_xlfn.IFS(AND(F2060="Renta Variable",O2060=1),IFERROR(MATCH(B2060,[1]RV_Det!C:C,0),"Rev"),AND(J2060="Corporativa",O2060=1,I2060="EM"),IFERROR(MATCH(B2060,[1]RF_Corps!B:B,0),"Rev"),AND(F2060="Alternativos",O2060=1),IFERROR(MATCH(B2060,[1]Rep4!C:C,0),"Rev")),"")</f>
        <v/>
      </c>
      <c r="B2060" s="404" t="s">
        <v>5428</v>
      </c>
      <c r="C2060" s="439" t="s">
        <v>5429</v>
      </c>
      <c r="D2060" s="439" t="s">
        <v>5429</v>
      </c>
      <c r="E2060" s="396" t="str">
        <f>IF(B2060="","",INDEX([1]CatGlob!$S:$S,IFERROR(MATCH(MID(B2060,7,1),[1]CatGlob!$R:$R,0),MATCH(MID(B2060,1,2),[1]CatGlob!$R:$R,0))))</f>
        <v>PUT</v>
      </c>
      <c r="F2060" s="397" t="s">
        <v>5303</v>
      </c>
      <c r="G2060" s="398" t="s">
        <v>43</v>
      </c>
      <c r="H2060" s="399" t="s">
        <v>5304</v>
      </c>
      <c r="I2060" s="399" t="s">
        <v>48</v>
      </c>
      <c r="J2060" s="399" t="s">
        <v>600</v>
      </c>
      <c r="K2060" s="396" t="s">
        <v>600</v>
      </c>
      <c r="L2060" s="400" t="str">
        <f>IF(ISERROR(MATCH(M2060,M$10:M2059,0)),M2060,"")</f>
        <v/>
      </c>
      <c r="M2060" s="401" t="str">
        <f>IF(B2060="","",IF(ISERROR(MATCH(F2060&amp;"_"&amp;G2060&amp;"_"&amp;H2060&amp;"_"&amp;I2060&amp;"_"&amp;J2060&amp;IF(K2060="","","_"&amp;K2060),[1]CatGlob!$B:$B,0)),F2060&amp;"_"&amp;G2060&amp;"_"&amp;H2060&amp;"_"&amp;I2060&amp;"_"&amp;J2060&amp;IF(K2060="","","_"&amp;K2060),INDEX([1]CatGlob!$C:$C,MATCH(F2060&amp;"_"&amp;G2060&amp;"_"&amp;H2060&amp;"_"&amp;I2060&amp;"_"&amp;J2060&amp;IF(K2060="","","_"&amp;K2060),[1]CatGlob!$B:$B,0))))</f>
        <v>DER_RV_OP_US</v>
      </c>
      <c r="N2060" s="402" t="str">
        <f t="shared" si="65"/>
        <v/>
      </c>
      <c r="O2060" s="402" t="str">
        <f t="shared" si="64"/>
        <v/>
      </c>
      <c r="P2060" s="401" t="str">
        <f>IF(LEN(B2060)&gt;8,INDEX([1]CatGlob!$X:$X,MATCH(M2060,[1]CatGlob!$W:$W,0)),"")</f>
        <v>INTER</v>
      </c>
      <c r="Q2060" s="403" t="str">
        <f>INDEX([1]CatGlob!P:P,MATCH(M2060,[1]CatGlob!O:O,0))</f>
        <v>RVI</v>
      </c>
      <c r="R2060" s="403"/>
      <c r="S2060" s="403"/>
      <c r="T2060" s="403" t="str">
        <f>INDEX([1]CatGlob!$D:$D,MATCH($M2060,[1]CatGlob!$C:$C,0))</f>
        <v>US</v>
      </c>
      <c r="U2060" s="441"/>
      <c r="V2060" s="404" t="str">
        <f>INDEX([1]CatGlob!$F:$F,MATCH($M2060,[1]CatGlob!$C:$C,0))</f>
        <v>-</v>
      </c>
      <c r="W2060" s="405"/>
      <c r="X2060" s="406">
        <v>0</v>
      </c>
      <c r="Y2060" s="407">
        <v>0</v>
      </c>
      <c r="Z2060" s="408">
        <v>0</v>
      </c>
      <c r="AA2060" s="407">
        <v>0</v>
      </c>
      <c r="AB2060" s="408">
        <v>0</v>
      </c>
      <c r="AC2060" s="407">
        <v>0</v>
      </c>
      <c r="AD2060" s="408">
        <v>0</v>
      </c>
      <c r="AE2060" s="407">
        <v>0</v>
      </c>
      <c r="AF2060" s="408">
        <v>0</v>
      </c>
      <c r="AG2060" s="407">
        <v>0</v>
      </c>
      <c r="AI2060" s="406">
        <v>0</v>
      </c>
      <c r="AJ2060" s="407">
        <v>0</v>
      </c>
      <c r="AK2060" s="408">
        <v>0</v>
      </c>
      <c r="AL2060" s="407">
        <v>0</v>
      </c>
      <c r="AM2060" s="408">
        <v>0</v>
      </c>
      <c r="AN2060" s="407">
        <v>0</v>
      </c>
      <c r="AO2060" s="408">
        <v>0</v>
      </c>
      <c r="AP2060" s="407">
        <v>0</v>
      </c>
      <c r="AQ2060" s="408">
        <v>0</v>
      </c>
      <c r="AR2060" s="407">
        <v>0</v>
      </c>
      <c r="AT2060" s="406">
        <v>0</v>
      </c>
      <c r="AU2060" s="407">
        <v>0</v>
      </c>
      <c r="AV2060" s="408">
        <v>0</v>
      </c>
      <c r="AW2060" s="407">
        <v>0</v>
      </c>
      <c r="AX2060" s="408">
        <v>0</v>
      </c>
      <c r="AY2060" s="407">
        <v>0</v>
      </c>
      <c r="AZ2060" s="408">
        <v>0</v>
      </c>
      <c r="BA2060" s="407">
        <v>0</v>
      </c>
      <c r="BB2060" s="408">
        <v>0</v>
      </c>
      <c r="BC2060" s="407">
        <v>0</v>
      </c>
    </row>
    <row r="2061" spans="1:55" x14ac:dyDescent="0.35">
      <c r="A2061" s="385" t="str" cm="1">
        <f t="array" ref="A2061">IFERROR(_xlfn.IFS(AND(F2061="Renta Variable",O2061=1),IFERROR(MATCH(B2061,[1]RV_Det!C:C,0),"Rev"),AND(J2061="Corporativa",O2061=1,I2061="EM"),IFERROR(MATCH(B2061,[1]RF_Corps!B:B,0),"Rev"),AND(F2061="Alternativos",O2061=1),IFERROR(MATCH(B2061,[1]Rep4!C:C,0),"Rev")),"")</f>
        <v/>
      </c>
      <c r="B2061" s="404" t="s">
        <v>5430</v>
      </c>
      <c r="C2061" s="439" t="s">
        <v>5431</v>
      </c>
      <c r="D2061" s="404" t="s">
        <v>5431</v>
      </c>
      <c r="E2061" s="396" t="str">
        <f>IF(B2061="","",INDEX([1]CatGlob!$S:$S,IFERROR(MATCH(MID(B2061,7,1),[1]CatGlob!$R:$R,0),MATCH(MID(B2061,1,2),[1]CatGlob!$R:$R,0))))</f>
        <v>PUT</v>
      </c>
      <c r="F2061" s="397" t="s">
        <v>5303</v>
      </c>
      <c r="G2061" s="398" t="s">
        <v>43</v>
      </c>
      <c r="H2061" s="399" t="s">
        <v>5304</v>
      </c>
      <c r="I2061" s="399" t="s">
        <v>48</v>
      </c>
      <c r="J2061" s="399" t="s">
        <v>600</v>
      </c>
      <c r="K2061" s="396" t="s">
        <v>600</v>
      </c>
      <c r="L2061" s="400" t="str">
        <f>IF(ISERROR(MATCH(M2061,M$10:M2060,0)),M2061,"")</f>
        <v/>
      </c>
      <c r="M2061" s="401" t="str">
        <f>IF(B2061="","",IF(ISERROR(MATCH(F2061&amp;"_"&amp;G2061&amp;"_"&amp;H2061&amp;"_"&amp;I2061&amp;"_"&amp;J2061&amp;IF(K2061="","","_"&amp;K2061),[1]CatGlob!$B:$B,0)),F2061&amp;"_"&amp;G2061&amp;"_"&amp;H2061&amp;"_"&amp;I2061&amp;"_"&amp;J2061&amp;IF(K2061="","","_"&amp;K2061),INDEX([1]CatGlob!$C:$C,MATCH(F2061&amp;"_"&amp;G2061&amp;"_"&amp;H2061&amp;"_"&amp;I2061&amp;"_"&amp;J2061&amp;IF(K2061="","","_"&amp;K2061),[1]CatGlob!$B:$B,0))))</f>
        <v>DER_RV_OP_US</v>
      </c>
      <c r="N2061" s="402" t="str">
        <f t="shared" si="65"/>
        <v/>
      </c>
      <c r="O2061" s="402" t="str">
        <f t="shared" si="64"/>
        <v/>
      </c>
      <c r="P2061" s="401" t="str">
        <f>IF(LEN(B2061)&gt;8,INDEX([1]CatGlob!$X:$X,MATCH(M2061,[1]CatGlob!$W:$W,0)),"")</f>
        <v>INTER</v>
      </c>
      <c r="Q2061" s="403" t="str">
        <f>INDEX([1]CatGlob!P:P,MATCH(M2061,[1]CatGlob!O:O,0))</f>
        <v>RVI</v>
      </c>
      <c r="R2061" s="403"/>
      <c r="S2061" s="403"/>
      <c r="T2061" s="403" t="str">
        <f>INDEX([1]CatGlob!$D:$D,MATCH($M2061,[1]CatGlob!$C:$C,0))</f>
        <v>US</v>
      </c>
      <c r="U2061" s="441"/>
      <c r="V2061" s="404" t="str">
        <f>INDEX([1]CatGlob!$F:$F,MATCH($M2061,[1]CatGlob!$C:$C,0))</f>
        <v>-</v>
      </c>
      <c r="W2061" s="405"/>
      <c r="X2061" s="406">
        <v>0</v>
      </c>
      <c r="Y2061" s="407">
        <v>0</v>
      </c>
      <c r="Z2061" s="408">
        <v>0</v>
      </c>
      <c r="AA2061" s="407">
        <v>0</v>
      </c>
      <c r="AB2061" s="408">
        <v>0</v>
      </c>
      <c r="AC2061" s="407">
        <v>0</v>
      </c>
      <c r="AD2061" s="408">
        <v>0</v>
      </c>
      <c r="AE2061" s="407">
        <v>0</v>
      </c>
      <c r="AF2061" s="408">
        <v>0</v>
      </c>
      <c r="AG2061" s="407">
        <v>0</v>
      </c>
      <c r="AI2061" s="406">
        <v>0</v>
      </c>
      <c r="AJ2061" s="407">
        <v>0</v>
      </c>
      <c r="AK2061" s="408">
        <v>0</v>
      </c>
      <c r="AL2061" s="407">
        <v>0</v>
      </c>
      <c r="AM2061" s="408">
        <v>0</v>
      </c>
      <c r="AN2061" s="407">
        <v>0</v>
      </c>
      <c r="AO2061" s="408">
        <v>0</v>
      </c>
      <c r="AP2061" s="407">
        <v>0</v>
      </c>
      <c r="AQ2061" s="408">
        <v>0</v>
      </c>
      <c r="AR2061" s="407">
        <v>0</v>
      </c>
      <c r="AT2061" s="406">
        <v>0</v>
      </c>
      <c r="AU2061" s="407">
        <v>0</v>
      </c>
      <c r="AV2061" s="408">
        <v>0</v>
      </c>
      <c r="AW2061" s="407">
        <v>0</v>
      </c>
      <c r="AX2061" s="408">
        <v>0</v>
      </c>
      <c r="AY2061" s="407">
        <v>0</v>
      </c>
      <c r="AZ2061" s="408">
        <v>0</v>
      </c>
      <c r="BA2061" s="407">
        <v>0</v>
      </c>
      <c r="BB2061" s="408">
        <v>0</v>
      </c>
      <c r="BC2061" s="407">
        <v>0</v>
      </c>
    </row>
    <row r="2062" spans="1:55" x14ac:dyDescent="0.35">
      <c r="A2062" s="385" t="str" cm="1">
        <f t="array" ref="A2062">IFERROR(_xlfn.IFS(AND(F2062="Renta Variable",O2062=1),IFERROR(MATCH(B2062,[1]RV_Det!C:C,0),"Rev"),AND(J2062="Corporativa",O2062=1,I2062="EM"),IFERROR(MATCH(B2062,[1]RF_Corps!B:B,0),"Rev"),AND(F2062="Alternativos",O2062=1),IFERROR(MATCH(B2062,[1]Rep4!C:C,0),"Rev")),"")</f>
        <v/>
      </c>
      <c r="B2062" s="404" t="s">
        <v>5432</v>
      </c>
      <c r="C2062" s="439" t="s">
        <v>5433</v>
      </c>
      <c r="D2062" s="440" t="s">
        <v>5433</v>
      </c>
      <c r="E2062" s="396" t="str">
        <f>IF(B2062="","",INDEX([1]CatGlob!$S:$S,IFERROR(MATCH(MID(B2062,7,1),[1]CatGlob!$R:$R,0),MATCH(MID(B2062,1,2),[1]CatGlob!$R:$R,0))))</f>
        <v>PUT</v>
      </c>
      <c r="F2062" s="397" t="s">
        <v>5303</v>
      </c>
      <c r="G2062" s="398" t="s">
        <v>43</v>
      </c>
      <c r="H2062" s="399" t="s">
        <v>5304</v>
      </c>
      <c r="I2062" s="399" t="s">
        <v>48</v>
      </c>
      <c r="J2062" s="399" t="s">
        <v>600</v>
      </c>
      <c r="K2062" s="396" t="s">
        <v>600</v>
      </c>
      <c r="L2062" s="400" t="str">
        <f>IF(ISERROR(MATCH(M2062,M$10:M2061,0)),M2062,"")</f>
        <v/>
      </c>
      <c r="M2062" s="401" t="str">
        <f>IF(B2062="","",IF(ISERROR(MATCH(F2062&amp;"_"&amp;G2062&amp;"_"&amp;H2062&amp;"_"&amp;I2062&amp;"_"&amp;J2062&amp;IF(K2062="","","_"&amp;K2062),[1]CatGlob!$B:$B,0)),F2062&amp;"_"&amp;G2062&amp;"_"&amp;H2062&amp;"_"&amp;I2062&amp;"_"&amp;J2062&amp;IF(K2062="","","_"&amp;K2062),INDEX([1]CatGlob!$C:$C,MATCH(F2062&amp;"_"&amp;G2062&amp;"_"&amp;H2062&amp;"_"&amp;I2062&amp;"_"&amp;J2062&amp;IF(K2062="","","_"&amp;K2062),[1]CatGlob!$B:$B,0))))</f>
        <v>DER_RV_OP_US</v>
      </c>
      <c r="N2062" s="402" t="str">
        <f t="shared" si="65"/>
        <v/>
      </c>
      <c r="O2062" s="402" t="str">
        <f t="shared" si="64"/>
        <v/>
      </c>
      <c r="P2062" s="401" t="str">
        <f>IF(LEN(B2062)&gt;8,INDEX([1]CatGlob!$X:$X,MATCH(M2062,[1]CatGlob!$W:$W,0)),"")</f>
        <v>INTER</v>
      </c>
      <c r="Q2062" s="403" t="str">
        <f>INDEX([1]CatGlob!P:P,MATCH(M2062,[1]CatGlob!O:O,0))</f>
        <v>RVI</v>
      </c>
      <c r="R2062" s="403"/>
      <c r="S2062" s="403"/>
      <c r="T2062" s="403" t="str">
        <f>INDEX([1]CatGlob!$D:$D,MATCH($M2062,[1]CatGlob!$C:$C,0))</f>
        <v>US</v>
      </c>
      <c r="U2062" s="441"/>
      <c r="V2062" s="404" t="str">
        <f>INDEX([1]CatGlob!$F:$F,MATCH($M2062,[1]CatGlob!$C:$C,0))</f>
        <v>-</v>
      </c>
      <c r="W2062" s="405"/>
      <c r="X2062" s="406">
        <v>0</v>
      </c>
      <c r="Y2062" s="407">
        <v>0</v>
      </c>
      <c r="Z2062" s="408">
        <v>0</v>
      </c>
      <c r="AA2062" s="407">
        <v>0</v>
      </c>
      <c r="AB2062" s="408">
        <v>0</v>
      </c>
      <c r="AC2062" s="407">
        <v>0</v>
      </c>
      <c r="AD2062" s="408">
        <v>0</v>
      </c>
      <c r="AE2062" s="407">
        <v>0</v>
      </c>
      <c r="AF2062" s="408">
        <v>0</v>
      </c>
      <c r="AG2062" s="407">
        <v>0</v>
      </c>
      <c r="AI2062" s="406">
        <v>0</v>
      </c>
      <c r="AJ2062" s="407">
        <v>0</v>
      </c>
      <c r="AK2062" s="408">
        <v>0</v>
      </c>
      <c r="AL2062" s="407">
        <v>0</v>
      </c>
      <c r="AM2062" s="408">
        <v>0</v>
      </c>
      <c r="AN2062" s="407">
        <v>0</v>
      </c>
      <c r="AO2062" s="408">
        <v>0</v>
      </c>
      <c r="AP2062" s="407">
        <v>0</v>
      </c>
      <c r="AQ2062" s="408">
        <v>0</v>
      </c>
      <c r="AR2062" s="407">
        <v>0</v>
      </c>
      <c r="AT2062" s="406">
        <v>0</v>
      </c>
      <c r="AU2062" s="407">
        <v>0</v>
      </c>
      <c r="AV2062" s="408">
        <v>0</v>
      </c>
      <c r="AW2062" s="407">
        <v>0</v>
      </c>
      <c r="AX2062" s="408">
        <v>0</v>
      </c>
      <c r="AY2062" s="407">
        <v>0</v>
      </c>
      <c r="AZ2062" s="408">
        <v>0</v>
      </c>
      <c r="BA2062" s="407">
        <v>0</v>
      </c>
      <c r="BB2062" s="408">
        <v>0</v>
      </c>
      <c r="BC2062" s="407">
        <v>0</v>
      </c>
    </row>
    <row r="2063" spans="1:55" x14ac:dyDescent="0.35">
      <c r="A2063" s="385" t="str" cm="1">
        <f t="array" ref="A2063">IFERROR(_xlfn.IFS(AND(F2063="Renta Variable",O2063=1),IFERROR(MATCH(B2063,[1]RV_Det!C:C,0),"Rev"),AND(J2063="Corporativa",O2063=1,I2063="EM"),IFERROR(MATCH(B2063,[1]RF_Corps!B:B,0),"Rev"),AND(F2063="Alternativos",O2063=1),IFERROR(MATCH(B2063,[1]Rep4!C:C,0),"Rev")),"")</f>
        <v/>
      </c>
      <c r="B2063" s="404" t="s">
        <v>5434</v>
      </c>
      <c r="C2063" s="439" t="s">
        <v>5435</v>
      </c>
      <c r="D2063" s="440" t="s">
        <v>5435</v>
      </c>
      <c r="E2063" s="396" t="str">
        <f>IF(B2063="","",INDEX([1]CatGlob!$S:$S,IFERROR(MATCH(MID(B2063,7,1),[1]CatGlob!$R:$R,0),MATCH(MID(B2063,1,2),[1]CatGlob!$R:$R,0))))</f>
        <v>PUT</v>
      </c>
      <c r="F2063" s="397" t="s">
        <v>5303</v>
      </c>
      <c r="G2063" s="398" t="s">
        <v>43</v>
      </c>
      <c r="H2063" s="399" t="s">
        <v>5304</v>
      </c>
      <c r="I2063" s="399" t="s">
        <v>48</v>
      </c>
      <c r="J2063" s="399" t="s">
        <v>600</v>
      </c>
      <c r="K2063" s="396" t="s">
        <v>600</v>
      </c>
      <c r="L2063" s="400" t="str">
        <f>IF(ISERROR(MATCH(M2063,M$10:M2062,0)),M2063,"")</f>
        <v/>
      </c>
      <c r="M2063" s="401" t="str">
        <f>IF(B2063="","",IF(ISERROR(MATCH(F2063&amp;"_"&amp;G2063&amp;"_"&amp;H2063&amp;"_"&amp;I2063&amp;"_"&amp;J2063&amp;IF(K2063="","","_"&amp;K2063),[1]CatGlob!$B:$B,0)),F2063&amp;"_"&amp;G2063&amp;"_"&amp;H2063&amp;"_"&amp;I2063&amp;"_"&amp;J2063&amp;IF(K2063="","","_"&amp;K2063),INDEX([1]CatGlob!$C:$C,MATCH(F2063&amp;"_"&amp;G2063&amp;"_"&amp;H2063&amp;"_"&amp;I2063&amp;"_"&amp;J2063&amp;IF(K2063="","","_"&amp;K2063),[1]CatGlob!$B:$B,0))))</f>
        <v>DER_RV_OP_US</v>
      </c>
      <c r="N2063" s="402" t="str">
        <f t="shared" si="65"/>
        <v/>
      </c>
      <c r="O2063" s="402" t="str">
        <f t="shared" si="64"/>
        <v/>
      </c>
      <c r="P2063" s="401" t="str">
        <f>IF(LEN(B2063)&gt;8,INDEX([1]CatGlob!$X:$X,MATCH(M2063,[1]CatGlob!$W:$W,0)),"")</f>
        <v>INTER</v>
      </c>
      <c r="Q2063" s="403" t="str">
        <f>INDEX([1]CatGlob!P:P,MATCH(M2063,[1]CatGlob!O:O,0))</f>
        <v>RVI</v>
      </c>
      <c r="R2063" s="403"/>
      <c r="S2063" s="403"/>
      <c r="T2063" s="403" t="str">
        <f>INDEX([1]CatGlob!$D:$D,MATCH($M2063,[1]CatGlob!$C:$C,0))</f>
        <v>US</v>
      </c>
      <c r="U2063" s="441"/>
      <c r="V2063" s="404" t="str">
        <f>INDEX([1]CatGlob!$F:$F,MATCH($M2063,[1]CatGlob!$C:$C,0))</f>
        <v>-</v>
      </c>
      <c r="W2063" s="405"/>
      <c r="X2063" s="406">
        <v>0</v>
      </c>
      <c r="Y2063" s="407">
        <v>0</v>
      </c>
      <c r="Z2063" s="408">
        <v>0</v>
      </c>
      <c r="AA2063" s="407">
        <v>0</v>
      </c>
      <c r="AB2063" s="408">
        <v>0</v>
      </c>
      <c r="AC2063" s="407">
        <v>0</v>
      </c>
      <c r="AD2063" s="408">
        <v>0</v>
      </c>
      <c r="AE2063" s="407">
        <v>0</v>
      </c>
      <c r="AF2063" s="408">
        <v>0</v>
      </c>
      <c r="AG2063" s="407">
        <v>0</v>
      </c>
      <c r="AI2063" s="406">
        <v>0</v>
      </c>
      <c r="AJ2063" s="407">
        <v>0</v>
      </c>
      <c r="AK2063" s="408">
        <v>0</v>
      </c>
      <c r="AL2063" s="407">
        <v>0</v>
      </c>
      <c r="AM2063" s="408">
        <v>0</v>
      </c>
      <c r="AN2063" s="407">
        <v>0</v>
      </c>
      <c r="AO2063" s="408">
        <v>0</v>
      </c>
      <c r="AP2063" s="407">
        <v>0</v>
      </c>
      <c r="AQ2063" s="408">
        <v>0</v>
      </c>
      <c r="AR2063" s="407">
        <v>0</v>
      </c>
      <c r="AT2063" s="406">
        <v>0</v>
      </c>
      <c r="AU2063" s="407">
        <v>0</v>
      </c>
      <c r="AV2063" s="408">
        <v>0</v>
      </c>
      <c r="AW2063" s="407">
        <v>0</v>
      </c>
      <c r="AX2063" s="408">
        <v>0</v>
      </c>
      <c r="AY2063" s="407">
        <v>0</v>
      </c>
      <c r="AZ2063" s="408">
        <v>0</v>
      </c>
      <c r="BA2063" s="407">
        <v>0</v>
      </c>
      <c r="BB2063" s="408">
        <v>0</v>
      </c>
      <c r="BC2063" s="407">
        <v>0</v>
      </c>
    </row>
    <row r="2064" spans="1:55" x14ac:dyDescent="0.35">
      <c r="A2064" s="385" t="str" cm="1">
        <f t="array" ref="A2064">IFERROR(_xlfn.IFS(AND(F2064="Renta Variable",O2064=1),IFERROR(MATCH(B2064,[1]RV_Det!C:C,0),"Rev"),AND(J2064="Corporativa",O2064=1,I2064="EM"),IFERROR(MATCH(B2064,[1]RF_Corps!B:B,0),"Rev"),AND(F2064="Alternativos",O2064=1),IFERROR(MATCH(B2064,[1]Rep4!C:C,0),"Rev")),"")</f>
        <v/>
      </c>
      <c r="B2064" s="404" t="s">
        <v>5436</v>
      </c>
      <c r="C2064" s="439" t="s">
        <v>5437</v>
      </c>
      <c r="D2064" s="440" t="s">
        <v>5437</v>
      </c>
      <c r="E2064" s="396" t="str">
        <f>IF(B2064="","",INDEX([1]CatGlob!$S:$S,IFERROR(MATCH(MID(B2064,7,1),[1]CatGlob!$R:$R,0),MATCH(MID(B2064,1,2),[1]CatGlob!$R:$R,0))))</f>
        <v>PUT</v>
      </c>
      <c r="F2064" s="397" t="s">
        <v>5303</v>
      </c>
      <c r="G2064" s="398" t="s">
        <v>43</v>
      </c>
      <c r="H2064" s="399" t="s">
        <v>5304</v>
      </c>
      <c r="I2064" s="399" t="s">
        <v>48</v>
      </c>
      <c r="J2064" s="399" t="s">
        <v>600</v>
      </c>
      <c r="K2064" s="396" t="s">
        <v>600</v>
      </c>
      <c r="L2064" s="400" t="str">
        <f>IF(ISERROR(MATCH(M2064,M$10:M2063,0)),M2064,"")</f>
        <v/>
      </c>
      <c r="M2064" s="401" t="str">
        <f>IF(B2064="","",IF(ISERROR(MATCH(F2064&amp;"_"&amp;G2064&amp;"_"&amp;H2064&amp;"_"&amp;I2064&amp;"_"&amp;J2064&amp;IF(K2064="","","_"&amp;K2064),[1]CatGlob!$B:$B,0)),F2064&amp;"_"&amp;G2064&amp;"_"&amp;H2064&amp;"_"&amp;I2064&amp;"_"&amp;J2064&amp;IF(K2064="","","_"&amp;K2064),INDEX([1]CatGlob!$C:$C,MATCH(F2064&amp;"_"&amp;G2064&amp;"_"&amp;H2064&amp;"_"&amp;I2064&amp;"_"&amp;J2064&amp;IF(K2064="","","_"&amp;K2064),[1]CatGlob!$B:$B,0))))</f>
        <v>DER_RV_OP_US</v>
      </c>
      <c r="N2064" s="402" t="str">
        <f t="shared" si="65"/>
        <v/>
      </c>
      <c r="O2064" s="402" t="str">
        <f t="shared" si="64"/>
        <v/>
      </c>
      <c r="P2064" s="401" t="str">
        <f>IF(LEN(B2064)&gt;8,INDEX([1]CatGlob!$X:$X,MATCH(M2064,[1]CatGlob!$W:$W,0)),"")</f>
        <v>INTER</v>
      </c>
      <c r="Q2064" s="403" t="str">
        <f>INDEX([1]CatGlob!P:P,MATCH(M2064,[1]CatGlob!O:O,0))</f>
        <v>RVI</v>
      </c>
      <c r="R2064" s="403"/>
      <c r="S2064" s="403"/>
      <c r="T2064" s="403" t="str">
        <f>INDEX([1]CatGlob!$D:$D,MATCH($M2064,[1]CatGlob!$C:$C,0))</f>
        <v>US</v>
      </c>
      <c r="U2064" s="441"/>
      <c r="V2064" s="404" t="str">
        <f>INDEX([1]CatGlob!$F:$F,MATCH($M2064,[1]CatGlob!$C:$C,0))</f>
        <v>-</v>
      </c>
      <c r="W2064" s="405"/>
      <c r="X2064" s="406">
        <v>0</v>
      </c>
      <c r="Y2064" s="407">
        <v>0</v>
      </c>
      <c r="Z2064" s="408">
        <v>0</v>
      </c>
      <c r="AA2064" s="407">
        <v>0</v>
      </c>
      <c r="AB2064" s="408">
        <v>0</v>
      </c>
      <c r="AC2064" s="407">
        <v>0</v>
      </c>
      <c r="AD2064" s="408">
        <v>0</v>
      </c>
      <c r="AE2064" s="407">
        <v>0</v>
      </c>
      <c r="AF2064" s="408">
        <v>0</v>
      </c>
      <c r="AG2064" s="407">
        <v>0</v>
      </c>
      <c r="AI2064" s="406">
        <v>0</v>
      </c>
      <c r="AJ2064" s="407">
        <v>0</v>
      </c>
      <c r="AK2064" s="408">
        <v>0</v>
      </c>
      <c r="AL2064" s="407">
        <v>0</v>
      </c>
      <c r="AM2064" s="408">
        <v>0</v>
      </c>
      <c r="AN2064" s="407">
        <v>0</v>
      </c>
      <c r="AO2064" s="408">
        <v>0</v>
      </c>
      <c r="AP2064" s="407">
        <v>0</v>
      </c>
      <c r="AQ2064" s="408">
        <v>0</v>
      </c>
      <c r="AR2064" s="407">
        <v>0</v>
      </c>
      <c r="AT2064" s="406">
        <v>0</v>
      </c>
      <c r="AU2064" s="407">
        <v>0</v>
      </c>
      <c r="AV2064" s="408">
        <v>0</v>
      </c>
      <c r="AW2064" s="407">
        <v>0</v>
      </c>
      <c r="AX2064" s="408">
        <v>0</v>
      </c>
      <c r="AY2064" s="407">
        <v>0</v>
      </c>
      <c r="AZ2064" s="408">
        <v>0</v>
      </c>
      <c r="BA2064" s="407">
        <v>0</v>
      </c>
      <c r="BB2064" s="408">
        <v>0</v>
      </c>
      <c r="BC2064" s="407">
        <v>0</v>
      </c>
    </row>
    <row r="2065" spans="1:55" x14ac:dyDescent="0.35">
      <c r="A2065" s="385" t="str" cm="1">
        <f t="array" ref="A2065">IFERROR(_xlfn.IFS(AND(F2065="Renta Variable",O2065=1),IFERROR(MATCH(B2065,[1]RV_Det!C:C,0),"Rev"),AND(J2065="Corporativa",O2065=1,I2065="EM"),IFERROR(MATCH(B2065,[1]RF_Corps!B:B,0),"Rev"),AND(F2065="Alternativos",O2065=1),IFERROR(MATCH(B2065,[1]Rep4!C:C,0),"Rev")),"")</f>
        <v/>
      </c>
      <c r="B2065" s="404" t="s">
        <v>5438</v>
      </c>
      <c r="C2065" s="439" t="s">
        <v>5437</v>
      </c>
      <c r="D2065" s="440" t="s">
        <v>5437</v>
      </c>
      <c r="E2065" s="396" t="str">
        <f>IF(B2065="","",INDEX([1]CatGlob!$S:$S,IFERROR(MATCH(MID(B2065,7,1),[1]CatGlob!$R:$R,0),MATCH(MID(B2065,1,2),[1]CatGlob!$R:$R,0))))</f>
        <v>PUT</v>
      </c>
      <c r="F2065" s="397" t="s">
        <v>5303</v>
      </c>
      <c r="G2065" s="398" t="s">
        <v>43</v>
      </c>
      <c r="H2065" s="399" t="s">
        <v>5304</v>
      </c>
      <c r="I2065" s="399" t="s">
        <v>48</v>
      </c>
      <c r="J2065" s="399" t="s">
        <v>600</v>
      </c>
      <c r="K2065" s="396" t="s">
        <v>600</v>
      </c>
      <c r="L2065" s="400" t="str">
        <f>IF(ISERROR(MATCH(M2065,M$10:M2064,0)),M2065,"")</f>
        <v/>
      </c>
      <c r="M2065" s="401" t="str">
        <f>IF(B2065="","",IF(ISERROR(MATCH(F2065&amp;"_"&amp;G2065&amp;"_"&amp;H2065&amp;"_"&amp;I2065&amp;"_"&amp;J2065&amp;IF(K2065="","","_"&amp;K2065),[1]CatGlob!$B:$B,0)),F2065&amp;"_"&amp;G2065&amp;"_"&amp;H2065&amp;"_"&amp;I2065&amp;"_"&amp;J2065&amp;IF(K2065="","","_"&amp;K2065),INDEX([1]CatGlob!$C:$C,MATCH(F2065&amp;"_"&amp;G2065&amp;"_"&amp;H2065&amp;"_"&amp;I2065&amp;"_"&amp;J2065&amp;IF(K2065="","","_"&amp;K2065),[1]CatGlob!$B:$B,0))))</f>
        <v>DER_RV_OP_US</v>
      </c>
      <c r="N2065" s="402" t="str">
        <f t="shared" si="65"/>
        <v/>
      </c>
      <c r="O2065" s="402" t="str">
        <f t="shared" si="64"/>
        <v/>
      </c>
      <c r="P2065" s="401" t="str">
        <f>IF(LEN(B2065)&gt;8,INDEX([1]CatGlob!$X:$X,MATCH(M2065,[1]CatGlob!$W:$W,0)),"")</f>
        <v>INTER</v>
      </c>
      <c r="Q2065" s="403" t="str">
        <f>INDEX([1]CatGlob!P:P,MATCH(M2065,[1]CatGlob!O:O,0))</f>
        <v>RVI</v>
      </c>
      <c r="R2065" s="403"/>
      <c r="S2065" s="403"/>
      <c r="T2065" s="403" t="str">
        <f>INDEX([1]CatGlob!$D:$D,MATCH($M2065,[1]CatGlob!$C:$C,0))</f>
        <v>US</v>
      </c>
      <c r="U2065" s="441"/>
      <c r="V2065" s="404" t="str">
        <f>INDEX([1]CatGlob!$F:$F,MATCH($M2065,[1]CatGlob!$C:$C,0))</f>
        <v>-</v>
      </c>
      <c r="W2065" s="405"/>
      <c r="X2065" s="406">
        <v>0</v>
      </c>
      <c r="Y2065" s="407">
        <v>0</v>
      </c>
      <c r="Z2065" s="408">
        <v>0</v>
      </c>
      <c r="AA2065" s="407">
        <v>0</v>
      </c>
      <c r="AB2065" s="408">
        <v>0</v>
      </c>
      <c r="AC2065" s="407">
        <v>0</v>
      </c>
      <c r="AD2065" s="408">
        <v>0</v>
      </c>
      <c r="AE2065" s="407">
        <v>0</v>
      </c>
      <c r="AF2065" s="408">
        <v>0</v>
      </c>
      <c r="AG2065" s="407">
        <v>0</v>
      </c>
      <c r="AI2065" s="406">
        <v>0</v>
      </c>
      <c r="AJ2065" s="407">
        <v>0</v>
      </c>
      <c r="AK2065" s="408">
        <v>0</v>
      </c>
      <c r="AL2065" s="407">
        <v>0</v>
      </c>
      <c r="AM2065" s="408">
        <v>0</v>
      </c>
      <c r="AN2065" s="407">
        <v>0</v>
      </c>
      <c r="AO2065" s="408">
        <v>0</v>
      </c>
      <c r="AP2065" s="407">
        <v>0</v>
      </c>
      <c r="AQ2065" s="408">
        <v>0</v>
      </c>
      <c r="AR2065" s="407">
        <v>0</v>
      </c>
      <c r="AT2065" s="406">
        <v>0</v>
      </c>
      <c r="AU2065" s="407">
        <v>0</v>
      </c>
      <c r="AV2065" s="408">
        <v>0</v>
      </c>
      <c r="AW2065" s="407">
        <v>0</v>
      </c>
      <c r="AX2065" s="408">
        <v>0</v>
      </c>
      <c r="AY2065" s="407">
        <v>0</v>
      </c>
      <c r="AZ2065" s="408">
        <v>0</v>
      </c>
      <c r="BA2065" s="407">
        <v>0</v>
      </c>
      <c r="BB2065" s="408">
        <v>0</v>
      </c>
      <c r="BC2065" s="407">
        <v>0</v>
      </c>
    </row>
    <row r="2066" spans="1:55" x14ac:dyDescent="0.35">
      <c r="A2066" s="385" t="str" cm="1">
        <f t="array" ref="A2066">IFERROR(_xlfn.IFS(AND(F2066="Renta Variable",O2066=1),IFERROR(MATCH(B2066,[1]RV_Det!C:C,0),"Rev"),AND(J2066="Corporativa",O2066=1,I2066="EM"),IFERROR(MATCH(B2066,[1]RF_Corps!B:B,0),"Rev"),AND(F2066="Alternativos",O2066=1),IFERROR(MATCH(B2066,[1]Rep4!C:C,0),"Rev")),"")</f>
        <v/>
      </c>
      <c r="B2066" s="404" t="s">
        <v>5439</v>
      </c>
      <c r="C2066" s="439" t="s">
        <v>5440</v>
      </c>
      <c r="D2066" s="440" t="s">
        <v>5440</v>
      </c>
      <c r="E2066" s="396" t="str">
        <f>IF(B2066="","",INDEX([1]CatGlob!$S:$S,IFERROR(MATCH(MID(B2066,7,1),[1]CatGlob!$R:$R,0),MATCH(MID(B2066,1,2),[1]CatGlob!$R:$R,0))))</f>
        <v>PUT</v>
      </c>
      <c r="F2066" s="397" t="s">
        <v>5303</v>
      </c>
      <c r="G2066" s="398" t="s">
        <v>43</v>
      </c>
      <c r="H2066" s="399" t="s">
        <v>5304</v>
      </c>
      <c r="I2066" s="399" t="s">
        <v>48</v>
      </c>
      <c r="J2066" s="399" t="s">
        <v>600</v>
      </c>
      <c r="K2066" s="396" t="s">
        <v>600</v>
      </c>
      <c r="L2066" s="400" t="str">
        <f>IF(ISERROR(MATCH(M2066,M$10:M2065,0)),M2066,"")</f>
        <v/>
      </c>
      <c r="M2066" s="401" t="str">
        <f>IF(B2066="","",IF(ISERROR(MATCH(F2066&amp;"_"&amp;G2066&amp;"_"&amp;H2066&amp;"_"&amp;I2066&amp;"_"&amp;J2066&amp;IF(K2066="","","_"&amp;K2066),[1]CatGlob!$B:$B,0)),F2066&amp;"_"&amp;G2066&amp;"_"&amp;H2066&amp;"_"&amp;I2066&amp;"_"&amp;J2066&amp;IF(K2066="","","_"&amp;K2066),INDEX([1]CatGlob!$C:$C,MATCH(F2066&amp;"_"&amp;G2066&amp;"_"&amp;H2066&amp;"_"&amp;I2066&amp;"_"&amp;J2066&amp;IF(K2066="","","_"&amp;K2066),[1]CatGlob!$B:$B,0))))</f>
        <v>DER_RV_OP_US</v>
      </c>
      <c r="N2066" s="402" t="str">
        <f t="shared" si="65"/>
        <v/>
      </c>
      <c r="O2066" s="402" t="str">
        <f t="shared" si="64"/>
        <v/>
      </c>
      <c r="P2066" s="401" t="str">
        <f>IF(LEN(B2066)&gt;8,INDEX([1]CatGlob!$X:$X,MATCH(M2066,[1]CatGlob!$W:$W,0)),"")</f>
        <v>INTER</v>
      </c>
      <c r="Q2066" s="403" t="str">
        <f>INDEX([1]CatGlob!P:P,MATCH(M2066,[1]CatGlob!O:O,0))</f>
        <v>RVI</v>
      </c>
      <c r="R2066" s="403"/>
      <c r="S2066" s="403"/>
      <c r="T2066" s="403" t="str">
        <f>INDEX([1]CatGlob!$D:$D,MATCH($M2066,[1]CatGlob!$C:$C,0))</f>
        <v>US</v>
      </c>
      <c r="U2066" s="441"/>
      <c r="V2066" s="404" t="str">
        <f>INDEX([1]CatGlob!$F:$F,MATCH($M2066,[1]CatGlob!$C:$C,0))</f>
        <v>-</v>
      </c>
      <c r="W2066" s="405"/>
      <c r="X2066" s="406">
        <v>0</v>
      </c>
      <c r="Y2066" s="407">
        <v>0</v>
      </c>
      <c r="Z2066" s="408">
        <v>0</v>
      </c>
      <c r="AA2066" s="407">
        <v>0</v>
      </c>
      <c r="AB2066" s="408">
        <v>0</v>
      </c>
      <c r="AC2066" s="407">
        <v>0</v>
      </c>
      <c r="AD2066" s="408">
        <v>0</v>
      </c>
      <c r="AE2066" s="407">
        <v>0</v>
      </c>
      <c r="AF2066" s="408">
        <v>0</v>
      </c>
      <c r="AG2066" s="407">
        <v>0</v>
      </c>
      <c r="AI2066" s="406">
        <v>0</v>
      </c>
      <c r="AJ2066" s="407">
        <v>0</v>
      </c>
      <c r="AK2066" s="408">
        <v>0</v>
      </c>
      <c r="AL2066" s="407">
        <v>0</v>
      </c>
      <c r="AM2066" s="408">
        <v>0</v>
      </c>
      <c r="AN2066" s="407">
        <v>0</v>
      </c>
      <c r="AO2066" s="408">
        <v>0</v>
      </c>
      <c r="AP2066" s="407">
        <v>0</v>
      </c>
      <c r="AQ2066" s="408">
        <v>0</v>
      </c>
      <c r="AR2066" s="407">
        <v>0</v>
      </c>
      <c r="AT2066" s="406">
        <v>0</v>
      </c>
      <c r="AU2066" s="407">
        <v>0</v>
      </c>
      <c r="AV2066" s="408">
        <v>0</v>
      </c>
      <c r="AW2066" s="407">
        <v>0</v>
      </c>
      <c r="AX2066" s="408">
        <v>0</v>
      </c>
      <c r="AY2066" s="407">
        <v>0</v>
      </c>
      <c r="AZ2066" s="408">
        <v>0</v>
      </c>
      <c r="BA2066" s="407">
        <v>0</v>
      </c>
      <c r="BB2066" s="408">
        <v>0</v>
      </c>
      <c r="BC2066" s="407">
        <v>0</v>
      </c>
    </row>
    <row r="2067" spans="1:55" x14ac:dyDescent="0.35">
      <c r="A2067" s="385" t="str" cm="1">
        <f t="array" ref="A2067">IFERROR(_xlfn.IFS(AND(F2067="Renta Variable",O2067=1),IFERROR(MATCH(B2067,[1]RV_Det!C:C,0),"Rev"),AND(J2067="Corporativa",O2067=1,I2067="EM"),IFERROR(MATCH(B2067,[1]RF_Corps!B:B,0),"Rev"),AND(F2067="Alternativos",O2067=1),IFERROR(MATCH(B2067,[1]Rep4!C:C,0),"Rev")),"")</f>
        <v/>
      </c>
      <c r="B2067" s="404" t="s">
        <v>5441</v>
      </c>
      <c r="C2067" s="439" t="s">
        <v>5440</v>
      </c>
      <c r="D2067" s="440" t="s">
        <v>5440</v>
      </c>
      <c r="E2067" s="396" t="str">
        <f>IF(B2067="","",INDEX([1]CatGlob!$S:$S,IFERROR(MATCH(MID(B2067,7,1),[1]CatGlob!$R:$R,0),MATCH(MID(B2067,1,2),[1]CatGlob!$R:$R,0))))</f>
        <v>PUT</v>
      </c>
      <c r="F2067" s="397" t="s">
        <v>5303</v>
      </c>
      <c r="G2067" s="398" t="s">
        <v>43</v>
      </c>
      <c r="H2067" s="399" t="s">
        <v>5304</v>
      </c>
      <c r="I2067" s="399" t="s">
        <v>48</v>
      </c>
      <c r="J2067" s="399" t="s">
        <v>600</v>
      </c>
      <c r="K2067" s="396" t="s">
        <v>600</v>
      </c>
      <c r="L2067" s="400" t="str">
        <f>IF(ISERROR(MATCH(M2067,M$10:M2066,0)),M2067,"")</f>
        <v/>
      </c>
      <c r="M2067" s="401" t="str">
        <f>IF(B2067="","",IF(ISERROR(MATCH(F2067&amp;"_"&amp;G2067&amp;"_"&amp;H2067&amp;"_"&amp;I2067&amp;"_"&amp;J2067&amp;IF(K2067="","","_"&amp;K2067),[1]CatGlob!$B:$B,0)),F2067&amp;"_"&amp;G2067&amp;"_"&amp;H2067&amp;"_"&amp;I2067&amp;"_"&amp;J2067&amp;IF(K2067="","","_"&amp;K2067),INDEX([1]CatGlob!$C:$C,MATCH(F2067&amp;"_"&amp;G2067&amp;"_"&amp;H2067&amp;"_"&amp;I2067&amp;"_"&amp;J2067&amp;IF(K2067="","","_"&amp;K2067),[1]CatGlob!$B:$B,0))))</f>
        <v>DER_RV_OP_US</v>
      </c>
      <c r="N2067" s="402" t="str">
        <f t="shared" si="65"/>
        <v/>
      </c>
      <c r="O2067" s="402" t="str">
        <f t="shared" si="64"/>
        <v/>
      </c>
      <c r="P2067" s="401" t="str">
        <f>IF(LEN(B2067)&gt;8,INDEX([1]CatGlob!$X:$X,MATCH(M2067,[1]CatGlob!$W:$W,0)),"")</f>
        <v>INTER</v>
      </c>
      <c r="Q2067" s="403" t="str">
        <f>INDEX([1]CatGlob!P:P,MATCH(M2067,[1]CatGlob!O:O,0))</f>
        <v>RVI</v>
      </c>
      <c r="R2067" s="403"/>
      <c r="S2067" s="403"/>
      <c r="T2067" s="403" t="str">
        <f>INDEX([1]CatGlob!$D:$D,MATCH($M2067,[1]CatGlob!$C:$C,0))</f>
        <v>US</v>
      </c>
      <c r="U2067" s="441"/>
      <c r="V2067" s="404" t="str">
        <f>INDEX([1]CatGlob!$F:$F,MATCH($M2067,[1]CatGlob!$C:$C,0))</f>
        <v>-</v>
      </c>
      <c r="W2067" s="405"/>
      <c r="X2067" s="406">
        <v>0</v>
      </c>
      <c r="Y2067" s="407">
        <v>0</v>
      </c>
      <c r="Z2067" s="408">
        <v>0</v>
      </c>
      <c r="AA2067" s="407">
        <v>0</v>
      </c>
      <c r="AB2067" s="408">
        <v>0</v>
      </c>
      <c r="AC2067" s="407">
        <v>0</v>
      </c>
      <c r="AD2067" s="408">
        <v>0</v>
      </c>
      <c r="AE2067" s="407">
        <v>0</v>
      </c>
      <c r="AF2067" s="408">
        <v>0</v>
      </c>
      <c r="AG2067" s="407">
        <v>0</v>
      </c>
      <c r="AI2067" s="406">
        <v>0</v>
      </c>
      <c r="AJ2067" s="407">
        <v>0</v>
      </c>
      <c r="AK2067" s="408">
        <v>0</v>
      </c>
      <c r="AL2067" s="407">
        <v>0</v>
      </c>
      <c r="AM2067" s="408">
        <v>0</v>
      </c>
      <c r="AN2067" s="407">
        <v>0</v>
      </c>
      <c r="AO2067" s="408">
        <v>0</v>
      </c>
      <c r="AP2067" s="407">
        <v>0</v>
      </c>
      <c r="AQ2067" s="408">
        <v>0</v>
      </c>
      <c r="AR2067" s="407">
        <v>0</v>
      </c>
      <c r="AT2067" s="406">
        <v>0</v>
      </c>
      <c r="AU2067" s="407">
        <v>0</v>
      </c>
      <c r="AV2067" s="408">
        <v>0</v>
      </c>
      <c r="AW2067" s="407">
        <v>0</v>
      </c>
      <c r="AX2067" s="408">
        <v>0</v>
      </c>
      <c r="AY2067" s="407">
        <v>0</v>
      </c>
      <c r="AZ2067" s="408">
        <v>0</v>
      </c>
      <c r="BA2067" s="407">
        <v>0</v>
      </c>
      <c r="BB2067" s="408">
        <v>0</v>
      </c>
      <c r="BC2067" s="407">
        <v>0</v>
      </c>
    </row>
    <row r="2068" spans="1:55" x14ac:dyDescent="0.35">
      <c r="A2068" s="385" t="str" cm="1">
        <f t="array" ref="A2068">IFERROR(_xlfn.IFS(AND(F2068="Renta Variable",O2068=1),IFERROR(MATCH(B2068,[1]RV_Det!C:C,0),"Rev"),AND(J2068="Corporativa",O2068=1,I2068="EM"),IFERROR(MATCH(B2068,[1]RF_Corps!B:B,0),"Rev"),AND(F2068="Alternativos",O2068=1),IFERROR(MATCH(B2068,[1]Rep4!C:C,0),"Rev")),"")</f>
        <v/>
      </c>
      <c r="B2068" s="404" t="s">
        <v>5442</v>
      </c>
      <c r="C2068" s="439" t="s">
        <v>5443</v>
      </c>
      <c r="D2068" s="440" t="s">
        <v>5443</v>
      </c>
      <c r="E2068" s="396" t="str">
        <f>IF(B2068="","",INDEX([1]CatGlob!$S:$S,IFERROR(MATCH(MID(B2068,7,1),[1]CatGlob!$R:$R,0),MATCH(MID(B2068,1,2),[1]CatGlob!$R:$R,0))))</f>
        <v>PUT</v>
      </c>
      <c r="F2068" s="397" t="s">
        <v>5303</v>
      </c>
      <c r="G2068" s="398" t="s">
        <v>43</v>
      </c>
      <c r="H2068" s="399" t="s">
        <v>5304</v>
      </c>
      <c r="I2068" s="399" t="s">
        <v>48</v>
      </c>
      <c r="J2068" s="399" t="s">
        <v>600</v>
      </c>
      <c r="K2068" s="396" t="s">
        <v>600</v>
      </c>
      <c r="L2068" s="400" t="str">
        <f>IF(ISERROR(MATCH(M2068,M$10:M2067,0)),M2068,"")</f>
        <v/>
      </c>
      <c r="M2068" s="401" t="str">
        <f>IF(B2068="","",IF(ISERROR(MATCH(F2068&amp;"_"&amp;G2068&amp;"_"&amp;H2068&amp;"_"&amp;I2068&amp;"_"&amp;J2068&amp;IF(K2068="","","_"&amp;K2068),[1]CatGlob!$B:$B,0)),F2068&amp;"_"&amp;G2068&amp;"_"&amp;H2068&amp;"_"&amp;I2068&amp;"_"&amp;J2068&amp;IF(K2068="","","_"&amp;K2068),INDEX([1]CatGlob!$C:$C,MATCH(F2068&amp;"_"&amp;G2068&amp;"_"&amp;H2068&amp;"_"&amp;I2068&amp;"_"&amp;J2068&amp;IF(K2068="","","_"&amp;K2068),[1]CatGlob!$B:$B,0))))</f>
        <v>DER_RV_OP_US</v>
      </c>
      <c r="N2068" s="402" t="str">
        <f t="shared" si="65"/>
        <v/>
      </c>
      <c r="O2068" s="402" t="str">
        <f t="shared" si="64"/>
        <v/>
      </c>
      <c r="P2068" s="401" t="str">
        <f>IF(LEN(B2068)&gt;8,INDEX([1]CatGlob!$X:$X,MATCH(M2068,[1]CatGlob!$W:$W,0)),"")</f>
        <v>INTER</v>
      </c>
      <c r="Q2068" s="403" t="str">
        <f>INDEX([1]CatGlob!P:P,MATCH(M2068,[1]CatGlob!O:O,0))</f>
        <v>RVI</v>
      </c>
      <c r="R2068" s="403"/>
      <c r="S2068" s="403"/>
      <c r="T2068" s="403" t="str">
        <f>INDEX([1]CatGlob!$D:$D,MATCH($M2068,[1]CatGlob!$C:$C,0))</f>
        <v>US</v>
      </c>
      <c r="U2068" s="441"/>
      <c r="V2068" s="404" t="str">
        <f>INDEX([1]CatGlob!$F:$F,MATCH($M2068,[1]CatGlob!$C:$C,0))</f>
        <v>-</v>
      </c>
      <c r="W2068" s="405"/>
      <c r="X2068" s="406">
        <v>0</v>
      </c>
      <c r="Y2068" s="407">
        <v>0</v>
      </c>
      <c r="Z2068" s="408">
        <v>0</v>
      </c>
      <c r="AA2068" s="407">
        <v>0</v>
      </c>
      <c r="AB2068" s="408">
        <v>0</v>
      </c>
      <c r="AC2068" s="407">
        <v>0</v>
      </c>
      <c r="AD2068" s="408">
        <v>0</v>
      </c>
      <c r="AE2068" s="407">
        <v>0</v>
      </c>
      <c r="AF2068" s="408">
        <v>0</v>
      </c>
      <c r="AG2068" s="407">
        <v>0</v>
      </c>
      <c r="AI2068" s="406">
        <v>0</v>
      </c>
      <c r="AJ2068" s="407">
        <v>0</v>
      </c>
      <c r="AK2068" s="408">
        <v>0</v>
      </c>
      <c r="AL2068" s="407">
        <v>0</v>
      </c>
      <c r="AM2068" s="408">
        <v>0</v>
      </c>
      <c r="AN2068" s="407">
        <v>0</v>
      </c>
      <c r="AO2068" s="408">
        <v>0</v>
      </c>
      <c r="AP2068" s="407">
        <v>0</v>
      </c>
      <c r="AQ2068" s="408">
        <v>0</v>
      </c>
      <c r="AR2068" s="407">
        <v>0</v>
      </c>
      <c r="AT2068" s="406">
        <v>0</v>
      </c>
      <c r="AU2068" s="407">
        <v>0</v>
      </c>
      <c r="AV2068" s="408">
        <v>0</v>
      </c>
      <c r="AW2068" s="407">
        <v>0</v>
      </c>
      <c r="AX2068" s="408">
        <v>0</v>
      </c>
      <c r="AY2068" s="407">
        <v>0</v>
      </c>
      <c r="AZ2068" s="408">
        <v>0</v>
      </c>
      <c r="BA2068" s="407">
        <v>0</v>
      </c>
      <c r="BB2068" s="408">
        <v>0</v>
      </c>
      <c r="BC2068" s="407">
        <v>0</v>
      </c>
    </row>
    <row r="2069" spans="1:55" x14ac:dyDescent="0.35">
      <c r="A2069" s="385" t="str" cm="1">
        <f t="array" ref="A2069">IFERROR(_xlfn.IFS(AND(F2069="Renta Variable",O2069=1),IFERROR(MATCH(B2069,[1]RV_Det!C:C,0),"Rev"),AND(J2069="Corporativa",O2069=1,I2069="EM"),IFERROR(MATCH(B2069,[1]RF_Corps!B:B,0),"Rev"),AND(F2069="Alternativos",O2069=1),IFERROR(MATCH(B2069,[1]Rep4!C:C,0),"Rev")),"")</f>
        <v/>
      </c>
      <c r="B2069" s="404" t="s">
        <v>5444</v>
      </c>
      <c r="C2069" s="439" t="s">
        <v>5443</v>
      </c>
      <c r="D2069" s="440" t="s">
        <v>5443</v>
      </c>
      <c r="E2069" s="396" t="str">
        <f>IF(B2069="","",INDEX([1]CatGlob!$S:$S,IFERROR(MATCH(MID(B2069,7,1),[1]CatGlob!$R:$R,0),MATCH(MID(B2069,1,2),[1]CatGlob!$R:$R,0))))</f>
        <v>PUT</v>
      </c>
      <c r="F2069" s="397" t="s">
        <v>5303</v>
      </c>
      <c r="G2069" s="398" t="s">
        <v>43</v>
      </c>
      <c r="H2069" s="399" t="s">
        <v>5304</v>
      </c>
      <c r="I2069" s="399" t="s">
        <v>48</v>
      </c>
      <c r="J2069" s="399" t="s">
        <v>600</v>
      </c>
      <c r="K2069" s="396" t="s">
        <v>600</v>
      </c>
      <c r="L2069" s="400" t="str">
        <f>IF(ISERROR(MATCH(M2069,M$10:M2068,0)),M2069,"")</f>
        <v/>
      </c>
      <c r="M2069" s="401" t="str">
        <f>IF(B2069="","",IF(ISERROR(MATCH(F2069&amp;"_"&amp;G2069&amp;"_"&amp;H2069&amp;"_"&amp;I2069&amp;"_"&amp;J2069&amp;IF(K2069="","","_"&amp;K2069),[1]CatGlob!$B:$B,0)),F2069&amp;"_"&amp;G2069&amp;"_"&amp;H2069&amp;"_"&amp;I2069&amp;"_"&amp;J2069&amp;IF(K2069="","","_"&amp;K2069),INDEX([1]CatGlob!$C:$C,MATCH(F2069&amp;"_"&amp;G2069&amp;"_"&amp;H2069&amp;"_"&amp;I2069&amp;"_"&amp;J2069&amp;IF(K2069="","","_"&amp;K2069),[1]CatGlob!$B:$B,0))))</f>
        <v>DER_RV_OP_US</v>
      </c>
      <c r="N2069" s="402" t="str">
        <f t="shared" si="65"/>
        <v/>
      </c>
      <c r="O2069" s="402" t="str">
        <f t="shared" si="64"/>
        <v/>
      </c>
      <c r="P2069" s="401" t="str">
        <f>IF(LEN(B2069)&gt;8,INDEX([1]CatGlob!$X:$X,MATCH(M2069,[1]CatGlob!$W:$W,0)),"")</f>
        <v>INTER</v>
      </c>
      <c r="Q2069" s="403" t="str">
        <f>INDEX([1]CatGlob!P:P,MATCH(M2069,[1]CatGlob!O:O,0))</f>
        <v>RVI</v>
      </c>
      <c r="R2069" s="403"/>
      <c r="S2069" s="403"/>
      <c r="T2069" s="403" t="str">
        <f>INDEX([1]CatGlob!$D:$D,MATCH($M2069,[1]CatGlob!$C:$C,0))</f>
        <v>US</v>
      </c>
      <c r="U2069" s="441"/>
      <c r="V2069" s="404" t="str">
        <f>INDEX([1]CatGlob!$F:$F,MATCH($M2069,[1]CatGlob!$C:$C,0))</f>
        <v>-</v>
      </c>
      <c r="W2069" s="405"/>
      <c r="X2069" s="406">
        <v>0</v>
      </c>
      <c r="Y2069" s="407">
        <v>0</v>
      </c>
      <c r="Z2069" s="408">
        <v>0</v>
      </c>
      <c r="AA2069" s="407">
        <v>0</v>
      </c>
      <c r="AB2069" s="408">
        <v>0</v>
      </c>
      <c r="AC2069" s="407">
        <v>0</v>
      </c>
      <c r="AD2069" s="408">
        <v>0</v>
      </c>
      <c r="AE2069" s="407">
        <v>0</v>
      </c>
      <c r="AF2069" s="408">
        <v>0</v>
      </c>
      <c r="AG2069" s="407">
        <v>0</v>
      </c>
      <c r="AI2069" s="406">
        <v>0</v>
      </c>
      <c r="AJ2069" s="407">
        <v>0</v>
      </c>
      <c r="AK2069" s="408">
        <v>0</v>
      </c>
      <c r="AL2069" s="407">
        <v>0</v>
      </c>
      <c r="AM2069" s="408">
        <v>0</v>
      </c>
      <c r="AN2069" s="407">
        <v>0</v>
      </c>
      <c r="AO2069" s="408">
        <v>0</v>
      </c>
      <c r="AP2069" s="407">
        <v>0</v>
      </c>
      <c r="AQ2069" s="408">
        <v>0</v>
      </c>
      <c r="AR2069" s="407">
        <v>0</v>
      </c>
      <c r="AT2069" s="406">
        <v>0</v>
      </c>
      <c r="AU2069" s="407">
        <v>0</v>
      </c>
      <c r="AV2069" s="408">
        <v>0</v>
      </c>
      <c r="AW2069" s="407">
        <v>0</v>
      </c>
      <c r="AX2069" s="408">
        <v>0</v>
      </c>
      <c r="AY2069" s="407">
        <v>0</v>
      </c>
      <c r="AZ2069" s="408">
        <v>0</v>
      </c>
      <c r="BA2069" s="407">
        <v>0</v>
      </c>
      <c r="BB2069" s="408">
        <v>0</v>
      </c>
      <c r="BC2069" s="407">
        <v>0</v>
      </c>
    </row>
    <row r="2070" spans="1:55" x14ac:dyDescent="0.35">
      <c r="A2070" s="385" t="str" cm="1">
        <f t="array" ref="A2070">IFERROR(_xlfn.IFS(AND(F2070="Renta Variable",O2070=1),IFERROR(MATCH(B2070,[1]RV_Det!C:C,0),"Rev"),AND(J2070="Corporativa",O2070=1,I2070="EM"),IFERROR(MATCH(B2070,[1]RF_Corps!B:B,0),"Rev"),AND(F2070="Alternativos",O2070=1),IFERROR(MATCH(B2070,[1]Rep4!C:C,0),"Rev")),"")</f>
        <v/>
      </c>
      <c r="B2070" s="404" t="s">
        <v>5445</v>
      </c>
      <c r="C2070" s="439" t="s">
        <v>5446</v>
      </c>
      <c r="D2070" s="440" t="s">
        <v>5446</v>
      </c>
      <c r="E2070" s="396" t="str">
        <f>IF(B2070="","",INDEX([1]CatGlob!$S:$S,IFERROR(MATCH(MID(B2070,7,1),[1]CatGlob!$R:$R,0),MATCH(MID(B2070,1,2),[1]CatGlob!$R:$R,0))))</f>
        <v>PUT</v>
      </c>
      <c r="F2070" s="397" t="s">
        <v>5303</v>
      </c>
      <c r="G2070" s="398" t="s">
        <v>43</v>
      </c>
      <c r="H2070" s="399" t="s">
        <v>5304</v>
      </c>
      <c r="I2070" s="399" t="s">
        <v>48</v>
      </c>
      <c r="J2070" s="399" t="s">
        <v>600</v>
      </c>
      <c r="K2070" s="396" t="s">
        <v>600</v>
      </c>
      <c r="L2070" s="400" t="str">
        <f>IF(ISERROR(MATCH(M2070,M$10:M2069,0)),M2070,"")</f>
        <v/>
      </c>
      <c r="M2070" s="401" t="str">
        <f>IF(B2070="","",IF(ISERROR(MATCH(F2070&amp;"_"&amp;G2070&amp;"_"&amp;H2070&amp;"_"&amp;I2070&amp;"_"&amp;J2070&amp;IF(K2070="","","_"&amp;K2070),[1]CatGlob!$B:$B,0)),F2070&amp;"_"&amp;G2070&amp;"_"&amp;H2070&amp;"_"&amp;I2070&amp;"_"&amp;J2070&amp;IF(K2070="","","_"&amp;K2070),INDEX([1]CatGlob!$C:$C,MATCH(F2070&amp;"_"&amp;G2070&amp;"_"&amp;H2070&amp;"_"&amp;I2070&amp;"_"&amp;J2070&amp;IF(K2070="","","_"&amp;K2070),[1]CatGlob!$B:$B,0))))</f>
        <v>DER_RV_OP_US</v>
      </c>
      <c r="N2070" s="402" t="str">
        <f t="shared" si="65"/>
        <v/>
      </c>
      <c r="O2070" s="402" t="str">
        <f t="shared" si="64"/>
        <v/>
      </c>
      <c r="P2070" s="401" t="str">
        <f>IF(LEN(B2070)&gt;8,INDEX([1]CatGlob!$X:$X,MATCH(M2070,[1]CatGlob!$W:$W,0)),"")</f>
        <v>INTER</v>
      </c>
      <c r="Q2070" s="403" t="str">
        <f>INDEX([1]CatGlob!P:P,MATCH(M2070,[1]CatGlob!O:O,0))</f>
        <v>RVI</v>
      </c>
      <c r="R2070" s="403"/>
      <c r="S2070" s="403"/>
      <c r="T2070" s="403" t="str">
        <f>INDEX([1]CatGlob!$D:$D,MATCH($M2070,[1]CatGlob!$C:$C,0))</f>
        <v>US</v>
      </c>
      <c r="U2070" s="441"/>
      <c r="V2070" s="404" t="str">
        <f>INDEX([1]CatGlob!$F:$F,MATCH($M2070,[1]CatGlob!$C:$C,0))</f>
        <v>-</v>
      </c>
      <c r="W2070" s="405"/>
      <c r="X2070" s="406">
        <v>0</v>
      </c>
      <c r="Y2070" s="407">
        <v>0</v>
      </c>
      <c r="Z2070" s="408">
        <v>0</v>
      </c>
      <c r="AA2070" s="407">
        <v>0</v>
      </c>
      <c r="AB2070" s="408">
        <v>0</v>
      </c>
      <c r="AC2070" s="407">
        <v>0</v>
      </c>
      <c r="AD2070" s="408">
        <v>0</v>
      </c>
      <c r="AE2070" s="407">
        <v>0</v>
      </c>
      <c r="AF2070" s="408">
        <v>0</v>
      </c>
      <c r="AG2070" s="407">
        <v>0</v>
      </c>
      <c r="AI2070" s="406">
        <v>0</v>
      </c>
      <c r="AJ2070" s="407">
        <v>0</v>
      </c>
      <c r="AK2070" s="408">
        <v>0</v>
      </c>
      <c r="AL2070" s="407">
        <v>0</v>
      </c>
      <c r="AM2070" s="408">
        <v>0</v>
      </c>
      <c r="AN2070" s="407">
        <v>0</v>
      </c>
      <c r="AO2070" s="408">
        <v>0</v>
      </c>
      <c r="AP2070" s="407">
        <v>0</v>
      </c>
      <c r="AQ2070" s="408">
        <v>0</v>
      </c>
      <c r="AR2070" s="407">
        <v>0</v>
      </c>
      <c r="AT2070" s="406">
        <v>0</v>
      </c>
      <c r="AU2070" s="407">
        <v>0</v>
      </c>
      <c r="AV2070" s="408">
        <v>0</v>
      </c>
      <c r="AW2070" s="407">
        <v>0</v>
      </c>
      <c r="AX2070" s="408">
        <v>0</v>
      </c>
      <c r="AY2070" s="407">
        <v>0</v>
      </c>
      <c r="AZ2070" s="408">
        <v>0</v>
      </c>
      <c r="BA2070" s="407">
        <v>0</v>
      </c>
      <c r="BB2070" s="408">
        <v>0</v>
      </c>
      <c r="BC2070" s="407">
        <v>0</v>
      </c>
    </row>
    <row r="2071" spans="1:55" x14ac:dyDescent="0.35">
      <c r="A2071" s="385" t="str" cm="1">
        <f t="array" ref="A2071">IFERROR(_xlfn.IFS(AND(F2071="Renta Variable",O2071=1),IFERROR(MATCH(B2071,[1]RV_Det!C:C,0),"Rev"),AND(J2071="Corporativa",O2071=1,I2071="EM"),IFERROR(MATCH(B2071,[1]RF_Corps!B:B,0),"Rev"),AND(F2071="Alternativos",O2071=1),IFERROR(MATCH(B2071,[1]Rep4!C:C,0),"Rev")),"")</f>
        <v/>
      </c>
      <c r="B2071" s="404" t="s">
        <v>5447</v>
      </c>
      <c r="C2071" s="439" t="s">
        <v>5448</v>
      </c>
      <c r="D2071" s="440" t="s">
        <v>5448</v>
      </c>
      <c r="E2071" s="396" t="str">
        <f>IF(B2071="","",INDEX([1]CatGlob!$S:$S,IFERROR(MATCH(MID(B2071,7,1),[1]CatGlob!$R:$R,0),MATCH(MID(B2071,1,2),[1]CatGlob!$R:$R,0))))</f>
        <v>PUT</v>
      </c>
      <c r="F2071" s="397" t="s">
        <v>5303</v>
      </c>
      <c r="G2071" s="398" t="s">
        <v>43</v>
      </c>
      <c r="H2071" s="399" t="s">
        <v>5304</v>
      </c>
      <c r="I2071" s="399" t="s">
        <v>48</v>
      </c>
      <c r="J2071" s="399" t="s">
        <v>600</v>
      </c>
      <c r="K2071" s="396" t="s">
        <v>600</v>
      </c>
      <c r="L2071" s="400" t="str">
        <f>IF(ISERROR(MATCH(M2071,M$10:M2070,0)),M2071,"")</f>
        <v/>
      </c>
      <c r="M2071" s="401" t="str">
        <f>IF(B2071="","",IF(ISERROR(MATCH(F2071&amp;"_"&amp;G2071&amp;"_"&amp;H2071&amp;"_"&amp;I2071&amp;"_"&amp;J2071&amp;IF(K2071="","","_"&amp;K2071),[1]CatGlob!$B:$B,0)),F2071&amp;"_"&amp;G2071&amp;"_"&amp;H2071&amp;"_"&amp;I2071&amp;"_"&amp;J2071&amp;IF(K2071="","","_"&amp;K2071),INDEX([1]CatGlob!$C:$C,MATCH(F2071&amp;"_"&amp;G2071&amp;"_"&amp;H2071&amp;"_"&amp;I2071&amp;"_"&amp;J2071&amp;IF(K2071="","","_"&amp;K2071),[1]CatGlob!$B:$B,0))))</f>
        <v>DER_RV_OP_US</v>
      </c>
      <c r="N2071" s="402" t="str">
        <f t="shared" si="65"/>
        <v/>
      </c>
      <c r="O2071" s="402" t="str">
        <f t="shared" si="64"/>
        <v/>
      </c>
      <c r="P2071" s="401" t="str">
        <f>IF(LEN(B2071)&gt;8,INDEX([1]CatGlob!$X:$X,MATCH(M2071,[1]CatGlob!$W:$W,0)),"")</f>
        <v>INTER</v>
      </c>
      <c r="Q2071" s="403" t="str">
        <f>INDEX([1]CatGlob!P:P,MATCH(M2071,[1]CatGlob!O:O,0))</f>
        <v>RVI</v>
      </c>
      <c r="R2071" s="403"/>
      <c r="S2071" s="403"/>
      <c r="T2071" s="403" t="str">
        <f>INDEX([1]CatGlob!$D:$D,MATCH($M2071,[1]CatGlob!$C:$C,0))</f>
        <v>US</v>
      </c>
      <c r="U2071" s="441"/>
      <c r="V2071" s="404" t="str">
        <f>INDEX([1]CatGlob!$F:$F,MATCH($M2071,[1]CatGlob!$C:$C,0))</f>
        <v>-</v>
      </c>
      <c r="W2071" s="405"/>
      <c r="X2071" s="406">
        <v>0</v>
      </c>
      <c r="Y2071" s="407">
        <v>0</v>
      </c>
      <c r="Z2071" s="408">
        <v>0</v>
      </c>
      <c r="AA2071" s="407">
        <v>0</v>
      </c>
      <c r="AB2071" s="408">
        <v>0</v>
      </c>
      <c r="AC2071" s="407">
        <v>0</v>
      </c>
      <c r="AD2071" s="408">
        <v>0</v>
      </c>
      <c r="AE2071" s="407">
        <v>0</v>
      </c>
      <c r="AF2071" s="408">
        <v>0</v>
      </c>
      <c r="AG2071" s="407">
        <v>0</v>
      </c>
      <c r="AI2071" s="406">
        <v>0</v>
      </c>
      <c r="AJ2071" s="407">
        <v>0</v>
      </c>
      <c r="AK2071" s="408">
        <v>0</v>
      </c>
      <c r="AL2071" s="407">
        <v>0</v>
      </c>
      <c r="AM2071" s="408">
        <v>0</v>
      </c>
      <c r="AN2071" s="407">
        <v>0</v>
      </c>
      <c r="AO2071" s="408">
        <v>0</v>
      </c>
      <c r="AP2071" s="407">
        <v>0</v>
      </c>
      <c r="AQ2071" s="408">
        <v>0</v>
      </c>
      <c r="AR2071" s="407">
        <v>0</v>
      </c>
      <c r="AT2071" s="406">
        <v>0</v>
      </c>
      <c r="AU2071" s="407">
        <v>0</v>
      </c>
      <c r="AV2071" s="408">
        <v>0</v>
      </c>
      <c r="AW2071" s="407">
        <v>0</v>
      </c>
      <c r="AX2071" s="408">
        <v>0</v>
      </c>
      <c r="AY2071" s="407">
        <v>0</v>
      </c>
      <c r="AZ2071" s="408">
        <v>0</v>
      </c>
      <c r="BA2071" s="407">
        <v>0</v>
      </c>
      <c r="BB2071" s="408">
        <v>0</v>
      </c>
      <c r="BC2071" s="407">
        <v>0</v>
      </c>
    </row>
    <row r="2072" spans="1:55" x14ac:dyDescent="0.35">
      <c r="A2072" s="385" t="str" cm="1">
        <f t="array" ref="A2072">IFERROR(_xlfn.IFS(AND(F2072="Renta Variable",O2072=1),IFERROR(MATCH(B2072,[1]RV_Det!C:C,0),"Rev"),AND(J2072="Corporativa",O2072=1,I2072="EM"),IFERROR(MATCH(B2072,[1]RF_Corps!B:B,0),"Rev"),AND(F2072="Alternativos",O2072=1),IFERROR(MATCH(B2072,[1]Rep4!C:C,0),"Rev")),"")</f>
        <v/>
      </c>
      <c r="B2072" s="404" t="s">
        <v>5449</v>
      </c>
      <c r="C2072" s="439" t="s">
        <v>5450</v>
      </c>
      <c r="D2072" s="440" t="s">
        <v>5450</v>
      </c>
      <c r="E2072" s="396" t="str">
        <f>IF(B2072="","",INDEX([1]CatGlob!$S:$S,IFERROR(MATCH(MID(B2072,7,1),[1]CatGlob!$R:$R,0),MATCH(MID(B2072,1,2),[1]CatGlob!$R:$R,0))))</f>
        <v>PUT</v>
      </c>
      <c r="F2072" s="397" t="s">
        <v>5303</v>
      </c>
      <c r="G2072" s="398" t="s">
        <v>43</v>
      </c>
      <c r="H2072" s="399" t="s">
        <v>5304</v>
      </c>
      <c r="I2072" s="399" t="s">
        <v>48</v>
      </c>
      <c r="J2072" s="399" t="s">
        <v>600</v>
      </c>
      <c r="K2072" s="396" t="s">
        <v>600</v>
      </c>
      <c r="L2072" s="400" t="str">
        <f>IF(ISERROR(MATCH(M2072,M$10:M2071,0)),M2072,"")</f>
        <v/>
      </c>
      <c r="M2072" s="401" t="str">
        <f>IF(B2072="","",IF(ISERROR(MATCH(F2072&amp;"_"&amp;G2072&amp;"_"&amp;H2072&amp;"_"&amp;I2072&amp;"_"&amp;J2072&amp;IF(K2072="","","_"&amp;K2072),[1]CatGlob!$B:$B,0)),F2072&amp;"_"&amp;G2072&amp;"_"&amp;H2072&amp;"_"&amp;I2072&amp;"_"&amp;J2072&amp;IF(K2072="","","_"&amp;K2072),INDEX([1]CatGlob!$C:$C,MATCH(F2072&amp;"_"&amp;G2072&amp;"_"&amp;H2072&amp;"_"&amp;I2072&amp;"_"&amp;J2072&amp;IF(K2072="","","_"&amp;K2072),[1]CatGlob!$B:$B,0))))</f>
        <v>DER_RV_OP_US</v>
      </c>
      <c r="N2072" s="402" t="str">
        <f t="shared" si="65"/>
        <v/>
      </c>
      <c r="O2072" s="402" t="str">
        <f t="shared" si="64"/>
        <v/>
      </c>
      <c r="P2072" s="401" t="str">
        <f>IF(LEN(B2072)&gt;8,INDEX([1]CatGlob!$X:$X,MATCH(M2072,[1]CatGlob!$W:$W,0)),"")</f>
        <v>INTER</v>
      </c>
      <c r="Q2072" s="403" t="str">
        <f>INDEX([1]CatGlob!P:P,MATCH(M2072,[1]CatGlob!O:O,0))</f>
        <v>RVI</v>
      </c>
      <c r="R2072" s="403"/>
      <c r="S2072" s="403"/>
      <c r="T2072" s="403" t="str">
        <f>INDEX([1]CatGlob!$D:$D,MATCH($M2072,[1]CatGlob!$C:$C,0))</f>
        <v>US</v>
      </c>
      <c r="U2072" s="441"/>
      <c r="V2072" s="404" t="str">
        <f>INDEX([1]CatGlob!$F:$F,MATCH($M2072,[1]CatGlob!$C:$C,0))</f>
        <v>-</v>
      </c>
      <c r="W2072" s="405"/>
      <c r="X2072" s="406">
        <v>0</v>
      </c>
      <c r="Y2072" s="407">
        <v>0</v>
      </c>
      <c r="Z2072" s="408">
        <v>0</v>
      </c>
      <c r="AA2072" s="407">
        <v>0</v>
      </c>
      <c r="AB2072" s="408">
        <v>0</v>
      </c>
      <c r="AC2072" s="407">
        <v>0</v>
      </c>
      <c r="AD2072" s="408">
        <v>0</v>
      </c>
      <c r="AE2072" s="407">
        <v>0</v>
      </c>
      <c r="AF2072" s="408">
        <v>0</v>
      </c>
      <c r="AG2072" s="407">
        <v>0</v>
      </c>
      <c r="AI2072" s="406">
        <v>0</v>
      </c>
      <c r="AJ2072" s="407">
        <v>0</v>
      </c>
      <c r="AK2072" s="408">
        <v>0</v>
      </c>
      <c r="AL2072" s="407">
        <v>0</v>
      </c>
      <c r="AM2072" s="408">
        <v>0</v>
      </c>
      <c r="AN2072" s="407">
        <v>0</v>
      </c>
      <c r="AO2072" s="408">
        <v>0</v>
      </c>
      <c r="AP2072" s="407">
        <v>0</v>
      </c>
      <c r="AQ2072" s="408">
        <v>0</v>
      </c>
      <c r="AR2072" s="407">
        <v>0</v>
      </c>
      <c r="AT2072" s="406">
        <v>0</v>
      </c>
      <c r="AU2072" s="407">
        <v>0</v>
      </c>
      <c r="AV2072" s="408">
        <v>0</v>
      </c>
      <c r="AW2072" s="407">
        <v>0</v>
      </c>
      <c r="AX2072" s="408">
        <v>0</v>
      </c>
      <c r="AY2072" s="407">
        <v>0</v>
      </c>
      <c r="AZ2072" s="408">
        <v>0</v>
      </c>
      <c r="BA2072" s="407">
        <v>0</v>
      </c>
      <c r="BB2072" s="408">
        <v>0</v>
      </c>
      <c r="BC2072" s="407">
        <v>0</v>
      </c>
    </row>
    <row r="2073" spans="1:55" x14ac:dyDescent="0.35">
      <c r="A2073" s="385" t="str" cm="1">
        <f t="array" ref="A2073">IFERROR(_xlfn.IFS(AND(F2073="Renta Variable",O2073=1),IFERROR(MATCH(B2073,[1]RV_Det!C:C,0),"Rev"),AND(J2073="Corporativa",O2073=1,I2073="EM"),IFERROR(MATCH(B2073,[1]RF_Corps!B:B,0),"Rev"),AND(F2073="Alternativos",O2073=1),IFERROR(MATCH(B2073,[1]Rep4!C:C,0),"Rev")),"")</f>
        <v/>
      </c>
      <c r="B2073" s="404" t="s">
        <v>5451</v>
      </c>
      <c r="C2073" s="439" t="s">
        <v>5452</v>
      </c>
      <c r="D2073" s="440" t="s">
        <v>5452</v>
      </c>
      <c r="E2073" s="396" t="str">
        <f>IF(B2073="","",INDEX([1]CatGlob!$S:$S,IFERROR(MATCH(MID(B2073,7,1),[1]CatGlob!$R:$R,0),MATCH(MID(B2073,1,2),[1]CatGlob!$R:$R,0))))</f>
        <v>PUT</v>
      </c>
      <c r="F2073" s="397" t="s">
        <v>5303</v>
      </c>
      <c r="G2073" s="398" t="s">
        <v>43</v>
      </c>
      <c r="H2073" s="399" t="s">
        <v>5304</v>
      </c>
      <c r="I2073" s="399" t="s">
        <v>48</v>
      </c>
      <c r="J2073" s="399" t="s">
        <v>600</v>
      </c>
      <c r="K2073" s="396" t="s">
        <v>600</v>
      </c>
      <c r="L2073" s="400" t="str">
        <f>IF(ISERROR(MATCH(M2073,M$10:M2072,0)),M2073,"")</f>
        <v/>
      </c>
      <c r="M2073" s="401" t="str">
        <f>IF(B2073="","",IF(ISERROR(MATCH(F2073&amp;"_"&amp;G2073&amp;"_"&amp;H2073&amp;"_"&amp;I2073&amp;"_"&amp;J2073&amp;IF(K2073="","","_"&amp;K2073),[1]CatGlob!$B:$B,0)),F2073&amp;"_"&amp;G2073&amp;"_"&amp;H2073&amp;"_"&amp;I2073&amp;"_"&amp;J2073&amp;IF(K2073="","","_"&amp;K2073),INDEX([1]CatGlob!$C:$C,MATCH(F2073&amp;"_"&amp;G2073&amp;"_"&amp;H2073&amp;"_"&amp;I2073&amp;"_"&amp;J2073&amp;IF(K2073="","","_"&amp;K2073),[1]CatGlob!$B:$B,0))))</f>
        <v>DER_RV_OP_US</v>
      </c>
      <c r="N2073" s="402" t="str">
        <f t="shared" si="65"/>
        <v/>
      </c>
      <c r="O2073" s="402" t="str">
        <f t="shared" si="64"/>
        <v/>
      </c>
      <c r="P2073" s="401" t="str">
        <f>IF(LEN(B2073)&gt;8,INDEX([1]CatGlob!$X:$X,MATCH(M2073,[1]CatGlob!$W:$W,0)),"")</f>
        <v>INTER</v>
      </c>
      <c r="Q2073" s="403" t="str">
        <f>INDEX([1]CatGlob!P:P,MATCH(M2073,[1]CatGlob!O:O,0))</f>
        <v>RVI</v>
      </c>
      <c r="R2073" s="403"/>
      <c r="S2073" s="403"/>
      <c r="T2073" s="403" t="str">
        <f>INDEX([1]CatGlob!$D:$D,MATCH($M2073,[1]CatGlob!$C:$C,0))</f>
        <v>US</v>
      </c>
      <c r="U2073" s="441"/>
      <c r="V2073" s="404" t="str">
        <f>INDEX([1]CatGlob!$F:$F,MATCH($M2073,[1]CatGlob!$C:$C,0))</f>
        <v>-</v>
      </c>
      <c r="W2073" s="405"/>
      <c r="X2073" s="406">
        <v>0</v>
      </c>
      <c r="Y2073" s="407">
        <v>0</v>
      </c>
      <c r="Z2073" s="408">
        <v>0</v>
      </c>
      <c r="AA2073" s="407">
        <v>0</v>
      </c>
      <c r="AB2073" s="408">
        <v>0</v>
      </c>
      <c r="AC2073" s="407">
        <v>0</v>
      </c>
      <c r="AD2073" s="408">
        <v>0</v>
      </c>
      <c r="AE2073" s="407">
        <v>0</v>
      </c>
      <c r="AF2073" s="408">
        <v>0</v>
      </c>
      <c r="AG2073" s="407">
        <v>0</v>
      </c>
      <c r="AI2073" s="406">
        <v>0</v>
      </c>
      <c r="AJ2073" s="407">
        <v>0</v>
      </c>
      <c r="AK2073" s="408">
        <v>0</v>
      </c>
      <c r="AL2073" s="407">
        <v>0</v>
      </c>
      <c r="AM2073" s="408">
        <v>0</v>
      </c>
      <c r="AN2073" s="407">
        <v>0</v>
      </c>
      <c r="AO2073" s="408">
        <v>0</v>
      </c>
      <c r="AP2073" s="407">
        <v>0</v>
      </c>
      <c r="AQ2073" s="408">
        <v>0</v>
      </c>
      <c r="AR2073" s="407">
        <v>0</v>
      </c>
      <c r="AT2073" s="406">
        <v>0</v>
      </c>
      <c r="AU2073" s="407">
        <v>0</v>
      </c>
      <c r="AV2073" s="408">
        <v>0</v>
      </c>
      <c r="AW2073" s="407">
        <v>0</v>
      </c>
      <c r="AX2073" s="408">
        <v>0</v>
      </c>
      <c r="AY2073" s="407">
        <v>0</v>
      </c>
      <c r="AZ2073" s="408">
        <v>0</v>
      </c>
      <c r="BA2073" s="407">
        <v>0</v>
      </c>
      <c r="BB2073" s="408">
        <v>0</v>
      </c>
      <c r="BC2073" s="407">
        <v>0</v>
      </c>
    </row>
    <row r="2074" spans="1:55" x14ac:dyDescent="0.35">
      <c r="A2074" s="385" t="str" cm="1">
        <f t="array" ref="A2074">IFERROR(_xlfn.IFS(AND(F2074="Renta Variable",O2074=1),IFERROR(MATCH(B2074,[1]RV_Det!C:C,0),"Rev"),AND(J2074="Corporativa",O2074=1,I2074="EM"),IFERROR(MATCH(B2074,[1]RF_Corps!B:B,0),"Rev"),AND(F2074="Alternativos",O2074=1),IFERROR(MATCH(B2074,[1]Rep4!C:C,0),"Rev")),"")</f>
        <v/>
      </c>
      <c r="B2074" s="404" t="s">
        <v>5453</v>
      </c>
      <c r="C2074" s="439" t="s">
        <v>5454</v>
      </c>
      <c r="D2074" s="440" t="s">
        <v>5454</v>
      </c>
      <c r="E2074" s="396" t="str">
        <f>IF(B2074="","",INDEX([1]CatGlob!$S:$S,IFERROR(MATCH(MID(B2074,7,1),[1]CatGlob!$R:$R,0),MATCH(MID(B2074,1,2),[1]CatGlob!$R:$R,0))))</f>
        <v>PUT</v>
      </c>
      <c r="F2074" s="397" t="s">
        <v>5303</v>
      </c>
      <c r="G2074" s="398" t="s">
        <v>43</v>
      </c>
      <c r="H2074" s="399" t="s">
        <v>5304</v>
      </c>
      <c r="I2074" s="399" t="s">
        <v>48</v>
      </c>
      <c r="J2074" s="399" t="s">
        <v>600</v>
      </c>
      <c r="K2074" s="396" t="s">
        <v>600</v>
      </c>
      <c r="L2074" s="400" t="str">
        <f>IF(ISERROR(MATCH(M2074,M$10:M2073,0)),M2074,"")</f>
        <v/>
      </c>
      <c r="M2074" s="401" t="str">
        <f>IF(B2074="","",IF(ISERROR(MATCH(F2074&amp;"_"&amp;G2074&amp;"_"&amp;H2074&amp;"_"&amp;I2074&amp;"_"&amp;J2074&amp;IF(K2074="","","_"&amp;K2074),[1]CatGlob!$B:$B,0)),F2074&amp;"_"&amp;G2074&amp;"_"&amp;H2074&amp;"_"&amp;I2074&amp;"_"&amp;J2074&amp;IF(K2074="","","_"&amp;K2074),INDEX([1]CatGlob!$C:$C,MATCH(F2074&amp;"_"&amp;G2074&amp;"_"&amp;H2074&amp;"_"&amp;I2074&amp;"_"&amp;J2074&amp;IF(K2074="","","_"&amp;K2074),[1]CatGlob!$B:$B,0))))</f>
        <v>DER_RV_OP_US</v>
      </c>
      <c r="N2074" s="402" t="str">
        <f t="shared" si="65"/>
        <v/>
      </c>
      <c r="O2074" s="402" t="str">
        <f t="shared" si="64"/>
        <v/>
      </c>
      <c r="P2074" s="401" t="str">
        <f>IF(LEN(B2074)&gt;8,INDEX([1]CatGlob!$X:$X,MATCH(M2074,[1]CatGlob!$W:$W,0)),"")</f>
        <v>INTER</v>
      </c>
      <c r="Q2074" s="403" t="str">
        <f>INDEX([1]CatGlob!P:P,MATCH(M2074,[1]CatGlob!O:O,0))</f>
        <v>RVI</v>
      </c>
      <c r="R2074" s="403"/>
      <c r="S2074" s="403"/>
      <c r="T2074" s="403" t="str">
        <f>INDEX([1]CatGlob!$D:$D,MATCH($M2074,[1]CatGlob!$C:$C,0))</f>
        <v>US</v>
      </c>
      <c r="U2074" s="441"/>
      <c r="V2074" s="404" t="str">
        <f>INDEX([1]CatGlob!$F:$F,MATCH($M2074,[1]CatGlob!$C:$C,0))</f>
        <v>-</v>
      </c>
      <c r="W2074" s="405"/>
      <c r="X2074" s="406">
        <v>0</v>
      </c>
      <c r="Y2074" s="407">
        <v>0</v>
      </c>
      <c r="Z2074" s="408">
        <v>0</v>
      </c>
      <c r="AA2074" s="407">
        <v>0</v>
      </c>
      <c r="AB2074" s="408">
        <v>0</v>
      </c>
      <c r="AC2074" s="407">
        <v>0</v>
      </c>
      <c r="AD2074" s="408">
        <v>0</v>
      </c>
      <c r="AE2074" s="407">
        <v>0</v>
      </c>
      <c r="AF2074" s="408">
        <v>0</v>
      </c>
      <c r="AG2074" s="407">
        <v>0</v>
      </c>
      <c r="AI2074" s="406">
        <v>0</v>
      </c>
      <c r="AJ2074" s="407">
        <v>0</v>
      </c>
      <c r="AK2074" s="408">
        <v>0</v>
      </c>
      <c r="AL2074" s="407">
        <v>0</v>
      </c>
      <c r="AM2074" s="408">
        <v>0</v>
      </c>
      <c r="AN2074" s="407">
        <v>0</v>
      </c>
      <c r="AO2074" s="408">
        <v>0</v>
      </c>
      <c r="AP2074" s="407">
        <v>0</v>
      </c>
      <c r="AQ2074" s="408">
        <v>0</v>
      </c>
      <c r="AR2074" s="407">
        <v>0</v>
      </c>
      <c r="AT2074" s="406">
        <v>0</v>
      </c>
      <c r="AU2074" s="407">
        <v>0</v>
      </c>
      <c r="AV2074" s="408">
        <v>0</v>
      </c>
      <c r="AW2074" s="407">
        <v>0</v>
      </c>
      <c r="AX2074" s="408">
        <v>0</v>
      </c>
      <c r="AY2074" s="407">
        <v>0</v>
      </c>
      <c r="AZ2074" s="408">
        <v>0</v>
      </c>
      <c r="BA2074" s="407">
        <v>0</v>
      </c>
      <c r="BB2074" s="408">
        <v>0</v>
      </c>
      <c r="BC2074" s="407">
        <v>0</v>
      </c>
    </row>
    <row r="2075" spans="1:55" x14ac:dyDescent="0.35">
      <c r="A2075" s="385" t="str" cm="1">
        <f t="array" ref="A2075">IFERROR(_xlfn.IFS(AND(F2075="Renta Variable",O2075=1),IFERROR(MATCH(B2075,[1]RV_Det!C:C,0),"Rev"),AND(J2075="Corporativa",O2075=1,I2075="EM"),IFERROR(MATCH(B2075,[1]RF_Corps!B:B,0),"Rev"),AND(F2075="Alternativos",O2075=1),IFERROR(MATCH(B2075,[1]Rep4!C:C,0),"Rev")),"")</f>
        <v/>
      </c>
      <c r="B2075" s="404" t="s">
        <v>5455</v>
      </c>
      <c r="C2075" s="439" t="s">
        <v>5456</v>
      </c>
      <c r="D2075" s="440" t="s">
        <v>5456</v>
      </c>
      <c r="E2075" s="396" t="str">
        <f>IF(B2075="","",INDEX([1]CatGlob!$S:$S,IFERROR(MATCH(MID(B2075,7,1),[1]CatGlob!$R:$R,0),MATCH(MID(B2075,1,2),[1]CatGlob!$R:$R,0))))</f>
        <v>PUT</v>
      </c>
      <c r="F2075" s="397" t="s">
        <v>5303</v>
      </c>
      <c r="G2075" s="398" t="s">
        <v>43</v>
      </c>
      <c r="H2075" s="399" t="s">
        <v>5304</v>
      </c>
      <c r="I2075" s="399" t="s">
        <v>48</v>
      </c>
      <c r="J2075" s="399" t="s">
        <v>600</v>
      </c>
      <c r="K2075" s="396" t="s">
        <v>600</v>
      </c>
      <c r="L2075" s="400" t="str">
        <f>IF(ISERROR(MATCH(M2075,M$10:M2074,0)),M2075,"")</f>
        <v/>
      </c>
      <c r="M2075" s="401" t="str">
        <f>IF(B2075="","",IF(ISERROR(MATCH(F2075&amp;"_"&amp;G2075&amp;"_"&amp;H2075&amp;"_"&amp;I2075&amp;"_"&amp;J2075&amp;IF(K2075="","","_"&amp;K2075),[1]CatGlob!$B:$B,0)),F2075&amp;"_"&amp;G2075&amp;"_"&amp;H2075&amp;"_"&amp;I2075&amp;"_"&amp;J2075&amp;IF(K2075="","","_"&amp;K2075),INDEX([1]CatGlob!$C:$C,MATCH(F2075&amp;"_"&amp;G2075&amp;"_"&amp;H2075&amp;"_"&amp;I2075&amp;"_"&amp;J2075&amp;IF(K2075="","","_"&amp;K2075),[1]CatGlob!$B:$B,0))))</f>
        <v>DER_RV_OP_US</v>
      </c>
      <c r="N2075" s="402" t="str">
        <f t="shared" si="65"/>
        <v/>
      </c>
      <c r="O2075" s="402" t="str">
        <f t="shared" si="64"/>
        <v/>
      </c>
      <c r="P2075" s="401" t="str">
        <f>IF(LEN(B2075)&gt;8,INDEX([1]CatGlob!$X:$X,MATCH(M2075,[1]CatGlob!$W:$W,0)),"")</f>
        <v>INTER</v>
      </c>
      <c r="Q2075" s="403" t="str">
        <f>INDEX([1]CatGlob!P:P,MATCH(M2075,[1]CatGlob!O:O,0))</f>
        <v>RVI</v>
      </c>
      <c r="R2075" s="403"/>
      <c r="S2075" s="403"/>
      <c r="T2075" s="403" t="str">
        <f>INDEX([1]CatGlob!$D:$D,MATCH($M2075,[1]CatGlob!$C:$C,0))</f>
        <v>US</v>
      </c>
      <c r="U2075" s="441"/>
      <c r="V2075" s="404" t="str">
        <f>INDEX([1]CatGlob!$F:$F,MATCH($M2075,[1]CatGlob!$C:$C,0))</f>
        <v>-</v>
      </c>
      <c r="W2075" s="405"/>
      <c r="X2075" s="406">
        <v>0</v>
      </c>
      <c r="Y2075" s="407">
        <v>0</v>
      </c>
      <c r="Z2075" s="408">
        <v>0</v>
      </c>
      <c r="AA2075" s="407">
        <v>0</v>
      </c>
      <c r="AB2075" s="408">
        <v>0</v>
      </c>
      <c r="AC2075" s="407">
        <v>0</v>
      </c>
      <c r="AD2075" s="408">
        <v>0</v>
      </c>
      <c r="AE2075" s="407">
        <v>0</v>
      </c>
      <c r="AF2075" s="408">
        <v>0</v>
      </c>
      <c r="AG2075" s="407">
        <v>0</v>
      </c>
      <c r="AI2075" s="406">
        <v>0</v>
      </c>
      <c r="AJ2075" s="407">
        <v>0</v>
      </c>
      <c r="AK2075" s="408">
        <v>0</v>
      </c>
      <c r="AL2075" s="407">
        <v>0</v>
      </c>
      <c r="AM2075" s="408">
        <v>0</v>
      </c>
      <c r="AN2075" s="407">
        <v>0</v>
      </c>
      <c r="AO2075" s="408">
        <v>0</v>
      </c>
      <c r="AP2075" s="407">
        <v>0</v>
      </c>
      <c r="AQ2075" s="408">
        <v>0</v>
      </c>
      <c r="AR2075" s="407">
        <v>0</v>
      </c>
      <c r="AT2075" s="406">
        <v>0</v>
      </c>
      <c r="AU2075" s="407">
        <v>0</v>
      </c>
      <c r="AV2075" s="408">
        <v>0</v>
      </c>
      <c r="AW2075" s="407">
        <v>0</v>
      </c>
      <c r="AX2075" s="408">
        <v>0</v>
      </c>
      <c r="AY2075" s="407">
        <v>0</v>
      </c>
      <c r="AZ2075" s="408">
        <v>0</v>
      </c>
      <c r="BA2075" s="407">
        <v>0</v>
      </c>
      <c r="BB2075" s="408">
        <v>0</v>
      </c>
      <c r="BC2075" s="407">
        <v>0</v>
      </c>
    </row>
    <row r="2076" spans="1:55" x14ac:dyDescent="0.35">
      <c r="A2076" s="385" t="str" cm="1">
        <f t="array" ref="A2076">IFERROR(_xlfn.IFS(AND(F2076="Renta Variable",O2076=1),IFERROR(MATCH(B2076,[1]RV_Det!C:C,0),"Rev"),AND(J2076="Corporativa",O2076=1,I2076="EM"),IFERROR(MATCH(B2076,[1]RF_Corps!B:B,0),"Rev"),AND(F2076="Alternativos",O2076=1),IFERROR(MATCH(B2076,[1]Rep4!C:C,0),"Rev")),"")</f>
        <v/>
      </c>
      <c r="B2076" s="404" t="s">
        <v>5457</v>
      </c>
      <c r="C2076" s="439" t="s">
        <v>5458</v>
      </c>
      <c r="D2076" s="440" t="s">
        <v>5458</v>
      </c>
      <c r="E2076" s="396" t="str">
        <f>IF(B2076="","",INDEX([1]CatGlob!$S:$S,IFERROR(MATCH(MID(B2076,7,1),[1]CatGlob!$R:$R,0),MATCH(MID(B2076,1,2),[1]CatGlob!$R:$R,0))))</f>
        <v>PUT</v>
      </c>
      <c r="F2076" s="397" t="s">
        <v>5303</v>
      </c>
      <c r="G2076" s="398" t="s">
        <v>43</v>
      </c>
      <c r="H2076" s="399" t="s">
        <v>5304</v>
      </c>
      <c r="I2076" s="399" t="s">
        <v>48</v>
      </c>
      <c r="J2076" s="399" t="s">
        <v>600</v>
      </c>
      <c r="K2076" s="396" t="s">
        <v>600</v>
      </c>
      <c r="L2076" s="400" t="str">
        <f>IF(ISERROR(MATCH(M2076,M$10:M2075,0)),M2076,"")</f>
        <v/>
      </c>
      <c r="M2076" s="401" t="str">
        <f>IF(B2076="","",IF(ISERROR(MATCH(F2076&amp;"_"&amp;G2076&amp;"_"&amp;H2076&amp;"_"&amp;I2076&amp;"_"&amp;J2076&amp;IF(K2076="","","_"&amp;K2076),[1]CatGlob!$B:$B,0)),F2076&amp;"_"&amp;G2076&amp;"_"&amp;H2076&amp;"_"&amp;I2076&amp;"_"&amp;J2076&amp;IF(K2076="","","_"&amp;K2076),INDEX([1]CatGlob!$C:$C,MATCH(F2076&amp;"_"&amp;G2076&amp;"_"&amp;H2076&amp;"_"&amp;I2076&amp;"_"&amp;J2076&amp;IF(K2076="","","_"&amp;K2076),[1]CatGlob!$B:$B,0))))</f>
        <v>DER_RV_OP_US</v>
      </c>
      <c r="N2076" s="402" t="str">
        <f t="shared" si="65"/>
        <v/>
      </c>
      <c r="O2076" s="402" t="str">
        <f t="shared" si="64"/>
        <v/>
      </c>
      <c r="P2076" s="401" t="str">
        <f>IF(LEN(B2076)&gt;8,INDEX([1]CatGlob!$X:$X,MATCH(M2076,[1]CatGlob!$W:$W,0)),"")</f>
        <v>INTER</v>
      </c>
      <c r="Q2076" s="403" t="str">
        <f>INDEX([1]CatGlob!P:P,MATCH(M2076,[1]CatGlob!O:O,0))</f>
        <v>RVI</v>
      </c>
      <c r="R2076" s="403"/>
      <c r="S2076" s="403"/>
      <c r="T2076" s="403" t="str">
        <f>INDEX([1]CatGlob!$D:$D,MATCH($M2076,[1]CatGlob!$C:$C,0))</f>
        <v>US</v>
      </c>
      <c r="U2076" s="441"/>
      <c r="V2076" s="404" t="str">
        <f>INDEX([1]CatGlob!$F:$F,MATCH($M2076,[1]CatGlob!$C:$C,0))</f>
        <v>-</v>
      </c>
      <c r="W2076" s="405"/>
      <c r="X2076" s="406">
        <v>0</v>
      </c>
      <c r="Y2076" s="407">
        <v>0</v>
      </c>
      <c r="Z2076" s="408">
        <v>0</v>
      </c>
      <c r="AA2076" s="407">
        <v>0</v>
      </c>
      <c r="AB2076" s="408">
        <v>0</v>
      </c>
      <c r="AC2076" s="407">
        <v>0</v>
      </c>
      <c r="AD2076" s="408">
        <v>0</v>
      </c>
      <c r="AE2076" s="407">
        <v>0</v>
      </c>
      <c r="AF2076" s="408">
        <v>0</v>
      </c>
      <c r="AG2076" s="407">
        <v>0</v>
      </c>
      <c r="AI2076" s="406">
        <v>0</v>
      </c>
      <c r="AJ2076" s="407">
        <v>0</v>
      </c>
      <c r="AK2076" s="408">
        <v>0</v>
      </c>
      <c r="AL2076" s="407">
        <v>0</v>
      </c>
      <c r="AM2076" s="408">
        <v>0</v>
      </c>
      <c r="AN2076" s="407">
        <v>0</v>
      </c>
      <c r="AO2076" s="408">
        <v>0</v>
      </c>
      <c r="AP2076" s="407">
        <v>0</v>
      </c>
      <c r="AQ2076" s="408">
        <v>0</v>
      </c>
      <c r="AR2076" s="407">
        <v>0</v>
      </c>
      <c r="AT2076" s="406">
        <v>0</v>
      </c>
      <c r="AU2076" s="407">
        <v>0</v>
      </c>
      <c r="AV2076" s="408">
        <v>0</v>
      </c>
      <c r="AW2076" s="407">
        <v>0</v>
      </c>
      <c r="AX2076" s="408">
        <v>0</v>
      </c>
      <c r="AY2076" s="407">
        <v>0</v>
      </c>
      <c r="AZ2076" s="408">
        <v>0</v>
      </c>
      <c r="BA2076" s="407">
        <v>0</v>
      </c>
      <c r="BB2076" s="408">
        <v>0</v>
      </c>
      <c r="BC2076" s="407">
        <v>0</v>
      </c>
    </row>
    <row r="2077" spans="1:55" x14ac:dyDescent="0.35">
      <c r="A2077" s="385" t="str" cm="1">
        <f t="array" ref="A2077">IFERROR(_xlfn.IFS(AND(F2077="Renta Variable",O2077=1),IFERROR(MATCH(B2077,[1]RV_Det!C:C,0),"Rev"),AND(J2077="Corporativa",O2077=1,I2077="EM"),IFERROR(MATCH(B2077,[1]RF_Corps!B:B,0),"Rev"),AND(F2077="Alternativos",O2077=1),IFERROR(MATCH(B2077,[1]Rep4!C:C,0),"Rev")),"")</f>
        <v/>
      </c>
      <c r="B2077" s="404" t="s">
        <v>5459</v>
      </c>
      <c r="C2077" s="439" t="s">
        <v>5460</v>
      </c>
      <c r="D2077" s="440" t="s">
        <v>5460</v>
      </c>
      <c r="E2077" s="396" t="str">
        <f>IF(B2077="","",INDEX([1]CatGlob!$S:$S,IFERROR(MATCH(MID(B2077,7,1),[1]CatGlob!$R:$R,0),MATCH(MID(B2077,1,2),[1]CatGlob!$R:$R,0))))</f>
        <v>PUT</v>
      </c>
      <c r="F2077" s="397" t="s">
        <v>5303</v>
      </c>
      <c r="G2077" s="398" t="s">
        <v>43</v>
      </c>
      <c r="H2077" s="399" t="s">
        <v>5304</v>
      </c>
      <c r="I2077" s="399" t="s">
        <v>48</v>
      </c>
      <c r="J2077" s="399" t="s">
        <v>600</v>
      </c>
      <c r="K2077" s="396" t="s">
        <v>600</v>
      </c>
      <c r="L2077" s="400" t="str">
        <f>IF(ISERROR(MATCH(M2077,M$10:M2076,0)),M2077,"")</f>
        <v/>
      </c>
      <c r="M2077" s="401" t="str">
        <f>IF(B2077="","",IF(ISERROR(MATCH(F2077&amp;"_"&amp;G2077&amp;"_"&amp;H2077&amp;"_"&amp;I2077&amp;"_"&amp;J2077&amp;IF(K2077="","","_"&amp;K2077),[1]CatGlob!$B:$B,0)),F2077&amp;"_"&amp;G2077&amp;"_"&amp;H2077&amp;"_"&amp;I2077&amp;"_"&amp;J2077&amp;IF(K2077="","","_"&amp;K2077),INDEX([1]CatGlob!$C:$C,MATCH(F2077&amp;"_"&amp;G2077&amp;"_"&amp;H2077&amp;"_"&amp;I2077&amp;"_"&amp;J2077&amp;IF(K2077="","","_"&amp;K2077),[1]CatGlob!$B:$B,0))))</f>
        <v>DER_RV_OP_US</v>
      </c>
      <c r="N2077" s="402" t="str">
        <f t="shared" si="65"/>
        <v/>
      </c>
      <c r="O2077" s="402" t="str">
        <f t="shared" si="64"/>
        <v/>
      </c>
      <c r="P2077" s="401" t="str">
        <f>IF(LEN(B2077)&gt;8,INDEX([1]CatGlob!$X:$X,MATCH(M2077,[1]CatGlob!$W:$W,0)),"")</f>
        <v>INTER</v>
      </c>
      <c r="Q2077" s="403" t="str">
        <f>INDEX([1]CatGlob!P:P,MATCH(M2077,[1]CatGlob!O:O,0))</f>
        <v>RVI</v>
      </c>
      <c r="R2077" s="403"/>
      <c r="S2077" s="403"/>
      <c r="T2077" s="403" t="str">
        <f>INDEX([1]CatGlob!$D:$D,MATCH($M2077,[1]CatGlob!$C:$C,0))</f>
        <v>US</v>
      </c>
      <c r="U2077" s="441"/>
      <c r="V2077" s="404" t="str">
        <f>INDEX([1]CatGlob!$F:$F,MATCH($M2077,[1]CatGlob!$C:$C,0))</f>
        <v>-</v>
      </c>
      <c r="W2077" s="405"/>
      <c r="X2077" s="406">
        <v>0</v>
      </c>
      <c r="Y2077" s="407">
        <v>0</v>
      </c>
      <c r="Z2077" s="408">
        <v>0</v>
      </c>
      <c r="AA2077" s="407">
        <v>0</v>
      </c>
      <c r="AB2077" s="408">
        <v>0</v>
      </c>
      <c r="AC2077" s="407">
        <v>0</v>
      </c>
      <c r="AD2077" s="408">
        <v>0</v>
      </c>
      <c r="AE2077" s="407">
        <v>0</v>
      </c>
      <c r="AF2077" s="408">
        <v>0</v>
      </c>
      <c r="AG2077" s="407">
        <v>0</v>
      </c>
      <c r="AI2077" s="406">
        <v>0</v>
      </c>
      <c r="AJ2077" s="407">
        <v>0</v>
      </c>
      <c r="AK2077" s="408">
        <v>0</v>
      </c>
      <c r="AL2077" s="407">
        <v>0</v>
      </c>
      <c r="AM2077" s="408">
        <v>0</v>
      </c>
      <c r="AN2077" s="407">
        <v>0</v>
      </c>
      <c r="AO2077" s="408">
        <v>0</v>
      </c>
      <c r="AP2077" s="407">
        <v>0</v>
      </c>
      <c r="AQ2077" s="408">
        <v>0</v>
      </c>
      <c r="AR2077" s="407">
        <v>0</v>
      </c>
      <c r="AT2077" s="406">
        <v>0</v>
      </c>
      <c r="AU2077" s="407">
        <v>0</v>
      </c>
      <c r="AV2077" s="408">
        <v>0</v>
      </c>
      <c r="AW2077" s="407">
        <v>0</v>
      </c>
      <c r="AX2077" s="408">
        <v>0</v>
      </c>
      <c r="AY2077" s="407">
        <v>0</v>
      </c>
      <c r="AZ2077" s="408">
        <v>0</v>
      </c>
      <c r="BA2077" s="407">
        <v>0</v>
      </c>
      <c r="BB2077" s="408">
        <v>0</v>
      </c>
      <c r="BC2077" s="407">
        <v>0</v>
      </c>
    </row>
    <row r="2078" spans="1:55" x14ac:dyDescent="0.35">
      <c r="A2078" s="385" t="str" cm="1">
        <f t="array" ref="A2078">IFERROR(_xlfn.IFS(AND(F2078="Renta Variable",O2078=1),IFERROR(MATCH(B2078,[1]RV_Det!C:C,0),"Rev"),AND(J2078="Corporativa",O2078=1,I2078="EM"),IFERROR(MATCH(B2078,[1]RF_Corps!B:B,0),"Rev"),AND(F2078="Alternativos",O2078=1),IFERROR(MATCH(B2078,[1]Rep4!C:C,0),"Rev")),"")</f>
        <v/>
      </c>
      <c r="B2078" s="404" t="s">
        <v>5461</v>
      </c>
      <c r="C2078" s="439" t="s">
        <v>5462</v>
      </c>
      <c r="D2078" s="440" t="s">
        <v>5462</v>
      </c>
      <c r="E2078" s="396" t="str">
        <f>IF(B2078="","",INDEX([1]CatGlob!$S:$S,IFERROR(MATCH(MID(B2078,7,1),[1]CatGlob!$R:$R,0),MATCH(MID(B2078,1,2),[1]CatGlob!$R:$R,0))))</f>
        <v>PUT</v>
      </c>
      <c r="F2078" s="397" t="s">
        <v>5303</v>
      </c>
      <c r="G2078" s="398" t="s">
        <v>43</v>
      </c>
      <c r="H2078" s="399" t="s">
        <v>5304</v>
      </c>
      <c r="I2078" s="399" t="s">
        <v>48</v>
      </c>
      <c r="J2078" s="399" t="s">
        <v>600</v>
      </c>
      <c r="K2078" s="396" t="s">
        <v>600</v>
      </c>
      <c r="L2078" s="400" t="str">
        <f>IF(ISERROR(MATCH(M2078,M$10:M2077,0)),M2078,"")</f>
        <v/>
      </c>
      <c r="M2078" s="401" t="str">
        <f>IF(B2078="","",IF(ISERROR(MATCH(F2078&amp;"_"&amp;G2078&amp;"_"&amp;H2078&amp;"_"&amp;I2078&amp;"_"&amp;J2078&amp;IF(K2078="","","_"&amp;K2078),[1]CatGlob!$B:$B,0)),F2078&amp;"_"&amp;G2078&amp;"_"&amp;H2078&amp;"_"&amp;I2078&amp;"_"&amp;J2078&amp;IF(K2078="","","_"&amp;K2078),INDEX([1]CatGlob!$C:$C,MATCH(F2078&amp;"_"&amp;G2078&amp;"_"&amp;H2078&amp;"_"&amp;I2078&amp;"_"&amp;J2078&amp;IF(K2078="","","_"&amp;K2078),[1]CatGlob!$B:$B,0))))</f>
        <v>DER_RV_OP_US</v>
      </c>
      <c r="N2078" s="402" t="str">
        <f t="shared" si="65"/>
        <v/>
      </c>
      <c r="O2078" s="402" t="str">
        <f t="shared" si="64"/>
        <v/>
      </c>
      <c r="P2078" s="401" t="str">
        <f>IF(LEN(B2078)&gt;8,INDEX([1]CatGlob!$X:$X,MATCH(M2078,[1]CatGlob!$W:$W,0)),"")</f>
        <v>INTER</v>
      </c>
      <c r="Q2078" s="403" t="str">
        <f>INDEX([1]CatGlob!P:P,MATCH(M2078,[1]CatGlob!O:O,0))</f>
        <v>RVI</v>
      </c>
      <c r="R2078" s="403"/>
      <c r="S2078" s="403"/>
      <c r="T2078" s="403" t="str">
        <f>INDEX([1]CatGlob!$D:$D,MATCH($M2078,[1]CatGlob!$C:$C,0))</f>
        <v>US</v>
      </c>
      <c r="U2078" s="441"/>
      <c r="V2078" s="404" t="str">
        <f>INDEX([1]CatGlob!$F:$F,MATCH($M2078,[1]CatGlob!$C:$C,0))</f>
        <v>-</v>
      </c>
      <c r="W2078" s="405"/>
      <c r="X2078" s="406">
        <v>0</v>
      </c>
      <c r="Y2078" s="407">
        <v>0</v>
      </c>
      <c r="Z2078" s="408">
        <v>0</v>
      </c>
      <c r="AA2078" s="407">
        <v>0</v>
      </c>
      <c r="AB2078" s="408">
        <v>0</v>
      </c>
      <c r="AC2078" s="407">
        <v>0</v>
      </c>
      <c r="AD2078" s="408">
        <v>0</v>
      </c>
      <c r="AE2078" s="407">
        <v>0</v>
      </c>
      <c r="AF2078" s="408">
        <v>0</v>
      </c>
      <c r="AG2078" s="407">
        <v>0</v>
      </c>
      <c r="AI2078" s="406">
        <v>0</v>
      </c>
      <c r="AJ2078" s="407">
        <v>0</v>
      </c>
      <c r="AK2078" s="408">
        <v>0</v>
      </c>
      <c r="AL2078" s="407">
        <v>0</v>
      </c>
      <c r="AM2078" s="408">
        <v>0</v>
      </c>
      <c r="AN2078" s="407">
        <v>0</v>
      </c>
      <c r="AO2078" s="408">
        <v>0</v>
      </c>
      <c r="AP2078" s="407">
        <v>0</v>
      </c>
      <c r="AQ2078" s="408">
        <v>0</v>
      </c>
      <c r="AR2078" s="407">
        <v>0</v>
      </c>
      <c r="AT2078" s="406">
        <v>0</v>
      </c>
      <c r="AU2078" s="407">
        <v>0</v>
      </c>
      <c r="AV2078" s="408">
        <v>0</v>
      </c>
      <c r="AW2078" s="407">
        <v>0</v>
      </c>
      <c r="AX2078" s="408">
        <v>0</v>
      </c>
      <c r="AY2078" s="407">
        <v>0</v>
      </c>
      <c r="AZ2078" s="408">
        <v>0</v>
      </c>
      <c r="BA2078" s="407">
        <v>0</v>
      </c>
      <c r="BB2078" s="408">
        <v>0</v>
      </c>
      <c r="BC2078" s="407">
        <v>0</v>
      </c>
    </row>
    <row r="2079" spans="1:55" x14ac:dyDescent="0.35">
      <c r="A2079" s="385" t="str" cm="1">
        <f t="array" ref="A2079">IFERROR(_xlfn.IFS(AND(F2079="Renta Variable",O2079=1),IFERROR(MATCH(B2079,[1]RV_Det!C:C,0),"Rev"),AND(J2079="Corporativa",O2079=1,I2079="EM"),IFERROR(MATCH(B2079,[1]RF_Corps!B:B,0),"Rev"),AND(F2079="Alternativos",O2079=1),IFERROR(MATCH(B2079,[1]Rep4!C:C,0),"Rev")),"")</f>
        <v/>
      </c>
      <c r="B2079" s="404" t="s">
        <v>5463</v>
      </c>
      <c r="C2079" s="439" t="s">
        <v>5464</v>
      </c>
      <c r="D2079" s="440" t="s">
        <v>5464</v>
      </c>
      <c r="E2079" s="396" t="str">
        <f>IF(B2079="","",INDEX([1]CatGlob!$S:$S,IFERROR(MATCH(MID(B2079,7,1),[1]CatGlob!$R:$R,0),MATCH(MID(B2079,1,2),[1]CatGlob!$R:$R,0))))</f>
        <v>PUT</v>
      </c>
      <c r="F2079" s="397" t="s">
        <v>5303</v>
      </c>
      <c r="G2079" s="398" t="s">
        <v>43</v>
      </c>
      <c r="H2079" s="399" t="s">
        <v>5304</v>
      </c>
      <c r="I2079" s="399" t="s">
        <v>48</v>
      </c>
      <c r="J2079" s="399" t="s">
        <v>600</v>
      </c>
      <c r="K2079" s="396" t="s">
        <v>600</v>
      </c>
      <c r="L2079" s="400" t="str">
        <f>IF(ISERROR(MATCH(M2079,M$10:M2078,0)),M2079,"")</f>
        <v/>
      </c>
      <c r="M2079" s="401" t="str">
        <f>IF(B2079="","",IF(ISERROR(MATCH(F2079&amp;"_"&amp;G2079&amp;"_"&amp;H2079&amp;"_"&amp;I2079&amp;"_"&amp;J2079&amp;IF(K2079="","","_"&amp;K2079),[1]CatGlob!$B:$B,0)),F2079&amp;"_"&amp;G2079&amp;"_"&amp;H2079&amp;"_"&amp;I2079&amp;"_"&amp;J2079&amp;IF(K2079="","","_"&amp;K2079),INDEX([1]CatGlob!$C:$C,MATCH(F2079&amp;"_"&amp;G2079&amp;"_"&amp;H2079&amp;"_"&amp;I2079&amp;"_"&amp;J2079&amp;IF(K2079="","","_"&amp;K2079),[1]CatGlob!$B:$B,0))))</f>
        <v>DER_RV_OP_US</v>
      </c>
      <c r="N2079" s="402" t="str">
        <f t="shared" si="65"/>
        <v/>
      </c>
      <c r="O2079" s="402" t="str">
        <f t="shared" si="64"/>
        <v/>
      </c>
      <c r="P2079" s="401" t="str">
        <f>IF(LEN(B2079)&gt;8,INDEX([1]CatGlob!$X:$X,MATCH(M2079,[1]CatGlob!$W:$W,0)),"")</f>
        <v>INTER</v>
      </c>
      <c r="Q2079" s="403" t="str">
        <f>INDEX([1]CatGlob!P:P,MATCH(M2079,[1]CatGlob!O:O,0))</f>
        <v>RVI</v>
      </c>
      <c r="R2079" s="403"/>
      <c r="S2079" s="403"/>
      <c r="T2079" s="403" t="str">
        <f>INDEX([1]CatGlob!$D:$D,MATCH($M2079,[1]CatGlob!$C:$C,0))</f>
        <v>US</v>
      </c>
      <c r="U2079" s="441"/>
      <c r="V2079" s="404" t="str">
        <f>INDEX([1]CatGlob!$F:$F,MATCH($M2079,[1]CatGlob!$C:$C,0))</f>
        <v>-</v>
      </c>
      <c r="W2079" s="405"/>
      <c r="X2079" s="406">
        <v>0</v>
      </c>
      <c r="Y2079" s="407">
        <v>0</v>
      </c>
      <c r="Z2079" s="408">
        <v>0</v>
      </c>
      <c r="AA2079" s="407">
        <v>0</v>
      </c>
      <c r="AB2079" s="408">
        <v>0</v>
      </c>
      <c r="AC2079" s="407">
        <v>0</v>
      </c>
      <c r="AD2079" s="408">
        <v>0</v>
      </c>
      <c r="AE2079" s="407">
        <v>0</v>
      </c>
      <c r="AF2079" s="408">
        <v>0</v>
      </c>
      <c r="AG2079" s="407">
        <v>0</v>
      </c>
      <c r="AI2079" s="406">
        <v>0</v>
      </c>
      <c r="AJ2079" s="407">
        <v>0</v>
      </c>
      <c r="AK2079" s="408">
        <v>0</v>
      </c>
      <c r="AL2079" s="407">
        <v>0</v>
      </c>
      <c r="AM2079" s="408">
        <v>0</v>
      </c>
      <c r="AN2079" s="407">
        <v>0</v>
      </c>
      <c r="AO2079" s="408">
        <v>0</v>
      </c>
      <c r="AP2079" s="407">
        <v>0</v>
      </c>
      <c r="AQ2079" s="408">
        <v>0</v>
      </c>
      <c r="AR2079" s="407">
        <v>0</v>
      </c>
      <c r="AT2079" s="406">
        <v>0</v>
      </c>
      <c r="AU2079" s="407">
        <v>0</v>
      </c>
      <c r="AV2079" s="408">
        <v>0</v>
      </c>
      <c r="AW2079" s="407">
        <v>0</v>
      </c>
      <c r="AX2079" s="408">
        <v>0</v>
      </c>
      <c r="AY2079" s="407">
        <v>0</v>
      </c>
      <c r="AZ2079" s="408">
        <v>0</v>
      </c>
      <c r="BA2079" s="407">
        <v>0</v>
      </c>
      <c r="BB2079" s="408">
        <v>0</v>
      </c>
      <c r="BC2079" s="407">
        <v>0</v>
      </c>
    </row>
    <row r="2080" spans="1:55" x14ac:dyDescent="0.35">
      <c r="A2080" s="385" t="str" cm="1">
        <f t="array" ref="A2080">IFERROR(_xlfn.IFS(AND(F2080="Renta Variable",O2080=1),IFERROR(MATCH(B2080,[1]RV_Det!C:C,0),"Rev"),AND(J2080="Corporativa",O2080=1,I2080="EM"),IFERROR(MATCH(B2080,[1]RF_Corps!B:B,0),"Rev"),AND(F2080="Alternativos",O2080=1),IFERROR(MATCH(B2080,[1]Rep4!C:C,0),"Rev")),"")</f>
        <v/>
      </c>
      <c r="B2080" s="404" t="s">
        <v>5465</v>
      </c>
      <c r="C2080" s="439" t="s">
        <v>5466</v>
      </c>
      <c r="D2080" s="440" t="s">
        <v>5466</v>
      </c>
      <c r="E2080" s="396" t="str">
        <f>IF(B2080="","",INDEX([1]CatGlob!$S:$S,IFERROR(MATCH(MID(B2080,7,1),[1]CatGlob!$R:$R,0),MATCH(MID(B2080,1,2),[1]CatGlob!$R:$R,0))))</f>
        <v>PUT</v>
      </c>
      <c r="F2080" s="397" t="s">
        <v>5303</v>
      </c>
      <c r="G2080" s="398" t="s">
        <v>43</v>
      </c>
      <c r="H2080" s="399" t="s">
        <v>5304</v>
      </c>
      <c r="I2080" s="399" t="s">
        <v>48</v>
      </c>
      <c r="J2080" s="399" t="s">
        <v>600</v>
      </c>
      <c r="K2080" s="396" t="s">
        <v>600</v>
      </c>
      <c r="L2080" s="400" t="str">
        <f>IF(ISERROR(MATCH(M2080,M$10:M2079,0)),M2080,"")</f>
        <v/>
      </c>
      <c r="M2080" s="401" t="str">
        <f>IF(B2080="","",IF(ISERROR(MATCH(F2080&amp;"_"&amp;G2080&amp;"_"&amp;H2080&amp;"_"&amp;I2080&amp;"_"&amp;J2080&amp;IF(K2080="","","_"&amp;K2080),[1]CatGlob!$B:$B,0)),F2080&amp;"_"&amp;G2080&amp;"_"&amp;H2080&amp;"_"&amp;I2080&amp;"_"&amp;J2080&amp;IF(K2080="","","_"&amp;K2080),INDEX([1]CatGlob!$C:$C,MATCH(F2080&amp;"_"&amp;G2080&amp;"_"&amp;H2080&amp;"_"&amp;I2080&amp;"_"&amp;J2080&amp;IF(K2080="","","_"&amp;K2080),[1]CatGlob!$B:$B,0))))</f>
        <v>DER_RV_OP_US</v>
      </c>
      <c r="N2080" s="402" t="str">
        <f t="shared" si="65"/>
        <v/>
      </c>
      <c r="O2080" s="402" t="str">
        <f t="shared" si="64"/>
        <v/>
      </c>
      <c r="P2080" s="401" t="str">
        <f>IF(LEN(B2080)&gt;8,INDEX([1]CatGlob!$X:$X,MATCH(M2080,[1]CatGlob!$W:$W,0)),"")</f>
        <v>INTER</v>
      </c>
      <c r="Q2080" s="403" t="str">
        <f>INDEX([1]CatGlob!P:P,MATCH(M2080,[1]CatGlob!O:O,0))</f>
        <v>RVI</v>
      </c>
      <c r="R2080" s="403"/>
      <c r="S2080" s="403"/>
      <c r="T2080" s="403" t="str">
        <f>INDEX([1]CatGlob!$D:$D,MATCH($M2080,[1]CatGlob!$C:$C,0))</f>
        <v>US</v>
      </c>
      <c r="U2080" s="441"/>
      <c r="V2080" s="404" t="str">
        <f>INDEX([1]CatGlob!$F:$F,MATCH($M2080,[1]CatGlob!$C:$C,0))</f>
        <v>-</v>
      </c>
      <c r="W2080" s="405"/>
      <c r="X2080" s="406">
        <v>0</v>
      </c>
      <c r="Y2080" s="407">
        <v>0</v>
      </c>
      <c r="Z2080" s="408">
        <v>0</v>
      </c>
      <c r="AA2080" s="407">
        <v>0</v>
      </c>
      <c r="AB2080" s="408">
        <v>0</v>
      </c>
      <c r="AC2080" s="407">
        <v>0</v>
      </c>
      <c r="AD2080" s="408">
        <v>0</v>
      </c>
      <c r="AE2080" s="407">
        <v>0</v>
      </c>
      <c r="AF2080" s="408">
        <v>0</v>
      </c>
      <c r="AG2080" s="407">
        <v>0</v>
      </c>
      <c r="AI2080" s="406">
        <v>0</v>
      </c>
      <c r="AJ2080" s="407">
        <v>0</v>
      </c>
      <c r="AK2080" s="408">
        <v>0</v>
      </c>
      <c r="AL2080" s="407">
        <v>0</v>
      </c>
      <c r="AM2080" s="408">
        <v>0</v>
      </c>
      <c r="AN2080" s="407">
        <v>0</v>
      </c>
      <c r="AO2080" s="408">
        <v>0</v>
      </c>
      <c r="AP2080" s="407">
        <v>0</v>
      </c>
      <c r="AQ2080" s="408">
        <v>0</v>
      </c>
      <c r="AR2080" s="407">
        <v>0</v>
      </c>
      <c r="AT2080" s="406">
        <v>0</v>
      </c>
      <c r="AU2080" s="407">
        <v>0</v>
      </c>
      <c r="AV2080" s="408">
        <v>0</v>
      </c>
      <c r="AW2080" s="407">
        <v>0</v>
      </c>
      <c r="AX2080" s="408">
        <v>0</v>
      </c>
      <c r="AY2080" s="407">
        <v>0</v>
      </c>
      <c r="AZ2080" s="408">
        <v>0</v>
      </c>
      <c r="BA2080" s="407">
        <v>0</v>
      </c>
      <c r="BB2080" s="408">
        <v>0</v>
      </c>
      <c r="BC2080" s="407">
        <v>0</v>
      </c>
    </row>
    <row r="2081" spans="1:55" x14ac:dyDescent="0.35">
      <c r="A2081" s="385" t="str" cm="1">
        <f t="array" ref="A2081">IFERROR(_xlfn.IFS(AND(F2081="Renta Variable",O2081=1),IFERROR(MATCH(B2081,[1]RV_Det!C:C,0),"Rev"),AND(J2081="Corporativa",O2081=1,I2081="EM"),IFERROR(MATCH(B2081,[1]RF_Corps!B:B,0),"Rev"),AND(F2081="Alternativos",O2081=1),IFERROR(MATCH(B2081,[1]Rep4!C:C,0),"Rev")),"")</f>
        <v/>
      </c>
      <c r="B2081" s="404" t="s">
        <v>5467</v>
      </c>
      <c r="C2081" s="439" t="s">
        <v>5468</v>
      </c>
      <c r="D2081" s="440" t="s">
        <v>5468</v>
      </c>
      <c r="E2081" s="396" t="str">
        <f>IF(B2081="","",INDEX([1]CatGlob!$S:$S,IFERROR(MATCH(MID(B2081,7,1),[1]CatGlob!$R:$R,0),MATCH(MID(B2081,1,2),[1]CatGlob!$R:$R,0))))</f>
        <v>PUT</v>
      </c>
      <c r="F2081" s="397" t="s">
        <v>5303</v>
      </c>
      <c r="G2081" s="398" t="s">
        <v>43</v>
      </c>
      <c r="H2081" s="399" t="s">
        <v>5304</v>
      </c>
      <c r="I2081" s="399" t="s">
        <v>48</v>
      </c>
      <c r="J2081" s="399" t="s">
        <v>600</v>
      </c>
      <c r="K2081" s="396" t="s">
        <v>600</v>
      </c>
      <c r="L2081" s="400" t="str">
        <f>IF(ISERROR(MATCH(M2081,M$10:M2080,0)),M2081,"")</f>
        <v/>
      </c>
      <c r="M2081" s="401" t="str">
        <f>IF(B2081="","",IF(ISERROR(MATCH(F2081&amp;"_"&amp;G2081&amp;"_"&amp;H2081&amp;"_"&amp;I2081&amp;"_"&amp;J2081&amp;IF(K2081="","","_"&amp;K2081),[1]CatGlob!$B:$B,0)),F2081&amp;"_"&amp;G2081&amp;"_"&amp;H2081&amp;"_"&amp;I2081&amp;"_"&amp;J2081&amp;IF(K2081="","","_"&amp;K2081),INDEX([1]CatGlob!$C:$C,MATCH(F2081&amp;"_"&amp;G2081&amp;"_"&amp;H2081&amp;"_"&amp;I2081&amp;"_"&amp;J2081&amp;IF(K2081="","","_"&amp;K2081),[1]CatGlob!$B:$B,0))))</f>
        <v>DER_RV_OP_US</v>
      </c>
      <c r="N2081" s="402" t="str">
        <f t="shared" si="65"/>
        <v/>
      </c>
      <c r="O2081" s="402" t="str">
        <f t="shared" si="64"/>
        <v/>
      </c>
      <c r="P2081" s="401" t="str">
        <f>IF(LEN(B2081)&gt;8,INDEX([1]CatGlob!$X:$X,MATCH(M2081,[1]CatGlob!$W:$W,0)),"")</f>
        <v>INTER</v>
      </c>
      <c r="Q2081" s="403" t="str">
        <f>INDEX([1]CatGlob!P:P,MATCH(M2081,[1]CatGlob!O:O,0))</f>
        <v>RVI</v>
      </c>
      <c r="R2081" s="403"/>
      <c r="S2081" s="403"/>
      <c r="T2081" s="403" t="str">
        <f>INDEX([1]CatGlob!$D:$D,MATCH($M2081,[1]CatGlob!$C:$C,0))</f>
        <v>US</v>
      </c>
      <c r="U2081" s="441"/>
      <c r="V2081" s="404" t="str">
        <f>INDEX([1]CatGlob!$F:$F,MATCH($M2081,[1]CatGlob!$C:$C,0))</f>
        <v>-</v>
      </c>
      <c r="W2081" s="405"/>
      <c r="X2081" s="406">
        <v>0</v>
      </c>
      <c r="Y2081" s="407">
        <v>0</v>
      </c>
      <c r="Z2081" s="408">
        <v>0</v>
      </c>
      <c r="AA2081" s="407">
        <v>0</v>
      </c>
      <c r="AB2081" s="408">
        <v>0</v>
      </c>
      <c r="AC2081" s="407">
        <v>0</v>
      </c>
      <c r="AD2081" s="408">
        <v>0</v>
      </c>
      <c r="AE2081" s="407">
        <v>0</v>
      </c>
      <c r="AF2081" s="408">
        <v>0</v>
      </c>
      <c r="AG2081" s="407">
        <v>0</v>
      </c>
      <c r="AI2081" s="406">
        <v>0</v>
      </c>
      <c r="AJ2081" s="407">
        <v>0</v>
      </c>
      <c r="AK2081" s="408">
        <v>0</v>
      </c>
      <c r="AL2081" s="407">
        <v>0</v>
      </c>
      <c r="AM2081" s="408">
        <v>0</v>
      </c>
      <c r="AN2081" s="407">
        <v>0</v>
      </c>
      <c r="AO2081" s="408">
        <v>0</v>
      </c>
      <c r="AP2081" s="407">
        <v>0</v>
      </c>
      <c r="AQ2081" s="408">
        <v>0</v>
      </c>
      <c r="AR2081" s="407">
        <v>0</v>
      </c>
      <c r="AT2081" s="406">
        <v>0</v>
      </c>
      <c r="AU2081" s="407">
        <v>0</v>
      </c>
      <c r="AV2081" s="408">
        <v>0</v>
      </c>
      <c r="AW2081" s="407">
        <v>0</v>
      </c>
      <c r="AX2081" s="408">
        <v>0</v>
      </c>
      <c r="AY2081" s="407">
        <v>0</v>
      </c>
      <c r="AZ2081" s="408">
        <v>0</v>
      </c>
      <c r="BA2081" s="407">
        <v>0</v>
      </c>
      <c r="BB2081" s="408">
        <v>0</v>
      </c>
      <c r="BC2081" s="407">
        <v>0</v>
      </c>
    </row>
    <row r="2082" spans="1:55" x14ac:dyDescent="0.35">
      <c r="A2082" s="385" t="str" cm="1">
        <f t="array" ref="A2082">IFERROR(_xlfn.IFS(AND(F2082="Renta Variable",O2082=1),IFERROR(MATCH(B2082,[1]RV_Det!C:C,0),"Rev"),AND(J2082="Corporativa",O2082=1,I2082="EM"),IFERROR(MATCH(B2082,[1]RF_Corps!B:B,0),"Rev"),AND(F2082="Alternativos",O2082=1),IFERROR(MATCH(B2082,[1]Rep4!C:C,0),"Rev")),"")</f>
        <v/>
      </c>
      <c r="B2082" s="404" t="s">
        <v>5469</v>
      </c>
      <c r="C2082" s="439" t="s">
        <v>5470</v>
      </c>
      <c r="D2082" s="440" t="s">
        <v>5470</v>
      </c>
      <c r="E2082" s="396" t="str">
        <f>IF(B2082="","",INDEX([1]CatGlob!$S:$S,IFERROR(MATCH(MID(B2082,7,1),[1]CatGlob!$R:$R,0),MATCH(MID(B2082,1,2),[1]CatGlob!$R:$R,0))))</f>
        <v>PUT</v>
      </c>
      <c r="F2082" s="397" t="s">
        <v>5303</v>
      </c>
      <c r="G2082" s="398" t="s">
        <v>43</v>
      </c>
      <c r="H2082" s="399" t="s">
        <v>5304</v>
      </c>
      <c r="I2082" s="399" t="s">
        <v>48</v>
      </c>
      <c r="J2082" s="399" t="s">
        <v>600</v>
      </c>
      <c r="K2082" s="396" t="s">
        <v>600</v>
      </c>
      <c r="L2082" s="400" t="str">
        <f>IF(ISERROR(MATCH(M2082,M$10:M2081,0)),M2082,"")</f>
        <v/>
      </c>
      <c r="M2082" s="401" t="str">
        <f>IF(B2082="","",IF(ISERROR(MATCH(F2082&amp;"_"&amp;G2082&amp;"_"&amp;H2082&amp;"_"&amp;I2082&amp;"_"&amp;J2082&amp;IF(K2082="","","_"&amp;K2082),[1]CatGlob!$B:$B,0)),F2082&amp;"_"&amp;G2082&amp;"_"&amp;H2082&amp;"_"&amp;I2082&amp;"_"&amp;J2082&amp;IF(K2082="","","_"&amp;K2082),INDEX([1]CatGlob!$C:$C,MATCH(F2082&amp;"_"&amp;G2082&amp;"_"&amp;H2082&amp;"_"&amp;I2082&amp;"_"&amp;J2082&amp;IF(K2082="","","_"&amp;K2082),[1]CatGlob!$B:$B,0))))</f>
        <v>DER_RV_OP_US</v>
      </c>
      <c r="N2082" s="402" t="str">
        <f t="shared" si="65"/>
        <v/>
      </c>
      <c r="O2082" s="402" t="str">
        <f t="shared" si="64"/>
        <v/>
      </c>
      <c r="P2082" s="401" t="str">
        <f>IF(LEN(B2082)&gt;8,INDEX([1]CatGlob!$X:$X,MATCH(M2082,[1]CatGlob!$W:$W,0)),"")</f>
        <v>INTER</v>
      </c>
      <c r="Q2082" s="403" t="str">
        <f>INDEX([1]CatGlob!P:P,MATCH(M2082,[1]CatGlob!O:O,0))</f>
        <v>RVI</v>
      </c>
      <c r="R2082" s="403"/>
      <c r="S2082" s="403"/>
      <c r="T2082" s="403" t="str">
        <f>INDEX([1]CatGlob!$D:$D,MATCH($M2082,[1]CatGlob!$C:$C,0))</f>
        <v>US</v>
      </c>
      <c r="U2082" s="441"/>
      <c r="V2082" s="404" t="str">
        <f>INDEX([1]CatGlob!$F:$F,MATCH($M2082,[1]CatGlob!$C:$C,0))</f>
        <v>-</v>
      </c>
      <c r="W2082" s="405"/>
      <c r="X2082" s="406">
        <v>0</v>
      </c>
      <c r="Y2082" s="407">
        <v>0</v>
      </c>
      <c r="Z2082" s="408">
        <v>0</v>
      </c>
      <c r="AA2082" s="407">
        <v>0</v>
      </c>
      <c r="AB2082" s="408">
        <v>0</v>
      </c>
      <c r="AC2082" s="407">
        <v>0</v>
      </c>
      <c r="AD2082" s="408">
        <v>0</v>
      </c>
      <c r="AE2082" s="407">
        <v>0</v>
      </c>
      <c r="AF2082" s="408">
        <v>0</v>
      </c>
      <c r="AG2082" s="407">
        <v>0</v>
      </c>
      <c r="AI2082" s="406">
        <v>0</v>
      </c>
      <c r="AJ2082" s="407">
        <v>0</v>
      </c>
      <c r="AK2082" s="408">
        <v>0</v>
      </c>
      <c r="AL2082" s="407">
        <v>0</v>
      </c>
      <c r="AM2082" s="408">
        <v>0</v>
      </c>
      <c r="AN2082" s="407">
        <v>0</v>
      </c>
      <c r="AO2082" s="408">
        <v>0</v>
      </c>
      <c r="AP2082" s="407">
        <v>0</v>
      </c>
      <c r="AQ2082" s="408">
        <v>0</v>
      </c>
      <c r="AR2082" s="407">
        <v>0</v>
      </c>
      <c r="AT2082" s="406">
        <v>0</v>
      </c>
      <c r="AU2082" s="407">
        <v>0</v>
      </c>
      <c r="AV2082" s="408">
        <v>0</v>
      </c>
      <c r="AW2082" s="407">
        <v>0</v>
      </c>
      <c r="AX2082" s="408">
        <v>0</v>
      </c>
      <c r="AY2082" s="407">
        <v>0</v>
      </c>
      <c r="AZ2082" s="408">
        <v>0</v>
      </c>
      <c r="BA2082" s="407">
        <v>0</v>
      </c>
      <c r="BB2082" s="408">
        <v>0</v>
      </c>
      <c r="BC2082" s="407">
        <v>0</v>
      </c>
    </row>
    <row r="2083" spans="1:55" x14ac:dyDescent="0.35">
      <c r="A2083" s="385" t="str" cm="1">
        <f t="array" ref="A2083">IFERROR(_xlfn.IFS(AND(F2083="Renta Variable",O2083=1),IFERROR(MATCH(B2083,[1]RV_Det!C:C,0),"Rev"),AND(J2083="Corporativa",O2083=1,I2083="EM"),IFERROR(MATCH(B2083,[1]RF_Corps!B:B,0),"Rev"),AND(F2083="Alternativos",O2083=1),IFERROR(MATCH(B2083,[1]Rep4!C:C,0),"Rev")),"")</f>
        <v/>
      </c>
      <c r="B2083" s="404" t="s">
        <v>5471</v>
      </c>
      <c r="C2083" s="439" t="s">
        <v>5472</v>
      </c>
      <c r="D2083" s="440" t="s">
        <v>5472</v>
      </c>
      <c r="E2083" s="396" t="str">
        <f>IF(B2083="","",INDEX([1]CatGlob!$S:$S,IFERROR(MATCH(MID(B2083,7,1),[1]CatGlob!$R:$R,0),MATCH(MID(B2083,1,2),[1]CatGlob!$R:$R,0))))</f>
        <v>PUT</v>
      </c>
      <c r="F2083" s="397" t="s">
        <v>5303</v>
      </c>
      <c r="G2083" s="398" t="s">
        <v>43</v>
      </c>
      <c r="H2083" s="399" t="s">
        <v>5304</v>
      </c>
      <c r="I2083" s="399" t="s">
        <v>48</v>
      </c>
      <c r="J2083" s="399" t="s">
        <v>600</v>
      </c>
      <c r="K2083" s="396" t="s">
        <v>600</v>
      </c>
      <c r="L2083" s="400" t="str">
        <f>IF(ISERROR(MATCH(M2083,M$10:M2082,0)),M2083,"")</f>
        <v/>
      </c>
      <c r="M2083" s="401" t="str">
        <f>IF(B2083="","",IF(ISERROR(MATCH(F2083&amp;"_"&amp;G2083&amp;"_"&amp;H2083&amp;"_"&amp;I2083&amp;"_"&amp;J2083&amp;IF(K2083="","","_"&amp;K2083),[1]CatGlob!$B:$B,0)),F2083&amp;"_"&amp;G2083&amp;"_"&amp;H2083&amp;"_"&amp;I2083&amp;"_"&amp;J2083&amp;IF(K2083="","","_"&amp;K2083),INDEX([1]CatGlob!$C:$C,MATCH(F2083&amp;"_"&amp;G2083&amp;"_"&amp;H2083&amp;"_"&amp;I2083&amp;"_"&amp;J2083&amp;IF(K2083="","","_"&amp;K2083),[1]CatGlob!$B:$B,0))))</f>
        <v>DER_RV_OP_US</v>
      </c>
      <c r="N2083" s="402" t="str">
        <f t="shared" si="65"/>
        <v/>
      </c>
      <c r="O2083" s="402" t="str">
        <f t="shared" ref="O2083:O2181" si="66">IF(SUM(ABS(AF2083),ABS(AQ2083),ABS(BB2083))&lt;&gt;0,1,"")</f>
        <v/>
      </c>
      <c r="P2083" s="401" t="str">
        <f>IF(LEN(B2083)&gt;8,INDEX([1]CatGlob!$X:$X,MATCH(M2083,[1]CatGlob!$W:$W,0)),"")</f>
        <v>INTER</v>
      </c>
      <c r="Q2083" s="403" t="str">
        <f>INDEX([1]CatGlob!P:P,MATCH(M2083,[1]CatGlob!O:O,0))</f>
        <v>RVI</v>
      </c>
      <c r="R2083" s="403"/>
      <c r="S2083" s="403"/>
      <c r="T2083" s="403" t="str">
        <f>INDEX([1]CatGlob!$D:$D,MATCH($M2083,[1]CatGlob!$C:$C,0))</f>
        <v>US</v>
      </c>
      <c r="U2083" s="441"/>
      <c r="V2083" s="404" t="str">
        <f>INDEX([1]CatGlob!$F:$F,MATCH($M2083,[1]CatGlob!$C:$C,0))</f>
        <v>-</v>
      </c>
      <c r="W2083" s="405"/>
      <c r="X2083" s="406">
        <v>0</v>
      </c>
      <c r="Y2083" s="407">
        <v>0</v>
      </c>
      <c r="Z2083" s="408">
        <v>0</v>
      </c>
      <c r="AA2083" s="407">
        <v>0</v>
      </c>
      <c r="AB2083" s="408">
        <v>0</v>
      </c>
      <c r="AC2083" s="407">
        <v>0</v>
      </c>
      <c r="AD2083" s="408">
        <v>0</v>
      </c>
      <c r="AE2083" s="407">
        <v>0</v>
      </c>
      <c r="AF2083" s="408">
        <v>0</v>
      </c>
      <c r="AG2083" s="407">
        <v>0</v>
      </c>
      <c r="AI2083" s="406">
        <v>0</v>
      </c>
      <c r="AJ2083" s="407">
        <v>0</v>
      </c>
      <c r="AK2083" s="408">
        <v>0</v>
      </c>
      <c r="AL2083" s="407">
        <v>0</v>
      </c>
      <c r="AM2083" s="408">
        <v>0</v>
      </c>
      <c r="AN2083" s="407">
        <v>0</v>
      </c>
      <c r="AO2083" s="408">
        <v>0</v>
      </c>
      <c r="AP2083" s="407">
        <v>0</v>
      </c>
      <c r="AQ2083" s="408">
        <v>0</v>
      </c>
      <c r="AR2083" s="407">
        <v>0</v>
      </c>
      <c r="AT2083" s="406">
        <v>0</v>
      </c>
      <c r="AU2083" s="407">
        <v>0</v>
      </c>
      <c r="AV2083" s="408">
        <v>0</v>
      </c>
      <c r="AW2083" s="407">
        <v>0</v>
      </c>
      <c r="AX2083" s="408">
        <v>0</v>
      </c>
      <c r="AY2083" s="407">
        <v>0</v>
      </c>
      <c r="AZ2083" s="408">
        <v>0</v>
      </c>
      <c r="BA2083" s="407">
        <v>0</v>
      </c>
      <c r="BB2083" s="408">
        <v>0</v>
      </c>
      <c r="BC2083" s="407">
        <v>0</v>
      </c>
    </row>
    <row r="2084" spans="1:55" x14ac:dyDescent="0.35">
      <c r="A2084" s="385" t="str" cm="1">
        <f t="array" ref="A2084">IFERROR(_xlfn.IFS(AND(F2084="Renta Variable",O2084=1),IFERROR(MATCH(B2084,[1]RV_Det!C:C,0),"Rev"),AND(J2084="Corporativa",O2084=1,I2084="EM"),IFERROR(MATCH(B2084,[1]RF_Corps!B:B,0),"Rev"),AND(F2084="Alternativos",O2084=1),IFERROR(MATCH(B2084,[1]Rep4!C:C,0),"Rev")),"")</f>
        <v/>
      </c>
      <c r="B2084" s="404" t="s">
        <v>5473</v>
      </c>
      <c r="C2084" s="439" t="s">
        <v>5474</v>
      </c>
      <c r="D2084" s="440" t="s">
        <v>5474</v>
      </c>
      <c r="E2084" s="396" t="str">
        <f>IF(B2084="","",INDEX([1]CatGlob!$S:$S,IFERROR(MATCH(MID(B2084,7,1),[1]CatGlob!$R:$R,0),MATCH(MID(B2084,1,2),[1]CatGlob!$R:$R,0))))</f>
        <v>PUT</v>
      </c>
      <c r="F2084" s="397" t="s">
        <v>5303</v>
      </c>
      <c r="G2084" s="398" t="s">
        <v>43</v>
      </c>
      <c r="H2084" s="399" t="s">
        <v>5304</v>
      </c>
      <c r="I2084" s="399" t="s">
        <v>48</v>
      </c>
      <c r="J2084" s="399" t="s">
        <v>600</v>
      </c>
      <c r="K2084" s="396" t="s">
        <v>600</v>
      </c>
      <c r="L2084" s="400" t="str">
        <f>IF(ISERROR(MATCH(M2084,M$10:M2083,0)),M2084,"")</f>
        <v/>
      </c>
      <c r="M2084" s="401" t="str">
        <f>IF(B2084="","",IF(ISERROR(MATCH(F2084&amp;"_"&amp;G2084&amp;"_"&amp;H2084&amp;"_"&amp;I2084&amp;"_"&amp;J2084&amp;IF(K2084="","","_"&amp;K2084),[1]CatGlob!$B:$B,0)),F2084&amp;"_"&amp;G2084&amp;"_"&amp;H2084&amp;"_"&amp;I2084&amp;"_"&amp;J2084&amp;IF(K2084="","","_"&amp;K2084),INDEX([1]CatGlob!$C:$C,MATCH(F2084&amp;"_"&amp;G2084&amp;"_"&amp;H2084&amp;"_"&amp;I2084&amp;"_"&amp;J2084&amp;IF(K2084="","","_"&amp;K2084),[1]CatGlob!$B:$B,0))))</f>
        <v>DER_RV_OP_US</v>
      </c>
      <c r="N2084" s="402" t="str">
        <f t="shared" si="65"/>
        <v/>
      </c>
      <c r="O2084" s="402" t="str">
        <f t="shared" si="66"/>
        <v/>
      </c>
      <c r="P2084" s="401" t="str">
        <f>IF(LEN(B2084)&gt;8,INDEX([1]CatGlob!$X:$X,MATCH(M2084,[1]CatGlob!$W:$W,0)),"")</f>
        <v>INTER</v>
      </c>
      <c r="Q2084" s="403" t="str">
        <f>INDEX([1]CatGlob!P:P,MATCH(M2084,[1]CatGlob!O:O,0))</f>
        <v>RVI</v>
      </c>
      <c r="R2084" s="403"/>
      <c r="S2084" s="403"/>
      <c r="T2084" s="403" t="str">
        <f>INDEX([1]CatGlob!$D:$D,MATCH($M2084,[1]CatGlob!$C:$C,0))</f>
        <v>US</v>
      </c>
      <c r="U2084" s="441"/>
      <c r="V2084" s="404" t="str">
        <f>INDEX([1]CatGlob!$F:$F,MATCH($M2084,[1]CatGlob!$C:$C,0))</f>
        <v>-</v>
      </c>
      <c r="W2084" s="405"/>
      <c r="X2084" s="406">
        <v>0</v>
      </c>
      <c r="Y2084" s="407">
        <v>0</v>
      </c>
      <c r="Z2084" s="408">
        <v>0</v>
      </c>
      <c r="AA2084" s="407">
        <v>0</v>
      </c>
      <c r="AB2084" s="408">
        <v>0</v>
      </c>
      <c r="AC2084" s="407">
        <v>0</v>
      </c>
      <c r="AD2084" s="408">
        <v>0</v>
      </c>
      <c r="AE2084" s="407">
        <v>0</v>
      </c>
      <c r="AF2084" s="408">
        <v>0</v>
      </c>
      <c r="AG2084" s="407">
        <v>0</v>
      </c>
      <c r="AI2084" s="406">
        <v>0</v>
      </c>
      <c r="AJ2084" s="407">
        <v>0</v>
      </c>
      <c r="AK2084" s="408">
        <v>0</v>
      </c>
      <c r="AL2084" s="407">
        <v>0</v>
      </c>
      <c r="AM2084" s="408">
        <v>0</v>
      </c>
      <c r="AN2084" s="407">
        <v>0</v>
      </c>
      <c r="AO2084" s="408">
        <v>0</v>
      </c>
      <c r="AP2084" s="407">
        <v>0</v>
      </c>
      <c r="AQ2084" s="408">
        <v>0</v>
      </c>
      <c r="AR2084" s="407">
        <v>0</v>
      </c>
      <c r="AT2084" s="406">
        <v>0</v>
      </c>
      <c r="AU2084" s="407">
        <v>0</v>
      </c>
      <c r="AV2084" s="408">
        <v>0</v>
      </c>
      <c r="AW2084" s="407">
        <v>0</v>
      </c>
      <c r="AX2084" s="408">
        <v>0</v>
      </c>
      <c r="AY2084" s="407">
        <v>0</v>
      </c>
      <c r="AZ2084" s="408">
        <v>0</v>
      </c>
      <c r="BA2084" s="407">
        <v>0</v>
      </c>
      <c r="BB2084" s="408">
        <v>0</v>
      </c>
      <c r="BC2084" s="407">
        <v>0</v>
      </c>
    </row>
    <row r="2085" spans="1:55" x14ac:dyDescent="0.35">
      <c r="A2085" s="385" t="str" cm="1">
        <f t="array" ref="A2085">IFERROR(_xlfn.IFS(AND(F2085="Renta Variable",O2085=1),IFERROR(MATCH(B2085,[1]RV_Det!C:C,0),"Rev"),AND(J2085="Corporativa",O2085=1,I2085="EM"),IFERROR(MATCH(B2085,[1]RF_Corps!B:B,0),"Rev"),AND(F2085="Alternativos",O2085=1),IFERROR(MATCH(B2085,[1]Rep4!C:C,0),"Rev")),"")</f>
        <v/>
      </c>
      <c r="B2085" s="404" t="s">
        <v>5475</v>
      </c>
      <c r="C2085" s="439" t="s">
        <v>5476</v>
      </c>
      <c r="D2085" s="440" t="s">
        <v>5476</v>
      </c>
      <c r="E2085" s="396" t="str">
        <f>IF(B2085="","",INDEX([1]CatGlob!$S:$S,IFERROR(MATCH(MID(B2085,7,1),[1]CatGlob!$R:$R,0),MATCH(MID(B2085,1,2),[1]CatGlob!$R:$R,0))))</f>
        <v>PUT</v>
      </c>
      <c r="F2085" s="397" t="s">
        <v>5303</v>
      </c>
      <c r="G2085" s="398" t="s">
        <v>43</v>
      </c>
      <c r="H2085" s="399" t="s">
        <v>5304</v>
      </c>
      <c r="I2085" s="399" t="s">
        <v>48</v>
      </c>
      <c r="J2085" s="399" t="s">
        <v>600</v>
      </c>
      <c r="K2085" s="396" t="s">
        <v>600</v>
      </c>
      <c r="L2085" s="400" t="str">
        <f>IF(ISERROR(MATCH(M2085,M$10:M2084,0)),M2085,"")</f>
        <v/>
      </c>
      <c r="M2085" s="401" t="str">
        <f>IF(B2085="","",IF(ISERROR(MATCH(F2085&amp;"_"&amp;G2085&amp;"_"&amp;H2085&amp;"_"&amp;I2085&amp;"_"&amp;J2085&amp;IF(K2085="","","_"&amp;K2085),[1]CatGlob!$B:$B,0)),F2085&amp;"_"&amp;G2085&amp;"_"&amp;H2085&amp;"_"&amp;I2085&amp;"_"&amp;J2085&amp;IF(K2085="","","_"&amp;K2085),INDEX([1]CatGlob!$C:$C,MATCH(F2085&amp;"_"&amp;G2085&amp;"_"&amp;H2085&amp;"_"&amp;I2085&amp;"_"&amp;J2085&amp;IF(K2085="","","_"&amp;K2085),[1]CatGlob!$B:$B,0))))</f>
        <v>DER_RV_OP_US</v>
      </c>
      <c r="N2085" s="402" t="str">
        <f t="shared" si="65"/>
        <v/>
      </c>
      <c r="O2085" s="402" t="str">
        <f t="shared" si="66"/>
        <v/>
      </c>
      <c r="P2085" s="401" t="str">
        <f>IF(LEN(B2085)&gt;8,INDEX([1]CatGlob!$X:$X,MATCH(M2085,[1]CatGlob!$W:$W,0)),"")</f>
        <v>INTER</v>
      </c>
      <c r="Q2085" s="403" t="str">
        <f>INDEX([1]CatGlob!P:P,MATCH(M2085,[1]CatGlob!O:O,0))</f>
        <v>RVI</v>
      </c>
      <c r="R2085" s="403"/>
      <c r="S2085" s="403"/>
      <c r="T2085" s="403" t="str">
        <f>INDEX([1]CatGlob!$D:$D,MATCH($M2085,[1]CatGlob!$C:$C,0))</f>
        <v>US</v>
      </c>
      <c r="U2085" s="441"/>
      <c r="V2085" s="404" t="str">
        <f>INDEX([1]CatGlob!$F:$F,MATCH($M2085,[1]CatGlob!$C:$C,0))</f>
        <v>-</v>
      </c>
      <c r="W2085" s="405"/>
      <c r="X2085" s="406">
        <v>0</v>
      </c>
      <c r="Y2085" s="407">
        <v>0</v>
      </c>
      <c r="Z2085" s="408">
        <v>0</v>
      </c>
      <c r="AA2085" s="407">
        <v>0</v>
      </c>
      <c r="AB2085" s="408">
        <v>0</v>
      </c>
      <c r="AC2085" s="407">
        <v>0</v>
      </c>
      <c r="AD2085" s="408">
        <v>0</v>
      </c>
      <c r="AE2085" s="407">
        <v>0</v>
      </c>
      <c r="AF2085" s="408">
        <v>0</v>
      </c>
      <c r="AG2085" s="407">
        <v>0</v>
      </c>
      <c r="AI2085" s="406">
        <v>0</v>
      </c>
      <c r="AJ2085" s="407">
        <v>0</v>
      </c>
      <c r="AK2085" s="408">
        <v>0</v>
      </c>
      <c r="AL2085" s="407">
        <v>0</v>
      </c>
      <c r="AM2085" s="408">
        <v>0</v>
      </c>
      <c r="AN2085" s="407">
        <v>0</v>
      </c>
      <c r="AO2085" s="408">
        <v>0</v>
      </c>
      <c r="AP2085" s="407">
        <v>0</v>
      </c>
      <c r="AQ2085" s="408">
        <v>0</v>
      </c>
      <c r="AR2085" s="407">
        <v>0</v>
      </c>
      <c r="AT2085" s="406">
        <v>0</v>
      </c>
      <c r="AU2085" s="407">
        <v>0</v>
      </c>
      <c r="AV2085" s="408">
        <v>0</v>
      </c>
      <c r="AW2085" s="407">
        <v>0</v>
      </c>
      <c r="AX2085" s="408">
        <v>0</v>
      </c>
      <c r="AY2085" s="407">
        <v>0</v>
      </c>
      <c r="AZ2085" s="408">
        <v>0</v>
      </c>
      <c r="BA2085" s="407">
        <v>0</v>
      </c>
      <c r="BB2085" s="408">
        <v>0</v>
      </c>
      <c r="BC2085" s="407">
        <v>0</v>
      </c>
    </row>
    <row r="2086" spans="1:55" x14ac:dyDescent="0.35">
      <c r="A2086" s="385" t="str" cm="1">
        <f t="array" ref="A2086">IFERROR(_xlfn.IFS(AND(F2086="Renta Variable",O2086=1),IFERROR(MATCH(B2086,[1]RV_Det!C:C,0),"Rev"),AND(J2086="Corporativa",O2086=1,I2086="EM"),IFERROR(MATCH(B2086,[1]RF_Corps!B:B,0),"Rev"),AND(F2086="Alternativos",O2086=1),IFERROR(MATCH(B2086,[1]Rep4!C:C,0),"Rev")),"")</f>
        <v/>
      </c>
      <c r="B2086" s="404" t="s">
        <v>5477</v>
      </c>
      <c r="C2086" s="439" t="s">
        <v>5478</v>
      </c>
      <c r="D2086" s="440" t="s">
        <v>5478</v>
      </c>
      <c r="E2086" s="396" t="str">
        <f>IF(B2086="","",INDEX([1]CatGlob!$S:$S,IFERROR(MATCH(MID(B2086,7,1),[1]CatGlob!$R:$R,0),MATCH(MID(B2086,1,2),[1]CatGlob!$R:$R,0))))</f>
        <v>PUT</v>
      </c>
      <c r="F2086" s="397" t="s">
        <v>5303</v>
      </c>
      <c r="G2086" s="398" t="s">
        <v>43</v>
      </c>
      <c r="H2086" s="399" t="s">
        <v>5304</v>
      </c>
      <c r="I2086" s="399" t="s">
        <v>48</v>
      </c>
      <c r="J2086" s="399" t="s">
        <v>600</v>
      </c>
      <c r="K2086" s="396" t="s">
        <v>600</v>
      </c>
      <c r="L2086" s="400" t="str">
        <f>IF(ISERROR(MATCH(M2086,M$10:M2085,0)),M2086,"")</f>
        <v/>
      </c>
      <c r="M2086" s="401" t="str">
        <f>IF(B2086="","",IF(ISERROR(MATCH(F2086&amp;"_"&amp;G2086&amp;"_"&amp;H2086&amp;"_"&amp;I2086&amp;"_"&amp;J2086&amp;IF(K2086="","","_"&amp;K2086),[1]CatGlob!$B:$B,0)),F2086&amp;"_"&amp;G2086&amp;"_"&amp;H2086&amp;"_"&amp;I2086&amp;"_"&amp;J2086&amp;IF(K2086="","","_"&amp;K2086),INDEX([1]CatGlob!$C:$C,MATCH(F2086&amp;"_"&amp;G2086&amp;"_"&amp;H2086&amp;"_"&amp;I2086&amp;"_"&amp;J2086&amp;IF(K2086="","","_"&amp;K2086),[1]CatGlob!$B:$B,0))))</f>
        <v>DER_RV_OP_US</v>
      </c>
      <c r="N2086" s="402" t="str">
        <f t="shared" ref="N2086:N2184" si="67">+IF(AND(F2086="Renta Fija",SUM(ABS(AF2086),ABS(AQ2086),ABS(BB2086))&lt;&gt;0),IF(GG2086&lt;&gt;0,"","rev"),"")</f>
        <v/>
      </c>
      <c r="O2086" s="402" t="str">
        <f t="shared" si="66"/>
        <v/>
      </c>
      <c r="P2086" s="401" t="str">
        <f>IF(LEN(B2086)&gt;8,INDEX([1]CatGlob!$X:$X,MATCH(M2086,[1]CatGlob!$W:$W,0)),"")</f>
        <v>INTER</v>
      </c>
      <c r="Q2086" s="403" t="str">
        <f>INDEX([1]CatGlob!P:P,MATCH(M2086,[1]CatGlob!O:O,0))</f>
        <v>RVI</v>
      </c>
      <c r="R2086" s="403"/>
      <c r="S2086" s="403"/>
      <c r="T2086" s="403" t="str">
        <f>INDEX([1]CatGlob!$D:$D,MATCH($M2086,[1]CatGlob!$C:$C,0))</f>
        <v>US</v>
      </c>
      <c r="U2086" s="441"/>
      <c r="V2086" s="404" t="str">
        <f>INDEX([1]CatGlob!$F:$F,MATCH($M2086,[1]CatGlob!$C:$C,0))</f>
        <v>-</v>
      </c>
      <c r="W2086" s="405"/>
      <c r="X2086" s="406">
        <v>0</v>
      </c>
      <c r="Y2086" s="407">
        <v>0</v>
      </c>
      <c r="Z2086" s="408">
        <v>0</v>
      </c>
      <c r="AA2086" s="407">
        <v>0</v>
      </c>
      <c r="AB2086" s="408">
        <v>0</v>
      </c>
      <c r="AC2086" s="407">
        <v>0</v>
      </c>
      <c r="AD2086" s="408">
        <v>0</v>
      </c>
      <c r="AE2086" s="407">
        <v>0</v>
      </c>
      <c r="AF2086" s="408">
        <v>0</v>
      </c>
      <c r="AG2086" s="407">
        <v>0</v>
      </c>
      <c r="AI2086" s="406">
        <v>0</v>
      </c>
      <c r="AJ2086" s="407">
        <v>0</v>
      </c>
      <c r="AK2086" s="408">
        <v>0</v>
      </c>
      <c r="AL2086" s="407">
        <v>0</v>
      </c>
      <c r="AM2086" s="408">
        <v>0</v>
      </c>
      <c r="AN2086" s="407">
        <v>0</v>
      </c>
      <c r="AO2086" s="408">
        <v>0</v>
      </c>
      <c r="AP2086" s="407">
        <v>0</v>
      </c>
      <c r="AQ2086" s="408">
        <v>0</v>
      </c>
      <c r="AR2086" s="407">
        <v>0</v>
      </c>
      <c r="AT2086" s="406">
        <v>0</v>
      </c>
      <c r="AU2086" s="407">
        <v>0</v>
      </c>
      <c r="AV2086" s="408">
        <v>0</v>
      </c>
      <c r="AW2086" s="407">
        <v>0</v>
      </c>
      <c r="AX2086" s="408">
        <v>0</v>
      </c>
      <c r="AY2086" s="407">
        <v>0</v>
      </c>
      <c r="AZ2086" s="408">
        <v>0</v>
      </c>
      <c r="BA2086" s="407">
        <v>0</v>
      </c>
      <c r="BB2086" s="408">
        <v>0</v>
      </c>
      <c r="BC2086" s="407">
        <v>0</v>
      </c>
    </row>
    <row r="2087" spans="1:55" x14ac:dyDescent="0.35">
      <c r="A2087" s="385" t="str" cm="1">
        <f t="array" ref="A2087">IFERROR(_xlfn.IFS(AND(F2087="Renta Variable",O2087=1),IFERROR(MATCH(B2087,[1]RV_Det!C:C,0),"Rev"),AND(J2087="Corporativa",O2087=1,I2087="EM"),IFERROR(MATCH(B2087,[1]RF_Corps!B:B,0),"Rev"),AND(F2087="Alternativos",O2087=1),IFERROR(MATCH(B2087,[1]Rep4!C:C,0),"Rev")),"")</f>
        <v/>
      </c>
      <c r="B2087" s="404" t="s">
        <v>5479</v>
      </c>
      <c r="C2087" s="439" t="s">
        <v>5480</v>
      </c>
      <c r="D2087" s="440" t="s">
        <v>5480</v>
      </c>
      <c r="E2087" s="396" t="str">
        <f>IF(B2087="","",INDEX([1]CatGlob!$S:$S,IFERROR(MATCH(MID(B2087,7,1),[1]CatGlob!$R:$R,0),MATCH(MID(B2087,1,2),[1]CatGlob!$R:$R,0))))</f>
        <v>PUT</v>
      </c>
      <c r="F2087" s="397" t="s">
        <v>5303</v>
      </c>
      <c r="G2087" s="398" t="s">
        <v>43</v>
      </c>
      <c r="H2087" s="399" t="s">
        <v>5304</v>
      </c>
      <c r="I2087" s="399" t="s">
        <v>48</v>
      </c>
      <c r="J2087" s="399" t="s">
        <v>600</v>
      </c>
      <c r="K2087" s="396" t="s">
        <v>600</v>
      </c>
      <c r="L2087" s="400" t="str">
        <f>IF(ISERROR(MATCH(M2087,M$10:M2086,0)),M2087,"")</f>
        <v/>
      </c>
      <c r="M2087" s="401" t="str">
        <f>IF(B2087="","",IF(ISERROR(MATCH(F2087&amp;"_"&amp;G2087&amp;"_"&amp;H2087&amp;"_"&amp;I2087&amp;"_"&amp;J2087&amp;IF(K2087="","","_"&amp;K2087),[1]CatGlob!$B:$B,0)),F2087&amp;"_"&amp;G2087&amp;"_"&amp;H2087&amp;"_"&amp;I2087&amp;"_"&amp;J2087&amp;IF(K2087="","","_"&amp;K2087),INDEX([1]CatGlob!$C:$C,MATCH(F2087&amp;"_"&amp;G2087&amp;"_"&amp;H2087&amp;"_"&amp;I2087&amp;"_"&amp;J2087&amp;IF(K2087="","","_"&amp;K2087),[1]CatGlob!$B:$B,0))))</f>
        <v>DER_RV_OP_US</v>
      </c>
      <c r="N2087" s="402" t="str">
        <f t="shared" si="67"/>
        <v/>
      </c>
      <c r="O2087" s="402" t="str">
        <f t="shared" si="66"/>
        <v/>
      </c>
      <c r="P2087" s="401" t="str">
        <f>IF(LEN(B2087)&gt;8,INDEX([1]CatGlob!$X:$X,MATCH(M2087,[1]CatGlob!$W:$W,0)),"")</f>
        <v>INTER</v>
      </c>
      <c r="Q2087" s="403" t="str">
        <f>INDEX([1]CatGlob!P:P,MATCH(M2087,[1]CatGlob!O:O,0))</f>
        <v>RVI</v>
      </c>
      <c r="R2087" s="403"/>
      <c r="S2087" s="403"/>
      <c r="T2087" s="403" t="str">
        <f>INDEX([1]CatGlob!$D:$D,MATCH($M2087,[1]CatGlob!$C:$C,0))</f>
        <v>US</v>
      </c>
      <c r="U2087" s="441"/>
      <c r="V2087" s="404" t="str">
        <f>INDEX([1]CatGlob!$F:$F,MATCH($M2087,[1]CatGlob!$C:$C,0))</f>
        <v>-</v>
      </c>
      <c r="W2087" s="405"/>
      <c r="X2087" s="406">
        <v>0</v>
      </c>
      <c r="Y2087" s="407">
        <v>0</v>
      </c>
      <c r="Z2087" s="408">
        <v>0</v>
      </c>
      <c r="AA2087" s="407">
        <v>0</v>
      </c>
      <c r="AB2087" s="408">
        <v>0</v>
      </c>
      <c r="AC2087" s="407">
        <v>0</v>
      </c>
      <c r="AD2087" s="408">
        <v>0</v>
      </c>
      <c r="AE2087" s="407">
        <v>0</v>
      </c>
      <c r="AF2087" s="408">
        <v>0</v>
      </c>
      <c r="AG2087" s="407">
        <v>0</v>
      </c>
      <c r="AI2087" s="406">
        <v>0</v>
      </c>
      <c r="AJ2087" s="407">
        <v>0</v>
      </c>
      <c r="AK2087" s="408">
        <v>0</v>
      </c>
      <c r="AL2087" s="407">
        <v>0</v>
      </c>
      <c r="AM2087" s="408">
        <v>0</v>
      </c>
      <c r="AN2087" s="407">
        <v>0</v>
      </c>
      <c r="AO2087" s="408">
        <v>0</v>
      </c>
      <c r="AP2087" s="407">
        <v>0</v>
      </c>
      <c r="AQ2087" s="408">
        <v>0</v>
      </c>
      <c r="AR2087" s="407">
        <v>0</v>
      </c>
      <c r="AT2087" s="406">
        <v>0</v>
      </c>
      <c r="AU2087" s="407">
        <v>0</v>
      </c>
      <c r="AV2087" s="408">
        <v>0</v>
      </c>
      <c r="AW2087" s="407">
        <v>0</v>
      </c>
      <c r="AX2087" s="408">
        <v>0</v>
      </c>
      <c r="AY2087" s="407">
        <v>0</v>
      </c>
      <c r="AZ2087" s="408">
        <v>0</v>
      </c>
      <c r="BA2087" s="407">
        <v>0</v>
      </c>
      <c r="BB2087" s="408">
        <v>0</v>
      </c>
      <c r="BC2087" s="407">
        <v>0</v>
      </c>
    </row>
    <row r="2088" spans="1:55" x14ac:dyDescent="0.35">
      <c r="A2088" s="385" t="str" cm="1">
        <f t="array" ref="A2088">IFERROR(_xlfn.IFS(AND(F2088="Renta Variable",O2088=1),IFERROR(MATCH(B2088,[1]RV_Det!C:C,0),"Rev"),AND(J2088="Corporativa",O2088=1,I2088="EM"),IFERROR(MATCH(B2088,[1]RF_Corps!B:B,0),"Rev"),AND(F2088="Alternativos",O2088=1),IFERROR(MATCH(B2088,[1]Rep4!C:C,0),"Rev")),"")</f>
        <v/>
      </c>
      <c r="B2088" s="404" t="s">
        <v>5481</v>
      </c>
      <c r="C2088" s="439" t="s">
        <v>5482</v>
      </c>
      <c r="D2088" s="440" t="s">
        <v>5482</v>
      </c>
      <c r="E2088" s="396" t="str">
        <f>IF(B2088="","",INDEX([1]CatGlob!$S:$S,IFERROR(MATCH(MID(B2088,7,1),[1]CatGlob!$R:$R,0),MATCH(MID(B2088,1,2),[1]CatGlob!$R:$R,0))))</f>
        <v>PUT</v>
      </c>
      <c r="F2088" s="397" t="s">
        <v>5303</v>
      </c>
      <c r="G2088" s="398" t="s">
        <v>43</v>
      </c>
      <c r="H2088" s="399" t="s">
        <v>5304</v>
      </c>
      <c r="I2088" s="399" t="s">
        <v>48</v>
      </c>
      <c r="J2088" s="399" t="s">
        <v>600</v>
      </c>
      <c r="K2088" s="396" t="s">
        <v>600</v>
      </c>
      <c r="L2088" s="400" t="str">
        <f>IF(ISERROR(MATCH(M2088,M$10:M2087,0)),M2088,"")</f>
        <v/>
      </c>
      <c r="M2088" s="401" t="str">
        <f>IF(B2088="","",IF(ISERROR(MATCH(F2088&amp;"_"&amp;G2088&amp;"_"&amp;H2088&amp;"_"&amp;I2088&amp;"_"&amp;J2088&amp;IF(K2088="","","_"&amp;K2088),[1]CatGlob!$B:$B,0)),F2088&amp;"_"&amp;G2088&amp;"_"&amp;H2088&amp;"_"&amp;I2088&amp;"_"&amp;J2088&amp;IF(K2088="","","_"&amp;K2088),INDEX([1]CatGlob!$C:$C,MATCH(F2088&amp;"_"&amp;G2088&amp;"_"&amp;H2088&amp;"_"&amp;I2088&amp;"_"&amp;J2088&amp;IF(K2088="","","_"&amp;K2088),[1]CatGlob!$B:$B,0))))</f>
        <v>DER_RV_OP_US</v>
      </c>
      <c r="N2088" s="402" t="str">
        <f t="shared" si="67"/>
        <v/>
      </c>
      <c r="O2088" s="402" t="str">
        <f t="shared" si="66"/>
        <v/>
      </c>
      <c r="P2088" s="401" t="str">
        <f>IF(LEN(B2088)&gt;8,INDEX([1]CatGlob!$X:$X,MATCH(M2088,[1]CatGlob!$W:$W,0)),"")</f>
        <v>INTER</v>
      </c>
      <c r="Q2088" s="403" t="str">
        <f>INDEX([1]CatGlob!P:P,MATCH(M2088,[1]CatGlob!O:O,0))</f>
        <v>RVI</v>
      </c>
      <c r="R2088" s="403"/>
      <c r="S2088" s="403"/>
      <c r="T2088" s="403" t="str">
        <f>INDEX([1]CatGlob!$D:$D,MATCH($M2088,[1]CatGlob!$C:$C,0))</f>
        <v>US</v>
      </c>
      <c r="U2088" s="441"/>
      <c r="V2088" s="404" t="str">
        <f>INDEX([1]CatGlob!$F:$F,MATCH($M2088,[1]CatGlob!$C:$C,0))</f>
        <v>-</v>
      </c>
      <c r="W2088" s="405"/>
      <c r="X2088" s="406">
        <v>0</v>
      </c>
      <c r="Y2088" s="407">
        <v>0</v>
      </c>
      <c r="Z2088" s="408">
        <v>0</v>
      </c>
      <c r="AA2088" s="407">
        <v>0</v>
      </c>
      <c r="AB2088" s="408">
        <v>0</v>
      </c>
      <c r="AC2088" s="407">
        <v>0</v>
      </c>
      <c r="AD2088" s="408">
        <v>0</v>
      </c>
      <c r="AE2088" s="407">
        <v>0</v>
      </c>
      <c r="AF2088" s="408">
        <v>0</v>
      </c>
      <c r="AG2088" s="407">
        <v>0</v>
      </c>
      <c r="AI2088" s="406">
        <v>0</v>
      </c>
      <c r="AJ2088" s="407">
        <v>0</v>
      </c>
      <c r="AK2088" s="408">
        <v>0</v>
      </c>
      <c r="AL2088" s="407">
        <v>0</v>
      </c>
      <c r="AM2088" s="408">
        <v>0</v>
      </c>
      <c r="AN2088" s="407">
        <v>0</v>
      </c>
      <c r="AO2088" s="408">
        <v>0</v>
      </c>
      <c r="AP2088" s="407">
        <v>0</v>
      </c>
      <c r="AQ2088" s="408">
        <v>0</v>
      </c>
      <c r="AR2088" s="407">
        <v>0</v>
      </c>
      <c r="AT2088" s="406">
        <v>0</v>
      </c>
      <c r="AU2088" s="407">
        <v>0</v>
      </c>
      <c r="AV2088" s="408">
        <v>0</v>
      </c>
      <c r="AW2088" s="407">
        <v>0</v>
      </c>
      <c r="AX2088" s="408">
        <v>0</v>
      </c>
      <c r="AY2088" s="407">
        <v>0</v>
      </c>
      <c r="AZ2088" s="408">
        <v>0</v>
      </c>
      <c r="BA2088" s="407">
        <v>0</v>
      </c>
      <c r="BB2088" s="408">
        <v>0</v>
      </c>
      <c r="BC2088" s="407">
        <v>0</v>
      </c>
    </row>
    <row r="2089" spans="1:55" x14ac:dyDescent="0.35">
      <c r="A2089" s="385" t="str" cm="1">
        <f t="array" ref="A2089">IFERROR(_xlfn.IFS(AND(F2089="Renta Variable",O2089=1),IFERROR(MATCH(B2089,[1]RV_Det!C:C,0),"Rev"),AND(J2089="Corporativa",O2089=1,I2089="EM"),IFERROR(MATCH(B2089,[1]RF_Corps!B:B,0),"Rev"),AND(F2089="Alternativos",O2089=1),IFERROR(MATCH(B2089,[1]Rep4!C:C,0),"Rev")),"")</f>
        <v/>
      </c>
      <c r="B2089" s="404" t="s">
        <v>5483</v>
      </c>
      <c r="C2089" s="439" t="s">
        <v>5484</v>
      </c>
      <c r="D2089" s="440" t="s">
        <v>5484</v>
      </c>
      <c r="E2089" s="396" t="str">
        <f>IF(B2089="","",INDEX([1]CatGlob!$S:$S,IFERROR(MATCH(MID(B2089,7,1),[1]CatGlob!$R:$R,0),MATCH(MID(B2089,1,2),[1]CatGlob!$R:$R,0))))</f>
        <v>PUT</v>
      </c>
      <c r="F2089" s="397" t="s">
        <v>5303</v>
      </c>
      <c r="G2089" s="398" t="s">
        <v>43</v>
      </c>
      <c r="H2089" s="399" t="s">
        <v>5304</v>
      </c>
      <c r="I2089" s="399" t="s">
        <v>48</v>
      </c>
      <c r="J2089" s="399" t="s">
        <v>600</v>
      </c>
      <c r="K2089" s="396" t="s">
        <v>600</v>
      </c>
      <c r="L2089" s="400" t="str">
        <f>IF(ISERROR(MATCH(M2089,M$10:M2088,0)),M2089,"")</f>
        <v/>
      </c>
      <c r="M2089" s="401" t="str">
        <f>IF(B2089="","",IF(ISERROR(MATCH(F2089&amp;"_"&amp;G2089&amp;"_"&amp;H2089&amp;"_"&amp;I2089&amp;"_"&amp;J2089&amp;IF(K2089="","","_"&amp;K2089),[1]CatGlob!$B:$B,0)),F2089&amp;"_"&amp;G2089&amp;"_"&amp;H2089&amp;"_"&amp;I2089&amp;"_"&amp;J2089&amp;IF(K2089="","","_"&amp;K2089),INDEX([1]CatGlob!$C:$C,MATCH(F2089&amp;"_"&amp;G2089&amp;"_"&amp;H2089&amp;"_"&amp;I2089&amp;"_"&amp;J2089&amp;IF(K2089="","","_"&amp;K2089),[1]CatGlob!$B:$B,0))))</f>
        <v>DER_RV_OP_US</v>
      </c>
      <c r="N2089" s="402" t="str">
        <f t="shared" si="67"/>
        <v/>
      </c>
      <c r="O2089" s="402" t="str">
        <f t="shared" si="66"/>
        <v/>
      </c>
      <c r="P2089" s="401" t="str">
        <f>IF(LEN(B2089)&gt;8,INDEX([1]CatGlob!$X:$X,MATCH(M2089,[1]CatGlob!$W:$W,0)),"")</f>
        <v>INTER</v>
      </c>
      <c r="Q2089" s="403" t="str">
        <f>INDEX([1]CatGlob!P:P,MATCH(M2089,[1]CatGlob!O:O,0))</f>
        <v>RVI</v>
      </c>
      <c r="R2089" s="403"/>
      <c r="S2089" s="403"/>
      <c r="T2089" s="403" t="str">
        <f>INDEX([1]CatGlob!$D:$D,MATCH($M2089,[1]CatGlob!$C:$C,0))</f>
        <v>US</v>
      </c>
      <c r="U2089" s="441"/>
      <c r="V2089" s="404" t="str">
        <f>INDEX([1]CatGlob!$F:$F,MATCH($M2089,[1]CatGlob!$C:$C,0))</f>
        <v>-</v>
      </c>
      <c r="W2089" s="405"/>
      <c r="X2089" s="406">
        <v>0</v>
      </c>
      <c r="Y2089" s="407">
        <v>0</v>
      </c>
      <c r="Z2089" s="408">
        <v>0</v>
      </c>
      <c r="AA2089" s="407">
        <v>0</v>
      </c>
      <c r="AB2089" s="408">
        <v>0</v>
      </c>
      <c r="AC2089" s="407">
        <v>0</v>
      </c>
      <c r="AD2089" s="408">
        <v>0</v>
      </c>
      <c r="AE2089" s="407">
        <v>0</v>
      </c>
      <c r="AF2089" s="408">
        <v>0</v>
      </c>
      <c r="AG2089" s="407">
        <v>0</v>
      </c>
      <c r="AI2089" s="406">
        <v>0</v>
      </c>
      <c r="AJ2089" s="407">
        <v>0</v>
      </c>
      <c r="AK2089" s="408">
        <v>0</v>
      </c>
      <c r="AL2089" s="407">
        <v>0</v>
      </c>
      <c r="AM2089" s="408">
        <v>0</v>
      </c>
      <c r="AN2089" s="407">
        <v>0</v>
      </c>
      <c r="AO2089" s="408">
        <v>0</v>
      </c>
      <c r="AP2089" s="407">
        <v>0</v>
      </c>
      <c r="AQ2089" s="408">
        <v>0</v>
      </c>
      <c r="AR2089" s="407">
        <v>0</v>
      </c>
      <c r="AT2089" s="406">
        <v>0</v>
      </c>
      <c r="AU2089" s="407">
        <v>0</v>
      </c>
      <c r="AV2089" s="408">
        <v>0</v>
      </c>
      <c r="AW2089" s="407">
        <v>0</v>
      </c>
      <c r="AX2089" s="408">
        <v>0</v>
      </c>
      <c r="AY2089" s="407">
        <v>0</v>
      </c>
      <c r="AZ2089" s="408">
        <v>0</v>
      </c>
      <c r="BA2089" s="407">
        <v>0</v>
      </c>
      <c r="BB2089" s="408">
        <v>0</v>
      </c>
      <c r="BC2089" s="407">
        <v>0</v>
      </c>
    </row>
    <row r="2090" spans="1:55" x14ac:dyDescent="0.35">
      <c r="A2090" s="385" t="str" cm="1">
        <f t="array" ref="A2090">IFERROR(_xlfn.IFS(AND(F2090="Renta Variable",O2090=1),IFERROR(MATCH(B2090,[1]RV_Det!C:C,0),"Rev"),AND(J2090="Corporativa",O2090=1,I2090="EM"),IFERROR(MATCH(B2090,[1]RF_Corps!B:B,0),"Rev"),AND(F2090="Alternativos",O2090=1),IFERROR(MATCH(B2090,[1]Rep4!C:C,0),"Rev")),"")</f>
        <v/>
      </c>
      <c r="B2090" s="404" t="s">
        <v>5485</v>
      </c>
      <c r="C2090" s="439" t="s">
        <v>5486</v>
      </c>
      <c r="D2090" s="440" t="s">
        <v>5486</v>
      </c>
      <c r="E2090" s="396" t="str">
        <f>IF(B2090="","",INDEX([1]CatGlob!$S:$S,IFERROR(MATCH(MID(B2090,7,1),[1]CatGlob!$R:$R,0),MATCH(MID(B2090,1,2),[1]CatGlob!$R:$R,0))))</f>
        <v>PUT</v>
      </c>
      <c r="F2090" s="397" t="s">
        <v>5303</v>
      </c>
      <c r="G2090" s="398" t="s">
        <v>43</v>
      </c>
      <c r="H2090" s="399" t="s">
        <v>5304</v>
      </c>
      <c r="I2090" s="399" t="s">
        <v>48</v>
      </c>
      <c r="J2090" s="399" t="s">
        <v>600</v>
      </c>
      <c r="K2090" s="396" t="s">
        <v>600</v>
      </c>
      <c r="L2090" s="400" t="str">
        <f>IF(ISERROR(MATCH(M2090,M$10:M2089,0)),M2090,"")</f>
        <v/>
      </c>
      <c r="M2090" s="401" t="str">
        <f>IF(B2090="","",IF(ISERROR(MATCH(F2090&amp;"_"&amp;G2090&amp;"_"&amp;H2090&amp;"_"&amp;I2090&amp;"_"&amp;J2090&amp;IF(K2090="","","_"&amp;K2090),[1]CatGlob!$B:$B,0)),F2090&amp;"_"&amp;G2090&amp;"_"&amp;H2090&amp;"_"&amp;I2090&amp;"_"&amp;J2090&amp;IF(K2090="","","_"&amp;K2090),INDEX([1]CatGlob!$C:$C,MATCH(F2090&amp;"_"&amp;G2090&amp;"_"&amp;H2090&amp;"_"&amp;I2090&amp;"_"&amp;J2090&amp;IF(K2090="","","_"&amp;K2090),[1]CatGlob!$B:$B,0))))</f>
        <v>DER_RV_OP_US</v>
      </c>
      <c r="N2090" s="402" t="str">
        <f t="shared" si="67"/>
        <v/>
      </c>
      <c r="O2090" s="402" t="str">
        <f t="shared" si="66"/>
        <v/>
      </c>
      <c r="P2090" s="401" t="str">
        <f>IF(LEN(B2090)&gt;8,INDEX([1]CatGlob!$X:$X,MATCH(M2090,[1]CatGlob!$W:$W,0)),"")</f>
        <v>INTER</v>
      </c>
      <c r="Q2090" s="403" t="str">
        <f>INDEX([1]CatGlob!P:P,MATCH(M2090,[1]CatGlob!O:O,0))</f>
        <v>RVI</v>
      </c>
      <c r="R2090" s="403"/>
      <c r="S2090" s="403"/>
      <c r="T2090" s="403" t="str">
        <f>INDEX([1]CatGlob!$D:$D,MATCH($M2090,[1]CatGlob!$C:$C,0))</f>
        <v>US</v>
      </c>
      <c r="U2090" s="441"/>
      <c r="V2090" s="404" t="str">
        <f>INDEX([1]CatGlob!$F:$F,MATCH($M2090,[1]CatGlob!$C:$C,0))</f>
        <v>-</v>
      </c>
      <c r="W2090" s="405"/>
      <c r="X2090" s="406">
        <v>0</v>
      </c>
      <c r="Y2090" s="407">
        <v>0</v>
      </c>
      <c r="Z2090" s="408">
        <v>0</v>
      </c>
      <c r="AA2090" s="407">
        <v>0</v>
      </c>
      <c r="AB2090" s="408">
        <v>0</v>
      </c>
      <c r="AC2090" s="407">
        <v>0</v>
      </c>
      <c r="AD2090" s="408">
        <v>0</v>
      </c>
      <c r="AE2090" s="407">
        <v>0</v>
      </c>
      <c r="AF2090" s="408">
        <v>0</v>
      </c>
      <c r="AG2090" s="407">
        <v>0</v>
      </c>
      <c r="AI2090" s="406">
        <v>0</v>
      </c>
      <c r="AJ2090" s="407">
        <v>0</v>
      </c>
      <c r="AK2090" s="408">
        <v>0</v>
      </c>
      <c r="AL2090" s="407">
        <v>0</v>
      </c>
      <c r="AM2090" s="408">
        <v>0</v>
      </c>
      <c r="AN2090" s="407">
        <v>0</v>
      </c>
      <c r="AO2090" s="408">
        <v>0</v>
      </c>
      <c r="AP2090" s="407">
        <v>0</v>
      </c>
      <c r="AQ2090" s="408">
        <v>0</v>
      </c>
      <c r="AR2090" s="407">
        <v>0</v>
      </c>
      <c r="AT2090" s="406">
        <v>0</v>
      </c>
      <c r="AU2090" s="407">
        <v>0</v>
      </c>
      <c r="AV2090" s="408">
        <v>0</v>
      </c>
      <c r="AW2090" s="407">
        <v>0</v>
      </c>
      <c r="AX2090" s="408">
        <v>0</v>
      </c>
      <c r="AY2090" s="407">
        <v>0</v>
      </c>
      <c r="AZ2090" s="408">
        <v>0</v>
      </c>
      <c r="BA2090" s="407">
        <v>0</v>
      </c>
      <c r="BB2090" s="408">
        <v>0</v>
      </c>
      <c r="BC2090" s="407">
        <v>0</v>
      </c>
    </row>
    <row r="2091" spans="1:55" x14ac:dyDescent="0.35">
      <c r="A2091" s="385" t="str" cm="1">
        <f t="array" ref="A2091">IFERROR(_xlfn.IFS(AND(F2091="Renta Variable",O2091=1),IFERROR(MATCH(B2091,[1]RV_Det!C:C,0),"Rev"),AND(J2091="Corporativa",O2091=1,I2091="EM"),IFERROR(MATCH(B2091,[1]RF_Corps!B:B,0),"Rev"),AND(F2091="Alternativos",O2091=1),IFERROR(MATCH(B2091,[1]Rep4!C:C,0),"Rev")),"")</f>
        <v/>
      </c>
      <c r="B2091" s="404" t="s">
        <v>5487</v>
      </c>
      <c r="C2091" s="439" t="s">
        <v>5488</v>
      </c>
      <c r="D2091" s="440" t="s">
        <v>5488</v>
      </c>
      <c r="E2091" s="396" t="str">
        <f>IF(B2091="","",INDEX([1]CatGlob!$S:$S,IFERROR(MATCH(MID(B2091,7,1),[1]CatGlob!$R:$R,0),MATCH(MID(B2091,1,2),[1]CatGlob!$R:$R,0))))</f>
        <v>PUT</v>
      </c>
      <c r="F2091" s="397" t="s">
        <v>5303</v>
      </c>
      <c r="G2091" s="398" t="s">
        <v>43</v>
      </c>
      <c r="H2091" s="399" t="s">
        <v>5304</v>
      </c>
      <c r="I2091" s="399" t="s">
        <v>48</v>
      </c>
      <c r="J2091" s="399" t="s">
        <v>600</v>
      </c>
      <c r="K2091" s="396" t="s">
        <v>600</v>
      </c>
      <c r="L2091" s="400" t="str">
        <f>IF(ISERROR(MATCH(M2091,M$10:M2090,0)),M2091,"")</f>
        <v/>
      </c>
      <c r="M2091" s="401" t="str">
        <f>IF(B2091="","",IF(ISERROR(MATCH(F2091&amp;"_"&amp;G2091&amp;"_"&amp;H2091&amp;"_"&amp;I2091&amp;"_"&amp;J2091&amp;IF(K2091="","","_"&amp;K2091),[1]CatGlob!$B:$B,0)),F2091&amp;"_"&amp;G2091&amp;"_"&amp;H2091&amp;"_"&amp;I2091&amp;"_"&amp;J2091&amp;IF(K2091="","","_"&amp;K2091),INDEX([1]CatGlob!$C:$C,MATCH(F2091&amp;"_"&amp;G2091&amp;"_"&amp;H2091&amp;"_"&amp;I2091&amp;"_"&amp;J2091&amp;IF(K2091="","","_"&amp;K2091),[1]CatGlob!$B:$B,0))))</f>
        <v>DER_RV_OP_US</v>
      </c>
      <c r="N2091" s="402" t="str">
        <f t="shared" si="67"/>
        <v/>
      </c>
      <c r="O2091" s="402" t="str">
        <f t="shared" si="66"/>
        <v/>
      </c>
      <c r="P2091" s="401" t="str">
        <f>IF(LEN(B2091)&gt;8,INDEX([1]CatGlob!$X:$X,MATCH(M2091,[1]CatGlob!$W:$W,0)),"")</f>
        <v>INTER</v>
      </c>
      <c r="Q2091" s="403" t="str">
        <f>INDEX([1]CatGlob!P:P,MATCH(M2091,[1]CatGlob!O:O,0))</f>
        <v>RVI</v>
      </c>
      <c r="R2091" s="403"/>
      <c r="S2091" s="403"/>
      <c r="T2091" s="403" t="str">
        <f>INDEX([1]CatGlob!$D:$D,MATCH($M2091,[1]CatGlob!$C:$C,0))</f>
        <v>US</v>
      </c>
      <c r="U2091" s="441"/>
      <c r="V2091" s="404" t="str">
        <f>INDEX([1]CatGlob!$F:$F,MATCH($M2091,[1]CatGlob!$C:$C,0))</f>
        <v>-</v>
      </c>
      <c r="W2091" s="405"/>
      <c r="X2091" s="406">
        <v>0</v>
      </c>
      <c r="Y2091" s="407">
        <v>0</v>
      </c>
      <c r="Z2091" s="408">
        <v>0</v>
      </c>
      <c r="AA2091" s="407">
        <v>0</v>
      </c>
      <c r="AB2091" s="408">
        <v>0</v>
      </c>
      <c r="AC2091" s="407">
        <v>0</v>
      </c>
      <c r="AD2091" s="408">
        <v>0</v>
      </c>
      <c r="AE2091" s="407">
        <v>0</v>
      </c>
      <c r="AF2091" s="408">
        <v>0</v>
      </c>
      <c r="AG2091" s="407">
        <v>0</v>
      </c>
      <c r="AI2091" s="406">
        <v>0</v>
      </c>
      <c r="AJ2091" s="407">
        <v>0</v>
      </c>
      <c r="AK2091" s="408">
        <v>0</v>
      </c>
      <c r="AL2091" s="407">
        <v>0</v>
      </c>
      <c r="AM2091" s="408">
        <v>0</v>
      </c>
      <c r="AN2091" s="407">
        <v>0</v>
      </c>
      <c r="AO2091" s="408">
        <v>0</v>
      </c>
      <c r="AP2091" s="407">
        <v>0</v>
      </c>
      <c r="AQ2091" s="408">
        <v>0</v>
      </c>
      <c r="AR2091" s="407">
        <v>0</v>
      </c>
      <c r="AT2091" s="406">
        <v>0</v>
      </c>
      <c r="AU2091" s="407">
        <v>0</v>
      </c>
      <c r="AV2091" s="408">
        <v>0</v>
      </c>
      <c r="AW2091" s="407">
        <v>0</v>
      </c>
      <c r="AX2091" s="408">
        <v>0</v>
      </c>
      <c r="AY2091" s="407">
        <v>0</v>
      </c>
      <c r="AZ2091" s="408">
        <v>0</v>
      </c>
      <c r="BA2091" s="407">
        <v>0</v>
      </c>
      <c r="BB2091" s="408">
        <v>0</v>
      </c>
      <c r="BC2091" s="407">
        <v>0</v>
      </c>
    </row>
    <row r="2092" spans="1:55" x14ac:dyDescent="0.35">
      <c r="A2092" s="385" t="str" cm="1">
        <f t="array" ref="A2092">IFERROR(_xlfn.IFS(AND(F2092="Renta Variable",O2092=1),IFERROR(MATCH(B2092,[1]RV_Det!C:C,0),"Rev"),AND(J2092="Corporativa",O2092=1,I2092="EM"),IFERROR(MATCH(B2092,[1]RF_Corps!B:B,0),"Rev"),AND(F2092="Alternativos",O2092=1),IFERROR(MATCH(B2092,[1]Rep4!C:C,0),"Rev")),"")</f>
        <v/>
      </c>
      <c r="B2092" s="404" t="s">
        <v>5489</v>
      </c>
      <c r="C2092" s="439" t="s">
        <v>5490</v>
      </c>
      <c r="D2092" s="440" t="s">
        <v>5490</v>
      </c>
      <c r="E2092" s="396" t="str">
        <f>IF(B2092="","",INDEX([1]CatGlob!$S:$S,IFERROR(MATCH(MID(B2092,7,1),[1]CatGlob!$R:$R,0),MATCH(MID(B2092,1,2),[1]CatGlob!$R:$R,0))))</f>
        <v>PUT</v>
      </c>
      <c r="F2092" s="397" t="s">
        <v>5303</v>
      </c>
      <c r="G2092" s="398" t="s">
        <v>43</v>
      </c>
      <c r="H2092" s="399" t="s">
        <v>5304</v>
      </c>
      <c r="I2092" s="399" t="s">
        <v>48</v>
      </c>
      <c r="J2092" s="399" t="s">
        <v>600</v>
      </c>
      <c r="K2092" s="396" t="s">
        <v>600</v>
      </c>
      <c r="L2092" s="400" t="str">
        <f>IF(ISERROR(MATCH(M2092,M$10:M2091,0)),M2092,"")</f>
        <v/>
      </c>
      <c r="M2092" s="401" t="str">
        <f>IF(B2092="","",IF(ISERROR(MATCH(F2092&amp;"_"&amp;G2092&amp;"_"&amp;H2092&amp;"_"&amp;I2092&amp;"_"&amp;J2092&amp;IF(K2092="","","_"&amp;K2092),[1]CatGlob!$B:$B,0)),F2092&amp;"_"&amp;G2092&amp;"_"&amp;H2092&amp;"_"&amp;I2092&amp;"_"&amp;J2092&amp;IF(K2092="","","_"&amp;K2092),INDEX([1]CatGlob!$C:$C,MATCH(F2092&amp;"_"&amp;G2092&amp;"_"&amp;H2092&amp;"_"&amp;I2092&amp;"_"&amp;J2092&amp;IF(K2092="","","_"&amp;K2092),[1]CatGlob!$B:$B,0))))</f>
        <v>DER_RV_OP_US</v>
      </c>
      <c r="N2092" s="402" t="str">
        <f t="shared" si="67"/>
        <v/>
      </c>
      <c r="O2092" s="402" t="str">
        <f t="shared" si="66"/>
        <v/>
      </c>
      <c r="P2092" s="401" t="str">
        <f>IF(LEN(B2092)&gt;8,INDEX([1]CatGlob!$X:$X,MATCH(M2092,[1]CatGlob!$W:$W,0)),"")</f>
        <v>INTER</v>
      </c>
      <c r="Q2092" s="403" t="str">
        <f>INDEX([1]CatGlob!P:P,MATCH(M2092,[1]CatGlob!O:O,0))</f>
        <v>RVI</v>
      </c>
      <c r="R2092" s="403"/>
      <c r="S2092" s="403"/>
      <c r="T2092" s="403" t="str">
        <f>INDEX([1]CatGlob!$D:$D,MATCH($M2092,[1]CatGlob!$C:$C,0))</f>
        <v>US</v>
      </c>
      <c r="U2092" s="441"/>
      <c r="V2092" s="404" t="str">
        <f>INDEX([1]CatGlob!$F:$F,MATCH($M2092,[1]CatGlob!$C:$C,0))</f>
        <v>-</v>
      </c>
      <c r="W2092" s="405"/>
      <c r="X2092" s="406">
        <v>0</v>
      </c>
      <c r="Y2092" s="407">
        <v>0</v>
      </c>
      <c r="Z2092" s="408">
        <v>0</v>
      </c>
      <c r="AA2092" s="407">
        <v>0</v>
      </c>
      <c r="AB2092" s="408">
        <v>0</v>
      </c>
      <c r="AC2092" s="407">
        <v>0</v>
      </c>
      <c r="AD2092" s="408">
        <v>0</v>
      </c>
      <c r="AE2092" s="407">
        <v>0</v>
      </c>
      <c r="AF2092" s="408">
        <v>0</v>
      </c>
      <c r="AG2092" s="407">
        <v>0</v>
      </c>
      <c r="AI2092" s="406">
        <v>0</v>
      </c>
      <c r="AJ2092" s="407">
        <v>0</v>
      </c>
      <c r="AK2092" s="408">
        <v>0</v>
      </c>
      <c r="AL2092" s="407">
        <v>0</v>
      </c>
      <c r="AM2092" s="408">
        <v>0</v>
      </c>
      <c r="AN2092" s="407">
        <v>0</v>
      </c>
      <c r="AO2092" s="408">
        <v>0</v>
      </c>
      <c r="AP2092" s="407">
        <v>0</v>
      </c>
      <c r="AQ2092" s="408">
        <v>0</v>
      </c>
      <c r="AR2092" s="407">
        <v>0</v>
      </c>
      <c r="AT2092" s="406">
        <v>0</v>
      </c>
      <c r="AU2092" s="407">
        <v>0</v>
      </c>
      <c r="AV2092" s="408">
        <v>0</v>
      </c>
      <c r="AW2092" s="407">
        <v>0</v>
      </c>
      <c r="AX2092" s="408">
        <v>0</v>
      </c>
      <c r="AY2092" s="407">
        <v>0</v>
      </c>
      <c r="AZ2092" s="408">
        <v>0</v>
      </c>
      <c r="BA2092" s="407">
        <v>0</v>
      </c>
      <c r="BB2092" s="408">
        <v>0</v>
      </c>
      <c r="BC2092" s="407">
        <v>0</v>
      </c>
    </row>
    <row r="2093" spans="1:55" x14ac:dyDescent="0.35">
      <c r="A2093" s="385" t="str" cm="1">
        <f t="array" ref="A2093">IFERROR(_xlfn.IFS(AND(F2093="Renta Variable",O2093=1),IFERROR(MATCH(B2093,[1]RV_Det!C:C,0),"Rev"),AND(J2093="Corporativa",O2093=1,I2093="EM"),IFERROR(MATCH(B2093,[1]RF_Corps!B:B,0),"Rev"),AND(F2093="Alternativos",O2093=1),IFERROR(MATCH(B2093,[1]Rep4!C:C,0),"Rev")),"")</f>
        <v/>
      </c>
      <c r="B2093" s="404" t="s">
        <v>5491</v>
      </c>
      <c r="C2093" s="439" t="s">
        <v>5492</v>
      </c>
      <c r="D2093" s="440" t="s">
        <v>5492</v>
      </c>
      <c r="E2093" s="396" t="str">
        <f>IF(B2093="","",INDEX([1]CatGlob!$S:$S,IFERROR(MATCH(MID(B2093,7,1),[1]CatGlob!$R:$R,0),MATCH(MID(B2093,1,2),[1]CatGlob!$R:$R,0))))</f>
        <v>PUT</v>
      </c>
      <c r="F2093" s="397" t="s">
        <v>5303</v>
      </c>
      <c r="G2093" s="398" t="s">
        <v>43</v>
      </c>
      <c r="H2093" s="399" t="s">
        <v>5304</v>
      </c>
      <c r="I2093" s="399" t="s">
        <v>48</v>
      </c>
      <c r="J2093" s="399" t="s">
        <v>600</v>
      </c>
      <c r="K2093" s="396" t="s">
        <v>600</v>
      </c>
      <c r="L2093" s="400" t="str">
        <f>IF(ISERROR(MATCH(M2093,M$10:M2092,0)),M2093,"")</f>
        <v/>
      </c>
      <c r="M2093" s="401" t="str">
        <f>IF(B2093="","",IF(ISERROR(MATCH(F2093&amp;"_"&amp;G2093&amp;"_"&amp;H2093&amp;"_"&amp;I2093&amp;"_"&amp;J2093&amp;IF(K2093="","","_"&amp;K2093),[1]CatGlob!$B:$B,0)),F2093&amp;"_"&amp;G2093&amp;"_"&amp;H2093&amp;"_"&amp;I2093&amp;"_"&amp;J2093&amp;IF(K2093="","","_"&amp;K2093),INDEX([1]CatGlob!$C:$C,MATCH(F2093&amp;"_"&amp;G2093&amp;"_"&amp;H2093&amp;"_"&amp;I2093&amp;"_"&amp;J2093&amp;IF(K2093="","","_"&amp;K2093),[1]CatGlob!$B:$B,0))))</f>
        <v>DER_RV_OP_US</v>
      </c>
      <c r="N2093" s="402" t="str">
        <f t="shared" si="67"/>
        <v/>
      </c>
      <c r="O2093" s="402" t="str">
        <f t="shared" si="66"/>
        <v/>
      </c>
      <c r="P2093" s="401" t="str">
        <f>IF(LEN(B2093)&gt;8,INDEX([1]CatGlob!$X:$X,MATCH(M2093,[1]CatGlob!$W:$W,0)),"")</f>
        <v>INTER</v>
      </c>
      <c r="Q2093" s="403" t="str">
        <f>INDEX([1]CatGlob!P:P,MATCH(M2093,[1]CatGlob!O:O,0))</f>
        <v>RVI</v>
      </c>
      <c r="R2093" s="403"/>
      <c r="S2093" s="403"/>
      <c r="T2093" s="403" t="str">
        <f>INDEX([1]CatGlob!$D:$D,MATCH($M2093,[1]CatGlob!$C:$C,0))</f>
        <v>US</v>
      </c>
      <c r="U2093" s="441"/>
      <c r="V2093" s="404" t="str">
        <f>INDEX([1]CatGlob!$F:$F,MATCH($M2093,[1]CatGlob!$C:$C,0))</f>
        <v>-</v>
      </c>
      <c r="W2093" s="405"/>
      <c r="X2093" s="406">
        <v>0</v>
      </c>
      <c r="Y2093" s="407">
        <v>0</v>
      </c>
      <c r="Z2093" s="408">
        <v>0</v>
      </c>
      <c r="AA2093" s="407">
        <v>0</v>
      </c>
      <c r="AB2093" s="408">
        <v>0</v>
      </c>
      <c r="AC2093" s="407">
        <v>0</v>
      </c>
      <c r="AD2093" s="408">
        <v>0</v>
      </c>
      <c r="AE2093" s="407">
        <v>0</v>
      </c>
      <c r="AF2093" s="408">
        <v>0</v>
      </c>
      <c r="AG2093" s="407">
        <v>0</v>
      </c>
      <c r="AI2093" s="406">
        <v>0</v>
      </c>
      <c r="AJ2093" s="407">
        <v>0</v>
      </c>
      <c r="AK2093" s="408">
        <v>0</v>
      </c>
      <c r="AL2093" s="407">
        <v>0</v>
      </c>
      <c r="AM2093" s="408">
        <v>0</v>
      </c>
      <c r="AN2093" s="407">
        <v>0</v>
      </c>
      <c r="AO2093" s="408">
        <v>0</v>
      </c>
      <c r="AP2093" s="407">
        <v>0</v>
      </c>
      <c r="AQ2093" s="408">
        <v>0</v>
      </c>
      <c r="AR2093" s="407">
        <v>0</v>
      </c>
      <c r="AT2093" s="406">
        <v>0</v>
      </c>
      <c r="AU2093" s="407">
        <v>0</v>
      </c>
      <c r="AV2093" s="408">
        <v>0</v>
      </c>
      <c r="AW2093" s="407">
        <v>0</v>
      </c>
      <c r="AX2093" s="408">
        <v>0</v>
      </c>
      <c r="AY2093" s="407">
        <v>0</v>
      </c>
      <c r="AZ2093" s="408">
        <v>0</v>
      </c>
      <c r="BA2093" s="407">
        <v>0</v>
      </c>
      <c r="BB2093" s="408">
        <v>0</v>
      </c>
      <c r="BC2093" s="407">
        <v>0</v>
      </c>
    </row>
    <row r="2094" spans="1:55" x14ac:dyDescent="0.35">
      <c r="A2094" s="385" t="str" cm="1">
        <f t="array" ref="A2094">IFERROR(_xlfn.IFS(AND(F2094="Renta Variable",O2094=1),IFERROR(MATCH(B2094,[1]RV_Det!C:C,0),"Rev"),AND(J2094="Corporativa",O2094=1,I2094="EM"),IFERROR(MATCH(B2094,[1]RF_Corps!B:B,0),"Rev"),AND(F2094="Alternativos",O2094=1),IFERROR(MATCH(B2094,[1]Rep4!C:C,0),"Rev")),"")</f>
        <v/>
      </c>
      <c r="B2094" s="404" t="s">
        <v>5493</v>
      </c>
      <c r="C2094" s="439" t="s">
        <v>5494</v>
      </c>
      <c r="D2094" s="440" t="s">
        <v>5494</v>
      </c>
      <c r="E2094" s="396" t="str">
        <f>IF(B2094="","",INDEX([1]CatGlob!$S:$S,IFERROR(MATCH(MID(B2094,7,1),[1]CatGlob!$R:$R,0),MATCH(MID(B2094,1,2),[1]CatGlob!$R:$R,0))))</f>
        <v>PUT</v>
      </c>
      <c r="F2094" s="397" t="s">
        <v>5303</v>
      </c>
      <c r="G2094" s="398" t="s">
        <v>43</v>
      </c>
      <c r="H2094" s="399" t="s">
        <v>5304</v>
      </c>
      <c r="I2094" s="399" t="s">
        <v>48</v>
      </c>
      <c r="J2094" s="399" t="s">
        <v>600</v>
      </c>
      <c r="K2094" s="396" t="s">
        <v>600</v>
      </c>
      <c r="L2094" s="400" t="str">
        <f>IF(ISERROR(MATCH(M2094,M$10:M2093,0)),M2094,"")</f>
        <v/>
      </c>
      <c r="M2094" s="401" t="str">
        <f>IF(B2094="","",IF(ISERROR(MATCH(F2094&amp;"_"&amp;G2094&amp;"_"&amp;H2094&amp;"_"&amp;I2094&amp;"_"&amp;J2094&amp;IF(K2094="","","_"&amp;K2094),[1]CatGlob!$B:$B,0)),F2094&amp;"_"&amp;G2094&amp;"_"&amp;H2094&amp;"_"&amp;I2094&amp;"_"&amp;J2094&amp;IF(K2094="","","_"&amp;K2094),INDEX([1]CatGlob!$C:$C,MATCH(F2094&amp;"_"&amp;G2094&amp;"_"&amp;H2094&amp;"_"&amp;I2094&amp;"_"&amp;J2094&amp;IF(K2094="","","_"&amp;K2094),[1]CatGlob!$B:$B,0))))</f>
        <v>DER_RV_OP_US</v>
      </c>
      <c r="N2094" s="402" t="str">
        <f t="shared" si="67"/>
        <v/>
      </c>
      <c r="O2094" s="402" t="str">
        <f t="shared" si="66"/>
        <v/>
      </c>
      <c r="P2094" s="401" t="str">
        <f>IF(LEN(B2094)&gt;8,INDEX([1]CatGlob!$X:$X,MATCH(M2094,[1]CatGlob!$W:$W,0)),"")</f>
        <v>INTER</v>
      </c>
      <c r="Q2094" s="403" t="str">
        <f>INDEX([1]CatGlob!P:P,MATCH(M2094,[1]CatGlob!O:O,0))</f>
        <v>RVI</v>
      </c>
      <c r="R2094" s="403"/>
      <c r="S2094" s="403"/>
      <c r="T2094" s="403" t="str">
        <f>INDEX([1]CatGlob!$D:$D,MATCH($M2094,[1]CatGlob!$C:$C,0))</f>
        <v>US</v>
      </c>
      <c r="U2094" s="441"/>
      <c r="V2094" s="404" t="str">
        <f>INDEX([1]CatGlob!$F:$F,MATCH($M2094,[1]CatGlob!$C:$C,0))</f>
        <v>-</v>
      </c>
      <c r="W2094" s="405"/>
      <c r="X2094" s="406">
        <v>0</v>
      </c>
      <c r="Y2094" s="407">
        <v>0</v>
      </c>
      <c r="Z2094" s="408">
        <v>0</v>
      </c>
      <c r="AA2094" s="407">
        <v>0</v>
      </c>
      <c r="AB2094" s="408">
        <v>0</v>
      </c>
      <c r="AC2094" s="407">
        <v>0</v>
      </c>
      <c r="AD2094" s="408">
        <v>0</v>
      </c>
      <c r="AE2094" s="407">
        <v>0</v>
      </c>
      <c r="AF2094" s="408">
        <v>0</v>
      </c>
      <c r="AG2094" s="407">
        <v>0</v>
      </c>
      <c r="AI2094" s="406">
        <v>0</v>
      </c>
      <c r="AJ2094" s="407">
        <v>0</v>
      </c>
      <c r="AK2094" s="408">
        <v>0</v>
      </c>
      <c r="AL2094" s="407">
        <v>0</v>
      </c>
      <c r="AM2094" s="408">
        <v>0</v>
      </c>
      <c r="AN2094" s="407">
        <v>0</v>
      </c>
      <c r="AO2094" s="408">
        <v>0</v>
      </c>
      <c r="AP2094" s="407">
        <v>0</v>
      </c>
      <c r="AQ2094" s="408">
        <v>0</v>
      </c>
      <c r="AR2094" s="407">
        <v>0</v>
      </c>
      <c r="AT2094" s="406">
        <v>0</v>
      </c>
      <c r="AU2094" s="407">
        <v>0</v>
      </c>
      <c r="AV2094" s="408">
        <v>0</v>
      </c>
      <c r="AW2094" s="407">
        <v>0</v>
      </c>
      <c r="AX2094" s="408">
        <v>0</v>
      </c>
      <c r="AY2094" s="407">
        <v>0</v>
      </c>
      <c r="AZ2094" s="408">
        <v>0</v>
      </c>
      <c r="BA2094" s="407">
        <v>0</v>
      </c>
      <c r="BB2094" s="408">
        <v>0</v>
      </c>
      <c r="BC2094" s="407">
        <v>0</v>
      </c>
    </row>
    <row r="2095" spans="1:55" x14ac:dyDescent="0.35">
      <c r="A2095" s="385" t="str" cm="1">
        <f t="array" ref="A2095">IFERROR(_xlfn.IFS(AND(F2095="Renta Variable",O2095=1),IFERROR(MATCH(B2095,[1]RV_Det!C:C,0),"Rev"),AND(J2095="Corporativa",O2095=1,I2095="EM"),IFERROR(MATCH(B2095,[1]RF_Corps!B:B,0),"Rev"),AND(F2095="Alternativos",O2095=1),IFERROR(MATCH(B2095,[1]Rep4!C:C,0),"Rev")),"")</f>
        <v/>
      </c>
      <c r="B2095" s="404" t="s">
        <v>5495</v>
      </c>
      <c r="C2095" s="439" t="s">
        <v>5496</v>
      </c>
      <c r="D2095" s="440" t="s">
        <v>5496</v>
      </c>
      <c r="E2095" s="396" t="str">
        <f>IF(B2095="","",INDEX([1]CatGlob!$S:$S,IFERROR(MATCH(MID(B2095,7,1),[1]CatGlob!$R:$R,0),MATCH(MID(B2095,1,2),[1]CatGlob!$R:$R,0))))</f>
        <v>PUT</v>
      </c>
      <c r="F2095" s="397" t="s">
        <v>5303</v>
      </c>
      <c r="G2095" s="398" t="s">
        <v>43</v>
      </c>
      <c r="H2095" s="399" t="s">
        <v>5304</v>
      </c>
      <c r="I2095" s="399" t="s">
        <v>48</v>
      </c>
      <c r="J2095" s="399" t="s">
        <v>600</v>
      </c>
      <c r="K2095" s="396" t="s">
        <v>600</v>
      </c>
      <c r="L2095" s="400" t="str">
        <f>IF(ISERROR(MATCH(M2095,M$10:M2094,0)),M2095,"")</f>
        <v/>
      </c>
      <c r="M2095" s="401" t="str">
        <f>IF(B2095="","",IF(ISERROR(MATCH(F2095&amp;"_"&amp;G2095&amp;"_"&amp;H2095&amp;"_"&amp;I2095&amp;"_"&amp;J2095&amp;IF(K2095="","","_"&amp;K2095),[1]CatGlob!$B:$B,0)),F2095&amp;"_"&amp;G2095&amp;"_"&amp;H2095&amp;"_"&amp;I2095&amp;"_"&amp;J2095&amp;IF(K2095="","","_"&amp;K2095),INDEX([1]CatGlob!$C:$C,MATCH(F2095&amp;"_"&amp;G2095&amp;"_"&amp;H2095&amp;"_"&amp;I2095&amp;"_"&amp;J2095&amp;IF(K2095="","","_"&amp;K2095),[1]CatGlob!$B:$B,0))))</f>
        <v>DER_RV_OP_US</v>
      </c>
      <c r="N2095" s="402" t="str">
        <f t="shared" si="67"/>
        <v/>
      </c>
      <c r="O2095" s="402" t="str">
        <f t="shared" si="66"/>
        <v/>
      </c>
      <c r="P2095" s="401" t="str">
        <f>IF(LEN(B2095)&gt;8,INDEX([1]CatGlob!$X:$X,MATCH(M2095,[1]CatGlob!$W:$W,0)),"")</f>
        <v>INTER</v>
      </c>
      <c r="Q2095" s="403" t="str">
        <f>INDEX([1]CatGlob!P:P,MATCH(M2095,[1]CatGlob!O:O,0))</f>
        <v>RVI</v>
      </c>
      <c r="R2095" s="403"/>
      <c r="S2095" s="403"/>
      <c r="T2095" s="403" t="str">
        <f>INDEX([1]CatGlob!$D:$D,MATCH($M2095,[1]CatGlob!$C:$C,0))</f>
        <v>US</v>
      </c>
      <c r="U2095" s="441"/>
      <c r="V2095" s="404" t="str">
        <f>INDEX([1]CatGlob!$F:$F,MATCH($M2095,[1]CatGlob!$C:$C,0))</f>
        <v>-</v>
      </c>
      <c r="W2095" s="405"/>
      <c r="X2095" s="406">
        <v>0</v>
      </c>
      <c r="Y2095" s="407">
        <v>0</v>
      </c>
      <c r="Z2095" s="408">
        <v>0</v>
      </c>
      <c r="AA2095" s="407">
        <v>0</v>
      </c>
      <c r="AB2095" s="408">
        <v>0</v>
      </c>
      <c r="AC2095" s="407">
        <v>0</v>
      </c>
      <c r="AD2095" s="408">
        <v>0</v>
      </c>
      <c r="AE2095" s="407">
        <v>0</v>
      </c>
      <c r="AF2095" s="408">
        <v>0</v>
      </c>
      <c r="AG2095" s="407">
        <v>0</v>
      </c>
      <c r="AI2095" s="406">
        <v>0</v>
      </c>
      <c r="AJ2095" s="407">
        <v>0</v>
      </c>
      <c r="AK2095" s="408">
        <v>0</v>
      </c>
      <c r="AL2095" s="407">
        <v>0</v>
      </c>
      <c r="AM2095" s="408">
        <v>0</v>
      </c>
      <c r="AN2095" s="407">
        <v>0</v>
      </c>
      <c r="AO2095" s="408">
        <v>0</v>
      </c>
      <c r="AP2095" s="407">
        <v>0</v>
      </c>
      <c r="AQ2095" s="408">
        <v>0</v>
      </c>
      <c r="AR2095" s="407">
        <v>0</v>
      </c>
      <c r="AT2095" s="406">
        <v>0</v>
      </c>
      <c r="AU2095" s="407">
        <v>0</v>
      </c>
      <c r="AV2095" s="408">
        <v>0</v>
      </c>
      <c r="AW2095" s="407">
        <v>0</v>
      </c>
      <c r="AX2095" s="408">
        <v>0</v>
      </c>
      <c r="AY2095" s="407">
        <v>0</v>
      </c>
      <c r="AZ2095" s="408">
        <v>0</v>
      </c>
      <c r="BA2095" s="407">
        <v>0</v>
      </c>
      <c r="BB2095" s="408">
        <v>0</v>
      </c>
      <c r="BC2095" s="407">
        <v>0</v>
      </c>
    </row>
    <row r="2096" spans="1:55" x14ac:dyDescent="0.35">
      <c r="A2096" s="385" t="str" cm="1">
        <f t="array" ref="A2096">IFERROR(_xlfn.IFS(AND(F2096="Renta Variable",O2096=1),IFERROR(MATCH(B2096,[1]RV_Det!C:C,0),"Rev"),AND(J2096="Corporativa",O2096=1,I2096="EM"),IFERROR(MATCH(B2096,[1]RF_Corps!B:B,0),"Rev"),AND(F2096="Alternativos",O2096=1),IFERROR(MATCH(B2096,[1]Rep4!C:C,0),"Rev")),"")</f>
        <v/>
      </c>
      <c r="B2096" s="404" t="s">
        <v>5497</v>
      </c>
      <c r="C2096" s="439" t="s">
        <v>5498</v>
      </c>
      <c r="D2096" s="440" t="s">
        <v>5498</v>
      </c>
      <c r="E2096" s="396" t="str">
        <f>IF(B2096="","",INDEX([1]CatGlob!$S:$S,IFERROR(MATCH(MID(B2096,7,1),[1]CatGlob!$R:$R,0),MATCH(MID(B2096,1,2),[1]CatGlob!$R:$R,0))))</f>
        <v>PUT</v>
      </c>
      <c r="F2096" s="397" t="s">
        <v>5303</v>
      </c>
      <c r="G2096" s="398" t="s">
        <v>43</v>
      </c>
      <c r="H2096" s="399" t="s">
        <v>5304</v>
      </c>
      <c r="I2096" s="399" t="s">
        <v>48</v>
      </c>
      <c r="J2096" s="399" t="s">
        <v>600</v>
      </c>
      <c r="K2096" s="396" t="s">
        <v>600</v>
      </c>
      <c r="L2096" s="400" t="str">
        <f>IF(ISERROR(MATCH(M2096,M$10:M2095,0)),M2096,"")</f>
        <v/>
      </c>
      <c r="M2096" s="401" t="str">
        <f>IF(B2096="","",IF(ISERROR(MATCH(F2096&amp;"_"&amp;G2096&amp;"_"&amp;H2096&amp;"_"&amp;I2096&amp;"_"&amp;J2096&amp;IF(K2096="","","_"&amp;K2096),[1]CatGlob!$B:$B,0)),F2096&amp;"_"&amp;G2096&amp;"_"&amp;H2096&amp;"_"&amp;I2096&amp;"_"&amp;J2096&amp;IF(K2096="","","_"&amp;K2096),INDEX([1]CatGlob!$C:$C,MATCH(F2096&amp;"_"&amp;G2096&amp;"_"&amp;H2096&amp;"_"&amp;I2096&amp;"_"&amp;J2096&amp;IF(K2096="","","_"&amp;K2096),[1]CatGlob!$B:$B,0))))</f>
        <v>DER_RV_OP_US</v>
      </c>
      <c r="N2096" s="402" t="str">
        <f t="shared" si="67"/>
        <v/>
      </c>
      <c r="O2096" s="402" t="str">
        <f t="shared" si="66"/>
        <v/>
      </c>
      <c r="P2096" s="401" t="str">
        <f>IF(LEN(B2096)&gt;8,INDEX([1]CatGlob!$X:$X,MATCH(M2096,[1]CatGlob!$W:$W,0)),"")</f>
        <v>INTER</v>
      </c>
      <c r="Q2096" s="403" t="str">
        <f>INDEX([1]CatGlob!P:P,MATCH(M2096,[1]CatGlob!O:O,0))</f>
        <v>RVI</v>
      </c>
      <c r="R2096" s="403"/>
      <c r="S2096" s="403"/>
      <c r="T2096" s="403" t="str">
        <f>INDEX([1]CatGlob!$D:$D,MATCH($M2096,[1]CatGlob!$C:$C,0))</f>
        <v>US</v>
      </c>
      <c r="U2096" s="441"/>
      <c r="V2096" s="404" t="str">
        <f>INDEX([1]CatGlob!$F:$F,MATCH($M2096,[1]CatGlob!$C:$C,0))</f>
        <v>-</v>
      </c>
      <c r="W2096" s="405"/>
      <c r="X2096" s="406">
        <v>0</v>
      </c>
      <c r="Y2096" s="407">
        <v>0</v>
      </c>
      <c r="Z2096" s="408">
        <v>0</v>
      </c>
      <c r="AA2096" s="407">
        <v>0</v>
      </c>
      <c r="AB2096" s="408">
        <v>0</v>
      </c>
      <c r="AC2096" s="407">
        <v>0</v>
      </c>
      <c r="AD2096" s="408">
        <v>0</v>
      </c>
      <c r="AE2096" s="407">
        <v>0</v>
      </c>
      <c r="AF2096" s="408">
        <v>0</v>
      </c>
      <c r="AG2096" s="407">
        <v>0</v>
      </c>
      <c r="AI2096" s="406">
        <v>0</v>
      </c>
      <c r="AJ2096" s="407">
        <v>0</v>
      </c>
      <c r="AK2096" s="408">
        <v>0</v>
      </c>
      <c r="AL2096" s="407">
        <v>0</v>
      </c>
      <c r="AM2096" s="408">
        <v>0</v>
      </c>
      <c r="AN2096" s="407">
        <v>0</v>
      </c>
      <c r="AO2096" s="408">
        <v>0</v>
      </c>
      <c r="AP2096" s="407">
        <v>0</v>
      </c>
      <c r="AQ2096" s="408">
        <v>0</v>
      </c>
      <c r="AR2096" s="407">
        <v>0</v>
      </c>
      <c r="AT2096" s="406">
        <v>0</v>
      </c>
      <c r="AU2096" s="407">
        <v>0</v>
      </c>
      <c r="AV2096" s="408">
        <v>0</v>
      </c>
      <c r="AW2096" s="407">
        <v>0</v>
      </c>
      <c r="AX2096" s="408">
        <v>0</v>
      </c>
      <c r="AY2096" s="407">
        <v>0</v>
      </c>
      <c r="AZ2096" s="408">
        <v>0</v>
      </c>
      <c r="BA2096" s="407">
        <v>0</v>
      </c>
      <c r="BB2096" s="408">
        <v>0</v>
      </c>
      <c r="BC2096" s="407">
        <v>0</v>
      </c>
    </row>
    <row r="2097" spans="1:55" x14ac:dyDescent="0.35">
      <c r="A2097" s="385" t="str" cm="1">
        <f t="array" ref="A2097">IFERROR(_xlfn.IFS(AND(F2097="Renta Variable",O2097=1),IFERROR(MATCH(B2097,[1]RV_Det!C:C,0),"Rev"),AND(J2097="Corporativa",O2097=1,I2097="EM"),IFERROR(MATCH(B2097,[1]RF_Corps!B:B,0),"Rev"),AND(F2097="Alternativos",O2097=1),IFERROR(MATCH(B2097,[1]Rep4!C:C,0),"Rev")),"")</f>
        <v/>
      </c>
      <c r="B2097" s="404" t="s">
        <v>5499</v>
      </c>
      <c r="C2097" s="439" t="s">
        <v>5498</v>
      </c>
      <c r="D2097" s="440" t="s">
        <v>5498</v>
      </c>
      <c r="E2097" s="396" t="str">
        <f>IF(B2097="","",INDEX([1]CatGlob!$S:$S,IFERROR(MATCH(MID(B2097,7,1),[1]CatGlob!$R:$R,0),MATCH(MID(B2097,1,2),[1]CatGlob!$R:$R,0))))</f>
        <v>PUT</v>
      </c>
      <c r="F2097" s="397" t="s">
        <v>5303</v>
      </c>
      <c r="G2097" s="398" t="s">
        <v>43</v>
      </c>
      <c r="H2097" s="399" t="s">
        <v>5304</v>
      </c>
      <c r="I2097" s="399" t="s">
        <v>48</v>
      </c>
      <c r="J2097" s="399" t="s">
        <v>600</v>
      </c>
      <c r="K2097" s="396" t="s">
        <v>600</v>
      </c>
      <c r="L2097" s="400" t="str">
        <f>IF(ISERROR(MATCH(M2097,M$10:M2096,0)),M2097,"")</f>
        <v/>
      </c>
      <c r="M2097" s="401" t="str">
        <f>IF(B2097="","",IF(ISERROR(MATCH(F2097&amp;"_"&amp;G2097&amp;"_"&amp;H2097&amp;"_"&amp;I2097&amp;"_"&amp;J2097&amp;IF(K2097="","","_"&amp;K2097),[1]CatGlob!$B:$B,0)),F2097&amp;"_"&amp;G2097&amp;"_"&amp;H2097&amp;"_"&amp;I2097&amp;"_"&amp;J2097&amp;IF(K2097="","","_"&amp;K2097),INDEX([1]CatGlob!$C:$C,MATCH(F2097&amp;"_"&amp;G2097&amp;"_"&amp;H2097&amp;"_"&amp;I2097&amp;"_"&amp;J2097&amp;IF(K2097="","","_"&amp;K2097),[1]CatGlob!$B:$B,0))))</f>
        <v>DER_RV_OP_US</v>
      </c>
      <c r="N2097" s="402" t="str">
        <f t="shared" si="67"/>
        <v/>
      </c>
      <c r="O2097" s="402" t="str">
        <f t="shared" si="66"/>
        <v/>
      </c>
      <c r="P2097" s="401" t="str">
        <f>IF(LEN(B2097)&gt;8,INDEX([1]CatGlob!$X:$X,MATCH(M2097,[1]CatGlob!$W:$W,0)),"")</f>
        <v>INTER</v>
      </c>
      <c r="Q2097" s="403" t="str">
        <f>INDEX([1]CatGlob!P:P,MATCH(M2097,[1]CatGlob!O:O,0))</f>
        <v>RVI</v>
      </c>
      <c r="R2097" s="403"/>
      <c r="S2097" s="403"/>
      <c r="T2097" s="403" t="str">
        <f>INDEX([1]CatGlob!$D:$D,MATCH($M2097,[1]CatGlob!$C:$C,0))</f>
        <v>US</v>
      </c>
      <c r="U2097" s="441"/>
      <c r="V2097" s="404" t="str">
        <f>INDEX([1]CatGlob!$F:$F,MATCH($M2097,[1]CatGlob!$C:$C,0))</f>
        <v>-</v>
      </c>
      <c r="W2097" s="405"/>
      <c r="X2097" s="406">
        <v>0</v>
      </c>
      <c r="Y2097" s="407">
        <v>0</v>
      </c>
      <c r="Z2097" s="408">
        <v>0</v>
      </c>
      <c r="AA2097" s="407">
        <v>0</v>
      </c>
      <c r="AB2097" s="408">
        <v>0</v>
      </c>
      <c r="AC2097" s="407">
        <v>0</v>
      </c>
      <c r="AD2097" s="408">
        <v>0</v>
      </c>
      <c r="AE2097" s="407">
        <v>0</v>
      </c>
      <c r="AF2097" s="408">
        <v>0</v>
      </c>
      <c r="AG2097" s="407">
        <v>0</v>
      </c>
      <c r="AI2097" s="406">
        <v>0</v>
      </c>
      <c r="AJ2097" s="407">
        <v>0</v>
      </c>
      <c r="AK2097" s="408">
        <v>0</v>
      </c>
      <c r="AL2097" s="407">
        <v>0</v>
      </c>
      <c r="AM2097" s="408">
        <v>0</v>
      </c>
      <c r="AN2097" s="407">
        <v>0</v>
      </c>
      <c r="AO2097" s="408">
        <v>0</v>
      </c>
      <c r="AP2097" s="407">
        <v>0</v>
      </c>
      <c r="AQ2097" s="408">
        <v>0</v>
      </c>
      <c r="AR2097" s="407">
        <v>0</v>
      </c>
      <c r="AT2097" s="406">
        <v>0</v>
      </c>
      <c r="AU2097" s="407">
        <v>0</v>
      </c>
      <c r="AV2097" s="408">
        <v>0</v>
      </c>
      <c r="AW2097" s="407">
        <v>0</v>
      </c>
      <c r="AX2097" s="408">
        <v>0</v>
      </c>
      <c r="AY2097" s="407">
        <v>0</v>
      </c>
      <c r="AZ2097" s="408">
        <v>0</v>
      </c>
      <c r="BA2097" s="407">
        <v>0</v>
      </c>
      <c r="BB2097" s="408">
        <v>0</v>
      </c>
      <c r="BC2097" s="407">
        <v>0</v>
      </c>
    </row>
    <row r="2098" spans="1:55" x14ac:dyDescent="0.35">
      <c r="A2098" s="385" t="str" cm="1">
        <f t="array" ref="A2098">IFERROR(_xlfn.IFS(AND(F2098="Renta Variable",O2098=1),IFERROR(MATCH(B2098,[1]RV_Det!C:C,0),"Rev"),AND(J2098="Corporativa",O2098=1,I2098="EM"),IFERROR(MATCH(B2098,[1]RF_Corps!B:B,0),"Rev"),AND(F2098="Alternativos",O2098=1),IFERROR(MATCH(B2098,[1]Rep4!C:C,0),"Rev")),"")</f>
        <v/>
      </c>
      <c r="B2098" s="404" t="s">
        <v>5500</v>
      </c>
      <c r="C2098" s="439" t="s">
        <v>5501</v>
      </c>
      <c r="D2098" s="440" t="s">
        <v>5501</v>
      </c>
      <c r="E2098" s="396" t="str">
        <f>IF(B2098="","",INDEX([1]CatGlob!$S:$S,IFERROR(MATCH(MID(B2098,7,1),[1]CatGlob!$R:$R,0),MATCH(MID(B2098,1,2),[1]CatGlob!$R:$R,0))))</f>
        <v>PUT</v>
      </c>
      <c r="F2098" s="397" t="s">
        <v>5303</v>
      </c>
      <c r="G2098" s="398" t="s">
        <v>43</v>
      </c>
      <c r="H2098" s="399" t="s">
        <v>5304</v>
      </c>
      <c r="I2098" s="399" t="s">
        <v>48</v>
      </c>
      <c r="J2098" s="399" t="s">
        <v>600</v>
      </c>
      <c r="K2098" s="396" t="s">
        <v>600</v>
      </c>
      <c r="L2098" s="400" t="str">
        <f>IF(ISERROR(MATCH(M2098,M$10:M2097,0)),M2098,"")</f>
        <v/>
      </c>
      <c r="M2098" s="401" t="str">
        <f>IF(B2098="","",IF(ISERROR(MATCH(F2098&amp;"_"&amp;G2098&amp;"_"&amp;H2098&amp;"_"&amp;I2098&amp;"_"&amp;J2098&amp;IF(K2098="","","_"&amp;K2098),[1]CatGlob!$B:$B,0)),F2098&amp;"_"&amp;G2098&amp;"_"&amp;H2098&amp;"_"&amp;I2098&amp;"_"&amp;J2098&amp;IF(K2098="","","_"&amp;K2098),INDEX([1]CatGlob!$C:$C,MATCH(F2098&amp;"_"&amp;G2098&amp;"_"&amp;H2098&amp;"_"&amp;I2098&amp;"_"&amp;J2098&amp;IF(K2098="","","_"&amp;K2098),[1]CatGlob!$B:$B,0))))</f>
        <v>DER_RV_OP_US</v>
      </c>
      <c r="N2098" s="402" t="str">
        <f t="shared" si="67"/>
        <v/>
      </c>
      <c r="O2098" s="402" t="str">
        <f t="shared" si="66"/>
        <v/>
      </c>
      <c r="P2098" s="401" t="str">
        <f>IF(LEN(B2098)&gt;8,INDEX([1]CatGlob!$X:$X,MATCH(M2098,[1]CatGlob!$W:$W,0)),"")</f>
        <v>INTER</v>
      </c>
      <c r="Q2098" s="403" t="str">
        <f>INDEX([1]CatGlob!P:P,MATCH(M2098,[1]CatGlob!O:O,0))</f>
        <v>RVI</v>
      </c>
      <c r="R2098" s="403"/>
      <c r="S2098" s="403"/>
      <c r="T2098" s="403" t="str">
        <f>INDEX([1]CatGlob!$D:$D,MATCH($M2098,[1]CatGlob!$C:$C,0))</f>
        <v>US</v>
      </c>
      <c r="U2098" s="441"/>
      <c r="V2098" s="404" t="str">
        <f>INDEX([1]CatGlob!$F:$F,MATCH($M2098,[1]CatGlob!$C:$C,0))</f>
        <v>-</v>
      </c>
      <c r="W2098" s="405"/>
      <c r="X2098" s="406">
        <v>0</v>
      </c>
      <c r="Y2098" s="407">
        <v>0</v>
      </c>
      <c r="Z2098" s="408">
        <v>0</v>
      </c>
      <c r="AA2098" s="407">
        <v>0</v>
      </c>
      <c r="AB2098" s="408">
        <v>0</v>
      </c>
      <c r="AC2098" s="407">
        <v>0</v>
      </c>
      <c r="AD2098" s="408">
        <v>0</v>
      </c>
      <c r="AE2098" s="407">
        <v>0</v>
      </c>
      <c r="AF2098" s="408">
        <v>0</v>
      </c>
      <c r="AG2098" s="407">
        <v>0</v>
      </c>
      <c r="AI2098" s="406">
        <v>0</v>
      </c>
      <c r="AJ2098" s="407">
        <v>0</v>
      </c>
      <c r="AK2098" s="408">
        <v>0</v>
      </c>
      <c r="AL2098" s="407">
        <v>0</v>
      </c>
      <c r="AM2098" s="408">
        <v>0</v>
      </c>
      <c r="AN2098" s="407">
        <v>0</v>
      </c>
      <c r="AO2098" s="408">
        <v>0</v>
      </c>
      <c r="AP2098" s="407">
        <v>0</v>
      </c>
      <c r="AQ2098" s="408">
        <v>0</v>
      </c>
      <c r="AR2098" s="407">
        <v>0</v>
      </c>
      <c r="AT2098" s="406">
        <v>0</v>
      </c>
      <c r="AU2098" s="407">
        <v>0</v>
      </c>
      <c r="AV2098" s="408">
        <v>0</v>
      </c>
      <c r="AW2098" s="407">
        <v>0</v>
      </c>
      <c r="AX2098" s="408">
        <v>0</v>
      </c>
      <c r="AY2098" s="407">
        <v>0</v>
      </c>
      <c r="AZ2098" s="408">
        <v>0</v>
      </c>
      <c r="BA2098" s="407">
        <v>0</v>
      </c>
      <c r="BB2098" s="408">
        <v>0</v>
      </c>
      <c r="BC2098" s="407">
        <v>0</v>
      </c>
    </row>
    <row r="2099" spans="1:55" x14ac:dyDescent="0.35">
      <c r="A2099" s="385" t="str" cm="1">
        <f t="array" ref="A2099">IFERROR(_xlfn.IFS(AND(F2099="Renta Variable",O2099=1),IFERROR(MATCH(B2099,[1]RV_Det!C:C,0),"Rev"),AND(J2099="Corporativa",O2099=1,I2099="EM"),IFERROR(MATCH(B2099,[1]RF_Corps!B:B,0),"Rev"),AND(F2099="Alternativos",O2099=1),IFERROR(MATCH(B2099,[1]Rep4!C:C,0),"Rev")),"")</f>
        <v/>
      </c>
      <c r="B2099" s="404" t="s">
        <v>5502</v>
      </c>
      <c r="C2099" s="439" t="s">
        <v>5503</v>
      </c>
      <c r="D2099" s="404" t="s">
        <v>5503</v>
      </c>
      <c r="E2099" s="396" t="str">
        <f>IF(B2099="","",INDEX([1]CatGlob!$S:$S,IFERROR(MATCH(MID(B2099,7,1),[1]CatGlob!$R:$R,0),MATCH(MID(B2099,1,2),[1]CatGlob!$R:$R,0))))</f>
        <v>PUT</v>
      </c>
      <c r="F2099" s="397" t="s">
        <v>5303</v>
      </c>
      <c r="G2099" s="398" t="s">
        <v>43</v>
      </c>
      <c r="H2099" s="399" t="s">
        <v>5304</v>
      </c>
      <c r="I2099" s="399" t="s">
        <v>48</v>
      </c>
      <c r="J2099" s="399" t="s">
        <v>600</v>
      </c>
      <c r="K2099" s="396" t="s">
        <v>600</v>
      </c>
      <c r="L2099" s="400" t="str">
        <f>IF(ISERROR(MATCH(M2099,M$10:M2098,0)),M2099,"")</f>
        <v/>
      </c>
      <c r="M2099" s="401" t="str">
        <f>IF(B2099="","",IF(ISERROR(MATCH(F2099&amp;"_"&amp;G2099&amp;"_"&amp;H2099&amp;"_"&amp;I2099&amp;"_"&amp;J2099&amp;IF(K2099="","","_"&amp;K2099),[1]CatGlob!$B:$B,0)),F2099&amp;"_"&amp;G2099&amp;"_"&amp;H2099&amp;"_"&amp;I2099&amp;"_"&amp;J2099&amp;IF(K2099="","","_"&amp;K2099),INDEX([1]CatGlob!$C:$C,MATCH(F2099&amp;"_"&amp;G2099&amp;"_"&amp;H2099&amp;"_"&amp;I2099&amp;"_"&amp;J2099&amp;IF(K2099="","","_"&amp;K2099),[1]CatGlob!$B:$B,0))))</f>
        <v>DER_RV_OP_US</v>
      </c>
      <c r="N2099" s="402" t="str">
        <f t="shared" si="67"/>
        <v/>
      </c>
      <c r="O2099" s="402" t="str">
        <f t="shared" si="66"/>
        <v/>
      </c>
      <c r="P2099" s="401" t="str">
        <f>IF(LEN(B2099)&gt;8,INDEX([1]CatGlob!$X:$X,MATCH(M2099,[1]CatGlob!$W:$W,0)),"")</f>
        <v>INTER</v>
      </c>
      <c r="Q2099" s="403" t="str">
        <f>INDEX([1]CatGlob!P:P,MATCH(M2099,[1]CatGlob!O:O,0))</f>
        <v>RVI</v>
      </c>
      <c r="R2099" s="403"/>
      <c r="S2099" s="403"/>
      <c r="T2099" s="403" t="str">
        <f>INDEX([1]CatGlob!$D:$D,MATCH($M2099,[1]CatGlob!$C:$C,0))</f>
        <v>US</v>
      </c>
      <c r="U2099" s="441"/>
      <c r="V2099" s="404" t="str">
        <f>INDEX([1]CatGlob!$F:$F,MATCH($M2099,[1]CatGlob!$C:$C,0))</f>
        <v>-</v>
      </c>
      <c r="W2099" s="405"/>
      <c r="X2099" s="406">
        <v>0</v>
      </c>
      <c r="Y2099" s="407">
        <v>0</v>
      </c>
      <c r="Z2099" s="408">
        <v>0</v>
      </c>
      <c r="AA2099" s="407">
        <v>0</v>
      </c>
      <c r="AB2099" s="408">
        <v>0</v>
      </c>
      <c r="AC2099" s="407">
        <v>0</v>
      </c>
      <c r="AD2099" s="408">
        <v>0</v>
      </c>
      <c r="AE2099" s="407">
        <v>0</v>
      </c>
      <c r="AF2099" s="408">
        <v>0</v>
      </c>
      <c r="AG2099" s="407">
        <v>0</v>
      </c>
      <c r="AI2099" s="406">
        <v>0</v>
      </c>
      <c r="AJ2099" s="407">
        <v>0</v>
      </c>
      <c r="AK2099" s="408">
        <v>0</v>
      </c>
      <c r="AL2099" s="407">
        <v>0</v>
      </c>
      <c r="AM2099" s="408">
        <v>0</v>
      </c>
      <c r="AN2099" s="407">
        <v>0</v>
      </c>
      <c r="AO2099" s="408">
        <v>0</v>
      </c>
      <c r="AP2099" s="407">
        <v>0</v>
      </c>
      <c r="AQ2099" s="408">
        <v>0</v>
      </c>
      <c r="AR2099" s="407">
        <v>0</v>
      </c>
      <c r="AT2099" s="406">
        <v>0</v>
      </c>
      <c r="AU2099" s="407">
        <v>0</v>
      </c>
      <c r="AV2099" s="408">
        <v>0</v>
      </c>
      <c r="AW2099" s="407">
        <v>0</v>
      </c>
      <c r="AX2099" s="408">
        <v>0</v>
      </c>
      <c r="AY2099" s="407">
        <v>0</v>
      </c>
      <c r="AZ2099" s="408">
        <v>0</v>
      </c>
      <c r="BA2099" s="407">
        <v>0</v>
      </c>
      <c r="BB2099" s="408">
        <v>0</v>
      </c>
      <c r="BC2099" s="407">
        <v>0</v>
      </c>
    </row>
    <row r="2100" spans="1:55" x14ac:dyDescent="0.35">
      <c r="A2100" s="385" t="str" cm="1">
        <f t="array" ref="A2100">IFERROR(_xlfn.IFS(AND(F2100="Renta Variable",O2100=1),IFERROR(MATCH(B2100,[1]RV_Det!C:C,0),"Rev"),AND(J2100="Corporativa",O2100=1,I2100="EM"),IFERROR(MATCH(B2100,[1]RF_Corps!B:B,0),"Rev"),AND(F2100="Alternativos",O2100=1),IFERROR(MATCH(B2100,[1]Rep4!C:C,0),"Rev")),"")</f>
        <v/>
      </c>
      <c r="B2100" s="404" t="s">
        <v>5504</v>
      </c>
      <c r="C2100" s="439" t="s">
        <v>5505</v>
      </c>
      <c r="D2100" s="404" t="s">
        <v>5505</v>
      </c>
      <c r="E2100" s="396" t="str">
        <f>IF(B2100="","",INDEX([1]CatGlob!$S:$S,IFERROR(MATCH(MID(B2100,7,1),[1]CatGlob!$R:$R,0),MATCH(MID(B2100,1,2),[1]CatGlob!$R:$R,0))))</f>
        <v>PUT</v>
      </c>
      <c r="F2100" s="397" t="s">
        <v>5303</v>
      </c>
      <c r="G2100" s="398" t="s">
        <v>43</v>
      </c>
      <c r="H2100" s="399" t="s">
        <v>5304</v>
      </c>
      <c r="I2100" s="399" t="s">
        <v>48</v>
      </c>
      <c r="J2100" s="399" t="s">
        <v>600</v>
      </c>
      <c r="K2100" s="396" t="s">
        <v>600</v>
      </c>
      <c r="L2100" s="400" t="str">
        <f>IF(ISERROR(MATCH(M2100,M$10:M2099,0)),M2100,"")</f>
        <v/>
      </c>
      <c r="M2100" s="401" t="str">
        <f>IF(B2100="","",IF(ISERROR(MATCH(F2100&amp;"_"&amp;G2100&amp;"_"&amp;H2100&amp;"_"&amp;I2100&amp;"_"&amp;J2100&amp;IF(K2100="","","_"&amp;K2100),[1]CatGlob!$B:$B,0)),F2100&amp;"_"&amp;G2100&amp;"_"&amp;H2100&amp;"_"&amp;I2100&amp;"_"&amp;J2100&amp;IF(K2100="","","_"&amp;K2100),INDEX([1]CatGlob!$C:$C,MATCH(F2100&amp;"_"&amp;G2100&amp;"_"&amp;H2100&amp;"_"&amp;I2100&amp;"_"&amp;J2100&amp;IF(K2100="","","_"&amp;K2100),[1]CatGlob!$B:$B,0))))</f>
        <v>DER_RV_OP_US</v>
      </c>
      <c r="N2100" s="402" t="str">
        <f t="shared" si="67"/>
        <v/>
      </c>
      <c r="O2100" s="402" t="str">
        <f t="shared" si="66"/>
        <v/>
      </c>
      <c r="P2100" s="401" t="str">
        <f>IF(LEN(B2100)&gt;8,INDEX([1]CatGlob!$X:$X,MATCH(M2100,[1]CatGlob!$W:$W,0)),"")</f>
        <v>INTER</v>
      </c>
      <c r="Q2100" s="403" t="str">
        <f>INDEX([1]CatGlob!P:P,MATCH(M2100,[1]CatGlob!O:O,0))</f>
        <v>RVI</v>
      </c>
      <c r="R2100" s="403"/>
      <c r="S2100" s="403"/>
      <c r="T2100" s="403" t="str">
        <f>INDEX([1]CatGlob!$D:$D,MATCH($M2100,[1]CatGlob!$C:$C,0))</f>
        <v>US</v>
      </c>
      <c r="U2100" s="441"/>
      <c r="V2100" s="404" t="str">
        <f>INDEX([1]CatGlob!$F:$F,MATCH($M2100,[1]CatGlob!$C:$C,0))</f>
        <v>-</v>
      </c>
      <c r="W2100" s="405"/>
      <c r="X2100" s="406">
        <v>0</v>
      </c>
      <c r="Y2100" s="407">
        <v>0</v>
      </c>
      <c r="Z2100" s="408">
        <v>0</v>
      </c>
      <c r="AA2100" s="407">
        <v>0</v>
      </c>
      <c r="AB2100" s="408">
        <v>0</v>
      </c>
      <c r="AC2100" s="407">
        <v>0</v>
      </c>
      <c r="AD2100" s="408">
        <v>0</v>
      </c>
      <c r="AE2100" s="407">
        <v>0</v>
      </c>
      <c r="AF2100" s="408">
        <v>0</v>
      </c>
      <c r="AG2100" s="407">
        <v>0</v>
      </c>
      <c r="AI2100" s="406">
        <v>0</v>
      </c>
      <c r="AJ2100" s="407">
        <v>0</v>
      </c>
      <c r="AK2100" s="408">
        <v>0</v>
      </c>
      <c r="AL2100" s="407">
        <v>0</v>
      </c>
      <c r="AM2100" s="408">
        <v>0</v>
      </c>
      <c r="AN2100" s="407">
        <v>0</v>
      </c>
      <c r="AO2100" s="408">
        <v>0</v>
      </c>
      <c r="AP2100" s="407">
        <v>0</v>
      </c>
      <c r="AQ2100" s="408">
        <v>0</v>
      </c>
      <c r="AR2100" s="407">
        <v>0</v>
      </c>
      <c r="AT2100" s="406">
        <v>0</v>
      </c>
      <c r="AU2100" s="407">
        <v>0</v>
      </c>
      <c r="AV2100" s="408">
        <v>0</v>
      </c>
      <c r="AW2100" s="407">
        <v>0</v>
      </c>
      <c r="AX2100" s="408">
        <v>0</v>
      </c>
      <c r="AY2100" s="407">
        <v>0</v>
      </c>
      <c r="AZ2100" s="408">
        <v>0</v>
      </c>
      <c r="BA2100" s="407">
        <v>0</v>
      </c>
      <c r="BB2100" s="408">
        <v>0</v>
      </c>
      <c r="BC2100" s="407">
        <v>0</v>
      </c>
    </row>
    <row r="2101" spans="1:55" x14ac:dyDescent="0.35">
      <c r="A2101" s="385" t="str" cm="1">
        <f t="array" ref="A2101">IFERROR(_xlfn.IFS(AND(F2101="Renta Variable",O2101=1),IFERROR(MATCH(B2101,[1]RV_Det!C:C,0),"Rev"),AND(J2101="Corporativa",O2101=1,I2101="EM"),IFERROR(MATCH(B2101,[1]RF_Corps!B:B,0),"Rev"),AND(F2101="Alternativos",O2101=1),IFERROR(MATCH(B2101,[1]Rep4!C:C,0),"Rev")),"")</f>
        <v/>
      </c>
      <c r="B2101" s="404" t="s">
        <v>5506</v>
      </c>
      <c r="C2101" s="439" t="s">
        <v>5507</v>
      </c>
      <c r="D2101" s="404" t="s">
        <v>5507</v>
      </c>
      <c r="E2101" s="396" t="str">
        <f>IF(B2101="","",INDEX([1]CatGlob!$S:$S,IFERROR(MATCH(MID(B2101,7,1),[1]CatGlob!$R:$R,0),MATCH(MID(B2101,1,2),[1]CatGlob!$R:$R,0))))</f>
        <v>PUT</v>
      </c>
      <c r="F2101" s="397" t="s">
        <v>5303</v>
      </c>
      <c r="G2101" s="398" t="s">
        <v>43</v>
      </c>
      <c r="H2101" s="399" t="s">
        <v>5304</v>
      </c>
      <c r="I2101" s="399" t="s">
        <v>48</v>
      </c>
      <c r="J2101" s="399" t="s">
        <v>600</v>
      </c>
      <c r="K2101" s="396" t="s">
        <v>600</v>
      </c>
      <c r="L2101" s="400" t="str">
        <f>IF(ISERROR(MATCH(M2101,M$10:M2100,0)),M2101,"")</f>
        <v/>
      </c>
      <c r="M2101" s="401" t="str">
        <f>IF(B2101="","",IF(ISERROR(MATCH(F2101&amp;"_"&amp;G2101&amp;"_"&amp;H2101&amp;"_"&amp;I2101&amp;"_"&amp;J2101&amp;IF(K2101="","","_"&amp;K2101),[1]CatGlob!$B:$B,0)),F2101&amp;"_"&amp;G2101&amp;"_"&amp;H2101&amp;"_"&amp;I2101&amp;"_"&amp;J2101&amp;IF(K2101="","","_"&amp;K2101),INDEX([1]CatGlob!$C:$C,MATCH(F2101&amp;"_"&amp;G2101&amp;"_"&amp;H2101&amp;"_"&amp;I2101&amp;"_"&amp;J2101&amp;IF(K2101="","","_"&amp;K2101),[1]CatGlob!$B:$B,0))))</f>
        <v>DER_RV_OP_US</v>
      </c>
      <c r="N2101" s="402" t="str">
        <f t="shared" si="67"/>
        <v/>
      </c>
      <c r="O2101" s="402" t="str">
        <f t="shared" si="66"/>
        <v/>
      </c>
      <c r="P2101" s="401" t="str">
        <f>IF(LEN(B2101)&gt;8,INDEX([1]CatGlob!$X:$X,MATCH(M2101,[1]CatGlob!$W:$W,0)),"")</f>
        <v>INTER</v>
      </c>
      <c r="Q2101" s="403" t="str">
        <f>INDEX([1]CatGlob!P:P,MATCH(M2101,[1]CatGlob!O:O,0))</f>
        <v>RVI</v>
      </c>
      <c r="R2101" s="403"/>
      <c r="S2101" s="403"/>
      <c r="T2101" s="403" t="str">
        <f>INDEX([1]CatGlob!$D:$D,MATCH($M2101,[1]CatGlob!$C:$C,0))</f>
        <v>US</v>
      </c>
      <c r="U2101" s="441"/>
      <c r="V2101" s="404" t="str">
        <f>INDEX([1]CatGlob!$F:$F,MATCH($M2101,[1]CatGlob!$C:$C,0))</f>
        <v>-</v>
      </c>
      <c r="W2101" s="405"/>
      <c r="X2101" s="406">
        <v>0</v>
      </c>
      <c r="Y2101" s="407">
        <v>0</v>
      </c>
      <c r="Z2101" s="408">
        <v>0</v>
      </c>
      <c r="AA2101" s="407">
        <v>0</v>
      </c>
      <c r="AB2101" s="408">
        <v>0</v>
      </c>
      <c r="AC2101" s="407">
        <v>0</v>
      </c>
      <c r="AD2101" s="408">
        <v>0</v>
      </c>
      <c r="AE2101" s="407">
        <v>0</v>
      </c>
      <c r="AF2101" s="408">
        <v>0</v>
      </c>
      <c r="AG2101" s="407">
        <v>0</v>
      </c>
      <c r="AI2101" s="406">
        <v>0</v>
      </c>
      <c r="AJ2101" s="407">
        <v>0</v>
      </c>
      <c r="AK2101" s="408">
        <v>0</v>
      </c>
      <c r="AL2101" s="407">
        <v>0</v>
      </c>
      <c r="AM2101" s="408">
        <v>0</v>
      </c>
      <c r="AN2101" s="407">
        <v>0</v>
      </c>
      <c r="AO2101" s="408">
        <v>0</v>
      </c>
      <c r="AP2101" s="407">
        <v>0</v>
      </c>
      <c r="AQ2101" s="408">
        <v>0</v>
      </c>
      <c r="AR2101" s="407">
        <v>0</v>
      </c>
      <c r="AT2101" s="406">
        <v>0</v>
      </c>
      <c r="AU2101" s="407">
        <v>0</v>
      </c>
      <c r="AV2101" s="408">
        <v>0</v>
      </c>
      <c r="AW2101" s="407">
        <v>0</v>
      </c>
      <c r="AX2101" s="408">
        <v>0</v>
      </c>
      <c r="AY2101" s="407">
        <v>0</v>
      </c>
      <c r="AZ2101" s="408">
        <v>0</v>
      </c>
      <c r="BA2101" s="407">
        <v>0</v>
      </c>
      <c r="BB2101" s="408">
        <v>0</v>
      </c>
      <c r="BC2101" s="407">
        <v>0</v>
      </c>
    </row>
    <row r="2102" spans="1:55" x14ac:dyDescent="0.35">
      <c r="A2102" s="385" t="str" cm="1">
        <f t="array" ref="A2102">IFERROR(_xlfn.IFS(AND(F2102="Renta Variable",O2102=1),IFERROR(MATCH(B2102,[1]RV_Det!C:C,0),"Rev"),AND(J2102="Corporativa",O2102=1,I2102="EM"),IFERROR(MATCH(B2102,[1]RF_Corps!B:B,0),"Rev"),AND(F2102="Alternativos",O2102=1),IFERROR(MATCH(B2102,[1]Rep4!C:C,0),"Rev")),"")</f>
        <v/>
      </c>
      <c r="B2102" s="404" t="s">
        <v>5508</v>
      </c>
      <c r="C2102" s="439" t="s">
        <v>5509</v>
      </c>
      <c r="D2102" s="404" t="s">
        <v>5509</v>
      </c>
      <c r="E2102" s="396" t="str">
        <f>IF(B2102="","",INDEX([1]CatGlob!$S:$S,IFERROR(MATCH(MID(B2102,7,1),[1]CatGlob!$R:$R,0),MATCH(MID(B2102,1,2),[1]CatGlob!$R:$R,0))))</f>
        <v>PUT</v>
      </c>
      <c r="F2102" s="397" t="s">
        <v>5303</v>
      </c>
      <c r="G2102" s="398" t="s">
        <v>43</v>
      </c>
      <c r="H2102" s="399" t="s">
        <v>5304</v>
      </c>
      <c r="I2102" s="399" t="s">
        <v>48</v>
      </c>
      <c r="J2102" s="399" t="s">
        <v>600</v>
      </c>
      <c r="K2102" s="396" t="s">
        <v>600</v>
      </c>
      <c r="L2102" s="400" t="str">
        <f>IF(ISERROR(MATCH(M2102,M$10:M2101,0)),M2102,"")</f>
        <v/>
      </c>
      <c r="M2102" s="401" t="str">
        <f>IF(B2102="","",IF(ISERROR(MATCH(F2102&amp;"_"&amp;G2102&amp;"_"&amp;H2102&amp;"_"&amp;I2102&amp;"_"&amp;J2102&amp;IF(K2102="","","_"&amp;K2102),[1]CatGlob!$B:$B,0)),F2102&amp;"_"&amp;G2102&amp;"_"&amp;H2102&amp;"_"&amp;I2102&amp;"_"&amp;J2102&amp;IF(K2102="","","_"&amp;K2102),INDEX([1]CatGlob!$C:$C,MATCH(F2102&amp;"_"&amp;G2102&amp;"_"&amp;H2102&amp;"_"&amp;I2102&amp;"_"&amp;J2102&amp;IF(K2102="","","_"&amp;K2102),[1]CatGlob!$B:$B,0))))</f>
        <v>DER_RV_OP_US</v>
      </c>
      <c r="N2102" s="402" t="str">
        <f t="shared" si="67"/>
        <v/>
      </c>
      <c r="O2102" s="402" t="str">
        <f t="shared" si="66"/>
        <v/>
      </c>
      <c r="P2102" s="401" t="str">
        <f>IF(LEN(B2102)&gt;8,INDEX([1]CatGlob!$X:$X,MATCH(M2102,[1]CatGlob!$W:$W,0)),"")</f>
        <v>INTER</v>
      </c>
      <c r="Q2102" s="403" t="str">
        <f>INDEX([1]CatGlob!P:P,MATCH(M2102,[1]CatGlob!O:O,0))</f>
        <v>RVI</v>
      </c>
      <c r="R2102" s="403"/>
      <c r="S2102" s="403"/>
      <c r="T2102" s="403" t="str">
        <f>INDEX([1]CatGlob!$D:$D,MATCH($M2102,[1]CatGlob!$C:$C,0))</f>
        <v>US</v>
      </c>
      <c r="U2102" s="441"/>
      <c r="V2102" s="404" t="str">
        <f>INDEX([1]CatGlob!$F:$F,MATCH($M2102,[1]CatGlob!$C:$C,0))</f>
        <v>-</v>
      </c>
      <c r="W2102" s="405"/>
      <c r="X2102" s="406">
        <v>0</v>
      </c>
      <c r="Y2102" s="407">
        <v>0</v>
      </c>
      <c r="Z2102" s="408">
        <v>0</v>
      </c>
      <c r="AA2102" s="407">
        <v>0</v>
      </c>
      <c r="AB2102" s="408">
        <v>0</v>
      </c>
      <c r="AC2102" s="407">
        <v>0</v>
      </c>
      <c r="AD2102" s="408">
        <v>0</v>
      </c>
      <c r="AE2102" s="407">
        <v>0</v>
      </c>
      <c r="AF2102" s="408">
        <v>0</v>
      </c>
      <c r="AG2102" s="407">
        <v>0</v>
      </c>
      <c r="AI2102" s="406">
        <v>0</v>
      </c>
      <c r="AJ2102" s="407">
        <v>0</v>
      </c>
      <c r="AK2102" s="408">
        <v>0</v>
      </c>
      <c r="AL2102" s="407">
        <v>0</v>
      </c>
      <c r="AM2102" s="408">
        <v>0</v>
      </c>
      <c r="AN2102" s="407">
        <v>0</v>
      </c>
      <c r="AO2102" s="408">
        <v>0</v>
      </c>
      <c r="AP2102" s="407">
        <v>0</v>
      </c>
      <c r="AQ2102" s="408">
        <v>0</v>
      </c>
      <c r="AR2102" s="407">
        <v>0</v>
      </c>
      <c r="AT2102" s="406">
        <v>0</v>
      </c>
      <c r="AU2102" s="407">
        <v>0</v>
      </c>
      <c r="AV2102" s="408">
        <v>0</v>
      </c>
      <c r="AW2102" s="407">
        <v>0</v>
      </c>
      <c r="AX2102" s="408">
        <v>0</v>
      </c>
      <c r="AY2102" s="407">
        <v>0</v>
      </c>
      <c r="AZ2102" s="408">
        <v>0</v>
      </c>
      <c r="BA2102" s="407">
        <v>0</v>
      </c>
      <c r="BB2102" s="408">
        <v>0</v>
      </c>
      <c r="BC2102" s="407">
        <v>0</v>
      </c>
    </row>
    <row r="2103" spans="1:55" x14ac:dyDescent="0.35">
      <c r="A2103" s="385" t="str" cm="1">
        <f t="array" ref="A2103">IFERROR(_xlfn.IFS(AND(F2103="Renta Variable",O2103=1),IFERROR(MATCH(B2103,[1]RV_Det!C:C,0),"Rev"),AND(J2103="Corporativa",O2103=1,I2103="EM"),IFERROR(MATCH(B2103,[1]RF_Corps!B:B,0),"Rev"),AND(F2103="Alternativos",O2103=1),IFERROR(MATCH(B2103,[1]Rep4!C:C,0),"Rev")),"")</f>
        <v/>
      </c>
      <c r="B2103" s="404" t="s">
        <v>5510</v>
      </c>
      <c r="C2103" s="439" t="s">
        <v>5511</v>
      </c>
      <c r="D2103" s="404" t="s">
        <v>5511</v>
      </c>
      <c r="E2103" s="396" t="str">
        <f>IF(B2103="","",INDEX([1]CatGlob!$S:$S,IFERROR(MATCH(MID(B2103,7,1),[1]CatGlob!$R:$R,0),MATCH(MID(B2103,1,2),[1]CatGlob!$R:$R,0))))</f>
        <v>PUT</v>
      </c>
      <c r="F2103" s="397" t="s">
        <v>5303</v>
      </c>
      <c r="G2103" s="398" t="s">
        <v>43</v>
      </c>
      <c r="H2103" s="399" t="s">
        <v>5304</v>
      </c>
      <c r="I2103" s="399" t="s">
        <v>48</v>
      </c>
      <c r="J2103" s="399" t="s">
        <v>600</v>
      </c>
      <c r="K2103" s="396" t="s">
        <v>600</v>
      </c>
      <c r="L2103" s="400" t="str">
        <f>IF(ISERROR(MATCH(M2103,M$10:M2102,0)),M2103,"")</f>
        <v/>
      </c>
      <c r="M2103" s="401" t="str">
        <f>IF(B2103="","",IF(ISERROR(MATCH(F2103&amp;"_"&amp;G2103&amp;"_"&amp;H2103&amp;"_"&amp;I2103&amp;"_"&amp;J2103&amp;IF(K2103="","","_"&amp;K2103),[1]CatGlob!$B:$B,0)),F2103&amp;"_"&amp;G2103&amp;"_"&amp;H2103&amp;"_"&amp;I2103&amp;"_"&amp;J2103&amp;IF(K2103="","","_"&amp;K2103),INDEX([1]CatGlob!$C:$C,MATCH(F2103&amp;"_"&amp;G2103&amp;"_"&amp;H2103&amp;"_"&amp;I2103&amp;"_"&amp;J2103&amp;IF(K2103="","","_"&amp;K2103),[1]CatGlob!$B:$B,0))))</f>
        <v>DER_RV_OP_US</v>
      </c>
      <c r="N2103" s="402" t="str">
        <f t="shared" si="67"/>
        <v/>
      </c>
      <c r="O2103" s="402" t="str">
        <f t="shared" si="66"/>
        <v/>
      </c>
      <c r="P2103" s="401" t="str">
        <f>IF(LEN(B2103)&gt;8,INDEX([1]CatGlob!$X:$X,MATCH(M2103,[1]CatGlob!$W:$W,0)),"")</f>
        <v>INTER</v>
      </c>
      <c r="Q2103" s="403" t="str">
        <f>INDEX([1]CatGlob!P:P,MATCH(M2103,[1]CatGlob!O:O,0))</f>
        <v>RVI</v>
      </c>
      <c r="R2103" s="403"/>
      <c r="S2103" s="403"/>
      <c r="T2103" s="403" t="str">
        <f>INDEX([1]CatGlob!$D:$D,MATCH($M2103,[1]CatGlob!$C:$C,0))</f>
        <v>US</v>
      </c>
      <c r="U2103" s="441"/>
      <c r="V2103" s="404" t="str">
        <f>INDEX([1]CatGlob!$F:$F,MATCH($M2103,[1]CatGlob!$C:$C,0))</f>
        <v>-</v>
      </c>
      <c r="W2103" s="405"/>
      <c r="X2103" s="406">
        <v>0</v>
      </c>
      <c r="Y2103" s="407">
        <v>0</v>
      </c>
      <c r="Z2103" s="408">
        <v>0</v>
      </c>
      <c r="AA2103" s="407">
        <v>0</v>
      </c>
      <c r="AB2103" s="408">
        <v>0</v>
      </c>
      <c r="AC2103" s="407">
        <v>0</v>
      </c>
      <c r="AD2103" s="408">
        <v>0</v>
      </c>
      <c r="AE2103" s="407">
        <v>0</v>
      </c>
      <c r="AF2103" s="408">
        <v>0</v>
      </c>
      <c r="AG2103" s="407">
        <v>0</v>
      </c>
      <c r="AI2103" s="406">
        <v>0</v>
      </c>
      <c r="AJ2103" s="407">
        <v>0</v>
      </c>
      <c r="AK2103" s="408">
        <v>0</v>
      </c>
      <c r="AL2103" s="407">
        <v>0</v>
      </c>
      <c r="AM2103" s="408">
        <v>0</v>
      </c>
      <c r="AN2103" s="407">
        <v>0</v>
      </c>
      <c r="AO2103" s="408">
        <v>0</v>
      </c>
      <c r="AP2103" s="407">
        <v>0</v>
      </c>
      <c r="AQ2103" s="408">
        <v>0</v>
      </c>
      <c r="AR2103" s="407">
        <v>0</v>
      </c>
      <c r="AT2103" s="406">
        <v>0</v>
      </c>
      <c r="AU2103" s="407">
        <v>0</v>
      </c>
      <c r="AV2103" s="408">
        <v>0</v>
      </c>
      <c r="AW2103" s="407">
        <v>0</v>
      </c>
      <c r="AX2103" s="408">
        <v>0</v>
      </c>
      <c r="AY2103" s="407">
        <v>0</v>
      </c>
      <c r="AZ2103" s="408">
        <v>0</v>
      </c>
      <c r="BA2103" s="407">
        <v>0</v>
      </c>
      <c r="BB2103" s="408">
        <v>0</v>
      </c>
      <c r="BC2103" s="407">
        <v>0</v>
      </c>
    </row>
    <row r="2104" spans="1:55" x14ac:dyDescent="0.35">
      <c r="A2104" s="385" t="str" cm="1">
        <f t="array" ref="A2104">IFERROR(_xlfn.IFS(AND(F2104="Renta Variable",O2104=1),IFERROR(MATCH(B2104,[1]RV_Det!C:C,0),"Rev"),AND(J2104="Corporativa",O2104=1,I2104="EM"),IFERROR(MATCH(B2104,[1]RF_Corps!B:B,0),"Rev"),AND(F2104="Alternativos",O2104=1),IFERROR(MATCH(B2104,[1]Rep4!C:C,0),"Rev")),"")</f>
        <v/>
      </c>
      <c r="B2104" s="404" t="s">
        <v>5512</v>
      </c>
      <c r="C2104" s="439" t="s">
        <v>5513</v>
      </c>
      <c r="D2104" s="404" t="s">
        <v>5513</v>
      </c>
      <c r="E2104" s="396" t="str">
        <f>IF(B2104="","",INDEX([1]CatGlob!$S:$S,IFERROR(MATCH(MID(B2104,7,1),[1]CatGlob!$R:$R,0),MATCH(MID(B2104,1,2),[1]CatGlob!$R:$R,0))))</f>
        <v>PUT</v>
      </c>
      <c r="F2104" s="397" t="s">
        <v>5303</v>
      </c>
      <c r="G2104" s="398" t="s">
        <v>43</v>
      </c>
      <c r="H2104" s="399" t="s">
        <v>5304</v>
      </c>
      <c r="I2104" s="399" t="s">
        <v>48</v>
      </c>
      <c r="J2104" s="399" t="s">
        <v>600</v>
      </c>
      <c r="K2104" s="396" t="s">
        <v>600</v>
      </c>
      <c r="L2104" s="400" t="str">
        <f>IF(ISERROR(MATCH(M2104,M$10:M2103,0)),M2104,"")</f>
        <v/>
      </c>
      <c r="M2104" s="401" t="str">
        <f>IF(B2104="","",IF(ISERROR(MATCH(F2104&amp;"_"&amp;G2104&amp;"_"&amp;H2104&amp;"_"&amp;I2104&amp;"_"&amp;J2104&amp;IF(K2104="","","_"&amp;K2104),[1]CatGlob!$B:$B,0)),F2104&amp;"_"&amp;G2104&amp;"_"&amp;H2104&amp;"_"&amp;I2104&amp;"_"&amp;J2104&amp;IF(K2104="","","_"&amp;K2104),INDEX([1]CatGlob!$C:$C,MATCH(F2104&amp;"_"&amp;G2104&amp;"_"&amp;H2104&amp;"_"&amp;I2104&amp;"_"&amp;J2104&amp;IF(K2104="","","_"&amp;K2104),[1]CatGlob!$B:$B,0))))</f>
        <v>DER_RV_OP_US</v>
      </c>
      <c r="N2104" s="402" t="str">
        <f t="shared" si="67"/>
        <v/>
      </c>
      <c r="O2104" s="402" t="str">
        <f t="shared" si="66"/>
        <v/>
      </c>
      <c r="P2104" s="401" t="str">
        <f>IF(LEN(B2104)&gt;8,INDEX([1]CatGlob!$X:$X,MATCH(M2104,[1]CatGlob!$W:$W,0)),"")</f>
        <v>INTER</v>
      </c>
      <c r="Q2104" s="403" t="str">
        <f>INDEX([1]CatGlob!P:P,MATCH(M2104,[1]CatGlob!O:O,0))</f>
        <v>RVI</v>
      </c>
      <c r="R2104" s="403"/>
      <c r="S2104" s="403"/>
      <c r="T2104" s="403" t="str">
        <f>INDEX([1]CatGlob!$D:$D,MATCH($M2104,[1]CatGlob!$C:$C,0))</f>
        <v>US</v>
      </c>
      <c r="U2104" s="441"/>
      <c r="V2104" s="404" t="str">
        <f>INDEX([1]CatGlob!$F:$F,MATCH($M2104,[1]CatGlob!$C:$C,0))</f>
        <v>-</v>
      </c>
      <c r="W2104" s="405"/>
      <c r="X2104" s="406">
        <v>0</v>
      </c>
      <c r="Y2104" s="407">
        <v>0</v>
      </c>
      <c r="Z2104" s="408">
        <v>0</v>
      </c>
      <c r="AA2104" s="407">
        <v>0</v>
      </c>
      <c r="AB2104" s="408">
        <v>0</v>
      </c>
      <c r="AC2104" s="407">
        <v>0</v>
      </c>
      <c r="AD2104" s="408">
        <v>0</v>
      </c>
      <c r="AE2104" s="407">
        <v>0</v>
      </c>
      <c r="AF2104" s="408">
        <v>0</v>
      </c>
      <c r="AG2104" s="407">
        <v>0</v>
      </c>
      <c r="AI2104" s="406">
        <v>0</v>
      </c>
      <c r="AJ2104" s="407">
        <v>0</v>
      </c>
      <c r="AK2104" s="408">
        <v>0</v>
      </c>
      <c r="AL2104" s="407">
        <v>0</v>
      </c>
      <c r="AM2104" s="408">
        <v>0</v>
      </c>
      <c r="AN2104" s="407">
        <v>0</v>
      </c>
      <c r="AO2104" s="408">
        <v>0</v>
      </c>
      <c r="AP2104" s="407">
        <v>0</v>
      </c>
      <c r="AQ2104" s="408">
        <v>0</v>
      </c>
      <c r="AR2104" s="407">
        <v>0</v>
      </c>
      <c r="AT2104" s="406">
        <v>0</v>
      </c>
      <c r="AU2104" s="407">
        <v>0</v>
      </c>
      <c r="AV2104" s="408">
        <v>0</v>
      </c>
      <c r="AW2104" s="407">
        <v>0</v>
      </c>
      <c r="AX2104" s="408">
        <v>0</v>
      </c>
      <c r="AY2104" s="407">
        <v>0</v>
      </c>
      <c r="AZ2104" s="408">
        <v>0</v>
      </c>
      <c r="BA2104" s="407">
        <v>0</v>
      </c>
      <c r="BB2104" s="408">
        <v>0</v>
      </c>
      <c r="BC2104" s="407">
        <v>0</v>
      </c>
    </row>
    <row r="2105" spans="1:55" x14ac:dyDescent="0.35">
      <c r="A2105" s="385" t="str" cm="1">
        <f t="array" ref="A2105">IFERROR(_xlfn.IFS(AND(F2105="Renta Variable",O2105=1),IFERROR(MATCH(B2105,[1]RV_Det!C:C,0),"Rev"),AND(J2105="Corporativa",O2105=1,I2105="EM"),IFERROR(MATCH(B2105,[1]RF_Corps!B:B,0),"Rev"),AND(F2105="Alternativos",O2105=1),IFERROR(MATCH(B2105,[1]Rep4!C:C,0),"Rev")),"")</f>
        <v/>
      </c>
      <c r="B2105" s="404" t="s">
        <v>5514</v>
      </c>
      <c r="C2105" s="439" t="s">
        <v>5515</v>
      </c>
      <c r="D2105" s="404" t="s">
        <v>5515</v>
      </c>
      <c r="E2105" s="396" t="str">
        <f>IF(B2105="","",INDEX([1]CatGlob!$S:$S,IFERROR(MATCH(MID(B2105,7,1),[1]CatGlob!$R:$R,0),MATCH(MID(B2105,1,2),[1]CatGlob!$R:$R,0))))</f>
        <v>PUT</v>
      </c>
      <c r="F2105" s="397" t="s">
        <v>5303</v>
      </c>
      <c r="G2105" s="398" t="s">
        <v>43</v>
      </c>
      <c r="H2105" s="399" t="s">
        <v>5304</v>
      </c>
      <c r="I2105" s="399" t="s">
        <v>48</v>
      </c>
      <c r="J2105" s="399" t="s">
        <v>600</v>
      </c>
      <c r="K2105" s="396" t="s">
        <v>600</v>
      </c>
      <c r="L2105" s="400" t="str">
        <f>IF(ISERROR(MATCH(M2105,M$10:M2104,0)),M2105,"")</f>
        <v/>
      </c>
      <c r="M2105" s="401" t="str">
        <f>IF(B2105="","",IF(ISERROR(MATCH(F2105&amp;"_"&amp;G2105&amp;"_"&amp;H2105&amp;"_"&amp;I2105&amp;"_"&amp;J2105&amp;IF(K2105="","","_"&amp;K2105),[1]CatGlob!$B:$B,0)),F2105&amp;"_"&amp;G2105&amp;"_"&amp;H2105&amp;"_"&amp;I2105&amp;"_"&amp;J2105&amp;IF(K2105="","","_"&amp;K2105),INDEX([1]CatGlob!$C:$C,MATCH(F2105&amp;"_"&amp;G2105&amp;"_"&amp;H2105&amp;"_"&amp;I2105&amp;"_"&amp;J2105&amp;IF(K2105="","","_"&amp;K2105),[1]CatGlob!$B:$B,0))))</f>
        <v>DER_RV_OP_US</v>
      </c>
      <c r="N2105" s="402" t="str">
        <f t="shared" si="67"/>
        <v/>
      </c>
      <c r="O2105" s="402" t="str">
        <f t="shared" si="66"/>
        <v/>
      </c>
      <c r="P2105" s="401" t="str">
        <f>IF(LEN(B2105)&gt;8,INDEX([1]CatGlob!$X:$X,MATCH(M2105,[1]CatGlob!$W:$W,0)),"")</f>
        <v>INTER</v>
      </c>
      <c r="Q2105" s="403" t="str">
        <f>INDEX([1]CatGlob!P:P,MATCH(M2105,[1]CatGlob!O:O,0))</f>
        <v>RVI</v>
      </c>
      <c r="R2105" s="403"/>
      <c r="S2105" s="403"/>
      <c r="T2105" s="403" t="str">
        <f>INDEX([1]CatGlob!$D:$D,MATCH($M2105,[1]CatGlob!$C:$C,0))</f>
        <v>US</v>
      </c>
      <c r="U2105" s="441"/>
      <c r="V2105" s="404" t="str">
        <f>INDEX([1]CatGlob!$F:$F,MATCH($M2105,[1]CatGlob!$C:$C,0))</f>
        <v>-</v>
      </c>
      <c r="W2105" s="405"/>
      <c r="X2105" s="406">
        <v>0</v>
      </c>
      <c r="Y2105" s="407">
        <v>0</v>
      </c>
      <c r="Z2105" s="408">
        <v>0</v>
      </c>
      <c r="AA2105" s="407">
        <v>0</v>
      </c>
      <c r="AB2105" s="408">
        <v>0</v>
      </c>
      <c r="AC2105" s="407">
        <v>0</v>
      </c>
      <c r="AD2105" s="408">
        <v>0</v>
      </c>
      <c r="AE2105" s="407">
        <v>0</v>
      </c>
      <c r="AF2105" s="408">
        <v>0</v>
      </c>
      <c r="AG2105" s="407">
        <v>0</v>
      </c>
      <c r="AI2105" s="406">
        <v>0</v>
      </c>
      <c r="AJ2105" s="407">
        <v>0</v>
      </c>
      <c r="AK2105" s="408">
        <v>0</v>
      </c>
      <c r="AL2105" s="407">
        <v>0</v>
      </c>
      <c r="AM2105" s="408">
        <v>0</v>
      </c>
      <c r="AN2105" s="407">
        <v>0</v>
      </c>
      <c r="AO2105" s="408">
        <v>0</v>
      </c>
      <c r="AP2105" s="407">
        <v>0</v>
      </c>
      <c r="AQ2105" s="408">
        <v>0</v>
      </c>
      <c r="AR2105" s="407">
        <v>0</v>
      </c>
      <c r="AT2105" s="406">
        <v>0</v>
      </c>
      <c r="AU2105" s="407">
        <v>0</v>
      </c>
      <c r="AV2105" s="408">
        <v>0</v>
      </c>
      <c r="AW2105" s="407">
        <v>0</v>
      </c>
      <c r="AX2105" s="408">
        <v>0</v>
      </c>
      <c r="AY2105" s="407">
        <v>0</v>
      </c>
      <c r="AZ2105" s="408">
        <v>0</v>
      </c>
      <c r="BA2105" s="407">
        <v>0</v>
      </c>
      <c r="BB2105" s="408">
        <v>0</v>
      </c>
      <c r="BC2105" s="407">
        <v>0</v>
      </c>
    </row>
    <row r="2106" spans="1:55" x14ac:dyDescent="0.35">
      <c r="A2106" s="385" t="str" cm="1">
        <f t="array" ref="A2106">IFERROR(_xlfn.IFS(AND(F2106="Renta Variable",O2106=1),IFERROR(MATCH(B2106,[1]RV_Det!C:C,0),"Rev"),AND(J2106="Corporativa",O2106=1,I2106="EM"),IFERROR(MATCH(B2106,[1]RF_Corps!B:B,0),"Rev"),AND(F2106="Alternativos",O2106=1),IFERROR(MATCH(B2106,[1]Rep4!C:C,0),"Rev")),"")</f>
        <v/>
      </c>
      <c r="B2106" s="404" t="s">
        <v>5516</v>
      </c>
      <c r="C2106" s="439" t="s">
        <v>5517</v>
      </c>
      <c r="D2106" s="404" t="s">
        <v>5517</v>
      </c>
      <c r="E2106" s="396" t="str">
        <f>IF(B2106="","",INDEX([1]CatGlob!$S:$S,IFERROR(MATCH(MID(B2106,7,1),[1]CatGlob!$R:$R,0),MATCH(MID(B2106,1,2),[1]CatGlob!$R:$R,0))))</f>
        <v>PUT</v>
      </c>
      <c r="F2106" s="397" t="s">
        <v>5303</v>
      </c>
      <c r="G2106" s="398" t="s">
        <v>43</v>
      </c>
      <c r="H2106" s="399" t="s">
        <v>5304</v>
      </c>
      <c r="I2106" s="399" t="s">
        <v>48</v>
      </c>
      <c r="J2106" s="399" t="s">
        <v>600</v>
      </c>
      <c r="K2106" s="396" t="s">
        <v>600</v>
      </c>
      <c r="L2106" s="400" t="str">
        <f>IF(ISERROR(MATCH(M2106,M$10:M2105,0)),M2106,"")</f>
        <v/>
      </c>
      <c r="M2106" s="401" t="str">
        <f>IF(B2106="","",IF(ISERROR(MATCH(F2106&amp;"_"&amp;G2106&amp;"_"&amp;H2106&amp;"_"&amp;I2106&amp;"_"&amp;J2106&amp;IF(K2106="","","_"&amp;K2106),[1]CatGlob!$B:$B,0)),F2106&amp;"_"&amp;G2106&amp;"_"&amp;H2106&amp;"_"&amp;I2106&amp;"_"&amp;J2106&amp;IF(K2106="","","_"&amp;K2106),INDEX([1]CatGlob!$C:$C,MATCH(F2106&amp;"_"&amp;G2106&amp;"_"&amp;H2106&amp;"_"&amp;I2106&amp;"_"&amp;J2106&amp;IF(K2106="","","_"&amp;K2106),[1]CatGlob!$B:$B,0))))</f>
        <v>DER_RV_OP_US</v>
      </c>
      <c r="N2106" s="402" t="str">
        <f t="shared" si="67"/>
        <v/>
      </c>
      <c r="O2106" s="402" t="str">
        <f t="shared" si="66"/>
        <v/>
      </c>
      <c r="P2106" s="401" t="str">
        <f>IF(LEN(B2106)&gt;8,INDEX([1]CatGlob!$X:$X,MATCH(M2106,[1]CatGlob!$W:$W,0)),"")</f>
        <v>INTER</v>
      </c>
      <c r="Q2106" s="403" t="str">
        <f>INDEX([1]CatGlob!P:P,MATCH(M2106,[1]CatGlob!O:O,0))</f>
        <v>RVI</v>
      </c>
      <c r="R2106" s="403"/>
      <c r="S2106" s="403"/>
      <c r="T2106" s="403" t="str">
        <f>INDEX([1]CatGlob!$D:$D,MATCH($M2106,[1]CatGlob!$C:$C,0))</f>
        <v>US</v>
      </c>
      <c r="U2106" s="441"/>
      <c r="V2106" s="404" t="str">
        <f>INDEX([1]CatGlob!$F:$F,MATCH($M2106,[1]CatGlob!$C:$C,0))</f>
        <v>-</v>
      </c>
      <c r="W2106" s="405"/>
      <c r="X2106" s="406">
        <v>0</v>
      </c>
      <c r="Y2106" s="407">
        <v>0</v>
      </c>
      <c r="Z2106" s="408">
        <v>0</v>
      </c>
      <c r="AA2106" s="407">
        <v>0</v>
      </c>
      <c r="AB2106" s="408">
        <v>0</v>
      </c>
      <c r="AC2106" s="407">
        <v>0</v>
      </c>
      <c r="AD2106" s="408">
        <v>0</v>
      </c>
      <c r="AE2106" s="407">
        <v>0</v>
      </c>
      <c r="AF2106" s="408">
        <v>0</v>
      </c>
      <c r="AG2106" s="407">
        <v>0</v>
      </c>
      <c r="AI2106" s="406">
        <v>0</v>
      </c>
      <c r="AJ2106" s="407">
        <v>0</v>
      </c>
      <c r="AK2106" s="408">
        <v>0</v>
      </c>
      <c r="AL2106" s="407">
        <v>0</v>
      </c>
      <c r="AM2106" s="408">
        <v>0</v>
      </c>
      <c r="AN2106" s="407">
        <v>0</v>
      </c>
      <c r="AO2106" s="408">
        <v>0</v>
      </c>
      <c r="AP2106" s="407">
        <v>0</v>
      </c>
      <c r="AQ2106" s="408">
        <v>0</v>
      </c>
      <c r="AR2106" s="407">
        <v>0</v>
      </c>
      <c r="AT2106" s="406">
        <v>0</v>
      </c>
      <c r="AU2106" s="407">
        <v>0</v>
      </c>
      <c r="AV2106" s="408">
        <v>0</v>
      </c>
      <c r="AW2106" s="407">
        <v>0</v>
      </c>
      <c r="AX2106" s="408">
        <v>0</v>
      </c>
      <c r="AY2106" s="407">
        <v>0</v>
      </c>
      <c r="AZ2106" s="408">
        <v>0</v>
      </c>
      <c r="BA2106" s="407">
        <v>0</v>
      </c>
      <c r="BB2106" s="408">
        <v>0</v>
      </c>
      <c r="BC2106" s="407">
        <v>0</v>
      </c>
    </row>
    <row r="2107" spans="1:55" x14ac:dyDescent="0.35">
      <c r="A2107" s="385" t="str" cm="1">
        <f t="array" ref="A2107">IFERROR(_xlfn.IFS(AND(F2107="Renta Variable",O2107=1),IFERROR(MATCH(B2107,[1]RV_Det!C:C,0),"Rev"),AND(J2107="Corporativa",O2107=1,I2107="EM"),IFERROR(MATCH(B2107,[1]RF_Corps!B:B,0),"Rev"),AND(F2107="Alternativos",O2107=1),IFERROR(MATCH(B2107,[1]Rep4!C:C,0),"Rev")),"")</f>
        <v/>
      </c>
      <c r="B2107" s="404" t="s">
        <v>5518</v>
      </c>
      <c r="C2107" s="439" t="s">
        <v>5519</v>
      </c>
      <c r="D2107" s="404" t="s">
        <v>5519</v>
      </c>
      <c r="E2107" s="396" t="str">
        <f>IF(B2107="","",INDEX([1]CatGlob!$S:$S,IFERROR(MATCH(MID(B2107,7,1),[1]CatGlob!$R:$R,0),MATCH(MID(B2107,1,2),[1]CatGlob!$R:$R,0))))</f>
        <v>PUT</v>
      </c>
      <c r="F2107" s="397" t="s">
        <v>5303</v>
      </c>
      <c r="G2107" s="398" t="s">
        <v>43</v>
      </c>
      <c r="H2107" s="399" t="s">
        <v>5304</v>
      </c>
      <c r="I2107" s="399" t="s">
        <v>48</v>
      </c>
      <c r="J2107" s="399" t="s">
        <v>600</v>
      </c>
      <c r="K2107" s="396" t="s">
        <v>600</v>
      </c>
      <c r="L2107" s="400" t="str">
        <f>IF(ISERROR(MATCH(M2107,M$10:M2106,0)),M2107,"")</f>
        <v/>
      </c>
      <c r="M2107" s="401" t="str">
        <f>IF(B2107="","",IF(ISERROR(MATCH(F2107&amp;"_"&amp;G2107&amp;"_"&amp;H2107&amp;"_"&amp;I2107&amp;"_"&amp;J2107&amp;IF(K2107="","","_"&amp;K2107),[1]CatGlob!$B:$B,0)),F2107&amp;"_"&amp;G2107&amp;"_"&amp;H2107&amp;"_"&amp;I2107&amp;"_"&amp;J2107&amp;IF(K2107="","","_"&amp;K2107),INDEX([1]CatGlob!$C:$C,MATCH(F2107&amp;"_"&amp;G2107&amp;"_"&amp;H2107&amp;"_"&amp;I2107&amp;"_"&amp;J2107&amp;IF(K2107="","","_"&amp;K2107),[1]CatGlob!$B:$B,0))))</f>
        <v>DER_RV_OP_US</v>
      </c>
      <c r="N2107" s="402" t="str">
        <f t="shared" si="67"/>
        <v/>
      </c>
      <c r="O2107" s="402" t="str">
        <f t="shared" si="66"/>
        <v/>
      </c>
      <c r="P2107" s="401" t="str">
        <f>IF(LEN(B2107)&gt;8,INDEX([1]CatGlob!$X:$X,MATCH(M2107,[1]CatGlob!$W:$W,0)),"")</f>
        <v>INTER</v>
      </c>
      <c r="Q2107" s="403" t="str">
        <f>INDEX([1]CatGlob!P:P,MATCH(M2107,[1]CatGlob!O:O,0))</f>
        <v>RVI</v>
      </c>
      <c r="R2107" s="403"/>
      <c r="S2107" s="403"/>
      <c r="T2107" s="403" t="str">
        <f>INDEX([1]CatGlob!$D:$D,MATCH($M2107,[1]CatGlob!$C:$C,0))</f>
        <v>US</v>
      </c>
      <c r="U2107" s="441"/>
      <c r="V2107" s="404" t="str">
        <f>INDEX([1]CatGlob!$F:$F,MATCH($M2107,[1]CatGlob!$C:$C,0))</f>
        <v>-</v>
      </c>
      <c r="W2107" s="405"/>
      <c r="X2107" s="406">
        <v>0</v>
      </c>
      <c r="Y2107" s="407">
        <v>0</v>
      </c>
      <c r="Z2107" s="408">
        <v>0</v>
      </c>
      <c r="AA2107" s="407">
        <v>0</v>
      </c>
      <c r="AB2107" s="408">
        <v>0</v>
      </c>
      <c r="AC2107" s="407">
        <v>0</v>
      </c>
      <c r="AD2107" s="408">
        <v>0</v>
      </c>
      <c r="AE2107" s="407">
        <v>0</v>
      </c>
      <c r="AF2107" s="408">
        <v>0</v>
      </c>
      <c r="AG2107" s="407">
        <v>0</v>
      </c>
      <c r="AI2107" s="406">
        <v>0</v>
      </c>
      <c r="AJ2107" s="407">
        <v>0</v>
      </c>
      <c r="AK2107" s="408">
        <v>0</v>
      </c>
      <c r="AL2107" s="407">
        <v>0</v>
      </c>
      <c r="AM2107" s="408">
        <v>0</v>
      </c>
      <c r="AN2107" s="407">
        <v>0</v>
      </c>
      <c r="AO2107" s="408">
        <v>0</v>
      </c>
      <c r="AP2107" s="407">
        <v>0</v>
      </c>
      <c r="AQ2107" s="408">
        <v>0</v>
      </c>
      <c r="AR2107" s="407">
        <v>0</v>
      </c>
      <c r="AT2107" s="406">
        <v>0</v>
      </c>
      <c r="AU2107" s="407">
        <v>0</v>
      </c>
      <c r="AV2107" s="408">
        <v>0</v>
      </c>
      <c r="AW2107" s="407">
        <v>0</v>
      </c>
      <c r="AX2107" s="408">
        <v>0</v>
      </c>
      <c r="AY2107" s="407">
        <v>0</v>
      </c>
      <c r="AZ2107" s="408">
        <v>0</v>
      </c>
      <c r="BA2107" s="407">
        <v>0</v>
      </c>
      <c r="BB2107" s="408">
        <v>0</v>
      </c>
      <c r="BC2107" s="407">
        <v>0</v>
      </c>
    </row>
    <row r="2108" spans="1:55" x14ac:dyDescent="0.35">
      <c r="A2108" s="385" t="str" cm="1">
        <f t="array" ref="A2108">IFERROR(_xlfn.IFS(AND(F2108="Renta Variable",O2108=1),IFERROR(MATCH(B2108,[1]RV_Det!C:C,0),"Rev"),AND(J2108="Corporativa",O2108=1,I2108="EM"),IFERROR(MATCH(B2108,[1]RF_Corps!B:B,0),"Rev"),AND(F2108="Alternativos",O2108=1),IFERROR(MATCH(B2108,[1]Rep4!C:C,0),"Rev")),"")</f>
        <v/>
      </c>
      <c r="B2108" s="404" t="s">
        <v>5520</v>
      </c>
      <c r="C2108" s="439" t="s">
        <v>5521</v>
      </c>
      <c r="D2108" s="404" t="s">
        <v>5521</v>
      </c>
      <c r="E2108" s="396" t="str">
        <f>IF(B2108="","",INDEX([1]CatGlob!$S:$S,IFERROR(MATCH(MID(B2108,7,1),[1]CatGlob!$R:$R,0),MATCH(MID(B2108,1,2),[1]CatGlob!$R:$R,0))))</f>
        <v>PUT</v>
      </c>
      <c r="F2108" s="397" t="s">
        <v>5303</v>
      </c>
      <c r="G2108" s="398" t="s">
        <v>43</v>
      </c>
      <c r="H2108" s="399" t="s">
        <v>5304</v>
      </c>
      <c r="I2108" s="399" t="s">
        <v>48</v>
      </c>
      <c r="J2108" s="399" t="s">
        <v>600</v>
      </c>
      <c r="K2108" s="396" t="s">
        <v>600</v>
      </c>
      <c r="L2108" s="400" t="str">
        <f>IF(ISERROR(MATCH(M2108,M$10:M2107,0)),M2108,"")</f>
        <v/>
      </c>
      <c r="M2108" s="401" t="str">
        <f>IF(B2108="","",IF(ISERROR(MATCH(F2108&amp;"_"&amp;G2108&amp;"_"&amp;H2108&amp;"_"&amp;I2108&amp;"_"&amp;J2108&amp;IF(K2108="","","_"&amp;K2108),[1]CatGlob!$B:$B,0)),F2108&amp;"_"&amp;G2108&amp;"_"&amp;H2108&amp;"_"&amp;I2108&amp;"_"&amp;J2108&amp;IF(K2108="","","_"&amp;K2108),INDEX([1]CatGlob!$C:$C,MATCH(F2108&amp;"_"&amp;G2108&amp;"_"&amp;H2108&amp;"_"&amp;I2108&amp;"_"&amp;J2108&amp;IF(K2108="","","_"&amp;K2108),[1]CatGlob!$B:$B,0))))</f>
        <v>DER_RV_OP_US</v>
      </c>
      <c r="N2108" s="402" t="str">
        <f t="shared" si="67"/>
        <v/>
      </c>
      <c r="O2108" s="402" t="str">
        <f t="shared" si="66"/>
        <v/>
      </c>
      <c r="P2108" s="401" t="str">
        <f>IF(LEN(B2108)&gt;8,INDEX([1]CatGlob!$X:$X,MATCH(M2108,[1]CatGlob!$W:$W,0)),"")</f>
        <v>INTER</v>
      </c>
      <c r="Q2108" s="403" t="str">
        <f>INDEX([1]CatGlob!P:P,MATCH(M2108,[1]CatGlob!O:O,0))</f>
        <v>RVI</v>
      </c>
      <c r="R2108" s="403"/>
      <c r="S2108" s="403"/>
      <c r="T2108" s="403" t="str">
        <f>INDEX([1]CatGlob!$D:$D,MATCH($M2108,[1]CatGlob!$C:$C,0))</f>
        <v>US</v>
      </c>
      <c r="U2108" s="441"/>
      <c r="V2108" s="404" t="str">
        <f>INDEX([1]CatGlob!$F:$F,MATCH($M2108,[1]CatGlob!$C:$C,0))</f>
        <v>-</v>
      </c>
      <c r="W2108" s="405"/>
      <c r="X2108" s="406">
        <v>0</v>
      </c>
      <c r="Y2108" s="407">
        <v>0</v>
      </c>
      <c r="Z2108" s="408">
        <v>0</v>
      </c>
      <c r="AA2108" s="407">
        <v>0</v>
      </c>
      <c r="AB2108" s="408">
        <v>0</v>
      </c>
      <c r="AC2108" s="407">
        <v>0</v>
      </c>
      <c r="AD2108" s="408">
        <v>0</v>
      </c>
      <c r="AE2108" s="407">
        <v>0</v>
      </c>
      <c r="AF2108" s="408">
        <v>0</v>
      </c>
      <c r="AG2108" s="407">
        <v>0</v>
      </c>
      <c r="AI2108" s="406">
        <v>0</v>
      </c>
      <c r="AJ2108" s="407">
        <v>0</v>
      </c>
      <c r="AK2108" s="408">
        <v>0</v>
      </c>
      <c r="AL2108" s="407">
        <v>0</v>
      </c>
      <c r="AM2108" s="408">
        <v>0</v>
      </c>
      <c r="AN2108" s="407">
        <v>0</v>
      </c>
      <c r="AO2108" s="408">
        <v>0</v>
      </c>
      <c r="AP2108" s="407">
        <v>0</v>
      </c>
      <c r="AQ2108" s="408">
        <v>0</v>
      </c>
      <c r="AR2108" s="407">
        <v>0</v>
      </c>
      <c r="AT2108" s="406">
        <v>0</v>
      </c>
      <c r="AU2108" s="407">
        <v>0</v>
      </c>
      <c r="AV2108" s="408">
        <v>0</v>
      </c>
      <c r="AW2108" s="407">
        <v>0</v>
      </c>
      <c r="AX2108" s="408">
        <v>0</v>
      </c>
      <c r="AY2108" s="407">
        <v>0</v>
      </c>
      <c r="AZ2108" s="408">
        <v>0</v>
      </c>
      <c r="BA2108" s="407">
        <v>0</v>
      </c>
      <c r="BB2108" s="408">
        <v>0</v>
      </c>
      <c r="BC2108" s="407">
        <v>0</v>
      </c>
    </row>
    <row r="2109" spans="1:55" x14ac:dyDescent="0.35">
      <c r="A2109" s="385" t="str" cm="1">
        <f t="array" ref="A2109">IFERROR(_xlfn.IFS(AND(F2109="Renta Variable",O2109=1),IFERROR(MATCH(B2109,[1]RV_Det!C:C,0),"Rev"),AND(J2109="Corporativa",O2109=1,I2109="EM"),IFERROR(MATCH(B2109,[1]RF_Corps!B:B,0),"Rev"),AND(F2109="Alternativos",O2109=1),IFERROR(MATCH(B2109,[1]Rep4!C:C,0),"Rev")),"")</f>
        <v/>
      </c>
      <c r="B2109" s="404" t="s">
        <v>5522</v>
      </c>
      <c r="C2109" s="439" t="s">
        <v>5523</v>
      </c>
      <c r="D2109" s="404" t="s">
        <v>5523</v>
      </c>
      <c r="E2109" s="396" t="str">
        <f>IF(B2109="","",INDEX([1]CatGlob!$S:$S,IFERROR(MATCH(MID(B2109,7,1),[1]CatGlob!$R:$R,0),MATCH(MID(B2109,1,2),[1]CatGlob!$R:$R,0))))</f>
        <v>PUT</v>
      </c>
      <c r="F2109" s="397" t="s">
        <v>5303</v>
      </c>
      <c r="G2109" s="398" t="s">
        <v>43</v>
      </c>
      <c r="H2109" s="399" t="s">
        <v>5304</v>
      </c>
      <c r="I2109" s="399" t="s">
        <v>48</v>
      </c>
      <c r="J2109" s="399" t="s">
        <v>600</v>
      </c>
      <c r="K2109" s="396" t="s">
        <v>600</v>
      </c>
      <c r="L2109" s="400" t="str">
        <f>IF(ISERROR(MATCH(M2109,M$10:M2108,0)),M2109,"")</f>
        <v/>
      </c>
      <c r="M2109" s="401" t="str">
        <f>IF(B2109="","",IF(ISERROR(MATCH(F2109&amp;"_"&amp;G2109&amp;"_"&amp;H2109&amp;"_"&amp;I2109&amp;"_"&amp;J2109&amp;IF(K2109="","","_"&amp;K2109),[1]CatGlob!$B:$B,0)),F2109&amp;"_"&amp;G2109&amp;"_"&amp;H2109&amp;"_"&amp;I2109&amp;"_"&amp;J2109&amp;IF(K2109="","","_"&amp;K2109),INDEX([1]CatGlob!$C:$C,MATCH(F2109&amp;"_"&amp;G2109&amp;"_"&amp;H2109&amp;"_"&amp;I2109&amp;"_"&amp;J2109&amp;IF(K2109="","","_"&amp;K2109),[1]CatGlob!$B:$B,0))))</f>
        <v>DER_RV_OP_US</v>
      </c>
      <c r="N2109" s="402" t="str">
        <f t="shared" si="67"/>
        <v/>
      </c>
      <c r="O2109" s="402" t="str">
        <f t="shared" si="66"/>
        <v/>
      </c>
      <c r="P2109" s="401" t="str">
        <f>IF(LEN(B2109)&gt;8,INDEX([1]CatGlob!$X:$X,MATCH(M2109,[1]CatGlob!$W:$W,0)),"")</f>
        <v>INTER</v>
      </c>
      <c r="Q2109" s="403" t="str">
        <f>INDEX([1]CatGlob!P:P,MATCH(M2109,[1]CatGlob!O:O,0))</f>
        <v>RVI</v>
      </c>
      <c r="R2109" s="403"/>
      <c r="S2109" s="403"/>
      <c r="T2109" s="403" t="str">
        <f>INDEX([1]CatGlob!$D:$D,MATCH($M2109,[1]CatGlob!$C:$C,0))</f>
        <v>US</v>
      </c>
      <c r="U2109" s="441"/>
      <c r="V2109" s="404" t="str">
        <f>INDEX([1]CatGlob!$F:$F,MATCH($M2109,[1]CatGlob!$C:$C,0))</f>
        <v>-</v>
      </c>
      <c r="W2109" s="405"/>
      <c r="X2109" s="406">
        <v>0</v>
      </c>
      <c r="Y2109" s="407">
        <v>0</v>
      </c>
      <c r="Z2109" s="408">
        <v>0</v>
      </c>
      <c r="AA2109" s="407">
        <v>0</v>
      </c>
      <c r="AB2109" s="408">
        <v>0</v>
      </c>
      <c r="AC2109" s="407">
        <v>0</v>
      </c>
      <c r="AD2109" s="408">
        <v>0</v>
      </c>
      <c r="AE2109" s="407">
        <v>0</v>
      </c>
      <c r="AF2109" s="408">
        <v>0</v>
      </c>
      <c r="AG2109" s="407">
        <v>0</v>
      </c>
      <c r="AI2109" s="406">
        <v>0</v>
      </c>
      <c r="AJ2109" s="407">
        <v>0</v>
      </c>
      <c r="AK2109" s="408">
        <v>0</v>
      </c>
      <c r="AL2109" s="407">
        <v>0</v>
      </c>
      <c r="AM2109" s="408">
        <v>0</v>
      </c>
      <c r="AN2109" s="407">
        <v>0</v>
      </c>
      <c r="AO2109" s="408">
        <v>0</v>
      </c>
      <c r="AP2109" s="407">
        <v>0</v>
      </c>
      <c r="AQ2109" s="408">
        <v>0</v>
      </c>
      <c r="AR2109" s="407">
        <v>0</v>
      </c>
      <c r="AT2109" s="406">
        <v>0</v>
      </c>
      <c r="AU2109" s="407">
        <v>0</v>
      </c>
      <c r="AV2109" s="408">
        <v>0</v>
      </c>
      <c r="AW2109" s="407">
        <v>0</v>
      </c>
      <c r="AX2109" s="408">
        <v>0</v>
      </c>
      <c r="AY2109" s="407">
        <v>0</v>
      </c>
      <c r="AZ2109" s="408">
        <v>0</v>
      </c>
      <c r="BA2109" s="407">
        <v>0</v>
      </c>
      <c r="BB2109" s="408">
        <v>0</v>
      </c>
      <c r="BC2109" s="407">
        <v>0</v>
      </c>
    </row>
    <row r="2110" spans="1:55" x14ac:dyDescent="0.35">
      <c r="A2110" s="385" t="str" cm="1">
        <f t="array" ref="A2110">IFERROR(_xlfn.IFS(AND(F2110="Renta Variable",O2110=1),IFERROR(MATCH(B2110,[1]RV_Det!C:C,0),"Rev"),AND(J2110="Corporativa",O2110=1,I2110="EM"),IFERROR(MATCH(B2110,[1]RF_Corps!B:B,0),"Rev"),AND(F2110="Alternativos",O2110=1),IFERROR(MATCH(B2110,[1]Rep4!C:C,0),"Rev")),"")</f>
        <v/>
      </c>
      <c r="B2110" s="404" t="s">
        <v>5524</v>
      </c>
      <c r="C2110" s="439" t="s">
        <v>5525</v>
      </c>
      <c r="D2110" s="404" t="s">
        <v>5525</v>
      </c>
      <c r="E2110" s="396" t="str">
        <f>IF(B2110="","",INDEX([1]CatGlob!$S:$S,IFERROR(MATCH(MID(B2110,7,1),[1]CatGlob!$R:$R,0),MATCH(MID(B2110,1,2),[1]CatGlob!$R:$R,0))))</f>
        <v>PUT</v>
      </c>
      <c r="F2110" s="397" t="s">
        <v>5303</v>
      </c>
      <c r="G2110" s="398" t="s">
        <v>43</v>
      </c>
      <c r="H2110" s="399" t="s">
        <v>5304</v>
      </c>
      <c r="I2110" s="399" t="s">
        <v>48</v>
      </c>
      <c r="J2110" s="399" t="s">
        <v>600</v>
      </c>
      <c r="K2110" s="396" t="s">
        <v>600</v>
      </c>
      <c r="L2110" s="400" t="str">
        <f>IF(ISERROR(MATCH(M2110,M$10:M2105,0)),M2110,"")</f>
        <v/>
      </c>
      <c r="M2110" s="401" t="str">
        <f>IF(B2110="","",IF(ISERROR(MATCH(F2110&amp;"_"&amp;G2110&amp;"_"&amp;H2110&amp;"_"&amp;I2110&amp;"_"&amp;J2110&amp;IF(K2110="","","_"&amp;K2110),[1]CatGlob!$B:$B,0)),F2110&amp;"_"&amp;G2110&amp;"_"&amp;H2110&amp;"_"&amp;I2110&amp;"_"&amp;J2110&amp;IF(K2110="","","_"&amp;K2110),INDEX([1]CatGlob!$C:$C,MATCH(F2110&amp;"_"&amp;G2110&amp;"_"&amp;H2110&amp;"_"&amp;I2110&amp;"_"&amp;J2110&amp;IF(K2110="","","_"&amp;K2110),[1]CatGlob!$B:$B,0))))</f>
        <v>DER_RV_OP_US</v>
      </c>
      <c r="N2110" s="402" t="str">
        <f t="shared" si="67"/>
        <v/>
      </c>
      <c r="O2110" s="402" t="str">
        <f t="shared" si="66"/>
        <v/>
      </c>
      <c r="P2110" s="401" t="str">
        <f>IF(LEN(B2110)&gt;8,INDEX([1]CatGlob!$X:$X,MATCH(M2110,[1]CatGlob!$W:$W,0)),"")</f>
        <v>INTER</v>
      </c>
      <c r="Q2110" s="403" t="str">
        <f>INDEX([1]CatGlob!P:P,MATCH(M2110,[1]CatGlob!O:O,0))</f>
        <v>RVI</v>
      </c>
      <c r="R2110" s="403"/>
      <c r="S2110" s="403"/>
      <c r="T2110" s="403" t="str">
        <f>INDEX([1]CatGlob!$D:$D,MATCH($M2110,[1]CatGlob!$C:$C,0))</f>
        <v>US</v>
      </c>
      <c r="U2110" s="441"/>
      <c r="V2110" s="404" t="str">
        <f>INDEX([1]CatGlob!$F:$F,MATCH($M2110,[1]CatGlob!$C:$C,0))</f>
        <v>-</v>
      </c>
      <c r="W2110" s="405"/>
      <c r="X2110" s="406">
        <v>0</v>
      </c>
      <c r="Y2110" s="407">
        <v>0</v>
      </c>
      <c r="Z2110" s="408">
        <v>0</v>
      </c>
      <c r="AA2110" s="407">
        <v>0</v>
      </c>
      <c r="AB2110" s="408">
        <v>0</v>
      </c>
      <c r="AC2110" s="407">
        <v>0</v>
      </c>
      <c r="AD2110" s="408">
        <v>0</v>
      </c>
      <c r="AE2110" s="407">
        <v>0</v>
      </c>
      <c r="AF2110" s="408">
        <v>0</v>
      </c>
      <c r="AG2110" s="407">
        <v>0</v>
      </c>
      <c r="AI2110" s="406">
        <v>0</v>
      </c>
      <c r="AJ2110" s="407">
        <v>0</v>
      </c>
      <c r="AK2110" s="408">
        <v>0</v>
      </c>
      <c r="AL2110" s="407">
        <v>0</v>
      </c>
      <c r="AM2110" s="408">
        <v>0</v>
      </c>
      <c r="AN2110" s="407">
        <v>0</v>
      </c>
      <c r="AO2110" s="408">
        <v>0</v>
      </c>
      <c r="AP2110" s="407">
        <v>0</v>
      </c>
      <c r="AQ2110" s="408">
        <v>0</v>
      </c>
      <c r="AR2110" s="407">
        <v>0</v>
      </c>
      <c r="AT2110" s="406">
        <v>0</v>
      </c>
      <c r="AU2110" s="407">
        <v>0</v>
      </c>
      <c r="AV2110" s="408">
        <v>0</v>
      </c>
      <c r="AW2110" s="407">
        <v>0</v>
      </c>
      <c r="AX2110" s="408">
        <v>0</v>
      </c>
      <c r="AY2110" s="407">
        <v>0</v>
      </c>
      <c r="AZ2110" s="408">
        <v>0</v>
      </c>
      <c r="BA2110" s="407">
        <v>0</v>
      </c>
      <c r="BB2110" s="408">
        <v>0</v>
      </c>
      <c r="BC2110" s="407">
        <v>0</v>
      </c>
    </row>
    <row r="2111" spans="1:55" x14ac:dyDescent="0.35">
      <c r="A2111" s="385" t="str" cm="1">
        <f t="array" ref="A2111">IFERROR(_xlfn.IFS(AND(F2111="Renta Variable",O2111=1),IFERROR(MATCH(B2111,[1]RV_Det!C:C,0),"Rev"),AND(J2111="Corporativa",O2111=1,I2111="EM"),IFERROR(MATCH(B2111,[1]RF_Corps!B:B,0),"Rev"),AND(F2111="Alternativos",O2111=1),IFERROR(MATCH(B2111,[1]Rep4!C:C,0),"Rev")),"")</f>
        <v/>
      </c>
      <c r="B2111" s="404" t="s">
        <v>5526</v>
      </c>
      <c r="C2111" s="439" t="s">
        <v>5527</v>
      </c>
      <c r="D2111" s="404" t="s">
        <v>5527</v>
      </c>
      <c r="E2111" s="396" t="str">
        <f>IF(B2111="","",INDEX([1]CatGlob!$S:$S,IFERROR(MATCH(MID(B2111,7,1),[1]CatGlob!$R:$R,0),MATCH(MID(B2111,1,2),[1]CatGlob!$R:$R,0))))</f>
        <v>PUT</v>
      </c>
      <c r="F2111" s="397" t="s">
        <v>5303</v>
      </c>
      <c r="G2111" s="398" t="s">
        <v>43</v>
      </c>
      <c r="H2111" s="399" t="s">
        <v>5304</v>
      </c>
      <c r="I2111" s="399" t="s">
        <v>48</v>
      </c>
      <c r="J2111" s="399" t="s">
        <v>600</v>
      </c>
      <c r="K2111" s="396" t="s">
        <v>600</v>
      </c>
      <c r="L2111" s="400" t="str">
        <f>IF(ISERROR(MATCH(M2111,M$10:M2110,0)),M2111,"")</f>
        <v/>
      </c>
      <c r="M2111" s="401" t="str">
        <f>IF(B2111="","",IF(ISERROR(MATCH(F2111&amp;"_"&amp;G2111&amp;"_"&amp;H2111&amp;"_"&amp;I2111&amp;"_"&amp;J2111&amp;IF(K2111="","","_"&amp;K2111),[1]CatGlob!$B:$B,0)),F2111&amp;"_"&amp;G2111&amp;"_"&amp;H2111&amp;"_"&amp;I2111&amp;"_"&amp;J2111&amp;IF(K2111="","","_"&amp;K2111),INDEX([1]CatGlob!$C:$C,MATCH(F2111&amp;"_"&amp;G2111&amp;"_"&amp;H2111&amp;"_"&amp;I2111&amp;"_"&amp;J2111&amp;IF(K2111="","","_"&amp;K2111),[1]CatGlob!$B:$B,0))))</f>
        <v>DER_RV_OP_US</v>
      </c>
      <c r="N2111" s="402" t="str">
        <f t="shared" si="67"/>
        <v/>
      </c>
      <c r="O2111" s="402" t="str">
        <f t="shared" si="66"/>
        <v/>
      </c>
      <c r="P2111" s="401" t="str">
        <f>IF(LEN(B2111)&gt;8,INDEX([1]CatGlob!$X:$X,MATCH(M2111,[1]CatGlob!$W:$W,0)),"")</f>
        <v>INTER</v>
      </c>
      <c r="Q2111" s="403" t="str">
        <f>INDEX([1]CatGlob!P:P,MATCH(M2111,[1]CatGlob!O:O,0))</f>
        <v>RVI</v>
      </c>
      <c r="R2111" s="403"/>
      <c r="S2111" s="403"/>
      <c r="T2111" s="403" t="str">
        <f>INDEX([1]CatGlob!$D:$D,MATCH($M2111,[1]CatGlob!$C:$C,0))</f>
        <v>US</v>
      </c>
      <c r="U2111" s="441"/>
      <c r="V2111" s="404" t="str">
        <f>INDEX([1]CatGlob!$F:$F,MATCH($M2111,[1]CatGlob!$C:$C,0))</f>
        <v>-</v>
      </c>
      <c r="W2111" s="405"/>
      <c r="X2111" s="406">
        <v>0</v>
      </c>
      <c r="Y2111" s="407">
        <v>0</v>
      </c>
      <c r="Z2111" s="408">
        <v>0</v>
      </c>
      <c r="AA2111" s="407">
        <v>0</v>
      </c>
      <c r="AB2111" s="408">
        <v>0</v>
      </c>
      <c r="AC2111" s="407">
        <v>0</v>
      </c>
      <c r="AD2111" s="408">
        <v>0</v>
      </c>
      <c r="AE2111" s="407">
        <v>0</v>
      </c>
      <c r="AF2111" s="408">
        <v>0</v>
      </c>
      <c r="AG2111" s="407">
        <v>0</v>
      </c>
      <c r="AI2111" s="406">
        <v>0</v>
      </c>
      <c r="AJ2111" s="407">
        <v>0</v>
      </c>
      <c r="AK2111" s="408">
        <v>0</v>
      </c>
      <c r="AL2111" s="407">
        <v>0</v>
      </c>
      <c r="AM2111" s="408">
        <v>0</v>
      </c>
      <c r="AN2111" s="407">
        <v>0</v>
      </c>
      <c r="AO2111" s="408">
        <v>0</v>
      </c>
      <c r="AP2111" s="407">
        <v>0</v>
      </c>
      <c r="AQ2111" s="408">
        <v>0</v>
      </c>
      <c r="AR2111" s="407">
        <v>0</v>
      </c>
      <c r="AT2111" s="406">
        <v>0</v>
      </c>
      <c r="AU2111" s="407">
        <v>0</v>
      </c>
      <c r="AV2111" s="408">
        <v>0</v>
      </c>
      <c r="AW2111" s="407">
        <v>0</v>
      </c>
      <c r="AX2111" s="408">
        <v>0</v>
      </c>
      <c r="AY2111" s="407">
        <v>0</v>
      </c>
      <c r="AZ2111" s="408">
        <v>0</v>
      </c>
      <c r="BA2111" s="407">
        <v>0</v>
      </c>
      <c r="BB2111" s="408">
        <v>0</v>
      </c>
      <c r="BC2111" s="407">
        <v>0</v>
      </c>
    </row>
    <row r="2112" spans="1:55" x14ac:dyDescent="0.35">
      <c r="A2112" s="385" t="str" cm="1">
        <f t="array" ref="A2112">IFERROR(_xlfn.IFS(AND(F2112="Renta Variable",O2112=1),IFERROR(MATCH(B2112,[1]RV_Det!C:C,0),"Rev"),AND(J2112="Corporativa",O2112=1,I2112="EM"),IFERROR(MATCH(B2112,[1]RF_Corps!B:B,0),"Rev"),AND(F2112="Alternativos",O2112=1),IFERROR(MATCH(B2112,[1]Rep4!C:C,0),"Rev")),"")</f>
        <v/>
      </c>
      <c r="B2112" s="404" t="s">
        <v>5528</v>
      </c>
      <c r="C2112" s="439" t="s">
        <v>5529</v>
      </c>
      <c r="D2112" s="404" t="s">
        <v>5529</v>
      </c>
      <c r="E2112" s="396" t="str">
        <f>IF(B2112="","",INDEX([1]CatGlob!$S:$S,IFERROR(MATCH(MID(B2112,7,1),[1]CatGlob!$R:$R,0),MATCH(MID(B2112,1,2),[1]CatGlob!$R:$R,0))))</f>
        <v>PUT</v>
      </c>
      <c r="F2112" s="397" t="s">
        <v>5303</v>
      </c>
      <c r="G2112" s="398" t="s">
        <v>43</v>
      </c>
      <c r="H2112" s="399" t="s">
        <v>5304</v>
      </c>
      <c r="I2112" s="399" t="s">
        <v>48</v>
      </c>
      <c r="J2112" s="399" t="s">
        <v>600</v>
      </c>
      <c r="K2112" s="396" t="s">
        <v>600</v>
      </c>
      <c r="L2112" s="400" t="str">
        <f>IF(ISERROR(MATCH(M2112,M$10:M2111,0)),M2112,"")</f>
        <v/>
      </c>
      <c r="M2112" s="401" t="str">
        <f>IF(B2112="","",IF(ISERROR(MATCH(F2112&amp;"_"&amp;G2112&amp;"_"&amp;H2112&amp;"_"&amp;I2112&amp;"_"&amp;J2112&amp;IF(K2112="","","_"&amp;K2112),[1]CatGlob!$B:$B,0)),F2112&amp;"_"&amp;G2112&amp;"_"&amp;H2112&amp;"_"&amp;I2112&amp;"_"&amp;J2112&amp;IF(K2112="","","_"&amp;K2112),INDEX([1]CatGlob!$C:$C,MATCH(F2112&amp;"_"&amp;G2112&amp;"_"&amp;H2112&amp;"_"&amp;I2112&amp;"_"&amp;J2112&amp;IF(K2112="","","_"&amp;K2112),[1]CatGlob!$B:$B,0))))</f>
        <v>DER_RV_OP_US</v>
      </c>
      <c r="N2112" s="402" t="str">
        <f t="shared" si="67"/>
        <v/>
      </c>
      <c r="O2112" s="402" t="str">
        <f t="shared" si="66"/>
        <v/>
      </c>
      <c r="P2112" s="401" t="str">
        <f>IF(LEN(B2112)&gt;8,INDEX([1]CatGlob!$X:$X,MATCH(M2112,[1]CatGlob!$W:$W,0)),"")</f>
        <v>INTER</v>
      </c>
      <c r="Q2112" s="403" t="str">
        <f>INDEX([1]CatGlob!P:P,MATCH(M2112,[1]CatGlob!O:O,0))</f>
        <v>RVI</v>
      </c>
      <c r="R2112" s="403"/>
      <c r="S2112" s="403"/>
      <c r="T2112" s="403" t="str">
        <f>INDEX([1]CatGlob!$D:$D,MATCH($M2112,[1]CatGlob!$C:$C,0))</f>
        <v>US</v>
      </c>
      <c r="U2112" s="441"/>
      <c r="V2112" s="404" t="str">
        <f>INDEX([1]CatGlob!$F:$F,MATCH($M2112,[1]CatGlob!$C:$C,0))</f>
        <v>-</v>
      </c>
      <c r="W2112" s="405"/>
      <c r="X2112" s="406">
        <v>0</v>
      </c>
      <c r="Y2112" s="407">
        <v>0</v>
      </c>
      <c r="Z2112" s="408">
        <v>0</v>
      </c>
      <c r="AA2112" s="407">
        <v>0</v>
      </c>
      <c r="AB2112" s="408">
        <v>0</v>
      </c>
      <c r="AC2112" s="407">
        <v>0</v>
      </c>
      <c r="AD2112" s="408">
        <v>0</v>
      </c>
      <c r="AE2112" s="407">
        <v>0</v>
      </c>
      <c r="AF2112" s="408">
        <v>0</v>
      </c>
      <c r="AG2112" s="407">
        <v>0</v>
      </c>
      <c r="AI2112" s="406">
        <v>0</v>
      </c>
      <c r="AJ2112" s="407">
        <v>0</v>
      </c>
      <c r="AK2112" s="408">
        <v>0</v>
      </c>
      <c r="AL2112" s="407">
        <v>0</v>
      </c>
      <c r="AM2112" s="408">
        <v>0</v>
      </c>
      <c r="AN2112" s="407">
        <v>0</v>
      </c>
      <c r="AO2112" s="408">
        <v>0</v>
      </c>
      <c r="AP2112" s="407">
        <v>0</v>
      </c>
      <c r="AQ2112" s="408">
        <v>0</v>
      </c>
      <c r="AR2112" s="407">
        <v>0</v>
      </c>
      <c r="AT2112" s="406">
        <v>0</v>
      </c>
      <c r="AU2112" s="407">
        <v>0</v>
      </c>
      <c r="AV2112" s="408">
        <v>0</v>
      </c>
      <c r="AW2112" s="407">
        <v>0</v>
      </c>
      <c r="AX2112" s="408">
        <v>0</v>
      </c>
      <c r="AY2112" s="407">
        <v>0</v>
      </c>
      <c r="AZ2112" s="408">
        <v>0</v>
      </c>
      <c r="BA2112" s="407">
        <v>0</v>
      </c>
      <c r="BB2112" s="408">
        <v>0</v>
      </c>
      <c r="BC2112" s="407">
        <v>0</v>
      </c>
    </row>
    <row r="2113" spans="1:55" x14ac:dyDescent="0.35">
      <c r="A2113" s="385" t="str" cm="1">
        <f t="array" ref="A2113">IFERROR(_xlfn.IFS(AND(F2113="Renta Variable",O2113=1),IFERROR(MATCH(B2113,[1]RV_Det!C:C,0),"Rev"),AND(J2113="Corporativa",O2113=1,I2113="EM"),IFERROR(MATCH(B2113,[1]RF_Corps!B:B,0),"Rev"),AND(F2113="Alternativos",O2113=1),IFERROR(MATCH(B2113,[1]Rep4!C:C,0),"Rev")),"")</f>
        <v/>
      </c>
      <c r="B2113" s="404" t="s">
        <v>5530</v>
      </c>
      <c r="C2113" s="439" t="s">
        <v>5531</v>
      </c>
      <c r="D2113" s="404" t="s">
        <v>5531</v>
      </c>
      <c r="E2113" s="396" t="str">
        <f>IF(B2113="","",INDEX([1]CatGlob!$S:$S,IFERROR(MATCH(MID(B2113,7,1),[1]CatGlob!$R:$R,0),MATCH(MID(B2113,1,2),[1]CatGlob!$R:$R,0))))</f>
        <v>PUT</v>
      </c>
      <c r="F2113" s="397" t="s">
        <v>5303</v>
      </c>
      <c r="G2113" s="398" t="s">
        <v>43</v>
      </c>
      <c r="H2113" s="399" t="s">
        <v>5304</v>
      </c>
      <c r="I2113" s="399" t="s">
        <v>48</v>
      </c>
      <c r="J2113" s="399" t="s">
        <v>600</v>
      </c>
      <c r="K2113" s="396" t="s">
        <v>600</v>
      </c>
      <c r="L2113" s="400" t="str">
        <f>IF(ISERROR(MATCH(M2113,M$10:M2112,0)),M2113,"")</f>
        <v/>
      </c>
      <c r="M2113" s="401" t="str">
        <f>IF(B2113="","",IF(ISERROR(MATCH(F2113&amp;"_"&amp;G2113&amp;"_"&amp;H2113&amp;"_"&amp;I2113&amp;"_"&amp;J2113&amp;IF(K2113="","","_"&amp;K2113),[1]CatGlob!$B:$B,0)),F2113&amp;"_"&amp;G2113&amp;"_"&amp;H2113&amp;"_"&amp;I2113&amp;"_"&amp;J2113&amp;IF(K2113="","","_"&amp;K2113),INDEX([1]CatGlob!$C:$C,MATCH(F2113&amp;"_"&amp;G2113&amp;"_"&amp;H2113&amp;"_"&amp;I2113&amp;"_"&amp;J2113&amp;IF(K2113="","","_"&amp;K2113),[1]CatGlob!$B:$B,0))))</f>
        <v>DER_RV_OP_US</v>
      </c>
      <c r="N2113" s="402" t="str">
        <f t="shared" si="67"/>
        <v/>
      </c>
      <c r="O2113" s="402" t="str">
        <f t="shared" si="66"/>
        <v/>
      </c>
      <c r="P2113" s="401" t="str">
        <f>IF(LEN(B2113)&gt;8,INDEX([1]CatGlob!$X:$X,MATCH(M2113,[1]CatGlob!$W:$W,0)),"")</f>
        <v>INTER</v>
      </c>
      <c r="Q2113" s="403" t="str">
        <f>INDEX([1]CatGlob!P:P,MATCH(M2113,[1]CatGlob!O:O,0))</f>
        <v>RVI</v>
      </c>
      <c r="R2113" s="403"/>
      <c r="S2113" s="403"/>
      <c r="T2113" s="403" t="str">
        <f>INDEX([1]CatGlob!$D:$D,MATCH($M2113,[1]CatGlob!$C:$C,0))</f>
        <v>US</v>
      </c>
      <c r="U2113" s="441"/>
      <c r="V2113" s="404" t="str">
        <f>INDEX([1]CatGlob!$F:$F,MATCH($M2113,[1]CatGlob!$C:$C,0))</f>
        <v>-</v>
      </c>
      <c r="W2113" s="405"/>
      <c r="X2113" s="406">
        <v>0</v>
      </c>
      <c r="Y2113" s="407">
        <v>0</v>
      </c>
      <c r="Z2113" s="408">
        <v>0</v>
      </c>
      <c r="AA2113" s="407">
        <v>0</v>
      </c>
      <c r="AB2113" s="408">
        <v>0</v>
      </c>
      <c r="AC2113" s="407">
        <v>0</v>
      </c>
      <c r="AD2113" s="408">
        <v>0</v>
      </c>
      <c r="AE2113" s="407">
        <v>0</v>
      </c>
      <c r="AF2113" s="408">
        <v>0</v>
      </c>
      <c r="AG2113" s="407">
        <v>0</v>
      </c>
      <c r="AI2113" s="406">
        <v>0</v>
      </c>
      <c r="AJ2113" s="407">
        <v>0</v>
      </c>
      <c r="AK2113" s="408">
        <v>0</v>
      </c>
      <c r="AL2113" s="407">
        <v>0</v>
      </c>
      <c r="AM2113" s="408">
        <v>0</v>
      </c>
      <c r="AN2113" s="407">
        <v>0</v>
      </c>
      <c r="AO2113" s="408">
        <v>0</v>
      </c>
      <c r="AP2113" s="407">
        <v>0</v>
      </c>
      <c r="AQ2113" s="408">
        <v>0</v>
      </c>
      <c r="AR2113" s="407">
        <v>0</v>
      </c>
      <c r="AT2113" s="406">
        <v>0</v>
      </c>
      <c r="AU2113" s="407">
        <v>0</v>
      </c>
      <c r="AV2113" s="408">
        <v>0</v>
      </c>
      <c r="AW2113" s="407">
        <v>0</v>
      </c>
      <c r="AX2113" s="408">
        <v>0</v>
      </c>
      <c r="AY2113" s="407">
        <v>0</v>
      </c>
      <c r="AZ2113" s="408">
        <v>0</v>
      </c>
      <c r="BA2113" s="407">
        <v>0</v>
      </c>
      <c r="BB2113" s="408">
        <v>0</v>
      </c>
      <c r="BC2113" s="407">
        <v>0</v>
      </c>
    </row>
    <row r="2114" spans="1:55" x14ac:dyDescent="0.35">
      <c r="A2114" s="385" t="str" cm="1">
        <f t="array" ref="A2114">IFERROR(_xlfn.IFS(AND(F2114="Renta Variable",O2114=1),IFERROR(MATCH(B2114,[1]RV_Det!C:C,0),"Rev"),AND(J2114="Corporativa",O2114=1,I2114="EM"),IFERROR(MATCH(B2114,[1]RF_Corps!B:B,0),"Rev"),AND(F2114="Alternativos",O2114=1),IFERROR(MATCH(B2114,[1]Rep4!C:C,0),"Rev")),"")</f>
        <v/>
      </c>
      <c r="B2114" s="404" t="s">
        <v>5532</v>
      </c>
      <c r="C2114" s="439" t="s">
        <v>5533</v>
      </c>
      <c r="D2114" s="404" t="s">
        <v>5533</v>
      </c>
      <c r="E2114" s="396" t="str">
        <f>IF(B2114="","",INDEX([1]CatGlob!$S:$S,IFERROR(MATCH(MID(B2114,7,1),[1]CatGlob!$R:$R,0),MATCH(MID(B2114,1,2),[1]CatGlob!$R:$R,0))))</f>
        <v>PUT</v>
      </c>
      <c r="F2114" s="397" t="s">
        <v>5303</v>
      </c>
      <c r="G2114" s="398" t="s">
        <v>43</v>
      </c>
      <c r="H2114" s="399" t="s">
        <v>5304</v>
      </c>
      <c r="I2114" s="399" t="s">
        <v>48</v>
      </c>
      <c r="J2114" s="399" t="s">
        <v>600</v>
      </c>
      <c r="K2114" s="396" t="s">
        <v>600</v>
      </c>
      <c r="L2114" s="400" t="str">
        <f>IF(ISERROR(MATCH(M2114,M$10:M2102,0)),M2114,"")</f>
        <v/>
      </c>
      <c r="M2114" s="401" t="str">
        <f>IF(B2114="","",IF(ISERROR(MATCH(F2114&amp;"_"&amp;G2114&amp;"_"&amp;H2114&amp;"_"&amp;I2114&amp;"_"&amp;J2114&amp;IF(K2114="","","_"&amp;K2114),[1]CatGlob!$B:$B,0)),F2114&amp;"_"&amp;G2114&amp;"_"&amp;H2114&amp;"_"&amp;I2114&amp;"_"&amp;J2114&amp;IF(K2114="","","_"&amp;K2114),INDEX([1]CatGlob!$C:$C,MATCH(F2114&amp;"_"&amp;G2114&amp;"_"&amp;H2114&amp;"_"&amp;I2114&amp;"_"&amp;J2114&amp;IF(K2114="","","_"&amp;K2114),[1]CatGlob!$B:$B,0))))</f>
        <v>DER_RV_OP_US</v>
      </c>
      <c r="N2114" s="402" t="str">
        <f t="shared" si="67"/>
        <v/>
      </c>
      <c r="O2114" s="402" t="str">
        <f t="shared" si="66"/>
        <v/>
      </c>
      <c r="P2114" s="401" t="str">
        <f>IF(LEN(B2114)&gt;8,INDEX([1]CatGlob!$X:$X,MATCH(M2114,[1]CatGlob!$W:$W,0)),"")</f>
        <v>INTER</v>
      </c>
      <c r="Q2114" s="403" t="str">
        <f>INDEX([1]CatGlob!P:P,MATCH(M2114,[1]CatGlob!O:O,0))</f>
        <v>RVI</v>
      </c>
      <c r="R2114" s="403"/>
      <c r="S2114" s="403"/>
      <c r="T2114" s="403" t="str">
        <f>INDEX([1]CatGlob!$D:$D,MATCH($M2114,[1]CatGlob!$C:$C,0))</f>
        <v>US</v>
      </c>
      <c r="U2114" s="441"/>
      <c r="V2114" s="404" t="str">
        <f>INDEX([1]CatGlob!$F:$F,MATCH($M2114,[1]CatGlob!$C:$C,0))</f>
        <v>-</v>
      </c>
      <c r="W2114" s="405"/>
      <c r="X2114" s="406">
        <v>0</v>
      </c>
      <c r="Y2114" s="407">
        <v>0</v>
      </c>
      <c r="Z2114" s="408">
        <v>0</v>
      </c>
      <c r="AA2114" s="407">
        <v>0</v>
      </c>
      <c r="AB2114" s="408">
        <v>0</v>
      </c>
      <c r="AC2114" s="407">
        <v>0</v>
      </c>
      <c r="AD2114" s="408">
        <v>0</v>
      </c>
      <c r="AE2114" s="407">
        <v>0</v>
      </c>
      <c r="AF2114" s="408">
        <v>0</v>
      </c>
      <c r="AG2114" s="407">
        <v>0</v>
      </c>
      <c r="AI2114" s="406">
        <v>0</v>
      </c>
      <c r="AJ2114" s="407">
        <v>0</v>
      </c>
      <c r="AK2114" s="408">
        <v>0</v>
      </c>
      <c r="AL2114" s="407">
        <v>0</v>
      </c>
      <c r="AM2114" s="408">
        <v>0</v>
      </c>
      <c r="AN2114" s="407">
        <v>0</v>
      </c>
      <c r="AO2114" s="408">
        <v>0</v>
      </c>
      <c r="AP2114" s="407">
        <v>0</v>
      </c>
      <c r="AQ2114" s="408">
        <v>0</v>
      </c>
      <c r="AR2114" s="407">
        <v>0</v>
      </c>
      <c r="AT2114" s="406">
        <v>0</v>
      </c>
      <c r="AU2114" s="407">
        <v>0</v>
      </c>
      <c r="AV2114" s="408">
        <v>0</v>
      </c>
      <c r="AW2114" s="407">
        <v>0</v>
      </c>
      <c r="AX2114" s="408">
        <v>0</v>
      </c>
      <c r="AY2114" s="407">
        <v>0</v>
      </c>
      <c r="AZ2114" s="408">
        <v>0</v>
      </c>
      <c r="BA2114" s="407">
        <v>0</v>
      </c>
      <c r="BB2114" s="408">
        <v>0</v>
      </c>
      <c r="BC2114" s="407">
        <v>0</v>
      </c>
    </row>
    <row r="2115" spans="1:55" x14ac:dyDescent="0.35">
      <c r="A2115" s="385" t="str" cm="1">
        <f t="array" ref="A2115">IFERROR(_xlfn.IFS(AND(F2115="Renta Variable",O2115=1),IFERROR(MATCH(B2115,[1]RV_Det!C:C,0),"Rev"),AND(J2115="Corporativa",O2115=1,I2115="EM"),IFERROR(MATCH(B2115,[1]RF_Corps!B:B,0),"Rev"),AND(F2115="Alternativos",O2115=1),IFERROR(MATCH(B2115,[1]Rep4!C:C,0),"Rev")),"")</f>
        <v/>
      </c>
      <c r="B2115" s="404" t="s">
        <v>5534</v>
      </c>
      <c r="C2115" s="439" t="s">
        <v>5535</v>
      </c>
      <c r="D2115" s="404" t="s">
        <v>5535</v>
      </c>
      <c r="E2115" s="396" t="str">
        <f>IF(B2115="","",INDEX([1]CatGlob!$S:$S,IFERROR(MATCH(MID(B2115,7,1),[1]CatGlob!$R:$R,0),MATCH(MID(B2115,1,2),[1]CatGlob!$R:$R,0))))</f>
        <v>PUT</v>
      </c>
      <c r="F2115" s="397" t="s">
        <v>5303</v>
      </c>
      <c r="G2115" s="398" t="s">
        <v>43</v>
      </c>
      <c r="H2115" s="399" t="s">
        <v>5304</v>
      </c>
      <c r="I2115" s="399" t="s">
        <v>48</v>
      </c>
      <c r="J2115" s="399" t="s">
        <v>600</v>
      </c>
      <c r="K2115" s="396" t="s">
        <v>600</v>
      </c>
      <c r="L2115" s="400" t="str">
        <f>IF(ISERROR(MATCH(M2115,M$10:M2114,0)),M2115,"")</f>
        <v/>
      </c>
      <c r="M2115" s="401" t="str">
        <f>IF(B2115="","",IF(ISERROR(MATCH(F2115&amp;"_"&amp;G2115&amp;"_"&amp;H2115&amp;"_"&amp;I2115&amp;"_"&amp;J2115&amp;IF(K2115="","","_"&amp;K2115),[1]CatGlob!$B:$B,0)),F2115&amp;"_"&amp;G2115&amp;"_"&amp;H2115&amp;"_"&amp;I2115&amp;"_"&amp;J2115&amp;IF(K2115="","","_"&amp;K2115),INDEX([1]CatGlob!$C:$C,MATCH(F2115&amp;"_"&amp;G2115&amp;"_"&amp;H2115&amp;"_"&amp;I2115&amp;"_"&amp;J2115&amp;IF(K2115="","","_"&amp;K2115),[1]CatGlob!$B:$B,0))))</f>
        <v>DER_RV_OP_US</v>
      </c>
      <c r="N2115" s="402" t="str">
        <f t="shared" si="67"/>
        <v/>
      </c>
      <c r="O2115" s="402" t="str">
        <f t="shared" si="66"/>
        <v/>
      </c>
      <c r="P2115" s="401" t="str">
        <f>IF(LEN(B2115)&gt;8,INDEX([1]CatGlob!$X:$X,MATCH(M2115,[1]CatGlob!$W:$W,0)),"")</f>
        <v>INTER</v>
      </c>
      <c r="Q2115" s="403" t="str">
        <f>INDEX([1]CatGlob!P:P,MATCH(M2115,[1]CatGlob!O:O,0))</f>
        <v>RVI</v>
      </c>
      <c r="R2115" s="403"/>
      <c r="S2115" s="403"/>
      <c r="T2115" s="403" t="str">
        <f>INDEX([1]CatGlob!$D:$D,MATCH($M2115,[1]CatGlob!$C:$C,0))</f>
        <v>US</v>
      </c>
      <c r="U2115" s="441"/>
      <c r="V2115" s="404" t="str">
        <f>INDEX([1]CatGlob!$F:$F,MATCH($M2115,[1]CatGlob!$C:$C,0))</f>
        <v>-</v>
      </c>
      <c r="W2115" s="405"/>
      <c r="X2115" s="406">
        <v>0</v>
      </c>
      <c r="Y2115" s="407">
        <v>0</v>
      </c>
      <c r="Z2115" s="408">
        <v>0</v>
      </c>
      <c r="AA2115" s="407">
        <v>0</v>
      </c>
      <c r="AB2115" s="408">
        <v>0</v>
      </c>
      <c r="AC2115" s="407">
        <v>0</v>
      </c>
      <c r="AD2115" s="408">
        <v>0</v>
      </c>
      <c r="AE2115" s="407">
        <v>0</v>
      </c>
      <c r="AF2115" s="408">
        <v>0</v>
      </c>
      <c r="AG2115" s="407">
        <v>0</v>
      </c>
      <c r="AI2115" s="406">
        <v>0</v>
      </c>
      <c r="AJ2115" s="407">
        <v>0</v>
      </c>
      <c r="AK2115" s="408">
        <v>0</v>
      </c>
      <c r="AL2115" s="407">
        <v>0</v>
      </c>
      <c r="AM2115" s="408">
        <v>0</v>
      </c>
      <c r="AN2115" s="407">
        <v>0</v>
      </c>
      <c r="AO2115" s="408">
        <v>0</v>
      </c>
      <c r="AP2115" s="407">
        <v>0</v>
      </c>
      <c r="AQ2115" s="408">
        <v>0</v>
      </c>
      <c r="AR2115" s="407">
        <v>0</v>
      </c>
      <c r="AT2115" s="406">
        <v>0</v>
      </c>
      <c r="AU2115" s="407">
        <v>0</v>
      </c>
      <c r="AV2115" s="408">
        <v>0</v>
      </c>
      <c r="AW2115" s="407">
        <v>0</v>
      </c>
      <c r="AX2115" s="408">
        <v>0</v>
      </c>
      <c r="AY2115" s="407">
        <v>0</v>
      </c>
      <c r="AZ2115" s="408">
        <v>0</v>
      </c>
      <c r="BA2115" s="407">
        <v>0</v>
      </c>
      <c r="BB2115" s="408">
        <v>0</v>
      </c>
      <c r="BC2115" s="407">
        <v>0</v>
      </c>
    </row>
    <row r="2116" spans="1:55" x14ac:dyDescent="0.35">
      <c r="A2116" s="385" t="str" cm="1">
        <f t="array" ref="A2116">IFERROR(_xlfn.IFS(AND(F2116="Renta Variable",O2116=1),IFERROR(MATCH(B2116,[1]RV_Det!C:C,0),"Rev"),AND(J2116="Corporativa",O2116=1,I2116="EM"),IFERROR(MATCH(B2116,[1]RF_Corps!B:B,0),"Rev"),AND(F2116="Alternativos",O2116=1),IFERROR(MATCH(B2116,[1]Rep4!C:C,0),"Rev")),"")</f>
        <v/>
      </c>
      <c r="B2116" s="404" t="s">
        <v>5536</v>
      </c>
      <c r="C2116" s="439" t="s">
        <v>5537</v>
      </c>
      <c r="D2116" s="404" t="s">
        <v>5537</v>
      </c>
      <c r="E2116" s="396" t="str">
        <f>IF(B2116="","",INDEX([1]CatGlob!$S:$S,IFERROR(MATCH(MID(B2116,7,1),[1]CatGlob!$R:$R,0),MATCH(MID(B2116,1,2),[1]CatGlob!$R:$R,0))))</f>
        <v>PUT</v>
      </c>
      <c r="F2116" s="397" t="s">
        <v>5303</v>
      </c>
      <c r="G2116" s="398" t="s">
        <v>43</v>
      </c>
      <c r="H2116" s="399" t="s">
        <v>5304</v>
      </c>
      <c r="I2116" s="399" t="s">
        <v>48</v>
      </c>
      <c r="J2116" s="399" t="s">
        <v>600</v>
      </c>
      <c r="K2116" s="396" t="s">
        <v>600</v>
      </c>
      <c r="L2116" s="400" t="str">
        <f>IF(ISERROR(MATCH(M2116,M$10:M2115,0)),M2116,"")</f>
        <v/>
      </c>
      <c r="M2116" s="401" t="str">
        <f>IF(B2116="","",IF(ISERROR(MATCH(F2116&amp;"_"&amp;G2116&amp;"_"&amp;H2116&amp;"_"&amp;I2116&amp;"_"&amp;J2116&amp;IF(K2116="","","_"&amp;K2116),[1]CatGlob!$B:$B,0)),F2116&amp;"_"&amp;G2116&amp;"_"&amp;H2116&amp;"_"&amp;I2116&amp;"_"&amp;J2116&amp;IF(K2116="","","_"&amp;K2116),INDEX([1]CatGlob!$C:$C,MATCH(F2116&amp;"_"&amp;G2116&amp;"_"&amp;H2116&amp;"_"&amp;I2116&amp;"_"&amp;J2116&amp;IF(K2116="","","_"&amp;K2116),[1]CatGlob!$B:$B,0))))</f>
        <v>DER_RV_OP_US</v>
      </c>
      <c r="N2116" s="402" t="str">
        <f t="shared" si="67"/>
        <v/>
      </c>
      <c r="O2116" s="402" t="str">
        <f t="shared" si="66"/>
        <v/>
      </c>
      <c r="P2116" s="401" t="str">
        <f>IF(LEN(B2116)&gt;8,INDEX([1]CatGlob!$X:$X,MATCH(M2116,[1]CatGlob!$W:$W,0)),"")</f>
        <v>INTER</v>
      </c>
      <c r="Q2116" s="403" t="str">
        <f>INDEX([1]CatGlob!P:P,MATCH(M2116,[1]CatGlob!O:O,0))</f>
        <v>RVI</v>
      </c>
      <c r="R2116" s="403"/>
      <c r="S2116" s="403"/>
      <c r="T2116" s="403" t="str">
        <f>INDEX([1]CatGlob!$D:$D,MATCH($M2116,[1]CatGlob!$C:$C,0))</f>
        <v>US</v>
      </c>
      <c r="U2116" s="441"/>
      <c r="V2116" s="404" t="str">
        <f>INDEX([1]CatGlob!$F:$F,MATCH($M2116,[1]CatGlob!$C:$C,0))</f>
        <v>-</v>
      </c>
      <c r="W2116" s="405"/>
      <c r="X2116" s="406">
        <v>0</v>
      </c>
      <c r="Y2116" s="407">
        <v>0</v>
      </c>
      <c r="Z2116" s="408">
        <v>0</v>
      </c>
      <c r="AA2116" s="407">
        <v>0</v>
      </c>
      <c r="AB2116" s="408">
        <v>0</v>
      </c>
      <c r="AC2116" s="407">
        <v>0</v>
      </c>
      <c r="AD2116" s="408">
        <v>0</v>
      </c>
      <c r="AE2116" s="407">
        <v>0</v>
      </c>
      <c r="AF2116" s="408">
        <v>0</v>
      </c>
      <c r="AG2116" s="407">
        <v>0</v>
      </c>
      <c r="AI2116" s="406">
        <v>0</v>
      </c>
      <c r="AJ2116" s="407">
        <v>0</v>
      </c>
      <c r="AK2116" s="408">
        <v>0</v>
      </c>
      <c r="AL2116" s="407">
        <v>0</v>
      </c>
      <c r="AM2116" s="408">
        <v>0</v>
      </c>
      <c r="AN2116" s="407">
        <v>0</v>
      </c>
      <c r="AO2116" s="408">
        <v>0</v>
      </c>
      <c r="AP2116" s="407">
        <v>0</v>
      </c>
      <c r="AQ2116" s="408">
        <v>0</v>
      </c>
      <c r="AR2116" s="407">
        <v>0</v>
      </c>
      <c r="AT2116" s="406">
        <v>0</v>
      </c>
      <c r="AU2116" s="407">
        <v>0</v>
      </c>
      <c r="AV2116" s="408">
        <v>0</v>
      </c>
      <c r="AW2116" s="407">
        <v>0</v>
      </c>
      <c r="AX2116" s="408">
        <v>0</v>
      </c>
      <c r="AY2116" s="407">
        <v>0</v>
      </c>
      <c r="AZ2116" s="408">
        <v>0</v>
      </c>
      <c r="BA2116" s="407">
        <v>0</v>
      </c>
      <c r="BB2116" s="408">
        <v>0</v>
      </c>
      <c r="BC2116" s="407">
        <v>0</v>
      </c>
    </row>
    <row r="2117" spans="1:55" x14ac:dyDescent="0.35">
      <c r="A2117" s="385" t="str" cm="1">
        <f t="array" ref="A2117">IFERROR(_xlfn.IFS(AND(F2117="Renta Variable",O2117=1),IFERROR(MATCH(B2117,[1]RV_Det!C:C,0),"Rev"),AND(J2117="Corporativa",O2117=1,I2117="EM"),IFERROR(MATCH(B2117,[1]RF_Corps!B:B,0),"Rev"),AND(F2117="Alternativos",O2117=1),IFERROR(MATCH(B2117,[1]Rep4!C:C,0),"Rev")),"")</f>
        <v/>
      </c>
      <c r="B2117" s="404" t="s">
        <v>5538</v>
      </c>
      <c r="C2117" s="439" t="s">
        <v>5539</v>
      </c>
      <c r="D2117" s="404" t="s">
        <v>5539</v>
      </c>
      <c r="E2117" s="396" t="str">
        <f>IF(B2117="","",INDEX([1]CatGlob!$S:$S,IFERROR(MATCH(MID(B2117,7,1),[1]CatGlob!$R:$R,0),MATCH(MID(B2117,1,2),[1]CatGlob!$R:$R,0))))</f>
        <v>PUT</v>
      </c>
      <c r="F2117" s="397" t="s">
        <v>5303</v>
      </c>
      <c r="G2117" s="398" t="s">
        <v>43</v>
      </c>
      <c r="H2117" s="399" t="s">
        <v>5304</v>
      </c>
      <c r="I2117" s="399" t="s">
        <v>48</v>
      </c>
      <c r="J2117" s="399" t="s">
        <v>600</v>
      </c>
      <c r="K2117" s="396" t="s">
        <v>600</v>
      </c>
      <c r="L2117" s="400" t="str">
        <f>IF(ISERROR(MATCH(M2117,M$10:M2106,0)),M2117,"")</f>
        <v/>
      </c>
      <c r="M2117" s="401" t="str">
        <f>IF(B2117="","",IF(ISERROR(MATCH(F2117&amp;"_"&amp;G2117&amp;"_"&amp;H2117&amp;"_"&amp;I2117&amp;"_"&amp;J2117&amp;IF(K2117="","","_"&amp;K2117),[1]CatGlob!$B:$B,0)),F2117&amp;"_"&amp;G2117&amp;"_"&amp;H2117&amp;"_"&amp;I2117&amp;"_"&amp;J2117&amp;IF(K2117="","","_"&amp;K2117),INDEX([1]CatGlob!$C:$C,MATCH(F2117&amp;"_"&amp;G2117&amp;"_"&amp;H2117&amp;"_"&amp;I2117&amp;"_"&amp;J2117&amp;IF(K2117="","","_"&amp;K2117),[1]CatGlob!$B:$B,0))))</f>
        <v>DER_RV_OP_US</v>
      </c>
      <c r="N2117" s="402" t="str">
        <f t="shared" si="67"/>
        <v/>
      </c>
      <c r="O2117" s="402" t="str">
        <f t="shared" si="66"/>
        <v/>
      </c>
      <c r="P2117" s="401" t="str">
        <f>IF(LEN(B2117)&gt;8,INDEX([1]CatGlob!$X:$X,MATCH(M2117,[1]CatGlob!$W:$W,0)),"")</f>
        <v>INTER</v>
      </c>
      <c r="Q2117" s="403" t="str">
        <f>INDEX([1]CatGlob!P:P,MATCH(M2117,[1]CatGlob!O:O,0))</f>
        <v>RVI</v>
      </c>
      <c r="R2117" s="403"/>
      <c r="S2117" s="403"/>
      <c r="T2117" s="403" t="str">
        <f>INDEX([1]CatGlob!$D:$D,MATCH($M2117,[1]CatGlob!$C:$C,0))</f>
        <v>US</v>
      </c>
      <c r="U2117" s="441"/>
      <c r="V2117" s="404" t="str">
        <f>INDEX([1]CatGlob!$F:$F,MATCH($M2117,[1]CatGlob!$C:$C,0))</f>
        <v>-</v>
      </c>
      <c r="W2117" s="405"/>
      <c r="X2117" s="406">
        <v>0</v>
      </c>
      <c r="Y2117" s="407">
        <v>0</v>
      </c>
      <c r="Z2117" s="408">
        <v>0</v>
      </c>
      <c r="AA2117" s="407">
        <v>0</v>
      </c>
      <c r="AB2117" s="408">
        <v>0</v>
      </c>
      <c r="AC2117" s="407">
        <v>0</v>
      </c>
      <c r="AD2117" s="408">
        <v>0</v>
      </c>
      <c r="AE2117" s="407">
        <v>0</v>
      </c>
      <c r="AF2117" s="408">
        <v>0</v>
      </c>
      <c r="AG2117" s="407">
        <v>0</v>
      </c>
      <c r="AI2117" s="406">
        <v>0</v>
      </c>
      <c r="AJ2117" s="407">
        <v>0</v>
      </c>
      <c r="AK2117" s="408">
        <v>0</v>
      </c>
      <c r="AL2117" s="407">
        <v>0</v>
      </c>
      <c r="AM2117" s="408">
        <v>0</v>
      </c>
      <c r="AN2117" s="407">
        <v>0</v>
      </c>
      <c r="AO2117" s="408">
        <v>0</v>
      </c>
      <c r="AP2117" s="407">
        <v>0</v>
      </c>
      <c r="AQ2117" s="408">
        <v>0</v>
      </c>
      <c r="AR2117" s="407">
        <v>0</v>
      </c>
      <c r="AT2117" s="406">
        <v>0</v>
      </c>
      <c r="AU2117" s="407">
        <v>0</v>
      </c>
      <c r="AV2117" s="408">
        <v>0</v>
      </c>
      <c r="AW2117" s="407">
        <v>0</v>
      </c>
      <c r="AX2117" s="408">
        <v>0</v>
      </c>
      <c r="AY2117" s="407">
        <v>0</v>
      </c>
      <c r="AZ2117" s="408">
        <v>0</v>
      </c>
      <c r="BA2117" s="407">
        <v>0</v>
      </c>
      <c r="BB2117" s="408">
        <v>0</v>
      </c>
      <c r="BC2117" s="407">
        <v>0</v>
      </c>
    </row>
    <row r="2118" spans="1:55" x14ac:dyDescent="0.35">
      <c r="A2118" s="385" t="str" cm="1">
        <f t="array" ref="A2118">IFERROR(_xlfn.IFS(AND(F2118="Renta Variable",O2118=1),IFERROR(MATCH(B2118,[1]RV_Det!C:C,0),"Rev"),AND(J2118="Corporativa",O2118=1,I2118="EM"),IFERROR(MATCH(B2118,[1]RF_Corps!B:B,0),"Rev"),AND(F2118="Alternativos",O2118=1),IFERROR(MATCH(B2118,[1]Rep4!C:C,0),"Rev")),"")</f>
        <v/>
      </c>
      <c r="B2118" s="404" t="s">
        <v>5540</v>
      </c>
      <c r="C2118" s="439" t="s">
        <v>5541</v>
      </c>
      <c r="D2118" s="404" t="s">
        <v>5541</v>
      </c>
      <c r="E2118" s="396" t="str">
        <f>IF(B2118="","",INDEX([1]CatGlob!$S:$S,IFERROR(MATCH(MID(B2118,7,1),[1]CatGlob!$R:$R,0),MATCH(MID(B2118,1,2),[1]CatGlob!$R:$R,0))))</f>
        <v>PUT</v>
      </c>
      <c r="F2118" s="397" t="s">
        <v>5303</v>
      </c>
      <c r="G2118" s="398" t="s">
        <v>43</v>
      </c>
      <c r="H2118" s="399" t="s">
        <v>5304</v>
      </c>
      <c r="I2118" s="399" t="s">
        <v>48</v>
      </c>
      <c r="J2118" s="399" t="s">
        <v>600</v>
      </c>
      <c r="K2118" s="396" t="s">
        <v>600</v>
      </c>
      <c r="L2118" s="400" t="str">
        <f>IF(ISERROR(MATCH(M2118,M$10:M2114,0)),M2118,"")</f>
        <v/>
      </c>
      <c r="M2118" s="401" t="str">
        <f>IF(B2118="","",IF(ISERROR(MATCH(F2118&amp;"_"&amp;G2118&amp;"_"&amp;H2118&amp;"_"&amp;I2118&amp;"_"&amp;J2118&amp;IF(K2118="","","_"&amp;K2118),[1]CatGlob!$B:$B,0)),F2118&amp;"_"&amp;G2118&amp;"_"&amp;H2118&amp;"_"&amp;I2118&amp;"_"&amp;J2118&amp;IF(K2118="","","_"&amp;K2118),INDEX([1]CatGlob!$C:$C,MATCH(F2118&amp;"_"&amp;G2118&amp;"_"&amp;H2118&amp;"_"&amp;I2118&amp;"_"&amp;J2118&amp;IF(K2118="","","_"&amp;K2118),[1]CatGlob!$B:$B,0))))</f>
        <v>DER_RV_OP_US</v>
      </c>
      <c r="N2118" s="402" t="str">
        <f t="shared" si="67"/>
        <v/>
      </c>
      <c r="O2118" s="402" t="str">
        <f t="shared" si="66"/>
        <v/>
      </c>
      <c r="P2118" s="401" t="str">
        <f>IF(LEN(B2118)&gt;8,INDEX([1]CatGlob!$X:$X,MATCH(M2118,[1]CatGlob!$W:$W,0)),"")</f>
        <v>INTER</v>
      </c>
      <c r="Q2118" s="403" t="str">
        <f>INDEX([1]CatGlob!P:P,MATCH(M2118,[1]CatGlob!O:O,0))</f>
        <v>RVI</v>
      </c>
      <c r="R2118" s="403"/>
      <c r="S2118" s="403"/>
      <c r="T2118" s="403" t="str">
        <f>INDEX([1]CatGlob!$D:$D,MATCH($M2118,[1]CatGlob!$C:$C,0))</f>
        <v>US</v>
      </c>
      <c r="U2118" s="441"/>
      <c r="V2118" s="404" t="str">
        <f>INDEX([1]CatGlob!$F:$F,MATCH($M2118,[1]CatGlob!$C:$C,0))</f>
        <v>-</v>
      </c>
      <c r="W2118" s="405"/>
      <c r="X2118" s="406">
        <v>0</v>
      </c>
      <c r="Y2118" s="407">
        <v>0</v>
      </c>
      <c r="Z2118" s="408">
        <v>0</v>
      </c>
      <c r="AA2118" s="407">
        <v>0</v>
      </c>
      <c r="AB2118" s="408">
        <v>0</v>
      </c>
      <c r="AC2118" s="407">
        <v>0</v>
      </c>
      <c r="AD2118" s="408">
        <v>0</v>
      </c>
      <c r="AE2118" s="407">
        <v>0</v>
      </c>
      <c r="AF2118" s="408">
        <v>0</v>
      </c>
      <c r="AG2118" s="407">
        <v>0</v>
      </c>
      <c r="AI2118" s="406">
        <v>0</v>
      </c>
      <c r="AJ2118" s="407">
        <v>0</v>
      </c>
      <c r="AK2118" s="408">
        <v>0</v>
      </c>
      <c r="AL2118" s="407">
        <v>0</v>
      </c>
      <c r="AM2118" s="408">
        <v>0</v>
      </c>
      <c r="AN2118" s="407">
        <v>0</v>
      </c>
      <c r="AO2118" s="408">
        <v>0</v>
      </c>
      <c r="AP2118" s="407">
        <v>0</v>
      </c>
      <c r="AQ2118" s="408">
        <v>0</v>
      </c>
      <c r="AR2118" s="407">
        <v>0</v>
      </c>
      <c r="AT2118" s="406">
        <v>0</v>
      </c>
      <c r="AU2118" s="407">
        <v>0</v>
      </c>
      <c r="AV2118" s="408">
        <v>0</v>
      </c>
      <c r="AW2118" s="407">
        <v>0</v>
      </c>
      <c r="AX2118" s="408">
        <v>0</v>
      </c>
      <c r="AY2118" s="407">
        <v>0</v>
      </c>
      <c r="AZ2118" s="408">
        <v>0</v>
      </c>
      <c r="BA2118" s="407">
        <v>0</v>
      </c>
      <c r="BB2118" s="408">
        <v>0</v>
      </c>
      <c r="BC2118" s="407">
        <v>0</v>
      </c>
    </row>
    <row r="2119" spans="1:55" x14ac:dyDescent="0.35">
      <c r="A2119" s="385" t="str" cm="1">
        <f t="array" ref="A2119">IFERROR(_xlfn.IFS(AND(F2119="Renta Variable",O2119=1),IFERROR(MATCH(B2119,[1]RV_Det!C:C,0),"Rev"),AND(J2119="Corporativa",O2119=1,I2119="EM"),IFERROR(MATCH(B2119,[1]RF_Corps!B:B,0),"Rev"),AND(F2119="Alternativos",O2119=1),IFERROR(MATCH(B2119,[1]Rep4!C:C,0),"Rev")),"")</f>
        <v/>
      </c>
      <c r="B2119" s="404" t="s">
        <v>5542</v>
      </c>
      <c r="C2119" s="439" t="s">
        <v>5543</v>
      </c>
      <c r="D2119" s="404" t="s">
        <v>5543</v>
      </c>
      <c r="E2119" s="396" t="str">
        <f>IF(B2119="","",INDEX([1]CatGlob!$S:$S,IFERROR(MATCH(MID(B2119,7,1),[1]CatGlob!$R:$R,0),MATCH(MID(B2119,1,2),[1]CatGlob!$R:$R,0))))</f>
        <v>PUT</v>
      </c>
      <c r="F2119" s="397" t="s">
        <v>5303</v>
      </c>
      <c r="G2119" s="398" t="s">
        <v>43</v>
      </c>
      <c r="H2119" s="399" t="s">
        <v>5304</v>
      </c>
      <c r="I2119" s="399" t="s">
        <v>48</v>
      </c>
      <c r="J2119" s="399" t="s">
        <v>600</v>
      </c>
      <c r="K2119" s="396" t="s">
        <v>600</v>
      </c>
      <c r="L2119" s="400" t="str">
        <f>IF(ISERROR(MATCH(M2119,M$10:M2115,0)),M2119,"")</f>
        <v/>
      </c>
      <c r="M2119" s="401" t="str">
        <f>IF(B2119="","",IF(ISERROR(MATCH(F2119&amp;"_"&amp;G2119&amp;"_"&amp;H2119&amp;"_"&amp;I2119&amp;"_"&amp;J2119&amp;IF(K2119="","","_"&amp;K2119),[1]CatGlob!$B:$B,0)),F2119&amp;"_"&amp;G2119&amp;"_"&amp;H2119&amp;"_"&amp;I2119&amp;"_"&amp;J2119&amp;IF(K2119="","","_"&amp;K2119),INDEX([1]CatGlob!$C:$C,MATCH(F2119&amp;"_"&amp;G2119&amp;"_"&amp;H2119&amp;"_"&amp;I2119&amp;"_"&amp;J2119&amp;IF(K2119="","","_"&amp;K2119),[1]CatGlob!$B:$B,0))))</f>
        <v>DER_RV_OP_US</v>
      </c>
      <c r="N2119" s="402" t="str">
        <f t="shared" si="67"/>
        <v/>
      </c>
      <c r="O2119" s="402" t="str">
        <f t="shared" si="66"/>
        <v/>
      </c>
      <c r="P2119" s="401" t="str">
        <f>IF(LEN(B2119)&gt;8,INDEX([1]CatGlob!$X:$X,MATCH(M2119,[1]CatGlob!$W:$W,0)),"")</f>
        <v>INTER</v>
      </c>
      <c r="Q2119" s="403" t="str">
        <f>INDEX([1]CatGlob!P:P,MATCH(M2119,[1]CatGlob!O:O,0))</f>
        <v>RVI</v>
      </c>
      <c r="R2119" s="403"/>
      <c r="S2119" s="403"/>
      <c r="T2119" s="403" t="str">
        <f>INDEX([1]CatGlob!$D:$D,MATCH($M2119,[1]CatGlob!$C:$C,0))</f>
        <v>US</v>
      </c>
      <c r="U2119" s="441"/>
      <c r="V2119" s="404" t="str">
        <f>INDEX([1]CatGlob!$F:$F,MATCH($M2119,[1]CatGlob!$C:$C,0))</f>
        <v>-</v>
      </c>
      <c r="W2119" s="405"/>
      <c r="X2119" s="406">
        <v>0</v>
      </c>
      <c r="Y2119" s="407">
        <v>0</v>
      </c>
      <c r="Z2119" s="408">
        <v>0</v>
      </c>
      <c r="AA2119" s="407">
        <v>0</v>
      </c>
      <c r="AB2119" s="408">
        <v>0</v>
      </c>
      <c r="AC2119" s="407">
        <v>0</v>
      </c>
      <c r="AD2119" s="408">
        <v>0</v>
      </c>
      <c r="AE2119" s="407">
        <v>0</v>
      </c>
      <c r="AF2119" s="408">
        <v>0</v>
      </c>
      <c r="AG2119" s="407">
        <v>0</v>
      </c>
      <c r="AI2119" s="406">
        <v>0</v>
      </c>
      <c r="AJ2119" s="407">
        <v>0</v>
      </c>
      <c r="AK2119" s="408">
        <v>0</v>
      </c>
      <c r="AL2119" s="407">
        <v>0</v>
      </c>
      <c r="AM2119" s="408">
        <v>0</v>
      </c>
      <c r="AN2119" s="407">
        <v>0</v>
      </c>
      <c r="AO2119" s="408">
        <v>0</v>
      </c>
      <c r="AP2119" s="407">
        <v>0</v>
      </c>
      <c r="AQ2119" s="408">
        <v>0</v>
      </c>
      <c r="AR2119" s="407">
        <v>0</v>
      </c>
      <c r="AT2119" s="406">
        <v>0</v>
      </c>
      <c r="AU2119" s="407">
        <v>0</v>
      </c>
      <c r="AV2119" s="408">
        <v>0</v>
      </c>
      <c r="AW2119" s="407">
        <v>0</v>
      </c>
      <c r="AX2119" s="408">
        <v>0</v>
      </c>
      <c r="AY2119" s="407">
        <v>0</v>
      </c>
      <c r="AZ2119" s="408">
        <v>0</v>
      </c>
      <c r="BA2119" s="407">
        <v>0</v>
      </c>
      <c r="BB2119" s="408">
        <v>0</v>
      </c>
      <c r="BC2119" s="407">
        <v>0</v>
      </c>
    </row>
    <row r="2120" spans="1:55" x14ac:dyDescent="0.35">
      <c r="A2120" s="385" t="str" cm="1">
        <f t="array" ref="A2120">IFERROR(_xlfn.IFS(AND(F2120="Renta Variable",O2120=1),IFERROR(MATCH(B2120,[1]RV_Det!C:C,0),"Rev"),AND(J2120="Corporativa",O2120=1,I2120="EM"),IFERROR(MATCH(B2120,[1]RF_Corps!B:B,0),"Rev"),AND(F2120="Alternativos",O2120=1),IFERROR(MATCH(B2120,[1]Rep4!C:C,0),"Rev")),"")</f>
        <v/>
      </c>
      <c r="B2120" s="404" t="s">
        <v>5544</v>
      </c>
      <c r="C2120" s="439" t="s">
        <v>5545</v>
      </c>
      <c r="D2120" s="404" t="s">
        <v>5545</v>
      </c>
      <c r="E2120" s="396" t="str">
        <f>IF(B2120="","",INDEX([1]CatGlob!$S:$S,IFERROR(MATCH(MID(B2120,7,1),[1]CatGlob!$R:$R,0),MATCH(MID(B2120,1,2),[1]CatGlob!$R:$R,0))))</f>
        <v>PUT</v>
      </c>
      <c r="F2120" s="397" t="s">
        <v>5303</v>
      </c>
      <c r="G2120" s="398" t="s">
        <v>43</v>
      </c>
      <c r="H2120" s="399" t="s">
        <v>5304</v>
      </c>
      <c r="I2120" s="399" t="s">
        <v>48</v>
      </c>
      <c r="J2120" s="399" t="s">
        <v>600</v>
      </c>
      <c r="K2120" s="396" t="s">
        <v>600</v>
      </c>
      <c r="L2120" s="400" t="str">
        <f>IF(ISERROR(MATCH(M2120,M$10:M2116,0)),M2120,"")</f>
        <v/>
      </c>
      <c r="M2120" s="401" t="str">
        <f>IF(B2120="","",IF(ISERROR(MATCH(F2120&amp;"_"&amp;G2120&amp;"_"&amp;H2120&amp;"_"&amp;I2120&amp;"_"&amp;J2120&amp;IF(K2120="","","_"&amp;K2120),[1]CatGlob!$B:$B,0)),F2120&amp;"_"&amp;G2120&amp;"_"&amp;H2120&amp;"_"&amp;I2120&amp;"_"&amp;J2120&amp;IF(K2120="","","_"&amp;K2120),INDEX([1]CatGlob!$C:$C,MATCH(F2120&amp;"_"&amp;G2120&amp;"_"&amp;H2120&amp;"_"&amp;I2120&amp;"_"&amp;J2120&amp;IF(K2120="","","_"&amp;K2120),[1]CatGlob!$B:$B,0))))</f>
        <v>DER_RV_OP_US</v>
      </c>
      <c r="N2120" s="402" t="str">
        <f t="shared" si="67"/>
        <v/>
      </c>
      <c r="O2120" s="402" t="str">
        <f t="shared" si="66"/>
        <v/>
      </c>
      <c r="P2120" s="401" t="str">
        <f>IF(LEN(B2120)&gt;8,INDEX([1]CatGlob!$X:$X,MATCH(M2120,[1]CatGlob!$W:$W,0)),"")</f>
        <v>INTER</v>
      </c>
      <c r="Q2120" s="403" t="str">
        <f>INDEX([1]CatGlob!P:P,MATCH(M2120,[1]CatGlob!O:O,0))</f>
        <v>RVI</v>
      </c>
      <c r="R2120" s="403"/>
      <c r="S2120" s="403"/>
      <c r="T2120" s="403" t="str">
        <f>INDEX([1]CatGlob!$D:$D,MATCH($M2120,[1]CatGlob!$C:$C,0))</f>
        <v>US</v>
      </c>
      <c r="U2120" s="441"/>
      <c r="V2120" s="404" t="str">
        <f>INDEX([1]CatGlob!$F:$F,MATCH($M2120,[1]CatGlob!$C:$C,0))</f>
        <v>-</v>
      </c>
      <c r="W2120" s="405"/>
      <c r="X2120" s="406">
        <v>0</v>
      </c>
      <c r="Y2120" s="407">
        <v>0</v>
      </c>
      <c r="Z2120" s="408">
        <v>0</v>
      </c>
      <c r="AA2120" s="407">
        <v>0</v>
      </c>
      <c r="AB2120" s="408">
        <v>0</v>
      </c>
      <c r="AC2120" s="407">
        <v>0</v>
      </c>
      <c r="AD2120" s="408">
        <v>0</v>
      </c>
      <c r="AE2120" s="407">
        <v>0</v>
      </c>
      <c r="AF2120" s="408">
        <v>0</v>
      </c>
      <c r="AG2120" s="407">
        <v>0</v>
      </c>
      <c r="AI2120" s="406">
        <v>0</v>
      </c>
      <c r="AJ2120" s="407">
        <v>0</v>
      </c>
      <c r="AK2120" s="408">
        <v>0</v>
      </c>
      <c r="AL2120" s="407">
        <v>0</v>
      </c>
      <c r="AM2120" s="408">
        <v>0</v>
      </c>
      <c r="AN2120" s="407">
        <v>0</v>
      </c>
      <c r="AO2120" s="408">
        <v>0</v>
      </c>
      <c r="AP2120" s="407">
        <v>0</v>
      </c>
      <c r="AQ2120" s="408">
        <v>0</v>
      </c>
      <c r="AR2120" s="407">
        <v>0</v>
      </c>
      <c r="AT2120" s="406">
        <v>0</v>
      </c>
      <c r="AU2120" s="407">
        <v>0</v>
      </c>
      <c r="AV2120" s="408">
        <v>0</v>
      </c>
      <c r="AW2120" s="407">
        <v>0</v>
      </c>
      <c r="AX2120" s="408">
        <v>0</v>
      </c>
      <c r="AY2120" s="407">
        <v>0</v>
      </c>
      <c r="AZ2120" s="408">
        <v>0</v>
      </c>
      <c r="BA2120" s="407">
        <v>0</v>
      </c>
      <c r="BB2120" s="408">
        <v>0</v>
      </c>
      <c r="BC2120" s="407">
        <v>0</v>
      </c>
    </row>
    <row r="2121" spans="1:55" x14ac:dyDescent="0.35">
      <c r="A2121" s="385" t="str" cm="1">
        <f t="array" ref="A2121">IFERROR(_xlfn.IFS(AND(F2121="Renta Variable",O2121=1),IFERROR(MATCH(B2121,[1]RV_Det!C:C,0),"Rev"),AND(J2121="Corporativa",O2121=1,I2121="EM"),IFERROR(MATCH(B2121,[1]RF_Corps!B:B,0),"Rev"),AND(F2121="Alternativos",O2121=1),IFERROR(MATCH(B2121,[1]Rep4!C:C,0),"Rev")),"")</f>
        <v/>
      </c>
      <c r="B2121" s="404" t="s">
        <v>5546</v>
      </c>
      <c r="C2121" s="439" t="s">
        <v>5547</v>
      </c>
      <c r="D2121" s="404" t="s">
        <v>5547</v>
      </c>
      <c r="E2121" s="396" t="str">
        <f>IF(B2121="","",INDEX([1]CatGlob!$S:$S,IFERROR(MATCH(MID(B2121,7,1),[1]CatGlob!$R:$R,0),MATCH(MID(B2121,1,2),[1]CatGlob!$R:$R,0))))</f>
        <v>PUT</v>
      </c>
      <c r="F2121" s="397" t="s">
        <v>5303</v>
      </c>
      <c r="G2121" s="398" t="s">
        <v>43</v>
      </c>
      <c r="H2121" s="399" t="s">
        <v>5304</v>
      </c>
      <c r="I2121" s="399" t="s">
        <v>48</v>
      </c>
      <c r="J2121" s="399" t="s">
        <v>600</v>
      </c>
      <c r="K2121" s="396" t="s">
        <v>600</v>
      </c>
      <c r="L2121" s="400" t="str">
        <f>IF(ISERROR(MATCH(M2121,M$10:M2109,0)),M2121,"")</f>
        <v/>
      </c>
      <c r="M2121" s="401" t="str">
        <f>IF(B2121="","",IF(ISERROR(MATCH(F2121&amp;"_"&amp;G2121&amp;"_"&amp;H2121&amp;"_"&amp;I2121&amp;"_"&amp;J2121&amp;IF(K2121="","","_"&amp;K2121),[1]CatGlob!$B:$B,0)),F2121&amp;"_"&amp;G2121&amp;"_"&amp;H2121&amp;"_"&amp;I2121&amp;"_"&amp;J2121&amp;IF(K2121="","","_"&amp;K2121),INDEX([1]CatGlob!$C:$C,MATCH(F2121&amp;"_"&amp;G2121&amp;"_"&amp;H2121&amp;"_"&amp;I2121&amp;"_"&amp;J2121&amp;IF(K2121="","","_"&amp;K2121),[1]CatGlob!$B:$B,0))))</f>
        <v>DER_RV_OP_US</v>
      </c>
      <c r="N2121" s="402" t="str">
        <f t="shared" si="67"/>
        <v/>
      </c>
      <c r="O2121" s="402" t="str">
        <f t="shared" si="66"/>
        <v/>
      </c>
      <c r="P2121" s="401" t="str">
        <f>IF(LEN(B2121)&gt;8,INDEX([1]CatGlob!$X:$X,MATCH(M2121,[1]CatGlob!$W:$W,0)),"")</f>
        <v>INTER</v>
      </c>
      <c r="Q2121" s="403" t="str">
        <f>INDEX([1]CatGlob!P:P,MATCH(M2121,[1]CatGlob!O:O,0))</f>
        <v>RVI</v>
      </c>
      <c r="R2121" s="403"/>
      <c r="S2121" s="403"/>
      <c r="T2121" s="403" t="str">
        <f>INDEX([1]CatGlob!$D:$D,MATCH($M2121,[1]CatGlob!$C:$C,0))</f>
        <v>US</v>
      </c>
      <c r="U2121" s="441"/>
      <c r="V2121" s="404" t="str">
        <f>INDEX([1]CatGlob!$F:$F,MATCH($M2121,[1]CatGlob!$C:$C,0))</f>
        <v>-</v>
      </c>
      <c r="W2121" s="405"/>
      <c r="X2121" s="406">
        <v>0</v>
      </c>
      <c r="Y2121" s="407">
        <v>0</v>
      </c>
      <c r="Z2121" s="408">
        <v>0</v>
      </c>
      <c r="AA2121" s="407">
        <v>0</v>
      </c>
      <c r="AB2121" s="408">
        <v>0</v>
      </c>
      <c r="AC2121" s="407">
        <v>0</v>
      </c>
      <c r="AD2121" s="408">
        <v>0</v>
      </c>
      <c r="AE2121" s="407">
        <v>0</v>
      </c>
      <c r="AF2121" s="408">
        <v>0</v>
      </c>
      <c r="AG2121" s="407">
        <v>0</v>
      </c>
      <c r="AI2121" s="406">
        <v>0</v>
      </c>
      <c r="AJ2121" s="407">
        <v>0</v>
      </c>
      <c r="AK2121" s="408">
        <v>0</v>
      </c>
      <c r="AL2121" s="407">
        <v>0</v>
      </c>
      <c r="AM2121" s="408">
        <v>0</v>
      </c>
      <c r="AN2121" s="407">
        <v>0</v>
      </c>
      <c r="AO2121" s="408">
        <v>0</v>
      </c>
      <c r="AP2121" s="407">
        <v>0</v>
      </c>
      <c r="AQ2121" s="408">
        <v>0</v>
      </c>
      <c r="AR2121" s="407">
        <v>0</v>
      </c>
      <c r="AT2121" s="406">
        <v>0</v>
      </c>
      <c r="AU2121" s="407">
        <v>0</v>
      </c>
      <c r="AV2121" s="408">
        <v>0</v>
      </c>
      <c r="AW2121" s="407">
        <v>0</v>
      </c>
      <c r="AX2121" s="408">
        <v>0</v>
      </c>
      <c r="AY2121" s="407">
        <v>0</v>
      </c>
      <c r="AZ2121" s="408">
        <v>0</v>
      </c>
      <c r="BA2121" s="407">
        <v>0</v>
      </c>
      <c r="BB2121" s="408">
        <v>0</v>
      </c>
      <c r="BC2121" s="407">
        <v>0</v>
      </c>
    </row>
    <row r="2122" spans="1:55" x14ac:dyDescent="0.35">
      <c r="A2122" s="385" t="str" cm="1">
        <f t="array" ref="A2122">IFERROR(_xlfn.IFS(AND(F2122="Renta Variable",O2122=1),IFERROR(MATCH(B2122,[1]RV_Det!C:C,0),"Rev"),AND(J2122="Corporativa",O2122=1,I2122="EM"),IFERROR(MATCH(B2122,[1]RF_Corps!B:B,0),"Rev"),AND(F2122="Alternativos",O2122=1),IFERROR(MATCH(B2122,[1]Rep4!C:C,0),"Rev")),"")</f>
        <v/>
      </c>
      <c r="B2122" s="404" t="s">
        <v>5548</v>
      </c>
      <c r="C2122" s="439" t="s">
        <v>5549</v>
      </c>
      <c r="D2122" s="404" t="s">
        <v>5549</v>
      </c>
      <c r="E2122" s="396" t="str">
        <f>IF(B2122="","",INDEX([1]CatGlob!$S:$S,IFERROR(MATCH(MID(B2122,7,1),[1]CatGlob!$R:$R,0),MATCH(MID(B2122,1,2),[1]CatGlob!$R:$R,0))))</f>
        <v>PUT</v>
      </c>
      <c r="F2122" s="397" t="s">
        <v>5303</v>
      </c>
      <c r="G2122" s="398" t="s">
        <v>43</v>
      </c>
      <c r="H2122" s="399" t="s">
        <v>5304</v>
      </c>
      <c r="I2122" s="399" t="s">
        <v>48</v>
      </c>
      <c r="J2122" s="399" t="s">
        <v>600</v>
      </c>
      <c r="K2122" s="396" t="s">
        <v>600</v>
      </c>
      <c r="L2122" s="400" t="str">
        <f>IF(ISERROR(MATCH(M2122,M$10:M2121,0)),M2122,"")</f>
        <v/>
      </c>
      <c r="M2122" s="401" t="str">
        <f>IF(B2122="","",IF(ISERROR(MATCH(F2122&amp;"_"&amp;G2122&amp;"_"&amp;H2122&amp;"_"&amp;I2122&amp;"_"&amp;J2122&amp;IF(K2122="","","_"&amp;K2122),[1]CatGlob!$B:$B,0)),F2122&amp;"_"&amp;G2122&amp;"_"&amp;H2122&amp;"_"&amp;I2122&amp;"_"&amp;J2122&amp;IF(K2122="","","_"&amp;K2122),INDEX([1]CatGlob!$C:$C,MATCH(F2122&amp;"_"&amp;G2122&amp;"_"&amp;H2122&amp;"_"&amp;I2122&amp;"_"&amp;J2122&amp;IF(K2122="","","_"&amp;K2122),[1]CatGlob!$B:$B,0))))</f>
        <v>DER_RV_OP_US</v>
      </c>
      <c r="N2122" s="402" t="str">
        <f t="shared" si="67"/>
        <v/>
      </c>
      <c r="O2122" s="402" t="str">
        <f t="shared" si="66"/>
        <v/>
      </c>
      <c r="P2122" s="401" t="str">
        <f>IF(LEN(B2122)&gt;8,INDEX([1]CatGlob!$X:$X,MATCH(M2122,[1]CatGlob!$W:$W,0)),"")</f>
        <v>INTER</v>
      </c>
      <c r="Q2122" s="403" t="str">
        <f>INDEX([1]CatGlob!P:P,MATCH(M2122,[1]CatGlob!O:O,0))</f>
        <v>RVI</v>
      </c>
      <c r="R2122" s="403"/>
      <c r="S2122" s="403"/>
      <c r="T2122" s="403" t="str">
        <f>INDEX([1]CatGlob!$D:$D,MATCH($M2122,[1]CatGlob!$C:$C,0))</f>
        <v>US</v>
      </c>
      <c r="U2122" s="441"/>
      <c r="V2122" s="404" t="str">
        <f>INDEX([1]CatGlob!$F:$F,MATCH($M2122,[1]CatGlob!$C:$C,0))</f>
        <v>-</v>
      </c>
      <c r="W2122" s="405"/>
      <c r="X2122" s="406">
        <v>0</v>
      </c>
      <c r="Y2122" s="407">
        <v>0</v>
      </c>
      <c r="Z2122" s="408">
        <v>0</v>
      </c>
      <c r="AA2122" s="407">
        <v>0</v>
      </c>
      <c r="AB2122" s="408">
        <v>0</v>
      </c>
      <c r="AC2122" s="407">
        <v>0</v>
      </c>
      <c r="AD2122" s="408">
        <v>0</v>
      </c>
      <c r="AE2122" s="407">
        <v>0</v>
      </c>
      <c r="AF2122" s="408">
        <v>0</v>
      </c>
      <c r="AG2122" s="407">
        <v>0</v>
      </c>
      <c r="AI2122" s="406">
        <v>0</v>
      </c>
      <c r="AJ2122" s="407">
        <v>0</v>
      </c>
      <c r="AK2122" s="408">
        <v>0</v>
      </c>
      <c r="AL2122" s="407">
        <v>0</v>
      </c>
      <c r="AM2122" s="408">
        <v>0</v>
      </c>
      <c r="AN2122" s="407">
        <v>0</v>
      </c>
      <c r="AO2122" s="408">
        <v>0</v>
      </c>
      <c r="AP2122" s="407">
        <v>0</v>
      </c>
      <c r="AQ2122" s="408">
        <v>0</v>
      </c>
      <c r="AR2122" s="407">
        <v>0</v>
      </c>
      <c r="AT2122" s="406">
        <v>0</v>
      </c>
      <c r="AU2122" s="407">
        <v>0</v>
      </c>
      <c r="AV2122" s="408">
        <v>0</v>
      </c>
      <c r="AW2122" s="407">
        <v>0</v>
      </c>
      <c r="AX2122" s="408">
        <v>0</v>
      </c>
      <c r="AY2122" s="407">
        <v>0</v>
      </c>
      <c r="AZ2122" s="408">
        <v>0</v>
      </c>
      <c r="BA2122" s="407">
        <v>0</v>
      </c>
      <c r="BB2122" s="408">
        <v>0</v>
      </c>
      <c r="BC2122" s="407">
        <v>0</v>
      </c>
    </row>
    <row r="2123" spans="1:55" x14ac:dyDescent="0.35">
      <c r="A2123" s="385" t="str" cm="1">
        <f t="array" ref="A2123">IFERROR(_xlfn.IFS(AND(F2123="Renta Variable",O2123=1),IFERROR(MATCH(B2123,[1]RV_Det!C:C,0),"Rev"),AND(J2123="Corporativa",O2123=1,I2123="EM"),IFERROR(MATCH(B2123,[1]RF_Corps!B:B,0),"Rev"),AND(F2123="Alternativos",O2123=1),IFERROR(MATCH(B2123,[1]Rep4!C:C,0),"Rev")),"")</f>
        <v/>
      </c>
      <c r="B2123" s="404" t="s">
        <v>5550</v>
      </c>
      <c r="C2123" s="439" t="s">
        <v>5551</v>
      </c>
      <c r="D2123" s="404" t="s">
        <v>5551</v>
      </c>
      <c r="E2123" s="396" t="str">
        <f>IF(B2123="","",INDEX([1]CatGlob!$S:$S,IFERROR(MATCH(MID(B2123,7,1),[1]CatGlob!$R:$R,0),MATCH(MID(B2123,1,2),[1]CatGlob!$R:$R,0))))</f>
        <v>PUT</v>
      </c>
      <c r="F2123" s="397" t="s">
        <v>5303</v>
      </c>
      <c r="G2123" s="398" t="s">
        <v>43</v>
      </c>
      <c r="H2123" s="399" t="s">
        <v>5304</v>
      </c>
      <c r="I2123" s="399" t="s">
        <v>48</v>
      </c>
      <c r="J2123" s="399" t="s">
        <v>600</v>
      </c>
      <c r="K2123" s="396" t="s">
        <v>600</v>
      </c>
      <c r="L2123" s="400" t="str">
        <f>IF(ISERROR(MATCH(M2123,M$10:M2122,0)),M2123,"")</f>
        <v/>
      </c>
      <c r="M2123" s="401" t="str">
        <f>IF(B2123="","",IF(ISERROR(MATCH(F2123&amp;"_"&amp;G2123&amp;"_"&amp;H2123&amp;"_"&amp;I2123&amp;"_"&amp;J2123&amp;IF(K2123="","","_"&amp;K2123),[1]CatGlob!$B:$B,0)),F2123&amp;"_"&amp;G2123&amp;"_"&amp;H2123&amp;"_"&amp;I2123&amp;"_"&amp;J2123&amp;IF(K2123="","","_"&amp;K2123),INDEX([1]CatGlob!$C:$C,MATCH(F2123&amp;"_"&amp;G2123&amp;"_"&amp;H2123&amp;"_"&amp;I2123&amp;"_"&amp;J2123&amp;IF(K2123="","","_"&amp;K2123),[1]CatGlob!$B:$B,0))))</f>
        <v>DER_RV_OP_US</v>
      </c>
      <c r="N2123" s="402" t="str">
        <f t="shared" si="67"/>
        <v/>
      </c>
      <c r="O2123" s="402" t="str">
        <f t="shared" si="66"/>
        <v/>
      </c>
      <c r="P2123" s="401" t="str">
        <f>IF(LEN(B2123)&gt;8,INDEX([1]CatGlob!$X:$X,MATCH(M2123,[1]CatGlob!$W:$W,0)),"")</f>
        <v>INTER</v>
      </c>
      <c r="Q2123" s="403" t="str">
        <f>INDEX([1]CatGlob!P:P,MATCH(M2123,[1]CatGlob!O:O,0))</f>
        <v>RVI</v>
      </c>
      <c r="R2123" s="403"/>
      <c r="S2123" s="403"/>
      <c r="T2123" s="403" t="str">
        <f>INDEX([1]CatGlob!$D:$D,MATCH($M2123,[1]CatGlob!$C:$C,0))</f>
        <v>US</v>
      </c>
      <c r="U2123" s="441"/>
      <c r="V2123" s="404" t="str">
        <f>INDEX([1]CatGlob!$F:$F,MATCH($M2123,[1]CatGlob!$C:$C,0))</f>
        <v>-</v>
      </c>
      <c r="W2123" s="405"/>
      <c r="X2123" s="406">
        <v>0</v>
      </c>
      <c r="Y2123" s="407">
        <v>0</v>
      </c>
      <c r="Z2123" s="408">
        <v>0</v>
      </c>
      <c r="AA2123" s="407">
        <v>0</v>
      </c>
      <c r="AB2123" s="408">
        <v>0</v>
      </c>
      <c r="AC2123" s="407">
        <v>0</v>
      </c>
      <c r="AD2123" s="408">
        <v>0</v>
      </c>
      <c r="AE2123" s="407">
        <v>0</v>
      </c>
      <c r="AF2123" s="408">
        <v>0</v>
      </c>
      <c r="AG2123" s="407">
        <v>0</v>
      </c>
      <c r="AI2123" s="406">
        <v>0</v>
      </c>
      <c r="AJ2123" s="407">
        <v>0</v>
      </c>
      <c r="AK2123" s="408">
        <v>0</v>
      </c>
      <c r="AL2123" s="407">
        <v>0</v>
      </c>
      <c r="AM2123" s="408">
        <v>0</v>
      </c>
      <c r="AN2123" s="407">
        <v>0</v>
      </c>
      <c r="AO2123" s="408">
        <v>0</v>
      </c>
      <c r="AP2123" s="407">
        <v>0</v>
      </c>
      <c r="AQ2123" s="408">
        <v>0</v>
      </c>
      <c r="AR2123" s="407">
        <v>0</v>
      </c>
      <c r="AT2123" s="406">
        <v>0</v>
      </c>
      <c r="AU2123" s="407">
        <v>0</v>
      </c>
      <c r="AV2123" s="408">
        <v>0</v>
      </c>
      <c r="AW2123" s="407">
        <v>0</v>
      </c>
      <c r="AX2123" s="408">
        <v>0</v>
      </c>
      <c r="AY2123" s="407">
        <v>0</v>
      </c>
      <c r="AZ2123" s="408">
        <v>0</v>
      </c>
      <c r="BA2123" s="407">
        <v>0</v>
      </c>
      <c r="BB2123" s="408">
        <v>0</v>
      </c>
      <c r="BC2123" s="407">
        <v>0</v>
      </c>
    </row>
    <row r="2124" spans="1:55" x14ac:dyDescent="0.35">
      <c r="A2124" s="385" t="str" cm="1">
        <f t="array" ref="A2124">IFERROR(_xlfn.IFS(AND(F2124="Renta Variable",O2124=1),IFERROR(MATCH(B2124,[1]RV_Det!C:C,0),"Rev"),AND(J2124="Corporativa",O2124=1,I2124="EM"),IFERROR(MATCH(B2124,[1]RF_Corps!B:B,0),"Rev"),AND(F2124="Alternativos",O2124=1),IFERROR(MATCH(B2124,[1]Rep4!C:C,0),"Rev")),"")</f>
        <v/>
      </c>
      <c r="B2124" s="404" t="s">
        <v>5552</v>
      </c>
      <c r="C2124" s="439" t="s">
        <v>5553</v>
      </c>
      <c r="D2124" s="404" t="s">
        <v>5553</v>
      </c>
      <c r="E2124" s="396" t="str">
        <f>IF(B2124="","",INDEX([1]CatGlob!$S:$S,IFERROR(MATCH(MID(B2124,7,1),[1]CatGlob!$R:$R,0),MATCH(MID(B2124,1,2),[1]CatGlob!$R:$R,0))))</f>
        <v>PUT</v>
      </c>
      <c r="F2124" s="397" t="s">
        <v>5303</v>
      </c>
      <c r="G2124" s="398" t="s">
        <v>43</v>
      </c>
      <c r="H2124" s="399" t="s">
        <v>5304</v>
      </c>
      <c r="I2124" s="399" t="s">
        <v>48</v>
      </c>
      <c r="J2124" s="399" t="s">
        <v>600</v>
      </c>
      <c r="K2124" s="396" t="s">
        <v>600</v>
      </c>
      <c r="L2124" s="400" t="str">
        <f>IF(ISERROR(MATCH(M2124,M$10:M2113,0)),M2124,"")</f>
        <v/>
      </c>
      <c r="M2124" s="401" t="str">
        <f>IF(B2124="","",IF(ISERROR(MATCH(F2124&amp;"_"&amp;G2124&amp;"_"&amp;H2124&amp;"_"&amp;I2124&amp;"_"&amp;J2124&amp;IF(K2124="","","_"&amp;K2124),[1]CatGlob!$B:$B,0)),F2124&amp;"_"&amp;G2124&amp;"_"&amp;H2124&amp;"_"&amp;I2124&amp;"_"&amp;J2124&amp;IF(K2124="","","_"&amp;K2124),INDEX([1]CatGlob!$C:$C,MATCH(F2124&amp;"_"&amp;G2124&amp;"_"&amp;H2124&amp;"_"&amp;I2124&amp;"_"&amp;J2124&amp;IF(K2124="","","_"&amp;K2124),[1]CatGlob!$B:$B,0))))</f>
        <v>DER_RV_OP_US</v>
      </c>
      <c r="N2124" s="402" t="str">
        <f t="shared" si="67"/>
        <v/>
      </c>
      <c r="O2124" s="402" t="str">
        <f t="shared" si="66"/>
        <v/>
      </c>
      <c r="P2124" s="401" t="str">
        <f>IF(LEN(B2124)&gt;8,INDEX([1]CatGlob!$X:$X,MATCH(M2124,[1]CatGlob!$W:$W,0)),"")</f>
        <v>INTER</v>
      </c>
      <c r="Q2124" s="403" t="str">
        <f>INDEX([1]CatGlob!P:P,MATCH(M2124,[1]CatGlob!O:O,0))</f>
        <v>RVI</v>
      </c>
      <c r="R2124" s="403"/>
      <c r="S2124" s="403"/>
      <c r="T2124" s="403" t="str">
        <f>INDEX([1]CatGlob!$D:$D,MATCH($M2124,[1]CatGlob!$C:$C,0))</f>
        <v>US</v>
      </c>
      <c r="U2124" s="441"/>
      <c r="V2124" s="404" t="str">
        <f>INDEX([1]CatGlob!$F:$F,MATCH($M2124,[1]CatGlob!$C:$C,0))</f>
        <v>-</v>
      </c>
      <c r="W2124" s="405"/>
      <c r="X2124" s="406">
        <v>0</v>
      </c>
      <c r="Y2124" s="407">
        <v>0</v>
      </c>
      <c r="Z2124" s="408">
        <v>0</v>
      </c>
      <c r="AA2124" s="407">
        <v>0</v>
      </c>
      <c r="AB2124" s="408">
        <v>0</v>
      </c>
      <c r="AC2124" s="407">
        <v>0</v>
      </c>
      <c r="AD2124" s="408">
        <v>0</v>
      </c>
      <c r="AE2124" s="407">
        <v>0</v>
      </c>
      <c r="AF2124" s="408">
        <v>0</v>
      </c>
      <c r="AG2124" s="407">
        <v>0</v>
      </c>
      <c r="AI2124" s="406">
        <v>0</v>
      </c>
      <c r="AJ2124" s="407">
        <v>0</v>
      </c>
      <c r="AK2124" s="408">
        <v>0</v>
      </c>
      <c r="AL2124" s="407">
        <v>0</v>
      </c>
      <c r="AM2124" s="408">
        <v>0</v>
      </c>
      <c r="AN2124" s="407">
        <v>0</v>
      </c>
      <c r="AO2124" s="408">
        <v>0</v>
      </c>
      <c r="AP2124" s="407">
        <v>0</v>
      </c>
      <c r="AQ2124" s="408">
        <v>0</v>
      </c>
      <c r="AR2124" s="407">
        <v>0</v>
      </c>
      <c r="AT2124" s="406">
        <v>0</v>
      </c>
      <c r="AU2124" s="407">
        <v>0</v>
      </c>
      <c r="AV2124" s="408">
        <v>0</v>
      </c>
      <c r="AW2124" s="407">
        <v>0</v>
      </c>
      <c r="AX2124" s="408">
        <v>0</v>
      </c>
      <c r="AY2124" s="407">
        <v>0</v>
      </c>
      <c r="AZ2124" s="408">
        <v>0</v>
      </c>
      <c r="BA2124" s="407">
        <v>0</v>
      </c>
      <c r="BB2124" s="408">
        <v>0</v>
      </c>
      <c r="BC2124" s="407">
        <v>0</v>
      </c>
    </row>
    <row r="2125" spans="1:55" x14ac:dyDescent="0.35">
      <c r="A2125" s="385" t="str" cm="1">
        <f t="array" ref="A2125">IFERROR(_xlfn.IFS(AND(F2125="Renta Variable",O2125=1),IFERROR(MATCH(B2125,[1]RV_Det!C:C,0),"Rev"),AND(J2125="Corporativa",O2125=1,I2125="EM"),IFERROR(MATCH(B2125,[1]RF_Corps!B:B,0),"Rev"),AND(F2125="Alternativos",O2125=1),IFERROR(MATCH(B2125,[1]Rep4!C:C,0),"Rev")),"")</f>
        <v/>
      </c>
      <c r="B2125" s="404" t="s">
        <v>5554</v>
      </c>
      <c r="C2125" s="439" t="s">
        <v>5555</v>
      </c>
      <c r="D2125" s="404" t="s">
        <v>5555</v>
      </c>
      <c r="E2125" s="396" t="str">
        <f>IF(B2125="","",INDEX([1]CatGlob!$S:$S,IFERROR(MATCH(MID(B2125,7,1),[1]CatGlob!$R:$R,0),MATCH(MID(B2125,1,2),[1]CatGlob!$R:$R,0))))</f>
        <v>PUT</v>
      </c>
      <c r="F2125" s="397" t="s">
        <v>5303</v>
      </c>
      <c r="G2125" s="398" t="s">
        <v>43</v>
      </c>
      <c r="H2125" s="399" t="s">
        <v>5304</v>
      </c>
      <c r="I2125" s="399" t="s">
        <v>48</v>
      </c>
      <c r="J2125" s="399" t="s">
        <v>600</v>
      </c>
      <c r="K2125" s="396" t="s">
        <v>600</v>
      </c>
      <c r="L2125" s="400" t="str">
        <f>IF(ISERROR(MATCH(M2125,M$10:M2121,0)),M2125,"")</f>
        <v/>
      </c>
      <c r="M2125" s="401" t="str">
        <f>IF(B2125="","",IF(ISERROR(MATCH(F2125&amp;"_"&amp;G2125&amp;"_"&amp;H2125&amp;"_"&amp;I2125&amp;"_"&amp;J2125&amp;IF(K2125="","","_"&amp;K2125),[1]CatGlob!$B:$B,0)),F2125&amp;"_"&amp;G2125&amp;"_"&amp;H2125&amp;"_"&amp;I2125&amp;"_"&amp;J2125&amp;IF(K2125="","","_"&amp;K2125),INDEX([1]CatGlob!$C:$C,MATCH(F2125&amp;"_"&amp;G2125&amp;"_"&amp;H2125&amp;"_"&amp;I2125&amp;"_"&amp;J2125&amp;IF(K2125="","","_"&amp;K2125),[1]CatGlob!$B:$B,0))))</f>
        <v>DER_RV_OP_US</v>
      </c>
      <c r="N2125" s="402" t="str">
        <f t="shared" si="67"/>
        <v/>
      </c>
      <c r="O2125" s="402" t="str">
        <f t="shared" si="66"/>
        <v/>
      </c>
      <c r="P2125" s="401" t="str">
        <f>IF(LEN(B2125)&gt;8,INDEX([1]CatGlob!$X:$X,MATCH(M2125,[1]CatGlob!$W:$W,0)),"")</f>
        <v>INTER</v>
      </c>
      <c r="Q2125" s="403" t="str">
        <f>INDEX([1]CatGlob!P:P,MATCH(M2125,[1]CatGlob!O:O,0))</f>
        <v>RVI</v>
      </c>
      <c r="R2125" s="403"/>
      <c r="S2125" s="403"/>
      <c r="T2125" s="403" t="str">
        <f>INDEX([1]CatGlob!$D:$D,MATCH($M2125,[1]CatGlob!$C:$C,0))</f>
        <v>US</v>
      </c>
      <c r="U2125" s="441"/>
      <c r="V2125" s="404" t="str">
        <f>INDEX([1]CatGlob!$F:$F,MATCH($M2125,[1]CatGlob!$C:$C,0))</f>
        <v>-</v>
      </c>
      <c r="W2125" s="405"/>
      <c r="X2125" s="406">
        <v>0</v>
      </c>
      <c r="Y2125" s="407">
        <v>0</v>
      </c>
      <c r="Z2125" s="408">
        <v>0</v>
      </c>
      <c r="AA2125" s="407">
        <v>0</v>
      </c>
      <c r="AB2125" s="408">
        <v>0</v>
      </c>
      <c r="AC2125" s="407">
        <v>0</v>
      </c>
      <c r="AD2125" s="408">
        <v>0</v>
      </c>
      <c r="AE2125" s="407">
        <v>0</v>
      </c>
      <c r="AF2125" s="408">
        <v>0</v>
      </c>
      <c r="AG2125" s="407">
        <v>0</v>
      </c>
      <c r="AI2125" s="406">
        <v>0</v>
      </c>
      <c r="AJ2125" s="407">
        <v>0</v>
      </c>
      <c r="AK2125" s="408">
        <v>0</v>
      </c>
      <c r="AL2125" s="407">
        <v>0</v>
      </c>
      <c r="AM2125" s="408">
        <v>0</v>
      </c>
      <c r="AN2125" s="407">
        <v>0</v>
      </c>
      <c r="AO2125" s="408">
        <v>0</v>
      </c>
      <c r="AP2125" s="407">
        <v>0</v>
      </c>
      <c r="AQ2125" s="408">
        <v>0</v>
      </c>
      <c r="AR2125" s="407">
        <v>0</v>
      </c>
      <c r="AT2125" s="406">
        <v>0</v>
      </c>
      <c r="AU2125" s="407">
        <v>0</v>
      </c>
      <c r="AV2125" s="408">
        <v>0</v>
      </c>
      <c r="AW2125" s="407">
        <v>0</v>
      </c>
      <c r="AX2125" s="408">
        <v>0</v>
      </c>
      <c r="AY2125" s="407">
        <v>0</v>
      </c>
      <c r="AZ2125" s="408">
        <v>0</v>
      </c>
      <c r="BA2125" s="407">
        <v>0</v>
      </c>
      <c r="BB2125" s="408">
        <v>0</v>
      </c>
      <c r="BC2125" s="407">
        <v>0</v>
      </c>
    </row>
    <row r="2126" spans="1:55" x14ac:dyDescent="0.35">
      <c r="A2126" s="385" t="str" cm="1">
        <f t="array" ref="A2126">IFERROR(_xlfn.IFS(AND(F2126="Renta Variable",O2126=1),IFERROR(MATCH(B2126,[1]RV_Det!C:C,0),"Rev"),AND(J2126="Corporativa",O2126=1,I2126="EM"),IFERROR(MATCH(B2126,[1]RF_Corps!B:B,0),"Rev"),AND(F2126="Alternativos",O2126=1),IFERROR(MATCH(B2126,[1]Rep4!C:C,0),"Rev")),"")</f>
        <v/>
      </c>
      <c r="B2126" s="404" t="s">
        <v>5556</v>
      </c>
      <c r="C2126" s="439" t="s">
        <v>5557</v>
      </c>
      <c r="D2126" s="404" t="s">
        <v>5557</v>
      </c>
      <c r="E2126" s="396" t="str">
        <f>IF(B2126="","",INDEX([1]CatGlob!$S:$S,IFERROR(MATCH(MID(B2126,7,1),[1]CatGlob!$R:$R,0),MATCH(MID(B2126,1,2),[1]CatGlob!$R:$R,0))))</f>
        <v>PUT</v>
      </c>
      <c r="F2126" s="397" t="s">
        <v>5303</v>
      </c>
      <c r="G2126" s="398" t="s">
        <v>43</v>
      </c>
      <c r="H2126" s="399" t="s">
        <v>5304</v>
      </c>
      <c r="I2126" s="399" t="s">
        <v>48</v>
      </c>
      <c r="J2126" s="399" t="s">
        <v>600</v>
      </c>
      <c r="K2126" s="396" t="s">
        <v>600</v>
      </c>
      <c r="L2126" s="400" t="str">
        <f>IF(ISERROR(MATCH(M2126,M$10:M2122,0)),M2126,"")</f>
        <v/>
      </c>
      <c r="M2126" s="401" t="str">
        <f>IF(B2126="","",IF(ISERROR(MATCH(F2126&amp;"_"&amp;G2126&amp;"_"&amp;H2126&amp;"_"&amp;I2126&amp;"_"&amp;J2126&amp;IF(K2126="","","_"&amp;K2126),[1]CatGlob!$B:$B,0)),F2126&amp;"_"&amp;G2126&amp;"_"&amp;H2126&amp;"_"&amp;I2126&amp;"_"&amp;J2126&amp;IF(K2126="","","_"&amp;K2126),INDEX([1]CatGlob!$C:$C,MATCH(F2126&amp;"_"&amp;G2126&amp;"_"&amp;H2126&amp;"_"&amp;I2126&amp;"_"&amp;J2126&amp;IF(K2126="","","_"&amp;K2126),[1]CatGlob!$B:$B,0))))</f>
        <v>DER_RV_OP_US</v>
      </c>
      <c r="N2126" s="402" t="str">
        <f t="shared" si="67"/>
        <v/>
      </c>
      <c r="O2126" s="402" t="str">
        <f t="shared" si="66"/>
        <v/>
      </c>
      <c r="P2126" s="401" t="str">
        <f>IF(LEN(B2126)&gt;8,INDEX([1]CatGlob!$X:$X,MATCH(M2126,[1]CatGlob!$W:$W,0)),"")</f>
        <v>INTER</v>
      </c>
      <c r="Q2126" s="403" t="str">
        <f>INDEX([1]CatGlob!P:P,MATCH(M2126,[1]CatGlob!O:O,0))</f>
        <v>RVI</v>
      </c>
      <c r="R2126" s="403"/>
      <c r="S2126" s="403"/>
      <c r="T2126" s="403" t="str">
        <f>INDEX([1]CatGlob!$D:$D,MATCH($M2126,[1]CatGlob!$C:$C,0))</f>
        <v>US</v>
      </c>
      <c r="U2126" s="441"/>
      <c r="V2126" s="404" t="str">
        <f>INDEX([1]CatGlob!$F:$F,MATCH($M2126,[1]CatGlob!$C:$C,0))</f>
        <v>-</v>
      </c>
      <c r="W2126" s="405"/>
      <c r="X2126" s="406">
        <v>0</v>
      </c>
      <c r="Y2126" s="407">
        <v>0</v>
      </c>
      <c r="Z2126" s="408">
        <v>0</v>
      </c>
      <c r="AA2126" s="407">
        <v>0</v>
      </c>
      <c r="AB2126" s="408">
        <v>0</v>
      </c>
      <c r="AC2126" s="407">
        <v>0</v>
      </c>
      <c r="AD2126" s="408">
        <v>0</v>
      </c>
      <c r="AE2126" s="407">
        <v>0</v>
      </c>
      <c r="AF2126" s="408">
        <v>0</v>
      </c>
      <c r="AG2126" s="407">
        <v>0</v>
      </c>
      <c r="AI2126" s="406">
        <v>0</v>
      </c>
      <c r="AJ2126" s="407">
        <v>0</v>
      </c>
      <c r="AK2126" s="408">
        <v>0</v>
      </c>
      <c r="AL2126" s="407">
        <v>0</v>
      </c>
      <c r="AM2126" s="408">
        <v>0</v>
      </c>
      <c r="AN2126" s="407">
        <v>0</v>
      </c>
      <c r="AO2126" s="408">
        <v>0</v>
      </c>
      <c r="AP2126" s="407">
        <v>0</v>
      </c>
      <c r="AQ2126" s="408">
        <v>0</v>
      </c>
      <c r="AR2126" s="407">
        <v>0</v>
      </c>
      <c r="AT2126" s="406">
        <v>0</v>
      </c>
      <c r="AU2126" s="407">
        <v>0</v>
      </c>
      <c r="AV2126" s="408">
        <v>0</v>
      </c>
      <c r="AW2126" s="407">
        <v>0</v>
      </c>
      <c r="AX2126" s="408">
        <v>0</v>
      </c>
      <c r="AY2126" s="407">
        <v>0</v>
      </c>
      <c r="AZ2126" s="408">
        <v>0</v>
      </c>
      <c r="BA2126" s="407">
        <v>0</v>
      </c>
      <c r="BB2126" s="408">
        <v>0</v>
      </c>
      <c r="BC2126" s="407">
        <v>0</v>
      </c>
    </row>
    <row r="2127" spans="1:55" x14ac:dyDescent="0.35">
      <c r="A2127" s="385" t="str" cm="1">
        <f t="array" ref="A2127">IFERROR(_xlfn.IFS(AND(F2127="Renta Variable",O2127=1),IFERROR(MATCH(B2127,[1]RV_Det!C:C,0),"Rev"),AND(J2127="Corporativa",O2127=1,I2127="EM"),IFERROR(MATCH(B2127,[1]RF_Corps!B:B,0),"Rev"),AND(F2127="Alternativos",O2127=1),IFERROR(MATCH(B2127,[1]Rep4!C:C,0),"Rev")),"")</f>
        <v/>
      </c>
      <c r="B2127" s="404" t="s">
        <v>5558</v>
      </c>
      <c r="C2127" s="439" t="s">
        <v>5559</v>
      </c>
      <c r="D2127" s="404" t="s">
        <v>5559</v>
      </c>
      <c r="E2127" s="396" t="str">
        <f>IF(B2127="","",INDEX([1]CatGlob!$S:$S,IFERROR(MATCH(MID(B2127,7,1),[1]CatGlob!$R:$R,0),MATCH(MID(B2127,1,2),[1]CatGlob!$R:$R,0))))</f>
        <v>PUT</v>
      </c>
      <c r="F2127" s="397" t="s">
        <v>5303</v>
      </c>
      <c r="G2127" s="398" t="s">
        <v>43</v>
      </c>
      <c r="H2127" s="399" t="s">
        <v>5304</v>
      </c>
      <c r="I2127" s="399" t="s">
        <v>48</v>
      </c>
      <c r="J2127" s="399" t="s">
        <v>600</v>
      </c>
      <c r="K2127" s="396" t="s">
        <v>600</v>
      </c>
      <c r="L2127" s="400" t="str">
        <f>IF(ISERROR(MATCH(M2127,M$10:M2122,0)),M2127,"")</f>
        <v/>
      </c>
      <c r="M2127" s="401" t="str">
        <f>IF(B2127="","",IF(ISERROR(MATCH(F2127&amp;"_"&amp;G2127&amp;"_"&amp;H2127&amp;"_"&amp;I2127&amp;"_"&amp;J2127&amp;IF(K2127="","","_"&amp;K2127),[1]CatGlob!$B:$B,0)),F2127&amp;"_"&amp;G2127&amp;"_"&amp;H2127&amp;"_"&amp;I2127&amp;"_"&amp;J2127&amp;IF(K2127="","","_"&amp;K2127),INDEX([1]CatGlob!$C:$C,MATCH(F2127&amp;"_"&amp;G2127&amp;"_"&amp;H2127&amp;"_"&amp;I2127&amp;"_"&amp;J2127&amp;IF(K2127="","","_"&amp;K2127),[1]CatGlob!$B:$B,0))))</f>
        <v>DER_RV_OP_US</v>
      </c>
      <c r="N2127" s="402" t="str">
        <f t="shared" si="67"/>
        <v/>
      </c>
      <c r="O2127" s="402" t="str">
        <f t="shared" si="66"/>
        <v/>
      </c>
      <c r="P2127" s="401" t="str">
        <f>IF(LEN(B2127)&gt;8,INDEX([1]CatGlob!$X:$X,MATCH(M2127,[1]CatGlob!$W:$W,0)),"")</f>
        <v>INTER</v>
      </c>
      <c r="Q2127" s="403" t="str">
        <f>INDEX([1]CatGlob!P:P,MATCH(M2127,[1]CatGlob!O:O,0))</f>
        <v>RVI</v>
      </c>
      <c r="R2127" s="403"/>
      <c r="S2127" s="403"/>
      <c r="T2127" s="403" t="str">
        <f>INDEX([1]CatGlob!$D:$D,MATCH($M2127,[1]CatGlob!$C:$C,0))</f>
        <v>US</v>
      </c>
      <c r="U2127" s="441"/>
      <c r="V2127" s="404" t="str">
        <f>INDEX([1]CatGlob!$F:$F,MATCH($M2127,[1]CatGlob!$C:$C,0))</f>
        <v>-</v>
      </c>
      <c r="W2127" s="405"/>
      <c r="X2127" s="406">
        <v>0</v>
      </c>
      <c r="Y2127" s="407">
        <v>0</v>
      </c>
      <c r="Z2127" s="408">
        <v>0</v>
      </c>
      <c r="AA2127" s="407">
        <v>0</v>
      </c>
      <c r="AB2127" s="408">
        <v>0</v>
      </c>
      <c r="AC2127" s="407">
        <v>0</v>
      </c>
      <c r="AD2127" s="408">
        <v>0</v>
      </c>
      <c r="AE2127" s="407">
        <v>0</v>
      </c>
      <c r="AF2127" s="408">
        <v>0</v>
      </c>
      <c r="AG2127" s="407">
        <v>0</v>
      </c>
      <c r="AI2127" s="406">
        <v>0</v>
      </c>
      <c r="AJ2127" s="407">
        <v>0</v>
      </c>
      <c r="AK2127" s="408">
        <v>0</v>
      </c>
      <c r="AL2127" s="407">
        <v>0</v>
      </c>
      <c r="AM2127" s="408">
        <v>0</v>
      </c>
      <c r="AN2127" s="407">
        <v>0</v>
      </c>
      <c r="AO2127" s="408">
        <v>0</v>
      </c>
      <c r="AP2127" s="407">
        <v>0</v>
      </c>
      <c r="AQ2127" s="408">
        <v>0</v>
      </c>
      <c r="AR2127" s="407">
        <v>0</v>
      </c>
      <c r="AT2127" s="406">
        <v>0</v>
      </c>
      <c r="AU2127" s="407">
        <v>0</v>
      </c>
      <c r="AV2127" s="408">
        <v>0</v>
      </c>
      <c r="AW2127" s="407">
        <v>0</v>
      </c>
      <c r="AX2127" s="408">
        <v>0</v>
      </c>
      <c r="AY2127" s="407">
        <v>0</v>
      </c>
      <c r="AZ2127" s="408">
        <v>0</v>
      </c>
      <c r="BA2127" s="407">
        <v>0</v>
      </c>
      <c r="BB2127" s="408">
        <v>0</v>
      </c>
      <c r="BC2127" s="407">
        <v>0</v>
      </c>
    </row>
    <row r="2128" spans="1:55" x14ac:dyDescent="0.35">
      <c r="A2128" s="385" t="str" cm="1">
        <f t="array" ref="A2128">IFERROR(_xlfn.IFS(AND(F2128="Renta Variable",O2128=1),IFERROR(MATCH(B2128,[1]RV_Det!C:C,0),"Rev"),AND(J2128="Corporativa",O2128=1,I2128="EM"),IFERROR(MATCH(B2128,[1]RF_Corps!B:B,0),"Rev"),AND(F2128="Alternativos",O2128=1),IFERROR(MATCH(B2128,[1]Rep4!C:C,0),"Rev")),"")</f>
        <v/>
      </c>
      <c r="B2128" s="404" t="s">
        <v>5560</v>
      </c>
      <c r="C2128" s="439" t="s">
        <v>5561</v>
      </c>
      <c r="D2128" s="404" t="s">
        <v>5561</v>
      </c>
      <c r="E2128" s="396" t="str">
        <f>IF(B2128="","",INDEX([1]CatGlob!$S:$S,IFERROR(MATCH(MID(B2128,7,1),[1]CatGlob!$R:$R,0),MATCH(MID(B2128,1,2),[1]CatGlob!$R:$R,0))))</f>
        <v>PUT</v>
      </c>
      <c r="F2128" s="397" t="s">
        <v>5303</v>
      </c>
      <c r="G2128" s="398" t="s">
        <v>43</v>
      </c>
      <c r="H2128" s="399" t="s">
        <v>5304</v>
      </c>
      <c r="I2128" s="399" t="s">
        <v>48</v>
      </c>
      <c r="J2128" s="399" t="s">
        <v>600</v>
      </c>
      <c r="K2128" s="396" t="s">
        <v>600</v>
      </c>
      <c r="L2128" s="400" t="str">
        <f>IF(ISERROR(MATCH(M2128,M$10:M2118,0)),M2128,"")</f>
        <v/>
      </c>
      <c r="M2128" s="401" t="str">
        <f>IF(B2128="","",IF(ISERROR(MATCH(F2128&amp;"_"&amp;G2128&amp;"_"&amp;H2128&amp;"_"&amp;I2128&amp;"_"&amp;J2128&amp;IF(K2128="","","_"&amp;K2128),[1]CatGlob!$B:$B,0)),F2128&amp;"_"&amp;G2128&amp;"_"&amp;H2128&amp;"_"&amp;I2128&amp;"_"&amp;J2128&amp;IF(K2128="","","_"&amp;K2128),INDEX([1]CatGlob!$C:$C,MATCH(F2128&amp;"_"&amp;G2128&amp;"_"&amp;H2128&amp;"_"&amp;I2128&amp;"_"&amp;J2128&amp;IF(K2128="","","_"&amp;K2128),[1]CatGlob!$B:$B,0))))</f>
        <v>DER_RV_OP_US</v>
      </c>
      <c r="N2128" s="402" t="str">
        <f t="shared" si="67"/>
        <v/>
      </c>
      <c r="O2128" s="402" t="str">
        <f t="shared" si="66"/>
        <v/>
      </c>
      <c r="P2128" s="401" t="str">
        <f>IF(LEN(B2128)&gt;8,INDEX([1]CatGlob!$X:$X,MATCH(M2128,[1]CatGlob!$W:$W,0)),"")</f>
        <v>INTER</v>
      </c>
      <c r="Q2128" s="403" t="str">
        <f>INDEX([1]CatGlob!P:P,MATCH(M2128,[1]CatGlob!O:O,0))</f>
        <v>RVI</v>
      </c>
      <c r="R2128" s="403"/>
      <c r="S2128" s="403"/>
      <c r="T2128" s="403" t="str">
        <f>INDEX([1]CatGlob!$D:$D,MATCH($M2128,[1]CatGlob!$C:$C,0))</f>
        <v>US</v>
      </c>
      <c r="U2128" s="441"/>
      <c r="V2128" s="404" t="str">
        <f>INDEX([1]CatGlob!$F:$F,MATCH($M2128,[1]CatGlob!$C:$C,0))</f>
        <v>-</v>
      </c>
      <c r="W2128" s="405"/>
      <c r="X2128" s="406">
        <v>0</v>
      </c>
      <c r="Y2128" s="407">
        <v>0</v>
      </c>
      <c r="Z2128" s="408">
        <v>0</v>
      </c>
      <c r="AA2128" s="407">
        <v>0</v>
      </c>
      <c r="AB2128" s="408">
        <v>0</v>
      </c>
      <c r="AC2128" s="407">
        <v>0</v>
      </c>
      <c r="AD2128" s="408">
        <v>0</v>
      </c>
      <c r="AE2128" s="407">
        <v>0</v>
      </c>
      <c r="AF2128" s="408">
        <v>0</v>
      </c>
      <c r="AG2128" s="407">
        <v>0</v>
      </c>
      <c r="AI2128" s="406">
        <v>0</v>
      </c>
      <c r="AJ2128" s="407">
        <v>0</v>
      </c>
      <c r="AK2128" s="408">
        <v>0</v>
      </c>
      <c r="AL2128" s="407">
        <v>0</v>
      </c>
      <c r="AM2128" s="408">
        <v>0</v>
      </c>
      <c r="AN2128" s="407">
        <v>0</v>
      </c>
      <c r="AO2128" s="408">
        <v>0</v>
      </c>
      <c r="AP2128" s="407">
        <v>0</v>
      </c>
      <c r="AQ2128" s="408">
        <v>0</v>
      </c>
      <c r="AR2128" s="407">
        <v>0</v>
      </c>
      <c r="AT2128" s="406">
        <v>0</v>
      </c>
      <c r="AU2128" s="407">
        <v>0</v>
      </c>
      <c r="AV2128" s="408">
        <v>0</v>
      </c>
      <c r="AW2128" s="407">
        <v>0</v>
      </c>
      <c r="AX2128" s="408">
        <v>0</v>
      </c>
      <c r="AY2128" s="407">
        <v>0</v>
      </c>
      <c r="AZ2128" s="408">
        <v>0</v>
      </c>
      <c r="BA2128" s="407">
        <v>0</v>
      </c>
      <c r="BB2128" s="408">
        <v>0</v>
      </c>
      <c r="BC2128" s="407">
        <v>0</v>
      </c>
    </row>
    <row r="2129" spans="1:55" x14ac:dyDescent="0.35">
      <c r="A2129" s="385" t="str" cm="1">
        <f t="array" ref="A2129">IFERROR(_xlfn.IFS(AND(F2129="Renta Variable",O2129=1),IFERROR(MATCH(B2129,[1]RV_Det!C:C,0),"Rev"),AND(J2129="Corporativa",O2129=1,I2129="EM"),IFERROR(MATCH(B2129,[1]RF_Corps!B:B,0),"Rev"),AND(F2129="Alternativos",O2129=1),IFERROR(MATCH(B2129,[1]Rep4!C:C,0),"Rev")),"")</f>
        <v/>
      </c>
      <c r="B2129" s="404" t="s">
        <v>5562</v>
      </c>
      <c r="C2129" s="439" t="s">
        <v>5563</v>
      </c>
      <c r="D2129" s="404" t="s">
        <v>5563</v>
      </c>
      <c r="E2129" s="396" t="str">
        <f>IF(B2129="","",INDEX([1]CatGlob!$S:$S,IFERROR(MATCH(MID(B2129,7,1),[1]CatGlob!$R:$R,0),MATCH(MID(B2129,1,2),[1]CatGlob!$R:$R,0))))</f>
        <v>PUT</v>
      </c>
      <c r="F2129" s="397" t="s">
        <v>5303</v>
      </c>
      <c r="G2129" s="398" t="s">
        <v>43</v>
      </c>
      <c r="H2129" s="399" t="s">
        <v>5304</v>
      </c>
      <c r="I2129" s="399" t="s">
        <v>48</v>
      </c>
      <c r="J2129" s="399" t="s">
        <v>600</v>
      </c>
      <c r="K2129" s="396" t="s">
        <v>600</v>
      </c>
      <c r="L2129" s="400" t="str">
        <f>IF(ISERROR(MATCH(M2129,M$10:M2104,0)),M2129,"")</f>
        <v/>
      </c>
      <c r="M2129" s="401" t="str">
        <f>IF(B2129="","",IF(ISERROR(MATCH(F2129&amp;"_"&amp;G2129&amp;"_"&amp;H2129&amp;"_"&amp;I2129&amp;"_"&amp;J2129&amp;IF(K2129="","","_"&amp;K2129),[1]CatGlob!$B:$B,0)),F2129&amp;"_"&amp;G2129&amp;"_"&amp;H2129&amp;"_"&amp;I2129&amp;"_"&amp;J2129&amp;IF(K2129="","","_"&amp;K2129),INDEX([1]CatGlob!$C:$C,MATCH(F2129&amp;"_"&amp;G2129&amp;"_"&amp;H2129&amp;"_"&amp;I2129&amp;"_"&amp;J2129&amp;IF(K2129="","","_"&amp;K2129),[1]CatGlob!$B:$B,0))))</f>
        <v>DER_RV_OP_US</v>
      </c>
      <c r="N2129" s="402" t="str">
        <f t="shared" si="67"/>
        <v/>
      </c>
      <c r="O2129" s="402" t="str">
        <f t="shared" si="66"/>
        <v/>
      </c>
      <c r="P2129" s="401" t="str">
        <f>IF(LEN(B2129)&gt;8,INDEX([1]CatGlob!$X:$X,MATCH(M2129,[1]CatGlob!$W:$W,0)),"")</f>
        <v>INTER</v>
      </c>
      <c r="Q2129" s="403" t="str">
        <f>INDEX([1]CatGlob!P:P,MATCH(M2129,[1]CatGlob!O:O,0))</f>
        <v>RVI</v>
      </c>
      <c r="R2129" s="403"/>
      <c r="S2129" s="403"/>
      <c r="T2129" s="403" t="str">
        <f>INDEX([1]CatGlob!$D:$D,MATCH($M2129,[1]CatGlob!$C:$C,0))</f>
        <v>US</v>
      </c>
      <c r="U2129" s="441"/>
      <c r="V2129" s="404" t="str">
        <f>INDEX([1]CatGlob!$F:$F,MATCH($M2129,[1]CatGlob!$C:$C,0))</f>
        <v>-</v>
      </c>
      <c r="W2129" s="405"/>
      <c r="X2129" s="406">
        <v>0</v>
      </c>
      <c r="Y2129" s="407">
        <v>0</v>
      </c>
      <c r="Z2129" s="408">
        <v>0</v>
      </c>
      <c r="AA2129" s="407">
        <v>0</v>
      </c>
      <c r="AB2129" s="408">
        <v>0</v>
      </c>
      <c r="AC2129" s="407">
        <v>0</v>
      </c>
      <c r="AD2129" s="408">
        <v>0</v>
      </c>
      <c r="AE2129" s="407">
        <v>0</v>
      </c>
      <c r="AF2129" s="408">
        <v>0</v>
      </c>
      <c r="AG2129" s="407">
        <v>0</v>
      </c>
      <c r="AI2129" s="406">
        <v>0</v>
      </c>
      <c r="AJ2129" s="407">
        <v>0</v>
      </c>
      <c r="AK2129" s="408">
        <v>0</v>
      </c>
      <c r="AL2129" s="407">
        <v>0</v>
      </c>
      <c r="AM2129" s="408">
        <v>0</v>
      </c>
      <c r="AN2129" s="407">
        <v>0</v>
      </c>
      <c r="AO2129" s="408">
        <v>0</v>
      </c>
      <c r="AP2129" s="407">
        <v>0</v>
      </c>
      <c r="AQ2129" s="408">
        <v>0</v>
      </c>
      <c r="AR2129" s="407">
        <v>0</v>
      </c>
      <c r="AT2129" s="406">
        <v>0</v>
      </c>
      <c r="AU2129" s="407">
        <v>0</v>
      </c>
      <c r="AV2129" s="408">
        <v>0</v>
      </c>
      <c r="AW2129" s="407">
        <v>0</v>
      </c>
      <c r="AX2129" s="408">
        <v>0</v>
      </c>
      <c r="AY2129" s="407">
        <v>0</v>
      </c>
      <c r="AZ2129" s="408">
        <v>0</v>
      </c>
      <c r="BA2129" s="407">
        <v>0</v>
      </c>
      <c r="BB2129" s="408">
        <v>0</v>
      </c>
      <c r="BC2129" s="407">
        <v>0</v>
      </c>
    </row>
    <row r="2130" spans="1:55" x14ac:dyDescent="0.35">
      <c r="A2130" s="385" t="str" cm="1">
        <f t="array" ref="A2130">IFERROR(_xlfn.IFS(AND(F2130="Renta Variable",O2130=1),IFERROR(MATCH(B2130,[1]RV_Det!C:C,0),"Rev"),AND(J2130="Corporativa",O2130=1,I2130="EM"),IFERROR(MATCH(B2130,[1]RF_Corps!B:B,0),"Rev"),AND(F2130="Alternativos",O2130=1),IFERROR(MATCH(B2130,[1]Rep4!C:C,0),"Rev")),"")</f>
        <v/>
      </c>
      <c r="B2130" s="404" t="s">
        <v>5564</v>
      </c>
      <c r="C2130" s="439" t="s">
        <v>5565</v>
      </c>
      <c r="D2130" s="440" t="s">
        <v>5565</v>
      </c>
      <c r="E2130" s="396" t="str">
        <f>IF(B2130="","",INDEX([1]CatGlob!$S:$S,IFERROR(MATCH(MID(B2130,7,1),[1]CatGlob!$R:$R,0),MATCH(MID(B2130,1,2),[1]CatGlob!$R:$R,0))))</f>
        <v>PUT</v>
      </c>
      <c r="F2130" s="397" t="s">
        <v>5303</v>
      </c>
      <c r="G2130" s="398" t="s">
        <v>43</v>
      </c>
      <c r="H2130" s="399" t="s">
        <v>5304</v>
      </c>
      <c r="I2130" s="399" t="s">
        <v>48</v>
      </c>
      <c r="J2130" s="399" t="s">
        <v>600</v>
      </c>
      <c r="K2130" s="396" t="s">
        <v>600</v>
      </c>
      <c r="L2130" s="400" t="str">
        <f>IF(ISERROR(MATCH(M2130,M$10:M2129,0)),M2130,"")</f>
        <v/>
      </c>
      <c r="M2130" s="401" t="str">
        <f>IF(B2130="","",IF(ISERROR(MATCH(F2130&amp;"_"&amp;G2130&amp;"_"&amp;H2130&amp;"_"&amp;I2130&amp;"_"&amp;J2130&amp;IF(K2130="","","_"&amp;K2130),[1]CatGlob!$B:$B,0)),F2130&amp;"_"&amp;G2130&amp;"_"&amp;H2130&amp;"_"&amp;I2130&amp;"_"&amp;J2130&amp;IF(K2130="","","_"&amp;K2130),INDEX([1]CatGlob!$C:$C,MATCH(F2130&amp;"_"&amp;G2130&amp;"_"&amp;H2130&amp;"_"&amp;I2130&amp;"_"&amp;J2130&amp;IF(K2130="","","_"&amp;K2130),[1]CatGlob!$B:$B,0))))</f>
        <v>DER_RV_OP_US</v>
      </c>
      <c r="N2130" s="402" t="str">
        <f t="shared" si="67"/>
        <v/>
      </c>
      <c r="O2130" s="402" t="str">
        <f t="shared" si="66"/>
        <v/>
      </c>
      <c r="P2130" s="401" t="str">
        <f>IF(LEN(B2130)&gt;8,INDEX([1]CatGlob!$X:$X,MATCH(M2130,[1]CatGlob!$W:$W,0)),"")</f>
        <v>INTER</v>
      </c>
      <c r="Q2130" s="403" t="str">
        <f>INDEX([1]CatGlob!P:P,MATCH(M2130,[1]CatGlob!O:O,0))</f>
        <v>RVI</v>
      </c>
      <c r="R2130" s="403"/>
      <c r="S2130" s="403"/>
      <c r="T2130" s="403" t="str">
        <f>INDEX([1]CatGlob!$D:$D,MATCH($M2130,[1]CatGlob!$C:$C,0))</f>
        <v>US</v>
      </c>
      <c r="U2130" s="441"/>
      <c r="V2130" s="404" t="str">
        <f>INDEX([1]CatGlob!$F:$F,MATCH($M2130,[1]CatGlob!$C:$C,0))</f>
        <v>-</v>
      </c>
      <c r="W2130" s="405"/>
      <c r="X2130" s="406">
        <v>0</v>
      </c>
      <c r="Y2130" s="407">
        <v>0</v>
      </c>
      <c r="Z2130" s="408">
        <v>0</v>
      </c>
      <c r="AA2130" s="407">
        <v>0</v>
      </c>
      <c r="AB2130" s="408">
        <v>0</v>
      </c>
      <c r="AC2130" s="407">
        <v>0</v>
      </c>
      <c r="AD2130" s="408">
        <v>0</v>
      </c>
      <c r="AE2130" s="407">
        <v>0</v>
      </c>
      <c r="AF2130" s="408">
        <v>0</v>
      </c>
      <c r="AG2130" s="407">
        <v>0</v>
      </c>
      <c r="AI2130" s="406">
        <v>0</v>
      </c>
      <c r="AJ2130" s="407">
        <v>0</v>
      </c>
      <c r="AK2130" s="408">
        <v>0</v>
      </c>
      <c r="AL2130" s="407">
        <v>0</v>
      </c>
      <c r="AM2130" s="408">
        <v>0</v>
      </c>
      <c r="AN2130" s="407">
        <v>0</v>
      </c>
      <c r="AO2130" s="408">
        <v>0</v>
      </c>
      <c r="AP2130" s="407">
        <v>0</v>
      </c>
      <c r="AQ2130" s="408">
        <v>0</v>
      </c>
      <c r="AR2130" s="407">
        <v>0</v>
      </c>
      <c r="AT2130" s="406">
        <v>0</v>
      </c>
      <c r="AU2130" s="407">
        <v>0</v>
      </c>
      <c r="AV2130" s="408">
        <v>0</v>
      </c>
      <c r="AW2130" s="407">
        <v>0</v>
      </c>
      <c r="AX2130" s="408">
        <v>0</v>
      </c>
      <c r="AY2130" s="407">
        <v>0</v>
      </c>
      <c r="AZ2130" s="408">
        <v>0</v>
      </c>
      <c r="BA2130" s="407">
        <v>0</v>
      </c>
      <c r="BB2130" s="408">
        <v>0</v>
      </c>
      <c r="BC2130" s="407">
        <v>0</v>
      </c>
    </row>
    <row r="2131" spans="1:55" x14ac:dyDescent="0.35">
      <c r="A2131" s="385" t="str" cm="1">
        <f t="array" ref="A2131">IFERROR(_xlfn.IFS(AND(F2131="Renta Variable",O2131=1),IFERROR(MATCH(B2131,[1]RV_Det!C:C,0),"Rev"),AND(J2131="Corporativa",O2131=1,I2131="EM"),IFERROR(MATCH(B2131,[1]RF_Corps!B:B,0),"Rev"),AND(F2131="Alternativos",O2131=1),IFERROR(MATCH(B2131,[1]Rep4!C:C,0),"Rev")),"")</f>
        <v/>
      </c>
      <c r="B2131" s="404" t="s">
        <v>5566</v>
      </c>
      <c r="C2131" s="439" t="s">
        <v>5567</v>
      </c>
      <c r="D2131" s="404" t="s">
        <v>5567</v>
      </c>
      <c r="E2131" s="396" t="str">
        <f>IF(B2131="","",INDEX([1]CatGlob!$S:$S,IFERROR(MATCH(MID(B2131,7,1),[1]CatGlob!$R:$R,0),MATCH(MID(B2131,1,2),[1]CatGlob!$R:$R,0))))</f>
        <v>PUT</v>
      </c>
      <c r="F2131" s="397" t="s">
        <v>5303</v>
      </c>
      <c r="G2131" s="398" t="s">
        <v>43</v>
      </c>
      <c r="H2131" s="399" t="s">
        <v>5304</v>
      </c>
      <c r="I2131" s="399" t="s">
        <v>48</v>
      </c>
      <c r="J2131" s="399" t="s">
        <v>600</v>
      </c>
      <c r="K2131" s="396" t="s">
        <v>600</v>
      </c>
      <c r="L2131" s="400" t="str">
        <f>IF(ISERROR(MATCH(M2131,M$10:M2126,0)),M2131,"")</f>
        <v/>
      </c>
      <c r="M2131" s="401" t="str">
        <f>IF(B2131="","",IF(ISERROR(MATCH(F2131&amp;"_"&amp;G2131&amp;"_"&amp;H2131&amp;"_"&amp;I2131&amp;"_"&amp;J2131&amp;IF(K2131="","","_"&amp;K2131),[1]CatGlob!$B:$B,0)),F2131&amp;"_"&amp;G2131&amp;"_"&amp;H2131&amp;"_"&amp;I2131&amp;"_"&amp;J2131&amp;IF(K2131="","","_"&amp;K2131),INDEX([1]CatGlob!$C:$C,MATCH(F2131&amp;"_"&amp;G2131&amp;"_"&amp;H2131&amp;"_"&amp;I2131&amp;"_"&amp;J2131&amp;IF(K2131="","","_"&amp;K2131),[1]CatGlob!$B:$B,0))))</f>
        <v>DER_RV_OP_US</v>
      </c>
      <c r="N2131" s="402" t="str">
        <f t="shared" si="67"/>
        <v/>
      </c>
      <c r="O2131" s="402" t="str">
        <f t="shared" si="66"/>
        <v/>
      </c>
      <c r="P2131" s="401" t="str">
        <f>IF(LEN(B2131)&gt;8,INDEX([1]CatGlob!$X:$X,MATCH(M2131,[1]CatGlob!$W:$W,0)),"")</f>
        <v>INTER</v>
      </c>
      <c r="Q2131" s="403" t="str">
        <f>INDEX([1]CatGlob!P:P,MATCH(M2131,[1]CatGlob!O:O,0))</f>
        <v>RVI</v>
      </c>
      <c r="R2131" s="403"/>
      <c r="S2131" s="403"/>
      <c r="T2131" s="403" t="str">
        <f>INDEX([1]CatGlob!$D:$D,MATCH($M2131,[1]CatGlob!$C:$C,0))</f>
        <v>US</v>
      </c>
      <c r="U2131" s="441"/>
      <c r="V2131" s="404" t="str">
        <f>INDEX([1]CatGlob!$F:$F,MATCH($M2131,[1]CatGlob!$C:$C,0))</f>
        <v>-</v>
      </c>
      <c r="W2131" s="405"/>
      <c r="X2131" s="406">
        <v>0</v>
      </c>
      <c r="Y2131" s="407">
        <v>0</v>
      </c>
      <c r="Z2131" s="408">
        <v>0</v>
      </c>
      <c r="AA2131" s="407">
        <v>0</v>
      </c>
      <c r="AB2131" s="408">
        <v>0</v>
      </c>
      <c r="AC2131" s="407">
        <v>0</v>
      </c>
      <c r="AD2131" s="408">
        <v>0</v>
      </c>
      <c r="AE2131" s="407">
        <v>0</v>
      </c>
      <c r="AF2131" s="408">
        <v>0</v>
      </c>
      <c r="AG2131" s="407">
        <v>0</v>
      </c>
      <c r="AI2131" s="406">
        <v>0</v>
      </c>
      <c r="AJ2131" s="407">
        <v>0</v>
      </c>
      <c r="AK2131" s="408">
        <v>0</v>
      </c>
      <c r="AL2131" s="407">
        <v>0</v>
      </c>
      <c r="AM2131" s="408">
        <v>0</v>
      </c>
      <c r="AN2131" s="407">
        <v>0</v>
      </c>
      <c r="AO2131" s="408">
        <v>0</v>
      </c>
      <c r="AP2131" s="407">
        <v>0</v>
      </c>
      <c r="AQ2131" s="408">
        <v>0</v>
      </c>
      <c r="AR2131" s="407">
        <v>0</v>
      </c>
      <c r="AT2131" s="406">
        <v>0</v>
      </c>
      <c r="AU2131" s="407">
        <v>0</v>
      </c>
      <c r="AV2131" s="408">
        <v>0</v>
      </c>
      <c r="AW2131" s="407">
        <v>0</v>
      </c>
      <c r="AX2131" s="408">
        <v>0</v>
      </c>
      <c r="AY2131" s="407">
        <v>0</v>
      </c>
      <c r="AZ2131" s="408">
        <v>0</v>
      </c>
      <c r="BA2131" s="407">
        <v>0</v>
      </c>
      <c r="BB2131" s="408">
        <v>0</v>
      </c>
      <c r="BC2131" s="407">
        <v>0</v>
      </c>
    </row>
    <row r="2132" spans="1:55" x14ac:dyDescent="0.35">
      <c r="A2132" s="385" t="str" cm="1">
        <f t="array" ref="A2132">IFERROR(_xlfn.IFS(AND(F2132="Renta Variable",O2132=1),IFERROR(MATCH(B2132,[1]RV_Det!C:C,0),"Rev"),AND(J2132="Corporativa",O2132=1,I2132="EM"),IFERROR(MATCH(B2132,[1]RF_Corps!B:B,0),"Rev"),AND(F2132="Alternativos",O2132=1),IFERROR(MATCH(B2132,[1]Rep4!C:C,0),"Rev")),"")</f>
        <v/>
      </c>
      <c r="B2132" s="404" t="s">
        <v>5568</v>
      </c>
      <c r="C2132" s="439" t="s">
        <v>5569</v>
      </c>
      <c r="D2132" s="440" t="s">
        <v>5569</v>
      </c>
      <c r="E2132" s="396" t="str">
        <f>IF(B2132="","",INDEX([1]CatGlob!$S:$S,IFERROR(MATCH(MID(B2132,7,1),[1]CatGlob!$R:$R,0),MATCH(MID(B2132,1,2),[1]CatGlob!$R:$R,0))))</f>
        <v>PUT</v>
      </c>
      <c r="F2132" s="397" t="s">
        <v>5303</v>
      </c>
      <c r="G2132" s="398" t="s">
        <v>43</v>
      </c>
      <c r="H2132" s="399" t="s">
        <v>5304</v>
      </c>
      <c r="I2132" s="399" t="s">
        <v>48</v>
      </c>
      <c r="J2132" s="399" t="s">
        <v>600</v>
      </c>
      <c r="K2132" s="396" t="s">
        <v>600</v>
      </c>
      <c r="L2132" s="400" t="str">
        <f>IF(ISERROR(MATCH(M2132,M$10:M2131,0)),M2132,"")</f>
        <v/>
      </c>
      <c r="M2132" s="401" t="str">
        <f>IF(B2132="","",IF(ISERROR(MATCH(F2132&amp;"_"&amp;G2132&amp;"_"&amp;H2132&amp;"_"&amp;I2132&amp;"_"&amp;J2132&amp;IF(K2132="","","_"&amp;K2132),[1]CatGlob!$B:$B,0)),F2132&amp;"_"&amp;G2132&amp;"_"&amp;H2132&amp;"_"&amp;I2132&amp;"_"&amp;J2132&amp;IF(K2132="","","_"&amp;K2132),INDEX([1]CatGlob!$C:$C,MATCH(F2132&amp;"_"&amp;G2132&amp;"_"&amp;H2132&amp;"_"&amp;I2132&amp;"_"&amp;J2132&amp;IF(K2132="","","_"&amp;K2132),[1]CatGlob!$B:$B,0))))</f>
        <v>DER_RV_OP_US</v>
      </c>
      <c r="N2132" s="402" t="str">
        <f t="shared" si="67"/>
        <v/>
      </c>
      <c r="O2132" s="402" t="str">
        <f t="shared" si="66"/>
        <v/>
      </c>
      <c r="P2132" s="401" t="str">
        <f>IF(LEN(B2132)&gt;8,INDEX([1]CatGlob!$X:$X,MATCH(M2132,[1]CatGlob!$W:$W,0)),"")</f>
        <v>INTER</v>
      </c>
      <c r="Q2132" s="403" t="str">
        <f>INDEX([1]CatGlob!P:P,MATCH(M2132,[1]CatGlob!O:O,0))</f>
        <v>RVI</v>
      </c>
      <c r="R2132" s="403"/>
      <c r="S2132" s="403"/>
      <c r="T2132" s="403" t="str">
        <f>INDEX([1]CatGlob!$D:$D,MATCH($M2132,[1]CatGlob!$C:$C,0))</f>
        <v>US</v>
      </c>
      <c r="U2132" s="441"/>
      <c r="V2132" s="404" t="str">
        <f>INDEX([1]CatGlob!$F:$F,MATCH($M2132,[1]CatGlob!$C:$C,0))</f>
        <v>-</v>
      </c>
      <c r="W2132" s="405"/>
      <c r="X2132" s="406">
        <v>0</v>
      </c>
      <c r="Y2132" s="407">
        <v>0</v>
      </c>
      <c r="Z2132" s="408">
        <v>0</v>
      </c>
      <c r="AA2132" s="407">
        <v>0</v>
      </c>
      <c r="AB2132" s="408">
        <v>0</v>
      </c>
      <c r="AC2132" s="407">
        <v>0</v>
      </c>
      <c r="AD2132" s="408">
        <v>0</v>
      </c>
      <c r="AE2132" s="407">
        <v>0</v>
      </c>
      <c r="AF2132" s="408">
        <v>0</v>
      </c>
      <c r="AG2132" s="407">
        <v>0</v>
      </c>
      <c r="AI2132" s="406">
        <v>0</v>
      </c>
      <c r="AJ2132" s="407">
        <v>0</v>
      </c>
      <c r="AK2132" s="408">
        <v>0</v>
      </c>
      <c r="AL2132" s="407">
        <v>0</v>
      </c>
      <c r="AM2132" s="408">
        <v>0</v>
      </c>
      <c r="AN2132" s="407">
        <v>0</v>
      </c>
      <c r="AO2132" s="408">
        <v>0</v>
      </c>
      <c r="AP2132" s="407">
        <v>0</v>
      </c>
      <c r="AQ2132" s="408">
        <v>0</v>
      </c>
      <c r="AR2132" s="407">
        <v>0</v>
      </c>
      <c r="AT2132" s="406">
        <v>0</v>
      </c>
      <c r="AU2132" s="407">
        <v>0</v>
      </c>
      <c r="AV2132" s="408">
        <v>0</v>
      </c>
      <c r="AW2132" s="407">
        <v>0</v>
      </c>
      <c r="AX2132" s="408">
        <v>0</v>
      </c>
      <c r="AY2132" s="407">
        <v>0</v>
      </c>
      <c r="AZ2132" s="408">
        <v>0</v>
      </c>
      <c r="BA2132" s="407">
        <v>0</v>
      </c>
      <c r="BB2132" s="408">
        <v>0</v>
      </c>
      <c r="BC2132" s="407">
        <v>0</v>
      </c>
    </row>
    <row r="2133" spans="1:55" x14ac:dyDescent="0.35">
      <c r="A2133" s="385" t="str" cm="1">
        <f t="array" ref="A2133">IFERROR(_xlfn.IFS(AND(F2133="Renta Variable",O2133=1),IFERROR(MATCH(B2133,[1]RV_Det!C:C,0),"Rev"),AND(J2133="Corporativa",O2133=1,I2133="EM"),IFERROR(MATCH(B2133,[1]RF_Corps!B:B,0),"Rev"),AND(F2133="Alternativos",O2133=1),IFERROR(MATCH(B2133,[1]Rep4!C:C,0),"Rev")),"")</f>
        <v/>
      </c>
      <c r="B2133" s="404" t="s">
        <v>5570</v>
      </c>
      <c r="C2133" s="439" t="s">
        <v>5571</v>
      </c>
      <c r="D2133" s="404" t="s">
        <v>5571</v>
      </c>
      <c r="E2133" s="396" t="str">
        <f>IF(B2133="","",INDEX([1]CatGlob!$S:$S,IFERROR(MATCH(MID(B2133,7,1),[1]CatGlob!$R:$R,0),MATCH(MID(B2133,1,2),[1]CatGlob!$R:$R,0))))</f>
        <v>PUT</v>
      </c>
      <c r="F2133" s="397" t="s">
        <v>5303</v>
      </c>
      <c r="G2133" s="398" t="s">
        <v>43</v>
      </c>
      <c r="H2133" s="399" t="s">
        <v>5304</v>
      </c>
      <c r="I2133" s="399" t="s">
        <v>48</v>
      </c>
      <c r="J2133" s="399" t="s">
        <v>600</v>
      </c>
      <c r="K2133" s="396" t="s">
        <v>600</v>
      </c>
      <c r="L2133" s="400" t="str">
        <f>IF(ISERROR(MATCH(M2133,M$10:M2118,0)),M2133,"")</f>
        <v/>
      </c>
      <c r="M2133" s="401" t="str">
        <f>IF(B2133="","",IF(ISERROR(MATCH(F2133&amp;"_"&amp;G2133&amp;"_"&amp;H2133&amp;"_"&amp;I2133&amp;"_"&amp;J2133&amp;IF(K2133="","","_"&amp;K2133),[1]CatGlob!$B:$B,0)),F2133&amp;"_"&amp;G2133&amp;"_"&amp;H2133&amp;"_"&amp;I2133&amp;"_"&amp;J2133&amp;IF(K2133="","","_"&amp;K2133),INDEX([1]CatGlob!$C:$C,MATCH(F2133&amp;"_"&amp;G2133&amp;"_"&amp;H2133&amp;"_"&amp;I2133&amp;"_"&amp;J2133&amp;IF(K2133="","","_"&amp;K2133),[1]CatGlob!$B:$B,0))))</f>
        <v>DER_RV_OP_US</v>
      </c>
      <c r="N2133" s="402" t="str">
        <f t="shared" si="67"/>
        <v/>
      </c>
      <c r="O2133" s="402" t="str">
        <f t="shared" si="66"/>
        <v/>
      </c>
      <c r="P2133" s="401" t="str">
        <f>IF(LEN(B2133)&gt;8,INDEX([1]CatGlob!$X:$X,MATCH(M2133,[1]CatGlob!$W:$W,0)),"")</f>
        <v>INTER</v>
      </c>
      <c r="Q2133" s="403" t="str">
        <f>INDEX([1]CatGlob!P:P,MATCH(M2133,[1]CatGlob!O:O,0))</f>
        <v>RVI</v>
      </c>
      <c r="R2133" s="403"/>
      <c r="S2133" s="403"/>
      <c r="T2133" s="403" t="str">
        <f>INDEX([1]CatGlob!$D:$D,MATCH($M2133,[1]CatGlob!$C:$C,0))</f>
        <v>US</v>
      </c>
      <c r="U2133" s="441"/>
      <c r="V2133" s="404" t="str">
        <f>INDEX([1]CatGlob!$F:$F,MATCH($M2133,[1]CatGlob!$C:$C,0))</f>
        <v>-</v>
      </c>
      <c r="W2133" s="405"/>
      <c r="X2133" s="406">
        <v>0</v>
      </c>
      <c r="Y2133" s="407">
        <v>0</v>
      </c>
      <c r="Z2133" s="408">
        <v>0</v>
      </c>
      <c r="AA2133" s="407">
        <v>0</v>
      </c>
      <c r="AB2133" s="408">
        <v>0</v>
      </c>
      <c r="AC2133" s="407">
        <v>0</v>
      </c>
      <c r="AD2133" s="408">
        <v>0</v>
      </c>
      <c r="AE2133" s="407">
        <v>0</v>
      </c>
      <c r="AF2133" s="408">
        <v>0</v>
      </c>
      <c r="AG2133" s="407">
        <v>0</v>
      </c>
      <c r="AI2133" s="406">
        <v>0</v>
      </c>
      <c r="AJ2133" s="407">
        <v>0</v>
      </c>
      <c r="AK2133" s="408">
        <v>0</v>
      </c>
      <c r="AL2133" s="407">
        <v>0</v>
      </c>
      <c r="AM2133" s="408">
        <v>0</v>
      </c>
      <c r="AN2133" s="407">
        <v>0</v>
      </c>
      <c r="AO2133" s="408">
        <v>0</v>
      </c>
      <c r="AP2133" s="407">
        <v>0</v>
      </c>
      <c r="AQ2133" s="408">
        <v>0</v>
      </c>
      <c r="AR2133" s="407">
        <v>0</v>
      </c>
      <c r="AT2133" s="406">
        <v>0</v>
      </c>
      <c r="AU2133" s="407">
        <v>0</v>
      </c>
      <c r="AV2133" s="408">
        <v>0</v>
      </c>
      <c r="AW2133" s="407">
        <v>0</v>
      </c>
      <c r="AX2133" s="408">
        <v>0</v>
      </c>
      <c r="AY2133" s="407">
        <v>0</v>
      </c>
      <c r="AZ2133" s="408">
        <v>0</v>
      </c>
      <c r="BA2133" s="407">
        <v>0</v>
      </c>
      <c r="BB2133" s="408">
        <v>0</v>
      </c>
      <c r="BC2133" s="407">
        <v>0</v>
      </c>
    </row>
    <row r="2134" spans="1:55" x14ac:dyDescent="0.35">
      <c r="A2134" s="385" t="str" cm="1">
        <f t="array" ref="A2134">IFERROR(_xlfn.IFS(AND(F2134="Renta Variable",O2134=1),IFERROR(MATCH(B2134,[1]RV_Det!C:C,0),"Rev"),AND(J2134="Corporativa",O2134=1,I2134="EM"),IFERROR(MATCH(B2134,[1]RF_Corps!B:B,0),"Rev"),AND(F2134="Alternativos",O2134=1),IFERROR(MATCH(B2134,[1]Rep4!C:C,0),"Rev")),"")</f>
        <v/>
      </c>
      <c r="B2134" s="404" t="s">
        <v>5572</v>
      </c>
      <c r="C2134" s="439" t="s">
        <v>5573</v>
      </c>
      <c r="D2134" s="404" t="s">
        <v>5573</v>
      </c>
      <c r="E2134" s="396" t="str">
        <f>IF(B2134="","",INDEX([1]CatGlob!$S:$S,IFERROR(MATCH(MID(B2134,7,1),[1]CatGlob!$R:$R,0),MATCH(MID(B2134,1,2),[1]CatGlob!$R:$R,0))))</f>
        <v>PUT</v>
      </c>
      <c r="F2134" s="397" t="s">
        <v>5303</v>
      </c>
      <c r="G2134" s="398" t="s">
        <v>43</v>
      </c>
      <c r="H2134" s="399" t="s">
        <v>5304</v>
      </c>
      <c r="I2134" s="399" t="s">
        <v>48</v>
      </c>
      <c r="J2134" s="399" t="s">
        <v>600</v>
      </c>
      <c r="K2134" s="396" t="s">
        <v>600</v>
      </c>
      <c r="L2134" s="400" t="str">
        <f>IF(ISERROR(MATCH(M2134,M$10:M2119,0)),M2134,"")</f>
        <v/>
      </c>
      <c r="M2134" s="401" t="str">
        <f>IF(B2134="","",IF(ISERROR(MATCH(F2134&amp;"_"&amp;G2134&amp;"_"&amp;H2134&amp;"_"&amp;I2134&amp;"_"&amp;J2134&amp;IF(K2134="","","_"&amp;K2134),[1]CatGlob!$B:$B,0)),F2134&amp;"_"&amp;G2134&amp;"_"&amp;H2134&amp;"_"&amp;I2134&amp;"_"&amp;J2134&amp;IF(K2134="","","_"&amp;K2134),INDEX([1]CatGlob!$C:$C,MATCH(F2134&amp;"_"&amp;G2134&amp;"_"&amp;H2134&amp;"_"&amp;I2134&amp;"_"&amp;J2134&amp;IF(K2134="","","_"&amp;K2134),[1]CatGlob!$B:$B,0))))</f>
        <v>DER_RV_OP_US</v>
      </c>
      <c r="N2134" s="402" t="str">
        <f t="shared" si="67"/>
        <v/>
      </c>
      <c r="O2134" s="402" t="str">
        <f t="shared" si="66"/>
        <v/>
      </c>
      <c r="P2134" s="401" t="str">
        <f>IF(LEN(B2134)&gt;8,INDEX([1]CatGlob!$X:$X,MATCH(M2134,[1]CatGlob!$W:$W,0)),"")</f>
        <v>INTER</v>
      </c>
      <c r="Q2134" s="403" t="str">
        <f>INDEX([1]CatGlob!P:P,MATCH(M2134,[1]CatGlob!O:O,0))</f>
        <v>RVI</v>
      </c>
      <c r="R2134" s="403"/>
      <c r="S2134" s="403"/>
      <c r="T2134" s="403" t="str">
        <f>INDEX([1]CatGlob!$D:$D,MATCH($M2134,[1]CatGlob!$C:$C,0))</f>
        <v>US</v>
      </c>
      <c r="U2134" s="441"/>
      <c r="V2134" s="404" t="str">
        <f>INDEX([1]CatGlob!$F:$F,MATCH($M2134,[1]CatGlob!$C:$C,0))</f>
        <v>-</v>
      </c>
      <c r="W2134" s="405"/>
      <c r="X2134" s="406">
        <v>0</v>
      </c>
      <c r="Y2134" s="407">
        <v>0</v>
      </c>
      <c r="Z2134" s="408">
        <v>0</v>
      </c>
      <c r="AA2134" s="407">
        <v>0</v>
      </c>
      <c r="AB2134" s="408">
        <v>0</v>
      </c>
      <c r="AC2134" s="407">
        <v>0</v>
      </c>
      <c r="AD2134" s="408">
        <v>0</v>
      </c>
      <c r="AE2134" s="407">
        <v>0</v>
      </c>
      <c r="AF2134" s="408">
        <v>0</v>
      </c>
      <c r="AG2134" s="407">
        <v>0</v>
      </c>
      <c r="AI2134" s="406">
        <v>0</v>
      </c>
      <c r="AJ2134" s="407">
        <v>0</v>
      </c>
      <c r="AK2134" s="408">
        <v>0</v>
      </c>
      <c r="AL2134" s="407">
        <v>0</v>
      </c>
      <c r="AM2134" s="408">
        <v>0</v>
      </c>
      <c r="AN2134" s="407">
        <v>0</v>
      </c>
      <c r="AO2134" s="408">
        <v>0</v>
      </c>
      <c r="AP2134" s="407">
        <v>0</v>
      </c>
      <c r="AQ2134" s="408">
        <v>0</v>
      </c>
      <c r="AR2134" s="407">
        <v>0</v>
      </c>
      <c r="AT2134" s="406">
        <v>0</v>
      </c>
      <c r="AU2134" s="407">
        <v>0</v>
      </c>
      <c r="AV2134" s="408">
        <v>0</v>
      </c>
      <c r="AW2134" s="407">
        <v>0</v>
      </c>
      <c r="AX2134" s="408">
        <v>0</v>
      </c>
      <c r="AY2134" s="407">
        <v>0</v>
      </c>
      <c r="AZ2134" s="408">
        <v>0</v>
      </c>
      <c r="BA2134" s="407">
        <v>0</v>
      </c>
      <c r="BB2134" s="408">
        <v>0</v>
      </c>
      <c r="BC2134" s="407">
        <v>0</v>
      </c>
    </row>
    <row r="2135" spans="1:55" x14ac:dyDescent="0.35">
      <c r="A2135" s="385" t="str" cm="1">
        <f t="array" ref="A2135">IFERROR(_xlfn.IFS(AND(F2135="Renta Variable",O2135=1),IFERROR(MATCH(B2135,[1]RV_Det!C:C,0),"Rev"),AND(J2135="Corporativa",O2135=1,I2135="EM"),IFERROR(MATCH(B2135,[1]RF_Corps!B:B,0),"Rev"),AND(F2135="Alternativos",O2135=1),IFERROR(MATCH(B2135,[1]Rep4!C:C,0),"Rev")),"")</f>
        <v/>
      </c>
      <c r="B2135" s="404" t="s">
        <v>5574</v>
      </c>
      <c r="C2135" s="439" t="s">
        <v>5575</v>
      </c>
      <c r="D2135" s="404" t="s">
        <v>5575</v>
      </c>
      <c r="E2135" s="396" t="str">
        <f>IF(B2135="","",INDEX([1]CatGlob!$S:$S,IFERROR(MATCH(MID(B2135,7,1),[1]CatGlob!$R:$R,0),MATCH(MID(B2135,1,2),[1]CatGlob!$R:$R,0))))</f>
        <v>PUT</v>
      </c>
      <c r="F2135" s="397" t="s">
        <v>5303</v>
      </c>
      <c r="G2135" s="398" t="s">
        <v>43</v>
      </c>
      <c r="H2135" s="399" t="s">
        <v>5304</v>
      </c>
      <c r="I2135" s="399" t="s">
        <v>48</v>
      </c>
      <c r="J2135" s="399" t="s">
        <v>600</v>
      </c>
      <c r="K2135" s="396" t="s">
        <v>600</v>
      </c>
      <c r="L2135" s="400" t="str">
        <f>IF(ISERROR(MATCH(M2135,M$10:M2130,0)),M2135,"")</f>
        <v/>
      </c>
      <c r="M2135" s="401" t="str">
        <f>IF(B2135="","",IF(ISERROR(MATCH(F2135&amp;"_"&amp;G2135&amp;"_"&amp;H2135&amp;"_"&amp;I2135&amp;"_"&amp;J2135&amp;IF(K2135="","","_"&amp;K2135),[1]CatGlob!$B:$B,0)),F2135&amp;"_"&amp;G2135&amp;"_"&amp;H2135&amp;"_"&amp;I2135&amp;"_"&amp;J2135&amp;IF(K2135="","","_"&amp;K2135),INDEX([1]CatGlob!$C:$C,MATCH(F2135&amp;"_"&amp;G2135&amp;"_"&amp;H2135&amp;"_"&amp;I2135&amp;"_"&amp;J2135&amp;IF(K2135="","","_"&amp;K2135),[1]CatGlob!$B:$B,0))))</f>
        <v>DER_RV_OP_US</v>
      </c>
      <c r="N2135" s="402" t="str">
        <f t="shared" si="67"/>
        <v/>
      </c>
      <c r="O2135" s="402" t="str">
        <f t="shared" si="66"/>
        <v/>
      </c>
      <c r="P2135" s="401" t="str">
        <f>IF(LEN(B2135)&gt;8,INDEX([1]CatGlob!$X:$X,MATCH(M2135,[1]CatGlob!$W:$W,0)),"")</f>
        <v>INTER</v>
      </c>
      <c r="Q2135" s="403" t="str">
        <f>INDEX([1]CatGlob!P:P,MATCH(M2135,[1]CatGlob!O:O,0))</f>
        <v>RVI</v>
      </c>
      <c r="R2135" s="403"/>
      <c r="S2135" s="403"/>
      <c r="T2135" s="403" t="str">
        <f>INDEX([1]CatGlob!$D:$D,MATCH($M2135,[1]CatGlob!$C:$C,0))</f>
        <v>US</v>
      </c>
      <c r="U2135" s="441"/>
      <c r="V2135" s="404" t="str">
        <f>INDEX([1]CatGlob!$F:$F,MATCH($M2135,[1]CatGlob!$C:$C,0))</f>
        <v>-</v>
      </c>
      <c r="W2135" s="405"/>
      <c r="X2135" s="406">
        <v>0</v>
      </c>
      <c r="Y2135" s="407">
        <v>0</v>
      </c>
      <c r="Z2135" s="408">
        <v>0</v>
      </c>
      <c r="AA2135" s="407">
        <v>0</v>
      </c>
      <c r="AB2135" s="408">
        <v>0</v>
      </c>
      <c r="AC2135" s="407">
        <v>0</v>
      </c>
      <c r="AD2135" s="408">
        <v>0</v>
      </c>
      <c r="AE2135" s="407">
        <v>0</v>
      </c>
      <c r="AF2135" s="408">
        <v>0</v>
      </c>
      <c r="AG2135" s="407">
        <v>0</v>
      </c>
      <c r="AI2135" s="406">
        <v>0</v>
      </c>
      <c r="AJ2135" s="407">
        <v>0</v>
      </c>
      <c r="AK2135" s="408">
        <v>0</v>
      </c>
      <c r="AL2135" s="407">
        <v>0</v>
      </c>
      <c r="AM2135" s="408">
        <v>0</v>
      </c>
      <c r="AN2135" s="407">
        <v>0</v>
      </c>
      <c r="AO2135" s="408">
        <v>0</v>
      </c>
      <c r="AP2135" s="407">
        <v>0</v>
      </c>
      <c r="AQ2135" s="408">
        <v>0</v>
      </c>
      <c r="AR2135" s="407">
        <v>0</v>
      </c>
      <c r="AT2135" s="406">
        <v>0</v>
      </c>
      <c r="AU2135" s="407">
        <v>0</v>
      </c>
      <c r="AV2135" s="408">
        <v>0</v>
      </c>
      <c r="AW2135" s="407">
        <v>0</v>
      </c>
      <c r="AX2135" s="408">
        <v>0</v>
      </c>
      <c r="AY2135" s="407">
        <v>0</v>
      </c>
      <c r="AZ2135" s="408">
        <v>0</v>
      </c>
      <c r="BA2135" s="407">
        <v>0</v>
      </c>
      <c r="BB2135" s="408">
        <v>0</v>
      </c>
      <c r="BC2135" s="407">
        <v>0</v>
      </c>
    </row>
    <row r="2136" spans="1:55" x14ac:dyDescent="0.35">
      <c r="A2136" s="385" t="str" cm="1">
        <f t="array" ref="A2136">IFERROR(_xlfn.IFS(AND(F2136="Renta Variable",O2136=1),IFERROR(MATCH(B2136,[1]RV_Det!C:C,0),"Rev"),AND(J2136="Corporativa",O2136=1,I2136="EM"),IFERROR(MATCH(B2136,[1]RF_Corps!B:B,0),"Rev"),AND(F2136="Alternativos",O2136=1),IFERROR(MATCH(B2136,[1]Rep4!C:C,0),"Rev")),"")</f>
        <v/>
      </c>
      <c r="B2136" s="404" t="s">
        <v>5576</v>
      </c>
      <c r="C2136" s="439" t="s">
        <v>5577</v>
      </c>
      <c r="D2136" s="440" t="s">
        <v>5577</v>
      </c>
      <c r="E2136" s="396" t="str">
        <f>IF(B2136="","",INDEX([1]CatGlob!$S:$S,IFERROR(MATCH(MID(B2136,7,1),[1]CatGlob!$R:$R,0),MATCH(MID(B2136,1,2),[1]CatGlob!$R:$R,0))))</f>
        <v>PUT</v>
      </c>
      <c r="F2136" s="397" t="s">
        <v>5303</v>
      </c>
      <c r="G2136" s="398" t="s">
        <v>43</v>
      </c>
      <c r="H2136" s="399" t="s">
        <v>5304</v>
      </c>
      <c r="I2136" s="399" t="s">
        <v>48</v>
      </c>
      <c r="J2136" s="399" t="s">
        <v>600</v>
      </c>
      <c r="K2136" s="396" t="s">
        <v>600</v>
      </c>
      <c r="L2136" s="400" t="str">
        <f>IF(ISERROR(MATCH(M2136,M$10:M2135,0)),M2136,"")</f>
        <v/>
      </c>
      <c r="M2136" s="401" t="str">
        <f>IF(B2136="","",IF(ISERROR(MATCH(F2136&amp;"_"&amp;G2136&amp;"_"&amp;H2136&amp;"_"&amp;I2136&amp;"_"&amp;J2136&amp;IF(K2136="","","_"&amp;K2136),[1]CatGlob!$B:$B,0)),F2136&amp;"_"&amp;G2136&amp;"_"&amp;H2136&amp;"_"&amp;I2136&amp;"_"&amp;J2136&amp;IF(K2136="","","_"&amp;K2136),INDEX([1]CatGlob!$C:$C,MATCH(F2136&amp;"_"&amp;G2136&amp;"_"&amp;H2136&amp;"_"&amp;I2136&amp;"_"&amp;J2136&amp;IF(K2136="","","_"&amp;K2136),[1]CatGlob!$B:$B,0))))</f>
        <v>DER_RV_OP_US</v>
      </c>
      <c r="N2136" s="402" t="str">
        <f t="shared" si="67"/>
        <v/>
      </c>
      <c r="O2136" s="402" t="str">
        <f t="shared" si="66"/>
        <v/>
      </c>
      <c r="P2136" s="401" t="str">
        <f>IF(LEN(B2136)&gt;8,INDEX([1]CatGlob!$X:$X,MATCH(M2136,[1]CatGlob!$W:$W,0)),"")</f>
        <v>INTER</v>
      </c>
      <c r="Q2136" s="403" t="str">
        <f>INDEX([1]CatGlob!P:P,MATCH(M2136,[1]CatGlob!O:O,0))</f>
        <v>RVI</v>
      </c>
      <c r="R2136" s="403"/>
      <c r="S2136" s="403"/>
      <c r="T2136" s="403" t="str">
        <f>INDEX([1]CatGlob!$D:$D,MATCH($M2136,[1]CatGlob!$C:$C,0))</f>
        <v>US</v>
      </c>
      <c r="U2136" s="441"/>
      <c r="V2136" s="404" t="str">
        <f>INDEX([1]CatGlob!$F:$F,MATCH($M2136,[1]CatGlob!$C:$C,0))</f>
        <v>-</v>
      </c>
      <c r="W2136" s="405"/>
      <c r="X2136" s="406">
        <v>0</v>
      </c>
      <c r="Y2136" s="407">
        <v>0</v>
      </c>
      <c r="Z2136" s="408">
        <v>0</v>
      </c>
      <c r="AA2136" s="407">
        <v>0</v>
      </c>
      <c r="AB2136" s="408">
        <v>0</v>
      </c>
      <c r="AC2136" s="407">
        <v>0</v>
      </c>
      <c r="AD2136" s="408">
        <v>0</v>
      </c>
      <c r="AE2136" s="407">
        <v>0</v>
      </c>
      <c r="AF2136" s="408">
        <v>0</v>
      </c>
      <c r="AG2136" s="407">
        <v>0</v>
      </c>
      <c r="AI2136" s="406">
        <v>0</v>
      </c>
      <c r="AJ2136" s="407">
        <v>0</v>
      </c>
      <c r="AK2136" s="408">
        <v>0</v>
      </c>
      <c r="AL2136" s="407">
        <v>0</v>
      </c>
      <c r="AM2136" s="408">
        <v>0</v>
      </c>
      <c r="AN2136" s="407">
        <v>0</v>
      </c>
      <c r="AO2136" s="408">
        <v>0</v>
      </c>
      <c r="AP2136" s="407">
        <v>0</v>
      </c>
      <c r="AQ2136" s="408">
        <v>0</v>
      </c>
      <c r="AR2136" s="407">
        <v>0</v>
      </c>
      <c r="AT2136" s="406">
        <v>0</v>
      </c>
      <c r="AU2136" s="407">
        <v>0</v>
      </c>
      <c r="AV2136" s="408">
        <v>0</v>
      </c>
      <c r="AW2136" s="407">
        <v>0</v>
      </c>
      <c r="AX2136" s="408">
        <v>0</v>
      </c>
      <c r="AY2136" s="407">
        <v>0</v>
      </c>
      <c r="AZ2136" s="408">
        <v>0</v>
      </c>
      <c r="BA2136" s="407">
        <v>0</v>
      </c>
      <c r="BB2136" s="408">
        <v>0</v>
      </c>
      <c r="BC2136" s="407">
        <v>0</v>
      </c>
    </row>
    <row r="2137" spans="1:55" x14ac:dyDescent="0.35">
      <c r="A2137" s="385" t="str" cm="1">
        <f t="array" ref="A2137">IFERROR(_xlfn.IFS(AND(F2137="Renta Variable",O2137=1),IFERROR(MATCH(B2137,[1]RV_Det!C:C,0),"Rev"),AND(J2137="Corporativa",O2137=1,I2137="EM"),IFERROR(MATCH(B2137,[1]RF_Corps!B:B,0),"Rev"),AND(F2137="Alternativos",O2137=1),IFERROR(MATCH(B2137,[1]Rep4!C:C,0),"Rev")),"")</f>
        <v/>
      </c>
      <c r="B2137" s="404" t="s">
        <v>5578</v>
      </c>
      <c r="C2137" s="439" t="s">
        <v>5579</v>
      </c>
      <c r="D2137" s="404" t="s">
        <v>5579</v>
      </c>
      <c r="E2137" s="396" t="str">
        <f>IF(B2137="","",INDEX([1]CatGlob!$S:$S,IFERROR(MATCH(MID(B2137,7,1),[1]CatGlob!$R:$R,0),MATCH(MID(B2137,1,2),[1]CatGlob!$R:$R,0))))</f>
        <v>PUT</v>
      </c>
      <c r="F2137" s="397" t="s">
        <v>5303</v>
      </c>
      <c r="G2137" s="398" t="s">
        <v>43</v>
      </c>
      <c r="H2137" s="399" t="s">
        <v>5304</v>
      </c>
      <c r="I2137" s="399" t="s">
        <v>48</v>
      </c>
      <c r="J2137" s="399" t="s">
        <v>600</v>
      </c>
      <c r="K2137" s="396" t="s">
        <v>600</v>
      </c>
      <c r="L2137" s="400" t="str">
        <f>IF(ISERROR(MATCH(M2137,M$10:M2122,0)),M2137,"")</f>
        <v/>
      </c>
      <c r="M2137" s="401" t="str">
        <f>IF(B2137="","",IF(ISERROR(MATCH(F2137&amp;"_"&amp;G2137&amp;"_"&amp;H2137&amp;"_"&amp;I2137&amp;"_"&amp;J2137&amp;IF(K2137="","","_"&amp;K2137),[1]CatGlob!$B:$B,0)),F2137&amp;"_"&amp;G2137&amp;"_"&amp;H2137&amp;"_"&amp;I2137&amp;"_"&amp;J2137&amp;IF(K2137="","","_"&amp;K2137),INDEX([1]CatGlob!$C:$C,MATCH(F2137&amp;"_"&amp;G2137&amp;"_"&amp;H2137&amp;"_"&amp;I2137&amp;"_"&amp;J2137&amp;IF(K2137="","","_"&amp;K2137),[1]CatGlob!$B:$B,0))))</f>
        <v>DER_RV_OP_US</v>
      </c>
      <c r="N2137" s="402" t="str">
        <f t="shared" si="67"/>
        <v/>
      </c>
      <c r="O2137" s="402" t="str">
        <f t="shared" si="66"/>
        <v/>
      </c>
      <c r="P2137" s="401" t="str">
        <f>IF(LEN(B2137)&gt;8,INDEX([1]CatGlob!$X:$X,MATCH(M2137,[1]CatGlob!$W:$W,0)),"")</f>
        <v>INTER</v>
      </c>
      <c r="Q2137" s="403" t="str">
        <f>INDEX([1]CatGlob!P:P,MATCH(M2137,[1]CatGlob!O:O,0))</f>
        <v>RVI</v>
      </c>
      <c r="R2137" s="403"/>
      <c r="S2137" s="403"/>
      <c r="T2137" s="403" t="str">
        <f>INDEX([1]CatGlob!$D:$D,MATCH($M2137,[1]CatGlob!$C:$C,0))</f>
        <v>US</v>
      </c>
      <c r="U2137" s="441"/>
      <c r="V2137" s="404" t="str">
        <f>INDEX([1]CatGlob!$F:$F,MATCH($M2137,[1]CatGlob!$C:$C,0))</f>
        <v>-</v>
      </c>
      <c r="W2137" s="405"/>
      <c r="X2137" s="406">
        <v>0</v>
      </c>
      <c r="Y2137" s="407">
        <v>0</v>
      </c>
      <c r="Z2137" s="408">
        <v>0</v>
      </c>
      <c r="AA2137" s="407">
        <v>0</v>
      </c>
      <c r="AB2137" s="408">
        <v>0</v>
      </c>
      <c r="AC2137" s="407">
        <v>0</v>
      </c>
      <c r="AD2137" s="408">
        <v>0</v>
      </c>
      <c r="AE2137" s="407">
        <v>0</v>
      </c>
      <c r="AF2137" s="408">
        <v>0</v>
      </c>
      <c r="AG2137" s="407">
        <v>0</v>
      </c>
      <c r="AI2137" s="406">
        <v>0</v>
      </c>
      <c r="AJ2137" s="407">
        <v>0</v>
      </c>
      <c r="AK2137" s="408">
        <v>0</v>
      </c>
      <c r="AL2137" s="407">
        <v>0</v>
      </c>
      <c r="AM2137" s="408">
        <v>0</v>
      </c>
      <c r="AN2137" s="407">
        <v>0</v>
      </c>
      <c r="AO2137" s="408">
        <v>0</v>
      </c>
      <c r="AP2137" s="407">
        <v>0</v>
      </c>
      <c r="AQ2137" s="408">
        <v>0</v>
      </c>
      <c r="AR2137" s="407">
        <v>0</v>
      </c>
      <c r="AT2137" s="406">
        <v>0</v>
      </c>
      <c r="AU2137" s="407">
        <v>0</v>
      </c>
      <c r="AV2137" s="408">
        <v>0</v>
      </c>
      <c r="AW2137" s="407">
        <v>0</v>
      </c>
      <c r="AX2137" s="408">
        <v>0</v>
      </c>
      <c r="AY2137" s="407">
        <v>0</v>
      </c>
      <c r="AZ2137" s="408">
        <v>0</v>
      </c>
      <c r="BA2137" s="407">
        <v>0</v>
      </c>
      <c r="BB2137" s="408">
        <v>0</v>
      </c>
      <c r="BC2137" s="407">
        <v>0</v>
      </c>
    </row>
    <row r="2138" spans="1:55" x14ac:dyDescent="0.35">
      <c r="A2138" s="385" t="str" cm="1">
        <f t="array" ref="A2138">IFERROR(_xlfn.IFS(AND(F2138="Renta Variable",O2138=1),IFERROR(MATCH(B2138,[1]RV_Det!C:C,0),"Rev"),AND(J2138="Corporativa",O2138=1,I2138="EM"),IFERROR(MATCH(B2138,[1]RF_Corps!B:B,0),"Rev"),AND(F2138="Alternativos",O2138=1),IFERROR(MATCH(B2138,[1]Rep4!C:C,0),"Rev")),"")</f>
        <v/>
      </c>
      <c r="B2138" s="404" t="s">
        <v>5580</v>
      </c>
      <c r="C2138" s="439" t="s">
        <v>5581</v>
      </c>
      <c r="D2138" s="404" t="s">
        <v>5581</v>
      </c>
      <c r="E2138" s="396" t="str">
        <f>IF(B2138="","",INDEX([1]CatGlob!$S:$S,IFERROR(MATCH(MID(B2138,7,1),[1]CatGlob!$R:$R,0),MATCH(MID(B2138,1,2),[1]CatGlob!$R:$R,0))))</f>
        <v>PUT</v>
      </c>
      <c r="F2138" s="397" t="s">
        <v>5303</v>
      </c>
      <c r="G2138" s="398" t="s">
        <v>43</v>
      </c>
      <c r="H2138" s="399" t="s">
        <v>5304</v>
      </c>
      <c r="I2138" s="399" t="s">
        <v>48</v>
      </c>
      <c r="J2138" s="399" t="s">
        <v>600</v>
      </c>
      <c r="K2138" s="396" t="s">
        <v>600</v>
      </c>
      <c r="L2138" s="400" t="str">
        <f>IF(ISERROR(MATCH(M2138,M$10:M2122,0)),M2138,"")</f>
        <v/>
      </c>
      <c r="M2138" s="401" t="str">
        <f>IF(B2138="","",IF(ISERROR(MATCH(F2138&amp;"_"&amp;G2138&amp;"_"&amp;H2138&amp;"_"&amp;I2138&amp;"_"&amp;J2138&amp;IF(K2138="","","_"&amp;K2138),[1]CatGlob!$B:$B,0)),F2138&amp;"_"&amp;G2138&amp;"_"&amp;H2138&amp;"_"&amp;I2138&amp;"_"&amp;J2138&amp;IF(K2138="","","_"&amp;K2138),INDEX([1]CatGlob!$C:$C,MATCH(F2138&amp;"_"&amp;G2138&amp;"_"&amp;H2138&amp;"_"&amp;I2138&amp;"_"&amp;J2138&amp;IF(K2138="","","_"&amp;K2138),[1]CatGlob!$B:$B,0))))</f>
        <v>DER_RV_OP_US</v>
      </c>
      <c r="N2138" s="402" t="str">
        <f t="shared" si="67"/>
        <v/>
      </c>
      <c r="O2138" s="402" t="str">
        <f t="shared" si="66"/>
        <v/>
      </c>
      <c r="P2138" s="401" t="str">
        <f>IF(LEN(B2138)&gt;8,INDEX([1]CatGlob!$X:$X,MATCH(M2138,[1]CatGlob!$W:$W,0)),"")</f>
        <v>INTER</v>
      </c>
      <c r="Q2138" s="403" t="str">
        <f>INDEX([1]CatGlob!P:P,MATCH(M2138,[1]CatGlob!O:O,0))</f>
        <v>RVI</v>
      </c>
      <c r="R2138" s="403"/>
      <c r="S2138" s="403"/>
      <c r="T2138" s="403" t="str">
        <f>INDEX([1]CatGlob!$D:$D,MATCH($M2138,[1]CatGlob!$C:$C,0))</f>
        <v>US</v>
      </c>
      <c r="U2138" s="441"/>
      <c r="V2138" s="404" t="str">
        <f>INDEX([1]CatGlob!$F:$F,MATCH($M2138,[1]CatGlob!$C:$C,0))</f>
        <v>-</v>
      </c>
      <c r="W2138" s="405"/>
      <c r="X2138" s="406">
        <v>0</v>
      </c>
      <c r="Y2138" s="407">
        <v>0</v>
      </c>
      <c r="Z2138" s="408">
        <v>0</v>
      </c>
      <c r="AA2138" s="407">
        <v>0</v>
      </c>
      <c r="AB2138" s="408">
        <v>0</v>
      </c>
      <c r="AC2138" s="407">
        <v>0</v>
      </c>
      <c r="AD2138" s="408">
        <v>0</v>
      </c>
      <c r="AE2138" s="407">
        <v>0</v>
      </c>
      <c r="AF2138" s="408">
        <v>0</v>
      </c>
      <c r="AG2138" s="407">
        <v>0</v>
      </c>
      <c r="AI2138" s="406">
        <v>0</v>
      </c>
      <c r="AJ2138" s="407">
        <v>0</v>
      </c>
      <c r="AK2138" s="408">
        <v>0</v>
      </c>
      <c r="AL2138" s="407">
        <v>0</v>
      </c>
      <c r="AM2138" s="408">
        <v>0</v>
      </c>
      <c r="AN2138" s="407">
        <v>0</v>
      </c>
      <c r="AO2138" s="408">
        <v>0</v>
      </c>
      <c r="AP2138" s="407">
        <v>0</v>
      </c>
      <c r="AQ2138" s="408">
        <v>0</v>
      </c>
      <c r="AR2138" s="407">
        <v>0</v>
      </c>
      <c r="AT2138" s="406">
        <v>0</v>
      </c>
      <c r="AU2138" s="407">
        <v>0</v>
      </c>
      <c r="AV2138" s="408">
        <v>0</v>
      </c>
      <c r="AW2138" s="407">
        <v>0</v>
      </c>
      <c r="AX2138" s="408">
        <v>0</v>
      </c>
      <c r="AY2138" s="407">
        <v>0</v>
      </c>
      <c r="AZ2138" s="408">
        <v>0</v>
      </c>
      <c r="BA2138" s="407">
        <v>0</v>
      </c>
      <c r="BB2138" s="408">
        <v>0</v>
      </c>
      <c r="BC2138" s="407">
        <v>0</v>
      </c>
    </row>
    <row r="2139" spans="1:55" x14ac:dyDescent="0.35">
      <c r="A2139" s="385" t="str" cm="1">
        <f t="array" ref="A2139">IFERROR(_xlfn.IFS(AND(F2139="Renta Variable",O2139=1),IFERROR(MATCH(B2139,[1]RV_Det!C:C,0),"Rev"),AND(J2139="Corporativa",O2139=1,I2139="EM"),IFERROR(MATCH(B2139,[1]RF_Corps!B:B,0),"Rev"),AND(F2139="Alternativos",O2139=1),IFERROR(MATCH(B2139,[1]Rep4!C:C,0),"Rev")),"")</f>
        <v/>
      </c>
      <c r="B2139" s="404" t="s">
        <v>5582</v>
      </c>
      <c r="C2139" s="439" t="s">
        <v>5583</v>
      </c>
      <c r="D2139" s="404" t="s">
        <v>5583</v>
      </c>
      <c r="E2139" s="396" t="str">
        <f>IF(B2139="","",INDEX([1]CatGlob!$S:$S,IFERROR(MATCH(MID(B2139,7,1),[1]CatGlob!$R:$R,0),MATCH(MID(B2139,1,2),[1]CatGlob!$R:$R,0))))</f>
        <v>PUT</v>
      </c>
      <c r="F2139" s="397" t="s">
        <v>5303</v>
      </c>
      <c r="G2139" s="398" t="s">
        <v>43</v>
      </c>
      <c r="H2139" s="399" t="s">
        <v>5304</v>
      </c>
      <c r="I2139" s="399" t="s">
        <v>48</v>
      </c>
      <c r="J2139" s="399" t="s">
        <v>600</v>
      </c>
      <c r="K2139" s="396" t="s">
        <v>600</v>
      </c>
      <c r="L2139" s="400" t="str">
        <f>IF(ISERROR(MATCH(M2139,M$10:M2118,0)),M2139,"")</f>
        <v/>
      </c>
      <c r="M2139" s="401" t="str">
        <f>IF(B2139="","",IF(ISERROR(MATCH(F2139&amp;"_"&amp;G2139&amp;"_"&amp;H2139&amp;"_"&amp;I2139&amp;"_"&amp;J2139&amp;IF(K2139="","","_"&amp;K2139),[1]CatGlob!$B:$B,0)),F2139&amp;"_"&amp;G2139&amp;"_"&amp;H2139&amp;"_"&amp;I2139&amp;"_"&amp;J2139&amp;IF(K2139="","","_"&amp;K2139),INDEX([1]CatGlob!$C:$C,MATCH(F2139&amp;"_"&amp;G2139&amp;"_"&amp;H2139&amp;"_"&amp;I2139&amp;"_"&amp;J2139&amp;IF(K2139="","","_"&amp;K2139),[1]CatGlob!$B:$B,0))))</f>
        <v>DER_RV_OP_US</v>
      </c>
      <c r="N2139" s="402" t="str">
        <f t="shared" si="67"/>
        <v/>
      </c>
      <c r="O2139" s="402" t="str">
        <f t="shared" si="66"/>
        <v/>
      </c>
      <c r="P2139" s="401" t="str">
        <f>IF(LEN(B2139)&gt;8,INDEX([1]CatGlob!$X:$X,MATCH(M2139,[1]CatGlob!$W:$W,0)),"")</f>
        <v>INTER</v>
      </c>
      <c r="Q2139" s="403" t="str">
        <f>INDEX([1]CatGlob!P:P,MATCH(M2139,[1]CatGlob!O:O,0))</f>
        <v>RVI</v>
      </c>
      <c r="R2139" s="403"/>
      <c r="S2139" s="403"/>
      <c r="T2139" s="403" t="str">
        <f>INDEX([1]CatGlob!$D:$D,MATCH($M2139,[1]CatGlob!$C:$C,0))</f>
        <v>US</v>
      </c>
      <c r="U2139" s="441"/>
      <c r="V2139" s="404" t="str">
        <f>INDEX([1]CatGlob!$F:$F,MATCH($M2139,[1]CatGlob!$C:$C,0))</f>
        <v>-</v>
      </c>
      <c r="W2139" s="405"/>
      <c r="X2139" s="406">
        <v>0</v>
      </c>
      <c r="Y2139" s="407">
        <v>0</v>
      </c>
      <c r="Z2139" s="408">
        <v>0</v>
      </c>
      <c r="AA2139" s="407">
        <v>0</v>
      </c>
      <c r="AB2139" s="408">
        <v>0</v>
      </c>
      <c r="AC2139" s="407">
        <v>0</v>
      </c>
      <c r="AD2139" s="408">
        <v>0</v>
      </c>
      <c r="AE2139" s="407">
        <v>0</v>
      </c>
      <c r="AF2139" s="408">
        <v>0</v>
      </c>
      <c r="AG2139" s="407">
        <v>0</v>
      </c>
      <c r="AI2139" s="406">
        <v>0</v>
      </c>
      <c r="AJ2139" s="407">
        <v>0</v>
      </c>
      <c r="AK2139" s="408">
        <v>0</v>
      </c>
      <c r="AL2139" s="407">
        <v>0</v>
      </c>
      <c r="AM2139" s="408">
        <v>0</v>
      </c>
      <c r="AN2139" s="407">
        <v>0</v>
      </c>
      <c r="AO2139" s="408">
        <v>0</v>
      </c>
      <c r="AP2139" s="407">
        <v>0</v>
      </c>
      <c r="AQ2139" s="408">
        <v>0</v>
      </c>
      <c r="AR2139" s="407">
        <v>0</v>
      </c>
      <c r="AT2139" s="406">
        <v>0</v>
      </c>
      <c r="AU2139" s="407">
        <v>0</v>
      </c>
      <c r="AV2139" s="408">
        <v>0</v>
      </c>
      <c r="AW2139" s="407">
        <v>0</v>
      </c>
      <c r="AX2139" s="408">
        <v>0</v>
      </c>
      <c r="AY2139" s="407">
        <v>0</v>
      </c>
      <c r="AZ2139" s="408">
        <v>0</v>
      </c>
      <c r="BA2139" s="407">
        <v>0</v>
      </c>
      <c r="BB2139" s="408">
        <v>0</v>
      </c>
      <c r="BC2139" s="407">
        <v>0</v>
      </c>
    </row>
    <row r="2140" spans="1:55" x14ac:dyDescent="0.35">
      <c r="A2140" s="385" t="str" cm="1">
        <f t="array" ref="A2140">IFERROR(_xlfn.IFS(AND(F2140="Renta Variable",O2140=1),IFERROR(MATCH(B2140,[1]RV_Det!C:C,0),"Rev"),AND(J2140="Corporativa",O2140=1,I2140="EM"),IFERROR(MATCH(B2140,[1]RF_Corps!B:B,0),"Rev"),AND(F2140="Alternativos",O2140=1),IFERROR(MATCH(B2140,[1]Rep4!C:C,0),"Rev")),"")</f>
        <v/>
      </c>
      <c r="B2140" s="404" t="s">
        <v>5584</v>
      </c>
      <c r="C2140" s="439" t="s">
        <v>5585</v>
      </c>
      <c r="D2140" s="404" t="s">
        <v>5585</v>
      </c>
      <c r="E2140" s="396" t="str">
        <f>IF(B2140="","",INDEX([1]CatGlob!$S:$S,IFERROR(MATCH(MID(B2140,7,1),[1]CatGlob!$R:$R,0),MATCH(MID(B2140,1,2),[1]CatGlob!$R:$R,0))))</f>
        <v>PUT</v>
      </c>
      <c r="F2140" s="397" t="s">
        <v>5303</v>
      </c>
      <c r="G2140" s="398" t="s">
        <v>43</v>
      </c>
      <c r="H2140" s="399" t="s">
        <v>5304</v>
      </c>
      <c r="I2140" s="399" t="s">
        <v>48</v>
      </c>
      <c r="J2140" s="399" t="s">
        <v>600</v>
      </c>
      <c r="K2140" s="396" t="s">
        <v>600</v>
      </c>
      <c r="L2140" s="400" t="str">
        <f>IF(ISERROR(MATCH(M2140,M$10:M2118,0)),M2140,"")</f>
        <v/>
      </c>
      <c r="M2140" s="401" t="str">
        <f>IF(B2140="","",IF(ISERROR(MATCH(F2140&amp;"_"&amp;G2140&amp;"_"&amp;H2140&amp;"_"&amp;I2140&amp;"_"&amp;J2140&amp;IF(K2140="","","_"&amp;K2140),[1]CatGlob!$B:$B,0)),F2140&amp;"_"&amp;G2140&amp;"_"&amp;H2140&amp;"_"&amp;I2140&amp;"_"&amp;J2140&amp;IF(K2140="","","_"&amp;K2140),INDEX([1]CatGlob!$C:$C,MATCH(F2140&amp;"_"&amp;G2140&amp;"_"&amp;H2140&amp;"_"&amp;I2140&amp;"_"&amp;J2140&amp;IF(K2140="","","_"&amp;K2140),[1]CatGlob!$B:$B,0))))</f>
        <v>DER_RV_OP_US</v>
      </c>
      <c r="N2140" s="402" t="str">
        <f t="shared" si="67"/>
        <v/>
      </c>
      <c r="O2140" s="402" t="str">
        <f t="shared" si="66"/>
        <v/>
      </c>
      <c r="P2140" s="401" t="str">
        <f>IF(LEN(B2140)&gt;8,INDEX([1]CatGlob!$X:$X,MATCH(M2140,[1]CatGlob!$W:$W,0)),"")</f>
        <v>INTER</v>
      </c>
      <c r="Q2140" s="403" t="str">
        <f>INDEX([1]CatGlob!P:P,MATCH(M2140,[1]CatGlob!O:O,0))</f>
        <v>RVI</v>
      </c>
      <c r="R2140" s="403"/>
      <c r="S2140" s="403"/>
      <c r="T2140" s="403" t="str">
        <f>INDEX([1]CatGlob!$D:$D,MATCH($M2140,[1]CatGlob!$C:$C,0))</f>
        <v>US</v>
      </c>
      <c r="U2140" s="441"/>
      <c r="V2140" s="404" t="str">
        <f>INDEX([1]CatGlob!$F:$F,MATCH($M2140,[1]CatGlob!$C:$C,0))</f>
        <v>-</v>
      </c>
      <c r="W2140" s="405"/>
      <c r="X2140" s="406">
        <v>0</v>
      </c>
      <c r="Y2140" s="407">
        <v>0</v>
      </c>
      <c r="Z2140" s="408">
        <v>0</v>
      </c>
      <c r="AA2140" s="407">
        <v>0</v>
      </c>
      <c r="AB2140" s="408">
        <v>0</v>
      </c>
      <c r="AC2140" s="407">
        <v>0</v>
      </c>
      <c r="AD2140" s="408">
        <v>0</v>
      </c>
      <c r="AE2140" s="407">
        <v>0</v>
      </c>
      <c r="AF2140" s="408">
        <v>0</v>
      </c>
      <c r="AG2140" s="407">
        <v>0</v>
      </c>
      <c r="AI2140" s="406">
        <v>0</v>
      </c>
      <c r="AJ2140" s="407">
        <v>0</v>
      </c>
      <c r="AK2140" s="408">
        <v>0</v>
      </c>
      <c r="AL2140" s="407">
        <v>0</v>
      </c>
      <c r="AM2140" s="408">
        <v>0</v>
      </c>
      <c r="AN2140" s="407">
        <v>0</v>
      </c>
      <c r="AO2140" s="408">
        <v>0</v>
      </c>
      <c r="AP2140" s="407">
        <v>0</v>
      </c>
      <c r="AQ2140" s="408">
        <v>0</v>
      </c>
      <c r="AR2140" s="407">
        <v>0</v>
      </c>
      <c r="AT2140" s="406">
        <v>0</v>
      </c>
      <c r="AU2140" s="407">
        <v>0</v>
      </c>
      <c r="AV2140" s="408">
        <v>0</v>
      </c>
      <c r="AW2140" s="407">
        <v>0</v>
      </c>
      <c r="AX2140" s="408">
        <v>0</v>
      </c>
      <c r="AY2140" s="407">
        <v>0</v>
      </c>
      <c r="AZ2140" s="408">
        <v>0</v>
      </c>
      <c r="BA2140" s="407">
        <v>0</v>
      </c>
      <c r="BB2140" s="408">
        <v>0</v>
      </c>
      <c r="BC2140" s="407">
        <v>0</v>
      </c>
    </row>
    <row r="2141" spans="1:55" x14ac:dyDescent="0.35">
      <c r="A2141" s="385" t="str" cm="1">
        <f t="array" ref="A2141">IFERROR(_xlfn.IFS(AND(F2141="Renta Variable",O2141=1),IFERROR(MATCH(B2141,[1]RV_Det!C:C,0),"Rev"),AND(J2141="Corporativa",O2141=1,I2141="EM"),IFERROR(MATCH(B2141,[1]RF_Corps!B:B,0),"Rev"),AND(F2141="Alternativos",O2141=1),IFERROR(MATCH(B2141,[1]Rep4!C:C,0),"Rev")),"")</f>
        <v/>
      </c>
      <c r="B2141" s="404" t="s">
        <v>5586</v>
      </c>
      <c r="C2141" s="439" t="s">
        <v>5587</v>
      </c>
      <c r="D2141" s="404" t="s">
        <v>5587</v>
      </c>
      <c r="E2141" s="396" t="str">
        <f>IF(B2141="","",INDEX([1]CatGlob!$S:$S,IFERROR(MATCH(MID(B2141,7,1),[1]CatGlob!$R:$R,0),MATCH(MID(B2141,1,2),[1]CatGlob!$R:$R,0))))</f>
        <v>PUT</v>
      </c>
      <c r="F2141" s="397" t="s">
        <v>5303</v>
      </c>
      <c r="G2141" s="398" t="s">
        <v>43</v>
      </c>
      <c r="H2141" s="399" t="s">
        <v>5304</v>
      </c>
      <c r="I2141" s="399" t="s">
        <v>48</v>
      </c>
      <c r="J2141" s="399" t="s">
        <v>600</v>
      </c>
      <c r="K2141" s="396" t="s">
        <v>600</v>
      </c>
      <c r="L2141" s="400" t="str">
        <f>IF(ISERROR(MATCH(M2141,M$10:M2119,0)),M2141,"")</f>
        <v/>
      </c>
      <c r="M2141" s="401" t="str">
        <f>IF(B2141="","",IF(ISERROR(MATCH(F2141&amp;"_"&amp;G2141&amp;"_"&amp;H2141&amp;"_"&amp;I2141&amp;"_"&amp;J2141&amp;IF(K2141="","","_"&amp;K2141),[1]CatGlob!$B:$B,0)),F2141&amp;"_"&amp;G2141&amp;"_"&amp;H2141&amp;"_"&amp;I2141&amp;"_"&amp;J2141&amp;IF(K2141="","","_"&amp;K2141),INDEX([1]CatGlob!$C:$C,MATCH(F2141&amp;"_"&amp;G2141&amp;"_"&amp;H2141&amp;"_"&amp;I2141&amp;"_"&amp;J2141&amp;IF(K2141="","","_"&amp;K2141),[1]CatGlob!$B:$B,0))))</f>
        <v>DER_RV_OP_US</v>
      </c>
      <c r="N2141" s="402" t="str">
        <f t="shared" si="67"/>
        <v/>
      </c>
      <c r="O2141" s="402" t="str">
        <f t="shared" si="66"/>
        <v/>
      </c>
      <c r="P2141" s="401" t="str">
        <f>IF(LEN(B2141)&gt;8,INDEX([1]CatGlob!$X:$X,MATCH(M2141,[1]CatGlob!$W:$W,0)),"")</f>
        <v>INTER</v>
      </c>
      <c r="Q2141" s="403" t="str">
        <f>INDEX([1]CatGlob!P:P,MATCH(M2141,[1]CatGlob!O:O,0))</f>
        <v>RVI</v>
      </c>
      <c r="R2141" s="403"/>
      <c r="S2141" s="403"/>
      <c r="T2141" s="403" t="str">
        <f>INDEX([1]CatGlob!$D:$D,MATCH($M2141,[1]CatGlob!$C:$C,0))</f>
        <v>US</v>
      </c>
      <c r="U2141" s="441"/>
      <c r="V2141" s="404" t="str">
        <f>INDEX([1]CatGlob!$F:$F,MATCH($M2141,[1]CatGlob!$C:$C,0))</f>
        <v>-</v>
      </c>
      <c r="W2141" s="405"/>
      <c r="X2141" s="406">
        <v>0</v>
      </c>
      <c r="Y2141" s="407">
        <v>0</v>
      </c>
      <c r="Z2141" s="408">
        <v>0</v>
      </c>
      <c r="AA2141" s="407">
        <v>0</v>
      </c>
      <c r="AB2141" s="408">
        <v>0</v>
      </c>
      <c r="AC2141" s="407">
        <v>0</v>
      </c>
      <c r="AD2141" s="408">
        <v>0</v>
      </c>
      <c r="AE2141" s="407">
        <v>0</v>
      </c>
      <c r="AF2141" s="408">
        <v>0</v>
      </c>
      <c r="AG2141" s="407">
        <v>0</v>
      </c>
      <c r="AI2141" s="406">
        <v>0</v>
      </c>
      <c r="AJ2141" s="407">
        <v>0</v>
      </c>
      <c r="AK2141" s="408">
        <v>0</v>
      </c>
      <c r="AL2141" s="407">
        <v>0</v>
      </c>
      <c r="AM2141" s="408">
        <v>0</v>
      </c>
      <c r="AN2141" s="407">
        <v>0</v>
      </c>
      <c r="AO2141" s="408">
        <v>0</v>
      </c>
      <c r="AP2141" s="407">
        <v>0</v>
      </c>
      <c r="AQ2141" s="408">
        <v>0</v>
      </c>
      <c r="AR2141" s="407">
        <v>0</v>
      </c>
      <c r="AT2141" s="406">
        <v>0</v>
      </c>
      <c r="AU2141" s="407">
        <v>0</v>
      </c>
      <c r="AV2141" s="408">
        <v>0</v>
      </c>
      <c r="AW2141" s="407">
        <v>0</v>
      </c>
      <c r="AX2141" s="408">
        <v>0</v>
      </c>
      <c r="AY2141" s="407">
        <v>0</v>
      </c>
      <c r="AZ2141" s="408">
        <v>0</v>
      </c>
      <c r="BA2141" s="407">
        <v>0</v>
      </c>
      <c r="BB2141" s="408">
        <v>0</v>
      </c>
      <c r="BC2141" s="407">
        <v>0</v>
      </c>
    </row>
    <row r="2142" spans="1:55" x14ac:dyDescent="0.35">
      <c r="A2142" s="385" t="str" cm="1">
        <f t="array" ref="A2142">IFERROR(_xlfn.IFS(AND(F2142="Renta Variable",O2142=1),IFERROR(MATCH(B2142,[1]RV_Det!C:C,0),"Rev"),AND(J2142="Corporativa",O2142=1,I2142="EM"),IFERROR(MATCH(B2142,[1]RF_Corps!B:B,0),"Rev"),AND(F2142="Alternativos",O2142=1),IFERROR(MATCH(B2142,[1]Rep4!C:C,0),"Rev")),"")</f>
        <v/>
      </c>
      <c r="B2142" s="404" t="s">
        <v>5588</v>
      </c>
      <c r="C2142" s="439" t="s">
        <v>5589</v>
      </c>
      <c r="D2142" s="404" t="s">
        <v>5589</v>
      </c>
      <c r="E2142" s="396" t="str">
        <f>IF(B2142="","",INDEX([1]CatGlob!$S:$S,IFERROR(MATCH(MID(B2142,7,1),[1]CatGlob!$R:$R,0),MATCH(MID(B2142,1,2),[1]CatGlob!$R:$R,0))))</f>
        <v>PUT</v>
      </c>
      <c r="F2142" s="397" t="s">
        <v>5303</v>
      </c>
      <c r="G2142" s="398" t="s">
        <v>43</v>
      </c>
      <c r="H2142" s="399" t="s">
        <v>5304</v>
      </c>
      <c r="I2142" s="399" t="s">
        <v>48</v>
      </c>
      <c r="J2142" s="399" t="s">
        <v>600</v>
      </c>
      <c r="K2142" s="396" t="s">
        <v>600</v>
      </c>
      <c r="L2142" s="400" t="str">
        <f>IF(ISERROR(MATCH(M2142,M$10:M2121,0)),M2142,"")</f>
        <v/>
      </c>
      <c r="M2142" s="401" t="str">
        <f>IF(B2142="","",IF(ISERROR(MATCH(F2142&amp;"_"&amp;G2142&amp;"_"&amp;H2142&amp;"_"&amp;I2142&amp;"_"&amp;J2142&amp;IF(K2142="","","_"&amp;K2142),[1]CatGlob!$B:$B,0)),F2142&amp;"_"&amp;G2142&amp;"_"&amp;H2142&amp;"_"&amp;I2142&amp;"_"&amp;J2142&amp;IF(K2142="","","_"&amp;K2142),INDEX([1]CatGlob!$C:$C,MATCH(F2142&amp;"_"&amp;G2142&amp;"_"&amp;H2142&amp;"_"&amp;I2142&amp;"_"&amp;J2142&amp;IF(K2142="","","_"&amp;K2142),[1]CatGlob!$B:$B,0))))</f>
        <v>DER_RV_OP_US</v>
      </c>
      <c r="N2142" s="402" t="str">
        <f t="shared" si="67"/>
        <v/>
      </c>
      <c r="O2142" s="402">
        <f t="shared" si="66"/>
        <v>1</v>
      </c>
      <c r="P2142" s="401" t="str">
        <f>IF(LEN(B2142)&gt;8,INDEX([1]CatGlob!$X:$X,MATCH(M2142,[1]CatGlob!$W:$W,0)),"")</f>
        <v>INTER</v>
      </c>
      <c r="Q2142" s="403" t="str">
        <f>INDEX([1]CatGlob!P:P,MATCH(M2142,[1]CatGlob!O:O,0))</f>
        <v>RVI</v>
      </c>
      <c r="R2142" s="403"/>
      <c r="S2142" s="403"/>
      <c r="T2142" s="403" t="str">
        <f>INDEX([1]CatGlob!$D:$D,MATCH($M2142,[1]CatGlob!$C:$C,0))</f>
        <v>US</v>
      </c>
      <c r="U2142" s="441"/>
      <c r="V2142" s="404" t="str">
        <f>INDEX([1]CatGlob!$F:$F,MATCH($M2142,[1]CatGlob!$C:$C,0))</f>
        <v>-</v>
      </c>
      <c r="W2142" s="405"/>
      <c r="X2142" s="406">
        <v>0</v>
      </c>
      <c r="Y2142" s="407">
        <v>0</v>
      </c>
      <c r="Z2142" s="408">
        <v>0</v>
      </c>
      <c r="AA2142" s="407">
        <v>0</v>
      </c>
      <c r="AB2142" s="408">
        <v>0</v>
      </c>
      <c r="AC2142" s="407">
        <v>0</v>
      </c>
      <c r="AD2142" s="408">
        <v>0</v>
      </c>
      <c r="AE2142" s="407">
        <v>0</v>
      </c>
      <c r="AF2142" s="408">
        <v>0</v>
      </c>
      <c r="AG2142" s="407">
        <v>0</v>
      </c>
      <c r="AI2142" s="406">
        <v>0</v>
      </c>
      <c r="AJ2142" s="407">
        <v>0</v>
      </c>
      <c r="AK2142" s="408">
        <v>0</v>
      </c>
      <c r="AL2142" s="407">
        <v>0</v>
      </c>
      <c r="AM2142" s="408">
        <v>0</v>
      </c>
      <c r="AN2142" s="407">
        <v>0</v>
      </c>
      <c r="AO2142" s="408">
        <v>0</v>
      </c>
      <c r="AP2142" s="407">
        <v>0</v>
      </c>
      <c r="AQ2142" s="408">
        <v>0</v>
      </c>
      <c r="AR2142" s="407">
        <v>0</v>
      </c>
      <c r="AT2142" s="406">
        <v>1.3635862913562399E-4</v>
      </c>
      <c r="AU2142" s="407">
        <v>0</v>
      </c>
      <c r="AV2142" s="408">
        <v>1.3635862913562399E-4</v>
      </c>
      <c r="AW2142" s="407">
        <v>0</v>
      </c>
      <c r="AX2142" s="408">
        <v>1.3635862913562399E-4</v>
      </c>
      <c r="AY2142" s="407">
        <v>0</v>
      </c>
      <c r="AZ2142" s="408">
        <v>1.3635862913562399E-4</v>
      </c>
      <c r="BA2142" s="407">
        <v>0</v>
      </c>
      <c r="BB2142" s="408">
        <v>1.3635862913562399E-4</v>
      </c>
      <c r="BC2142" s="407">
        <v>0</v>
      </c>
    </row>
    <row r="2143" spans="1:55" x14ac:dyDescent="0.35">
      <c r="A2143" s="385" t="str" cm="1">
        <f t="array" ref="A2143">IFERROR(_xlfn.IFS(AND(F2143="Renta Variable",O2143=1),IFERROR(MATCH(B2143,[1]RV_Det!C:C,0),"Rev"),AND(J2143="Corporativa",O2143=1,I2143="EM"),IFERROR(MATCH(B2143,[1]RF_Corps!B:B,0),"Rev"),AND(F2143="Alternativos",O2143=1),IFERROR(MATCH(B2143,[1]Rep4!C:C,0),"Rev")),"")</f>
        <v/>
      </c>
      <c r="B2143" s="404" t="s">
        <v>5590</v>
      </c>
      <c r="C2143" s="439" t="s">
        <v>5591</v>
      </c>
      <c r="D2143" s="404" t="s">
        <v>5591</v>
      </c>
      <c r="E2143" s="396" t="str">
        <f>IF(B2143="","",INDEX([1]CatGlob!$S:$S,IFERROR(MATCH(MID(B2143,7,1),[1]CatGlob!$R:$R,0),MATCH(MID(B2143,1,2),[1]CatGlob!$R:$R,0))))</f>
        <v>PUT</v>
      </c>
      <c r="F2143" s="397" t="s">
        <v>5303</v>
      </c>
      <c r="G2143" s="398" t="s">
        <v>43</v>
      </c>
      <c r="H2143" s="399" t="s">
        <v>5304</v>
      </c>
      <c r="I2143" s="399" t="s">
        <v>48</v>
      </c>
      <c r="J2143" s="399" t="s">
        <v>600</v>
      </c>
      <c r="K2143" s="396" t="s">
        <v>600</v>
      </c>
      <c r="L2143" s="400" t="str">
        <f>IF(ISERROR(MATCH(M2143,M$10:M2121,0)),M2143,"")</f>
        <v/>
      </c>
      <c r="M2143" s="401" t="str">
        <f>IF(B2143="","",IF(ISERROR(MATCH(F2143&amp;"_"&amp;G2143&amp;"_"&amp;H2143&amp;"_"&amp;I2143&amp;"_"&amp;J2143&amp;IF(K2143="","","_"&amp;K2143),[1]CatGlob!$B:$B,0)),F2143&amp;"_"&amp;G2143&amp;"_"&amp;H2143&amp;"_"&amp;I2143&amp;"_"&amp;J2143&amp;IF(K2143="","","_"&amp;K2143),INDEX([1]CatGlob!$C:$C,MATCH(F2143&amp;"_"&amp;G2143&amp;"_"&amp;H2143&amp;"_"&amp;I2143&amp;"_"&amp;J2143&amp;IF(K2143="","","_"&amp;K2143),[1]CatGlob!$B:$B,0))))</f>
        <v>DER_RV_OP_US</v>
      </c>
      <c r="N2143" s="402" t="str">
        <f t="shared" si="67"/>
        <v/>
      </c>
      <c r="O2143" s="402">
        <f t="shared" si="66"/>
        <v>1</v>
      </c>
      <c r="P2143" s="401" t="str">
        <f>IF(LEN(B2143)&gt;8,INDEX([1]CatGlob!$X:$X,MATCH(M2143,[1]CatGlob!$W:$W,0)),"")</f>
        <v>INTER</v>
      </c>
      <c r="Q2143" s="403" t="str">
        <f>INDEX([1]CatGlob!P:P,MATCH(M2143,[1]CatGlob!O:O,0))</f>
        <v>RVI</v>
      </c>
      <c r="R2143" s="403"/>
      <c r="S2143" s="403"/>
      <c r="T2143" s="403" t="str">
        <f>INDEX([1]CatGlob!$D:$D,MATCH($M2143,[1]CatGlob!$C:$C,0))</f>
        <v>US</v>
      </c>
      <c r="U2143" s="441"/>
      <c r="V2143" s="404" t="str">
        <f>INDEX([1]CatGlob!$F:$F,MATCH($M2143,[1]CatGlob!$C:$C,0))</f>
        <v>-</v>
      </c>
      <c r="W2143" s="405"/>
      <c r="X2143" s="406">
        <v>0</v>
      </c>
      <c r="Y2143" s="407">
        <v>0</v>
      </c>
      <c r="Z2143" s="408">
        <v>0</v>
      </c>
      <c r="AA2143" s="407">
        <v>0</v>
      </c>
      <c r="AB2143" s="408">
        <v>0</v>
      </c>
      <c r="AC2143" s="407">
        <v>0</v>
      </c>
      <c r="AD2143" s="408">
        <v>0</v>
      </c>
      <c r="AE2143" s="407">
        <v>0</v>
      </c>
      <c r="AF2143" s="408">
        <v>0</v>
      </c>
      <c r="AG2143" s="407">
        <v>0</v>
      </c>
      <c r="AI2143" s="406">
        <v>0</v>
      </c>
      <c r="AJ2143" s="407">
        <v>0</v>
      </c>
      <c r="AK2143" s="408">
        <v>0</v>
      </c>
      <c r="AL2143" s="407">
        <v>0</v>
      </c>
      <c r="AM2143" s="408">
        <v>0</v>
      </c>
      <c r="AN2143" s="407">
        <v>0</v>
      </c>
      <c r="AO2143" s="408">
        <v>0</v>
      </c>
      <c r="AP2143" s="407">
        <v>0</v>
      </c>
      <c r="AQ2143" s="408">
        <v>0</v>
      </c>
      <c r="AR2143" s="407">
        <v>0</v>
      </c>
      <c r="AT2143" s="406">
        <v>5.5271119512745898E-5</v>
      </c>
      <c r="AU2143" s="407">
        <v>1.02806813312428</v>
      </c>
      <c r="AV2143" s="408">
        <v>5.5271119512745898E-5</v>
      </c>
      <c r="AW2143" s="407">
        <v>1.02806813312428</v>
      </c>
      <c r="AX2143" s="408">
        <v>5.5271119512745898E-5</v>
      </c>
      <c r="AY2143" s="407">
        <v>1.02806813312428</v>
      </c>
      <c r="AZ2143" s="408">
        <v>5.5271119512745898E-5</v>
      </c>
      <c r="BA2143" s="407">
        <v>1.02806813312428</v>
      </c>
      <c r="BB2143" s="408">
        <v>5.5271119512745898E-5</v>
      </c>
      <c r="BC2143" s="407">
        <v>1.02806813312428</v>
      </c>
    </row>
    <row r="2144" spans="1:55" x14ac:dyDescent="0.35">
      <c r="A2144" s="385" t="str" cm="1">
        <f t="array" ref="A2144">IFERROR(_xlfn.IFS(AND(F2144="Renta Variable",O2144=1),IFERROR(MATCH(B2144,[1]RV_Det!C:C,0),"Rev"),AND(J2144="Corporativa",O2144=1,I2144="EM"),IFERROR(MATCH(B2144,[1]RF_Corps!B:B,0),"Rev"),AND(F2144="Alternativos",O2144=1),IFERROR(MATCH(B2144,[1]Rep4!C:C,0),"Rev")),"")</f>
        <v/>
      </c>
      <c r="B2144" s="404" t="s">
        <v>5592</v>
      </c>
      <c r="C2144" s="439" t="s">
        <v>5593</v>
      </c>
      <c r="D2144" s="404" t="s">
        <v>5593</v>
      </c>
      <c r="E2144" s="396" t="str">
        <f>IF(B2144="","",INDEX([1]CatGlob!$S:$S,IFERROR(MATCH(MID(B2144,7,1),[1]CatGlob!$R:$R,0),MATCH(MID(B2144,1,2),[1]CatGlob!$R:$R,0))))</f>
        <v>PUT</v>
      </c>
      <c r="F2144" s="397" t="s">
        <v>5303</v>
      </c>
      <c r="G2144" s="398" t="s">
        <v>43</v>
      </c>
      <c r="H2144" s="399" t="s">
        <v>5304</v>
      </c>
      <c r="I2144" s="399" t="s">
        <v>48</v>
      </c>
      <c r="J2144" s="399" t="s">
        <v>600</v>
      </c>
      <c r="K2144" s="396" t="s">
        <v>600</v>
      </c>
      <c r="L2144" s="400" t="str">
        <f>IF(ISERROR(MATCH(M2144,M$10:M2122,0)),M2144,"")</f>
        <v/>
      </c>
      <c r="M2144" s="401" t="str">
        <f>IF(B2144="","",IF(ISERROR(MATCH(F2144&amp;"_"&amp;G2144&amp;"_"&amp;H2144&amp;"_"&amp;I2144&amp;"_"&amp;J2144&amp;IF(K2144="","","_"&amp;K2144),[1]CatGlob!$B:$B,0)),F2144&amp;"_"&amp;G2144&amp;"_"&amp;H2144&amp;"_"&amp;I2144&amp;"_"&amp;J2144&amp;IF(K2144="","","_"&amp;K2144),INDEX([1]CatGlob!$C:$C,MATCH(F2144&amp;"_"&amp;G2144&amp;"_"&amp;H2144&amp;"_"&amp;I2144&amp;"_"&amp;J2144&amp;IF(K2144="","","_"&amp;K2144),[1]CatGlob!$B:$B,0))))</f>
        <v>DER_RV_OP_US</v>
      </c>
      <c r="N2144" s="402" t="str">
        <f t="shared" si="67"/>
        <v/>
      </c>
      <c r="O2144" s="402">
        <f t="shared" si="66"/>
        <v>1</v>
      </c>
      <c r="P2144" s="401" t="str">
        <f>IF(LEN(B2144)&gt;8,INDEX([1]CatGlob!$X:$X,MATCH(M2144,[1]CatGlob!$W:$W,0)),"")</f>
        <v>INTER</v>
      </c>
      <c r="Q2144" s="403" t="str">
        <f>INDEX([1]CatGlob!P:P,MATCH(M2144,[1]CatGlob!O:O,0))</f>
        <v>RVI</v>
      </c>
      <c r="R2144" s="403"/>
      <c r="S2144" s="403"/>
      <c r="T2144" s="403" t="str">
        <f>INDEX([1]CatGlob!$D:$D,MATCH($M2144,[1]CatGlob!$C:$C,0))</f>
        <v>US</v>
      </c>
      <c r="U2144" s="441"/>
      <c r="V2144" s="404" t="str">
        <f>INDEX([1]CatGlob!$F:$F,MATCH($M2144,[1]CatGlob!$C:$C,0))</f>
        <v>-</v>
      </c>
      <c r="W2144" s="405"/>
      <c r="X2144" s="406">
        <v>0</v>
      </c>
      <c r="Y2144" s="407">
        <v>0</v>
      </c>
      <c r="Z2144" s="408">
        <v>0</v>
      </c>
      <c r="AA2144" s="407">
        <v>0</v>
      </c>
      <c r="AB2144" s="408">
        <v>0</v>
      </c>
      <c r="AC2144" s="407">
        <v>0</v>
      </c>
      <c r="AD2144" s="408">
        <v>0</v>
      </c>
      <c r="AE2144" s="407">
        <v>0</v>
      </c>
      <c r="AF2144" s="408">
        <v>0</v>
      </c>
      <c r="AG2144" s="407">
        <v>0</v>
      </c>
      <c r="AI2144" s="406">
        <v>0</v>
      </c>
      <c r="AJ2144" s="407">
        <v>0</v>
      </c>
      <c r="AK2144" s="408">
        <v>0</v>
      </c>
      <c r="AL2144" s="407">
        <v>0</v>
      </c>
      <c r="AM2144" s="408">
        <v>0</v>
      </c>
      <c r="AN2144" s="407">
        <v>0</v>
      </c>
      <c r="AO2144" s="408">
        <v>0</v>
      </c>
      <c r="AP2144" s="407">
        <v>0</v>
      </c>
      <c r="AQ2144" s="408">
        <v>0</v>
      </c>
      <c r="AR2144" s="407">
        <v>0</v>
      </c>
      <c r="AT2144" s="406">
        <v>8.0570759984235601E-5</v>
      </c>
      <c r="AU2144" s="407">
        <v>0</v>
      </c>
      <c r="AV2144" s="408">
        <v>8.0570759984235601E-5</v>
      </c>
      <c r="AW2144" s="407">
        <v>0</v>
      </c>
      <c r="AX2144" s="408">
        <v>8.0570759984235601E-5</v>
      </c>
      <c r="AY2144" s="407">
        <v>0</v>
      </c>
      <c r="AZ2144" s="408">
        <v>8.0570759984235601E-5</v>
      </c>
      <c r="BA2144" s="407">
        <v>0</v>
      </c>
      <c r="BB2144" s="408">
        <v>8.0570759984235601E-5</v>
      </c>
      <c r="BC2144" s="407">
        <v>0</v>
      </c>
    </row>
    <row r="2145" spans="1:55" x14ac:dyDescent="0.35">
      <c r="A2145" s="385" t="str" cm="1">
        <f t="array" ref="A2145">IFERROR(_xlfn.IFS(AND(F2145="Renta Variable",O2145=1),IFERROR(MATCH(B2145,[1]RV_Det!C:C,0),"Rev"),AND(J2145="Corporativa",O2145=1,I2145="EM"),IFERROR(MATCH(B2145,[1]RF_Corps!B:B,0),"Rev"),AND(F2145="Alternativos",O2145=1),IFERROR(MATCH(B2145,[1]Rep4!C:C,0),"Rev")),"")</f>
        <v/>
      </c>
      <c r="B2145" s="404" t="s">
        <v>5594</v>
      </c>
      <c r="C2145" s="439" t="s">
        <v>5595</v>
      </c>
      <c r="D2145" s="404" t="s">
        <v>5595</v>
      </c>
      <c r="E2145" s="396" t="str">
        <f>IF(B2145="","",INDEX([1]CatGlob!$S:$S,IFERROR(MATCH(MID(B2145,7,1),[1]CatGlob!$R:$R,0),MATCH(MID(B2145,1,2),[1]CatGlob!$R:$R,0))))</f>
        <v>PUT</v>
      </c>
      <c r="F2145" s="397" t="s">
        <v>5303</v>
      </c>
      <c r="G2145" s="398" t="s">
        <v>43</v>
      </c>
      <c r="H2145" s="399" t="s">
        <v>5304</v>
      </c>
      <c r="I2145" s="399" t="s">
        <v>5596</v>
      </c>
      <c r="J2145" s="399" t="s">
        <v>5597</v>
      </c>
      <c r="K2145" s="396" t="s">
        <v>600</v>
      </c>
      <c r="L2145" s="400" t="str">
        <f>IF(ISERROR(MATCH(M2145,M$10:M2109,0)),M2145,"")</f>
        <v>DER_RV_OP_EME_AGG</v>
      </c>
      <c r="M2145" s="401" t="str">
        <f>IF(B2145="","",IF(ISERROR(MATCH(F2145&amp;"_"&amp;G2145&amp;"_"&amp;H2145&amp;"_"&amp;I2145&amp;"_"&amp;J2145&amp;IF(K2145="","","_"&amp;K2145),[1]CatGlob!$B:$B,0)),F2145&amp;"_"&amp;G2145&amp;"_"&amp;H2145&amp;"_"&amp;I2145&amp;"_"&amp;J2145&amp;IF(K2145="","","_"&amp;K2145),INDEX([1]CatGlob!$C:$C,MATCH(F2145&amp;"_"&amp;G2145&amp;"_"&amp;H2145&amp;"_"&amp;I2145&amp;"_"&amp;J2145&amp;IF(K2145="","","_"&amp;K2145),[1]CatGlob!$B:$B,0))))</f>
        <v>DER_RV_OP_EME_AGG</v>
      </c>
      <c r="N2145" s="402" t="str">
        <f t="shared" si="67"/>
        <v/>
      </c>
      <c r="O2145" s="402" t="str">
        <f t="shared" si="66"/>
        <v/>
      </c>
      <c r="P2145" s="401" t="str">
        <f>IF(LEN(B2145)&gt;8,INDEX([1]CatGlob!$X:$X,MATCH(M2145,[1]CatGlob!$W:$W,0)),"")</f>
        <v>INTER</v>
      </c>
      <c r="Q2145" s="403" t="str">
        <f>INDEX([1]CatGlob!P:P,MATCH(M2145,[1]CatGlob!O:O,0))</f>
        <v>RVI</v>
      </c>
      <c r="R2145" s="403"/>
      <c r="S2145" s="403"/>
      <c r="T2145" s="403" t="str">
        <f>INDEX([1]CatGlob!$D:$D,MATCH($M2145,[1]CatGlob!$C:$C,0))</f>
        <v>EME</v>
      </c>
      <c r="U2145" s="441"/>
      <c r="V2145" s="404" t="str">
        <f>INDEX([1]CatGlob!$F:$F,MATCH($M2145,[1]CatGlob!$C:$C,0))</f>
        <v>-</v>
      </c>
      <c r="W2145" s="405"/>
      <c r="X2145" s="406">
        <v>0</v>
      </c>
      <c r="Y2145" s="407">
        <v>0</v>
      </c>
      <c r="Z2145" s="408">
        <v>0</v>
      </c>
      <c r="AA2145" s="407">
        <v>0</v>
      </c>
      <c r="AB2145" s="408">
        <v>0</v>
      </c>
      <c r="AC2145" s="407">
        <v>0</v>
      </c>
      <c r="AD2145" s="408">
        <v>0</v>
      </c>
      <c r="AE2145" s="407">
        <v>0</v>
      </c>
      <c r="AF2145" s="408">
        <v>0</v>
      </c>
      <c r="AG2145" s="407">
        <v>0</v>
      </c>
      <c r="AI2145" s="406">
        <v>0</v>
      </c>
      <c r="AJ2145" s="407">
        <v>0</v>
      </c>
      <c r="AK2145" s="408">
        <v>0</v>
      </c>
      <c r="AL2145" s="407">
        <v>0</v>
      </c>
      <c r="AM2145" s="408">
        <v>0</v>
      </c>
      <c r="AN2145" s="407">
        <v>0</v>
      </c>
      <c r="AO2145" s="408">
        <v>0</v>
      </c>
      <c r="AP2145" s="407">
        <v>0</v>
      </c>
      <c r="AQ2145" s="408">
        <v>0</v>
      </c>
      <c r="AR2145" s="407">
        <v>0</v>
      </c>
      <c r="AT2145" s="406">
        <v>0</v>
      </c>
      <c r="AU2145" s="407">
        <v>0</v>
      </c>
      <c r="AV2145" s="408">
        <v>0</v>
      </c>
      <c r="AW2145" s="407">
        <v>0</v>
      </c>
      <c r="AX2145" s="408">
        <v>0</v>
      </c>
      <c r="AY2145" s="407">
        <v>0</v>
      </c>
      <c r="AZ2145" s="408">
        <v>0</v>
      </c>
      <c r="BA2145" s="407">
        <v>0</v>
      </c>
      <c r="BB2145" s="408">
        <v>0</v>
      </c>
      <c r="BC2145" s="407">
        <v>0</v>
      </c>
    </row>
    <row r="2146" spans="1:55" x14ac:dyDescent="0.35">
      <c r="A2146" s="385" t="str" cm="1">
        <f t="array" ref="A2146">IFERROR(_xlfn.IFS(AND(F2146="Renta Variable",O2146=1),IFERROR(MATCH(B2146,[1]RV_Det!C:C,0),"Rev"),AND(J2146="Corporativa",O2146=1,I2146="EM"),IFERROR(MATCH(B2146,[1]RF_Corps!B:B,0),"Rev"),AND(F2146="Alternativos",O2146=1),IFERROR(MATCH(B2146,[1]Rep4!C:C,0),"Rev")),"")</f>
        <v/>
      </c>
      <c r="B2146" s="404" t="s">
        <v>5598</v>
      </c>
      <c r="C2146" s="439" t="s">
        <v>5595</v>
      </c>
      <c r="D2146" s="440" t="s">
        <v>5595</v>
      </c>
      <c r="E2146" s="396" t="str">
        <f>IF(B2146="","",INDEX([1]CatGlob!$S:$S,IFERROR(MATCH(MID(B2146,7,1),[1]CatGlob!$R:$R,0),MATCH(MID(B2146,1,2),[1]CatGlob!$R:$R,0))))</f>
        <v>PUT</v>
      </c>
      <c r="F2146" s="397" t="s">
        <v>5303</v>
      </c>
      <c r="G2146" s="398" t="s">
        <v>43</v>
      </c>
      <c r="H2146" s="399" t="s">
        <v>5304</v>
      </c>
      <c r="I2146" s="399" t="s">
        <v>5596</v>
      </c>
      <c r="J2146" s="399" t="s">
        <v>5597</v>
      </c>
      <c r="K2146" s="396" t="s">
        <v>600</v>
      </c>
      <c r="L2146" s="400" t="str">
        <f>IF(ISERROR(MATCH(M2146,M$10:M2145,0)),M2146,"")</f>
        <v/>
      </c>
      <c r="M2146" s="401" t="str">
        <f>IF(B2146="","",IF(ISERROR(MATCH(F2146&amp;"_"&amp;G2146&amp;"_"&amp;H2146&amp;"_"&amp;I2146&amp;"_"&amp;J2146&amp;IF(K2146="","","_"&amp;K2146),[1]CatGlob!$B:$B,0)),F2146&amp;"_"&amp;G2146&amp;"_"&amp;H2146&amp;"_"&amp;I2146&amp;"_"&amp;J2146&amp;IF(K2146="","","_"&amp;K2146),INDEX([1]CatGlob!$C:$C,MATCH(F2146&amp;"_"&amp;G2146&amp;"_"&amp;H2146&amp;"_"&amp;I2146&amp;"_"&amp;J2146&amp;IF(K2146="","","_"&amp;K2146),[1]CatGlob!$B:$B,0))))</f>
        <v>DER_RV_OP_EME_AGG</v>
      </c>
      <c r="N2146" s="402" t="str">
        <f t="shared" si="67"/>
        <v/>
      </c>
      <c r="O2146" s="402" t="str">
        <f t="shared" si="66"/>
        <v/>
      </c>
      <c r="P2146" s="401" t="str">
        <f>IF(LEN(B2146)&gt;8,INDEX([1]CatGlob!$X:$X,MATCH(M2146,[1]CatGlob!$W:$W,0)),"")</f>
        <v>INTER</v>
      </c>
      <c r="Q2146" s="403" t="str">
        <f>INDEX([1]CatGlob!P:P,MATCH(M2146,[1]CatGlob!O:O,0))</f>
        <v>RVI</v>
      </c>
      <c r="R2146" s="403"/>
      <c r="S2146" s="403"/>
      <c r="T2146" s="403" t="str">
        <f>INDEX([1]CatGlob!$D:$D,MATCH($M2146,[1]CatGlob!$C:$C,0))</f>
        <v>EME</v>
      </c>
      <c r="U2146" s="441"/>
      <c r="V2146" s="404" t="str">
        <f>INDEX([1]CatGlob!$F:$F,MATCH($M2146,[1]CatGlob!$C:$C,0))</f>
        <v>-</v>
      </c>
      <c r="W2146" s="405"/>
      <c r="X2146" s="406">
        <v>0</v>
      </c>
      <c r="Y2146" s="407">
        <v>0</v>
      </c>
      <c r="Z2146" s="408">
        <v>0</v>
      </c>
      <c r="AA2146" s="407">
        <v>0</v>
      </c>
      <c r="AB2146" s="408">
        <v>0</v>
      </c>
      <c r="AC2146" s="407">
        <v>0</v>
      </c>
      <c r="AD2146" s="408">
        <v>0</v>
      </c>
      <c r="AE2146" s="407">
        <v>0</v>
      </c>
      <c r="AF2146" s="408">
        <v>0</v>
      </c>
      <c r="AG2146" s="407">
        <v>0</v>
      </c>
      <c r="AI2146" s="406">
        <v>0</v>
      </c>
      <c r="AJ2146" s="407">
        <v>0</v>
      </c>
      <c r="AK2146" s="408">
        <v>0</v>
      </c>
      <c r="AL2146" s="407">
        <v>0</v>
      </c>
      <c r="AM2146" s="408">
        <v>0</v>
      </c>
      <c r="AN2146" s="407">
        <v>0</v>
      </c>
      <c r="AO2146" s="408">
        <v>0</v>
      </c>
      <c r="AP2146" s="407">
        <v>0</v>
      </c>
      <c r="AQ2146" s="408">
        <v>0</v>
      </c>
      <c r="AR2146" s="407">
        <v>0</v>
      </c>
      <c r="AT2146" s="406">
        <v>0</v>
      </c>
      <c r="AU2146" s="407">
        <v>0</v>
      </c>
      <c r="AV2146" s="408">
        <v>0</v>
      </c>
      <c r="AW2146" s="407">
        <v>0</v>
      </c>
      <c r="AX2146" s="408">
        <v>0</v>
      </c>
      <c r="AY2146" s="407">
        <v>0</v>
      </c>
      <c r="AZ2146" s="408">
        <v>0</v>
      </c>
      <c r="BA2146" s="407">
        <v>0</v>
      </c>
      <c r="BB2146" s="408">
        <v>0</v>
      </c>
      <c r="BC2146" s="407">
        <v>0</v>
      </c>
    </row>
    <row r="2147" spans="1:55" x14ac:dyDescent="0.35">
      <c r="A2147" s="385" t="str" cm="1">
        <f t="array" ref="A2147">IFERROR(_xlfn.IFS(AND(F2147="Renta Variable",O2147=1),IFERROR(MATCH(B2147,[1]RV_Det!C:C,0),"Rev"),AND(J2147="Corporativa",O2147=1,I2147="EM"),IFERROR(MATCH(B2147,[1]RF_Corps!B:B,0),"Rev"),AND(F2147="Alternativos",O2147=1),IFERROR(MATCH(B2147,[1]Rep4!C:C,0),"Rev")),"")</f>
        <v/>
      </c>
      <c r="B2147" s="404" t="s">
        <v>5599</v>
      </c>
      <c r="C2147" s="439" t="s">
        <v>5600</v>
      </c>
      <c r="D2147" s="404" t="s">
        <v>5600</v>
      </c>
      <c r="E2147" s="396" t="str">
        <f>IF(B2147="","",INDEX([1]CatGlob!$S:$S,IFERROR(MATCH(MID(B2147,7,1),[1]CatGlob!$R:$R,0),MATCH(MID(B2147,1,2),[1]CatGlob!$R:$R,0))))</f>
        <v>PUT</v>
      </c>
      <c r="F2147" s="397" t="s">
        <v>5303</v>
      </c>
      <c r="G2147" s="398" t="s">
        <v>43</v>
      </c>
      <c r="H2147" s="399" t="s">
        <v>5304</v>
      </c>
      <c r="I2147" s="399" t="s">
        <v>5596</v>
      </c>
      <c r="J2147" s="399" t="s">
        <v>5597</v>
      </c>
      <c r="K2147" s="396" t="s">
        <v>600</v>
      </c>
      <c r="L2147" s="400" t="str">
        <f>IF(ISERROR(MATCH(M2147,M$10:M2146,0)),M2147,"")</f>
        <v/>
      </c>
      <c r="M2147" s="401" t="str">
        <f>IF(B2147="","",IF(ISERROR(MATCH(F2147&amp;"_"&amp;G2147&amp;"_"&amp;H2147&amp;"_"&amp;I2147&amp;"_"&amp;J2147&amp;IF(K2147="","","_"&amp;K2147),[1]CatGlob!$B:$B,0)),F2147&amp;"_"&amp;G2147&amp;"_"&amp;H2147&amp;"_"&amp;I2147&amp;"_"&amp;J2147&amp;IF(K2147="","","_"&amp;K2147),INDEX([1]CatGlob!$C:$C,MATCH(F2147&amp;"_"&amp;G2147&amp;"_"&amp;H2147&amp;"_"&amp;I2147&amp;"_"&amp;J2147&amp;IF(K2147="","","_"&amp;K2147),[1]CatGlob!$B:$B,0))))</f>
        <v>DER_RV_OP_EME_AGG</v>
      </c>
      <c r="N2147" s="402" t="str">
        <f t="shared" si="67"/>
        <v/>
      </c>
      <c r="O2147" s="402" t="str">
        <f t="shared" si="66"/>
        <v/>
      </c>
      <c r="P2147" s="401" t="str">
        <f>IF(LEN(B2147)&gt;8,INDEX([1]CatGlob!$X:$X,MATCH(M2147,[1]CatGlob!$W:$W,0)),"")</f>
        <v>INTER</v>
      </c>
      <c r="Q2147" s="403" t="str">
        <f>INDEX([1]CatGlob!P:P,MATCH(M2147,[1]CatGlob!O:O,0))</f>
        <v>RVI</v>
      </c>
      <c r="R2147" s="403"/>
      <c r="S2147" s="403"/>
      <c r="T2147" s="403" t="str">
        <f>INDEX([1]CatGlob!$D:$D,MATCH($M2147,[1]CatGlob!$C:$C,0))</f>
        <v>EME</v>
      </c>
      <c r="U2147" s="441"/>
      <c r="V2147" s="404" t="str">
        <f>INDEX([1]CatGlob!$F:$F,MATCH($M2147,[1]CatGlob!$C:$C,0))</f>
        <v>-</v>
      </c>
      <c r="W2147" s="405"/>
      <c r="X2147" s="406">
        <v>0</v>
      </c>
      <c r="Y2147" s="407">
        <v>0</v>
      </c>
      <c r="Z2147" s="408">
        <v>0</v>
      </c>
      <c r="AA2147" s="407">
        <v>0</v>
      </c>
      <c r="AB2147" s="408">
        <v>0</v>
      </c>
      <c r="AC2147" s="407">
        <v>0</v>
      </c>
      <c r="AD2147" s="408">
        <v>0</v>
      </c>
      <c r="AE2147" s="407">
        <v>0</v>
      </c>
      <c r="AF2147" s="408">
        <v>0</v>
      </c>
      <c r="AG2147" s="407">
        <v>0</v>
      </c>
      <c r="AI2147" s="406">
        <v>0</v>
      </c>
      <c r="AJ2147" s="407">
        <v>0</v>
      </c>
      <c r="AK2147" s="408">
        <v>0</v>
      </c>
      <c r="AL2147" s="407">
        <v>0</v>
      </c>
      <c r="AM2147" s="408">
        <v>0</v>
      </c>
      <c r="AN2147" s="407">
        <v>0</v>
      </c>
      <c r="AO2147" s="408">
        <v>0</v>
      </c>
      <c r="AP2147" s="407">
        <v>0</v>
      </c>
      <c r="AQ2147" s="408">
        <v>0</v>
      </c>
      <c r="AR2147" s="407">
        <v>0</v>
      </c>
      <c r="AT2147" s="406">
        <v>0</v>
      </c>
      <c r="AU2147" s="407">
        <v>0</v>
      </c>
      <c r="AV2147" s="408">
        <v>0</v>
      </c>
      <c r="AW2147" s="407">
        <v>0</v>
      </c>
      <c r="AX2147" s="408">
        <v>0</v>
      </c>
      <c r="AY2147" s="407">
        <v>0</v>
      </c>
      <c r="AZ2147" s="408">
        <v>0</v>
      </c>
      <c r="BA2147" s="407">
        <v>0</v>
      </c>
      <c r="BB2147" s="408">
        <v>0</v>
      </c>
      <c r="BC2147" s="407">
        <v>0</v>
      </c>
    </row>
    <row r="2148" spans="1:55" x14ac:dyDescent="0.35">
      <c r="A2148" s="385" t="str" cm="1">
        <f t="array" ref="A2148">IFERROR(_xlfn.IFS(AND(F2148="Renta Variable",O2148=1),IFERROR(MATCH(B2148,[1]RV_Det!C:C,0),"Rev"),AND(J2148="Corporativa",O2148=1,I2148="EM"),IFERROR(MATCH(B2148,[1]RF_Corps!B:B,0),"Rev"),AND(F2148="Alternativos",O2148=1),IFERROR(MATCH(B2148,[1]Rep4!C:C,0),"Rev")),"")</f>
        <v/>
      </c>
      <c r="B2148" s="404" t="s">
        <v>5601</v>
      </c>
      <c r="C2148" s="439" t="s">
        <v>5600</v>
      </c>
      <c r="D2148" s="440" t="s">
        <v>5600</v>
      </c>
      <c r="E2148" s="396" t="str">
        <f>IF(B2148="","",INDEX([1]CatGlob!$S:$S,IFERROR(MATCH(MID(B2148,7,1),[1]CatGlob!$R:$R,0),MATCH(MID(B2148,1,2),[1]CatGlob!$R:$R,0))))</f>
        <v>PUT</v>
      </c>
      <c r="F2148" s="397" t="s">
        <v>5303</v>
      </c>
      <c r="G2148" s="398" t="s">
        <v>43</v>
      </c>
      <c r="H2148" s="399" t="s">
        <v>5304</v>
      </c>
      <c r="I2148" s="399" t="s">
        <v>5596</v>
      </c>
      <c r="J2148" s="399" t="s">
        <v>5597</v>
      </c>
      <c r="K2148" s="396" t="s">
        <v>600</v>
      </c>
      <c r="L2148" s="400" t="str">
        <f>IF(ISERROR(MATCH(M2148,M$10:M2147,0)),M2148,"")</f>
        <v/>
      </c>
      <c r="M2148" s="401" t="str">
        <f>IF(B2148="","",IF(ISERROR(MATCH(F2148&amp;"_"&amp;G2148&amp;"_"&amp;H2148&amp;"_"&amp;I2148&amp;"_"&amp;J2148&amp;IF(K2148="","","_"&amp;K2148),[1]CatGlob!$B:$B,0)),F2148&amp;"_"&amp;G2148&amp;"_"&amp;H2148&amp;"_"&amp;I2148&amp;"_"&amp;J2148&amp;IF(K2148="","","_"&amp;K2148),INDEX([1]CatGlob!$C:$C,MATCH(F2148&amp;"_"&amp;G2148&amp;"_"&amp;H2148&amp;"_"&amp;I2148&amp;"_"&amp;J2148&amp;IF(K2148="","","_"&amp;K2148),[1]CatGlob!$B:$B,0))))</f>
        <v>DER_RV_OP_EME_AGG</v>
      </c>
      <c r="N2148" s="402" t="str">
        <f t="shared" si="67"/>
        <v/>
      </c>
      <c r="O2148" s="402" t="str">
        <f t="shared" si="66"/>
        <v/>
      </c>
      <c r="P2148" s="401" t="str">
        <f>IF(LEN(B2148)&gt;8,INDEX([1]CatGlob!$X:$X,MATCH(M2148,[1]CatGlob!$W:$W,0)),"")</f>
        <v>INTER</v>
      </c>
      <c r="Q2148" s="403" t="str">
        <f>INDEX([1]CatGlob!P:P,MATCH(M2148,[1]CatGlob!O:O,0))</f>
        <v>RVI</v>
      </c>
      <c r="R2148" s="403"/>
      <c r="S2148" s="403"/>
      <c r="T2148" s="403" t="str">
        <f>INDEX([1]CatGlob!$D:$D,MATCH($M2148,[1]CatGlob!$C:$C,0))</f>
        <v>EME</v>
      </c>
      <c r="U2148" s="441"/>
      <c r="V2148" s="404" t="str">
        <f>INDEX([1]CatGlob!$F:$F,MATCH($M2148,[1]CatGlob!$C:$C,0))</f>
        <v>-</v>
      </c>
      <c r="W2148" s="405"/>
      <c r="X2148" s="406">
        <v>0</v>
      </c>
      <c r="Y2148" s="407">
        <v>0</v>
      </c>
      <c r="Z2148" s="408">
        <v>0</v>
      </c>
      <c r="AA2148" s="407">
        <v>0</v>
      </c>
      <c r="AB2148" s="408">
        <v>0</v>
      </c>
      <c r="AC2148" s="407">
        <v>0</v>
      </c>
      <c r="AD2148" s="408">
        <v>0</v>
      </c>
      <c r="AE2148" s="407">
        <v>0</v>
      </c>
      <c r="AF2148" s="408">
        <v>0</v>
      </c>
      <c r="AG2148" s="407">
        <v>0</v>
      </c>
      <c r="AI2148" s="406">
        <v>0</v>
      </c>
      <c r="AJ2148" s="407">
        <v>0</v>
      </c>
      <c r="AK2148" s="408">
        <v>0</v>
      </c>
      <c r="AL2148" s="407">
        <v>0</v>
      </c>
      <c r="AM2148" s="408">
        <v>0</v>
      </c>
      <c r="AN2148" s="407">
        <v>0</v>
      </c>
      <c r="AO2148" s="408">
        <v>0</v>
      </c>
      <c r="AP2148" s="407">
        <v>0</v>
      </c>
      <c r="AQ2148" s="408">
        <v>0</v>
      </c>
      <c r="AR2148" s="407">
        <v>0</v>
      </c>
      <c r="AT2148" s="406">
        <v>0</v>
      </c>
      <c r="AU2148" s="407">
        <v>0</v>
      </c>
      <c r="AV2148" s="408">
        <v>0</v>
      </c>
      <c r="AW2148" s="407">
        <v>0</v>
      </c>
      <c r="AX2148" s="408">
        <v>0</v>
      </c>
      <c r="AY2148" s="407">
        <v>0</v>
      </c>
      <c r="AZ2148" s="408">
        <v>0</v>
      </c>
      <c r="BA2148" s="407">
        <v>0</v>
      </c>
      <c r="BB2148" s="408">
        <v>0</v>
      </c>
      <c r="BC2148" s="407">
        <v>0</v>
      </c>
    </row>
    <row r="2149" spans="1:55" x14ac:dyDescent="0.35">
      <c r="A2149" s="385" t="str" cm="1">
        <f t="array" ref="A2149">IFERROR(_xlfn.IFS(AND(F2149="Renta Variable",O2149=1),IFERROR(MATCH(B2149,[1]RV_Det!C:C,0),"Rev"),AND(J2149="Corporativa",O2149=1,I2149="EM"),IFERROR(MATCH(B2149,[1]RF_Corps!B:B,0),"Rev"),AND(F2149="Alternativos",O2149=1),IFERROR(MATCH(B2149,[1]Rep4!C:C,0),"Rev")),"")</f>
        <v/>
      </c>
      <c r="B2149" s="404" t="s">
        <v>5602</v>
      </c>
      <c r="C2149" s="439" t="s">
        <v>5603</v>
      </c>
      <c r="D2149" s="404" t="s">
        <v>5603</v>
      </c>
      <c r="E2149" s="396" t="str">
        <f>IF(B2149="","",INDEX([1]CatGlob!$S:$S,IFERROR(MATCH(MID(B2149,7,1),[1]CatGlob!$R:$R,0),MATCH(MID(B2149,1,2),[1]CatGlob!$R:$R,0))))</f>
        <v>PUT</v>
      </c>
      <c r="F2149" s="397" t="s">
        <v>5303</v>
      </c>
      <c r="G2149" s="398" t="s">
        <v>43</v>
      </c>
      <c r="H2149" s="399" t="s">
        <v>5304</v>
      </c>
      <c r="I2149" s="399" t="s">
        <v>5596</v>
      </c>
      <c r="J2149" s="399" t="s">
        <v>5597</v>
      </c>
      <c r="K2149" s="396" t="s">
        <v>600</v>
      </c>
      <c r="L2149" s="400" t="str">
        <f>IF(ISERROR(MATCH(M2149,M$10:M2148,0)),M2149,"")</f>
        <v/>
      </c>
      <c r="M2149" s="401" t="str">
        <f>IF(B2149="","",IF(ISERROR(MATCH(F2149&amp;"_"&amp;G2149&amp;"_"&amp;H2149&amp;"_"&amp;I2149&amp;"_"&amp;J2149&amp;IF(K2149="","","_"&amp;K2149),[1]CatGlob!$B:$B,0)),F2149&amp;"_"&amp;G2149&amp;"_"&amp;H2149&amp;"_"&amp;I2149&amp;"_"&amp;J2149&amp;IF(K2149="","","_"&amp;K2149),INDEX([1]CatGlob!$C:$C,MATCH(F2149&amp;"_"&amp;G2149&amp;"_"&amp;H2149&amp;"_"&amp;I2149&amp;"_"&amp;J2149&amp;IF(K2149="","","_"&amp;K2149),[1]CatGlob!$B:$B,0))))</f>
        <v>DER_RV_OP_EME_AGG</v>
      </c>
      <c r="N2149" s="402" t="str">
        <f t="shared" si="67"/>
        <v/>
      </c>
      <c r="O2149" s="402" t="str">
        <f t="shared" si="66"/>
        <v/>
      </c>
      <c r="P2149" s="401" t="str">
        <f>IF(LEN(B2149)&gt;8,INDEX([1]CatGlob!$X:$X,MATCH(M2149,[1]CatGlob!$W:$W,0)),"")</f>
        <v>INTER</v>
      </c>
      <c r="Q2149" s="403" t="str">
        <f>INDEX([1]CatGlob!P:P,MATCH(M2149,[1]CatGlob!O:O,0))</f>
        <v>RVI</v>
      </c>
      <c r="R2149" s="403"/>
      <c r="S2149" s="403"/>
      <c r="T2149" s="403" t="str">
        <f>INDEX([1]CatGlob!$D:$D,MATCH($M2149,[1]CatGlob!$C:$C,0))</f>
        <v>EME</v>
      </c>
      <c r="U2149" s="441"/>
      <c r="V2149" s="404" t="str">
        <f>INDEX([1]CatGlob!$F:$F,MATCH($M2149,[1]CatGlob!$C:$C,0))</f>
        <v>-</v>
      </c>
      <c r="W2149" s="405"/>
      <c r="X2149" s="406">
        <v>0</v>
      </c>
      <c r="Y2149" s="407">
        <v>0</v>
      </c>
      <c r="Z2149" s="408">
        <v>0</v>
      </c>
      <c r="AA2149" s="407">
        <v>0</v>
      </c>
      <c r="AB2149" s="408">
        <v>0</v>
      </c>
      <c r="AC2149" s="407">
        <v>0</v>
      </c>
      <c r="AD2149" s="408">
        <v>0</v>
      </c>
      <c r="AE2149" s="407">
        <v>0</v>
      </c>
      <c r="AF2149" s="408">
        <v>0</v>
      </c>
      <c r="AG2149" s="407">
        <v>0</v>
      </c>
      <c r="AI2149" s="406">
        <v>0</v>
      </c>
      <c r="AJ2149" s="407">
        <v>0</v>
      </c>
      <c r="AK2149" s="408">
        <v>0</v>
      </c>
      <c r="AL2149" s="407">
        <v>0</v>
      </c>
      <c r="AM2149" s="408">
        <v>0</v>
      </c>
      <c r="AN2149" s="407">
        <v>0</v>
      </c>
      <c r="AO2149" s="408">
        <v>0</v>
      </c>
      <c r="AP2149" s="407">
        <v>0</v>
      </c>
      <c r="AQ2149" s="408">
        <v>0</v>
      </c>
      <c r="AR2149" s="407">
        <v>0</v>
      </c>
      <c r="AT2149" s="406">
        <v>0</v>
      </c>
      <c r="AU2149" s="407">
        <v>0</v>
      </c>
      <c r="AV2149" s="408">
        <v>0</v>
      </c>
      <c r="AW2149" s="407">
        <v>0</v>
      </c>
      <c r="AX2149" s="408">
        <v>0</v>
      </c>
      <c r="AY2149" s="407">
        <v>0</v>
      </c>
      <c r="AZ2149" s="408">
        <v>0</v>
      </c>
      <c r="BA2149" s="407">
        <v>0</v>
      </c>
      <c r="BB2149" s="408">
        <v>0</v>
      </c>
      <c r="BC2149" s="407">
        <v>0</v>
      </c>
    </row>
    <row r="2150" spans="1:55" x14ac:dyDescent="0.35">
      <c r="A2150" s="385" t="str" cm="1">
        <f t="array" ref="A2150">IFERROR(_xlfn.IFS(AND(F2150="Renta Variable",O2150=1),IFERROR(MATCH(B2150,[1]RV_Det!C:C,0),"Rev"),AND(J2150="Corporativa",O2150=1,I2150="EM"),IFERROR(MATCH(B2150,[1]RF_Corps!B:B,0),"Rev"),AND(F2150="Alternativos",O2150=1),IFERROR(MATCH(B2150,[1]Rep4!C:C,0),"Rev")),"")</f>
        <v/>
      </c>
      <c r="B2150" s="404" t="s">
        <v>5604</v>
      </c>
      <c r="C2150" s="439" t="s">
        <v>5605</v>
      </c>
      <c r="D2150" s="404" t="s">
        <v>5605</v>
      </c>
      <c r="E2150" s="396" t="s">
        <v>5606</v>
      </c>
      <c r="F2150" s="397" t="s">
        <v>5303</v>
      </c>
      <c r="G2150" s="398" t="s">
        <v>43</v>
      </c>
      <c r="H2150" s="399" t="s">
        <v>5304</v>
      </c>
      <c r="I2150" s="399" t="s">
        <v>5596</v>
      </c>
      <c r="J2150" s="399" t="s">
        <v>5607</v>
      </c>
      <c r="K2150" s="396" t="s">
        <v>600</v>
      </c>
      <c r="L2150" s="400" t="str">
        <f>IF(ISERROR(MATCH(M2150,M$10:M2149,0)),M2150,"")</f>
        <v>DER_RV_OP_EME_CH</v>
      </c>
      <c r="M2150" s="401" t="str">
        <f>IF(B2150="","",IF(ISERROR(MATCH(F2150&amp;"_"&amp;G2150&amp;"_"&amp;H2150&amp;"_"&amp;I2150&amp;"_"&amp;J2150&amp;IF(K2150="","","_"&amp;K2150),[1]CatGlob!$B:$B,0)),F2150&amp;"_"&amp;G2150&amp;"_"&amp;H2150&amp;"_"&amp;I2150&amp;"_"&amp;J2150&amp;IF(K2150="","","_"&amp;K2150),INDEX([1]CatGlob!$C:$C,MATCH(F2150&amp;"_"&amp;G2150&amp;"_"&amp;H2150&amp;"_"&amp;I2150&amp;"_"&amp;J2150&amp;IF(K2150="","","_"&amp;K2150),[1]CatGlob!$B:$B,0))))</f>
        <v>DER_RV_OP_EME_CH</v>
      </c>
      <c r="N2150" s="402" t="str">
        <f t="shared" si="67"/>
        <v/>
      </c>
      <c r="O2150" s="402" t="str">
        <f t="shared" si="66"/>
        <v/>
      </c>
      <c r="P2150" s="401" t="str">
        <f>IF(LEN(B2150)&gt;8,INDEX([1]CatGlob!$X:$X,MATCH(M2150,[1]CatGlob!$W:$W,0)),"")</f>
        <v>INTER</v>
      </c>
      <c r="Q2150" s="403" t="str">
        <f>INDEX([1]CatGlob!P:P,MATCH(M2150,[1]CatGlob!O:O,0))</f>
        <v>RVI</v>
      </c>
      <c r="R2150" s="403"/>
      <c r="S2150" s="403"/>
      <c r="T2150" s="403" t="str">
        <f>INDEX([1]CatGlob!$D:$D,MATCH($M2150,[1]CatGlob!$C:$C,0))</f>
        <v>EME</v>
      </c>
      <c r="U2150" s="441"/>
      <c r="V2150" s="404" t="str">
        <f>INDEX([1]CatGlob!$F:$F,MATCH($M2150,[1]CatGlob!$C:$C,0))</f>
        <v>-</v>
      </c>
      <c r="W2150" s="405"/>
      <c r="X2150" s="406">
        <v>0</v>
      </c>
      <c r="Y2150" s="407">
        <v>0</v>
      </c>
      <c r="Z2150" s="408">
        <v>0</v>
      </c>
      <c r="AA2150" s="407">
        <v>0</v>
      </c>
      <c r="AB2150" s="408">
        <v>0</v>
      </c>
      <c r="AC2150" s="407">
        <v>0</v>
      </c>
      <c r="AD2150" s="408">
        <v>0</v>
      </c>
      <c r="AE2150" s="407">
        <v>0</v>
      </c>
      <c r="AF2150" s="408">
        <v>0</v>
      </c>
      <c r="AG2150" s="407">
        <v>0</v>
      </c>
      <c r="AI2150" s="406">
        <v>0</v>
      </c>
      <c r="AJ2150" s="407">
        <v>0</v>
      </c>
      <c r="AK2150" s="408">
        <v>0</v>
      </c>
      <c r="AL2150" s="407">
        <v>0</v>
      </c>
      <c r="AM2150" s="408">
        <v>0</v>
      </c>
      <c r="AN2150" s="407">
        <v>0</v>
      </c>
      <c r="AO2150" s="408">
        <v>0</v>
      </c>
      <c r="AP2150" s="407">
        <v>0</v>
      </c>
      <c r="AQ2150" s="408">
        <v>0</v>
      </c>
      <c r="AR2150" s="407">
        <v>0</v>
      </c>
      <c r="AT2150" s="406">
        <v>0</v>
      </c>
      <c r="AU2150" s="407">
        <v>0</v>
      </c>
      <c r="AV2150" s="408">
        <v>0</v>
      </c>
      <c r="AW2150" s="407">
        <v>0</v>
      </c>
      <c r="AX2150" s="408">
        <v>0</v>
      </c>
      <c r="AY2150" s="407">
        <v>0</v>
      </c>
      <c r="AZ2150" s="408">
        <v>0</v>
      </c>
      <c r="BA2150" s="407">
        <v>0</v>
      </c>
      <c r="BB2150" s="408">
        <v>0</v>
      </c>
      <c r="BC2150" s="407">
        <v>0</v>
      </c>
    </row>
    <row r="2151" spans="1:55" x14ac:dyDescent="0.35">
      <c r="A2151" s="385" t="str" cm="1">
        <f t="array" ref="A2151">IFERROR(_xlfn.IFS(AND(F2151="Renta Variable",O2151=1),IFERROR(MATCH(B2151,[1]RV_Det!C:C,0),"Rev"),AND(J2151="Corporativa",O2151=1,I2151="EM"),IFERROR(MATCH(B2151,[1]RF_Corps!B:B,0),"Rev"),AND(F2151="Alternativos",O2151=1),IFERROR(MATCH(B2151,[1]Rep4!C:C,0),"Rev")),"")</f>
        <v/>
      </c>
      <c r="B2151" s="404" t="s">
        <v>5608</v>
      </c>
      <c r="C2151" s="439" t="s">
        <v>5605</v>
      </c>
      <c r="D2151" s="404" t="s">
        <v>5605</v>
      </c>
      <c r="E2151" s="396" t="s">
        <v>5606</v>
      </c>
      <c r="F2151" s="397" t="s">
        <v>5303</v>
      </c>
      <c r="G2151" s="398" t="s">
        <v>43</v>
      </c>
      <c r="H2151" s="399" t="s">
        <v>5304</v>
      </c>
      <c r="I2151" s="399" t="s">
        <v>5596</v>
      </c>
      <c r="J2151" s="399" t="s">
        <v>5607</v>
      </c>
      <c r="K2151" s="396" t="s">
        <v>600</v>
      </c>
      <c r="L2151" s="400" t="str">
        <f>IF(ISERROR(MATCH(M2151,M$10:M2150,0)),M2151,"")</f>
        <v/>
      </c>
      <c r="M2151" s="401" t="str">
        <f>IF(B2151="","",IF(ISERROR(MATCH(F2151&amp;"_"&amp;G2151&amp;"_"&amp;H2151&amp;"_"&amp;I2151&amp;"_"&amp;J2151&amp;IF(K2151="","","_"&amp;K2151),[1]CatGlob!$B:$B,0)),F2151&amp;"_"&amp;G2151&amp;"_"&amp;H2151&amp;"_"&amp;I2151&amp;"_"&amp;J2151&amp;IF(K2151="","","_"&amp;K2151),INDEX([1]CatGlob!$C:$C,MATCH(F2151&amp;"_"&amp;G2151&amp;"_"&amp;H2151&amp;"_"&amp;I2151&amp;"_"&amp;J2151&amp;IF(K2151="","","_"&amp;K2151),[1]CatGlob!$B:$B,0))))</f>
        <v>DER_RV_OP_EME_CH</v>
      </c>
      <c r="N2151" s="402" t="str">
        <f t="shared" si="67"/>
        <v/>
      </c>
      <c r="O2151" s="402" t="str">
        <f t="shared" si="66"/>
        <v/>
      </c>
      <c r="P2151" s="401" t="str">
        <f>IF(LEN(B2151)&gt;8,INDEX([1]CatGlob!$X:$X,MATCH(M2151,[1]CatGlob!$W:$W,0)),"")</f>
        <v>INTER</v>
      </c>
      <c r="Q2151" s="403" t="str">
        <f>INDEX([1]CatGlob!P:P,MATCH(M2151,[1]CatGlob!O:O,0))</f>
        <v>RVI</v>
      </c>
      <c r="R2151" s="403"/>
      <c r="S2151" s="403"/>
      <c r="T2151" s="403" t="str">
        <f>INDEX([1]CatGlob!$D:$D,MATCH($M2151,[1]CatGlob!$C:$C,0))</f>
        <v>EME</v>
      </c>
      <c r="U2151" s="441"/>
      <c r="V2151" s="404" t="str">
        <f>INDEX([1]CatGlob!$F:$F,MATCH($M2151,[1]CatGlob!$C:$C,0))</f>
        <v>-</v>
      </c>
      <c r="W2151" s="405"/>
      <c r="X2151" s="406">
        <v>0</v>
      </c>
      <c r="Y2151" s="407">
        <v>0</v>
      </c>
      <c r="Z2151" s="408">
        <v>0</v>
      </c>
      <c r="AA2151" s="407">
        <v>0</v>
      </c>
      <c r="AB2151" s="408">
        <v>0</v>
      </c>
      <c r="AC2151" s="407">
        <v>0</v>
      </c>
      <c r="AD2151" s="408">
        <v>0</v>
      </c>
      <c r="AE2151" s="407">
        <v>0</v>
      </c>
      <c r="AF2151" s="408">
        <v>0</v>
      </c>
      <c r="AG2151" s="407">
        <v>0</v>
      </c>
      <c r="AI2151" s="406">
        <v>0</v>
      </c>
      <c r="AJ2151" s="407">
        <v>0</v>
      </c>
      <c r="AK2151" s="408">
        <v>0</v>
      </c>
      <c r="AL2151" s="407">
        <v>0</v>
      </c>
      <c r="AM2151" s="408">
        <v>0</v>
      </c>
      <c r="AN2151" s="407">
        <v>0</v>
      </c>
      <c r="AO2151" s="408">
        <v>0</v>
      </c>
      <c r="AP2151" s="407">
        <v>0</v>
      </c>
      <c r="AQ2151" s="408">
        <v>0</v>
      </c>
      <c r="AR2151" s="407">
        <v>0</v>
      </c>
      <c r="AT2151" s="406">
        <v>0</v>
      </c>
      <c r="AU2151" s="407">
        <v>0</v>
      </c>
      <c r="AV2151" s="408">
        <v>0</v>
      </c>
      <c r="AW2151" s="407">
        <v>0</v>
      </c>
      <c r="AX2151" s="408">
        <v>0</v>
      </c>
      <c r="AY2151" s="407">
        <v>0</v>
      </c>
      <c r="AZ2151" s="408">
        <v>0</v>
      </c>
      <c r="BA2151" s="407">
        <v>0</v>
      </c>
      <c r="BB2151" s="408">
        <v>0</v>
      </c>
      <c r="BC2151" s="407">
        <v>0</v>
      </c>
    </row>
    <row r="2152" spans="1:55" x14ac:dyDescent="0.35">
      <c r="A2152" s="385" t="str" cm="1">
        <f t="array" ref="A2152">IFERROR(_xlfn.IFS(AND(F2152="Renta Variable",O2152=1),IFERROR(MATCH(B2152,[1]RV_Det!C:C,0),"Rev"),AND(J2152="Corporativa",O2152=1,I2152="EM"),IFERROR(MATCH(B2152,[1]RF_Corps!B:B,0),"Rev"),AND(F2152="Alternativos",O2152=1),IFERROR(MATCH(B2152,[1]Rep4!C:C,0),"Rev")),"")</f>
        <v/>
      </c>
      <c r="B2152" s="394" t="s">
        <v>5609</v>
      </c>
      <c r="C2152" s="409" t="s">
        <v>5610</v>
      </c>
      <c r="D2152" s="395" t="s">
        <v>5611</v>
      </c>
      <c r="E2152" s="396" t="str">
        <f>IF(B2152="","",INDEX([1]CatGlob!$S:$S,IFERROR(MATCH(MID(B2152,7,1),[1]CatGlob!$R:$R,0),MATCH(MID(B2152,1,2),[1]CatGlob!$R:$R,0))))</f>
        <v>DOL</v>
      </c>
      <c r="F2152" s="397" t="s">
        <v>43</v>
      </c>
      <c r="G2152" s="398" t="s">
        <v>328</v>
      </c>
      <c r="H2152" s="399" t="s">
        <v>48</v>
      </c>
      <c r="I2152" s="399" t="s">
        <v>5612</v>
      </c>
      <c r="J2152" s="399" t="s">
        <v>600</v>
      </c>
      <c r="K2152" s="396" t="s">
        <v>600</v>
      </c>
      <c r="L2152" s="400" t="str">
        <f>IF(ISERROR(MATCH(M2152,M$10:M2151,0)),M2152,"")</f>
        <v>RVI_DM_US_FIN</v>
      </c>
      <c r="M2152" s="401" t="str">
        <f>IF(B2152="","",IF(ISERROR(MATCH(F2152&amp;"_"&amp;G2152&amp;"_"&amp;H2152&amp;"_"&amp;I2152&amp;"_"&amp;J2152&amp;IF(K2152="","","_"&amp;K2152),[1]CatGlob!$B:$B,0)),F2152&amp;"_"&amp;G2152&amp;"_"&amp;H2152&amp;"_"&amp;I2152&amp;"_"&amp;J2152&amp;IF(K2152="","","_"&amp;K2152),INDEX([1]CatGlob!$C:$C,MATCH(F2152&amp;"_"&amp;G2152&amp;"_"&amp;H2152&amp;"_"&amp;I2152&amp;"_"&amp;J2152&amp;IF(K2152="","","_"&amp;K2152),[1]CatGlob!$B:$B,0))))</f>
        <v>RVI_DM_US_FIN</v>
      </c>
      <c r="N2152" s="402" t="str">
        <f t="shared" si="67"/>
        <v/>
      </c>
      <c r="O2152" s="402" t="str">
        <f t="shared" si="66"/>
        <v/>
      </c>
      <c r="P2152" s="401" t="str">
        <f>IF(LEN(B2152)&gt;8,INDEX([1]CatGlob!$X:$X,MATCH(M2152,[1]CatGlob!$W:$W,0)),"")</f>
        <v>INTER</v>
      </c>
      <c r="Q2152" s="403" t="str">
        <f>INDEX([1]CatGlob!P:P,MATCH(M2152,[1]CatGlob!O:O,0))</f>
        <v>RVI</v>
      </c>
      <c r="R2152" s="403" t="s">
        <v>601</v>
      </c>
      <c r="S2152" s="403" t="s">
        <v>601</v>
      </c>
      <c r="T2152" s="403" t="str">
        <f>INDEX([1]CatGlob!$D:$D,MATCH($M2152,[1]CatGlob!$C:$C,0))</f>
        <v>RVI</v>
      </c>
      <c r="U2152" s="403" t="s">
        <v>5613</v>
      </c>
      <c r="V2152" s="404" t="str">
        <f>INDEX([1]CatGlob!$F:$F,MATCH($M2152,[1]CatGlob!$C:$C,0))</f>
        <v>RVI</v>
      </c>
      <c r="W2152" s="405"/>
      <c r="X2152" s="406">
        <v>0</v>
      </c>
      <c r="Y2152" s="407">
        <v>0</v>
      </c>
      <c r="Z2152" s="408">
        <v>0</v>
      </c>
      <c r="AA2152" s="407">
        <v>0</v>
      </c>
      <c r="AB2152" s="408">
        <v>0</v>
      </c>
      <c r="AC2152" s="407">
        <v>0</v>
      </c>
      <c r="AD2152" s="408">
        <v>0</v>
      </c>
      <c r="AE2152" s="407">
        <v>0</v>
      </c>
      <c r="AF2152" s="408">
        <v>0</v>
      </c>
      <c r="AG2152" s="407">
        <v>0</v>
      </c>
      <c r="AI2152" s="406">
        <v>0</v>
      </c>
      <c r="AJ2152" s="407">
        <v>0</v>
      </c>
      <c r="AK2152" s="408">
        <v>0</v>
      </c>
      <c r="AL2152" s="407">
        <v>0</v>
      </c>
      <c r="AM2152" s="408">
        <v>0</v>
      </c>
      <c r="AN2152" s="407">
        <v>0</v>
      </c>
      <c r="AO2152" s="408">
        <v>0</v>
      </c>
      <c r="AP2152" s="407">
        <v>0</v>
      </c>
      <c r="AQ2152" s="408">
        <v>0</v>
      </c>
      <c r="AR2152" s="407">
        <v>0</v>
      </c>
      <c r="AT2152" s="406">
        <v>0</v>
      </c>
      <c r="AU2152" s="407">
        <v>0</v>
      </c>
      <c r="AV2152" s="408">
        <v>0</v>
      </c>
      <c r="AW2152" s="407">
        <v>0</v>
      </c>
      <c r="AX2152" s="408">
        <v>0</v>
      </c>
      <c r="AY2152" s="407">
        <v>0</v>
      </c>
      <c r="AZ2152" s="408">
        <v>0</v>
      </c>
      <c r="BA2152" s="407">
        <v>0</v>
      </c>
      <c r="BB2152" s="408">
        <v>0</v>
      </c>
      <c r="BC2152" s="407">
        <v>0</v>
      </c>
    </row>
    <row r="2153" spans="1:55" x14ac:dyDescent="0.35">
      <c r="A2153" s="385" t="str" cm="1">
        <f t="array" ref="A2153">IFERROR(_xlfn.IFS(AND(F2153="Renta Variable",O2153=1),IFERROR(MATCH(B2153,[1]RV_Det!C:C,0),"Rev"),AND(J2153="Corporativa",O2153=1,I2153="EM"),IFERROR(MATCH(B2153,[1]RF_Corps!B:B,0),"Rev"),AND(F2153="Alternativos",O2153=1),IFERROR(MATCH(B2153,[1]Rep4!C:C,0),"Rev")),"")</f>
        <v/>
      </c>
      <c r="B2153" s="394" t="s">
        <v>5614</v>
      </c>
      <c r="C2153" s="409" t="s">
        <v>5615</v>
      </c>
      <c r="D2153" s="395" t="s">
        <v>5616</v>
      </c>
      <c r="E2153" s="396" t="str">
        <f>IF(B2153="","",INDEX([1]CatGlob!$S:$S,IFERROR(MATCH(MID(B2153,7,1),[1]CatGlob!$R:$R,0),MATCH(MID(B2153,1,2),[1]CatGlob!$R:$R,0))))</f>
        <v>DOL</v>
      </c>
      <c r="F2153" s="397" t="s">
        <v>43</v>
      </c>
      <c r="G2153" s="398" t="s">
        <v>328</v>
      </c>
      <c r="H2153" s="399" t="s">
        <v>48</v>
      </c>
      <c r="I2153" s="399" t="s">
        <v>5612</v>
      </c>
      <c r="J2153" s="399" t="s">
        <v>600</v>
      </c>
      <c r="K2153" s="396" t="s">
        <v>600</v>
      </c>
      <c r="L2153" s="400" t="str">
        <f>IF(ISERROR(MATCH(M2153,M$10:M2152,0)),M2153,"")</f>
        <v/>
      </c>
      <c r="M2153" s="401" t="str">
        <f>IF(B2153="","",IF(ISERROR(MATCH(F2153&amp;"_"&amp;G2153&amp;"_"&amp;H2153&amp;"_"&amp;I2153&amp;"_"&amp;J2153&amp;IF(K2153="","","_"&amp;K2153),[1]CatGlob!$B:$B,0)),F2153&amp;"_"&amp;G2153&amp;"_"&amp;H2153&amp;"_"&amp;I2153&amp;"_"&amp;J2153&amp;IF(K2153="","","_"&amp;K2153),INDEX([1]CatGlob!$C:$C,MATCH(F2153&amp;"_"&amp;G2153&amp;"_"&amp;H2153&amp;"_"&amp;I2153&amp;"_"&amp;J2153&amp;IF(K2153="","","_"&amp;K2153),[1]CatGlob!$B:$B,0))))</f>
        <v>RVI_DM_US_FIN</v>
      </c>
      <c r="N2153" s="402" t="str">
        <f t="shared" si="67"/>
        <v/>
      </c>
      <c r="O2153" s="402" t="str">
        <f t="shared" si="66"/>
        <v/>
      </c>
      <c r="P2153" s="401" t="str">
        <f>IF(LEN(B2153)&gt;8,INDEX([1]CatGlob!$X:$X,MATCH(M2153,[1]CatGlob!$W:$W,0)),"")</f>
        <v>INTER</v>
      </c>
      <c r="Q2153" s="403" t="str">
        <f>INDEX([1]CatGlob!P:P,MATCH(M2153,[1]CatGlob!O:O,0))</f>
        <v>RVI</v>
      </c>
      <c r="R2153" s="403" t="s">
        <v>601</v>
      </c>
      <c r="S2153" s="403" t="s">
        <v>601</v>
      </c>
      <c r="T2153" s="403" t="str">
        <f>INDEX([1]CatGlob!$D:$D,MATCH($M2153,[1]CatGlob!$C:$C,0))</f>
        <v>RVI</v>
      </c>
      <c r="U2153" s="403" t="s">
        <v>5613</v>
      </c>
      <c r="V2153" s="404" t="str">
        <f>INDEX([1]CatGlob!$F:$F,MATCH($M2153,[1]CatGlob!$C:$C,0))</f>
        <v>RVI</v>
      </c>
      <c r="W2153" s="405"/>
      <c r="X2153" s="406">
        <v>0</v>
      </c>
      <c r="Y2153" s="407">
        <v>0</v>
      </c>
      <c r="Z2153" s="408">
        <v>0</v>
      </c>
      <c r="AA2153" s="407">
        <v>0</v>
      </c>
      <c r="AB2153" s="408">
        <v>0</v>
      </c>
      <c r="AC2153" s="407">
        <v>0</v>
      </c>
      <c r="AD2153" s="408">
        <v>0</v>
      </c>
      <c r="AE2153" s="407">
        <v>0</v>
      </c>
      <c r="AF2153" s="408">
        <v>0</v>
      </c>
      <c r="AG2153" s="407">
        <v>0</v>
      </c>
      <c r="AI2153" s="406">
        <v>0</v>
      </c>
      <c r="AJ2153" s="407">
        <v>0</v>
      </c>
      <c r="AK2153" s="408">
        <v>0</v>
      </c>
      <c r="AL2153" s="407">
        <v>0</v>
      </c>
      <c r="AM2153" s="408">
        <v>0</v>
      </c>
      <c r="AN2153" s="407">
        <v>0</v>
      </c>
      <c r="AO2153" s="408">
        <v>0</v>
      </c>
      <c r="AP2153" s="407">
        <v>0</v>
      </c>
      <c r="AQ2153" s="408">
        <v>0</v>
      </c>
      <c r="AR2153" s="407">
        <v>0</v>
      </c>
      <c r="AT2153" s="406">
        <v>0</v>
      </c>
      <c r="AU2153" s="407">
        <v>0</v>
      </c>
      <c r="AV2153" s="408">
        <v>0</v>
      </c>
      <c r="AW2153" s="407">
        <v>0</v>
      </c>
      <c r="AX2153" s="408">
        <v>0</v>
      </c>
      <c r="AY2153" s="407">
        <v>0</v>
      </c>
      <c r="AZ2153" s="408">
        <v>0</v>
      </c>
      <c r="BA2153" s="407">
        <v>0</v>
      </c>
      <c r="BB2153" s="408">
        <v>0</v>
      </c>
      <c r="BC2153" s="407">
        <v>0</v>
      </c>
    </row>
    <row r="2154" spans="1:55" x14ac:dyDescent="0.35">
      <c r="A2154" s="385" t="str" cm="1">
        <f t="array" ref="A2154">IFERROR(_xlfn.IFS(AND(F2154="Renta Variable",O2154=1),IFERROR(MATCH(B2154,[1]RV_Det!C:C,0),"Rev"),AND(J2154="Corporativa",O2154=1,I2154="EM"),IFERROR(MATCH(B2154,[1]RF_Corps!B:B,0),"Rev"),AND(F2154="Alternativos",O2154=1),IFERROR(MATCH(B2154,[1]Rep4!C:C,0),"Rev")),"")</f>
        <v/>
      </c>
      <c r="B2154" s="394" t="s">
        <v>5617</v>
      </c>
      <c r="C2154" s="409" t="s">
        <v>5618</v>
      </c>
      <c r="D2154" s="395" t="s">
        <v>5619</v>
      </c>
      <c r="E2154" s="396" t="str">
        <f>IF(B2154="","",INDEX([1]CatGlob!$S:$S,IFERROR(MATCH(MID(B2154,7,1),[1]CatGlob!$R:$R,0),MATCH(MID(B2154,1,2),[1]CatGlob!$R:$R,0))))</f>
        <v>DOL</v>
      </c>
      <c r="F2154" s="397" t="s">
        <v>43</v>
      </c>
      <c r="G2154" s="398" t="s">
        <v>328</v>
      </c>
      <c r="H2154" s="399" t="s">
        <v>48</v>
      </c>
      <c r="I2154" s="399" t="s">
        <v>5612</v>
      </c>
      <c r="J2154" s="399" t="s">
        <v>600</v>
      </c>
      <c r="K2154" s="396" t="s">
        <v>600</v>
      </c>
      <c r="L2154" s="400" t="str">
        <f>IF(ISERROR(MATCH(M2154,M$10:M2153,0)),M2154,"")</f>
        <v/>
      </c>
      <c r="M2154" s="401" t="str">
        <f>IF(B2154="","",IF(ISERROR(MATCH(F2154&amp;"_"&amp;G2154&amp;"_"&amp;H2154&amp;"_"&amp;I2154&amp;"_"&amp;J2154&amp;IF(K2154="","","_"&amp;K2154),[1]CatGlob!$B:$B,0)),F2154&amp;"_"&amp;G2154&amp;"_"&amp;H2154&amp;"_"&amp;I2154&amp;"_"&amp;J2154&amp;IF(K2154="","","_"&amp;K2154),INDEX([1]CatGlob!$C:$C,MATCH(F2154&amp;"_"&amp;G2154&amp;"_"&amp;H2154&amp;"_"&amp;I2154&amp;"_"&amp;J2154&amp;IF(K2154="","","_"&amp;K2154),[1]CatGlob!$B:$B,0))))</f>
        <v>RVI_DM_US_FIN</v>
      </c>
      <c r="N2154" s="402" t="str">
        <f t="shared" si="67"/>
        <v/>
      </c>
      <c r="O2154" s="402" t="str">
        <f t="shared" si="66"/>
        <v/>
      </c>
      <c r="P2154" s="401" t="str">
        <f>IF(LEN(B2154)&gt;8,INDEX([1]CatGlob!$X:$X,MATCH(M2154,[1]CatGlob!$W:$W,0)),"")</f>
        <v>INTER</v>
      </c>
      <c r="Q2154" s="403" t="str">
        <f>INDEX([1]CatGlob!P:P,MATCH(M2154,[1]CatGlob!O:O,0))</f>
        <v>RVI</v>
      </c>
      <c r="R2154" s="403" t="s">
        <v>601</v>
      </c>
      <c r="S2154" s="403" t="s">
        <v>601</v>
      </c>
      <c r="T2154" s="403" t="str">
        <f>INDEX([1]CatGlob!$D:$D,MATCH($M2154,[1]CatGlob!$C:$C,0))</f>
        <v>RVI</v>
      </c>
      <c r="U2154" s="403" t="s">
        <v>5613</v>
      </c>
      <c r="V2154" s="404" t="str">
        <f>INDEX([1]CatGlob!$F:$F,MATCH($M2154,[1]CatGlob!$C:$C,0))</f>
        <v>RVI</v>
      </c>
      <c r="W2154" s="405"/>
      <c r="X2154" s="406">
        <v>0</v>
      </c>
      <c r="Y2154" s="407">
        <v>0</v>
      </c>
      <c r="Z2154" s="408">
        <v>0</v>
      </c>
      <c r="AA2154" s="407">
        <v>0</v>
      </c>
      <c r="AB2154" s="408">
        <v>0</v>
      </c>
      <c r="AC2154" s="407">
        <v>0</v>
      </c>
      <c r="AD2154" s="408">
        <v>0</v>
      </c>
      <c r="AE2154" s="407">
        <v>0</v>
      </c>
      <c r="AF2154" s="408">
        <v>0</v>
      </c>
      <c r="AG2154" s="407">
        <v>0</v>
      </c>
      <c r="AI2154" s="406">
        <v>0</v>
      </c>
      <c r="AJ2154" s="407">
        <v>0</v>
      </c>
      <c r="AK2154" s="408">
        <v>0</v>
      </c>
      <c r="AL2154" s="407">
        <v>0</v>
      </c>
      <c r="AM2154" s="408">
        <v>0</v>
      </c>
      <c r="AN2154" s="407">
        <v>0</v>
      </c>
      <c r="AO2154" s="408">
        <v>0</v>
      </c>
      <c r="AP2154" s="407">
        <v>0</v>
      </c>
      <c r="AQ2154" s="408">
        <v>0</v>
      </c>
      <c r="AR2154" s="407">
        <v>0</v>
      </c>
      <c r="AT2154" s="406">
        <v>0</v>
      </c>
      <c r="AU2154" s="407">
        <v>0</v>
      </c>
      <c r="AV2154" s="408">
        <v>0</v>
      </c>
      <c r="AW2154" s="407">
        <v>0</v>
      </c>
      <c r="AX2154" s="408">
        <v>0</v>
      </c>
      <c r="AY2154" s="407">
        <v>0</v>
      </c>
      <c r="AZ2154" s="408">
        <v>0</v>
      </c>
      <c r="BA2154" s="407">
        <v>0</v>
      </c>
      <c r="BB2154" s="408">
        <v>0</v>
      </c>
      <c r="BC2154" s="407">
        <v>0</v>
      </c>
    </row>
    <row r="2155" spans="1:55" x14ac:dyDescent="0.35">
      <c r="A2155" s="385" t="str" cm="1">
        <f t="array" ref="A2155">IFERROR(_xlfn.IFS(AND(F2155="Renta Variable",O2155=1),IFERROR(MATCH(B2155,[1]RV_Det!C:C,0),"Rev"),AND(J2155="Corporativa",O2155=1,I2155="EM"),IFERROR(MATCH(B2155,[1]RF_Corps!B:B,0),"Rev"),AND(F2155="Alternativos",O2155=1),IFERROR(MATCH(B2155,[1]Rep4!C:C,0),"Rev")),"")</f>
        <v/>
      </c>
      <c r="B2155" s="394" t="s">
        <v>5620</v>
      </c>
      <c r="C2155" s="409" t="s">
        <v>5621</v>
      </c>
      <c r="D2155" s="395" t="s">
        <v>5622</v>
      </c>
      <c r="E2155" s="396" t="str">
        <f>IF(B2155="","",INDEX([1]CatGlob!$S:$S,IFERROR(MATCH(MID(B2155,7,1),[1]CatGlob!$R:$R,0),MATCH(MID(B2155,1,2),[1]CatGlob!$R:$R,0))))</f>
        <v>DOL</v>
      </c>
      <c r="F2155" s="397" t="s">
        <v>43</v>
      </c>
      <c r="G2155" s="398" t="s">
        <v>328</v>
      </c>
      <c r="H2155" s="399" t="s">
        <v>48</v>
      </c>
      <c r="I2155" s="399" t="s">
        <v>5612</v>
      </c>
      <c r="J2155" s="399" t="s">
        <v>600</v>
      </c>
      <c r="K2155" s="396" t="s">
        <v>600</v>
      </c>
      <c r="L2155" s="400" t="str">
        <f>IF(ISERROR(MATCH(M2155,M$10:M2154,0)),M2155,"")</f>
        <v/>
      </c>
      <c r="M2155" s="401" t="str">
        <f>IF(B2155="","",IF(ISERROR(MATCH(F2155&amp;"_"&amp;G2155&amp;"_"&amp;H2155&amp;"_"&amp;I2155&amp;"_"&amp;J2155&amp;IF(K2155="","","_"&amp;K2155),[1]CatGlob!$B:$B,0)),F2155&amp;"_"&amp;G2155&amp;"_"&amp;H2155&amp;"_"&amp;I2155&amp;"_"&amp;J2155&amp;IF(K2155="","","_"&amp;K2155),INDEX([1]CatGlob!$C:$C,MATCH(F2155&amp;"_"&amp;G2155&amp;"_"&amp;H2155&amp;"_"&amp;I2155&amp;"_"&amp;J2155&amp;IF(K2155="","","_"&amp;K2155),[1]CatGlob!$B:$B,0))))</f>
        <v>RVI_DM_US_FIN</v>
      </c>
      <c r="N2155" s="402" t="str">
        <f t="shared" si="67"/>
        <v/>
      </c>
      <c r="O2155" s="402" t="str">
        <f t="shared" si="66"/>
        <v/>
      </c>
      <c r="P2155" s="401" t="str">
        <f>IF(LEN(B2155)&gt;8,INDEX([1]CatGlob!$X:$X,MATCH(M2155,[1]CatGlob!$W:$W,0)),"")</f>
        <v>INTER</v>
      </c>
      <c r="Q2155" s="403" t="str">
        <f>INDEX([1]CatGlob!P:P,MATCH(M2155,[1]CatGlob!O:O,0))</f>
        <v>RVI</v>
      </c>
      <c r="R2155" s="403" t="s">
        <v>601</v>
      </c>
      <c r="S2155" s="403" t="s">
        <v>601</v>
      </c>
      <c r="T2155" s="403" t="str">
        <f>INDEX([1]CatGlob!$D:$D,MATCH($M2155,[1]CatGlob!$C:$C,0))</f>
        <v>RVI</v>
      </c>
      <c r="U2155" s="403" t="s">
        <v>4652</v>
      </c>
      <c r="V2155" s="404" t="str">
        <f>INDEX([1]CatGlob!$F:$F,MATCH($M2155,[1]CatGlob!$C:$C,0))</f>
        <v>RVI</v>
      </c>
      <c r="W2155" s="405"/>
      <c r="X2155" s="406">
        <v>0</v>
      </c>
      <c r="Y2155" s="407">
        <v>0</v>
      </c>
      <c r="Z2155" s="408">
        <v>0</v>
      </c>
      <c r="AA2155" s="407">
        <v>0</v>
      </c>
      <c r="AB2155" s="408">
        <v>0</v>
      </c>
      <c r="AC2155" s="407">
        <v>0</v>
      </c>
      <c r="AD2155" s="408">
        <v>0</v>
      </c>
      <c r="AE2155" s="407">
        <v>0</v>
      </c>
      <c r="AF2155" s="408">
        <v>0</v>
      </c>
      <c r="AG2155" s="407">
        <v>0</v>
      </c>
      <c r="AI2155" s="406">
        <v>0</v>
      </c>
      <c r="AJ2155" s="407">
        <v>0</v>
      </c>
      <c r="AK2155" s="408">
        <v>0</v>
      </c>
      <c r="AL2155" s="407">
        <v>0</v>
      </c>
      <c r="AM2155" s="408">
        <v>0</v>
      </c>
      <c r="AN2155" s="407">
        <v>0</v>
      </c>
      <c r="AO2155" s="408">
        <v>0</v>
      </c>
      <c r="AP2155" s="407">
        <v>0</v>
      </c>
      <c r="AQ2155" s="408">
        <v>0</v>
      </c>
      <c r="AR2155" s="407">
        <v>0</v>
      </c>
      <c r="AT2155" s="406">
        <v>0</v>
      </c>
      <c r="AU2155" s="407">
        <v>0</v>
      </c>
      <c r="AV2155" s="408">
        <v>0</v>
      </c>
      <c r="AW2155" s="407">
        <v>0</v>
      </c>
      <c r="AX2155" s="408">
        <v>0</v>
      </c>
      <c r="AY2155" s="407">
        <v>0</v>
      </c>
      <c r="AZ2155" s="408">
        <v>0</v>
      </c>
      <c r="BA2155" s="407">
        <v>0</v>
      </c>
      <c r="BB2155" s="408">
        <v>0</v>
      </c>
      <c r="BC2155" s="407">
        <v>0</v>
      </c>
    </row>
    <row r="2156" spans="1:55" x14ac:dyDescent="0.35">
      <c r="A2156" s="385" t="str" cm="1">
        <f t="array" ref="A2156">IFERROR(_xlfn.IFS(AND(F2156="Renta Variable",O2156=1),IFERROR(MATCH(B2156,[1]RV_Det!C:C,0),"Rev"),AND(J2156="Corporativa",O2156=1,I2156="EM"),IFERROR(MATCH(B2156,[1]RF_Corps!B:B,0),"Rev"),AND(F2156="Alternativos",O2156=1),IFERROR(MATCH(B2156,[1]Rep4!C:C,0),"Rev")),"")</f>
        <v/>
      </c>
      <c r="B2156" s="394" t="s">
        <v>5623</v>
      </c>
      <c r="C2156" s="409" t="s">
        <v>5624</v>
      </c>
      <c r="D2156" s="395" t="s">
        <v>5625</v>
      </c>
      <c r="E2156" s="396" t="str">
        <f>IF(B2156="","",INDEX([1]CatGlob!$S:$S,IFERROR(MATCH(MID(B2156,7,1),[1]CatGlob!$R:$R,0),MATCH(MID(B2156,1,2),[1]CatGlob!$R:$R,0))))</f>
        <v>DOL</v>
      </c>
      <c r="F2156" s="397" t="s">
        <v>43</v>
      </c>
      <c r="G2156" s="398" t="s">
        <v>328</v>
      </c>
      <c r="H2156" s="399" t="s">
        <v>48</v>
      </c>
      <c r="I2156" s="399" t="s">
        <v>5612</v>
      </c>
      <c r="J2156" s="399" t="s">
        <v>600</v>
      </c>
      <c r="K2156" s="396" t="s">
        <v>600</v>
      </c>
      <c r="L2156" s="400" t="str">
        <f>IF(ISERROR(MATCH(M2156,M$10:M2155,0)),M2156,"")</f>
        <v/>
      </c>
      <c r="M2156" s="401" t="str">
        <f>IF(B2156="","",IF(ISERROR(MATCH(F2156&amp;"_"&amp;G2156&amp;"_"&amp;H2156&amp;"_"&amp;I2156&amp;"_"&amp;J2156&amp;IF(K2156="","","_"&amp;K2156),[1]CatGlob!$B:$B,0)),F2156&amp;"_"&amp;G2156&amp;"_"&amp;H2156&amp;"_"&amp;I2156&amp;"_"&amp;J2156&amp;IF(K2156="","","_"&amp;K2156),INDEX([1]CatGlob!$C:$C,MATCH(F2156&amp;"_"&amp;G2156&amp;"_"&amp;H2156&amp;"_"&amp;I2156&amp;"_"&amp;J2156&amp;IF(K2156="","","_"&amp;K2156),[1]CatGlob!$B:$B,0))))</f>
        <v>RVI_DM_US_FIN</v>
      </c>
      <c r="N2156" s="402" t="str">
        <f t="shared" si="67"/>
        <v/>
      </c>
      <c r="O2156" s="402" t="str">
        <f t="shared" si="66"/>
        <v/>
      </c>
      <c r="P2156" s="401" t="str">
        <f>IF(LEN(B2156)&gt;8,INDEX([1]CatGlob!$X:$X,MATCH(M2156,[1]CatGlob!$W:$W,0)),"")</f>
        <v>INTER</v>
      </c>
      <c r="Q2156" s="403" t="str">
        <f>INDEX([1]CatGlob!P:P,MATCH(M2156,[1]CatGlob!O:O,0))</f>
        <v>RVI</v>
      </c>
      <c r="R2156" s="403" t="s">
        <v>601</v>
      </c>
      <c r="S2156" s="403" t="s">
        <v>601</v>
      </c>
      <c r="T2156" s="403" t="str">
        <f>INDEX([1]CatGlob!$D:$D,MATCH($M2156,[1]CatGlob!$C:$C,0))</f>
        <v>RVI</v>
      </c>
      <c r="U2156" s="403" t="s">
        <v>5613</v>
      </c>
      <c r="V2156" s="404" t="str">
        <f>INDEX([1]CatGlob!$F:$F,MATCH($M2156,[1]CatGlob!$C:$C,0))</f>
        <v>RVI</v>
      </c>
      <c r="W2156" s="405"/>
      <c r="X2156" s="406">
        <v>0</v>
      </c>
      <c r="Y2156" s="407">
        <v>0</v>
      </c>
      <c r="Z2156" s="408">
        <v>0</v>
      </c>
      <c r="AA2156" s="407">
        <v>0</v>
      </c>
      <c r="AB2156" s="408">
        <v>0</v>
      </c>
      <c r="AC2156" s="407">
        <v>0</v>
      </c>
      <c r="AD2156" s="408">
        <v>0</v>
      </c>
      <c r="AE2156" s="407">
        <v>0</v>
      </c>
      <c r="AF2156" s="408">
        <v>0</v>
      </c>
      <c r="AG2156" s="407">
        <v>0</v>
      </c>
      <c r="AI2156" s="406">
        <v>0</v>
      </c>
      <c r="AJ2156" s="407">
        <v>0</v>
      </c>
      <c r="AK2156" s="408">
        <v>0</v>
      </c>
      <c r="AL2156" s="407">
        <v>0</v>
      </c>
      <c r="AM2156" s="408">
        <v>0</v>
      </c>
      <c r="AN2156" s="407">
        <v>0</v>
      </c>
      <c r="AO2156" s="408">
        <v>0</v>
      </c>
      <c r="AP2156" s="407">
        <v>0</v>
      </c>
      <c r="AQ2156" s="408">
        <v>0</v>
      </c>
      <c r="AR2156" s="407">
        <v>0</v>
      </c>
      <c r="AT2156" s="406">
        <v>0</v>
      </c>
      <c r="AU2156" s="407">
        <v>0</v>
      </c>
      <c r="AV2156" s="408">
        <v>0</v>
      </c>
      <c r="AW2156" s="407">
        <v>0</v>
      </c>
      <c r="AX2156" s="408">
        <v>0</v>
      </c>
      <c r="AY2156" s="407">
        <v>0</v>
      </c>
      <c r="AZ2156" s="408">
        <v>0</v>
      </c>
      <c r="BA2156" s="407">
        <v>0</v>
      </c>
      <c r="BB2156" s="408">
        <v>0</v>
      </c>
      <c r="BC2156" s="407">
        <v>0</v>
      </c>
    </row>
    <row r="2157" spans="1:55" x14ac:dyDescent="0.35">
      <c r="A2157" s="385" t="str" cm="1">
        <f t="array" ref="A2157">IFERROR(_xlfn.IFS(AND(F2157="Renta Variable",O2157=1),IFERROR(MATCH(B2157,[1]RV_Det!C:C,0),"Rev"),AND(J2157="Corporativa",O2157=1,I2157="EM"),IFERROR(MATCH(B2157,[1]RF_Corps!B:B,0),"Rev"),AND(F2157="Alternativos",O2157=1),IFERROR(MATCH(B2157,[1]Rep4!C:C,0),"Rev")),"")</f>
        <v/>
      </c>
      <c r="B2157" s="394" t="s">
        <v>5626</v>
      </c>
      <c r="C2157" s="409" t="s">
        <v>5627</v>
      </c>
      <c r="D2157" s="395" t="s">
        <v>5628</v>
      </c>
      <c r="E2157" s="396" t="str">
        <f>IF(B2157="","",INDEX([1]CatGlob!$S:$S,IFERROR(MATCH(MID(B2157,7,1),[1]CatGlob!$R:$R,0),MATCH(MID(B2157,1,2),[1]CatGlob!$R:$R,0))))</f>
        <v>DOL</v>
      </c>
      <c r="F2157" s="397" t="s">
        <v>43</v>
      </c>
      <c r="G2157" s="398" t="s">
        <v>328</v>
      </c>
      <c r="H2157" s="399" t="s">
        <v>48</v>
      </c>
      <c r="I2157" s="399" t="s">
        <v>5612</v>
      </c>
      <c r="J2157" s="399" t="s">
        <v>600</v>
      </c>
      <c r="K2157" s="396" t="s">
        <v>600</v>
      </c>
      <c r="L2157" s="400" t="str">
        <f>IF(ISERROR(MATCH(M2157,M$10:M2156,0)),M2157,"")</f>
        <v/>
      </c>
      <c r="M2157" s="401" t="str">
        <f>IF(B2157="","",IF(ISERROR(MATCH(F2157&amp;"_"&amp;G2157&amp;"_"&amp;H2157&amp;"_"&amp;I2157&amp;"_"&amp;J2157&amp;IF(K2157="","","_"&amp;K2157),[1]CatGlob!$B:$B,0)),F2157&amp;"_"&amp;G2157&amp;"_"&amp;H2157&amp;"_"&amp;I2157&amp;"_"&amp;J2157&amp;IF(K2157="","","_"&amp;K2157),INDEX([1]CatGlob!$C:$C,MATCH(F2157&amp;"_"&amp;G2157&amp;"_"&amp;H2157&amp;"_"&amp;I2157&amp;"_"&amp;J2157&amp;IF(K2157="","","_"&amp;K2157),[1]CatGlob!$B:$B,0))))</f>
        <v>RVI_DM_US_FIN</v>
      </c>
      <c r="N2157" s="402" t="str">
        <f t="shared" si="67"/>
        <v/>
      </c>
      <c r="O2157" s="402" t="str">
        <f t="shared" si="66"/>
        <v/>
      </c>
      <c r="P2157" s="401" t="str">
        <f>IF(LEN(B2157)&gt;8,INDEX([1]CatGlob!$X:$X,MATCH(M2157,[1]CatGlob!$W:$W,0)),"")</f>
        <v>INTER</v>
      </c>
      <c r="Q2157" s="403" t="str">
        <f>INDEX([1]CatGlob!P:P,MATCH(M2157,[1]CatGlob!O:O,0))</f>
        <v>RVI</v>
      </c>
      <c r="R2157" s="403" t="s">
        <v>601</v>
      </c>
      <c r="S2157" s="403" t="s">
        <v>601</v>
      </c>
      <c r="T2157" s="403" t="str">
        <f>INDEX([1]CatGlob!$D:$D,MATCH($M2157,[1]CatGlob!$C:$C,0))</f>
        <v>RVI</v>
      </c>
      <c r="U2157" s="403" t="s">
        <v>4652</v>
      </c>
      <c r="V2157" s="404" t="str">
        <f>INDEX([1]CatGlob!$F:$F,MATCH($M2157,[1]CatGlob!$C:$C,0))</f>
        <v>RVI</v>
      </c>
      <c r="W2157" s="405"/>
      <c r="X2157" s="406">
        <v>0</v>
      </c>
      <c r="Y2157" s="407">
        <v>0</v>
      </c>
      <c r="Z2157" s="408">
        <v>0</v>
      </c>
      <c r="AA2157" s="407">
        <v>0</v>
      </c>
      <c r="AB2157" s="408">
        <v>0</v>
      </c>
      <c r="AC2157" s="407">
        <v>0</v>
      </c>
      <c r="AD2157" s="408">
        <v>0</v>
      </c>
      <c r="AE2157" s="407">
        <v>0</v>
      </c>
      <c r="AF2157" s="408">
        <v>0</v>
      </c>
      <c r="AG2157" s="407">
        <v>0</v>
      </c>
      <c r="AI2157" s="406">
        <v>0</v>
      </c>
      <c r="AJ2157" s="407">
        <v>0</v>
      </c>
      <c r="AK2157" s="408">
        <v>0</v>
      </c>
      <c r="AL2157" s="407">
        <v>0</v>
      </c>
      <c r="AM2157" s="408">
        <v>0</v>
      </c>
      <c r="AN2157" s="407">
        <v>0</v>
      </c>
      <c r="AO2157" s="408">
        <v>0</v>
      </c>
      <c r="AP2157" s="407">
        <v>0</v>
      </c>
      <c r="AQ2157" s="408">
        <v>0</v>
      </c>
      <c r="AR2157" s="407">
        <v>0</v>
      </c>
      <c r="AT2157" s="406">
        <v>0</v>
      </c>
      <c r="AU2157" s="407">
        <v>0</v>
      </c>
      <c r="AV2157" s="408">
        <v>0</v>
      </c>
      <c r="AW2157" s="407">
        <v>0</v>
      </c>
      <c r="AX2157" s="408">
        <v>0</v>
      </c>
      <c r="AY2157" s="407">
        <v>0</v>
      </c>
      <c r="AZ2157" s="408">
        <v>0</v>
      </c>
      <c r="BA2157" s="407">
        <v>0</v>
      </c>
      <c r="BB2157" s="408">
        <v>0</v>
      </c>
      <c r="BC2157" s="407">
        <v>0</v>
      </c>
    </row>
    <row r="2158" spans="1:55" x14ac:dyDescent="0.35">
      <c r="A2158" s="385" t="str" cm="1">
        <f t="array" ref="A2158">IFERROR(_xlfn.IFS(AND(F2158="Renta Variable",O2158=1),IFERROR(MATCH(B2158,[1]RV_Det!C:C,0),"Rev"),AND(J2158="Corporativa",O2158=1,I2158="EM"),IFERROR(MATCH(B2158,[1]RF_Corps!B:B,0),"Rev"),AND(F2158="Alternativos",O2158=1),IFERROR(MATCH(B2158,[1]Rep4!C:C,0),"Rev")),"")</f>
        <v/>
      </c>
      <c r="B2158" s="394" t="s">
        <v>5629</v>
      </c>
      <c r="C2158" s="409" t="s">
        <v>5630</v>
      </c>
      <c r="D2158" s="395" t="s">
        <v>5631</v>
      </c>
      <c r="E2158" s="396" t="str">
        <f>IF(B2158="","",INDEX([1]CatGlob!$S:$S,IFERROR(MATCH(MID(B2158,7,1),[1]CatGlob!$R:$R,0),MATCH(MID(B2158,1,2),[1]CatGlob!$R:$R,0))))</f>
        <v>DOL</v>
      </c>
      <c r="F2158" s="397" t="s">
        <v>43</v>
      </c>
      <c r="G2158" s="398" t="s">
        <v>328</v>
      </c>
      <c r="H2158" s="399" t="s">
        <v>48</v>
      </c>
      <c r="I2158" s="399" t="s">
        <v>5612</v>
      </c>
      <c r="J2158" s="399" t="s">
        <v>600</v>
      </c>
      <c r="K2158" s="396" t="s">
        <v>600</v>
      </c>
      <c r="L2158" s="400" t="str">
        <f>IF(ISERROR(MATCH(M2158,M$10:M2157,0)),M2158,"")</f>
        <v/>
      </c>
      <c r="M2158" s="401" t="str">
        <f>IF(B2158="","",IF(ISERROR(MATCH(F2158&amp;"_"&amp;G2158&amp;"_"&amp;H2158&amp;"_"&amp;I2158&amp;"_"&amp;J2158&amp;IF(K2158="","","_"&amp;K2158),[1]CatGlob!$B:$B,0)),F2158&amp;"_"&amp;G2158&amp;"_"&amp;H2158&amp;"_"&amp;I2158&amp;"_"&amp;J2158&amp;IF(K2158="","","_"&amp;K2158),INDEX([1]CatGlob!$C:$C,MATCH(F2158&amp;"_"&amp;G2158&amp;"_"&amp;H2158&amp;"_"&amp;I2158&amp;"_"&amp;J2158&amp;IF(K2158="","","_"&amp;K2158),[1]CatGlob!$B:$B,0))))</f>
        <v>RVI_DM_US_FIN</v>
      </c>
      <c r="N2158" s="402" t="str">
        <f t="shared" si="67"/>
        <v/>
      </c>
      <c r="O2158" s="402" t="str">
        <f t="shared" si="66"/>
        <v/>
      </c>
      <c r="P2158" s="401" t="str">
        <f>IF(LEN(B2158)&gt;8,INDEX([1]CatGlob!$X:$X,MATCH(M2158,[1]CatGlob!$W:$W,0)),"")</f>
        <v>INTER</v>
      </c>
      <c r="Q2158" s="403" t="str">
        <f>INDEX([1]CatGlob!P:P,MATCH(M2158,[1]CatGlob!O:O,0))</f>
        <v>RVI</v>
      </c>
      <c r="R2158" s="403" t="s">
        <v>601</v>
      </c>
      <c r="S2158" s="403" t="s">
        <v>601</v>
      </c>
      <c r="T2158" s="403" t="str">
        <f>INDEX([1]CatGlob!$D:$D,MATCH($M2158,[1]CatGlob!$C:$C,0))</f>
        <v>RVI</v>
      </c>
      <c r="U2158" s="403" t="s">
        <v>4652</v>
      </c>
      <c r="V2158" s="404" t="str">
        <f>INDEX([1]CatGlob!$F:$F,MATCH($M2158,[1]CatGlob!$C:$C,0))</f>
        <v>RVI</v>
      </c>
      <c r="W2158" s="405"/>
      <c r="X2158" s="406">
        <v>0</v>
      </c>
      <c r="Y2158" s="407">
        <v>0</v>
      </c>
      <c r="Z2158" s="408">
        <v>0</v>
      </c>
      <c r="AA2158" s="407">
        <v>0</v>
      </c>
      <c r="AB2158" s="408">
        <v>0</v>
      </c>
      <c r="AC2158" s="407">
        <v>0</v>
      </c>
      <c r="AD2158" s="408">
        <v>0</v>
      </c>
      <c r="AE2158" s="407">
        <v>0</v>
      </c>
      <c r="AF2158" s="408">
        <v>0</v>
      </c>
      <c r="AG2158" s="407">
        <v>0</v>
      </c>
      <c r="AI2158" s="406">
        <v>0</v>
      </c>
      <c r="AJ2158" s="407">
        <v>0</v>
      </c>
      <c r="AK2158" s="408">
        <v>0</v>
      </c>
      <c r="AL2158" s="407">
        <v>0</v>
      </c>
      <c r="AM2158" s="408">
        <v>0</v>
      </c>
      <c r="AN2158" s="407">
        <v>0</v>
      </c>
      <c r="AO2158" s="408">
        <v>0</v>
      </c>
      <c r="AP2158" s="407">
        <v>0</v>
      </c>
      <c r="AQ2158" s="408">
        <v>0</v>
      </c>
      <c r="AR2158" s="407">
        <v>0</v>
      </c>
      <c r="AT2158" s="406">
        <v>0</v>
      </c>
      <c r="AU2158" s="407">
        <v>0</v>
      </c>
      <c r="AV2158" s="408">
        <v>0</v>
      </c>
      <c r="AW2158" s="407">
        <v>0</v>
      </c>
      <c r="AX2158" s="408">
        <v>0</v>
      </c>
      <c r="AY2158" s="407">
        <v>0</v>
      </c>
      <c r="AZ2158" s="408">
        <v>0</v>
      </c>
      <c r="BA2158" s="407">
        <v>0</v>
      </c>
      <c r="BB2158" s="408">
        <v>0</v>
      </c>
      <c r="BC2158" s="407">
        <v>0</v>
      </c>
    </row>
    <row r="2159" spans="1:55" x14ac:dyDescent="0.35">
      <c r="A2159" s="385" t="str" cm="1">
        <f t="array" ref="A2159">IFERROR(_xlfn.IFS(AND(F2159="Renta Variable",O2159=1),IFERROR(MATCH(B2159,[1]RV_Det!C:C,0),"Rev"),AND(J2159="Corporativa",O2159=1,I2159="EM"),IFERROR(MATCH(B2159,[1]RF_Corps!B:B,0),"Rev"),AND(F2159="Alternativos",O2159=1),IFERROR(MATCH(B2159,[1]Rep4!C:C,0),"Rev")),"")</f>
        <v/>
      </c>
      <c r="B2159" s="394" t="s">
        <v>5632</v>
      </c>
      <c r="C2159" s="409" t="s">
        <v>5633</v>
      </c>
      <c r="D2159" s="395" t="s">
        <v>5634</v>
      </c>
      <c r="E2159" s="396" t="str">
        <f>IF(B2159="","",INDEX([1]CatGlob!$S:$S,IFERROR(MATCH(MID(B2159,7,1),[1]CatGlob!$R:$R,0),MATCH(MID(B2159,1,2),[1]CatGlob!$R:$R,0))))</f>
        <v>DOL</v>
      </c>
      <c r="F2159" s="397" t="s">
        <v>43</v>
      </c>
      <c r="G2159" s="398" t="s">
        <v>328</v>
      </c>
      <c r="H2159" s="399" t="s">
        <v>48</v>
      </c>
      <c r="I2159" s="399" t="s">
        <v>5612</v>
      </c>
      <c r="J2159" s="399" t="s">
        <v>600</v>
      </c>
      <c r="K2159" s="396" t="s">
        <v>600</v>
      </c>
      <c r="L2159" s="400" t="str">
        <f>IF(ISERROR(MATCH(M2159,M$10:M2158,0)),M2159,"")</f>
        <v/>
      </c>
      <c r="M2159" s="401" t="str">
        <f>IF(B2159="","",IF(ISERROR(MATCH(F2159&amp;"_"&amp;G2159&amp;"_"&amp;H2159&amp;"_"&amp;I2159&amp;"_"&amp;J2159&amp;IF(K2159="","","_"&amp;K2159),[1]CatGlob!$B:$B,0)),F2159&amp;"_"&amp;G2159&amp;"_"&amp;H2159&amp;"_"&amp;I2159&amp;"_"&amp;J2159&amp;IF(K2159="","","_"&amp;K2159),INDEX([1]CatGlob!$C:$C,MATCH(F2159&amp;"_"&amp;G2159&amp;"_"&amp;H2159&amp;"_"&amp;I2159&amp;"_"&amp;J2159&amp;IF(K2159="","","_"&amp;K2159),[1]CatGlob!$B:$B,0))))</f>
        <v>RVI_DM_US_FIN</v>
      </c>
      <c r="N2159" s="402" t="str">
        <f t="shared" si="67"/>
        <v/>
      </c>
      <c r="O2159" s="402" t="str">
        <f t="shared" si="66"/>
        <v/>
      </c>
      <c r="P2159" s="401" t="str">
        <f>IF(LEN(B2159)&gt;8,INDEX([1]CatGlob!$X:$X,MATCH(M2159,[1]CatGlob!$W:$W,0)),"")</f>
        <v>INTER</v>
      </c>
      <c r="Q2159" s="403" t="str">
        <f>INDEX([1]CatGlob!P:P,MATCH(M2159,[1]CatGlob!O:O,0))</f>
        <v>RVI</v>
      </c>
      <c r="R2159" s="403" t="s">
        <v>601</v>
      </c>
      <c r="S2159" s="403" t="s">
        <v>1025</v>
      </c>
      <c r="T2159" s="403" t="str">
        <f>INDEX([1]CatGlob!$D:$D,MATCH($M2159,[1]CatGlob!$C:$C,0))</f>
        <v>RVI</v>
      </c>
      <c r="U2159" s="403" t="s">
        <v>602</v>
      </c>
      <c r="V2159" s="404" t="str">
        <f>INDEX([1]CatGlob!$F:$F,MATCH($M2159,[1]CatGlob!$C:$C,0))</f>
        <v>RVI</v>
      </c>
      <c r="W2159" s="405"/>
      <c r="X2159" s="406">
        <v>0</v>
      </c>
      <c r="Y2159" s="407">
        <v>0</v>
      </c>
      <c r="Z2159" s="408">
        <v>0</v>
      </c>
      <c r="AA2159" s="407">
        <v>0</v>
      </c>
      <c r="AB2159" s="408">
        <v>0</v>
      </c>
      <c r="AC2159" s="407">
        <v>0</v>
      </c>
      <c r="AD2159" s="408">
        <v>0</v>
      </c>
      <c r="AE2159" s="407">
        <v>0</v>
      </c>
      <c r="AF2159" s="408">
        <v>0</v>
      </c>
      <c r="AG2159" s="407">
        <v>0</v>
      </c>
      <c r="AI2159" s="406">
        <v>0</v>
      </c>
      <c r="AJ2159" s="407">
        <v>0</v>
      </c>
      <c r="AK2159" s="408">
        <v>0</v>
      </c>
      <c r="AL2159" s="407">
        <v>0</v>
      </c>
      <c r="AM2159" s="408">
        <v>0</v>
      </c>
      <c r="AN2159" s="407">
        <v>0</v>
      </c>
      <c r="AO2159" s="408">
        <v>0</v>
      </c>
      <c r="AP2159" s="407">
        <v>0</v>
      </c>
      <c r="AQ2159" s="408">
        <v>0</v>
      </c>
      <c r="AR2159" s="407">
        <v>0</v>
      </c>
      <c r="AT2159" s="406">
        <v>0</v>
      </c>
      <c r="AU2159" s="407">
        <v>0</v>
      </c>
      <c r="AV2159" s="408">
        <v>0</v>
      </c>
      <c r="AW2159" s="407">
        <v>0</v>
      </c>
      <c r="AX2159" s="408">
        <v>0</v>
      </c>
      <c r="AY2159" s="407">
        <v>0</v>
      </c>
      <c r="AZ2159" s="408">
        <v>0</v>
      </c>
      <c r="BA2159" s="407">
        <v>0</v>
      </c>
      <c r="BB2159" s="408">
        <v>0</v>
      </c>
      <c r="BC2159" s="407">
        <v>0</v>
      </c>
    </row>
    <row r="2160" spans="1:55" x14ac:dyDescent="0.35">
      <c r="A2160" s="385" t="str" cm="1">
        <f t="array" ref="A2160">IFERROR(_xlfn.IFS(AND(F2160="Renta Variable",O2160=1),IFERROR(MATCH(B2160,[1]RV_Det!C:C,0),"Rev"),AND(J2160="Corporativa",O2160=1,I2160="EM"),IFERROR(MATCH(B2160,[1]RF_Corps!B:B,0),"Rev"),AND(F2160="Alternativos",O2160=1),IFERROR(MATCH(B2160,[1]Rep4!C:C,0),"Rev")),"")</f>
        <v/>
      </c>
      <c r="B2160" s="394" t="s">
        <v>5635</v>
      </c>
      <c r="C2160" s="409" t="s">
        <v>5636</v>
      </c>
      <c r="D2160" s="395" t="s">
        <v>5637</v>
      </c>
      <c r="E2160" s="396" t="str">
        <f>IF(B2160="","",INDEX([1]CatGlob!$S:$S,IFERROR(MATCH(MID(B2160,7,1),[1]CatGlob!$R:$R,0),MATCH(MID(B2160,1,2),[1]CatGlob!$R:$R,0))))</f>
        <v>DOL</v>
      </c>
      <c r="F2160" s="397" t="s">
        <v>43</v>
      </c>
      <c r="G2160" s="398" t="s">
        <v>328</v>
      </c>
      <c r="H2160" s="399" t="s">
        <v>48</v>
      </c>
      <c r="I2160" s="399" t="s">
        <v>5612</v>
      </c>
      <c r="J2160" s="399" t="s">
        <v>600</v>
      </c>
      <c r="K2160" s="396" t="s">
        <v>600</v>
      </c>
      <c r="L2160" s="400" t="str">
        <f>IF(ISERROR(MATCH(M2160,M$10:M2159,0)),M2160,"")</f>
        <v/>
      </c>
      <c r="M2160" s="401" t="str">
        <f>IF(B2160="","",IF(ISERROR(MATCH(F2160&amp;"_"&amp;G2160&amp;"_"&amp;H2160&amp;"_"&amp;I2160&amp;"_"&amp;J2160&amp;IF(K2160="","","_"&amp;K2160),[1]CatGlob!$B:$B,0)),F2160&amp;"_"&amp;G2160&amp;"_"&amp;H2160&amp;"_"&amp;I2160&amp;"_"&amp;J2160&amp;IF(K2160="","","_"&amp;K2160),INDEX([1]CatGlob!$C:$C,MATCH(F2160&amp;"_"&amp;G2160&amp;"_"&amp;H2160&amp;"_"&amp;I2160&amp;"_"&amp;J2160&amp;IF(K2160="","","_"&amp;K2160),[1]CatGlob!$B:$B,0))))</f>
        <v>RVI_DM_US_FIN</v>
      </c>
      <c r="N2160" s="402" t="str">
        <f t="shared" si="67"/>
        <v/>
      </c>
      <c r="O2160" s="402" t="str">
        <f t="shared" si="66"/>
        <v/>
      </c>
      <c r="P2160" s="401" t="str">
        <f>IF(LEN(B2160)&gt;8,INDEX([1]CatGlob!$X:$X,MATCH(M2160,[1]CatGlob!$W:$W,0)),"")</f>
        <v>INTER</v>
      </c>
      <c r="Q2160" s="403" t="str">
        <f>INDEX([1]CatGlob!P:P,MATCH(M2160,[1]CatGlob!O:O,0))</f>
        <v>RVI</v>
      </c>
      <c r="R2160" s="403" t="s">
        <v>601</v>
      </c>
      <c r="S2160" s="403" t="s">
        <v>1025</v>
      </c>
      <c r="T2160" s="403" t="str">
        <f>INDEX([1]CatGlob!$D:$D,MATCH($M2160,[1]CatGlob!$C:$C,0))</f>
        <v>RVI</v>
      </c>
      <c r="U2160" s="403" t="s">
        <v>602</v>
      </c>
      <c r="V2160" s="404" t="str">
        <f>INDEX([1]CatGlob!$F:$F,MATCH($M2160,[1]CatGlob!$C:$C,0))</f>
        <v>RVI</v>
      </c>
      <c r="W2160" s="405"/>
      <c r="X2160" s="406">
        <v>0</v>
      </c>
      <c r="Y2160" s="407">
        <v>0</v>
      </c>
      <c r="Z2160" s="408">
        <v>0</v>
      </c>
      <c r="AA2160" s="407">
        <v>0</v>
      </c>
      <c r="AB2160" s="408">
        <v>0</v>
      </c>
      <c r="AC2160" s="407">
        <v>0</v>
      </c>
      <c r="AD2160" s="408">
        <v>0</v>
      </c>
      <c r="AE2160" s="407">
        <v>0</v>
      </c>
      <c r="AF2160" s="408">
        <v>0</v>
      </c>
      <c r="AG2160" s="407">
        <v>0</v>
      </c>
      <c r="AI2160" s="406">
        <v>0</v>
      </c>
      <c r="AJ2160" s="407">
        <v>0</v>
      </c>
      <c r="AK2160" s="408">
        <v>0</v>
      </c>
      <c r="AL2160" s="407">
        <v>0</v>
      </c>
      <c r="AM2160" s="408">
        <v>0</v>
      </c>
      <c r="AN2160" s="407">
        <v>0</v>
      </c>
      <c r="AO2160" s="408">
        <v>0</v>
      </c>
      <c r="AP2160" s="407">
        <v>0</v>
      </c>
      <c r="AQ2160" s="408">
        <v>0</v>
      </c>
      <c r="AR2160" s="407">
        <v>0</v>
      </c>
      <c r="AT2160" s="406">
        <v>0</v>
      </c>
      <c r="AU2160" s="407">
        <v>0</v>
      </c>
      <c r="AV2160" s="408">
        <v>0</v>
      </c>
      <c r="AW2160" s="407">
        <v>0</v>
      </c>
      <c r="AX2160" s="408">
        <v>0</v>
      </c>
      <c r="AY2160" s="407">
        <v>0</v>
      </c>
      <c r="AZ2160" s="408">
        <v>0</v>
      </c>
      <c r="BA2160" s="407">
        <v>0</v>
      </c>
      <c r="BB2160" s="408">
        <v>0</v>
      </c>
      <c r="BC2160" s="407">
        <v>0</v>
      </c>
    </row>
    <row r="2161" spans="1:55" x14ac:dyDescent="0.35">
      <c r="A2161" s="385" t="str" cm="1">
        <f t="array" ref="A2161">IFERROR(_xlfn.IFS(AND(F2161="Renta Variable",O2161=1),IFERROR(MATCH(B2161,[1]RV_Det!C:C,0),"Rev"),AND(J2161="Corporativa",O2161=1,I2161="EM"),IFERROR(MATCH(B2161,[1]RF_Corps!B:B,0),"Rev"),AND(F2161="Alternativos",O2161=1),IFERROR(MATCH(B2161,[1]Rep4!C:C,0),"Rev")),"")</f>
        <v/>
      </c>
      <c r="B2161" s="394" t="s">
        <v>5638</v>
      </c>
      <c r="C2161" s="409" t="s">
        <v>5639</v>
      </c>
      <c r="D2161" s="395" t="s">
        <v>5640</v>
      </c>
      <c r="E2161" s="396" t="str">
        <f>IF(B2161="","",INDEX([1]CatGlob!$S:$S,IFERROR(MATCH(MID(B2161,7,1),[1]CatGlob!$R:$R,0),MATCH(MID(B2161,1,2),[1]CatGlob!$R:$R,0))))</f>
        <v>DOL</v>
      </c>
      <c r="F2161" s="397" t="s">
        <v>43</v>
      </c>
      <c r="G2161" s="398" t="s">
        <v>328</v>
      </c>
      <c r="H2161" s="399" t="s">
        <v>48</v>
      </c>
      <c r="I2161" s="399" t="s">
        <v>5612</v>
      </c>
      <c r="J2161" s="399" t="s">
        <v>600</v>
      </c>
      <c r="K2161" s="396" t="s">
        <v>600</v>
      </c>
      <c r="L2161" s="400" t="str">
        <f>IF(ISERROR(MATCH(M2161,M$10:M2160,0)),M2161,"")</f>
        <v/>
      </c>
      <c r="M2161" s="401" t="str">
        <f>IF(B2161="","",IF(ISERROR(MATCH(F2161&amp;"_"&amp;G2161&amp;"_"&amp;H2161&amp;"_"&amp;I2161&amp;"_"&amp;J2161&amp;IF(K2161="","","_"&amp;K2161),[1]CatGlob!$B:$B,0)),F2161&amp;"_"&amp;G2161&amp;"_"&amp;H2161&amp;"_"&amp;I2161&amp;"_"&amp;J2161&amp;IF(K2161="","","_"&amp;K2161),INDEX([1]CatGlob!$C:$C,MATCH(F2161&amp;"_"&amp;G2161&amp;"_"&amp;H2161&amp;"_"&amp;I2161&amp;"_"&amp;J2161&amp;IF(K2161="","","_"&amp;K2161),[1]CatGlob!$B:$B,0))))</f>
        <v>RVI_DM_US_FIN</v>
      </c>
      <c r="N2161" s="402" t="str">
        <f t="shared" si="67"/>
        <v/>
      </c>
      <c r="O2161" s="402" t="str">
        <f t="shared" si="66"/>
        <v/>
      </c>
      <c r="P2161" s="401" t="str">
        <f>IF(LEN(B2161)&gt;8,INDEX([1]CatGlob!$X:$X,MATCH(M2161,[1]CatGlob!$W:$W,0)),"")</f>
        <v>INTER</v>
      </c>
      <c r="Q2161" s="403" t="str">
        <f>INDEX([1]CatGlob!P:P,MATCH(M2161,[1]CatGlob!O:O,0))</f>
        <v>RVI</v>
      </c>
      <c r="R2161" s="403" t="s">
        <v>601</v>
      </c>
      <c r="S2161" s="403" t="s">
        <v>1025</v>
      </c>
      <c r="T2161" s="403" t="str">
        <f>INDEX([1]CatGlob!$D:$D,MATCH($M2161,[1]CatGlob!$C:$C,0))</f>
        <v>RVI</v>
      </c>
      <c r="U2161" s="403" t="s">
        <v>602</v>
      </c>
      <c r="V2161" s="404" t="str">
        <f>INDEX([1]CatGlob!$F:$F,MATCH($M2161,[1]CatGlob!$C:$C,0))</f>
        <v>RVI</v>
      </c>
      <c r="W2161" s="405"/>
      <c r="X2161" s="406">
        <v>0</v>
      </c>
      <c r="Y2161" s="407">
        <v>0</v>
      </c>
      <c r="Z2161" s="408">
        <v>0</v>
      </c>
      <c r="AA2161" s="407">
        <v>0</v>
      </c>
      <c r="AB2161" s="408">
        <v>0</v>
      </c>
      <c r="AC2161" s="407">
        <v>0</v>
      </c>
      <c r="AD2161" s="408">
        <v>0</v>
      </c>
      <c r="AE2161" s="407">
        <v>0</v>
      </c>
      <c r="AF2161" s="408">
        <v>0</v>
      </c>
      <c r="AG2161" s="407">
        <v>0</v>
      </c>
      <c r="AI2161" s="406">
        <v>0</v>
      </c>
      <c r="AJ2161" s="407">
        <v>0</v>
      </c>
      <c r="AK2161" s="408">
        <v>0</v>
      </c>
      <c r="AL2161" s="407">
        <v>0</v>
      </c>
      <c r="AM2161" s="408">
        <v>0</v>
      </c>
      <c r="AN2161" s="407">
        <v>0</v>
      </c>
      <c r="AO2161" s="408">
        <v>0</v>
      </c>
      <c r="AP2161" s="407">
        <v>0</v>
      </c>
      <c r="AQ2161" s="408">
        <v>0</v>
      </c>
      <c r="AR2161" s="407">
        <v>0</v>
      </c>
      <c r="AT2161" s="406">
        <v>0</v>
      </c>
      <c r="AU2161" s="407">
        <v>0</v>
      </c>
      <c r="AV2161" s="408">
        <v>0</v>
      </c>
      <c r="AW2161" s="407">
        <v>0</v>
      </c>
      <c r="AX2161" s="408">
        <v>0</v>
      </c>
      <c r="AY2161" s="407">
        <v>0</v>
      </c>
      <c r="AZ2161" s="408">
        <v>0</v>
      </c>
      <c r="BA2161" s="407">
        <v>0</v>
      </c>
      <c r="BB2161" s="408">
        <v>0</v>
      </c>
      <c r="BC2161" s="407">
        <v>0</v>
      </c>
    </row>
    <row r="2162" spans="1:55" x14ac:dyDescent="0.35">
      <c r="A2162" s="385" t="str" cm="1">
        <f t="array" ref="A2162">IFERROR(_xlfn.IFS(AND(F2162="Renta Variable",O2162=1),IFERROR(MATCH(B2162,[1]RV_Det!C:C,0),"Rev"),AND(J2162="Corporativa",O2162=1,I2162="EM"),IFERROR(MATCH(B2162,[1]RF_Corps!B:B,0),"Rev"),AND(F2162="Alternativos",O2162=1),IFERROR(MATCH(B2162,[1]Rep4!C:C,0),"Rev")),"")</f>
        <v/>
      </c>
      <c r="B2162" s="394" t="s">
        <v>5641</v>
      </c>
      <c r="C2162" s="409" t="s">
        <v>5642</v>
      </c>
      <c r="D2162" s="395" t="s">
        <v>5643</v>
      </c>
      <c r="E2162" s="396" t="str">
        <f>IF(B2162="","",INDEX([1]CatGlob!$S:$S,IFERROR(MATCH(MID(B2162,7,1),[1]CatGlob!$R:$R,0),MATCH(MID(B2162,1,2),[1]CatGlob!$R:$R,0))))</f>
        <v>DOL</v>
      </c>
      <c r="F2162" s="397" t="s">
        <v>43</v>
      </c>
      <c r="G2162" s="398" t="s">
        <v>328</v>
      </c>
      <c r="H2162" s="399" t="s">
        <v>48</v>
      </c>
      <c r="I2162" s="399" t="s">
        <v>5612</v>
      </c>
      <c r="J2162" s="399" t="s">
        <v>600</v>
      </c>
      <c r="K2162" s="396" t="s">
        <v>600</v>
      </c>
      <c r="L2162" s="400" t="str">
        <f>IF(ISERROR(MATCH(M2162,M$10:M2161,0)),M2162,"")</f>
        <v/>
      </c>
      <c r="M2162" s="401" t="str">
        <f>IF(B2162="","",IF(ISERROR(MATCH(F2162&amp;"_"&amp;G2162&amp;"_"&amp;H2162&amp;"_"&amp;I2162&amp;"_"&amp;J2162&amp;IF(K2162="","","_"&amp;K2162),[1]CatGlob!$B:$B,0)),F2162&amp;"_"&amp;G2162&amp;"_"&amp;H2162&amp;"_"&amp;I2162&amp;"_"&amp;J2162&amp;IF(K2162="","","_"&amp;K2162),INDEX([1]CatGlob!$C:$C,MATCH(F2162&amp;"_"&amp;G2162&amp;"_"&amp;H2162&amp;"_"&amp;I2162&amp;"_"&amp;J2162&amp;IF(K2162="","","_"&amp;K2162),[1]CatGlob!$B:$B,0))))</f>
        <v>RVI_DM_US_FIN</v>
      </c>
      <c r="N2162" s="402" t="str">
        <f t="shared" si="67"/>
        <v/>
      </c>
      <c r="O2162" s="402" t="str">
        <f t="shared" si="66"/>
        <v/>
      </c>
      <c r="P2162" s="401" t="str">
        <f>IF(LEN(B2162)&gt;8,INDEX([1]CatGlob!$X:$X,MATCH(M2162,[1]CatGlob!$W:$W,0)),"")</f>
        <v>INTER</v>
      </c>
      <c r="Q2162" s="403" t="str">
        <f>INDEX([1]CatGlob!P:P,MATCH(M2162,[1]CatGlob!O:O,0))</f>
        <v>RVI</v>
      </c>
      <c r="R2162" s="403" t="s">
        <v>601</v>
      </c>
      <c r="S2162" s="403" t="s">
        <v>1025</v>
      </c>
      <c r="T2162" s="403" t="str">
        <f>INDEX([1]CatGlob!$D:$D,MATCH($M2162,[1]CatGlob!$C:$C,0))</f>
        <v>RVI</v>
      </c>
      <c r="U2162" s="403" t="s">
        <v>602</v>
      </c>
      <c r="V2162" s="404" t="str">
        <f>INDEX([1]CatGlob!$F:$F,MATCH($M2162,[1]CatGlob!$C:$C,0))</f>
        <v>RVI</v>
      </c>
      <c r="W2162" s="405"/>
      <c r="X2162" s="406">
        <v>0</v>
      </c>
      <c r="Y2162" s="407">
        <v>0</v>
      </c>
      <c r="Z2162" s="408">
        <v>0</v>
      </c>
      <c r="AA2162" s="407">
        <v>0</v>
      </c>
      <c r="AB2162" s="408">
        <v>0</v>
      </c>
      <c r="AC2162" s="407">
        <v>0</v>
      </c>
      <c r="AD2162" s="408">
        <v>0</v>
      </c>
      <c r="AE2162" s="407">
        <v>0</v>
      </c>
      <c r="AF2162" s="408">
        <v>0</v>
      </c>
      <c r="AG2162" s="407">
        <v>0</v>
      </c>
      <c r="AI2162" s="406">
        <v>0</v>
      </c>
      <c r="AJ2162" s="407">
        <v>0</v>
      </c>
      <c r="AK2162" s="408">
        <v>0</v>
      </c>
      <c r="AL2162" s="407">
        <v>0</v>
      </c>
      <c r="AM2162" s="408">
        <v>0</v>
      </c>
      <c r="AN2162" s="407">
        <v>0</v>
      </c>
      <c r="AO2162" s="408">
        <v>0</v>
      </c>
      <c r="AP2162" s="407">
        <v>0</v>
      </c>
      <c r="AQ2162" s="408">
        <v>0</v>
      </c>
      <c r="AR2162" s="407">
        <v>0</v>
      </c>
      <c r="AT2162" s="406">
        <v>0</v>
      </c>
      <c r="AU2162" s="407">
        <v>0</v>
      </c>
      <c r="AV2162" s="408">
        <v>0</v>
      </c>
      <c r="AW2162" s="407">
        <v>0</v>
      </c>
      <c r="AX2162" s="408">
        <v>0</v>
      </c>
      <c r="AY2162" s="407">
        <v>0</v>
      </c>
      <c r="AZ2162" s="408">
        <v>0</v>
      </c>
      <c r="BA2162" s="407">
        <v>0</v>
      </c>
      <c r="BB2162" s="408">
        <v>0</v>
      </c>
      <c r="BC2162" s="407">
        <v>0</v>
      </c>
    </row>
    <row r="2163" spans="1:55" x14ac:dyDescent="0.35">
      <c r="A2163" s="385" cm="1">
        <f t="array" ref="A2163">IFERROR(_xlfn.IFS(AND(F2163="Renta Variable",O2163=1),IFERROR(MATCH(B2163,[1]RV_Det!C:C,0),"Rev"),AND(J2163="Corporativa",O2163=1,I2163="EM"),IFERROR(MATCH(B2163,[1]RF_Corps!B:B,0),"Rev"),AND(F2163="Alternativos",O2163=1),IFERROR(MATCH(B2163,[1]Rep4!C:C,0),"Rev")),"")</f>
        <v>370</v>
      </c>
      <c r="B2163" s="396" t="s">
        <v>5644</v>
      </c>
      <c r="C2163" s="412" t="s">
        <v>5645</v>
      </c>
      <c r="D2163" s="395" t="s">
        <v>5646</v>
      </c>
      <c r="E2163" s="396" t="str">
        <f>IF(B2163="","",INDEX([1]CatGlob!$S:$S,IFERROR(MATCH(MID(B2163,7,1),[1]CatGlob!$R:$R,0),MATCH(MID(B2163,1,2),[1]CatGlob!$R:$R,0))))</f>
        <v>DOL</v>
      </c>
      <c r="F2163" s="397" t="s">
        <v>43</v>
      </c>
      <c r="G2163" s="398" t="s">
        <v>328</v>
      </c>
      <c r="H2163" s="399" t="s">
        <v>48</v>
      </c>
      <c r="I2163" s="399" t="s">
        <v>5612</v>
      </c>
      <c r="J2163" s="399" t="s">
        <v>600</v>
      </c>
      <c r="K2163" s="396" t="s">
        <v>600</v>
      </c>
      <c r="L2163" s="400" t="str">
        <f>IF(ISERROR(MATCH(M2163,M$10:M2162,0)),M2163,"")</f>
        <v/>
      </c>
      <c r="M2163" s="401" t="str">
        <f>IF(B2163="","",IF(ISERROR(MATCH(F2163&amp;"_"&amp;G2163&amp;"_"&amp;H2163&amp;"_"&amp;I2163&amp;"_"&amp;J2163&amp;IF(K2163="","","_"&amp;K2163),[1]CatGlob!$B:$B,0)),F2163&amp;"_"&amp;G2163&amp;"_"&amp;H2163&amp;"_"&amp;I2163&amp;"_"&amp;J2163&amp;IF(K2163="","","_"&amp;K2163),INDEX([1]CatGlob!$C:$C,MATCH(F2163&amp;"_"&amp;G2163&amp;"_"&amp;H2163&amp;"_"&amp;I2163&amp;"_"&amp;J2163&amp;IF(K2163="","","_"&amp;K2163),[1]CatGlob!$B:$B,0))))</f>
        <v>RVI_DM_US_FIN</v>
      </c>
      <c r="N2163" s="402" t="str">
        <f t="shared" si="67"/>
        <v/>
      </c>
      <c r="O2163" s="402">
        <f t="shared" si="66"/>
        <v>1</v>
      </c>
      <c r="P2163" s="401" t="str">
        <f>IF(LEN(B2163)&gt;8,INDEX([1]CatGlob!$X:$X,MATCH(M2163,[1]CatGlob!$W:$W,0)),"")</f>
        <v>INTER</v>
      </c>
      <c r="Q2163" s="403" t="str">
        <f>INDEX([1]CatGlob!P:P,MATCH(M2163,[1]CatGlob!O:O,0))</f>
        <v>RVI</v>
      </c>
      <c r="R2163" s="403"/>
      <c r="S2163" s="403" t="s">
        <v>1025</v>
      </c>
      <c r="T2163" s="403" t="str">
        <f>INDEX([1]CatGlob!$D:$D,MATCH($M2163,[1]CatGlob!$C:$C,0))</f>
        <v>RVI</v>
      </c>
      <c r="U2163" s="403" t="s">
        <v>602</v>
      </c>
      <c r="V2163" s="404" t="str">
        <f>INDEX([1]CatGlob!$F:$F,MATCH($M2163,[1]CatGlob!$C:$C,0))</f>
        <v>RVI</v>
      </c>
      <c r="W2163" s="405"/>
      <c r="X2163" s="406">
        <v>0</v>
      </c>
      <c r="Y2163" s="407">
        <v>0</v>
      </c>
      <c r="Z2163" s="408">
        <v>0</v>
      </c>
      <c r="AA2163" s="407">
        <v>0</v>
      </c>
      <c r="AB2163" s="408">
        <v>0</v>
      </c>
      <c r="AC2163" s="407">
        <v>0</v>
      </c>
      <c r="AD2163" s="408">
        <v>0</v>
      </c>
      <c r="AE2163" s="407">
        <v>0</v>
      </c>
      <c r="AF2163" s="408">
        <v>0</v>
      </c>
      <c r="AG2163" s="407">
        <v>0</v>
      </c>
      <c r="AI2163" s="406">
        <v>0</v>
      </c>
      <c r="AJ2163" s="407">
        <v>0</v>
      </c>
      <c r="AK2163" s="408">
        <v>-1.4215103420683099E-2</v>
      </c>
      <c r="AL2163" s="407">
        <v>-1.7805975057227901</v>
      </c>
      <c r="AM2163" s="408">
        <v>0</v>
      </c>
      <c r="AN2163" s="407">
        <v>0</v>
      </c>
      <c r="AO2163" s="408">
        <v>0</v>
      </c>
      <c r="AP2163" s="407">
        <v>0</v>
      </c>
      <c r="AQ2163" s="408">
        <v>-4.1035961280008202E-3</v>
      </c>
      <c r="AR2163" s="407">
        <v>-0.51402039181652603</v>
      </c>
      <c r="AT2163" s="406">
        <v>0</v>
      </c>
      <c r="AU2163" s="407">
        <v>0</v>
      </c>
      <c r="AV2163" s="408">
        <v>-2.04729274055186E-2</v>
      </c>
      <c r="AW2163" s="407">
        <v>-2.5644585476636301</v>
      </c>
      <c r="AX2163" s="408">
        <v>-2.0280954280931299E-2</v>
      </c>
      <c r="AY2163" s="407">
        <v>-2.5404118097194202</v>
      </c>
      <c r="AZ2163" s="408">
        <v>0</v>
      </c>
      <c r="BA2163" s="407">
        <v>0</v>
      </c>
      <c r="BB2163" s="408">
        <v>-1.44350825471516E-2</v>
      </c>
      <c r="BC2163" s="407">
        <v>-1.80815230235683</v>
      </c>
    </row>
    <row r="2164" spans="1:55" x14ac:dyDescent="0.35">
      <c r="A2164" s="385" t="str" cm="1">
        <f t="array" ref="A2164">IFERROR(_xlfn.IFS(AND(F2164="Renta Variable",O2164=1),IFERROR(MATCH(B2164,[1]RV_Det!C:C,0),"Rev"),AND(J2164="Corporativa",O2164=1,I2164="EM"),IFERROR(MATCH(B2164,[1]RF_Corps!B:B,0),"Rev"),AND(F2164="Alternativos",O2164=1),IFERROR(MATCH(B2164,[1]Rep4!C:C,0),"Rev")),"")</f>
        <v/>
      </c>
      <c r="B2164" s="396" t="s">
        <v>5647</v>
      </c>
      <c r="C2164" s="412" t="s">
        <v>5648</v>
      </c>
      <c r="D2164" s="395" t="s">
        <v>5649</v>
      </c>
      <c r="E2164" s="396" t="str">
        <f>IF(B2164="","",INDEX([1]CatGlob!$S:$S,IFERROR(MATCH(MID(B2164,7,1),[1]CatGlob!$R:$R,0),MATCH(MID(B2164,1,2),[1]CatGlob!$R:$R,0))))</f>
        <v>DOL</v>
      </c>
      <c r="F2164" s="397" t="s">
        <v>43</v>
      </c>
      <c r="G2164" s="398" t="s">
        <v>328</v>
      </c>
      <c r="H2164" s="399" t="s">
        <v>48</v>
      </c>
      <c r="I2164" s="399" t="s">
        <v>5612</v>
      </c>
      <c r="J2164" s="399" t="s">
        <v>600</v>
      </c>
      <c r="K2164" s="396" t="s">
        <v>600</v>
      </c>
      <c r="L2164" s="400" t="str">
        <f>IF(ISERROR(MATCH(M2164,M$10:M2163,0)),M2164,"")</f>
        <v/>
      </c>
      <c r="M2164" s="401" t="str">
        <f>IF(B2164="","",IF(ISERROR(MATCH(F2164&amp;"_"&amp;G2164&amp;"_"&amp;H2164&amp;"_"&amp;I2164&amp;"_"&amp;J2164&amp;IF(K2164="","","_"&amp;K2164),[1]CatGlob!$B:$B,0)),F2164&amp;"_"&amp;G2164&amp;"_"&amp;H2164&amp;"_"&amp;I2164&amp;"_"&amp;J2164&amp;IF(K2164="","","_"&amp;K2164),INDEX([1]CatGlob!$C:$C,MATCH(F2164&amp;"_"&amp;G2164&amp;"_"&amp;H2164&amp;"_"&amp;I2164&amp;"_"&amp;J2164&amp;IF(K2164="","","_"&amp;K2164),[1]CatGlob!$B:$B,0))))</f>
        <v>RVI_DM_US_FIN</v>
      </c>
      <c r="N2164" s="402" t="str">
        <f t="shared" si="67"/>
        <v/>
      </c>
      <c r="O2164" s="402" t="str">
        <f t="shared" si="66"/>
        <v/>
      </c>
      <c r="P2164" s="401" t="str">
        <f>IF(LEN(B2164)&gt;8,INDEX([1]CatGlob!$X:$X,MATCH(M2164,[1]CatGlob!$W:$W,0)),"")</f>
        <v>INTER</v>
      </c>
      <c r="Q2164" s="403" t="str">
        <f>INDEX([1]CatGlob!P:P,MATCH(M2164,[1]CatGlob!O:O,0))</f>
        <v>RVI</v>
      </c>
      <c r="R2164" s="403" t="s">
        <v>1017</v>
      </c>
      <c r="S2164" s="403" t="s">
        <v>1025</v>
      </c>
      <c r="T2164" s="403" t="str">
        <f>INDEX([1]CatGlob!$D:$D,MATCH($M2164,[1]CatGlob!$C:$C,0))</f>
        <v>RVI</v>
      </c>
      <c r="U2164" s="403" t="s">
        <v>602</v>
      </c>
      <c r="V2164" s="404" t="str">
        <f>INDEX([1]CatGlob!$F:$F,MATCH($M2164,[1]CatGlob!$C:$C,0))</f>
        <v>RVI</v>
      </c>
      <c r="W2164" s="405"/>
      <c r="X2164" s="406">
        <v>0</v>
      </c>
      <c r="Y2164" s="407">
        <v>0</v>
      </c>
      <c r="Z2164" s="408">
        <v>0</v>
      </c>
      <c r="AA2164" s="407">
        <v>0</v>
      </c>
      <c r="AB2164" s="408">
        <v>0</v>
      </c>
      <c r="AC2164" s="407">
        <v>0</v>
      </c>
      <c r="AD2164" s="408">
        <v>0</v>
      </c>
      <c r="AE2164" s="407">
        <v>0</v>
      </c>
      <c r="AF2164" s="408">
        <v>0</v>
      </c>
      <c r="AG2164" s="407">
        <v>0</v>
      </c>
      <c r="AI2164" s="406">
        <v>0</v>
      </c>
      <c r="AJ2164" s="407">
        <v>0</v>
      </c>
      <c r="AK2164" s="408">
        <v>0</v>
      </c>
      <c r="AL2164" s="407">
        <v>0</v>
      </c>
      <c r="AM2164" s="408">
        <v>0</v>
      </c>
      <c r="AN2164" s="407">
        <v>0</v>
      </c>
      <c r="AO2164" s="408">
        <v>0</v>
      </c>
      <c r="AP2164" s="407">
        <v>0</v>
      </c>
      <c r="AQ2164" s="408">
        <v>0</v>
      </c>
      <c r="AR2164" s="407">
        <v>0</v>
      </c>
      <c r="AT2164" s="406">
        <v>0</v>
      </c>
      <c r="AU2164" s="407">
        <v>0</v>
      </c>
      <c r="AV2164" s="408">
        <v>0</v>
      </c>
      <c r="AW2164" s="407">
        <v>0</v>
      </c>
      <c r="AX2164" s="408">
        <v>0</v>
      </c>
      <c r="AY2164" s="407">
        <v>0</v>
      </c>
      <c r="AZ2164" s="408">
        <v>0</v>
      </c>
      <c r="BA2164" s="407">
        <v>0</v>
      </c>
      <c r="BB2164" s="408">
        <v>0</v>
      </c>
      <c r="BC2164" s="407">
        <v>0</v>
      </c>
    </row>
    <row r="2165" spans="1:55" x14ac:dyDescent="0.35">
      <c r="A2165" s="385" t="str" cm="1">
        <f t="array" ref="A2165">IFERROR(_xlfn.IFS(AND(F2165="Renta Variable",O2165=1),IFERROR(MATCH(B2165,[1]RV_Det!C:C,0),"Rev"),AND(J2165="Corporativa",O2165=1,I2165="EM"),IFERROR(MATCH(B2165,[1]RF_Corps!B:B,0),"Rev"),AND(F2165="Alternativos",O2165=1),IFERROR(MATCH(B2165,[1]Rep4!C:C,0),"Rev")),"")</f>
        <v/>
      </c>
      <c r="B2165" s="394" t="s">
        <v>5650</v>
      </c>
      <c r="C2165" s="409" t="s">
        <v>5651</v>
      </c>
      <c r="D2165" s="395" t="s">
        <v>5652</v>
      </c>
      <c r="E2165" s="396" t="str">
        <f>IF(B2165="","",INDEX([1]CatGlob!$S:$S,IFERROR(MATCH(MID(B2165,7,1),[1]CatGlob!$R:$R,0),MATCH(MID(B2165,1,2),[1]CatGlob!$R:$R,0))))</f>
        <v>DOL</v>
      </c>
      <c r="F2165" s="397" t="s">
        <v>43</v>
      </c>
      <c r="G2165" s="398" t="s">
        <v>328</v>
      </c>
      <c r="H2165" s="399" t="s">
        <v>48</v>
      </c>
      <c r="I2165" s="399" t="s">
        <v>5653</v>
      </c>
      <c r="J2165" s="399" t="s">
        <v>600</v>
      </c>
      <c r="K2165" s="396" t="s">
        <v>600</v>
      </c>
      <c r="L2165" s="400" t="str">
        <f>IF(ISERROR(MATCH(M2165,M$10:M2164,0)),M2165,"")</f>
        <v>RVI_DM_US_HC</v>
      </c>
      <c r="M2165" s="401" t="str">
        <f>IF(B2165="","",IF(ISERROR(MATCH(F2165&amp;"_"&amp;G2165&amp;"_"&amp;H2165&amp;"_"&amp;I2165&amp;"_"&amp;J2165&amp;IF(K2165="","","_"&amp;K2165),[1]CatGlob!$B:$B,0)),F2165&amp;"_"&amp;G2165&amp;"_"&amp;H2165&amp;"_"&amp;I2165&amp;"_"&amp;J2165&amp;IF(K2165="","","_"&amp;K2165),INDEX([1]CatGlob!$C:$C,MATCH(F2165&amp;"_"&amp;G2165&amp;"_"&amp;H2165&amp;"_"&amp;I2165&amp;"_"&amp;J2165&amp;IF(K2165="","","_"&amp;K2165),[1]CatGlob!$B:$B,0))))</f>
        <v>RVI_DM_US_HC</v>
      </c>
      <c r="N2165" s="402" t="str">
        <f t="shared" si="67"/>
        <v/>
      </c>
      <c r="O2165" s="402" t="str">
        <f t="shared" si="66"/>
        <v/>
      </c>
      <c r="P2165" s="401" t="str">
        <f>IF(LEN(B2165)&gt;8,INDEX([1]CatGlob!$X:$X,MATCH(M2165,[1]CatGlob!$W:$W,0)),"")</f>
        <v>INTER</v>
      </c>
      <c r="Q2165" s="403" t="str">
        <f>INDEX([1]CatGlob!P:P,MATCH(M2165,[1]CatGlob!O:O,0))</f>
        <v>RVI</v>
      </c>
      <c r="R2165" s="403" t="s">
        <v>601</v>
      </c>
      <c r="S2165" s="403" t="s">
        <v>601</v>
      </c>
      <c r="T2165" s="403" t="str">
        <f>INDEX([1]CatGlob!$D:$D,MATCH($M2165,[1]CatGlob!$C:$C,0))</f>
        <v>RVI</v>
      </c>
      <c r="U2165" s="403" t="s">
        <v>4652</v>
      </c>
      <c r="V2165" s="404" t="str">
        <f>INDEX([1]CatGlob!$F:$F,MATCH($M2165,[1]CatGlob!$C:$C,0))</f>
        <v>RVI</v>
      </c>
      <c r="W2165" s="405"/>
      <c r="X2165" s="406">
        <v>0</v>
      </c>
      <c r="Y2165" s="407">
        <v>0</v>
      </c>
      <c r="Z2165" s="408">
        <v>0</v>
      </c>
      <c r="AA2165" s="407">
        <v>0</v>
      </c>
      <c r="AB2165" s="408">
        <v>0</v>
      </c>
      <c r="AC2165" s="407">
        <v>0</v>
      </c>
      <c r="AD2165" s="408">
        <v>0</v>
      </c>
      <c r="AE2165" s="407">
        <v>0</v>
      </c>
      <c r="AF2165" s="408">
        <v>0</v>
      </c>
      <c r="AG2165" s="407">
        <v>0</v>
      </c>
      <c r="AI2165" s="406">
        <v>0</v>
      </c>
      <c r="AJ2165" s="407">
        <v>0</v>
      </c>
      <c r="AK2165" s="408">
        <v>0</v>
      </c>
      <c r="AL2165" s="407">
        <v>0</v>
      </c>
      <c r="AM2165" s="408">
        <v>0</v>
      </c>
      <c r="AN2165" s="407">
        <v>0</v>
      </c>
      <c r="AO2165" s="408">
        <v>0</v>
      </c>
      <c r="AP2165" s="407">
        <v>0</v>
      </c>
      <c r="AQ2165" s="408">
        <v>0</v>
      </c>
      <c r="AR2165" s="407">
        <v>0</v>
      </c>
      <c r="AT2165" s="406">
        <v>0</v>
      </c>
      <c r="AU2165" s="407">
        <v>0</v>
      </c>
      <c r="AV2165" s="408">
        <v>0</v>
      </c>
      <c r="AW2165" s="407">
        <v>0</v>
      </c>
      <c r="AX2165" s="408">
        <v>0</v>
      </c>
      <c r="AY2165" s="407">
        <v>0</v>
      </c>
      <c r="AZ2165" s="408">
        <v>0</v>
      </c>
      <c r="BA2165" s="407">
        <v>0</v>
      </c>
      <c r="BB2165" s="408">
        <v>0</v>
      </c>
      <c r="BC2165" s="407">
        <v>0</v>
      </c>
    </row>
    <row r="2166" spans="1:55" x14ac:dyDescent="0.35">
      <c r="A2166" s="385" t="str" cm="1">
        <f t="array" ref="A2166">IFERROR(_xlfn.IFS(AND(F2166="Renta Variable",O2166=1),IFERROR(MATCH(B2166,[1]RV_Det!C:C,0),"Rev"),AND(J2166="Corporativa",O2166=1,I2166="EM"),IFERROR(MATCH(B2166,[1]RF_Corps!B:B,0),"Rev"),AND(F2166="Alternativos",O2166=1),IFERROR(MATCH(B2166,[1]Rep4!C:C,0),"Rev")),"")</f>
        <v/>
      </c>
      <c r="B2166" s="394" t="s">
        <v>5654</v>
      </c>
      <c r="C2166" s="409" t="s">
        <v>5655</v>
      </c>
      <c r="D2166" s="395" t="s">
        <v>5656</v>
      </c>
      <c r="E2166" s="396" t="str">
        <f>IF(B2166="","",INDEX([1]CatGlob!$S:$S,IFERROR(MATCH(MID(B2166,7,1),[1]CatGlob!$R:$R,0),MATCH(MID(B2166,1,2),[1]CatGlob!$R:$R,0))))</f>
        <v>DOL</v>
      </c>
      <c r="F2166" s="397" t="s">
        <v>43</v>
      </c>
      <c r="G2166" s="398" t="s">
        <v>328</v>
      </c>
      <c r="H2166" s="399" t="s">
        <v>48</v>
      </c>
      <c r="I2166" s="399" t="s">
        <v>5653</v>
      </c>
      <c r="J2166" s="399" t="s">
        <v>600</v>
      </c>
      <c r="K2166" s="396" t="s">
        <v>600</v>
      </c>
      <c r="L2166" s="400" t="str">
        <f>IF(ISERROR(MATCH(M2166,M$10:M2165,0)),M2166,"")</f>
        <v/>
      </c>
      <c r="M2166" s="401" t="str">
        <f>IF(B2166="","",IF(ISERROR(MATCH(F2166&amp;"_"&amp;G2166&amp;"_"&amp;H2166&amp;"_"&amp;I2166&amp;"_"&amp;J2166&amp;IF(K2166="","","_"&amp;K2166),[1]CatGlob!$B:$B,0)),F2166&amp;"_"&amp;G2166&amp;"_"&amp;H2166&amp;"_"&amp;I2166&amp;"_"&amp;J2166&amp;IF(K2166="","","_"&amp;K2166),INDEX([1]CatGlob!$C:$C,MATCH(F2166&amp;"_"&amp;G2166&amp;"_"&amp;H2166&amp;"_"&amp;I2166&amp;"_"&amp;J2166&amp;IF(K2166="","","_"&amp;K2166),[1]CatGlob!$B:$B,0))))</f>
        <v>RVI_DM_US_HC</v>
      </c>
      <c r="N2166" s="402" t="str">
        <f t="shared" si="67"/>
        <v/>
      </c>
      <c r="O2166" s="402" t="str">
        <f t="shared" si="66"/>
        <v/>
      </c>
      <c r="P2166" s="401" t="str">
        <f>IF(LEN(B2166)&gt;8,INDEX([1]CatGlob!$X:$X,MATCH(M2166,[1]CatGlob!$W:$W,0)),"")</f>
        <v>INTER</v>
      </c>
      <c r="Q2166" s="403" t="str">
        <f>INDEX([1]CatGlob!P:P,MATCH(M2166,[1]CatGlob!O:O,0))</f>
        <v>RVI</v>
      </c>
      <c r="R2166" s="403" t="s">
        <v>1017</v>
      </c>
      <c r="S2166" s="403" t="s">
        <v>1018</v>
      </c>
      <c r="T2166" s="403" t="str">
        <f>INDEX([1]CatGlob!$D:$D,MATCH($M2166,[1]CatGlob!$C:$C,0))</f>
        <v>RVI</v>
      </c>
      <c r="U2166" s="403" t="s">
        <v>602</v>
      </c>
      <c r="V2166" s="404" t="str">
        <f>INDEX([1]CatGlob!$F:$F,MATCH($M2166,[1]CatGlob!$C:$C,0))</f>
        <v>RVI</v>
      </c>
      <c r="W2166" s="405"/>
      <c r="X2166" s="406">
        <v>0</v>
      </c>
      <c r="Y2166" s="407">
        <v>0</v>
      </c>
      <c r="Z2166" s="408">
        <v>0</v>
      </c>
      <c r="AA2166" s="407">
        <v>0</v>
      </c>
      <c r="AB2166" s="408">
        <v>0</v>
      </c>
      <c r="AC2166" s="407">
        <v>0</v>
      </c>
      <c r="AD2166" s="408">
        <v>0</v>
      </c>
      <c r="AE2166" s="407">
        <v>0</v>
      </c>
      <c r="AF2166" s="408">
        <v>0</v>
      </c>
      <c r="AG2166" s="407">
        <v>0</v>
      </c>
      <c r="AI2166" s="406">
        <v>0</v>
      </c>
      <c r="AJ2166" s="407">
        <v>0</v>
      </c>
      <c r="AK2166" s="408">
        <v>0</v>
      </c>
      <c r="AL2166" s="407">
        <v>0</v>
      </c>
      <c r="AM2166" s="408">
        <v>0</v>
      </c>
      <c r="AN2166" s="407">
        <v>0</v>
      </c>
      <c r="AO2166" s="408">
        <v>0</v>
      </c>
      <c r="AP2166" s="407">
        <v>0</v>
      </c>
      <c r="AQ2166" s="408">
        <v>0</v>
      </c>
      <c r="AR2166" s="407">
        <v>0</v>
      </c>
      <c r="AT2166" s="406">
        <v>0</v>
      </c>
      <c r="AU2166" s="407">
        <v>0</v>
      </c>
      <c r="AV2166" s="408">
        <v>0</v>
      </c>
      <c r="AW2166" s="407">
        <v>0</v>
      </c>
      <c r="AX2166" s="408">
        <v>0</v>
      </c>
      <c r="AY2166" s="407">
        <v>0</v>
      </c>
      <c r="AZ2166" s="408">
        <v>0</v>
      </c>
      <c r="BA2166" s="407">
        <v>0</v>
      </c>
      <c r="BB2166" s="408">
        <v>0</v>
      </c>
      <c r="BC2166" s="407">
        <v>0</v>
      </c>
    </row>
    <row r="2167" spans="1:55" x14ac:dyDescent="0.35">
      <c r="A2167" s="385" t="str" cm="1">
        <f t="array" ref="A2167">IFERROR(_xlfn.IFS(AND(F2167="Renta Variable",O2167=1),IFERROR(MATCH(B2167,[1]RV_Det!C:C,0),"Rev"),AND(J2167="Corporativa",O2167=1,I2167="EM"),IFERROR(MATCH(B2167,[1]RF_Corps!B:B,0),"Rev"),AND(F2167="Alternativos",O2167=1),IFERROR(MATCH(B2167,[1]Rep4!C:C,0),"Rev")),"")</f>
        <v/>
      </c>
      <c r="B2167" s="394" t="s">
        <v>5657</v>
      </c>
      <c r="C2167" s="409" t="s">
        <v>5658</v>
      </c>
      <c r="D2167" s="395" t="s">
        <v>5659</v>
      </c>
      <c r="E2167" s="396" t="str">
        <f>IF(B2167="","",INDEX([1]CatGlob!$S:$S,IFERROR(MATCH(MID(B2167,7,1),[1]CatGlob!$R:$R,0),MATCH(MID(B2167,1,2),[1]CatGlob!$R:$R,0))))</f>
        <v>DOL</v>
      </c>
      <c r="F2167" s="397" t="s">
        <v>43</v>
      </c>
      <c r="G2167" s="398" t="s">
        <v>328</v>
      </c>
      <c r="H2167" s="399" t="s">
        <v>48</v>
      </c>
      <c r="I2167" s="399" t="s">
        <v>5653</v>
      </c>
      <c r="J2167" s="399" t="s">
        <v>600</v>
      </c>
      <c r="K2167" s="396" t="s">
        <v>600</v>
      </c>
      <c r="L2167" s="400" t="str">
        <f>IF(ISERROR(MATCH(M2167,M$10:M2166,0)),M2167,"")</f>
        <v/>
      </c>
      <c r="M2167" s="401" t="str">
        <f>IF(B2167="","",IF(ISERROR(MATCH(F2167&amp;"_"&amp;G2167&amp;"_"&amp;H2167&amp;"_"&amp;I2167&amp;"_"&amp;J2167&amp;IF(K2167="","","_"&amp;K2167),[1]CatGlob!$B:$B,0)),F2167&amp;"_"&amp;G2167&amp;"_"&amp;H2167&amp;"_"&amp;I2167&amp;"_"&amp;J2167&amp;IF(K2167="","","_"&amp;K2167),INDEX([1]CatGlob!$C:$C,MATCH(F2167&amp;"_"&amp;G2167&amp;"_"&amp;H2167&amp;"_"&amp;I2167&amp;"_"&amp;J2167&amp;IF(K2167="","","_"&amp;K2167),[1]CatGlob!$B:$B,0))))</f>
        <v>RVI_DM_US_HC</v>
      </c>
      <c r="N2167" s="402" t="str">
        <f t="shared" si="67"/>
        <v/>
      </c>
      <c r="O2167" s="402" t="str">
        <f t="shared" si="66"/>
        <v/>
      </c>
      <c r="P2167" s="401" t="str">
        <f>IF(LEN(B2167)&gt;8,INDEX([1]CatGlob!$X:$X,MATCH(M2167,[1]CatGlob!$W:$W,0)),"")</f>
        <v>INTER</v>
      </c>
      <c r="Q2167" s="403" t="str">
        <f>INDEX([1]CatGlob!P:P,MATCH(M2167,[1]CatGlob!O:O,0))</f>
        <v>RVI</v>
      </c>
      <c r="R2167" s="403" t="s">
        <v>601</v>
      </c>
      <c r="S2167" s="403" t="s">
        <v>601</v>
      </c>
      <c r="T2167" s="403" t="str">
        <f>INDEX([1]CatGlob!$D:$D,MATCH($M2167,[1]CatGlob!$C:$C,0))</f>
        <v>RVI</v>
      </c>
      <c r="U2167" s="403" t="s">
        <v>4652</v>
      </c>
      <c r="V2167" s="404" t="str">
        <f>INDEX([1]CatGlob!$F:$F,MATCH($M2167,[1]CatGlob!$C:$C,0))</f>
        <v>RVI</v>
      </c>
      <c r="W2167" s="405"/>
      <c r="X2167" s="406">
        <v>0</v>
      </c>
      <c r="Y2167" s="407">
        <v>0</v>
      </c>
      <c r="Z2167" s="408">
        <v>0</v>
      </c>
      <c r="AA2167" s="407">
        <v>0</v>
      </c>
      <c r="AB2167" s="408">
        <v>0</v>
      </c>
      <c r="AC2167" s="407">
        <v>0</v>
      </c>
      <c r="AD2167" s="408">
        <v>0</v>
      </c>
      <c r="AE2167" s="407">
        <v>0</v>
      </c>
      <c r="AF2167" s="408">
        <v>0</v>
      </c>
      <c r="AG2167" s="407">
        <v>0</v>
      </c>
      <c r="AI2167" s="406">
        <v>0</v>
      </c>
      <c r="AJ2167" s="407">
        <v>0</v>
      </c>
      <c r="AK2167" s="408">
        <v>0</v>
      </c>
      <c r="AL2167" s="407">
        <v>0</v>
      </c>
      <c r="AM2167" s="408">
        <v>0</v>
      </c>
      <c r="AN2167" s="407">
        <v>0</v>
      </c>
      <c r="AO2167" s="408">
        <v>0</v>
      </c>
      <c r="AP2167" s="407">
        <v>0</v>
      </c>
      <c r="AQ2167" s="408">
        <v>0</v>
      </c>
      <c r="AR2167" s="407">
        <v>0</v>
      </c>
      <c r="AT2167" s="406">
        <v>0</v>
      </c>
      <c r="AU2167" s="407">
        <v>0</v>
      </c>
      <c r="AV2167" s="408">
        <v>0</v>
      </c>
      <c r="AW2167" s="407">
        <v>0</v>
      </c>
      <c r="AX2167" s="408">
        <v>0</v>
      </c>
      <c r="AY2167" s="407">
        <v>0</v>
      </c>
      <c r="AZ2167" s="408">
        <v>0</v>
      </c>
      <c r="BA2167" s="407">
        <v>0</v>
      </c>
      <c r="BB2167" s="408">
        <v>0</v>
      </c>
      <c r="BC2167" s="407">
        <v>0</v>
      </c>
    </row>
    <row r="2168" spans="1:55" x14ac:dyDescent="0.35">
      <c r="A2168" s="385" t="str" cm="1">
        <f t="array" ref="A2168">IFERROR(_xlfn.IFS(AND(F2168="Renta Variable",O2168=1),IFERROR(MATCH(B2168,[1]RV_Det!C:C,0),"Rev"),AND(J2168="Corporativa",O2168=1,I2168="EM"),IFERROR(MATCH(B2168,[1]RF_Corps!B:B,0),"Rev"),AND(F2168="Alternativos",O2168=1),IFERROR(MATCH(B2168,[1]Rep4!C:C,0),"Rev")),"")</f>
        <v/>
      </c>
      <c r="B2168" s="394" t="s">
        <v>5660</v>
      </c>
      <c r="C2168" s="409" t="s">
        <v>5661</v>
      </c>
      <c r="D2168" s="395" t="s">
        <v>5662</v>
      </c>
      <c r="E2168" s="396" t="str">
        <f>IF(B2168="","",INDEX([1]CatGlob!$S:$S,IFERROR(MATCH(MID(B2168,7,1),[1]CatGlob!$R:$R,0),MATCH(MID(B2168,1,2),[1]CatGlob!$R:$R,0))))</f>
        <v>DOL</v>
      </c>
      <c r="F2168" s="397" t="s">
        <v>43</v>
      </c>
      <c r="G2168" s="398" t="s">
        <v>328</v>
      </c>
      <c r="H2168" s="399" t="s">
        <v>48</v>
      </c>
      <c r="I2168" s="399" t="s">
        <v>5653</v>
      </c>
      <c r="J2168" s="399" t="s">
        <v>600</v>
      </c>
      <c r="K2168" s="396" t="s">
        <v>600</v>
      </c>
      <c r="L2168" s="400" t="str">
        <f>IF(ISERROR(MATCH(M2168,M$10:M2167,0)),M2168,"")</f>
        <v/>
      </c>
      <c r="M2168" s="401" t="str">
        <f>IF(B2168="","",IF(ISERROR(MATCH(F2168&amp;"_"&amp;G2168&amp;"_"&amp;H2168&amp;"_"&amp;I2168&amp;"_"&amp;J2168&amp;IF(K2168="","","_"&amp;K2168),[1]CatGlob!$B:$B,0)),F2168&amp;"_"&amp;G2168&amp;"_"&amp;H2168&amp;"_"&amp;I2168&amp;"_"&amp;J2168&amp;IF(K2168="","","_"&amp;K2168),INDEX([1]CatGlob!$C:$C,MATCH(F2168&amp;"_"&amp;G2168&amp;"_"&amp;H2168&amp;"_"&amp;I2168&amp;"_"&amp;J2168&amp;IF(K2168="","","_"&amp;K2168),[1]CatGlob!$B:$B,0))))</f>
        <v>RVI_DM_US_HC</v>
      </c>
      <c r="N2168" s="402" t="str">
        <f t="shared" si="67"/>
        <v/>
      </c>
      <c r="O2168" s="402" t="str">
        <f t="shared" si="66"/>
        <v/>
      </c>
      <c r="P2168" s="401" t="str">
        <f>IF(LEN(B2168)&gt;8,INDEX([1]CatGlob!$X:$X,MATCH(M2168,[1]CatGlob!$W:$W,0)),"")</f>
        <v>INTER</v>
      </c>
      <c r="Q2168" s="403" t="str">
        <f>INDEX([1]CatGlob!P:P,MATCH(M2168,[1]CatGlob!O:O,0))</f>
        <v>RVI</v>
      </c>
      <c r="R2168" s="403" t="s">
        <v>601</v>
      </c>
      <c r="S2168" s="403" t="s">
        <v>601</v>
      </c>
      <c r="T2168" s="403" t="str">
        <f>INDEX([1]CatGlob!$D:$D,MATCH($M2168,[1]CatGlob!$C:$C,0))</f>
        <v>RVI</v>
      </c>
      <c r="U2168" s="403" t="s">
        <v>4652</v>
      </c>
      <c r="V2168" s="404" t="str">
        <f>INDEX([1]CatGlob!$F:$F,MATCH($M2168,[1]CatGlob!$C:$C,0))</f>
        <v>RVI</v>
      </c>
      <c r="W2168" s="405"/>
      <c r="X2168" s="406">
        <v>0</v>
      </c>
      <c r="Y2168" s="407">
        <v>0</v>
      </c>
      <c r="Z2168" s="408">
        <v>0</v>
      </c>
      <c r="AA2168" s="407">
        <v>0</v>
      </c>
      <c r="AB2168" s="408">
        <v>0</v>
      </c>
      <c r="AC2168" s="407">
        <v>0</v>
      </c>
      <c r="AD2168" s="408">
        <v>0</v>
      </c>
      <c r="AE2168" s="407">
        <v>0</v>
      </c>
      <c r="AF2168" s="408">
        <v>0</v>
      </c>
      <c r="AG2168" s="407">
        <v>0</v>
      </c>
      <c r="AI2168" s="406">
        <v>0</v>
      </c>
      <c r="AJ2168" s="407">
        <v>0</v>
      </c>
      <c r="AK2168" s="408">
        <v>0</v>
      </c>
      <c r="AL2168" s="407">
        <v>0</v>
      </c>
      <c r="AM2168" s="408">
        <v>0</v>
      </c>
      <c r="AN2168" s="407">
        <v>0</v>
      </c>
      <c r="AO2168" s="408">
        <v>0</v>
      </c>
      <c r="AP2168" s="407">
        <v>0</v>
      </c>
      <c r="AQ2168" s="408">
        <v>0</v>
      </c>
      <c r="AR2168" s="407">
        <v>0</v>
      </c>
      <c r="AT2168" s="406">
        <v>0</v>
      </c>
      <c r="AU2168" s="407">
        <v>0</v>
      </c>
      <c r="AV2168" s="408">
        <v>0</v>
      </c>
      <c r="AW2168" s="407">
        <v>0</v>
      </c>
      <c r="AX2168" s="408">
        <v>0</v>
      </c>
      <c r="AY2168" s="407">
        <v>0</v>
      </c>
      <c r="AZ2168" s="408">
        <v>0</v>
      </c>
      <c r="BA2168" s="407">
        <v>0</v>
      </c>
      <c r="BB2168" s="408">
        <v>0</v>
      </c>
      <c r="BC2168" s="407">
        <v>0</v>
      </c>
    </row>
    <row r="2169" spans="1:55" x14ac:dyDescent="0.35">
      <c r="A2169" s="385" t="str" cm="1">
        <f t="array" ref="A2169">IFERROR(_xlfn.IFS(AND(F2169="Renta Variable",O2169=1),IFERROR(MATCH(B2169,[1]RV_Det!C:C,0),"Rev"),AND(J2169="Corporativa",O2169=1,I2169="EM"),IFERROR(MATCH(B2169,[1]RF_Corps!B:B,0),"Rev"),AND(F2169="Alternativos",O2169=1),IFERROR(MATCH(B2169,[1]Rep4!C:C,0),"Rev")),"")</f>
        <v/>
      </c>
      <c r="B2169" s="394" t="s">
        <v>5663</v>
      </c>
      <c r="C2169" s="409" t="s">
        <v>5664</v>
      </c>
      <c r="D2169" s="395" t="s">
        <v>5665</v>
      </c>
      <c r="E2169" s="396" t="str">
        <f>IF(B2169="","",INDEX([1]CatGlob!$S:$S,IFERROR(MATCH(MID(B2169,7,1),[1]CatGlob!$R:$R,0),MATCH(MID(B2169,1,2),[1]CatGlob!$R:$R,0))))</f>
        <v>DOL</v>
      </c>
      <c r="F2169" s="397" t="s">
        <v>43</v>
      </c>
      <c r="G2169" s="398" t="s">
        <v>328</v>
      </c>
      <c r="H2169" s="399" t="s">
        <v>48</v>
      </c>
      <c r="I2169" s="399" t="s">
        <v>5653</v>
      </c>
      <c r="J2169" s="399" t="s">
        <v>600</v>
      </c>
      <c r="K2169" s="396" t="s">
        <v>600</v>
      </c>
      <c r="L2169" s="400" t="str">
        <f>IF(ISERROR(MATCH(M2169,M$10:M2168,0)),M2169,"")</f>
        <v/>
      </c>
      <c r="M2169" s="401" t="str">
        <f>IF(B2169="","",IF(ISERROR(MATCH(F2169&amp;"_"&amp;G2169&amp;"_"&amp;H2169&amp;"_"&amp;I2169&amp;"_"&amp;J2169&amp;IF(K2169="","","_"&amp;K2169),[1]CatGlob!$B:$B,0)),F2169&amp;"_"&amp;G2169&amp;"_"&amp;H2169&amp;"_"&amp;I2169&amp;"_"&amp;J2169&amp;IF(K2169="","","_"&amp;K2169),INDEX([1]CatGlob!$C:$C,MATCH(F2169&amp;"_"&amp;G2169&amp;"_"&amp;H2169&amp;"_"&amp;I2169&amp;"_"&amp;J2169&amp;IF(K2169="","","_"&amp;K2169),[1]CatGlob!$B:$B,0))))</f>
        <v>RVI_DM_US_HC</v>
      </c>
      <c r="N2169" s="402" t="str">
        <f t="shared" si="67"/>
        <v/>
      </c>
      <c r="O2169" s="402" t="str">
        <f t="shared" si="66"/>
        <v/>
      </c>
      <c r="P2169" s="401" t="str">
        <f>IF(LEN(B2169)&gt;8,INDEX([1]CatGlob!$X:$X,MATCH(M2169,[1]CatGlob!$W:$W,0)),"")</f>
        <v>INTER</v>
      </c>
      <c r="Q2169" s="403" t="str">
        <f>INDEX([1]CatGlob!P:P,MATCH(M2169,[1]CatGlob!O:O,0))</f>
        <v>RVI</v>
      </c>
      <c r="R2169" s="403" t="s">
        <v>601</v>
      </c>
      <c r="S2169" s="403" t="s">
        <v>601</v>
      </c>
      <c r="T2169" s="403" t="str">
        <f>INDEX([1]CatGlob!$D:$D,MATCH($M2169,[1]CatGlob!$C:$C,0))</f>
        <v>RVI</v>
      </c>
      <c r="U2169" s="403" t="s">
        <v>4652</v>
      </c>
      <c r="V2169" s="404" t="str">
        <f>INDEX([1]CatGlob!$F:$F,MATCH($M2169,[1]CatGlob!$C:$C,0))</f>
        <v>RVI</v>
      </c>
      <c r="W2169" s="405"/>
      <c r="X2169" s="406">
        <v>0</v>
      </c>
      <c r="Y2169" s="407">
        <v>0</v>
      </c>
      <c r="Z2169" s="408">
        <v>0</v>
      </c>
      <c r="AA2169" s="407">
        <v>0</v>
      </c>
      <c r="AB2169" s="408">
        <v>0</v>
      </c>
      <c r="AC2169" s="407">
        <v>0</v>
      </c>
      <c r="AD2169" s="408">
        <v>0</v>
      </c>
      <c r="AE2169" s="407">
        <v>0</v>
      </c>
      <c r="AF2169" s="408">
        <v>0</v>
      </c>
      <c r="AG2169" s="407">
        <v>0</v>
      </c>
      <c r="AI2169" s="406">
        <v>0</v>
      </c>
      <c r="AJ2169" s="407">
        <v>0</v>
      </c>
      <c r="AK2169" s="408">
        <v>0</v>
      </c>
      <c r="AL2169" s="407">
        <v>0</v>
      </c>
      <c r="AM2169" s="408">
        <v>0</v>
      </c>
      <c r="AN2169" s="407">
        <v>0</v>
      </c>
      <c r="AO2169" s="408">
        <v>0</v>
      </c>
      <c r="AP2169" s="407">
        <v>0</v>
      </c>
      <c r="AQ2169" s="408">
        <v>0</v>
      </c>
      <c r="AR2169" s="407">
        <v>0</v>
      </c>
      <c r="AT2169" s="406">
        <v>0</v>
      </c>
      <c r="AU2169" s="407">
        <v>0</v>
      </c>
      <c r="AV2169" s="408">
        <v>0</v>
      </c>
      <c r="AW2169" s="407">
        <v>0</v>
      </c>
      <c r="AX2169" s="408">
        <v>0</v>
      </c>
      <c r="AY2169" s="407">
        <v>0</v>
      </c>
      <c r="AZ2169" s="408">
        <v>0</v>
      </c>
      <c r="BA2169" s="407">
        <v>0</v>
      </c>
      <c r="BB2169" s="408">
        <v>0</v>
      </c>
      <c r="BC2169" s="407">
        <v>0</v>
      </c>
    </row>
    <row r="2170" spans="1:55" x14ac:dyDescent="0.35">
      <c r="A2170" s="385" t="str" cm="1">
        <f t="array" ref="A2170">IFERROR(_xlfn.IFS(AND(F2170="Renta Variable",O2170=1),IFERROR(MATCH(B2170,[1]RV_Det!C:C,0),"Rev"),AND(J2170="Corporativa",O2170=1,I2170="EM"),IFERROR(MATCH(B2170,[1]RF_Corps!B:B,0),"Rev"),AND(F2170="Alternativos",O2170=1),IFERROR(MATCH(B2170,[1]Rep4!C:C,0),"Rev")),"")</f>
        <v/>
      </c>
      <c r="B2170" s="394" t="s">
        <v>5666</v>
      </c>
      <c r="C2170" s="409" t="s">
        <v>5667</v>
      </c>
      <c r="D2170" s="395" t="s">
        <v>5668</v>
      </c>
      <c r="E2170" s="396" t="str">
        <f>IF(B2170="","",INDEX([1]CatGlob!$S:$S,IFERROR(MATCH(MID(B2170,7,1),[1]CatGlob!$R:$R,0),MATCH(MID(B2170,1,2),[1]CatGlob!$R:$R,0))))</f>
        <v>DOL</v>
      </c>
      <c r="F2170" s="397" t="s">
        <v>43</v>
      </c>
      <c r="G2170" s="398" t="s">
        <v>328</v>
      </c>
      <c r="H2170" s="399" t="s">
        <v>48</v>
      </c>
      <c r="I2170" s="399" t="s">
        <v>5653</v>
      </c>
      <c r="J2170" s="399" t="s">
        <v>600</v>
      </c>
      <c r="K2170" s="396" t="s">
        <v>600</v>
      </c>
      <c r="L2170" s="400" t="str">
        <f>IF(ISERROR(MATCH(M2170,M$10:M2169,0)),M2170,"")</f>
        <v/>
      </c>
      <c r="M2170" s="401" t="str">
        <f>IF(B2170="","",IF(ISERROR(MATCH(F2170&amp;"_"&amp;G2170&amp;"_"&amp;H2170&amp;"_"&amp;I2170&amp;"_"&amp;J2170&amp;IF(K2170="","","_"&amp;K2170),[1]CatGlob!$B:$B,0)),F2170&amp;"_"&amp;G2170&amp;"_"&amp;H2170&amp;"_"&amp;I2170&amp;"_"&amp;J2170&amp;IF(K2170="","","_"&amp;K2170),INDEX([1]CatGlob!$C:$C,MATCH(F2170&amp;"_"&amp;G2170&amp;"_"&amp;H2170&amp;"_"&amp;I2170&amp;"_"&amp;J2170&amp;IF(K2170="","","_"&amp;K2170),[1]CatGlob!$B:$B,0))))</f>
        <v>RVI_DM_US_HC</v>
      </c>
      <c r="N2170" s="402" t="str">
        <f t="shared" si="67"/>
        <v/>
      </c>
      <c r="O2170" s="402" t="str">
        <f t="shared" si="66"/>
        <v/>
      </c>
      <c r="P2170" s="401" t="str">
        <f>IF(LEN(B2170)&gt;8,INDEX([1]CatGlob!$X:$X,MATCH(M2170,[1]CatGlob!$W:$W,0)),"")</f>
        <v>INTER</v>
      </c>
      <c r="Q2170" s="403" t="str">
        <f>INDEX([1]CatGlob!P:P,MATCH(M2170,[1]CatGlob!O:O,0))</f>
        <v>RVI</v>
      </c>
      <c r="R2170" s="403" t="s">
        <v>601</v>
      </c>
      <c r="S2170" s="403" t="s">
        <v>601</v>
      </c>
      <c r="T2170" s="403" t="str">
        <f>INDEX([1]CatGlob!$D:$D,MATCH($M2170,[1]CatGlob!$C:$C,0))</f>
        <v>RVI</v>
      </c>
      <c r="U2170" s="403" t="s">
        <v>4652</v>
      </c>
      <c r="V2170" s="404" t="str">
        <f>INDEX([1]CatGlob!$F:$F,MATCH($M2170,[1]CatGlob!$C:$C,0))</f>
        <v>RVI</v>
      </c>
      <c r="W2170" s="405"/>
      <c r="X2170" s="406">
        <v>0</v>
      </c>
      <c r="Y2170" s="407">
        <v>0</v>
      </c>
      <c r="Z2170" s="408">
        <v>0</v>
      </c>
      <c r="AA2170" s="407">
        <v>0</v>
      </c>
      <c r="AB2170" s="408">
        <v>0</v>
      </c>
      <c r="AC2170" s="407">
        <v>0</v>
      </c>
      <c r="AD2170" s="408">
        <v>0</v>
      </c>
      <c r="AE2170" s="407">
        <v>0</v>
      </c>
      <c r="AF2170" s="408">
        <v>0</v>
      </c>
      <c r="AG2170" s="407">
        <v>0</v>
      </c>
      <c r="AI2170" s="406">
        <v>0</v>
      </c>
      <c r="AJ2170" s="407">
        <v>0</v>
      </c>
      <c r="AK2170" s="408">
        <v>0</v>
      </c>
      <c r="AL2170" s="407">
        <v>0</v>
      </c>
      <c r="AM2170" s="408">
        <v>0</v>
      </c>
      <c r="AN2170" s="407">
        <v>0</v>
      </c>
      <c r="AO2170" s="408">
        <v>0</v>
      </c>
      <c r="AP2170" s="407">
        <v>0</v>
      </c>
      <c r="AQ2170" s="408">
        <v>0</v>
      </c>
      <c r="AR2170" s="407">
        <v>0</v>
      </c>
      <c r="AT2170" s="406">
        <v>0</v>
      </c>
      <c r="AU2170" s="407">
        <v>0</v>
      </c>
      <c r="AV2170" s="408">
        <v>0</v>
      </c>
      <c r="AW2170" s="407">
        <v>0</v>
      </c>
      <c r="AX2170" s="408">
        <v>0</v>
      </c>
      <c r="AY2170" s="407">
        <v>0</v>
      </c>
      <c r="AZ2170" s="408">
        <v>0</v>
      </c>
      <c r="BA2170" s="407">
        <v>0</v>
      </c>
      <c r="BB2170" s="408">
        <v>0</v>
      </c>
      <c r="BC2170" s="407">
        <v>0</v>
      </c>
    </row>
    <row r="2171" spans="1:55" x14ac:dyDescent="0.35">
      <c r="A2171" s="385" t="str" cm="1">
        <f t="array" ref="A2171">IFERROR(_xlfn.IFS(AND(F2171="Renta Variable",O2171=1),IFERROR(MATCH(B2171,[1]RV_Det!C:C,0),"Rev"),AND(J2171="Corporativa",O2171=1,I2171="EM"),IFERROR(MATCH(B2171,[1]RF_Corps!B:B,0),"Rev"),AND(F2171="Alternativos",O2171=1),IFERROR(MATCH(B2171,[1]Rep4!C:C,0),"Rev")),"")</f>
        <v/>
      </c>
      <c r="B2171" s="394" t="s">
        <v>5669</v>
      </c>
      <c r="C2171" s="409" t="s">
        <v>5670</v>
      </c>
      <c r="D2171" s="395" t="s">
        <v>5671</v>
      </c>
      <c r="E2171" s="396" t="str">
        <f>IF(B2171="","",INDEX([1]CatGlob!$S:$S,IFERROR(MATCH(MID(B2171,7,1),[1]CatGlob!$R:$R,0),MATCH(MID(B2171,1,2),[1]CatGlob!$R:$R,0))))</f>
        <v>DOL</v>
      </c>
      <c r="F2171" s="397" t="s">
        <v>43</v>
      </c>
      <c r="G2171" s="398" t="s">
        <v>328</v>
      </c>
      <c r="H2171" s="399" t="s">
        <v>48</v>
      </c>
      <c r="I2171" s="399" t="s">
        <v>5653</v>
      </c>
      <c r="J2171" s="399" t="s">
        <v>600</v>
      </c>
      <c r="K2171" s="396" t="s">
        <v>600</v>
      </c>
      <c r="L2171" s="400" t="str">
        <f>IF(ISERROR(MATCH(M2171,M$10:M2170,0)),M2171,"")</f>
        <v/>
      </c>
      <c r="M2171" s="401" t="str">
        <f>IF(B2171="","",IF(ISERROR(MATCH(F2171&amp;"_"&amp;G2171&amp;"_"&amp;H2171&amp;"_"&amp;I2171&amp;"_"&amp;J2171&amp;IF(K2171="","","_"&amp;K2171),[1]CatGlob!$B:$B,0)),F2171&amp;"_"&amp;G2171&amp;"_"&amp;H2171&amp;"_"&amp;I2171&amp;"_"&amp;J2171&amp;IF(K2171="","","_"&amp;K2171),INDEX([1]CatGlob!$C:$C,MATCH(F2171&amp;"_"&amp;G2171&amp;"_"&amp;H2171&amp;"_"&amp;I2171&amp;"_"&amp;J2171&amp;IF(K2171="","","_"&amp;K2171),[1]CatGlob!$B:$B,0))))</f>
        <v>RVI_DM_US_HC</v>
      </c>
      <c r="N2171" s="402" t="str">
        <f t="shared" si="67"/>
        <v/>
      </c>
      <c r="O2171" s="402" t="str">
        <f t="shared" si="66"/>
        <v/>
      </c>
      <c r="P2171" s="401" t="str">
        <f>IF(LEN(B2171)&gt;8,INDEX([1]CatGlob!$X:$X,MATCH(M2171,[1]CatGlob!$W:$W,0)),"")</f>
        <v>INTER</v>
      </c>
      <c r="Q2171" s="403" t="str">
        <f>INDEX([1]CatGlob!P:P,MATCH(M2171,[1]CatGlob!O:O,0))</f>
        <v>RVI</v>
      </c>
      <c r="R2171" s="403" t="s">
        <v>601</v>
      </c>
      <c r="S2171" s="403" t="s">
        <v>1025</v>
      </c>
      <c r="T2171" s="403" t="str">
        <f>INDEX([1]CatGlob!$D:$D,MATCH($M2171,[1]CatGlob!$C:$C,0))</f>
        <v>RVI</v>
      </c>
      <c r="U2171" s="403" t="s">
        <v>602</v>
      </c>
      <c r="V2171" s="404" t="str">
        <f>INDEX([1]CatGlob!$F:$F,MATCH($M2171,[1]CatGlob!$C:$C,0))</f>
        <v>RVI</v>
      </c>
      <c r="W2171" s="405"/>
      <c r="X2171" s="406">
        <v>0</v>
      </c>
      <c r="Y2171" s="407">
        <v>0</v>
      </c>
      <c r="Z2171" s="408">
        <v>0</v>
      </c>
      <c r="AA2171" s="407">
        <v>0</v>
      </c>
      <c r="AB2171" s="408">
        <v>0</v>
      </c>
      <c r="AC2171" s="407">
        <v>0</v>
      </c>
      <c r="AD2171" s="408">
        <v>0</v>
      </c>
      <c r="AE2171" s="407">
        <v>0</v>
      </c>
      <c r="AF2171" s="408">
        <v>0</v>
      </c>
      <c r="AG2171" s="407">
        <v>0</v>
      </c>
      <c r="AI2171" s="406">
        <v>0</v>
      </c>
      <c r="AJ2171" s="407">
        <v>0</v>
      </c>
      <c r="AK2171" s="408">
        <v>0</v>
      </c>
      <c r="AL2171" s="407">
        <v>0</v>
      </c>
      <c r="AM2171" s="408">
        <v>0</v>
      </c>
      <c r="AN2171" s="407">
        <v>0</v>
      </c>
      <c r="AO2171" s="408">
        <v>0</v>
      </c>
      <c r="AP2171" s="407">
        <v>0</v>
      </c>
      <c r="AQ2171" s="408">
        <v>0</v>
      </c>
      <c r="AR2171" s="407">
        <v>0</v>
      </c>
      <c r="AT2171" s="406">
        <v>0</v>
      </c>
      <c r="AU2171" s="407">
        <v>0</v>
      </c>
      <c r="AV2171" s="408">
        <v>0</v>
      </c>
      <c r="AW2171" s="407">
        <v>0</v>
      </c>
      <c r="AX2171" s="408">
        <v>0</v>
      </c>
      <c r="AY2171" s="407">
        <v>0</v>
      </c>
      <c r="AZ2171" s="408">
        <v>0</v>
      </c>
      <c r="BA2171" s="407">
        <v>0</v>
      </c>
      <c r="BB2171" s="408">
        <v>0</v>
      </c>
      <c r="BC2171" s="407">
        <v>0</v>
      </c>
    </row>
    <row r="2172" spans="1:55" x14ac:dyDescent="0.35">
      <c r="A2172" s="385" t="str" cm="1">
        <f t="array" ref="A2172">IFERROR(_xlfn.IFS(AND(F2172="Renta Variable",O2172=1),IFERROR(MATCH(B2172,[1]RV_Det!C:C,0),"Rev"),AND(J2172="Corporativa",O2172=1,I2172="EM"),IFERROR(MATCH(B2172,[1]RF_Corps!B:B,0),"Rev"),AND(F2172="Alternativos",O2172=1),IFERROR(MATCH(B2172,[1]Rep4!C:C,0),"Rev")),"")</f>
        <v/>
      </c>
      <c r="B2172" s="394" t="s">
        <v>5672</v>
      </c>
      <c r="C2172" s="409" t="s">
        <v>5673</v>
      </c>
      <c r="D2172" s="395" t="s">
        <v>5674</v>
      </c>
      <c r="E2172" s="396" t="str">
        <f>IF(B2172="","",INDEX([1]CatGlob!$S:$S,IFERROR(MATCH(MID(B2172,7,1),[1]CatGlob!$R:$R,0),MATCH(MID(B2172,1,2),[1]CatGlob!$R:$R,0))))</f>
        <v>DOL</v>
      </c>
      <c r="F2172" s="397" t="s">
        <v>43</v>
      </c>
      <c r="G2172" s="398" t="s">
        <v>328</v>
      </c>
      <c r="H2172" s="399" t="s">
        <v>48</v>
      </c>
      <c r="I2172" s="399" t="s">
        <v>5653</v>
      </c>
      <c r="J2172" s="399" t="s">
        <v>600</v>
      </c>
      <c r="K2172" s="396" t="s">
        <v>600</v>
      </c>
      <c r="L2172" s="400" t="str">
        <f>IF(ISERROR(MATCH(M2172,M$10:M2171,0)),M2172,"")</f>
        <v/>
      </c>
      <c r="M2172" s="401" t="str">
        <f>IF(B2172="","",IF(ISERROR(MATCH(F2172&amp;"_"&amp;G2172&amp;"_"&amp;H2172&amp;"_"&amp;I2172&amp;"_"&amp;J2172&amp;IF(K2172="","","_"&amp;K2172),[1]CatGlob!$B:$B,0)),F2172&amp;"_"&amp;G2172&amp;"_"&amp;H2172&amp;"_"&amp;I2172&amp;"_"&amp;J2172&amp;IF(K2172="","","_"&amp;K2172),INDEX([1]CatGlob!$C:$C,MATCH(F2172&amp;"_"&amp;G2172&amp;"_"&amp;H2172&amp;"_"&amp;I2172&amp;"_"&amp;J2172&amp;IF(K2172="","","_"&amp;K2172),[1]CatGlob!$B:$B,0))))</f>
        <v>RVI_DM_US_HC</v>
      </c>
      <c r="N2172" s="402" t="str">
        <f t="shared" si="67"/>
        <v/>
      </c>
      <c r="O2172" s="402" t="str">
        <f t="shared" si="66"/>
        <v/>
      </c>
      <c r="P2172" s="401" t="str">
        <f>IF(LEN(B2172)&gt;8,INDEX([1]CatGlob!$X:$X,MATCH(M2172,[1]CatGlob!$W:$W,0)),"")</f>
        <v>INTER</v>
      </c>
      <c r="Q2172" s="403" t="str">
        <f>INDEX([1]CatGlob!P:P,MATCH(M2172,[1]CatGlob!O:O,0))</f>
        <v>RVI</v>
      </c>
      <c r="R2172" s="403" t="s">
        <v>601</v>
      </c>
      <c r="S2172" s="403" t="s">
        <v>1025</v>
      </c>
      <c r="T2172" s="403" t="str">
        <f>INDEX([1]CatGlob!$D:$D,MATCH($M2172,[1]CatGlob!$C:$C,0))</f>
        <v>RVI</v>
      </c>
      <c r="U2172" s="403" t="s">
        <v>602</v>
      </c>
      <c r="V2172" s="404" t="str">
        <f>INDEX([1]CatGlob!$F:$F,MATCH($M2172,[1]CatGlob!$C:$C,0))</f>
        <v>RVI</v>
      </c>
      <c r="W2172" s="405"/>
      <c r="X2172" s="406">
        <v>0</v>
      </c>
      <c r="Y2172" s="407">
        <v>0</v>
      </c>
      <c r="Z2172" s="408">
        <v>0</v>
      </c>
      <c r="AA2172" s="407">
        <v>0</v>
      </c>
      <c r="AB2172" s="408">
        <v>0</v>
      </c>
      <c r="AC2172" s="407">
        <v>0</v>
      </c>
      <c r="AD2172" s="408">
        <v>0</v>
      </c>
      <c r="AE2172" s="407">
        <v>0</v>
      </c>
      <c r="AF2172" s="408">
        <v>0</v>
      </c>
      <c r="AG2172" s="407">
        <v>0</v>
      </c>
      <c r="AI2172" s="406">
        <v>0</v>
      </c>
      <c r="AJ2172" s="407">
        <v>0</v>
      </c>
      <c r="AK2172" s="408">
        <v>0</v>
      </c>
      <c r="AL2172" s="407">
        <v>0</v>
      </c>
      <c r="AM2172" s="408">
        <v>0</v>
      </c>
      <c r="AN2172" s="407">
        <v>0</v>
      </c>
      <c r="AO2172" s="408">
        <v>0</v>
      </c>
      <c r="AP2172" s="407">
        <v>0</v>
      </c>
      <c r="AQ2172" s="408">
        <v>0</v>
      </c>
      <c r="AR2172" s="407">
        <v>0</v>
      </c>
      <c r="AT2172" s="406">
        <v>0</v>
      </c>
      <c r="AU2172" s="407">
        <v>0</v>
      </c>
      <c r="AV2172" s="408">
        <v>0</v>
      </c>
      <c r="AW2172" s="407">
        <v>0</v>
      </c>
      <c r="AX2172" s="408">
        <v>0</v>
      </c>
      <c r="AY2172" s="407">
        <v>0</v>
      </c>
      <c r="AZ2172" s="408">
        <v>0</v>
      </c>
      <c r="BA2172" s="407">
        <v>0</v>
      </c>
      <c r="BB2172" s="408">
        <v>0</v>
      </c>
      <c r="BC2172" s="407">
        <v>0</v>
      </c>
    </row>
    <row r="2173" spans="1:55" x14ac:dyDescent="0.35">
      <c r="A2173" s="385" t="str" cm="1">
        <f t="array" ref="A2173">IFERROR(_xlfn.IFS(AND(F2173="Renta Variable",O2173=1),IFERROR(MATCH(B2173,[1]RV_Det!C:C,0),"Rev"),AND(J2173="Corporativa",O2173=1,I2173="EM"),IFERROR(MATCH(B2173,[1]RF_Corps!B:B,0),"Rev"),AND(F2173="Alternativos",O2173=1),IFERROR(MATCH(B2173,[1]Rep4!C:C,0),"Rev")),"")</f>
        <v/>
      </c>
      <c r="B2173" s="394" t="s">
        <v>5675</v>
      </c>
      <c r="C2173" s="409" t="s">
        <v>5676</v>
      </c>
      <c r="D2173" s="395" t="s">
        <v>5677</v>
      </c>
      <c r="E2173" s="396" t="str">
        <f>IF(B2173="","",INDEX([1]CatGlob!$S:$S,IFERROR(MATCH(MID(B2173,7,1),[1]CatGlob!$R:$R,0),MATCH(MID(B2173,1,2),[1]CatGlob!$R:$R,0))))</f>
        <v>DOL</v>
      </c>
      <c r="F2173" s="397" t="s">
        <v>43</v>
      </c>
      <c r="G2173" s="398" t="s">
        <v>328</v>
      </c>
      <c r="H2173" s="399" t="s">
        <v>48</v>
      </c>
      <c r="I2173" s="399" t="s">
        <v>5653</v>
      </c>
      <c r="J2173" s="399" t="s">
        <v>600</v>
      </c>
      <c r="K2173" s="396" t="s">
        <v>600</v>
      </c>
      <c r="L2173" s="400" t="str">
        <f>IF(ISERROR(MATCH(M2173,M$10:M2172,0)),M2173,"")</f>
        <v/>
      </c>
      <c r="M2173" s="401" t="str">
        <f>IF(B2173="","",IF(ISERROR(MATCH(F2173&amp;"_"&amp;G2173&amp;"_"&amp;H2173&amp;"_"&amp;I2173&amp;"_"&amp;J2173&amp;IF(K2173="","","_"&amp;K2173),[1]CatGlob!$B:$B,0)),F2173&amp;"_"&amp;G2173&amp;"_"&amp;H2173&amp;"_"&amp;I2173&amp;"_"&amp;J2173&amp;IF(K2173="","","_"&amp;K2173),INDEX([1]CatGlob!$C:$C,MATCH(F2173&amp;"_"&amp;G2173&amp;"_"&amp;H2173&amp;"_"&amp;I2173&amp;"_"&amp;J2173&amp;IF(K2173="","","_"&amp;K2173),[1]CatGlob!$B:$B,0))))</f>
        <v>RVI_DM_US_HC</v>
      </c>
      <c r="N2173" s="402" t="str">
        <f t="shared" si="67"/>
        <v/>
      </c>
      <c r="O2173" s="402" t="str">
        <f t="shared" si="66"/>
        <v/>
      </c>
      <c r="P2173" s="401" t="str">
        <f>IF(LEN(B2173)&gt;8,INDEX([1]CatGlob!$X:$X,MATCH(M2173,[1]CatGlob!$W:$W,0)),"")</f>
        <v>INTER</v>
      </c>
      <c r="Q2173" s="403" t="str">
        <f>INDEX([1]CatGlob!P:P,MATCH(M2173,[1]CatGlob!O:O,0))</f>
        <v>RVI</v>
      </c>
      <c r="R2173" s="403" t="s">
        <v>601</v>
      </c>
      <c r="S2173" s="403" t="s">
        <v>1025</v>
      </c>
      <c r="T2173" s="403" t="str">
        <f>INDEX([1]CatGlob!$D:$D,MATCH($M2173,[1]CatGlob!$C:$C,0))</f>
        <v>RVI</v>
      </c>
      <c r="U2173" s="403" t="s">
        <v>602</v>
      </c>
      <c r="V2173" s="404" t="str">
        <f>INDEX([1]CatGlob!$F:$F,MATCH($M2173,[1]CatGlob!$C:$C,0))</f>
        <v>RVI</v>
      </c>
      <c r="W2173" s="405"/>
      <c r="X2173" s="406">
        <v>0</v>
      </c>
      <c r="Y2173" s="407">
        <v>0</v>
      </c>
      <c r="Z2173" s="408">
        <v>0</v>
      </c>
      <c r="AA2173" s="407">
        <v>0</v>
      </c>
      <c r="AB2173" s="408">
        <v>0</v>
      </c>
      <c r="AC2173" s="407">
        <v>0</v>
      </c>
      <c r="AD2173" s="408">
        <v>0</v>
      </c>
      <c r="AE2173" s="407">
        <v>0</v>
      </c>
      <c r="AF2173" s="408">
        <v>0</v>
      </c>
      <c r="AG2173" s="407">
        <v>0</v>
      </c>
      <c r="AI2173" s="406">
        <v>0</v>
      </c>
      <c r="AJ2173" s="407">
        <v>0</v>
      </c>
      <c r="AK2173" s="408">
        <v>0</v>
      </c>
      <c r="AL2173" s="407">
        <v>0</v>
      </c>
      <c r="AM2173" s="408">
        <v>0</v>
      </c>
      <c r="AN2173" s="407">
        <v>0</v>
      </c>
      <c r="AO2173" s="408">
        <v>0</v>
      </c>
      <c r="AP2173" s="407">
        <v>0</v>
      </c>
      <c r="AQ2173" s="408">
        <v>0</v>
      </c>
      <c r="AR2173" s="407">
        <v>0</v>
      </c>
      <c r="AT2173" s="406">
        <v>0</v>
      </c>
      <c r="AU2173" s="407">
        <v>0</v>
      </c>
      <c r="AV2173" s="408">
        <v>0</v>
      </c>
      <c r="AW2173" s="407">
        <v>0</v>
      </c>
      <c r="AX2173" s="408">
        <v>0</v>
      </c>
      <c r="AY2173" s="407">
        <v>0</v>
      </c>
      <c r="AZ2173" s="408">
        <v>0</v>
      </c>
      <c r="BA2173" s="407">
        <v>0</v>
      </c>
      <c r="BB2173" s="408">
        <v>0</v>
      </c>
      <c r="BC2173" s="407">
        <v>0</v>
      </c>
    </row>
    <row r="2174" spans="1:55" x14ac:dyDescent="0.35">
      <c r="A2174" s="385" t="str" cm="1">
        <f t="array" ref="A2174">IFERROR(_xlfn.IFS(AND(F2174="Renta Variable",O2174=1),IFERROR(MATCH(B2174,[1]RV_Det!C:C,0),"Rev"),AND(J2174="Corporativa",O2174=1,I2174="EM"),IFERROR(MATCH(B2174,[1]RF_Corps!B:B,0),"Rev"),AND(F2174="Alternativos",O2174=1),IFERROR(MATCH(B2174,[1]Rep4!C:C,0),"Rev")),"")</f>
        <v/>
      </c>
      <c r="B2174" s="394" t="s">
        <v>5678</v>
      </c>
      <c r="C2174" s="409" t="s">
        <v>5679</v>
      </c>
      <c r="D2174" s="395" t="s">
        <v>5680</v>
      </c>
      <c r="E2174" s="396" t="str">
        <f>IF(B2174="","",INDEX([1]CatGlob!$S:$S,IFERROR(MATCH(MID(B2174,7,1),[1]CatGlob!$R:$R,0),MATCH(MID(B2174,1,2),[1]CatGlob!$R:$R,0))))</f>
        <v>DOL</v>
      </c>
      <c r="F2174" s="397" t="s">
        <v>43</v>
      </c>
      <c r="G2174" s="398" t="s">
        <v>328</v>
      </c>
      <c r="H2174" s="399" t="s">
        <v>48</v>
      </c>
      <c r="I2174" s="399" t="s">
        <v>5653</v>
      </c>
      <c r="J2174" s="399" t="s">
        <v>600</v>
      </c>
      <c r="K2174" s="396" t="s">
        <v>600</v>
      </c>
      <c r="L2174" s="400" t="str">
        <f>IF(ISERROR(MATCH(M2174,M$10:M2173,0)),M2174,"")</f>
        <v/>
      </c>
      <c r="M2174" s="401" t="str">
        <f>IF(B2174="","",IF(ISERROR(MATCH(F2174&amp;"_"&amp;G2174&amp;"_"&amp;H2174&amp;"_"&amp;I2174&amp;"_"&amp;J2174&amp;IF(K2174="","","_"&amp;K2174),[1]CatGlob!$B:$B,0)),F2174&amp;"_"&amp;G2174&amp;"_"&amp;H2174&amp;"_"&amp;I2174&amp;"_"&amp;J2174&amp;IF(K2174="","","_"&amp;K2174),INDEX([1]CatGlob!$C:$C,MATCH(F2174&amp;"_"&amp;G2174&amp;"_"&amp;H2174&amp;"_"&amp;I2174&amp;"_"&amp;J2174&amp;IF(K2174="","","_"&amp;K2174),[1]CatGlob!$B:$B,0))))</f>
        <v>RVI_DM_US_HC</v>
      </c>
      <c r="N2174" s="402" t="str">
        <f t="shared" si="67"/>
        <v/>
      </c>
      <c r="O2174" s="402" t="str">
        <f t="shared" si="66"/>
        <v/>
      </c>
      <c r="P2174" s="401" t="str">
        <f>IF(LEN(B2174)&gt;8,INDEX([1]CatGlob!$X:$X,MATCH(M2174,[1]CatGlob!$W:$W,0)),"")</f>
        <v>INTER</v>
      </c>
      <c r="Q2174" s="403" t="str">
        <f>INDEX([1]CatGlob!P:P,MATCH(M2174,[1]CatGlob!O:O,0))</f>
        <v>RVI</v>
      </c>
      <c r="R2174" s="403" t="s">
        <v>601</v>
      </c>
      <c r="S2174" s="403" t="s">
        <v>1025</v>
      </c>
      <c r="T2174" s="403" t="str">
        <f>INDEX([1]CatGlob!$D:$D,MATCH($M2174,[1]CatGlob!$C:$C,0))</f>
        <v>RVI</v>
      </c>
      <c r="U2174" s="403" t="s">
        <v>602</v>
      </c>
      <c r="V2174" s="404" t="str">
        <f>INDEX([1]CatGlob!$F:$F,MATCH($M2174,[1]CatGlob!$C:$C,0))</f>
        <v>RVI</v>
      </c>
      <c r="W2174" s="405"/>
      <c r="X2174" s="406">
        <v>0</v>
      </c>
      <c r="Y2174" s="407">
        <v>0</v>
      </c>
      <c r="Z2174" s="408">
        <v>0</v>
      </c>
      <c r="AA2174" s="407">
        <v>0</v>
      </c>
      <c r="AB2174" s="408">
        <v>0</v>
      </c>
      <c r="AC2174" s="407">
        <v>0</v>
      </c>
      <c r="AD2174" s="408">
        <v>0</v>
      </c>
      <c r="AE2174" s="407">
        <v>0</v>
      </c>
      <c r="AF2174" s="408">
        <v>0</v>
      </c>
      <c r="AG2174" s="407">
        <v>0</v>
      </c>
      <c r="AI2174" s="406">
        <v>0</v>
      </c>
      <c r="AJ2174" s="407">
        <v>0</v>
      </c>
      <c r="AK2174" s="408">
        <v>0</v>
      </c>
      <c r="AL2174" s="407">
        <v>0</v>
      </c>
      <c r="AM2174" s="408">
        <v>0</v>
      </c>
      <c r="AN2174" s="407">
        <v>0</v>
      </c>
      <c r="AO2174" s="408">
        <v>0</v>
      </c>
      <c r="AP2174" s="407">
        <v>0</v>
      </c>
      <c r="AQ2174" s="408">
        <v>0</v>
      </c>
      <c r="AR2174" s="407">
        <v>0</v>
      </c>
      <c r="AT2174" s="406">
        <v>0</v>
      </c>
      <c r="AU2174" s="407">
        <v>0</v>
      </c>
      <c r="AV2174" s="408">
        <v>0</v>
      </c>
      <c r="AW2174" s="407">
        <v>0</v>
      </c>
      <c r="AX2174" s="408">
        <v>0</v>
      </c>
      <c r="AY2174" s="407">
        <v>0</v>
      </c>
      <c r="AZ2174" s="408">
        <v>0</v>
      </c>
      <c r="BA2174" s="407">
        <v>0</v>
      </c>
      <c r="BB2174" s="408">
        <v>0</v>
      </c>
      <c r="BC2174" s="407">
        <v>0</v>
      </c>
    </row>
    <row r="2175" spans="1:55" x14ac:dyDescent="0.35">
      <c r="A2175" s="385" t="str" cm="1">
        <f t="array" ref="A2175">IFERROR(_xlfn.IFS(AND(F2175="Renta Variable",O2175=1),IFERROR(MATCH(B2175,[1]RV_Det!C:C,0),"Rev"),AND(J2175="Corporativa",O2175=1,I2175="EM"),IFERROR(MATCH(B2175,[1]RF_Corps!B:B,0),"Rev"),AND(F2175="Alternativos",O2175=1),IFERROR(MATCH(B2175,[1]Rep4!C:C,0),"Rev")),"")</f>
        <v/>
      </c>
      <c r="B2175" s="394" t="s">
        <v>5681</v>
      </c>
      <c r="C2175" s="409" t="s">
        <v>5682</v>
      </c>
      <c r="D2175" s="395" t="s">
        <v>5683</v>
      </c>
      <c r="E2175" s="396" t="str">
        <f>IF(B2175="","",INDEX([1]CatGlob!$S:$S,IFERROR(MATCH(MID(B2175,7,1),[1]CatGlob!$R:$R,0),MATCH(MID(B2175,1,2),[1]CatGlob!$R:$R,0))))</f>
        <v>DOL</v>
      </c>
      <c r="F2175" s="397" t="s">
        <v>43</v>
      </c>
      <c r="G2175" s="398" t="s">
        <v>328</v>
      </c>
      <c r="H2175" s="399" t="s">
        <v>48</v>
      </c>
      <c r="I2175" s="399" t="s">
        <v>5653</v>
      </c>
      <c r="J2175" s="399" t="s">
        <v>600</v>
      </c>
      <c r="K2175" s="396" t="s">
        <v>600</v>
      </c>
      <c r="L2175" s="400" t="str">
        <f>IF(ISERROR(MATCH(M2175,M$10:M2174,0)),M2175,"")</f>
        <v/>
      </c>
      <c r="M2175" s="401" t="str">
        <f>IF(B2175="","",IF(ISERROR(MATCH(F2175&amp;"_"&amp;G2175&amp;"_"&amp;H2175&amp;"_"&amp;I2175&amp;"_"&amp;J2175&amp;IF(K2175="","","_"&amp;K2175),[1]CatGlob!$B:$B,0)),F2175&amp;"_"&amp;G2175&amp;"_"&amp;H2175&amp;"_"&amp;I2175&amp;"_"&amp;J2175&amp;IF(K2175="","","_"&amp;K2175),INDEX([1]CatGlob!$C:$C,MATCH(F2175&amp;"_"&amp;G2175&amp;"_"&amp;H2175&amp;"_"&amp;I2175&amp;"_"&amp;J2175&amp;IF(K2175="","","_"&amp;K2175),[1]CatGlob!$B:$B,0))))</f>
        <v>RVI_DM_US_HC</v>
      </c>
      <c r="N2175" s="402" t="str">
        <f t="shared" si="67"/>
        <v/>
      </c>
      <c r="O2175" s="402" t="str">
        <f t="shared" si="66"/>
        <v/>
      </c>
      <c r="P2175" s="401" t="str">
        <f>IF(LEN(B2175)&gt;8,INDEX([1]CatGlob!$X:$X,MATCH(M2175,[1]CatGlob!$W:$W,0)),"")</f>
        <v>INTER</v>
      </c>
      <c r="Q2175" s="403" t="str">
        <f>INDEX([1]CatGlob!P:P,MATCH(M2175,[1]CatGlob!O:O,0))</f>
        <v>RVI</v>
      </c>
      <c r="R2175" s="403" t="s">
        <v>601</v>
      </c>
      <c r="S2175" s="403" t="s">
        <v>1025</v>
      </c>
      <c r="T2175" s="403" t="str">
        <f>INDEX([1]CatGlob!$D:$D,MATCH($M2175,[1]CatGlob!$C:$C,0))</f>
        <v>RVI</v>
      </c>
      <c r="U2175" s="403" t="s">
        <v>602</v>
      </c>
      <c r="V2175" s="404" t="str">
        <f>INDEX([1]CatGlob!$F:$F,MATCH($M2175,[1]CatGlob!$C:$C,0))</f>
        <v>RVI</v>
      </c>
      <c r="W2175" s="405"/>
      <c r="X2175" s="406">
        <v>0</v>
      </c>
      <c r="Y2175" s="407">
        <v>0</v>
      </c>
      <c r="Z2175" s="408">
        <v>0</v>
      </c>
      <c r="AA2175" s="407">
        <v>0</v>
      </c>
      <c r="AB2175" s="408">
        <v>0</v>
      </c>
      <c r="AC2175" s="407">
        <v>0</v>
      </c>
      <c r="AD2175" s="408">
        <v>0</v>
      </c>
      <c r="AE2175" s="407">
        <v>0</v>
      </c>
      <c r="AF2175" s="408">
        <v>0</v>
      </c>
      <c r="AG2175" s="407">
        <v>0</v>
      </c>
      <c r="AI2175" s="406">
        <v>0</v>
      </c>
      <c r="AJ2175" s="407">
        <v>0</v>
      </c>
      <c r="AK2175" s="408">
        <v>0</v>
      </c>
      <c r="AL2175" s="407">
        <v>0</v>
      </c>
      <c r="AM2175" s="408">
        <v>0</v>
      </c>
      <c r="AN2175" s="407">
        <v>0</v>
      </c>
      <c r="AO2175" s="408">
        <v>0</v>
      </c>
      <c r="AP2175" s="407">
        <v>0</v>
      </c>
      <c r="AQ2175" s="408">
        <v>0</v>
      </c>
      <c r="AR2175" s="407">
        <v>0</v>
      </c>
      <c r="AT2175" s="406">
        <v>0</v>
      </c>
      <c r="AU2175" s="407">
        <v>0</v>
      </c>
      <c r="AV2175" s="408">
        <v>0</v>
      </c>
      <c r="AW2175" s="407">
        <v>0</v>
      </c>
      <c r="AX2175" s="408">
        <v>0</v>
      </c>
      <c r="AY2175" s="407">
        <v>0</v>
      </c>
      <c r="AZ2175" s="408">
        <v>0</v>
      </c>
      <c r="BA2175" s="407">
        <v>0</v>
      </c>
      <c r="BB2175" s="408">
        <v>0</v>
      </c>
      <c r="BC2175" s="407">
        <v>0</v>
      </c>
    </row>
    <row r="2176" spans="1:55" x14ac:dyDescent="0.35">
      <c r="A2176" s="385" t="str" cm="1">
        <f t="array" ref="A2176">IFERROR(_xlfn.IFS(AND(F2176="Renta Variable",O2176=1),IFERROR(MATCH(B2176,[1]RV_Det!C:C,0),"Rev"),AND(J2176="Corporativa",O2176=1,I2176="EM"),IFERROR(MATCH(B2176,[1]RF_Corps!B:B,0),"Rev"),AND(F2176="Alternativos",O2176=1),IFERROR(MATCH(B2176,[1]Rep4!C:C,0),"Rev")),"")</f>
        <v/>
      </c>
      <c r="B2176" s="394" t="s">
        <v>5684</v>
      </c>
      <c r="C2176" s="409" t="s">
        <v>5685</v>
      </c>
      <c r="D2176" s="395" t="s">
        <v>5686</v>
      </c>
      <c r="E2176" s="396" t="str">
        <f>IF(B2176="","",INDEX([1]CatGlob!$S:$S,IFERROR(MATCH(MID(B2176,7,1),[1]CatGlob!$R:$R,0),MATCH(MID(B2176,1,2),[1]CatGlob!$R:$R,0))))</f>
        <v>DOL</v>
      </c>
      <c r="F2176" s="397" t="s">
        <v>43</v>
      </c>
      <c r="G2176" s="398" t="s">
        <v>328</v>
      </c>
      <c r="H2176" s="399" t="s">
        <v>48</v>
      </c>
      <c r="I2176" s="399" t="s">
        <v>5653</v>
      </c>
      <c r="J2176" s="399" t="s">
        <v>600</v>
      </c>
      <c r="K2176" s="396" t="s">
        <v>600</v>
      </c>
      <c r="L2176" s="400" t="str">
        <f>IF(ISERROR(MATCH(M2176,M$10:M2175,0)),M2176,"")</f>
        <v/>
      </c>
      <c r="M2176" s="401" t="str">
        <f>IF(B2176="","",IF(ISERROR(MATCH(F2176&amp;"_"&amp;G2176&amp;"_"&amp;H2176&amp;"_"&amp;I2176&amp;"_"&amp;J2176&amp;IF(K2176="","","_"&amp;K2176),[1]CatGlob!$B:$B,0)),F2176&amp;"_"&amp;G2176&amp;"_"&amp;H2176&amp;"_"&amp;I2176&amp;"_"&amp;J2176&amp;IF(K2176="","","_"&amp;K2176),INDEX([1]CatGlob!$C:$C,MATCH(F2176&amp;"_"&amp;G2176&amp;"_"&amp;H2176&amp;"_"&amp;I2176&amp;"_"&amp;J2176&amp;IF(K2176="","","_"&amp;K2176),[1]CatGlob!$B:$B,0))))</f>
        <v>RVI_DM_US_HC</v>
      </c>
      <c r="N2176" s="402" t="str">
        <f t="shared" si="67"/>
        <v/>
      </c>
      <c r="O2176" s="402" t="str">
        <f t="shared" si="66"/>
        <v/>
      </c>
      <c r="P2176" s="401" t="str">
        <f>IF(LEN(B2176)&gt;8,INDEX([1]CatGlob!$X:$X,MATCH(M2176,[1]CatGlob!$W:$W,0)),"")</f>
        <v>INTER</v>
      </c>
      <c r="Q2176" s="403" t="str">
        <f>INDEX([1]CatGlob!P:P,MATCH(M2176,[1]CatGlob!O:O,0))</f>
        <v>RVI</v>
      </c>
      <c r="R2176" s="403" t="s">
        <v>601</v>
      </c>
      <c r="S2176" s="403" t="s">
        <v>1025</v>
      </c>
      <c r="T2176" s="403" t="str">
        <f>INDEX([1]CatGlob!$D:$D,MATCH($M2176,[1]CatGlob!$C:$C,0))</f>
        <v>RVI</v>
      </c>
      <c r="U2176" s="403" t="s">
        <v>602</v>
      </c>
      <c r="V2176" s="404" t="str">
        <f>INDEX([1]CatGlob!$F:$F,MATCH($M2176,[1]CatGlob!$C:$C,0))</f>
        <v>RVI</v>
      </c>
      <c r="W2176" s="405"/>
      <c r="X2176" s="406">
        <v>0</v>
      </c>
      <c r="Y2176" s="407">
        <v>0</v>
      </c>
      <c r="Z2176" s="408">
        <v>0</v>
      </c>
      <c r="AA2176" s="407">
        <v>0</v>
      </c>
      <c r="AB2176" s="408">
        <v>0</v>
      </c>
      <c r="AC2176" s="407">
        <v>0</v>
      </c>
      <c r="AD2176" s="408">
        <v>0</v>
      </c>
      <c r="AE2176" s="407">
        <v>0</v>
      </c>
      <c r="AF2176" s="408">
        <v>0</v>
      </c>
      <c r="AG2176" s="407">
        <v>0</v>
      </c>
      <c r="AI2176" s="406">
        <v>0</v>
      </c>
      <c r="AJ2176" s="407">
        <v>0</v>
      </c>
      <c r="AK2176" s="408">
        <v>0</v>
      </c>
      <c r="AL2176" s="407">
        <v>0</v>
      </c>
      <c r="AM2176" s="408">
        <v>0</v>
      </c>
      <c r="AN2176" s="407">
        <v>0</v>
      </c>
      <c r="AO2176" s="408">
        <v>0</v>
      </c>
      <c r="AP2176" s="407">
        <v>0</v>
      </c>
      <c r="AQ2176" s="408">
        <v>0</v>
      </c>
      <c r="AR2176" s="407">
        <v>0</v>
      </c>
      <c r="AT2176" s="406">
        <v>0</v>
      </c>
      <c r="AU2176" s="407">
        <v>0</v>
      </c>
      <c r="AV2176" s="408">
        <v>0</v>
      </c>
      <c r="AW2176" s="407">
        <v>0</v>
      </c>
      <c r="AX2176" s="408">
        <v>0</v>
      </c>
      <c r="AY2176" s="407">
        <v>0</v>
      </c>
      <c r="AZ2176" s="408">
        <v>0</v>
      </c>
      <c r="BA2176" s="407">
        <v>0</v>
      </c>
      <c r="BB2176" s="408">
        <v>0</v>
      </c>
      <c r="BC2176" s="407">
        <v>0</v>
      </c>
    </row>
    <row r="2177" spans="1:55" x14ac:dyDescent="0.35">
      <c r="A2177" s="385" t="str" cm="1">
        <f t="array" ref="A2177">IFERROR(_xlfn.IFS(AND(F2177="Renta Variable",O2177=1),IFERROR(MATCH(B2177,[1]RV_Det!C:C,0),"Rev"),AND(J2177="Corporativa",O2177=1,I2177="EM"),IFERROR(MATCH(B2177,[1]RF_Corps!B:B,0),"Rev"),AND(F2177="Alternativos",O2177=1),IFERROR(MATCH(B2177,[1]Rep4!C:C,0),"Rev")),"")</f>
        <v/>
      </c>
      <c r="B2177" s="394" t="s">
        <v>5687</v>
      </c>
      <c r="C2177" s="409" t="s">
        <v>5688</v>
      </c>
      <c r="D2177" s="395" t="s">
        <v>5689</v>
      </c>
      <c r="E2177" s="396" t="str">
        <f>IF(B2177="","",INDEX([1]CatGlob!$S:$S,IFERROR(MATCH(MID(B2177,7,1),[1]CatGlob!$R:$R,0),MATCH(MID(B2177,1,2),[1]CatGlob!$R:$R,0))))</f>
        <v>DOL</v>
      </c>
      <c r="F2177" s="397" t="s">
        <v>43</v>
      </c>
      <c r="G2177" s="398" t="s">
        <v>328</v>
      </c>
      <c r="H2177" s="399" t="s">
        <v>48</v>
      </c>
      <c r="I2177" s="399" t="s">
        <v>5690</v>
      </c>
      <c r="J2177" s="399" t="s">
        <v>600</v>
      </c>
      <c r="K2177" s="396" t="s">
        <v>600</v>
      </c>
      <c r="L2177" s="400" t="str">
        <f>IF(ISERROR(MATCH(M2177,M$10:M2176,0)),M2177,"")</f>
        <v>RVI_DM_US_IND</v>
      </c>
      <c r="M2177" s="401" t="str">
        <f>IF(B2177="","",IF(ISERROR(MATCH(F2177&amp;"_"&amp;G2177&amp;"_"&amp;H2177&amp;"_"&amp;I2177&amp;"_"&amp;J2177&amp;IF(K2177="","","_"&amp;K2177),[1]CatGlob!$B:$B,0)),F2177&amp;"_"&amp;G2177&amp;"_"&amp;H2177&amp;"_"&amp;I2177&amp;"_"&amp;J2177&amp;IF(K2177="","","_"&amp;K2177),INDEX([1]CatGlob!$C:$C,MATCH(F2177&amp;"_"&amp;G2177&amp;"_"&amp;H2177&amp;"_"&amp;I2177&amp;"_"&amp;J2177&amp;IF(K2177="","","_"&amp;K2177),[1]CatGlob!$B:$B,0))))</f>
        <v>RVI_DM_US_IND</v>
      </c>
      <c r="N2177" s="402" t="str">
        <f t="shared" si="67"/>
        <v/>
      </c>
      <c r="O2177" s="402" t="str">
        <f t="shared" si="66"/>
        <v/>
      </c>
      <c r="P2177" s="401" t="str">
        <f>IF(LEN(B2177)&gt;8,INDEX([1]CatGlob!$X:$X,MATCH(M2177,[1]CatGlob!$W:$W,0)),"")</f>
        <v>INTER</v>
      </c>
      <c r="Q2177" s="403" t="str">
        <f>INDEX([1]CatGlob!P:P,MATCH(M2177,[1]CatGlob!O:O,0))</f>
        <v>RVI</v>
      </c>
      <c r="R2177" s="403" t="s">
        <v>601</v>
      </c>
      <c r="S2177" s="403" t="s">
        <v>601</v>
      </c>
      <c r="T2177" s="403" t="str">
        <f>INDEX([1]CatGlob!$D:$D,MATCH($M2177,[1]CatGlob!$C:$C,0))</f>
        <v>RVI</v>
      </c>
      <c r="U2177" s="403" t="s">
        <v>4652</v>
      </c>
      <c r="V2177" s="404" t="str">
        <f>INDEX([1]CatGlob!$F:$F,MATCH($M2177,[1]CatGlob!$C:$C,0))</f>
        <v>RVI</v>
      </c>
      <c r="W2177" s="405"/>
      <c r="X2177" s="406">
        <v>0</v>
      </c>
      <c r="Y2177" s="407">
        <v>0</v>
      </c>
      <c r="Z2177" s="408">
        <v>0</v>
      </c>
      <c r="AA2177" s="407">
        <v>0</v>
      </c>
      <c r="AB2177" s="408">
        <v>0</v>
      </c>
      <c r="AC2177" s="407">
        <v>0</v>
      </c>
      <c r="AD2177" s="408">
        <v>0</v>
      </c>
      <c r="AE2177" s="407">
        <v>0</v>
      </c>
      <c r="AF2177" s="408">
        <v>0</v>
      </c>
      <c r="AG2177" s="407">
        <v>0</v>
      </c>
      <c r="AI2177" s="406">
        <v>0</v>
      </c>
      <c r="AJ2177" s="407">
        <v>0</v>
      </c>
      <c r="AK2177" s="408">
        <v>0</v>
      </c>
      <c r="AL2177" s="407">
        <v>0</v>
      </c>
      <c r="AM2177" s="408">
        <v>0</v>
      </c>
      <c r="AN2177" s="407">
        <v>0</v>
      </c>
      <c r="AO2177" s="408">
        <v>0</v>
      </c>
      <c r="AP2177" s="407">
        <v>0</v>
      </c>
      <c r="AQ2177" s="408">
        <v>0</v>
      </c>
      <c r="AR2177" s="407">
        <v>0</v>
      </c>
      <c r="AT2177" s="406">
        <v>0</v>
      </c>
      <c r="AU2177" s="407">
        <v>0</v>
      </c>
      <c r="AV2177" s="408">
        <v>0</v>
      </c>
      <c r="AW2177" s="407">
        <v>0</v>
      </c>
      <c r="AX2177" s="408">
        <v>0</v>
      </c>
      <c r="AY2177" s="407">
        <v>0</v>
      </c>
      <c r="AZ2177" s="408">
        <v>0</v>
      </c>
      <c r="BA2177" s="407">
        <v>0</v>
      </c>
      <c r="BB2177" s="408">
        <v>0</v>
      </c>
      <c r="BC2177" s="407">
        <v>0</v>
      </c>
    </row>
    <row r="2178" spans="1:55" x14ac:dyDescent="0.35">
      <c r="A2178" s="385" t="str" cm="1">
        <f t="array" ref="A2178">IFERROR(_xlfn.IFS(AND(F2178="Renta Variable",O2178=1),IFERROR(MATCH(B2178,[1]RV_Det!C:C,0),"Rev"),AND(J2178="Corporativa",O2178=1,I2178="EM"),IFERROR(MATCH(B2178,[1]RF_Corps!B:B,0),"Rev"),AND(F2178="Alternativos",O2178=1),IFERROR(MATCH(B2178,[1]Rep4!C:C,0),"Rev")),"")</f>
        <v/>
      </c>
      <c r="B2178" s="394" t="s">
        <v>5691</v>
      </c>
      <c r="C2178" s="409" t="s">
        <v>5692</v>
      </c>
      <c r="D2178" s="395" t="s">
        <v>5693</v>
      </c>
      <c r="E2178" s="396" t="str">
        <f>IF(B2178="","",INDEX([1]CatGlob!$S:$S,IFERROR(MATCH(MID(B2178,7,1),[1]CatGlob!$R:$R,0),MATCH(MID(B2178,1,2),[1]CatGlob!$R:$R,0))))</f>
        <v>DOL</v>
      </c>
      <c r="F2178" s="397" t="s">
        <v>43</v>
      </c>
      <c r="G2178" s="398" t="s">
        <v>328</v>
      </c>
      <c r="H2178" s="399" t="s">
        <v>48</v>
      </c>
      <c r="I2178" s="399" t="s">
        <v>5690</v>
      </c>
      <c r="J2178" s="399" t="s">
        <v>600</v>
      </c>
      <c r="K2178" s="396" t="s">
        <v>600</v>
      </c>
      <c r="L2178" s="400" t="str">
        <f>IF(ISERROR(MATCH(M2178,M$10:M2177,0)),M2178,"")</f>
        <v/>
      </c>
      <c r="M2178" s="401" t="str">
        <f>IF(B2178="","",IF(ISERROR(MATCH(F2178&amp;"_"&amp;G2178&amp;"_"&amp;H2178&amp;"_"&amp;I2178&amp;"_"&amp;J2178&amp;IF(K2178="","","_"&amp;K2178),[1]CatGlob!$B:$B,0)),F2178&amp;"_"&amp;G2178&amp;"_"&amp;H2178&amp;"_"&amp;I2178&amp;"_"&amp;J2178&amp;IF(K2178="","","_"&amp;K2178),INDEX([1]CatGlob!$C:$C,MATCH(F2178&amp;"_"&amp;G2178&amp;"_"&amp;H2178&amp;"_"&amp;I2178&amp;"_"&amp;J2178&amp;IF(K2178="","","_"&amp;K2178),[1]CatGlob!$B:$B,0))))</f>
        <v>RVI_DM_US_IND</v>
      </c>
      <c r="N2178" s="402" t="str">
        <f t="shared" si="67"/>
        <v/>
      </c>
      <c r="O2178" s="402" t="str">
        <f t="shared" si="66"/>
        <v/>
      </c>
      <c r="P2178" s="401" t="str">
        <f>IF(LEN(B2178)&gt;8,INDEX([1]CatGlob!$X:$X,MATCH(M2178,[1]CatGlob!$W:$W,0)),"")</f>
        <v>INTER</v>
      </c>
      <c r="Q2178" s="403" t="str">
        <f>INDEX([1]CatGlob!P:P,MATCH(M2178,[1]CatGlob!O:O,0))</f>
        <v>RVI</v>
      </c>
      <c r="R2178" s="403" t="s">
        <v>601</v>
      </c>
      <c r="S2178" s="403" t="s">
        <v>601</v>
      </c>
      <c r="T2178" s="403" t="str">
        <f>INDEX([1]CatGlob!$D:$D,MATCH($M2178,[1]CatGlob!$C:$C,0))</f>
        <v>RVI</v>
      </c>
      <c r="U2178" s="403" t="s">
        <v>4652</v>
      </c>
      <c r="V2178" s="404" t="str">
        <f>INDEX([1]CatGlob!$F:$F,MATCH($M2178,[1]CatGlob!$C:$C,0))</f>
        <v>RVI</v>
      </c>
      <c r="W2178" s="405"/>
      <c r="X2178" s="406">
        <v>0</v>
      </c>
      <c r="Y2178" s="407">
        <v>0</v>
      </c>
      <c r="Z2178" s="408">
        <v>0</v>
      </c>
      <c r="AA2178" s="407">
        <v>0</v>
      </c>
      <c r="AB2178" s="408">
        <v>0</v>
      </c>
      <c r="AC2178" s="407">
        <v>0</v>
      </c>
      <c r="AD2178" s="408">
        <v>0</v>
      </c>
      <c r="AE2178" s="407">
        <v>0</v>
      </c>
      <c r="AF2178" s="408">
        <v>0</v>
      </c>
      <c r="AG2178" s="407">
        <v>0</v>
      </c>
      <c r="AI2178" s="406">
        <v>0</v>
      </c>
      <c r="AJ2178" s="407">
        <v>0</v>
      </c>
      <c r="AK2178" s="408">
        <v>0</v>
      </c>
      <c r="AL2178" s="407">
        <v>0</v>
      </c>
      <c r="AM2178" s="408">
        <v>0</v>
      </c>
      <c r="AN2178" s="407">
        <v>0</v>
      </c>
      <c r="AO2178" s="408">
        <v>0</v>
      </c>
      <c r="AP2178" s="407">
        <v>0</v>
      </c>
      <c r="AQ2178" s="408">
        <v>0</v>
      </c>
      <c r="AR2178" s="407">
        <v>0</v>
      </c>
      <c r="AT2178" s="406">
        <v>0</v>
      </c>
      <c r="AU2178" s="407">
        <v>0</v>
      </c>
      <c r="AV2178" s="408">
        <v>0</v>
      </c>
      <c r="AW2178" s="407">
        <v>0</v>
      </c>
      <c r="AX2178" s="408">
        <v>0</v>
      </c>
      <c r="AY2178" s="407">
        <v>0</v>
      </c>
      <c r="AZ2178" s="408">
        <v>0</v>
      </c>
      <c r="BA2178" s="407">
        <v>0</v>
      </c>
      <c r="BB2178" s="408">
        <v>0</v>
      </c>
      <c r="BC2178" s="407">
        <v>0</v>
      </c>
    </row>
    <row r="2179" spans="1:55" x14ac:dyDescent="0.35">
      <c r="A2179" s="385" t="str" cm="1">
        <f t="array" ref="A2179">IFERROR(_xlfn.IFS(AND(F2179="Renta Variable",O2179=1),IFERROR(MATCH(B2179,[1]RV_Det!C:C,0),"Rev"),AND(J2179="Corporativa",O2179=1,I2179="EM"),IFERROR(MATCH(B2179,[1]RF_Corps!B:B,0),"Rev"),AND(F2179="Alternativos",O2179=1),IFERROR(MATCH(B2179,[1]Rep4!C:C,0),"Rev")),"")</f>
        <v/>
      </c>
      <c r="B2179" s="394" t="s">
        <v>5694</v>
      </c>
      <c r="C2179" s="409" t="s">
        <v>5695</v>
      </c>
      <c r="D2179" s="395" t="s">
        <v>5696</v>
      </c>
      <c r="E2179" s="396" t="str">
        <f>IF(B2179="","",INDEX([1]CatGlob!$S:$S,IFERROR(MATCH(MID(B2179,7,1),[1]CatGlob!$R:$R,0),MATCH(MID(B2179,1,2),[1]CatGlob!$R:$R,0))))</f>
        <v>DOL</v>
      </c>
      <c r="F2179" s="397" t="s">
        <v>43</v>
      </c>
      <c r="G2179" s="398" t="s">
        <v>328</v>
      </c>
      <c r="H2179" s="399" t="s">
        <v>48</v>
      </c>
      <c r="I2179" s="399" t="s">
        <v>5690</v>
      </c>
      <c r="J2179" s="399" t="s">
        <v>600</v>
      </c>
      <c r="K2179" s="396" t="s">
        <v>600</v>
      </c>
      <c r="L2179" s="400" t="str">
        <f>IF(ISERROR(MATCH(M2179,M$10:M2178,0)),M2179,"")</f>
        <v/>
      </c>
      <c r="M2179" s="401" t="str">
        <f>IF(B2179="","",IF(ISERROR(MATCH(F2179&amp;"_"&amp;G2179&amp;"_"&amp;H2179&amp;"_"&amp;I2179&amp;"_"&amp;J2179&amp;IF(K2179="","","_"&amp;K2179),[1]CatGlob!$B:$B,0)),F2179&amp;"_"&amp;G2179&amp;"_"&amp;H2179&amp;"_"&amp;I2179&amp;"_"&amp;J2179&amp;IF(K2179="","","_"&amp;K2179),INDEX([1]CatGlob!$C:$C,MATCH(F2179&amp;"_"&amp;G2179&amp;"_"&amp;H2179&amp;"_"&amp;I2179&amp;"_"&amp;J2179&amp;IF(K2179="","","_"&amp;K2179),[1]CatGlob!$B:$B,0))))</f>
        <v>RVI_DM_US_IND</v>
      </c>
      <c r="N2179" s="402" t="str">
        <f t="shared" si="67"/>
        <v/>
      </c>
      <c r="O2179" s="402" t="str">
        <f t="shared" si="66"/>
        <v/>
      </c>
      <c r="P2179" s="401" t="str">
        <f>IF(LEN(B2179)&gt;8,INDEX([1]CatGlob!$X:$X,MATCH(M2179,[1]CatGlob!$W:$W,0)),"")</f>
        <v>INTER</v>
      </c>
      <c r="Q2179" s="403" t="str">
        <f>INDEX([1]CatGlob!P:P,MATCH(M2179,[1]CatGlob!O:O,0))</f>
        <v>RVI</v>
      </c>
      <c r="R2179" s="403" t="s">
        <v>601</v>
      </c>
      <c r="S2179" s="403" t="s">
        <v>601</v>
      </c>
      <c r="T2179" s="403" t="str">
        <f>INDEX([1]CatGlob!$D:$D,MATCH($M2179,[1]CatGlob!$C:$C,0))</f>
        <v>RVI</v>
      </c>
      <c r="U2179" s="403" t="s">
        <v>4652</v>
      </c>
      <c r="V2179" s="404" t="str">
        <f>INDEX([1]CatGlob!$F:$F,MATCH($M2179,[1]CatGlob!$C:$C,0))</f>
        <v>RVI</v>
      </c>
      <c r="W2179" s="405"/>
      <c r="X2179" s="406">
        <v>0</v>
      </c>
      <c r="Y2179" s="407">
        <v>0</v>
      </c>
      <c r="Z2179" s="408">
        <v>0</v>
      </c>
      <c r="AA2179" s="407">
        <v>0</v>
      </c>
      <c r="AB2179" s="408">
        <v>0</v>
      </c>
      <c r="AC2179" s="407">
        <v>0</v>
      </c>
      <c r="AD2179" s="408">
        <v>0</v>
      </c>
      <c r="AE2179" s="407">
        <v>0</v>
      </c>
      <c r="AF2179" s="408">
        <v>0</v>
      </c>
      <c r="AG2179" s="407">
        <v>0</v>
      </c>
      <c r="AI2179" s="406">
        <v>0</v>
      </c>
      <c r="AJ2179" s="407">
        <v>0</v>
      </c>
      <c r="AK2179" s="408">
        <v>0</v>
      </c>
      <c r="AL2179" s="407">
        <v>0</v>
      </c>
      <c r="AM2179" s="408">
        <v>0</v>
      </c>
      <c r="AN2179" s="407">
        <v>0</v>
      </c>
      <c r="AO2179" s="408">
        <v>0</v>
      </c>
      <c r="AP2179" s="407">
        <v>0</v>
      </c>
      <c r="AQ2179" s="408">
        <v>0</v>
      </c>
      <c r="AR2179" s="407">
        <v>0</v>
      </c>
      <c r="AT2179" s="406">
        <v>0</v>
      </c>
      <c r="AU2179" s="407">
        <v>0</v>
      </c>
      <c r="AV2179" s="408">
        <v>0</v>
      </c>
      <c r="AW2179" s="407">
        <v>0</v>
      </c>
      <c r="AX2179" s="408">
        <v>0</v>
      </c>
      <c r="AY2179" s="407">
        <v>0</v>
      </c>
      <c r="AZ2179" s="408">
        <v>0</v>
      </c>
      <c r="BA2179" s="407">
        <v>0</v>
      </c>
      <c r="BB2179" s="408">
        <v>0</v>
      </c>
      <c r="BC2179" s="407">
        <v>0</v>
      </c>
    </row>
    <row r="2180" spans="1:55" x14ac:dyDescent="0.35">
      <c r="A2180" s="385" t="str" cm="1">
        <f t="array" ref="A2180">IFERROR(_xlfn.IFS(AND(F2180="Renta Variable",O2180=1),IFERROR(MATCH(B2180,[1]RV_Det!C:C,0),"Rev"),AND(J2180="Corporativa",O2180=1,I2180="EM"),IFERROR(MATCH(B2180,[1]RF_Corps!B:B,0),"Rev"),AND(F2180="Alternativos",O2180=1),IFERROR(MATCH(B2180,[1]Rep4!C:C,0),"Rev")),"")</f>
        <v/>
      </c>
      <c r="B2180" s="394" t="s">
        <v>5697</v>
      </c>
      <c r="C2180" s="409" t="s">
        <v>5698</v>
      </c>
      <c r="D2180" s="395" t="s">
        <v>5699</v>
      </c>
      <c r="E2180" s="396" t="str">
        <f>IF(B2180="","",INDEX([1]CatGlob!$S:$S,IFERROR(MATCH(MID(B2180,7,1),[1]CatGlob!$R:$R,0),MATCH(MID(B2180,1,2),[1]CatGlob!$R:$R,0))))</f>
        <v>DOL</v>
      </c>
      <c r="F2180" s="397" t="s">
        <v>43</v>
      </c>
      <c r="G2180" s="398" t="s">
        <v>328</v>
      </c>
      <c r="H2180" s="399" t="s">
        <v>48</v>
      </c>
      <c r="I2180" s="399" t="s">
        <v>5690</v>
      </c>
      <c r="J2180" s="399" t="s">
        <v>600</v>
      </c>
      <c r="K2180" s="396" t="s">
        <v>600</v>
      </c>
      <c r="L2180" s="400" t="str">
        <f>IF(ISERROR(MATCH(M2180,M$10:M2179,0)),M2180,"")</f>
        <v/>
      </c>
      <c r="M2180" s="401" t="str">
        <f>IF(B2180="","",IF(ISERROR(MATCH(F2180&amp;"_"&amp;G2180&amp;"_"&amp;H2180&amp;"_"&amp;I2180&amp;"_"&amp;J2180&amp;IF(K2180="","","_"&amp;K2180),[1]CatGlob!$B:$B,0)),F2180&amp;"_"&amp;G2180&amp;"_"&amp;H2180&amp;"_"&amp;I2180&amp;"_"&amp;J2180&amp;IF(K2180="","","_"&amp;K2180),INDEX([1]CatGlob!$C:$C,MATCH(F2180&amp;"_"&amp;G2180&amp;"_"&amp;H2180&amp;"_"&amp;I2180&amp;"_"&amp;J2180&amp;IF(K2180="","","_"&amp;K2180),[1]CatGlob!$B:$B,0))))</f>
        <v>RVI_DM_US_IND</v>
      </c>
      <c r="N2180" s="402" t="str">
        <f t="shared" si="67"/>
        <v/>
      </c>
      <c r="O2180" s="402" t="str">
        <f t="shared" si="66"/>
        <v/>
      </c>
      <c r="P2180" s="401" t="str">
        <f>IF(LEN(B2180)&gt;8,INDEX([1]CatGlob!$X:$X,MATCH(M2180,[1]CatGlob!$W:$W,0)),"")</f>
        <v>INTER</v>
      </c>
      <c r="Q2180" s="403" t="str">
        <f>INDEX([1]CatGlob!P:P,MATCH(M2180,[1]CatGlob!O:O,0))</f>
        <v>RVI</v>
      </c>
      <c r="R2180" s="403" t="s">
        <v>601</v>
      </c>
      <c r="S2180" s="403" t="s">
        <v>601</v>
      </c>
      <c r="T2180" s="403" t="str">
        <f>INDEX([1]CatGlob!$D:$D,MATCH($M2180,[1]CatGlob!$C:$C,0))</f>
        <v>RVI</v>
      </c>
      <c r="U2180" s="403" t="s">
        <v>4652</v>
      </c>
      <c r="V2180" s="404" t="str">
        <f>INDEX([1]CatGlob!$F:$F,MATCH($M2180,[1]CatGlob!$C:$C,0))</f>
        <v>RVI</v>
      </c>
      <c r="W2180" s="405"/>
      <c r="X2180" s="406">
        <v>0</v>
      </c>
      <c r="Y2180" s="407">
        <v>0</v>
      </c>
      <c r="Z2180" s="408">
        <v>0</v>
      </c>
      <c r="AA2180" s="407">
        <v>0</v>
      </c>
      <c r="AB2180" s="408">
        <v>0</v>
      </c>
      <c r="AC2180" s="407">
        <v>0</v>
      </c>
      <c r="AD2180" s="408">
        <v>0</v>
      </c>
      <c r="AE2180" s="407">
        <v>0</v>
      </c>
      <c r="AF2180" s="408">
        <v>0</v>
      </c>
      <c r="AG2180" s="407">
        <v>0</v>
      </c>
      <c r="AI2180" s="406">
        <v>0</v>
      </c>
      <c r="AJ2180" s="407">
        <v>0</v>
      </c>
      <c r="AK2180" s="408">
        <v>0</v>
      </c>
      <c r="AL2180" s="407">
        <v>0</v>
      </c>
      <c r="AM2180" s="408">
        <v>0</v>
      </c>
      <c r="AN2180" s="407">
        <v>0</v>
      </c>
      <c r="AO2180" s="408">
        <v>0</v>
      </c>
      <c r="AP2180" s="407">
        <v>0</v>
      </c>
      <c r="AQ2180" s="408">
        <v>0</v>
      </c>
      <c r="AR2180" s="407">
        <v>0</v>
      </c>
      <c r="AT2180" s="406">
        <v>0</v>
      </c>
      <c r="AU2180" s="407">
        <v>0</v>
      </c>
      <c r="AV2180" s="408">
        <v>0</v>
      </c>
      <c r="AW2180" s="407">
        <v>0</v>
      </c>
      <c r="AX2180" s="408">
        <v>0</v>
      </c>
      <c r="AY2180" s="407">
        <v>0</v>
      </c>
      <c r="AZ2180" s="408">
        <v>0</v>
      </c>
      <c r="BA2180" s="407">
        <v>0</v>
      </c>
      <c r="BB2180" s="408">
        <v>0</v>
      </c>
      <c r="BC2180" s="407">
        <v>0</v>
      </c>
    </row>
    <row r="2181" spans="1:55" x14ac:dyDescent="0.35">
      <c r="A2181" s="385" t="str" cm="1">
        <f t="array" ref="A2181">IFERROR(_xlfn.IFS(AND(F2181="Renta Variable",O2181=1),IFERROR(MATCH(B2181,[1]RV_Det!C:C,0),"Rev"),AND(J2181="Corporativa",O2181=1,I2181="EM"),IFERROR(MATCH(B2181,[1]RF_Corps!B:B,0),"Rev"),AND(F2181="Alternativos",O2181=1),IFERROR(MATCH(B2181,[1]Rep4!C:C,0),"Rev")),"")</f>
        <v/>
      </c>
      <c r="B2181" s="394" t="s">
        <v>5700</v>
      </c>
      <c r="C2181" s="409" t="s">
        <v>5701</v>
      </c>
      <c r="D2181" s="395" t="s">
        <v>5702</v>
      </c>
      <c r="E2181" s="396" t="str">
        <f>IF(B2181="","",INDEX([1]CatGlob!$S:$S,IFERROR(MATCH(MID(B2181,7,1),[1]CatGlob!$R:$R,0),MATCH(MID(B2181,1,2),[1]CatGlob!$R:$R,0))))</f>
        <v>DOL</v>
      </c>
      <c r="F2181" s="397" t="s">
        <v>43</v>
      </c>
      <c r="G2181" s="398" t="s">
        <v>328</v>
      </c>
      <c r="H2181" s="399" t="s">
        <v>48</v>
      </c>
      <c r="I2181" s="399" t="s">
        <v>5690</v>
      </c>
      <c r="J2181" s="399" t="s">
        <v>600</v>
      </c>
      <c r="K2181" s="396" t="s">
        <v>600</v>
      </c>
      <c r="L2181" s="400" t="str">
        <f>IF(ISERROR(MATCH(M2181,M$10:M2180,0)),M2181,"")</f>
        <v/>
      </c>
      <c r="M2181" s="401" t="str">
        <f>IF(B2181="","",IF(ISERROR(MATCH(F2181&amp;"_"&amp;G2181&amp;"_"&amp;H2181&amp;"_"&amp;I2181&amp;"_"&amp;J2181&amp;IF(K2181="","","_"&amp;K2181),[1]CatGlob!$B:$B,0)),F2181&amp;"_"&amp;G2181&amp;"_"&amp;H2181&amp;"_"&amp;I2181&amp;"_"&amp;J2181&amp;IF(K2181="","","_"&amp;K2181),INDEX([1]CatGlob!$C:$C,MATCH(F2181&amp;"_"&amp;G2181&amp;"_"&amp;H2181&amp;"_"&amp;I2181&amp;"_"&amp;J2181&amp;IF(K2181="","","_"&amp;K2181),[1]CatGlob!$B:$B,0))))</f>
        <v>RVI_DM_US_IND</v>
      </c>
      <c r="N2181" s="402" t="str">
        <f t="shared" si="67"/>
        <v/>
      </c>
      <c r="O2181" s="402" t="str">
        <f t="shared" si="66"/>
        <v/>
      </c>
      <c r="P2181" s="401" t="str">
        <f>IF(LEN(B2181)&gt;8,INDEX([1]CatGlob!$X:$X,MATCH(M2181,[1]CatGlob!$W:$W,0)),"")</f>
        <v>INTER</v>
      </c>
      <c r="Q2181" s="403" t="str">
        <f>INDEX([1]CatGlob!P:P,MATCH(M2181,[1]CatGlob!O:O,0))</f>
        <v>RVI</v>
      </c>
      <c r="R2181" s="403" t="s">
        <v>601</v>
      </c>
      <c r="S2181" s="403" t="s">
        <v>601</v>
      </c>
      <c r="T2181" s="403" t="str">
        <f>INDEX([1]CatGlob!$D:$D,MATCH($M2181,[1]CatGlob!$C:$C,0))</f>
        <v>RVI</v>
      </c>
      <c r="U2181" s="403" t="s">
        <v>4652</v>
      </c>
      <c r="V2181" s="404" t="str">
        <f>INDEX([1]CatGlob!$F:$F,MATCH($M2181,[1]CatGlob!$C:$C,0))</f>
        <v>RVI</v>
      </c>
      <c r="W2181" s="405"/>
      <c r="X2181" s="406">
        <v>0</v>
      </c>
      <c r="Y2181" s="407">
        <v>0</v>
      </c>
      <c r="Z2181" s="408">
        <v>0</v>
      </c>
      <c r="AA2181" s="407">
        <v>0</v>
      </c>
      <c r="AB2181" s="408">
        <v>0</v>
      </c>
      <c r="AC2181" s="407">
        <v>0</v>
      </c>
      <c r="AD2181" s="408">
        <v>0</v>
      </c>
      <c r="AE2181" s="407">
        <v>0</v>
      </c>
      <c r="AF2181" s="408">
        <v>0</v>
      </c>
      <c r="AG2181" s="407">
        <v>0</v>
      </c>
      <c r="AI2181" s="406">
        <v>0</v>
      </c>
      <c r="AJ2181" s="407">
        <v>0</v>
      </c>
      <c r="AK2181" s="408">
        <v>0</v>
      </c>
      <c r="AL2181" s="407">
        <v>0</v>
      </c>
      <c r="AM2181" s="408">
        <v>0</v>
      </c>
      <c r="AN2181" s="407">
        <v>0</v>
      </c>
      <c r="AO2181" s="408">
        <v>0</v>
      </c>
      <c r="AP2181" s="407">
        <v>0</v>
      </c>
      <c r="AQ2181" s="408">
        <v>0</v>
      </c>
      <c r="AR2181" s="407">
        <v>0</v>
      </c>
      <c r="AT2181" s="406">
        <v>0</v>
      </c>
      <c r="AU2181" s="407">
        <v>0</v>
      </c>
      <c r="AV2181" s="408">
        <v>0</v>
      </c>
      <c r="AW2181" s="407">
        <v>0</v>
      </c>
      <c r="AX2181" s="408">
        <v>0</v>
      </c>
      <c r="AY2181" s="407">
        <v>0</v>
      </c>
      <c r="AZ2181" s="408">
        <v>0</v>
      </c>
      <c r="BA2181" s="407">
        <v>0</v>
      </c>
      <c r="BB2181" s="408">
        <v>0</v>
      </c>
      <c r="BC2181" s="407">
        <v>0</v>
      </c>
    </row>
    <row r="2182" spans="1:55" x14ac:dyDescent="0.35">
      <c r="A2182" s="385" t="str" cm="1">
        <f t="array" ref="A2182">IFERROR(_xlfn.IFS(AND(F2182="Renta Variable",O2182=1),IFERROR(MATCH(B2182,[1]RV_Det!C:C,0),"Rev"),AND(J2182="Corporativa",O2182=1,I2182="EM"),IFERROR(MATCH(B2182,[1]RF_Corps!B:B,0),"Rev"),AND(F2182="Alternativos",O2182=1),IFERROR(MATCH(B2182,[1]Rep4!C:C,0),"Rev")),"")</f>
        <v/>
      </c>
      <c r="B2182" s="394" t="s">
        <v>5703</v>
      </c>
      <c r="C2182" s="409" t="s">
        <v>5704</v>
      </c>
      <c r="D2182" s="395" t="s">
        <v>5705</v>
      </c>
      <c r="E2182" s="396" t="str">
        <f>IF(B2182="","",INDEX([1]CatGlob!$S:$S,IFERROR(MATCH(MID(B2182,7,1),[1]CatGlob!$R:$R,0),MATCH(MID(B2182,1,2),[1]CatGlob!$R:$R,0))))</f>
        <v>DOL</v>
      </c>
      <c r="F2182" s="397" t="s">
        <v>43</v>
      </c>
      <c r="G2182" s="398" t="s">
        <v>328</v>
      </c>
      <c r="H2182" s="399" t="s">
        <v>48</v>
      </c>
      <c r="I2182" s="399" t="s">
        <v>5690</v>
      </c>
      <c r="J2182" s="399" t="s">
        <v>600</v>
      </c>
      <c r="K2182" s="396" t="s">
        <v>600</v>
      </c>
      <c r="L2182" s="400" t="str">
        <f>IF(ISERROR(MATCH(M2182,M$10:M2181,0)),M2182,"")</f>
        <v/>
      </c>
      <c r="M2182" s="401" t="str">
        <f>IF(B2182="","",IF(ISERROR(MATCH(F2182&amp;"_"&amp;G2182&amp;"_"&amp;H2182&amp;"_"&amp;I2182&amp;"_"&amp;J2182&amp;IF(K2182="","","_"&amp;K2182),[1]CatGlob!$B:$B,0)),F2182&amp;"_"&amp;G2182&amp;"_"&amp;H2182&amp;"_"&amp;I2182&amp;"_"&amp;J2182&amp;IF(K2182="","","_"&amp;K2182),INDEX([1]CatGlob!$C:$C,MATCH(F2182&amp;"_"&amp;G2182&amp;"_"&amp;H2182&amp;"_"&amp;I2182&amp;"_"&amp;J2182&amp;IF(K2182="","","_"&amp;K2182),[1]CatGlob!$B:$B,0))))</f>
        <v>RVI_DM_US_IND</v>
      </c>
      <c r="N2182" s="402" t="str">
        <f t="shared" si="67"/>
        <v/>
      </c>
      <c r="O2182" s="402" t="str">
        <f t="shared" ref="O2182:O2245" si="68">IF(SUM(ABS(AF2182),ABS(AQ2182),ABS(BB2182))&lt;&gt;0,1,"")</f>
        <v/>
      </c>
      <c r="P2182" s="401" t="str">
        <f>IF(LEN(B2182)&gt;8,INDEX([1]CatGlob!$X:$X,MATCH(M2182,[1]CatGlob!$W:$W,0)),"")</f>
        <v>INTER</v>
      </c>
      <c r="Q2182" s="403" t="str">
        <f>INDEX([1]CatGlob!P:P,MATCH(M2182,[1]CatGlob!O:O,0))</f>
        <v>RVI</v>
      </c>
      <c r="R2182" s="403" t="s">
        <v>601</v>
      </c>
      <c r="S2182" s="403" t="s">
        <v>1025</v>
      </c>
      <c r="T2182" s="403" t="str">
        <f>INDEX([1]CatGlob!$D:$D,MATCH($M2182,[1]CatGlob!$C:$C,0))</f>
        <v>RVI</v>
      </c>
      <c r="U2182" s="403" t="s">
        <v>602</v>
      </c>
      <c r="V2182" s="404" t="str">
        <f>INDEX([1]CatGlob!$F:$F,MATCH($M2182,[1]CatGlob!$C:$C,0))</f>
        <v>RVI</v>
      </c>
      <c r="W2182" s="405"/>
      <c r="X2182" s="406">
        <v>0</v>
      </c>
      <c r="Y2182" s="407">
        <v>0</v>
      </c>
      <c r="Z2182" s="408">
        <v>0</v>
      </c>
      <c r="AA2182" s="407">
        <v>0</v>
      </c>
      <c r="AB2182" s="408">
        <v>0</v>
      </c>
      <c r="AC2182" s="407">
        <v>0</v>
      </c>
      <c r="AD2182" s="408">
        <v>0</v>
      </c>
      <c r="AE2182" s="407">
        <v>0</v>
      </c>
      <c r="AF2182" s="408">
        <v>0</v>
      </c>
      <c r="AG2182" s="407">
        <v>0</v>
      </c>
      <c r="AI2182" s="406">
        <v>0</v>
      </c>
      <c r="AJ2182" s="407">
        <v>0</v>
      </c>
      <c r="AK2182" s="408">
        <v>0</v>
      </c>
      <c r="AL2182" s="407">
        <v>0</v>
      </c>
      <c r="AM2182" s="408">
        <v>0</v>
      </c>
      <c r="AN2182" s="407">
        <v>0</v>
      </c>
      <c r="AO2182" s="408">
        <v>0</v>
      </c>
      <c r="AP2182" s="407">
        <v>0</v>
      </c>
      <c r="AQ2182" s="408">
        <v>0</v>
      </c>
      <c r="AR2182" s="407">
        <v>0</v>
      </c>
      <c r="AT2182" s="406">
        <v>0</v>
      </c>
      <c r="AU2182" s="407">
        <v>0</v>
      </c>
      <c r="AV2182" s="408">
        <v>0</v>
      </c>
      <c r="AW2182" s="407">
        <v>0</v>
      </c>
      <c r="AX2182" s="408">
        <v>0</v>
      </c>
      <c r="AY2182" s="407">
        <v>0</v>
      </c>
      <c r="AZ2182" s="408">
        <v>0</v>
      </c>
      <c r="BA2182" s="407">
        <v>0</v>
      </c>
      <c r="BB2182" s="408">
        <v>0</v>
      </c>
      <c r="BC2182" s="407">
        <v>0</v>
      </c>
    </row>
    <row r="2183" spans="1:55" x14ac:dyDescent="0.35">
      <c r="A2183" s="385" t="str" cm="1">
        <f t="array" ref="A2183">IFERROR(_xlfn.IFS(AND(F2183="Renta Variable",O2183=1),IFERROR(MATCH(B2183,[1]RV_Det!C:C,0),"Rev"),AND(J2183="Corporativa",O2183=1,I2183="EM"),IFERROR(MATCH(B2183,[1]RF_Corps!B:B,0),"Rev"),AND(F2183="Alternativos",O2183=1),IFERROR(MATCH(B2183,[1]Rep4!C:C,0),"Rev")),"")</f>
        <v/>
      </c>
      <c r="B2183" s="394" t="s">
        <v>5706</v>
      </c>
      <c r="C2183" s="409" t="s">
        <v>5707</v>
      </c>
      <c r="D2183" s="395" t="s">
        <v>5708</v>
      </c>
      <c r="E2183" s="396" t="str">
        <f>IF(B2183="","",INDEX([1]CatGlob!$S:$S,IFERROR(MATCH(MID(B2183,7,1),[1]CatGlob!$R:$R,0),MATCH(MID(B2183,1,2),[1]CatGlob!$R:$R,0))))</f>
        <v>DOL</v>
      </c>
      <c r="F2183" s="397" t="s">
        <v>43</v>
      </c>
      <c r="G2183" s="398" t="s">
        <v>328</v>
      </c>
      <c r="H2183" s="399" t="s">
        <v>48</v>
      </c>
      <c r="I2183" s="399" t="s">
        <v>5690</v>
      </c>
      <c r="J2183" s="399" t="s">
        <v>600</v>
      </c>
      <c r="K2183" s="396" t="s">
        <v>600</v>
      </c>
      <c r="L2183" s="400" t="str">
        <f>IF(ISERROR(MATCH(M2183,M$10:M2182,0)),M2183,"")</f>
        <v/>
      </c>
      <c r="M2183" s="401" t="str">
        <f>IF(B2183="","",IF(ISERROR(MATCH(F2183&amp;"_"&amp;G2183&amp;"_"&amp;H2183&amp;"_"&amp;I2183&amp;"_"&amp;J2183&amp;IF(K2183="","","_"&amp;K2183),[1]CatGlob!$B:$B,0)),F2183&amp;"_"&amp;G2183&amp;"_"&amp;H2183&amp;"_"&amp;I2183&amp;"_"&amp;J2183&amp;IF(K2183="","","_"&amp;K2183),INDEX([1]CatGlob!$C:$C,MATCH(F2183&amp;"_"&amp;G2183&amp;"_"&amp;H2183&amp;"_"&amp;I2183&amp;"_"&amp;J2183&amp;IF(K2183="","","_"&amp;K2183),[1]CatGlob!$B:$B,0))))</f>
        <v>RVI_DM_US_IND</v>
      </c>
      <c r="N2183" s="402" t="str">
        <f t="shared" si="67"/>
        <v/>
      </c>
      <c r="O2183" s="402" t="str">
        <f t="shared" si="68"/>
        <v/>
      </c>
      <c r="P2183" s="401" t="str">
        <f>IF(LEN(B2183)&gt;8,INDEX([1]CatGlob!$X:$X,MATCH(M2183,[1]CatGlob!$W:$W,0)),"")</f>
        <v>INTER</v>
      </c>
      <c r="Q2183" s="403" t="str">
        <f>INDEX([1]CatGlob!P:P,MATCH(M2183,[1]CatGlob!O:O,0))</f>
        <v>RVI</v>
      </c>
      <c r="R2183" s="403" t="s">
        <v>601</v>
      </c>
      <c r="S2183" s="403" t="s">
        <v>1025</v>
      </c>
      <c r="T2183" s="403" t="str">
        <f>INDEX([1]CatGlob!$D:$D,MATCH($M2183,[1]CatGlob!$C:$C,0))</f>
        <v>RVI</v>
      </c>
      <c r="U2183" s="403" t="s">
        <v>602</v>
      </c>
      <c r="V2183" s="404" t="str">
        <f>INDEX([1]CatGlob!$F:$F,MATCH($M2183,[1]CatGlob!$C:$C,0))</f>
        <v>RVI</v>
      </c>
      <c r="W2183" s="405"/>
      <c r="X2183" s="406">
        <v>0</v>
      </c>
      <c r="Y2183" s="407">
        <v>0</v>
      </c>
      <c r="Z2183" s="408">
        <v>0</v>
      </c>
      <c r="AA2183" s="407">
        <v>0</v>
      </c>
      <c r="AB2183" s="408">
        <v>0</v>
      </c>
      <c r="AC2183" s="407">
        <v>0</v>
      </c>
      <c r="AD2183" s="408">
        <v>0</v>
      </c>
      <c r="AE2183" s="407">
        <v>0</v>
      </c>
      <c r="AF2183" s="408">
        <v>0</v>
      </c>
      <c r="AG2183" s="407">
        <v>0</v>
      </c>
      <c r="AI2183" s="406">
        <v>0</v>
      </c>
      <c r="AJ2183" s="407">
        <v>0</v>
      </c>
      <c r="AK2183" s="408">
        <v>0</v>
      </c>
      <c r="AL2183" s="407">
        <v>0</v>
      </c>
      <c r="AM2183" s="408">
        <v>0</v>
      </c>
      <c r="AN2183" s="407">
        <v>0</v>
      </c>
      <c r="AO2183" s="408">
        <v>0</v>
      </c>
      <c r="AP2183" s="407">
        <v>0</v>
      </c>
      <c r="AQ2183" s="408">
        <v>0</v>
      </c>
      <c r="AR2183" s="407">
        <v>0</v>
      </c>
      <c r="AT2183" s="406">
        <v>0</v>
      </c>
      <c r="AU2183" s="407">
        <v>0</v>
      </c>
      <c r="AV2183" s="408">
        <v>0</v>
      </c>
      <c r="AW2183" s="407">
        <v>0</v>
      </c>
      <c r="AX2183" s="408">
        <v>0</v>
      </c>
      <c r="AY2183" s="407">
        <v>0</v>
      </c>
      <c r="AZ2183" s="408">
        <v>0</v>
      </c>
      <c r="BA2183" s="407">
        <v>0</v>
      </c>
      <c r="BB2183" s="408">
        <v>0</v>
      </c>
      <c r="BC2183" s="407">
        <v>0</v>
      </c>
    </row>
    <row r="2184" spans="1:55" x14ac:dyDescent="0.35">
      <c r="A2184" s="385" t="str" cm="1">
        <f t="array" ref="A2184">IFERROR(_xlfn.IFS(AND(F2184="Renta Variable",O2184=1),IFERROR(MATCH(B2184,[1]RV_Det!C:C,0),"Rev"),AND(J2184="Corporativa",O2184=1,I2184="EM"),IFERROR(MATCH(B2184,[1]RF_Corps!B:B,0),"Rev"),AND(F2184="Alternativos",O2184=1),IFERROR(MATCH(B2184,[1]Rep4!C:C,0),"Rev")),"")</f>
        <v/>
      </c>
      <c r="B2184" s="394" t="s">
        <v>5709</v>
      </c>
      <c r="C2184" s="409" t="s">
        <v>5710</v>
      </c>
      <c r="D2184" s="395" t="s">
        <v>5711</v>
      </c>
      <c r="E2184" s="396" t="str">
        <f>IF(B2184="","",INDEX([1]CatGlob!$S:$S,IFERROR(MATCH(MID(B2184,7,1),[1]CatGlob!$R:$R,0),MATCH(MID(B2184,1,2),[1]CatGlob!$R:$R,0))))</f>
        <v>DOL</v>
      </c>
      <c r="F2184" s="397" t="s">
        <v>43</v>
      </c>
      <c r="G2184" s="398" t="s">
        <v>328</v>
      </c>
      <c r="H2184" s="399" t="s">
        <v>48</v>
      </c>
      <c r="I2184" s="399" t="s">
        <v>5690</v>
      </c>
      <c r="J2184" s="399" t="s">
        <v>600</v>
      </c>
      <c r="K2184" s="396" t="s">
        <v>600</v>
      </c>
      <c r="L2184" s="400" t="str">
        <f>IF(ISERROR(MATCH(M2184,M$10:M2183,0)),M2184,"")</f>
        <v/>
      </c>
      <c r="M2184" s="401" t="str">
        <f>IF(B2184="","",IF(ISERROR(MATCH(F2184&amp;"_"&amp;G2184&amp;"_"&amp;H2184&amp;"_"&amp;I2184&amp;"_"&amp;J2184&amp;IF(K2184="","","_"&amp;K2184),[1]CatGlob!$B:$B,0)),F2184&amp;"_"&amp;G2184&amp;"_"&amp;H2184&amp;"_"&amp;I2184&amp;"_"&amp;J2184&amp;IF(K2184="","","_"&amp;K2184),INDEX([1]CatGlob!$C:$C,MATCH(F2184&amp;"_"&amp;G2184&amp;"_"&amp;H2184&amp;"_"&amp;I2184&amp;"_"&amp;J2184&amp;IF(K2184="","","_"&amp;K2184),[1]CatGlob!$B:$B,0))))</f>
        <v>RVI_DM_US_IND</v>
      </c>
      <c r="N2184" s="402" t="str">
        <f t="shared" si="67"/>
        <v/>
      </c>
      <c r="O2184" s="402" t="str">
        <f t="shared" si="68"/>
        <v/>
      </c>
      <c r="P2184" s="401" t="str">
        <f>IF(LEN(B2184)&gt;8,INDEX([1]CatGlob!$X:$X,MATCH(M2184,[1]CatGlob!$W:$W,0)),"")</f>
        <v>INTER</v>
      </c>
      <c r="Q2184" s="403" t="str">
        <f>INDEX([1]CatGlob!P:P,MATCH(M2184,[1]CatGlob!O:O,0))</f>
        <v>RVI</v>
      </c>
      <c r="R2184" s="403" t="s">
        <v>601</v>
      </c>
      <c r="S2184" s="403" t="s">
        <v>1025</v>
      </c>
      <c r="T2184" s="403" t="str">
        <f>INDEX([1]CatGlob!$D:$D,MATCH($M2184,[1]CatGlob!$C:$C,0))</f>
        <v>RVI</v>
      </c>
      <c r="U2184" s="403" t="s">
        <v>602</v>
      </c>
      <c r="V2184" s="404" t="str">
        <f>INDEX([1]CatGlob!$F:$F,MATCH($M2184,[1]CatGlob!$C:$C,0))</f>
        <v>RVI</v>
      </c>
      <c r="W2184" s="405"/>
      <c r="X2184" s="406">
        <v>0</v>
      </c>
      <c r="Y2184" s="407">
        <v>0</v>
      </c>
      <c r="Z2184" s="408">
        <v>0</v>
      </c>
      <c r="AA2184" s="407">
        <v>0</v>
      </c>
      <c r="AB2184" s="408">
        <v>0</v>
      </c>
      <c r="AC2184" s="407">
        <v>0</v>
      </c>
      <c r="AD2184" s="408">
        <v>0</v>
      </c>
      <c r="AE2184" s="407">
        <v>0</v>
      </c>
      <c r="AF2184" s="408">
        <v>0</v>
      </c>
      <c r="AG2184" s="407">
        <v>0</v>
      </c>
      <c r="AI2184" s="406">
        <v>0</v>
      </c>
      <c r="AJ2184" s="407">
        <v>0</v>
      </c>
      <c r="AK2184" s="408">
        <v>0</v>
      </c>
      <c r="AL2184" s="407">
        <v>0</v>
      </c>
      <c r="AM2184" s="408">
        <v>0</v>
      </c>
      <c r="AN2184" s="407">
        <v>0</v>
      </c>
      <c r="AO2184" s="408">
        <v>0</v>
      </c>
      <c r="AP2184" s="407">
        <v>0</v>
      </c>
      <c r="AQ2184" s="408">
        <v>0</v>
      </c>
      <c r="AR2184" s="407">
        <v>0</v>
      </c>
      <c r="AT2184" s="406">
        <v>0</v>
      </c>
      <c r="AU2184" s="407">
        <v>0</v>
      </c>
      <c r="AV2184" s="408">
        <v>0</v>
      </c>
      <c r="AW2184" s="407">
        <v>0</v>
      </c>
      <c r="AX2184" s="408">
        <v>0</v>
      </c>
      <c r="AY2184" s="407">
        <v>0</v>
      </c>
      <c r="AZ2184" s="408">
        <v>0</v>
      </c>
      <c r="BA2184" s="407">
        <v>0</v>
      </c>
      <c r="BB2184" s="408">
        <v>0</v>
      </c>
      <c r="BC2184" s="407">
        <v>0</v>
      </c>
    </row>
    <row r="2185" spans="1:55" x14ac:dyDescent="0.35">
      <c r="A2185" s="385" t="str" cm="1">
        <f t="array" ref="A2185">IFERROR(_xlfn.IFS(AND(F2185="Renta Variable",O2185=1),IFERROR(MATCH(B2185,[1]RV_Det!C:C,0),"Rev"),AND(J2185="Corporativa",O2185=1,I2185="EM"),IFERROR(MATCH(B2185,[1]RF_Corps!B:B,0),"Rev"),AND(F2185="Alternativos",O2185=1),IFERROR(MATCH(B2185,[1]Rep4!C:C,0),"Rev")),"")</f>
        <v/>
      </c>
      <c r="B2185" s="394" t="s">
        <v>5712</v>
      </c>
      <c r="C2185" s="409" t="s">
        <v>5713</v>
      </c>
      <c r="D2185" s="395" t="s">
        <v>5714</v>
      </c>
      <c r="E2185" s="396" t="str">
        <f>IF(B2185="","",INDEX([1]CatGlob!$S:$S,IFERROR(MATCH(MID(B2185,7,1),[1]CatGlob!$R:$R,0),MATCH(MID(B2185,1,2),[1]CatGlob!$R:$R,0))))</f>
        <v>DOL</v>
      </c>
      <c r="F2185" s="397" t="s">
        <v>43</v>
      </c>
      <c r="G2185" s="398" t="s">
        <v>328</v>
      </c>
      <c r="H2185" s="399" t="s">
        <v>48</v>
      </c>
      <c r="I2185" s="399" t="s">
        <v>5690</v>
      </c>
      <c r="J2185" s="399" t="s">
        <v>600</v>
      </c>
      <c r="K2185" s="396" t="s">
        <v>600</v>
      </c>
      <c r="L2185" s="400" t="str">
        <f>IF(ISERROR(MATCH(M2185,M$10:M2184,0)),M2185,"")</f>
        <v/>
      </c>
      <c r="M2185" s="401" t="str">
        <f>IF(B2185="","",IF(ISERROR(MATCH(F2185&amp;"_"&amp;G2185&amp;"_"&amp;H2185&amp;"_"&amp;I2185&amp;"_"&amp;J2185&amp;IF(K2185="","","_"&amp;K2185),[1]CatGlob!$B:$B,0)),F2185&amp;"_"&amp;G2185&amp;"_"&amp;H2185&amp;"_"&amp;I2185&amp;"_"&amp;J2185&amp;IF(K2185="","","_"&amp;K2185),INDEX([1]CatGlob!$C:$C,MATCH(F2185&amp;"_"&amp;G2185&amp;"_"&amp;H2185&amp;"_"&amp;I2185&amp;"_"&amp;J2185&amp;IF(K2185="","","_"&amp;K2185),[1]CatGlob!$B:$B,0))))</f>
        <v>RVI_DM_US_IND</v>
      </c>
      <c r="N2185" s="402" t="str">
        <f t="shared" ref="N2185:N2248" si="69">+IF(AND(F2185="Renta Fija",SUM(ABS(AF2185),ABS(AQ2185),ABS(BB2185))&lt;&gt;0),IF(GG2185&lt;&gt;0,"","rev"),"")</f>
        <v/>
      </c>
      <c r="O2185" s="402" t="str">
        <f t="shared" si="68"/>
        <v/>
      </c>
      <c r="P2185" s="401" t="str">
        <f>IF(LEN(B2185)&gt;8,INDEX([1]CatGlob!$X:$X,MATCH(M2185,[1]CatGlob!$W:$W,0)),"")</f>
        <v>INTER</v>
      </c>
      <c r="Q2185" s="403" t="str">
        <f>INDEX([1]CatGlob!P:P,MATCH(M2185,[1]CatGlob!O:O,0))</f>
        <v>RVI</v>
      </c>
      <c r="R2185" s="403" t="s">
        <v>601</v>
      </c>
      <c r="S2185" s="403" t="s">
        <v>1025</v>
      </c>
      <c r="T2185" s="403" t="str">
        <f>INDEX([1]CatGlob!$D:$D,MATCH($M2185,[1]CatGlob!$C:$C,0))</f>
        <v>RVI</v>
      </c>
      <c r="U2185" s="403" t="s">
        <v>602</v>
      </c>
      <c r="V2185" s="404" t="str">
        <f>INDEX([1]CatGlob!$F:$F,MATCH($M2185,[1]CatGlob!$C:$C,0))</f>
        <v>RVI</v>
      </c>
      <c r="W2185" s="405"/>
      <c r="X2185" s="406">
        <v>0</v>
      </c>
      <c r="Y2185" s="407">
        <v>0</v>
      </c>
      <c r="Z2185" s="408">
        <v>0</v>
      </c>
      <c r="AA2185" s="407">
        <v>0</v>
      </c>
      <c r="AB2185" s="408">
        <v>0</v>
      </c>
      <c r="AC2185" s="407">
        <v>0</v>
      </c>
      <c r="AD2185" s="408">
        <v>0</v>
      </c>
      <c r="AE2185" s="407">
        <v>0</v>
      </c>
      <c r="AF2185" s="408">
        <v>0</v>
      </c>
      <c r="AG2185" s="407">
        <v>0</v>
      </c>
      <c r="AI2185" s="406">
        <v>0</v>
      </c>
      <c r="AJ2185" s="407">
        <v>0</v>
      </c>
      <c r="AK2185" s="408">
        <v>0</v>
      </c>
      <c r="AL2185" s="407">
        <v>0</v>
      </c>
      <c r="AM2185" s="408">
        <v>0</v>
      </c>
      <c r="AN2185" s="407">
        <v>0</v>
      </c>
      <c r="AO2185" s="408">
        <v>0</v>
      </c>
      <c r="AP2185" s="407">
        <v>0</v>
      </c>
      <c r="AQ2185" s="408">
        <v>0</v>
      </c>
      <c r="AR2185" s="407">
        <v>0</v>
      </c>
      <c r="AT2185" s="406">
        <v>0</v>
      </c>
      <c r="AU2185" s="407">
        <v>0</v>
      </c>
      <c r="AV2185" s="408">
        <v>0</v>
      </c>
      <c r="AW2185" s="407">
        <v>0</v>
      </c>
      <c r="AX2185" s="408">
        <v>0</v>
      </c>
      <c r="AY2185" s="407">
        <v>0</v>
      </c>
      <c r="AZ2185" s="408">
        <v>0</v>
      </c>
      <c r="BA2185" s="407">
        <v>0</v>
      </c>
      <c r="BB2185" s="408">
        <v>0</v>
      </c>
      <c r="BC2185" s="407">
        <v>0</v>
      </c>
    </row>
    <row r="2186" spans="1:55" x14ac:dyDescent="0.35">
      <c r="A2186" s="385" cm="1">
        <f t="array" ref="A2186">IFERROR(_xlfn.IFS(AND(F2186="Renta Variable",O2186=1),IFERROR(MATCH(B2186,[1]RV_Det!C:C,0),"Rev"),AND(J2186="Corporativa",O2186=1,I2186="EM"),IFERROR(MATCH(B2186,[1]RF_Corps!B:B,0),"Rev"),AND(F2186="Alternativos",O2186=1),IFERROR(MATCH(B2186,[1]Rep4!C:C,0),"Rev")),"")</f>
        <v>435</v>
      </c>
      <c r="B2186" s="394" t="s">
        <v>5715</v>
      </c>
      <c r="C2186" s="409" t="s">
        <v>5716</v>
      </c>
      <c r="D2186" s="395" t="s">
        <v>5717</v>
      </c>
      <c r="E2186" s="396" t="str">
        <f>IF(B2186="","",INDEX([1]CatGlob!$S:$S,IFERROR(MATCH(MID(B2186,7,1),[1]CatGlob!$R:$R,0),MATCH(MID(B2186,1,2),[1]CatGlob!$R:$R,0))))</f>
        <v>DOL</v>
      </c>
      <c r="F2186" s="397" t="s">
        <v>43</v>
      </c>
      <c r="G2186" s="398" t="s">
        <v>328</v>
      </c>
      <c r="H2186" s="399" t="s">
        <v>48</v>
      </c>
      <c r="I2186" s="399" t="s">
        <v>5718</v>
      </c>
      <c r="J2186" s="399" t="s">
        <v>185</v>
      </c>
      <c r="K2186" s="396" t="s">
        <v>600</v>
      </c>
      <c r="L2186" s="400" t="str">
        <f>IF(ISERROR(MATCH(M2186,M$10:M2185,0)),M2186,"")</f>
        <v>RVI_DM_US_TECH_CORE</v>
      </c>
      <c r="M2186" s="401" t="str">
        <f>IF(B2186="","",IF(ISERROR(MATCH(F2186&amp;"_"&amp;G2186&amp;"_"&amp;H2186&amp;"_"&amp;I2186&amp;"_"&amp;J2186&amp;IF(K2186="","","_"&amp;K2186),[1]CatGlob!$B:$B,0)),F2186&amp;"_"&amp;G2186&amp;"_"&amp;H2186&amp;"_"&amp;I2186&amp;"_"&amp;J2186&amp;IF(K2186="","","_"&amp;K2186),INDEX([1]CatGlob!$C:$C,MATCH(F2186&amp;"_"&amp;G2186&amp;"_"&amp;H2186&amp;"_"&amp;I2186&amp;"_"&amp;J2186&amp;IF(K2186="","","_"&amp;K2186),[1]CatGlob!$B:$B,0))))</f>
        <v>RVI_DM_US_TECH_CORE</v>
      </c>
      <c r="N2186" s="402" t="str">
        <f t="shared" si="69"/>
        <v/>
      </c>
      <c r="O2186" s="402">
        <f t="shared" si="68"/>
        <v>1</v>
      </c>
      <c r="P2186" s="401" t="str">
        <f>IF(LEN(B2186)&gt;8,INDEX([1]CatGlob!$X:$X,MATCH(M2186,[1]CatGlob!$W:$W,0)),"")</f>
        <v>INTER</v>
      </c>
      <c r="Q2186" s="403" t="str">
        <f>INDEX([1]CatGlob!P:P,MATCH(M2186,[1]CatGlob!O:O,0))</f>
        <v>RVI</v>
      </c>
      <c r="R2186" s="403" t="s">
        <v>1017</v>
      </c>
      <c r="S2186" s="403" t="s">
        <v>1018</v>
      </c>
      <c r="T2186" s="403" t="str">
        <f>INDEX([1]CatGlob!$D:$D,MATCH($M2186,[1]CatGlob!$C:$C,0))</f>
        <v>RVI</v>
      </c>
      <c r="U2186" s="403" t="s">
        <v>602</v>
      </c>
      <c r="V2186" s="404" t="str">
        <f>INDEX([1]CatGlob!$F:$F,MATCH($M2186,[1]CatGlob!$C:$C,0))</f>
        <v>RVI</v>
      </c>
      <c r="W2186" s="405"/>
      <c r="X2186" s="406">
        <v>0</v>
      </c>
      <c r="Y2186" s="407">
        <v>0</v>
      </c>
      <c r="Z2186" s="408">
        <v>0</v>
      </c>
      <c r="AA2186" s="407">
        <v>0</v>
      </c>
      <c r="AB2186" s="408">
        <v>0</v>
      </c>
      <c r="AC2186" s="407">
        <v>0</v>
      </c>
      <c r="AD2186" s="408">
        <v>0</v>
      </c>
      <c r="AE2186" s="407">
        <v>0</v>
      </c>
      <c r="AF2186" s="408">
        <v>0</v>
      </c>
      <c r="AG2186" s="407">
        <v>0</v>
      </c>
      <c r="AI2186" s="406">
        <v>0</v>
      </c>
      <c r="AJ2186" s="407">
        <v>0</v>
      </c>
      <c r="AK2186" s="408">
        <v>-5.4272243272189199E-8</v>
      </c>
      <c r="AL2186" s="407">
        <v>-1.53154022797253E-5</v>
      </c>
      <c r="AM2186" s="408">
        <v>0</v>
      </c>
      <c r="AN2186" s="407">
        <v>0</v>
      </c>
      <c r="AO2186" s="408">
        <v>0</v>
      </c>
      <c r="AP2186" s="407">
        <v>0</v>
      </c>
      <c r="AQ2186" s="408">
        <v>-1.5667235106121502E-8</v>
      </c>
      <c r="AR2186" s="407">
        <v>-4.4212288601721198E-6</v>
      </c>
      <c r="AT2186" s="406">
        <v>0</v>
      </c>
      <c r="AU2186" s="407">
        <v>0</v>
      </c>
      <c r="AV2186" s="408">
        <v>-3.4020783890487199E-5</v>
      </c>
      <c r="AW2186" s="407">
        <v>-9.6005244032415504E-3</v>
      </c>
      <c r="AX2186" s="408">
        <v>0</v>
      </c>
      <c r="AY2186" s="407">
        <v>0</v>
      </c>
      <c r="AZ2186" s="408">
        <v>0</v>
      </c>
      <c r="BA2186" s="407">
        <v>0</v>
      </c>
      <c r="BB2186" s="408">
        <v>-1.5570785064719699E-5</v>
      </c>
      <c r="BC2186" s="407">
        <v>-4.3940110984118201E-3</v>
      </c>
    </row>
    <row r="2187" spans="1:55" x14ac:dyDescent="0.35">
      <c r="A2187" s="385" t="str" cm="1">
        <f t="array" ref="A2187">IFERROR(_xlfn.IFS(AND(F2187="Renta Variable",O2187=1),IFERROR(MATCH(B2187,[1]RV_Det!C:C,0),"Rev"),AND(J2187="Corporativa",O2187=1,I2187="EM"),IFERROR(MATCH(B2187,[1]RF_Corps!B:B,0),"Rev"),AND(F2187="Alternativos",O2187=1),IFERROR(MATCH(B2187,[1]Rep4!C:C,0),"Rev")),"")</f>
        <v/>
      </c>
      <c r="B2187" s="394" t="s">
        <v>5719</v>
      </c>
      <c r="C2187" s="409" t="s">
        <v>5720</v>
      </c>
      <c r="D2187" s="395" t="s">
        <v>5721</v>
      </c>
      <c r="E2187" s="396" t="str">
        <f>IF(B2187="","",INDEX([1]CatGlob!$S:$S,IFERROR(MATCH(MID(B2187,7,1),[1]CatGlob!$R:$R,0),MATCH(MID(B2187,1,2),[1]CatGlob!$R:$R,0))))</f>
        <v>DOL</v>
      </c>
      <c r="F2187" s="397" t="s">
        <v>43</v>
      </c>
      <c r="G2187" s="398" t="s">
        <v>328</v>
      </c>
      <c r="H2187" s="399" t="s">
        <v>48</v>
      </c>
      <c r="I2187" s="399" t="s">
        <v>5718</v>
      </c>
      <c r="J2187" s="399" t="s">
        <v>185</v>
      </c>
      <c r="K2187" s="396" t="s">
        <v>600</v>
      </c>
      <c r="L2187" s="400" t="str">
        <f>IF(ISERROR(MATCH(M2187,M$10:M2186,0)),M2187,"")</f>
        <v/>
      </c>
      <c r="M2187" s="401" t="str">
        <f>IF(B2187="","",IF(ISERROR(MATCH(F2187&amp;"_"&amp;G2187&amp;"_"&amp;H2187&amp;"_"&amp;I2187&amp;"_"&amp;J2187&amp;IF(K2187="","","_"&amp;K2187),[1]CatGlob!$B:$B,0)),F2187&amp;"_"&amp;G2187&amp;"_"&amp;H2187&amp;"_"&amp;I2187&amp;"_"&amp;J2187&amp;IF(K2187="","","_"&amp;K2187),INDEX([1]CatGlob!$C:$C,MATCH(F2187&amp;"_"&amp;G2187&amp;"_"&amp;H2187&amp;"_"&amp;I2187&amp;"_"&amp;J2187&amp;IF(K2187="","","_"&amp;K2187),[1]CatGlob!$B:$B,0))))</f>
        <v>RVI_DM_US_TECH_CORE</v>
      </c>
      <c r="N2187" s="402" t="str">
        <f t="shared" si="69"/>
        <v/>
      </c>
      <c r="O2187" s="402" t="str">
        <f t="shared" si="68"/>
        <v/>
      </c>
      <c r="P2187" s="401" t="str">
        <f>IF(LEN(B2187)&gt;8,INDEX([1]CatGlob!$X:$X,MATCH(M2187,[1]CatGlob!$W:$W,0)),"")</f>
        <v>INTER</v>
      </c>
      <c r="Q2187" s="403" t="str">
        <f>INDEX([1]CatGlob!P:P,MATCH(M2187,[1]CatGlob!O:O,0))</f>
        <v>RVI</v>
      </c>
      <c r="R2187" s="403" t="s">
        <v>601</v>
      </c>
      <c r="S2187" s="403" t="s">
        <v>601</v>
      </c>
      <c r="T2187" s="403" t="str">
        <f>INDEX([1]CatGlob!$D:$D,MATCH($M2187,[1]CatGlob!$C:$C,0))</f>
        <v>RVI</v>
      </c>
      <c r="U2187" s="403" t="s">
        <v>4652</v>
      </c>
      <c r="V2187" s="404" t="str">
        <f>INDEX([1]CatGlob!$F:$F,MATCH($M2187,[1]CatGlob!$C:$C,0))</f>
        <v>RVI</v>
      </c>
      <c r="W2187" s="405"/>
      <c r="X2187" s="406">
        <v>0</v>
      </c>
      <c r="Y2187" s="407">
        <v>0</v>
      </c>
      <c r="Z2187" s="408">
        <v>0</v>
      </c>
      <c r="AA2187" s="407">
        <v>0</v>
      </c>
      <c r="AB2187" s="408">
        <v>0</v>
      </c>
      <c r="AC2187" s="407">
        <v>0</v>
      </c>
      <c r="AD2187" s="408">
        <v>0</v>
      </c>
      <c r="AE2187" s="407">
        <v>0</v>
      </c>
      <c r="AF2187" s="408">
        <v>0</v>
      </c>
      <c r="AG2187" s="407">
        <v>0</v>
      </c>
      <c r="AI2187" s="406">
        <v>0</v>
      </c>
      <c r="AJ2187" s="407">
        <v>0</v>
      </c>
      <c r="AK2187" s="408">
        <v>0</v>
      </c>
      <c r="AL2187" s="407">
        <v>0</v>
      </c>
      <c r="AM2187" s="408">
        <v>0</v>
      </c>
      <c r="AN2187" s="407">
        <v>0</v>
      </c>
      <c r="AO2187" s="408">
        <v>0</v>
      </c>
      <c r="AP2187" s="407">
        <v>0</v>
      </c>
      <c r="AQ2187" s="408">
        <v>0</v>
      </c>
      <c r="AR2187" s="407">
        <v>0</v>
      </c>
      <c r="AT2187" s="406">
        <v>0</v>
      </c>
      <c r="AU2187" s="407">
        <v>0</v>
      </c>
      <c r="AV2187" s="408">
        <v>0</v>
      </c>
      <c r="AW2187" s="407">
        <v>0</v>
      </c>
      <c r="AX2187" s="408">
        <v>0</v>
      </c>
      <c r="AY2187" s="407">
        <v>0</v>
      </c>
      <c r="AZ2187" s="408">
        <v>0</v>
      </c>
      <c r="BA2187" s="407">
        <v>0</v>
      </c>
      <c r="BB2187" s="408">
        <v>0</v>
      </c>
      <c r="BC2187" s="407">
        <v>0</v>
      </c>
    </row>
    <row r="2188" spans="1:55" x14ac:dyDescent="0.35">
      <c r="A2188" s="385" t="str" cm="1">
        <f t="array" ref="A2188">IFERROR(_xlfn.IFS(AND(F2188="Renta Variable",O2188=1),IFERROR(MATCH(B2188,[1]RV_Det!C:C,0),"Rev"),AND(J2188="Corporativa",O2188=1,I2188="EM"),IFERROR(MATCH(B2188,[1]RF_Corps!B:B,0),"Rev"),AND(F2188="Alternativos",O2188=1),IFERROR(MATCH(B2188,[1]Rep4!C:C,0),"Rev")),"")</f>
        <v/>
      </c>
      <c r="B2188" s="394" t="s">
        <v>5722</v>
      </c>
      <c r="C2188" s="409" t="s">
        <v>5723</v>
      </c>
      <c r="D2188" s="395" t="s">
        <v>5724</v>
      </c>
      <c r="E2188" s="396" t="str">
        <f>IF(B2188="","",INDEX([1]CatGlob!$S:$S,IFERROR(MATCH(MID(B2188,7,1),[1]CatGlob!$R:$R,0),MATCH(MID(B2188,1,2),[1]CatGlob!$R:$R,0))))</f>
        <v>DOL</v>
      </c>
      <c r="F2188" s="397" t="s">
        <v>43</v>
      </c>
      <c r="G2188" s="398" t="s">
        <v>328</v>
      </c>
      <c r="H2188" s="399" t="s">
        <v>48</v>
      </c>
      <c r="I2188" s="399" t="s">
        <v>5718</v>
      </c>
      <c r="J2188" s="399" t="s">
        <v>185</v>
      </c>
      <c r="K2188" s="396" t="s">
        <v>600</v>
      </c>
      <c r="L2188" s="400" t="str">
        <f>IF(ISERROR(MATCH(M2188,M$10:M2187,0)),M2188,"")</f>
        <v/>
      </c>
      <c r="M2188" s="401" t="str">
        <f>IF(B2188="","",IF(ISERROR(MATCH(F2188&amp;"_"&amp;G2188&amp;"_"&amp;H2188&amp;"_"&amp;I2188&amp;"_"&amp;J2188&amp;IF(K2188="","","_"&amp;K2188),[1]CatGlob!$B:$B,0)),F2188&amp;"_"&amp;G2188&amp;"_"&amp;H2188&amp;"_"&amp;I2188&amp;"_"&amp;J2188&amp;IF(K2188="","","_"&amp;K2188),INDEX([1]CatGlob!$C:$C,MATCH(F2188&amp;"_"&amp;G2188&amp;"_"&amp;H2188&amp;"_"&amp;I2188&amp;"_"&amp;J2188&amp;IF(K2188="","","_"&amp;K2188),[1]CatGlob!$B:$B,0))))</f>
        <v>RVI_DM_US_TECH_CORE</v>
      </c>
      <c r="N2188" s="402" t="str">
        <f t="shared" si="69"/>
        <v/>
      </c>
      <c r="O2188" s="402" t="str">
        <f t="shared" si="68"/>
        <v/>
      </c>
      <c r="P2188" s="401" t="str">
        <f>IF(LEN(B2188)&gt;8,INDEX([1]CatGlob!$X:$X,MATCH(M2188,[1]CatGlob!$W:$W,0)),"")</f>
        <v>INTER</v>
      </c>
      <c r="Q2188" s="403" t="str">
        <f>INDEX([1]CatGlob!P:P,MATCH(M2188,[1]CatGlob!O:O,0))</f>
        <v>RVI</v>
      </c>
      <c r="R2188" s="403" t="s">
        <v>601</v>
      </c>
      <c r="S2188" s="403" t="s">
        <v>601</v>
      </c>
      <c r="T2188" s="403" t="str">
        <f>INDEX([1]CatGlob!$D:$D,MATCH($M2188,[1]CatGlob!$C:$C,0))</f>
        <v>RVI</v>
      </c>
      <c r="U2188" s="403" t="s">
        <v>4652</v>
      </c>
      <c r="V2188" s="404" t="str">
        <f>INDEX([1]CatGlob!$F:$F,MATCH($M2188,[1]CatGlob!$C:$C,0))</f>
        <v>RVI</v>
      </c>
      <c r="W2188" s="405"/>
      <c r="X2188" s="406">
        <v>0</v>
      </c>
      <c r="Y2188" s="407">
        <v>0</v>
      </c>
      <c r="Z2188" s="408">
        <v>0</v>
      </c>
      <c r="AA2188" s="407">
        <v>0</v>
      </c>
      <c r="AB2188" s="408">
        <v>0</v>
      </c>
      <c r="AC2188" s="407">
        <v>0</v>
      </c>
      <c r="AD2188" s="408">
        <v>0</v>
      </c>
      <c r="AE2188" s="407">
        <v>0</v>
      </c>
      <c r="AF2188" s="408">
        <v>0</v>
      </c>
      <c r="AG2188" s="407">
        <v>0</v>
      </c>
      <c r="AI2188" s="406">
        <v>0</v>
      </c>
      <c r="AJ2188" s="407">
        <v>0</v>
      </c>
      <c r="AK2188" s="408">
        <v>0</v>
      </c>
      <c r="AL2188" s="407">
        <v>0</v>
      </c>
      <c r="AM2188" s="408">
        <v>0</v>
      </c>
      <c r="AN2188" s="407">
        <v>0</v>
      </c>
      <c r="AO2188" s="408">
        <v>0</v>
      </c>
      <c r="AP2188" s="407">
        <v>0</v>
      </c>
      <c r="AQ2188" s="408">
        <v>0</v>
      </c>
      <c r="AR2188" s="407">
        <v>0</v>
      </c>
      <c r="AT2188" s="406">
        <v>0</v>
      </c>
      <c r="AU2188" s="407">
        <v>0</v>
      </c>
      <c r="AV2188" s="408">
        <v>0</v>
      </c>
      <c r="AW2188" s="407">
        <v>0</v>
      </c>
      <c r="AX2188" s="408">
        <v>0</v>
      </c>
      <c r="AY2188" s="407">
        <v>0</v>
      </c>
      <c r="AZ2188" s="408">
        <v>0</v>
      </c>
      <c r="BA2188" s="407">
        <v>0</v>
      </c>
      <c r="BB2188" s="408">
        <v>0</v>
      </c>
      <c r="BC2188" s="407">
        <v>0</v>
      </c>
    </row>
    <row r="2189" spans="1:55" x14ac:dyDescent="0.35">
      <c r="A2189" s="385" t="str" cm="1">
        <f t="array" ref="A2189">IFERROR(_xlfn.IFS(AND(F2189="Renta Variable",O2189=1),IFERROR(MATCH(B2189,[1]RV_Det!C:C,0),"Rev"),AND(J2189="Corporativa",O2189=1,I2189="EM"),IFERROR(MATCH(B2189,[1]RF_Corps!B:B,0),"Rev"),AND(F2189="Alternativos",O2189=1),IFERROR(MATCH(B2189,[1]Rep4!C:C,0),"Rev")),"")</f>
        <v/>
      </c>
      <c r="B2189" s="394" t="s">
        <v>5725</v>
      </c>
      <c r="C2189" s="409" t="s">
        <v>5726</v>
      </c>
      <c r="D2189" s="395" t="s">
        <v>5727</v>
      </c>
      <c r="E2189" s="396" t="str">
        <f>IF(B2189="","",INDEX([1]CatGlob!$S:$S,IFERROR(MATCH(MID(B2189,7,1),[1]CatGlob!$R:$R,0),MATCH(MID(B2189,1,2),[1]CatGlob!$R:$R,0))))</f>
        <v>DOL</v>
      </c>
      <c r="F2189" s="397" t="s">
        <v>43</v>
      </c>
      <c r="G2189" s="398" t="s">
        <v>328</v>
      </c>
      <c r="H2189" s="399" t="s">
        <v>48</v>
      </c>
      <c r="I2189" s="399" t="s">
        <v>5718</v>
      </c>
      <c r="J2189" s="399" t="s">
        <v>179</v>
      </c>
      <c r="K2189" s="396" t="s">
        <v>600</v>
      </c>
      <c r="L2189" s="400" t="str">
        <f>IF(ISERROR(MATCH(M2189,M$10:M2188,0)),M2189,"")</f>
        <v>RVI_DM_US_TECH_SEMI</v>
      </c>
      <c r="M2189" s="401" t="str">
        <f>IF(B2189="","",IF(ISERROR(MATCH(F2189&amp;"_"&amp;G2189&amp;"_"&amp;H2189&amp;"_"&amp;I2189&amp;"_"&amp;J2189&amp;IF(K2189="","","_"&amp;K2189),[1]CatGlob!$B:$B,0)),F2189&amp;"_"&amp;G2189&amp;"_"&amp;H2189&amp;"_"&amp;I2189&amp;"_"&amp;J2189&amp;IF(K2189="","","_"&amp;K2189),INDEX([1]CatGlob!$C:$C,MATCH(F2189&amp;"_"&amp;G2189&amp;"_"&amp;H2189&amp;"_"&amp;I2189&amp;"_"&amp;J2189&amp;IF(K2189="","","_"&amp;K2189),[1]CatGlob!$B:$B,0))))</f>
        <v>RVI_DM_US_TECH_SEMI</v>
      </c>
      <c r="N2189" s="402" t="str">
        <f t="shared" si="69"/>
        <v/>
      </c>
      <c r="O2189" s="402" t="str">
        <f t="shared" si="68"/>
        <v/>
      </c>
      <c r="P2189" s="401" t="str">
        <f>IF(LEN(B2189)&gt;8,INDEX([1]CatGlob!$X:$X,MATCH(M2189,[1]CatGlob!$W:$W,0)),"")</f>
        <v>INTER</v>
      </c>
      <c r="Q2189" s="403" t="str">
        <f>INDEX([1]CatGlob!P:P,MATCH(M2189,[1]CatGlob!O:O,0))</f>
        <v>RVI</v>
      </c>
      <c r="R2189" s="403" t="s">
        <v>601</v>
      </c>
      <c r="S2189" s="403" t="s">
        <v>601</v>
      </c>
      <c r="T2189" s="403" t="str">
        <f>INDEX([1]CatGlob!$D:$D,MATCH($M2189,[1]CatGlob!$C:$C,0))</f>
        <v>RVI</v>
      </c>
      <c r="U2189" s="403" t="s">
        <v>4652</v>
      </c>
      <c r="V2189" s="404" t="str">
        <f>INDEX([1]CatGlob!$F:$F,MATCH($M2189,[1]CatGlob!$C:$C,0))</f>
        <v>RVI</v>
      </c>
      <c r="W2189" s="405"/>
      <c r="X2189" s="406">
        <v>0</v>
      </c>
      <c r="Y2189" s="407">
        <v>0</v>
      </c>
      <c r="Z2189" s="408">
        <v>0</v>
      </c>
      <c r="AA2189" s="407">
        <v>0</v>
      </c>
      <c r="AB2189" s="408">
        <v>0</v>
      </c>
      <c r="AC2189" s="407">
        <v>0</v>
      </c>
      <c r="AD2189" s="408">
        <v>0</v>
      </c>
      <c r="AE2189" s="407">
        <v>0</v>
      </c>
      <c r="AF2189" s="408">
        <v>0</v>
      </c>
      <c r="AG2189" s="407">
        <v>0</v>
      </c>
      <c r="AI2189" s="406">
        <v>0</v>
      </c>
      <c r="AJ2189" s="407">
        <v>0</v>
      </c>
      <c r="AK2189" s="408">
        <v>0</v>
      </c>
      <c r="AL2189" s="407">
        <v>0</v>
      </c>
      <c r="AM2189" s="408">
        <v>0</v>
      </c>
      <c r="AN2189" s="407">
        <v>0</v>
      </c>
      <c r="AO2189" s="408">
        <v>0</v>
      </c>
      <c r="AP2189" s="407">
        <v>0</v>
      </c>
      <c r="AQ2189" s="408">
        <v>0</v>
      </c>
      <c r="AR2189" s="407">
        <v>0</v>
      </c>
      <c r="AT2189" s="406">
        <v>0</v>
      </c>
      <c r="AU2189" s="407">
        <v>0</v>
      </c>
      <c r="AV2189" s="408">
        <v>0</v>
      </c>
      <c r="AW2189" s="407">
        <v>0</v>
      </c>
      <c r="AX2189" s="408">
        <v>0</v>
      </c>
      <c r="AY2189" s="407">
        <v>0</v>
      </c>
      <c r="AZ2189" s="408">
        <v>0</v>
      </c>
      <c r="BA2189" s="407">
        <v>0</v>
      </c>
      <c r="BB2189" s="408">
        <v>0</v>
      </c>
      <c r="BC2189" s="407">
        <v>0</v>
      </c>
    </row>
    <row r="2190" spans="1:55" x14ac:dyDescent="0.35">
      <c r="A2190" s="385" cm="1">
        <f t="array" ref="A2190">IFERROR(_xlfn.IFS(AND(F2190="Renta Variable",O2190=1),IFERROR(MATCH(B2190,[1]RV_Det!C:C,0),"Rev"),AND(J2190="Corporativa",O2190=1,I2190="EM"),IFERROR(MATCH(B2190,[1]RF_Corps!B:B,0),"Rev"),AND(F2190="Alternativos",O2190=1),IFERROR(MATCH(B2190,[1]Rep4!C:C,0),"Rev")),"")</f>
        <v>385</v>
      </c>
      <c r="B2190" s="443" t="s">
        <v>5728</v>
      </c>
      <c r="C2190" s="409" t="s">
        <v>5729</v>
      </c>
      <c r="D2190" s="395" t="s">
        <v>5730</v>
      </c>
      <c r="E2190" s="396" t="str">
        <f>IF(B2190="","",INDEX([1]CatGlob!$S:$S,IFERROR(MATCH(MID(B2190,7,1),[1]CatGlob!$R:$R,0),MATCH(MID(B2190,1,2),[1]CatGlob!$R:$R,0))))</f>
        <v>DOL</v>
      </c>
      <c r="F2190" s="397" t="s">
        <v>43</v>
      </c>
      <c r="G2190" s="398" t="s">
        <v>328</v>
      </c>
      <c r="H2190" s="399" t="s">
        <v>48</v>
      </c>
      <c r="I2190" s="399" t="s">
        <v>5690</v>
      </c>
      <c r="J2190" s="399" t="s">
        <v>600</v>
      </c>
      <c r="K2190" s="396" t="s">
        <v>600</v>
      </c>
      <c r="L2190" s="400" t="str">
        <f>IF(ISERROR(MATCH(M2190,M$10:M2189,0)),M2190,"")</f>
        <v/>
      </c>
      <c r="M2190" s="401" t="str">
        <f>IF(B2190="","",IF(ISERROR(MATCH(F2190&amp;"_"&amp;G2190&amp;"_"&amp;H2190&amp;"_"&amp;I2190&amp;"_"&amp;J2190&amp;IF(K2190="","","_"&amp;K2190),[1]CatGlob!$B:$B,0)),F2190&amp;"_"&amp;G2190&amp;"_"&amp;H2190&amp;"_"&amp;I2190&amp;"_"&amp;J2190&amp;IF(K2190="","","_"&amp;K2190),INDEX([1]CatGlob!$C:$C,MATCH(F2190&amp;"_"&amp;G2190&amp;"_"&amp;H2190&amp;"_"&amp;I2190&amp;"_"&amp;J2190&amp;IF(K2190="","","_"&amp;K2190),[1]CatGlob!$B:$B,0))))</f>
        <v>RVI_DM_US_IND</v>
      </c>
      <c r="N2190" s="402" t="str">
        <f t="shared" si="69"/>
        <v/>
      </c>
      <c r="O2190" s="402">
        <f t="shared" si="68"/>
        <v>1</v>
      </c>
      <c r="P2190" s="401" t="str">
        <f>IF(LEN(B2190)&gt;8,INDEX([1]CatGlob!$X:$X,MATCH(M2190,[1]CatGlob!$W:$W,0)),"")</f>
        <v>INTER</v>
      </c>
      <c r="Q2190" s="403" t="str">
        <f>INDEX([1]CatGlob!P:P,MATCH(M2190,[1]CatGlob!O:O,0))</f>
        <v>RVI</v>
      </c>
      <c r="R2190" s="403" t="s">
        <v>1017</v>
      </c>
      <c r="S2190" s="403" t="s">
        <v>1018</v>
      </c>
      <c r="T2190" s="403" t="str">
        <f>INDEX([1]CatGlob!$D:$D,MATCH($M2190,[1]CatGlob!$C:$C,0))</f>
        <v>RVI</v>
      </c>
      <c r="U2190" s="403" t="s">
        <v>602</v>
      </c>
      <c r="V2190" s="404" t="str">
        <f>INDEX([1]CatGlob!$F:$F,MATCH($M2190,[1]CatGlob!$C:$C,0))</f>
        <v>RVI</v>
      </c>
      <c r="W2190" s="405"/>
      <c r="X2190" s="406">
        <v>0</v>
      </c>
      <c r="Y2190" s="407">
        <v>0</v>
      </c>
      <c r="Z2190" s="408">
        <v>0</v>
      </c>
      <c r="AA2190" s="407">
        <v>0</v>
      </c>
      <c r="AB2190" s="408">
        <v>0</v>
      </c>
      <c r="AC2190" s="407">
        <v>0</v>
      </c>
      <c r="AD2190" s="408">
        <v>0</v>
      </c>
      <c r="AE2190" s="407">
        <v>0</v>
      </c>
      <c r="AF2190" s="408">
        <v>0</v>
      </c>
      <c r="AG2190" s="407">
        <v>0</v>
      </c>
      <c r="AI2190" s="406">
        <v>0</v>
      </c>
      <c r="AJ2190" s="407">
        <v>0</v>
      </c>
      <c r="AK2190" s="408">
        <v>0</v>
      </c>
      <c r="AL2190" s="407">
        <v>0</v>
      </c>
      <c r="AM2190" s="408">
        <v>0</v>
      </c>
      <c r="AN2190" s="407">
        <v>0</v>
      </c>
      <c r="AO2190" s="408">
        <v>-1.43372664348592E-2</v>
      </c>
      <c r="AP2190" s="407">
        <v>-6.8449095235922899</v>
      </c>
      <c r="AQ2190" s="408">
        <v>-3.8266841169222999E-3</v>
      </c>
      <c r="AR2190" s="407">
        <v>-1.82693867584236</v>
      </c>
      <c r="AT2190" s="406">
        <v>0</v>
      </c>
      <c r="AU2190" s="407">
        <v>0</v>
      </c>
      <c r="AV2190" s="408">
        <v>0</v>
      </c>
      <c r="AW2190" s="407">
        <v>0</v>
      </c>
      <c r="AX2190" s="408">
        <v>0</v>
      </c>
      <c r="AY2190" s="407">
        <v>0</v>
      </c>
      <c r="AZ2190" s="408">
        <v>-1.9431765497064601E-2</v>
      </c>
      <c r="BA2190" s="407">
        <v>-9.2771294524929306</v>
      </c>
      <c r="BB2190" s="408">
        <v>-5.6852819955207703E-3</v>
      </c>
      <c r="BC2190" s="407">
        <v>-2.7142720024251501</v>
      </c>
    </row>
    <row r="2191" spans="1:55" x14ac:dyDescent="0.35">
      <c r="A2191" s="385" t="str" cm="1">
        <f t="array" ref="A2191">IFERROR(_xlfn.IFS(AND(F2191="Renta Variable",O2191=1),IFERROR(MATCH(B2191,[1]RV_Det!C:C,0),"Rev"),AND(J2191="Corporativa",O2191=1,I2191="EM"),IFERROR(MATCH(B2191,[1]RF_Corps!B:B,0),"Rev"),AND(F2191="Alternativos",O2191=1),IFERROR(MATCH(B2191,[1]Rep4!C:C,0),"Rev")),"")</f>
        <v/>
      </c>
      <c r="B2191" s="394" t="s">
        <v>5731</v>
      </c>
      <c r="C2191" s="409" t="s">
        <v>5732</v>
      </c>
      <c r="D2191" s="395" t="s">
        <v>5733</v>
      </c>
      <c r="E2191" s="396" t="str">
        <f>IF(B2191="","",INDEX([1]CatGlob!$S:$S,IFERROR(MATCH(MID(B2191,7,1),[1]CatGlob!$R:$R,0),MATCH(MID(B2191,1,2),[1]CatGlob!$R:$R,0))))</f>
        <v>DOL</v>
      </c>
      <c r="F2191" s="397" t="s">
        <v>43</v>
      </c>
      <c r="G2191" s="398" t="s">
        <v>328</v>
      </c>
      <c r="H2191" s="399" t="s">
        <v>48</v>
      </c>
      <c r="I2191" s="399" t="s">
        <v>5718</v>
      </c>
      <c r="J2191" s="399" t="s">
        <v>183</v>
      </c>
      <c r="K2191" s="396" t="s">
        <v>600</v>
      </c>
      <c r="L2191" s="400" t="str">
        <f>IF(ISERROR(MATCH(M2191,M$10:M2190,0)),M2191,"")</f>
        <v>RVI_DM_US_TECH_THEM</v>
      </c>
      <c r="M2191" s="401" t="str">
        <f>IF(B2191="","",IF(ISERROR(MATCH(F2191&amp;"_"&amp;G2191&amp;"_"&amp;H2191&amp;"_"&amp;I2191&amp;"_"&amp;J2191&amp;IF(K2191="","","_"&amp;K2191),[1]CatGlob!$B:$B,0)),F2191&amp;"_"&amp;G2191&amp;"_"&amp;H2191&amp;"_"&amp;I2191&amp;"_"&amp;J2191&amp;IF(K2191="","","_"&amp;K2191),INDEX([1]CatGlob!$C:$C,MATCH(F2191&amp;"_"&amp;G2191&amp;"_"&amp;H2191&amp;"_"&amp;I2191&amp;"_"&amp;J2191&amp;IF(K2191="","","_"&amp;K2191),[1]CatGlob!$B:$B,0))))</f>
        <v>RVI_DM_US_TECH_THEM</v>
      </c>
      <c r="N2191" s="402" t="str">
        <f t="shared" si="69"/>
        <v/>
      </c>
      <c r="O2191" s="402" t="str">
        <f t="shared" si="68"/>
        <v/>
      </c>
      <c r="P2191" s="401" t="str">
        <f>IF(LEN(B2191)&gt;8,INDEX([1]CatGlob!$X:$X,MATCH(M2191,[1]CatGlob!$W:$W,0)),"")</f>
        <v>INTER</v>
      </c>
      <c r="Q2191" s="403" t="str">
        <f>INDEX([1]CatGlob!P:P,MATCH(M2191,[1]CatGlob!O:O,0))</f>
        <v>RVI</v>
      </c>
      <c r="R2191" s="403" t="s">
        <v>1017</v>
      </c>
      <c r="S2191" s="403" t="s">
        <v>1018</v>
      </c>
      <c r="T2191" s="403" t="str">
        <f>INDEX([1]CatGlob!$D:$D,MATCH($M2191,[1]CatGlob!$C:$C,0))</f>
        <v>RVI</v>
      </c>
      <c r="U2191" s="403" t="s">
        <v>602</v>
      </c>
      <c r="V2191" s="404" t="str">
        <f>INDEX([1]CatGlob!$F:$F,MATCH($M2191,[1]CatGlob!$C:$C,0))</f>
        <v>RVI</v>
      </c>
      <c r="W2191" s="405"/>
      <c r="X2191" s="406">
        <v>0</v>
      </c>
      <c r="Y2191" s="407">
        <v>0</v>
      </c>
      <c r="Z2191" s="408">
        <v>0</v>
      </c>
      <c r="AA2191" s="407">
        <v>0</v>
      </c>
      <c r="AB2191" s="408">
        <v>0</v>
      </c>
      <c r="AC2191" s="407">
        <v>0</v>
      </c>
      <c r="AD2191" s="408">
        <v>0</v>
      </c>
      <c r="AE2191" s="407">
        <v>0</v>
      </c>
      <c r="AF2191" s="408">
        <v>0</v>
      </c>
      <c r="AG2191" s="407">
        <v>0</v>
      </c>
      <c r="AI2191" s="406">
        <v>0</v>
      </c>
      <c r="AJ2191" s="407">
        <v>0</v>
      </c>
      <c r="AK2191" s="408">
        <v>0</v>
      </c>
      <c r="AL2191" s="407">
        <v>0</v>
      </c>
      <c r="AM2191" s="408">
        <v>0</v>
      </c>
      <c r="AN2191" s="407">
        <v>0</v>
      </c>
      <c r="AO2191" s="408">
        <v>0</v>
      </c>
      <c r="AP2191" s="407">
        <v>0</v>
      </c>
      <c r="AQ2191" s="408">
        <v>0</v>
      </c>
      <c r="AR2191" s="407">
        <v>0</v>
      </c>
      <c r="AT2191" s="406">
        <v>0</v>
      </c>
      <c r="AU2191" s="407">
        <v>0</v>
      </c>
      <c r="AV2191" s="408">
        <v>0</v>
      </c>
      <c r="AW2191" s="407">
        <v>0</v>
      </c>
      <c r="AX2191" s="408">
        <v>0</v>
      </c>
      <c r="AY2191" s="407">
        <v>0</v>
      </c>
      <c r="AZ2191" s="408">
        <v>0</v>
      </c>
      <c r="BA2191" s="407">
        <v>0</v>
      </c>
      <c r="BB2191" s="408">
        <v>0</v>
      </c>
      <c r="BC2191" s="407">
        <v>0</v>
      </c>
    </row>
    <row r="2192" spans="1:55" x14ac:dyDescent="0.35">
      <c r="A2192" s="385" t="str" cm="1">
        <f t="array" ref="A2192">IFERROR(_xlfn.IFS(AND(F2192="Renta Variable",O2192=1),IFERROR(MATCH(B2192,[1]RV_Det!C:C,0),"Rev"),AND(J2192="Corporativa",O2192=1,I2192="EM"),IFERROR(MATCH(B2192,[1]RF_Corps!B:B,0),"Rev"),AND(F2192="Alternativos",O2192=1),IFERROR(MATCH(B2192,[1]Rep4!C:C,0),"Rev")),"")</f>
        <v/>
      </c>
      <c r="B2192" s="394" t="s">
        <v>5734</v>
      </c>
      <c r="C2192" s="409" t="s">
        <v>5735</v>
      </c>
      <c r="D2192" s="395" t="s">
        <v>5736</v>
      </c>
      <c r="E2192" s="396" t="str">
        <f>IF(B2192="","",INDEX([1]CatGlob!$S:$S,IFERROR(MATCH(MID(B2192,7,1),[1]CatGlob!$R:$R,0),MATCH(MID(B2192,1,2),[1]CatGlob!$R:$R,0))))</f>
        <v>DOL</v>
      </c>
      <c r="F2192" s="397" t="s">
        <v>43</v>
      </c>
      <c r="G2192" s="398" t="s">
        <v>328</v>
      </c>
      <c r="H2192" s="399" t="s">
        <v>48</v>
      </c>
      <c r="I2192" s="399" t="s">
        <v>5718</v>
      </c>
      <c r="J2192" s="399" t="s">
        <v>179</v>
      </c>
      <c r="K2192" s="396" t="s">
        <v>600</v>
      </c>
      <c r="L2192" s="400" t="str">
        <f>IF(ISERROR(MATCH(M2192,M$10:M2191,0)),M2192,"")</f>
        <v/>
      </c>
      <c r="M2192" s="401" t="str">
        <f>IF(B2192="","",IF(ISERROR(MATCH(F2192&amp;"_"&amp;G2192&amp;"_"&amp;H2192&amp;"_"&amp;I2192&amp;"_"&amp;J2192&amp;IF(K2192="","","_"&amp;K2192),[1]CatGlob!$B:$B,0)),F2192&amp;"_"&amp;G2192&amp;"_"&amp;H2192&amp;"_"&amp;I2192&amp;"_"&amp;J2192&amp;IF(K2192="","","_"&amp;K2192),INDEX([1]CatGlob!$C:$C,MATCH(F2192&amp;"_"&amp;G2192&amp;"_"&amp;H2192&amp;"_"&amp;I2192&amp;"_"&amp;J2192&amp;IF(K2192="","","_"&amp;K2192),[1]CatGlob!$B:$B,0))))</f>
        <v>RVI_DM_US_TECH_SEMI</v>
      </c>
      <c r="N2192" s="402" t="str">
        <f t="shared" si="69"/>
        <v/>
      </c>
      <c r="O2192" s="402" t="str">
        <f t="shared" si="68"/>
        <v/>
      </c>
      <c r="P2192" s="401" t="str">
        <f>IF(LEN(B2192)&gt;8,INDEX([1]CatGlob!$X:$X,MATCH(M2192,[1]CatGlob!$W:$W,0)),"")</f>
        <v>INTER</v>
      </c>
      <c r="Q2192" s="403" t="str">
        <f>INDEX([1]CatGlob!P:P,MATCH(M2192,[1]CatGlob!O:O,0))</f>
        <v>RVI</v>
      </c>
      <c r="R2192" s="403" t="s">
        <v>601</v>
      </c>
      <c r="S2192" s="403" t="s">
        <v>1025</v>
      </c>
      <c r="T2192" s="403" t="str">
        <f>INDEX([1]CatGlob!$D:$D,MATCH($M2192,[1]CatGlob!$C:$C,0))</f>
        <v>RVI</v>
      </c>
      <c r="U2192" s="403" t="s">
        <v>602</v>
      </c>
      <c r="V2192" s="404" t="str">
        <f>INDEX([1]CatGlob!$F:$F,MATCH($M2192,[1]CatGlob!$C:$C,0))</f>
        <v>RVI</v>
      </c>
      <c r="W2192" s="405"/>
      <c r="X2192" s="406">
        <v>0</v>
      </c>
      <c r="Y2192" s="407">
        <v>0</v>
      </c>
      <c r="Z2192" s="408">
        <v>0</v>
      </c>
      <c r="AA2192" s="407">
        <v>0</v>
      </c>
      <c r="AB2192" s="408">
        <v>0</v>
      </c>
      <c r="AC2192" s="407">
        <v>0</v>
      </c>
      <c r="AD2192" s="408">
        <v>0</v>
      </c>
      <c r="AE2192" s="407">
        <v>0</v>
      </c>
      <c r="AF2192" s="408">
        <v>0</v>
      </c>
      <c r="AG2192" s="407">
        <v>0</v>
      </c>
      <c r="AI2192" s="406">
        <v>0</v>
      </c>
      <c r="AJ2192" s="407">
        <v>0</v>
      </c>
      <c r="AK2192" s="408">
        <v>0</v>
      </c>
      <c r="AL2192" s="407">
        <v>0</v>
      </c>
      <c r="AM2192" s="408">
        <v>0</v>
      </c>
      <c r="AN2192" s="407">
        <v>0</v>
      </c>
      <c r="AO2192" s="408">
        <v>0</v>
      </c>
      <c r="AP2192" s="407">
        <v>0</v>
      </c>
      <c r="AQ2192" s="408">
        <v>0</v>
      </c>
      <c r="AR2192" s="407">
        <v>0</v>
      </c>
      <c r="AT2192" s="406">
        <v>0</v>
      </c>
      <c r="AU2192" s="407">
        <v>0</v>
      </c>
      <c r="AV2192" s="408">
        <v>0</v>
      </c>
      <c r="AW2192" s="407">
        <v>0</v>
      </c>
      <c r="AX2192" s="408">
        <v>0</v>
      </c>
      <c r="AY2192" s="407">
        <v>0</v>
      </c>
      <c r="AZ2192" s="408">
        <v>0</v>
      </c>
      <c r="BA2192" s="407">
        <v>0</v>
      </c>
      <c r="BB2192" s="408">
        <v>0</v>
      </c>
      <c r="BC2192" s="407">
        <v>0</v>
      </c>
    </row>
    <row r="2193" spans="1:55" x14ac:dyDescent="0.35">
      <c r="A2193" s="385" cm="1">
        <f t="array" ref="A2193">IFERROR(_xlfn.IFS(AND(F2193="Renta Variable",O2193=1),IFERROR(MATCH(B2193,[1]RV_Det!C:C,0),"Rev"),AND(J2193="Corporativa",O2193=1,I2193="EM"),IFERROR(MATCH(B2193,[1]RF_Corps!B:B,0),"Rev"),AND(F2193="Alternativos",O2193=1),IFERROR(MATCH(B2193,[1]Rep4!C:C,0),"Rev")),"")</f>
        <v>431</v>
      </c>
      <c r="B2193" s="394" t="s">
        <v>5737</v>
      </c>
      <c r="C2193" s="409" t="s">
        <v>5738</v>
      </c>
      <c r="D2193" s="395" t="s">
        <v>5739</v>
      </c>
      <c r="E2193" s="396" t="str">
        <f>IF(B2193="","",INDEX([1]CatGlob!$S:$S,IFERROR(MATCH(MID(B2193,7,1),[1]CatGlob!$R:$R,0),MATCH(MID(B2193,1,2),[1]CatGlob!$R:$R,0))))</f>
        <v>DOL</v>
      </c>
      <c r="F2193" s="397" t="s">
        <v>43</v>
      </c>
      <c r="G2193" s="398" t="s">
        <v>328</v>
      </c>
      <c r="H2193" s="399" t="s">
        <v>48</v>
      </c>
      <c r="I2193" s="399" t="s">
        <v>5718</v>
      </c>
      <c r="J2193" s="399" t="s">
        <v>185</v>
      </c>
      <c r="K2193" s="396" t="s">
        <v>600</v>
      </c>
      <c r="L2193" s="400" t="str">
        <f>IF(ISERROR(MATCH(M2193,M$10:M2192,0)),M2193,"")</f>
        <v/>
      </c>
      <c r="M2193" s="401" t="str">
        <f>IF(B2193="","",IF(ISERROR(MATCH(F2193&amp;"_"&amp;G2193&amp;"_"&amp;H2193&amp;"_"&amp;I2193&amp;"_"&amp;J2193&amp;IF(K2193="","","_"&amp;K2193),[1]CatGlob!$B:$B,0)),F2193&amp;"_"&amp;G2193&amp;"_"&amp;H2193&amp;"_"&amp;I2193&amp;"_"&amp;J2193&amp;IF(K2193="","","_"&amp;K2193),INDEX([1]CatGlob!$C:$C,MATCH(F2193&amp;"_"&amp;G2193&amp;"_"&amp;H2193&amp;"_"&amp;I2193&amp;"_"&amp;J2193&amp;IF(K2193="","","_"&amp;K2193),[1]CatGlob!$B:$B,0))))</f>
        <v>RVI_DM_US_TECH_CORE</v>
      </c>
      <c r="N2193" s="402" t="str">
        <f t="shared" si="69"/>
        <v/>
      </c>
      <c r="O2193" s="402">
        <f t="shared" si="68"/>
        <v>1</v>
      </c>
      <c r="P2193" s="401" t="str">
        <f>IF(LEN(B2193)&gt;8,INDEX([1]CatGlob!$X:$X,MATCH(M2193,[1]CatGlob!$W:$W,0)),"")</f>
        <v>INTER</v>
      </c>
      <c r="Q2193" s="403" t="str">
        <f>INDEX([1]CatGlob!P:P,MATCH(M2193,[1]CatGlob!O:O,0))</f>
        <v>RVI</v>
      </c>
      <c r="R2193" s="403" t="s">
        <v>601</v>
      </c>
      <c r="S2193" s="403" t="s">
        <v>1025</v>
      </c>
      <c r="T2193" s="403" t="str">
        <f>INDEX([1]CatGlob!$D:$D,MATCH($M2193,[1]CatGlob!$C:$C,0))</f>
        <v>RVI</v>
      </c>
      <c r="U2193" s="403" t="s">
        <v>602</v>
      </c>
      <c r="V2193" s="404" t="str">
        <f>INDEX([1]CatGlob!$F:$F,MATCH($M2193,[1]CatGlob!$C:$C,0))</f>
        <v>RVI</v>
      </c>
      <c r="W2193" s="405"/>
      <c r="X2193" s="406">
        <v>0</v>
      </c>
      <c r="Y2193" s="407">
        <v>0</v>
      </c>
      <c r="Z2193" s="408">
        <v>0</v>
      </c>
      <c r="AA2193" s="407">
        <v>0</v>
      </c>
      <c r="AB2193" s="408">
        <v>0</v>
      </c>
      <c r="AC2193" s="407">
        <v>0</v>
      </c>
      <c r="AD2193" s="408">
        <v>0</v>
      </c>
      <c r="AE2193" s="407">
        <v>0</v>
      </c>
      <c r="AF2193" s="408">
        <v>0</v>
      </c>
      <c r="AG2193" s="407">
        <v>0</v>
      </c>
      <c r="AI2193" s="406">
        <v>4.9491107667687202E-3</v>
      </c>
      <c r="AJ2193" s="407">
        <v>1.3123727360619999</v>
      </c>
      <c r="AK2193" s="408">
        <v>4.9491107667687202E-3</v>
      </c>
      <c r="AL2193" s="407">
        <v>1.3123727360619999</v>
      </c>
      <c r="AM2193" s="408">
        <v>4.9491107667687202E-3</v>
      </c>
      <c r="AN2193" s="407">
        <v>1.3123727360619999</v>
      </c>
      <c r="AO2193" s="408">
        <v>4.9491107667687202E-3</v>
      </c>
      <c r="AP2193" s="407">
        <v>1.3123727360619999</v>
      </c>
      <c r="AQ2193" s="408">
        <v>4.9491107667687202E-3</v>
      </c>
      <c r="AR2193" s="407">
        <v>1.3123727360619999</v>
      </c>
      <c r="AT2193" s="406">
        <v>1.9074174075914E-2</v>
      </c>
      <c r="AU2193" s="407">
        <v>5.0579643899251199</v>
      </c>
      <c r="AV2193" s="408">
        <v>1.9074174075914E-2</v>
      </c>
      <c r="AW2193" s="407">
        <v>5.0579643899251199</v>
      </c>
      <c r="AX2193" s="408">
        <v>1.9074174075914E-2</v>
      </c>
      <c r="AY2193" s="407">
        <v>5.0579643899251199</v>
      </c>
      <c r="AZ2193" s="408">
        <v>1.9074174075914E-2</v>
      </c>
      <c r="BA2193" s="407">
        <v>5.0579643899251199</v>
      </c>
      <c r="BB2193" s="408">
        <v>1.9074174075914E-2</v>
      </c>
      <c r="BC2193" s="407">
        <v>5.0579643899251199</v>
      </c>
    </row>
    <row r="2194" spans="1:55" x14ac:dyDescent="0.35">
      <c r="A2194" s="385" t="str" cm="1">
        <f t="array" ref="A2194">IFERROR(_xlfn.IFS(AND(F2194="Renta Variable",O2194=1),IFERROR(MATCH(B2194,[1]RV_Det!C:C,0),"Rev"),AND(J2194="Corporativa",O2194=1,I2194="EM"),IFERROR(MATCH(B2194,[1]RF_Corps!B:B,0),"Rev"),AND(F2194="Alternativos",O2194=1),IFERROR(MATCH(B2194,[1]Rep4!C:C,0),"Rev")),"")</f>
        <v/>
      </c>
      <c r="B2194" s="394" t="s">
        <v>5740</v>
      </c>
      <c r="C2194" s="409" t="s">
        <v>5741</v>
      </c>
      <c r="D2194" s="395" t="s">
        <v>5742</v>
      </c>
      <c r="E2194" s="396" t="str">
        <f>IF(B2194="","",INDEX([1]CatGlob!$S:$S,IFERROR(MATCH(MID(B2194,7,1),[1]CatGlob!$R:$R,0),MATCH(MID(B2194,1,2),[1]CatGlob!$R:$R,0))))</f>
        <v>DOL</v>
      </c>
      <c r="F2194" s="397" t="s">
        <v>43</v>
      </c>
      <c r="G2194" s="398" t="s">
        <v>328</v>
      </c>
      <c r="H2194" s="399" t="s">
        <v>48</v>
      </c>
      <c r="I2194" s="399" t="s">
        <v>5718</v>
      </c>
      <c r="J2194" s="399" t="s">
        <v>185</v>
      </c>
      <c r="K2194" s="396" t="s">
        <v>600</v>
      </c>
      <c r="L2194" s="400" t="str">
        <f>IF(ISERROR(MATCH(M2194,M$10:M2193,0)),M2194,"")</f>
        <v/>
      </c>
      <c r="M2194" s="401" t="str">
        <f>IF(B2194="","",IF(ISERROR(MATCH(F2194&amp;"_"&amp;G2194&amp;"_"&amp;H2194&amp;"_"&amp;I2194&amp;"_"&amp;J2194&amp;IF(K2194="","","_"&amp;K2194),[1]CatGlob!$B:$B,0)),F2194&amp;"_"&amp;G2194&amp;"_"&amp;H2194&amp;"_"&amp;I2194&amp;"_"&amp;J2194&amp;IF(K2194="","","_"&amp;K2194),INDEX([1]CatGlob!$C:$C,MATCH(F2194&amp;"_"&amp;G2194&amp;"_"&amp;H2194&amp;"_"&amp;I2194&amp;"_"&amp;J2194&amp;IF(K2194="","","_"&amp;K2194),[1]CatGlob!$B:$B,0))))</f>
        <v>RVI_DM_US_TECH_CORE</v>
      </c>
      <c r="N2194" s="402" t="str">
        <f t="shared" si="69"/>
        <v/>
      </c>
      <c r="O2194" s="402" t="str">
        <f t="shared" si="68"/>
        <v/>
      </c>
      <c r="P2194" s="401" t="str">
        <f>IF(LEN(B2194)&gt;8,INDEX([1]CatGlob!$X:$X,MATCH(M2194,[1]CatGlob!$W:$W,0)),"")</f>
        <v>INTER</v>
      </c>
      <c r="Q2194" s="403" t="str">
        <f>INDEX([1]CatGlob!P:P,MATCH(M2194,[1]CatGlob!O:O,0))</f>
        <v>RVI</v>
      </c>
      <c r="R2194" s="403" t="s">
        <v>601</v>
      </c>
      <c r="S2194" s="403" t="s">
        <v>1025</v>
      </c>
      <c r="T2194" s="403" t="str">
        <f>INDEX([1]CatGlob!$D:$D,MATCH($M2194,[1]CatGlob!$C:$C,0))</f>
        <v>RVI</v>
      </c>
      <c r="U2194" s="403" t="s">
        <v>602</v>
      </c>
      <c r="V2194" s="404" t="str">
        <f>INDEX([1]CatGlob!$F:$F,MATCH($M2194,[1]CatGlob!$C:$C,0))</f>
        <v>RVI</v>
      </c>
      <c r="W2194" s="405"/>
      <c r="X2194" s="406">
        <v>0</v>
      </c>
      <c r="Y2194" s="407">
        <v>0</v>
      </c>
      <c r="Z2194" s="408">
        <v>0</v>
      </c>
      <c r="AA2194" s="407">
        <v>0</v>
      </c>
      <c r="AB2194" s="408">
        <v>0</v>
      </c>
      <c r="AC2194" s="407">
        <v>0</v>
      </c>
      <c r="AD2194" s="408">
        <v>0</v>
      </c>
      <c r="AE2194" s="407">
        <v>0</v>
      </c>
      <c r="AF2194" s="408">
        <v>0</v>
      </c>
      <c r="AG2194" s="407">
        <v>0</v>
      </c>
      <c r="AI2194" s="406">
        <v>0</v>
      </c>
      <c r="AJ2194" s="407">
        <v>0</v>
      </c>
      <c r="AK2194" s="408">
        <v>0</v>
      </c>
      <c r="AL2194" s="407">
        <v>0</v>
      </c>
      <c r="AM2194" s="408">
        <v>0</v>
      </c>
      <c r="AN2194" s="407">
        <v>0</v>
      </c>
      <c r="AO2194" s="408">
        <v>0</v>
      </c>
      <c r="AP2194" s="407">
        <v>0</v>
      </c>
      <c r="AQ2194" s="408">
        <v>0</v>
      </c>
      <c r="AR2194" s="407">
        <v>0</v>
      </c>
      <c r="AT2194" s="406">
        <v>0</v>
      </c>
      <c r="AU2194" s="407">
        <v>0</v>
      </c>
      <c r="AV2194" s="408">
        <v>0</v>
      </c>
      <c r="AW2194" s="407">
        <v>0</v>
      </c>
      <c r="AX2194" s="408">
        <v>0</v>
      </c>
      <c r="AY2194" s="407">
        <v>0</v>
      </c>
      <c r="AZ2194" s="408">
        <v>0</v>
      </c>
      <c r="BA2194" s="407">
        <v>0</v>
      </c>
      <c r="BB2194" s="408">
        <v>0</v>
      </c>
      <c r="BC2194" s="407">
        <v>0</v>
      </c>
    </row>
    <row r="2195" spans="1:55" x14ac:dyDescent="0.35">
      <c r="A2195" s="385" t="str" cm="1">
        <f t="array" ref="A2195">IFERROR(_xlfn.IFS(AND(F2195="Renta Variable",O2195=1),IFERROR(MATCH(B2195,[1]RV_Det!C:C,0),"Rev"),AND(J2195="Corporativa",O2195=1,I2195="EM"),IFERROR(MATCH(B2195,[1]RF_Corps!B:B,0),"Rev"),AND(F2195="Alternativos",O2195=1),IFERROR(MATCH(B2195,[1]Rep4!C:C,0),"Rev")),"")</f>
        <v/>
      </c>
      <c r="B2195" s="394" t="s">
        <v>5743</v>
      </c>
      <c r="C2195" s="409" t="s">
        <v>5744</v>
      </c>
      <c r="D2195" s="395" t="s">
        <v>5745</v>
      </c>
      <c r="E2195" s="396" t="str">
        <f>IF(B2195="","",INDEX([1]CatGlob!$S:$S,IFERROR(MATCH(MID(B2195,7,1),[1]CatGlob!$R:$R,0),MATCH(MID(B2195,1,2),[1]CatGlob!$R:$R,0))))</f>
        <v>DOL</v>
      </c>
      <c r="F2195" s="397" t="s">
        <v>43</v>
      </c>
      <c r="G2195" s="398" t="s">
        <v>328</v>
      </c>
      <c r="H2195" s="399" t="s">
        <v>48</v>
      </c>
      <c r="I2195" s="399" t="s">
        <v>5718</v>
      </c>
      <c r="J2195" s="399" t="s">
        <v>185</v>
      </c>
      <c r="K2195" s="396" t="s">
        <v>600</v>
      </c>
      <c r="L2195" s="400" t="str">
        <f>IF(ISERROR(MATCH(M2195,M$10:M2194,0)),M2195,"")</f>
        <v/>
      </c>
      <c r="M2195" s="401" t="str">
        <f>IF(B2195="","",IF(ISERROR(MATCH(F2195&amp;"_"&amp;G2195&amp;"_"&amp;H2195&amp;"_"&amp;I2195&amp;"_"&amp;J2195&amp;IF(K2195="","","_"&amp;K2195),[1]CatGlob!$B:$B,0)),F2195&amp;"_"&amp;G2195&amp;"_"&amp;H2195&amp;"_"&amp;I2195&amp;"_"&amp;J2195&amp;IF(K2195="","","_"&amp;K2195),INDEX([1]CatGlob!$C:$C,MATCH(F2195&amp;"_"&amp;G2195&amp;"_"&amp;H2195&amp;"_"&amp;I2195&amp;"_"&amp;J2195&amp;IF(K2195="","","_"&amp;K2195),[1]CatGlob!$B:$B,0))))</f>
        <v>RVI_DM_US_TECH_CORE</v>
      </c>
      <c r="N2195" s="402" t="str">
        <f t="shared" si="69"/>
        <v/>
      </c>
      <c r="O2195" s="402" t="str">
        <f t="shared" si="68"/>
        <v/>
      </c>
      <c r="P2195" s="401" t="str">
        <f>IF(LEN(B2195)&gt;8,INDEX([1]CatGlob!$X:$X,MATCH(M2195,[1]CatGlob!$W:$W,0)),"")</f>
        <v>INTER</v>
      </c>
      <c r="Q2195" s="403" t="str">
        <f>INDEX([1]CatGlob!P:P,MATCH(M2195,[1]CatGlob!O:O,0))</f>
        <v>RVI</v>
      </c>
      <c r="R2195" s="403" t="s">
        <v>601</v>
      </c>
      <c r="S2195" s="403" t="s">
        <v>1025</v>
      </c>
      <c r="T2195" s="403" t="str">
        <f>INDEX([1]CatGlob!$D:$D,MATCH($M2195,[1]CatGlob!$C:$C,0))</f>
        <v>RVI</v>
      </c>
      <c r="U2195" s="403" t="s">
        <v>602</v>
      </c>
      <c r="V2195" s="404" t="str">
        <f>INDEX([1]CatGlob!$F:$F,MATCH($M2195,[1]CatGlob!$C:$C,0))</f>
        <v>RVI</v>
      </c>
      <c r="W2195" s="405"/>
      <c r="X2195" s="406">
        <v>0</v>
      </c>
      <c r="Y2195" s="407">
        <v>0</v>
      </c>
      <c r="Z2195" s="408">
        <v>0</v>
      </c>
      <c r="AA2195" s="407">
        <v>0</v>
      </c>
      <c r="AB2195" s="408">
        <v>0</v>
      </c>
      <c r="AC2195" s="407">
        <v>0</v>
      </c>
      <c r="AD2195" s="408">
        <v>0</v>
      </c>
      <c r="AE2195" s="407">
        <v>0</v>
      </c>
      <c r="AF2195" s="408">
        <v>0</v>
      </c>
      <c r="AG2195" s="407">
        <v>0</v>
      </c>
      <c r="AI2195" s="406">
        <v>0</v>
      </c>
      <c r="AJ2195" s="407">
        <v>0</v>
      </c>
      <c r="AK2195" s="408">
        <v>0</v>
      </c>
      <c r="AL2195" s="407">
        <v>0</v>
      </c>
      <c r="AM2195" s="408">
        <v>0</v>
      </c>
      <c r="AN2195" s="407">
        <v>0</v>
      </c>
      <c r="AO2195" s="408">
        <v>0</v>
      </c>
      <c r="AP2195" s="407">
        <v>0</v>
      </c>
      <c r="AQ2195" s="408">
        <v>0</v>
      </c>
      <c r="AR2195" s="407">
        <v>0</v>
      </c>
      <c r="AT2195" s="406">
        <v>0</v>
      </c>
      <c r="AU2195" s="407">
        <v>0</v>
      </c>
      <c r="AV2195" s="408">
        <v>0</v>
      </c>
      <c r="AW2195" s="407">
        <v>0</v>
      </c>
      <c r="AX2195" s="408">
        <v>0</v>
      </c>
      <c r="AY2195" s="407">
        <v>0</v>
      </c>
      <c r="AZ2195" s="408">
        <v>0</v>
      </c>
      <c r="BA2195" s="407">
        <v>0</v>
      </c>
      <c r="BB2195" s="408">
        <v>0</v>
      </c>
      <c r="BC2195" s="407">
        <v>0</v>
      </c>
    </row>
    <row r="2196" spans="1:55" x14ac:dyDescent="0.35">
      <c r="A2196" s="385" t="str" cm="1">
        <f t="array" ref="A2196">IFERROR(_xlfn.IFS(AND(F2196="Renta Variable",O2196=1),IFERROR(MATCH(B2196,[1]RV_Det!C:C,0),"Rev"),AND(J2196="Corporativa",O2196=1,I2196="EM"),IFERROR(MATCH(B2196,[1]RF_Corps!B:B,0),"Rev"),AND(F2196="Alternativos",O2196=1),IFERROR(MATCH(B2196,[1]Rep4!C:C,0),"Rev")),"")</f>
        <v/>
      </c>
      <c r="B2196" s="394" t="s">
        <v>5746</v>
      </c>
      <c r="C2196" s="409" t="s">
        <v>5747</v>
      </c>
      <c r="D2196" s="395" t="s">
        <v>5748</v>
      </c>
      <c r="E2196" s="396" t="str">
        <f>IF(B2196="","",INDEX([1]CatGlob!$S:$S,IFERROR(MATCH(MID(B2196,7,1),[1]CatGlob!$R:$R,0),MATCH(MID(B2196,1,2),[1]CatGlob!$R:$R,0))))</f>
        <v>DOL</v>
      </c>
      <c r="F2196" s="397" t="s">
        <v>43</v>
      </c>
      <c r="G2196" s="398" t="s">
        <v>328</v>
      </c>
      <c r="H2196" s="399" t="s">
        <v>48</v>
      </c>
      <c r="I2196" s="399" t="s">
        <v>5718</v>
      </c>
      <c r="J2196" s="399" t="s">
        <v>183</v>
      </c>
      <c r="K2196" s="396" t="s">
        <v>600</v>
      </c>
      <c r="L2196" s="400" t="str">
        <f>IF(ISERROR(MATCH(M2196,M$10:M2195,0)),M2196,"")</f>
        <v/>
      </c>
      <c r="M2196" s="401" t="str">
        <f>IF(B2196="","",IF(ISERROR(MATCH(F2196&amp;"_"&amp;G2196&amp;"_"&amp;H2196&amp;"_"&amp;I2196&amp;"_"&amp;J2196&amp;IF(K2196="","","_"&amp;K2196),[1]CatGlob!$B:$B,0)),F2196&amp;"_"&amp;G2196&amp;"_"&amp;H2196&amp;"_"&amp;I2196&amp;"_"&amp;J2196&amp;IF(K2196="","","_"&amp;K2196),INDEX([1]CatGlob!$C:$C,MATCH(F2196&amp;"_"&amp;G2196&amp;"_"&amp;H2196&amp;"_"&amp;I2196&amp;"_"&amp;J2196&amp;IF(K2196="","","_"&amp;K2196),[1]CatGlob!$B:$B,0))))</f>
        <v>RVI_DM_US_TECH_THEM</v>
      </c>
      <c r="N2196" s="402" t="str">
        <f t="shared" si="69"/>
        <v/>
      </c>
      <c r="O2196" s="402" t="str">
        <f t="shared" si="68"/>
        <v/>
      </c>
      <c r="P2196" s="401" t="str">
        <f>IF(LEN(B2196)&gt;8,INDEX([1]CatGlob!$X:$X,MATCH(M2196,[1]CatGlob!$W:$W,0)),"")</f>
        <v>INTER</v>
      </c>
      <c r="Q2196" s="403" t="str">
        <f>INDEX([1]CatGlob!P:P,MATCH(M2196,[1]CatGlob!O:O,0))</f>
        <v>RVI</v>
      </c>
      <c r="R2196" s="403" t="s">
        <v>1017</v>
      </c>
      <c r="S2196" s="403" t="s">
        <v>1018</v>
      </c>
      <c r="T2196" s="403" t="str">
        <f>INDEX([1]CatGlob!$D:$D,MATCH($M2196,[1]CatGlob!$C:$C,0))</f>
        <v>RVI</v>
      </c>
      <c r="U2196" s="403" t="s">
        <v>602</v>
      </c>
      <c r="V2196" s="404" t="str">
        <f>INDEX([1]CatGlob!$F:$F,MATCH($M2196,[1]CatGlob!$C:$C,0))</f>
        <v>RVI</v>
      </c>
      <c r="W2196" s="405"/>
      <c r="X2196" s="406">
        <v>0</v>
      </c>
      <c r="Y2196" s="407">
        <v>0</v>
      </c>
      <c r="Z2196" s="408">
        <v>0</v>
      </c>
      <c r="AA2196" s="407">
        <v>0</v>
      </c>
      <c r="AB2196" s="408">
        <v>0</v>
      </c>
      <c r="AC2196" s="407">
        <v>0</v>
      </c>
      <c r="AD2196" s="408">
        <v>0</v>
      </c>
      <c r="AE2196" s="407">
        <v>0</v>
      </c>
      <c r="AF2196" s="408">
        <v>0</v>
      </c>
      <c r="AG2196" s="407">
        <v>0</v>
      </c>
      <c r="AI2196" s="406">
        <v>0</v>
      </c>
      <c r="AJ2196" s="407">
        <v>0</v>
      </c>
      <c r="AK2196" s="408">
        <v>0</v>
      </c>
      <c r="AL2196" s="407">
        <v>0</v>
      </c>
      <c r="AM2196" s="408">
        <v>0</v>
      </c>
      <c r="AN2196" s="407">
        <v>0</v>
      </c>
      <c r="AO2196" s="408">
        <v>0</v>
      </c>
      <c r="AP2196" s="407">
        <v>0</v>
      </c>
      <c r="AQ2196" s="408">
        <v>0</v>
      </c>
      <c r="AR2196" s="407">
        <v>0</v>
      </c>
      <c r="AT2196" s="406">
        <v>0</v>
      </c>
      <c r="AU2196" s="407">
        <v>0</v>
      </c>
      <c r="AV2196" s="408">
        <v>0</v>
      </c>
      <c r="AW2196" s="407">
        <v>0</v>
      </c>
      <c r="AX2196" s="408">
        <v>0</v>
      </c>
      <c r="AY2196" s="407">
        <v>0</v>
      </c>
      <c r="AZ2196" s="408">
        <v>0</v>
      </c>
      <c r="BA2196" s="407">
        <v>0</v>
      </c>
      <c r="BB2196" s="408">
        <v>0</v>
      </c>
      <c r="BC2196" s="407">
        <v>0</v>
      </c>
    </row>
    <row r="2197" spans="1:55" x14ac:dyDescent="0.35">
      <c r="A2197" s="385" cm="1">
        <f t="array" ref="A2197">IFERROR(_xlfn.IFS(AND(F2197="Renta Variable",O2197=1),IFERROR(MATCH(B2197,[1]RV_Det!C:C,0),"Rev"),AND(J2197="Corporativa",O2197=1,I2197="EM"),IFERROR(MATCH(B2197,[1]RF_Corps!B:B,0),"Rev"),AND(F2197="Alternativos",O2197=1),IFERROR(MATCH(B2197,[1]Rep4!C:C,0),"Rev")),"")</f>
        <v>413</v>
      </c>
      <c r="B2197" s="394" t="s">
        <v>5749</v>
      </c>
      <c r="C2197" s="409" t="s">
        <v>5750</v>
      </c>
      <c r="D2197" s="395" t="s">
        <v>5751</v>
      </c>
      <c r="E2197" s="396" t="str">
        <f>IF(B2197="","",INDEX([1]CatGlob!$S:$S,IFERROR(MATCH(MID(B2197,7,1),[1]CatGlob!$R:$R,0),MATCH(MID(B2197,1,2),[1]CatGlob!$R:$R,0))))</f>
        <v>DOL</v>
      </c>
      <c r="F2197" s="397" t="s">
        <v>43</v>
      </c>
      <c r="G2197" s="398" t="s">
        <v>328</v>
      </c>
      <c r="H2197" s="399" t="s">
        <v>48</v>
      </c>
      <c r="I2197" s="399" t="s">
        <v>5718</v>
      </c>
      <c r="J2197" s="399" t="s">
        <v>181</v>
      </c>
      <c r="K2197" s="396" t="s">
        <v>600</v>
      </c>
      <c r="L2197" s="400" t="str">
        <f>IF(ISERROR(MATCH(M2197,M$10:M2196,0)),M2197,"")</f>
        <v>RVI_DM_US_TECH_SFTW</v>
      </c>
      <c r="M2197" s="401" t="str">
        <f>IF(B2197="","",IF(ISERROR(MATCH(F2197&amp;"_"&amp;G2197&amp;"_"&amp;H2197&amp;"_"&amp;I2197&amp;"_"&amp;J2197&amp;IF(K2197="","","_"&amp;K2197),[1]CatGlob!$B:$B,0)),F2197&amp;"_"&amp;G2197&amp;"_"&amp;H2197&amp;"_"&amp;I2197&amp;"_"&amp;J2197&amp;IF(K2197="","","_"&amp;K2197),INDEX([1]CatGlob!$C:$C,MATCH(F2197&amp;"_"&amp;G2197&amp;"_"&amp;H2197&amp;"_"&amp;I2197&amp;"_"&amp;J2197&amp;IF(K2197="","","_"&amp;K2197),[1]CatGlob!$B:$B,0))))</f>
        <v>RVI_DM_US_TECH_SFTW</v>
      </c>
      <c r="N2197" s="402" t="str">
        <f t="shared" si="69"/>
        <v/>
      </c>
      <c r="O2197" s="402">
        <f t="shared" si="68"/>
        <v>1</v>
      </c>
      <c r="P2197" s="401" t="str">
        <f>IF(LEN(B2197)&gt;8,INDEX([1]CatGlob!$X:$X,MATCH(M2197,[1]CatGlob!$W:$W,0)),"")</f>
        <v>INTER</v>
      </c>
      <c r="Q2197" s="403" t="str">
        <f>INDEX([1]CatGlob!P:P,MATCH(M2197,[1]CatGlob!O:O,0))</f>
        <v>RVI</v>
      </c>
      <c r="R2197" s="403" t="s">
        <v>1017</v>
      </c>
      <c r="S2197" s="403" t="s">
        <v>1018</v>
      </c>
      <c r="T2197" s="403" t="str">
        <f>INDEX([1]CatGlob!$D:$D,MATCH($M2197,[1]CatGlob!$C:$C,0))</f>
        <v>RVI</v>
      </c>
      <c r="U2197" s="403" t="s">
        <v>602</v>
      </c>
      <c r="V2197" s="404" t="str">
        <f>INDEX([1]CatGlob!$F:$F,MATCH($M2197,[1]CatGlob!$C:$C,0))</f>
        <v>RVI</v>
      </c>
      <c r="W2197" s="405"/>
      <c r="X2197" s="406">
        <v>0</v>
      </c>
      <c r="Y2197" s="407">
        <v>0</v>
      </c>
      <c r="Z2197" s="408">
        <v>0</v>
      </c>
      <c r="AA2197" s="407">
        <v>0</v>
      </c>
      <c r="AB2197" s="408">
        <v>0</v>
      </c>
      <c r="AC2197" s="407">
        <v>0</v>
      </c>
      <c r="AD2197" s="408">
        <v>0</v>
      </c>
      <c r="AE2197" s="407">
        <v>0</v>
      </c>
      <c r="AF2197" s="408">
        <v>0</v>
      </c>
      <c r="AG2197" s="407">
        <v>0</v>
      </c>
      <c r="AI2197" s="406">
        <v>0</v>
      </c>
      <c r="AJ2197" s="407">
        <v>0</v>
      </c>
      <c r="AK2197" s="408">
        <v>-4.51298485582643E-3</v>
      </c>
      <c r="AL2197" s="407">
        <v>-0.452759536532232</v>
      </c>
      <c r="AM2197" s="408">
        <v>0</v>
      </c>
      <c r="AN2197" s="407">
        <v>0</v>
      </c>
      <c r="AO2197" s="408">
        <v>0</v>
      </c>
      <c r="AP2197" s="407">
        <v>0</v>
      </c>
      <c r="AQ2197" s="408">
        <v>-1.30280214163969E-3</v>
      </c>
      <c r="AR2197" s="407">
        <v>-0.13070198830391799</v>
      </c>
      <c r="AT2197" s="406">
        <v>0</v>
      </c>
      <c r="AU2197" s="407">
        <v>0</v>
      </c>
      <c r="AV2197" s="408">
        <v>-5.7233601661778799E-3</v>
      </c>
      <c r="AW2197" s="407">
        <v>-0.57418891909244396</v>
      </c>
      <c r="AX2197" s="408">
        <v>0</v>
      </c>
      <c r="AY2197" s="407">
        <v>0</v>
      </c>
      <c r="AZ2197" s="408">
        <v>0</v>
      </c>
      <c r="BA2197" s="407">
        <v>0</v>
      </c>
      <c r="BB2197" s="408">
        <v>-2.6194931687171701E-3</v>
      </c>
      <c r="BC2197" s="407">
        <v>-0.26279736159260397</v>
      </c>
    </row>
    <row r="2198" spans="1:55" x14ac:dyDescent="0.35">
      <c r="A2198" s="385" cm="1">
        <f t="array" ref="A2198">IFERROR(_xlfn.IFS(AND(F2198="Renta Variable",O2198=1),IFERROR(MATCH(B2198,[1]RV_Det!C:C,0),"Rev"),AND(J2198="Corporativa",O2198=1,I2198="EM"),IFERROR(MATCH(B2198,[1]RF_Corps!B:B,0),"Rev"),AND(F2198="Alternativos",O2198=1),IFERROR(MATCH(B2198,[1]Rep4!C:C,0),"Rev")),"")</f>
        <v>420</v>
      </c>
      <c r="B2198" s="394" t="s">
        <v>5752</v>
      </c>
      <c r="C2198" s="409" t="s">
        <v>5753</v>
      </c>
      <c r="D2198" s="395" t="s">
        <v>5754</v>
      </c>
      <c r="E2198" s="396" t="str">
        <f>IF(B2198="","",INDEX([1]CatGlob!$S:$S,IFERROR(MATCH(MID(B2198,7,1),[1]CatGlob!$R:$R,0),MATCH(MID(B2198,1,2),[1]CatGlob!$R:$R,0))))</f>
        <v>DOL</v>
      </c>
      <c r="F2198" s="397" t="s">
        <v>43</v>
      </c>
      <c r="G2198" s="398" t="s">
        <v>328</v>
      </c>
      <c r="H2198" s="399" t="s">
        <v>48</v>
      </c>
      <c r="I2198" s="399" t="s">
        <v>5718</v>
      </c>
      <c r="J2198" s="399" t="s">
        <v>183</v>
      </c>
      <c r="K2198" s="396" t="s">
        <v>600</v>
      </c>
      <c r="L2198" s="400" t="str">
        <f>IF(ISERROR(MATCH(M2198,M$10:M2197,0)),M2198,"")</f>
        <v/>
      </c>
      <c r="M2198" s="401" t="str">
        <f>IF(B2198="","",IF(ISERROR(MATCH(F2198&amp;"_"&amp;G2198&amp;"_"&amp;H2198&amp;"_"&amp;I2198&amp;"_"&amp;J2198&amp;IF(K2198="","","_"&amp;K2198),[1]CatGlob!$B:$B,0)),F2198&amp;"_"&amp;G2198&amp;"_"&amp;H2198&amp;"_"&amp;I2198&amp;"_"&amp;J2198&amp;IF(K2198="","","_"&amp;K2198),INDEX([1]CatGlob!$C:$C,MATCH(F2198&amp;"_"&amp;G2198&amp;"_"&amp;H2198&amp;"_"&amp;I2198&amp;"_"&amp;J2198&amp;IF(K2198="","","_"&amp;K2198),[1]CatGlob!$B:$B,0))))</f>
        <v>RVI_DM_US_TECH_THEM</v>
      </c>
      <c r="N2198" s="402" t="str">
        <f t="shared" si="69"/>
        <v/>
      </c>
      <c r="O2198" s="402">
        <f t="shared" si="68"/>
        <v>1</v>
      </c>
      <c r="P2198" s="401" t="str">
        <f>IF(LEN(B2198)&gt;8,INDEX([1]CatGlob!$X:$X,MATCH(M2198,[1]CatGlob!$W:$W,0)),"")</f>
        <v>INTER</v>
      </c>
      <c r="Q2198" s="403" t="str">
        <f>INDEX([1]CatGlob!P:P,MATCH(M2198,[1]CatGlob!O:O,0))</f>
        <v>RVI</v>
      </c>
      <c r="R2198" s="403" t="s">
        <v>1017</v>
      </c>
      <c r="S2198" s="403" t="s">
        <v>1018</v>
      </c>
      <c r="T2198" s="403" t="str">
        <f>INDEX([1]CatGlob!$D:$D,MATCH($M2198,[1]CatGlob!$C:$C,0))</f>
        <v>RVI</v>
      </c>
      <c r="U2198" s="403" t="s">
        <v>602</v>
      </c>
      <c r="V2198" s="404" t="str">
        <f>INDEX([1]CatGlob!$F:$F,MATCH($M2198,[1]CatGlob!$C:$C,0))</f>
        <v>RVI</v>
      </c>
      <c r="W2198" s="405"/>
      <c r="X2198" s="406">
        <v>2.2754248387214199E-3</v>
      </c>
      <c r="Y2198" s="407">
        <v>-0.23991672406298301</v>
      </c>
      <c r="Z2198" s="408">
        <v>2.2754248387214199E-3</v>
      </c>
      <c r="AA2198" s="407">
        <v>-0.23991672406298301</v>
      </c>
      <c r="AB2198" s="408">
        <v>2.2754248387214199E-3</v>
      </c>
      <c r="AC2198" s="407">
        <v>-0.23991672406298301</v>
      </c>
      <c r="AD2198" s="408">
        <v>2.2754248387214199E-3</v>
      </c>
      <c r="AE2198" s="407">
        <v>-0.23991672406298301</v>
      </c>
      <c r="AF2198" s="408">
        <v>2.2754248387214199E-3</v>
      </c>
      <c r="AG2198" s="407">
        <v>-0.23991672406298301</v>
      </c>
      <c r="AI2198" s="406">
        <v>5.6514200948738604E-3</v>
      </c>
      <c r="AJ2198" s="407">
        <v>-0.59587562392326998</v>
      </c>
      <c r="AK2198" s="408">
        <v>5.6514200948738604E-3</v>
      </c>
      <c r="AL2198" s="407">
        <v>-0.59587562392326998</v>
      </c>
      <c r="AM2198" s="408">
        <v>5.6514200948738604E-3</v>
      </c>
      <c r="AN2198" s="407">
        <v>-0.59587562392326998</v>
      </c>
      <c r="AO2198" s="408">
        <v>5.6514200948738604E-3</v>
      </c>
      <c r="AP2198" s="407">
        <v>-0.59587562392326998</v>
      </c>
      <c r="AQ2198" s="408">
        <v>5.6514200948738604E-3</v>
      </c>
      <c r="AR2198" s="407">
        <v>-0.59587562392326998</v>
      </c>
      <c r="AT2198" s="406">
        <v>1.0261647016483799E-2</v>
      </c>
      <c r="AU2198" s="407">
        <v>-1.0819697024433399</v>
      </c>
      <c r="AV2198" s="408">
        <v>1.0261647016483799E-2</v>
      </c>
      <c r="AW2198" s="407">
        <v>-1.0819697024433399</v>
      </c>
      <c r="AX2198" s="408">
        <v>1.0261647016483799E-2</v>
      </c>
      <c r="AY2198" s="407">
        <v>-1.0819697024433399</v>
      </c>
      <c r="AZ2198" s="408">
        <v>1.0261647016483799E-2</v>
      </c>
      <c r="BA2198" s="407">
        <v>-1.0819697024433399</v>
      </c>
      <c r="BB2198" s="408">
        <v>1.0261647016483799E-2</v>
      </c>
      <c r="BC2198" s="407">
        <v>-1.0819697024433399</v>
      </c>
    </row>
    <row r="2199" spans="1:55" x14ac:dyDescent="0.35">
      <c r="A2199" s="385" cm="1">
        <f t="array" ref="A2199">IFERROR(_xlfn.IFS(AND(F2199="Renta Variable",O2199=1),IFERROR(MATCH(B2199,[1]RV_Det!C:C,0),"Rev"),AND(J2199="Corporativa",O2199=1,I2199="EM"),IFERROR(MATCH(B2199,[1]RF_Corps!B:B,0),"Rev"),AND(F2199="Alternativos",O2199=1),IFERROR(MATCH(B2199,[1]Rep4!C:C,0),"Rev")),"")</f>
        <v>422</v>
      </c>
      <c r="B2199" s="394" t="s">
        <v>5755</v>
      </c>
      <c r="C2199" s="409" t="s">
        <v>5756</v>
      </c>
      <c r="D2199" s="395" t="s">
        <v>5757</v>
      </c>
      <c r="E2199" s="396" t="str">
        <f>IF(B2199="","",INDEX([1]CatGlob!$S:$S,IFERROR(MATCH(MID(B2199,7,1),[1]CatGlob!$R:$R,0),MATCH(MID(B2199,1,2),[1]CatGlob!$R:$R,0))))</f>
        <v>EUR</v>
      </c>
      <c r="F2199" s="397" t="s">
        <v>43</v>
      </c>
      <c r="G2199" s="398" t="s">
        <v>328</v>
      </c>
      <c r="H2199" s="399" t="s">
        <v>48</v>
      </c>
      <c r="I2199" s="399" t="s">
        <v>5718</v>
      </c>
      <c r="J2199" s="399" t="s">
        <v>183</v>
      </c>
      <c r="K2199" s="396" t="s">
        <v>600</v>
      </c>
      <c r="L2199" s="400" t="str">
        <f>IF(ISERROR(MATCH(M2199,M$10:M2198,0)),M2199,"")</f>
        <v/>
      </c>
      <c r="M2199" s="401" t="str">
        <f>IF(B2199="","",IF(ISERROR(MATCH(F2199&amp;"_"&amp;G2199&amp;"_"&amp;H2199&amp;"_"&amp;I2199&amp;"_"&amp;J2199&amp;IF(K2199="","","_"&amp;K2199),[1]CatGlob!$B:$B,0)),F2199&amp;"_"&amp;G2199&amp;"_"&amp;H2199&amp;"_"&amp;I2199&amp;"_"&amp;J2199&amp;IF(K2199="","","_"&amp;K2199),INDEX([1]CatGlob!$C:$C,MATCH(F2199&amp;"_"&amp;G2199&amp;"_"&amp;H2199&amp;"_"&amp;I2199&amp;"_"&amp;J2199&amp;IF(K2199="","","_"&amp;K2199),[1]CatGlob!$B:$B,0))))</f>
        <v>RVI_DM_US_TECH_THEM</v>
      </c>
      <c r="N2199" s="402" t="str">
        <f t="shared" si="69"/>
        <v/>
      </c>
      <c r="O2199" s="402">
        <f t="shared" si="68"/>
        <v>1</v>
      </c>
      <c r="P2199" s="401" t="str">
        <f>IF(LEN(B2199)&gt;8,INDEX([1]CatGlob!$X:$X,MATCH(M2199,[1]CatGlob!$W:$W,0)),"")</f>
        <v>INTER</v>
      </c>
      <c r="Q2199" s="403" t="str">
        <f>INDEX([1]CatGlob!P:P,MATCH(M2199,[1]CatGlob!O:O,0))</f>
        <v>RVI</v>
      </c>
      <c r="R2199" s="403" t="s">
        <v>1017</v>
      </c>
      <c r="S2199" s="403" t="s">
        <v>1018</v>
      </c>
      <c r="T2199" s="403" t="str">
        <f>INDEX([1]CatGlob!$D:$D,MATCH($M2199,[1]CatGlob!$C:$C,0))</f>
        <v>RVI</v>
      </c>
      <c r="U2199" s="403" t="s">
        <v>602</v>
      </c>
      <c r="V2199" s="404" t="str">
        <f>INDEX([1]CatGlob!$F:$F,MATCH($M2199,[1]CatGlob!$C:$C,0))</f>
        <v>RVI</v>
      </c>
      <c r="W2199" s="405"/>
      <c r="X2199" s="406">
        <v>0</v>
      </c>
      <c r="Y2199" s="407">
        <v>0</v>
      </c>
      <c r="Z2199" s="408">
        <v>0</v>
      </c>
      <c r="AA2199" s="407">
        <v>0</v>
      </c>
      <c r="AB2199" s="408">
        <v>0</v>
      </c>
      <c r="AC2199" s="407">
        <v>0</v>
      </c>
      <c r="AD2199" s="408">
        <v>0</v>
      </c>
      <c r="AE2199" s="407">
        <v>0</v>
      </c>
      <c r="AF2199" s="408">
        <v>0</v>
      </c>
      <c r="AG2199" s="407">
        <v>0</v>
      </c>
      <c r="AI2199" s="406">
        <v>0</v>
      </c>
      <c r="AJ2199" s="407">
        <v>0</v>
      </c>
      <c r="AK2199" s="408">
        <v>-1.1218497900743301E-6</v>
      </c>
      <c r="AL2199" s="407">
        <v>-1.5799317409914701E-4</v>
      </c>
      <c r="AM2199" s="408">
        <v>0</v>
      </c>
      <c r="AN2199" s="407">
        <v>0</v>
      </c>
      <c r="AO2199" s="408">
        <v>0</v>
      </c>
      <c r="AP2199" s="407">
        <v>0</v>
      </c>
      <c r="AQ2199" s="408">
        <v>-3.2385402473043099E-7</v>
      </c>
      <c r="AR2199" s="407">
        <v>-4.5609248015774398E-5</v>
      </c>
      <c r="AT2199" s="406">
        <v>0</v>
      </c>
      <c r="AU2199" s="407">
        <v>0</v>
      </c>
      <c r="AV2199" s="408">
        <v>-2.90373510066482E-3</v>
      </c>
      <c r="AW2199" s="407">
        <v>-0.40894095699073302</v>
      </c>
      <c r="AX2199" s="408">
        <v>0</v>
      </c>
      <c r="AY2199" s="407">
        <v>0</v>
      </c>
      <c r="AZ2199" s="408">
        <v>0</v>
      </c>
      <c r="BA2199" s="407">
        <v>0</v>
      </c>
      <c r="BB2199" s="408">
        <v>-1.3289945135560701E-3</v>
      </c>
      <c r="BC2199" s="407">
        <v>-0.187165932624027</v>
      </c>
    </row>
    <row r="2200" spans="1:55" x14ac:dyDescent="0.35">
      <c r="A2200" s="385" t="str" cm="1">
        <f t="array" ref="A2200">IFERROR(_xlfn.IFS(AND(F2200="Renta Variable",O2200=1),IFERROR(MATCH(B2200,[1]RV_Det!C:C,0),"Rev"),AND(J2200="Corporativa",O2200=1,I2200="EM"),IFERROR(MATCH(B2200,[1]RF_Corps!B:B,0),"Rev"),AND(F2200="Alternativos",O2200=1),IFERROR(MATCH(B2200,[1]Rep4!C:C,0),"Rev")),"")</f>
        <v/>
      </c>
      <c r="B2200" s="394" t="s">
        <v>5758</v>
      </c>
      <c r="C2200" s="409" t="s">
        <v>5759</v>
      </c>
      <c r="D2200" s="395" t="s">
        <v>5760</v>
      </c>
      <c r="E2200" s="396" t="str">
        <f>IF(B2200="","",INDEX([1]CatGlob!$S:$S,IFERROR(MATCH(MID(B2200,7,1),[1]CatGlob!$R:$R,0),MATCH(MID(B2200,1,2),[1]CatGlob!$R:$R,0))))</f>
        <v>DOL</v>
      </c>
      <c r="F2200" s="397" t="s">
        <v>43</v>
      </c>
      <c r="G2200" s="398" t="s">
        <v>328</v>
      </c>
      <c r="H2200" s="399" t="s">
        <v>48</v>
      </c>
      <c r="I2200" s="399" t="s">
        <v>5718</v>
      </c>
      <c r="J2200" s="399" t="s">
        <v>183</v>
      </c>
      <c r="K2200" s="396" t="s">
        <v>600</v>
      </c>
      <c r="L2200" s="400" t="str">
        <f>IF(ISERROR(MATCH(M2200,M$10:M2199,0)),M2200,"")</f>
        <v/>
      </c>
      <c r="M2200" s="401" t="str">
        <f>IF(B2200="","",IF(ISERROR(MATCH(F2200&amp;"_"&amp;G2200&amp;"_"&amp;H2200&amp;"_"&amp;I2200&amp;"_"&amp;J2200&amp;IF(K2200="","","_"&amp;K2200),[1]CatGlob!$B:$B,0)),F2200&amp;"_"&amp;G2200&amp;"_"&amp;H2200&amp;"_"&amp;I2200&amp;"_"&amp;J2200&amp;IF(K2200="","","_"&amp;K2200),INDEX([1]CatGlob!$C:$C,MATCH(F2200&amp;"_"&amp;G2200&amp;"_"&amp;H2200&amp;"_"&amp;I2200&amp;"_"&amp;J2200&amp;IF(K2200="","","_"&amp;K2200),[1]CatGlob!$B:$B,0))))</f>
        <v>RVI_DM_US_TECH_THEM</v>
      </c>
      <c r="N2200" s="402" t="str">
        <f t="shared" si="69"/>
        <v/>
      </c>
      <c r="O2200" s="402" t="str">
        <f t="shared" si="68"/>
        <v/>
      </c>
      <c r="P2200" s="401" t="str">
        <f>IF(LEN(B2200)&gt;8,INDEX([1]CatGlob!$X:$X,MATCH(M2200,[1]CatGlob!$W:$W,0)),"")</f>
        <v>INTER</v>
      </c>
      <c r="Q2200" s="403" t="str">
        <f>INDEX([1]CatGlob!P:P,MATCH(M2200,[1]CatGlob!O:O,0))</f>
        <v>RVI</v>
      </c>
      <c r="R2200" s="403" t="s">
        <v>1017</v>
      </c>
      <c r="S2200" s="403" t="s">
        <v>1018</v>
      </c>
      <c r="T2200" s="403" t="str">
        <f>INDEX([1]CatGlob!$D:$D,MATCH($M2200,[1]CatGlob!$C:$C,0))</f>
        <v>RVI</v>
      </c>
      <c r="U2200" s="403" t="s">
        <v>602</v>
      </c>
      <c r="V2200" s="404" t="str">
        <f>INDEX([1]CatGlob!$F:$F,MATCH($M2200,[1]CatGlob!$C:$C,0))</f>
        <v>RVI</v>
      </c>
      <c r="W2200" s="405"/>
      <c r="X2200" s="406">
        <v>0</v>
      </c>
      <c r="Y2200" s="407">
        <v>0</v>
      </c>
      <c r="Z2200" s="408">
        <v>0</v>
      </c>
      <c r="AA2200" s="407">
        <v>0</v>
      </c>
      <c r="AB2200" s="408">
        <v>0</v>
      </c>
      <c r="AC2200" s="407">
        <v>0</v>
      </c>
      <c r="AD2200" s="408">
        <v>0</v>
      </c>
      <c r="AE2200" s="407">
        <v>0</v>
      </c>
      <c r="AF2200" s="408">
        <v>0</v>
      </c>
      <c r="AG2200" s="407">
        <v>0</v>
      </c>
      <c r="AI2200" s="406">
        <v>0</v>
      </c>
      <c r="AJ2200" s="407">
        <v>0</v>
      </c>
      <c r="AK2200" s="408">
        <v>0</v>
      </c>
      <c r="AL2200" s="407">
        <v>0</v>
      </c>
      <c r="AM2200" s="408">
        <v>0</v>
      </c>
      <c r="AN2200" s="407">
        <v>0</v>
      </c>
      <c r="AO2200" s="408">
        <v>0</v>
      </c>
      <c r="AP2200" s="407">
        <v>0</v>
      </c>
      <c r="AQ2200" s="408">
        <v>0</v>
      </c>
      <c r="AR2200" s="407">
        <v>0</v>
      </c>
      <c r="AT2200" s="406">
        <v>0</v>
      </c>
      <c r="AU2200" s="407">
        <v>0</v>
      </c>
      <c r="AV2200" s="408">
        <v>0</v>
      </c>
      <c r="AW2200" s="407">
        <v>0</v>
      </c>
      <c r="AX2200" s="408">
        <v>0</v>
      </c>
      <c r="AY2200" s="407">
        <v>0</v>
      </c>
      <c r="AZ2200" s="408">
        <v>0</v>
      </c>
      <c r="BA2200" s="407">
        <v>0</v>
      </c>
      <c r="BB2200" s="408">
        <v>0</v>
      </c>
      <c r="BC2200" s="407">
        <v>0</v>
      </c>
    </row>
    <row r="2201" spans="1:55" x14ac:dyDescent="0.35">
      <c r="A2201" s="385" cm="1">
        <f t="array" ref="A2201">IFERROR(_xlfn.IFS(AND(F2201="Renta Variable",O2201=1),IFERROR(MATCH(B2201,[1]RV_Det!C:C,0),"Rev"),AND(J2201="Corporativa",O2201=1,I2201="EM"),IFERROR(MATCH(B2201,[1]RF_Corps!B:B,0),"Rev"),AND(F2201="Alternativos",O2201=1),IFERROR(MATCH(B2201,[1]Rep4!C:C,0),"Rev")),"")</f>
        <v>386</v>
      </c>
      <c r="B2201" s="394" t="s">
        <v>5761</v>
      </c>
      <c r="C2201" s="409" t="s">
        <v>5762</v>
      </c>
      <c r="D2201" s="395" t="s">
        <v>5763</v>
      </c>
      <c r="E2201" s="396" t="str">
        <f>IF(B2201="","",INDEX([1]CatGlob!$S:$S,IFERROR(MATCH(MID(B2201,7,1),[1]CatGlob!$R:$R,0),MATCH(MID(B2201,1,2),[1]CatGlob!$R:$R,0))))</f>
        <v>DOL</v>
      </c>
      <c r="F2201" s="397" t="s">
        <v>43</v>
      </c>
      <c r="G2201" s="398" t="s">
        <v>328</v>
      </c>
      <c r="H2201" s="399" t="s">
        <v>48</v>
      </c>
      <c r="I2201" s="399" t="s">
        <v>5690</v>
      </c>
      <c r="J2201" s="399" t="s">
        <v>600</v>
      </c>
      <c r="K2201" s="396" t="s">
        <v>600</v>
      </c>
      <c r="L2201" s="400" t="str">
        <f>IF(ISERROR(MATCH(M2201,M$10:M2200,0)),M2201,"")</f>
        <v/>
      </c>
      <c r="M2201" s="401" t="str">
        <f>IF(B2201="","",IF(ISERROR(MATCH(F2201&amp;"_"&amp;G2201&amp;"_"&amp;H2201&amp;"_"&amp;I2201&amp;"_"&amp;J2201&amp;IF(K2201="","","_"&amp;K2201),[1]CatGlob!$B:$B,0)),F2201&amp;"_"&amp;G2201&amp;"_"&amp;H2201&amp;"_"&amp;I2201&amp;"_"&amp;J2201&amp;IF(K2201="","","_"&amp;K2201),INDEX([1]CatGlob!$C:$C,MATCH(F2201&amp;"_"&amp;G2201&amp;"_"&amp;H2201&amp;"_"&amp;I2201&amp;"_"&amp;J2201&amp;IF(K2201="","","_"&amp;K2201),[1]CatGlob!$B:$B,0))))</f>
        <v>RVI_DM_US_IND</v>
      </c>
      <c r="N2201" s="402" t="str">
        <f t="shared" si="69"/>
        <v/>
      </c>
      <c r="O2201" s="402">
        <f t="shared" si="68"/>
        <v>1</v>
      </c>
      <c r="P2201" s="401" t="str">
        <f>IF(LEN(B2201)&gt;8,INDEX([1]CatGlob!$X:$X,MATCH(M2201,[1]CatGlob!$W:$W,0)),"")</f>
        <v>INTER</v>
      </c>
      <c r="Q2201" s="403" t="str">
        <f>INDEX([1]CatGlob!P:P,MATCH(M2201,[1]CatGlob!O:O,0))</f>
        <v>RVI</v>
      </c>
      <c r="R2201" s="403" t="s">
        <v>601</v>
      </c>
      <c r="S2201" s="403" t="s">
        <v>1025</v>
      </c>
      <c r="T2201" s="403" t="str">
        <f>INDEX([1]CatGlob!$D:$D,MATCH($M2201,[1]CatGlob!$C:$C,0))</f>
        <v>RVI</v>
      </c>
      <c r="U2201" s="403" t="s">
        <v>602</v>
      </c>
      <c r="V2201" s="404" t="str">
        <f>INDEX([1]CatGlob!$F:$F,MATCH($M2201,[1]CatGlob!$C:$C,0))</f>
        <v>RVI</v>
      </c>
      <c r="W2201" s="405"/>
      <c r="X2201" s="406">
        <v>1.7931044193436E-3</v>
      </c>
      <c r="Y2201" s="407">
        <v>0.17288885586053099</v>
      </c>
      <c r="Z2201" s="408">
        <v>1.7931044193436E-3</v>
      </c>
      <c r="AA2201" s="407">
        <v>0.17288885586053099</v>
      </c>
      <c r="AB2201" s="408">
        <v>1.7931044193436E-3</v>
      </c>
      <c r="AC2201" s="407">
        <v>0.17288885586053099</v>
      </c>
      <c r="AD2201" s="408">
        <v>1.7931044193436E-3</v>
      </c>
      <c r="AE2201" s="407">
        <v>0.17288885586053099</v>
      </c>
      <c r="AF2201" s="408">
        <v>1.7931044193436E-3</v>
      </c>
      <c r="AG2201" s="407">
        <v>0.17288885586053099</v>
      </c>
      <c r="AI2201" s="406">
        <v>9.0335133008889908E-3</v>
      </c>
      <c r="AJ2201" s="407">
        <v>0.87099990504491098</v>
      </c>
      <c r="AK2201" s="408">
        <v>9.0335133008889908E-3</v>
      </c>
      <c r="AL2201" s="407">
        <v>0.87099990504491098</v>
      </c>
      <c r="AM2201" s="408">
        <v>9.0335133008889908E-3</v>
      </c>
      <c r="AN2201" s="407">
        <v>0.87099990504491098</v>
      </c>
      <c r="AO2201" s="408">
        <v>9.0335133008889908E-3</v>
      </c>
      <c r="AP2201" s="407">
        <v>0.87099990504491098</v>
      </c>
      <c r="AQ2201" s="408">
        <v>9.0335133008889804E-3</v>
      </c>
      <c r="AR2201" s="407">
        <v>0.87099990504491098</v>
      </c>
      <c r="AT2201" s="406">
        <v>1.47874384286858E-2</v>
      </c>
      <c r="AU2201" s="407">
        <v>1.42578607439159</v>
      </c>
      <c r="AV2201" s="408">
        <v>1.47874384286858E-2</v>
      </c>
      <c r="AW2201" s="407">
        <v>1.42578607439159</v>
      </c>
      <c r="AX2201" s="408">
        <v>1.47874384286858E-2</v>
      </c>
      <c r="AY2201" s="407">
        <v>1.42578607439159</v>
      </c>
      <c r="AZ2201" s="408">
        <v>1.47874384286858E-2</v>
      </c>
      <c r="BA2201" s="407">
        <v>1.42578607439159</v>
      </c>
      <c r="BB2201" s="408">
        <v>1.47874384286858E-2</v>
      </c>
      <c r="BC2201" s="407">
        <v>1.42578607439159</v>
      </c>
    </row>
    <row r="2202" spans="1:55" x14ac:dyDescent="0.35">
      <c r="A2202" s="385" t="str" cm="1">
        <f t="array" ref="A2202">IFERROR(_xlfn.IFS(AND(F2202="Renta Variable",O2202=1),IFERROR(MATCH(B2202,[1]RV_Det!C:C,0),"Rev"),AND(J2202="Corporativa",O2202=1,I2202="EM"),IFERROR(MATCH(B2202,[1]RF_Corps!B:B,0),"Rev"),AND(F2202="Alternativos",O2202=1),IFERROR(MATCH(B2202,[1]Rep4!C:C,0),"Rev")),"")</f>
        <v/>
      </c>
      <c r="B2202" s="394" t="s">
        <v>5764</v>
      </c>
      <c r="C2202" s="409" t="s">
        <v>5765</v>
      </c>
      <c r="D2202" s="395" t="s">
        <v>5766</v>
      </c>
      <c r="E2202" s="396" t="str">
        <f>IF(B2202="","",INDEX([1]CatGlob!$S:$S,IFERROR(MATCH(MID(B2202,7,1),[1]CatGlob!$R:$R,0),MATCH(MID(B2202,1,2),[1]CatGlob!$R:$R,0))))</f>
        <v>DOL</v>
      </c>
      <c r="F2202" s="397" t="s">
        <v>43</v>
      </c>
      <c r="G2202" s="398" t="s">
        <v>328</v>
      </c>
      <c r="H2202" s="399" t="s">
        <v>48</v>
      </c>
      <c r="I2202" s="399" t="s">
        <v>5690</v>
      </c>
      <c r="J2202" s="399" t="s">
        <v>600</v>
      </c>
      <c r="K2202" s="396" t="s">
        <v>600</v>
      </c>
      <c r="L2202" s="400" t="str">
        <f>IF(ISERROR(MATCH(M2202,M$10:M2201,0)),M2202,"")</f>
        <v/>
      </c>
      <c r="M2202" s="401" t="str">
        <f>IF(B2202="","",IF(ISERROR(MATCH(F2202&amp;"_"&amp;G2202&amp;"_"&amp;H2202&amp;"_"&amp;I2202&amp;"_"&amp;J2202&amp;IF(K2202="","","_"&amp;K2202),[1]CatGlob!$B:$B,0)),F2202&amp;"_"&amp;G2202&amp;"_"&amp;H2202&amp;"_"&amp;I2202&amp;"_"&amp;J2202&amp;IF(K2202="","","_"&amp;K2202),INDEX([1]CatGlob!$C:$C,MATCH(F2202&amp;"_"&amp;G2202&amp;"_"&amp;H2202&amp;"_"&amp;I2202&amp;"_"&amp;J2202&amp;IF(K2202="","","_"&amp;K2202),[1]CatGlob!$B:$B,0))))</f>
        <v>RVI_DM_US_IND</v>
      </c>
      <c r="N2202" s="402" t="str">
        <f t="shared" si="69"/>
        <v/>
      </c>
      <c r="O2202" s="402" t="str">
        <f t="shared" si="68"/>
        <v/>
      </c>
      <c r="P2202" s="401" t="str">
        <f>IF(LEN(B2202)&gt;8,INDEX([1]CatGlob!$X:$X,MATCH(M2202,[1]CatGlob!$W:$W,0)),"")</f>
        <v>INTER</v>
      </c>
      <c r="Q2202" s="403" t="str">
        <f>INDEX([1]CatGlob!P:P,MATCH(M2202,[1]CatGlob!O:O,0))</f>
        <v>RVI</v>
      </c>
      <c r="R2202" s="403" t="s">
        <v>601</v>
      </c>
      <c r="S2202" s="403" t="s">
        <v>1025</v>
      </c>
      <c r="T2202" s="403" t="str">
        <f>INDEX([1]CatGlob!$D:$D,MATCH($M2202,[1]CatGlob!$C:$C,0))</f>
        <v>RVI</v>
      </c>
      <c r="U2202" s="403" t="s">
        <v>602</v>
      </c>
      <c r="V2202" s="404" t="str">
        <f>INDEX([1]CatGlob!$F:$F,MATCH($M2202,[1]CatGlob!$C:$C,0))</f>
        <v>RVI</v>
      </c>
      <c r="W2202" s="405"/>
      <c r="X2202" s="406">
        <v>0</v>
      </c>
      <c r="Y2202" s="407">
        <v>0</v>
      </c>
      <c r="Z2202" s="408">
        <v>0</v>
      </c>
      <c r="AA2202" s="407">
        <v>0</v>
      </c>
      <c r="AB2202" s="408">
        <v>0</v>
      </c>
      <c r="AC2202" s="407">
        <v>0</v>
      </c>
      <c r="AD2202" s="408">
        <v>0</v>
      </c>
      <c r="AE2202" s="407">
        <v>0</v>
      </c>
      <c r="AF2202" s="408">
        <v>0</v>
      </c>
      <c r="AG2202" s="407">
        <v>0</v>
      </c>
      <c r="AI2202" s="406">
        <v>0</v>
      </c>
      <c r="AJ2202" s="407">
        <v>0</v>
      </c>
      <c r="AK2202" s="408">
        <v>0</v>
      </c>
      <c r="AL2202" s="407">
        <v>0</v>
      </c>
      <c r="AM2202" s="408">
        <v>0</v>
      </c>
      <c r="AN2202" s="407">
        <v>0</v>
      </c>
      <c r="AO2202" s="408">
        <v>0</v>
      </c>
      <c r="AP2202" s="407">
        <v>0</v>
      </c>
      <c r="AQ2202" s="408">
        <v>0</v>
      </c>
      <c r="AR2202" s="407">
        <v>0</v>
      </c>
      <c r="AT2202" s="406">
        <v>0</v>
      </c>
      <c r="AU2202" s="407">
        <v>0</v>
      </c>
      <c r="AV2202" s="408">
        <v>0</v>
      </c>
      <c r="AW2202" s="407">
        <v>0</v>
      </c>
      <c r="AX2202" s="408">
        <v>0</v>
      </c>
      <c r="AY2202" s="407">
        <v>0</v>
      </c>
      <c r="AZ2202" s="408">
        <v>0</v>
      </c>
      <c r="BA2202" s="407">
        <v>0</v>
      </c>
      <c r="BB2202" s="408">
        <v>0</v>
      </c>
      <c r="BC2202" s="407">
        <v>0</v>
      </c>
    </row>
    <row r="2203" spans="1:55" x14ac:dyDescent="0.35">
      <c r="A2203" s="385" cm="1">
        <f t="array" ref="A2203">IFERROR(_xlfn.IFS(AND(F2203="Renta Variable",O2203=1),IFERROR(MATCH(B2203,[1]RV_Det!C:C,0),"Rev"),AND(J2203="Corporativa",O2203=1,I2203="EM"),IFERROR(MATCH(B2203,[1]RF_Corps!B:B,0),"Rev"),AND(F2203="Alternativos",O2203=1),IFERROR(MATCH(B2203,[1]Rep4!C:C,0),"Rev")),"")</f>
        <v>387</v>
      </c>
      <c r="B2203" s="394" t="s">
        <v>5767</v>
      </c>
      <c r="C2203" s="409" t="s">
        <v>5768</v>
      </c>
      <c r="D2203" s="395" t="s">
        <v>5769</v>
      </c>
      <c r="E2203" s="396" t="str">
        <f>IF(B2203="","",INDEX([1]CatGlob!$S:$S,IFERROR(MATCH(MID(B2203,7,1),[1]CatGlob!$R:$R,0),MATCH(MID(B2203,1,2),[1]CatGlob!$R:$R,0))))</f>
        <v>DOL</v>
      </c>
      <c r="F2203" s="397" t="s">
        <v>43</v>
      </c>
      <c r="G2203" s="398" t="s">
        <v>328</v>
      </c>
      <c r="H2203" s="399" t="s">
        <v>48</v>
      </c>
      <c r="I2203" s="399" t="s">
        <v>5690</v>
      </c>
      <c r="J2203" s="399" t="s">
        <v>600</v>
      </c>
      <c r="K2203" s="396" t="s">
        <v>600</v>
      </c>
      <c r="L2203" s="400" t="str">
        <f>IF(ISERROR(MATCH(M2203,M$10:M2202,0)),M2203,"")</f>
        <v/>
      </c>
      <c r="M2203" s="401" t="str">
        <f>IF(B2203="","",IF(ISERROR(MATCH(F2203&amp;"_"&amp;G2203&amp;"_"&amp;H2203&amp;"_"&amp;I2203&amp;"_"&amp;J2203&amp;IF(K2203="","","_"&amp;K2203),[1]CatGlob!$B:$B,0)),F2203&amp;"_"&amp;G2203&amp;"_"&amp;H2203&amp;"_"&amp;I2203&amp;"_"&amp;J2203&amp;IF(K2203="","","_"&amp;K2203),INDEX([1]CatGlob!$C:$C,MATCH(F2203&amp;"_"&amp;G2203&amp;"_"&amp;H2203&amp;"_"&amp;I2203&amp;"_"&amp;J2203&amp;IF(K2203="","","_"&amp;K2203),[1]CatGlob!$B:$B,0))))</f>
        <v>RVI_DM_US_IND</v>
      </c>
      <c r="N2203" s="402" t="str">
        <f t="shared" si="69"/>
        <v/>
      </c>
      <c r="O2203" s="402">
        <f t="shared" si="68"/>
        <v>1</v>
      </c>
      <c r="P2203" s="401" t="str">
        <f>IF(LEN(B2203)&gt;8,INDEX([1]CatGlob!$X:$X,MATCH(M2203,[1]CatGlob!$W:$W,0)),"")</f>
        <v>INTER</v>
      </c>
      <c r="Q2203" s="403" t="str">
        <f>INDEX([1]CatGlob!P:P,MATCH(M2203,[1]CatGlob!O:O,0))</f>
        <v>RVI</v>
      </c>
      <c r="R2203" s="403" t="s">
        <v>601</v>
      </c>
      <c r="S2203" s="403" t="s">
        <v>1025</v>
      </c>
      <c r="T2203" s="403" t="str">
        <f>INDEX([1]CatGlob!$D:$D,MATCH($M2203,[1]CatGlob!$C:$C,0))</f>
        <v>RVI</v>
      </c>
      <c r="U2203" s="403" t="s">
        <v>602</v>
      </c>
      <c r="V2203" s="404" t="str">
        <f>INDEX([1]CatGlob!$F:$F,MATCH($M2203,[1]CatGlob!$C:$C,0))</f>
        <v>RVI</v>
      </c>
      <c r="W2203" s="405"/>
      <c r="X2203" s="406">
        <v>1.4983334033123899E-3</v>
      </c>
      <c r="Y2203" s="407">
        <v>0.32833395162690199</v>
      </c>
      <c r="Z2203" s="408">
        <v>1.4983334033123899E-3</v>
      </c>
      <c r="AA2203" s="407">
        <v>0.32833395162690199</v>
      </c>
      <c r="AB2203" s="408">
        <v>1.4983334033123899E-3</v>
      </c>
      <c r="AC2203" s="407">
        <v>0.32833395162690199</v>
      </c>
      <c r="AD2203" s="408">
        <v>1.4983334033123899E-3</v>
      </c>
      <c r="AE2203" s="407">
        <v>0.32833395162690199</v>
      </c>
      <c r="AF2203" s="408">
        <v>1.4983334033123899E-3</v>
      </c>
      <c r="AG2203" s="407">
        <v>0.32833395162690199</v>
      </c>
      <c r="AI2203" s="406">
        <v>4.9629965617161596E-3</v>
      </c>
      <c r="AJ2203" s="407">
        <v>1.0875551926026199</v>
      </c>
      <c r="AK2203" s="408">
        <v>4.9629965617161596E-3</v>
      </c>
      <c r="AL2203" s="407">
        <v>1.0875551926026199</v>
      </c>
      <c r="AM2203" s="408">
        <v>4.9629965617161596E-3</v>
      </c>
      <c r="AN2203" s="407">
        <v>1.0875551926026199</v>
      </c>
      <c r="AO2203" s="408">
        <v>4.9629965617161596E-3</v>
      </c>
      <c r="AP2203" s="407">
        <v>1.0875551926026199</v>
      </c>
      <c r="AQ2203" s="408">
        <v>4.9629965617161596E-3</v>
      </c>
      <c r="AR2203" s="407">
        <v>1.0875551926026199</v>
      </c>
      <c r="AT2203" s="406">
        <v>9.89656234219192E-3</v>
      </c>
      <c r="AU2203" s="407">
        <v>2.1686611365390198</v>
      </c>
      <c r="AV2203" s="408">
        <v>9.89656234219192E-3</v>
      </c>
      <c r="AW2203" s="407">
        <v>2.1686611365390198</v>
      </c>
      <c r="AX2203" s="408">
        <v>9.89656234219192E-3</v>
      </c>
      <c r="AY2203" s="407">
        <v>2.1686611365390198</v>
      </c>
      <c r="AZ2203" s="408">
        <v>9.89656234219192E-3</v>
      </c>
      <c r="BA2203" s="407">
        <v>2.1686611365390198</v>
      </c>
      <c r="BB2203" s="408">
        <v>9.89656234219192E-3</v>
      </c>
      <c r="BC2203" s="407">
        <v>2.1686611365390198</v>
      </c>
    </row>
    <row r="2204" spans="1:55" x14ac:dyDescent="0.35">
      <c r="A2204" s="385" cm="1">
        <f t="array" ref="A2204">IFERROR(_xlfn.IFS(AND(F2204="Renta Variable",O2204=1),IFERROR(MATCH(B2204,[1]RV_Det!C:C,0),"Rev"),AND(J2204="Corporativa",O2204=1,I2204="EM"),IFERROR(MATCH(B2204,[1]RF_Corps!B:B,0),"Rev"),AND(F2204="Alternativos",O2204=1),IFERROR(MATCH(B2204,[1]Rep4!C:C,0),"Rev")),"")</f>
        <v>414</v>
      </c>
      <c r="B2204" s="394" t="s">
        <v>5770</v>
      </c>
      <c r="C2204" s="409" t="s">
        <v>5771</v>
      </c>
      <c r="D2204" s="395" t="s">
        <v>5772</v>
      </c>
      <c r="E2204" s="396" t="str">
        <f>IF(B2204="","",INDEX([1]CatGlob!$S:$S,IFERROR(MATCH(MID(B2204,7,1),[1]CatGlob!$R:$R,0),MATCH(MID(B2204,1,2),[1]CatGlob!$R:$R,0))))</f>
        <v>DOL</v>
      </c>
      <c r="F2204" s="397" t="s">
        <v>43</v>
      </c>
      <c r="G2204" s="398" t="s">
        <v>328</v>
      </c>
      <c r="H2204" s="399" t="s">
        <v>48</v>
      </c>
      <c r="I2204" s="399" t="s">
        <v>5718</v>
      </c>
      <c r="J2204" s="399" t="s">
        <v>181</v>
      </c>
      <c r="K2204" s="396" t="s">
        <v>600</v>
      </c>
      <c r="L2204" s="400" t="str">
        <f>IF(ISERROR(MATCH(M2204,M$10:M2203,0)),M2204,"")</f>
        <v/>
      </c>
      <c r="M2204" s="401" t="str">
        <f>IF(B2204="","",IF(ISERROR(MATCH(F2204&amp;"_"&amp;G2204&amp;"_"&amp;H2204&amp;"_"&amp;I2204&amp;"_"&amp;J2204&amp;IF(K2204="","","_"&amp;K2204),[1]CatGlob!$B:$B,0)),F2204&amp;"_"&amp;G2204&amp;"_"&amp;H2204&amp;"_"&amp;I2204&amp;"_"&amp;J2204&amp;IF(K2204="","","_"&amp;K2204),INDEX([1]CatGlob!$C:$C,MATCH(F2204&amp;"_"&amp;G2204&amp;"_"&amp;H2204&amp;"_"&amp;I2204&amp;"_"&amp;J2204&amp;IF(K2204="","","_"&amp;K2204),[1]CatGlob!$B:$B,0))))</f>
        <v>RVI_DM_US_TECH_SFTW</v>
      </c>
      <c r="N2204" s="402" t="str">
        <f t="shared" si="69"/>
        <v/>
      </c>
      <c r="O2204" s="402">
        <f t="shared" si="68"/>
        <v>1</v>
      </c>
      <c r="P2204" s="401" t="str">
        <f>IF(LEN(B2204)&gt;8,INDEX([1]CatGlob!$X:$X,MATCH(M2204,[1]CatGlob!$W:$W,0)),"")</f>
        <v>INTER</v>
      </c>
      <c r="Q2204" s="403" t="str">
        <f>INDEX([1]CatGlob!P:P,MATCH(M2204,[1]CatGlob!O:O,0))</f>
        <v>RVI</v>
      </c>
      <c r="R2204" s="403" t="s">
        <v>601</v>
      </c>
      <c r="S2204" s="403" t="s">
        <v>1025</v>
      </c>
      <c r="T2204" s="403" t="str">
        <f>INDEX([1]CatGlob!$D:$D,MATCH($M2204,[1]CatGlob!$C:$C,0))</f>
        <v>RVI</v>
      </c>
      <c r="U2204" s="403" t="s">
        <v>602</v>
      </c>
      <c r="V2204" s="404" t="str">
        <f>INDEX([1]CatGlob!$F:$F,MATCH($M2204,[1]CatGlob!$C:$C,0))</f>
        <v>RVI</v>
      </c>
      <c r="W2204" s="405"/>
      <c r="X2204" s="406">
        <v>2.3539892336981601E-3</v>
      </c>
      <c r="Y2204" s="407">
        <v>-0.12335356093906601</v>
      </c>
      <c r="Z2204" s="408">
        <v>2.3539892336981601E-3</v>
      </c>
      <c r="AA2204" s="407">
        <v>-0.12335356093906601</v>
      </c>
      <c r="AB2204" s="408">
        <v>2.3539892336981601E-3</v>
      </c>
      <c r="AC2204" s="407">
        <v>-0.12335356093906601</v>
      </c>
      <c r="AD2204" s="408">
        <v>2.3539892336981601E-3</v>
      </c>
      <c r="AE2204" s="407">
        <v>-0.12335356093906601</v>
      </c>
      <c r="AF2204" s="408">
        <v>2.3539892336981601E-3</v>
      </c>
      <c r="AG2204" s="407">
        <v>-0.12335356093906601</v>
      </c>
      <c r="AI2204" s="406">
        <v>5.2967505449060997E-3</v>
      </c>
      <c r="AJ2204" s="407">
        <v>-0.27755991054090301</v>
      </c>
      <c r="AK2204" s="408">
        <v>5.2967505449060997E-3</v>
      </c>
      <c r="AL2204" s="407">
        <v>-0.27755991054090301</v>
      </c>
      <c r="AM2204" s="408">
        <v>5.2967505449060997E-3</v>
      </c>
      <c r="AN2204" s="407">
        <v>-0.27755991054090301</v>
      </c>
      <c r="AO2204" s="408">
        <v>5.2967505449060997E-3</v>
      </c>
      <c r="AP2204" s="407">
        <v>-0.27755991054090301</v>
      </c>
      <c r="AQ2204" s="408">
        <v>5.2967505449060997E-3</v>
      </c>
      <c r="AR2204" s="407">
        <v>-0.27755991054090301</v>
      </c>
      <c r="AT2204" s="406">
        <v>1.0029625374142301E-2</v>
      </c>
      <c r="AU2204" s="407">
        <v>-0.52557164963773495</v>
      </c>
      <c r="AV2204" s="408">
        <v>1.0029625374142301E-2</v>
      </c>
      <c r="AW2204" s="407">
        <v>-0.52557164963773495</v>
      </c>
      <c r="AX2204" s="408">
        <v>1.0029625374142301E-2</v>
      </c>
      <c r="AY2204" s="407">
        <v>-0.52557164963773495</v>
      </c>
      <c r="AZ2204" s="408">
        <v>1.0029625374142301E-2</v>
      </c>
      <c r="BA2204" s="407">
        <v>-0.52557164963773495</v>
      </c>
      <c r="BB2204" s="408">
        <v>1.0029625374142301E-2</v>
      </c>
      <c r="BC2204" s="407">
        <v>-0.52557164963773495</v>
      </c>
    </row>
    <row r="2205" spans="1:55" x14ac:dyDescent="0.35">
      <c r="A2205" s="385" cm="1">
        <f t="array" ref="A2205">IFERROR(_xlfn.IFS(AND(F2205="Renta Variable",O2205=1),IFERROR(MATCH(B2205,[1]RV_Det!C:C,0),"Rev"),AND(J2205="Corporativa",O2205=1,I2205="EM"),IFERROR(MATCH(B2205,[1]RF_Corps!B:B,0),"Rev"),AND(F2205="Alternativos",O2205=1),IFERROR(MATCH(B2205,[1]Rep4!C:C,0),"Rev")),"")</f>
        <v>410</v>
      </c>
      <c r="B2205" s="394" t="s">
        <v>5773</v>
      </c>
      <c r="C2205" s="409" t="s">
        <v>5774</v>
      </c>
      <c r="D2205" s="395" t="s">
        <v>5775</v>
      </c>
      <c r="E2205" s="396" t="str">
        <f>IF(B2205="","",INDEX([1]CatGlob!$S:$S,IFERROR(MATCH(MID(B2205,7,1),[1]CatGlob!$R:$R,0),MATCH(MID(B2205,1,2),[1]CatGlob!$R:$R,0))))</f>
        <v>DOL</v>
      </c>
      <c r="F2205" s="397" t="s">
        <v>43</v>
      </c>
      <c r="G2205" s="398" t="s">
        <v>328</v>
      </c>
      <c r="H2205" s="399" t="s">
        <v>48</v>
      </c>
      <c r="I2205" s="399" t="s">
        <v>5718</v>
      </c>
      <c r="J2205" s="399" t="s">
        <v>181</v>
      </c>
      <c r="K2205" s="396" t="s">
        <v>600</v>
      </c>
      <c r="L2205" s="400" t="str">
        <f>IF(ISERROR(MATCH(M2205,M$10:M2204,0)),M2205,"")</f>
        <v/>
      </c>
      <c r="M2205" s="401" t="str">
        <f>IF(B2205="","",IF(ISERROR(MATCH(F2205&amp;"_"&amp;G2205&amp;"_"&amp;H2205&amp;"_"&amp;I2205&amp;"_"&amp;J2205&amp;IF(K2205="","","_"&amp;K2205),[1]CatGlob!$B:$B,0)),F2205&amp;"_"&amp;G2205&amp;"_"&amp;H2205&amp;"_"&amp;I2205&amp;"_"&amp;J2205&amp;IF(K2205="","","_"&amp;K2205),INDEX([1]CatGlob!$C:$C,MATCH(F2205&amp;"_"&amp;G2205&amp;"_"&amp;H2205&amp;"_"&amp;I2205&amp;"_"&amp;J2205&amp;IF(K2205="","","_"&amp;K2205),[1]CatGlob!$B:$B,0))))</f>
        <v>RVI_DM_US_TECH_SFTW</v>
      </c>
      <c r="N2205" s="402" t="str">
        <f t="shared" si="69"/>
        <v/>
      </c>
      <c r="O2205" s="402">
        <f t="shared" si="68"/>
        <v>1</v>
      </c>
      <c r="P2205" s="401" t="str">
        <f>IF(LEN(B2205)&gt;8,INDEX([1]CatGlob!$X:$X,MATCH(M2205,[1]CatGlob!$W:$W,0)),"")</f>
        <v>INTER</v>
      </c>
      <c r="Q2205" s="403" t="str">
        <f>INDEX([1]CatGlob!P:P,MATCH(M2205,[1]CatGlob!O:O,0))</f>
        <v>RVI</v>
      </c>
      <c r="R2205" s="403" t="s">
        <v>601</v>
      </c>
      <c r="S2205" s="403" t="s">
        <v>1025</v>
      </c>
      <c r="T2205" s="403" t="str">
        <f>INDEX([1]CatGlob!$D:$D,MATCH($M2205,[1]CatGlob!$C:$C,0))</f>
        <v>RVI</v>
      </c>
      <c r="U2205" s="403" t="s">
        <v>602</v>
      </c>
      <c r="V2205" s="404" t="str">
        <f>INDEX([1]CatGlob!$F:$F,MATCH($M2205,[1]CatGlob!$C:$C,0))</f>
        <v>RVI</v>
      </c>
      <c r="W2205" s="405"/>
      <c r="X2205" s="406">
        <v>0</v>
      </c>
      <c r="Y2205" s="407">
        <v>0</v>
      </c>
      <c r="Z2205" s="408">
        <v>0</v>
      </c>
      <c r="AA2205" s="407">
        <v>0</v>
      </c>
      <c r="AB2205" s="408">
        <v>0</v>
      </c>
      <c r="AC2205" s="407">
        <v>0</v>
      </c>
      <c r="AD2205" s="408">
        <v>0</v>
      </c>
      <c r="AE2205" s="407">
        <v>0</v>
      </c>
      <c r="AF2205" s="408">
        <v>0</v>
      </c>
      <c r="AG2205" s="407">
        <v>0</v>
      </c>
      <c r="AI2205" s="406">
        <v>0</v>
      </c>
      <c r="AJ2205" s="407">
        <v>0</v>
      </c>
      <c r="AK2205" s="408">
        <v>0</v>
      </c>
      <c r="AL2205" s="407">
        <v>0</v>
      </c>
      <c r="AM2205" s="408">
        <v>0</v>
      </c>
      <c r="AN2205" s="407">
        <v>0</v>
      </c>
      <c r="AO2205" s="408">
        <v>0</v>
      </c>
      <c r="AP2205" s="407">
        <v>0</v>
      </c>
      <c r="AQ2205" s="408">
        <v>0</v>
      </c>
      <c r="AR2205" s="407">
        <v>0</v>
      </c>
      <c r="AT2205" s="406">
        <v>0</v>
      </c>
      <c r="AU2205" s="407">
        <v>0</v>
      </c>
      <c r="AV2205" s="408">
        <v>0</v>
      </c>
      <c r="AW2205" s="407">
        <v>0</v>
      </c>
      <c r="AX2205" s="408">
        <v>0</v>
      </c>
      <c r="AY2205" s="407">
        <v>0</v>
      </c>
      <c r="AZ2205" s="408">
        <v>-1.2583403365389399E-2</v>
      </c>
      <c r="BA2205" s="407">
        <v>0.63958557860788201</v>
      </c>
      <c r="BB2205" s="408">
        <v>-3.6816107422884799E-3</v>
      </c>
      <c r="BC2205" s="407">
        <v>0.18712784359215501</v>
      </c>
    </row>
    <row r="2206" spans="1:55" x14ac:dyDescent="0.35">
      <c r="A2206" s="385" t="str" cm="1">
        <f t="array" ref="A2206">IFERROR(_xlfn.IFS(AND(F2206="Renta Variable",O2206=1),IFERROR(MATCH(B2206,[1]RV_Det!C:C,0),"Rev"),AND(J2206="Corporativa",O2206=1,I2206="EM"),IFERROR(MATCH(B2206,[1]RF_Corps!B:B,0),"Rev"),AND(F2206="Alternativos",O2206=1),IFERROR(MATCH(B2206,[1]Rep4!C:C,0),"Rev")),"")</f>
        <v/>
      </c>
      <c r="B2206" s="394" t="s">
        <v>5776</v>
      </c>
      <c r="C2206" s="409" t="s">
        <v>5777</v>
      </c>
      <c r="D2206" s="395" t="s">
        <v>5778</v>
      </c>
      <c r="E2206" s="396" t="str">
        <f>IF(B2206="","",INDEX([1]CatGlob!$S:$S,IFERROR(MATCH(MID(B2206,7,1),[1]CatGlob!$R:$R,0),MATCH(MID(B2206,1,2),[1]CatGlob!$R:$R,0))))</f>
        <v>DOL</v>
      </c>
      <c r="F2206" s="397" t="s">
        <v>43</v>
      </c>
      <c r="G2206" s="398" t="s">
        <v>328</v>
      </c>
      <c r="H2206" s="399" t="s">
        <v>48</v>
      </c>
      <c r="I2206" s="399" t="s">
        <v>5718</v>
      </c>
      <c r="J2206" s="399" t="s">
        <v>185</v>
      </c>
      <c r="K2206" s="396" t="s">
        <v>600</v>
      </c>
      <c r="L2206" s="400" t="str">
        <f>IF(ISERROR(MATCH(M2206,M$10:M2205,0)),M2206,"")</f>
        <v/>
      </c>
      <c r="M2206" s="401" t="str">
        <f>IF(B2206="","",IF(ISERROR(MATCH(F2206&amp;"_"&amp;G2206&amp;"_"&amp;H2206&amp;"_"&amp;I2206&amp;"_"&amp;J2206&amp;IF(K2206="","","_"&amp;K2206),[1]CatGlob!$B:$B,0)),F2206&amp;"_"&amp;G2206&amp;"_"&amp;H2206&amp;"_"&amp;I2206&amp;"_"&amp;J2206&amp;IF(K2206="","","_"&amp;K2206),INDEX([1]CatGlob!$C:$C,MATCH(F2206&amp;"_"&amp;G2206&amp;"_"&amp;H2206&amp;"_"&amp;I2206&amp;"_"&amp;J2206&amp;IF(K2206="","","_"&amp;K2206),[1]CatGlob!$B:$B,0))))</f>
        <v>RVI_DM_US_TECH_CORE</v>
      </c>
      <c r="N2206" s="402" t="str">
        <f t="shared" si="69"/>
        <v/>
      </c>
      <c r="O2206" s="402" t="str">
        <f t="shared" si="68"/>
        <v/>
      </c>
      <c r="P2206" s="401" t="str">
        <f>IF(LEN(B2206)&gt;8,INDEX([1]CatGlob!$X:$X,MATCH(M2206,[1]CatGlob!$W:$W,0)),"")</f>
        <v>INTER</v>
      </c>
      <c r="Q2206" s="403" t="str">
        <f>INDEX([1]CatGlob!P:P,MATCH(M2206,[1]CatGlob!O:O,0))</f>
        <v>RVI</v>
      </c>
      <c r="R2206" s="403" t="s">
        <v>601</v>
      </c>
      <c r="S2206" s="403" t="s">
        <v>1025</v>
      </c>
      <c r="T2206" s="403" t="str">
        <f>INDEX([1]CatGlob!$D:$D,MATCH($M2206,[1]CatGlob!$C:$C,0))</f>
        <v>RVI</v>
      </c>
      <c r="U2206" s="403" t="s">
        <v>602</v>
      </c>
      <c r="V2206" s="404" t="str">
        <f>INDEX([1]CatGlob!$F:$F,MATCH($M2206,[1]CatGlob!$C:$C,0))</f>
        <v>RVI</v>
      </c>
      <c r="W2206" s="405"/>
      <c r="X2206" s="406">
        <v>0</v>
      </c>
      <c r="Y2206" s="407">
        <v>0</v>
      </c>
      <c r="Z2206" s="408">
        <v>0</v>
      </c>
      <c r="AA2206" s="407">
        <v>0</v>
      </c>
      <c r="AB2206" s="408">
        <v>0</v>
      </c>
      <c r="AC2206" s="407">
        <v>0</v>
      </c>
      <c r="AD2206" s="408">
        <v>0</v>
      </c>
      <c r="AE2206" s="407">
        <v>0</v>
      </c>
      <c r="AF2206" s="408">
        <v>0</v>
      </c>
      <c r="AG2206" s="407">
        <v>0</v>
      </c>
      <c r="AI2206" s="406">
        <v>0</v>
      </c>
      <c r="AJ2206" s="407">
        <v>0</v>
      </c>
      <c r="AK2206" s="408">
        <v>0</v>
      </c>
      <c r="AL2206" s="407">
        <v>0</v>
      </c>
      <c r="AM2206" s="408">
        <v>0</v>
      </c>
      <c r="AN2206" s="407">
        <v>0</v>
      </c>
      <c r="AO2206" s="408">
        <v>0</v>
      </c>
      <c r="AP2206" s="407">
        <v>0</v>
      </c>
      <c r="AQ2206" s="408">
        <v>0</v>
      </c>
      <c r="AR2206" s="407">
        <v>0</v>
      </c>
      <c r="AT2206" s="406">
        <v>0</v>
      </c>
      <c r="AU2206" s="407">
        <v>0</v>
      </c>
      <c r="AV2206" s="408">
        <v>0</v>
      </c>
      <c r="AW2206" s="407">
        <v>0</v>
      </c>
      <c r="AX2206" s="408">
        <v>0</v>
      </c>
      <c r="AY2206" s="407">
        <v>0</v>
      </c>
      <c r="AZ2206" s="408">
        <v>0</v>
      </c>
      <c r="BA2206" s="407">
        <v>0</v>
      </c>
      <c r="BB2206" s="408">
        <v>0</v>
      </c>
      <c r="BC2206" s="407">
        <v>0</v>
      </c>
    </row>
    <row r="2207" spans="1:55" x14ac:dyDescent="0.35">
      <c r="A2207" s="385" t="str" cm="1">
        <f t="array" ref="A2207">IFERROR(_xlfn.IFS(AND(F2207="Renta Variable",O2207=1),IFERROR(MATCH(B2207,[1]RV_Det!C:C,0),"Rev"),AND(J2207="Corporativa",O2207=1,I2207="EM"),IFERROR(MATCH(B2207,[1]RF_Corps!B:B,0),"Rev"),AND(F2207="Alternativos",O2207=1),IFERROR(MATCH(B2207,[1]Rep4!C:C,0),"Rev")),"")</f>
        <v/>
      </c>
      <c r="B2207" s="394" t="s">
        <v>5779</v>
      </c>
      <c r="C2207" s="409" t="s">
        <v>5780</v>
      </c>
      <c r="D2207" s="395" t="s">
        <v>5781</v>
      </c>
      <c r="E2207" s="396" t="str">
        <f>IF(B2207="","",INDEX([1]CatGlob!$S:$S,IFERROR(MATCH(MID(B2207,7,1),[1]CatGlob!$R:$R,0),MATCH(MID(B2207,1,2),[1]CatGlob!$R:$R,0))))</f>
        <v>DOL</v>
      </c>
      <c r="F2207" s="397" t="s">
        <v>43</v>
      </c>
      <c r="G2207" s="398" t="s">
        <v>328</v>
      </c>
      <c r="H2207" s="399" t="s">
        <v>48</v>
      </c>
      <c r="I2207" s="399" t="s">
        <v>5718</v>
      </c>
      <c r="J2207" s="399" t="s">
        <v>185</v>
      </c>
      <c r="K2207" s="396" t="s">
        <v>600</v>
      </c>
      <c r="L2207" s="400" t="str">
        <f>IF(ISERROR(MATCH(M2207,M$10:M2206,0)),M2207,"")</f>
        <v/>
      </c>
      <c r="M2207" s="401" t="str">
        <f>IF(B2207="","",IF(ISERROR(MATCH(F2207&amp;"_"&amp;G2207&amp;"_"&amp;H2207&amp;"_"&amp;I2207&amp;"_"&amp;J2207&amp;IF(K2207="","","_"&amp;K2207),[1]CatGlob!$B:$B,0)),F2207&amp;"_"&amp;G2207&amp;"_"&amp;H2207&amp;"_"&amp;I2207&amp;"_"&amp;J2207&amp;IF(K2207="","","_"&amp;K2207),INDEX([1]CatGlob!$C:$C,MATCH(F2207&amp;"_"&amp;G2207&amp;"_"&amp;H2207&amp;"_"&amp;I2207&amp;"_"&amp;J2207&amp;IF(K2207="","","_"&amp;K2207),[1]CatGlob!$B:$B,0))))</f>
        <v>RVI_DM_US_TECH_CORE</v>
      </c>
      <c r="N2207" s="402" t="str">
        <f t="shared" si="69"/>
        <v/>
      </c>
      <c r="O2207" s="402" t="str">
        <f t="shared" si="68"/>
        <v/>
      </c>
      <c r="P2207" s="401" t="str">
        <f>IF(LEN(B2207)&gt;8,INDEX([1]CatGlob!$X:$X,MATCH(M2207,[1]CatGlob!$W:$W,0)),"")</f>
        <v>INTER</v>
      </c>
      <c r="Q2207" s="403" t="str">
        <f>INDEX([1]CatGlob!P:P,MATCH(M2207,[1]CatGlob!O:O,0))</f>
        <v>RVI</v>
      </c>
      <c r="R2207" s="403" t="s">
        <v>601</v>
      </c>
      <c r="S2207" s="403" t="s">
        <v>1025</v>
      </c>
      <c r="T2207" s="403" t="str">
        <f>INDEX([1]CatGlob!$D:$D,MATCH($M2207,[1]CatGlob!$C:$C,0))</f>
        <v>RVI</v>
      </c>
      <c r="U2207" s="403" t="s">
        <v>602</v>
      </c>
      <c r="V2207" s="404" t="str">
        <f>INDEX([1]CatGlob!$F:$F,MATCH($M2207,[1]CatGlob!$C:$C,0))</f>
        <v>RVI</v>
      </c>
      <c r="W2207" s="405"/>
      <c r="X2207" s="406">
        <v>0</v>
      </c>
      <c r="Y2207" s="407">
        <v>0</v>
      </c>
      <c r="Z2207" s="408">
        <v>0</v>
      </c>
      <c r="AA2207" s="407">
        <v>0</v>
      </c>
      <c r="AB2207" s="408">
        <v>0</v>
      </c>
      <c r="AC2207" s="407">
        <v>0</v>
      </c>
      <c r="AD2207" s="408">
        <v>0</v>
      </c>
      <c r="AE2207" s="407">
        <v>0</v>
      </c>
      <c r="AF2207" s="408">
        <v>0</v>
      </c>
      <c r="AG2207" s="407">
        <v>0</v>
      </c>
      <c r="AI2207" s="406">
        <v>0</v>
      </c>
      <c r="AJ2207" s="407">
        <v>0</v>
      </c>
      <c r="AK2207" s="408">
        <v>0</v>
      </c>
      <c r="AL2207" s="407">
        <v>0</v>
      </c>
      <c r="AM2207" s="408">
        <v>0</v>
      </c>
      <c r="AN2207" s="407">
        <v>0</v>
      </c>
      <c r="AO2207" s="408">
        <v>0</v>
      </c>
      <c r="AP2207" s="407">
        <v>0</v>
      </c>
      <c r="AQ2207" s="408">
        <v>0</v>
      </c>
      <c r="AR2207" s="407">
        <v>0</v>
      </c>
      <c r="AT2207" s="406">
        <v>0</v>
      </c>
      <c r="AU2207" s="407">
        <v>0</v>
      </c>
      <c r="AV2207" s="408">
        <v>0</v>
      </c>
      <c r="AW2207" s="407">
        <v>0</v>
      </c>
      <c r="AX2207" s="408">
        <v>0</v>
      </c>
      <c r="AY2207" s="407">
        <v>0</v>
      </c>
      <c r="AZ2207" s="408">
        <v>0</v>
      </c>
      <c r="BA2207" s="407">
        <v>0</v>
      </c>
      <c r="BB2207" s="408">
        <v>0</v>
      </c>
      <c r="BC2207" s="407">
        <v>0</v>
      </c>
    </row>
    <row r="2208" spans="1:55" x14ac:dyDescent="0.35">
      <c r="A2208" s="385" t="str" cm="1">
        <f t="array" ref="A2208">IFERROR(_xlfn.IFS(AND(F2208="Renta Variable",O2208=1),IFERROR(MATCH(B2208,[1]RV_Det!C:C,0),"Rev"),AND(J2208="Corporativa",O2208=1,I2208="EM"),IFERROR(MATCH(B2208,[1]RF_Corps!B:B,0),"Rev"),AND(F2208="Alternativos",O2208=1),IFERROR(MATCH(B2208,[1]Rep4!C:C,0),"Rev")),"")</f>
        <v/>
      </c>
      <c r="B2208" s="394" t="s">
        <v>5782</v>
      </c>
      <c r="C2208" s="409" t="s">
        <v>5783</v>
      </c>
      <c r="D2208" s="395" t="s">
        <v>5784</v>
      </c>
      <c r="E2208" s="396" t="str">
        <f>IF(B2208="","",INDEX([1]CatGlob!$S:$S,IFERROR(MATCH(MID(B2208,7,1),[1]CatGlob!$R:$R,0),MATCH(MID(B2208,1,2),[1]CatGlob!$R:$R,0))))</f>
        <v>DOL</v>
      </c>
      <c r="F2208" s="397" t="s">
        <v>43</v>
      </c>
      <c r="G2208" s="398" t="s">
        <v>358</v>
      </c>
      <c r="H2208" s="399" t="s">
        <v>147</v>
      </c>
      <c r="I2208" s="399" t="s">
        <v>49</v>
      </c>
      <c r="J2208" s="399" t="s">
        <v>600</v>
      </c>
      <c r="K2208" s="396" t="s">
        <v>600</v>
      </c>
      <c r="L2208" s="400" t="str">
        <f>IF(ISERROR(MATCH(M2208,M$10:M2207,0)),M2208,"")</f>
        <v>RVI_EM_ASEU_CHI</v>
      </c>
      <c r="M2208" s="401" t="str">
        <f>IF(B2208="","",IF(ISERROR(MATCH(F2208&amp;"_"&amp;G2208&amp;"_"&amp;H2208&amp;"_"&amp;I2208&amp;"_"&amp;J2208&amp;IF(K2208="","","_"&amp;K2208),[1]CatGlob!$B:$B,0)),F2208&amp;"_"&amp;G2208&amp;"_"&amp;H2208&amp;"_"&amp;I2208&amp;"_"&amp;J2208&amp;IF(K2208="","","_"&amp;K2208),INDEX([1]CatGlob!$C:$C,MATCH(F2208&amp;"_"&amp;G2208&amp;"_"&amp;H2208&amp;"_"&amp;I2208&amp;"_"&amp;J2208&amp;IF(K2208="","","_"&amp;K2208),[1]CatGlob!$B:$B,0))))</f>
        <v>RVI_EM_ASEU_CHI</v>
      </c>
      <c r="N2208" s="402" t="str">
        <f t="shared" si="69"/>
        <v/>
      </c>
      <c r="O2208" s="402" t="str">
        <f t="shared" si="68"/>
        <v/>
      </c>
      <c r="P2208" s="401" t="str">
        <f>IF(LEN(B2208)&gt;8,INDEX([1]CatGlob!$X:$X,MATCH(M2208,[1]CatGlob!$W:$W,0)),"")</f>
        <v>INTER</v>
      </c>
      <c r="Q2208" s="403" t="str">
        <f>INDEX([1]CatGlob!P:P,MATCH(M2208,[1]CatGlob!O:O,0))</f>
        <v>RVI</v>
      </c>
      <c r="R2208" s="403" t="s">
        <v>601</v>
      </c>
      <c r="S2208" s="403" t="s">
        <v>1025</v>
      </c>
      <c r="T2208" s="403" t="str">
        <f>INDEX([1]CatGlob!$D:$D,MATCH($M2208,[1]CatGlob!$C:$C,0))</f>
        <v>RVI</v>
      </c>
      <c r="U2208" s="403" t="s">
        <v>602</v>
      </c>
      <c r="V2208" s="404" t="str">
        <f>INDEX([1]CatGlob!$F:$F,MATCH($M2208,[1]CatGlob!$C:$C,0))</f>
        <v>RVI</v>
      </c>
      <c r="W2208" s="405"/>
      <c r="X2208" s="406">
        <v>0</v>
      </c>
      <c r="Y2208" s="407">
        <v>0</v>
      </c>
      <c r="Z2208" s="408">
        <v>0</v>
      </c>
      <c r="AA2208" s="407">
        <v>0</v>
      </c>
      <c r="AB2208" s="408">
        <v>0</v>
      </c>
      <c r="AC2208" s="407">
        <v>0</v>
      </c>
      <c r="AD2208" s="408">
        <v>0</v>
      </c>
      <c r="AE2208" s="407">
        <v>0</v>
      </c>
      <c r="AF2208" s="408">
        <v>0</v>
      </c>
      <c r="AG2208" s="407">
        <v>0</v>
      </c>
      <c r="AI2208" s="406">
        <v>0</v>
      </c>
      <c r="AJ2208" s="407">
        <v>0</v>
      </c>
      <c r="AK2208" s="408">
        <v>0</v>
      </c>
      <c r="AL2208" s="407">
        <v>0</v>
      </c>
      <c r="AM2208" s="408">
        <v>0</v>
      </c>
      <c r="AN2208" s="407">
        <v>0</v>
      </c>
      <c r="AO2208" s="408">
        <v>0</v>
      </c>
      <c r="AP2208" s="407">
        <v>0</v>
      </c>
      <c r="AQ2208" s="408">
        <v>0</v>
      </c>
      <c r="AR2208" s="407">
        <v>0</v>
      </c>
      <c r="AT2208" s="406">
        <v>0</v>
      </c>
      <c r="AU2208" s="407">
        <v>0</v>
      </c>
      <c r="AV2208" s="408">
        <v>0</v>
      </c>
      <c r="AW2208" s="407">
        <v>0</v>
      </c>
      <c r="AX2208" s="408">
        <v>0</v>
      </c>
      <c r="AY2208" s="407">
        <v>0</v>
      </c>
      <c r="AZ2208" s="408">
        <v>0</v>
      </c>
      <c r="BA2208" s="407">
        <v>0</v>
      </c>
      <c r="BB2208" s="408">
        <v>0</v>
      </c>
      <c r="BC2208" s="407">
        <v>0</v>
      </c>
    </row>
    <row r="2209" spans="1:55" x14ac:dyDescent="0.35">
      <c r="A2209" s="385" t="str" cm="1">
        <f t="array" ref="A2209">IFERROR(_xlfn.IFS(AND(F2209="Renta Variable",O2209=1),IFERROR(MATCH(B2209,[1]RV_Det!C:C,0),"Rev"),AND(J2209="Corporativa",O2209=1,I2209="EM"),IFERROR(MATCH(B2209,[1]RF_Corps!B:B,0),"Rev"),AND(F2209="Alternativos",O2209=1),IFERROR(MATCH(B2209,[1]Rep4!C:C,0),"Rev")),"")</f>
        <v/>
      </c>
      <c r="B2209" s="394" t="s">
        <v>5785</v>
      </c>
      <c r="C2209" s="409" t="s">
        <v>5786</v>
      </c>
      <c r="D2209" s="395" t="s">
        <v>5787</v>
      </c>
      <c r="E2209" s="396" t="str">
        <f>IF(B2209="","",INDEX([1]CatGlob!$S:$S,IFERROR(MATCH(MID(B2209,7,1),[1]CatGlob!$R:$R,0),MATCH(MID(B2209,1,2),[1]CatGlob!$R:$R,0))))</f>
        <v>DOL</v>
      </c>
      <c r="F2209" s="397" t="s">
        <v>43</v>
      </c>
      <c r="G2209" s="398" t="s">
        <v>328</v>
      </c>
      <c r="H2209" s="399" t="s">
        <v>48</v>
      </c>
      <c r="I2209" s="399" t="s">
        <v>5718</v>
      </c>
      <c r="J2209" s="399" t="s">
        <v>183</v>
      </c>
      <c r="K2209" s="396" t="s">
        <v>600</v>
      </c>
      <c r="L2209" s="400" t="str">
        <f>IF(ISERROR(MATCH(M2209,M$10:M2208,0)),M2209,"")</f>
        <v/>
      </c>
      <c r="M2209" s="401" t="str">
        <f>IF(B2209="","",IF(ISERROR(MATCH(F2209&amp;"_"&amp;G2209&amp;"_"&amp;H2209&amp;"_"&amp;I2209&amp;"_"&amp;J2209&amp;IF(K2209="","","_"&amp;K2209),[1]CatGlob!$B:$B,0)),F2209&amp;"_"&amp;G2209&amp;"_"&amp;H2209&amp;"_"&amp;I2209&amp;"_"&amp;J2209&amp;IF(K2209="","","_"&amp;K2209),INDEX([1]CatGlob!$C:$C,MATCH(F2209&amp;"_"&amp;G2209&amp;"_"&amp;H2209&amp;"_"&amp;I2209&amp;"_"&amp;J2209&amp;IF(K2209="","","_"&amp;K2209),[1]CatGlob!$B:$B,0))))</f>
        <v>RVI_DM_US_TECH_THEM</v>
      </c>
      <c r="N2209" s="402" t="str">
        <f t="shared" si="69"/>
        <v/>
      </c>
      <c r="O2209" s="402" t="str">
        <f t="shared" si="68"/>
        <v/>
      </c>
      <c r="P2209" s="401" t="str">
        <f>IF(LEN(B2209)&gt;8,INDEX([1]CatGlob!$X:$X,MATCH(M2209,[1]CatGlob!$W:$W,0)),"")</f>
        <v>INTER</v>
      </c>
      <c r="Q2209" s="403" t="str">
        <f>INDEX([1]CatGlob!P:P,MATCH(M2209,[1]CatGlob!O:O,0))</f>
        <v>RVI</v>
      </c>
      <c r="R2209" s="403" t="s">
        <v>601</v>
      </c>
      <c r="S2209" s="403" t="s">
        <v>1025</v>
      </c>
      <c r="T2209" s="403" t="str">
        <f>INDEX([1]CatGlob!$D:$D,MATCH($M2209,[1]CatGlob!$C:$C,0))</f>
        <v>RVI</v>
      </c>
      <c r="U2209" s="403" t="s">
        <v>602</v>
      </c>
      <c r="V2209" s="404" t="str">
        <f>INDEX([1]CatGlob!$F:$F,MATCH($M2209,[1]CatGlob!$C:$C,0))</f>
        <v>RVI</v>
      </c>
      <c r="W2209" s="405"/>
      <c r="X2209" s="406">
        <v>0</v>
      </c>
      <c r="Y2209" s="407">
        <v>0</v>
      </c>
      <c r="Z2209" s="408">
        <v>0</v>
      </c>
      <c r="AA2209" s="407">
        <v>0</v>
      </c>
      <c r="AB2209" s="408">
        <v>0</v>
      </c>
      <c r="AC2209" s="407">
        <v>0</v>
      </c>
      <c r="AD2209" s="408">
        <v>0</v>
      </c>
      <c r="AE2209" s="407">
        <v>0</v>
      </c>
      <c r="AF2209" s="408">
        <v>0</v>
      </c>
      <c r="AG2209" s="407">
        <v>0</v>
      </c>
      <c r="AI2209" s="406">
        <v>0</v>
      </c>
      <c r="AJ2209" s="407">
        <v>0</v>
      </c>
      <c r="AK2209" s="408">
        <v>0</v>
      </c>
      <c r="AL2209" s="407">
        <v>0</v>
      </c>
      <c r="AM2209" s="408">
        <v>0</v>
      </c>
      <c r="AN2209" s="407">
        <v>0</v>
      </c>
      <c r="AO2209" s="408">
        <v>0</v>
      </c>
      <c r="AP2209" s="407">
        <v>0</v>
      </c>
      <c r="AQ2209" s="408">
        <v>0</v>
      </c>
      <c r="AR2209" s="407">
        <v>0</v>
      </c>
      <c r="AT2209" s="406">
        <v>0</v>
      </c>
      <c r="AU2209" s="407">
        <v>0</v>
      </c>
      <c r="AV2209" s="408">
        <v>0</v>
      </c>
      <c r="AW2209" s="407">
        <v>0</v>
      </c>
      <c r="AX2209" s="408">
        <v>0</v>
      </c>
      <c r="AY2209" s="407">
        <v>0</v>
      </c>
      <c r="AZ2209" s="408">
        <v>0</v>
      </c>
      <c r="BA2209" s="407">
        <v>0</v>
      </c>
      <c r="BB2209" s="408">
        <v>0</v>
      </c>
      <c r="BC2209" s="407">
        <v>0</v>
      </c>
    </row>
    <row r="2210" spans="1:55" x14ac:dyDescent="0.35">
      <c r="A2210" s="385" t="str" cm="1">
        <f t="array" ref="A2210">IFERROR(_xlfn.IFS(AND(F2210="Renta Variable",O2210=1),IFERROR(MATCH(B2210,[1]RV_Det!C:C,0),"Rev"),AND(J2210="Corporativa",O2210=1,I2210="EM"),IFERROR(MATCH(B2210,[1]RF_Corps!B:B,0),"Rev"),AND(F2210="Alternativos",O2210=1),IFERROR(MATCH(B2210,[1]Rep4!C:C,0),"Rev")),"")</f>
        <v/>
      </c>
      <c r="B2210" s="394" t="s">
        <v>5788</v>
      </c>
      <c r="C2210" s="409" t="s">
        <v>5789</v>
      </c>
      <c r="D2210" s="395" t="s">
        <v>5790</v>
      </c>
      <c r="E2210" s="396" t="str">
        <f>IF(B2210="","",INDEX([1]CatGlob!$S:$S,IFERROR(MATCH(MID(B2210,7,1),[1]CatGlob!$R:$R,0),MATCH(MID(B2210,1,2),[1]CatGlob!$R:$R,0))))</f>
        <v>DOL</v>
      </c>
      <c r="F2210" s="397" t="s">
        <v>43</v>
      </c>
      <c r="G2210" s="398" t="s">
        <v>328</v>
      </c>
      <c r="H2210" s="399" t="s">
        <v>48</v>
      </c>
      <c r="I2210" s="399" t="s">
        <v>5653</v>
      </c>
      <c r="J2210" s="399" t="s">
        <v>600</v>
      </c>
      <c r="K2210" s="396" t="s">
        <v>600</v>
      </c>
      <c r="L2210" s="400" t="str">
        <f>IF(ISERROR(MATCH(M2210,M$10:M2209,0)),M2210,"")</f>
        <v/>
      </c>
      <c r="M2210" s="401" t="str">
        <f>IF(B2210="","",IF(ISERROR(MATCH(F2210&amp;"_"&amp;G2210&amp;"_"&amp;H2210&amp;"_"&amp;I2210&amp;"_"&amp;J2210&amp;IF(K2210="","","_"&amp;K2210),[1]CatGlob!$B:$B,0)),F2210&amp;"_"&amp;G2210&amp;"_"&amp;H2210&amp;"_"&amp;I2210&amp;"_"&amp;J2210&amp;IF(K2210="","","_"&amp;K2210),INDEX([1]CatGlob!$C:$C,MATCH(F2210&amp;"_"&amp;G2210&amp;"_"&amp;H2210&amp;"_"&amp;I2210&amp;"_"&amp;J2210&amp;IF(K2210="","","_"&amp;K2210),[1]CatGlob!$B:$B,0))))</f>
        <v>RVI_DM_US_HC</v>
      </c>
      <c r="N2210" s="402" t="str">
        <f t="shared" si="69"/>
        <v/>
      </c>
      <c r="O2210" s="402" t="str">
        <f t="shared" si="68"/>
        <v/>
      </c>
      <c r="P2210" s="401" t="str">
        <f>IF(LEN(B2210)&gt;8,INDEX([1]CatGlob!$X:$X,MATCH(M2210,[1]CatGlob!$W:$W,0)),"")</f>
        <v>INTER</v>
      </c>
      <c r="Q2210" s="403" t="str">
        <f>INDEX([1]CatGlob!P:P,MATCH(M2210,[1]CatGlob!O:O,0))</f>
        <v>RVI</v>
      </c>
      <c r="R2210" s="403" t="s">
        <v>601</v>
      </c>
      <c r="S2210" s="403" t="s">
        <v>1025</v>
      </c>
      <c r="T2210" s="403" t="str">
        <f>INDEX([1]CatGlob!$D:$D,MATCH($M2210,[1]CatGlob!$C:$C,0))</f>
        <v>RVI</v>
      </c>
      <c r="U2210" s="403" t="s">
        <v>602</v>
      </c>
      <c r="V2210" s="404" t="str">
        <f>INDEX([1]CatGlob!$F:$F,MATCH($M2210,[1]CatGlob!$C:$C,0))</f>
        <v>RVI</v>
      </c>
      <c r="W2210" s="405"/>
      <c r="X2210" s="406">
        <v>0</v>
      </c>
      <c r="Y2210" s="407">
        <v>0</v>
      </c>
      <c r="Z2210" s="408">
        <v>0</v>
      </c>
      <c r="AA2210" s="407">
        <v>0</v>
      </c>
      <c r="AB2210" s="408">
        <v>0</v>
      </c>
      <c r="AC2210" s="407">
        <v>0</v>
      </c>
      <c r="AD2210" s="408">
        <v>0</v>
      </c>
      <c r="AE2210" s="407">
        <v>0</v>
      </c>
      <c r="AF2210" s="408">
        <v>0</v>
      </c>
      <c r="AG2210" s="407">
        <v>0</v>
      </c>
      <c r="AI2210" s="406">
        <v>0</v>
      </c>
      <c r="AJ2210" s="407">
        <v>0</v>
      </c>
      <c r="AK2210" s="408">
        <v>0</v>
      </c>
      <c r="AL2210" s="407">
        <v>0</v>
      </c>
      <c r="AM2210" s="408">
        <v>0</v>
      </c>
      <c r="AN2210" s="407">
        <v>0</v>
      </c>
      <c r="AO2210" s="408">
        <v>0</v>
      </c>
      <c r="AP2210" s="407">
        <v>0</v>
      </c>
      <c r="AQ2210" s="408">
        <v>0</v>
      </c>
      <c r="AR2210" s="407">
        <v>0</v>
      </c>
      <c r="AT2210" s="406">
        <v>0</v>
      </c>
      <c r="AU2210" s="407">
        <v>0</v>
      </c>
      <c r="AV2210" s="408">
        <v>0</v>
      </c>
      <c r="AW2210" s="407">
        <v>0</v>
      </c>
      <c r="AX2210" s="408">
        <v>0</v>
      </c>
      <c r="AY2210" s="407">
        <v>0</v>
      </c>
      <c r="AZ2210" s="408">
        <v>0</v>
      </c>
      <c r="BA2210" s="407">
        <v>0</v>
      </c>
      <c r="BB2210" s="408">
        <v>0</v>
      </c>
      <c r="BC2210" s="407">
        <v>0</v>
      </c>
    </row>
    <row r="2211" spans="1:55" x14ac:dyDescent="0.35">
      <c r="A2211" s="385" cm="1">
        <f t="array" ref="A2211">IFERROR(_xlfn.IFS(AND(F2211="Renta Variable",O2211=1),IFERROR(MATCH(B2211,[1]RV_Det!C:C,0),"Rev"),AND(J2211="Corporativa",O2211=1,I2211="EM"),IFERROR(MATCH(B2211,[1]RF_Corps!B:B,0),"Rev"),AND(F2211="Alternativos",O2211=1),IFERROR(MATCH(B2211,[1]Rep4!C:C,0),"Rev")),"")</f>
        <v>408</v>
      </c>
      <c r="B2211" s="394" t="s">
        <v>5791</v>
      </c>
      <c r="C2211" s="409" t="s">
        <v>5792</v>
      </c>
      <c r="D2211" s="395" t="s">
        <v>5793</v>
      </c>
      <c r="E2211" s="396" t="str">
        <f>IF(B2211="","",INDEX([1]CatGlob!$S:$S,IFERROR(MATCH(MID(B2211,7,1),[1]CatGlob!$R:$R,0),MATCH(MID(B2211,1,2),[1]CatGlob!$R:$R,0))))</f>
        <v>DOL</v>
      </c>
      <c r="F2211" s="397" t="s">
        <v>43</v>
      </c>
      <c r="G2211" s="398" t="s">
        <v>328</v>
      </c>
      <c r="H2211" s="399" t="s">
        <v>48</v>
      </c>
      <c r="I2211" s="399" t="s">
        <v>5718</v>
      </c>
      <c r="J2211" s="399" t="s">
        <v>179</v>
      </c>
      <c r="K2211" s="396" t="s">
        <v>600</v>
      </c>
      <c r="L2211" s="400" t="str">
        <f>IF(ISERROR(MATCH(M2211,M$10:M2210,0)),M2211,"")</f>
        <v/>
      </c>
      <c r="M2211" s="401" t="str">
        <f>IF(B2211="","",IF(ISERROR(MATCH(F2211&amp;"_"&amp;G2211&amp;"_"&amp;H2211&amp;"_"&amp;I2211&amp;"_"&amp;J2211&amp;IF(K2211="","","_"&amp;K2211),[1]CatGlob!$B:$B,0)),F2211&amp;"_"&amp;G2211&amp;"_"&amp;H2211&amp;"_"&amp;I2211&amp;"_"&amp;J2211&amp;IF(K2211="","","_"&amp;K2211),INDEX([1]CatGlob!$C:$C,MATCH(F2211&amp;"_"&amp;G2211&amp;"_"&amp;H2211&amp;"_"&amp;I2211&amp;"_"&amp;J2211&amp;IF(K2211="","","_"&amp;K2211),[1]CatGlob!$B:$B,0))))</f>
        <v>RVI_DM_US_TECH_SEMI</v>
      </c>
      <c r="N2211" s="402" t="str">
        <f t="shared" si="69"/>
        <v/>
      </c>
      <c r="O2211" s="402">
        <f t="shared" si="68"/>
        <v>1</v>
      </c>
      <c r="P2211" s="401" t="str">
        <f>IF(LEN(B2211)&gt;8,INDEX([1]CatGlob!$X:$X,MATCH(M2211,[1]CatGlob!$W:$W,0)),"")</f>
        <v>INTER</v>
      </c>
      <c r="Q2211" s="403" t="str">
        <f>INDEX([1]CatGlob!P:P,MATCH(M2211,[1]CatGlob!O:O,0))</f>
        <v>RVI</v>
      </c>
      <c r="R2211" s="403" t="s">
        <v>601</v>
      </c>
      <c r="S2211" s="403" t="s">
        <v>1025</v>
      </c>
      <c r="T2211" s="403" t="str">
        <f>INDEX([1]CatGlob!$D:$D,MATCH($M2211,[1]CatGlob!$C:$C,0))</f>
        <v>RVI</v>
      </c>
      <c r="U2211" s="403" t="s">
        <v>602</v>
      </c>
      <c r="V2211" s="404" t="str">
        <f>INDEX([1]CatGlob!$F:$F,MATCH($M2211,[1]CatGlob!$C:$C,0))</f>
        <v>RVI</v>
      </c>
      <c r="W2211" s="405"/>
      <c r="X2211" s="406">
        <v>6.20153657345627E-3</v>
      </c>
      <c r="Y2211" s="407">
        <v>3.15938328596221</v>
      </c>
      <c r="Z2211" s="408">
        <v>6.20153657345627E-3</v>
      </c>
      <c r="AA2211" s="407">
        <v>3.15938328596221</v>
      </c>
      <c r="AB2211" s="408">
        <v>6.20153657345627E-3</v>
      </c>
      <c r="AC2211" s="407">
        <v>3.15938328596221</v>
      </c>
      <c r="AD2211" s="408">
        <v>6.20153657345627E-3</v>
      </c>
      <c r="AE2211" s="407">
        <v>3.15938328596221</v>
      </c>
      <c r="AF2211" s="408">
        <v>6.20153657345627E-3</v>
      </c>
      <c r="AG2211" s="407">
        <v>3.15938328596221</v>
      </c>
      <c r="AI2211" s="406">
        <v>2.60002830937512E-2</v>
      </c>
      <c r="AJ2211" s="407">
        <v>13.245888154280699</v>
      </c>
      <c r="AK2211" s="408">
        <v>8.6042284103188694E-3</v>
      </c>
      <c r="AL2211" s="407">
        <v>4.3834387020336196</v>
      </c>
      <c r="AM2211" s="408">
        <v>-2.1795552707599999E-2</v>
      </c>
      <c r="AN2211" s="407">
        <v>-11.103781154404601</v>
      </c>
      <c r="AO2211" s="408">
        <v>2.60002830937512E-2</v>
      </c>
      <c r="AP2211" s="407">
        <v>13.245888154280699</v>
      </c>
      <c r="AQ2211" s="408">
        <v>-2.6285222688970602E-4</v>
      </c>
      <c r="AR2211" s="407">
        <v>-0.13391051112473601</v>
      </c>
      <c r="AT2211" s="406">
        <v>6.8517170754511802E-2</v>
      </c>
      <c r="AU2211" s="407">
        <v>34.906188413004202</v>
      </c>
      <c r="AV2211" s="408">
        <v>4.4342229790305103E-2</v>
      </c>
      <c r="AW2211" s="407">
        <v>22.590223890866</v>
      </c>
      <c r="AX2211" s="408">
        <v>-6.1456129910723099E-2</v>
      </c>
      <c r="AY2211" s="407">
        <v>-31.3089292242352</v>
      </c>
      <c r="AZ2211" s="408">
        <v>6.6227222965121901E-2</v>
      </c>
      <c r="BA2211" s="407">
        <v>33.739570642421498</v>
      </c>
      <c r="BB2211" s="408">
        <v>2.4323313360923901E-2</v>
      </c>
      <c r="BC2211" s="407">
        <v>12.3915530903479</v>
      </c>
    </row>
    <row r="2212" spans="1:55" x14ac:dyDescent="0.35">
      <c r="A2212" s="385" t="str" cm="1">
        <f t="array" ref="A2212">IFERROR(_xlfn.IFS(AND(F2212="Renta Variable",O2212=1),IFERROR(MATCH(B2212,[1]RV_Det!C:C,0),"Rev"),AND(J2212="Corporativa",O2212=1,I2212="EM"),IFERROR(MATCH(B2212,[1]RF_Corps!B:B,0),"Rev"),AND(F2212="Alternativos",O2212=1),IFERROR(MATCH(B2212,[1]Rep4!C:C,0),"Rev")),"")</f>
        <v/>
      </c>
      <c r="B2212" s="394" t="s">
        <v>5794</v>
      </c>
      <c r="C2212" s="409" t="s">
        <v>5795</v>
      </c>
      <c r="D2212" s="395" t="s">
        <v>5796</v>
      </c>
      <c r="E2212" s="396" t="str">
        <f>IF(B2212="","",INDEX([1]CatGlob!$S:$S,IFERROR(MATCH(MID(B2212,7,1),[1]CatGlob!$R:$R,0),MATCH(MID(B2212,1,2),[1]CatGlob!$R:$R,0))))</f>
        <v>DOL</v>
      </c>
      <c r="F2212" s="397" t="s">
        <v>43</v>
      </c>
      <c r="G2212" s="398" t="s">
        <v>328</v>
      </c>
      <c r="H2212" s="399" t="s">
        <v>48</v>
      </c>
      <c r="I2212" s="399" t="s">
        <v>5718</v>
      </c>
      <c r="J2212" s="399" t="s">
        <v>183</v>
      </c>
      <c r="K2212" s="396" t="s">
        <v>600</v>
      </c>
      <c r="L2212" s="400" t="str">
        <f>IF(ISERROR(MATCH(M2212,M$10:M2211,0)),M2212,"")</f>
        <v/>
      </c>
      <c r="M2212" s="401" t="str">
        <f>IF(B2212="","",IF(ISERROR(MATCH(F2212&amp;"_"&amp;G2212&amp;"_"&amp;H2212&amp;"_"&amp;I2212&amp;"_"&amp;J2212&amp;IF(K2212="","","_"&amp;K2212),[1]CatGlob!$B:$B,0)),F2212&amp;"_"&amp;G2212&amp;"_"&amp;H2212&amp;"_"&amp;I2212&amp;"_"&amp;J2212&amp;IF(K2212="","","_"&amp;K2212),INDEX([1]CatGlob!$C:$C,MATCH(F2212&amp;"_"&amp;G2212&amp;"_"&amp;H2212&amp;"_"&amp;I2212&amp;"_"&amp;J2212&amp;IF(K2212="","","_"&amp;K2212),[1]CatGlob!$B:$B,0))))</f>
        <v>RVI_DM_US_TECH_THEM</v>
      </c>
      <c r="N2212" s="402" t="str">
        <f t="shared" si="69"/>
        <v/>
      </c>
      <c r="O2212" s="402" t="str">
        <f t="shared" si="68"/>
        <v/>
      </c>
      <c r="P2212" s="401" t="str">
        <f>IF(LEN(B2212)&gt;8,INDEX([1]CatGlob!$X:$X,MATCH(M2212,[1]CatGlob!$W:$W,0)),"")</f>
        <v>INTER</v>
      </c>
      <c r="Q2212" s="403" t="str">
        <f>INDEX([1]CatGlob!P:P,MATCH(M2212,[1]CatGlob!O:O,0))</f>
        <v>RVI</v>
      </c>
      <c r="R2212" s="403" t="s">
        <v>601</v>
      </c>
      <c r="S2212" s="403" t="s">
        <v>1025</v>
      </c>
      <c r="T2212" s="403" t="str">
        <f>INDEX([1]CatGlob!$D:$D,MATCH($M2212,[1]CatGlob!$C:$C,0))</f>
        <v>RVI</v>
      </c>
      <c r="U2212" s="403" t="s">
        <v>602</v>
      </c>
      <c r="V2212" s="404" t="str">
        <f>INDEX([1]CatGlob!$F:$F,MATCH($M2212,[1]CatGlob!$C:$C,0))</f>
        <v>RVI</v>
      </c>
      <c r="W2212" s="405"/>
      <c r="X2212" s="406">
        <v>0</v>
      </c>
      <c r="Y2212" s="407">
        <v>0</v>
      </c>
      <c r="Z2212" s="408">
        <v>0</v>
      </c>
      <c r="AA2212" s="407">
        <v>0</v>
      </c>
      <c r="AB2212" s="408">
        <v>0</v>
      </c>
      <c r="AC2212" s="407">
        <v>0</v>
      </c>
      <c r="AD2212" s="408">
        <v>0</v>
      </c>
      <c r="AE2212" s="407">
        <v>0</v>
      </c>
      <c r="AF2212" s="408">
        <v>0</v>
      </c>
      <c r="AG2212" s="407">
        <v>0</v>
      </c>
      <c r="AI2212" s="406">
        <v>0</v>
      </c>
      <c r="AJ2212" s="407">
        <v>0</v>
      </c>
      <c r="AK2212" s="408">
        <v>0</v>
      </c>
      <c r="AL2212" s="407">
        <v>0</v>
      </c>
      <c r="AM2212" s="408">
        <v>0</v>
      </c>
      <c r="AN2212" s="407">
        <v>0</v>
      </c>
      <c r="AO2212" s="408">
        <v>0</v>
      </c>
      <c r="AP2212" s="407">
        <v>0</v>
      </c>
      <c r="AQ2212" s="408">
        <v>0</v>
      </c>
      <c r="AR2212" s="407">
        <v>0</v>
      </c>
      <c r="AT2212" s="406">
        <v>0</v>
      </c>
      <c r="AU2212" s="407">
        <v>0</v>
      </c>
      <c r="AV2212" s="408">
        <v>0</v>
      </c>
      <c r="AW2212" s="407">
        <v>0</v>
      </c>
      <c r="AX2212" s="408">
        <v>0</v>
      </c>
      <c r="AY2212" s="407">
        <v>0</v>
      </c>
      <c r="AZ2212" s="408">
        <v>0</v>
      </c>
      <c r="BA2212" s="407">
        <v>0</v>
      </c>
      <c r="BB2212" s="408">
        <v>0</v>
      </c>
      <c r="BC2212" s="407">
        <v>0</v>
      </c>
    </row>
    <row r="2213" spans="1:55" x14ac:dyDescent="0.35">
      <c r="A2213" s="385" cm="1">
        <f t="array" ref="A2213">IFERROR(_xlfn.IFS(AND(F2213="Renta Variable",O2213=1),IFERROR(MATCH(B2213,[1]RV_Det!C:C,0),"Rev"),AND(J2213="Corporativa",O2213=1,I2213="EM"),IFERROR(MATCH(B2213,[1]RF_Corps!B:B,0),"Rev"),AND(F2213="Alternativos",O2213=1),IFERROR(MATCH(B2213,[1]Rep4!C:C,0),"Rev")),"")</f>
        <v>407</v>
      </c>
      <c r="B2213" s="394" t="s">
        <v>5797</v>
      </c>
      <c r="C2213" s="409" t="s">
        <v>5798</v>
      </c>
      <c r="D2213" s="395" t="s">
        <v>5799</v>
      </c>
      <c r="E2213" s="396" t="str">
        <f>IF(B2213="","",INDEX([1]CatGlob!$S:$S,IFERROR(MATCH(MID(B2213,7,1),[1]CatGlob!$R:$R,0),MATCH(MID(B2213,1,2),[1]CatGlob!$R:$R,0))))</f>
        <v>DOL</v>
      </c>
      <c r="F2213" s="397" t="s">
        <v>43</v>
      </c>
      <c r="G2213" s="398" t="s">
        <v>328</v>
      </c>
      <c r="H2213" s="399" t="s">
        <v>48</v>
      </c>
      <c r="I2213" s="399" t="s">
        <v>5718</v>
      </c>
      <c r="J2213" s="399" t="s">
        <v>179</v>
      </c>
      <c r="K2213" s="396" t="s">
        <v>600</v>
      </c>
      <c r="L2213" s="400" t="str">
        <f>IF(ISERROR(MATCH(M2213,M$10:M2212,0)),M2213,"")</f>
        <v/>
      </c>
      <c r="M2213" s="401" t="str">
        <f>IF(B2213="","",IF(ISERROR(MATCH(F2213&amp;"_"&amp;G2213&amp;"_"&amp;H2213&amp;"_"&amp;I2213&amp;"_"&amp;J2213&amp;IF(K2213="","","_"&amp;K2213),[1]CatGlob!$B:$B,0)),F2213&amp;"_"&amp;G2213&amp;"_"&amp;H2213&amp;"_"&amp;I2213&amp;"_"&amp;J2213&amp;IF(K2213="","","_"&amp;K2213),INDEX([1]CatGlob!$C:$C,MATCH(F2213&amp;"_"&amp;G2213&amp;"_"&amp;H2213&amp;"_"&amp;I2213&amp;"_"&amp;J2213&amp;IF(K2213="","","_"&amp;K2213),[1]CatGlob!$B:$B,0))))</f>
        <v>RVI_DM_US_TECH_SEMI</v>
      </c>
      <c r="N2213" s="402" t="str">
        <f t="shared" si="69"/>
        <v/>
      </c>
      <c r="O2213" s="402">
        <f t="shared" si="68"/>
        <v>1</v>
      </c>
      <c r="P2213" s="401" t="str">
        <f>IF(LEN(B2213)&gt;8,INDEX([1]CatGlob!$X:$X,MATCH(M2213,[1]CatGlob!$W:$W,0)),"")</f>
        <v>INTER</v>
      </c>
      <c r="Q2213" s="403" t="str">
        <f>INDEX([1]CatGlob!P:P,MATCH(M2213,[1]CatGlob!O:O,0))</f>
        <v>RVI</v>
      </c>
      <c r="R2213" s="403" t="s">
        <v>601</v>
      </c>
      <c r="S2213" s="403" t="s">
        <v>1025</v>
      </c>
      <c r="T2213" s="403" t="str">
        <f>INDEX([1]CatGlob!$D:$D,MATCH($M2213,[1]CatGlob!$C:$C,0))</f>
        <v>RVI</v>
      </c>
      <c r="U2213" s="403" t="s">
        <v>602</v>
      </c>
      <c r="V2213" s="404" t="str">
        <f>INDEX([1]CatGlob!$F:$F,MATCH($M2213,[1]CatGlob!$C:$C,0))</f>
        <v>RVI</v>
      </c>
      <c r="W2213" s="405"/>
      <c r="X2213" s="406">
        <v>0</v>
      </c>
      <c r="Y2213" s="407">
        <v>0</v>
      </c>
      <c r="Z2213" s="408">
        <v>0</v>
      </c>
      <c r="AA2213" s="407">
        <v>0</v>
      </c>
      <c r="AB2213" s="408">
        <v>-3.19121407985484E-2</v>
      </c>
      <c r="AC2213" s="407">
        <v>-15.736688908896101</v>
      </c>
      <c r="AD2213" s="408">
        <v>0</v>
      </c>
      <c r="AE2213" s="407">
        <v>0</v>
      </c>
      <c r="AF2213" s="408">
        <v>-1.62091021204381E-2</v>
      </c>
      <c r="AG2213" s="407">
        <v>-7.9931208367401396</v>
      </c>
      <c r="AI2213" s="406">
        <v>0</v>
      </c>
      <c r="AJ2213" s="407">
        <v>0</v>
      </c>
      <c r="AK2213" s="408">
        <v>-3.3059533400714602E-2</v>
      </c>
      <c r="AL2213" s="407">
        <v>-16.302497406377501</v>
      </c>
      <c r="AM2213" s="408">
        <v>-3.9564004833810403E-2</v>
      </c>
      <c r="AN2213" s="407">
        <v>-19.510017832713402</v>
      </c>
      <c r="AO2213" s="408">
        <v>-1.87111221714195E-2</v>
      </c>
      <c r="AP2213" s="407">
        <v>-9.2269306094738806</v>
      </c>
      <c r="AQ2213" s="408">
        <v>-3.2120570281804602E-2</v>
      </c>
      <c r="AR2213" s="407">
        <v>-15.8394707923851</v>
      </c>
      <c r="AT2213" s="406">
        <v>0</v>
      </c>
      <c r="AU2213" s="407">
        <v>0</v>
      </c>
      <c r="AV2213" s="408">
        <v>-5.9549618815596103E-2</v>
      </c>
      <c r="AW2213" s="407">
        <v>-29.365432794373799</v>
      </c>
      <c r="AX2213" s="408">
        <v>-4.4421868779703097E-2</v>
      </c>
      <c r="AY2213" s="407">
        <v>-21.9055541949031</v>
      </c>
      <c r="AZ2213" s="408">
        <v>-2.7211620780956999E-2</v>
      </c>
      <c r="BA2213" s="407">
        <v>-13.4187428427313</v>
      </c>
      <c r="BB2213" s="408">
        <v>-4.6310287595930803E-2</v>
      </c>
      <c r="BC2213" s="407">
        <v>-22.836781580376101</v>
      </c>
    </row>
    <row r="2214" spans="1:55" x14ac:dyDescent="0.35">
      <c r="A2214" s="385" t="str" cm="1">
        <f t="array" ref="A2214">IFERROR(_xlfn.IFS(AND(F2214="Renta Variable",O2214=1),IFERROR(MATCH(B2214,[1]RV_Det!C:C,0),"Rev"),AND(J2214="Corporativa",O2214=1,I2214="EM"),IFERROR(MATCH(B2214,[1]RF_Corps!B:B,0),"Rev"),AND(F2214="Alternativos",O2214=1),IFERROR(MATCH(B2214,[1]Rep4!C:C,0),"Rev")),"")</f>
        <v/>
      </c>
      <c r="B2214" s="394" t="s">
        <v>5800</v>
      </c>
      <c r="C2214" s="409" t="s">
        <v>5801</v>
      </c>
      <c r="D2214" s="395" t="s">
        <v>5802</v>
      </c>
      <c r="E2214" s="396" t="str">
        <f>IF(B2214="","",INDEX([1]CatGlob!$S:$S,IFERROR(MATCH(MID(B2214,7,1),[1]CatGlob!$R:$R,0),MATCH(MID(B2214,1,2),[1]CatGlob!$R:$R,0))))</f>
        <v>DOL</v>
      </c>
      <c r="F2214" s="397" t="s">
        <v>43</v>
      </c>
      <c r="G2214" s="398" t="s">
        <v>328</v>
      </c>
      <c r="H2214" s="399" t="s">
        <v>48</v>
      </c>
      <c r="I2214" s="399" t="s">
        <v>5718</v>
      </c>
      <c r="J2214" s="399" t="s">
        <v>181</v>
      </c>
      <c r="K2214" s="396" t="s">
        <v>600</v>
      </c>
      <c r="L2214" s="400" t="str">
        <f>IF(ISERROR(MATCH(M2214,M$10:M2213,0)),M2214,"")</f>
        <v/>
      </c>
      <c r="M2214" s="401" t="str">
        <f>IF(B2214="","",IF(ISERROR(MATCH(F2214&amp;"_"&amp;G2214&amp;"_"&amp;H2214&amp;"_"&amp;I2214&amp;"_"&amp;J2214&amp;IF(K2214="","","_"&amp;K2214),[1]CatGlob!$B:$B,0)),F2214&amp;"_"&amp;G2214&amp;"_"&amp;H2214&amp;"_"&amp;I2214&amp;"_"&amp;J2214&amp;IF(K2214="","","_"&amp;K2214),INDEX([1]CatGlob!$C:$C,MATCH(F2214&amp;"_"&amp;G2214&amp;"_"&amp;H2214&amp;"_"&amp;I2214&amp;"_"&amp;J2214&amp;IF(K2214="","","_"&amp;K2214),[1]CatGlob!$B:$B,0))))</f>
        <v>RVI_DM_US_TECH_SFTW</v>
      </c>
      <c r="N2214" s="402" t="str">
        <f t="shared" si="69"/>
        <v/>
      </c>
      <c r="O2214" s="402" t="str">
        <f t="shared" si="68"/>
        <v/>
      </c>
      <c r="P2214" s="401" t="str">
        <f>IF(LEN(B2214)&gt;8,INDEX([1]CatGlob!$X:$X,MATCH(M2214,[1]CatGlob!$W:$W,0)),"")</f>
        <v>INTER</v>
      </c>
      <c r="Q2214" s="403" t="str">
        <f>INDEX([1]CatGlob!P:P,MATCH(M2214,[1]CatGlob!O:O,0))</f>
        <v>RVI</v>
      </c>
      <c r="R2214" s="403" t="s">
        <v>601</v>
      </c>
      <c r="S2214" s="403" t="s">
        <v>1025</v>
      </c>
      <c r="T2214" s="403" t="str">
        <f>INDEX([1]CatGlob!$D:$D,MATCH($M2214,[1]CatGlob!$C:$C,0))</f>
        <v>RVI</v>
      </c>
      <c r="U2214" s="403" t="s">
        <v>602</v>
      </c>
      <c r="V2214" s="404" t="str">
        <f>INDEX([1]CatGlob!$F:$F,MATCH($M2214,[1]CatGlob!$C:$C,0))</f>
        <v>RVI</v>
      </c>
      <c r="W2214" s="405"/>
      <c r="X2214" s="406">
        <v>0</v>
      </c>
      <c r="Y2214" s="407">
        <v>0</v>
      </c>
      <c r="Z2214" s="408">
        <v>0</v>
      </c>
      <c r="AA2214" s="407">
        <v>0</v>
      </c>
      <c r="AB2214" s="408">
        <v>0</v>
      </c>
      <c r="AC2214" s="407">
        <v>0</v>
      </c>
      <c r="AD2214" s="408">
        <v>0</v>
      </c>
      <c r="AE2214" s="407">
        <v>0</v>
      </c>
      <c r="AF2214" s="408">
        <v>0</v>
      </c>
      <c r="AG2214" s="407">
        <v>0</v>
      </c>
      <c r="AI2214" s="406">
        <v>0</v>
      </c>
      <c r="AJ2214" s="407">
        <v>0</v>
      </c>
      <c r="AK2214" s="408">
        <v>0</v>
      </c>
      <c r="AL2214" s="407">
        <v>0</v>
      </c>
      <c r="AM2214" s="408">
        <v>0</v>
      </c>
      <c r="AN2214" s="407">
        <v>0</v>
      </c>
      <c r="AO2214" s="408">
        <v>0</v>
      </c>
      <c r="AP2214" s="407">
        <v>0</v>
      </c>
      <c r="AQ2214" s="408">
        <v>0</v>
      </c>
      <c r="AR2214" s="407">
        <v>0</v>
      </c>
      <c r="AT2214" s="406">
        <v>0</v>
      </c>
      <c r="AU2214" s="407">
        <v>0</v>
      </c>
      <c r="AV2214" s="408">
        <v>0</v>
      </c>
      <c r="AW2214" s="407">
        <v>0</v>
      </c>
      <c r="AX2214" s="408">
        <v>0</v>
      </c>
      <c r="AY2214" s="407">
        <v>0</v>
      </c>
      <c r="AZ2214" s="408">
        <v>0</v>
      </c>
      <c r="BA2214" s="407">
        <v>0</v>
      </c>
      <c r="BB2214" s="408">
        <v>0</v>
      </c>
      <c r="BC2214" s="407">
        <v>0</v>
      </c>
    </row>
    <row r="2215" spans="1:55" x14ac:dyDescent="0.35">
      <c r="A2215" s="385" t="str" cm="1">
        <f t="array" ref="A2215">IFERROR(_xlfn.IFS(AND(F2215="Renta Variable",O2215=1),IFERROR(MATCH(B2215,[1]RV_Det!C:C,0),"Rev"),AND(J2215="Corporativa",O2215=1,I2215="EM"),IFERROR(MATCH(B2215,[1]RF_Corps!B:B,0),"Rev"),AND(F2215="Alternativos",O2215=1),IFERROR(MATCH(B2215,[1]Rep4!C:C,0),"Rev")),"")</f>
        <v/>
      </c>
      <c r="B2215" s="394" t="s">
        <v>5803</v>
      </c>
      <c r="C2215" s="409" t="s">
        <v>5804</v>
      </c>
      <c r="D2215" s="395" t="s">
        <v>5805</v>
      </c>
      <c r="E2215" s="396" t="str">
        <f>IF(B2215="","",INDEX([1]CatGlob!$S:$S,IFERROR(MATCH(MID(B2215,7,1),[1]CatGlob!$R:$R,0),MATCH(MID(B2215,1,2),[1]CatGlob!$R:$R,0))))</f>
        <v>DOL</v>
      </c>
      <c r="F2215" s="397" t="s">
        <v>43</v>
      </c>
      <c r="G2215" s="398" t="s">
        <v>328</v>
      </c>
      <c r="H2215" s="399" t="s">
        <v>48</v>
      </c>
      <c r="I2215" s="399" t="s">
        <v>5718</v>
      </c>
      <c r="J2215" s="399" t="s">
        <v>185</v>
      </c>
      <c r="K2215" s="396" t="s">
        <v>600</v>
      </c>
      <c r="L2215" s="400" t="str">
        <f>IF(ISERROR(MATCH(M2215,M$10:M2214,0)),M2215,"")</f>
        <v/>
      </c>
      <c r="M2215" s="401" t="str">
        <f>IF(B2215="","",IF(ISERROR(MATCH(F2215&amp;"_"&amp;G2215&amp;"_"&amp;H2215&amp;"_"&amp;I2215&amp;"_"&amp;J2215&amp;IF(K2215="","","_"&amp;K2215),[1]CatGlob!$B:$B,0)),F2215&amp;"_"&amp;G2215&amp;"_"&amp;H2215&amp;"_"&amp;I2215&amp;"_"&amp;J2215&amp;IF(K2215="","","_"&amp;K2215),INDEX([1]CatGlob!$C:$C,MATCH(F2215&amp;"_"&amp;G2215&amp;"_"&amp;H2215&amp;"_"&amp;I2215&amp;"_"&amp;J2215&amp;IF(K2215="","","_"&amp;K2215),[1]CatGlob!$B:$B,0))))</f>
        <v>RVI_DM_US_TECH_CORE</v>
      </c>
      <c r="N2215" s="402" t="str">
        <f t="shared" si="69"/>
        <v/>
      </c>
      <c r="O2215" s="402" t="str">
        <f t="shared" si="68"/>
        <v/>
      </c>
      <c r="P2215" s="401" t="str">
        <f>IF(LEN(B2215)&gt;8,INDEX([1]CatGlob!$X:$X,MATCH(M2215,[1]CatGlob!$W:$W,0)),"")</f>
        <v>INTER</v>
      </c>
      <c r="Q2215" s="403" t="str">
        <f>INDEX([1]CatGlob!P:P,MATCH(M2215,[1]CatGlob!O:O,0))</f>
        <v>RVI</v>
      </c>
      <c r="R2215" s="403" t="s">
        <v>601</v>
      </c>
      <c r="S2215" s="403" t="s">
        <v>1025</v>
      </c>
      <c r="T2215" s="403" t="str">
        <f>INDEX([1]CatGlob!$D:$D,MATCH($M2215,[1]CatGlob!$C:$C,0))</f>
        <v>RVI</v>
      </c>
      <c r="U2215" s="403" t="s">
        <v>602</v>
      </c>
      <c r="V2215" s="404" t="str">
        <f>INDEX([1]CatGlob!$F:$F,MATCH($M2215,[1]CatGlob!$C:$C,0))</f>
        <v>RVI</v>
      </c>
      <c r="W2215" s="405"/>
      <c r="X2215" s="406">
        <v>0</v>
      </c>
      <c r="Y2215" s="407">
        <v>0</v>
      </c>
      <c r="Z2215" s="408">
        <v>0</v>
      </c>
      <c r="AA2215" s="407">
        <v>0</v>
      </c>
      <c r="AB2215" s="408">
        <v>0</v>
      </c>
      <c r="AC2215" s="407">
        <v>0</v>
      </c>
      <c r="AD2215" s="408">
        <v>0</v>
      </c>
      <c r="AE2215" s="407">
        <v>0</v>
      </c>
      <c r="AF2215" s="408">
        <v>0</v>
      </c>
      <c r="AG2215" s="407">
        <v>0</v>
      </c>
      <c r="AI2215" s="406">
        <v>0</v>
      </c>
      <c r="AJ2215" s="407">
        <v>0</v>
      </c>
      <c r="AK2215" s="408">
        <v>0</v>
      </c>
      <c r="AL2215" s="407">
        <v>0</v>
      </c>
      <c r="AM2215" s="408">
        <v>0</v>
      </c>
      <c r="AN2215" s="407">
        <v>0</v>
      </c>
      <c r="AO2215" s="408">
        <v>0</v>
      </c>
      <c r="AP2215" s="407">
        <v>0</v>
      </c>
      <c r="AQ2215" s="408">
        <v>0</v>
      </c>
      <c r="AR2215" s="407">
        <v>0</v>
      </c>
      <c r="AT2215" s="406">
        <v>0</v>
      </c>
      <c r="AU2215" s="407">
        <v>0</v>
      </c>
      <c r="AV2215" s="408">
        <v>0</v>
      </c>
      <c r="AW2215" s="407">
        <v>0</v>
      </c>
      <c r="AX2215" s="408">
        <v>0</v>
      </c>
      <c r="AY2215" s="407">
        <v>0</v>
      </c>
      <c r="AZ2215" s="408">
        <v>0</v>
      </c>
      <c r="BA2215" s="407">
        <v>0</v>
      </c>
      <c r="BB2215" s="408">
        <v>0</v>
      </c>
      <c r="BC2215" s="407">
        <v>0</v>
      </c>
    </row>
    <row r="2216" spans="1:55" x14ac:dyDescent="0.35">
      <c r="A2216" s="385" t="str" cm="1">
        <f t="array" ref="A2216">IFERROR(_xlfn.IFS(AND(F2216="Renta Variable",O2216=1),IFERROR(MATCH(B2216,[1]RV_Det!C:C,0),"Rev"),AND(J2216="Corporativa",O2216=1,I2216="EM"),IFERROR(MATCH(B2216,[1]RF_Corps!B:B,0),"Rev"),AND(F2216="Alternativos",O2216=1),IFERROR(MATCH(B2216,[1]Rep4!C:C,0),"Rev")),"")</f>
        <v/>
      </c>
      <c r="B2216" s="394" t="s">
        <v>5806</v>
      </c>
      <c r="C2216" s="409" t="s">
        <v>5807</v>
      </c>
      <c r="D2216" s="395" t="s">
        <v>5808</v>
      </c>
      <c r="E2216" s="396" t="str">
        <f>IF(B2216="","",INDEX([1]CatGlob!$S:$S,IFERROR(MATCH(MID(B2216,7,1),[1]CatGlob!$R:$R,0),MATCH(MID(B2216,1,2),[1]CatGlob!$R:$R,0))))</f>
        <v>DOL</v>
      </c>
      <c r="F2216" s="397" t="s">
        <v>43</v>
      </c>
      <c r="G2216" s="398" t="s">
        <v>328</v>
      </c>
      <c r="H2216" s="399" t="s">
        <v>48</v>
      </c>
      <c r="I2216" s="399" t="s">
        <v>5718</v>
      </c>
      <c r="J2216" s="399" t="s">
        <v>185</v>
      </c>
      <c r="K2216" s="396" t="s">
        <v>600</v>
      </c>
      <c r="L2216" s="400" t="str">
        <f>IF(ISERROR(MATCH(M2216,M$10:M2215,0)),M2216,"")</f>
        <v/>
      </c>
      <c r="M2216" s="401" t="str">
        <f>IF(B2216="","",IF(ISERROR(MATCH(F2216&amp;"_"&amp;G2216&amp;"_"&amp;H2216&amp;"_"&amp;I2216&amp;"_"&amp;J2216&amp;IF(K2216="","","_"&amp;K2216),[1]CatGlob!$B:$B,0)),F2216&amp;"_"&amp;G2216&amp;"_"&amp;H2216&amp;"_"&amp;I2216&amp;"_"&amp;J2216&amp;IF(K2216="","","_"&amp;K2216),INDEX([1]CatGlob!$C:$C,MATCH(F2216&amp;"_"&amp;G2216&amp;"_"&amp;H2216&amp;"_"&amp;I2216&amp;"_"&amp;J2216&amp;IF(K2216="","","_"&amp;K2216),[1]CatGlob!$B:$B,0))))</f>
        <v>RVI_DM_US_TECH_CORE</v>
      </c>
      <c r="N2216" s="402" t="str">
        <f t="shared" si="69"/>
        <v/>
      </c>
      <c r="O2216" s="402" t="str">
        <f t="shared" si="68"/>
        <v/>
      </c>
      <c r="P2216" s="401" t="str">
        <f>IF(LEN(B2216)&gt;8,INDEX([1]CatGlob!$X:$X,MATCH(M2216,[1]CatGlob!$W:$W,0)),"")</f>
        <v>INTER</v>
      </c>
      <c r="Q2216" s="403" t="str">
        <f>INDEX([1]CatGlob!P:P,MATCH(M2216,[1]CatGlob!O:O,0))</f>
        <v>RVI</v>
      </c>
      <c r="R2216" s="403" t="s">
        <v>601</v>
      </c>
      <c r="S2216" s="403" t="s">
        <v>1025</v>
      </c>
      <c r="T2216" s="403" t="str">
        <f>INDEX([1]CatGlob!$D:$D,MATCH($M2216,[1]CatGlob!$C:$C,0))</f>
        <v>RVI</v>
      </c>
      <c r="U2216" s="403" t="s">
        <v>602</v>
      </c>
      <c r="V2216" s="404" t="str">
        <f>INDEX([1]CatGlob!$F:$F,MATCH($M2216,[1]CatGlob!$C:$C,0))</f>
        <v>RVI</v>
      </c>
      <c r="W2216" s="405"/>
      <c r="X2216" s="406">
        <v>0</v>
      </c>
      <c r="Y2216" s="407">
        <v>0</v>
      </c>
      <c r="Z2216" s="408">
        <v>0</v>
      </c>
      <c r="AA2216" s="407">
        <v>0</v>
      </c>
      <c r="AB2216" s="408">
        <v>0</v>
      </c>
      <c r="AC2216" s="407">
        <v>0</v>
      </c>
      <c r="AD2216" s="408">
        <v>0</v>
      </c>
      <c r="AE2216" s="407">
        <v>0</v>
      </c>
      <c r="AF2216" s="408">
        <v>0</v>
      </c>
      <c r="AG2216" s="407">
        <v>0</v>
      </c>
      <c r="AI2216" s="406">
        <v>0</v>
      </c>
      <c r="AJ2216" s="407">
        <v>0</v>
      </c>
      <c r="AK2216" s="408">
        <v>0</v>
      </c>
      <c r="AL2216" s="407">
        <v>0</v>
      </c>
      <c r="AM2216" s="408">
        <v>0</v>
      </c>
      <c r="AN2216" s="407">
        <v>0</v>
      </c>
      <c r="AO2216" s="408">
        <v>0</v>
      </c>
      <c r="AP2216" s="407">
        <v>0</v>
      </c>
      <c r="AQ2216" s="408">
        <v>0</v>
      </c>
      <c r="AR2216" s="407">
        <v>0</v>
      </c>
      <c r="AT2216" s="406">
        <v>0</v>
      </c>
      <c r="AU2216" s="407">
        <v>0</v>
      </c>
      <c r="AV2216" s="408">
        <v>0</v>
      </c>
      <c r="AW2216" s="407">
        <v>0</v>
      </c>
      <c r="AX2216" s="408">
        <v>0</v>
      </c>
      <c r="AY2216" s="407">
        <v>0</v>
      </c>
      <c r="AZ2216" s="408">
        <v>0</v>
      </c>
      <c r="BA2216" s="407">
        <v>0</v>
      </c>
      <c r="BB2216" s="408">
        <v>0</v>
      </c>
      <c r="BC2216" s="407">
        <v>0</v>
      </c>
    </row>
    <row r="2217" spans="1:55" x14ac:dyDescent="0.35">
      <c r="A2217" s="385" cm="1">
        <f t="array" ref="A2217">IFERROR(_xlfn.IFS(AND(F2217="Renta Variable",O2217=1),IFERROR(MATCH(B2217,[1]RV_Det!C:C,0),"Rev"),AND(J2217="Corporativa",O2217=1,I2217="EM"),IFERROR(MATCH(B2217,[1]RF_Corps!B:B,0),"Rev"),AND(F2217="Alternativos",O2217=1),IFERROR(MATCH(B2217,[1]Rep4!C:C,0),"Rev")),"")</f>
        <v>426</v>
      </c>
      <c r="B2217" s="394" t="s">
        <v>5809</v>
      </c>
      <c r="C2217" s="409" t="s">
        <v>5810</v>
      </c>
      <c r="D2217" s="395" t="s">
        <v>5811</v>
      </c>
      <c r="E2217" s="396" t="str">
        <f>IF(B2217="","",INDEX([1]CatGlob!$S:$S,IFERROR(MATCH(MID(B2217,7,1),[1]CatGlob!$R:$R,0),MATCH(MID(B2217,1,2),[1]CatGlob!$R:$R,0))))</f>
        <v>DOL</v>
      </c>
      <c r="F2217" s="397" t="s">
        <v>43</v>
      </c>
      <c r="G2217" s="398" t="s">
        <v>328</v>
      </c>
      <c r="H2217" s="399" t="s">
        <v>48</v>
      </c>
      <c r="I2217" s="399" t="s">
        <v>5718</v>
      </c>
      <c r="J2217" s="399" t="s">
        <v>185</v>
      </c>
      <c r="K2217" s="396" t="s">
        <v>600</v>
      </c>
      <c r="L2217" s="400" t="str">
        <f>IF(ISERROR(MATCH(M2217,M$10:M2216,0)),M2217,"")</f>
        <v/>
      </c>
      <c r="M2217" s="401" t="str">
        <f>IF(B2217="","",IF(ISERROR(MATCH(F2217&amp;"_"&amp;G2217&amp;"_"&amp;H2217&amp;"_"&amp;I2217&amp;"_"&amp;J2217&amp;IF(K2217="","","_"&amp;K2217),[1]CatGlob!$B:$B,0)),F2217&amp;"_"&amp;G2217&amp;"_"&amp;H2217&amp;"_"&amp;I2217&amp;"_"&amp;J2217&amp;IF(K2217="","","_"&amp;K2217),INDEX([1]CatGlob!$C:$C,MATCH(F2217&amp;"_"&amp;G2217&amp;"_"&amp;H2217&amp;"_"&amp;I2217&amp;"_"&amp;J2217&amp;IF(K2217="","","_"&amp;K2217),[1]CatGlob!$B:$B,0))))</f>
        <v>RVI_DM_US_TECH_CORE</v>
      </c>
      <c r="N2217" s="402" t="str">
        <f t="shared" si="69"/>
        <v/>
      </c>
      <c r="O2217" s="402">
        <f t="shared" si="68"/>
        <v>1</v>
      </c>
      <c r="P2217" s="401" t="str">
        <f>IF(LEN(B2217)&gt;8,INDEX([1]CatGlob!$X:$X,MATCH(M2217,[1]CatGlob!$W:$W,0)),"")</f>
        <v>INTER</v>
      </c>
      <c r="Q2217" s="403" t="str">
        <f>INDEX([1]CatGlob!P:P,MATCH(M2217,[1]CatGlob!O:O,0))</f>
        <v>RVI</v>
      </c>
      <c r="R2217" s="403" t="s">
        <v>601</v>
      </c>
      <c r="S2217" s="403" t="s">
        <v>1025</v>
      </c>
      <c r="T2217" s="403" t="str">
        <f>INDEX([1]CatGlob!$D:$D,MATCH($M2217,[1]CatGlob!$C:$C,0))</f>
        <v>RVI</v>
      </c>
      <c r="U2217" s="403" t="s">
        <v>602</v>
      </c>
      <c r="V2217" s="404" t="str">
        <f>INDEX([1]CatGlob!$F:$F,MATCH($M2217,[1]CatGlob!$C:$C,0))</f>
        <v>RVI</v>
      </c>
      <c r="W2217" s="405"/>
      <c r="X2217" s="406">
        <v>3.61140039969777E-3</v>
      </c>
      <c r="Y2217" s="407">
        <v>0.74912626046641495</v>
      </c>
      <c r="Z2217" s="408">
        <v>3.61140039969777E-3</v>
      </c>
      <c r="AA2217" s="407">
        <v>0.74912626046641495</v>
      </c>
      <c r="AB2217" s="408">
        <v>3.61140039969777E-3</v>
      </c>
      <c r="AC2217" s="407">
        <v>0.74912626046641495</v>
      </c>
      <c r="AD2217" s="408">
        <v>3.61140039969777E-3</v>
      </c>
      <c r="AE2217" s="407">
        <v>0.74912626046641495</v>
      </c>
      <c r="AF2217" s="408">
        <v>3.61140039969777E-3</v>
      </c>
      <c r="AG2217" s="407">
        <v>0.74912626046641495</v>
      </c>
      <c r="AI2217" s="406">
        <v>5.13252182428114E-3</v>
      </c>
      <c r="AJ2217" s="407">
        <v>1.0646581534712301</v>
      </c>
      <c r="AK2217" s="408">
        <v>5.13252182428114E-3</v>
      </c>
      <c r="AL2217" s="407">
        <v>1.0646581534712301</v>
      </c>
      <c r="AM2217" s="408">
        <v>5.13252182428114E-3</v>
      </c>
      <c r="AN2217" s="407">
        <v>1.0646581534712301</v>
      </c>
      <c r="AO2217" s="408">
        <v>5.13252182428114E-3</v>
      </c>
      <c r="AP2217" s="407">
        <v>1.0646581534712301</v>
      </c>
      <c r="AQ2217" s="408">
        <v>5.13252182428114E-3</v>
      </c>
      <c r="AR2217" s="407">
        <v>1.0646581534712301</v>
      </c>
      <c r="AT2217" s="406">
        <v>1.6964148204494399E-2</v>
      </c>
      <c r="AU2217" s="407">
        <v>3.5189365619792099</v>
      </c>
      <c r="AV2217" s="408">
        <v>1.6964148204494399E-2</v>
      </c>
      <c r="AW2217" s="407">
        <v>3.5189365619792099</v>
      </c>
      <c r="AX2217" s="408">
        <v>1.6964148204494399E-2</v>
      </c>
      <c r="AY2217" s="407">
        <v>3.5189365619792099</v>
      </c>
      <c r="AZ2217" s="408">
        <v>1.6964148204494399E-2</v>
      </c>
      <c r="BA2217" s="407">
        <v>3.5189365619792099</v>
      </c>
      <c r="BB2217" s="408">
        <v>1.6964148204494399E-2</v>
      </c>
      <c r="BC2217" s="407">
        <v>3.5189365619792099</v>
      </c>
    </row>
    <row r="2218" spans="1:55" x14ac:dyDescent="0.35">
      <c r="A2218" s="385" t="str" cm="1">
        <f t="array" ref="A2218">IFERROR(_xlfn.IFS(AND(F2218="Renta Variable",O2218=1),IFERROR(MATCH(B2218,[1]RV_Det!C:C,0),"Rev"),AND(J2218="Corporativa",O2218=1,I2218="EM"),IFERROR(MATCH(B2218,[1]RF_Corps!B:B,0),"Rev"),AND(F2218="Alternativos",O2218=1),IFERROR(MATCH(B2218,[1]Rep4!C:C,0),"Rev")),"")</f>
        <v/>
      </c>
      <c r="B2218" s="394" t="s">
        <v>5812</v>
      </c>
      <c r="C2218" s="409" t="s">
        <v>5810</v>
      </c>
      <c r="D2218" s="395" t="s">
        <v>5811</v>
      </c>
      <c r="E2218" s="396" t="str">
        <f>IF(B2218="","",INDEX([1]CatGlob!$S:$S,IFERROR(MATCH(MID(B2218,7,1),[1]CatGlob!$R:$R,0),MATCH(MID(B2218,1,2),[1]CatGlob!$R:$R,0))))</f>
        <v>DOL</v>
      </c>
      <c r="F2218" s="397" t="s">
        <v>43</v>
      </c>
      <c r="G2218" s="398" t="s">
        <v>328</v>
      </c>
      <c r="H2218" s="399" t="s">
        <v>48</v>
      </c>
      <c r="I2218" s="399" t="s">
        <v>5718</v>
      </c>
      <c r="J2218" s="399" t="s">
        <v>185</v>
      </c>
      <c r="K2218" s="396" t="s">
        <v>600</v>
      </c>
      <c r="L2218" s="400" t="str">
        <f>IF(ISERROR(MATCH(M2218,M$10:M2217,0)),M2218,"")</f>
        <v/>
      </c>
      <c r="M2218" s="401" t="str">
        <f>IF(B2218="","",IF(ISERROR(MATCH(F2218&amp;"_"&amp;G2218&amp;"_"&amp;H2218&amp;"_"&amp;I2218&amp;"_"&amp;J2218&amp;IF(K2218="","","_"&amp;K2218),[1]CatGlob!$B:$B,0)),F2218&amp;"_"&amp;G2218&amp;"_"&amp;H2218&amp;"_"&amp;I2218&amp;"_"&amp;J2218&amp;IF(K2218="","","_"&amp;K2218),INDEX([1]CatGlob!$C:$C,MATCH(F2218&amp;"_"&amp;G2218&amp;"_"&amp;H2218&amp;"_"&amp;I2218&amp;"_"&amp;J2218&amp;IF(K2218="","","_"&amp;K2218),[1]CatGlob!$B:$B,0))))</f>
        <v>RVI_DM_US_TECH_CORE</v>
      </c>
      <c r="N2218" s="402" t="str">
        <f t="shared" si="69"/>
        <v/>
      </c>
      <c r="O2218" s="402" t="str">
        <f t="shared" si="68"/>
        <v/>
      </c>
      <c r="P2218" s="401" t="str">
        <f>IF(LEN(B2218)&gt;8,INDEX([1]CatGlob!$X:$X,MATCH(M2218,[1]CatGlob!$W:$W,0)),"")</f>
        <v>INTER</v>
      </c>
      <c r="Q2218" s="403" t="str">
        <f>INDEX([1]CatGlob!P:P,MATCH(M2218,[1]CatGlob!O:O,0))</f>
        <v>RVI</v>
      </c>
      <c r="R2218" s="403" t="s">
        <v>601</v>
      </c>
      <c r="S2218" s="403" t="s">
        <v>1025</v>
      </c>
      <c r="T2218" s="403" t="str">
        <f>INDEX([1]CatGlob!$D:$D,MATCH($M2218,[1]CatGlob!$C:$C,0))</f>
        <v>RVI</v>
      </c>
      <c r="U2218" s="403" t="s">
        <v>602</v>
      </c>
      <c r="V2218" s="404" t="str">
        <f>INDEX([1]CatGlob!$F:$F,MATCH($M2218,[1]CatGlob!$C:$C,0))</f>
        <v>RVI</v>
      </c>
      <c r="W2218" s="405"/>
      <c r="X2218" s="406">
        <v>0</v>
      </c>
      <c r="Y2218" s="407">
        <v>0</v>
      </c>
      <c r="Z2218" s="408">
        <v>0</v>
      </c>
      <c r="AA2218" s="407">
        <v>0</v>
      </c>
      <c r="AB2218" s="408">
        <v>0</v>
      </c>
      <c r="AC2218" s="407">
        <v>0</v>
      </c>
      <c r="AD2218" s="408">
        <v>0</v>
      </c>
      <c r="AE2218" s="407">
        <v>0</v>
      </c>
      <c r="AF2218" s="408">
        <v>0</v>
      </c>
      <c r="AG2218" s="407">
        <v>0</v>
      </c>
      <c r="AI2218" s="406">
        <v>0</v>
      </c>
      <c r="AJ2218" s="407">
        <v>0</v>
      </c>
      <c r="AK2218" s="408">
        <v>0</v>
      </c>
      <c r="AL2218" s="407">
        <v>0</v>
      </c>
      <c r="AM2218" s="408">
        <v>0</v>
      </c>
      <c r="AN2218" s="407">
        <v>0</v>
      </c>
      <c r="AO2218" s="408">
        <v>0</v>
      </c>
      <c r="AP2218" s="407">
        <v>0</v>
      </c>
      <c r="AQ2218" s="408">
        <v>0</v>
      </c>
      <c r="AR2218" s="407">
        <v>0</v>
      </c>
      <c r="AT2218" s="406">
        <v>0</v>
      </c>
      <c r="AU2218" s="407">
        <v>0</v>
      </c>
      <c r="AV2218" s="408">
        <v>0</v>
      </c>
      <c r="AW2218" s="407">
        <v>0</v>
      </c>
      <c r="AX2218" s="408">
        <v>0</v>
      </c>
      <c r="AY2218" s="407">
        <v>0</v>
      </c>
      <c r="AZ2218" s="408">
        <v>0</v>
      </c>
      <c r="BA2218" s="407">
        <v>0</v>
      </c>
      <c r="BB2218" s="408">
        <v>0</v>
      </c>
      <c r="BC2218" s="407">
        <v>0</v>
      </c>
    </row>
    <row r="2219" spans="1:55" x14ac:dyDescent="0.35">
      <c r="A2219" s="385" cm="1">
        <f t="array" ref="A2219">IFERROR(_xlfn.IFS(AND(F2219="Renta Variable",O2219=1),IFERROR(MATCH(B2219,[1]RV_Det!C:C,0),"Rev"),AND(J2219="Corporativa",O2219=1,I2219="EM"),IFERROR(MATCH(B2219,[1]RF_Corps!B:B,0),"Rev"),AND(F2219="Alternativos",O2219=1),IFERROR(MATCH(B2219,[1]Rep4!C:C,0),"Rev")),"")</f>
        <v>437</v>
      </c>
      <c r="B2219" s="394" t="s">
        <v>5813</v>
      </c>
      <c r="C2219" s="409" t="s">
        <v>5814</v>
      </c>
      <c r="D2219" s="395" t="s">
        <v>5815</v>
      </c>
      <c r="E2219" s="396" t="str">
        <f>IF(B2219="","",INDEX([1]CatGlob!$S:$S,IFERROR(MATCH(MID(B2219,7,1),[1]CatGlob!$R:$R,0),MATCH(MID(B2219,1,2),[1]CatGlob!$R:$R,0))))</f>
        <v>DOL</v>
      </c>
      <c r="F2219" s="397" t="s">
        <v>43</v>
      </c>
      <c r="G2219" s="398" t="s">
        <v>328</v>
      </c>
      <c r="H2219" s="399" t="s">
        <v>48</v>
      </c>
      <c r="I2219" s="399" t="s">
        <v>5718</v>
      </c>
      <c r="J2219" s="399" t="s">
        <v>185</v>
      </c>
      <c r="K2219" s="396" t="s">
        <v>600</v>
      </c>
      <c r="L2219" s="400" t="str">
        <f>IF(ISERROR(MATCH(M2219,M$10:M2218,0)),M2219,"")</f>
        <v/>
      </c>
      <c r="M2219" s="401" t="str">
        <f>IF(B2219="","",IF(ISERROR(MATCH(F2219&amp;"_"&amp;G2219&amp;"_"&amp;H2219&amp;"_"&amp;I2219&amp;"_"&amp;J2219&amp;IF(K2219="","","_"&amp;K2219),[1]CatGlob!$B:$B,0)),F2219&amp;"_"&amp;G2219&amp;"_"&amp;H2219&amp;"_"&amp;I2219&amp;"_"&amp;J2219&amp;IF(K2219="","","_"&amp;K2219),INDEX([1]CatGlob!$C:$C,MATCH(F2219&amp;"_"&amp;G2219&amp;"_"&amp;H2219&amp;"_"&amp;I2219&amp;"_"&amp;J2219&amp;IF(K2219="","","_"&amp;K2219),[1]CatGlob!$B:$B,0))))</f>
        <v>RVI_DM_US_TECH_CORE</v>
      </c>
      <c r="N2219" s="402" t="str">
        <f t="shared" si="69"/>
        <v/>
      </c>
      <c r="O2219" s="402">
        <f t="shared" si="68"/>
        <v>1</v>
      </c>
      <c r="P2219" s="401" t="str">
        <f>IF(LEN(B2219)&gt;8,INDEX([1]CatGlob!$X:$X,MATCH(M2219,[1]CatGlob!$W:$W,0)),"")</f>
        <v>INTER</v>
      </c>
      <c r="Q2219" s="403" t="str">
        <f>INDEX([1]CatGlob!P:P,MATCH(M2219,[1]CatGlob!O:O,0))</f>
        <v>RVI</v>
      </c>
      <c r="R2219" s="403" t="s">
        <v>1017</v>
      </c>
      <c r="S2219" s="403" t="s">
        <v>1018</v>
      </c>
      <c r="T2219" s="403" t="str">
        <f>INDEX([1]CatGlob!$D:$D,MATCH($M2219,[1]CatGlob!$C:$C,0))</f>
        <v>RVI</v>
      </c>
      <c r="U2219" s="403" t="s">
        <v>602</v>
      </c>
      <c r="V2219" s="404" t="str">
        <f>INDEX([1]CatGlob!$F:$F,MATCH($M2219,[1]CatGlob!$C:$C,0))</f>
        <v>RVI</v>
      </c>
      <c r="W2219" s="405"/>
      <c r="X2219" s="406">
        <v>0</v>
      </c>
      <c r="Y2219" s="407">
        <v>0</v>
      </c>
      <c r="Z2219" s="408">
        <v>0</v>
      </c>
      <c r="AA2219" s="407">
        <v>0</v>
      </c>
      <c r="AB2219" s="408">
        <v>0</v>
      </c>
      <c r="AC2219" s="407">
        <v>0</v>
      </c>
      <c r="AD2219" s="408">
        <v>0</v>
      </c>
      <c r="AE2219" s="407">
        <v>0</v>
      </c>
      <c r="AF2219" s="408">
        <v>0</v>
      </c>
      <c r="AG2219" s="407">
        <v>0</v>
      </c>
      <c r="AI2219" s="406">
        <v>0</v>
      </c>
      <c r="AJ2219" s="407">
        <v>0</v>
      </c>
      <c r="AK2219" s="408">
        <v>-2.7770218319045398E-3</v>
      </c>
      <c r="AL2219" s="407">
        <v>-1.01820014917098</v>
      </c>
      <c r="AM2219" s="408">
        <v>0</v>
      </c>
      <c r="AN2219" s="407">
        <v>0</v>
      </c>
      <c r="AO2219" s="408">
        <v>0</v>
      </c>
      <c r="AP2219" s="407">
        <v>0</v>
      </c>
      <c r="AQ2219" s="408">
        <v>-8.0166676945848004E-4</v>
      </c>
      <c r="AR2219" s="407">
        <v>-0.29393259169598701</v>
      </c>
      <c r="AT2219" s="406">
        <v>0</v>
      </c>
      <c r="AU2219" s="407">
        <v>0</v>
      </c>
      <c r="AV2219" s="408">
        <v>-8.9477704042699203E-3</v>
      </c>
      <c r="AW2219" s="407">
        <v>-3.2807164335924002</v>
      </c>
      <c r="AX2219" s="408">
        <v>0</v>
      </c>
      <c r="AY2219" s="407">
        <v>0</v>
      </c>
      <c r="AZ2219" s="408">
        <v>0</v>
      </c>
      <c r="BA2219" s="407">
        <v>0</v>
      </c>
      <c r="BB2219" s="408">
        <v>-4.0952557184405301E-3</v>
      </c>
      <c r="BC2219" s="407">
        <v>-1.50153302199615</v>
      </c>
    </row>
    <row r="2220" spans="1:55" x14ac:dyDescent="0.35">
      <c r="A2220" s="385" t="str" cm="1">
        <f t="array" ref="A2220">IFERROR(_xlfn.IFS(AND(F2220="Renta Variable",O2220=1),IFERROR(MATCH(B2220,[1]RV_Det!C:C,0),"Rev"),AND(J2220="Corporativa",O2220=1,I2220="EM"),IFERROR(MATCH(B2220,[1]RF_Corps!B:B,0),"Rev"),AND(F2220="Alternativos",O2220=1),IFERROR(MATCH(B2220,[1]Rep4!C:C,0),"Rev")),"")</f>
        <v/>
      </c>
      <c r="B2220" s="394" t="s">
        <v>5816</v>
      </c>
      <c r="C2220" s="409" t="s">
        <v>5817</v>
      </c>
      <c r="D2220" s="395" t="s">
        <v>5818</v>
      </c>
      <c r="E2220" s="396" t="str">
        <f>IF(B2220="","",INDEX([1]CatGlob!$S:$S,IFERROR(MATCH(MID(B2220,7,1),[1]CatGlob!$R:$R,0),MATCH(MID(B2220,1,2),[1]CatGlob!$R:$R,0))))</f>
        <v>DOL</v>
      </c>
      <c r="F2220" s="397" t="s">
        <v>43</v>
      </c>
      <c r="G2220" s="398" t="s">
        <v>328</v>
      </c>
      <c r="H2220" s="399" t="s">
        <v>48</v>
      </c>
      <c r="I2220" s="399" t="s">
        <v>174</v>
      </c>
      <c r="J2220" s="399" t="s">
        <v>600</v>
      </c>
      <c r="K2220" s="396" t="s">
        <v>600</v>
      </c>
      <c r="L2220" s="400" t="str">
        <f>IF(ISERROR(MATCH(M2220,M$10:M2219,0)),M2220,"")</f>
        <v/>
      </c>
      <c r="M2220" s="401" t="str">
        <f>IF(B2220="","",IF(ISERROR(MATCH(F2220&amp;"_"&amp;G2220&amp;"_"&amp;H2220&amp;"_"&amp;I2220&amp;"_"&amp;J2220&amp;IF(K2220="","","_"&amp;K2220),[1]CatGlob!$B:$B,0)),F2220&amp;"_"&amp;G2220&amp;"_"&amp;H2220&amp;"_"&amp;I2220&amp;"_"&amp;J2220&amp;IF(K2220="","","_"&amp;K2220),INDEX([1]CatGlob!$C:$C,MATCH(F2220&amp;"_"&amp;G2220&amp;"_"&amp;H2220&amp;"_"&amp;I2220&amp;"_"&amp;J2220&amp;IF(K2220="","","_"&amp;K2220),[1]CatGlob!$B:$B,0))))</f>
        <v>RVI_DM_US_CON</v>
      </c>
      <c r="N2220" s="402" t="str">
        <f t="shared" si="69"/>
        <v/>
      </c>
      <c r="O2220" s="402" t="str">
        <f t="shared" si="68"/>
        <v/>
      </c>
      <c r="P2220" s="401" t="str">
        <f>IF(LEN(B2220)&gt;8,INDEX([1]CatGlob!$X:$X,MATCH(M2220,[1]CatGlob!$W:$W,0)),"")</f>
        <v>INTER</v>
      </c>
      <c r="Q2220" s="403" t="str">
        <f>INDEX([1]CatGlob!P:P,MATCH(M2220,[1]CatGlob!O:O,0))</f>
        <v>RVI</v>
      </c>
      <c r="R2220" s="403"/>
      <c r="S2220" s="403" t="s">
        <v>1025</v>
      </c>
      <c r="T2220" s="403" t="str">
        <f>INDEX([1]CatGlob!$D:$D,MATCH($M2220,[1]CatGlob!$C:$C,0))</f>
        <v>RVI</v>
      </c>
      <c r="U2220" s="403" t="s">
        <v>602</v>
      </c>
      <c r="V2220" s="404" t="str">
        <f>INDEX([1]CatGlob!$F:$F,MATCH($M2220,[1]CatGlob!$C:$C,0))</f>
        <v>RVI</v>
      </c>
      <c r="W2220" s="405"/>
      <c r="X2220" s="406">
        <v>0</v>
      </c>
      <c r="Y2220" s="407">
        <v>0</v>
      </c>
      <c r="Z2220" s="408">
        <v>0</v>
      </c>
      <c r="AA2220" s="407">
        <v>0</v>
      </c>
      <c r="AB2220" s="408">
        <v>0</v>
      </c>
      <c r="AC2220" s="407">
        <v>0</v>
      </c>
      <c r="AD2220" s="408">
        <v>0</v>
      </c>
      <c r="AE2220" s="407">
        <v>0</v>
      </c>
      <c r="AF2220" s="408">
        <v>0</v>
      </c>
      <c r="AG2220" s="407">
        <v>0</v>
      </c>
      <c r="AI2220" s="406">
        <v>0</v>
      </c>
      <c r="AJ2220" s="407">
        <v>0</v>
      </c>
      <c r="AK2220" s="408">
        <v>0</v>
      </c>
      <c r="AL2220" s="407">
        <v>0</v>
      </c>
      <c r="AM2220" s="408">
        <v>0</v>
      </c>
      <c r="AN2220" s="407">
        <v>0</v>
      </c>
      <c r="AO2220" s="408">
        <v>0</v>
      </c>
      <c r="AP2220" s="407">
        <v>0</v>
      </c>
      <c r="AQ2220" s="408">
        <v>0</v>
      </c>
      <c r="AR2220" s="407">
        <v>0</v>
      </c>
      <c r="AT2220" s="406">
        <v>0</v>
      </c>
      <c r="AU2220" s="407">
        <v>0</v>
      </c>
      <c r="AV2220" s="408">
        <v>0</v>
      </c>
      <c r="AW2220" s="407">
        <v>0</v>
      </c>
      <c r="AX2220" s="408">
        <v>0</v>
      </c>
      <c r="AY2220" s="407">
        <v>0</v>
      </c>
      <c r="AZ2220" s="408">
        <v>0</v>
      </c>
      <c r="BA2220" s="407">
        <v>0</v>
      </c>
      <c r="BB2220" s="408">
        <v>0</v>
      </c>
      <c r="BC2220" s="407">
        <v>0</v>
      </c>
    </row>
    <row r="2221" spans="1:55" x14ac:dyDescent="0.35">
      <c r="A2221" s="385" t="str" cm="1">
        <f t="array" ref="A2221">IFERROR(_xlfn.IFS(AND(F2221="Renta Variable",O2221=1),IFERROR(MATCH(B2221,[1]RV_Det!C:C,0),"Rev"),AND(J2221="Corporativa",O2221=1,I2221="EM"),IFERROR(MATCH(B2221,[1]RF_Corps!B:B,0),"Rev"),AND(F2221="Alternativos",O2221=1),IFERROR(MATCH(B2221,[1]Rep4!C:C,0),"Rev")),"")</f>
        <v/>
      </c>
      <c r="B2221" s="394" t="s">
        <v>5819</v>
      </c>
      <c r="C2221" s="409" t="s">
        <v>5820</v>
      </c>
      <c r="D2221" s="395" t="s">
        <v>5821</v>
      </c>
      <c r="E2221" s="396" t="str">
        <f>IF(B2221="","",INDEX([1]CatGlob!$S:$S,IFERROR(MATCH(MID(B2221,7,1),[1]CatGlob!$R:$R,0),MATCH(MID(B2221,1,2),[1]CatGlob!$R:$R,0))))</f>
        <v>DOL</v>
      </c>
      <c r="F2221" s="397" t="s">
        <v>43</v>
      </c>
      <c r="G2221" s="398" t="s">
        <v>328</v>
      </c>
      <c r="H2221" s="399" t="s">
        <v>48</v>
      </c>
      <c r="I2221" s="399" t="s">
        <v>5718</v>
      </c>
      <c r="J2221" s="399" t="s">
        <v>181</v>
      </c>
      <c r="K2221" s="396" t="s">
        <v>600</v>
      </c>
      <c r="L2221" s="400" t="str">
        <f>IF(ISERROR(MATCH(M2221,M$10:M2220,0)),M2221,"")</f>
        <v/>
      </c>
      <c r="M2221" s="401" t="str">
        <f>IF(B2221="","",IF(ISERROR(MATCH(F2221&amp;"_"&amp;G2221&amp;"_"&amp;H2221&amp;"_"&amp;I2221&amp;"_"&amp;J2221&amp;IF(K2221="","","_"&amp;K2221),[1]CatGlob!$B:$B,0)),F2221&amp;"_"&amp;G2221&amp;"_"&amp;H2221&amp;"_"&amp;I2221&amp;"_"&amp;J2221&amp;IF(K2221="","","_"&amp;K2221),INDEX([1]CatGlob!$C:$C,MATCH(F2221&amp;"_"&amp;G2221&amp;"_"&amp;H2221&amp;"_"&amp;I2221&amp;"_"&amp;J2221&amp;IF(K2221="","","_"&amp;K2221),[1]CatGlob!$B:$B,0))))</f>
        <v>RVI_DM_US_TECH_SFTW</v>
      </c>
      <c r="N2221" s="402" t="str">
        <f t="shared" si="69"/>
        <v/>
      </c>
      <c r="O2221" s="402" t="str">
        <f t="shared" si="68"/>
        <v/>
      </c>
      <c r="P2221" s="401" t="str">
        <f>IF(LEN(B2221)&gt;8,INDEX([1]CatGlob!$X:$X,MATCH(M2221,[1]CatGlob!$W:$W,0)),"")</f>
        <v>INTER</v>
      </c>
      <c r="Q2221" s="403" t="str">
        <f>INDEX([1]CatGlob!P:P,MATCH(M2221,[1]CatGlob!O:O,0))</f>
        <v>RVI</v>
      </c>
      <c r="R2221" s="403" t="s">
        <v>601</v>
      </c>
      <c r="S2221" s="403" t="s">
        <v>1025</v>
      </c>
      <c r="T2221" s="403" t="str">
        <f>INDEX([1]CatGlob!$D:$D,MATCH($M2221,[1]CatGlob!$C:$C,0))</f>
        <v>RVI</v>
      </c>
      <c r="U2221" s="403" t="s">
        <v>602</v>
      </c>
      <c r="V2221" s="404" t="str">
        <f>INDEX([1]CatGlob!$F:$F,MATCH($M2221,[1]CatGlob!$C:$C,0))</f>
        <v>RVI</v>
      </c>
      <c r="W2221" s="405"/>
      <c r="X2221" s="406">
        <v>0</v>
      </c>
      <c r="Y2221" s="407">
        <v>0</v>
      </c>
      <c r="Z2221" s="408">
        <v>0</v>
      </c>
      <c r="AA2221" s="407">
        <v>0</v>
      </c>
      <c r="AB2221" s="408">
        <v>0</v>
      </c>
      <c r="AC2221" s="407">
        <v>0</v>
      </c>
      <c r="AD2221" s="408">
        <v>0</v>
      </c>
      <c r="AE2221" s="407">
        <v>0</v>
      </c>
      <c r="AF2221" s="408">
        <v>0</v>
      </c>
      <c r="AG2221" s="407">
        <v>0</v>
      </c>
      <c r="AI2221" s="406">
        <v>0</v>
      </c>
      <c r="AJ2221" s="407">
        <v>0</v>
      </c>
      <c r="AK2221" s="408">
        <v>0</v>
      </c>
      <c r="AL2221" s="407">
        <v>0</v>
      </c>
      <c r="AM2221" s="408">
        <v>0</v>
      </c>
      <c r="AN2221" s="407">
        <v>0</v>
      </c>
      <c r="AO2221" s="408">
        <v>0</v>
      </c>
      <c r="AP2221" s="407">
        <v>0</v>
      </c>
      <c r="AQ2221" s="408">
        <v>0</v>
      </c>
      <c r="AR2221" s="407">
        <v>0</v>
      </c>
      <c r="AT2221" s="406">
        <v>0</v>
      </c>
      <c r="AU2221" s="407">
        <v>0</v>
      </c>
      <c r="AV2221" s="408">
        <v>0</v>
      </c>
      <c r="AW2221" s="407">
        <v>0</v>
      </c>
      <c r="AX2221" s="408">
        <v>0</v>
      </c>
      <c r="AY2221" s="407">
        <v>0</v>
      </c>
      <c r="AZ2221" s="408">
        <v>0</v>
      </c>
      <c r="BA2221" s="407">
        <v>0</v>
      </c>
      <c r="BB2221" s="408">
        <v>0</v>
      </c>
      <c r="BC2221" s="407">
        <v>0</v>
      </c>
    </row>
    <row r="2222" spans="1:55" x14ac:dyDescent="0.35">
      <c r="A2222" s="385" t="str" cm="1">
        <f t="array" ref="A2222">IFERROR(_xlfn.IFS(AND(F2222="Renta Variable",O2222=1),IFERROR(MATCH(B2222,[1]RV_Det!C:C,0),"Rev"),AND(J2222="Corporativa",O2222=1,I2222="EM"),IFERROR(MATCH(B2222,[1]RF_Corps!B:B,0),"Rev"),AND(F2222="Alternativos",O2222=1),IFERROR(MATCH(B2222,[1]Rep4!C:C,0),"Rev")),"")</f>
        <v/>
      </c>
      <c r="B2222" s="396" t="s">
        <v>5822</v>
      </c>
      <c r="C2222" s="412" t="s">
        <v>5823</v>
      </c>
      <c r="D2222" s="395" t="s">
        <v>5824</v>
      </c>
      <c r="E2222" s="396" t="str">
        <f>IF(B2222="","",INDEX([1]CatGlob!$S:$S,IFERROR(MATCH(MID(B2222,7,1),[1]CatGlob!$R:$R,0),MATCH(MID(B2222,1,2),[1]CatGlob!$R:$R,0))))</f>
        <v>DOL</v>
      </c>
      <c r="F2222" s="397" t="s">
        <v>43</v>
      </c>
      <c r="G2222" s="398" t="s">
        <v>328</v>
      </c>
      <c r="H2222" s="399" t="s">
        <v>48</v>
      </c>
      <c r="I2222" s="399" t="s">
        <v>5718</v>
      </c>
      <c r="J2222" s="399" t="s">
        <v>183</v>
      </c>
      <c r="K2222" s="396" t="s">
        <v>600</v>
      </c>
      <c r="L2222" s="400" t="str">
        <f>IF(ISERROR(MATCH(M2222,M$10:M2221,0)),M2222,"")</f>
        <v/>
      </c>
      <c r="M2222" s="401" t="str">
        <f>IF(B2222="","",IF(ISERROR(MATCH(F2222&amp;"_"&amp;G2222&amp;"_"&amp;H2222&amp;"_"&amp;I2222&amp;"_"&amp;J2222&amp;IF(K2222="","","_"&amp;K2222),[1]CatGlob!$B:$B,0)),F2222&amp;"_"&amp;G2222&amp;"_"&amp;H2222&amp;"_"&amp;I2222&amp;"_"&amp;J2222&amp;IF(K2222="","","_"&amp;K2222),INDEX([1]CatGlob!$C:$C,MATCH(F2222&amp;"_"&amp;G2222&amp;"_"&amp;H2222&amp;"_"&amp;I2222&amp;"_"&amp;J2222&amp;IF(K2222="","","_"&amp;K2222),[1]CatGlob!$B:$B,0))))</f>
        <v>RVI_DM_US_TECH_THEM</v>
      </c>
      <c r="N2222" s="402" t="str">
        <f t="shared" si="69"/>
        <v/>
      </c>
      <c r="O2222" s="402" t="str">
        <f t="shared" si="68"/>
        <v/>
      </c>
      <c r="P2222" s="401" t="str">
        <f>IF(LEN(B2222)&gt;8,INDEX([1]CatGlob!$X:$X,MATCH(M2222,[1]CatGlob!$W:$W,0)),"")</f>
        <v>INTER</v>
      </c>
      <c r="Q2222" s="403" t="str">
        <f>INDEX([1]CatGlob!P:P,MATCH(M2222,[1]CatGlob!O:O,0))</f>
        <v>RVI</v>
      </c>
      <c r="R2222" s="403" t="s">
        <v>601</v>
      </c>
      <c r="S2222" s="403" t="s">
        <v>1025</v>
      </c>
      <c r="T2222" s="403" t="str">
        <f>INDEX([1]CatGlob!$D:$D,MATCH($M2222,[1]CatGlob!$C:$C,0))</f>
        <v>RVI</v>
      </c>
      <c r="U2222" s="403" t="s">
        <v>602</v>
      </c>
      <c r="V2222" s="404" t="str">
        <f>INDEX([1]CatGlob!$F:$F,MATCH($M2222,[1]CatGlob!$C:$C,0))</f>
        <v>RVI</v>
      </c>
      <c r="W2222" s="405"/>
      <c r="X2222" s="406">
        <v>0</v>
      </c>
      <c r="Y2222" s="407">
        <v>0</v>
      </c>
      <c r="Z2222" s="408">
        <v>0</v>
      </c>
      <c r="AA2222" s="407">
        <v>0</v>
      </c>
      <c r="AB2222" s="408">
        <v>0</v>
      </c>
      <c r="AC2222" s="407">
        <v>0</v>
      </c>
      <c r="AD2222" s="408">
        <v>0</v>
      </c>
      <c r="AE2222" s="407">
        <v>0</v>
      </c>
      <c r="AF2222" s="408">
        <v>0</v>
      </c>
      <c r="AG2222" s="407">
        <v>0</v>
      </c>
      <c r="AI2222" s="406">
        <v>0</v>
      </c>
      <c r="AJ2222" s="407">
        <v>0</v>
      </c>
      <c r="AK2222" s="408">
        <v>0</v>
      </c>
      <c r="AL2222" s="407">
        <v>0</v>
      </c>
      <c r="AM2222" s="408">
        <v>0</v>
      </c>
      <c r="AN2222" s="407">
        <v>0</v>
      </c>
      <c r="AO2222" s="408">
        <v>0</v>
      </c>
      <c r="AP2222" s="407">
        <v>0</v>
      </c>
      <c r="AQ2222" s="408">
        <v>0</v>
      </c>
      <c r="AR2222" s="407">
        <v>0</v>
      </c>
      <c r="AT2222" s="406">
        <v>0</v>
      </c>
      <c r="AU2222" s="407">
        <v>0</v>
      </c>
      <c r="AV2222" s="408">
        <v>0</v>
      </c>
      <c r="AW2222" s="407">
        <v>0</v>
      </c>
      <c r="AX2222" s="408">
        <v>0</v>
      </c>
      <c r="AY2222" s="407">
        <v>0</v>
      </c>
      <c r="AZ2222" s="408">
        <v>0</v>
      </c>
      <c r="BA2222" s="407">
        <v>0</v>
      </c>
      <c r="BB2222" s="408">
        <v>0</v>
      </c>
      <c r="BC2222" s="407">
        <v>0</v>
      </c>
    </row>
    <row r="2223" spans="1:55" x14ac:dyDescent="0.35">
      <c r="A2223" s="385" t="str" cm="1">
        <f t="array" ref="A2223">IFERROR(_xlfn.IFS(AND(F2223="Renta Variable",O2223=1),IFERROR(MATCH(B2223,[1]RV_Det!C:C,0),"Rev"),AND(J2223="Corporativa",O2223=1,I2223="EM"),IFERROR(MATCH(B2223,[1]RF_Corps!B:B,0),"Rev"),AND(F2223="Alternativos",O2223=1),IFERROR(MATCH(B2223,[1]Rep4!C:C,0),"Rev")),"")</f>
        <v/>
      </c>
      <c r="B2223" s="394" t="s">
        <v>5825</v>
      </c>
      <c r="C2223" s="409" t="s">
        <v>5826</v>
      </c>
      <c r="D2223" s="395" t="s">
        <v>5827</v>
      </c>
      <c r="E2223" s="396" t="str">
        <f>IF(B2223="","",INDEX([1]CatGlob!$S:$S,IFERROR(MATCH(MID(B2223,7,1),[1]CatGlob!$R:$R,0),MATCH(MID(B2223,1,2),[1]CatGlob!$R:$R,0))))</f>
        <v>DOL</v>
      </c>
      <c r="F2223" s="397" t="s">
        <v>43</v>
      </c>
      <c r="G2223" s="398" t="s">
        <v>328</v>
      </c>
      <c r="H2223" s="399" t="s">
        <v>48</v>
      </c>
      <c r="I2223" s="399" t="s">
        <v>183</v>
      </c>
      <c r="J2223" s="399" t="s">
        <v>600</v>
      </c>
      <c r="K2223" s="396" t="s">
        <v>600</v>
      </c>
      <c r="L2223" s="400" t="str">
        <f>IF(ISERROR(MATCH(M2223,M$10:M2222,0)),M2223,"")</f>
        <v>RVI_DM_US_THEM</v>
      </c>
      <c r="M2223" s="401" t="str">
        <f>IF(B2223="","",IF(ISERROR(MATCH(F2223&amp;"_"&amp;G2223&amp;"_"&amp;H2223&amp;"_"&amp;I2223&amp;"_"&amp;J2223&amp;IF(K2223="","","_"&amp;K2223),[1]CatGlob!$B:$B,0)),F2223&amp;"_"&amp;G2223&amp;"_"&amp;H2223&amp;"_"&amp;I2223&amp;"_"&amp;J2223&amp;IF(K2223="","","_"&amp;K2223),INDEX([1]CatGlob!$C:$C,MATCH(F2223&amp;"_"&amp;G2223&amp;"_"&amp;H2223&amp;"_"&amp;I2223&amp;"_"&amp;J2223&amp;IF(K2223="","","_"&amp;K2223),[1]CatGlob!$B:$B,0))))</f>
        <v>RVI_DM_US_THEM</v>
      </c>
      <c r="N2223" s="402" t="str">
        <f t="shared" si="69"/>
        <v/>
      </c>
      <c r="O2223" s="402" t="str">
        <f t="shared" si="68"/>
        <v/>
      </c>
      <c r="P2223" s="401" t="str">
        <f>IF(LEN(B2223)&gt;8,INDEX([1]CatGlob!$X:$X,MATCH(M2223,[1]CatGlob!$W:$W,0)),"")</f>
        <v>INTER</v>
      </c>
      <c r="Q2223" s="403" t="str">
        <f>INDEX([1]CatGlob!P:P,MATCH(M2223,[1]CatGlob!O:O,0))</f>
        <v>RVI</v>
      </c>
      <c r="R2223" s="403" t="s">
        <v>601</v>
      </c>
      <c r="S2223" s="403" t="s">
        <v>1025</v>
      </c>
      <c r="T2223" s="403" t="str">
        <f>INDEX([1]CatGlob!$D:$D,MATCH($M2223,[1]CatGlob!$C:$C,0))</f>
        <v>RVI</v>
      </c>
      <c r="U2223" s="403" t="s">
        <v>602</v>
      </c>
      <c r="V2223" s="404" t="str">
        <f>INDEX([1]CatGlob!$F:$F,MATCH($M2223,[1]CatGlob!$C:$C,0))</f>
        <v>RVI</v>
      </c>
      <c r="W2223" s="405"/>
      <c r="X2223" s="406">
        <v>0</v>
      </c>
      <c r="Y2223" s="407">
        <v>0</v>
      </c>
      <c r="Z2223" s="408">
        <v>0</v>
      </c>
      <c r="AA2223" s="407">
        <v>0</v>
      </c>
      <c r="AB2223" s="408">
        <v>0</v>
      </c>
      <c r="AC2223" s="407">
        <v>0</v>
      </c>
      <c r="AD2223" s="408">
        <v>0</v>
      </c>
      <c r="AE2223" s="407">
        <v>0</v>
      </c>
      <c r="AF2223" s="408">
        <v>0</v>
      </c>
      <c r="AG2223" s="407">
        <v>0</v>
      </c>
      <c r="AI2223" s="406">
        <v>0</v>
      </c>
      <c r="AJ2223" s="407">
        <v>0</v>
      </c>
      <c r="AK2223" s="408">
        <v>0</v>
      </c>
      <c r="AL2223" s="407">
        <v>0</v>
      </c>
      <c r="AM2223" s="408">
        <v>0</v>
      </c>
      <c r="AN2223" s="407">
        <v>0</v>
      </c>
      <c r="AO2223" s="408">
        <v>0</v>
      </c>
      <c r="AP2223" s="407">
        <v>0</v>
      </c>
      <c r="AQ2223" s="408">
        <v>0</v>
      </c>
      <c r="AR2223" s="407">
        <v>0</v>
      </c>
      <c r="AT2223" s="406">
        <v>0</v>
      </c>
      <c r="AU2223" s="407">
        <v>0</v>
      </c>
      <c r="AV2223" s="408">
        <v>0</v>
      </c>
      <c r="AW2223" s="407">
        <v>0</v>
      </c>
      <c r="AX2223" s="408">
        <v>0</v>
      </c>
      <c r="AY2223" s="407">
        <v>0</v>
      </c>
      <c r="AZ2223" s="408">
        <v>0</v>
      </c>
      <c r="BA2223" s="407">
        <v>0</v>
      </c>
      <c r="BB2223" s="408">
        <v>0</v>
      </c>
      <c r="BC2223" s="407">
        <v>0</v>
      </c>
    </row>
    <row r="2224" spans="1:55" x14ac:dyDescent="0.35">
      <c r="A2224" s="385" t="str" cm="1">
        <f t="array" ref="A2224">IFERROR(_xlfn.IFS(AND(F2224="Renta Variable",O2224=1),IFERROR(MATCH(B2224,[1]RV_Det!C:C,0),"Rev"),AND(J2224="Corporativa",O2224=1,I2224="EM"),IFERROR(MATCH(B2224,[1]RF_Corps!B:B,0),"Rev"),AND(F2224="Alternativos",O2224=1),IFERROR(MATCH(B2224,[1]Rep4!C:C,0),"Rev")),"")</f>
        <v/>
      </c>
      <c r="B2224" s="394" t="s">
        <v>5828</v>
      </c>
      <c r="C2224" s="409" t="s">
        <v>5829</v>
      </c>
      <c r="D2224" s="395" t="s">
        <v>5830</v>
      </c>
      <c r="E2224" s="396" t="str">
        <f>IF(B2224="","",INDEX([1]CatGlob!$S:$S,IFERROR(MATCH(MID(B2224,7,1),[1]CatGlob!$R:$R,0),MATCH(MID(B2224,1,2),[1]CatGlob!$R:$R,0))))</f>
        <v>DOL</v>
      </c>
      <c r="F2224" s="397" t="s">
        <v>43</v>
      </c>
      <c r="G2224" s="398" t="s">
        <v>328</v>
      </c>
      <c r="H2224" s="399" t="s">
        <v>48</v>
      </c>
      <c r="I2224" s="399" t="s">
        <v>5831</v>
      </c>
      <c r="J2224" s="399" t="s">
        <v>600</v>
      </c>
      <c r="K2224" s="396" t="s">
        <v>600</v>
      </c>
      <c r="L2224" s="400" t="str">
        <f>IF(ISERROR(MATCH(M2224,M$10:M2223,0)),M2224,"")</f>
        <v>RVI_DM_US_UT</v>
      </c>
      <c r="M2224" s="401" t="str">
        <f>IF(B2224="","",IF(ISERROR(MATCH(F2224&amp;"_"&amp;G2224&amp;"_"&amp;H2224&amp;"_"&amp;I2224&amp;"_"&amp;J2224&amp;IF(K2224="","","_"&amp;K2224),[1]CatGlob!$B:$B,0)),F2224&amp;"_"&amp;G2224&amp;"_"&amp;H2224&amp;"_"&amp;I2224&amp;"_"&amp;J2224&amp;IF(K2224="","","_"&amp;K2224),INDEX([1]CatGlob!$C:$C,MATCH(F2224&amp;"_"&amp;G2224&amp;"_"&amp;H2224&amp;"_"&amp;I2224&amp;"_"&amp;J2224&amp;IF(K2224="","","_"&amp;K2224),[1]CatGlob!$B:$B,0))))</f>
        <v>RVI_DM_US_UT</v>
      </c>
      <c r="N2224" s="402" t="str">
        <f t="shared" si="69"/>
        <v/>
      </c>
      <c r="O2224" s="402" t="str">
        <f t="shared" si="68"/>
        <v/>
      </c>
      <c r="P2224" s="401" t="str">
        <f>IF(LEN(B2224)&gt;8,INDEX([1]CatGlob!$X:$X,MATCH(M2224,[1]CatGlob!$W:$W,0)),"")</f>
        <v>INTER</v>
      </c>
      <c r="Q2224" s="403" t="str">
        <f>INDEX([1]CatGlob!P:P,MATCH(M2224,[1]CatGlob!O:O,0))</f>
        <v>RVI</v>
      </c>
      <c r="R2224" s="403" t="s">
        <v>601</v>
      </c>
      <c r="S2224" s="403" t="s">
        <v>1025</v>
      </c>
      <c r="T2224" s="403" t="str">
        <f>INDEX([1]CatGlob!$D:$D,MATCH($M2224,[1]CatGlob!$C:$C,0))</f>
        <v>RVI</v>
      </c>
      <c r="U2224" s="403" t="s">
        <v>602</v>
      </c>
      <c r="V2224" s="404" t="str">
        <f>INDEX([1]CatGlob!$F:$F,MATCH($M2224,[1]CatGlob!$C:$C,0))</f>
        <v>RVI</v>
      </c>
      <c r="W2224" s="405"/>
      <c r="X2224" s="406">
        <v>0</v>
      </c>
      <c r="Y2224" s="407">
        <v>0</v>
      </c>
      <c r="Z2224" s="408">
        <v>0</v>
      </c>
      <c r="AA2224" s="407">
        <v>0</v>
      </c>
      <c r="AB2224" s="408">
        <v>0</v>
      </c>
      <c r="AC2224" s="407">
        <v>0</v>
      </c>
      <c r="AD2224" s="408">
        <v>0</v>
      </c>
      <c r="AE2224" s="407">
        <v>0</v>
      </c>
      <c r="AF2224" s="408">
        <v>0</v>
      </c>
      <c r="AG2224" s="407">
        <v>0</v>
      </c>
      <c r="AI2224" s="406">
        <v>0</v>
      </c>
      <c r="AJ2224" s="407">
        <v>0</v>
      </c>
      <c r="AK2224" s="408">
        <v>0</v>
      </c>
      <c r="AL2224" s="407">
        <v>0</v>
      </c>
      <c r="AM2224" s="408">
        <v>0</v>
      </c>
      <c r="AN2224" s="407">
        <v>0</v>
      </c>
      <c r="AO2224" s="408">
        <v>0</v>
      </c>
      <c r="AP2224" s="407">
        <v>0</v>
      </c>
      <c r="AQ2224" s="408">
        <v>0</v>
      </c>
      <c r="AR2224" s="407">
        <v>0</v>
      </c>
      <c r="AT2224" s="406">
        <v>0</v>
      </c>
      <c r="AU2224" s="407">
        <v>0</v>
      </c>
      <c r="AV2224" s="408">
        <v>0</v>
      </c>
      <c r="AW2224" s="407">
        <v>0</v>
      </c>
      <c r="AX2224" s="408">
        <v>0</v>
      </c>
      <c r="AY2224" s="407">
        <v>0</v>
      </c>
      <c r="AZ2224" s="408">
        <v>0</v>
      </c>
      <c r="BA2224" s="407">
        <v>0</v>
      </c>
      <c r="BB2224" s="408">
        <v>0</v>
      </c>
      <c r="BC2224" s="407">
        <v>0</v>
      </c>
    </row>
    <row r="2225" spans="1:55" x14ac:dyDescent="0.35">
      <c r="A2225" s="385" t="str" cm="1">
        <f t="array" ref="A2225">IFERROR(_xlfn.IFS(AND(F2225="Renta Variable",O2225=1),IFERROR(MATCH(B2225,[1]RV_Det!C:C,0),"Rev"),AND(J2225="Corporativa",O2225=1,I2225="EM"),IFERROR(MATCH(B2225,[1]RF_Corps!B:B,0),"Rev"),AND(F2225="Alternativos",O2225=1),IFERROR(MATCH(B2225,[1]Rep4!C:C,0),"Rev")),"")</f>
        <v/>
      </c>
      <c r="B2225" s="394" t="s">
        <v>5832</v>
      </c>
      <c r="C2225" s="409" t="s">
        <v>5833</v>
      </c>
      <c r="D2225" s="395" t="s">
        <v>5834</v>
      </c>
      <c r="E2225" s="396" t="str">
        <f>IF(B2225="","",INDEX([1]CatGlob!$S:$S,IFERROR(MATCH(MID(B2225,7,1),[1]CatGlob!$R:$R,0),MATCH(MID(B2225,1,2),[1]CatGlob!$R:$R,0))))</f>
        <v>DOL</v>
      </c>
      <c r="F2225" s="397" t="s">
        <v>43</v>
      </c>
      <c r="G2225" s="398" t="s">
        <v>328</v>
      </c>
      <c r="H2225" s="399" t="s">
        <v>48</v>
      </c>
      <c r="I2225" s="399" t="s">
        <v>5831</v>
      </c>
      <c r="J2225" s="399" t="s">
        <v>600</v>
      </c>
      <c r="K2225" s="396" t="s">
        <v>600</v>
      </c>
      <c r="L2225" s="400" t="str">
        <f>IF(ISERROR(MATCH(M2225,M$10:M2224,0)),M2225,"")</f>
        <v/>
      </c>
      <c r="M2225" s="401" t="str">
        <f>IF(B2225="","",IF(ISERROR(MATCH(F2225&amp;"_"&amp;G2225&amp;"_"&amp;H2225&amp;"_"&amp;I2225&amp;"_"&amp;J2225&amp;IF(K2225="","","_"&amp;K2225),[1]CatGlob!$B:$B,0)),F2225&amp;"_"&amp;G2225&amp;"_"&amp;H2225&amp;"_"&amp;I2225&amp;"_"&amp;J2225&amp;IF(K2225="","","_"&amp;K2225),INDEX([1]CatGlob!$C:$C,MATCH(F2225&amp;"_"&amp;G2225&amp;"_"&amp;H2225&amp;"_"&amp;I2225&amp;"_"&amp;J2225&amp;IF(K2225="","","_"&amp;K2225),[1]CatGlob!$B:$B,0))))</f>
        <v>RVI_DM_US_UT</v>
      </c>
      <c r="N2225" s="402" t="str">
        <f t="shared" si="69"/>
        <v/>
      </c>
      <c r="O2225" s="402" t="str">
        <f t="shared" si="68"/>
        <v/>
      </c>
      <c r="P2225" s="401" t="str">
        <f>IF(LEN(B2225)&gt;8,INDEX([1]CatGlob!$X:$X,MATCH(M2225,[1]CatGlob!$W:$W,0)),"")</f>
        <v>INTER</v>
      </c>
      <c r="Q2225" s="403" t="str">
        <f>INDEX([1]CatGlob!P:P,MATCH(M2225,[1]CatGlob!O:O,0))</f>
        <v>RVI</v>
      </c>
      <c r="R2225" s="403" t="s">
        <v>601</v>
      </c>
      <c r="S2225" s="403" t="s">
        <v>1025</v>
      </c>
      <c r="T2225" s="403" t="str">
        <f>INDEX([1]CatGlob!$D:$D,MATCH($M2225,[1]CatGlob!$C:$C,0))</f>
        <v>RVI</v>
      </c>
      <c r="U2225" s="403" t="s">
        <v>602</v>
      </c>
      <c r="V2225" s="404" t="str">
        <f>INDEX([1]CatGlob!$F:$F,MATCH($M2225,[1]CatGlob!$C:$C,0))</f>
        <v>RVI</v>
      </c>
      <c r="W2225" s="405"/>
      <c r="X2225" s="406">
        <v>0</v>
      </c>
      <c r="Y2225" s="407">
        <v>0</v>
      </c>
      <c r="Z2225" s="408">
        <v>0</v>
      </c>
      <c r="AA2225" s="407">
        <v>0</v>
      </c>
      <c r="AB2225" s="408">
        <v>0</v>
      </c>
      <c r="AC2225" s="407">
        <v>0</v>
      </c>
      <c r="AD2225" s="408">
        <v>0</v>
      </c>
      <c r="AE2225" s="407">
        <v>0</v>
      </c>
      <c r="AF2225" s="408">
        <v>0</v>
      </c>
      <c r="AG2225" s="407">
        <v>0</v>
      </c>
      <c r="AI2225" s="406">
        <v>0</v>
      </c>
      <c r="AJ2225" s="407">
        <v>0</v>
      </c>
      <c r="AK2225" s="408">
        <v>0</v>
      </c>
      <c r="AL2225" s="407">
        <v>0</v>
      </c>
      <c r="AM2225" s="408">
        <v>0</v>
      </c>
      <c r="AN2225" s="407">
        <v>0</v>
      </c>
      <c r="AO2225" s="408">
        <v>0</v>
      </c>
      <c r="AP2225" s="407">
        <v>0</v>
      </c>
      <c r="AQ2225" s="408">
        <v>0</v>
      </c>
      <c r="AR2225" s="407">
        <v>0</v>
      </c>
      <c r="AT2225" s="406">
        <v>0</v>
      </c>
      <c r="AU2225" s="407">
        <v>0</v>
      </c>
      <c r="AV2225" s="408">
        <v>0</v>
      </c>
      <c r="AW2225" s="407">
        <v>0</v>
      </c>
      <c r="AX2225" s="408">
        <v>0</v>
      </c>
      <c r="AY2225" s="407">
        <v>0</v>
      </c>
      <c r="AZ2225" s="408">
        <v>0</v>
      </c>
      <c r="BA2225" s="407">
        <v>0</v>
      </c>
      <c r="BB2225" s="408">
        <v>0</v>
      </c>
      <c r="BC2225" s="407">
        <v>0</v>
      </c>
    </row>
    <row r="2226" spans="1:55" x14ac:dyDescent="0.35">
      <c r="A2226" s="385" t="str" cm="1">
        <f t="array" ref="A2226">IFERROR(_xlfn.IFS(AND(F2226="Renta Variable",O2226=1),IFERROR(MATCH(B2226,[1]RV_Det!C:C,0),"Rev"),AND(J2226="Corporativa",O2226=1,I2226="EM"),IFERROR(MATCH(B2226,[1]RF_Corps!B:B,0),"Rev"),AND(F2226="Alternativos",O2226=1),IFERROR(MATCH(B2226,[1]Rep4!C:C,0),"Rev")),"")</f>
        <v/>
      </c>
      <c r="B2226" s="394" t="s">
        <v>5835</v>
      </c>
      <c r="C2226" s="409" t="s">
        <v>5836</v>
      </c>
      <c r="D2226" s="395" t="s">
        <v>5837</v>
      </c>
      <c r="E2226" s="396" t="str">
        <f>IF(B2226="","",INDEX([1]CatGlob!$S:$S,IFERROR(MATCH(MID(B2226,7,1),[1]CatGlob!$R:$R,0),MATCH(MID(B2226,1,2),[1]CatGlob!$R:$R,0))))</f>
        <v>DOL</v>
      </c>
      <c r="F2226" s="397" t="s">
        <v>43</v>
      </c>
      <c r="G2226" s="398" t="s">
        <v>358</v>
      </c>
      <c r="H2226" s="399" t="s">
        <v>145</v>
      </c>
      <c r="I2226" s="399" t="s">
        <v>600</v>
      </c>
      <c r="J2226" s="399" t="s">
        <v>600</v>
      </c>
      <c r="K2226" s="396" t="s">
        <v>600</v>
      </c>
      <c r="L2226" s="400" t="str">
        <f>IF(ISERROR(MATCH(M2226,M$10:M2225,0)),M2226,"")</f>
        <v/>
      </c>
      <c r="M2226" s="401" t="str">
        <f>IF(B2226="","",IF(ISERROR(MATCH(F2226&amp;"_"&amp;G2226&amp;"_"&amp;H2226&amp;"_"&amp;I2226&amp;"_"&amp;J2226&amp;IF(K2226="","","_"&amp;K2226),[1]CatGlob!$B:$B,0)),F2226&amp;"_"&amp;G2226&amp;"_"&amp;H2226&amp;"_"&amp;I2226&amp;"_"&amp;J2226&amp;IF(K2226="","","_"&amp;K2226),INDEX([1]CatGlob!$C:$C,MATCH(F2226&amp;"_"&amp;G2226&amp;"_"&amp;H2226&amp;"_"&amp;I2226&amp;"_"&amp;J2226&amp;IF(K2226="","","_"&amp;K2226),[1]CatGlob!$B:$B,0))))</f>
        <v>RVI_EM_AGG</v>
      </c>
      <c r="N2226" s="402" t="str">
        <f t="shared" si="69"/>
        <v/>
      </c>
      <c r="O2226" s="402" t="str">
        <f t="shared" si="68"/>
        <v/>
      </c>
      <c r="P2226" s="401" t="str">
        <f>IF(LEN(B2226)&gt;8,INDEX([1]CatGlob!$X:$X,MATCH(M2226,[1]CatGlob!$W:$W,0)),"")</f>
        <v>INTER</v>
      </c>
      <c r="Q2226" s="403" t="str">
        <f>INDEX([1]CatGlob!P:P,MATCH(M2226,[1]CatGlob!O:O,0))</f>
        <v>RVI</v>
      </c>
      <c r="R2226" s="403" t="s">
        <v>601</v>
      </c>
      <c r="S2226" s="403" t="s">
        <v>1018</v>
      </c>
      <c r="T2226" s="403" t="str">
        <f>INDEX([1]CatGlob!$D:$D,MATCH($M2226,[1]CatGlob!$C:$C,0))</f>
        <v>RVI</v>
      </c>
      <c r="U2226" s="403" t="s">
        <v>602</v>
      </c>
      <c r="V2226" s="404" t="str">
        <f>INDEX([1]CatGlob!$F:$F,MATCH($M2226,[1]CatGlob!$C:$C,0))</f>
        <v>RVI</v>
      </c>
      <c r="W2226" s="405"/>
      <c r="X2226" s="406">
        <v>0</v>
      </c>
      <c r="Y2226" s="407">
        <v>0</v>
      </c>
      <c r="Z2226" s="408">
        <v>0</v>
      </c>
      <c r="AA2226" s="407">
        <v>0</v>
      </c>
      <c r="AB2226" s="408">
        <v>0</v>
      </c>
      <c r="AC2226" s="407">
        <v>0</v>
      </c>
      <c r="AD2226" s="408">
        <v>0</v>
      </c>
      <c r="AE2226" s="407">
        <v>0</v>
      </c>
      <c r="AF2226" s="408">
        <v>0</v>
      </c>
      <c r="AG2226" s="407">
        <v>0</v>
      </c>
      <c r="AI2226" s="406">
        <v>0</v>
      </c>
      <c r="AJ2226" s="407">
        <v>0</v>
      </c>
      <c r="AK2226" s="408">
        <v>0</v>
      </c>
      <c r="AL2226" s="407">
        <v>0</v>
      </c>
      <c r="AM2226" s="408">
        <v>0</v>
      </c>
      <c r="AN2226" s="407">
        <v>0</v>
      </c>
      <c r="AO2226" s="408">
        <v>0</v>
      </c>
      <c r="AP2226" s="407">
        <v>0</v>
      </c>
      <c r="AQ2226" s="408">
        <v>0</v>
      </c>
      <c r="AR2226" s="407">
        <v>0</v>
      </c>
      <c r="AT2226" s="406">
        <v>0</v>
      </c>
      <c r="AU2226" s="407">
        <v>0</v>
      </c>
      <c r="AV2226" s="408">
        <v>0</v>
      </c>
      <c r="AW2226" s="407">
        <v>0</v>
      </c>
      <c r="AX2226" s="408">
        <v>0</v>
      </c>
      <c r="AY2226" s="407">
        <v>0</v>
      </c>
      <c r="AZ2226" s="408">
        <v>0</v>
      </c>
      <c r="BA2226" s="407">
        <v>0</v>
      </c>
      <c r="BB2226" s="408">
        <v>0</v>
      </c>
      <c r="BC2226" s="407">
        <v>0</v>
      </c>
    </row>
    <row r="2227" spans="1:55" x14ac:dyDescent="0.35">
      <c r="A2227" s="385" t="str" cm="1">
        <f t="array" ref="A2227">IFERROR(_xlfn.IFS(AND(F2227="Renta Variable",O2227=1),IFERROR(MATCH(B2227,[1]RV_Det!C:C,0),"Rev"),AND(J2227="Corporativa",O2227=1,I2227="EM"),IFERROR(MATCH(B2227,[1]RF_Corps!B:B,0),"Rev"),AND(F2227="Alternativos",O2227=1),IFERROR(MATCH(B2227,[1]Rep4!C:C,0),"Rev")),"")</f>
        <v/>
      </c>
      <c r="B2227" s="394" t="s">
        <v>5838</v>
      </c>
      <c r="C2227" s="409" t="s">
        <v>5839</v>
      </c>
      <c r="D2227" s="395" t="s">
        <v>5840</v>
      </c>
      <c r="E2227" s="396" t="str">
        <f>IF(B2227="","",INDEX([1]CatGlob!$S:$S,IFERROR(MATCH(MID(B2227,7,1),[1]CatGlob!$R:$R,0),MATCH(MID(B2227,1,2),[1]CatGlob!$R:$R,0))))</f>
        <v>DOL</v>
      </c>
      <c r="F2227" s="397" t="s">
        <v>43</v>
      </c>
      <c r="G2227" s="398" t="s">
        <v>358</v>
      </c>
      <c r="H2227" s="399" t="s">
        <v>145</v>
      </c>
      <c r="I2227" s="399" t="s">
        <v>600</v>
      </c>
      <c r="J2227" s="399" t="s">
        <v>600</v>
      </c>
      <c r="K2227" s="396" t="s">
        <v>600</v>
      </c>
      <c r="L2227" s="400" t="str">
        <f>IF(ISERROR(MATCH(M2227,M$10:M2226,0)),M2227,"")</f>
        <v/>
      </c>
      <c r="M2227" s="401" t="str">
        <f>IF(B2227="","",IF(ISERROR(MATCH(F2227&amp;"_"&amp;G2227&amp;"_"&amp;H2227&amp;"_"&amp;I2227&amp;"_"&amp;J2227&amp;IF(K2227="","","_"&amp;K2227),[1]CatGlob!$B:$B,0)),F2227&amp;"_"&amp;G2227&amp;"_"&amp;H2227&amp;"_"&amp;I2227&amp;"_"&amp;J2227&amp;IF(K2227="","","_"&amp;K2227),INDEX([1]CatGlob!$C:$C,MATCH(F2227&amp;"_"&amp;G2227&amp;"_"&amp;H2227&amp;"_"&amp;I2227&amp;"_"&amp;J2227&amp;IF(K2227="","","_"&amp;K2227),[1]CatGlob!$B:$B,0))))</f>
        <v>RVI_EM_AGG</v>
      </c>
      <c r="N2227" s="402" t="str">
        <f t="shared" si="69"/>
        <v/>
      </c>
      <c r="O2227" s="402" t="str">
        <f t="shared" si="68"/>
        <v/>
      </c>
      <c r="P2227" s="401" t="str">
        <f>IF(LEN(B2227)&gt;8,INDEX([1]CatGlob!$X:$X,MATCH(M2227,[1]CatGlob!$W:$W,0)),"")</f>
        <v>INTER</v>
      </c>
      <c r="Q2227" s="403" t="str">
        <f>INDEX([1]CatGlob!P:P,MATCH(M2227,[1]CatGlob!O:O,0))</f>
        <v>RVI</v>
      </c>
      <c r="R2227" s="403" t="s">
        <v>1017</v>
      </c>
      <c r="S2227" s="403" t="s">
        <v>1018</v>
      </c>
      <c r="T2227" s="403" t="str">
        <f>INDEX([1]CatGlob!$D:$D,MATCH($M2227,[1]CatGlob!$C:$C,0))</f>
        <v>RVI</v>
      </c>
      <c r="U2227" s="403" t="s">
        <v>602</v>
      </c>
      <c r="V2227" s="404" t="str">
        <f>INDEX([1]CatGlob!$F:$F,MATCH($M2227,[1]CatGlob!$C:$C,0))</f>
        <v>RVI</v>
      </c>
      <c r="W2227" s="405"/>
      <c r="X2227" s="406">
        <v>0</v>
      </c>
      <c r="Y2227" s="407">
        <v>0</v>
      </c>
      <c r="Z2227" s="408">
        <v>0</v>
      </c>
      <c r="AA2227" s="407">
        <v>0</v>
      </c>
      <c r="AB2227" s="408">
        <v>0</v>
      </c>
      <c r="AC2227" s="407">
        <v>0</v>
      </c>
      <c r="AD2227" s="408">
        <v>0</v>
      </c>
      <c r="AE2227" s="407">
        <v>0</v>
      </c>
      <c r="AF2227" s="408">
        <v>0</v>
      </c>
      <c r="AG2227" s="407">
        <v>0</v>
      </c>
      <c r="AI2227" s="406">
        <v>0</v>
      </c>
      <c r="AJ2227" s="407">
        <v>0</v>
      </c>
      <c r="AK2227" s="408">
        <v>0</v>
      </c>
      <c r="AL2227" s="407">
        <v>0</v>
      </c>
      <c r="AM2227" s="408">
        <v>0</v>
      </c>
      <c r="AN2227" s="407">
        <v>0</v>
      </c>
      <c r="AO2227" s="408">
        <v>0</v>
      </c>
      <c r="AP2227" s="407">
        <v>0</v>
      </c>
      <c r="AQ2227" s="408">
        <v>0</v>
      </c>
      <c r="AR2227" s="407">
        <v>0</v>
      </c>
      <c r="AT2227" s="406">
        <v>0</v>
      </c>
      <c r="AU2227" s="407">
        <v>0</v>
      </c>
      <c r="AV2227" s="408">
        <v>0</v>
      </c>
      <c r="AW2227" s="407">
        <v>0</v>
      </c>
      <c r="AX2227" s="408">
        <v>0</v>
      </c>
      <c r="AY2227" s="407">
        <v>0</v>
      </c>
      <c r="AZ2227" s="408">
        <v>0</v>
      </c>
      <c r="BA2227" s="407">
        <v>0</v>
      </c>
      <c r="BB2227" s="408">
        <v>0</v>
      </c>
      <c r="BC2227" s="407">
        <v>0</v>
      </c>
    </row>
    <row r="2228" spans="1:55" x14ac:dyDescent="0.35">
      <c r="A2228" s="385" t="str" cm="1">
        <f t="array" ref="A2228">IFERROR(_xlfn.IFS(AND(F2228="Renta Variable",O2228=1),IFERROR(MATCH(B2228,[1]RV_Det!C:C,0),"Rev"),AND(J2228="Corporativa",O2228=1,I2228="EM"),IFERROR(MATCH(B2228,[1]RF_Corps!B:B,0),"Rev"),AND(F2228="Alternativos",O2228=1),IFERROR(MATCH(B2228,[1]Rep4!C:C,0),"Rev")),"")</f>
        <v/>
      </c>
      <c r="B2228" s="394" t="s">
        <v>5841</v>
      </c>
      <c r="C2228" s="409" t="s">
        <v>5842</v>
      </c>
      <c r="D2228" s="395" t="s">
        <v>5843</v>
      </c>
      <c r="E2228" s="396" t="str">
        <f>IF(B2228="","",INDEX([1]CatGlob!$S:$S,IFERROR(MATCH(MID(B2228,7,1),[1]CatGlob!$R:$R,0),MATCH(MID(B2228,1,2),[1]CatGlob!$R:$R,0))))</f>
        <v>DOL</v>
      </c>
      <c r="F2228" s="397" t="s">
        <v>43</v>
      </c>
      <c r="G2228" s="398" t="s">
        <v>358</v>
      </c>
      <c r="H2228" s="399" t="s">
        <v>145</v>
      </c>
      <c r="I2228" s="399" t="s">
        <v>600</v>
      </c>
      <c r="J2228" s="399" t="s">
        <v>600</v>
      </c>
      <c r="K2228" s="396" t="s">
        <v>600</v>
      </c>
      <c r="L2228" s="400" t="str">
        <f>IF(ISERROR(MATCH(M2228,M$10:M2227,0)),M2228,"")</f>
        <v/>
      </c>
      <c r="M2228" s="401" t="str">
        <f>IF(B2228="","",IF(ISERROR(MATCH(F2228&amp;"_"&amp;G2228&amp;"_"&amp;H2228&amp;"_"&amp;I2228&amp;"_"&amp;J2228&amp;IF(K2228="","","_"&amp;K2228),[1]CatGlob!$B:$B,0)),F2228&amp;"_"&amp;G2228&amp;"_"&amp;H2228&amp;"_"&amp;I2228&amp;"_"&amp;J2228&amp;IF(K2228="","","_"&amp;K2228),INDEX([1]CatGlob!$C:$C,MATCH(F2228&amp;"_"&amp;G2228&amp;"_"&amp;H2228&amp;"_"&amp;I2228&amp;"_"&amp;J2228&amp;IF(K2228="","","_"&amp;K2228),[1]CatGlob!$B:$B,0))))</f>
        <v>RVI_EM_AGG</v>
      </c>
      <c r="N2228" s="402" t="str">
        <f t="shared" si="69"/>
        <v/>
      </c>
      <c r="O2228" s="402" t="str">
        <f t="shared" si="68"/>
        <v/>
      </c>
      <c r="P2228" s="401" t="str">
        <f>IF(LEN(B2228)&gt;8,INDEX([1]CatGlob!$X:$X,MATCH(M2228,[1]CatGlob!$W:$W,0)),"")</f>
        <v>INTER</v>
      </c>
      <c r="Q2228" s="403" t="str">
        <f>INDEX([1]CatGlob!P:P,MATCH(M2228,[1]CatGlob!O:O,0))</f>
        <v>RVI</v>
      </c>
      <c r="R2228" s="403" t="s">
        <v>601</v>
      </c>
      <c r="S2228" s="403" t="s">
        <v>1025</v>
      </c>
      <c r="T2228" s="403" t="str">
        <f>INDEX([1]CatGlob!$D:$D,MATCH($M2228,[1]CatGlob!$C:$C,0))</f>
        <v>RVI</v>
      </c>
      <c r="U2228" s="403" t="s">
        <v>602</v>
      </c>
      <c r="V2228" s="404" t="str">
        <f>INDEX([1]CatGlob!$F:$F,MATCH($M2228,[1]CatGlob!$C:$C,0))</f>
        <v>RVI</v>
      </c>
      <c r="W2228" s="405"/>
      <c r="X2228" s="406">
        <v>0</v>
      </c>
      <c r="Y2228" s="407">
        <v>0</v>
      </c>
      <c r="Z2228" s="408">
        <v>0</v>
      </c>
      <c r="AA2228" s="407">
        <v>0</v>
      </c>
      <c r="AB2228" s="408">
        <v>0</v>
      </c>
      <c r="AC2228" s="407">
        <v>0</v>
      </c>
      <c r="AD2228" s="408">
        <v>0</v>
      </c>
      <c r="AE2228" s="407">
        <v>0</v>
      </c>
      <c r="AF2228" s="408">
        <v>0</v>
      </c>
      <c r="AG2228" s="407">
        <v>0</v>
      </c>
      <c r="AI2228" s="406">
        <v>0</v>
      </c>
      <c r="AJ2228" s="407">
        <v>0</v>
      </c>
      <c r="AK2228" s="408">
        <v>0</v>
      </c>
      <c r="AL2228" s="407">
        <v>0</v>
      </c>
      <c r="AM2228" s="408">
        <v>0</v>
      </c>
      <c r="AN2228" s="407">
        <v>0</v>
      </c>
      <c r="AO2228" s="408">
        <v>0</v>
      </c>
      <c r="AP2228" s="407">
        <v>0</v>
      </c>
      <c r="AQ2228" s="408">
        <v>0</v>
      </c>
      <c r="AR2228" s="407">
        <v>0</v>
      </c>
      <c r="AT2228" s="406">
        <v>0</v>
      </c>
      <c r="AU2228" s="407">
        <v>0</v>
      </c>
      <c r="AV2228" s="408">
        <v>0</v>
      </c>
      <c r="AW2228" s="407">
        <v>0</v>
      </c>
      <c r="AX2228" s="408">
        <v>0</v>
      </c>
      <c r="AY2228" s="407">
        <v>0</v>
      </c>
      <c r="AZ2228" s="408">
        <v>0</v>
      </c>
      <c r="BA2228" s="407">
        <v>0</v>
      </c>
      <c r="BB2228" s="408">
        <v>0</v>
      </c>
      <c r="BC2228" s="407">
        <v>0</v>
      </c>
    </row>
    <row r="2229" spans="1:55" x14ac:dyDescent="0.35">
      <c r="A2229" s="385" t="str" cm="1">
        <f t="array" ref="A2229">IFERROR(_xlfn.IFS(AND(F2229="Renta Variable",O2229=1),IFERROR(MATCH(B2229,[1]RV_Det!C:C,0),"Rev"),AND(J2229="Corporativa",O2229=1,I2229="EM"),IFERROR(MATCH(B2229,[1]RF_Corps!B:B,0),"Rev"),AND(F2229="Alternativos",O2229=1),IFERROR(MATCH(B2229,[1]Rep4!C:C,0),"Rev")),"")</f>
        <v/>
      </c>
      <c r="B2229" s="394" t="s">
        <v>5844</v>
      </c>
      <c r="C2229" s="409" t="s">
        <v>5845</v>
      </c>
      <c r="D2229" s="395" t="s">
        <v>5846</v>
      </c>
      <c r="E2229" s="396" t="str">
        <f>IF(B2229="","",INDEX([1]CatGlob!$S:$S,IFERROR(MATCH(MID(B2229,7,1),[1]CatGlob!$R:$R,0),MATCH(MID(B2229,1,2),[1]CatGlob!$R:$R,0))))</f>
        <v>DOL</v>
      </c>
      <c r="F2229" s="397" t="s">
        <v>43</v>
      </c>
      <c r="G2229" s="398" t="s">
        <v>358</v>
      </c>
      <c r="H2229" s="399" t="s">
        <v>145</v>
      </c>
      <c r="I2229" s="399" t="s">
        <v>600</v>
      </c>
      <c r="J2229" s="399" t="s">
        <v>600</v>
      </c>
      <c r="K2229" s="396" t="s">
        <v>600</v>
      </c>
      <c r="L2229" s="400" t="str">
        <f>IF(ISERROR(MATCH(M2229,M$10:M2228,0)),M2229,"")</f>
        <v/>
      </c>
      <c r="M2229" s="401" t="str">
        <f>IF(B2229="","",IF(ISERROR(MATCH(F2229&amp;"_"&amp;G2229&amp;"_"&amp;H2229&amp;"_"&amp;I2229&amp;"_"&amp;J2229&amp;IF(K2229="","","_"&amp;K2229),[1]CatGlob!$B:$B,0)),F2229&amp;"_"&amp;G2229&amp;"_"&amp;H2229&amp;"_"&amp;I2229&amp;"_"&amp;J2229&amp;IF(K2229="","","_"&amp;K2229),INDEX([1]CatGlob!$C:$C,MATCH(F2229&amp;"_"&amp;G2229&amp;"_"&amp;H2229&amp;"_"&amp;I2229&amp;"_"&amp;J2229&amp;IF(K2229="","","_"&amp;K2229),[1]CatGlob!$B:$B,0))))</f>
        <v>RVI_EM_AGG</v>
      </c>
      <c r="N2229" s="402" t="str">
        <f t="shared" si="69"/>
        <v/>
      </c>
      <c r="O2229" s="402" t="str">
        <f t="shared" si="68"/>
        <v/>
      </c>
      <c r="P2229" s="401" t="str">
        <f>IF(LEN(B2229)&gt;8,INDEX([1]CatGlob!$X:$X,MATCH(M2229,[1]CatGlob!$W:$W,0)),"")</f>
        <v>INTER</v>
      </c>
      <c r="Q2229" s="403" t="str">
        <f>INDEX([1]CatGlob!P:P,MATCH(M2229,[1]CatGlob!O:O,0))</f>
        <v>RVI</v>
      </c>
      <c r="R2229" s="403" t="s">
        <v>601</v>
      </c>
      <c r="S2229" s="403" t="s">
        <v>1025</v>
      </c>
      <c r="T2229" s="403" t="str">
        <f>INDEX([1]CatGlob!$D:$D,MATCH($M2229,[1]CatGlob!$C:$C,0))</f>
        <v>RVI</v>
      </c>
      <c r="U2229" s="403" t="s">
        <v>602</v>
      </c>
      <c r="V2229" s="404" t="str">
        <f>INDEX([1]CatGlob!$F:$F,MATCH($M2229,[1]CatGlob!$C:$C,0))</f>
        <v>RVI</v>
      </c>
      <c r="W2229" s="405"/>
      <c r="X2229" s="406">
        <v>0</v>
      </c>
      <c r="Y2229" s="407">
        <v>0</v>
      </c>
      <c r="Z2229" s="408">
        <v>0</v>
      </c>
      <c r="AA2229" s="407">
        <v>0</v>
      </c>
      <c r="AB2229" s="408">
        <v>0</v>
      </c>
      <c r="AC2229" s="407">
        <v>0</v>
      </c>
      <c r="AD2229" s="408">
        <v>0</v>
      </c>
      <c r="AE2229" s="407">
        <v>0</v>
      </c>
      <c r="AF2229" s="408">
        <v>0</v>
      </c>
      <c r="AG2229" s="407">
        <v>0</v>
      </c>
      <c r="AI2229" s="406">
        <v>0</v>
      </c>
      <c r="AJ2229" s="407">
        <v>0</v>
      </c>
      <c r="AK2229" s="408">
        <v>0</v>
      </c>
      <c r="AL2229" s="407">
        <v>0</v>
      </c>
      <c r="AM2229" s="408">
        <v>0</v>
      </c>
      <c r="AN2229" s="407">
        <v>0</v>
      </c>
      <c r="AO2229" s="408">
        <v>0</v>
      </c>
      <c r="AP2229" s="407">
        <v>0</v>
      </c>
      <c r="AQ2229" s="408">
        <v>0</v>
      </c>
      <c r="AR2229" s="407">
        <v>0</v>
      </c>
      <c r="AT2229" s="406">
        <v>0</v>
      </c>
      <c r="AU2229" s="407">
        <v>0</v>
      </c>
      <c r="AV2229" s="408">
        <v>0</v>
      </c>
      <c r="AW2229" s="407">
        <v>0</v>
      </c>
      <c r="AX2229" s="408">
        <v>0</v>
      </c>
      <c r="AY2229" s="407">
        <v>0</v>
      </c>
      <c r="AZ2229" s="408">
        <v>0</v>
      </c>
      <c r="BA2229" s="407">
        <v>0</v>
      </c>
      <c r="BB2229" s="408">
        <v>0</v>
      </c>
      <c r="BC2229" s="407">
        <v>0</v>
      </c>
    </row>
    <row r="2230" spans="1:55" x14ac:dyDescent="0.35">
      <c r="A2230" s="385" t="str" cm="1">
        <f t="array" ref="A2230">IFERROR(_xlfn.IFS(AND(F2230="Renta Variable",O2230=1),IFERROR(MATCH(B2230,[1]RV_Det!C:C,0),"Rev"),AND(J2230="Corporativa",O2230=1,I2230="EM"),IFERROR(MATCH(B2230,[1]RF_Corps!B:B,0),"Rev"),AND(F2230="Alternativos",O2230=1),IFERROR(MATCH(B2230,[1]Rep4!C:C,0),"Rev")),"")</f>
        <v/>
      </c>
      <c r="B2230" s="394" t="s">
        <v>5847</v>
      </c>
      <c r="C2230" s="409" t="s">
        <v>5848</v>
      </c>
      <c r="D2230" s="395" t="s">
        <v>5849</v>
      </c>
      <c r="E2230" s="396" t="str">
        <f>IF(B2230="","",INDEX([1]CatGlob!$S:$S,IFERROR(MATCH(MID(B2230,7,1),[1]CatGlob!$R:$R,0),MATCH(MID(B2230,1,2),[1]CatGlob!$R:$R,0))))</f>
        <v>DOL</v>
      </c>
      <c r="F2230" s="397" t="s">
        <v>43</v>
      </c>
      <c r="G2230" s="398" t="s">
        <v>358</v>
      </c>
      <c r="H2230" s="399" t="s">
        <v>145</v>
      </c>
      <c r="I2230" s="399" t="s">
        <v>600</v>
      </c>
      <c r="J2230" s="399" t="s">
        <v>600</v>
      </c>
      <c r="K2230" s="396" t="s">
        <v>600</v>
      </c>
      <c r="L2230" s="400" t="str">
        <f>IF(ISERROR(MATCH(M2230,M$10:M2229,0)),M2230,"")</f>
        <v/>
      </c>
      <c r="M2230" s="401" t="str">
        <f>IF(B2230="","",IF(ISERROR(MATCH(F2230&amp;"_"&amp;G2230&amp;"_"&amp;H2230&amp;"_"&amp;I2230&amp;"_"&amp;J2230&amp;IF(K2230="","","_"&amp;K2230),[1]CatGlob!$B:$B,0)),F2230&amp;"_"&amp;G2230&amp;"_"&amp;H2230&amp;"_"&amp;I2230&amp;"_"&amp;J2230&amp;IF(K2230="","","_"&amp;K2230),INDEX([1]CatGlob!$C:$C,MATCH(F2230&amp;"_"&amp;G2230&amp;"_"&amp;H2230&amp;"_"&amp;I2230&amp;"_"&amp;J2230&amp;IF(K2230="","","_"&amp;K2230),[1]CatGlob!$B:$B,0))))</f>
        <v>RVI_EM_AGG</v>
      </c>
      <c r="N2230" s="402" t="str">
        <f t="shared" si="69"/>
        <v/>
      </c>
      <c r="O2230" s="402" t="str">
        <f t="shared" si="68"/>
        <v/>
      </c>
      <c r="P2230" s="401" t="str">
        <f>IF(LEN(B2230)&gt;8,INDEX([1]CatGlob!$X:$X,MATCH(M2230,[1]CatGlob!$W:$W,0)),"")</f>
        <v>INTER</v>
      </c>
      <c r="Q2230" s="403" t="str">
        <f>INDEX([1]CatGlob!P:P,MATCH(M2230,[1]CatGlob!O:O,0))</f>
        <v>RVI</v>
      </c>
      <c r="R2230" s="403" t="s">
        <v>1017</v>
      </c>
      <c r="S2230" s="403" t="s">
        <v>1018</v>
      </c>
      <c r="T2230" s="403" t="str">
        <f>INDEX([1]CatGlob!$D:$D,MATCH($M2230,[1]CatGlob!$C:$C,0))</f>
        <v>RVI</v>
      </c>
      <c r="U2230" s="403" t="s">
        <v>602</v>
      </c>
      <c r="V2230" s="404" t="str">
        <f>INDEX([1]CatGlob!$F:$F,MATCH($M2230,[1]CatGlob!$C:$C,0))</f>
        <v>RVI</v>
      </c>
      <c r="W2230" s="405"/>
      <c r="X2230" s="406">
        <v>0</v>
      </c>
      <c r="Y2230" s="407">
        <v>0</v>
      </c>
      <c r="Z2230" s="408">
        <v>0</v>
      </c>
      <c r="AA2230" s="407">
        <v>0</v>
      </c>
      <c r="AB2230" s="408">
        <v>0</v>
      </c>
      <c r="AC2230" s="407">
        <v>0</v>
      </c>
      <c r="AD2230" s="408">
        <v>0</v>
      </c>
      <c r="AE2230" s="407">
        <v>0</v>
      </c>
      <c r="AF2230" s="408">
        <v>0</v>
      </c>
      <c r="AG2230" s="407">
        <v>0</v>
      </c>
      <c r="AI2230" s="406">
        <v>0</v>
      </c>
      <c r="AJ2230" s="407">
        <v>0</v>
      </c>
      <c r="AK2230" s="408">
        <v>0</v>
      </c>
      <c r="AL2230" s="407">
        <v>0</v>
      </c>
      <c r="AM2230" s="408">
        <v>0</v>
      </c>
      <c r="AN2230" s="407">
        <v>0</v>
      </c>
      <c r="AO2230" s="408">
        <v>0</v>
      </c>
      <c r="AP2230" s="407">
        <v>0</v>
      </c>
      <c r="AQ2230" s="408">
        <v>0</v>
      </c>
      <c r="AR2230" s="407">
        <v>0</v>
      </c>
      <c r="AT2230" s="406">
        <v>0</v>
      </c>
      <c r="AU2230" s="407">
        <v>0</v>
      </c>
      <c r="AV2230" s="408">
        <v>0</v>
      </c>
      <c r="AW2230" s="407">
        <v>0</v>
      </c>
      <c r="AX2230" s="408">
        <v>0</v>
      </c>
      <c r="AY2230" s="407">
        <v>0</v>
      </c>
      <c r="AZ2230" s="408">
        <v>0</v>
      </c>
      <c r="BA2230" s="407">
        <v>0</v>
      </c>
      <c r="BB2230" s="408">
        <v>0</v>
      </c>
      <c r="BC2230" s="407">
        <v>0</v>
      </c>
    </row>
    <row r="2231" spans="1:55" x14ac:dyDescent="0.35">
      <c r="A2231" s="385" cm="1">
        <f t="array" ref="A2231">IFERROR(_xlfn.IFS(AND(F2231="Renta Variable",O2231=1),IFERROR(MATCH(B2231,[1]RV_Det!C:C,0),"Rev"),AND(J2231="Corporativa",O2231=1,I2231="EM"),IFERROR(MATCH(B2231,[1]RF_Corps!B:B,0),"Rev"),AND(F2231="Alternativos",O2231=1),IFERROR(MATCH(B2231,[1]Rep4!C:C,0),"Rev")),"")</f>
        <v>320</v>
      </c>
      <c r="B2231" s="394" t="s">
        <v>5850</v>
      </c>
      <c r="C2231" s="409" t="s">
        <v>5851</v>
      </c>
      <c r="D2231" s="395" t="s">
        <v>5852</v>
      </c>
      <c r="E2231" s="396" t="str">
        <f>IF(B2231="","",INDEX([1]CatGlob!$S:$S,IFERROR(MATCH(MID(B2231,7,1),[1]CatGlob!$R:$R,0),MATCH(MID(B2231,1,2),[1]CatGlob!$R:$R,0))))</f>
        <v>DOL</v>
      </c>
      <c r="F2231" s="397" t="s">
        <v>43</v>
      </c>
      <c r="G2231" s="398" t="s">
        <v>358</v>
      </c>
      <c r="H2231" s="399" t="s">
        <v>145</v>
      </c>
      <c r="I2231" s="399" t="s">
        <v>600</v>
      </c>
      <c r="J2231" s="399" t="s">
        <v>600</v>
      </c>
      <c r="K2231" s="396" t="s">
        <v>600</v>
      </c>
      <c r="L2231" s="400" t="str">
        <f>IF(ISERROR(MATCH(M2231,M$10:M2230,0)),M2231,"")</f>
        <v/>
      </c>
      <c r="M2231" s="401" t="str">
        <f>IF(B2231="","",IF(ISERROR(MATCH(F2231&amp;"_"&amp;G2231&amp;"_"&amp;H2231&amp;"_"&amp;I2231&amp;"_"&amp;J2231&amp;IF(K2231="","","_"&amp;K2231),[1]CatGlob!$B:$B,0)),F2231&amp;"_"&amp;G2231&amp;"_"&amp;H2231&amp;"_"&amp;I2231&amp;"_"&amp;J2231&amp;IF(K2231="","","_"&amp;K2231),INDEX([1]CatGlob!$C:$C,MATCH(F2231&amp;"_"&amp;G2231&amp;"_"&amp;H2231&amp;"_"&amp;I2231&amp;"_"&amp;J2231&amp;IF(K2231="","","_"&amp;K2231),[1]CatGlob!$B:$B,0))))</f>
        <v>RVI_EM_AGG</v>
      </c>
      <c r="N2231" s="402" t="str">
        <f t="shared" si="69"/>
        <v/>
      </c>
      <c r="O2231" s="402">
        <f t="shared" si="68"/>
        <v>1</v>
      </c>
      <c r="P2231" s="401" t="str">
        <f>IF(LEN(B2231)&gt;8,INDEX([1]CatGlob!$X:$X,MATCH(M2231,[1]CatGlob!$W:$W,0)),"")</f>
        <v>INTER</v>
      </c>
      <c r="Q2231" s="403" t="str">
        <f>INDEX([1]CatGlob!P:P,MATCH(M2231,[1]CatGlob!O:O,0))</f>
        <v>RVI</v>
      </c>
      <c r="R2231" s="403" t="s">
        <v>1017</v>
      </c>
      <c r="S2231" s="403" t="s">
        <v>1018</v>
      </c>
      <c r="T2231" s="403" t="str">
        <f>INDEX([1]CatGlob!$D:$D,MATCH($M2231,[1]CatGlob!$C:$C,0))</f>
        <v>RVI</v>
      </c>
      <c r="U2231" s="403" t="s">
        <v>602</v>
      </c>
      <c r="V2231" s="404" t="str">
        <f>INDEX([1]CatGlob!$F:$F,MATCH($M2231,[1]CatGlob!$C:$C,0))</f>
        <v>RVI</v>
      </c>
      <c r="W2231" s="405"/>
      <c r="X2231" s="406">
        <v>0</v>
      </c>
      <c r="Y2231" s="407">
        <v>0</v>
      </c>
      <c r="Z2231" s="408">
        <v>0</v>
      </c>
      <c r="AA2231" s="407">
        <v>0</v>
      </c>
      <c r="AB2231" s="408">
        <v>0</v>
      </c>
      <c r="AC2231" s="407">
        <v>0</v>
      </c>
      <c r="AD2231" s="408">
        <v>0</v>
      </c>
      <c r="AE2231" s="407">
        <v>0</v>
      </c>
      <c r="AF2231" s="408">
        <v>0</v>
      </c>
      <c r="AG2231" s="407">
        <v>0</v>
      </c>
      <c r="AI2231" s="406">
        <v>0</v>
      </c>
      <c r="AJ2231" s="407">
        <v>0</v>
      </c>
      <c r="AK2231" s="408">
        <v>-2.40901399266489E-8</v>
      </c>
      <c r="AL2231" s="407">
        <v>-9.0512486394800396E-6</v>
      </c>
      <c r="AM2231" s="408">
        <v>0</v>
      </c>
      <c r="AN2231" s="407">
        <v>0</v>
      </c>
      <c r="AO2231" s="408">
        <v>0</v>
      </c>
      <c r="AP2231" s="407">
        <v>0</v>
      </c>
      <c r="AQ2231" s="408">
        <v>-6.9543078231958296E-9</v>
      </c>
      <c r="AR2231" s="407">
        <v>-2.6129017687271999E-6</v>
      </c>
      <c r="AT2231" s="406">
        <v>0</v>
      </c>
      <c r="AU2231" s="407">
        <v>0</v>
      </c>
      <c r="AV2231" s="408">
        <v>-4.6270719334593998E-4</v>
      </c>
      <c r="AW2231" s="407">
        <v>-0.173850294988842</v>
      </c>
      <c r="AX2231" s="408">
        <v>0</v>
      </c>
      <c r="AY2231" s="407">
        <v>0</v>
      </c>
      <c r="AZ2231" s="408">
        <v>0</v>
      </c>
      <c r="BA2231" s="407">
        <v>0</v>
      </c>
      <c r="BB2231" s="408">
        <v>-2.1177390499529101E-4</v>
      </c>
      <c r="BC2231" s="407">
        <v>-7.9568583293764206E-2</v>
      </c>
    </row>
    <row r="2232" spans="1:55" x14ac:dyDescent="0.35">
      <c r="A2232" s="385" t="str" cm="1">
        <f t="array" ref="A2232">IFERROR(_xlfn.IFS(AND(F2232="Renta Variable",O2232=1),IFERROR(MATCH(B2232,[1]RV_Det!C:C,0),"Rev"),AND(J2232="Corporativa",O2232=1,I2232="EM"),IFERROR(MATCH(B2232,[1]RF_Corps!B:B,0),"Rev"),AND(F2232="Alternativos",O2232=1),IFERROR(MATCH(B2232,[1]Rep4!C:C,0),"Rev")),"")</f>
        <v/>
      </c>
      <c r="B2232" s="394" t="s">
        <v>5853</v>
      </c>
      <c r="C2232" s="409" t="s">
        <v>5854</v>
      </c>
      <c r="D2232" s="395" t="s">
        <v>5855</v>
      </c>
      <c r="E2232" s="396" t="str">
        <f>IF(B2232="","",INDEX([1]CatGlob!$S:$S,IFERROR(MATCH(MID(B2232,7,1),[1]CatGlob!$R:$R,0),MATCH(MID(B2232,1,2),[1]CatGlob!$R:$R,0))))</f>
        <v>DOL</v>
      </c>
      <c r="F2232" s="397" t="s">
        <v>43</v>
      </c>
      <c r="G2232" s="398" t="s">
        <v>358</v>
      </c>
      <c r="H2232" s="399" t="s">
        <v>145</v>
      </c>
      <c r="I2232" s="399" t="s">
        <v>600</v>
      </c>
      <c r="J2232" s="399" t="s">
        <v>600</v>
      </c>
      <c r="K2232" s="396" t="s">
        <v>600</v>
      </c>
      <c r="L2232" s="400" t="str">
        <f>IF(ISERROR(MATCH(M2232,M$10:M2231,0)),M2232,"")</f>
        <v/>
      </c>
      <c r="M2232" s="401" t="str">
        <f>IF(B2232="","",IF(ISERROR(MATCH(F2232&amp;"_"&amp;G2232&amp;"_"&amp;H2232&amp;"_"&amp;I2232&amp;"_"&amp;J2232&amp;IF(K2232="","","_"&amp;K2232),[1]CatGlob!$B:$B,0)),F2232&amp;"_"&amp;G2232&amp;"_"&amp;H2232&amp;"_"&amp;I2232&amp;"_"&amp;J2232&amp;IF(K2232="","","_"&amp;K2232),INDEX([1]CatGlob!$C:$C,MATCH(F2232&amp;"_"&amp;G2232&amp;"_"&amp;H2232&amp;"_"&amp;I2232&amp;"_"&amp;J2232&amp;IF(K2232="","","_"&amp;K2232),[1]CatGlob!$B:$B,0))))</f>
        <v>RVI_EM_AGG</v>
      </c>
      <c r="N2232" s="402" t="str">
        <f t="shared" si="69"/>
        <v/>
      </c>
      <c r="O2232" s="402" t="str">
        <f t="shared" si="68"/>
        <v/>
      </c>
      <c r="P2232" s="401" t="str">
        <f>IF(LEN(B2232)&gt;8,INDEX([1]CatGlob!$X:$X,MATCH(M2232,[1]CatGlob!$W:$W,0)),"")</f>
        <v>INTER</v>
      </c>
      <c r="Q2232" s="403" t="str">
        <f>INDEX([1]CatGlob!P:P,MATCH(M2232,[1]CatGlob!O:O,0))</f>
        <v>RVI</v>
      </c>
      <c r="R2232" s="403" t="s">
        <v>1017</v>
      </c>
      <c r="S2232" s="403" t="s">
        <v>1018</v>
      </c>
      <c r="T2232" s="403" t="str">
        <f>INDEX([1]CatGlob!$D:$D,MATCH($M2232,[1]CatGlob!$C:$C,0))</f>
        <v>RVI</v>
      </c>
      <c r="U2232" s="403" t="s">
        <v>602</v>
      </c>
      <c r="V2232" s="404" t="str">
        <f>INDEX([1]CatGlob!$F:$F,MATCH($M2232,[1]CatGlob!$C:$C,0))</f>
        <v>RVI</v>
      </c>
      <c r="W2232" s="405"/>
      <c r="X2232" s="406">
        <v>0</v>
      </c>
      <c r="Y2232" s="407">
        <v>0</v>
      </c>
      <c r="Z2232" s="408">
        <v>0</v>
      </c>
      <c r="AA2232" s="407">
        <v>0</v>
      </c>
      <c r="AB2232" s="408">
        <v>0</v>
      </c>
      <c r="AC2232" s="407">
        <v>0</v>
      </c>
      <c r="AD2232" s="408">
        <v>0</v>
      </c>
      <c r="AE2232" s="407">
        <v>0</v>
      </c>
      <c r="AF2232" s="408">
        <v>0</v>
      </c>
      <c r="AG2232" s="407">
        <v>0</v>
      </c>
      <c r="AI2232" s="406">
        <v>0</v>
      </c>
      <c r="AJ2232" s="407">
        <v>0</v>
      </c>
      <c r="AK2232" s="408">
        <v>0</v>
      </c>
      <c r="AL2232" s="407">
        <v>0</v>
      </c>
      <c r="AM2232" s="408">
        <v>0</v>
      </c>
      <c r="AN2232" s="407">
        <v>0</v>
      </c>
      <c r="AO2232" s="408">
        <v>0</v>
      </c>
      <c r="AP2232" s="407">
        <v>0</v>
      </c>
      <c r="AQ2232" s="408">
        <v>0</v>
      </c>
      <c r="AR2232" s="407">
        <v>0</v>
      </c>
      <c r="AT2232" s="406">
        <v>0</v>
      </c>
      <c r="AU2232" s="407">
        <v>0</v>
      </c>
      <c r="AV2232" s="408">
        <v>0</v>
      </c>
      <c r="AW2232" s="407">
        <v>0</v>
      </c>
      <c r="AX2232" s="408">
        <v>0</v>
      </c>
      <c r="AY2232" s="407">
        <v>0</v>
      </c>
      <c r="AZ2232" s="408">
        <v>0</v>
      </c>
      <c r="BA2232" s="407">
        <v>0</v>
      </c>
      <c r="BB2232" s="408">
        <v>0</v>
      </c>
      <c r="BC2232" s="407">
        <v>0</v>
      </c>
    </row>
    <row r="2233" spans="1:55" x14ac:dyDescent="0.35">
      <c r="A2233" s="385" t="str" cm="1">
        <f t="array" ref="A2233">IFERROR(_xlfn.IFS(AND(F2233="Renta Variable",O2233=1),IFERROR(MATCH(B2233,[1]RV_Det!C:C,0),"Rev"),AND(J2233="Corporativa",O2233=1,I2233="EM"),IFERROR(MATCH(B2233,[1]RF_Corps!B:B,0),"Rev"),AND(F2233="Alternativos",O2233=1),IFERROR(MATCH(B2233,[1]Rep4!C:C,0),"Rev")),"")</f>
        <v/>
      </c>
      <c r="B2233" s="394" t="s">
        <v>5856</v>
      </c>
      <c r="C2233" s="409" t="s">
        <v>5857</v>
      </c>
      <c r="D2233" s="395" t="s">
        <v>5858</v>
      </c>
      <c r="E2233" s="396" t="str">
        <f>IF(B2233="","",INDEX([1]CatGlob!$S:$S,IFERROR(MATCH(MID(B2233,7,1),[1]CatGlob!$R:$R,0),MATCH(MID(B2233,1,2),[1]CatGlob!$R:$R,0))))</f>
        <v>DOL</v>
      </c>
      <c r="F2233" s="397" t="s">
        <v>43</v>
      </c>
      <c r="G2233" s="398" t="s">
        <v>358</v>
      </c>
      <c r="H2233" s="399" t="s">
        <v>145</v>
      </c>
      <c r="I2233" s="399" t="s">
        <v>600</v>
      </c>
      <c r="J2233" s="399" t="s">
        <v>600</v>
      </c>
      <c r="K2233" s="396" t="s">
        <v>600</v>
      </c>
      <c r="L2233" s="400" t="str">
        <f>IF(ISERROR(MATCH(M2233,M$10:M2232,0)),M2233,"")</f>
        <v/>
      </c>
      <c r="M2233" s="401" t="str">
        <f>IF(B2233="","",IF(ISERROR(MATCH(F2233&amp;"_"&amp;G2233&amp;"_"&amp;H2233&amp;"_"&amp;I2233&amp;"_"&amp;J2233&amp;IF(K2233="","","_"&amp;K2233),[1]CatGlob!$B:$B,0)),F2233&amp;"_"&amp;G2233&amp;"_"&amp;H2233&amp;"_"&amp;I2233&amp;"_"&amp;J2233&amp;IF(K2233="","","_"&amp;K2233),INDEX([1]CatGlob!$C:$C,MATCH(F2233&amp;"_"&amp;G2233&amp;"_"&amp;H2233&amp;"_"&amp;I2233&amp;"_"&amp;J2233&amp;IF(K2233="","","_"&amp;K2233),[1]CatGlob!$B:$B,0))))</f>
        <v>RVI_EM_AGG</v>
      </c>
      <c r="N2233" s="402" t="str">
        <f t="shared" si="69"/>
        <v/>
      </c>
      <c r="O2233" s="402" t="str">
        <f t="shared" si="68"/>
        <v/>
      </c>
      <c r="P2233" s="401" t="str">
        <f>IF(LEN(B2233)&gt;8,INDEX([1]CatGlob!$X:$X,MATCH(M2233,[1]CatGlob!$W:$W,0)),"")</f>
        <v>INTER</v>
      </c>
      <c r="Q2233" s="403" t="str">
        <f>INDEX([1]CatGlob!P:P,MATCH(M2233,[1]CatGlob!O:O,0))</f>
        <v>RVI</v>
      </c>
      <c r="R2233" s="403" t="s">
        <v>601</v>
      </c>
      <c r="S2233" s="403" t="s">
        <v>1025</v>
      </c>
      <c r="T2233" s="403" t="str">
        <f>INDEX([1]CatGlob!$D:$D,MATCH($M2233,[1]CatGlob!$C:$C,0))</f>
        <v>RVI</v>
      </c>
      <c r="U2233" s="403" t="s">
        <v>602</v>
      </c>
      <c r="V2233" s="404" t="str">
        <f>INDEX([1]CatGlob!$F:$F,MATCH($M2233,[1]CatGlob!$C:$C,0))</f>
        <v>RVI</v>
      </c>
      <c r="W2233" s="405"/>
      <c r="X2233" s="406">
        <v>0</v>
      </c>
      <c r="Y2233" s="407">
        <v>0</v>
      </c>
      <c r="Z2233" s="408">
        <v>0</v>
      </c>
      <c r="AA2233" s="407">
        <v>0</v>
      </c>
      <c r="AB2233" s="408">
        <v>0</v>
      </c>
      <c r="AC2233" s="407">
        <v>0</v>
      </c>
      <c r="AD2233" s="408">
        <v>0</v>
      </c>
      <c r="AE2233" s="407">
        <v>0</v>
      </c>
      <c r="AF2233" s="408">
        <v>0</v>
      </c>
      <c r="AG2233" s="407">
        <v>0</v>
      </c>
      <c r="AI2233" s="406">
        <v>0</v>
      </c>
      <c r="AJ2233" s="407">
        <v>0</v>
      </c>
      <c r="AK2233" s="408">
        <v>0</v>
      </c>
      <c r="AL2233" s="407">
        <v>0</v>
      </c>
      <c r="AM2233" s="408">
        <v>0</v>
      </c>
      <c r="AN2233" s="407">
        <v>0</v>
      </c>
      <c r="AO2233" s="408">
        <v>0</v>
      </c>
      <c r="AP2233" s="407">
        <v>0</v>
      </c>
      <c r="AQ2233" s="408">
        <v>0</v>
      </c>
      <c r="AR2233" s="407">
        <v>0</v>
      </c>
      <c r="AT2233" s="406">
        <v>0</v>
      </c>
      <c r="AU2233" s="407">
        <v>0</v>
      </c>
      <c r="AV2233" s="408">
        <v>0</v>
      </c>
      <c r="AW2233" s="407">
        <v>0</v>
      </c>
      <c r="AX2233" s="408">
        <v>0</v>
      </c>
      <c r="AY2233" s="407">
        <v>0</v>
      </c>
      <c r="AZ2233" s="408">
        <v>0</v>
      </c>
      <c r="BA2233" s="407">
        <v>0</v>
      </c>
      <c r="BB2233" s="408">
        <v>0</v>
      </c>
      <c r="BC2233" s="407">
        <v>0</v>
      </c>
    </row>
    <row r="2234" spans="1:55" x14ac:dyDescent="0.35">
      <c r="A2234" s="385" t="str" cm="1">
        <f t="array" ref="A2234">IFERROR(_xlfn.IFS(AND(F2234="Renta Variable",O2234=1),IFERROR(MATCH(B2234,[1]RV_Det!C:C,0),"Rev"),AND(J2234="Corporativa",O2234=1,I2234="EM"),IFERROR(MATCH(B2234,[1]RF_Corps!B:B,0),"Rev"),AND(F2234="Alternativos",O2234=1),IFERROR(MATCH(B2234,[1]Rep4!C:C,0),"Rev")),"")</f>
        <v/>
      </c>
      <c r="B2234" s="394" t="s">
        <v>5859</v>
      </c>
      <c r="C2234" s="409" t="s">
        <v>5860</v>
      </c>
      <c r="D2234" s="395" t="s">
        <v>5861</v>
      </c>
      <c r="E2234" s="396" t="str">
        <f>IF(B2234="","",INDEX([1]CatGlob!$S:$S,IFERROR(MATCH(MID(B2234,7,1),[1]CatGlob!$R:$R,0),MATCH(MID(B2234,1,2),[1]CatGlob!$R:$R,0))))</f>
        <v>DOL</v>
      </c>
      <c r="F2234" s="397" t="s">
        <v>43</v>
      </c>
      <c r="G2234" s="398" t="s">
        <v>358</v>
      </c>
      <c r="H2234" s="399" t="s">
        <v>145</v>
      </c>
      <c r="I2234" s="399" t="s">
        <v>600</v>
      </c>
      <c r="J2234" s="399" t="s">
        <v>600</v>
      </c>
      <c r="K2234" s="396" t="s">
        <v>600</v>
      </c>
      <c r="L2234" s="400" t="str">
        <f>IF(ISERROR(MATCH(M2234,M$10:M2233,0)),M2234,"")</f>
        <v/>
      </c>
      <c r="M2234" s="401" t="str">
        <f>IF(B2234="","",IF(ISERROR(MATCH(F2234&amp;"_"&amp;G2234&amp;"_"&amp;H2234&amp;"_"&amp;I2234&amp;"_"&amp;J2234&amp;IF(K2234="","","_"&amp;K2234),[1]CatGlob!$B:$B,0)),F2234&amp;"_"&amp;G2234&amp;"_"&amp;H2234&amp;"_"&amp;I2234&amp;"_"&amp;J2234&amp;IF(K2234="","","_"&amp;K2234),INDEX([1]CatGlob!$C:$C,MATCH(F2234&amp;"_"&amp;G2234&amp;"_"&amp;H2234&amp;"_"&amp;I2234&amp;"_"&amp;J2234&amp;IF(K2234="","","_"&amp;K2234),[1]CatGlob!$B:$B,0))))</f>
        <v>RVI_EM_AGG</v>
      </c>
      <c r="N2234" s="402" t="str">
        <f t="shared" si="69"/>
        <v/>
      </c>
      <c r="O2234" s="402" t="str">
        <f t="shared" si="68"/>
        <v/>
      </c>
      <c r="P2234" s="401" t="str">
        <f>IF(LEN(B2234)&gt;8,INDEX([1]CatGlob!$X:$X,MATCH(M2234,[1]CatGlob!$W:$W,0)),"")</f>
        <v>INTER</v>
      </c>
      <c r="Q2234" s="403" t="str">
        <f>INDEX([1]CatGlob!P:P,MATCH(M2234,[1]CatGlob!O:O,0))</f>
        <v>RVI</v>
      </c>
      <c r="R2234" s="403" t="s">
        <v>601</v>
      </c>
      <c r="S2234" s="403" t="s">
        <v>1025</v>
      </c>
      <c r="T2234" s="403" t="str">
        <f>INDEX([1]CatGlob!$D:$D,MATCH($M2234,[1]CatGlob!$C:$C,0))</f>
        <v>RVI</v>
      </c>
      <c r="U2234" s="403" t="s">
        <v>602</v>
      </c>
      <c r="V2234" s="404" t="str">
        <f>INDEX([1]CatGlob!$F:$F,MATCH($M2234,[1]CatGlob!$C:$C,0))</f>
        <v>RVI</v>
      </c>
      <c r="W2234" s="405"/>
      <c r="X2234" s="406">
        <v>0</v>
      </c>
      <c r="Y2234" s="407">
        <v>0</v>
      </c>
      <c r="Z2234" s="408">
        <v>0</v>
      </c>
      <c r="AA2234" s="407">
        <v>0</v>
      </c>
      <c r="AB2234" s="408">
        <v>0</v>
      </c>
      <c r="AC2234" s="407">
        <v>0</v>
      </c>
      <c r="AD2234" s="408">
        <v>0</v>
      </c>
      <c r="AE2234" s="407">
        <v>0</v>
      </c>
      <c r="AF2234" s="408">
        <v>0</v>
      </c>
      <c r="AG2234" s="407">
        <v>0</v>
      </c>
      <c r="AI2234" s="406">
        <v>0</v>
      </c>
      <c r="AJ2234" s="407">
        <v>0</v>
      </c>
      <c r="AK2234" s="408">
        <v>0</v>
      </c>
      <c r="AL2234" s="407">
        <v>0</v>
      </c>
      <c r="AM2234" s="408">
        <v>0</v>
      </c>
      <c r="AN2234" s="407">
        <v>0</v>
      </c>
      <c r="AO2234" s="444">
        <v>0</v>
      </c>
      <c r="AP2234" s="407">
        <v>0</v>
      </c>
      <c r="AQ2234" s="408">
        <v>0</v>
      </c>
      <c r="AR2234" s="407">
        <v>0</v>
      </c>
      <c r="AT2234" s="406">
        <v>0</v>
      </c>
      <c r="AU2234" s="407">
        <v>0</v>
      </c>
      <c r="AV2234" s="408">
        <v>0</v>
      </c>
      <c r="AW2234" s="407">
        <v>0</v>
      </c>
      <c r="AX2234" s="408">
        <v>0</v>
      </c>
      <c r="AY2234" s="407">
        <v>0</v>
      </c>
      <c r="AZ2234" s="408">
        <v>0</v>
      </c>
      <c r="BA2234" s="407">
        <v>0</v>
      </c>
      <c r="BB2234" s="408">
        <v>0</v>
      </c>
      <c r="BC2234" s="407">
        <v>0</v>
      </c>
    </row>
    <row r="2235" spans="1:55" x14ac:dyDescent="0.35">
      <c r="A2235" s="385" t="str" cm="1">
        <f t="array" ref="A2235">IFERROR(_xlfn.IFS(AND(F2235="Renta Variable",O2235=1),IFERROR(MATCH(B2235,[1]RV_Det!C:C,0),"Rev"),AND(J2235="Corporativa",O2235=1,I2235="EM"),IFERROR(MATCH(B2235,[1]RF_Corps!B:B,0),"Rev"),AND(F2235="Alternativos",O2235=1),IFERROR(MATCH(B2235,[1]Rep4!C:C,0),"Rev")),"")</f>
        <v/>
      </c>
      <c r="B2235" s="394" t="s">
        <v>5862</v>
      </c>
      <c r="C2235" s="409" t="s">
        <v>5863</v>
      </c>
      <c r="D2235" s="395" t="s">
        <v>5864</v>
      </c>
      <c r="E2235" s="396" t="str">
        <f>IF(B2235="","",INDEX([1]CatGlob!$S:$S,IFERROR(MATCH(MID(B2235,7,1),[1]CatGlob!$R:$R,0),MATCH(MID(B2235,1,2),[1]CatGlob!$R:$R,0))))</f>
        <v>DOL</v>
      </c>
      <c r="F2235" s="397" t="s">
        <v>43</v>
      </c>
      <c r="G2235" s="398" t="s">
        <v>358</v>
      </c>
      <c r="H2235" s="399" t="s">
        <v>145</v>
      </c>
      <c r="I2235" s="399" t="s">
        <v>600</v>
      </c>
      <c r="J2235" s="399" t="s">
        <v>600</v>
      </c>
      <c r="K2235" s="396" t="s">
        <v>600</v>
      </c>
      <c r="L2235" s="400" t="str">
        <f>IF(ISERROR(MATCH(M2235,M$10:M2234,0)),M2235,"")</f>
        <v/>
      </c>
      <c r="M2235" s="401" t="str">
        <f>IF(B2235="","",IF(ISERROR(MATCH(F2235&amp;"_"&amp;G2235&amp;"_"&amp;H2235&amp;"_"&amp;I2235&amp;"_"&amp;J2235&amp;IF(K2235="","","_"&amp;K2235),[1]CatGlob!$B:$B,0)),F2235&amp;"_"&amp;G2235&amp;"_"&amp;H2235&amp;"_"&amp;I2235&amp;"_"&amp;J2235&amp;IF(K2235="","","_"&amp;K2235),INDEX([1]CatGlob!$C:$C,MATCH(F2235&amp;"_"&amp;G2235&amp;"_"&amp;H2235&amp;"_"&amp;I2235&amp;"_"&amp;J2235&amp;IF(K2235="","","_"&amp;K2235),[1]CatGlob!$B:$B,0))))</f>
        <v>RVI_EM_AGG</v>
      </c>
      <c r="N2235" s="402" t="str">
        <f t="shared" si="69"/>
        <v/>
      </c>
      <c r="O2235" s="402" t="str">
        <f t="shared" si="68"/>
        <v/>
      </c>
      <c r="P2235" s="401" t="str">
        <f>IF(LEN(B2235)&gt;8,INDEX([1]CatGlob!$X:$X,MATCH(M2235,[1]CatGlob!$W:$W,0)),"")</f>
        <v>INTER</v>
      </c>
      <c r="Q2235" s="403" t="str">
        <f>INDEX([1]CatGlob!P:P,MATCH(M2235,[1]CatGlob!O:O,0))</f>
        <v>RVI</v>
      </c>
      <c r="R2235" s="403"/>
      <c r="S2235" s="403" t="s">
        <v>1025</v>
      </c>
      <c r="T2235" s="403" t="str">
        <f>INDEX([1]CatGlob!$D:$D,MATCH($M2235,[1]CatGlob!$C:$C,0))</f>
        <v>RVI</v>
      </c>
      <c r="U2235" s="403" t="s">
        <v>602</v>
      </c>
      <c r="V2235" s="404" t="str">
        <f>INDEX([1]CatGlob!$F:$F,MATCH($M2235,[1]CatGlob!$C:$C,0))</f>
        <v>RVI</v>
      </c>
      <c r="W2235" s="405"/>
      <c r="X2235" s="406">
        <v>0</v>
      </c>
      <c r="Y2235" s="407">
        <v>0</v>
      </c>
      <c r="Z2235" s="408">
        <v>0</v>
      </c>
      <c r="AA2235" s="407">
        <v>0</v>
      </c>
      <c r="AB2235" s="408">
        <v>0</v>
      </c>
      <c r="AC2235" s="407">
        <v>0</v>
      </c>
      <c r="AD2235" s="408">
        <v>0</v>
      </c>
      <c r="AE2235" s="407">
        <v>0</v>
      </c>
      <c r="AF2235" s="408">
        <v>0</v>
      </c>
      <c r="AG2235" s="407">
        <v>0</v>
      </c>
      <c r="AI2235" s="406">
        <v>0</v>
      </c>
      <c r="AJ2235" s="407">
        <v>0</v>
      </c>
      <c r="AK2235" s="408">
        <v>0</v>
      </c>
      <c r="AL2235" s="407">
        <v>0</v>
      </c>
      <c r="AM2235" s="408">
        <v>0</v>
      </c>
      <c r="AN2235" s="407">
        <v>0</v>
      </c>
      <c r="AO2235" s="408">
        <v>0</v>
      </c>
      <c r="AP2235" s="407">
        <v>0</v>
      </c>
      <c r="AQ2235" s="408">
        <v>0</v>
      </c>
      <c r="AR2235" s="407">
        <v>0</v>
      </c>
      <c r="AT2235" s="406">
        <v>0</v>
      </c>
      <c r="AU2235" s="407">
        <v>0</v>
      </c>
      <c r="AV2235" s="408">
        <v>0</v>
      </c>
      <c r="AW2235" s="407">
        <v>0</v>
      </c>
      <c r="AX2235" s="408">
        <v>0</v>
      </c>
      <c r="AY2235" s="407">
        <v>0</v>
      </c>
      <c r="AZ2235" s="408">
        <v>0</v>
      </c>
      <c r="BA2235" s="407">
        <v>0</v>
      </c>
      <c r="BB2235" s="408">
        <v>0</v>
      </c>
      <c r="BC2235" s="407">
        <v>0</v>
      </c>
    </row>
    <row r="2236" spans="1:55" x14ac:dyDescent="0.35">
      <c r="A2236" s="385" t="str" cm="1">
        <f t="array" ref="A2236">IFERROR(_xlfn.IFS(AND(F2236="Renta Variable",O2236=1),IFERROR(MATCH(B2236,[1]RV_Det!C:C,0),"Rev"),AND(J2236="Corporativa",O2236=1,I2236="EM"),IFERROR(MATCH(B2236,[1]RF_Corps!B:B,0),"Rev"),AND(F2236="Alternativos",O2236=1),IFERROR(MATCH(B2236,[1]Rep4!C:C,0),"Rev")),"")</f>
        <v/>
      </c>
      <c r="B2236" s="394" t="s">
        <v>5865</v>
      </c>
      <c r="C2236" s="409" t="s">
        <v>5866</v>
      </c>
      <c r="D2236" s="395" t="s">
        <v>5867</v>
      </c>
      <c r="E2236" s="396" t="str">
        <f>IF(B2236="","",INDEX([1]CatGlob!$S:$S,IFERROR(MATCH(MID(B2236,7,1),[1]CatGlob!$R:$R,0),MATCH(MID(B2236,1,2),[1]CatGlob!$R:$R,0))))</f>
        <v>DOL</v>
      </c>
      <c r="F2236" s="397" t="s">
        <v>43</v>
      </c>
      <c r="G2236" s="398" t="s">
        <v>358</v>
      </c>
      <c r="H2236" s="399" t="s">
        <v>145</v>
      </c>
      <c r="I2236" s="399" t="s">
        <v>600</v>
      </c>
      <c r="J2236" s="399" t="s">
        <v>600</v>
      </c>
      <c r="K2236" s="396" t="s">
        <v>600</v>
      </c>
      <c r="L2236" s="400" t="str">
        <f>IF(ISERROR(MATCH(M2236,M$10:M2235,0)),M2236,"")</f>
        <v/>
      </c>
      <c r="M2236" s="401" t="str">
        <f>IF(B2236="","",IF(ISERROR(MATCH(F2236&amp;"_"&amp;G2236&amp;"_"&amp;H2236&amp;"_"&amp;I2236&amp;"_"&amp;J2236&amp;IF(K2236="","","_"&amp;K2236),[1]CatGlob!$B:$B,0)),F2236&amp;"_"&amp;G2236&amp;"_"&amp;H2236&amp;"_"&amp;I2236&amp;"_"&amp;J2236&amp;IF(K2236="","","_"&amp;K2236),INDEX([1]CatGlob!$C:$C,MATCH(F2236&amp;"_"&amp;G2236&amp;"_"&amp;H2236&amp;"_"&amp;I2236&amp;"_"&amp;J2236&amp;IF(K2236="","","_"&amp;K2236),[1]CatGlob!$B:$B,0))))</f>
        <v>RVI_EM_AGG</v>
      </c>
      <c r="N2236" s="402" t="str">
        <f t="shared" si="69"/>
        <v/>
      </c>
      <c r="O2236" s="402" t="str">
        <f t="shared" si="68"/>
        <v/>
      </c>
      <c r="P2236" s="401" t="str">
        <f>IF(LEN(B2236)&gt;8,INDEX([1]CatGlob!$X:$X,MATCH(M2236,[1]CatGlob!$W:$W,0)),"")</f>
        <v>INTER</v>
      </c>
      <c r="Q2236" s="403" t="str">
        <f>INDEX([1]CatGlob!P:P,MATCH(M2236,[1]CatGlob!O:O,0))</f>
        <v>RVI</v>
      </c>
      <c r="R2236" s="403" t="s">
        <v>1017</v>
      </c>
      <c r="S2236" s="403" t="s">
        <v>1025</v>
      </c>
      <c r="T2236" s="403" t="str">
        <f>INDEX([1]CatGlob!$D:$D,MATCH($M2236,[1]CatGlob!$C:$C,0))</f>
        <v>RVI</v>
      </c>
      <c r="U2236" s="403" t="s">
        <v>602</v>
      </c>
      <c r="V2236" s="404" t="str">
        <f>INDEX([1]CatGlob!$F:$F,MATCH($M2236,[1]CatGlob!$C:$C,0))</f>
        <v>RVI</v>
      </c>
      <c r="W2236" s="405"/>
      <c r="X2236" s="406">
        <v>0</v>
      </c>
      <c r="Y2236" s="407">
        <v>0</v>
      </c>
      <c r="Z2236" s="408">
        <v>0</v>
      </c>
      <c r="AA2236" s="407">
        <v>0</v>
      </c>
      <c r="AB2236" s="408">
        <v>0</v>
      </c>
      <c r="AC2236" s="407">
        <v>0</v>
      </c>
      <c r="AD2236" s="408">
        <v>0</v>
      </c>
      <c r="AE2236" s="407">
        <v>0</v>
      </c>
      <c r="AF2236" s="408">
        <v>0</v>
      </c>
      <c r="AG2236" s="407">
        <v>0</v>
      </c>
      <c r="AI2236" s="406">
        <v>0</v>
      </c>
      <c r="AJ2236" s="407">
        <v>0</v>
      </c>
      <c r="AK2236" s="408">
        <v>0</v>
      </c>
      <c r="AL2236" s="407">
        <v>0</v>
      </c>
      <c r="AM2236" s="408">
        <v>0</v>
      </c>
      <c r="AN2236" s="407">
        <v>0</v>
      </c>
      <c r="AO2236" s="408">
        <v>0</v>
      </c>
      <c r="AP2236" s="407">
        <v>0</v>
      </c>
      <c r="AQ2236" s="408">
        <v>0</v>
      </c>
      <c r="AR2236" s="407">
        <v>0</v>
      </c>
      <c r="AT2236" s="406">
        <v>0</v>
      </c>
      <c r="AU2236" s="407">
        <v>0</v>
      </c>
      <c r="AV2236" s="408">
        <v>0</v>
      </c>
      <c r="AW2236" s="407">
        <v>0</v>
      </c>
      <c r="AX2236" s="408">
        <v>0</v>
      </c>
      <c r="AY2236" s="407">
        <v>0</v>
      </c>
      <c r="AZ2236" s="408">
        <v>0</v>
      </c>
      <c r="BA2236" s="407">
        <v>0</v>
      </c>
      <c r="BB2236" s="408">
        <v>0</v>
      </c>
      <c r="BC2236" s="407">
        <v>0</v>
      </c>
    </row>
    <row r="2237" spans="1:55" x14ac:dyDescent="0.35">
      <c r="A2237" s="385" t="str" cm="1">
        <f t="array" ref="A2237">IFERROR(_xlfn.IFS(AND(F2237="Renta Variable",O2237=1),IFERROR(MATCH(B2237,[1]RV_Det!C:C,0),"Rev"),AND(J2237="Corporativa",O2237=1,I2237="EM"),IFERROR(MATCH(B2237,[1]RF_Corps!B:B,0),"Rev"),AND(F2237="Alternativos",O2237=1),IFERROR(MATCH(B2237,[1]Rep4!C:C,0),"Rev")),"")</f>
        <v/>
      </c>
      <c r="B2237" s="394" t="s">
        <v>5868</v>
      </c>
      <c r="C2237" s="409" t="s">
        <v>5869</v>
      </c>
      <c r="D2237" s="395" t="s">
        <v>5870</v>
      </c>
      <c r="E2237" s="396" t="str">
        <f>IF(B2237="","",INDEX([1]CatGlob!$S:$S,IFERROR(MATCH(MID(B2237,7,1),[1]CatGlob!$R:$R,0),MATCH(MID(B2237,1,2),[1]CatGlob!$R:$R,0))))</f>
        <v>DOL</v>
      </c>
      <c r="F2237" s="397" t="s">
        <v>43</v>
      </c>
      <c r="G2237" s="398" t="s">
        <v>358</v>
      </c>
      <c r="H2237" s="399" t="s">
        <v>145</v>
      </c>
      <c r="I2237" s="399" t="s">
        <v>600</v>
      </c>
      <c r="J2237" s="399" t="s">
        <v>600</v>
      </c>
      <c r="K2237" s="396" t="s">
        <v>600</v>
      </c>
      <c r="L2237" s="400" t="str">
        <f>IF(ISERROR(MATCH(M2237,M$10:M2236,0)),M2237,"")</f>
        <v/>
      </c>
      <c r="M2237" s="401" t="str">
        <f>IF(B2237="","",IF(ISERROR(MATCH(F2237&amp;"_"&amp;G2237&amp;"_"&amp;H2237&amp;"_"&amp;I2237&amp;"_"&amp;J2237&amp;IF(K2237="","","_"&amp;K2237),[1]CatGlob!$B:$B,0)),F2237&amp;"_"&amp;G2237&amp;"_"&amp;H2237&amp;"_"&amp;I2237&amp;"_"&amp;J2237&amp;IF(K2237="","","_"&amp;K2237),INDEX([1]CatGlob!$C:$C,MATCH(F2237&amp;"_"&amp;G2237&amp;"_"&amp;H2237&amp;"_"&amp;I2237&amp;"_"&amp;J2237&amp;IF(K2237="","","_"&amp;K2237),[1]CatGlob!$B:$B,0))))</f>
        <v>RVI_EM_AGG</v>
      </c>
      <c r="N2237" s="402" t="str">
        <f t="shared" si="69"/>
        <v/>
      </c>
      <c r="O2237" s="402" t="str">
        <f t="shared" si="68"/>
        <v/>
      </c>
      <c r="P2237" s="401" t="str">
        <f>IF(LEN(B2237)&gt;8,INDEX([1]CatGlob!$X:$X,MATCH(M2237,[1]CatGlob!$W:$W,0)),"")</f>
        <v>INTER</v>
      </c>
      <c r="Q2237" s="403" t="str">
        <f>INDEX([1]CatGlob!P:P,MATCH(M2237,[1]CatGlob!O:O,0))</f>
        <v>RVI</v>
      </c>
      <c r="R2237" s="403" t="s">
        <v>601</v>
      </c>
      <c r="S2237" s="403" t="s">
        <v>1025</v>
      </c>
      <c r="T2237" s="403" t="str">
        <f>INDEX([1]CatGlob!$D:$D,MATCH($M2237,[1]CatGlob!$C:$C,0))</f>
        <v>RVI</v>
      </c>
      <c r="U2237" s="403" t="s">
        <v>602</v>
      </c>
      <c r="V2237" s="404" t="str">
        <f>INDEX([1]CatGlob!$F:$F,MATCH($M2237,[1]CatGlob!$C:$C,0))</f>
        <v>RVI</v>
      </c>
      <c r="W2237" s="405"/>
      <c r="X2237" s="406">
        <v>0</v>
      </c>
      <c r="Y2237" s="407">
        <v>0</v>
      </c>
      <c r="Z2237" s="408">
        <v>0</v>
      </c>
      <c r="AA2237" s="407">
        <v>0</v>
      </c>
      <c r="AB2237" s="408">
        <v>0</v>
      </c>
      <c r="AC2237" s="407">
        <v>0</v>
      </c>
      <c r="AD2237" s="408">
        <v>0</v>
      </c>
      <c r="AE2237" s="407">
        <v>0</v>
      </c>
      <c r="AF2237" s="408">
        <v>0</v>
      </c>
      <c r="AG2237" s="407">
        <v>0</v>
      </c>
      <c r="AI2237" s="406">
        <v>0</v>
      </c>
      <c r="AJ2237" s="407">
        <v>0</v>
      </c>
      <c r="AK2237" s="408">
        <v>0</v>
      </c>
      <c r="AL2237" s="407">
        <v>0</v>
      </c>
      <c r="AM2237" s="408">
        <v>0</v>
      </c>
      <c r="AN2237" s="407">
        <v>0</v>
      </c>
      <c r="AO2237" s="408">
        <v>0</v>
      </c>
      <c r="AP2237" s="407">
        <v>0</v>
      </c>
      <c r="AQ2237" s="408">
        <v>0</v>
      </c>
      <c r="AR2237" s="407">
        <v>0</v>
      </c>
      <c r="AT2237" s="406">
        <v>0</v>
      </c>
      <c r="AU2237" s="407">
        <v>0</v>
      </c>
      <c r="AV2237" s="408">
        <v>0</v>
      </c>
      <c r="AW2237" s="407">
        <v>0</v>
      </c>
      <c r="AX2237" s="408">
        <v>0</v>
      </c>
      <c r="AY2237" s="407">
        <v>0</v>
      </c>
      <c r="AZ2237" s="408">
        <v>0</v>
      </c>
      <c r="BA2237" s="407">
        <v>0</v>
      </c>
      <c r="BB2237" s="408">
        <v>0</v>
      </c>
      <c r="BC2237" s="407">
        <v>0</v>
      </c>
    </row>
    <row r="2238" spans="1:55" x14ac:dyDescent="0.35">
      <c r="A2238" s="385" cm="1">
        <f t="array" ref="A2238">IFERROR(_xlfn.IFS(AND(F2238="Renta Variable",O2238=1),IFERROR(MATCH(B2238,[1]RV_Det!C:C,0),"Rev"),AND(J2238="Corporativa",O2238=1,I2238="EM"),IFERROR(MATCH(B2238,[1]RF_Corps!B:B,0),"Rev"),AND(F2238="Alternativos",O2238=1),IFERROR(MATCH(B2238,[1]Rep4!C:C,0),"Rev")),"")</f>
        <v>336</v>
      </c>
      <c r="B2238" s="394" t="s">
        <v>5871</v>
      </c>
      <c r="C2238" s="409" t="s">
        <v>5872</v>
      </c>
      <c r="D2238" s="395" t="s">
        <v>5873</v>
      </c>
      <c r="E2238" s="396" t="str">
        <f>IF(B2238="","",INDEX([1]CatGlob!$S:$S,IFERROR(MATCH(MID(B2238,7,1),[1]CatGlob!$R:$R,0),MATCH(MID(B2238,1,2),[1]CatGlob!$R:$R,0))))</f>
        <v>DOL</v>
      </c>
      <c r="F2238" s="397" t="s">
        <v>43</v>
      </c>
      <c r="G2238" s="398" t="s">
        <v>358</v>
      </c>
      <c r="H2238" s="399" t="s">
        <v>145</v>
      </c>
      <c r="I2238" s="399" t="s">
        <v>600</v>
      </c>
      <c r="J2238" s="399" t="s">
        <v>600</v>
      </c>
      <c r="K2238" s="396" t="s">
        <v>600</v>
      </c>
      <c r="L2238" s="400" t="str">
        <f>IF(ISERROR(MATCH(M2238,M$10:M2237,0)),M2238,"")</f>
        <v/>
      </c>
      <c r="M2238" s="401" t="str">
        <f>IF(B2238="","",IF(ISERROR(MATCH(F2238&amp;"_"&amp;G2238&amp;"_"&amp;H2238&amp;"_"&amp;I2238&amp;"_"&amp;J2238&amp;IF(K2238="","","_"&amp;K2238),[1]CatGlob!$B:$B,0)),F2238&amp;"_"&amp;G2238&amp;"_"&amp;H2238&amp;"_"&amp;I2238&amp;"_"&amp;J2238&amp;IF(K2238="","","_"&amp;K2238),INDEX([1]CatGlob!$C:$C,MATCH(F2238&amp;"_"&amp;G2238&amp;"_"&amp;H2238&amp;"_"&amp;I2238&amp;"_"&amp;J2238&amp;IF(K2238="","","_"&amp;K2238),[1]CatGlob!$B:$B,0))))</f>
        <v>RVI_EM_AGG</v>
      </c>
      <c r="N2238" s="402" t="str">
        <f t="shared" si="69"/>
        <v/>
      </c>
      <c r="O2238" s="402">
        <f t="shared" si="68"/>
        <v>1</v>
      </c>
      <c r="P2238" s="401" t="str">
        <f>IF(LEN(B2238)&gt;8,INDEX([1]CatGlob!$X:$X,MATCH(M2238,[1]CatGlob!$W:$W,0)),"")</f>
        <v>INTER</v>
      </c>
      <c r="Q2238" s="403" t="str">
        <f>INDEX([1]CatGlob!P:P,MATCH(M2238,[1]CatGlob!O:O,0))</f>
        <v>RVI</v>
      </c>
      <c r="R2238" s="403" t="s">
        <v>601</v>
      </c>
      <c r="S2238" s="403" t="s">
        <v>1025</v>
      </c>
      <c r="T2238" s="403" t="str">
        <f>INDEX([1]CatGlob!$D:$D,MATCH($M2238,[1]CatGlob!$C:$C,0))</f>
        <v>RVI</v>
      </c>
      <c r="U2238" s="403" t="s">
        <v>602</v>
      </c>
      <c r="V2238" s="404" t="str">
        <f>INDEX([1]CatGlob!$F:$F,MATCH($M2238,[1]CatGlob!$C:$C,0))</f>
        <v>RVI</v>
      </c>
      <c r="W2238" s="405"/>
      <c r="X2238" s="406">
        <v>2.0144214462296298E-3</v>
      </c>
      <c r="Y2238" s="407">
        <v>0.48593223325621399</v>
      </c>
      <c r="Z2238" s="408">
        <v>2.0144214462296298E-3</v>
      </c>
      <c r="AA2238" s="407">
        <v>0.48593223325621399</v>
      </c>
      <c r="AB2238" s="408">
        <v>2.0144214462296298E-3</v>
      </c>
      <c r="AC2238" s="407">
        <v>0.48593223325621399</v>
      </c>
      <c r="AD2238" s="408">
        <v>2.0144214462296298E-3</v>
      </c>
      <c r="AE2238" s="407">
        <v>0.48593223325621399</v>
      </c>
      <c r="AF2238" s="408">
        <v>2.0144214462296298E-3</v>
      </c>
      <c r="AG2238" s="407">
        <v>0.48593223325621399</v>
      </c>
      <c r="AI2238" s="406">
        <v>3.9879853021251403E-3</v>
      </c>
      <c r="AJ2238" s="407">
        <v>0.96200852491845601</v>
      </c>
      <c r="AK2238" s="408">
        <v>3.9879853021251403E-3</v>
      </c>
      <c r="AL2238" s="407">
        <v>0.96200852491845601</v>
      </c>
      <c r="AM2238" s="408">
        <v>3.9879853021251403E-3</v>
      </c>
      <c r="AN2238" s="407">
        <v>0.96200852491845601</v>
      </c>
      <c r="AO2238" s="444">
        <v>3.9879853021251403E-3</v>
      </c>
      <c r="AP2238" s="407">
        <v>0.96200852491845601</v>
      </c>
      <c r="AQ2238" s="408">
        <v>3.9879853021251403E-3</v>
      </c>
      <c r="AR2238" s="407">
        <v>0.96200852491845601</v>
      </c>
      <c r="AT2238" s="406">
        <v>6.9479941770541698E-3</v>
      </c>
      <c r="AU2238" s="407">
        <v>1.67604169098778</v>
      </c>
      <c r="AV2238" s="408">
        <v>6.9479941770541698E-3</v>
      </c>
      <c r="AW2238" s="407">
        <v>1.67604169098778</v>
      </c>
      <c r="AX2238" s="408">
        <v>6.9479941770541698E-3</v>
      </c>
      <c r="AY2238" s="407">
        <v>1.67604169098778</v>
      </c>
      <c r="AZ2238" s="408">
        <v>6.9479941770541698E-3</v>
      </c>
      <c r="BA2238" s="407">
        <v>1.67604169098778</v>
      </c>
      <c r="BB2238" s="408">
        <v>6.9479941770541698E-3</v>
      </c>
      <c r="BC2238" s="407">
        <v>1.67604169098778</v>
      </c>
    </row>
    <row r="2239" spans="1:55" x14ac:dyDescent="0.35">
      <c r="A2239" s="385" t="str" cm="1">
        <f t="array" ref="A2239">IFERROR(_xlfn.IFS(AND(F2239="Renta Variable",O2239=1),IFERROR(MATCH(B2239,[1]RV_Det!C:C,0),"Rev"),AND(J2239="Corporativa",O2239=1,I2239="EM"),IFERROR(MATCH(B2239,[1]RF_Corps!B:B,0),"Rev"),AND(F2239="Alternativos",O2239=1),IFERROR(MATCH(B2239,[1]Rep4!C:C,0),"Rev")),"")</f>
        <v/>
      </c>
      <c r="B2239" s="394" t="s">
        <v>5874</v>
      </c>
      <c r="C2239" s="409" t="s">
        <v>5875</v>
      </c>
      <c r="D2239" s="395" t="s">
        <v>5876</v>
      </c>
      <c r="E2239" s="396" t="str">
        <f>IF(B2239="","",INDEX([1]CatGlob!$S:$S,IFERROR(MATCH(MID(B2239,7,1),[1]CatGlob!$R:$R,0),MATCH(MID(B2239,1,2),[1]CatGlob!$R:$R,0))))</f>
        <v>DOL</v>
      </c>
      <c r="F2239" s="397" t="s">
        <v>43</v>
      </c>
      <c r="G2239" s="398" t="s">
        <v>358</v>
      </c>
      <c r="H2239" s="399" t="s">
        <v>145</v>
      </c>
      <c r="I2239" s="399" t="s">
        <v>600</v>
      </c>
      <c r="J2239" s="399" t="s">
        <v>600</v>
      </c>
      <c r="K2239" s="396" t="s">
        <v>600</v>
      </c>
      <c r="L2239" s="400" t="str">
        <f>IF(ISERROR(MATCH(M2239,M$10:M2238,0)),M2239,"")</f>
        <v/>
      </c>
      <c r="M2239" s="401" t="str">
        <f>IF(B2239="","",IF(ISERROR(MATCH(F2239&amp;"_"&amp;G2239&amp;"_"&amp;H2239&amp;"_"&amp;I2239&amp;"_"&amp;J2239&amp;IF(K2239="","","_"&amp;K2239),[1]CatGlob!$B:$B,0)),F2239&amp;"_"&amp;G2239&amp;"_"&amp;H2239&amp;"_"&amp;I2239&amp;"_"&amp;J2239&amp;IF(K2239="","","_"&amp;K2239),INDEX([1]CatGlob!$C:$C,MATCH(F2239&amp;"_"&amp;G2239&amp;"_"&amp;H2239&amp;"_"&amp;I2239&amp;"_"&amp;J2239&amp;IF(K2239="","","_"&amp;K2239),[1]CatGlob!$B:$B,0))))</f>
        <v>RVI_EM_AGG</v>
      </c>
      <c r="N2239" s="402" t="str">
        <f t="shared" si="69"/>
        <v/>
      </c>
      <c r="O2239" s="402" t="str">
        <f t="shared" si="68"/>
        <v/>
      </c>
      <c r="P2239" s="401" t="str">
        <f>IF(LEN(B2239)&gt;8,INDEX([1]CatGlob!$X:$X,MATCH(M2239,[1]CatGlob!$W:$W,0)),"")</f>
        <v>INTER</v>
      </c>
      <c r="Q2239" s="403" t="str">
        <f>INDEX([1]CatGlob!P:P,MATCH(M2239,[1]CatGlob!O:O,0))</f>
        <v>RVI</v>
      </c>
      <c r="R2239" s="403" t="s">
        <v>601</v>
      </c>
      <c r="S2239" s="403" t="s">
        <v>1025</v>
      </c>
      <c r="T2239" s="403" t="str">
        <f>INDEX([1]CatGlob!$D:$D,MATCH($M2239,[1]CatGlob!$C:$C,0))</f>
        <v>RVI</v>
      </c>
      <c r="U2239" s="403" t="s">
        <v>602</v>
      </c>
      <c r="V2239" s="404" t="str">
        <f>INDEX([1]CatGlob!$F:$F,MATCH($M2239,[1]CatGlob!$C:$C,0))</f>
        <v>RVI</v>
      </c>
      <c r="W2239" s="405"/>
      <c r="X2239" s="406">
        <v>0</v>
      </c>
      <c r="Y2239" s="407">
        <v>0</v>
      </c>
      <c r="Z2239" s="408">
        <v>0</v>
      </c>
      <c r="AA2239" s="407">
        <v>0</v>
      </c>
      <c r="AB2239" s="408">
        <v>0</v>
      </c>
      <c r="AC2239" s="407">
        <v>0</v>
      </c>
      <c r="AD2239" s="408">
        <v>0</v>
      </c>
      <c r="AE2239" s="407">
        <v>0</v>
      </c>
      <c r="AF2239" s="408">
        <v>0</v>
      </c>
      <c r="AG2239" s="407">
        <v>0</v>
      </c>
      <c r="AI2239" s="406">
        <v>0</v>
      </c>
      <c r="AJ2239" s="407">
        <v>0</v>
      </c>
      <c r="AK2239" s="408">
        <v>0</v>
      </c>
      <c r="AL2239" s="407">
        <v>0</v>
      </c>
      <c r="AM2239" s="408">
        <v>0</v>
      </c>
      <c r="AN2239" s="407">
        <v>0</v>
      </c>
      <c r="AO2239" s="408">
        <v>0</v>
      </c>
      <c r="AP2239" s="407">
        <v>0</v>
      </c>
      <c r="AQ2239" s="408">
        <v>0</v>
      </c>
      <c r="AR2239" s="407">
        <v>0</v>
      </c>
      <c r="AT2239" s="406">
        <v>0</v>
      </c>
      <c r="AU2239" s="407">
        <v>0</v>
      </c>
      <c r="AV2239" s="408">
        <v>0</v>
      </c>
      <c r="AW2239" s="407">
        <v>0</v>
      </c>
      <c r="AX2239" s="408">
        <v>0</v>
      </c>
      <c r="AY2239" s="407">
        <v>0</v>
      </c>
      <c r="AZ2239" s="408">
        <v>0</v>
      </c>
      <c r="BA2239" s="407">
        <v>0</v>
      </c>
      <c r="BB2239" s="408">
        <v>0</v>
      </c>
      <c r="BC2239" s="407">
        <v>0</v>
      </c>
    </row>
    <row r="2240" spans="1:55" x14ac:dyDescent="0.35">
      <c r="A2240" s="385" t="str" cm="1">
        <f t="array" ref="A2240">IFERROR(_xlfn.IFS(AND(F2240="Renta Variable",O2240=1),IFERROR(MATCH(B2240,[1]RV_Det!C:C,0),"Rev"),AND(J2240="Corporativa",O2240=1,I2240="EM"),IFERROR(MATCH(B2240,[1]RF_Corps!B:B,0),"Rev"),AND(F2240="Alternativos",O2240=1),IFERROR(MATCH(B2240,[1]Rep4!C:C,0),"Rev")),"")</f>
        <v/>
      </c>
      <c r="B2240" s="394" t="s">
        <v>5877</v>
      </c>
      <c r="C2240" s="409" t="s">
        <v>5878</v>
      </c>
      <c r="D2240" s="395" t="s">
        <v>5879</v>
      </c>
      <c r="E2240" s="396" t="str">
        <f>IF(B2240="","",INDEX([1]CatGlob!$S:$S,IFERROR(MATCH(MID(B2240,7,1),[1]CatGlob!$R:$R,0),MATCH(MID(B2240,1,2),[1]CatGlob!$R:$R,0))))</f>
        <v>DOL</v>
      </c>
      <c r="F2240" s="397" t="s">
        <v>43</v>
      </c>
      <c r="G2240" s="398" t="s">
        <v>358</v>
      </c>
      <c r="H2240" s="399" t="s">
        <v>145</v>
      </c>
      <c r="I2240" s="399" t="s">
        <v>600</v>
      </c>
      <c r="J2240" s="399" t="s">
        <v>600</v>
      </c>
      <c r="K2240" s="396" t="s">
        <v>600</v>
      </c>
      <c r="L2240" s="400" t="str">
        <f>IF(ISERROR(MATCH(M2240,M$10:M2239,0)),M2240,"")</f>
        <v/>
      </c>
      <c r="M2240" s="401" t="str">
        <f>IF(B2240="","",IF(ISERROR(MATCH(F2240&amp;"_"&amp;G2240&amp;"_"&amp;H2240&amp;"_"&amp;I2240&amp;"_"&amp;J2240&amp;IF(K2240="","","_"&amp;K2240),[1]CatGlob!$B:$B,0)),F2240&amp;"_"&amp;G2240&amp;"_"&amp;H2240&amp;"_"&amp;I2240&amp;"_"&amp;J2240&amp;IF(K2240="","","_"&amp;K2240),INDEX([1]CatGlob!$C:$C,MATCH(F2240&amp;"_"&amp;G2240&amp;"_"&amp;H2240&amp;"_"&amp;I2240&amp;"_"&amp;J2240&amp;IF(K2240="","","_"&amp;K2240),[1]CatGlob!$B:$B,0))))</f>
        <v>RVI_EM_AGG</v>
      </c>
      <c r="N2240" s="402" t="str">
        <f t="shared" si="69"/>
        <v/>
      </c>
      <c r="O2240" s="402" t="str">
        <f t="shared" si="68"/>
        <v/>
      </c>
      <c r="P2240" s="401" t="str">
        <f>IF(LEN(B2240)&gt;8,INDEX([1]CatGlob!$X:$X,MATCH(M2240,[1]CatGlob!$W:$W,0)),"")</f>
        <v>INTER</v>
      </c>
      <c r="Q2240" s="403" t="str">
        <f>INDEX([1]CatGlob!P:P,MATCH(M2240,[1]CatGlob!O:O,0))</f>
        <v>RVI</v>
      </c>
      <c r="R2240" s="403" t="s">
        <v>1017</v>
      </c>
      <c r="S2240" s="403" t="s">
        <v>1018</v>
      </c>
      <c r="T2240" s="403" t="str">
        <f>INDEX([1]CatGlob!$D:$D,MATCH($M2240,[1]CatGlob!$C:$C,0))</f>
        <v>RVI</v>
      </c>
      <c r="U2240" s="403" t="s">
        <v>602</v>
      </c>
      <c r="V2240" s="404" t="str">
        <f>INDEX([1]CatGlob!$F:$F,MATCH($M2240,[1]CatGlob!$C:$C,0))</f>
        <v>RVI</v>
      </c>
      <c r="W2240" s="405"/>
      <c r="X2240" s="406">
        <v>0</v>
      </c>
      <c r="Y2240" s="407">
        <v>0</v>
      </c>
      <c r="Z2240" s="408">
        <v>0</v>
      </c>
      <c r="AA2240" s="407">
        <v>0</v>
      </c>
      <c r="AB2240" s="408">
        <v>0</v>
      </c>
      <c r="AC2240" s="407">
        <v>0</v>
      </c>
      <c r="AD2240" s="408">
        <v>0</v>
      </c>
      <c r="AE2240" s="407">
        <v>0</v>
      </c>
      <c r="AF2240" s="408">
        <v>0</v>
      </c>
      <c r="AG2240" s="407">
        <v>0</v>
      </c>
      <c r="AI2240" s="406">
        <v>0</v>
      </c>
      <c r="AJ2240" s="407">
        <v>0</v>
      </c>
      <c r="AK2240" s="408">
        <v>0</v>
      </c>
      <c r="AL2240" s="407">
        <v>0</v>
      </c>
      <c r="AM2240" s="408">
        <v>0</v>
      </c>
      <c r="AN2240" s="407">
        <v>0</v>
      </c>
      <c r="AO2240" s="408">
        <v>0</v>
      </c>
      <c r="AP2240" s="407">
        <v>0</v>
      </c>
      <c r="AQ2240" s="408">
        <v>0</v>
      </c>
      <c r="AR2240" s="407">
        <v>0</v>
      </c>
      <c r="AT2240" s="406">
        <v>0</v>
      </c>
      <c r="AU2240" s="407">
        <v>0</v>
      </c>
      <c r="AV2240" s="408">
        <v>0</v>
      </c>
      <c r="AW2240" s="407">
        <v>0</v>
      </c>
      <c r="AX2240" s="408">
        <v>0</v>
      </c>
      <c r="AY2240" s="407">
        <v>0</v>
      </c>
      <c r="AZ2240" s="408">
        <v>0</v>
      </c>
      <c r="BA2240" s="407">
        <v>0</v>
      </c>
      <c r="BB2240" s="408">
        <v>0</v>
      </c>
      <c r="BC2240" s="407">
        <v>0</v>
      </c>
    </row>
    <row r="2241" spans="1:55" x14ac:dyDescent="0.35">
      <c r="A2241" s="385" t="str" cm="1">
        <f t="array" ref="A2241">IFERROR(_xlfn.IFS(AND(F2241="Renta Variable",O2241=1),IFERROR(MATCH(B2241,[1]RV_Det!C:C,0),"Rev"),AND(J2241="Corporativa",O2241=1,I2241="EM"),IFERROR(MATCH(B2241,[1]RF_Corps!B:B,0),"Rev"),AND(F2241="Alternativos",O2241=1),IFERROR(MATCH(B2241,[1]Rep4!C:C,0),"Rev")),"")</f>
        <v/>
      </c>
      <c r="B2241" s="394" t="s">
        <v>5880</v>
      </c>
      <c r="C2241" s="409" t="s">
        <v>5881</v>
      </c>
      <c r="D2241" s="395" t="s">
        <v>5882</v>
      </c>
      <c r="E2241" s="396" t="str">
        <f>IF(B2241="","",INDEX([1]CatGlob!$S:$S,IFERROR(MATCH(MID(B2241,7,1),[1]CatGlob!$R:$R,0),MATCH(MID(B2241,1,2),[1]CatGlob!$R:$R,0))))</f>
        <v>DOL</v>
      </c>
      <c r="F2241" s="397" t="s">
        <v>43</v>
      </c>
      <c r="G2241" s="398" t="s">
        <v>358</v>
      </c>
      <c r="H2241" s="399" t="s">
        <v>145</v>
      </c>
      <c r="I2241" s="399" t="s">
        <v>600</v>
      </c>
      <c r="J2241" s="399" t="s">
        <v>600</v>
      </c>
      <c r="K2241" s="396" t="s">
        <v>600</v>
      </c>
      <c r="L2241" s="400" t="str">
        <f>IF(ISERROR(MATCH(M2241,M$10:M2240,0)),M2241,"")</f>
        <v/>
      </c>
      <c r="M2241" s="401" t="str">
        <f>IF(B2241="","",IF(ISERROR(MATCH(F2241&amp;"_"&amp;G2241&amp;"_"&amp;H2241&amp;"_"&amp;I2241&amp;"_"&amp;J2241&amp;IF(K2241="","","_"&amp;K2241),[1]CatGlob!$B:$B,0)),F2241&amp;"_"&amp;G2241&amp;"_"&amp;H2241&amp;"_"&amp;I2241&amp;"_"&amp;J2241&amp;IF(K2241="","","_"&amp;K2241),INDEX([1]CatGlob!$C:$C,MATCH(F2241&amp;"_"&amp;G2241&amp;"_"&amp;H2241&amp;"_"&amp;I2241&amp;"_"&amp;J2241&amp;IF(K2241="","","_"&amp;K2241),[1]CatGlob!$B:$B,0))))</f>
        <v>RVI_EM_AGG</v>
      </c>
      <c r="N2241" s="402" t="str">
        <f t="shared" si="69"/>
        <v/>
      </c>
      <c r="O2241" s="402" t="str">
        <f t="shared" si="68"/>
        <v/>
      </c>
      <c r="P2241" s="401" t="str">
        <f>IF(LEN(B2241)&gt;8,INDEX([1]CatGlob!$X:$X,MATCH(M2241,[1]CatGlob!$W:$W,0)),"")</f>
        <v>INTER</v>
      </c>
      <c r="Q2241" s="403" t="str">
        <f>INDEX([1]CatGlob!P:P,MATCH(M2241,[1]CatGlob!O:O,0))</f>
        <v>RVI</v>
      </c>
      <c r="R2241" s="403" t="s">
        <v>1017</v>
      </c>
      <c r="S2241" s="403" t="s">
        <v>1018</v>
      </c>
      <c r="T2241" s="403" t="str">
        <f>INDEX([1]CatGlob!$D:$D,MATCH($M2241,[1]CatGlob!$C:$C,0))</f>
        <v>RVI</v>
      </c>
      <c r="U2241" s="403" t="s">
        <v>602</v>
      </c>
      <c r="V2241" s="404" t="str">
        <f>INDEX([1]CatGlob!$F:$F,MATCH($M2241,[1]CatGlob!$C:$C,0))</f>
        <v>RVI</v>
      </c>
      <c r="W2241" s="405"/>
      <c r="X2241" s="406">
        <v>0</v>
      </c>
      <c r="Y2241" s="407">
        <v>0</v>
      </c>
      <c r="Z2241" s="408">
        <v>0</v>
      </c>
      <c r="AA2241" s="407">
        <v>0</v>
      </c>
      <c r="AB2241" s="408">
        <v>0</v>
      </c>
      <c r="AC2241" s="407">
        <v>0</v>
      </c>
      <c r="AD2241" s="408">
        <v>0</v>
      </c>
      <c r="AE2241" s="407">
        <v>0</v>
      </c>
      <c r="AF2241" s="408">
        <v>0</v>
      </c>
      <c r="AG2241" s="407">
        <v>0</v>
      </c>
      <c r="AI2241" s="406">
        <v>0</v>
      </c>
      <c r="AJ2241" s="407">
        <v>0</v>
      </c>
      <c r="AK2241" s="408">
        <v>0</v>
      </c>
      <c r="AL2241" s="407">
        <v>0</v>
      </c>
      <c r="AM2241" s="408">
        <v>0</v>
      </c>
      <c r="AN2241" s="407">
        <v>0</v>
      </c>
      <c r="AO2241" s="408">
        <v>0</v>
      </c>
      <c r="AP2241" s="407">
        <v>0</v>
      </c>
      <c r="AQ2241" s="408">
        <v>0</v>
      </c>
      <c r="AR2241" s="407">
        <v>0</v>
      </c>
      <c r="AT2241" s="406">
        <v>0</v>
      </c>
      <c r="AU2241" s="407">
        <v>0</v>
      </c>
      <c r="AV2241" s="408">
        <v>0</v>
      </c>
      <c r="AW2241" s="407">
        <v>0</v>
      </c>
      <c r="AX2241" s="408">
        <v>0</v>
      </c>
      <c r="AY2241" s="407">
        <v>0</v>
      </c>
      <c r="AZ2241" s="408">
        <v>0</v>
      </c>
      <c r="BA2241" s="407">
        <v>0</v>
      </c>
      <c r="BB2241" s="408">
        <v>0</v>
      </c>
      <c r="BC2241" s="407">
        <v>0</v>
      </c>
    </row>
    <row r="2242" spans="1:55" x14ac:dyDescent="0.35">
      <c r="A2242" s="385" cm="1">
        <f t="array" ref="A2242">IFERROR(_xlfn.IFS(AND(F2242="Renta Variable",O2242=1),IFERROR(MATCH(B2242,[1]RV_Det!C:C,0),"Rev"),AND(J2242="Corporativa",O2242=1,I2242="EM"),IFERROR(MATCH(B2242,[1]RF_Corps!B:B,0),"Rev"),AND(F2242="Alternativos",O2242=1),IFERROR(MATCH(B2242,[1]Rep4!C:C,0),"Rev")),"")</f>
        <v>347</v>
      </c>
      <c r="B2242" s="394" t="s">
        <v>5883</v>
      </c>
      <c r="C2242" s="394" t="s">
        <v>5884</v>
      </c>
      <c r="D2242" s="395" t="s">
        <v>5885</v>
      </c>
      <c r="E2242" s="396" t="str">
        <f>IF(B2242="","",INDEX([1]CatGlob!$S:$S,IFERROR(MATCH(MID(B2242,7,1),[1]CatGlob!$R:$R,0),MATCH(MID(B2242,1,2),[1]CatGlob!$R:$R,0))))</f>
        <v>DOL</v>
      </c>
      <c r="F2242" s="397" t="s">
        <v>43</v>
      </c>
      <c r="G2242" s="398" t="s">
        <v>358</v>
      </c>
      <c r="H2242" s="399" t="s">
        <v>145</v>
      </c>
      <c r="I2242" s="399" t="s">
        <v>600</v>
      </c>
      <c r="J2242" s="399" t="s">
        <v>600</v>
      </c>
      <c r="K2242" s="396" t="s">
        <v>600</v>
      </c>
      <c r="L2242" s="400" t="str">
        <f>IF(ISERROR(MATCH(M2242,M$10:M2241,0)),M2242,"")</f>
        <v/>
      </c>
      <c r="M2242" s="401" t="str">
        <f>IF(B2242="","",IF(ISERROR(MATCH(F2242&amp;"_"&amp;G2242&amp;"_"&amp;H2242&amp;"_"&amp;I2242&amp;"_"&amp;J2242&amp;IF(K2242="","","_"&amp;K2242),[1]CatGlob!$B:$B,0)),F2242&amp;"_"&amp;G2242&amp;"_"&amp;H2242&amp;"_"&amp;I2242&amp;"_"&amp;J2242&amp;IF(K2242="","","_"&amp;K2242),INDEX([1]CatGlob!$C:$C,MATCH(F2242&amp;"_"&amp;G2242&amp;"_"&amp;H2242&amp;"_"&amp;I2242&amp;"_"&amp;J2242&amp;IF(K2242="","","_"&amp;K2242),[1]CatGlob!$B:$B,0))))</f>
        <v>RVI_EM_AGG</v>
      </c>
      <c r="N2242" s="402" t="str">
        <f t="shared" si="69"/>
        <v/>
      </c>
      <c r="O2242" s="402">
        <f t="shared" si="68"/>
        <v>1</v>
      </c>
      <c r="P2242" s="401" t="str">
        <f>IF(LEN(B2242)&gt;8,INDEX([1]CatGlob!$X:$X,MATCH(M2242,[1]CatGlob!$W:$W,0)),"")</f>
        <v>INTER</v>
      </c>
      <c r="Q2242" s="403" t="str">
        <f>INDEX([1]CatGlob!P:P,MATCH(M2242,[1]CatGlob!O:O,0))</f>
        <v>RVI</v>
      </c>
      <c r="R2242" s="403" t="s">
        <v>1017</v>
      </c>
      <c r="S2242" s="403" t="s">
        <v>1018</v>
      </c>
      <c r="T2242" s="403" t="str">
        <f>INDEX([1]CatGlob!$D:$D,MATCH($M2242,[1]CatGlob!$C:$C,0))</f>
        <v>RVI</v>
      </c>
      <c r="U2242" s="403" t="s">
        <v>602</v>
      </c>
      <c r="V2242" s="404" t="str">
        <f>INDEX([1]CatGlob!$F:$F,MATCH($M2242,[1]CatGlob!$C:$C,0))</f>
        <v>RVI</v>
      </c>
      <c r="W2242" s="405"/>
      <c r="X2242" s="406">
        <v>0</v>
      </c>
      <c r="Y2242" s="407">
        <v>0</v>
      </c>
      <c r="Z2242" s="408">
        <v>0</v>
      </c>
      <c r="AA2242" s="407">
        <v>0</v>
      </c>
      <c r="AB2242" s="408">
        <v>0</v>
      </c>
      <c r="AC2242" s="407">
        <v>0</v>
      </c>
      <c r="AD2242" s="408">
        <v>0</v>
      </c>
      <c r="AE2242" s="407">
        <v>0</v>
      </c>
      <c r="AF2242" s="408">
        <v>0</v>
      </c>
      <c r="AG2242" s="407">
        <v>0</v>
      </c>
      <c r="AI2242" s="406">
        <v>0</v>
      </c>
      <c r="AJ2242" s="407">
        <v>0</v>
      </c>
      <c r="AK2242" s="408">
        <v>-1.12864377124383E-4</v>
      </c>
      <c r="AL2242" s="407">
        <v>-3.2559295983780601E-2</v>
      </c>
      <c r="AM2242" s="408">
        <v>0</v>
      </c>
      <c r="AN2242" s="407">
        <v>0</v>
      </c>
      <c r="AO2242" s="408">
        <v>0</v>
      </c>
      <c r="AP2242" s="407">
        <v>0</v>
      </c>
      <c r="AQ2242" s="408">
        <v>-3.2581530169028001E-5</v>
      </c>
      <c r="AR2242" s="407">
        <v>-9.3991719212587997E-3</v>
      </c>
      <c r="AT2242" s="406">
        <v>0</v>
      </c>
      <c r="AU2242" s="407">
        <v>0</v>
      </c>
      <c r="AV2242" s="408">
        <v>-4.8782725948192399E-4</v>
      </c>
      <c r="AW2242" s="407">
        <v>-0.140729187856348</v>
      </c>
      <c r="AX2242" s="408">
        <v>0</v>
      </c>
      <c r="AY2242" s="407">
        <v>0</v>
      </c>
      <c r="AZ2242" s="408">
        <v>0</v>
      </c>
      <c r="BA2242" s="407">
        <v>0</v>
      </c>
      <c r="BB2242" s="408">
        <v>-2.23270969609499E-4</v>
      </c>
      <c r="BC2242" s="407">
        <v>-6.4409566325615203E-2</v>
      </c>
    </row>
    <row r="2243" spans="1:55" x14ac:dyDescent="0.35">
      <c r="A2243" s="385" t="str" cm="1">
        <f t="array" ref="A2243">IFERROR(_xlfn.IFS(AND(F2243="Renta Variable",O2243=1),IFERROR(MATCH(B2243,[1]RV_Det!C:C,0),"Rev"),AND(J2243="Corporativa",O2243=1,I2243="EM"),IFERROR(MATCH(B2243,[1]RF_Corps!B:B,0),"Rev"),AND(F2243="Alternativos",O2243=1),IFERROR(MATCH(B2243,[1]Rep4!C:C,0),"Rev")),"")</f>
        <v/>
      </c>
      <c r="B2243" s="394" t="s">
        <v>5886</v>
      </c>
      <c r="C2243" s="409" t="s">
        <v>5887</v>
      </c>
      <c r="D2243" s="395" t="s">
        <v>5888</v>
      </c>
      <c r="E2243" s="396" t="str">
        <f>IF(B2243="","",INDEX([1]CatGlob!$S:$S,IFERROR(MATCH(MID(B2243,7,1),[1]CatGlob!$R:$R,0),MATCH(MID(B2243,1,2),[1]CatGlob!$R:$R,0))))</f>
        <v>EUR</v>
      </c>
      <c r="F2243" s="397" t="s">
        <v>43</v>
      </c>
      <c r="G2243" s="398" t="s">
        <v>358</v>
      </c>
      <c r="H2243" s="399" t="s">
        <v>145</v>
      </c>
      <c r="I2243" s="399" t="s">
        <v>600</v>
      </c>
      <c r="J2243" s="399" t="s">
        <v>600</v>
      </c>
      <c r="K2243" s="396" t="s">
        <v>600</v>
      </c>
      <c r="L2243" s="400" t="str">
        <f>IF(ISERROR(MATCH(M2243,M$10:M2242,0)),M2243,"")</f>
        <v/>
      </c>
      <c r="M2243" s="401" t="str">
        <f>IF(B2243="","",IF(ISERROR(MATCH(F2243&amp;"_"&amp;G2243&amp;"_"&amp;H2243&amp;"_"&amp;I2243&amp;"_"&amp;J2243&amp;IF(K2243="","","_"&amp;K2243),[1]CatGlob!$B:$B,0)),F2243&amp;"_"&amp;G2243&amp;"_"&amp;H2243&amp;"_"&amp;I2243&amp;"_"&amp;J2243&amp;IF(K2243="","","_"&amp;K2243),INDEX([1]CatGlob!$C:$C,MATCH(F2243&amp;"_"&amp;G2243&amp;"_"&amp;H2243&amp;"_"&amp;I2243&amp;"_"&amp;J2243&amp;IF(K2243="","","_"&amp;K2243),[1]CatGlob!$B:$B,0))))</f>
        <v>RVI_EM_AGG</v>
      </c>
      <c r="N2243" s="402" t="str">
        <f t="shared" si="69"/>
        <v/>
      </c>
      <c r="O2243" s="402" t="str">
        <f t="shared" si="68"/>
        <v/>
      </c>
      <c r="P2243" s="401" t="str">
        <f>IF(LEN(B2243)&gt;8,INDEX([1]CatGlob!$X:$X,MATCH(M2243,[1]CatGlob!$W:$W,0)),"")</f>
        <v>INTER</v>
      </c>
      <c r="Q2243" s="403" t="str">
        <f>INDEX([1]CatGlob!P:P,MATCH(M2243,[1]CatGlob!O:O,0))</f>
        <v>RVI</v>
      </c>
      <c r="R2243" s="403" t="s">
        <v>601</v>
      </c>
      <c r="S2243" s="403" t="s">
        <v>1025</v>
      </c>
      <c r="T2243" s="403" t="str">
        <f>INDEX([1]CatGlob!$D:$D,MATCH($M2243,[1]CatGlob!$C:$C,0))</f>
        <v>RVI</v>
      </c>
      <c r="U2243" s="403" t="s">
        <v>602</v>
      </c>
      <c r="V2243" s="404" t="str">
        <f>INDEX([1]CatGlob!$F:$F,MATCH($M2243,[1]CatGlob!$C:$C,0))</f>
        <v>RVI</v>
      </c>
      <c r="W2243" s="405"/>
      <c r="X2243" s="406">
        <v>0</v>
      </c>
      <c r="Y2243" s="407">
        <v>0</v>
      </c>
      <c r="Z2243" s="408">
        <v>0</v>
      </c>
      <c r="AA2243" s="407">
        <v>0</v>
      </c>
      <c r="AB2243" s="408">
        <v>0</v>
      </c>
      <c r="AC2243" s="407">
        <v>0</v>
      </c>
      <c r="AD2243" s="408">
        <v>0</v>
      </c>
      <c r="AE2243" s="407">
        <v>0</v>
      </c>
      <c r="AF2243" s="408">
        <v>0</v>
      </c>
      <c r="AG2243" s="407">
        <v>0</v>
      </c>
      <c r="AI2243" s="406">
        <v>0</v>
      </c>
      <c r="AJ2243" s="407">
        <v>0</v>
      </c>
      <c r="AK2243" s="408">
        <v>0</v>
      </c>
      <c r="AL2243" s="407">
        <v>0</v>
      </c>
      <c r="AM2243" s="408">
        <v>0</v>
      </c>
      <c r="AN2243" s="407">
        <v>0</v>
      </c>
      <c r="AO2243" s="408">
        <v>0</v>
      </c>
      <c r="AP2243" s="407">
        <v>0</v>
      </c>
      <c r="AQ2243" s="408">
        <v>0</v>
      </c>
      <c r="AR2243" s="407">
        <v>0</v>
      </c>
      <c r="AT2243" s="406">
        <v>0</v>
      </c>
      <c r="AU2243" s="407">
        <v>0</v>
      </c>
      <c r="AV2243" s="408">
        <v>0</v>
      </c>
      <c r="AW2243" s="407">
        <v>0</v>
      </c>
      <c r="AX2243" s="408">
        <v>0</v>
      </c>
      <c r="AY2243" s="407">
        <v>0</v>
      </c>
      <c r="AZ2243" s="408">
        <v>0</v>
      </c>
      <c r="BA2243" s="407">
        <v>0</v>
      </c>
      <c r="BB2243" s="408">
        <v>0</v>
      </c>
      <c r="BC2243" s="407">
        <v>0</v>
      </c>
    </row>
    <row r="2244" spans="1:55" x14ac:dyDescent="0.35">
      <c r="A2244" s="385" t="str" cm="1">
        <f t="array" ref="A2244">IFERROR(_xlfn.IFS(AND(F2244="Renta Variable",O2244=1),IFERROR(MATCH(B2244,[1]RV_Det!C:C,0),"Rev"),AND(J2244="Corporativa",O2244=1,I2244="EM"),IFERROR(MATCH(B2244,[1]RF_Corps!B:B,0),"Rev"),AND(F2244="Alternativos",O2244=1),IFERROR(MATCH(B2244,[1]Rep4!C:C,0),"Rev")),"")</f>
        <v/>
      </c>
      <c r="B2244" s="394" t="s">
        <v>5889</v>
      </c>
      <c r="C2244" s="409" t="s">
        <v>5890</v>
      </c>
      <c r="D2244" s="395" t="s">
        <v>5891</v>
      </c>
      <c r="E2244" s="396" t="str">
        <f>IF(B2244="","",INDEX([1]CatGlob!$S:$S,IFERROR(MATCH(MID(B2244,7,1),[1]CatGlob!$R:$R,0),MATCH(MID(B2244,1,2),[1]CatGlob!$R:$R,0))))</f>
        <v>DOL</v>
      </c>
      <c r="F2244" s="397" t="s">
        <v>43</v>
      </c>
      <c r="G2244" s="398" t="s">
        <v>358</v>
      </c>
      <c r="H2244" s="399" t="s">
        <v>145</v>
      </c>
      <c r="I2244" s="399" t="s">
        <v>600</v>
      </c>
      <c r="J2244" s="399" t="s">
        <v>600</v>
      </c>
      <c r="K2244" s="396" t="s">
        <v>600</v>
      </c>
      <c r="L2244" s="400" t="str">
        <f>IF(ISERROR(MATCH(M2244,M$10:M2243,0)),M2244,"")</f>
        <v/>
      </c>
      <c r="M2244" s="401" t="str">
        <f>IF(B2244="","",IF(ISERROR(MATCH(F2244&amp;"_"&amp;G2244&amp;"_"&amp;H2244&amp;"_"&amp;I2244&amp;"_"&amp;J2244&amp;IF(K2244="","","_"&amp;K2244),[1]CatGlob!$B:$B,0)),F2244&amp;"_"&amp;G2244&amp;"_"&amp;H2244&amp;"_"&amp;I2244&amp;"_"&amp;J2244&amp;IF(K2244="","","_"&amp;K2244),INDEX([1]CatGlob!$C:$C,MATCH(F2244&amp;"_"&amp;G2244&amp;"_"&amp;H2244&amp;"_"&amp;I2244&amp;"_"&amp;J2244&amp;IF(K2244="","","_"&amp;K2244),[1]CatGlob!$B:$B,0))))</f>
        <v>RVI_EM_AGG</v>
      </c>
      <c r="N2244" s="402" t="str">
        <f t="shared" si="69"/>
        <v/>
      </c>
      <c r="O2244" s="402" t="str">
        <f t="shared" si="68"/>
        <v/>
      </c>
      <c r="P2244" s="401" t="str">
        <f>IF(LEN(B2244)&gt;8,INDEX([1]CatGlob!$X:$X,MATCH(M2244,[1]CatGlob!$W:$W,0)),"")</f>
        <v>INTER</v>
      </c>
      <c r="Q2244" s="403" t="str">
        <f>INDEX([1]CatGlob!P:P,MATCH(M2244,[1]CatGlob!O:O,0))</f>
        <v>RVI</v>
      </c>
      <c r="R2244" s="403" t="s">
        <v>601</v>
      </c>
      <c r="S2244" s="403" t="s">
        <v>1025</v>
      </c>
      <c r="T2244" s="403" t="str">
        <f>INDEX([1]CatGlob!$D:$D,MATCH($M2244,[1]CatGlob!$C:$C,0))</f>
        <v>RVI</v>
      </c>
      <c r="U2244" s="403" t="s">
        <v>602</v>
      </c>
      <c r="V2244" s="404" t="str">
        <f>INDEX([1]CatGlob!$F:$F,MATCH($M2244,[1]CatGlob!$C:$C,0))</f>
        <v>RVI</v>
      </c>
      <c r="W2244" s="405"/>
      <c r="X2244" s="406">
        <v>0</v>
      </c>
      <c r="Y2244" s="407">
        <v>0</v>
      </c>
      <c r="Z2244" s="408">
        <v>0</v>
      </c>
      <c r="AA2244" s="407">
        <v>0</v>
      </c>
      <c r="AB2244" s="408">
        <v>0</v>
      </c>
      <c r="AC2244" s="407">
        <v>0</v>
      </c>
      <c r="AD2244" s="408">
        <v>0</v>
      </c>
      <c r="AE2244" s="407">
        <v>0</v>
      </c>
      <c r="AF2244" s="408">
        <v>0</v>
      </c>
      <c r="AG2244" s="407">
        <v>0</v>
      </c>
      <c r="AI2244" s="406">
        <v>0</v>
      </c>
      <c r="AJ2244" s="407">
        <v>0</v>
      </c>
      <c r="AK2244" s="408">
        <v>0</v>
      </c>
      <c r="AL2244" s="407">
        <v>0</v>
      </c>
      <c r="AM2244" s="408">
        <v>0</v>
      </c>
      <c r="AN2244" s="407">
        <v>0</v>
      </c>
      <c r="AO2244" s="408">
        <v>0</v>
      </c>
      <c r="AP2244" s="407">
        <v>0</v>
      </c>
      <c r="AQ2244" s="408">
        <v>0</v>
      </c>
      <c r="AR2244" s="407">
        <v>0</v>
      </c>
      <c r="AT2244" s="406">
        <v>0</v>
      </c>
      <c r="AU2244" s="407">
        <v>0</v>
      </c>
      <c r="AV2244" s="408">
        <v>0</v>
      </c>
      <c r="AW2244" s="407">
        <v>0</v>
      </c>
      <c r="AX2244" s="408">
        <v>0</v>
      </c>
      <c r="AY2244" s="407">
        <v>0</v>
      </c>
      <c r="AZ2244" s="408">
        <v>0</v>
      </c>
      <c r="BA2244" s="407">
        <v>0</v>
      </c>
      <c r="BB2244" s="408">
        <v>0</v>
      </c>
      <c r="BC2244" s="407">
        <v>0</v>
      </c>
    </row>
    <row r="2245" spans="1:55" x14ac:dyDescent="0.35">
      <c r="A2245" s="385" t="str" cm="1">
        <f t="array" ref="A2245">IFERROR(_xlfn.IFS(AND(F2245="Renta Variable",O2245=1),IFERROR(MATCH(B2245,[1]RV_Det!C:C,0),"Rev"),AND(J2245="Corporativa",O2245=1,I2245="EM"),IFERROR(MATCH(B2245,[1]RF_Corps!B:B,0),"Rev"),AND(F2245="Alternativos",O2245=1),IFERROR(MATCH(B2245,[1]Rep4!C:C,0),"Rev")),"")</f>
        <v/>
      </c>
      <c r="B2245" s="394" t="s">
        <v>5892</v>
      </c>
      <c r="C2245" s="409" t="s">
        <v>5893</v>
      </c>
      <c r="D2245" s="395" t="s">
        <v>5894</v>
      </c>
      <c r="E2245" s="396" t="str">
        <f>IF(B2245="","",INDEX([1]CatGlob!$S:$S,IFERROR(MATCH(MID(B2245,7,1),[1]CatGlob!$R:$R,0),MATCH(MID(B2245,1,2),[1]CatGlob!$R:$R,0))))</f>
        <v>DOL</v>
      </c>
      <c r="F2245" s="397" t="s">
        <v>43</v>
      </c>
      <c r="G2245" s="398" t="s">
        <v>358</v>
      </c>
      <c r="H2245" s="399" t="s">
        <v>145</v>
      </c>
      <c r="I2245" s="399" t="s">
        <v>600</v>
      </c>
      <c r="J2245" s="399" t="s">
        <v>600</v>
      </c>
      <c r="K2245" s="396" t="s">
        <v>600</v>
      </c>
      <c r="L2245" s="400" t="str">
        <f>IF(ISERROR(MATCH(M2245,M$10:M2244,0)),M2245,"")</f>
        <v/>
      </c>
      <c r="M2245" s="401" t="str">
        <f>IF(B2245="","",IF(ISERROR(MATCH(F2245&amp;"_"&amp;G2245&amp;"_"&amp;H2245&amp;"_"&amp;I2245&amp;"_"&amp;J2245&amp;IF(K2245="","","_"&amp;K2245),[1]CatGlob!$B:$B,0)),F2245&amp;"_"&amp;G2245&amp;"_"&amp;H2245&amp;"_"&amp;I2245&amp;"_"&amp;J2245&amp;IF(K2245="","","_"&amp;K2245),INDEX([1]CatGlob!$C:$C,MATCH(F2245&amp;"_"&amp;G2245&amp;"_"&amp;H2245&amp;"_"&amp;I2245&amp;"_"&amp;J2245&amp;IF(K2245="","","_"&amp;K2245),[1]CatGlob!$B:$B,0))))</f>
        <v>RVI_EM_AGG</v>
      </c>
      <c r="N2245" s="402" t="str">
        <f t="shared" si="69"/>
        <v/>
      </c>
      <c r="O2245" s="402" t="str">
        <f t="shared" si="68"/>
        <v/>
      </c>
      <c r="P2245" s="401" t="str">
        <f>IF(LEN(B2245)&gt;8,INDEX([1]CatGlob!$X:$X,MATCH(M2245,[1]CatGlob!$W:$W,0)),"")</f>
        <v>INTER</v>
      </c>
      <c r="Q2245" s="403" t="str">
        <f>INDEX([1]CatGlob!P:P,MATCH(M2245,[1]CatGlob!O:O,0))</f>
        <v>RVI</v>
      </c>
      <c r="R2245" s="403" t="s">
        <v>601</v>
      </c>
      <c r="S2245" s="403" t="s">
        <v>1025</v>
      </c>
      <c r="T2245" s="403" t="str">
        <f>INDEX([1]CatGlob!$D:$D,MATCH($M2245,[1]CatGlob!$C:$C,0))</f>
        <v>RVI</v>
      </c>
      <c r="U2245" s="403" t="s">
        <v>602</v>
      </c>
      <c r="V2245" s="404" t="str">
        <f>INDEX([1]CatGlob!$F:$F,MATCH($M2245,[1]CatGlob!$C:$C,0))</f>
        <v>RVI</v>
      </c>
      <c r="W2245" s="405"/>
      <c r="X2245" s="406">
        <v>0</v>
      </c>
      <c r="Y2245" s="407">
        <v>0</v>
      </c>
      <c r="Z2245" s="408">
        <v>0</v>
      </c>
      <c r="AA2245" s="407">
        <v>0</v>
      </c>
      <c r="AB2245" s="408">
        <v>0</v>
      </c>
      <c r="AC2245" s="407">
        <v>0</v>
      </c>
      <c r="AD2245" s="408">
        <v>0</v>
      </c>
      <c r="AE2245" s="407">
        <v>0</v>
      </c>
      <c r="AF2245" s="408">
        <v>0</v>
      </c>
      <c r="AG2245" s="407">
        <v>0</v>
      </c>
      <c r="AI2245" s="406">
        <v>0</v>
      </c>
      <c r="AJ2245" s="407">
        <v>0</v>
      </c>
      <c r="AK2245" s="408">
        <v>0</v>
      </c>
      <c r="AL2245" s="407">
        <v>0</v>
      </c>
      <c r="AM2245" s="408">
        <v>0</v>
      </c>
      <c r="AN2245" s="407">
        <v>0</v>
      </c>
      <c r="AO2245" s="408">
        <v>0</v>
      </c>
      <c r="AP2245" s="407">
        <v>0</v>
      </c>
      <c r="AQ2245" s="408">
        <v>0</v>
      </c>
      <c r="AR2245" s="407">
        <v>0</v>
      </c>
      <c r="AT2245" s="406">
        <v>0</v>
      </c>
      <c r="AU2245" s="407">
        <v>0</v>
      </c>
      <c r="AV2245" s="408">
        <v>0</v>
      </c>
      <c r="AW2245" s="407">
        <v>0</v>
      </c>
      <c r="AX2245" s="408">
        <v>0</v>
      </c>
      <c r="AY2245" s="407">
        <v>0</v>
      </c>
      <c r="AZ2245" s="408">
        <v>0</v>
      </c>
      <c r="BA2245" s="407">
        <v>0</v>
      </c>
      <c r="BB2245" s="408">
        <v>0</v>
      </c>
      <c r="BC2245" s="407">
        <v>0</v>
      </c>
    </row>
    <row r="2246" spans="1:55" x14ac:dyDescent="0.35">
      <c r="A2246" s="385" t="str" cm="1">
        <f t="array" ref="A2246">IFERROR(_xlfn.IFS(AND(F2246="Renta Variable",O2246=1),IFERROR(MATCH(B2246,[1]RV_Det!C:C,0),"Rev"),AND(J2246="Corporativa",O2246=1,I2246="EM"),IFERROR(MATCH(B2246,[1]RF_Corps!B:B,0),"Rev"),AND(F2246="Alternativos",O2246=1),IFERROR(MATCH(B2246,[1]Rep4!C:C,0),"Rev")),"")</f>
        <v/>
      </c>
      <c r="B2246" s="394" t="s">
        <v>5895</v>
      </c>
      <c r="C2246" s="409" t="s">
        <v>5896</v>
      </c>
      <c r="D2246" s="395" t="s">
        <v>5897</v>
      </c>
      <c r="E2246" s="396" t="str">
        <f>IF(B2246="","",INDEX([1]CatGlob!$S:$S,IFERROR(MATCH(MID(B2246,7,1),[1]CatGlob!$R:$R,0),MATCH(MID(B2246,1,2),[1]CatGlob!$R:$R,0))))</f>
        <v>DOL</v>
      </c>
      <c r="F2246" s="397" t="s">
        <v>43</v>
      </c>
      <c r="G2246" s="398" t="s">
        <v>358</v>
      </c>
      <c r="H2246" s="399" t="s">
        <v>145</v>
      </c>
      <c r="I2246" s="399" t="s">
        <v>600</v>
      </c>
      <c r="J2246" s="399" t="s">
        <v>600</v>
      </c>
      <c r="K2246" s="396" t="s">
        <v>600</v>
      </c>
      <c r="L2246" s="400" t="str">
        <f>IF(ISERROR(MATCH(M2246,M$10:M2245,0)),M2246,"")</f>
        <v/>
      </c>
      <c r="M2246" s="401" t="str">
        <f>IF(B2246="","",IF(ISERROR(MATCH(F2246&amp;"_"&amp;G2246&amp;"_"&amp;H2246&amp;"_"&amp;I2246&amp;"_"&amp;J2246&amp;IF(K2246="","","_"&amp;K2246),[1]CatGlob!$B:$B,0)),F2246&amp;"_"&amp;G2246&amp;"_"&amp;H2246&amp;"_"&amp;I2246&amp;"_"&amp;J2246&amp;IF(K2246="","","_"&amp;K2246),INDEX([1]CatGlob!$C:$C,MATCH(F2246&amp;"_"&amp;G2246&amp;"_"&amp;H2246&amp;"_"&amp;I2246&amp;"_"&amp;J2246&amp;IF(K2246="","","_"&amp;K2246),[1]CatGlob!$B:$B,0))))</f>
        <v>RVI_EM_AGG</v>
      </c>
      <c r="N2246" s="402" t="str">
        <f t="shared" si="69"/>
        <v/>
      </c>
      <c r="O2246" s="402" t="str">
        <f t="shared" ref="O2246:O2309" si="70">IF(SUM(ABS(AF2246),ABS(AQ2246),ABS(BB2246))&lt;&gt;0,1,"")</f>
        <v/>
      </c>
      <c r="P2246" s="401" t="str">
        <f>IF(LEN(B2246)&gt;8,INDEX([1]CatGlob!$X:$X,MATCH(M2246,[1]CatGlob!$W:$W,0)),"")</f>
        <v>INTER</v>
      </c>
      <c r="Q2246" s="403" t="str">
        <f>INDEX([1]CatGlob!P:P,MATCH(M2246,[1]CatGlob!O:O,0))</f>
        <v>RVI</v>
      </c>
      <c r="R2246" s="403" t="s">
        <v>1017</v>
      </c>
      <c r="S2246" s="403" t="s">
        <v>1018</v>
      </c>
      <c r="T2246" s="403" t="str">
        <f>INDEX([1]CatGlob!$D:$D,MATCH($M2246,[1]CatGlob!$C:$C,0))</f>
        <v>RVI</v>
      </c>
      <c r="U2246" s="403" t="s">
        <v>602</v>
      </c>
      <c r="V2246" s="404" t="str">
        <f>INDEX([1]CatGlob!$F:$F,MATCH($M2246,[1]CatGlob!$C:$C,0))</f>
        <v>RVI</v>
      </c>
      <c r="W2246" s="405"/>
      <c r="X2246" s="406">
        <v>0</v>
      </c>
      <c r="Y2246" s="407">
        <v>0</v>
      </c>
      <c r="Z2246" s="408">
        <v>0</v>
      </c>
      <c r="AA2246" s="407">
        <v>0</v>
      </c>
      <c r="AB2246" s="408">
        <v>0</v>
      </c>
      <c r="AC2246" s="407">
        <v>0</v>
      </c>
      <c r="AD2246" s="408">
        <v>0</v>
      </c>
      <c r="AE2246" s="407">
        <v>0</v>
      </c>
      <c r="AF2246" s="408">
        <v>0</v>
      </c>
      <c r="AG2246" s="407">
        <v>0</v>
      </c>
      <c r="AI2246" s="406">
        <v>0</v>
      </c>
      <c r="AJ2246" s="407">
        <v>0</v>
      </c>
      <c r="AK2246" s="408">
        <v>0</v>
      </c>
      <c r="AL2246" s="407">
        <v>0</v>
      </c>
      <c r="AM2246" s="408">
        <v>0</v>
      </c>
      <c r="AN2246" s="407">
        <v>0</v>
      </c>
      <c r="AO2246" s="408">
        <v>0</v>
      </c>
      <c r="AP2246" s="407">
        <v>0</v>
      </c>
      <c r="AQ2246" s="408">
        <v>0</v>
      </c>
      <c r="AR2246" s="407">
        <v>0</v>
      </c>
      <c r="AT2246" s="406">
        <v>0</v>
      </c>
      <c r="AU2246" s="407">
        <v>0</v>
      </c>
      <c r="AV2246" s="408">
        <v>0</v>
      </c>
      <c r="AW2246" s="407">
        <v>0</v>
      </c>
      <c r="AX2246" s="408">
        <v>0</v>
      </c>
      <c r="AY2246" s="407">
        <v>0</v>
      </c>
      <c r="AZ2246" s="408">
        <v>0</v>
      </c>
      <c r="BA2246" s="407">
        <v>0</v>
      </c>
      <c r="BB2246" s="408">
        <v>0</v>
      </c>
      <c r="BC2246" s="407">
        <v>0</v>
      </c>
    </row>
    <row r="2247" spans="1:55" x14ac:dyDescent="0.35">
      <c r="A2247" s="385" t="str" cm="1">
        <f t="array" ref="A2247">IFERROR(_xlfn.IFS(AND(F2247="Renta Variable",O2247=1),IFERROR(MATCH(B2247,[1]RV_Det!C:C,0),"Rev"),AND(J2247="Corporativa",O2247=1,I2247="EM"),IFERROR(MATCH(B2247,[1]RF_Corps!B:B,0),"Rev"),AND(F2247="Alternativos",O2247=1),IFERROR(MATCH(B2247,[1]Rep4!C:C,0),"Rev")),"")</f>
        <v/>
      </c>
      <c r="B2247" s="394" t="s">
        <v>5898</v>
      </c>
      <c r="C2247" s="409" t="s">
        <v>5899</v>
      </c>
      <c r="D2247" s="395" t="s">
        <v>5900</v>
      </c>
      <c r="E2247" s="396" t="str">
        <f>IF(B2247="","",INDEX([1]CatGlob!$S:$S,IFERROR(MATCH(MID(B2247,7,1),[1]CatGlob!$R:$R,0),MATCH(MID(B2247,1,2),[1]CatGlob!$R:$R,0))))</f>
        <v>DOL</v>
      </c>
      <c r="F2247" s="397" t="s">
        <v>43</v>
      </c>
      <c r="G2247" s="398" t="s">
        <v>358</v>
      </c>
      <c r="H2247" s="399" t="s">
        <v>145</v>
      </c>
      <c r="I2247" s="399" t="s">
        <v>600</v>
      </c>
      <c r="J2247" s="399" t="s">
        <v>600</v>
      </c>
      <c r="K2247" s="396" t="s">
        <v>600</v>
      </c>
      <c r="L2247" s="400" t="str">
        <f>IF(ISERROR(MATCH(M2247,M$10:M2246,0)),M2247,"")</f>
        <v/>
      </c>
      <c r="M2247" s="401" t="str">
        <f>IF(B2247="","",IF(ISERROR(MATCH(F2247&amp;"_"&amp;G2247&amp;"_"&amp;H2247&amp;"_"&amp;I2247&amp;"_"&amp;J2247&amp;IF(K2247="","","_"&amp;K2247),[1]CatGlob!$B:$B,0)),F2247&amp;"_"&amp;G2247&amp;"_"&amp;H2247&amp;"_"&amp;I2247&amp;"_"&amp;J2247&amp;IF(K2247="","","_"&amp;K2247),INDEX([1]CatGlob!$C:$C,MATCH(F2247&amp;"_"&amp;G2247&amp;"_"&amp;H2247&amp;"_"&amp;I2247&amp;"_"&amp;J2247&amp;IF(K2247="","","_"&amp;K2247),[1]CatGlob!$B:$B,0))))</f>
        <v>RVI_EM_AGG</v>
      </c>
      <c r="N2247" s="402" t="str">
        <f t="shared" si="69"/>
        <v/>
      </c>
      <c r="O2247" s="402" t="str">
        <f t="shared" si="70"/>
        <v/>
      </c>
      <c r="P2247" s="401" t="str">
        <f>IF(LEN(B2247)&gt;8,INDEX([1]CatGlob!$X:$X,MATCH(M2247,[1]CatGlob!$W:$W,0)),"")</f>
        <v>INTER</v>
      </c>
      <c r="Q2247" s="403" t="str">
        <f>INDEX([1]CatGlob!P:P,MATCH(M2247,[1]CatGlob!O:O,0))</f>
        <v>RVI</v>
      </c>
      <c r="R2247" s="403" t="s">
        <v>1017</v>
      </c>
      <c r="S2247" s="403" t="s">
        <v>1018</v>
      </c>
      <c r="T2247" s="403" t="str">
        <f>INDEX([1]CatGlob!$D:$D,MATCH($M2247,[1]CatGlob!$C:$C,0))</f>
        <v>RVI</v>
      </c>
      <c r="U2247" s="403" t="s">
        <v>602</v>
      </c>
      <c r="V2247" s="404" t="str">
        <f>INDEX([1]CatGlob!$F:$F,MATCH($M2247,[1]CatGlob!$C:$C,0))</f>
        <v>RVI</v>
      </c>
      <c r="W2247" s="405"/>
      <c r="X2247" s="406">
        <v>0</v>
      </c>
      <c r="Y2247" s="407">
        <v>0</v>
      </c>
      <c r="Z2247" s="408">
        <v>0</v>
      </c>
      <c r="AA2247" s="407">
        <v>0</v>
      </c>
      <c r="AB2247" s="408">
        <v>0</v>
      </c>
      <c r="AC2247" s="407">
        <v>0</v>
      </c>
      <c r="AD2247" s="408">
        <v>0</v>
      </c>
      <c r="AE2247" s="407">
        <v>0</v>
      </c>
      <c r="AF2247" s="408">
        <v>0</v>
      </c>
      <c r="AG2247" s="407">
        <v>0</v>
      </c>
      <c r="AI2247" s="406">
        <v>0</v>
      </c>
      <c r="AJ2247" s="407">
        <v>0</v>
      </c>
      <c r="AK2247" s="408">
        <v>0</v>
      </c>
      <c r="AL2247" s="407">
        <v>0</v>
      </c>
      <c r="AM2247" s="408">
        <v>0</v>
      </c>
      <c r="AN2247" s="407">
        <v>0</v>
      </c>
      <c r="AO2247" s="408">
        <v>0</v>
      </c>
      <c r="AP2247" s="407">
        <v>0</v>
      </c>
      <c r="AQ2247" s="408">
        <v>0</v>
      </c>
      <c r="AR2247" s="407">
        <v>0</v>
      </c>
      <c r="AT2247" s="406">
        <v>0</v>
      </c>
      <c r="AU2247" s="407">
        <v>0</v>
      </c>
      <c r="AV2247" s="408">
        <v>0</v>
      </c>
      <c r="AW2247" s="407">
        <v>0</v>
      </c>
      <c r="AX2247" s="408">
        <v>0</v>
      </c>
      <c r="AY2247" s="407">
        <v>0</v>
      </c>
      <c r="AZ2247" s="408">
        <v>0</v>
      </c>
      <c r="BA2247" s="407">
        <v>0</v>
      </c>
      <c r="BB2247" s="408">
        <v>0</v>
      </c>
      <c r="BC2247" s="407">
        <v>0</v>
      </c>
    </row>
    <row r="2248" spans="1:55" x14ac:dyDescent="0.35">
      <c r="A2248" s="385" cm="1">
        <f t="array" ref="A2248">IFERROR(_xlfn.IFS(AND(F2248="Renta Variable",O2248=1),IFERROR(MATCH(B2248,[1]RV_Det!C:C,0),"Rev"),AND(J2248="Corporativa",O2248=1,I2248="EM"),IFERROR(MATCH(B2248,[1]RF_Corps!B:B,0),"Rev"),AND(F2248="Alternativos",O2248=1),IFERROR(MATCH(B2248,[1]Rep4!C:C,0),"Rev")),"")</f>
        <v>318</v>
      </c>
      <c r="B2248" s="394" t="s">
        <v>5901</v>
      </c>
      <c r="C2248" s="409" t="s">
        <v>5902</v>
      </c>
      <c r="D2248" s="395" t="s">
        <v>5903</v>
      </c>
      <c r="E2248" s="396" t="str">
        <f>IF(B2248="","",INDEX([1]CatGlob!$S:$S,IFERROR(MATCH(MID(B2248,7,1),[1]CatGlob!$R:$R,0),MATCH(MID(B2248,1,2),[1]CatGlob!$R:$R,0))))</f>
        <v>DOL</v>
      </c>
      <c r="F2248" s="397" t="s">
        <v>43</v>
      </c>
      <c r="G2248" s="398" t="s">
        <v>358</v>
      </c>
      <c r="H2248" s="399" t="s">
        <v>145</v>
      </c>
      <c r="I2248" s="399" t="s">
        <v>600</v>
      </c>
      <c r="J2248" s="399" t="s">
        <v>600</v>
      </c>
      <c r="K2248" s="396" t="s">
        <v>600</v>
      </c>
      <c r="L2248" s="400" t="str">
        <f>IF(ISERROR(MATCH(M2248,M$10:M2247,0)),M2248,"")</f>
        <v/>
      </c>
      <c r="M2248" s="401" t="str">
        <f>IF(B2248="","",IF(ISERROR(MATCH(F2248&amp;"_"&amp;G2248&amp;"_"&amp;H2248&amp;"_"&amp;I2248&amp;"_"&amp;J2248&amp;IF(K2248="","","_"&amp;K2248),[1]CatGlob!$B:$B,0)),F2248&amp;"_"&amp;G2248&amp;"_"&amp;H2248&amp;"_"&amp;I2248&amp;"_"&amp;J2248&amp;IF(K2248="","","_"&amp;K2248),INDEX([1]CatGlob!$C:$C,MATCH(F2248&amp;"_"&amp;G2248&amp;"_"&amp;H2248&amp;"_"&amp;I2248&amp;"_"&amp;J2248&amp;IF(K2248="","","_"&amp;K2248),[1]CatGlob!$B:$B,0))))</f>
        <v>RVI_EM_AGG</v>
      </c>
      <c r="N2248" s="402" t="str">
        <f t="shared" si="69"/>
        <v/>
      </c>
      <c r="O2248" s="402">
        <f t="shared" si="70"/>
        <v>1</v>
      </c>
      <c r="P2248" s="401" t="str">
        <f>IF(LEN(B2248)&gt;8,INDEX([1]CatGlob!$X:$X,MATCH(M2248,[1]CatGlob!$W:$W,0)),"")</f>
        <v>INTER</v>
      </c>
      <c r="Q2248" s="403" t="str">
        <f>INDEX([1]CatGlob!P:P,MATCH(M2248,[1]CatGlob!O:O,0))</f>
        <v>RVI</v>
      </c>
      <c r="R2248" s="403" t="s">
        <v>1017</v>
      </c>
      <c r="S2248" s="403" t="s">
        <v>1018</v>
      </c>
      <c r="T2248" s="403" t="str">
        <f>INDEX([1]CatGlob!$D:$D,MATCH($M2248,[1]CatGlob!$C:$C,0))</f>
        <v>RVI</v>
      </c>
      <c r="U2248" s="403" t="s">
        <v>602</v>
      </c>
      <c r="V2248" s="404" t="str">
        <f>INDEX([1]CatGlob!$F:$F,MATCH($M2248,[1]CatGlob!$C:$C,0))</f>
        <v>RVI</v>
      </c>
      <c r="W2248" s="405"/>
      <c r="X2248" s="406">
        <v>0</v>
      </c>
      <c r="Y2248" s="407">
        <v>0</v>
      </c>
      <c r="Z2248" s="408">
        <v>-1.6462180550004199E-7</v>
      </c>
      <c r="AA2248" s="407">
        <v>-1.2688915473901801E-5</v>
      </c>
      <c r="AB2248" s="408">
        <v>0</v>
      </c>
      <c r="AC2248" s="407">
        <v>0</v>
      </c>
      <c r="AD2248" s="408">
        <v>0</v>
      </c>
      <c r="AE2248" s="407">
        <v>0</v>
      </c>
      <c r="AF2248" s="408">
        <v>-2.14313032030629E-8</v>
      </c>
      <c r="AG2248" s="407">
        <v>-1.65190749799641E-6</v>
      </c>
      <c r="AI2248" s="406">
        <v>0</v>
      </c>
      <c r="AJ2248" s="407">
        <v>0</v>
      </c>
      <c r="AK2248" s="408">
        <v>-1.45583326090159E-8</v>
      </c>
      <c r="AL2248" s="407">
        <v>-1.12214459946358E-6</v>
      </c>
      <c r="AM2248" s="408">
        <v>0</v>
      </c>
      <c r="AN2248" s="407">
        <v>0</v>
      </c>
      <c r="AO2248" s="408">
        <v>0</v>
      </c>
      <c r="AP2248" s="407">
        <v>0</v>
      </c>
      <c r="AQ2248" s="408">
        <v>-4.2026790489319402E-9</v>
      </c>
      <c r="AR2248" s="407">
        <v>-3.2393912989164098E-7</v>
      </c>
      <c r="AT2248" s="406">
        <v>0</v>
      </c>
      <c r="AU2248" s="407">
        <v>0</v>
      </c>
      <c r="AV2248" s="408">
        <v>-3.67113792834969E-8</v>
      </c>
      <c r="AW2248" s="407">
        <v>-2.8296831544594199E-6</v>
      </c>
      <c r="AX2248" s="408">
        <v>0</v>
      </c>
      <c r="AY2248" s="407">
        <v>0</v>
      </c>
      <c r="AZ2248" s="408">
        <v>0</v>
      </c>
      <c r="BA2248" s="407">
        <v>0</v>
      </c>
      <c r="BB2248" s="408">
        <v>-1.68022288402523E-8</v>
      </c>
      <c r="BC2248" s="407">
        <v>-1.29510208645327E-6</v>
      </c>
    </row>
    <row r="2249" spans="1:55" x14ac:dyDescent="0.35">
      <c r="A2249" s="385" t="str" cm="1">
        <f t="array" ref="A2249">IFERROR(_xlfn.IFS(AND(F2249="Renta Variable",O2249=1),IFERROR(MATCH(B2249,[1]RV_Det!C:C,0),"Rev"),AND(J2249="Corporativa",O2249=1,I2249="EM"),IFERROR(MATCH(B2249,[1]RF_Corps!B:B,0),"Rev"),AND(F2249="Alternativos",O2249=1),IFERROR(MATCH(B2249,[1]Rep4!C:C,0),"Rev")),"")</f>
        <v/>
      </c>
      <c r="B2249" s="394" t="s">
        <v>5904</v>
      </c>
      <c r="C2249" s="409" t="s">
        <v>5905</v>
      </c>
      <c r="D2249" s="395" t="s">
        <v>5906</v>
      </c>
      <c r="E2249" s="396" t="str">
        <f>IF(B2249="","",INDEX([1]CatGlob!$S:$S,IFERROR(MATCH(MID(B2249,7,1),[1]CatGlob!$R:$R,0),MATCH(MID(B2249,1,2),[1]CatGlob!$R:$R,0))))</f>
        <v>EUR</v>
      </c>
      <c r="F2249" s="397" t="s">
        <v>43</v>
      </c>
      <c r="G2249" s="398" t="s">
        <v>358</v>
      </c>
      <c r="H2249" s="399" t="s">
        <v>145</v>
      </c>
      <c r="I2249" s="399" t="s">
        <v>600</v>
      </c>
      <c r="J2249" s="399" t="s">
        <v>600</v>
      </c>
      <c r="K2249" s="396" t="s">
        <v>600</v>
      </c>
      <c r="L2249" s="400" t="str">
        <f>IF(ISERROR(MATCH(M2249,M$10:M2248,0)),M2249,"")</f>
        <v/>
      </c>
      <c r="M2249" s="401" t="str">
        <f>IF(B2249="","",IF(ISERROR(MATCH(F2249&amp;"_"&amp;G2249&amp;"_"&amp;H2249&amp;"_"&amp;I2249&amp;"_"&amp;J2249&amp;IF(K2249="","","_"&amp;K2249),[1]CatGlob!$B:$B,0)),F2249&amp;"_"&amp;G2249&amp;"_"&amp;H2249&amp;"_"&amp;I2249&amp;"_"&amp;J2249&amp;IF(K2249="","","_"&amp;K2249),INDEX([1]CatGlob!$C:$C,MATCH(F2249&amp;"_"&amp;G2249&amp;"_"&amp;H2249&amp;"_"&amp;I2249&amp;"_"&amp;J2249&amp;IF(K2249="","","_"&amp;K2249),[1]CatGlob!$B:$B,0))))</f>
        <v>RVI_EM_AGG</v>
      </c>
      <c r="N2249" s="402" t="str">
        <f t="shared" ref="N2249:N2312" si="71">+IF(AND(F2249="Renta Fija",SUM(ABS(AF2249),ABS(AQ2249),ABS(BB2249))&lt;&gt;0),IF(GG2249&lt;&gt;0,"","rev"),"")</f>
        <v/>
      </c>
      <c r="O2249" s="402" t="str">
        <f t="shared" si="70"/>
        <v/>
      </c>
      <c r="P2249" s="401" t="str">
        <f>IF(LEN(B2249)&gt;8,INDEX([1]CatGlob!$X:$X,MATCH(M2249,[1]CatGlob!$W:$W,0)),"")</f>
        <v>INTER</v>
      </c>
      <c r="Q2249" s="403" t="str">
        <f>INDEX([1]CatGlob!P:P,MATCH(M2249,[1]CatGlob!O:O,0))</f>
        <v>RVI</v>
      </c>
      <c r="R2249" s="403" t="s">
        <v>1017</v>
      </c>
      <c r="S2249" s="403" t="s">
        <v>1018</v>
      </c>
      <c r="T2249" s="403" t="str">
        <f>INDEX([1]CatGlob!$D:$D,MATCH($M2249,[1]CatGlob!$C:$C,0))</f>
        <v>RVI</v>
      </c>
      <c r="U2249" s="403" t="s">
        <v>602</v>
      </c>
      <c r="V2249" s="404" t="str">
        <f>INDEX([1]CatGlob!$F:$F,MATCH($M2249,[1]CatGlob!$C:$C,0))</f>
        <v>RVI</v>
      </c>
      <c r="W2249" s="405"/>
      <c r="X2249" s="406">
        <v>0</v>
      </c>
      <c r="Y2249" s="407">
        <v>0</v>
      </c>
      <c r="Z2249" s="408">
        <v>0</v>
      </c>
      <c r="AA2249" s="407">
        <v>0</v>
      </c>
      <c r="AB2249" s="408">
        <v>0</v>
      </c>
      <c r="AC2249" s="407">
        <v>0</v>
      </c>
      <c r="AD2249" s="408">
        <v>0</v>
      </c>
      <c r="AE2249" s="407">
        <v>0</v>
      </c>
      <c r="AF2249" s="408">
        <v>0</v>
      </c>
      <c r="AG2249" s="407">
        <v>0</v>
      </c>
      <c r="AI2249" s="406">
        <v>0</v>
      </c>
      <c r="AJ2249" s="407">
        <v>0</v>
      </c>
      <c r="AK2249" s="408">
        <v>0</v>
      </c>
      <c r="AL2249" s="407">
        <v>0</v>
      </c>
      <c r="AM2249" s="408">
        <v>0</v>
      </c>
      <c r="AN2249" s="407">
        <v>0</v>
      </c>
      <c r="AO2249" s="408">
        <v>0</v>
      </c>
      <c r="AP2249" s="407">
        <v>0</v>
      </c>
      <c r="AQ2249" s="408">
        <v>0</v>
      </c>
      <c r="AR2249" s="407">
        <v>0</v>
      </c>
      <c r="AT2249" s="406">
        <v>0</v>
      </c>
      <c r="AU2249" s="407">
        <v>0</v>
      </c>
      <c r="AV2249" s="408">
        <v>0</v>
      </c>
      <c r="AW2249" s="407">
        <v>0</v>
      </c>
      <c r="AX2249" s="408">
        <v>0</v>
      </c>
      <c r="AY2249" s="407">
        <v>0</v>
      </c>
      <c r="AZ2249" s="408">
        <v>0</v>
      </c>
      <c r="BA2249" s="407">
        <v>0</v>
      </c>
      <c r="BB2249" s="408">
        <v>0</v>
      </c>
      <c r="BC2249" s="407">
        <v>0</v>
      </c>
    </row>
    <row r="2250" spans="1:55" x14ac:dyDescent="0.35">
      <c r="A2250" s="385" t="str" cm="1">
        <f t="array" ref="A2250">IFERROR(_xlfn.IFS(AND(F2250="Renta Variable",O2250=1),IFERROR(MATCH(B2250,[1]RV_Det!C:C,0),"Rev"),AND(J2250="Corporativa",O2250=1,I2250="EM"),IFERROR(MATCH(B2250,[1]RF_Corps!B:B,0),"Rev"),AND(F2250="Alternativos",O2250=1),IFERROR(MATCH(B2250,[1]Rep4!C:C,0),"Rev")),"")</f>
        <v/>
      </c>
      <c r="B2250" s="394" t="s">
        <v>5907</v>
      </c>
      <c r="C2250" s="409" t="s">
        <v>5908</v>
      </c>
      <c r="D2250" s="395" t="s">
        <v>5909</v>
      </c>
      <c r="E2250" s="396" t="str">
        <f>IF(B2250="","",INDEX([1]CatGlob!$S:$S,IFERROR(MATCH(MID(B2250,7,1),[1]CatGlob!$R:$R,0),MATCH(MID(B2250,1,2),[1]CatGlob!$R:$R,0))))</f>
        <v>EUR</v>
      </c>
      <c r="F2250" s="397" t="s">
        <v>43</v>
      </c>
      <c r="G2250" s="398" t="s">
        <v>358</v>
      </c>
      <c r="H2250" s="399" t="s">
        <v>145</v>
      </c>
      <c r="I2250" s="399" t="s">
        <v>600</v>
      </c>
      <c r="J2250" s="399" t="s">
        <v>600</v>
      </c>
      <c r="K2250" s="396" t="s">
        <v>600</v>
      </c>
      <c r="L2250" s="400" t="str">
        <f>IF(ISERROR(MATCH(M2250,M$10:M2249,0)),M2250,"")</f>
        <v/>
      </c>
      <c r="M2250" s="401" t="str">
        <f>IF(B2250="","",IF(ISERROR(MATCH(F2250&amp;"_"&amp;G2250&amp;"_"&amp;H2250&amp;"_"&amp;I2250&amp;"_"&amp;J2250&amp;IF(K2250="","","_"&amp;K2250),[1]CatGlob!$B:$B,0)),F2250&amp;"_"&amp;G2250&amp;"_"&amp;H2250&amp;"_"&amp;I2250&amp;"_"&amp;J2250&amp;IF(K2250="","","_"&amp;K2250),INDEX([1]CatGlob!$C:$C,MATCH(F2250&amp;"_"&amp;G2250&amp;"_"&amp;H2250&amp;"_"&amp;I2250&amp;"_"&amp;J2250&amp;IF(K2250="","","_"&amp;K2250),[1]CatGlob!$B:$B,0))))</f>
        <v>RVI_EM_AGG</v>
      </c>
      <c r="N2250" s="402" t="str">
        <f t="shared" si="71"/>
        <v/>
      </c>
      <c r="O2250" s="402" t="str">
        <f t="shared" si="70"/>
        <v/>
      </c>
      <c r="P2250" s="401" t="str">
        <f>IF(LEN(B2250)&gt;8,INDEX([1]CatGlob!$X:$X,MATCH(M2250,[1]CatGlob!$W:$W,0)),"")</f>
        <v>INTER</v>
      </c>
      <c r="Q2250" s="403" t="str">
        <f>INDEX([1]CatGlob!P:P,MATCH(M2250,[1]CatGlob!O:O,0))</f>
        <v>RVI</v>
      </c>
      <c r="R2250" s="403" t="s">
        <v>1017</v>
      </c>
      <c r="S2250" s="403" t="s">
        <v>1025</v>
      </c>
      <c r="T2250" s="403" t="str">
        <f>INDEX([1]CatGlob!$D:$D,MATCH($M2250,[1]CatGlob!$C:$C,0))</f>
        <v>RVI</v>
      </c>
      <c r="U2250" s="403" t="s">
        <v>602</v>
      </c>
      <c r="V2250" s="404" t="str">
        <f>INDEX([1]CatGlob!$F:$F,MATCH($M2250,[1]CatGlob!$C:$C,0))</f>
        <v>RVI</v>
      </c>
      <c r="W2250" s="405"/>
      <c r="X2250" s="406">
        <v>0</v>
      </c>
      <c r="Y2250" s="407">
        <v>0</v>
      </c>
      <c r="Z2250" s="408">
        <v>0</v>
      </c>
      <c r="AA2250" s="407">
        <v>0</v>
      </c>
      <c r="AB2250" s="408">
        <v>0</v>
      </c>
      <c r="AC2250" s="407">
        <v>0</v>
      </c>
      <c r="AD2250" s="408">
        <v>0</v>
      </c>
      <c r="AE2250" s="407">
        <v>0</v>
      </c>
      <c r="AF2250" s="408">
        <v>0</v>
      </c>
      <c r="AG2250" s="407">
        <v>0</v>
      </c>
      <c r="AI2250" s="406">
        <v>0</v>
      </c>
      <c r="AJ2250" s="407">
        <v>0</v>
      </c>
      <c r="AK2250" s="408">
        <v>0</v>
      </c>
      <c r="AL2250" s="407">
        <v>0</v>
      </c>
      <c r="AM2250" s="408">
        <v>0</v>
      </c>
      <c r="AN2250" s="407">
        <v>0</v>
      </c>
      <c r="AO2250" s="408">
        <v>0</v>
      </c>
      <c r="AP2250" s="407">
        <v>0</v>
      </c>
      <c r="AQ2250" s="408">
        <v>0</v>
      </c>
      <c r="AR2250" s="407">
        <v>0</v>
      </c>
      <c r="AT2250" s="406">
        <v>0</v>
      </c>
      <c r="AU2250" s="407">
        <v>0</v>
      </c>
      <c r="AV2250" s="408">
        <v>0</v>
      </c>
      <c r="AW2250" s="407">
        <v>0</v>
      </c>
      <c r="AX2250" s="408">
        <v>0</v>
      </c>
      <c r="AY2250" s="407">
        <v>0</v>
      </c>
      <c r="AZ2250" s="408">
        <v>0</v>
      </c>
      <c r="BA2250" s="407">
        <v>0</v>
      </c>
      <c r="BB2250" s="408">
        <v>0</v>
      </c>
      <c r="BC2250" s="407">
        <v>0</v>
      </c>
    </row>
    <row r="2251" spans="1:55" x14ac:dyDescent="0.35">
      <c r="A2251" s="385" cm="1">
        <f t="array" ref="A2251">IFERROR(_xlfn.IFS(AND(F2251="Renta Variable",O2251=1),IFERROR(MATCH(B2251,[1]RV_Det!C:C,0),"Rev"),AND(J2251="Corporativa",O2251=1,I2251="EM"),IFERROR(MATCH(B2251,[1]RF_Corps!B:B,0),"Rev"),AND(F2251="Alternativos",O2251=1),IFERROR(MATCH(B2251,[1]Rep4!C:C,0),"Rev")),"")</f>
        <v>330</v>
      </c>
      <c r="B2251" s="394" t="s">
        <v>5910</v>
      </c>
      <c r="C2251" s="409" t="s">
        <v>5911</v>
      </c>
      <c r="D2251" s="395" t="s">
        <v>5912</v>
      </c>
      <c r="E2251" s="396" t="str">
        <f>IF(B2251="","",INDEX([1]CatGlob!$S:$S,IFERROR(MATCH(MID(B2251,7,1),[1]CatGlob!$R:$R,0),MATCH(MID(B2251,1,2),[1]CatGlob!$R:$R,0))))</f>
        <v>DOL</v>
      </c>
      <c r="F2251" s="397" t="s">
        <v>43</v>
      </c>
      <c r="G2251" s="398" t="s">
        <v>358</v>
      </c>
      <c r="H2251" s="399" t="s">
        <v>145</v>
      </c>
      <c r="I2251" s="399" t="s">
        <v>600</v>
      </c>
      <c r="J2251" s="399" t="s">
        <v>600</v>
      </c>
      <c r="K2251" s="396" t="s">
        <v>600</v>
      </c>
      <c r="L2251" s="400" t="str">
        <f>IF(ISERROR(MATCH(M2251,M$10:M2250,0)),M2251,"")</f>
        <v/>
      </c>
      <c r="M2251" s="401" t="str">
        <f>IF(B2251="","",IF(ISERROR(MATCH(F2251&amp;"_"&amp;G2251&amp;"_"&amp;H2251&amp;"_"&amp;I2251&amp;"_"&amp;J2251&amp;IF(K2251="","","_"&amp;K2251),[1]CatGlob!$B:$B,0)),F2251&amp;"_"&amp;G2251&amp;"_"&amp;H2251&amp;"_"&amp;I2251&amp;"_"&amp;J2251&amp;IF(K2251="","","_"&amp;K2251),INDEX([1]CatGlob!$C:$C,MATCH(F2251&amp;"_"&amp;G2251&amp;"_"&amp;H2251&amp;"_"&amp;I2251&amp;"_"&amp;J2251&amp;IF(K2251="","","_"&amp;K2251),[1]CatGlob!$B:$B,0))))</f>
        <v>RVI_EM_AGG</v>
      </c>
      <c r="N2251" s="402" t="str">
        <f t="shared" si="71"/>
        <v/>
      </c>
      <c r="O2251" s="402">
        <f t="shared" si="70"/>
        <v>1</v>
      </c>
      <c r="P2251" s="401" t="str">
        <f>IF(LEN(B2251)&gt;8,INDEX([1]CatGlob!$X:$X,MATCH(M2251,[1]CatGlob!$W:$W,0)),"")</f>
        <v>INTER</v>
      </c>
      <c r="Q2251" s="403" t="str">
        <f>INDEX([1]CatGlob!P:P,MATCH(M2251,[1]CatGlob!O:O,0))</f>
        <v>RVI</v>
      </c>
      <c r="R2251" s="403" t="s">
        <v>1017</v>
      </c>
      <c r="S2251" s="403" t="s">
        <v>1018</v>
      </c>
      <c r="T2251" s="403" t="str">
        <f>INDEX([1]CatGlob!$D:$D,MATCH($M2251,[1]CatGlob!$C:$C,0))</f>
        <v>RVI</v>
      </c>
      <c r="U2251" s="403" t="s">
        <v>602</v>
      </c>
      <c r="V2251" s="404" t="str">
        <f>INDEX([1]CatGlob!$F:$F,MATCH($M2251,[1]CatGlob!$C:$C,0))</f>
        <v>RVI</v>
      </c>
      <c r="W2251" s="405"/>
      <c r="X2251" s="406">
        <v>0</v>
      </c>
      <c r="Y2251" s="407">
        <v>0</v>
      </c>
      <c r="Z2251" s="408">
        <v>-7.4248140953394404E-7</v>
      </c>
      <c r="AA2251" s="407">
        <v>1.64348779030377E-5</v>
      </c>
      <c r="AB2251" s="408">
        <v>0</v>
      </c>
      <c r="AC2251" s="407">
        <v>0</v>
      </c>
      <c r="AD2251" s="408">
        <v>0</v>
      </c>
      <c r="AE2251" s="407">
        <v>0</v>
      </c>
      <c r="AF2251" s="408">
        <v>-9.6660002980926E-8</v>
      </c>
      <c r="AG2251" s="407">
        <v>2.1395759229795901E-6</v>
      </c>
      <c r="AI2251" s="406">
        <v>0</v>
      </c>
      <c r="AJ2251" s="407">
        <v>0</v>
      </c>
      <c r="AK2251" s="408">
        <v>-1.0261638466738E-7</v>
      </c>
      <c r="AL2251" s="407">
        <v>2.27142082920295E-6</v>
      </c>
      <c r="AM2251" s="408">
        <v>0</v>
      </c>
      <c r="AN2251" s="407">
        <v>0</v>
      </c>
      <c r="AO2251" s="408">
        <v>0</v>
      </c>
      <c r="AP2251" s="407">
        <v>0</v>
      </c>
      <c r="AQ2251" s="408">
        <v>-2.96231540727171E-8</v>
      </c>
      <c r="AR2251" s="407">
        <v>6.5571058077674697E-7</v>
      </c>
      <c r="AT2251" s="406">
        <v>0</v>
      </c>
      <c r="AU2251" s="407">
        <v>0</v>
      </c>
      <c r="AV2251" s="408">
        <v>-4.1092334424250298E-7</v>
      </c>
      <c r="AW2251" s="407">
        <v>9.0958174325805902E-6</v>
      </c>
      <c r="AX2251" s="408">
        <v>0</v>
      </c>
      <c r="AY2251" s="407">
        <v>0</v>
      </c>
      <c r="AZ2251" s="408">
        <v>0</v>
      </c>
      <c r="BA2251" s="407">
        <v>0</v>
      </c>
      <c r="BB2251" s="408">
        <v>-1.8807324051886299E-7</v>
      </c>
      <c r="BC2251" s="407">
        <v>4.1630145468295703E-6</v>
      </c>
    </row>
    <row r="2252" spans="1:55" x14ac:dyDescent="0.35">
      <c r="A2252" s="385" t="str" cm="1">
        <f t="array" ref="A2252">IFERROR(_xlfn.IFS(AND(F2252="Renta Variable",O2252=1),IFERROR(MATCH(B2252,[1]RV_Det!C:C,0),"Rev"),AND(J2252="Corporativa",O2252=1,I2252="EM"),IFERROR(MATCH(B2252,[1]RF_Corps!B:B,0),"Rev"),AND(F2252="Alternativos",O2252=1),IFERROR(MATCH(B2252,[1]Rep4!C:C,0),"Rev")),"")</f>
        <v/>
      </c>
      <c r="B2252" s="394" t="s">
        <v>5913</v>
      </c>
      <c r="C2252" s="409" t="s">
        <v>5914</v>
      </c>
      <c r="D2252" s="395" t="s">
        <v>5915</v>
      </c>
      <c r="E2252" s="396" t="str">
        <f>IF(B2252="","",INDEX([1]CatGlob!$S:$S,IFERROR(MATCH(MID(B2252,7,1),[1]CatGlob!$R:$R,0),MATCH(MID(B2252,1,2),[1]CatGlob!$R:$R,0))))</f>
        <v>DOL</v>
      </c>
      <c r="F2252" s="397" t="s">
        <v>43</v>
      </c>
      <c r="G2252" s="398" t="s">
        <v>358</v>
      </c>
      <c r="H2252" s="399" t="s">
        <v>145</v>
      </c>
      <c r="I2252" s="399" t="s">
        <v>600</v>
      </c>
      <c r="J2252" s="399" t="s">
        <v>600</v>
      </c>
      <c r="K2252" s="396" t="s">
        <v>600</v>
      </c>
      <c r="L2252" s="400" t="str">
        <f>IF(ISERROR(MATCH(M2252,M$10:M2251,0)),M2252,"")</f>
        <v/>
      </c>
      <c r="M2252" s="401" t="str">
        <f>IF(B2252="","",IF(ISERROR(MATCH(F2252&amp;"_"&amp;G2252&amp;"_"&amp;H2252&amp;"_"&amp;I2252&amp;"_"&amp;J2252&amp;IF(K2252="","","_"&amp;K2252),[1]CatGlob!$B:$B,0)),F2252&amp;"_"&amp;G2252&amp;"_"&amp;H2252&amp;"_"&amp;I2252&amp;"_"&amp;J2252&amp;IF(K2252="","","_"&amp;K2252),INDEX([1]CatGlob!$C:$C,MATCH(F2252&amp;"_"&amp;G2252&amp;"_"&amp;H2252&amp;"_"&amp;I2252&amp;"_"&amp;J2252&amp;IF(K2252="","","_"&amp;K2252),[1]CatGlob!$B:$B,0))))</f>
        <v>RVI_EM_AGG</v>
      </c>
      <c r="N2252" s="402" t="str">
        <f t="shared" si="71"/>
        <v/>
      </c>
      <c r="O2252" s="402" t="str">
        <f t="shared" si="70"/>
        <v/>
      </c>
      <c r="P2252" s="401" t="str">
        <f>IF(LEN(B2252)&gt;8,INDEX([1]CatGlob!$X:$X,MATCH(M2252,[1]CatGlob!$W:$W,0)),"")</f>
        <v>INTER</v>
      </c>
      <c r="Q2252" s="403" t="str">
        <f>INDEX([1]CatGlob!P:P,MATCH(M2252,[1]CatGlob!O:O,0))</f>
        <v>RVI</v>
      </c>
      <c r="R2252" s="403" t="s">
        <v>601</v>
      </c>
      <c r="S2252" s="403" t="s">
        <v>1025</v>
      </c>
      <c r="T2252" s="403" t="str">
        <f>INDEX([1]CatGlob!$D:$D,MATCH($M2252,[1]CatGlob!$C:$C,0))</f>
        <v>RVI</v>
      </c>
      <c r="U2252" s="403" t="s">
        <v>602</v>
      </c>
      <c r="V2252" s="404" t="str">
        <f>INDEX([1]CatGlob!$F:$F,MATCH($M2252,[1]CatGlob!$C:$C,0))</f>
        <v>RVI</v>
      </c>
      <c r="W2252" s="405"/>
      <c r="X2252" s="406">
        <v>0</v>
      </c>
      <c r="Y2252" s="407">
        <v>0</v>
      </c>
      <c r="Z2252" s="408">
        <v>0</v>
      </c>
      <c r="AA2252" s="407">
        <v>0</v>
      </c>
      <c r="AB2252" s="408">
        <v>0</v>
      </c>
      <c r="AC2252" s="407">
        <v>0</v>
      </c>
      <c r="AD2252" s="408">
        <v>0</v>
      </c>
      <c r="AE2252" s="407">
        <v>0</v>
      </c>
      <c r="AF2252" s="408">
        <v>0</v>
      </c>
      <c r="AG2252" s="407">
        <v>0</v>
      </c>
      <c r="AI2252" s="406">
        <v>0</v>
      </c>
      <c r="AJ2252" s="407">
        <v>0</v>
      </c>
      <c r="AK2252" s="408">
        <v>0</v>
      </c>
      <c r="AL2252" s="407">
        <v>0</v>
      </c>
      <c r="AM2252" s="408">
        <v>0</v>
      </c>
      <c r="AN2252" s="407">
        <v>0</v>
      </c>
      <c r="AO2252" s="408">
        <v>0</v>
      </c>
      <c r="AP2252" s="407">
        <v>0</v>
      </c>
      <c r="AQ2252" s="408">
        <v>0</v>
      </c>
      <c r="AR2252" s="407">
        <v>0</v>
      </c>
      <c r="AT2252" s="406">
        <v>0</v>
      </c>
      <c r="AU2252" s="407">
        <v>0</v>
      </c>
      <c r="AV2252" s="408">
        <v>0</v>
      </c>
      <c r="AW2252" s="407">
        <v>0</v>
      </c>
      <c r="AX2252" s="408">
        <v>0</v>
      </c>
      <c r="AY2252" s="407">
        <v>0</v>
      </c>
      <c r="AZ2252" s="408">
        <v>0</v>
      </c>
      <c r="BA2252" s="407">
        <v>0</v>
      </c>
      <c r="BB2252" s="408">
        <v>0</v>
      </c>
      <c r="BC2252" s="407">
        <v>0</v>
      </c>
    </row>
    <row r="2253" spans="1:55" x14ac:dyDescent="0.35">
      <c r="A2253" s="385" t="str" cm="1">
        <f t="array" ref="A2253">IFERROR(_xlfn.IFS(AND(F2253="Renta Variable",O2253=1),IFERROR(MATCH(B2253,[1]RV_Det!C:C,0),"Rev"),AND(J2253="Corporativa",O2253=1,I2253="EM"),IFERROR(MATCH(B2253,[1]RF_Corps!B:B,0),"Rev"),AND(F2253="Alternativos",O2253=1),IFERROR(MATCH(B2253,[1]Rep4!C:C,0),"Rev")),"")</f>
        <v/>
      </c>
      <c r="B2253" s="394" t="s">
        <v>5916</v>
      </c>
      <c r="C2253" s="409" t="s">
        <v>5917</v>
      </c>
      <c r="D2253" s="395" t="s">
        <v>5918</v>
      </c>
      <c r="E2253" s="396" t="str">
        <f>IF(B2253="","",INDEX([1]CatGlob!$S:$S,IFERROR(MATCH(MID(B2253,7,1),[1]CatGlob!$R:$R,0),MATCH(MID(B2253,1,2),[1]CatGlob!$R:$R,0))))</f>
        <v>DOL</v>
      </c>
      <c r="F2253" s="397" t="s">
        <v>43</v>
      </c>
      <c r="G2253" s="398" t="s">
        <v>358</v>
      </c>
      <c r="H2253" s="399" t="s">
        <v>145</v>
      </c>
      <c r="I2253" s="399" t="s">
        <v>600</v>
      </c>
      <c r="J2253" s="399" t="s">
        <v>600</v>
      </c>
      <c r="K2253" s="396" t="s">
        <v>600</v>
      </c>
      <c r="L2253" s="400" t="str">
        <f>IF(ISERROR(MATCH(M2253,M$10:M2252,0)),M2253,"")</f>
        <v/>
      </c>
      <c r="M2253" s="401" t="str">
        <f>IF(B2253="","",IF(ISERROR(MATCH(F2253&amp;"_"&amp;G2253&amp;"_"&amp;H2253&amp;"_"&amp;I2253&amp;"_"&amp;J2253&amp;IF(K2253="","","_"&amp;K2253),[1]CatGlob!$B:$B,0)),F2253&amp;"_"&amp;G2253&amp;"_"&amp;H2253&amp;"_"&amp;I2253&amp;"_"&amp;J2253&amp;IF(K2253="","","_"&amp;K2253),INDEX([1]CatGlob!$C:$C,MATCH(F2253&amp;"_"&amp;G2253&amp;"_"&amp;H2253&amp;"_"&amp;I2253&amp;"_"&amp;J2253&amp;IF(K2253="","","_"&amp;K2253),[1]CatGlob!$B:$B,0))))</f>
        <v>RVI_EM_AGG</v>
      </c>
      <c r="N2253" s="402" t="str">
        <f t="shared" si="71"/>
        <v/>
      </c>
      <c r="O2253" s="402" t="str">
        <f t="shared" si="70"/>
        <v/>
      </c>
      <c r="P2253" s="401" t="str">
        <f>IF(LEN(B2253)&gt;8,INDEX([1]CatGlob!$X:$X,MATCH(M2253,[1]CatGlob!$W:$W,0)),"")</f>
        <v>INTER</v>
      </c>
      <c r="Q2253" s="403" t="str">
        <f>INDEX([1]CatGlob!P:P,MATCH(M2253,[1]CatGlob!O:O,0))</f>
        <v>RVI</v>
      </c>
      <c r="R2253" s="403" t="s">
        <v>601</v>
      </c>
      <c r="S2253" s="403" t="s">
        <v>1025</v>
      </c>
      <c r="T2253" s="403" t="str">
        <f>INDEX([1]CatGlob!$D:$D,MATCH($M2253,[1]CatGlob!$C:$C,0))</f>
        <v>RVI</v>
      </c>
      <c r="U2253" s="403" t="s">
        <v>602</v>
      </c>
      <c r="V2253" s="404" t="str">
        <f>INDEX([1]CatGlob!$F:$F,MATCH($M2253,[1]CatGlob!$C:$C,0))</f>
        <v>RVI</v>
      </c>
      <c r="W2253" s="405"/>
      <c r="X2253" s="406">
        <v>0</v>
      </c>
      <c r="Y2253" s="407">
        <v>0</v>
      </c>
      <c r="Z2253" s="408">
        <v>0</v>
      </c>
      <c r="AA2253" s="407">
        <v>0</v>
      </c>
      <c r="AB2253" s="408">
        <v>0</v>
      </c>
      <c r="AC2253" s="407">
        <v>0</v>
      </c>
      <c r="AD2253" s="408">
        <v>0</v>
      </c>
      <c r="AE2253" s="407">
        <v>0</v>
      </c>
      <c r="AF2253" s="408">
        <v>0</v>
      </c>
      <c r="AG2253" s="407">
        <v>0</v>
      </c>
      <c r="AI2253" s="406">
        <v>0</v>
      </c>
      <c r="AJ2253" s="407">
        <v>0</v>
      </c>
      <c r="AK2253" s="408">
        <v>0</v>
      </c>
      <c r="AL2253" s="407">
        <v>0</v>
      </c>
      <c r="AM2253" s="408">
        <v>0</v>
      </c>
      <c r="AN2253" s="407">
        <v>0</v>
      </c>
      <c r="AO2253" s="408">
        <v>0</v>
      </c>
      <c r="AP2253" s="407">
        <v>0</v>
      </c>
      <c r="AQ2253" s="408">
        <v>0</v>
      </c>
      <c r="AR2253" s="407">
        <v>0</v>
      </c>
      <c r="AT2253" s="406">
        <v>0</v>
      </c>
      <c r="AU2253" s="407">
        <v>0</v>
      </c>
      <c r="AV2253" s="408">
        <v>0</v>
      </c>
      <c r="AW2253" s="407">
        <v>0</v>
      </c>
      <c r="AX2253" s="408">
        <v>0</v>
      </c>
      <c r="AY2253" s="407">
        <v>0</v>
      </c>
      <c r="AZ2253" s="408">
        <v>0</v>
      </c>
      <c r="BA2253" s="407">
        <v>0</v>
      </c>
      <c r="BB2253" s="408">
        <v>0</v>
      </c>
      <c r="BC2253" s="407">
        <v>0</v>
      </c>
    </row>
    <row r="2254" spans="1:55" x14ac:dyDescent="0.35">
      <c r="A2254" s="385" t="str" cm="1">
        <f t="array" ref="A2254">IFERROR(_xlfn.IFS(AND(F2254="Renta Variable",O2254=1),IFERROR(MATCH(B2254,[1]RV_Det!C:C,0),"Rev"),AND(J2254="Corporativa",O2254=1,I2254="EM"),IFERROR(MATCH(B2254,[1]RF_Corps!B:B,0),"Rev"),AND(F2254="Alternativos",O2254=1),IFERROR(MATCH(B2254,[1]Rep4!C:C,0),"Rev")),"")</f>
        <v/>
      </c>
      <c r="B2254" s="396" t="s">
        <v>5919</v>
      </c>
      <c r="C2254" s="412" t="s">
        <v>5920</v>
      </c>
      <c r="D2254" s="395" t="s">
        <v>5921</v>
      </c>
      <c r="E2254" s="396" t="str">
        <f>IF(B2254="","",INDEX([1]CatGlob!$S:$S,IFERROR(MATCH(MID(B2254,7,1),[1]CatGlob!$R:$R,0),MATCH(MID(B2254,1,2),[1]CatGlob!$R:$R,0))))</f>
        <v>DOL</v>
      </c>
      <c r="F2254" s="397" t="s">
        <v>43</v>
      </c>
      <c r="G2254" s="398" t="s">
        <v>358</v>
      </c>
      <c r="H2254" s="399" t="s">
        <v>145</v>
      </c>
      <c r="I2254" s="399" t="s">
        <v>600</v>
      </c>
      <c r="J2254" s="399" t="s">
        <v>600</v>
      </c>
      <c r="K2254" s="396" t="s">
        <v>600</v>
      </c>
      <c r="L2254" s="400" t="str">
        <f>IF(ISERROR(MATCH(M2254,M$10:M2253,0)),M2254,"")</f>
        <v/>
      </c>
      <c r="M2254" s="401" t="str">
        <f>IF(B2254="","",IF(ISERROR(MATCH(F2254&amp;"_"&amp;G2254&amp;"_"&amp;H2254&amp;"_"&amp;I2254&amp;"_"&amp;J2254&amp;IF(K2254="","","_"&amp;K2254),[1]CatGlob!$B:$B,0)),F2254&amp;"_"&amp;G2254&amp;"_"&amp;H2254&amp;"_"&amp;I2254&amp;"_"&amp;J2254&amp;IF(K2254="","","_"&amp;K2254),INDEX([1]CatGlob!$C:$C,MATCH(F2254&amp;"_"&amp;G2254&amp;"_"&amp;H2254&amp;"_"&amp;I2254&amp;"_"&amp;J2254&amp;IF(K2254="","","_"&amp;K2254),[1]CatGlob!$B:$B,0))))</f>
        <v>RVI_EM_AGG</v>
      </c>
      <c r="N2254" s="402" t="str">
        <f t="shared" si="71"/>
        <v/>
      </c>
      <c r="O2254" s="402" t="str">
        <f t="shared" si="70"/>
        <v/>
      </c>
      <c r="P2254" s="401" t="str">
        <f>IF(LEN(B2254)&gt;8,INDEX([1]CatGlob!$X:$X,MATCH(M2254,[1]CatGlob!$W:$W,0)),"")</f>
        <v>INTER</v>
      </c>
      <c r="Q2254" s="403" t="str">
        <f>INDEX([1]CatGlob!P:P,MATCH(M2254,[1]CatGlob!O:O,0))</f>
        <v>RVI</v>
      </c>
      <c r="R2254" s="403" t="s">
        <v>1017</v>
      </c>
      <c r="S2254" s="403" t="s">
        <v>1018</v>
      </c>
      <c r="T2254" s="403" t="str">
        <f>INDEX([1]CatGlob!$D:$D,MATCH($M2254,[1]CatGlob!$C:$C,0))</f>
        <v>RVI</v>
      </c>
      <c r="U2254" s="403" t="s">
        <v>602</v>
      </c>
      <c r="V2254" s="404" t="str">
        <f>INDEX([1]CatGlob!$F:$F,MATCH($M2254,[1]CatGlob!$C:$C,0))</f>
        <v>RVI</v>
      </c>
      <c r="W2254" s="405"/>
      <c r="X2254" s="406">
        <v>0</v>
      </c>
      <c r="Y2254" s="407">
        <v>0</v>
      </c>
      <c r="Z2254" s="408">
        <v>0</v>
      </c>
      <c r="AA2254" s="407">
        <v>0</v>
      </c>
      <c r="AB2254" s="408">
        <v>0</v>
      </c>
      <c r="AC2254" s="407">
        <v>0</v>
      </c>
      <c r="AD2254" s="408">
        <v>0</v>
      </c>
      <c r="AE2254" s="407">
        <v>0</v>
      </c>
      <c r="AF2254" s="408">
        <v>0</v>
      </c>
      <c r="AG2254" s="407">
        <v>0</v>
      </c>
      <c r="AI2254" s="406">
        <v>0</v>
      </c>
      <c r="AJ2254" s="407">
        <v>0</v>
      </c>
      <c r="AK2254" s="408">
        <v>0</v>
      </c>
      <c r="AL2254" s="407">
        <v>0</v>
      </c>
      <c r="AM2254" s="408">
        <v>0</v>
      </c>
      <c r="AN2254" s="407">
        <v>0</v>
      </c>
      <c r="AO2254" s="444">
        <v>0</v>
      </c>
      <c r="AP2254" s="407">
        <v>0</v>
      </c>
      <c r="AQ2254" s="408">
        <v>0</v>
      </c>
      <c r="AR2254" s="407">
        <v>0</v>
      </c>
      <c r="AT2254" s="406">
        <v>0</v>
      </c>
      <c r="AU2254" s="407">
        <v>0</v>
      </c>
      <c r="AV2254" s="408">
        <v>0</v>
      </c>
      <c r="AW2254" s="407">
        <v>0</v>
      </c>
      <c r="AX2254" s="408">
        <v>0</v>
      </c>
      <c r="AY2254" s="407">
        <v>0</v>
      </c>
      <c r="AZ2254" s="408">
        <v>0</v>
      </c>
      <c r="BA2254" s="407">
        <v>0</v>
      </c>
      <c r="BB2254" s="408">
        <v>0</v>
      </c>
      <c r="BC2254" s="407">
        <v>0</v>
      </c>
    </row>
    <row r="2255" spans="1:55" x14ac:dyDescent="0.35">
      <c r="A2255" s="385" t="str" cm="1">
        <f t="array" ref="A2255">IFERROR(_xlfn.IFS(AND(F2255="Renta Variable",O2255=1),IFERROR(MATCH(B2255,[1]RV_Det!C:C,0),"Rev"),AND(J2255="Corporativa",O2255=1,I2255="EM"),IFERROR(MATCH(B2255,[1]RF_Corps!B:B,0),"Rev"),AND(F2255="Alternativos",O2255=1),IFERROR(MATCH(B2255,[1]Rep4!C:C,0),"Rev")),"")</f>
        <v/>
      </c>
      <c r="B2255" s="396" t="s">
        <v>5922</v>
      </c>
      <c r="C2255" s="412" t="s">
        <v>5923</v>
      </c>
      <c r="D2255" s="395" t="s">
        <v>5924</v>
      </c>
      <c r="E2255" s="396" t="str">
        <f>IF(B2255="","",INDEX([1]CatGlob!$S:$S,IFERROR(MATCH(MID(B2255,7,1),[1]CatGlob!$R:$R,0),MATCH(MID(B2255,1,2),[1]CatGlob!$R:$R,0))))</f>
        <v>DOL</v>
      </c>
      <c r="F2255" s="397" t="s">
        <v>43</v>
      </c>
      <c r="G2255" s="398" t="s">
        <v>358</v>
      </c>
      <c r="H2255" s="399" t="s">
        <v>145</v>
      </c>
      <c r="I2255" s="399" t="s">
        <v>600</v>
      </c>
      <c r="J2255" s="399" t="s">
        <v>600</v>
      </c>
      <c r="K2255" s="396" t="s">
        <v>600</v>
      </c>
      <c r="L2255" s="400" t="str">
        <f>IF(ISERROR(MATCH(M2255,M$10:M2254,0)),M2255,"")</f>
        <v/>
      </c>
      <c r="M2255" s="401" t="str">
        <f>IF(B2255="","",IF(ISERROR(MATCH(F2255&amp;"_"&amp;G2255&amp;"_"&amp;H2255&amp;"_"&amp;I2255&amp;"_"&amp;J2255&amp;IF(K2255="","","_"&amp;K2255),[1]CatGlob!$B:$B,0)),F2255&amp;"_"&amp;G2255&amp;"_"&amp;H2255&amp;"_"&amp;I2255&amp;"_"&amp;J2255&amp;IF(K2255="","","_"&amp;K2255),INDEX([1]CatGlob!$C:$C,MATCH(F2255&amp;"_"&amp;G2255&amp;"_"&amp;H2255&amp;"_"&amp;I2255&amp;"_"&amp;J2255&amp;IF(K2255="","","_"&amp;K2255),[1]CatGlob!$B:$B,0))))</f>
        <v>RVI_EM_AGG</v>
      </c>
      <c r="N2255" s="402" t="str">
        <f t="shared" si="71"/>
        <v/>
      </c>
      <c r="O2255" s="402" t="str">
        <f t="shared" si="70"/>
        <v/>
      </c>
      <c r="P2255" s="401" t="str">
        <f>IF(LEN(B2255)&gt;8,INDEX([1]CatGlob!$X:$X,MATCH(M2255,[1]CatGlob!$W:$W,0)),"")</f>
        <v>INTER</v>
      </c>
      <c r="Q2255" s="403" t="str">
        <f>INDEX([1]CatGlob!P:P,MATCH(M2255,[1]CatGlob!O:O,0))</f>
        <v>RVI</v>
      </c>
      <c r="R2255" s="403" t="s">
        <v>1017</v>
      </c>
      <c r="S2255" s="403" t="s">
        <v>1018</v>
      </c>
      <c r="T2255" s="403" t="str">
        <f>INDEX([1]CatGlob!$D:$D,MATCH($M2255,[1]CatGlob!$C:$C,0))</f>
        <v>RVI</v>
      </c>
      <c r="U2255" s="403" t="s">
        <v>602</v>
      </c>
      <c r="V2255" s="404" t="str">
        <f>INDEX([1]CatGlob!$F:$F,MATCH($M2255,[1]CatGlob!$C:$C,0))</f>
        <v>RVI</v>
      </c>
      <c r="W2255" s="405"/>
      <c r="X2255" s="406">
        <v>0</v>
      </c>
      <c r="Y2255" s="407">
        <v>0</v>
      </c>
      <c r="Z2255" s="408">
        <v>0</v>
      </c>
      <c r="AA2255" s="407">
        <v>0</v>
      </c>
      <c r="AB2255" s="408">
        <v>0</v>
      </c>
      <c r="AC2255" s="407">
        <v>0</v>
      </c>
      <c r="AD2255" s="408">
        <v>0</v>
      </c>
      <c r="AE2255" s="407">
        <v>0</v>
      </c>
      <c r="AF2255" s="408">
        <v>0</v>
      </c>
      <c r="AG2255" s="407">
        <v>0</v>
      </c>
      <c r="AI2255" s="406">
        <v>0</v>
      </c>
      <c r="AJ2255" s="407">
        <v>0</v>
      </c>
      <c r="AK2255" s="408">
        <v>0</v>
      </c>
      <c r="AL2255" s="407">
        <v>0</v>
      </c>
      <c r="AM2255" s="408">
        <v>0</v>
      </c>
      <c r="AN2255" s="407">
        <v>0</v>
      </c>
      <c r="AO2255" s="408">
        <v>0</v>
      </c>
      <c r="AP2255" s="407">
        <v>0</v>
      </c>
      <c r="AQ2255" s="408">
        <v>0</v>
      </c>
      <c r="AR2255" s="407">
        <v>0</v>
      </c>
      <c r="AT2255" s="406">
        <v>0</v>
      </c>
      <c r="AU2255" s="407">
        <v>0</v>
      </c>
      <c r="AV2255" s="408">
        <v>0</v>
      </c>
      <c r="AW2255" s="407">
        <v>0</v>
      </c>
      <c r="AX2255" s="408">
        <v>0</v>
      </c>
      <c r="AY2255" s="407">
        <v>0</v>
      </c>
      <c r="AZ2255" s="408">
        <v>0</v>
      </c>
      <c r="BA2255" s="407">
        <v>0</v>
      </c>
      <c r="BB2255" s="408">
        <v>0</v>
      </c>
      <c r="BC2255" s="407">
        <v>0</v>
      </c>
    </row>
    <row r="2256" spans="1:55" x14ac:dyDescent="0.35">
      <c r="A2256" s="385" cm="1">
        <f t="array" ref="A2256">IFERROR(_xlfn.IFS(AND(F2256="Renta Variable",O2256=1),IFERROR(MATCH(B2256,[1]RV_Det!C:C,0),"Rev"),AND(J2256="Corporativa",O2256=1,I2256="EM"),IFERROR(MATCH(B2256,[1]RF_Corps!B:B,0),"Rev"),AND(F2256="Alternativos",O2256=1),IFERROR(MATCH(B2256,[1]Rep4!C:C,0),"Rev")),"")</f>
        <v>349</v>
      </c>
      <c r="B2256" s="394" t="s">
        <v>5925</v>
      </c>
      <c r="C2256" s="409" t="s">
        <v>5926</v>
      </c>
      <c r="D2256" s="395" t="s">
        <v>5927</v>
      </c>
      <c r="E2256" s="396" t="str">
        <f>IF(B2256="","",INDEX([1]CatGlob!$S:$S,IFERROR(MATCH(MID(B2256,7,1),[1]CatGlob!$R:$R,0),MATCH(MID(B2256,1,2),[1]CatGlob!$R:$R,0))))</f>
        <v>DOL</v>
      </c>
      <c r="F2256" s="397" t="s">
        <v>43</v>
      </c>
      <c r="G2256" s="398" t="s">
        <v>358</v>
      </c>
      <c r="H2256" s="399" t="s">
        <v>145</v>
      </c>
      <c r="I2256" s="399" t="s">
        <v>600</v>
      </c>
      <c r="J2256" s="399" t="s">
        <v>600</v>
      </c>
      <c r="K2256" s="396" t="s">
        <v>600</v>
      </c>
      <c r="L2256" s="400" t="str">
        <f>IF(ISERROR(MATCH(M2256,M$10:M2255,0)),M2256,"")</f>
        <v/>
      </c>
      <c r="M2256" s="401" t="str">
        <f>IF(B2256="","",IF(ISERROR(MATCH(F2256&amp;"_"&amp;G2256&amp;"_"&amp;H2256&amp;"_"&amp;I2256&amp;"_"&amp;J2256&amp;IF(K2256="","","_"&amp;K2256),[1]CatGlob!$B:$B,0)),F2256&amp;"_"&amp;G2256&amp;"_"&amp;H2256&amp;"_"&amp;I2256&amp;"_"&amp;J2256&amp;IF(K2256="","","_"&amp;K2256),INDEX([1]CatGlob!$C:$C,MATCH(F2256&amp;"_"&amp;G2256&amp;"_"&amp;H2256&amp;"_"&amp;I2256&amp;"_"&amp;J2256&amp;IF(K2256="","","_"&amp;K2256),[1]CatGlob!$B:$B,0))))</f>
        <v>RVI_EM_AGG</v>
      </c>
      <c r="N2256" s="402" t="str">
        <f t="shared" si="71"/>
        <v/>
      </c>
      <c r="O2256" s="402">
        <f t="shared" si="70"/>
        <v>1</v>
      </c>
      <c r="P2256" s="401" t="str">
        <f>IF(LEN(B2256)&gt;8,INDEX([1]CatGlob!$X:$X,MATCH(M2256,[1]CatGlob!$W:$W,0)),"")</f>
        <v>INTER</v>
      </c>
      <c r="Q2256" s="403" t="str">
        <f>INDEX([1]CatGlob!P:P,MATCH(M2256,[1]CatGlob!O:O,0))</f>
        <v>RVI</v>
      </c>
      <c r="R2256" s="403"/>
      <c r="S2256" s="403" t="s">
        <v>1018</v>
      </c>
      <c r="T2256" s="403" t="str">
        <f>INDEX([1]CatGlob!$D:$D,MATCH($M2256,[1]CatGlob!$C:$C,0))</f>
        <v>RVI</v>
      </c>
      <c r="U2256" s="403" t="s">
        <v>602</v>
      </c>
      <c r="V2256" s="404" t="str">
        <f>INDEX([1]CatGlob!$F:$F,MATCH($M2256,[1]CatGlob!$C:$C,0))</f>
        <v>RVI</v>
      </c>
      <c r="W2256" s="405"/>
      <c r="X2256" s="406">
        <v>0</v>
      </c>
      <c r="Y2256" s="407">
        <v>0</v>
      </c>
      <c r="Z2256" s="408">
        <v>0</v>
      </c>
      <c r="AA2256" s="407">
        <v>0</v>
      </c>
      <c r="AB2256" s="408">
        <v>-1.26404459678593E-6</v>
      </c>
      <c r="AC2256" s="407">
        <v>-2.1695758189998999E-4</v>
      </c>
      <c r="AD2256" s="408">
        <v>0</v>
      </c>
      <c r="AE2256" s="407">
        <v>0</v>
      </c>
      <c r="AF2256" s="408">
        <v>-6.4204492213267698E-7</v>
      </c>
      <c r="AG2256" s="407">
        <v>-1.10199050042428E-4</v>
      </c>
      <c r="AI2256" s="406">
        <v>0</v>
      </c>
      <c r="AJ2256" s="407">
        <v>0</v>
      </c>
      <c r="AK2256" s="408">
        <v>0</v>
      </c>
      <c r="AL2256" s="407">
        <v>0</v>
      </c>
      <c r="AM2256" s="408">
        <v>-4.0059848116693698E-7</v>
      </c>
      <c r="AN2256" s="407">
        <v>-6.8757761706450497E-5</v>
      </c>
      <c r="AO2256" s="408">
        <v>0</v>
      </c>
      <c r="AP2256" s="407">
        <v>0</v>
      </c>
      <c r="AQ2256" s="408">
        <v>-1.7803264681774099E-7</v>
      </c>
      <c r="AR2256" s="407">
        <v>-3.0557096148254803E-5</v>
      </c>
      <c r="AT2256" s="406">
        <v>0</v>
      </c>
      <c r="AU2256" s="407">
        <v>0</v>
      </c>
      <c r="AV2256" s="408">
        <v>0</v>
      </c>
      <c r="AW2256" s="407">
        <v>0</v>
      </c>
      <c r="AX2256" s="408">
        <v>-2.8596098491387501E-6</v>
      </c>
      <c r="AY2256" s="407">
        <v>-4.9081657405025702E-4</v>
      </c>
      <c r="AZ2256" s="408">
        <v>0</v>
      </c>
      <c r="BA2256" s="407">
        <v>0</v>
      </c>
      <c r="BB2256" s="408">
        <v>-7.1415554060131404E-7</v>
      </c>
      <c r="BC2256" s="407">
        <v>-1.2257594366676101E-4</v>
      </c>
    </row>
    <row r="2257" spans="1:55" x14ac:dyDescent="0.35">
      <c r="A2257" s="385" t="str" cm="1">
        <f t="array" ref="A2257">IFERROR(_xlfn.IFS(AND(F2257="Renta Variable",O2257=1),IFERROR(MATCH(B2257,[1]RV_Det!C:C,0),"Rev"),AND(J2257="Corporativa",O2257=1,I2257="EM"),IFERROR(MATCH(B2257,[1]RF_Corps!B:B,0),"Rev"),AND(F2257="Alternativos",O2257=1),IFERROR(MATCH(B2257,[1]Rep4!C:C,0),"Rev")),"")</f>
        <v/>
      </c>
      <c r="B2257" s="396" t="s">
        <v>5928</v>
      </c>
      <c r="C2257" s="412" t="s">
        <v>5929</v>
      </c>
      <c r="D2257" s="395" t="s">
        <v>5930</v>
      </c>
      <c r="E2257" s="396" t="str">
        <f>IF(B2257="","",INDEX([1]CatGlob!$S:$S,IFERROR(MATCH(MID(B2257,7,1),[1]CatGlob!$R:$R,0),MATCH(MID(B2257,1,2),[1]CatGlob!$R:$R,0))))</f>
        <v>EUR</v>
      </c>
      <c r="F2257" s="397" t="s">
        <v>43</v>
      </c>
      <c r="G2257" s="398" t="s">
        <v>358</v>
      </c>
      <c r="H2257" s="399" t="s">
        <v>145</v>
      </c>
      <c r="I2257" s="399" t="s">
        <v>600</v>
      </c>
      <c r="J2257" s="399" t="s">
        <v>600</v>
      </c>
      <c r="K2257" s="396" t="s">
        <v>600</v>
      </c>
      <c r="L2257" s="400" t="str">
        <f>IF(ISERROR(MATCH(M2257,M$10:M2256,0)),M2257,"")</f>
        <v/>
      </c>
      <c r="M2257" s="401" t="str">
        <f>IF(B2257="","",IF(ISERROR(MATCH(F2257&amp;"_"&amp;G2257&amp;"_"&amp;H2257&amp;"_"&amp;I2257&amp;"_"&amp;J2257&amp;IF(K2257="","","_"&amp;K2257),[1]CatGlob!$B:$B,0)),F2257&amp;"_"&amp;G2257&amp;"_"&amp;H2257&amp;"_"&amp;I2257&amp;"_"&amp;J2257&amp;IF(K2257="","","_"&amp;K2257),INDEX([1]CatGlob!$C:$C,MATCH(F2257&amp;"_"&amp;G2257&amp;"_"&amp;H2257&amp;"_"&amp;I2257&amp;"_"&amp;J2257&amp;IF(K2257="","","_"&amp;K2257),[1]CatGlob!$B:$B,0))))</f>
        <v>RVI_EM_AGG</v>
      </c>
      <c r="N2257" s="402" t="str">
        <f t="shared" si="71"/>
        <v/>
      </c>
      <c r="O2257" s="402" t="str">
        <f t="shared" si="70"/>
        <v/>
      </c>
      <c r="P2257" s="401" t="str">
        <f>IF(LEN(B2257)&gt;8,INDEX([1]CatGlob!$X:$X,MATCH(M2257,[1]CatGlob!$W:$W,0)),"")</f>
        <v>INTER</v>
      </c>
      <c r="Q2257" s="403" t="str">
        <f>INDEX([1]CatGlob!P:P,MATCH(M2257,[1]CatGlob!O:O,0))</f>
        <v>RVI</v>
      </c>
      <c r="R2257" s="403" t="s">
        <v>1017</v>
      </c>
      <c r="S2257" s="403" t="s">
        <v>1018</v>
      </c>
      <c r="T2257" s="403" t="str">
        <f>INDEX([1]CatGlob!$D:$D,MATCH($M2257,[1]CatGlob!$C:$C,0))</f>
        <v>RVI</v>
      </c>
      <c r="U2257" s="403" t="s">
        <v>602</v>
      </c>
      <c r="V2257" s="404" t="str">
        <f>INDEX([1]CatGlob!$F:$F,MATCH($M2257,[1]CatGlob!$C:$C,0))</f>
        <v>RVI</v>
      </c>
      <c r="W2257" s="405"/>
      <c r="X2257" s="406">
        <v>0</v>
      </c>
      <c r="Y2257" s="407">
        <v>0</v>
      </c>
      <c r="Z2257" s="408">
        <v>0</v>
      </c>
      <c r="AA2257" s="407">
        <v>0</v>
      </c>
      <c r="AB2257" s="408">
        <v>0</v>
      </c>
      <c r="AC2257" s="407">
        <v>0</v>
      </c>
      <c r="AD2257" s="408">
        <v>0</v>
      </c>
      <c r="AE2257" s="407">
        <v>0</v>
      </c>
      <c r="AF2257" s="408">
        <v>0</v>
      </c>
      <c r="AG2257" s="407">
        <v>0</v>
      </c>
      <c r="AI2257" s="406">
        <v>0</v>
      </c>
      <c r="AJ2257" s="407">
        <v>0</v>
      </c>
      <c r="AK2257" s="408">
        <v>0</v>
      </c>
      <c r="AL2257" s="407">
        <v>0</v>
      </c>
      <c r="AM2257" s="408">
        <v>0</v>
      </c>
      <c r="AN2257" s="407">
        <v>0</v>
      </c>
      <c r="AO2257" s="408">
        <v>0</v>
      </c>
      <c r="AP2257" s="407">
        <v>0</v>
      </c>
      <c r="AQ2257" s="408">
        <v>0</v>
      </c>
      <c r="AR2257" s="407">
        <v>0</v>
      </c>
      <c r="AT2257" s="406">
        <v>0</v>
      </c>
      <c r="AU2257" s="407">
        <v>0</v>
      </c>
      <c r="AV2257" s="408">
        <v>0</v>
      </c>
      <c r="AW2257" s="407">
        <v>0</v>
      </c>
      <c r="AX2257" s="408">
        <v>0</v>
      </c>
      <c r="AY2257" s="407">
        <v>0</v>
      </c>
      <c r="AZ2257" s="408">
        <v>0</v>
      </c>
      <c r="BA2257" s="407">
        <v>0</v>
      </c>
      <c r="BB2257" s="408">
        <v>0</v>
      </c>
      <c r="BC2257" s="407">
        <v>0</v>
      </c>
    </row>
    <row r="2258" spans="1:55" x14ac:dyDescent="0.35">
      <c r="A2258" s="385" t="str" cm="1">
        <f t="array" ref="A2258">IFERROR(_xlfn.IFS(AND(F2258="Renta Variable",O2258=1),IFERROR(MATCH(B2258,[1]RV_Det!C:C,0),"Rev"),AND(J2258="Corporativa",O2258=1,I2258="EM"),IFERROR(MATCH(B2258,[1]RF_Corps!B:B,0),"Rev"),AND(F2258="Alternativos",O2258=1),IFERROR(MATCH(B2258,[1]Rep4!C:C,0),"Rev")),"")</f>
        <v/>
      </c>
      <c r="B2258" s="396" t="s">
        <v>5931</v>
      </c>
      <c r="C2258" s="412" t="s">
        <v>5932</v>
      </c>
      <c r="D2258" s="395" t="s">
        <v>5933</v>
      </c>
      <c r="E2258" s="396" t="str">
        <f>IF(B2258="","",INDEX([1]CatGlob!$S:$S,IFERROR(MATCH(MID(B2258,7,1),[1]CatGlob!$R:$R,0),MATCH(MID(B2258,1,2),[1]CatGlob!$R:$R,0))))</f>
        <v>EUR</v>
      </c>
      <c r="F2258" s="397" t="s">
        <v>43</v>
      </c>
      <c r="G2258" s="398" t="s">
        <v>358</v>
      </c>
      <c r="H2258" s="399" t="s">
        <v>145</v>
      </c>
      <c r="I2258" s="399" t="s">
        <v>600</v>
      </c>
      <c r="J2258" s="399" t="s">
        <v>600</v>
      </c>
      <c r="K2258" s="396" t="s">
        <v>600</v>
      </c>
      <c r="L2258" s="400" t="str">
        <f>IF(ISERROR(MATCH(M2258,M$10:M2257,0)),M2258,"")</f>
        <v/>
      </c>
      <c r="M2258" s="401" t="str">
        <f>IF(B2258="","",IF(ISERROR(MATCH(F2258&amp;"_"&amp;G2258&amp;"_"&amp;H2258&amp;"_"&amp;I2258&amp;"_"&amp;J2258&amp;IF(K2258="","","_"&amp;K2258),[1]CatGlob!$B:$B,0)),F2258&amp;"_"&amp;G2258&amp;"_"&amp;H2258&amp;"_"&amp;I2258&amp;"_"&amp;J2258&amp;IF(K2258="","","_"&amp;K2258),INDEX([1]CatGlob!$C:$C,MATCH(F2258&amp;"_"&amp;G2258&amp;"_"&amp;H2258&amp;"_"&amp;I2258&amp;"_"&amp;J2258&amp;IF(K2258="","","_"&amp;K2258),[1]CatGlob!$B:$B,0))))</f>
        <v>RVI_EM_AGG</v>
      </c>
      <c r="N2258" s="402" t="str">
        <f t="shared" si="71"/>
        <v/>
      </c>
      <c r="O2258" s="402" t="str">
        <f t="shared" si="70"/>
        <v/>
      </c>
      <c r="P2258" s="401" t="str">
        <f>IF(LEN(B2258)&gt;8,INDEX([1]CatGlob!$X:$X,MATCH(M2258,[1]CatGlob!$W:$W,0)),"")</f>
        <v>INTER</v>
      </c>
      <c r="Q2258" s="403" t="str">
        <f>INDEX([1]CatGlob!P:P,MATCH(M2258,[1]CatGlob!O:O,0))</f>
        <v>RVI</v>
      </c>
      <c r="R2258" s="403" t="s">
        <v>1017</v>
      </c>
      <c r="S2258" s="403" t="s">
        <v>1018</v>
      </c>
      <c r="T2258" s="403" t="str">
        <f>INDEX([1]CatGlob!$D:$D,MATCH($M2258,[1]CatGlob!$C:$C,0))</f>
        <v>RVI</v>
      </c>
      <c r="U2258" s="403" t="s">
        <v>602</v>
      </c>
      <c r="V2258" s="404" t="str">
        <f>INDEX([1]CatGlob!$F:$F,MATCH($M2258,[1]CatGlob!$C:$C,0))</f>
        <v>RVI</v>
      </c>
      <c r="W2258" s="405"/>
      <c r="X2258" s="406">
        <v>0</v>
      </c>
      <c r="Y2258" s="407">
        <v>0</v>
      </c>
      <c r="Z2258" s="408">
        <v>0</v>
      </c>
      <c r="AA2258" s="407">
        <v>0</v>
      </c>
      <c r="AB2258" s="408">
        <v>0</v>
      </c>
      <c r="AC2258" s="407">
        <v>0</v>
      </c>
      <c r="AD2258" s="408">
        <v>0</v>
      </c>
      <c r="AE2258" s="407">
        <v>0</v>
      </c>
      <c r="AF2258" s="408">
        <v>0</v>
      </c>
      <c r="AG2258" s="407">
        <v>0</v>
      </c>
      <c r="AI2258" s="406">
        <v>0</v>
      </c>
      <c r="AJ2258" s="407">
        <v>0</v>
      </c>
      <c r="AK2258" s="408">
        <v>0</v>
      </c>
      <c r="AL2258" s="407">
        <v>0</v>
      </c>
      <c r="AM2258" s="408">
        <v>0</v>
      </c>
      <c r="AN2258" s="407">
        <v>0</v>
      </c>
      <c r="AO2258" s="408">
        <v>0</v>
      </c>
      <c r="AP2258" s="407">
        <v>0</v>
      </c>
      <c r="AQ2258" s="408">
        <v>0</v>
      </c>
      <c r="AR2258" s="407">
        <v>0</v>
      </c>
      <c r="AT2258" s="406">
        <v>0</v>
      </c>
      <c r="AU2258" s="407">
        <v>0</v>
      </c>
      <c r="AV2258" s="408">
        <v>0</v>
      </c>
      <c r="AW2258" s="407">
        <v>0</v>
      </c>
      <c r="AX2258" s="408">
        <v>0</v>
      </c>
      <c r="AY2258" s="407">
        <v>0</v>
      </c>
      <c r="AZ2258" s="408">
        <v>0</v>
      </c>
      <c r="BA2258" s="407">
        <v>0</v>
      </c>
      <c r="BB2258" s="408">
        <v>0</v>
      </c>
      <c r="BC2258" s="407">
        <v>0</v>
      </c>
    </row>
    <row r="2259" spans="1:55" x14ac:dyDescent="0.35">
      <c r="A2259" s="385" t="str" cm="1">
        <f t="array" ref="A2259">IFERROR(_xlfn.IFS(AND(F2259="Renta Variable",O2259=1),IFERROR(MATCH(B2259,[1]RV_Det!C:C,0),"Rev"),AND(J2259="Corporativa",O2259=1,I2259="EM"),IFERROR(MATCH(B2259,[1]RF_Corps!B:B,0),"Rev"),AND(F2259="Alternativos",O2259=1),IFERROR(MATCH(B2259,[1]Rep4!C:C,0),"Rev")),"")</f>
        <v/>
      </c>
      <c r="B2259" s="396" t="s">
        <v>5934</v>
      </c>
      <c r="C2259" s="412" t="s">
        <v>5935</v>
      </c>
      <c r="D2259" s="395" t="s">
        <v>5936</v>
      </c>
      <c r="E2259" s="396" t="str">
        <f>IF(B2259="","",INDEX([1]CatGlob!$S:$S,IFERROR(MATCH(MID(B2259,7,1),[1]CatGlob!$R:$R,0),MATCH(MID(B2259,1,2),[1]CatGlob!$R:$R,0))))</f>
        <v>DOL</v>
      </c>
      <c r="F2259" s="397" t="s">
        <v>43</v>
      </c>
      <c r="G2259" s="398" t="s">
        <v>358</v>
      </c>
      <c r="H2259" s="399" t="s">
        <v>145</v>
      </c>
      <c r="I2259" s="399" t="s">
        <v>600</v>
      </c>
      <c r="J2259" s="399" t="s">
        <v>600</v>
      </c>
      <c r="K2259" s="396" t="s">
        <v>600</v>
      </c>
      <c r="L2259" s="400" t="str">
        <f>IF(ISERROR(MATCH(M2259,M$10:M2258,0)),M2259,"")</f>
        <v/>
      </c>
      <c r="M2259" s="401" t="str">
        <f>IF(B2259="","",IF(ISERROR(MATCH(F2259&amp;"_"&amp;G2259&amp;"_"&amp;H2259&amp;"_"&amp;I2259&amp;"_"&amp;J2259&amp;IF(K2259="","","_"&amp;K2259),[1]CatGlob!$B:$B,0)),F2259&amp;"_"&amp;G2259&amp;"_"&amp;H2259&amp;"_"&amp;I2259&amp;"_"&amp;J2259&amp;IF(K2259="","","_"&amp;K2259),INDEX([1]CatGlob!$C:$C,MATCH(F2259&amp;"_"&amp;G2259&amp;"_"&amp;H2259&amp;"_"&amp;I2259&amp;"_"&amp;J2259&amp;IF(K2259="","","_"&amp;K2259),[1]CatGlob!$B:$B,0))))</f>
        <v>RVI_EM_AGG</v>
      </c>
      <c r="N2259" s="402" t="str">
        <f t="shared" si="71"/>
        <v/>
      </c>
      <c r="O2259" s="402" t="str">
        <f t="shared" si="70"/>
        <v/>
      </c>
      <c r="P2259" s="401" t="str">
        <f>IF(LEN(B2259)&gt;8,INDEX([1]CatGlob!$X:$X,MATCH(M2259,[1]CatGlob!$W:$W,0)),"")</f>
        <v>INTER</v>
      </c>
      <c r="Q2259" s="403" t="str">
        <f>INDEX([1]CatGlob!P:P,MATCH(M2259,[1]CatGlob!O:O,0))</f>
        <v>RVI</v>
      </c>
      <c r="R2259" s="403" t="s">
        <v>1017</v>
      </c>
      <c r="S2259" s="403" t="s">
        <v>1018</v>
      </c>
      <c r="T2259" s="403" t="str">
        <f>INDEX([1]CatGlob!$D:$D,MATCH($M2259,[1]CatGlob!$C:$C,0))</f>
        <v>RVI</v>
      </c>
      <c r="U2259" s="403" t="s">
        <v>602</v>
      </c>
      <c r="V2259" s="404" t="str">
        <f>INDEX([1]CatGlob!$F:$F,MATCH($M2259,[1]CatGlob!$C:$C,0))</f>
        <v>RVI</v>
      </c>
      <c r="W2259" s="405"/>
      <c r="X2259" s="406">
        <v>0</v>
      </c>
      <c r="Y2259" s="407">
        <v>0</v>
      </c>
      <c r="Z2259" s="408">
        <v>0</v>
      </c>
      <c r="AA2259" s="407">
        <v>0</v>
      </c>
      <c r="AB2259" s="408">
        <v>0</v>
      </c>
      <c r="AC2259" s="407">
        <v>0</v>
      </c>
      <c r="AD2259" s="408">
        <v>0</v>
      </c>
      <c r="AE2259" s="407">
        <v>0</v>
      </c>
      <c r="AF2259" s="408">
        <v>0</v>
      </c>
      <c r="AG2259" s="407">
        <v>0</v>
      </c>
      <c r="AI2259" s="406">
        <v>0</v>
      </c>
      <c r="AJ2259" s="407">
        <v>0</v>
      </c>
      <c r="AK2259" s="408">
        <v>0</v>
      </c>
      <c r="AL2259" s="407">
        <v>0</v>
      </c>
      <c r="AM2259" s="408">
        <v>0</v>
      </c>
      <c r="AN2259" s="407">
        <v>0</v>
      </c>
      <c r="AO2259" s="408">
        <v>0</v>
      </c>
      <c r="AP2259" s="407">
        <v>0</v>
      </c>
      <c r="AQ2259" s="408">
        <v>0</v>
      </c>
      <c r="AR2259" s="407">
        <v>0</v>
      </c>
      <c r="AT2259" s="406">
        <v>0</v>
      </c>
      <c r="AU2259" s="407">
        <v>0</v>
      </c>
      <c r="AV2259" s="408">
        <v>0</v>
      </c>
      <c r="AW2259" s="407">
        <v>0</v>
      </c>
      <c r="AX2259" s="408">
        <v>0</v>
      </c>
      <c r="AY2259" s="407">
        <v>0</v>
      </c>
      <c r="AZ2259" s="408">
        <v>0</v>
      </c>
      <c r="BA2259" s="407">
        <v>0</v>
      </c>
      <c r="BB2259" s="408">
        <v>0</v>
      </c>
      <c r="BC2259" s="407">
        <v>0</v>
      </c>
    </row>
    <row r="2260" spans="1:55" x14ac:dyDescent="0.35">
      <c r="A2260" s="385" t="str" cm="1">
        <f t="array" ref="A2260">IFERROR(_xlfn.IFS(AND(F2260="Renta Variable",O2260=1),IFERROR(MATCH(B2260,[1]RV_Det!C:C,0),"Rev"),AND(J2260="Corporativa",O2260=1,I2260="EM"),IFERROR(MATCH(B2260,[1]RF_Corps!B:B,0),"Rev"),AND(F2260="Alternativos",O2260=1),IFERROR(MATCH(B2260,[1]Rep4!C:C,0),"Rev")),"")</f>
        <v/>
      </c>
      <c r="B2260" s="396" t="s">
        <v>5937</v>
      </c>
      <c r="C2260" s="412" t="s">
        <v>5938</v>
      </c>
      <c r="D2260" s="395" t="s">
        <v>5939</v>
      </c>
      <c r="E2260" s="396" t="str">
        <f>IF(B2260="","",INDEX([1]CatGlob!$S:$S,IFERROR(MATCH(MID(B2260,7,1),[1]CatGlob!$R:$R,0),MATCH(MID(B2260,1,2),[1]CatGlob!$R:$R,0))))</f>
        <v>DOL</v>
      </c>
      <c r="F2260" s="397" t="s">
        <v>43</v>
      </c>
      <c r="G2260" s="398" t="s">
        <v>358</v>
      </c>
      <c r="H2260" s="399" t="s">
        <v>145</v>
      </c>
      <c r="I2260" s="399" t="s">
        <v>600</v>
      </c>
      <c r="J2260" s="399" t="s">
        <v>600</v>
      </c>
      <c r="K2260" s="396" t="s">
        <v>600</v>
      </c>
      <c r="L2260" s="400" t="str">
        <f>IF(ISERROR(MATCH(M2260,M$10:M2259,0)),M2260,"")</f>
        <v/>
      </c>
      <c r="M2260" s="401" t="str">
        <f>IF(B2260="","",IF(ISERROR(MATCH(F2260&amp;"_"&amp;G2260&amp;"_"&amp;H2260&amp;"_"&amp;I2260&amp;"_"&amp;J2260&amp;IF(K2260="","","_"&amp;K2260),[1]CatGlob!$B:$B,0)),F2260&amp;"_"&amp;G2260&amp;"_"&amp;H2260&amp;"_"&amp;I2260&amp;"_"&amp;J2260&amp;IF(K2260="","","_"&amp;K2260),INDEX([1]CatGlob!$C:$C,MATCH(F2260&amp;"_"&amp;G2260&amp;"_"&amp;H2260&amp;"_"&amp;I2260&amp;"_"&amp;J2260&amp;IF(K2260="","","_"&amp;K2260),[1]CatGlob!$B:$B,0))))</f>
        <v>RVI_EM_AGG</v>
      </c>
      <c r="N2260" s="402" t="str">
        <f t="shared" si="71"/>
        <v/>
      </c>
      <c r="O2260" s="402" t="str">
        <f t="shared" si="70"/>
        <v/>
      </c>
      <c r="P2260" s="401" t="str">
        <f>IF(LEN(B2260)&gt;8,INDEX([1]CatGlob!$X:$X,MATCH(M2260,[1]CatGlob!$W:$W,0)),"")</f>
        <v>INTER</v>
      </c>
      <c r="Q2260" s="403" t="str">
        <f>INDEX([1]CatGlob!P:P,MATCH(M2260,[1]CatGlob!O:O,0))</f>
        <v>RVI</v>
      </c>
      <c r="R2260" s="403" t="s">
        <v>1017</v>
      </c>
      <c r="S2260" s="403" t="s">
        <v>1018</v>
      </c>
      <c r="T2260" s="403" t="str">
        <f>INDEX([1]CatGlob!$D:$D,MATCH($M2260,[1]CatGlob!$C:$C,0))</f>
        <v>RVI</v>
      </c>
      <c r="U2260" s="403" t="s">
        <v>602</v>
      </c>
      <c r="V2260" s="404" t="str">
        <f>INDEX([1]CatGlob!$F:$F,MATCH($M2260,[1]CatGlob!$C:$C,0))</f>
        <v>RVI</v>
      </c>
      <c r="W2260" s="405"/>
      <c r="X2260" s="406">
        <v>0</v>
      </c>
      <c r="Y2260" s="407">
        <v>0</v>
      </c>
      <c r="Z2260" s="408">
        <v>0</v>
      </c>
      <c r="AA2260" s="407">
        <v>0</v>
      </c>
      <c r="AB2260" s="408">
        <v>0</v>
      </c>
      <c r="AC2260" s="407">
        <v>0</v>
      </c>
      <c r="AD2260" s="408">
        <v>0</v>
      </c>
      <c r="AE2260" s="407">
        <v>0</v>
      </c>
      <c r="AF2260" s="408">
        <v>0</v>
      </c>
      <c r="AG2260" s="407">
        <v>0</v>
      </c>
      <c r="AI2260" s="406">
        <v>0</v>
      </c>
      <c r="AJ2260" s="407">
        <v>0</v>
      </c>
      <c r="AK2260" s="408">
        <v>0</v>
      </c>
      <c r="AL2260" s="407">
        <v>0</v>
      </c>
      <c r="AM2260" s="408">
        <v>0</v>
      </c>
      <c r="AN2260" s="407">
        <v>0</v>
      </c>
      <c r="AO2260" s="408">
        <v>0</v>
      </c>
      <c r="AP2260" s="407">
        <v>0</v>
      </c>
      <c r="AQ2260" s="408">
        <v>0</v>
      </c>
      <c r="AR2260" s="407">
        <v>0</v>
      </c>
      <c r="AT2260" s="406">
        <v>0</v>
      </c>
      <c r="AU2260" s="407">
        <v>0</v>
      </c>
      <c r="AV2260" s="408">
        <v>0</v>
      </c>
      <c r="AW2260" s="407">
        <v>0</v>
      </c>
      <c r="AX2260" s="408">
        <v>0</v>
      </c>
      <c r="AY2260" s="407">
        <v>0</v>
      </c>
      <c r="AZ2260" s="408">
        <v>0</v>
      </c>
      <c r="BA2260" s="407">
        <v>0</v>
      </c>
      <c r="BB2260" s="408">
        <v>0</v>
      </c>
      <c r="BC2260" s="407">
        <v>0</v>
      </c>
    </row>
    <row r="2261" spans="1:55" x14ac:dyDescent="0.35">
      <c r="A2261" s="385" t="str" cm="1">
        <f t="array" ref="A2261">IFERROR(_xlfn.IFS(AND(F2261="Renta Variable",O2261=1),IFERROR(MATCH(B2261,[1]RV_Det!C:C,0),"Rev"),AND(J2261="Corporativa",O2261=1,I2261="EM"),IFERROR(MATCH(B2261,[1]RF_Corps!B:B,0),"Rev"),AND(F2261="Alternativos",O2261=1),IFERROR(MATCH(B2261,[1]Rep4!C:C,0),"Rev")),"")</f>
        <v/>
      </c>
      <c r="B2261" s="394" t="s">
        <v>5940</v>
      </c>
      <c r="C2261" s="409" t="s">
        <v>5941</v>
      </c>
      <c r="D2261" s="395" t="s">
        <v>5942</v>
      </c>
      <c r="E2261" s="396" t="str">
        <f>IF(B2261="","",INDEX([1]CatGlob!$S:$S,IFERROR(MATCH(MID(B2261,7,1),[1]CatGlob!$R:$R,0),MATCH(MID(B2261,1,2),[1]CatGlob!$R:$R,0))))</f>
        <v>DOL</v>
      </c>
      <c r="F2261" s="397" t="s">
        <v>43</v>
      </c>
      <c r="G2261" s="398" t="s">
        <v>358</v>
      </c>
      <c r="H2261" s="399" t="s">
        <v>147</v>
      </c>
      <c r="I2261" s="399" t="s">
        <v>5943</v>
      </c>
      <c r="J2261" s="399" t="s">
        <v>600</v>
      </c>
      <c r="K2261" s="396" t="s">
        <v>600</v>
      </c>
      <c r="L2261" s="400" t="str">
        <f>IF(ISERROR(MATCH(M2261,M$10:M2260,0)),M2261,"")</f>
        <v>RVI_EM_ASEU_ASD</v>
      </c>
      <c r="M2261" s="401" t="str">
        <f>IF(B2261="","",IF(ISERROR(MATCH(F2261&amp;"_"&amp;G2261&amp;"_"&amp;H2261&amp;"_"&amp;I2261&amp;"_"&amp;J2261&amp;IF(K2261="","","_"&amp;K2261),[1]CatGlob!$B:$B,0)),F2261&amp;"_"&amp;G2261&amp;"_"&amp;H2261&amp;"_"&amp;I2261&amp;"_"&amp;J2261&amp;IF(K2261="","","_"&amp;K2261),INDEX([1]CatGlob!$C:$C,MATCH(F2261&amp;"_"&amp;G2261&amp;"_"&amp;H2261&amp;"_"&amp;I2261&amp;"_"&amp;J2261&amp;IF(K2261="","","_"&amp;K2261),[1]CatGlob!$B:$B,0))))</f>
        <v>RVI_EM_ASEU_ASD</v>
      </c>
      <c r="N2261" s="402" t="str">
        <f t="shared" si="71"/>
        <v/>
      </c>
      <c r="O2261" s="402" t="str">
        <f t="shared" si="70"/>
        <v/>
      </c>
      <c r="P2261" s="401" t="str">
        <f>IF(LEN(B2261)&gt;8,INDEX([1]CatGlob!$X:$X,MATCH(M2261,[1]CatGlob!$W:$W,0)),"")</f>
        <v>INTER</v>
      </c>
      <c r="Q2261" s="403" t="str">
        <f>INDEX([1]CatGlob!P:P,MATCH(M2261,[1]CatGlob!O:O,0))</f>
        <v>RVI</v>
      </c>
      <c r="R2261" s="403" t="s">
        <v>601</v>
      </c>
      <c r="S2261" s="403" t="s">
        <v>1025</v>
      </c>
      <c r="T2261" s="403" t="str">
        <f>INDEX([1]CatGlob!$D:$D,MATCH($M2261,[1]CatGlob!$C:$C,0))</f>
        <v>RVI</v>
      </c>
      <c r="U2261" s="403" t="s">
        <v>602</v>
      </c>
      <c r="V2261" s="404" t="str">
        <f>INDEX([1]CatGlob!$F:$F,MATCH($M2261,[1]CatGlob!$C:$C,0))</f>
        <v>RVI</v>
      </c>
      <c r="W2261" s="405"/>
      <c r="X2261" s="406">
        <v>0</v>
      </c>
      <c r="Y2261" s="407">
        <v>0</v>
      </c>
      <c r="Z2261" s="408">
        <v>0</v>
      </c>
      <c r="AA2261" s="407">
        <v>0</v>
      </c>
      <c r="AB2261" s="408">
        <v>0</v>
      </c>
      <c r="AC2261" s="407">
        <v>0</v>
      </c>
      <c r="AD2261" s="408">
        <v>0</v>
      </c>
      <c r="AE2261" s="407">
        <v>0</v>
      </c>
      <c r="AF2261" s="408">
        <v>0</v>
      </c>
      <c r="AG2261" s="407">
        <v>0</v>
      </c>
      <c r="AI2261" s="406">
        <v>0</v>
      </c>
      <c r="AJ2261" s="407">
        <v>0</v>
      </c>
      <c r="AK2261" s="408">
        <v>0</v>
      </c>
      <c r="AL2261" s="407">
        <v>0</v>
      </c>
      <c r="AM2261" s="408">
        <v>0</v>
      </c>
      <c r="AN2261" s="407">
        <v>0</v>
      </c>
      <c r="AO2261" s="408">
        <v>0</v>
      </c>
      <c r="AP2261" s="407">
        <v>0</v>
      </c>
      <c r="AQ2261" s="408">
        <v>0</v>
      </c>
      <c r="AR2261" s="407">
        <v>0</v>
      </c>
      <c r="AT2261" s="406">
        <v>0</v>
      </c>
      <c r="AU2261" s="407">
        <v>0</v>
      </c>
      <c r="AV2261" s="408">
        <v>0</v>
      </c>
      <c r="AW2261" s="407">
        <v>0</v>
      </c>
      <c r="AX2261" s="408">
        <v>0</v>
      </c>
      <c r="AY2261" s="407">
        <v>0</v>
      </c>
      <c r="AZ2261" s="408">
        <v>0</v>
      </c>
      <c r="BA2261" s="407">
        <v>0</v>
      </c>
      <c r="BB2261" s="408">
        <v>0</v>
      </c>
      <c r="BC2261" s="407">
        <v>0</v>
      </c>
    </row>
    <row r="2262" spans="1:55" x14ac:dyDescent="0.35">
      <c r="A2262" s="385" t="str" cm="1">
        <f t="array" ref="A2262">IFERROR(_xlfn.IFS(AND(F2262="Renta Variable",O2262=1),IFERROR(MATCH(B2262,[1]RV_Det!C:C,0),"Rev"),AND(J2262="Corporativa",O2262=1,I2262="EM"),IFERROR(MATCH(B2262,[1]RF_Corps!B:B,0),"Rev"),AND(F2262="Alternativos",O2262=1),IFERROR(MATCH(B2262,[1]Rep4!C:C,0),"Rev")),"")</f>
        <v/>
      </c>
      <c r="B2262" s="394" t="s">
        <v>5944</v>
      </c>
      <c r="C2262" s="409" t="s">
        <v>5945</v>
      </c>
      <c r="D2262" s="395" t="s">
        <v>5946</v>
      </c>
      <c r="E2262" s="396" t="str">
        <f>IF(B2262="","",INDEX([1]CatGlob!$S:$S,IFERROR(MATCH(MID(B2262,7,1),[1]CatGlob!$R:$R,0),MATCH(MID(B2262,1,2),[1]CatGlob!$R:$R,0))))</f>
        <v>DOL</v>
      </c>
      <c r="F2262" s="397" t="s">
        <v>43</v>
      </c>
      <c r="G2262" s="398" t="s">
        <v>358</v>
      </c>
      <c r="H2262" s="399" t="s">
        <v>147</v>
      </c>
      <c r="I2262" s="399" t="s">
        <v>49</v>
      </c>
      <c r="J2262" s="399" t="s">
        <v>600</v>
      </c>
      <c r="K2262" s="396" t="s">
        <v>600</v>
      </c>
      <c r="L2262" s="400" t="str">
        <f>IF(ISERROR(MATCH(M2262,M$10:M2261,0)),M2262,"")</f>
        <v/>
      </c>
      <c r="M2262" s="401" t="str">
        <f>IF(B2262="","",IF(ISERROR(MATCH(F2262&amp;"_"&amp;G2262&amp;"_"&amp;H2262&amp;"_"&amp;I2262&amp;"_"&amp;J2262&amp;IF(K2262="","","_"&amp;K2262),[1]CatGlob!$B:$B,0)),F2262&amp;"_"&amp;G2262&amp;"_"&amp;H2262&amp;"_"&amp;I2262&amp;"_"&amp;J2262&amp;IF(K2262="","","_"&amp;K2262),INDEX([1]CatGlob!$C:$C,MATCH(F2262&amp;"_"&amp;G2262&amp;"_"&amp;H2262&amp;"_"&amp;I2262&amp;"_"&amp;J2262&amp;IF(K2262="","","_"&amp;K2262),[1]CatGlob!$B:$B,0))))</f>
        <v>RVI_EM_ASEU_CHI</v>
      </c>
      <c r="N2262" s="402" t="str">
        <f t="shared" si="71"/>
        <v/>
      </c>
      <c r="O2262" s="402" t="str">
        <f t="shared" si="70"/>
        <v/>
      </c>
      <c r="P2262" s="401" t="str">
        <f>IF(LEN(B2262)&gt;8,INDEX([1]CatGlob!$X:$X,MATCH(M2262,[1]CatGlob!$W:$W,0)),"")</f>
        <v>INTER</v>
      </c>
      <c r="Q2262" s="403" t="str">
        <f>INDEX([1]CatGlob!P:P,MATCH(M2262,[1]CatGlob!O:O,0))</f>
        <v>RVI</v>
      </c>
      <c r="R2262" s="403"/>
      <c r="S2262" s="403" t="s">
        <v>1018</v>
      </c>
      <c r="T2262" s="403" t="str">
        <f>INDEX([1]CatGlob!$D:$D,MATCH($M2262,[1]CatGlob!$C:$C,0))</f>
        <v>RVI</v>
      </c>
      <c r="U2262" s="403" t="s">
        <v>602</v>
      </c>
      <c r="V2262" s="404" t="str">
        <f>INDEX([1]CatGlob!$F:$F,MATCH($M2262,[1]CatGlob!$C:$C,0))</f>
        <v>RVI</v>
      </c>
      <c r="W2262" s="405"/>
      <c r="X2262" s="406">
        <v>0</v>
      </c>
      <c r="Y2262" s="407">
        <v>0</v>
      </c>
      <c r="Z2262" s="408">
        <v>0</v>
      </c>
      <c r="AA2262" s="407">
        <v>0</v>
      </c>
      <c r="AB2262" s="408">
        <v>0</v>
      </c>
      <c r="AC2262" s="407">
        <v>0</v>
      </c>
      <c r="AD2262" s="408">
        <v>0</v>
      </c>
      <c r="AE2262" s="407">
        <v>0</v>
      </c>
      <c r="AF2262" s="408">
        <v>0</v>
      </c>
      <c r="AG2262" s="407">
        <v>0</v>
      </c>
      <c r="AI2262" s="406">
        <v>0</v>
      </c>
      <c r="AJ2262" s="407">
        <v>0</v>
      </c>
      <c r="AK2262" s="408">
        <v>0</v>
      </c>
      <c r="AL2262" s="407">
        <v>0</v>
      </c>
      <c r="AM2262" s="408">
        <v>0</v>
      </c>
      <c r="AN2262" s="407">
        <v>0</v>
      </c>
      <c r="AO2262" s="408">
        <v>0</v>
      </c>
      <c r="AP2262" s="407">
        <v>0</v>
      </c>
      <c r="AQ2262" s="408">
        <v>0</v>
      </c>
      <c r="AR2262" s="407">
        <v>0</v>
      </c>
      <c r="AT2262" s="406">
        <v>0</v>
      </c>
      <c r="AU2262" s="407">
        <v>0</v>
      </c>
      <c r="AV2262" s="408">
        <v>0</v>
      </c>
      <c r="AW2262" s="407">
        <v>0</v>
      </c>
      <c r="AX2262" s="408">
        <v>0</v>
      </c>
      <c r="AY2262" s="407">
        <v>0</v>
      </c>
      <c r="AZ2262" s="408">
        <v>0</v>
      </c>
      <c r="BA2262" s="407">
        <v>0</v>
      </c>
      <c r="BB2262" s="408">
        <v>0</v>
      </c>
      <c r="BC2262" s="407">
        <v>0</v>
      </c>
    </row>
    <row r="2263" spans="1:55" x14ac:dyDescent="0.35">
      <c r="A2263" s="385" t="str" cm="1">
        <f t="array" ref="A2263">IFERROR(_xlfn.IFS(AND(F2263="Renta Variable",O2263=1),IFERROR(MATCH(B2263,[1]RV_Det!C:C,0),"Rev"),AND(J2263="Corporativa",O2263=1,I2263="EM"),IFERROR(MATCH(B2263,[1]RF_Corps!B:B,0),"Rev"),AND(F2263="Alternativos",O2263=1),IFERROR(MATCH(B2263,[1]Rep4!C:C,0),"Rev")),"")</f>
        <v/>
      </c>
      <c r="B2263" s="394" t="s">
        <v>5947</v>
      </c>
      <c r="C2263" s="409" t="s">
        <v>5948</v>
      </c>
      <c r="D2263" s="395" t="s">
        <v>5949</v>
      </c>
      <c r="E2263" s="396" t="str">
        <f>IF(B2263="","",INDEX([1]CatGlob!$S:$S,IFERROR(MATCH(MID(B2263,7,1),[1]CatGlob!$R:$R,0),MATCH(MID(B2263,1,2),[1]CatGlob!$R:$R,0))))</f>
        <v>DOL</v>
      </c>
      <c r="F2263" s="397" t="s">
        <v>43</v>
      </c>
      <c r="G2263" s="398" t="s">
        <v>358</v>
      </c>
      <c r="H2263" s="399" t="s">
        <v>147</v>
      </c>
      <c r="I2263" s="399" t="s">
        <v>49</v>
      </c>
      <c r="J2263" s="399" t="s">
        <v>600</v>
      </c>
      <c r="K2263" s="396" t="s">
        <v>600</v>
      </c>
      <c r="L2263" s="400" t="str">
        <f>IF(ISERROR(MATCH(M2263,M$10:M2262,0)),M2263,"")</f>
        <v/>
      </c>
      <c r="M2263" s="401" t="str">
        <f>IF(B2263="","",IF(ISERROR(MATCH(F2263&amp;"_"&amp;G2263&amp;"_"&amp;H2263&amp;"_"&amp;I2263&amp;"_"&amp;J2263&amp;IF(K2263="","","_"&amp;K2263),[1]CatGlob!$B:$B,0)),F2263&amp;"_"&amp;G2263&amp;"_"&amp;H2263&amp;"_"&amp;I2263&amp;"_"&amp;J2263&amp;IF(K2263="","","_"&amp;K2263),INDEX([1]CatGlob!$C:$C,MATCH(F2263&amp;"_"&amp;G2263&amp;"_"&amp;H2263&amp;"_"&amp;I2263&amp;"_"&amp;J2263&amp;IF(K2263="","","_"&amp;K2263),[1]CatGlob!$B:$B,0))))</f>
        <v>RVI_EM_ASEU_CHI</v>
      </c>
      <c r="N2263" s="402" t="str">
        <f t="shared" si="71"/>
        <v/>
      </c>
      <c r="O2263" s="402" t="str">
        <f t="shared" si="70"/>
        <v/>
      </c>
      <c r="P2263" s="401" t="str">
        <f>IF(LEN(B2263)&gt;8,INDEX([1]CatGlob!$X:$X,MATCH(M2263,[1]CatGlob!$W:$W,0)),"")</f>
        <v>INTER</v>
      </c>
      <c r="Q2263" s="403" t="str">
        <f>INDEX([1]CatGlob!P:P,MATCH(M2263,[1]CatGlob!O:O,0))</f>
        <v>RVI</v>
      </c>
      <c r="R2263" s="403" t="s">
        <v>1017</v>
      </c>
      <c r="S2263" s="403" t="s">
        <v>1018</v>
      </c>
      <c r="T2263" s="403" t="str">
        <f>INDEX([1]CatGlob!$D:$D,MATCH($M2263,[1]CatGlob!$C:$C,0))</f>
        <v>RVI</v>
      </c>
      <c r="U2263" s="403" t="s">
        <v>602</v>
      </c>
      <c r="V2263" s="404" t="str">
        <f>INDEX([1]CatGlob!$F:$F,MATCH($M2263,[1]CatGlob!$C:$C,0))</f>
        <v>RVI</v>
      </c>
      <c r="W2263" s="405"/>
      <c r="X2263" s="406">
        <v>0</v>
      </c>
      <c r="Y2263" s="407">
        <v>0</v>
      </c>
      <c r="Z2263" s="408">
        <v>0</v>
      </c>
      <c r="AA2263" s="407">
        <v>0</v>
      </c>
      <c r="AB2263" s="408">
        <v>0</v>
      </c>
      <c r="AC2263" s="407">
        <v>0</v>
      </c>
      <c r="AD2263" s="408">
        <v>0</v>
      </c>
      <c r="AE2263" s="407">
        <v>0</v>
      </c>
      <c r="AF2263" s="408">
        <v>0</v>
      </c>
      <c r="AG2263" s="407">
        <v>0</v>
      </c>
      <c r="AI2263" s="406">
        <v>0</v>
      </c>
      <c r="AJ2263" s="407">
        <v>0</v>
      </c>
      <c r="AK2263" s="408">
        <v>0</v>
      </c>
      <c r="AL2263" s="407">
        <v>0</v>
      </c>
      <c r="AM2263" s="408">
        <v>0</v>
      </c>
      <c r="AN2263" s="407">
        <v>0</v>
      </c>
      <c r="AO2263" s="408">
        <v>0</v>
      </c>
      <c r="AP2263" s="407">
        <v>0</v>
      </c>
      <c r="AQ2263" s="408">
        <v>0</v>
      </c>
      <c r="AR2263" s="407">
        <v>0</v>
      </c>
      <c r="AT2263" s="406">
        <v>0</v>
      </c>
      <c r="AU2263" s="407">
        <v>0</v>
      </c>
      <c r="AV2263" s="408">
        <v>0</v>
      </c>
      <c r="AW2263" s="407">
        <v>0</v>
      </c>
      <c r="AX2263" s="408">
        <v>0</v>
      </c>
      <c r="AY2263" s="407">
        <v>0</v>
      </c>
      <c r="AZ2263" s="408">
        <v>0</v>
      </c>
      <c r="BA2263" s="407">
        <v>0</v>
      </c>
      <c r="BB2263" s="408">
        <v>0</v>
      </c>
      <c r="BC2263" s="407">
        <v>0</v>
      </c>
    </row>
    <row r="2264" spans="1:55" x14ac:dyDescent="0.35">
      <c r="A2264" s="385" cm="1">
        <f t="array" ref="A2264">IFERROR(_xlfn.IFS(AND(F2264="Renta Variable",O2264=1),IFERROR(MATCH(B2264,[1]RV_Det!C:C,0),"Rev"),AND(J2264="Corporativa",O2264=1,I2264="EM"),IFERROR(MATCH(B2264,[1]RF_Corps!B:B,0),"Rev"),AND(F2264="Alternativos",O2264=1),IFERROR(MATCH(B2264,[1]Rep4!C:C,0),"Rev")),"")</f>
        <v>223</v>
      </c>
      <c r="B2264" s="394" t="s">
        <v>5950</v>
      </c>
      <c r="C2264" s="409" t="s">
        <v>5951</v>
      </c>
      <c r="D2264" s="395" t="s">
        <v>5952</v>
      </c>
      <c r="E2264" s="396" t="str">
        <f>IF(B2264="","",INDEX([1]CatGlob!$S:$S,IFERROR(MATCH(MID(B2264,7,1),[1]CatGlob!$R:$R,0),MATCH(MID(B2264,1,2),[1]CatGlob!$R:$R,0))))</f>
        <v>DOL</v>
      </c>
      <c r="F2264" s="397" t="s">
        <v>43</v>
      </c>
      <c r="G2264" s="398" t="s">
        <v>358</v>
      </c>
      <c r="H2264" s="399" t="s">
        <v>147</v>
      </c>
      <c r="I2264" s="399" t="s">
        <v>49</v>
      </c>
      <c r="J2264" s="399" t="s">
        <v>600</v>
      </c>
      <c r="K2264" s="396" t="s">
        <v>600</v>
      </c>
      <c r="L2264" s="400" t="str">
        <f>IF(ISERROR(MATCH(M2264,M$10:M2263,0)),M2264,"")</f>
        <v/>
      </c>
      <c r="M2264" s="401" t="str">
        <f>IF(B2264="","",IF(ISERROR(MATCH(F2264&amp;"_"&amp;G2264&amp;"_"&amp;H2264&amp;"_"&amp;I2264&amp;"_"&amp;J2264&amp;IF(K2264="","","_"&amp;K2264),[1]CatGlob!$B:$B,0)),F2264&amp;"_"&amp;G2264&amp;"_"&amp;H2264&amp;"_"&amp;I2264&amp;"_"&amp;J2264&amp;IF(K2264="","","_"&amp;K2264),INDEX([1]CatGlob!$C:$C,MATCH(F2264&amp;"_"&amp;G2264&amp;"_"&amp;H2264&amp;"_"&amp;I2264&amp;"_"&amp;J2264&amp;IF(K2264="","","_"&amp;K2264),[1]CatGlob!$B:$B,0))))</f>
        <v>RVI_EM_ASEU_CHI</v>
      </c>
      <c r="N2264" s="402" t="str">
        <f t="shared" si="71"/>
        <v/>
      </c>
      <c r="O2264" s="402">
        <f t="shared" si="70"/>
        <v>1</v>
      </c>
      <c r="P2264" s="401" t="str">
        <f>IF(LEN(B2264)&gt;8,INDEX([1]CatGlob!$X:$X,MATCH(M2264,[1]CatGlob!$W:$W,0)),"")</f>
        <v>INTER</v>
      </c>
      <c r="Q2264" s="403" t="str">
        <f>INDEX([1]CatGlob!P:P,MATCH(M2264,[1]CatGlob!O:O,0))</f>
        <v>RVI</v>
      </c>
      <c r="R2264" s="403" t="s">
        <v>1017</v>
      </c>
      <c r="S2264" s="403" t="s">
        <v>1018</v>
      </c>
      <c r="T2264" s="403" t="str">
        <f>INDEX([1]CatGlob!$D:$D,MATCH($M2264,[1]CatGlob!$C:$C,0))</f>
        <v>RVI</v>
      </c>
      <c r="U2264" s="403" t="s">
        <v>602</v>
      </c>
      <c r="V2264" s="404" t="str">
        <f>INDEX([1]CatGlob!$F:$F,MATCH($M2264,[1]CatGlob!$C:$C,0))</f>
        <v>RVI</v>
      </c>
      <c r="W2264" s="405"/>
      <c r="X2264" s="406">
        <v>0</v>
      </c>
      <c r="Y2264" s="407">
        <v>0</v>
      </c>
      <c r="Z2264" s="408">
        <v>-1.6576641623646601E-7</v>
      </c>
      <c r="AA2264" s="407">
        <v>-5.0312904953386799E-5</v>
      </c>
      <c r="AB2264" s="408">
        <v>0</v>
      </c>
      <c r="AC2264" s="407">
        <v>0</v>
      </c>
      <c r="AD2264" s="408">
        <v>0</v>
      </c>
      <c r="AE2264" s="407">
        <v>0</v>
      </c>
      <c r="AF2264" s="408">
        <v>-2.1580314445329802E-8</v>
      </c>
      <c r="AG2264" s="407">
        <v>-6.5499896432774996E-6</v>
      </c>
      <c r="AI2264" s="406">
        <v>1.24683992419017E-8</v>
      </c>
      <c r="AJ2264" s="407">
        <v>3.7843705946727398E-6</v>
      </c>
      <c r="AK2264" s="408">
        <v>-1.28009578342874E-8</v>
      </c>
      <c r="AL2264" s="407">
        <v>-3.8853065209565304E-6</v>
      </c>
      <c r="AM2264" s="408">
        <v>1.24683992419017E-8</v>
      </c>
      <c r="AN2264" s="407">
        <v>3.7843705946727398E-6</v>
      </c>
      <c r="AO2264" s="408">
        <v>1.24683992419017E-8</v>
      </c>
      <c r="AP2264" s="407">
        <v>3.7843705946727398E-6</v>
      </c>
      <c r="AQ2264" s="408">
        <v>5.1736766650654E-9</v>
      </c>
      <c r="AR2264" s="407">
        <v>1.57029895669092E-6</v>
      </c>
      <c r="AT2264" s="406">
        <v>9.8836277823593704E-8</v>
      </c>
      <c r="AU2264" s="407">
        <v>2.99984792562213E-5</v>
      </c>
      <c r="AV2264" s="408">
        <v>3.4240108339151597E-8</v>
      </c>
      <c r="AW2264" s="407">
        <v>1.0392451343932401E-5</v>
      </c>
      <c r="AX2264" s="408">
        <v>9.8836277823593704E-8</v>
      </c>
      <c r="AY2264" s="407">
        <v>2.99984792562213E-5</v>
      </c>
      <c r="AZ2264" s="408">
        <v>9.8836277823593704E-8</v>
      </c>
      <c r="BA2264" s="407">
        <v>2.99984792562213E-5</v>
      </c>
      <c r="BB2264" s="408">
        <v>6.9271613050313796E-8</v>
      </c>
      <c r="BC2264" s="407">
        <v>2.10251044046058E-5</v>
      </c>
    </row>
    <row r="2265" spans="1:55" x14ac:dyDescent="0.35">
      <c r="A2265" s="385" t="str" cm="1">
        <f t="array" ref="A2265">IFERROR(_xlfn.IFS(AND(F2265="Renta Variable",O2265=1),IFERROR(MATCH(B2265,[1]RV_Det!C:C,0),"Rev"),AND(J2265="Corporativa",O2265=1,I2265="EM"),IFERROR(MATCH(B2265,[1]RF_Corps!B:B,0),"Rev"),AND(F2265="Alternativos",O2265=1),IFERROR(MATCH(B2265,[1]Rep4!C:C,0),"Rev")),"")</f>
        <v/>
      </c>
      <c r="B2265" s="394" t="s">
        <v>5953</v>
      </c>
      <c r="C2265" s="409" t="s">
        <v>5954</v>
      </c>
      <c r="D2265" s="395" t="s">
        <v>5955</v>
      </c>
      <c r="E2265" s="396" t="str">
        <f>IF(B2265="","",INDEX([1]CatGlob!$S:$S,IFERROR(MATCH(MID(B2265,7,1),[1]CatGlob!$R:$R,0),MATCH(MID(B2265,1,2),[1]CatGlob!$R:$R,0))))</f>
        <v>DOL</v>
      </c>
      <c r="F2265" s="397" t="s">
        <v>43</v>
      </c>
      <c r="G2265" s="398" t="s">
        <v>358</v>
      </c>
      <c r="H2265" s="399" t="s">
        <v>147</v>
      </c>
      <c r="I2265" s="399" t="s">
        <v>49</v>
      </c>
      <c r="J2265" s="399" t="s">
        <v>600</v>
      </c>
      <c r="K2265" s="396" t="s">
        <v>600</v>
      </c>
      <c r="L2265" s="400" t="str">
        <f>IF(ISERROR(MATCH(M2265,M$10:M2264,0)),M2265,"")</f>
        <v/>
      </c>
      <c r="M2265" s="401" t="str">
        <f>IF(B2265="","",IF(ISERROR(MATCH(F2265&amp;"_"&amp;G2265&amp;"_"&amp;H2265&amp;"_"&amp;I2265&amp;"_"&amp;J2265&amp;IF(K2265="","","_"&amp;K2265),[1]CatGlob!$B:$B,0)),F2265&amp;"_"&amp;G2265&amp;"_"&amp;H2265&amp;"_"&amp;I2265&amp;"_"&amp;J2265&amp;IF(K2265="","","_"&amp;K2265),INDEX([1]CatGlob!$C:$C,MATCH(F2265&amp;"_"&amp;G2265&amp;"_"&amp;H2265&amp;"_"&amp;I2265&amp;"_"&amp;J2265&amp;IF(K2265="","","_"&amp;K2265),[1]CatGlob!$B:$B,0))))</f>
        <v>RVI_EM_ASEU_CHI</v>
      </c>
      <c r="N2265" s="402" t="str">
        <f t="shared" si="71"/>
        <v/>
      </c>
      <c r="O2265" s="402" t="str">
        <f t="shared" si="70"/>
        <v/>
      </c>
      <c r="P2265" s="401" t="str">
        <f>IF(LEN(B2265)&gt;8,INDEX([1]CatGlob!$X:$X,MATCH(M2265,[1]CatGlob!$W:$W,0)),"")</f>
        <v>INTER</v>
      </c>
      <c r="Q2265" s="403" t="str">
        <f>INDEX([1]CatGlob!P:P,MATCH(M2265,[1]CatGlob!O:O,0))</f>
        <v>RVI</v>
      </c>
      <c r="R2265" s="403" t="s">
        <v>1017</v>
      </c>
      <c r="S2265" s="403" t="s">
        <v>1018</v>
      </c>
      <c r="T2265" s="403" t="str">
        <f>INDEX([1]CatGlob!$D:$D,MATCH($M2265,[1]CatGlob!$C:$C,0))</f>
        <v>RVI</v>
      </c>
      <c r="U2265" s="403" t="s">
        <v>602</v>
      </c>
      <c r="V2265" s="404" t="str">
        <f>INDEX([1]CatGlob!$F:$F,MATCH($M2265,[1]CatGlob!$C:$C,0))</f>
        <v>RVI</v>
      </c>
      <c r="W2265" s="405"/>
      <c r="X2265" s="406">
        <v>0</v>
      </c>
      <c r="Y2265" s="407">
        <v>0</v>
      </c>
      <c r="Z2265" s="408">
        <v>0</v>
      </c>
      <c r="AA2265" s="407">
        <v>0</v>
      </c>
      <c r="AB2265" s="408">
        <v>0</v>
      </c>
      <c r="AC2265" s="407">
        <v>0</v>
      </c>
      <c r="AD2265" s="408">
        <v>0</v>
      </c>
      <c r="AE2265" s="407">
        <v>0</v>
      </c>
      <c r="AF2265" s="408">
        <v>0</v>
      </c>
      <c r="AG2265" s="407">
        <v>0</v>
      </c>
      <c r="AI2265" s="406">
        <v>0</v>
      </c>
      <c r="AJ2265" s="407">
        <v>0</v>
      </c>
      <c r="AK2265" s="408">
        <v>0</v>
      </c>
      <c r="AL2265" s="407">
        <v>0</v>
      </c>
      <c r="AM2265" s="408">
        <v>0</v>
      </c>
      <c r="AN2265" s="407">
        <v>0</v>
      </c>
      <c r="AO2265" s="408">
        <v>0</v>
      </c>
      <c r="AP2265" s="407">
        <v>0</v>
      </c>
      <c r="AQ2265" s="408">
        <v>0</v>
      </c>
      <c r="AR2265" s="407">
        <v>0</v>
      </c>
      <c r="AT2265" s="406">
        <v>0</v>
      </c>
      <c r="AU2265" s="407">
        <v>0</v>
      </c>
      <c r="AV2265" s="408">
        <v>0</v>
      </c>
      <c r="AW2265" s="407">
        <v>0</v>
      </c>
      <c r="AX2265" s="408">
        <v>0</v>
      </c>
      <c r="AY2265" s="407">
        <v>0</v>
      </c>
      <c r="AZ2265" s="408">
        <v>0</v>
      </c>
      <c r="BA2265" s="407">
        <v>0</v>
      </c>
      <c r="BB2265" s="408">
        <v>0</v>
      </c>
      <c r="BC2265" s="407">
        <v>0</v>
      </c>
    </row>
    <row r="2266" spans="1:55" x14ac:dyDescent="0.35">
      <c r="A2266" s="385" t="str" cm="1">
        <f t="array" ref="A2266">IFERROR(_xlfn.IFS(AND(F2266="Renta Variable",O2266=1),IFERROR(MATCH(B2266,[1]RV_Det!C:C,0),"Rev"),AND(J2266="Corporativa",O2266=1,I2266="EM"),IFERROR(MATCH(B2266,[1]RF_Corps!B:B,0),"Rev"),AND(F2266="Alternativos",O2266=1),IFERROR(MATCH(B2266,[1]Rep4!C:C,0),"Rev")),"")</f>
        <v/>
      </c>
      <c r="B2266" s="394" t="s">
        <v>5956</v>
      </c>
      <c r="C2266" s="409" t="s">
        <v>5957</v>
      </c>
      <c r="D2266" s="395" t="s">
        <v>5958</v>
      </c>
      <c r="E2266" s="396" t="str">
        <f>IF(B2266="","",INDEX([1]CatGlob!$S:$S,IFERROR(MATCH(MID(B2266,7,1),[1]CatGlob!$R:$R,0),MATCH(MID(B2266,1,2),[1]CatGlob!$R:$R,0))))</f>
        <v>DOL</v>
      </c>
      <c r="F2266" s="397" t="s">
        <v>43</v>
      </c>
      <c r="G2266" s="398" t="s">
        <v>358</v>
      </c>
      <c r="H2266" s="399" t="s">
        <v>147</v>
      </c>
      <c r="I2266" s="399" t="s">
        <v>49</v>
      </c>
      <c r="J2266" s="399" t="s">
        <v>600</v>
      </c>
      <c r="K2266" s="396" t="s">
        <v>600</v>
      </c>
      <c r="L2266" s="400" t="str">
        <f>IF(ISERROR(MATCH(M2266,M$10:M2265,0)),M2266,"")</f>
        <v/>
      </c>
      <c r="M2266" s="401" t="str">
        <f>IF(B2266="","",IF(ISERROR(MATCH(F2266&amp;"_"&amp;G2266&amp;"_"&amp;H2266&amp;"_"&amp;I2266&amp;"_"&amp;J2266&amp;IF(K2266="","","_"&amp;K2266),[1]CatGlob!$B:$B,0)),F2266&amp;"_"&amp;G2266&amp;"_"&amp;H2266&amp;"_"&amp;I2266&amp;"_"&amp;J2266&amp;IF(K2266="","","_"&amp;K2266),INDEX([1]CatGlob!$C:$C,MATCH(F2266&amp;"_"&amp;G2266&amp;"_"&amp;H2266&amp;"_"&amp;I2266&amp;"_"&amp;J2266&amp;IF(K2266="","","_"&amp;K2266),[1]CatGlob!$B:$B,0))))</f>
        <v>RVI_EM_ASEU_CHI</v>
      </c>
      <c r="N2266" s="402" t="str">
        <f t="shared" si="71"/>
        <v/>
      </c>
      <c r="O2266" s="402" t="str">
        <f t="shared" si="70"/>
        <v/>
      </c>
      <c r="P2266" s="401" t="str">
        <f>IF(LEN(B2266)&gt;8,INDEX([1]CatGlob!$X:$X,MATCH(M2266,[1]CatGlob!$W:$W,0)),"")</f>
        <v>INTER</v>
      </c>
      <c r="Q2266" s="403" t="str">
        <f>INDEX([1]CatGlob!P:P,MATCH(M2266,[1]CatGlob!O:O,0))</f>
        <v>RVI</v>
      </c>
      <c r="R2266" s="403" t="s">
        <v>1017</v>
      </c>
      <c r="S2266" s="403" t="s">
        <v>1018</v>
      </c>
      <c r="T2266" s="403" t="str">
        <f>INDEX([1]CatGlob!$D:$D,MATCH($M2266,[1]CatGlob!$C:$C,0))</f>
        <v>RVI</v>
      </c>
      <c r="U2266" s="403" t="s">
        <v>602</v>
      </c>
      <c r="V2266" s="404" t="str">
        <f>INDEX([1]CatGlob!$F:$F,MATCH($M2266,[1]CatGlob!$C:$C,0))</f>
        <v>RVI</v>
      </c>
      <c r="W2266" s="405"/>
      <c r="X2266" s="406">
        <v>0</v>
      </c>
      <c r="Y2266" s="407">
        <v>0</v>
      </c>
      <c r="Z2266" s="408">
        <v>0</v>
      </c>
      <c r="AA2266" s="407">
        <v>0</v>
      </c>
      <c r="AB2266" s="408">
        <v>0</v>
      </c>
      <c r="AC2266" s="407">
        <v>0</v>
      </c>
      <c r="AD2266" s="408">
        <v>0</v>
      </c>
      <c r="AE2266" s="407">
        <v>0</v>
      </c>
      <c r="AF2266" s="408">
        <v>0</v>
      </c>
      <c r="AG2266" s="407">
        <v>0</v>
      </c>
      <c r="AI2266" s="406">
        <v>0</v>
      </c>
      <c r="AJ2266" s="407">
        <v>0</v>
      </c>
      <c r="AK2266" s="408">
        <v>0</v>
      </c>
      <c r="AL2266" s="407">
        <v>0</v>
      </c>
      <c r="AM2266" s="408">
        <v>0</v>
      </c>
      <c r="AN2266" s="407">
        <v>0</v>
      </c>
      <c r="AO2266" s="408">
        <v>0</v>
      </c>
      <c r="AP2266" s="407">
        <v>0</v>
      </c>
      <c r="AQ2266" s="408">
        <v>0</v>
      </c>
      <c r="AR2266" s="407">
        <v>0</v>
      </c>
      <c r="AT2266" s="406">
        <v>0</v>
      </c>
      <c r="AU2266" s="407">
        <v>0</v>
      </c>
      <c r="AV2266" s="408">
        <v>0</v>
      </c>
      <c r="AW2266" s="407">
        <v>0</v>
      </c>
      <c r="AX2266" s="408">
        <v>0</v>
      </c>
      <c r="AY2266" s="407">
        <v>0</v>
      </c>
      <c r="AZ2266" s="408">
        <v>0</v>
      </c>
      <c r="BA2266" s="407">
        <v>0</v>
      </c>
      <c r="BB2266" s="408">
        <v>0</v>
      </c>
      <c r="BC2266" s="407">
        <v>0</v>
      </c>
    </row>
    <row r="2267" spans="1:55" x14ac:dyDescent="0.35">
      <c r="A2267" s="385" t="str" cm="1">
        <f t="array" ref="A2267">IFERROR(_xlfn.IFS(AND(F2267="Renta Variable",O2267=1),IFERROR(MATCH(B2267,[1]RV_Det!C:C,0),"Rev"),AND(J2267="Corporativa",O2267=1,I2267="EM"),IFERROR(MATCH(B2267,[1]RF_Corps!B:B,0),"Rev"),AND(F2267="Alternativos",O2267=1),IFERROR(MATCH(B2267,[1]Rep4!C:C,0),"Rev")),"")</f>
        <v/>
      </c>
      <c r="B2267" s="394" t="s">
        <v>5959</v>
      </c>
      <c r="C2267" s="409" t="s">
        <v>5960</v>
      </c>
      <c r="D2267" s="395" t="s">
        <v>5961</v>
      </c>
      <c r="E2267" s="396" t="str">
        <f>IF(B2267="","",INDEX([1]CatGlob!$S:$S,IFERROR(MATCH(MID(B2267,7,1),[1]CatGlob!$R:$R,0),MATCH(MID(B2267,1,2),[1]CatGlob!$R:$R,0))))</f>
        <v>DOL</v>
      </c>
      <c r="F2267" s="397" t="s">
        <v>43</v>
      </c>
      <c r="G2267" s="398" t="s">
        <v>358</v>
      </c>
      <c r="H2267" s="399" t="s">
        <v>147</v>
      </c>
      <c r="I2267" s="399" t="s">
        <v>49</v>
      </c>
      <c r="J2267" s="399" t="s">
        <v>600</v>
      </c>
      <c r="K2267" s="396" t="s">
        <v>600</v>
      </c>
      <c r="L2267" s="400" t="str">
        <f>IF(ISERROR(MATCH(M2267,M$10:M2266,0)),M2267,"")</f>
        <v/>
      </c>
      <c r="M2267" s="401" t="str">
        <f>IF(B2267="","",IF(ISERROR(MATCH(F2267&amp;"_"&amp;G2267&amp;"_"&amp;H2267&amp;"_"&amp;I2267&amp;"_"&amp;J2267&amp;IF(K2267="","","_"&amp;K2267),[1]CatGlob!$B:$B,0)),F2267&amp;"_"&amp;G2267&amp;"_"&amp;H2267&amp;"_"&amp;I2267&amp;"_"&amp;J2267&amp;IF(K2267="","","_"&amp;K2267),INDEX([1]CatGlob!$C:$C,MATCH(F2267&amp;"_"&amp;G2267&amp;"_"&amp;H2267&amp;"_"&amp;I2267&amp;"_"&amp;J2267&amp;IF(K2267="","","_"&amp;K2267),[1]CatGlob!$B:$B,0))))</f>
        <v>RVI_EM_ASEU_CHI</v>
      </c>
      <c r="N2267" s="402" t="str">
        <f t="shared" si="71"/>
        <v/>
      </c>
      <c r="O2267" s="402" t="str">
        <f t="shared" si="70"/>
        <v/>
      </c>
      <c r="P2267" s="401" t="str">
        <f>IF(LEN(B2267)&gt;8,INDEX([1]CatGlob!$X:$X,MATCH(M2267,[1]CatGlob!$W:$W,0)),"")</f>
        <v>INTER</v>
      </c>
      <c r="Q2267" s="403" t="str">
        <f>INDEX([1]CatGlob!P:P,MATCH(M2267,[1]CatGlob!O:O,0))</f>
        <v>RVI</v>
      </c>
      <c r="R2267" s="403" t="s">
        <v>1017</v>
      </c>
      <c r="S2267" s="403" t="s">
        <v>1018</v>
      </c>
      <c r="T2267" s="403" t="str">
        <f>INDEX([1]CatGlob!$D:$D,MATCH($M2267,[1]CatGlob!$C:$C,0))</f>
        <v>RVI</v>
      </c>
      <c r="U2267" s="403" t="s">
        <v>602</v>
      </c>
      <c r="V2267" s="404" t="str">
        <f>INDEX([1]CatGlob!$F:$F,MATCH($M2267,[1]CatGlob!$C:$C,0))</f>
        <v>RVI</v>
      </c>
      <c r="W2267" s="405"/>
      <c r="X2267" s="406">
        <v>0</v>
      </c>
      <c r="Y2267" s="407">
        <v>0</v>
      </c>
      <c r="Z2267" s="408">
        <v>0</v>
      </c>
      <c r="AA2267" s="407">
        <v>0</v>
      </c>
      <c r="AB2267" s="408">
        <v>0</v>
      </c>
      <c r="AC2267" s="407">
        <v>0</v>
      </c>
      <c r="AD2267" s="408">
        <v>0</v>
      </c>
      <c r="AE2267" s="407">
        <v>0</v>
      </c>
      <c r="AF2267" s="408">
        <v>0</v>
      </c>
      <c r="AG2267" s="407">
        <v>0</v>
      </c>
      <c r="AI2267" s="406">
        <v>0</v>
      </c>
      <c r="AJ2267" s="407">
        <v>0</v>
      </c>
      <c r="AK2267" s="408">
        <v>0</v>
      </c>
      <c r="AL2267" s="407">
        <v>0</v>
      </c>
      <c r="AM2267" s="408">
        <v>0</v>
      </c>
      <c r="AN2267" s="407">
        <v>0</v>
      </c>
      <c r="AO2267" s="408">
        <v>0</v>
      </c>
      <c r="AP2267" s="407">
        <v>0</v>
      </c>
      <c r="AQ2267" s="408">
        <v>0</v>
      </c>
      <c r="AR2267" s="407">
        <v>0</v>
      </c>
      <c r="AT2267" s="406">
        <v>0</v>
      </c>
      <c r="AU2267" s="407">
        <v>0</v>
      </c>
      <c r="AV2267" s="408">
        <v>0</v>
      </c>
      <c r="AW2267" s="407">
        <v>0</v>
      </c>
      <c r="AX2267" s="408">
        <v>0</v>
      </c>
      <c r="AY2267" s="407">
        <v>0</v>
      </c>
      <c r="AZ2267" s="408">
        <v>0</v>
      </c>
      <c r="BA2267" s="407">
        <v>0</v>
      </c>
      <c r="BB2267" s="408">
        <v>0</v>
      </c>
      <c r="BC2267" s="407">
        <v>0</v>
      </c>
    </row>
    <row r="2268" spans="1:55" x14ac:dyDescent="0.35">
      <c r="A2268" s="385" t="str" cm="1">
        <f t="array" ref="A2268">IFERROR(_xlfn.IFS(AND(F2268="Renta Variable",O2268=1),IFERROR(MATCH(B2268,[1]RV_Det!C:C,0),"Rev"),AND(J2268="Corporativa",O2268=1,I2268="EM"),IFERROR(MATCH(B2268,[1]RF_Corps!B:B,0),"Rev"),AND(F2268="Alternativos",O2268=1),IFERROR(MATCH(B2268,[1]Rep4!C:C,0),"Rev")),"")</f>
        <v/>
      </c>
      <c r="B2268" s="394" t="s">
        <v>5962</v>
      </c>
      <c r="C2268" s="409" t="s">
        <v>5963</v>
      </c>
      <c r="D2268" s="395" t="s">
        <v>5964</v>
      </c>
      <c r="E2268" s="396" t="str">
        <f>IF(B2268="","",INDEX([1]CatGlob!$S:$S,IFERROR(MATCH(MID(B2268,7,1),[1]CatGlob!$R:$R,0),MATCH(MID(B2268,1,2),[1]CatGlob!$R:$R,0))))</f>
        <v>EUR</v>
      </c>
      <c r="F2268" s="397" t="s">
        <v>43</v>
      </c>
      <c r="G2268" s="398" t="s">
        <v>358</v>
      </c>
      <c r="H2268" s="399" t="s">
        <v>147</v>
      </c>
      <c r="I2268" s="399" t="s">
        <v>49</v>
      </c>
      <c r="J2268" s="399" t="s">
        <v>600</v>
      </c>
      <c r="K2268" s="396" t="s">
        <v>600</v>
      </c>
      <c r="L2268" s="400" t="str">
        <f>IF(ISERROR(MATCH(M2268,M$10:M2267,0)),M2268,"")</f>
        <v/>
      </c>
      <c r="M2268" s="401" t="str">
        <f>IF(B2268="","",IF(ISERROR(MATCH(F2268&amp;"_"&amp;G2268&amp;"_"&amp;H2268&amp;"_"&amp;I2268&amp;"_"&amp;J2268&amp;IF(K2268="","","_"&amp;K2268),[1]CatGlob!$B:$B,0)),F2268&amp;"_"&amp;G2268&amp;"_"&amp;H2268&amp;"_"&amp;I2268&amp;"_"&amp;J2268&amp;IF(K2268="","","_"&amp;K2268),INDEX([1]CatGlob!$C:$C,MATCH(F2268&amp;"_"&amp;G2268&amp;"_"&amp;H2268&amp;"_"&amp;I2268&amp;"_"&amp;J2268&amp;IF(K2268="","","_"&amp;K2268),[1]CatGlob!$B:$B,0))))</f>
        <v>RVI_EM_ASEU_CHI</v>
      </c>
      <c r="N2268" s="402" t="str">
        <f t="shared" si="71"/>
        <v/>
      </c>
      <c r="O2268" s="402" t="str">
        <f t="shared" si="70"/>
        <v/>
      </c>
      <c r="P2268" s="401" t="str">
        <f>IF(LEN(B2268)&gt;8,INDEX([1]CatGlob!$X:$X,MATCH(M2268,[1]CatGlob!$W:$W,0)),"")</f>
        <v>INTER</v>
      </c>
      <c r="Q2268" s="403" t="str">
        <f>INDEX([1]CatGlob!P:P,MATCH(M2268,[1]CatGlob!O:O,0))</f>
        <v>RVI</v>
      </c>
      <c r="R2268" s="403" t="s">
        <v>1017</v>
      </c>
      <c r="S2268" s="403" t="s">
        <v>1018</v>
      </c>
      <c r="T2268" s="403" t="str">
        <f>INDEX([1]CatGlob!$D:$D,MATCH($M2268,[1]CatGlob!$C:$C,0))</f>
        <v>RVI</v>
      </c>
      <c r="U2268" s="403" t="s">
        <v>602</v>
      </c>
      <c r="V2268" s="404" t="str">
        <f>INDEX([1]CatGlob!$F:$F,MATCH($M2268,[1]CatGlob!$C:$C,0))</f>
        <v>RVI</v>
      </c>
      <c r="W2268" s="405"/>
      <c r="X2268" s="406">
        <v>0</v>
      </c>
      <c r="Y2268" s="407">
        <v>0</v>
      </c>
      <c r="Z2268" s="408">
        <v>0</v>
      </c>
      <c r="AA2268" s="407">
        <v>0</v>
      </c>
      <c r="AB2268" s="408">
        <v>0</v>
      </c>
      <c r="AC2268" s="407">
        <v>0</v>
      </c>
      <c r="AD2268" s="408">
        <v>0</v>
      </c>
      <c r="AE2268" s="407">
        <v>0</v>
      </c>
      <c r="AF2268" s="408">
        <v>0</v>
      </c>
      <c r="AG2268" s="407">
        <v>0</v>
      </c>
      <c r="AI2268" s="406">
        <v>0</v>
      </c>
      <c r="AJ2268" s="407">
        <v>0</v>
      </c>
      <c r="AK2268" s="408">
        <v>0</v>
      </c>
      <c r="AL2268" s="407">
        <v>0</v>
      </c>
      <c r="AM2268" s="408">
        <v>0</v>
      </c>
      <c r="AN2268" s="407">
        <v>0</v>
      </c>
      <c r="AO2268" s="408">
        <v>0</v>
      </c>
      <c r="AP2268" s="407">
        <v>0</v>
      </c>
      <c r="AQ2268" s="408">
        <v>0</v>
      </c>
      <c r="AR2268" s="407">
        <v>0</v>
      </c>
      <c r="AT2268" s="406">
        <v>0</v>
      </c>
      <c r="AU2268" s="407">
        <v>0</v>
      </c>
      <c r="AV2268" s="408">
        <v>0</v>
      </c>
      <c r="AW2268" s="407">
        <v>0</v>
      </c>
      <c r="AX2268" s="408">
        <v>0</v>
      </c>
      <c r="AY2268" s="407">
        <v>0</v>
      </c>
      <c r="AZ2268" s="408">
        <v>0</v>
      </c>
      <c r="BA2268" s="407">
        <v>0</v>
      </c>
      <c r="BB2268" s="408">
        <v>0</v>
      </c>
      <c r="BC2268" s="407">
        <v>0</v>
      </c>
    </row>
    <row r="2269" spans="1:55" x14ac:dyDescent="0.35">
      <c r="A2269" s="385" cm="1">
        <f t="array" ref="A2269">IFERROR(_xlfn.IFS(AND(F2269="Renta Variable",O2269=1),IFERROR(MATCH(B2269,[1]RV_Det!C:C,0),"Rev"),AND(J2269="Corporativa",O2269=1,I2269="EM"),IFERROR(MATCH(B2269,[1]RF_Corps!B:B,0),"Rev"),AND(F2269="Alternativos",O2269=1),IFERROR(MATCH(B2269,[1]Rep4!C:C,0),"Rev")),"")</f>
        <v>249</v>
      </c>
      <c r="B2269" s="394" t="s">
        <v>5965</v>
      </c>
      <c r="C2269" s="409" t="s">
        <v>5966</v>
      </c>
      <c r="D2269" s="395" t="s">
        <v>5967</v>
      </c>
      <c r="E2269" s="396" t="str">
        <f>IF(B2269="","",INDEX([1]CatGlob!$S:$S,IFERROR(MATCH(MID(B2269,7,1),[1]CatGlob!$R:$R,0),MATCH(MID(B2269,1,2),[1]CatGlob!$R:$R,0))))</f>
        <v>DOL</v>
      </c>
      <c r="F2269" s="397" t="s">
        <v>43</v>
      </c>
      <c r="G2269" s="398" t="s">
        <v>358</v>
      </c>
      <c r="H2269" s="399" t="s">
        <v>147</v>
      </c>
      <c r="I2269" s="399" t="s">
        <v>49</v>
      </c>
      <c r="J2269" s="399" t="s">
        <v>600</v>
      </c>
      <c r="K2269" s="396" t="s">
        <v>600</v>
      </c>
      <c r="L2269" s="400" t="str">
        <f>IF(ISERROR(MATCH(M2269,M$10:M2268,0)),M2269,"")</f>
        <v/>
      </c>
      <c r="M2269" s="401" t="str">
        <f>IF(B2269="","",IF(ISERROR(MATCH(F2269&amp;"_"&amp;G2269&amp;"_"&amp;H2269&amp;"_"&amp;I2269&amp;"_"&amp;J2269&amp;IF(K2269="","","_"&amp;K2269),[1]CatGlob!$B:$B,0)),F2269&amp;"_"&amp;G2269&amp;"_"&amp;H2269&amp;"_"&amp;I2269&amp;"_"&amp;J2269&amp;IF(K2269="","","_"&amp;K2269),INDEX([1]CatGlob!$C:$C,MATCH(F2269&amp;"_"&amp;G2269&amp;"_"&amp;H2269&amp;"_"&amp;I2269&amp;"_"&amp;J2269&amp;IF(K2269="","","_"&amp;K2269),[1]CatGlob!$B:$B,0))))</f>
        <v>RVI_EM_ASEU_CHI</v>
      </c>
      <c r="N2269" s="402" t="str">
        <f t="shared" si="71"/>
        <v/>
      </c>
      <c r="O2269" s="402">
        <f t="shared" si="70"/>
        <v>1</v>
      </c>
      <c r="P2269" s="401" t="str">
        <f>IF(LEN(B2269)&gt;8,INDEX([1]CatGlob!$X:$X,MATCH(M2269,[1]CatGlob!$W:$W,0)),"")</f>
        <v>INTER</v>
      </c>
      <c r="Q2269" s="403" t="str">
        <f>INDEX([1]CatGlob!P:P,MATCH(M2269,[1]CatGlob!O:O,0))</f>
        <v>RVI</v>
      </c>
      <c r="R2269" s="403" t="s">
        <v>1017</v>
      </c>
      <c r="S2269" s="403" t="s">
        <v>1018</v>
      </c>
      <c r="T2269" s="403" t="str">
        <f>INDEX([1]CatGlob!$D:$D,MATCH($M2269,[1]CatGlob!$C:$C,0))</f>
        <v>RVI</v>
      </c>
      <c r="U2269" s="403" t="s">
        <v>602</v>
      </c>
      <c r="V2269" s="404" t="str">
        <f>INDEX([1]CatGlob!$F:$F,MATCH($M2269,[1]CatGlob!$C:$C,0))</f>
        <v>RVI</v>
      </c>
      <c r="W2269" s="405"/>
      <c r="X2269" s="406">
        <v>0</v>
      </c>
      <c r="Y2269" s="407">
        <v>0</v>
      </c>
      <c r="Z2269" s="408">
        <v>-4.1779051418763299E-7</v>
      </c>
      <c r="AA2269" s="407">
        <v>-8.7065599174707104E-5</v>
      </c>
      <c r="AB2269" s="408">
        <v>0</v>
      </c>
      <c r="AC2269" s="407">
        <v>0</v>
      </c>
      <c r="AD2269" s="408">
        <v>0</v>
      </c>
      <c r="AE2269" s="407">
        <v>0</v>
      </c>
      <c r="AF2269" s="408">
        <v>-5.4390092234266201E-8</v>
      </c>
      <c r="AG2269" s="407">
        <v>-1.13346421441661E-5</v>
      </c>
      <c r="AI2269" s="406">
        <v>3.46774222146361E-8</v>
      </c>
      <c r="AJ2269" s="407">
        <v>7.2266126416309396E-6</v>
      </c>
      <c r="AK2269" s="408">
        <v>-3.05124470088063E-8</v>
      </c>
      <c r="AL2269" s="407">
        <v>-6.3586524934322597E-6</v>
      </c>
      <c r="AM2269" s="408">
        <v>3.46774222146361E-8</v>
      </c>
      <c r="AN2269" s="407">
        <v>7.2266126416309396E-6</v>
      </c>
      <c r="AO2269" s="408">
        <v>3.46774222146361E-8</v>
      </c>
      <c r="AP2269" s="407">
        <v>7.2266126416309396E-6</v>
      </c>
      <c r="AQ2269" s="408">
        <v>1.58585021538109E-8</v>
      </c>
      <c r="AR2269" s="407">
        <v>3.3048373469823302E-6</v>
      </c>
      <c r="AT2269" s="406">
        <v>3.4024340548623598E-7</v>
      </c>
      <c r="AU2269" s="407">
        <v>7.0905141758004206E-5</v>
      </c>
      <c r="AV2269" s="408">
        <v>2.0220988651449201E-7</v>
      </c>
      <c r="AW2269" s="407">
        <v>4.2139598477319898E-5</v>
      </c>
      <c r="AX2269" s="408">
        <v>3.4024340548623598E-7</v>
      </c>
      <c r="AY2269" s="407">
        <v>7.0905141758004206E-5</v>
      </c>
      <c r="AZ2269" s="408">
        <v>3.4024340548623598E-7</v>
      </c>
      <c r="BA2269" s="407">
        <v>7.0905141758004206E-5</v>
      </c>
      <c r="BB2269" s="408">
        <v>2.7706760499455699E-7</v>
      </c>
      <c r="BC2269" s="407">
        <v>5.7739598802403201E-5</v>
      </c>
    </row>
    <row r="2270" spans="1:55" x14ac:dyDescent="0.35">
      <c r="A2270" s="385" t="str" cm="1">
        <f t="array" ref="A2270">IFERROR(_xlfn.IFS(AND(F2270="Renta Variable",O2270=1),IFERROR(MATCH(B2270,[1]RV_Det!C:C,0),"Rev"),AND(J2270="Corporativa",O2270=1,I2270="EM"),IFERROR(MATCH(B2270,[1]RF_Corps!B:B,0),"Rev"),AND(F2270="Alternativos",O2270=1),IFERROR(MATCH(B2270,[1]Rep4!C:C,0),"Rev")),"")</f>
        <v/>
      </c>
      <c r="B2270" s="394" t="s">
        <v>5968</v>
      </c>
      <c r="C2270" s="409" t="s">
        <v>5969</v>
      </c>
      <c r="D2270" s="395" t="s">
        <v>5970</v>
      </c>
      <c r="E2270" s="396" t="str">
        <f>IF(B2270="","",INDEX([1]CatGlob!$S:$S,IFERROR(MATCH(MID(B2270,7,1),[1]CatGlob!$R:$R,0),MATCH(MID(B2270,1,2),[1]CatGlob!$R:$R,0))))</f>
        <v>DOL</v>
      </c>
      <c r="F2270" s="397" t="s">
        <v>43</v>
      </c>
      <c r="G2270" s="398" t="s">
        <v>358</v>
      </c>
      <c r="H2270" s="399" t="s">
        <v>147</v>
      </c>
      <c r="I2270" s="399" t="s">
        <v>49</v>
      </c>
      <c r="J2270" s="399" t="s">
        <v>600</v>
      </c>
      <c r="K2270" s="396" t="s">
        <v>600</v>
      </c>
      <c r="L2270" s="400" t="str">
        <f>IF(ISERROR(MATCH(M2270,M$10:M2269,0)),M2270,"")</f>
        <v/>
      </c>
      <c r="M2270" s="401" t="str">
        <f>IF(B2270="","",IF(ISERROR(MATCH(F2270&amp;"_"&amp;G2270&amp;"_"&amp;H2270&amp;"_"&amp;I2270&amp;"_"&amp;J2270&amp;IF(K2270="","","_"&amp;K2270),[1]CatGlob!$B:$B,0)),F2270&amp;"_"&amp;G2270&amp;"_"&amp;H2270&amp;"_"&amp;I2270&amp;"_"&amp;J2270&amp;IF(K2270="","","_"&amp;K2270),INDEX([1]CatGlob!$C:$C,MATCH(F2270&amp;"_"&amp;G2270&amp;"_"&amp;H2270&amp;"_"&amp;I2270&amp;"_"&amp;J2270&amp;IF(K2270="","","_"&amp;K2270),[1]CatGlob!$B:$B,0))))</f>
        <v>RVI_EM_ASEU_CHI</v>
      </c>
      <c r="N2270" s="402" t="str">
        <f t="shared" si="71"/>
        <v/>
      </c>
      <c r="O2270" s="402" t="str">
        <f t="shared" si="70"/>
        <v/>
      </c>
      <c r="P2270" s="401" t="str">
        <f>IF(LEN(B2270)&gt;8,INDEX([1]CatGlob!$X:$X,MATCH(M2270,[1]CatGlob!$W:$W,0)),"")</f>
        <v>INTER</v>
      </c>
      <c r="Q2270" s="403" t="str">
        <f>INDEX([1]CatGlob!P:P,MATCH(M2270,[1]CatGlob!O:O,0))</f>
        <v>RVI</v>
      </c>
      <c r="R2270" s="403" t="s">
        <v>1017</v>
      </c>
      <c r="S2270" s="403" t="s">
        <v>1018</v>
      </c>
      <c r="T2270" s="403" t="str">
        <f>INDEX([1]CatGlob!$D:$D,MATCH($M2270,[1]CatGlob!$C:$C,0))</f>
        <v>RVI</v>
      </c>
      <c r="U2270" s="403" t="s">
        <v>602</v>
      </c>
      <c r="V2270" s="404" t="str">
        <f>INDEX([1]CatGlob!$F:$F,MATCH($M2270,[1]CatGlob!$C:$C,0))</f>
        <v>RVI</v>
      </c>
      <c r="W2270" s="405"/>
      <c r="X2270" s="406">
        <v>0</v>
      </c>
      <c r="Y2270" s="407">
        <v>0</v>
      </c>
      <c r="Z2270" s="408">
        <v>0</v>
      </c>
      <c r="AA2270" s="407">
        <v>0</v>
      </c>
      <c r="AB2270" s="408">
        <v>0</v>
      </c>
      <c r="AC2270" s="407">
        <v>0</v>
      </c>
      <c r="AD2270" s="408">
        <v>0</v>
      </c>
      <c r="AE2270" s="407">
        <v>0</v>
      </c>
      <c r="AF2270" s="408">
        <v>0</v>
      </c>
      <c r="AG2270" s="407">
        <v>0</v>
      </c>
      <c r="AI2270" s="406">
        <v>0</v>
      </c>
      <c r="AJ2270" s="407">
        <v>0</v>
      </c>
      <c r="AK2270" s="408">
        <v>0</v>
      </c>
      <c r="AL2270" s="407">
        <v>0</v>
      </c>
      <c r="AM2270" s="408">
        <v>0</v>
      </c>
      <c r="AN2270" s="407">
        <v>0</v>
      </c>
      <c r="AO2270" s="408">
        <v>0</v>
      </c>
      <c r="AP2270" s="407">
        <v>0</v>
      </c>
      <c r="AQ2270" s="408">
        <v>0</v>
      </c>
      <c r="AR2270" s="407">
        <v>0</v>
      </c>
      <c r="AT2270" s="406">
        <v>0</v>
      </c>
      <c r="AU2270" s="407">
        <v>0</v>
      </c>
      <c r="AV2270" s="408">
        <v>0</v>
      </c>
      <c r="AW2270" s="407">
        <v>0</v>
      </c>
      <c r="AX2270" s="408">
        <v>0</v>
      </c>
      <c r="AY2270" s="407">
        <v>0</v>
      </c>
      <c r="AZ2270" s="408">
        <v>0</v>
      </c>
      <c r="BA2270" s="407">
        <v>0</v>
      </c>
      <c r="BB2270" s="408">
        <v>0</v>
      </c>
      <c r="BC2270" s="407">
        <v>0</v>
      </c>
    </row>
    <row r="2271" spans="1:55" x14ac:dyDescent="0.35">
      <c r="A2271" s="385" t="str" cm="1">
        <f t="array" ref="A2271">IFERROR(_xlfn.IFS(AND(F2271="Renta Variable",O2271=1),IFERROR(MATCH(B2271,[1]RV_Det!C:C,0),"Rev"),AND(J2271="Corporativa",O2271=1,I2271="EM"),IFERROR(MATCH(B2271,[1]RF_Corps!B:B,0),"Rev"),AND(F2271="Alternativos",O2271=1),IFERROR(MATCH(B2271,[1]Rep4!C:C,0),"Rev")),"")</f>
        <v/>
      </c>
      <c r="B2271" s="394" t="s">
        <v>5971</v>
      </c>
      <c r="C2271" s="409" t="s">
        <v>5972</v>
      </c>
      <c r="D2271" s="395" t="s">
        <v>5973</v>
      </c>
      <c r="E2271" s="396" t="str">
        <f>IF(B2271="","",INDEX([1]CatGlob!$S:$S,IFERROR(MATCH(MID(B2271,7,1),[1]CatGlob!$R:$R,0),MATCH(MID(B2271,1,2),[1]CatGlob!$R:$R,0))))</f>
        <v>DOL</v>
      </c>
      <c r="F2271" s="397" t="s">
        <v>43</v>
      </c>
      <c r="G2271" s="398" t="s">
        <v>358</v>
      </c>
      <c r="H2271" s="399" t="s">
        <v>147</v>
      </c>
      <c r="I2271" s="399" t="s">
        <v>49</v>
      </c>
      <c r="J2271" s="399" t="s">
        <v>600</v>
      </c>
      <c r="K2271" s="396" t="s">
        <v>600</v>
      </c>
      <c r="L2271" s="400" t="str">
        <f>IF(ISERROR(MATCH(M2271,M$10:M2270,0)),M2271,"")</f>
        <v/>
      </c>
      <c r="M2271" s="401" t="str">
        <f>IF(B2271="","",IF(ISERROR(MATCH(F2271&amp;"_"&amp;G2271&amp;"_"&amp;H2271&amp;"_"&amp;I2271&amp;"_"&amp;J2271&amp;IF(K2271="","","_"&amp;K2271),[1]CatGlob!$B:$B,0)),F2271&amp;"_"&amp;G2271&amp;"_"&amp;H2271&amp;"_"&amp;I2271&amp;"_"&amp;J2271&amp;IF(K2271="","","_"&amp;K2271),INDEX([1]CatGlob!$C:$C,MATCH(F2271&amp;"_"&amp;G2271&amp;"_"&amp;H2271&amp;"_"&amp;I2271&amp;"_"&amp;J2271&amp;IF(K2271="","","_"&amp;K2271),[1]CatGlob!$B:$B,0))))</f>
        <v>RVI_EM_ASEU_CHI</v>
      </c>
      <c r="N2271" s="402" t="str">
        <f t="shared" si="71"/>
        <v/>
      </c>
      <c r="O2271" s="402" t="str">
        <f t="shared" si="70"/>
        <v/>
      </c>
      <c r="P2271" s="401" t="str">
        <f>IF(LEN(B2271)&gt;8,INDEX([1]CatGlob!$X:$X,MATCH(M2271,[1]CatGlob!$W:$W,0)),"")</f>
        <v>INTER</v>
      </c>
      <c r="Q2271" s="403" t="str">
        <f>INDEX([1]CatGlob!P:P,MATCH(M2271,[1]CatGlob!O:O,0))</f>
        <v>RVI</v>
      </c>
      <c r="R2271" s="403" t="s">
        <v>601</v>
      </c>
      <c r="S2271" s="403" t="s">
        <v>1025</v>
      </c>
      <c r="T2271" s="403" t="str">
        <f>INDEX([1]CatGlob!$D:$D,MATCH($M2271,[1]CatGlob!$C:$C,0))</f>
        <v>RVI</v>
      </c>
      <c r="U2271" s="403" t="s">
        <v>602</v>
      </c>
      <c r="V2271" s="404" t="str">
        <f>INDEX([1]CatGlob!$F:$F,MATCH($M2271,[1]CatGlob!$C:$C,0))</f>
        <v>RVI</v>
      </c>
      <c r="W2271" s="405"/>
      <c r="X2271" s="406">
        <v>0</v>
      </c>
      <c r="Y2271" s="407">
        <v>0</v>
      </c>
      <c r="Z2271" s="408">
        <v>0</v>
      </c>
      <c r="AA2271" s="407">
        <v>0</v>
      </c>
      <c r="AB2271" s="408">
        <v>0</v>
      </c>
      <c r="AC2271" s="407">
        <v>0</v>
      </c>
      <c r="AD2271" s="408">
        <v>0</v>
      </c>
      <c r="AE2271" s="407">
        <v>0</v>
      </c>
      <c r="AF2271" s="408">
        <v>0</v>
      </c>
      <c r="AG2271" s="407">
        <v>0</v>
      </c>
      <c r="AI2271" s="406">
        <v>0</v>
      </c>
      <c r="AJ2271" s="407">
        <v>0</v>
      </c>
      <c r="AK2271" s="408">
        <v>0</v>
      </c>
      <c r="AL2271" s="407">
        <v>0</v>
      </c>
      <c r="AM2271" s="408">
        <v>0</v>
      </c>
      <c r="AN2271" s="407">
        <v>0</v>
      </c>
      <c r="AO2271" s="408">
        <v>0</v>
      </c>
      <c r="AP2271" s="407">
        <v>0</v>
      </c>
      <c r="AQ2271" s="408">
        <v>0</v>
      </c>
      <c r="AR2271" s="407">
        <v>0</v>
      </c>
      <c r="AT2271" s="406">
        <v>0</v>
      </c>
      <c r="AU2271" s="407">
        <v>0</v>
      </c>
      <c r="AV2271" s="408">
        <v>0</v>
      </c>
      <c r="AW2271" s="407">
        <v>0</v>
      </c>
      <c r="AX2271" s="408">
        <v>0</v>
      </c>
      <c r="AY2271" s="407">
        <v>0</v>
      </c>
      <c r="AZ2271" s="408">
        <v>0</v>
      </c>
      <c r="BA2271" s="407">
        <v>0</v>
      </c>
      <c r="BB2271" s="408">
        <v>0</v>
      </c>
      <c r="BC2271" s="407">
        <v>0</v>
      </c>
    </row>
    <row r="2272" spans="1:55" x14ac:dyDescent="0.35">
      <c r="A2272" s="385" t="str" cm="1">
        <f t="array" ref="A2272">IFERROR(_xlfn.IFS(AND(F2272="Renta Variable",O2272=1),IFERROR(MATCH(B2272,[1]RV_Det!C:C,0),"Rev"),AND(J2272="Corporativa",O2272=1,I2272="EM"),IFERROR(MATCH(B2272,[1]RF_Corps!B:B,0),"Rev"),AND(F2272="Alternativos",O2272=1),IFERROR(MATCH(B2272,[1]Rep4!C:C,0),"Rev")),"")</f>
        <v/>
      </c>
      <c r="B2272" s="394" t="s">
        <v>5974</v>
      </c>
      <c r="C2272" s="409" t="s">
        <v>5975</v>
      </c>
      <c r="D2272" s="395" t="s">
        <v>5976</v>
      </c>
      <c r="E2272" s="396" t="str">
        <f>IF(B2272="","",INDEX([1]CatGlob!$S:$S,IFERROR(MATCH(MID(B2272,7,1),[1]CatGlob!$R:$R,0),MATCH(MID(B2272,1,2),[1]CatGlob!$R:$R,0))))</f>
        <v>DOL</v>
      </c>
      <c r="F2272" s="397" t="s">
        <v>43</v>
      </c>
      <c r="G2272" s="398" t="s">
        <v>358</v>
      </c>
      <c r="H2272" s="399" t="s">
        <v>147</v>
      </c>
      <c r="I2272" s="399" t="s">
        <v>49</v>
      </c>
      <c r="J2272" s="399" t="s">
        <v>600</v>
      </c>
      <c r="K2272" s="396" t="s">
        <v>600</v>
      </c>
      <c r="L2272" s="400" t="str">
        <f>IF(ISERROR(MATCH(M2272,M$10:M2271,0)),M2272,"")</f>
        <v/>
      </c>
      <c r="M2272" s="401" t="str">
        <f>IF(B2272="","",IF(ISERROR(MATCH(F2272&amp;"_"&amp;G2272&amp;"_"&amp;H2272&amp;"_"&amp;I2272&amp;"_"&amp;J2272&amp;IF(K2272="","","_"&amp;K2272),[1]CatGlob!$B:$B,0)),F2272&amp;"_"&amp;G2272&amp;"_"&amp;H2272&amp;"_"&amp;I2272&amp;"_"&amp;J2272&amp;IF(K2272="","","_"&amp;K2272),INDEX([1]CatGlob!$C:$C,MATCH(F2272&amp;"_"&amp;G2272&amp;"_"&amp;H2272&amp;"_"&amp;I2272&amp;"_"&amp;J2272&amp;IF(K2272="","","_"&amp;K2272),[1]CatGlob!$B:$B,0))))</f>
        <v>RVI_EM_ASEU_CHI</v>
      </c>
      <c r="N2272" s="402" t="str">
        <f t="shared" si="71"/>
        <v/>
      </c>
      <c r="O2272" s="402" t="str">
        <f t="shared" si="70"/>
        <v/>
      </c>
      <c r="P2272" s="401" t="str">
        <f>IF(LEN(B2272)&gt;8,INDEX([1]CatGlob!$X:$X,MATCH(M2272,[1]CatGlob!$W:$W,0)),"")</f>
        <v>INTER</v>
      </c>
      <c r="Q2272" s="403" t="str">
        <f>INDEX([1]CatGlob!P:P,MATCH(M2272,[1]CatGlob!O:O,0))</f>
        <v>RVI</v>
      </c>
      <c r="R2272" s="403" t="s">
        <v>1017</v>
      </c>
      <c r="S2272" s="403" t="s">
        <v>1018</v>
      </c>
      <c r="T2272" s="403" t="str">
        <f>INDEX([1]CatGlob!$D:$D,MATCH($M2272,[1]CatGlob!$C:$C,0))</f>
        <v>RVI</v>
      </c>
      <c r="U2272" s="403" t="s">
        <v>602</v>
      </c>
      <c r="V2272" s="404" t="str">
        <f>INDEX([1]CatGlob!$F:$F,MATCH($M2272,[1]CatGlob!$C:$C,0))</f>
        <v>RVI</v>
      </c>
      <c r="W2272" s="405"/>
      <c r="X2272" s="406">
        <v>0</v>
      </c>
      <c r="Y2272" s="407">
        <v>0</v>
      </c>
      <c r="Z2272" s="408">
        <v>0</v>
      </c>
      <c r="AA2272" s="407">
        <v>0</v>
      </c>
      <c r="AB2272" s="408">
        <v>0</v>
      </c>
      <c r="AC2272" s="407">
        <v>0</v>
      </c>
      <c r="AD2272" s="408">
        <v>0</v>
      </c>
      <c r="AE2272" s="407">
        <v>0</v>
      </c>
      <c r="AF2272" s="408">
        <v>0</v>
      </c>
      <c r="AG2272" s="407">
        <v>0</v>
      </c>
      <c r="AI2272" s="406">
        <v>0</v>
      </c>
      <c r="AJ2272" s="407">
        <v>0</v>
      </c>
      <c r="AK2272" s="408">
        <v>0</v>
      </c>
      <c r="AL2272" s="407">
        <v>0</v>
      </c>
      <c r="AM2272" s="408">
        <v>0</v>
      </c>
      <c r="AN2272" s="407">
        <v>0</v>
      </c>
      <c r="AO2272" s="408">
        <v>0</v>
      </c>
      <c r="AP2272" s="407">
        <v>0</v>
      </c>
      <c r="AQ2272" s="408">
        <v>0</v>
      </c>
      <c r="AR2272" s="407">
        <v>0</v>
      </c>
      <c r="AT2272" s="406">
        <v>0</v>
      </c>
      <c r="AU2272" s="407">
        <v>0</v>
      </c>
      <c r="AV2272" s="408">
        <v>0</v>
      </c>
      <c r="AW2272" s="407">
        <v>0</v>
      </c>
      <c r="AX2272" s="408">
        <v>0</v>
      </c>
      <c r="AY2272" s="407">
        <v>0</v>
      </c>
      <c r="AZ2272" s="408">
        <v>0</v>
      </c>
      <c r="BA2272" s="407">
        <v>0</v>
      </c>
      <c r="BB2272" s="408">
        <v>0</v>
      </c>
      <c r="BC2272" s="407">
        <v>0</v>
      </c>
    </row>
    <row r="2273" spans="1:55" x14ac:dyDescent="0.35">
      <c r="A2273" s="385" cm="1">
        <f t="array" ref="A2273">IFERROR(_xlfn.IFS(AND(F2273="Renta Variable",O2273=1),IFERROR(MATCH(B2273,[1]RV_Det!C:C,0),"Rev"),AND(J2273="Corporativa",O2273=1,I2273="EM"),IFERROR(MATCH(B2273,[1]RF_Corps!B:B,0),"Rev"),AND(F2273="Alternativos",O2273=1),IFERROR(MATCH(B2273,[1]Rep4!C:C,0),"Rev")),"")</f>
        <v>244</v>
      </c>
      <c r="B2273" s="394" t="s">
        <v>5977</v>
      </c>
      <c r="C2273" s="409" t="s">
        <v>5978</v>
      </c>
      <c r="D2273" s="395" t="s">
        <v>5979</v>
      </c>
      <c r="E2273" s="396" t="str">
        <f>IF(B2273="","",INDEX([1]CatGlob!$S:$S,IFERROR(MATCH(MID(B2273,7,1),[1]CatGlob!$R:$R,0),MATCH(MID(B2273,1,2),[1]CatGlob!$R:$R,0))))</f>
        <v>DOL</v>
      </c>
      <c r="F2273" s="397" t="s">
        <v>43</v>
      </c>
      <c r="G2273" s="398" t="s">
        <v>358</v>
      </c>
      <c r="H2273" s="399" t="s">
        <v>147</v>
      </c>
      <c r="I2273" s="399" t="s">
        <v>49</v>
      </c>
      <c r="J2273" s="399" t="s">
        <v>600</v>
      </c>
      <c r="K2273" s="396" t="s">
        <v>600</v>
      </c>
      <c r="L2273" s="400" t="str">
        <f>IF(ISERROR(MATCH(M2273,M$10:M2272,0)),M2273,"")</f>
        <v/>
      </c>
      <c r="M2273" s="401" t="str">
        <f>IF(B2273="","",IF(ISERROR(MATCH(F2273&amp;"_"&amp;G2273&amp;"_"&amp;H2273&amp;"_"&amp;I2273&amp;"_"&amp;J2273&amp;IF(K2273="","","_"&amp;K2273),[1]CatGlob!$B:$B,0)),F2273&amp;"_"&amp;G2273&amp;"_"&amp;H2273&amp;"_"&amp;I2273&amp;"_"&amp;J2273&amp;IF(K2273="","","_"&amp;K2273),INDEX([1]CatGlob!$C:$C,MATCH(F2273&amp;"_"&amp;G2273&amp;"_"&amp;H2273&amp;"_"&amp;I2273&amp;"_"&amp;J2273&amp;IF(K2273="","","_"&amp;K2273),[1]CatGlob!$B:$B,0))))</f>
        <v>RVI_EM_ASEU_CHI</v>
      </c>
      <c r="N2273" s="402" t="str">
        <f t="shared" si="71"/>
        <v/>
      </c>
      <c r="O2273" s="402">
        <f t="shared" si="70"/>
        <v>1</v>
      </c>
      <c r="P2273" s="401" t="str">
        <f>IF(LEN(B2273)&gt;8,INDEX([1]CatGlob!$X:$X,MATCH(M2273,[1]CatGlob!$W:$W,0)),"")</f>
        <v>INTER</v>
      </c>
      <c r="Q2273" s="403" t="str">
        <f>INDEX([1]CatGlob!P:P,MATCH(M2273,[1]CatGlob!O:O,0))</f>
        <v>RVI</v>
      </c>
      <c r="R2273" s="403" t="s">
        <v>1017</v>
      </c>
      <c r="S2273" s="403" t="s">
        <v>1018</v>
      </c>
      <c r="T2273" s="403" t="str">
        <f>INDEX([1]CatGlob!$D:$D,MATCH($M2273,[1]CatGlob!$C:$C,0))</f>
        <v>RVI</v>
      </c>
      <c r="U2273" s="403" t="s">
        <v>602</v>
      </c>
      <c r="V2273" s="404" t="str">
        <f>INDEX([1]CatGlob!$F:$F,MATCH($M2273,[1]CatGlob!$C:$C,0))</f>
        <v>RVI</v>
      </c>
      <c r="W2273" s="405"/>
      <c r="X2273" s="406">
        <v>9.7939666575779291E-7</v>
      </c>
      <c r="Y2273" s="407">
        <v>2.4978073831505299E-4</v>
      </c>
      <c r="Z2273" s="408">
        <v>-3.06444739668096E-5</v>
      </c>
      <c r="AA2273" s="407">
        <v>-7.8154231020199898E-3</v>
      </c>
      <c r="AB2273" s="408">
        <v>9.7939666575779291E-7</v>
      </c>
      <c r="AC2273" s="407">
        <v>2.4978073831505299E-4</v>
      </c>
      <c r="AD2273" s="408">
        <v>9.7939666575779291E-7</v>
      </c>
      <c r="AE2273" s="407">
        <v>2.4978073831505299E-4</v>
      </c>
      <c r="AF2273" s="408">
        <v>-3.1375595170658401E-6</v>
      </c>
      <c r="AG2273" s="407">
        <v>-8.0018848278356699E-4</v>
      </c>
      <c r="AI2273" s="406">
        <v>8.6815478981850002E-7</v>
      </c>
      <c r="AJ2273" s="407">
        <v>2.2141013023002599E-4</v>
      </c>
      <c r="AK2273" s="408">
        <v>-1.04771091822919E-4</v>
      </c>
      <c r="AL2273" s="407">
        <v>-2.67203285109208E-2</v>
      </c>
      <c r="AM2273" s="408">
        <v>8.6815478981850002E-7</v>
      </c>
      <c r="AN2273" s="407">
        <v>2.2141013023002599E-4</v>
      </c>
      <c r="AO2273" s="408">
        <v>8.6815478981850002E-7</v>
      </c>
      <c r="AP2273" s="407">
        <v>2.2141013023002599E-4</v>
      </c>
      <c r="AQ2273" s="408">
        <v>-2.9627634831676999E-5</v>
      </c>
      <c r="AR2273" s="407">
        <v>-7.55609321234668E-3</v>
      </c>
      <c r="AT2273" s="406">
        <v>2.3058727189315501E-6</v>
      </c>
      <c r="AU2273" s="407">
        <v>5.8807897662660502E-4</v>
      </c>
      <c r="AV2273" s="408">
        <v>-8.0949455582410203E-4</v>
      </c>
      <c r="AW2273" s="407">
        <v>-0.20644969984218201</v>
      </c>
      <c r="AX2273" s="408">
        <v>2.3058727189315501E-6</v>
      </c>
      <c r="AY2273" s="407">
        <v>5.8807897662660502E-4</v>
      </c>
      <c r="AZ2273" s="408">
        <v>2.3058727189315501E-6</v>
      </c>
      <c r="BA2273" s="407">
        <v>5.8807897662660502E-4</v>
      </c>
      <c r="BB2273" s="408">
        <v>-3.6924259097844401E-4</v>
      </c>
      <c r="BC2273" s="407">
        <v>-9.4169900870100506E-2</v>
      </c>
    </row>
    <row r="2274" spans="1:55" x14ac:dyDescent="0.35">
      <c r="A2274" s="385" t="str" cm="1">
        <f t="array" ref="A2274">IFERROR(_xlfn.IFS(AND(F2274="Renta Variable",O2274=1),IFERROR(MATCH(B2274,[1]RV_Det!C:C,0),"Rev"),AND(J2274="Corporativa",O2274=1,I2274="EM"),IFERROR(MATCH(B2274,[1]RF_Corps!B:B,0),"Rev"),AND(F2274="Alternativos",O2274=1),IFERROR(MATCH(B2274,[1]Rep4!C:C,0),"Rev")),"")</f>
        <v/>
      </c>
      <c r="B2274" s="394" t="s">
        <v>5980</v>
      </c>
      <c r="C2274" s="409" t="s">
        <v>5981</v>
      </c>
      <c r="D2274" s="395" t="s">
        <v>5982</v>
      </c>
      <c r="E2274" s="396" t="str">
        <f>IF(B2274="","",INDEX([1]CatGlob!$S:$S,IFERROR(MATCH(MID(B2274,7,1),[1]CatGlob!$R:$R,0),MATCH(MID(B2274,1,2),[1]CatGlob!$R:$R,0))))</f>
        <v>DOL</v>
      </c>
      <c r="F2274" s="397" t="s">
        <v>43</v>
      </c>
      <c r="G2274" s="398" t="s">
        <v>358</v>
      </c>
      <c r="H2274" s="399" t="s">
        <v>147</v>
      </c>
      <c r="I2274" s="399" t="s">
        <v>49</v>
      </c>
      <c r="J2274" s="399" t="s">
        <v>600</v>
      </c>
      <c r="K2274" s="396" t="s">
        <v>600</v>
      </c>
      <c r="L2274" s="400" t="str">
        <f>IF(ISERROR(MATCH(M2274,M$10:M2273,0)),M2274,"")</f>
        <v/>
      </c>
      <c r="M2274" s="401" t="str">
        <f>IF(B2274="","",IF(ISERROR(MATCH(F2274&amp;"_"&amp;G2274&amp;"_"&amp;H2274&amp;"_"&amp;I2274&amp;"_"&amp;J2274&amp;IF(K2274="","","_"&amp;K2274),[1]CatGlob!$B:$B,0)),F2274&amp;"_"&amp;G2274&amp;"_"&amp;H2274&amp;"_"&amp;I2274&amp;"_"&amp;J2274&amp;IF(K2274="","","_"&amp;K2274),INDEX([1]CatGlob!$C:$C,MATCH(F2274&amp;"_"&amp;G2274&amp;"_"&amp;H2274&amp;"_"&amp;I2274&amp;"_"&amp;J2274&amp;IF(K2274="","","_"&amp;K2274),[1]CatGlob!$B:$B,0))))</f>
        <v>RVI_EM_ASEU_CHI</v>
      </c>
      <c r="N2274" s="402" t="str">
        <f t="shared" si="71"/>
        <v/>
      </c>
      <c r="O2274" s="402" t="str">
        <f t="shared" si="70"/>
        <v/>
      </c>
      <c r="P2274" s="401" t="str">
        <f>IF(LEN(B2274)&gt;8,INDEX([1]CatGlob!$X:$X,MATCH(M2274,[1]CatGlob!$W:$W,0)),"")</f>
        <v>INTER</v>
      </c>
      <c r="Q2274" s="403" t="str">
        <f>INDEX([1]CatGlob!P:P,MATCH(M2274,[1]CatGlob!O:O,0))</f>
        <v>RVI</v>
      </c>
      <c r="R2274" s="403" t="s">
        <v>601</v>
      </c>
      <c r="S2274" s="403" t="s">
        <v>1025</v>
      </c>
      <c r="T2274" s="403" t="str">
        <f>INDEX([1]CatGlob!$D:$D,MATCH($M2274,[1]CatGlob!$C:$C,0))</f>
        <v>RVI</v>
      </c>
      <c r="U2274" s="403" t="s">
        <v>602</v>
      </c>
      <c r="V2274" s="404" t="str">
        <f>INDEX([1]CatGlob!$F:$F,MATCH($M2274,[1]CatGlob!$C:$C,0))</f>
        <v>RVI</v>
      </c>
      <c r="W2274" s="405"/>
      <c r="X2274" s="406">
        <v>0</v>
      </c>
      <c r="Y2274" s="407">
        <v>0</v>
      </c>
      <c r="Z2274" s="408">
        <v>0</v>
      </c>
      <c r="AA2274" s="407">
        <v>0</v>
      </c>
      <c r="AB2274" s="408">
        <v>0</v>
      </c>
      <c r="AC2274" s="407">
        <v>0</v>
      </c>
      <c r="AD2274" s="408">
        <v>0</v>
      </c>
      <c r="AE2274" s="407">
        <v>0</v>
      </c>
      <c r="AF2274" s="408">
        <v>0</v>
      </c>
      <c r="AG2274" s="407">
        <v>0</v>
      </c>
      <c r="AI2274" s="406">
        <v>0</v>
      </c>
      <c r="AJ2274" s="407">
        <v>0</v>
      </c>
      <c r="AK2274" s="408">
        <v>0</v>
      </c>
      <c r="AL2274" s="407">
        <v>0</v>
      </c>
      <c r="AM2274" s="408">
        <v>0</v>
      </c>
      <c r="AN2274" s="407">
        <v>0</v>
      </c>
      <c r="AO2274" s="408">
        <v>0</v>
      </c>
      <c r="AP2274" s="407">
        <v>0</v>
      </c>
      <c r="AQ2274" s="408">
        <v>0</v>
      </c>
      <c r="AR2274" s="407">
        <v>0</v>
      </c>
      <c r="AT2274" s="406">
        <v>0</v>
      </c>
      <c r="AU2274" s="407">
        <v>0</v>
      </c>
      <c r="AV2274" s="408">
        <v>0</v>
      </c>
      <c r="AW2274" s="407">
        <v>0</v>
      </c>
      <c r="AX2274" s="408">
        <v>0</v>
      </c>
      <c r="AY2274" s="407">
        <v>0</v>
      </c>
      <c r="AZ2274" s="408">
        <v>0</v>
      </c>
      <c r="BA2274" s="407">
        <v>0</v>
      </c>
      <c r="BB2274" s="408">
        <v>0</v>
      </c>
      <c r="BC2274" s="407">
        <v>0</v>
      </c>
    </row>
    <row r="2275" spans="1:55" x14ac:dyDescent="0.35">
      <c r="A2275" s="385" cm="1">
        <f t="array" ref="A2275">IFERROR(_xlfn.IFS(AND(F2275="Renta Variable",O2275=1),IFERROR(MATCH(B2275,[1]RV_Det!C:C,0),"Rev"),AND(J2275="Corporativa",O2275=1,I2275="EM"),IFERROR(MATCH(B2275,[1]RF_Corps!B:B,0),"Rev"),AND(F2275="Alternativos",O2275=1),IFERROR(MATCH(B2275,[1]Rep4!C:C,0),"Rev")),"")</f>
        <v>233</v>
      </c>
      <c r="B2275" s="394" t="s">
        <v>5983</v>
      </c>
      <c r="C2275" s="409" t="s">
        <v>5984</v>
      </c>
      <c r="D2275" s="395" t="s">
        <v>5985</v>
      </c>
      <c r="E2275" s="396" t="str">
        <f>IF(B2275="","",INDEX([1]CatGlob!$S:$S,IFERROR(MATCH(MID(B2275,7,1),[1]CatGlob!$R:$R,0),MATCH(MID(B2275,1,2),[1]CatGlob!$R:$R,0))))</f>
        <v>DOL</v>
      </c>
      <c r="F2275" s="397" t="s">
        <v>43</v>
      </c>
      <c r="G2275" s="398" t="s">
        <v>358</v>
      </c>
      <c r="H2275" s="399" t="s">
        <v>147</v>
      </c>
      <c r="I2275" s="399" t="s">
        <v>49</v>
      </c>
      <c r="J2275" s="399" t="s">
        <v>600</v>
      </c>
      <c r="K2275" s="396" t="s">
        <v>600</v>
      </c>
      <c r="L2275" s="400" t="str">
        <f>IF(ISERROR(MATCH(M2275,M$10:M2274,0)),M2275,"")</f>
        <v/>
      </c>
      <c r="M2275" s="401" t="str">
        <f>IF(B2275="","",IF(ISERROR(MATCH(F2275&amp;"_"&amp;G2275&amp;"_"&amp;H2275&amp;"_"&amp;I2275&amp;"_"&amp;J2275&amp;IF(K2275="","","_"&amp;K2275),[1]CatGlob!$B:$B,0)),F2275&amp;"_"&amp;G2275&amp;"_"&amp;H2275&amp;"_"&amp;I2275&amp;"_"&amp;J2275&amp;IF(K2275="","","_"&amp;K2275),INDEX([1]CatGlob!$C:$C,MATCH(F2275&amp;"_"&amp;G2275&amp;"_"&amp;H2275&amp;"_"&amp;I2275&amp;"_"&amp;J2275&amp;IF(K2275="","","_"&amp;K2275),[1]CatGlob!$B:$B,0))))</f>
        <v>RVI_EM_ASEU_CHI</v>
      </c>
      <c r="N2275" s="402" t="str">
        <f t="shared" si="71"/>
        <v/>
      </c>
      <c r="O2275" s="402">
        <f t="shared" si="70"/>
        <v>1</v>
      </c>
      <c r="P2275" s="401" t="str">
        <f>IF(LEN(B2275)&gt;8,INDEX([1]CatGlob!$X:$X,MATCH(M2275,[1]CatGlob!$W:$W,0)),"")</f>
        <v>INTER</v>
      </c>
      <c r="Q2275" s="403" t="str">
        <f>INDEX([1]CatGlob!P:P,MATCH(M2275,[1]CatGlob!O:O,0))</f>
        <v>RVI</v>
      </c>
      <c r="R2275" s="403" t="s">
        <v>601</v>
      </c>
      <c r="S2275" s="403" t="s">
        <v>1025</v>
      </c>
      <c r="T2275" s="403" t="str">
        <f>INDEX([1]CatGlob!$D:$D,MATCH($M2275,[1]CatGlob!$C:$C,0))</f>
        <v>RVI</v>
      </c>
      <c r="U2275" s="403" t="s">
        <v>602</v>
      </c>
      <c r="V2275" s="404" t="str">
        <f>INDEX([1]CatGlob!$F:$F,MATCH($M2275,[1]CatGlob!$C:$C,0))</f>
        <v>RVI</v>
      </c>
      <c r="W2275" s="405"/>
      <c r="X2275" s="406">
        <v>4.9903916752983696E-4</v>
      </c>
      <c r="Y2275" s="407">
        <v>0.12516886962243801</v>
      </c>
      <c r="Z2275" s="408">
        <v>4.9903916752983696E-4</v>
      </c>
      <c r="AA2275" s="407">
        <v>0.12516886962243801</v>
      </c>
      <c r="AB2275" s="408">
        <v>4.9903916752983696E-4</v>
      </c>
      <c r="AC2275" s="407">
        <v>0.12516886962243801</v>
      </c>
      <c r="AD2275" s="408">
        <v>4.9903916752983696E-4</v>
      </c>
      <c r="AE2275" s="407">
        <v>0.12516886962243801</v>
      </c>
      <c r="AF2275" s="408">
        <v>4.9903916752983696E-4</v>
      </c>
      <c r="AG2275" s="407">
        <v>0.12516886962243801</v>
      </c>
      <c r="AI2275" s="406">
        <v>1.4923000264062201E-3</v>
      </c>
      <c r="AJ2275" s="407">
        <v>0.374298290786168</v>
      </c>
      <c r="AK2275" s="408">
        <v>1.4923000264062201E-3</v>
      </c>
      <c r="AL2275" s="407">
        <v>0.374298290786168</v>
      </c>
      <c r="AM2275" s="408">
        <v>1.4923000264062201E-3</v>
      </c>
      <c r="AN2275" s="407">
        <v>0.374298290786168</v>
      </c>
      <c r="AO2275" s="408">
        <v>1.4923000264062201E-3</v>
      </c>
      <c r="AP2275" s="407">
        <v>0.374298290786168</v>
      </c>
      <c r="AQ2275" s="408">
        <v>1.4923000264062201E-3</v>
      </c>
      <c r="AR2275" s="407">
        <v>0.374298290786168</v>
      </c>
      <c r="AT2275" s="406">
        <v>3.0015982785645402E-3</v>
      </c>
      <c r="AU2275" s="407">
        <v>0.75286007197750104</v>
      </c>
      <c r="AV2275" s="408">
        <v>3.0015982785645402E-3</v>
      </c>
      <c r="AW2275" s="407">
        <v>0.75286007197750104</v>
      </c>
      <c r="AX2275" s="408">
        <v>3.0015982785645402E-3</v>
      </c>
      <c r="AY2275" s="407">
        <v>0.75286007197750104</v>
      </c>
      <c r="AZ2275" s="408">
        <v>3.0015982785645402E-3</v>
      </c>
      <c r="BA2275" s="407">
        <v>0.75286007197750104</v>
      </c>
      <c r="BB2275" s="408">
        <v>3.0015982785645402E-3</v>
      </c>
      <c r="BC2275" s="407">
        <v>0.75286007197750104</v>
      </c>
    </row>
    <row r="2276" spans="1:55" x14ac:dyDescent="0.35">
      <c r="A2276" s="385" t="str" cm="1">
        <f t="array" ref="A2276">IFERROR(_xlfn.IFS(AND(F2276="Renta Variable",O2276=1),IFERROR(MATCH(B2276,[1]RV_Det!C:C,0),"Rev"),AND(J2276="Corporativa",O2276=1,I2276="EM"),IFERROR(MATCH(B2276,[1]RF_Corps!B:B,0),"Rev"),AND(F2276="Alternativos",O2276=1),IFERROR(MATCH(B2276,[1]Rep4!C:C,0),"Rev")),"")</f>
        <v/>
      </c>
      <c r="B2276" s="394" t="s">
        <v>5986</v>
      </c>
      <c r="C2276" s="409" t="s">
        <v>5987</v>
      </c>
      <c r="D2276" s="395" t="s">
        <v>5988</v>
      </c>
      <c r="E2276" s="396" t="str">
        <f>IF(B2276="","",INDEX([1]CatGlob!$S:$S,IFERROR(MATCH(MID(B2276,7,1),[1]CatGlob!$R:$R,0),MATCH(MID(B2276,1,2),[1]CatGlob!$R:$R,0))))</f>
        <v>DOL</v>
      </c>
      <c r="F2276" s="397" t="s">
        <v>43</v>
      </c>
      <c r="G2276" s="398" t="s">
        <v>358</v>
      </c>
      <c r="H2276" s="399" t="s">
        <v>147</v>
      </c>
      <c r="I2276" s="399" t="s">
        <v>49</v>
      </c>
      <c r="J2276" s="399" t="s">
        <v>600</v>
      </c>
      <c r="K2276" s="396" t="s">
        <v>600</v>
      </c>
      <c r="L2276" s="400" t="str">
        <f>IF(ISERROR(MATCH(M2276,M$10:M2275,0)),M2276,"")</f>
        <v/>
      </c>
      <c r="M2276" s="401" t="str">
        <f>IF(B2276="","",IF(ISERROR(MATCH(F2276&amp;"_"&amp;G2276&amp;"_"&amp;H2276&amp;"_"&amp;I2276&amp;"_"&amp;J2276&amp;IF(K2276="","","_"&amp;K2276),[1]CatGlob!$B:$B,0)),F2276&amp;"_"&amp;G2276&amp;"_"&amp;H2276&amp;"_"&amp;I2276&amp;"_"&amp;J2276&amp;IF(K2276="","","_"&amp;K2276),INDEX([1]CatGlob!$C:$C,MATCH(F2276&amp;"_"&amp;G2276&amp;"_"&amp;H2276&amp;"_"&amp;I2276&amp;"_"&amp;J2276&amp;IF(K2276="","","_"&amp;K2276),[1]CatGlob!$B:$B,0))))</f>
        <v>RVI_EM_ASEU_CHI</v>
      </c>
      <c r="N2276" s="402" t="str">
        <f t="shared" si="71"/>
        <v/>
      </c>
      <c r="O2276" s="402" t="str">
        <f t="shared" si="70"/>
        <v/>
      </c>
      <c r="P2276" s="401" t="str">
        <f>IF(LEN(B2276)&gt;8,INDEX([1]CatGlob!$X:$X,MATCH(M2276,[1]CatGlob!$W:$W,0)),"")</f>
        <v>INTER</v>
      </c>
      <c r="Q2276" s="403" t="str">
        <f>INDEX([1]CatGlob!P:P,MATCH(M2276,[1]CatGlob!O:O,0))</f>
        <v>RVI</v>
      </c>
      <c r="R2276" s="403" t="s">
        <v>601</v>
      </c>
      <c r="S2276" s="403" t="s">
        <v>1025</v>
      </c>
      <c r="T2276" s="403" t="str">
        <f>INDEX([1]CatGlob!$D:$D,MATCH($M2276,[1]CatGlob!$C:$C,0))</f>
        <v>RVI</v>
      </c>
      <c r="U2276" s="403" t="s">
        <v>602</v>
      </c>
      <c r="V2276" s="404" t="str">
        <f>INDEX([1]CatGlob!$F:$F,MATCH($M2276,[1]CatGlob!$C:$C,0))</f>
        <v>RVI</v>
      </c>
      <c r="W2276" s="405"/>
      <c r="X2276" s="406">
        <v>0</v>
      </c>
      <c r="Y2276" s="407">
        <v>0</v>
      </c>
      <c r="Z2276" s="408">
        <v>0</v>
      </c>
      <c r="AA2276" s="407">
        <v>0</v>
      </c>
      <c r="AB2276" s="408">
        <v>0</v>
      </c>
      <c r="AC2276" s="407">
        <v>0</v>
      </c>
      <c r="AD2276" s="408">
        <v>0</v>
      </c>
      <c r="AE2276" s="407">
        <v>0</v>
      </c>
      <c r="AF2276" s="408">
        <v>0</v>
      </c>
      <c r="AG2276" s="407">
        <v>0</v>
      </c>
      <c r="AI2276" s="406">
        <v>0</v>
      </c>
      <c r="AJ2276" s="407">
        <v>0</v>
      </c>
      <c r="AK2276" s="408">
        <v>0</v>
      </c>
      <c r="AL2276" s="407">
        <v>0</v>
      </c>
      <c r="AM2276" s="408">
        <v>0</v>
      </c>
      <c r="AN2276" s="407">
        <v>0</v>
      </c>
      <c r="AO2276" s="408">
        <v>0</v>
      </c>
      <c r="AP2276" s="407">
        <v>0</v>
      </c>
      <c r="AQ2276" s="408">
        <v>0</v>
      </c>
      <c r="AR2276" s="407">
        <v>0</v>
      </c>
      <c r="AT2276" s="406">
        <v>0</v>
      </c>
      <c r="AU2276" s="407">
        <v>0</v>
      </c>
      <c r="AV2276" s="408">
        <v>0</v>
      </c>
      <c r="AW2276" s="407">
        <v>0</v>
      </c>
      <c r="AX2276" s="408">
        <v>0</v>
      </c>
      <c r="AY2276" s="407">
        <v>0</v>
      </c>
      <c r="AZ2276" s="408">
        <v>0</v>
      </c>
      <c r="BA2276" s="407">
        <v>0</v>
      </c>
      <c r="BB2276" s="408">
        <v>0</v>
      </c>
      <c r="BC2276" s="407">
        <v>0</v>
      </c>
    </row>
    <row r="2277" spans="1:55" x14ac:dyDescent="0.35">
      <c r="A2277" s="385" t="str" cm="1">
        <f t="array" ref="A2277">IFERROR(_xlfn.IFS(AND(F2277="Renta Variable",O2277=1),IFERROR(MATCH(B2277,[1]RV_Det!C:C,0),"Rev"),AND(J2277="Corporativa",O2277=1,I2277="EM"),IFERROR(MATCH(B2277,[1]RF_Corps!B:B,0),"Rev"),AND(F2277="Alternativos",O2277=1),IFERROR(MATCH(B2277,[1]Rep4!C:C,0),"Rev")),"")</f>
        <v/>
      </c>
      <c r="B2277" s="394" t="s">
        <v>5989</v>
      </c>
      <c r="C2277" s="409" t="s">
        <v>5990</v>
      </c>
      <c r="D2277" s="395" t="s">
        <v>5991</v>
      </c>
      <c r="E2277" s="396" t="str">
        <f>IF(B2277="","",INDEX([1]CatGlob!$S:$S,IFERROR(MATCH(MID(B2277,7,1),[1]CatGlob!$R:$R,0),MATCH(MID(B2277,1,2),[1]CatGlob!$R:$R,0))))</f>
        <v>DOL</v>
      </c>
      <c r="F2277" s="397" t="s">
        <v>43</v>
      </c>
      <c r="G2277" s="398" t="s">
        <v>358</v>
      </c>
      <c r="H2277" s="399" t="s">
        <v>147</v>
      </c>
      <c r="I2277" s="399" t="s">
        <v>49</v>
      </c>
      <c r="J2277" s="399" t="s">
        <v>600</v>
      </c>
      <c r="K2277" s="396" t="s">
        <v>600</v>
      </c>
      <c r="L2277" s="400" t="str">
        <f>IF(ISERROR(MATCH(M2277,M$10:M2276,0)),M2277,"")</f>
        <v/>
      </c>
      <c r="M2277" s="401" t="str">
        <f>IF(B2277="","",IF(ISERROR(MATCH(F2277&amp;"_"&amp;G2277&amp;"_"&amp;H2277&amp;"_"&amp;I2277&amp;"_"&amp;J2277&amp;IF(K2277="","","_"&amp;K2277),[1]CatGlob!$B:$B,0)),F2277&amp;"_"&amp;G2277&amp;"_"&amp;H2277&amp;"_"&amp;I2277&amp;"_"&amp;J2277&amp;IF(K2277="","","_"&amp;K2277),INDEX([1]CatGlob!$C:$C,MATCH(F2277&amp;"_"&amp;G2277&amp;"_"&amp;H2277&amp;"_"&amp;I2277&amp;"_"&amp;J2277&amp;IF(K2277="","","_"&amp;K2277),[1]CatGlob!$B:$B,0))))</f>
        <v>RVI_EM_ASEU_CHI</v>
      </c>
      <c r="N2277" s="402" t="str">
        <f t="shared" si="71"/>
        <v/>
      </c>
      <c r="O2277" s="402" t="str">
        <f t="shared" si="70"/>
        <v/>
      </c>
      <c r="P2277" s="401" t="str">
        <f>IF(LEN(B2277)&gt;8,INDEX([1]CatGlob!$X:$X,MATCH(M2277,[1]CatGlob!$W:$W,0)),"")</f>
        <v>INTER</v>
      </c>
      <c r="Q2277" s="403" t="str">
        <f>INDEX([1]CatGlob!P:P,MATCH(M2277,[1]CatGlob!O:O,0))</f>
        <v>RVI</v>
      </c>
      <c r="R2277" s="403" t="s">
        <v>601</v>
      </c>
      <c r="S2277" s="403" t="s">
        <v>1025</v>
      </c>
      <c r="T2277" s="403" t="str">
        <f>INDEX([1]CatGlob!$D:$D,MATCH($M2277,[1]CatGlob!$C:$C,0))</f>
        <v>RVI</v>
      </c>
      <c r="U2277" s="403" t="s">
        <v>602</v>
      </c>
      <c r="V2277" s="404" t="str">
        <f>INDEX([1]CatGlob!$F:$F,MATCH($M2277,[1]CatGlob!$C:$C,0))</f>
        <v>RVI</v>
      </c>
      <c r="W2277" s="405"/>
      <c r="X2277" s="406">
        <v>0</v>
      </c>
      <c r="Y2277" s="407">
        <v>0</v>
      </c>
      <c r="Z2277" s="408">
        <v>0</v>
      </c>
      <c r="AA2277" s="407">
        <v>0</v>
      </c>
      <c r="AB2277" s="408">
        <v>0</v>
      </c>
      <c r="AC2277" s="407">
        <v>0</v>
      </c>
      <c r="AD2277" s="408">
        <v>0</v>
      </c>
      <c r="AE2277" s="407">
        <v>0</v>
      </c>
      <c r="AF2277" s="408">
        <v>0</v>
      </c>
      <c r="AG2277" s="407">
        <v>0</v>
      </c>
      <c r="AI2277" s="406">
        <v>0</v>
      </c>
      <c r="AJ2277" s="407">
        <v>0</v>
      </c>
      <c r="AK2277" s="408">
        <v>0</v>
      </c>
      <c r="AL2277" s="407">
        <v>0</v>
      </c>
      <c r="AM2277" s="408">
        <v>0</v>
      </c>
      <c r="AN2277" s="407">
        <v>0</v>
      </c>
      <c r="AO2277" s="408">
        <v>0</v>
      </c>
      <c r="AP2277" s="407">
        <v>0</v>
      </c>
      <c r="AQ2277" s="408">
        <v>0</v>
      </c>
      <c r="AR2277" s="407">
        <v>0</v>
      </c>
      <c r="AT2277" s="406">
        <v>0</v>
      </c>
      <c r="AU2277" s="407">
        <v>0</v>
      </c>
      <c r="AV2277" s="408">
        <v>0</v>
      </c>
      <c r="AW2277" s="407">
        <v>0</v>
      </c>
      <c r="AX2277" s="408">
        <v>0</v>
      </c>
      <c r="AY2277" s="407">
        <v>0</v>
      </c>
      <c r="AZ2277" s="408">
        <v>0</v>
      </c>
      <c r="BA2277" s="407">
        <v>0</v>
      </c>
      <c r="BB2277" s="408">
        <v>0</v>
      </c>
      <c r="BC2277" s="407">
        <v>0</v>
      </c>
    </row>
    <row r="2278" spans="1:55" x14ac:dyDescent="0.35">
      <c r="A2278" s="385" t="str" cm="1">
        <f t="array" ref="A2278">IFERROR(_xlfn.IFS(AND(F2278="Renta Variable",O2278=1),IFERROR(MATCH(B2278,[1]RV_Det!C:C,0),"Rev"),AND(J2278="Corporativa",O2278=1,I2278="EM"),IFERROR(MATCH(B2278,[1]RF_Corps!B:B,0),"Rev"),AND(F2278="Alternativos",O2278=1),IFERROR(MATCH(B2278,[1]Rep4!C:C,0),"Rev")),"")</f>
        <v/>
      </c>
      <c r="B2278" s="394" t="s">
        <v>5992</v>
      </c>
      <c r="C2278" s="409" t="s">
        <v>5993</v>
      </c>
      <c r="D2278" s="395" t="s">
        <v>5994</v>
      </c>
      <c r="E2278" s="396" t="str">
        <f>IF(B2278="","",INDEX([1]CatGlob!$S:$S,IFERROR(MATCH(MID(B2278,7,1),[1]CatGlob!$R:$R,0),MATCH(MID(B2278,1,2),[1]CatGlob!$R:$R,0))))</f>
        <v>DOL</v>
      </c>
      <c r="F2278" s="397" t="s">
        <v>43</v>
      </c>
      <c r="G2278" s="398" t="s">
        <v>358</v>
      </c>
      <c r="H2278" s="399" t="s">
        <v>147</v>
      </c>
      <c r="I2278" s="399" t="s">
        <v>49</v>
      </c>
      <c r="J2278" s="399" t="s">
        <v>600</v>
      </c>
      <c r="K2278" s="396" t="s">
        <v>600</v>
      </c>
      <c r="L2278" s="400" t="str">
        <f>IF(ISERROR(MATCH(M2278,M$10:M2277,0)),M2278,"")</f>
        <v/>
      </c>
      <c r="M2278" s="401" t="str">
        <f>IF(B2278="","",IF(ISERROR(MATCH(F2278&amp;"_"&amp;G2278&amp;"_"&amp;H2278&amp;"_"&amp;I2278&amp;"_"&amp;J2278&amp;IF(K2278="","","_"&amp;K2278),[1]CatGlob!$B:$B,0)),F2278&amp;"_"&amp;G2278&amp;"_"&amp;H2278&amp;"_"&amp;I2278&amp;"_"&amp;J2278&amp;IF(K2278="","","_"&amp;K2278),INDEX([1]CatGlob!$C:$C,MATCH(F2278&amp;"_"&amp;G2278&amp;"_"&amp;H2278&amp;"_"&amp;I2278&amp;"_"&amp;J2278&amp;IF(K2278="","","_"&amp;K2278),[1]CatGlob!$B:$B,0))))</f>
        <v>RVI_EM_ASEU_CHI</v>
      </c>
      <c r="N2278" s="402" t="str">
        <f t="shared" si="71"/>
        <v/>
      </c>
      <c r="O2278" s="402" t="str">
        <f t="shared" si="70"/>
        <v/>
      </c>
      <c r="P2278" s="401" t="str">
        <f>IF(LEN(B2278)&gt;8,INDEX([1]CatGlob!$X:$X,MATCH(M2278,[1]CatGlob!$W:$W,0)),"")</f>
        <v>INTER</v>
      </c>
      <c r="Q2278" s="403" t="str">
        <f>INDEX([1]CatGlob!P:P,MATCH(M2278,[1]CatGlob!O:O,0))</f>
        <v>RVI</v>
      </c>
      <c r="R2278" s="403" t="s">
        <v>601</v>
      </c>
      <c r="S2278" s="403" t="s">
        <v>1025</v>
      </c>
      <c r="T2278" s="403" t="str">
        <f>INDEX([1]CatGlob!$D:$D,MATCH($M2278,[1]CatGlob!$C:$C,0))</f>
        <v>RVI</v>
      </c>
      <c r="U2278" s="403" t="s">
        <v>602</v>
      </c>
      <c r="V2278" s="404" t="str">
        <f>INDEX([1]CatGlob!$F:$F,MATCH($M2278,[1]CatGlob!$C:$C,0))</f>
        <v>RVI</v>
      </c>
      <c r="W2278" s="405"/>
      <c r="X2278" s="406">
        <v>0</v>
      </c>
      <c r="Y2278" s="407">
        <v>0</v>
      </c>
      <c r="Z2278" s="408">
        <v>0</v>
      </c>
      <c r="AA2278" s="407">
        <v>0</v>
      </c>
      <c r="AB2278" s="408">
        <v>0</v>
      </c>
      <c r="AC2278" s="407">
        <v>0</v>
      </c>
      <c r="AD2278" s="408">
        <v>0</v>
      </c>
      <c r="AE2278" s="407">
        <v>0</v>
      </c>
      <c r="AF2278" s="408">
        <v>0</v>
      </c>
      <c r="AG2278" s="407">
        <v>0</v>
      </c>
      <c r="AI2278" s="406">
        <v>0</v>
      </c>
      <c r="AJ2278" s="407">
        <v>0</v>
      </c>
      <c r="AK2278" s="408">
        <v>0</v>
      </c>
      <c r="AL2278" s="407">
        <v>0</v>
      </c>
      <c r="AM2278" s="408">
        <v>0</v>
      </c>
      <c r="AN2278" s="407">
        <v>0</v>
      </c>
      <c r="AO2278" s="408">
        <v>0</v>
      </c>
      <c r="AP2278" s="407">
        <v>0</v>
      </c>
      <c r="AQ2278" s="408">
        <v>0</v>
      </c>
      <c r="AR2278" s="407">
        <v>0</v>
      </c>
      <c r="AT2278" s="406">
        <v>0</v>
      </c>
      <c r="AU2278" s="407">
        <v>0</v>
      </c>
      <c r="AV2278" s="408">
        <v>0</v>
      </c>
      <c r="AW2278" s="407">
        <v>0</v>
      </c>
      <c r="AX2278" s="408">
        <v>0</v>
      </c>
      <c r="AY2278" s="407">
        <v>0</v>
      </c>
      <c r="AZ2278" s="408">
        <v>0</v>
      </c>
      <c r="BA2278" s="407">
        <v>0</v>
      </c>
      <c r="BB2278" s="408">
        <v>0</v>
      </c>
      <c r="BC2278" s="407">
        <v>0</v>
      </c>
    </row>
    <row r="2279" spans="1:55" x14ac:dyDescent="0.35">
      <c r="A2279" s="385" t="str" cm="1">
        <f t="array" ref="A2279">IFERROR(_xlfn.IFS(AND(F2279="Renta Variable",O2279=1),IFERROR(MATCH(B2279,[1]RV_Det!C:C,0),"Rev"),AND(J2279="Corporativa",O2279=1,I2279="EM"),IFERROR(MATCH(B2279,[1]RF_Corps!B:B,0),"Rev"),AND(F2279="Alternativos",O2279=1),IFERROR(MATCH(B2279,[1]Rep4!C:C,0),"Rev")),"")</f>
        <v/>
      </c>
      <c r="B2279" s="394" t="s">
        <v>5995</v>
      </c>
      <c r="C2279" s="409" t="s">
        <v>5996</v>
      </c>
      <c r="D2279" s="395" t="s">
        <v>5997</v>
      </c>
      <c r="E2279" s="396" t="str">
        <f>IF(B2279="","",INDEX([1]CatGlob!$S:$S,IFERROR(MATCH(MID(B2279,7,1),[1]CatGlob!$R:$R,0),MATCH(MID(B2279,1,2),[1]CatGlob!$R:$R,0))))</f>
        <v>DOL</v>
      </c>
      <c r="F2279" s="397" t="s">
        <v>43</v>
      </c>
      <c r="G2279" s="398" t="s">
        <v>358</v>
      </c>
      <c r="H2279" s="399" t="s">
        <v>147</v>
      </c>
      <c r="I2279" s="399" t="s">
        <v>49</v>
      </c>
      <c r="J2279" s="399" t="s">
        <v>600</v>
      </c>
      <c r="K2279" s="396" t="s">
        <v>600</v>
      </c>
      <c r="L2279" s="400" t="str">
        <f>IF(ISERROR(MATCH(M2279,M$10:M2278,0)),M2279,"")</f>
        <v/>
      </c>
      <c r="M2279" s="401" t="str">
        <f>IF(B2279="","",IF(ISERROR(MATCH(F2279&amp;"_"&amp;G2279&amp;"_"&amp;H2279&amp;"_"&amp;I2279&amp;"_"&amp;J2279&amp;IF(K2279="","","_"&amp;K2279),[1]CatGlob!$B:$B,0)),F2279&amp;"_"&amp;G2279&amp;"_"&amp;H2279&amp;"_"&amp;I2279&amp;"_"&amp;J2279&amp;IF(K2279="","","_"&amp;K2279),INDEX([1]CatGlob!$C:$C,MATCH(F2279&amp;"_"&amp;G2279&amp;"_"&amp;H2279&amp;"_"&amp;I2279&amp;"_"&amp;J2279&amp;IF(K2279="","","_"&amp;K2279),[1]CatGlob!$B:$B,0))))</f>
        <v>RVI_EM_ASEU_CHI</v>
      </c>
      <c r="N2279" s="402" t="str">
        <f t="shared" si="71"/>
        <v/>
      </c>
      <c r="O2279" s="402" t="str">
        <f t="shared" si="70"/>
        <v/>
      </c>
      <c r="P2279" s="401" t="str">
        <f>IF(LEN(B2279)&gt;8,INDEX([1]CatGlob!$X:$X,MATCH(M2279,[1]CatGlob!$W:$W,0)),"")</f>
        <v>INTER</v>
      </c>
      <c r="Q2279" s="403" t="str">
        <f>INDEX([1]CatGlob!P:P,MATCH(M2279,[1]CatGlob!O:O,0))</f>
        <v>RVI</v>
      </c>
      <c r="R2279" s="403" t="s">
        <v>601</v>
      </c>
      <c r="S2279" s="403" t="s">
        <v>1025</v>
      </c>
      <c r="T2279" s="403" t="str">
        <f>INDEX([1]CatGlob!$D:$D,MATCH($M2279,[1]CatGlob!$C:$C,0))</f>
        <v>RVI</v>
      </c>
      <c r="U2279" s="403" t="s">
        <v>602</v>
      </c>
      <c r="V2279" s="404" t="str">
        <f>INDEX([1]CatGlob!$F:$F,MATCH($M2279,[1]CatGlob!$C:$C,0))</f>
        <v>RVI</v>
      </c>
      <c r="W2279" s="405"/>
      <c r="X2279" s="406">
        <v>0</v>
      </c>
      <c r="Y2279" s="407">
        <v>0</v>
      </c>
      <c r="Z2279" s="408">
        <v>0</v>
      </c>
      <c r="AA2279" s="407">
        <v>0</v>
      </c>
      <c r="AB2279" s="408">
        <v>0</v>
      </c>
      <c r="AC2279" s="407">
        <v>0</v>
      </c>
      <c r="AD2279" s="408">
        <v>0</v>
      </c>
      <c r="AE2279" s="407">
        <v>0</v>
      </c>
      <c r="AF2279" s="408">
        <v>0</v>
      </c>
      <c r="AG2279" s="407">
        <v>0</v>
      </c>
      <c r="AI2279" s="406">
        <v>0</v>
      </c>
      <c r="AJ2279" s="407">
        <v>0</v>
      </c>
      <c r="AK2279" s="408">
        <v>0</v>
      </c>
      <c r="AL2279" s="407">
        <v>0</v>
      </c>
      <c r="AM2279" s="408">
        <v>0</v>
      </c>
      <c r="AN2279" s="407">
        <v>0</v>
      </c>
      <c r="AO2279" s="408">
        <v>0</v>
      </c>
      <c r="AP2279" s="407">
        <v>0</v>
      </c>
      <c r="AQ2279" s="408">
        <v>0</v>
      </c>
      <c r="AR2279" s="407">
        <v>0</v>
      </c>
      <c r="AT2279" s="406">
        <v>0</v>
      </c>
      <c r="AU2279" s="407">
        <v>0</v>
      </c>
      <c r="AV2279" s="408">
        <v>0</v>
      </c>
      <c r="AW2279" s="407">
        <v>0</v>
      </c>
      <c r="AX2279" s="408">
        <v>0</v>
      </c>
      <c r="AY2279" s="407">
        <v>0</v>
      </c>
      <c r="AZ2279" s="408">
        <v>0</v>
      </c>
      <c r="BA2279" s="407">
        <v>0</v>
      </c>
      <c r="BB2279" s="408">
        <v>0</v>
      </c>
      <c r="BC2279" s="407">
        <v>0</v>
      </c>
    </row>
    <row r="2280" spans="1:55" x14ac:dyDescent="0.35">
      <c r="A2280" s="385" cm="1">
        <f t="array" ref="A2280">IFERROR(_xlfn.IFS(AND(F2280="Renta Variable",O2280=1),IFERROR(MATCH(B2280,[1]RV_Det!C:C,0),"Rev"),AND(J2280="Corporativa",O2280=1,I2280="EM"),IFERROR(MATCH(B2280,[1]RF_Corps!B:B,0),"Rev"),AND(F2280="Alternativos",O2280=1),IFERROR(MATCH(B2280,[1]Rep4!C:C,0),"Rev")),"")</f>
        <v>246</v>
      </c>
      <c r="B2280" s="394" t="s">
        <v>5998</v>
      </c>
      <c r="C2280" s="409" t="s">
        <v>5999</v>
      </c>
      <c r="D2280" s="395" t="s">
        <v>6000</v>
      </c>
      <c r="E2280" s="396" t="str">
        <f>IF(B2280="","",INDEX([1]CatGlob!$S:$S,IFERROR(MATCH(MID(B2280,7,1),[1]CatGlob!$R:$R,0),MATCH(MID(B2280,1,2),[1]CatGlob!$R:$R,0))))</f>
        <v>DOL</v>
      </c>
      <c r="F2280" s="397" t="s">
        <v>43</v>
      </c>
      <c r="G2280" s="398" t="s">
        <v>358</v>
      </c>
      <c r="H2280" s="399" t="s">
        <v>147</v>
      </c>
      <c r="I2280" s="399" t="s">
        <v>49</v>
      </c>
      <c r="J2280" s="399" t="s">
        <v>600</v>
      </c>
      <c r="K2280" s="396" t="s">
        <v>600</v>
      </c>
      <c r="L2280" s="400" t="str">
        <f>IF(ISERROR(MATCH(M2280,M$10:M2279,0)),M2280,"")</f>
        <v/>
      </c>
      <c r="M2280" s="401" t="str">
        <f>IF(B2280="","",IF(ISERROR(MATCH(F2280&amp;"_"&amp;G2280&amp;"_"&amp;H2280&amp;"_"&amp;I2280&amp;"_"&amp;J2280&amp;IF(K2280="","","_"&amp;K2280),[1]CatGlob!$B:$B,0)),F2280&amp;"_"&amp;G2280&amp;"_"&amp;H2280&amp;"_"&amp;I2280&amp;"_"&amp;J2280&amp;IF(K2280="","","_"&amp;K2280),INDEX([1]CatGlob!$C:$C,MATCH(F2280&amp;"_"&amp;G2280&amp;"_"&amp;H2280&amp;"_"&amp;I2280&amp;"_"&amp;J2280&amp;IF(K2280="","","_"&amp;K2280),[1]CatGlob!$B:$B,0))))</f>
        <v>RVI_EM_ASEU_CHI</v>
      </c>
      <c r="N2280" s="402" t="str">
        <f t="shared" si="71"/>
        <v/>
      </c>
      <c r="O2280" s="402">
        <f t="shared" si="70"/>
        <v>1</v>
      </c>
      <c r="P2280" s="401" t="str">
        <f>IF(LEN(B2280)&gt;8,INDEX([1]CatGlob!$X:$X,MATCH(M2280,[1]CatGlob!$W:$W,0)),"")</f>
        <v>INTER</v>
      </c>
      <c r="Q2280" s="403" t="str">
        <f>INDEX([1]CatGlob!P:P,MATCH(M2280,[1]CatGlob!O:O,0))</f>
        <v>RVI</v>
      </c>
      <c r="R2280" s="403" t="s">
        <v>601</v>
      </c>
      <c r="S2280" s="403" t="s">
        <v>1025</v>
      </c>
      <c r="T2280" s="403" t="str">
        <f>INDEX([1]CatGlob!$D:$D,MATCH($M2280,[1]CatGlob!$C:$C,0))</f>
        <v>RVI</v>
      </c>
      <c r="U2280" s="403" t="s">
        <v>602</v>
      </c>
      <c r="V2280" s="404" t="str">
        <f>INDEX([1]CatGlob!$F:$F,MATCH($M2280,[1]CatGlob!$C:$C,0))</f>
        <v>RVI</v>
      </c>
      <c r="W2280" s="405"/>
      <c r="X2280" s="406">
        <v>4.9095218238671696E-4</v>
      </c>
      <c r="Y2280" s="407">
        <v>0.20015189504452</v>
      </c>
      <c r="Z2280" s="408">
        <v>4.9095218238671696E-4</v>
      </c>
      <c r="AA2280" s="407">
        <v>0.20015189504452</v>
      </c>
      <c r="AB2280" s="408">
        <v>4.9095218238671696E-4</v>
      </c>
      <c r="AC2280" s="407">
        <v>0.20015189504452</v>
      </c>
      <c r="AD2280" s="408">
        <v>4.9095218238671696E-4</v>
      </c>
      <c r="AE2280" s="407">
        <v>0.20015189504452</v>
      </c>
      <c r="AF2280" s="408">
        <v>4.9095218238671696E-4</v>
      </c>
      <c r="AG2280" s="407">
        <v>0.20015189504452</v>
      </c>
      <c r="AI2280" s="406">
        <v>1.45713001408025E-3</v>
      </c>
      <c r="AJ2280" s="407">
        <v>0.59404427581011299</v>
      </c>
      <c r="AK2280" s="408">
        <v>-2.3058660480128998E-3</v>
      </c>
      <c r="AL2280" s="407">
        <v>-0.94005786262840696</v>
      </c>
      <c r="AM2280" s="408">
        <v>1.4571270526929699E-3</v>
      </c>
      <c r="AN2280" s="407">
        <v>0.59404306850918698</v>
      </c>
      <c r="AO2280" s="408">
        <v>1.45713001408025E-3</v>
      </c>
      <c r="AP2280" s="407">
        <v>0.59404427581011299</v>
      </c>
      <c r="AQ2280" s="408">
        <v>3.7083226995171601E-4</v>
      </c>
      <c r="AR2280" s="407">
        <v>0.15118128452633101</v>
      </c>
      <c r="AT2280" s="406">
        <v>2.90645096040619E-3</v>
      </c>
      <c r="AU2280" s="407">
        <v>1.18490494277923</v>
      </c>
      <c r="AV2280" s="408">
        <v>-6.2482039909495697E-3</v>
      </c>
      <c r="AW2280" s="407">
        <v>-2.54727428510515</v>
      </c>
      <c r="AX2280" s="408">
        <v>-6.1532926560077302E-3</v>
      </c>
      <c r="AY2280" s="407">
        <v>-2.5085807336122601</v>
      </c>
      <c r="AZ2280" s="408">
        <v>2.90645096040619E-3</v>
      </c>
      <c r="BA2280" s="407">
        <v>1.18490494277923</v>
      </c>
      <c r="BB2280" s="408">
        <v>-3.5460621318065301E-3</v>
      </c>
      <c r="BC2280" s="407">
        <v>-1.4456622886861299</v>
      </c>
    </row>
    <row r="2281" spans="1:55" x14ac:dyDescent="0.35">
      <c r="A2281" s="385" t="str" cm="1">
        <f t="array" ref="A2281">IFERROR(_xlfn.IFS(AND(F2281="Renta Variable",O2281=1),IFERROR(MATCH(B2281,[1]RV_Det!C:C,0),"Rev"),AND(J2281="Corporativa",O2281=1,I2281="EM"),IFERROR(MATCH(B2281,[1]RF_Corps!B:B,0),"Rev"),AND(F2281="Alternativos",O2281=1),IFERROR(MATCH(B2281,[1]Rep4!C:C,0),"Rev")),"")</f>
        <v/>
      </c>
      <c r="B2281" s="394" t="s">
        <v>6001</v>
      </c>
      <c r="C2281" s="409" t="s">
        <v>6002</v>
      </c>
      <c r="D2281" s="395" t="s">
        <v>6003</v>
      </c>
      <c r="E2281" s="396" t="str">
        <f>IF(B2281="","",INDEX([1]CatGlob!$S:$S,IFERROR(MATCH(MID(B2281,7,1),[1]CatGlob!$R:$R,0),MATCH(MID(B2281,1,2),[1]CatGlob!$R:$R,0))))</f>
        <v>DOL</v>
      </c>
      <c r="F2281" s="397" t="s">
        <v>43</v>
      </c>
      <c r="G2281" s="398" t="s">
        <v>358</v>
      </c>
      <c r="H2281" s="399" t="s">
        <v>147</v>
      </c>
      <c r="I2281" s="399" t="s">
        <v>49</v>
      </c>
      <c r="J2281" s="399" t="s">
        <v>600</v>
      </c>
      <c r="K2281" s="396" t="s">
        <v>600</v>
      </c>
      <c r="L2281" s="400" t="str">
        <f>IF(ISERROR(MATCH(M2281,M$10:M2280,0)),M2281,"")</f>
        <v/>
      </c>
      <c r="M2281" s="401" t="str">
        <f>IF(B2281="","",IF(ISERROR(MATCH(F2281&amp;"_"&amp;G2281&amp;"_"&amp;H2281&amp;"_"&amp;I2281&amp;"_"&amp;J2281&amp;IF(K2281="","","_"&amp;K2281),[1]CatGlob!$B:$B,0)),F2281&amp;"_"&amp;G2281&amp;"_"&amp;H2281&amp;"_"&amp;I2281&amp;"_"&amp;J2281&amp;IF(K2281="","","_"&amp;K2281),INDEX([1]CatGlob!$C:$C,MATCH(F2281&amp;"_"&amp;G2281&amp;"_"&amp;H2281&amp;"_"&amp;I2281&amp;"_"&amp;J2281&amp;IF(K2281="","","_"&amp;K2281),[1]CatGlob!$B:$B,0))))</f>
        <v>RVI_EM_ASEU_CHI</v>
      </c>
      <c r="N2281" s="402" t="str">
        <f t="shared" si="71"/>
        <v/>
      </c>
      <c r="O2281" s="402" t="str">
        <f t="shared" si="70"/>
        <v/>
      </c>
      <c r="P2281" s="401" t="str">
        <f>IF(LEN(B2281)&gt;8,INDEX([1]CatGlob!$X:$X,MATCH(M2281,[1]CatGlob!$W:$W,0)),"")</f>
        <v>INTER</v>
      </c>
      <c r="Q2281" s="403" t="str">
        <f>INDEX([1]CatGlob!P:P,MATCH(M2281,[1]CatGlob!O:O,0))</f>
        <v>RVI</v>
      </c>
      <c r="R2281" s="403" t="s">
        <v>601</v>
      </c>
      <c r="S2281" s="403" t="s">
        <v>1018</v>
      </c>
      <c r="T2281" s="403" t="str">
        <f>INDEX([1]CatGlob!$D:$D,MATCH($M2281,[1]CatGlob!$C:$C,0))</f>
        <v>RVI</v>
      </c>
      <c r="U2281" s="403" t="s">
        <v>602</v>
      </c>
      <c r="V2281" s="404" t="str">
        <f>INDEX([1]CatGlob!$F:$F,MATCH($M2281,[1]CatGlob!$C:$C,0))</f>
        <v>RVI</v>
      </c>
      <c r="W2281" s="405"/>
      <c r="X2281" s="406">
        <v>0</v>
      </c>
      <c r="Y2281" s="407">
        <v>0</v>
      </c>
      <c r="Z2281" s="408">
        <v>0</v>
      </c>
      <c r="AA2281" s="407">
        <v>0</v>
      </c>
      <c r="AB2281" s="408">
        <v>0</v>
      </c>
      <c r="AC2281" s="407">
        <v>0</v>
      </c>
      <c r="AD2281" s="408">
        <v>0</v>
      </c>
      <c r="AE2281" s="407">
        <v>0</v>
      </c>
      <c r="AF2281" s="408">
        <v>0</v>
      </c>
      <c r="AG2281" s="407">
        <v>0</v>
      </c>
      <c r="AI2281" s="406">
        <v>0</v>
      </c>
      <c r="AJ2281" s="407">
        <v>0</v>
      </c>
      <c r="AK2281" s="408">
        <v>0</v>
      </c>
      <c r="AL2281" s="407">
        <v>0</v>
      </c>
      <c r="AM2281" s="408">
        <v>0</v>
      </c>
      <c r="AN2281" s="407">
        <v>0</v>
      </c>
      <c r="AO2281" s="408">
        <v>0</v>
      </c>
      <c r="AP2281" s="407">
        <v>0</v>
      </c>
      <c r="AQ2281" s="408">
        <v>0</v>
      </c>
      <c r="AR2281" s="407">
        <v>0</v>
      </c>
      <c r="AT2281" s="406">
        <v>0</v>
      </c>
      <c r="AU2281" s="407">
        <v>0</v>
      </c>
      <c r="AV2281" s="408">
        <v>0</v>
      </c>
      <c r="AW2281" s="407">
        <v>0</v>
      </c>
      <c r="AX2281" s="408">
        <v>0</v>
      </c>
      <c r="AY2281" s="407">
        <v>0</v>
      </c>
      <c r="AZ2281" s="408">
        <v>0</v>
      </c>
      <c r="BA2281" s="407">
        <v>0</v>
      </c>
      <c r="BB2281" s="408">
        <v>0</v>
      </c>
      <c r="BC2281" s="407">
        <v>0</v>
      </c>
    </row>
    <row r="2282" spans="1:55" x14ac:dyDescent="0.35">
      <c r="A2282" s="385" cm="1">
        <f t="array" ref="A2282">IFERROR(_xlfn.IFS(AND(F2282="Renta Variable",O2282=1),IFERROR(MATCH(B2282,[1]RV_Det!C:C,0),"Rev"),AND(J2282="Corporativa",O2282=1,I2282="EM"),IFERROR(MATCH(B2282,[1]RF_Corps!B:B,0),"Rev"),AND(F2282="Alternativos",O2282=1),IFERROR(MATCH(B2282,[1]Rep4!C:C,0),"Rev")),"")</f>
        <v>237</v>
      </c>
      <c r="B2282" s="394" t="s">
        <v>6004</v>
      </c>
      <c r="C2282" s="409" t="s">
        <v>6005</v>
      </c>
      <c r="D2282" s="395" t="s">
        <v>6006</v>
      </c>
      <c r="E2282" s="396" t="str">
        <f>IF(B2282="","",INDEX([1]CatGlob!$S:$S,IFERROR(MATCH(MID(B2282,7,1),[1]CatGlob!$R:$R,0),MATCH(MID(B2282,1,2),[1]CatGlob!$R:$R,0))))</f>
        <v>DOL</v>
      </c>
      <c r="F2282" s="397" t="s">
        <v>43</v>
      </c>
      <c r="G2282" s="398" t="s">
        <v>358</v>
      </c>
      <c r="H2282" s="399" t="s">
        <v>147</v>
      </c>
      <c r="I2282" s="399" t="s">
        <v>49</v>
      </c>
      <c r="J2282" s="399" t="s">
        <v>600</v>
      </c>
      <c r="K2282" s="396" t="s">
        <v>600</v>
      </c>
      <c r="L2282" s="400" t="str">
        <f>IF(ISERROR(MATCH(M2282,M$10:M2281,0)),M2282,"")</f>
        <v/>
      </c>
      <c r="M2282" s="401" t="str">
        <f>IF(B2282="","",IF(ISERROR(MATCH(F2282&amp;"_"&amp;G2282&amp;"_"&amp;H2282&amp;"_"&amp;I2282&amp;"_"&amp;J2282&amp;IF(K2282="","","_"&amp;K2282),[1]CatGlob!$B:$B,0)),F2282&amp;"_"&amp;G2282&amp;"_"&amp;H2282&amp;"_"&amp;I2282&amp;"_"&amp;J2282&amp;IF(K2282="","","_"&amp;K2282),INDEX([1]CatGlob!$C:$C,MATCH(F2282&amp;"_"&amp;G2282&amp;"_"&amp;H2282&amp;"_"&amp;I2282&amp;"_"&amp;J2282&amp;IF(K2282="","","_"&amp;K2282),[1]CatGlob!$B:$B,0))))</f>
        <v>RVI_EM_ASEU_CHI</v>
      </c>
      <c r="N2282" s="402" t="str">
        <f t="shared" si="71"/>
        <v/>
      </c>
      <c r="O2282" s="402">
        <f t="shared" si="70"/>
        <v>1</v>
      </c>
      <c r="P2282" s="401" t="str">
        <f>IF(LEN(B2282)&gt;8,INDEX([1]CatGlob!$X:$X,MATCH(M2282,[1]CatGlob!$W:$W,0)),"")</f>
        <v>INTER</v>
      </c>
      <c r="Q2282" s="403" t="str">
        <f>INDEX([1]CatGlob!P:P,MATCH(M2282,[1]CatGlob!O:O,0))</f>
        <v>RVI</v>
      </c>
      <c r="R2282" s="403" t="s">
        <v>1017</v>
      </c>
      <c r="S2282" s="403" t="s">
        <v>1018</v>
      </c>
      <c r="T2282" s="403" t="str">
        <f>INDEX([1]CatGlob!$D:$D,MATCH($M2282,[1]CatGlob!$C:$C,0))</f>
        <v>RVI</v>
      </c>
      <c r="U2282" s="403" t="s">
        <v>602</v>
      </c>
      <c r="V2282" s="404" t="str">
        <f>INDEX([1]CatGlob!$F:$F,MATCH($M2282,[1]CatGlob!$C:$C,0))</f>
        <v>RVI</v>
      </c>
      <c r="W2282" s="405"/>
      <c r="X2282" s="406">
        <v>0</v>
      </c>
      <c r="Y2282" s="407">
        <v>0</v>
      </c>
      <c r="Z2282" s="408">
        <v>0</v>
      </c>
      <c r="AA2282" s="407">
        <v>0</v>
      </c>
      <c r="AB2282" s="408">
        <v>0</v>
      </c>
      <c r="AC2282" s="407">
        <v>0</v>
      </c>
      <c r="AD2282" s="408">
        <v>0</v>
      </c>
      <c r="AE2282" s="407">
        <v>0</v>
      </c>
      <c r="AF2282" s="408">
        <v>0</v>
      </c>
      <c r="AG2282" s="407">
        <v>0</v>
      </c>
      <c r="AI2282" s="406">
        <v>0</v>
      </c>
      <c r="AJ2282" s="407">
        <v>0</v>
      </c>
      <c r="AK2282" s="408">
        <v>-7.6553517720060998E-9</v>
      </c>
      <c r="AL2282" s="407">
        <v>-1.5943013575991899E-6</v>
      </c>
      <c r="AM2282" s="408">
        <v>0</v>
      </c>
      <c r="AN2282" s="407">
        <v>0</v>
      </c>
      <c r="AO2282" s="408">
        <v>0</v>
      </c>
      <c r="AP2282" s="407">
        <v>0</v>
      </c>
      <c r="AQ2282" s="408">
        <v>-2.2099362178667E-9</v>
      </c>
      <c r="AR2282" s="407">
        <v>-4.6024068093597498E-7</v>
      </c>
      <c r="AT2282" s="406">
        <v>0</v>
      </c>
      <c r="AU2282" s="407">
        <v>0</v>
      </c>
      <c r="AV2282" s="408">
        <v>-2.5133554861659001E-8</v>
      </c>
      <c r="AW2282" s="407">
        <v>-5.2343063217108499E-6</v>
      </c>
      <c r="AX2282" s="408">
        <v>0</v>
      </c>
      <c r="AY2282" s="407">
        <v>0</v>
      </c>
      <c r="AZ2282" s="408">
        <v>0</v>
      </c>
      <c r="BA2282" s="407">
        <v>0</v>
      </c>
      <c r="BB2282" s="408">
        <v>-1.15032381947161E-8</v>
      </c>
      <c r="BC2282" s="407">
        <v>-2.3956608101864702E-6</v>
      </c>
    </row>
    <row r="2283" spans="1:55" x14ac:dyDescent="0.35">
      <c r="A2283" s="385" t="str" cm="1">
        <f t="array" ref="A2283">IFERROR(_xlfn.IFS(AND(F2283="Renta Variable",O2283=1),IFERROR(MATCH(B2283,[1]RV_Det!C:C,0),"Rev"),AND(J2283="Corporativa",O2283=1,I2283="EM"),IFERROR(MATCH(B2283,[1]RF_Corps!B:B,0),"Rev"),AND(F2283="Alternativos",O2283=1),IFERROR(MATCH(B2283,[1]Rep4!C:C,0),"Rev")),"")</f>
        <v/>
      </c>
      <c r="B2283" s="394" t="s">
        <v>6007</v>
      </c>
      <c r="C2283" s="409" t="s">
        <v>6008</v>
      </c>
      <c r="D2283" s="395" t="s">
        <v>6009</v>
      </c>
      <c r="E2283" s="396" t="str">
        <f>IF(B2283="","",INDEX([1]CatGlob!$S:$S,IFERROR(MATCH(MID(B2283,7,1),[1]CatGlob!$R:$R,0),MATCH(MID(B2283,1,2),[1]CatGlob!$R:$R,0))))</f>
        <v>DOL</v>
      </c>
      <c r="F2283" s="397" t="s">
        <v>43</v>
      </c>
      <c r="G2283" s="398" t="s">
        <v>358</v>
      </c>
      <c r="H2283" s="399" t="s">
        <v>147</v>
      </c>
      <c r="I2283" s="399" t="s">
        <v>49</v>
      </c>
      <c r="J2283" s="399" t="s">
        <v>600</v>
      </c>
      <c r="K2283" s="396" t="s">
        <v>600</v>
      </c>
      <c r="L2283" s="400" t="str">
        <f>IF(ISERROR(MATCH(M2283,M$10:M2282,0)),M2283,"")</f>
        <v/>
      </c>
      <c r="M2283" s="401" t="str">
        <f>IF(B2283="","",IF(ISERROR(MATCH(F2283&amp;"_"&amp;G2283&amp;"_"&amp;H2283&amp;"_"&amp;I2283&amp;"_"&amp;J2283&amp;IF(K2283="","","_"&amp;K2283),[1]CatGlob!$B:$B,0)),F2283&amp;"_"&amp;G2283&amp;"_"&amp;H2283&amp;"_"&amp;I2283&amp;"_"&amp;J2283&amp;IF(K2283="","","_"&amp;K2283),INDEX([1]CatGlob!$C:$C,MATCH(F2283&amp;"_"&amp;G2283&amp;"_"&amp;H2283&amp;"_"&amp;I2283&amp;"_"&amp;J2283&amp;IF(K2283="","","_"&amp;K2283),[1]CatGlob!$B:$B,0))))</f>
        <v>RVI_EM_ASEU_CHI</v>
      </c>
      <c r="N2283" s="402" t="str">
        <f t="shared" si="71"/>
        <v/>
      </c>
      <c r="O2283" s="402" t="str">
        <f t="shared" si="70"/>
        <v/>
      </c>
      <c r="P2283" s="401" t="str">
        <f>IF(LEN(B2283)&gt;8,INDEX([1]CatGlob!$X:$X,MATCH(M2283,[1]CatGlob!$W:$W,0)),"")</f>
        <v>INTER</v>
      </c>
      <c r="Q2283" s="403" t="str">
        <f>INDEX([1]CatGlob!P:P,MATCH(M2283,[1]CatGlob!O:O,0))</f>
        <v>RVI</v>
      </c>
      <c r="R2283" s="403" t="s">
        <v>601</v>
      </c>
      <c r="S2283" s="403" t="s">
        <v>1025</v>
      </c>
      <c r="T2283" s="403" t="str">
        <f>INDEX([1]CatGlob!$D:$D,MATCH($M2283,[1]CatGlob!$C:$C,0))</f>
        <v>RVI</v>
      </c>
      <c r="U2283" s="403" t="s">
        <v>602</v>
      </c>
      <c r="V2283" s="404" t="str">
        <f>INDEX([1]CatGlob!$F:$F,MATCH($M2283,[1]CatGlob!$C:$C,0))</f>
        <v>RVI</v>
      </c>
      <c r="W2283" s="405"/>
      <c r="X2283" s="406">
        <v>0</v>
      </c>
      <c r="Y2283" s="407">
        <v>0</v>
      </c>
      <c r="Z2283" s="408">
        <v>0</v>
      </c>
      <c r="AA2283" s="407">
        <v>0</v>
      </c>
      <c r="AB2283" s="408">
        <v>0</v>
      </c>
      <c r="AC2283" s="407">
        <v>0</v>
      </c>
      <c r="AD2283" s="408">
        <v>0</v>
      </c>
      <c r="AE2283" s="407">
        <v>0</v>
      </c>
      <c r="AF2283" s="408">
        <v>0</v>
      </c>
      <c r="AG2283" s="407">
        <v>0</v>
      </c>
      <c r="AI2283" s="406">
        <v>0</v>
      </c>
      <c r="AJ2283" s="407">
        <v>0</v>
      </c>
      <c r="AK2283" s="408">
        <v>0</v>
      </c>
      <c r="AL2283" s="407">
        <v>0</v>
      </c>
      <c r="AM2283" s="408">
        <v>0</v>
      </c>
      <c r="AN2283" s="407">
        <v>0</v>
      </c>
      <c r="AO2283" s="408">
        <v>0</v>
      </c>
      <c r="AP2283" s="407">
        <v>0</v>
      </c>
      <c r="AQ2283" s="408">
        <v>0</v>
      </c>
      <c r="AR2283" s="407">
        <v>0</v>
      </c>
      <c r="AT2283" s="406">
        <v>0</v>
      </c>
      <c r="AU2283" s="407">
        <v>0</v>
      </c>
      <c r="AV2283" s="408">
        <v>0</v>
      </c>
      <c r="AW2283" s="407">
        <v>0</v>
      </c>
      <c r="AX2283" s="408">
        <v>0</v>
      </c>
      <c r="AY2283" s="407">
        <v>0</v>
      </c>
      <c r="AZ2283" s="408">
        <v>0</v>
      </c>
      <c r="BA2283" s="407">
        <v>0</v>
      </c>
      <c r="BB2283" s="408">
        <v>0</v>
      </c>
      <c r="BC2283" s="407">
        <v>0</v>
      </c>
    </row>
    <row r="2284" spans="1:55" x14ac:dyDescent="0.35">
      <c r="A2284" s="385" t="str" cm="1">
        <f t="array" ref="A2284">IFERROR(_xlfn.IFS(AND(F2284="Renta Variable",O2284=1),IFERROR(MATCH(B2284,[1]RV_Det!C:C,0),"Rev"),AND(J2284="Corporativa",O2284=1,I2284="EM"),IFERROR(MATCH(B2284,[1]RF_Corps!B:B,0),"Rev"),AND(F2284="Alternativos",O2284=1),IFERROR(MATCH(B2284,[1]Rep4!C:C,0),"Rev")),"")</f>
        <v/>
      </c>
      <c r="B2284" s="394" t="s">
        <v>6010</v>
      </c>
      <c r="C2284" s="409" t="s">
        <v>6011</v>
      </c>
      <c r="D2284" s="395" t="s">
        <v>6012</v>
      </c>
      <c r="E2284" s="396" t="str">
        <f>IF(B2284="","",INDEX([1]CatGlob!$S:$S,IFERROR(MATCH(MID(B2284,7,1),[1]CatGlob!$R:$R,0),MATCH(MID(B2284,1,2),[1]CatGlob!$R:$R,0))))</f>
        <v>DOL</v>
      </c>
      <c r="F2284" s="397" t="s">
        <v>43</v>
      </c>
      <c r="G2284" s="398" t="s">
        <v>358</v>
      </c>
      <c r="H2284" s="399" t="s">
        <v>147</v>
      </c>
      <c r="I2284" s="399" t="s">
        <v>49</v>
      </c>
      <c r="J2284" s="399" t="s">
        <v>600</v>
      </c>
      <c r="K2284" s="396" t="s">
        <v>600</v>
      </c>
      <c r="L2284" s="400" t="str">
        <f>IF(ISERROR(MATCH(M2284,M$10:M2283,0)),M2284,"")</f>
        <v/>
      </c>
      <c r="M2284" s="401" t="str">
        <f>IF(B2284="","",IF(ISERROR(MATCH(F2284&amp;"_"&amp;G2284&amp;"_"&amp;H2284&amp;"_"&amp;I2284&amp;"_"&amp;J2284&amp;IF(K2284="","","_"&amp;K2284),[1]CatGlob!$B:$B,0)),F2284&amp;"_"&amp;G2284&amp;"_"&amp;H2284&amp;"_"&amp;I2284&amp;"_"&amp;J2284&amp;IF(K2284="","","_"&amp;K2284),INDEX([1]CatGlob!$C:$C,MATCH(F2284&amp;"_"&amp;G2284&amp;"_"&amp;H2284&amp;"_"&amp;I2284&amp;"_"&amp;J2284&amp;IF(K2284="","","_"&amp;K2284),[1]CatGlob!$B:$B,0))))</f>
        <v>RVI_EM_ASEU_CHI</v>
      </c>
      <c r="N2284" s="402" t="str">
        <f t="shared" si="71"/>
        <v/>
      </c>
      <c r="O2284" s="402" t="str">
        <f t="shared" si="70"/>
        <v/>
      </c>
      <c r="P2284" s="401" t="str">
        <f>IF(LEN(B2284)&gt;8,INDEX([1]CatGlob!$X:$X,MATCH(M2284,[1]CatGlob!$W:$W,0)),"")</f>
        <v>INTER</v>
      </c>
      <c r="Q2284" s="403" t="str">
        <f>INDEX([1]CatGlob!P:P,MATCH(M2284,[1]CatGlob!O:O,0))</f>
        <v>RVI</v>
      </c>
      <c r="R2284" s="403" t="s">
        <v>1017</v>
      </c>
      <c r="S2284" s="403" t="s">
        <v>1018</v>
      </c>
      <c r="T2284" s="403" t="str">
        <f>INDEX([1]CatGlob!$D:$D,MATCH($M2284,[1]CatGlob!$C:$C,0))</f>
        <v>RVI</v>
      </c>
      <c r="U2284" s="403" t="s">
        <v>602</v>
      </c>
      <c r="V2284" s="404" t="str">
        <f>INDEX([1]CatGlob!$F:$F,MATCH($M2284,[1]CatGlob!$C:$C,0))</f>
        <v>RVI</v>
      </c>
      <c r="W2284" s="405"/>
      <c r="X2284" s="406">
        <v>0</v>
      </c>
      <c r="Y2284" s="407">
        <v>0</v>
      </c>
      <c r="Z2284" s="408">
        <v>0</v>
      </c>
      <c r="AA2284" s="407">
        <v>0</v>
      </c>
      <c r="AB2284" s="408">
        <v>0</v>
      </c>
      <c r="AC2284" s="407">
        <v>0</v>
      </c>
      <c r="AD2284" s="408">
        <v>0</v>
      </c>
      <c r="AE2284" s="407">
        <v>0</v>
      </c>
      <c r="AF2284" s="408">
        <v>0</v>
      </c>
      <c r="AG2284" s="407">
        <v>0</v>
      </c>
      <c r="AI2284" s="406">
        <v>0</v>
      </c>
      <c r="AJ2284" s="407">
        <v>0</v>
      </c>
      <c r="AK2284" s="408">
        <v>0</v>
      </c>
      <c r="AL2284" s="407">
        <v>0</v>
      </c>
      <c r="AM2284" s="408">
        <v>0</v>
      </c>
      <c r="AN2284" s="407">
        <v>0</v>
      </c>
      <c r="AO2284" s="408">
        <v>0</v>
      </c>
      <c r="AP2284" s="407">
        <v>0</v>
      </c>
      <c r="AQ2284" s="408">
        <v>0</v>
      </c>
      <c r="AR2284" s="407">
        <v>0</v>
      </c>
      <c r="AT2284" s="406">
        <v>0</v>
      </c>
      <c r="AU2284" s="407">
        <v>0</v>
      </c>
      <c r="AV2284" s="408">
        <v>0</v>
      </c>
      <c r="AW2284" s="407">
        <v>0</v>
      </c>
      <c r="AX2284" s="408">
        <v>0</v>
      </c>
      <c r="AY2284" s="407">
        <v>0</v>
      </c>
      <c r="AZ2284" s="408">
        <v>0</v>
      </c>
      <c r="BA2284" s="407">
        <v>0</v>
      </c>
      <c r="BB2284" s="408">
        <v>0</v>
      </c>
      <c r="BC2284" s="407">
        <v>0</v>
      </c>
    </row>
    <row r="2285" spans="1:55" x14ac:dyDescent="0.35">
      <c r="A2285" s="385" t="str" cm="1">
        <f t="array" ref="A2285">IFERROR(_xlfn.IFS(AND(F2285="Renta Variable",O2285=1),IFERROR(MATCH(B2285,[1]RV_Det!C:C,0),"Rev"),AND(J2285="Corporativa",O2285=1,I2285="EM"),IFERROR(MATCH(B2285,[1]RF_Corps!B:B,0),"Rev"),AND(F2285="Alternativos",O2285=1),IFERROR(MATCH(B2285,[1]Rep4!C:C,0),"Rev")),"")</f>
        <v/>
      </c>
      <c r="B2285" s="394" t="s">
        <v>6013</v>
      </c>
      <c r="C2285" s="409" t="s">
        <v>6014</v>
      </c>
      <c r="D2285" s="395" t="s">
        <v>6015</v>
      </c>
      <c r="E2285" s="396" t="str">
        <f>IF(B2285="","",INDEX([1]CatGlob!$S:$S,IFERROR(MATCH(MID(B2285,7,1),[1]CatGlob!$R:$R,0),MATCH(MID(B2285,1,2),[1]CatGlob!$R:$R,0))))</f>
        <v>DOL</v>
      </c>
      <c r="F2285" s="397" t="s">
        <v>43</v>
      </c>
      <c r="G2285" s="398" t="s">
        <v>358</v>
      </c>
      <c r="H2285" s="399" t="s">
        <v>147</v>
      </c>
      <c r="I2285" s="399" t="s">
        <v>49</v>
      </c>
      <c r="J2285" s="399" t="s">
        <v>600</v>
      </c>
      <c r="K2285" s="396" t="s">
        <v>600</v>
      </c>
      <c r="L2285" s="400" t="str">
        <f>IF(ISERROR(MATCH(M2285,M$10:M2284,0)),M2285,"")</f>
        <v/>
      </c>
      <c r="M2285" s="401" t="str">
        <f>IF(B2285="","",IF(ISERROR(MATCH(F2285&amp;"_"&amp;G2285&amp;"_"&amp;H2285&amp;"_"&amp;I2285&amp;"_"&amp;J2285&amp;IF(K2285="","","_"&amp;K2285),[1]CatGlob!$B:$B,0)),F2285&amp;"_"&amp;G2285&amp;"_"&amp;H2285&amp;"_"&amp;I2285&amp;"_"&amp;J2285&amp;IF(K2285="","","_"&amp;K2285),INDEX([1]CatGlob!$C:$C,MATCH(F2285&amp;"_"&amp;G2285&amp;"_"&amp;H2285&amp;"_"&amp;I2285&amp;"_"&amp;J2285&amp;IF(K2285="","","_"&amp;K2285),[1]CatGlob!$B:$B,0))))</f>
        <v>RVI_EM_ASEU_CHI</v>
      </c>
      <c r="N2285" s="402" t="str">
        <f t="shared" si="71"/>
        <v/>
      </c>
      <c r="O2285" s="402" t="str">
        <f t="shared" si="70"/>
        <v/>
      </c>
      <c r="P2285" s="401" t="str">
        <f>IF(LEN(B2285)&gt;8,INDEX([1]CatGlob!$X:$X,MATCH(M2285,[1]CatGlob!$W:$W,0)),"")</f>
        <v>INTER</v>
      </c>
      <c r="Q2285" s="403" t="str">
        <f>INDEX([1]CatGlob!P:P,MATCH(M2285,[1]CatGlob!O:O,0))</f>
        <v>RVI</v>
      </c>
      <c r="R2285" s="403" t="s">
        <v>1017</v>
      </c>
      <c r="S2285" s="403" t="s">
        <v>1018</v>
      </c>
      <c r="T2285" s="403" t="str">
        <f>INDEX([1]CatGlob!$D:$D,MATCH($M2285,[1]CatGlob!$C:$C,0))</f>
        <v>RVI</v>
      </c>
      <c r="U2285" s="403" t="s">
        <v>602</v>
      </c>
      <c r="V2285" s="404" t="str">
        <f>INDEX([1]CatGlob!$F:$F,MATCH($M2285,[1]CatGlob!$C:$C,0))</f>
        <v>RVI</v>
      </c>
      <c r="W2285" s="405"/>
      <c r="X2285" s="406">
        <v>0</v>
      </c>
      <c r="Y2285" s="407">
        <v>0</v>
      </c>
      <c r="Z2285" s="408">
        <v>0</v>
      </c>
      <c r="AA2285" s="407">
        <v>0</v>
      </c>
      <c r="AB2285" s="408">
        <v>0</v>
      </c>
      <c r="AC2285" s="407">
        <v>0</v>
      </c>
      <c r="AD2285" s="408">
        <v>0</v>
      </c>
      <c r="AE2285" s="407">
        <v>0</v>
      </c>
      <c r="AF2285" s="408">
        <v>0</v>
      </c>
      <c r="AG2285" s="407">
        <v>0</v>
      </c>
      <c r="AI2285" s="406">
        <v>0</v>
      </c>
      <c r="AJ2285" s="407">
        <v>0</v>
      </c>
      <c r="AK2285" s="408">
        <v>0</v>
      </c>
      <c r="AL2285" s="407">
        <v>0</v>
      </c>
      <c r="AM2285" s="408">
        <v>0</v>
      </c>
      <c r="AN2285" s="407">
        <v>0</v>
      </c>
      <c r="AO2285" s="408">
        <v>0</v>
      </c>
      <c r="AP2285" s="407">
        <v>0</v>
      </c>
      <c r="AQ2285" s="408">
        <v>0</v>
      </c>
      <c r="AR2285" s="407">
        <v>0</v>
      </c>
      <c r="AT2285" s="406">
        <v>0</v>
      </c>
      <c r="AU2285" s="407">
        <v>0</v>
      </c>
      <c r="AV2285" s="408">
        <v>0</v>
      </c>
      <c r="AW2285" s="407">
        <v>0</v>
      </c>
      <c r="AX2285" s="408">
        <v>0</v>
      </c>
      <c r="AY2285" s="407">
        <v>0</v>
      </c>
      <c r="AZ2285" s="408">
        <v>0</v>
      </c>
      <c r="BA2285" s="407">
        <v>0</v>
      </c>
      <c r="BB2285" s="408">
        <v>0</v>
      </c>
      <c r="BC2285" s="407">
        <v>0</v>
      </c>
    </row>
    <row r="2286" spans="1:55" x14ac:dyDescent="0.35">
      <c r="A2286" s="385" t="str" cm="1">
        <f t="array" ref="A2286">IFERROR(_xlfn.IFS(AND(F2286="Renta Variable",O2286=1),IFERROR(MATCH(B2286,[1]RV_Det!C:C,0),"Rev"),AND(J2286="Corporativa",O2286=1,I2286="EM"),IFERROR(MATCH(B2286,[1]RF_Corps!B:B,0),"Rev"),AND(F2286="Alternativos",O2286=1),IFERROR(MATCH(B2286,[1]Rep4!C:C,0),"Rev")),"")</f>
        <v/>
      </c>
      <c r="B2286" s="394" t="s">
        <v>6016</v>
      </c>
      <c r="C2286" s="409" t="s">
        <v>6017</v>
      </c>
      <c r="D2286" s="395" t="s">
        <v>6018</v>
      </c>
      <c r="E2286" s="396" t="str">
        <f>IF(B2286="","",INDEX([1]CatGlob!$S:$S,IFERROR(MATCH(MID(B2286,7,1),[1]CatGlob!$R:$R,0),MATCH(MID(B2286,1,2),[1]CatGlob!$R:$R,0))))</f>
        <v>DOL</v>
      </c>
      <c r="F2286" s="397" t="s">
        <v>43</v>
      </c>
      <c r="G2286" s="398" t="s">
        <v>358</v>
      </c>
      <c r="H2286" s="399" t="s">
        <v>147</v>
      </c>
      <c r="I2286" s="399" t="s">
        <v>49</v>
      </c>
      <c r="J2286" s="399" t="s">
        <v>600</v>
      </c>
      <c r="K2286" s="396" t="s">
        <v>600</v>
      </c>
      <c r="L2286" s="400" t="str">
        <f>IF(ISERROR(MATCH(M2286,M$10:M2285,0)),M2286,"")</f>
        <v/>
      </c>
      <c r="M2286" s="401" t="str">
        <f>IF(B2286="","",IF(ISERROR(MATCH(F2286&amp;"_"&amp;G2286&amp;"_"&amp;H2286&amp;"_"&amp;I2286&amp;"_"&amp;J2286&amp;IF(K2286="","","_"&amp;K2286),[1]CatGlob!$B:$B,0)),F2286&amp;"_"&amp;G2286&amp;"_"&amp;H2286&amp;"_"&amp;I2286&amp;"_"&amp;J2286&amp;IF(K2286="","","_"&amp;K2286),INDEX([1]CatGlob!$C:$C,MATCH(F2286&amp;"_"&amp;G2286&amp;"_"&amp;H2286&amp;"_"&amp;I2286&amp;"_"&amp;J2286&amp;IF(K2286="","","_"&amp;K2286),[1]CatGlob!$B:$B,0))))</f>
        <v>RVI_EM_ASEU_CHI</v>
      </c>
      <c r="N2286" s="402" t="str">
        <f t="shared" si="71"/>
        <v/>
      </c>
      <c r="O2286" s="402" t="str">
        <f t="shared" si="70"/>
        <v/>
      </c>
      <c r="P2286" s="401" t="str">
        <f>IF(LEN(B2286)&gt;8,INDEX([1]CatGlob!$X:$X,MATCH(M2286,[1]CatGlob!$W:$W,0)),"")</f>
        <v>INTER</v>
      </c>
      <c r="Q2286" s="403" t="str">
        <f>INDEX([1]CatGlob!P:P,MATCH(M2286,[1]CatGlob!O:O,0))</f>
        <v>RVI</v>
      </c>
      <c r="R2286" s="403" t="s">
        <v>1017</v>
      </c>
      <c r="S2286" s="403" t="s">
        <v>1018</v>
      </c>
      <c r="T2286" s="403" t="str">
        <f>INDEX([1]CatGlob!$D:$D,MATCH($M2286,[1]CatGlob!$C:$C,0))</f>
        <v>RVI</v>
      </c>
      <c r="U2286" s="403" t="s">
        <v>602</v>
      </c>
      <c r="V2286" s="404" t="str">
        <f>INDEX([1]CatGlob!$F:$F,MATCH($M2286,[1]CatGlob!$C:$C,0))</f>
        <v>RVI</v>
      </c>
      <c r="W2286" s="405"/>
      <c r="X2286" s="406">
        <v>0</v>
      </c>
      <c r="Y2286" s="407">
        <v>0</v>
      </c>
      <c r="Z2286" s="408">
        <v>0</v>
      </c>
      <c r="AA2286" s="407">
        <v>0</v>
      </c>
      <c r="AB2286" s="408">
        <v>0</v>
      </c>
      <c r="AC2286" s="407">
        <v>0</v>
      </c>
      <c r="AD2286" s="408">
        <v>0</v>
      </c>
      <c r="AE2286" s="407">
        <v>0</v>
      </c>
      <c r="AF2286" s="408">
        <v>0</v>
      </c>
      <c r="AG2286" s="407">
        <v>0</v>
      </c>
      <c r="AI2286" s="406">
        <v>0</v>
      </c>
      <c r="AJ2286" s="407">
        <v>0</v>
      </c>
      <c r="AK2286" s="408">
        <v>0</v>
      </c>
      <c r="AL2286" s="407">
        <v>0</v>
      </c>
      <c r="AM2286" s="408">
        <v>0</v>
      </c>
      <c r="AN2286" s="407">
        <v>0</v>
      </c>
      <c r="AO2286" s="408">
        <v>0</v>
      </c>
      <c r="AP2286" s="407">
        <v>0</v>
      </c>
      <c r="AQ2286" s="408">
        <v>0</v>
      </c>
      <c r="AR2286" s="407">
        <v>0</v>
      </c>
      <c r="AT2286" s="406">
        <v>0</v>
      </c>
      <c r="AU2286" s="407">
        <v>0</v>
      </c>
      <c r="AV2286" s="408">
        <v>0</v>
      </c>
      <c r="AW2286" s="407">
        <v>0</v>
      </c>
      <c r="AX2286" s="408">
        <v>0</v>
      </c>
      <c r="AY2286" s="407">
        <v>0</v>
      </c>
      <c r="AZ2286" s="408">
        <v>0</v>
      </c>
      <c r="BA2286" s="407">
        <v>0</v>
      </c>
      <c r="BB2286" s="408">
        <v>0</v>
      </c>
      <c r="BC2286" s="407">
        <v>0</v>
      </c>
    </row>
    <row r="2287" spans="1:55" x14ac:dyDescent="0.35">
      <c r="A2287" s="385" cm="1">
        <f t="array" ref="A2287">IFERROR(_xlfn.IFS(AND(F2287="Renta Variable",O2287=1),IFERROR(MATCH(B2287,[1]RV_Det!C:C,0),"Rev"),AND(J2287="Corporativa",O2287=1,I2287="EM"),IFERROR(MATCH(B2287,[1]RF_Corps!B:B,0),"Rev"),AND(F2287="Alternativos",O2287=1),IFERROR(MATCH(B2287,[1]Rep4!C:C,0),"Rev")),"")</f>
        <v>230</v>
      </c>
      <c r="B2287" s="394" t="s">
        <v>6019</v>
      </c>
      <c r="C2287" s="409" t="s">
        <v>6020</v>
      </c>
      <c r="D2287" s="395" t="s">
        <v>6021</v>
      </c>
      <c r="E2287" s="396" t="str">
        <f>IF(B2287="","",INDEX([1]CatGlob!$S:$S,IFERROR(MATCH(MID(B2287,7,1),[1]CatGlob!$R:$R,0),MATCH(MID(B2287,1,2),[1]CatGlob!$R:$R,0))))</f>
        <v>DOL</v>
      </c>
      <c r="F2287" s="397" t="s">
        <v>43</v>
      </c>
      <c r="G2287" s="398" t="s">
        <v>358</v>
      </c>
      <c r="H2287" s="399" t="s">
        <v>147</v>
      </c>
      <c r="I2287" s="399" t="s">
        <v>49</v>
      </c>
      <c r="J2287" s="399" t="s">
        <v>600</v>
      </c>
      <c r="K2287" s="396" t="s">
        <v>600</v>
      </c>
      <c r="L2287" s="400" t="str">
        <f>IF(ISERROR(MATCH(M2287,M$10:M2286,0)),M2287,"")</f>
        <v/>
      </c>
      <c r="M2287" s="401" t="str">
        <f>IF(B2287="","",IF(ISERROR(MATCH(F2287&amp;"_"&amp;G2287&amp;"_"&amp;H2287&amp;"_"&amp;I2287&amp;"_"&amp;J2287&amp;IF(K2287="","","_"&amp;K2287),[1]CatGlob!$B:$B,0)),F2287&amp;"_"&amp;G2287&amp;"_"&amp;H2287&amp;"_"&amp;I2287&amp;"_"&amp;J2287&amp;IF(K2287="","","_"&amp;K2287),INDEX([1]CatGlob!$C:$C,MATCH(F2287&amp;"_"&amp;G2287&amp;"_"&amp;H2287&amp;"_"&amp;I2287&amp;"_"&amp;J2287&amp;IF(K2287="","","_"&amp;K2287),[1]CatGlob!$B:$B,0))))</f>
        <v>RVI_EM_ASEU_CHI</v>
      </c>
      <c r="N2287" s="402" t="str">
        <f t="shared" si="71"/>
        <v/>
      </c>
      <c r="O2287" s="402">
        <f t="shared" si="70"/>
        <v>1</v>
      </c>
      <c r="P2287" s="401" t="str">
        <f>IF(LEN(B2287)&gt;8,INDEX([1]CatGlob!$X:$X,MATCH(M2287,[1]CatGlob!$W:$W,0)),"")</f>
        <v>INTER</v>
      </c>
      <c r="Q2287" s="403" t="str">
        <f>INDEX([1]CatGlob!P:P,MATCH(M2287,[1]CatGlob!O:O,0))</f>
        <v>RVI</v>
      </c>
      <c r="R2287" s="403" t="s">
        <v>1017</v>
      </c>
      <c r="S2287" s="403" t="s">
        <v>1018</v>
      </c>
      <c r="T2287" s="403" t="str">
        <f>INDEX([1]CatGlob!$D:$D,MATCH($M2287,[1]CatGlob!$C:$C,0))</f>
        <v>RVI</v>
      </c>
      <c r="U2287" s="403" t="s">
        <v>602</v>
      </c>
      <c r="V2287" s="404" t="str">
        <f>INDEX([1]CatGlob!$F:$F,MATCH($M2287,[1]CatGlob!$C:$C,0))</f>
        <v>RVI</v>
      </c>
      <c r="W2287" s="405"/>
      <c r="X2287" s="406">
        <v>0</v>
      </c>
      <c r="Y2287" s="407">
        <v>0</v>
      </c>
      <c r="Z2287" s="408">
        <v>0</v>
      </c>
      <c r="AA2287" s="407">
        <v>0</v>
      </c>
      <c r="AB2287" s="408">
        <v>0</v>
      </c>
      <c r="AC2287" s="407">
        <v>0</v>
      </c>
      <c r="AD2287" s="408">
        <v>0</v>
      </c>
      <c r="AE2287" s="407">
        <v>0</v>
      </c>
      <c r="AF2287" s="408">
        <v>0</v>
      </c>
      <c r="AG2287" s="407">
        <v>0</v>
      </c>
      <c r="AI2287" s="406">
        <v>1.5110769939565301E-7</v>
      </c>
      <c r="AJ2287" s="407">
        <v>-3.26141780249145E-6</v>
      </c>
      <c r="AK2287" s="408">
        <v>1.5110769939565301E-7</v>
      </c>
      <c r="AL2287" s="407">
        <v>-3.26141780249145E-6</v>
      </c>
      <c r="AM2287" s="408">
        <v>1.5110769939565301E-7</v>
      </c>
      <c r="AN2287" s="407">
        <v>-3.26141780249145E-6</v>
      </c>
      <c r="AO2287" s="408">
        <v>1.5110769939565301E-7</v>
      </c>
      <c r="AP2287" s="407">
        <v>-3.26141780249145E-6</v>
      </c>
      <c r="AQ2287" s="408">
        <v>1.5110769939565301E-7</v>
      </c>
      <c r="AR2287" s="407">
        <v>-3.26141780249145E-6</v>
      </c>
      <c r="AT2287" s="406">
        <v>8.6785591882561303E-7</v>
      </c>
      <c r="AU2287" s="407">
        <v>-1.87312809707407E-5</v>
      </c>
      <c r="AV2287" s="408">
        <v>8.6785591882561303E-7</v>
      </c>
      <c r="AW2287" s="407">
        <v>-1.87312809707407E-5</v>
      </c>
      <c r="AX2287" s="408">
        <v>8.6785591882561303E-7</v>
      </c>
      <c r="AY2287" s="407">
        <v>-1.87312809707407E-5</v>
      </c>
      <c r="AZ2287" s="408">
        <v>8.6785591882561303E-7</v>
      </c>
      <c r="BA2287" s="407">
        <v>-1.87312809707407E-5</v>
      </c>
      <c r="BB2287" s="408">
        <v>8.6785591882561303E-7</v>
      </c>
      <c r="BC2287" s="407">
        <v>-1.87312809707407E-5</v>
      </c>
    </row>
    <row r="2288" spans="1:55" x14ac:dyDescent="0.35">
      <c r="A2288" s="385" t="str" cm="1">
        <f t="array" ref="A2288">IFERROR(_xlfn.IFS(AND(F2288="Renta Variable",O2288=1),IFERROR(MATCH(B2288,[1]RV_Det!C:C,0),"Rev"),AND(J2288="Corporativa",O2288=1,I2288="EM"),IFERROR(MATCH(B2288,[1]RF_Corps!B:B,0),"Rev"),AND(F2288="Alternativos",O2288=1),IFERROR(MATCH(B2288,[1]Rep4!C:C,0),"Rev")),"")</f>
        <v/>
      </c>
      <c r="B2288" s="394" t="s">
        <v>6022</v>
      </c>
      <c r="C2288" s="409" t="s">
        <v>6023</v>
      </c>
      <c r="D2288" s="395" t="s">
        <v>6024</v>
      </c>
      <c r="E2288" s="396" t="str">
        <f>IF(B2288="","",INDEX([1]CatGlob!$S:$S,IFERROR(MATCH(MID(B2288,7,1),[1]CatGlob!$R:$R,0),MATCH(MID(B2288,1,2),[1]CatGlob!$R:$R,0))))</f>
        <v>DOL</v>
      </c>
      <c r="F2288" s="397" t="s">
        <v>43</v>
      </c>
      <c r="G2288" s="398" t="s">
        <v>358</v>
      </c>
      <c r="H2288" s="399" t="s">
        <v>147</v>
      </c>
      <c r="I2288" s="399" t="s">
        <v>49</v>
      </c>
      <c r="J2288" s="399" t="s">
        <v>600</v>
      </c>
      <c r="K2288" s="396" t="s">
        <v>600</v>
      </c>
      <c r="L2288" s="400" t="str">
        <f>IF(ISERROR(MATCH(M2288,M$10:M2287,0)),M2288,"")</f>
        <v/>
      </c>
      <c r="M2288" s="401" t="str">
        <f>IF(B2288="","",IF(ISERROR(MATCH(F2288&amp;"_"&amp;G2288&amp;"_"&amp;H2288&amp;"_"&amp;I2288&amp;"_"&amp;J2288&amp;IF(K2288="","","_"&amp;K2288),[1]CatGlob!$B:$B,0)),F2288&amp;"_"&amp;G2288&amp;"_"&amp;H2288&amp;"_"&amp;I2288&amp;"_"&amp;J2288&amp;IF(K2288="","","_"&amp;K2288),INDEX([1]CatGlob!$C:$C,MATCH(F2288&amp;"_"&amp;G2288&amp;"_"&amp;H2288&amp;"_"&amp;I2288&amp;"_"&amp;J2288&amp;IF(K2288="","","_"&amp;K2288),[1]CatGlob!$B:$B,0))))</f>
        <v>RVI_EM_ASEU_CHI</v>
      </c>
      <c r="N2288" s="402" t="str">
        <f t="shared" si="71"/>
        <v/>
      </c>
      <c r="O2288" s="402" t="str">
        <f t="shared" si="70"/>
        <v/>
      </c>
      <c r="P2288" s="401" t="str">
        <f>IF(LEN(B2288)&gt;8,INDEX([1]CatGlob!$X:$X,MATCH(M2288,[1]CatGlob!$W:$W,0)),"")</f>
        <v>INTER</v>
      </c>
      <c r="Q2288" s="403" t="str">
        <f>INDEX([1]CatGlob!P:P,MATCH(M2288,[1]CatGlob!O:O,0))</f>
        <v>RVI</v>
      </c>
      <c r="R2288" s="403" t="s">
        <v>1017</v>
      </c>
      <c r="S2288" s="403" t="s">
        <v>1018</v>
      </c>
      <c r="T2288" s="403" t="str">
        <f>INDEX([1]CatGlob!$D:$D,MATCH($M2288,[1]CatGlob!$C:$C,0))</f>
        <v>RVI</v>
      </c>
      <c r="U2288" s="403" t="s">
        <v>602</v>
      </c>
      <c r="V2288" s="404" t="str">
        <f>INDEX([1]CatGlob!$F:$F,MATCH($M2288,[1]CatGlob!$C:$C,0))</f>
        <v>RVI</v>
      </c>
      <c r="W2288" s="405"/>
      <c r="X2288" s="406">
        <v>0</v>
      </c>
      <c r="Y2288" s="407">
        <v>0</v>
      </c>
      <c r="Z2288" s="408">
        <v>0</v>
      </c>
      <c r="AA2288" s="407">
        <v>0</v>
      </c>
      <c r="AB2288" s="408">
        <v>0</v>
      </c>
      <c r="AC2288" s="407">
        <v>0</v>
      </c>
      <c r="AD2288" s="408">
        <v>0</v>
      </c>
      <c r="AE2288" s="407">
        <v>0</v>
      </c>
      <c r="AF2288" s="408">
        <v>0</v>
      </c>
      <c r="AG2288" s="407">
        <v>0</v>
      </c>
      <c r="AI2288" s="406">
        <v>0</v>
      </c>
      <c r="AJ2288" s="407">
        <v>0</v>
      </c>
      <c r="AK2288" s="408">
        <v>0</v>
      </c>
      <c r="AL2288" s="407">
        <v>0</v>
      </c>
      <c r="AM2288" s="408">
        <v>0</v>
      </c>
      <c r="AN2288" s="407">
        <v>0</v>
      </c>
      <c r="AO2288" s="408">
        <v>0</v>
      </c>
      <c r="AP2288" s="407">
        <v>0</v>
      </c>
      <c r="AQ2288" s="408">
        <v>0</v>
      </c>
      <c r="AR2288" s="407">
        <v>0</v>
      </c>
      <c r="AT2288" s="406">
        <v>0</v>
      </c>
      <c r="AU2288" s="407">
        <v>0</v>
      </c>
      <c r="AV2288" s="408">
        <v>0</v>
      </c>
      <c r="AW2288" s="407">
        <v>0</v>
      </c>
      <c r="AX2288" s="408">
        <v>0</v>
      </c>
      <c r="AY2288" s="407">
        <v>0</v>
      </c>
      <c r="AZ2288" s="408">
        <v>0</v>
      </c>
      <c r="BA2288" s="407">
        <v>0</v>
      </c>
      <c r="BB2288" s="408">
        <v>0</v>
      </c>
      <c r="BC2288" s="407">
        <v>0</v>
      </c>
    </row>
    <row r="2289" spans="1:55" x14ac:dyDescent="0.35">
      <c r="A2289" s="385" cm="1">
        <f t="array" ref="A2289">IFERROR(_xlfn.IFS(AND(F2289="Renta Variable",O2289=1),IFERROR(MATCH(B2289,[1]RV_Det!C:C,0),"Rev"),AND(J2289="Corporativa",O2289=1,I2289="EM"),IFERROR(MATCH(B2289,[1]RF_Corps!B:B,0),"Rev"),AND(F2289="Alternativos",O2289=1),IFERROR(MATCH(B2289,[1]Rep4!C:C,0),"Rev")),"")</f>
        <v>243</v>
      </c>
      <c r="B2289" s="394" t="s">
        <v>6025</v>
      </c>
      <c r="C2289" s="409" t="s">
        <v>6026</v>
      </c>
      <c r="D2289" s="395" t="s">
        <v>6027</v>
      </c>
      <c r="E2289" s="396" t="str">
        <f>IF(B2289="","",INDEX([1]CatGlob!$S:$S,IFERROR(MATCH(MID(B2289,7,1),[1]CatGlob!$R:$R,0),MATCH(MID(B2289,1,2),[1]CatGlob!$R:$R,0))))</f>
        <v>DOL</v>
      </c>
      <c r="F2289" s="397" t="s">
        <v>43</v>
      </c>
      <c r="G2289" s="398" t="s">
        <v>358</v>
      </c>
      <c r="H2289" s="399" t="s">
        <v>147</v>
      </c>
      <c r="I2289" s="399" t="s">
        <v>49</v>
      </c>
      <c r="J2289" s="399" t="s">
        <v>600</v>
      </c>
      <c r="K2289" s="396" t="s">
        <v>600</v>
      </c>
      <c r="L2289" s="400" t="str">
        <f>IF(ISERROR(MATCH(M2289,M$10:M2288,0)),M2289,"")</f>
        <v/>
      </c>
      <c r="M2289" s="401" t="str">
        <f>IF(B2289="","",IF(ISERROR(MATCH(F2289&amp;"_"&amp;G2289&amp;"_"&amp;H2289&amp;"_"&amp;I2289&amp;"_"&amp;J2289&amp;IF(K2289="","","_"&amp;K2289),[1]CatGlob!$B:$B,0)),F2289&amp;"_"&amp;G2289&amp;"_"&amp;H2289&amp;"_"&amp;I2289&amp;"_"&amp;J2289&amp;IF(K2289="","","_"&amp;K2289),INDEX([1]CatGlob!$C:$C,MATCH(F2289&amp;"_"&amp;G2289&amp;"_"&amp;H2289&amp;"_"&amp;I2289&amp;"_"&amp;J2289&amp;IF(K2289="","","_"&amp;K2289),[1]CatGlob!$B:$B,0))))</f>
        <v>RVI_EM_ASEU_CHI</v>
      </c>
      <c r="N2289" s="402" t="str">
        <f t="shared" si="71"/>
        <v/>
      </c>
      <c r="O2289" s="402">
        <f t="shared" si="70"/>
        <v>1</v>
      </c>
      <c r="P2289" s="401" t="str">
        <f>IF(LEN(B2289)&gt;8,INDEX([1]CatGlob!$X:$X,MATCH(M2289,[1]CatGlob!$W:$W,0)),"")</f>
        <v>INTER</v>
      </c>
      <c r="Q2289" s="403" t="str">
        <f>INDEX([1]CatGlob!P:P,MATCH(M2289,[1]CatGlob!O:O,0))</f>
        <v>RVI</v>
      </c>
      <c r="R2289" s="403" t="s">
        <v>1017</v>
      </c>
      <c r="S2289" s="403" t="s">
        <v>1018</v>
      </c>
      <c r="T2289" s="403" t="str">
        <f>INDEX([1]CatGlob!$D:$D,MATCH($M2289,[1]CatGlob!$C:$C,0))</f>
        <v>RVI</v>
      </c>
      <c r="U2289" s="403" t="s">
        <v>602</v>
      </c>
      <c r="V2289" s="404" t="str">
        <f>INDEX([1]CatGlob!$F:$F,MATCH($M2289,[1]CatGlob!$C:$C,0))</f>
        <v>RVI</v>
      </c>
      <c r="W2289" s="405"/>
      <c r="X2289" s="406">
        <v>0</v>
      </c>
      <c r="Y2289" s="407">
        <v>0</v>
      </c>
      <c r="Z2289" s="408">
        <v>0</v>
      </c>
      <c r="AA2289" s="407">
        <v>0</v>
      </c>
      <c r="AB2289" s="408">
        <v>0</v>
      </c>
      <c r="AC2289" s="407">
        <v>0</v>
      </c>
      <c r="AD2289" s="408">
        <v>0</v>
      </c>
      <c r="AE2289" s="407">
        <v>0</v>
      </c>
      <c r="AF2289" s="408">
        <v>0</v>
      </c>
      <c r="AG2289" s="407">
        <v>0</v>
      </c>
      <c r="AI2289" s="406">
        <v>0</v>
      </c>
      <c r="AJ2289" s="407">
        <v>0</v>
      </c>
      <c r="AK2289" s="408">
        <v>0</v>
      </c>
      <c r="AL2289" s="407">
        <v>0</v>
      </c>
      <c r="AM2289" s="408">
        <v>0</v>
      </c>
      <c r="AN2289" s="407">
        <v>0</v>
      </c>
      <c r="AO2289" s="408">
        <v>-2.6411282995020302E-8</v>
      </c>
      <c r="AP2289" s="407">
        <v>-4.1647252313481397E-6</v>
      </c>
      <c r="AQ2289" s="408">
        <v>-7.0492961544504402E-9</v>
      </c>
      <c r="AR2289" s="407">
        <v>-1.11158483149874E-6</v>
      </c>
      <c r="AT2289" s="406">
        <v>0</v>
      </c>
      <c r="AU2289" s="407">
        <v>0</v>
      </c>
      <c r="AV2289" s="408">
        <v>0</v>
      </c>
      <c r="AW2289" s="407">
        <v>0</v>
      </c>
      <c r="AX2289" s="408">
        <v>0</v>
      </c>
      <c r="AY2289" s="407">
        <v>0</v>
      </c>
      <c r="AZ2289" s="408">
        <v>-8.3803594715642702E-8</v>
      </c>
      <c r="BA2289" s="407">
        <v>-1.32147670584004E-5</v>
      </c>
      <c r="BB2289" s="408">
        <v>-2.4518979928444301E-8</v>
      </c>
      <c r="BC2289" s="407">
        <v>-3.8663330536524899E-6</v>
      </c>
    </row>
    <row r="2290" spans="1:55" x14ac:dyDescent="0.35">
      <c r="A2290" s="385" cm="1">
        <f t="array" ref="A2290">IFERROR(_xlfn.IFS(AND(F2290="Renta Variable",O2290=1),IFERROR(MATCH(B2290,[1]RV_Det!C:C,0),"Rev"),AND(J2290="Corporativa",O2290=1,I2290="EM"),IFERROR(MATCH(B2290,[1]RF_Corps!B:B,0),"Rev"),AND(F2290="Alternativos",O2290=1),IFERROR(MATCH(B2290,[1]Rep4!C:C,0),"Rev")),"")</f>
        <v>228</v>
      </c>
      <c r="B2290" s="394" t="s">
        <v>6028</v>
      </c>
      <c r="C2290" s="409" t="s">
        <v>6029</v>
      </c>
      <c r="D2290" s="395" t="s">
        <v>6030</v>
      </c>
      <c r="E2290" s="396" t="str">
        <f>IF(B2290="","",INDEX([1]CatGlob!$S:$S,IFERROR(MATCH(MID(B2290,7,1),[1]CatGlob!$R:$R,0),MATCH(MID(B2290,1,2),[1]CatGlob!$R:$R,0))))</f>
        <v>DOL</v>
      </c>
      <c r="F2290" s="397" t="s">
        <v>43</v>
      </c>
      <c r="G2290" s="398" t="s">
        <v>358</v>
      </c>
      <c r="H2290" s="399" t="s">
        <v>147</v>
      </c>
      <c r="I2290" s="399" t="s">
        <v>49</v>
      </c>
      <c r="J2290" s="399" t="s">
        <v>600</v>
      </c>
      <c r="K2290" s="396" t="s">
        <v>600</v>
      </c>
      <c r="L2290" s="400" t="str">
        <f>IF(ISERROR(MATCH(M2290,M$10:M2289,0)),M2290,"")</f>
        <v/>
      </c>
      <c r="M2290" s="401" t="str">
        <f>IF(B2290="","",IF(ISERROR(MATCH(F2290&amp;"_"&amp;G2290&amp;"_"&amp;H2290&amp;"_"&amp;I2290&amp;"_"&amp;J2290&amp;IF(K2290="","","_"&amp;K2290),[1]CatGlob!$B:$B,0)),F2290&amp;"_"&amp;G2290&amp;"_"&amp;H2290&amp;"_"&amp;I2290&amp;"_"&amp;J2290&amp;IF(K2290="","","_"&amp;K2290),INDEX([1]CatGlob!$C:$C,MATCH(F2290&amp;"_"&amp;G2290&amp;"_"&amp;H2290&amp;"_"&amp;I2290&amp;"_"&amp;J2290&amp;IF(K2290="","","_"&amp;K2290),[1]CatGlob!$B:$B,0))))</f>
        <v>RVI_EM_ASEU_CHI</v>
      </c>
      <c r="N2290" s="402" t="str">
        <f t="shared" si="71"/>
        <v/>
      </c>
      <c r="O2290" s="402">
        <f t="shared" si="70"/>
        <v>1</v>
      </c>
      <c r="P2290" s="401" t="str">
        <f>IF(LEN(B2290)&gt;8,INDEX([1]CatGlob!$X:$X,MATCH(M2290,[1]CatGlob!$W:$W,0)),"")</f>
        <v>INTER</v>
      </c>
      <c r="Q2290" s="403" t="str">
        <f>INDEX([1]CatGlob!P:P,MATCH(M2290,[1]CatGlob!O:O,0))</f>
        <v>RVI</v>
      </c>
      <c r="R2290" s="403" t="s">
        <v>1017</v>
      </c>
      <c r="S2290" s="403" t="s">
        <v>1018</v>
      </c>
      <c r="T2290" s="403" t="str">
        <f>INDEX([1]CatGlob!$D:$D,MATCH($M2290,[1]CatGlob!$C:$C,0))</f>
        <v>RVI</v>
      </c>
      <c r="U2290" s="403" t="s">
        <v>602</v>
      </c>
      <c r="V2290" s="404" t="str">
        <f>INDEX([1]CatGlob!$F:$F,MATCH($M2290,[1]CatGlob!$C:$C,0))</f>
        <v>RVI</v>
      </c>
      <c r="W2290" s="405"/>
      <c r="X2290" s="406">
        <v>0</v>
      </c>
      <c r="Y2290" s="407">
        <v>0</v>
      </c>
      <c r="Z2290" s="408">
        <v>-1.36722101367403E-6</v>
      </c>
      <c r="AA2290" s="407">
        <v>-2.5070695186535402E-4</v>
      </c>
      <c r="AB2290" s="408">
        <v>0</v>
      </c>
      <c r="AC2290" s="407">
        <v>0</v>
      </c>
      <c r="AD2290" s="408">
        <v>0</v>
      </c>
      <c r="AE2290" s="407">
        <v>0</v>
      </c>
      <c r="AF2290" s="408">
        <v>-1.77991779403972E-7</v>
      </c>
      <c r="AG2290" s="407">
        <v>-3.2638305018108401E-5</v>
      </c>
      <c r="AI2290" s="406">
        <v>2.65266125143275E-8</v>
      </c>
      <c r="AJ2290" s="407">
        <v>4.8641779493152601E-6</v>
      </c>
      <c r="AK2290" s="408">
        <v>-5.8099780960115598E-8</v>
      </c>
      <c r="AL2290" s="407">
        <v>-1.06537412225549E-5</v>
      </c>
      <c r="AM2290" s="408">
        <v>2.65266125143275E-8</v>
      </c>
      <c r="AN2290" s="407">
        <v>4.8641779493152601E-6</v>
      </c>
      <c r="AO2290" s="408">
        <v>2.65266125143275E-8</v>
      </c>
      <c r="AP2290" s="407">
        <v>4.8641779493152601E-6</v>
      </c>
      <c r="AQ2290" s="408">
        <v>2.09678387986861E-9</v>
      </c>
      <c r="AR2290" s="407">
        <v>3.8448679661761899E-7</v>
      </c>
      <c r="AT2290" s="406">
        <v>2.1027491928346499E-7</v>
      </c>
      <c r="AU2290" s="407">
        <v>3.8558056747461899E-5</v>
      </c>
      <c r="AV2290" s="408">
        <v>-2.0718545796916799E-4</v>
      </c>
      <c r="AW2290" s="407">
        <v>-3.7991542076731798E-2</v>
      </c>
      <c r="AX2290" s="408">
        <v>2.1027491928346499E-7</v>
      </c>
      <c r="AY2290" s="407">
        <v>3.8558056747461899E-5</v>
      </c>
      <c r="AZ2290" s="408">
        <v>2.1027491928346499E-7</v>
      </c>
      <c r="BA2290" s="407">
        <v>3.8558056747461899E-5</v>
      </c>
      <c r="BB2290" s="408">
        <v>-9.4711534952624795E-5</v>
      </c>
      <c r="BC2290" s="407">
        <v>-1.7367228860871199E-2</v>
      </c>
    </row>
    <row r="2291" spans="1:55" x14ac:dyDescent="0.35">
      <c r="A2291" s="385" cm="1">
        <f t="array" ref="A2291">IFERROR(_xlfn.IFS(AND(F2291="Renta Variable",O2291=1),IFERROR(MATCH(B2291,[1]RV_Det!C:C,0),"Rev"),AND(J2291="Corporativa",O2291=1,I2291="EM"),IFERROR(MATCH(B2291,[1]RF_Corps!B:B,0),"Rev"),AND(F2291="Alternativos",O2291=1),IFERROR(MATCH(B2291,[1]Rep4!C:C,0),"Rev")),"")</f>
        <v>247</v>
      </c>
      <c r="B2291" s="396" t="s">
        <v>6031</v>
      </c>
      <c r="C2291" s="412" t="s">
        <v>6032</v>
      </c>
      <c r="D2291" s="395" t="s">
        <v>6033</v>
      </c>
      <c r="E2291" s="396" t="str">
        <f>IF(B2291="","",INDEX([1]CatGlob!$S:$S,IFERROR(MATCH(MID(B2291,7,1),[1]CatGlob!$R:$R,0),MATCH(MID(B2291,1,2),[1]CatGlob!$R:$R,0))))</f>
        <v>DOL</v>
      </c>
      <c r="F2291" s="397" t="s">
        <v>43</v>
      </c>
      <c r="G2291" s="398" t="s">
        <v>358</v>
      </c>
      <c r="H2291" s="399" t="s">
        <v>147</v>
      </c>
      <c r="I2291" s="399" t="s">
        <v>49</v>
      </c>
      <c r="J2291" s="399" t="s">
        <v>600</v>
      </c>
      <c r="K2291" s="396" t="s">
        <v>600</v>
      </c>
      <c r="L2291" s="400" t="str">
        <f>IF(ISERROR(MATCH(M2291,M$10:M2290,0)),M2291,"")</f>
        <v/>
      </c>
      <c r="M2291" s="401" t="str">
        <f>IF(B2291="","",IF(ISERROR(MATCH(F2291&amp;"_"&amp;G2291&amp;"_"&amp;H2291&amp;"_"&amp;I2291&amp;"_"&amp;J2291&amp;IF(K2291="","","_"&amp;K2291),[1]CatGlob!$B:$B,0)),F2291&amp;"_"&amp;G2291&amp;"_"&amp;H2291&amp;"_"&amp;I2291&amp;"_"&amp;J2291&amp;IF(K2291="","","_"&amp;K2291),INDEX([1]CatGlob!$C:$C,MATCH(F2291&amp;"_"&amp;G2291&amp;"_"&amp;H2291&amp;"_"&amp;I2291&amp;"_"&amp;J2291&amp;IF(K2291="","","_"&amp;K2291),[1]CatGlob!$B:$B,0))))</f>
        <v>RVI_EM_ASEU_CHI</v>
      </c>
      <c r="N2291" s="402" t="str">
        <f t="shared" si="71"/>
        <v/>
      </c>
      <c r="O2291" s="402">
        <f t="shared" si="70"/>
        <v>1</v>
      </c>
      <c r="P2291" s="401" t="str">
        <f>IF(LEN(B2291)&gt;8,INDEX([1]CatGlob!$X:$X,MATCH(M2291,[1]CatGlob!$W:$W,0)),"")</f>
        <v>INTER</v>
      </c>
      <c r="Q2291" s="403" t="str">
        <f>INDEX([1]CatGlob!P:P,MATCH(M2291,[1]CatGlob!O:O,0))</f>
        <v>RVI</v>
      </c>
      <c r="R2291" s="403"/>
      <c r="S2291" s="403" t="s">
        <v>1025</v>
      </c>
      <c r="T2291" s="403" t="str">
        <f>INDEX([1]CatGlob!$D:$D,MATCH($M2291,[1]CatGlob!$C:$C,0))</f>
        <v>RVI</v>
      </c>
      <c r="U2291" s="403" t="s">
        <v>602</v>
      </c>
      <c r="V2291" s="404" t="str">
        <f>INDEX([1]CatGlob!$F:$F,MATCH($M2291,[1]CatGlob!$C:$C,0))</f>
        <v>RVI</v>
      </c>
      <c r="W2291" s="405"/>
      <c r="X2291" s="406">
        <v>9.8886737762821108E-4</v>
      </c>
      <c r="Y2291" s="407">
        <v>0.46508009335255501</v>
      </c>
      <c r="Z2291" s="408">
        <v>9.8886737762821108E-4</v>
      </c>
      <c r="AA2291" s="407">
        <v>0.46508009335255501</v>
      </c>
      <c r="AB2291" s="408">
        <v>9.8886737762821108E-4</v>
      </c>
      <c r="AC2291" s="407">
        <v>0.46508009335255501</v>
      </c>
      <c r="AD2291" s="408">
        <v>9.8886737762821108E-4</v>
      </c>
      <c r="AE2291" s="407">
        <v>0.46508009335255501</v>
      </c>
      <c r="AF2291" s="408">
        <v>9.8886737762821108E-4</v>
      </c>
      <c r="AG2291" s="407">
        <v>0.46508009335255501</v>
      </c>
      <c r="AI2291" s="406">
        <v>1.4702030748090799E-3</v>
      </c>
      <c r="AJ2291" s="407">
        <v>0.69145994573860403</v>
      </c>
      <c r="AK2291" s="408">
        <v>1.4702030748090799E-3</v>
      </c>
      <c r="AL2291" s="407">
        <v>0.69145994573860403</v>
      </c>
      <c r="AM2291" s="408">
        <v>1.4702030748090799E-3</v>
      </c>
      <c r="AN2291" s="407">
        <v>0.69145994573860403</v>
      </c>
      <c r="AO2291" s="408">
        <v>1.4702030748090799E-3</v>
      </c>
      <c r="AP2291" s="407">
        <v>0.69145994573860403</v>
      </c>
      <c r="AQ2291" s="408">
        <v>1.4702030748090799E-3</v>
      </c>
      <c r="AR2291" s="407">
        <v>0.69145994573860403</v>
      </c>
      <c r="AT2291" s="406">
        <v>2.93238546471944E-3</v>
      </c>
      <c r="AU2291" s="407">
        <v>1.3791476354962899</v>
      </c>
      <c r="AV2291" s="408">
        <v>2.93238546471944E-3</v>
      </c>
      <c r="AW2291" s="407">
        <v>1.3791476354962899</v>
      </c>
      <c r="AX2291" s="408">
        <v>2.93238546471944E-3</v>
      </c>
      <c r="AY2291" s="407">
        <v>1.3791476354962899</v>
      </c>
      <c r="AZ2291" s="408">
        <v>2.93238546471944E-3</v>
      </c>
      <c r="BA2291" s="407">
        <v>1.3791476354962899</v>
      </c>
      <c r="BB2291" s="408">
        <v>2.93238546471944E-3</v>
      </c>
      <c r="BC2291" s="407">
        <v>1.3791476354962899</v>
      </c>
    </row>
    <row r="2292" spans="1:55" x14ac:dyDescent="0.35">
      <c r="A2292" s="385" cm="1">
        <f t="array" ref="A2292">IFERROR(_xlfn.IFS(AND(F2292="Renta Variable",O2292=1),IFERROR(MATCH(B2292,[1]RV_Det!C:C,0),"Rev"),AND(J2292="Corporativa",O2292=1,I2292="EM"),IFERROR(MATCH(B2292,[1]RF_Corps!B:B,0),"Rev"),AND(F2292="Alternativos",O2292=1),IFERROR(MATCH(B2292,[1]Rep4!C:C,0),"Rev")),"")</f>
        <v>242</v>
      </c>
      <c r="B2292" s="394" t="s">
        <v>6034</v>
      </c>
      <c r="C2292" s="409" t="s">
        <v>6035</v>
      </c>
      <c r="D2292" s="395" t="s">
        <v>6036</v>
      </c>
      <c r="E2292" s="396" t="str">
        <f>IF(B2292="","",INDEX([1]CatGlob!$S:$S,IFERROR(MATCH(MID(B2292,7,1),[1]CatGlob!$R:$R,0),MATCH(MID(B2292,1,2),[1]CatGlob!$R:$R,0))))</f>
        <v>DOL</v>
      </c>
      <c r="F2292" s="397" t="s">
        <v>43</v>
      </c>
      <c r="G2292" s="398" t="s">
        <v>358</v>
      </c>
      <c r="H2292" s="399" t="s">
        <v>147</v>
      </c>
      <c r="I2292" s="399" t="s">
        <v>49</v>
      </c>
      <c r="J2292" s="399" t="s">
        <v>600</v>
      </c>
      <c r="K2292" s="396" t="s">
        <v>600</v>
      </c>
      <c r="L2292" s="400" t="str">
        <f>IF(ISERROR(MATCH(M2292,M$10:M2291,0)),M2292,"")</f>
        <v/>
      </c>
      <c r="M2292" s="401" t="str">
        <f>IF(B2292="","",IF(ISERROR(MATCH(F2292&amp;"_"&amp;G2292&amp;"_"&amp;H2292&amp;"_"&amp;I2292&amp;"_"&amp;J2292&amp;IF(K2292="","","_"&amp;K2292),[1]CatGlob!$B:$B,0)),F2292&amp;"_"&amp;G2292&amp;"_"&amp;H2292&amp;"_"&amp;I2292&amp;"_"&amp;J2292&amp;IF(K2292="","","_"&amp;K2292),INDEX([1]CatGlob!$C:$C,MATCH(F2292&amp;"_"&amp;G2292&amp;"_"&amp;H2292&amp;"_"&amp;I2292&amp;"_"&amp;J2292&amp;IF(K2292="","","_"&amp;K2292),[1]CatGlob!$B:$B,0))))</f>
        <v>RVI_EM_ASEU_CHI</v>
      </c>
      <c r="N2292" s="402" t="str">
        <f t="shared" si="71"/>
        <v/>
      </c>
      <c r="O2292" s="402">
        <f t="shared" si="70"/>
        <v>1</v>
      </c>
      <c r="P2292" s="401" t="str">
        <f>IF(LEN(B2292)&gt;8,INDEX([1]CatGlob!$X:$X,MATCH(M2292,[1]CatGlob!$W:$W,0)),"")</f>
        <v>INTER</v>
      </c>
      <c r="Q2292" s="403" t="str">
        <f>INDEX([1]CatGlob!P:P,MATCH(M2292,[1]CatGlob!O:O,0))</f>
        <v>RVI</v>
      </c>
      <c r="R2292" s="403"/>
      <c r="S2292" s="403" t="s">
        <v>1018</v>
      </c>
      <c r="T2292" s="403" t="str">
        <f>INDEX([1]CatGlob!$D:$D,MATCH($M2292,[1]CatGlob!$C:$C,0))</f>
        <v>RVI</v>
      </c>
      <c r="U2292" s="403" t="s">
        <v>602</v>
      </c>
      <c r="V2292" s="404" t="str">
        <f>INDEX([1]CatGlob!$F:$F,MATCH($M2292,[1]CatGlob!$C:$C,0))</f>
        <v>RVI</v>
      </c>
      <c r="W2292" s="405"/>
      <c r="X2292" s="406">
        <v>0</v>
      </c>
      <c r="Y2292" s="407">
        <v>0</v>
      </c>
      <c r="Z2292" s="408">
        <v>-1.1691372809270001E-4</v>
      </c>
      <c r="AA2292" s="407">
        <v>-8.7649477020779205E-3</v>
      </c>
      <c r="AB2292" s="408">
        <v>0</v>
      </c>
      <c r="AC2292" s="407">
        <v>0</v>
      </c>
      <c r="AD2292" s="408">
        <v>0</v>
      </c>
      <c r="AE2292" s="407">
        <v>0</v>
      </c>
      <c r="AF2292" s="408">
        <v>-1.5220423246751799E-5</v>
      </c>
      <c r="AG2292" s="407">
        <v>-1.14106543292756E-3</v>
      </c>
      <c r="AI2292" s="406">
        <v>0</v>
      </c>
      <c r="AJ2292" s="407">
        <v>0</v>
      </c>
      <c r="AK2292" s="408">
        <v>-1.13559045527833E-4</v>
      </c>
      <c r="AL2292" s="407">
        <v>-8.5134492877614303E-3</v>
      </c>
      <c r="AM2292" s="408">
        <v>0</v>
      </c>
      <c r="AN2292" s="407">
        <v>0</v>
      </c>
      <c r="AO2292" s="408">
        <v>0</v>
      </c>
      <c r="AP2292" s="407">
        <v>0</v>
      </c>
      <c r="AQ2292" s="408">
        <v>-3.2782066069913198E-5</v>
      </c>
      <c r="AR2292" s="407">
        <v>-2.4576506057885799E-3</v>
      </c>
      <c r="AT2292" s="406">
        <v>0</v>
      </c>
      <c r="AU2292" s="407">
        <v>0</v>
      </c>
      <c r="AV2292" s="408">
        <v>-9.6131261728148003E-4</v>
      </c>
      <c r="AW2292" s="407">
        <v>-7.2068994408924794E-2</v>
      </c>
      <c r="AX2292" s="408">
        <v>0</v>
      </c>
      <c r="AY2292" s="407">
        <v>0</v>
      </c>
      <c r="AZ2292" s="408">
        <v>0</v>
      </c>
      <c r="BA2292" s="407">
        <v>0</v>
      </c>
      <c r="BB2292" s="408">
        <v>-4.39977873286997E-4</v>
      </c>
      <c r="BC2292" s="407">
        <v>-3.2984860824610003E-2</v>
      </c>
    </row>
    <row r="2293" spans="1:55" x14ac:dyDescent="0.35">
      <c r="A2293" s="385" cm="1">
        <f t="array" ref="A2293">IFERROR(_xlfn.IFS(AND(F2293="Renta Variable",O2293=1),IFERROR(MATCH(B2293,[1]RV_Det!C:C,0),"Rev"),AND(J2293="Corporativa",O2293=1,I2293="EM"),IFERROR(MATCH(B2293,[1]RF_Corps!B:B,0),"Rev"),AND(F2293="Alternativos",O2293=1),IFERROR(MATCH(B2293,[1]Rep4!C:C,0),"Rev")),"")</f>
        <v>276</v>
      </c>
      <c r="B2293" s="394" t="s">
        <v>6037</v>
      </c>
      <c r="C2293" s="409" t="s">
        <v>6038</v>
      </c>
      <c r="D2293" s="395" t="s">
        <v>6039</v>
      </c>
      <c r="E2293" s="396" t="str">
        <f>IF(B2293="","",INDEX([1]CatGlob!$S:$S,IFERROR(MATCH(MID(B2293,7,1),[1]CatGlob!$R:$R,0),MATCH(MID(B2293,1,2),[1]CatGlob!$R:$R,0))))</f>
        <v>DOL</v>
      </c>
      <c r="F2293" s="397" t="s">
        <v>43</v>
      </c>
      <c r="G2293" s="398" t="s">
        <v>358</v>
      </c>
      <c r="H2293" s="399" t="s">
        <v>147</v>
      </c>
      <c r="I2293" s="399" t="s">
        <v>4827</v>
      </c>
      <c r="J2293" s="399" t="s">
        <v>600</v>
      </c>
      <c r="K2293" s="396" t="s">
        <v>600</v>
      </c>
      <c r="L2293" s="400" t="str">
        <f>IF(ISERROR(MATCH(M2293,M$10:M2292,0)),M2293,"")</f>
        <v/>
      </c>
      <c r="M2293" s="401" t="str">
        <f>IF(B2293="","",IF(ISERROR(MATCH(F2293&amp;"_"&amp;G2293&amp;"_"&amp;H2293&amp;"_"&amp;I2293&amp;"_"&amp;J2293&amp;IF(K2293="","","_"&amp;K2293),[1]CatGlob!$B:$B,0)),F2293&amp;"_"&amp;G2293&amp;"_"&amp;H2293&amp;"_"&amp;I2293&amp;"_"&amp;J2293&amp;IF(K2293="","","_"&amp;K2293),INDEX([1]CatGlob!$C:$C,MATCH(F2293&amp;"_"&amp;G2293&amp;"_"&amp;H2293&amp;"_"&amp;I2293&amp;"_"&amp;J2293&amp;IF(K2293="","","_"&amp;K2293),[1]CatGlob!$B:$B,0))))</f>
        <v>RVI_EM_ASEU_EXJAP</v>
      </c>
      <c r="N2293" s="402" t="str">
        <f t="shared" si="71"/>
        <v/>
      </c>
      <c r="O2293" s="402">
        <f t="shared" si="70"/>
        <v>1</v>
      </c>
      <c r="P2293" s="401" t="str">
        <f>IF(LEN(B2293)&gt;8,INDEX([1]CatGlob!$X:$X,MATCH(M2293,[1]CatGlob!$W:$W,0)),"")</f>
        <v>INTER</v>
      </c>
      <c r="Q2293" s="403" t="str">
        <f>INDEX([1]CatGlob!P:P,MATCH(M2293,[1]CatGlob!O:O,0))</f>
        <v>RVI</v>
      </c>
      <c r="R2293" s="403" t="s">
        <v>1017</v>
      </c>
      <c r="S2293" s="403" t="s">
        <v>1018</v>
      </c>
      <c r="T2293" s="403" t="str">
        <f>INDEX([1]CatGlob!$D:$D,MATCH($M2293,[1]CatGlob!$C:$C,0))</f>
        <v>RVI</v>
      </c>
      <c r="U2293" s="403" t="s">
        <v>602</v>
      </c>
      <c r="V2293" s="404" t="str">
        <f>INDEX([1]CatGlob!$F:$F,MATCH($M2293,[1]CatGlob!$C:$C,0))</f>
        <v>RVI</v>
      </c>
      <c r="W2293" s="405"/>
      <c r="X2293" s="406">
        <v>0</v>
      </c>
      <c r="Y2293" s="407">
        <v>0</v>
      </c>
      <c r="Z2293" s="408">
        <v>0</v>
      </c>
      <c r="AA2293" s="407">
        <v>0</v>
      </c>
      <c r="AB2293" s="408">
        <v>0</v>
      </c>
      <c r="AC2293" s="407">
        <v>0</v>
      </c>
      <c r="AD2293" s="408">
        <v>0</v>
      </c>
      <c r="AE2293" s="407">
        <v>0</v>
      </c>
      <c r="AF2293" s="408">
        <v>0</v>
      </c>
      <c r="AG2293" s="407">
        <v>0</v>
      </c>
      <c r="AI2293" s="406">
        <v>1.11623934880583E-8</v>
      </c>
      <c r="AJ2293" s="407">
        <v>4.3652326198184701E-6</v>
      </c>
      <c r="AK2293" s="408">
        <v>1.11623934880583E-8</v>
      </c>
      <c r="AL2293" s="407">
        <v>4.3652326198184701E-6</v>
      </c>
      <c r="AM2293" s="408">
        <v>1.11623934880583E-8</v>
      </c>
      <c r="AN2293" s="407">
        <v>4.3652326198184701E-6</v>
      </c>
      <c r="AO2293" s="408">
        <v>1.11623934880583E-8</v>
      </c>
      <c r="AP2293" s="407">
        <v>4.3652326198184701E-6</v>
      </c>
      <c r="AQ2293" s="408">
        <v>1.11623934880583E-8</v>
      </c>
      <c r="AR2293" s="407">
        <v>4.3652326198184701E-6</v>
      </c>
      <c r="AT2293" s="406">
        <v>5.5241171224365802E-8</v>
      </c>
      <c r="AU2293" s="407">
        <v>2.1602941657761201E-5</v>
      </c>
      <c r="AV2293" s="408">
        <v>5.5241171224365802E-8</v>
      </c>
      <c r="AW2293" s="407">
        <v>2.1602941657761201E-5</v>
      </c>
      <c r="AX2293" s="408">
        <v>5.5241171224365802E-8</v>
      </c>
      <c r="AY2293" s="407">
        <v>2.1602941657761201E-5</v>
      </c>
      <c r="AZ2293" s="408">
        <v>5.5241171224365802E-8</v>
      </c>
      <c r="BA2293" s="407">
        <v>2.1602941657761201E-5</v>
      </c>
      <c r="BB2293" s="408">
        <v>5.5241171224365802E-8</v>
      </c>
      <c r="BC2293" s="407">
        <v>2.1602941657761201E-5</v>
      </c>
    </row>
    <row r="2294" spans="1:55" x14ac:dyDescent="0.35">
      <c r="A2294" s="385" t="str" cm="1">
        <f t="array" ref="A2294">IFERROR(_xlfn.IFS(AND(F2294="Renta Variable",O2294=1),IFERROR(MATCH(B2294,[1]RV_Det!C:C,0),"Rev"),AND(J2294="Corporativa",O2294=1,I2294="EM"),IFERROR(MATCH(B2294,[1]RF_Corps!B:B,0),"Rev"),AND(F2294="Alternativos",O2294=1),IFERROR(MATCH(B2294,[1]Rep4!C:C,0),"Rev")),"")</f>
        <v/>
      </c>
      <c r="B2294" s="394" t="s">
        <v>6040</v>
      </c>
      <c r="C2294" s="409" t="s">
        <v>6038</v>
      </c>
      <c r="D2294" s="395" t="s">
        <v>6039</v>
      </c>
      <c r="E2294" s="396" t="str">
        <f>IF(B2294="","",INDEX([1]CatGlob!$S:$S,IFERROR(MATCH(MID(B2294,7,1),[1]CatGlob!$R:$R,0),MATCH(MID(B2294,1,2),[1]CatGlob!$R:$R,0))))</f>
        <v>DOL</v>
      </c>
      <c r="F2294" s="397" t="s">
        <v>43</v>
      </c>
      <c r="G2294" s="398" t="s">
        <v>358</v>
      </c>
      <c r="H2294" s="399" t="s">
        <v>147</v>
      </c>
      <c r="I2294" s="399" t="s">
        <v>4827</v>
      </c>
      <c r="J2294" s="399" t="s">
        <v>600</v>
      </c>
      <c r="K2294" s="396" t="s">
        <v>600</v>
      </c>
      <c r="L2294" s="400" t="str">
        <f>IF(ISERROR(MATCH(M2294,M$10:M2293,0)),M2294,"")</f>
        <v/>
      </c>
      <c r="M2294" s="401" t="str">
        <f>IF(B2294="","",IF(ISERROR(MATCH(F2294&amp;"_"&amp;G2294&amp;"_"&amp;H2294&amp;"_"&amp;I2294&amp;"_"&amp;J2294&amp;IF(K2294="","","_"&amp;K2294),[1]CatGlob!$B:$B,0)),F2294&amp;"_"&amp;G2294&amp;"_"&amp;H2294&amp;"_"&amp;I2294&amp;"_"&amp;J2294&amp;IF(K2294="","","_"&amp;K2294),INDEX([1]CatGlob!$C:$C,MATCH(F2294&amp;"_"&amp;G2294&amp;"_"&amp;H2294&amp;"_"&amp;I2294&amp;"_"&amp;J2294&amp;IF(K2294="","","_"&amp;K2294),[1]CatGlob!$B:$B,0))))</f>
        <v>RVI_EM_ASEU_EXJAP</v>
      </c>
      <c r="N2294" s="402" t="str">
        <f t="shared" si="71"/>
        <v/>
      </c>
      <c r="O2294" s="402" t="str">
        <f t="shared" si="70"/>
        <v/>
      </c>
      <c r="P2294" s="401" t="str">
        <f>IF(LEN(B2294)&gt;8,INDEX([1]CatGlob!$X:$X,MATCH(M2294,[1]CatGlob!$W:$W,0)),"")</f>
        <v>INTER</v>
      </c>
      <c r="Q2294" s="403" t="str">
        <f>INDEX([1]CatGlob!P:P,MATCH(M2294,[1]CatGlob!O:O,0))</f>
        <v>RVI</v>
      </c>
      <c r="R2294" s="403" t="s">
        <v>1017</v>
      </c>
      <c r="S2294" s="403" t="s">
        <v>1018</v>
      </c>
      <c r="T2294" s="403" t="str">
        <f>INDEX([1]CatGlob!$D:$D,MATCH($M2294,[1]CatGlob!$C:$C,0))</f>
        <v>RVI</v>
      </c>
      <c r="U2294" s="403" t="s">
        <v>602</v>
      </c>
      <c r="V2294" s="404" t="str">
        <f>INDEX([1]CatGlob!$F:$F,MATCH($M2294,[1]CatGlob!$C:$C,0))</f>
        <v>RVI</v>
      </c>
      <c r="W2294" s="405"/>
      <c r="X2294" s="406">
        <v>0</v>
      </c>
      <c r="Y2294" s="407">
        <v>0</v>
      </c>
      <c r="Z2294" s="408">
        <v>0</v>
      </c>
      <c r="AA2294" s="407">
        <v>0</v>
      </c>
      <c r="AB2294" s="408">
        <v>0</v>
      </c>
      <c r="AC2294" s="407">
        <v>0</v>
      </c>
      <c r="AD2294" s="408">
        <v>0</v>
      </c>
      <c r="AE2294" s="407">
        <v>0</v>
      </c>
      <c r="AF2294" s="408">
        <v>0</v>
      </c>
      <c r="AG2294" s="407">
        <v>0</v>
      </c>
      <c r="AI2294" s="406">
        <v>0</v>
      </c>
      <c r="AJ2294" s="407">
        <v>0</v>
      </c>
      <c r="AK2294" s="408">
        <v>0</v>
      </c>
      <c r="AL2294" s="407">
        <v>0</v>
      </c>
      <c r="AM2294" s="408">
        <v>0</v>
      </c>
      <c r="AN2294" s="407">
        <v>0</v>
      </c>
      <c r="AO2294" s="408">
        <v>0</v>
      </c>
      <c r="AP2294" s="407">
        <v>0</v>
      </c>
      <c r="AQ2294" s="408">
        <v>0</v>
      </c>
      <c r="AR2294" s="407">
        <v>0</v>
      </c>
      <c r="AT2294" s="406">
        <v>0</v>
      </c>
      <c r="AU2294" s="407">
        <v>0</v>
      </c>
      <c r="AV2294" s="408">
        <v>0</v>
      </c>
      <c r="AW2294" s="407">
        <v>0</v>
      </c>
      <c r="AX2294" s="408">
        <v>0</v>
      </c>
      <c r="AY2294" s="407">
        <v>0</v>
      </c>
      <c r="AZ2294" s="408">
        <v>0</v>
      </c>
      <c r="BA2294" s="407">
        <v>0</v>
      </c>
      <c r="BB2294" s="408">
        <v>0</v>
      </c>
      <c r="BC2294" s="407">
        <v>0</v>
      </c>
    </row>
    <row r="2295" spans="1:55" x14ac:dyDescent="0.35">
      <c r="A2295" s="385" t="str" cm="1">
        <f t="array" ref="A2295">IFERROR(_xlfn.IFS(AND(F2295="Renta Variable",O2295=1),IFERROR(MATCH(B2295,[1]RV_Det!C:C,0),"Rev"),AND(J2295="Corporativa",O2295=1,I2295="EM"),IFERROR(MATCH(B2295,[1]RF_Corps!B:B,0),"Rev"),AND(F2295="Alternativos",O2295=1),IFERROR(MATCH(B2295,[1]Rep4!C:C,0),"Rev")),"")</f>
        <v/>
      </c>
      <c r="B2295" s="394" t="s">
        <v>6041</v>
      </c>
      <c r="C2295" s="409" t="s">
        <v>6042</v>
      </c>
      <c r="D2295" s="395" t="s">
        <v>6043</v>
      </c>
      <c r="E2295" s="396" t="str">
        <f>IF(B2295="","",INDEX([1]CatGlob!$S:$S,IFERROR(MATCH(MID(B2295,7,1),[1]CatGlob!$R:$R,0),MATCH(MID(B2295,1,2),[1]CatGlob!$R:$R,0))))</f>
        <v>DOL</v>
      </c>
      <c r="F2295" s="397" t="s">
        <v>43</v>
      </c>
      <c r="G2295" s="398" t="s">
        <v>358</v>
      </c>
      <c r="H2295" s="399" t="s">
        <v>147</v>
      </c>
      <c r="I2295" s="399" t="s">
        <v>4827</v>
      </c>
      <c r="J2295" s="399" t="s">
        <v>600</v>
      </c>
      <c r="K2295" s="396" t="s">
        <v>600</v>
      </c>
      <c r="L2295" s="400" t="str">
        <f>IF(ISERROR(MATCH(M2295,M$10:M2294,0)),M2295,"")</f>
        <v/>
      </c>
      <c r="M2295" s="401" t="str">
        <f>IF(B2295="","",IF(ISERROR(MATCH(F2295&amp;"_"&amp;G2295&amp;"_"&amp;H2295&amp;"_"&amp;I2295&amp;"_"&amp;J2295&amp;IF(K2295="","","_"&amp;K2295),[1]CatGlob!$B:$B,0)),F2295&amp;"_"&amp;G2295&amp;"_"&amp;H2295&amp;"_"&amp;I2295&amp;"_"&amp;J2295&amp;IF(K2295="","","_"&amp;K2295),INDEX([1]CatGlob!$C:$C,MATCH(F2295&amp;"_"&amp;G2295&amp;"_"&amp;H2295&amp;"_"&amp;I2295&amp;"_"&amp;J2295&amp;IF(K2295="","","_"&amp;K2295),[1]CatGlob!$B:$B,0))))</f>
        <v>RVI_EM_ASEU_EXJAP</v>
      </c>
      <c r="N2295" s="402" t="str">
        <f t="shared" si="71"/>
        <v/>
      </c>
      <c r="O2295" s="402" t="str">
        <f t="shared" si="70"/>
        <v/>
      </c>
      <c r="P2295" s="401" t="str">
        <f>IF(LEN(B2295)&gt;8,INDEX([1]CatGlob!$X:$X,MATCH(M2295,[1]CatGlob!$W:$W,0)),"")</f>
        <v>INTER</v>
      </c>
      <c r="Q2295" s="403" t="str">
        <f>INDEX([1]CatGlob!P:P,MATCH(M2295,[1]CatGlob!O:O,0))</f>
        <v>RVI</v>
      </c>
      <c r="R2295" s="403" t="s">
        <v>1017</v>
      </c>
      <c r="S2295" s="403" t="s">
        <v>1018</v>
      </c>
      <c r="T2295" s="403" t="str">
        <f>INDEX([1]CatGlob!$D:$D,MATCH($M2295,[1]CatGlob!$C:$C,0))</f>
        <v>RVI</v>
      </c>
      <c r="U2295" s="403" t="s">
        <v>602</v>
      </c>
      <c r="V2295" s="404" t="str">
        <f>INDEX([1]CatGlob!$F:$F,MATCH($M2295,[1]CatGlob!$C:$C,0))</f>
        <v>RVI</v>
      </c>
      <c r="W2295" s="405"/>
      <c r="X2295" s="406">
        <v>0</v>
      </c>
      <c r="Y2295" s="407">
        <v>0</v>
      </c>
      <c r="Z2295" s="408">
        <v>0</v>
      </c>
      <c r="AA2295" s="407">
        <v>0</v>
      </c>
      <c r="AB2295" s="408">
        <v>0</v>
      </c>
      <c r="AC2295" s="407">
        <v>0</v>
      </c>
      <c r="AD2295" s="408">
        <v>0</v>
      </c>
      <c r="AE2295" s="407">
        <v>0</v>
      </c>
      <c r="AF2295" s="408">
        <v>0</v>
      </c>
      <c r="AG2295" s="407">
        <v>0</v>
      </c>
      <c r="AI2295" s="406">
        <v>0</v>
      </c>
      <c r="AJ2295" s="407">
        <v>0</v>
      </c>
      <c r="AK2295" s="408">
        <v>0</v>
      </c>
      <c r="AL2295" s="407">
        <v>0</v>
      </c>
      <c r="AM2295" s="408">
        <v>0</v>
      </c>
      <c r="AN2295" s="407">
        <v>0</v>
      </c>
      <c r="AO2295" s="408">
        <v>0</v>
      </c>
      <c r="AP2295" s="407">
        <v>0</v>
      </c>
      <c r="AQ2295" s="408">
        <v>0</v>
      </c>
      <c r="AR2295" s="407">
        <v>0</v>
      </c>
      <c r="AT2295" s="406">
        <v>0</v>
      </c>
      <c r="AU2295" s="407">
        <v>0</v>
      </c>
      <c r="AV2295" s="408">
        <v>0</v>
      </c>
      <c r="AW2295" s="407">
        <v>0</v>
      </c>
      <c r="AX2295" s="408">
        <v>0</v>
      </c>
      <c r="AY2295" s="407">
        <v>0</v>
      </c>
      <c r="AZ2295" s="408">
        <v>0</v>
      </c>
      <c r="BA2295" s="407">
        <v>0</v>
      </c>
      <c r="BB2295" s="408">
        <v>0</v>
      </c>
      <c r="BC2295" s="407">
        <v>0</v>
      </c>
    </row>
    <row r="2296" spans="1:55" x14ac:dyDescent="0.35">
      <c r="A2296" s="385" t="str" cm="1">
        <f t="array" ref="A2296">IFERROR(_xlfn.IFS(AND(F2296="Renta Variable",O2296=1),IFERROR(MATCH(B2296,[1]RV_Det!C:C,0),"Rev"),AND(J2296="Corporativa",O2296=1,I2296="EM"),IFERROR(MATCH(B2296,[1]RF_Corps!B:B,0),"Rev"),AND(F2296="Alternativos",O2296=1),IFERROR(MATCH(B2296,[1]Rep4!C:C,0),"Rev")),"")</f>
        <v/>
      </c>
      <c r="B2296" s="394" t="s">
        <v>6044</v>
      </c>
      <c r="C2296" s="409" t="s">
        <v>6045</v>
      </c>
      <c r="D2296" s="395" t="s">
        <v>6046</v>
      </c>
      <c r="E2296" s="396" t="str">
        <f>IF(B2296="","",INDEX([1]CatGlob!$S:$S,IFERROR(MATCH(MID(B2296,7,1),[1]CatGlob!$R:$R,0),MATCH(MID(B2296,1,2),[1]CatGlob!$R:$R,0))))</f>
        <v>EUR</v>
      </c>
      <c r="F2296" s="397" t="s">
        <v>43</v>
      </c>
      <c r="G2296" s="398" t="s">
        <v>358</v>
      </c>
      <c r="H2296" s="399" t="s">
        <v>147</v>
      </c>
      <c r="I2296" s="399" t="s">
        <v>4827</v>
      </c>
      <c r="J2296" s="399" t="s">
        <v>600</v>
      </c>
      <c r="K2296" s="396" t="s">
        <v>600</v>
      </c>
      <c r="L2296" s="400" t="str">
        <f>IF(ISERROR(MATCH(M2296,M$10:M2295,0)),M2296,"")</f>
        <v/>
      </c>
      <c r="M2296" s="401" t="str">
        <f>IF(B2296="","",IF(ISERROR(MATCH(F2296&amp;"_"&amp;G2296&amp;"_"&amp;H2296&amp;"_"&amp;I2296&amp;"_"&amp;J2296&amp;IF(K2296="","","_"&amp;K2296),[1]CatGlob!$B:$B,0)),F2296&amp;"_"&amp;G2296&amp;"_"&amp;H2296&amp;"_"&amp;I2296&amp;"_"&amp;J2296&amp;IF(K2296="","","_"&amp;K2296),INDEX([1]CatGlob!$C:$C,MATCH(F2296&amp;"_"&amp;G2296&amp;"_"&amp;H2296&amp;"_"&amp;I2296&amp;"_"&amp;J2296&amp;IF(K2296="","","_"&amp;K2296),[1]CatGlob!$B:$B,0))))</f>
        <v>RVI_EM_ASEU_EXJAP</v>
      </c>
      <c r="N2296" s="402" t="str">
        <f t="shared" si="71"/>
        <v/>
      </c>
      <c r="O2296" s="402" t="str">
        <f t="shared" si="70"/>
        <v/>
      </c>
      <c r="P2296" s="401" t="str">
        <f>IF(LEN(B2296)&gt;8,INDEX([1]CatGlob!$X:$X,MATCH(M2296,[1]CatGlob!$W:$W,0)),"")</f>
        <v>INTER</v>
      </c>
      <c r="Q2296" s="403" t="str">
        <f>INDEX([1]CatGlob!P:P,MATCH(M2296,[1]CatGlob!O:O,0))</f>
        <v>RVI</v>
      </c>
      <c r="R2296" s="403" t="s">
        <v>1017</v>
      </c>
      <c r="S2296" s="403" t="s">
        <v>1018</v>
      </c>
      <c r="T2296" s="403" t="str">
        <f>INDEX([1]CatGlob!$D:$D,MATCH($M2296,[1]CatGlob!$C:$C,0))</f>
        <v>RVI</v>
      </c>
      <c r="U2296" s="403" t="s">
        <v>602</v>
      </c>
      <c r="V2296" s="404" t="str">
        <f>INDEX([1]CatGlob!$F:$F,MATCH($M2296,[1]CatGlob!$C:$C,0))</f>
        <v>RVI</v>
      </c>
      <c r="W2296" s="405"/>
      <c r="X2296" s="406">
        <v>0</v>
      </c>
      <c r="Y2296" s="407">
        <v>0</v>
      </c>
      <c r="Z2296" s="408">
        <v>0</v>
      </c>
      <c r="AA2296" s="407">
        <v>0</v>
      </c>
      <c r="AB2296" s="408">
        <v>0</v>
      </c>
      <c r="AC2296" s="407">
        <v>0</v>
      </c>
      <c r="AD2296" s="408">
        <v>0</v>
      </c>
      <c r="AE2296" s="407">
        <v>0</v>
      </c>
      <c r="AF2296" s="408">
        <v>0</v>
      </c>
      <c r="AG2296" s="407">
        <v>0</v>
      </c>
      <c r="AI2296" s="406">
        <v>0</v>
      </c>
      <c r="AJ2296" s="407">
        <v>0</v>
      </c>
      <c r="AK2296" s="408">
        <v>0</v>
      </c>
      <c r="AL2296" s="407">
        <v>0</v>
      </c>
      <c r="AM2296" s="408">
        <v>0</v>
      </c>
      <c r="AN2296" s="407">
        <v>0</v>
      </c>
      <c r="AO2296" s="408">
        <v>0</v>
      </c>
      <c r="AP2296" s="407">
        <v>0</v>
      </c>
      <c r="AQ2296" s="408">
        <v>0</v>
      </c>
      <c r="AR2296" s="407">
        <v>0</v>
      </c>
      <c r="AT2296" s="406">
        <v>0</v>
      </c>
      <c r="AU2296" s="407">
        <v>0</v>
      </c>
      <c r="AV2296" s="408">
        <v>0</v>
      </c>
      <c r="AW2296" s="407">
        <v>0</v>
      </c>
      <c r="AX2296" s="408">
        <v>0</v>
      </c>
      <c r="AY2296" s="407">
        <v>0</v>
      </c>
      <c r="AZ2296" s="408">
        <v>0</v>
      </c>
      <c r="BA2296" s="407">
        <v>0</v>
      </c>
      <c r="BB2296" s="408">
        <v>0</v>
      </c>
      <c r="BC2296" s="407">
        <v>0</v>
      </c>
    </row>
    <row r="2297" spans="1:55" x14ac:dyDescent="0.35">
      <c r="A2297" s="385" t="str" cm="1">
        <f t="array" ref="A2297">IFERROR(_xlfn.IFS(AND(F2297="Renta Variable",O2297=1),IFERROR(MATCH(B2297,[1]RV_Det!C:C,0),"Rev"),AND(J2297="Corporativa",O2297=1,I2297="EM"),IFERROR(MATCH(B2297,[1]RF_Corps!B:B,0),"Rev"),AND(F2297="Alternativos",O2297=1),IFERROR(MATCH(B2297,[1]Rep4!C:C,0),"Rev")),"")</f>
        <v/>
      </c>
      <c r="B2297" s="394" t="s">
        <v>6047</v>
      </c>
      <c r="C2297" s="409" t="s">
        <v>6048</v>
      </c>
      <c r="D2297" s="395" t="s">
        <v>6049</v>
      </c>
      <c r="E2297" s="396" t="str">
        <f>IF(B2297="","",INDEX([1]CatGlob!$S:$S,IFERROR(MATCH(MID(B2297,7,1),[1]CatGlob!$R:$R,0),MATCH(MID(B2297,1,2),[1]CatGlob!$R:$R,0))))</f>
        <v>DOL</v>
      </c>
      <c r="F2297" s="397" t="s">
        <v>43</v>
      </c>
      <c r="G2297" s="398" t="s">
        <v>358</v>
      </c>
      <c r="H2297" s="399" t="s">
        <v>147</v>
      </c>
      <c r="I2297" s="399" t="s">
        <v>4827</v>
      </c>
      <c r="J2297" s="399" t="s">
        <v>600</v>
      </c>
      <c r="K2297" s="396" t="s">
        <v>600</v>
      </c>
      <c r="L2297" s="400" t="str">
        <f>IF(ISERROR(MATCH(M2297,M$10:M2296,0)),M2297,"")</f>
        <v/>
      </c>
      <c r="M2297" s="401" t="str">
        <f>IF(B2297="","",IF(ISERROR(MATCH(F2297&amp;"_"&amp;G2297&amp;"_"&amp;H2297&amp;"_"&amp;I2297&amp;"_"&amp;J2297&amp;IF(K2297="","","_"&amp;K2297),[1]CatGlob!$B:$B,0)),F2297&amp;"_"&amp;G2297&amp;"_"&amp;H2297&amp;"_"&amp;I2297&amp;"_"&amp;J2297&amp;IF(K2297="","","_"&amp;K2297),INDEX([1]CatGlob!$C:$C,MATCH(F2297&amp;"_"&amp;G2297&amp;"_"&amp;H2297&amp;"_"&amp;I2297&amp;"_"&amp;J2297&amp;IF(K2297="","","_"&amp;K2297),[1]CatGlob!$B:$B,0))))</f>
        <v>RVI_EM_ASEU_EXJAP</v>
      </c>
      <c r="N2297" s="402" t="str">
        <f t="shared" si="71"/>
        <v/>
      </c>
      <c r="O2297" s="402" t="str">
        <f t="shared" si="70"/>
        <v/>
      </c>
      <c r="P2297" s="401" t="str">
        <f>IF(LEN(B2297)&gt;8,INDEX([1]CatGlob!$X:$X,MATCH(M2297,[1]CatGlob!$W:$W,0)),"")</f>
        <v>INTER</v>
      </c>
      <c r="Q2297" s="403" t="str">
        <f>INDEX([1]CatGlob!P:P,MATCH(M2297,[1]CatGlob!O:O,0))</f>
        <v>RVI</v>
      </c>
      <c r="R2297" s="403" t="s">
        <v>1017</v>
      </c>
      <c r="S2297" s="403" t="s">
        <v>1018</v>
      </c>
      <c r="T2297" s="403" t="str">
        <f>INDEX([1]CatGlob!$D:$D,MATCH($M2297,[1]CatGlob!$C:$C,0))</f>
        <v>RVI</v>
      </c>
      <c r="U2297" s="403" t="s">
        <v>602</v>
      </c>
      <c r="V2297" s="404" t="str">
        <f>INDEX([1]CatGlob!$F:$F,MATCH($M2297,[1]CatGlob!$C:$C,0))</f>
        <v>RVI</v>
      </c>
      <c r="W2297" s="405"/>
      <c r="X2297" s="406">
        <v>0</v>
      </c>
      <c r="Y2297" s="407">
        <v>0</v>
      </c>
      <c r="Z2297" s="408">
        <v>0</v>
      </c>
      <c r="AA2297" s="407">
        <v>0</v>
      </c>
      <c r="AB2297" s="408">
        <v>0</v>
      </c>
      <c r="AC2297" s="407">
        <v>0</v>
      </c>
      <c r="AD2297" s="408">
        <v>0</v>
      </c>
      <c r="AE2297" s="407">
        <v>0</v>
      </c>
      <c r="AF2297" s="408">
        <v>0</v>
      </c>
      <c r="AG2297" s="407">
        <v>0</v>
      </c>
      <c r="AI2297" s="406">
        <v>0</v>
      </c>
      <c r="AJ2297" s="407">
        <v>0</v>
      </c>
      <c r="AK2297" s="408">
        <v>0</v>
      </c>
      <c r="AL2297" s="407">
        <v>0</v>
      </c>
      <c r="AM2297" s="408">
        <v>0</v>
      </c>
      <c r="AN2297" s="407">
        <v>0</v>
      </c>
      <c r="AO2297" s="408">
        <v>0</v>
      </c>
      <c r="AP2297" s="407">
        <v>0</v>
      </c>
      <c r="AQ2297" s="408">
        <v>0</v>
      </c>
      <c r="AR2297" s="407">
        <v>0</v>
      </c>
      <c r="AT2297" s="406">
        <v>0</v>
      </c>
      <c r="AU2297" s="407">
        <v>0</v>
      </c>
      <c r="AV2297" s="408">
        <v>0</v>
      </c>
      <c r="AW2297" s="407">
        <v>0</v>
      </c>
      <c r="AX2297" s="408">
        <v>0</v>
      </c>
      <c r="AY2297" s="407">
        <v>0</v>
      </c>
      <c r="AZ2297" s="408">
        <v>0</v>
      </c>
      <c r="BA2297" s="407">
        <v>0</v>
      </c>
      <c r="BB2297" s="408">
        <v>0</v>
      </c>
      <c r="BC2297" s="407">
        <v>0</v>
      </c>
    </row>
    <row r="2298" spans="1:55" x14ac:dyDescent="0.35">
      <c r="A2298" s="385" t="str" cm="1">
        <f t="array" ref="A2298">IFERROR(_xlfn.IFS(AND(F2298="Renta Variable",O2298=1),IFERROR(MATCH(B2298,[1]RV_Det!C:C,0),"Rev"),AND(J2298="Corporativa",O2298=1,I2298="EM"),IFERROR(MATCH(B2298,[1]RF_Corps!B:B,0),"Rev"),AND(F2298="Alternativos",O2298=1),IFERROR(MATCH(B2298,[1]Rep4!C:C,0),"Rev")),"")</f>
        <v/>
      </c>
      <c r="B2298" s="394" t="s">
        <v>6050</v>
      </c>
      <c r="C2298" s="409" t="s">
        <v>6051</v>
      </c>
      <c r="D2298" s="395" t="s">
        <v>6052</v>
      </c>
      <c r="E2298" s="396" t="str">
        <f>IF(B2298="","",INDEX([1]CatGlob!$S:$S,IFERROR(MATCH(MID(B2298,7,1),[1]CatGlob!$R:$R,0),MATCH(MID(B2298,1,2),[1]CatGlob!$R:$R,0))))</f>
        <v>DOL</v>
      </c>
      <c r="F2298" s="397" t="s">
        <v>43</v>
      </c>
      <c r="G2298" s="398" t="s">
        <v>358</v>
      </c>
      <c r="H2298" s="399" t="s">
        <v>147</v>
      </c>
      <c r="I2298" s="399" t="s">
        <v>4827</v>
      </c>
      <c r="J2298" s="399" t="s">
        <v>600</v>
      </c>
      <c r="K2298" s="396" t="s">
        <v>600</v>
      </c>
      <c r="L2298" s="400" t="str">
        <f>IF(ISERROR(MATCH(M2298,M$10:M2297,0)),M2298,"")</f>
        <v/>
      </c>
      <c r="M2298" s="401" t="str">
        <f>IF(B2298="","",IF(ISERROR(MATCH(F2298&amp;"_"&amp;G2298&amp;"_"&amp;H2298&amp;"_"&amp;I2298&amp;"_"&amp;J2298&amp;IF(K2298="","","_"&amp;K2298),[1]CatGlob!$B:$B,0)),F2298&amp;"_"&amp;G2298&amp;"_"&amp;H2298&amp;"_"&amp;I2298&amp;"_"&amp;J2298&amp;IF(K2298="","","_"&amp;K2298),INDEX([1]CatGlob!$C:$C,MATCH(F2298&amp;"_"&amp;G2298&amp;"_"&amp;H2298&amp;"_"&amp;I2298&amp;"_"&amp;J2298&amp;IF(K2298="","","_"&amp;K2298),[1]CatGlob!$B:$B,0))))</f>
        <v>RVI_EM_ASEU_EXJAP</v>
      </c>
      <c r="N2298" s="402" t="str">
        <f t="shared" si="71"/>
        <v/>
      </c>
      <c r="O2298" s="402" t="str">
        <f t="shared" si="70"/>
        <v/>
      </c>
      <c r="P2298" s="401" t="str">
        <f>IF(LEN(B2298)&gt;8,INDEX([1]CatGlob!$X:$X,MATCH(M2298,[1]CatGlob!$W:$W,0)),"")</f>
        <v>INTER</v>
      </c>
      <c r="Q2298" s="403" t="str">
        <f>INDEX([1]CatGlob!P:P,MATCH(M2298,[1]CatGlob!O:O,0))</f>
        <v>RVI</v>
      </c>
      <c r="R2298" s="403" t="s">
        <v>1017</v>
      </c>
      <c r="S2298" s="403" t="s">
        <v>1018</v>
      </c>
      <c r="T2298" s="403" t="str">
        <f>INDEX([1]CatGlob!$D:$D,MATCH($M2298,[1]CatGlob!$C:$C,0))</f>
        <v>RVI</v>
      </c>
      <c r="U2298" s="403" t="s">
        <v>602</v>
      </c>
      <c r="V2298" s="404" t="str">
        <f>INDEX([1]CatGlob!$F:$F,MATCH($M2298,[1]CatGlob!$C:$C,0))</f>
        <v>RVI</v>
      </c>
      <c r="W2298" s="405"/>
      <c r="X2298" s="406">
        <v>0</v>
      </c>
      <c r="Y2298" s="407">
        <v>0</v>
      </c>
      <c r="Z2298" s="408">
        <v>0</v>
      </c>
      <c r="AA2298" s="407">
        <v>0</v>
      </c>
      <c r="AB2298" s="408">
        <v>0</v>
      </c>
      <c r="AC2298" s="407">
        <v>0</v>
      </c>
      <c r="AD2298" s="408">
        <v>0</v>
      </c>
      <c r="AE2298" s="407">
        <v>0</v>
      </c>
      <c r="AF2298" s="408">
        <v>0</v>
      </c>
      <c r="AG2298" s="407">
        <v>0</v>
      </c>
      <c r="AI2298" s="406">
        <v>0</v>
      </c>
      <c r="AJ2298" s="407">
        <v>0</v>
      </c>
      <c r="AK2298" s="408">
        <v>0</v>
      </c>
      <c r="AL2298" s="407">
        <v>0</v>
      </c>
      <c r="AM2298" s="408">
        <v>0</v>
      </c>
      <c r="AN2298" s="407">
        <v>0</v>
      </c>
      <c r="AO2298" s="408">
        <v>0</v>
      </c>
      <c r="AP2298" s="407">
        <v>0</v>
      </c>
      <c r="AQ2298" s="408">
        <v>0</v>
      </c>
      <c r="AR2298" s="407">
        <v>0</v>
      </c>
      <c r="AT2298" s="406">
        <v>0</v>
      </c>
      <c r="AU2298" s="407">
        <v>0</v>
      </c>
      <c r="AV2298" s="408">
        <v>0</v>
      </c>
      <c r="AW2298" s="407">
        <v>0</v>
      </c>
      <c r="AX2298" s="408">
        <v>0</v>
      </c>
      <c r="AY2298" s="407">
        <v>0</v>
      </c>
      <c r="AZ2298" s="408">
        <v>0</v>
      </c>
      <c r="BA2298" s="407">
        <v>0</v>
      </c>
      <c r="BB2298" s="408">
        <v>0</v>
      </c>
      <c r="BC2298" s="407">
        <v>0</v>
      </c>
    </row>
    <row r="2299" spans="1:55" x14ac:dyDescent="0.35">
      <c r="A2299" s="385" t="str" cm="1">
        <f t="array" ref="A2299">IFERROR(_xlfn.IFS(AND(F2299="Renta Variable",O2299=1),IFERROR(MATCH(B2299,[1]RV_Det!C:C,0),"Rev"),AND(J2299="Corporativa",O2299=1,I2299="EM"),IFERROR(MATCH(B2299,[1]RF_Corps!B:B,0),"Rev"),AND(F2299="Alternativos",O2299=1),IFERROR(MATCH(B2299,[1]Rep4!C:C,0),"Rev")),"")</f>
        <v/>
      </c>
      <c r="B2299" s="394" t="s">
        <v>6053</v>
      </c>
      <c r="C2299" s="409" t="s">
        <v>6054</v>
      </c>
      <c r="D2299" s="395" t="s">
        <v>6055</v>
      </c>
      <c r="E2299" s="396" t="str">
        <f>IF(B2299="","",INDEX([1]CatGlob!$S:$S,IFERROR(MATCH(MID(B2299,7,1),[1]CatGlob!$R:$R,0),MATCH(MID(B2299,1,2),[1]CatGlob!$R:$R,0))))</f>
        <v>DOL</v>
      </c>
      <c r="F2299" s="397" t="s">
        <v>43</v>
      </c>
      <c r="G2299" s="398" t="s">
        <v>358</v>
      </c>
      <c r="H2299" s="399" t="s">
        <v>147</v>
      </c>
      <c r="I2299" s="399" t="s">
        <v>4827</v>
      </c>
      <c r="J2299" s="399" t="s">
        <v>600</v>
      </c>
      <c r="K2299" s="396" t="s">
        <v>600</v>
      </c>
      <c r="L2299" s="400" t="str">
        <f>IF(ISERROR(MATCH(M2299,M$10:M2298,0)),M2299,"")</f>
        <v/>
      </c>
      <c r="M2299" s="401" t="str">
        <f>IF(B2299="","",IF(ISERROR(MATCH(F2299&amp;"_"&amp;G2299&amp;"_"&amp;H2299&amp;"_"&amp;I2299&amp;"_"&amp;J2299&amp;IF(K2299="","","_"&amp;K2299),[1]CatGlob!$B:$B,0)),F2299&amp;"_"&amp;G2299&amp;"_"&amp;H2299&amp;"_"&amp;I2299&amp;"_"&amp;J2299&amp;IF(K2299="","","_"&amp;K2299),INDEX([1]CatGlob!$C:$C,MATCH(F2299&amp;"_"&amp;G2299&amp;"_"&amp;H2299&amp;"_"&amp;I2299&amp;"_"&amp;J2299&amp;IF(K2299="","","_"&amp;K2299),[1]CatGlob!$B:$B,0))))</f>
        <v>RVI_EM_ASEU_EXJAP</v>
      </c>
      <c r="N2299" s="402" t="str">
        <f t="shared" si="71"/>
        <v/>
      </c>
      <c r="O2299" s="402" t="str">
        <f t="shared" si="70"/>
        <v/>
      </c>
      <c r="P2299" s="401" t="str">
        <f>IF(LEN(B2299)&gt;8,INDEX([1]CatGlob!$X:$X,MATCH(M2299,[1]CatGlob!$W:$W,0)),"")</f>
        <v>INTER</v>
      </c>
      <c r="Q2299" s="403" t="str">
        <f>INDEX([1]CatGlob!P:P,MATCH(M2299,[1]CatGlob!O:O,0))</f>
        <v>RVI</v>
      </c>
      <c r="R2299" s="403" t="s">
        <v>601</v>
      </c>
      <c r="S2299" s="403" t="s">
        <v>1025</v>
      </c>
      <c r="T2299" s="403" t="str">
        <f>INDEX([1]CatGlob!$D:$D,MATCH($M2299,[1]CatGlob!$C:$C,0))</f>
        <v>RVI</v>
      </c>
      <c r="U2299" s="403" t="s">
        <v>602</v>
      </c>
      <c r="V2299" s="404" t="str">
        <f>INDEX([1]CatGlob!$F:$F,MATCH($M2299,[1]CatGlob!$C:$C,0))</f>
        <v>RVI</v>
      </c>
      <c r="W2299" s="405"/>
      <c r="X2299" s="406">
        <v>0</v>
      </c>
      <c r="Y2299" s="407">
        <v>0</v>
      </c>
      <c r="Z2299" s="408">
        <v>0</v>
      </c>
      <c r="AA2299" s="407">
        <v>0</v>
      </c>
      <c r="AB2299" s="408">
        <v>0</v>
      </c>
      <c r="AC2299" s="407">
        <v>0</v>
      </c>
      <c r="AD2299" s="408">
        <v>0</v>
      </c>
      <c r="AE2299" s="407">
        <v>0</v>
      </c>
      <c r="AF2299" s="408">
        <v>0</v>
      </c>
      <c r="AG2299" s="407">
        <v>0</v>
      </c>
      <c r="AI2299" s="406">
        <v>0</v>
      </c>
      <c r="AJ2299" s="407">
        <v>0</v>
      </c>
      <c r="AK2299" s="408">
        <v>0</v>
      </c>
      <c r="AL2299" s="407">
        <v>0</v>
      </c>
      <c r="AM2299" s="408">
        <v>0</v>
      </c>
      <c r="AN2299" s="407">
        <v>0</v>
      </c>
      <c r="AO2299" s="408">
        <v>0</v>
      </c>
      <c r="AP2299" s="407">
        <v>0</v>
      </c>
      <c r="AQ2299" s="408">
        <v>0</v>
      </c>
      <c r="AR2299" s="407">
        <v>0</v>
      </c>
      <c r="AT2299" s="406">
        <v>0</v>
      </c>
      <c r="AU2299" s="407">
        <v>0</v>
      </c>
      <c r="AV2299" s="408">
        <v>0</v>
      </c>
      <c r="AW2299" s="407">
        <v>0</v>
      </c>
      <c r="AX2299" s="408">
        <v>0</v>
      </c>
      <c r="AY2299" s="407">
        <v>0</v>
      </c>
      <c r="AZ2299" s="408">
        <v>0</v>
      </c>
      <c r="BA2299" s="407">
        <v>0</v>
      </c>
      <c r="BB2299" s="408">
        <v>0</v>
      </c>
      <c r="BC2299" s="407">
        <v>0</v>
      </c>
    </row>
    <row r="2300" spans="1:55" x14ac:dyDescent="0.35">
      <c r="A2300" s="385" t="str" cm="1">
        <f t="array" ref="A2300">IFERROR(_xlfn.IFS(AND(F2300="Renta Variable",O2300=1),IFERROR(MATCH(B2300,[1]RV_Det!C:C,0),"Rev"),AND(J2300="Corporativa",O2300=1,I2300="EM"),IFERROR(MATCH(B2300,[1]RF_Corps!B:B,0),"Rev"),AND(F2300="Alternativos",O2300=1),IFERROR(MATCH(B2300,[1]Rep4!C:C,0),"Rev")),"")</f>
        <v/>
      </c>
      <c r="B2300" s="393" t="s">
        <v>6056</v>
      </c>
      <c r="C2300" s="409" t="s">
        <v>6057</v>
      </c>
      <c r="D2300" s="395" t="s">
        <v>6058</v>
      </c>
      <c r="E2300" s="396" t="str">
        <f>IF(B2300="","",INDEX([1]CatGlob!$S:$S,IFERROR(MATCH(MID(B2300,7,1),[1]CatGlob!$R:$R,0),MATCH(MID(B2300,1,2),[1]CatGlob!$R:$R,0))))</f>
        <v>DOL</v>
      </c>
      <c r="F2300" s="397" t="s">
        <v>43</v>
      </c>
      <c r="G2300" s="398" t="s">
        <v>358</v>
      </c>
      <c r="H2300" s="399" t="s">
        <v>147</v>
      </c>
      <c r="I2300" s="399" t="s">
        <v>4827</v>
      </c>
      <c r="J2300" s="399" t="s">
        <v>600</v>
      </c>
      <c r="K2300" s="396" t="s">
        <v>600</v>
      </c>
      <c r="L2300" s="400" t="str">
        <f>IF(ISERROR(MATCH(M2300,M$10:M2299,0)),M2300,"")</f>
        <v/>
      </c>
      <c r="M2300" s="401" t="str">
        <f>IF(B2300="","",IF(ISERROR(MATCH(F2300&amp;"_"&amp;G2300&amp;"_"&amp;H2300&amp;"_"&amp;I2300&amp;"_"&amp;J2300&amp;IF(K2300="","","_"&amp;K2300),[1]CatGlob!$B:$B,0)),F2300&amp;"_"&amp;G2300&amp;"_"&amp;H2300&amp;"_"&amp;I2300&amp;"_"&amp;J2300&amp;IF(K2300="","","_"&amp;K2300),INDEX([1]CatGlob!$C:$C,MATCH(F2300&amp;"_"&amp;G2300&amp;"_"&amp;H2300&amp;"_"&amp;I2300&amp;"_"&amp;J2300&amp;IF(K2300="","","_"&amp;K2300),[1]CatGlob!$B:$B,0))))</f>
        <v>RVI_EM_ASEU_EXJAP</v>
      </c>
      <c r="N2300" s="402" t="str">
        <f t="shared" si="71"/>
        <v/>
      </c>
      <c r="O2300" s="402" t="str">
        <f t="shared" si="70"/>
        <v/>
      </c>
      <c r="P2300" s="401" t="str">
        <f>IF(LEN(B2300)&gt;8,INDEX([1]CatGlob!$X:$X,MATCH(M2300,[1]CatGlob!$W:$W,0)),"")</f>
        <v>INTER</v>
      </c>
      <c r="Q2300" s="403" t="str">
        <f>INDEX([1]CatGlob!P:P,MATCH(M2300,[1]CatGlob!O:O,0))</f>
        <v>RVI</v>
      </c>
      <c r="R2300" s="403" t="s">
        <v>601</v>
      </c>
      <c r="S2300" s="403" t="s">
        <v>1025</v>
      </c>
      <c r="T2300" s="403" t="str">
        <f>INDEX([1]CatGlob!$D:$D,MATCH($M2300,[1]CatGlob!$C:$C,0))</f>
        <v>RVI</v>
      </c>
      <c r="U2300" s="403" t="s">
        <v>602</v>
      </c>
      <c r="V2300" s="404" t="str">
        <f>INDEX([1]CatGlob!$F:$F,MATCH($M2300,[1]CatGlob!$C:$C,0))</f>
        <v>RVI</v>
      </c>
      <c r="W2300" s="405"/>
      <c r="X2300" s="406">
        <v>0</v>
      </c>
      <c r="Y2300" s="407">
        <v>0</v>
      </c>
      <c r="Z2300" s="408">
        <v>0</v>
      </c>
      <c r="AA2300" s="407">
        <v>0</v>
      </c>
      <c r="AB2300" s="408">
        <v>0</v>
      </c>
      <c r="AC2300" s="407">
        <v>0</v>
      </c>
      <c r="AD2300" s="408">
        <v>0</v>
      </c>
      <c r="AE2300" s="407">
        <v>0</v>
      </c>
      <c r="AF2300" s="408">
        <v>0</v>
      </c>
      <c r="AG2300" s="407">
        <v>0</v>
      </c>
      <c r="AI2300" s="406">
        <v>0</v>
      </c>
      <c r="AJ2300" s="407">
        <v>0</v>
      </c>
      <c r="AK2300" s="408">
        <v>0</v>
      </c>
      <c r="AL2300" s="407">
        <v>0</v>
      </c>
      <c r="AM2300" s="408">
        <v>0</v>
      </c>
      <c r="AN2300" s="407">
        <v>0</v>
      </c>
      <c r="AO2300" s="408">
        <v>0</v>
      </c>
      <c r="AP2300" s="407">
        <v>0</v>
      </c>
      <c r="AQ2300" s="408">
        <v>0</v>
      </c>
      <c r="AR2300" s="407">
        <v>0</v>
      </c>
      <c r="AT2300" s="406">
        <v>0</v>
      </c>
      <c r="AU2300" s="407">
        <v>0</v>
      </c>
      <c r="AV2300" s="408">
        <v>0</v>
      </c>
      <c r="AW2300" s="407">
        <v>0</v>
      </c>
      <c r="AX2300" s="408">
        <v>0</v>
      </c>
      <c r="AY2300" s="407">
        <v>0</v>
      </c>
      <c r="AZ2300" s="408">
        <v>0</v>
      </c>
      <c r="BA2300" s="407">
        <v>0</v>
      </c>
      <c r="BB2300" s="408">
        <v>0</v>
      </c>
      <c r="BC2300" s="407">
        <v>0</v>
      </c>
    </row>
    <row r="2301" spans="1:55" x14ac:dyDescent="0.35">
      <c r="A2301" s="385" t="str" cm="1">
        <f t="array" ref="A2301">IFERROR(_xlfn.IFS(AND(F2301="Renta Variable",O2301=1),IFERROR(MATCH(B2301,[1]RV_Det!C:C,0),"Rev"),AND(J2301="Corporativa",O2301=1,I2301="EM"),IFERROR(MATCH(B2301,[1]RF_Corps!B:B,0),"Rev"),AND(F2301="Alternativos",O2301=1),IFERROR(MATCH(B2301,[1]Rep4!C:C,0),"Rev")),"")</f>
        <v/>
      </c>
      <c r="B2301" s="393" t="s">
        <v>6059</v>
      </c>
      <c r="C2301" s="409" t="s">
        <v>6060</v>
      </c>
      <c r="D2301" s="395" t="s">
        <v>6061</v>
      </c>
      <c r="E2301" s="396" t="str">
        <f>IF(B2301="","",INDEX([1]CatGlob!$S:$S,IFERROR(MATCH(MID(B2301,7,1),[1]CatGlob!$R:$R,0),MATCH(MID(B2301,1,2),[1]CatGlob!$R:$R,0))))</f>
        <v>DOL</v>
      </c>
      <c r="F2301" s="397" t="s">
        <v>43</v>
      </c>
      <c r="G2301" s="398" t="s">
        <v>358</v>
      </c>
      <c r="H2301" s="399" t="s">
        <v>147</v>
      </c>
      <c r="I2301" s="399" t="s">
        <v>4827</v>
      </c>
      <c r="J2301" s="399" t="s">
        <v>600</v>
      </c>
      <c r="K2301" s="396" t="s">
        <v>600</v>
      </c>
      <c r="L2301" s="400" t="str">
        <f>IF(ISERROR(MATCH(M2301,M$10:M2300,0)),M2301,"")</f>
        <v/>
      </c>
      <c r="M2301" s="401" t="str">
        <f>IF(B2301="","",IF(ISERROR(MATCH(F2301&amp;"_"&amp;G2301&amp;"_"&amp;H2301&amp;"_"&amp;I2301&amp;"_"&amp;J2301&amp;IF(K2301="","","_"&amp;K2301),[1]CatGlob!$B:$B,0)),F2301&amp;"_"&amp;G2301&amp;"_"&amp;H2301&amp;"_"&amp;I2301&amp;"_"&amp;J2301&amp;IF(K2301="","","_"&amp;K2301),INDEX([1]CatGlob!$C:$C,MATCH(F2301&amp;"_"&amp;G2301&amp;"_"&amp;H2301&amp;"_"&amp;I2301&amp;"_"&amp;J2301&amp;IF(K2301="","","_"&amp;K2301),[1]CatGlob!$B:$B,0))))</f>
        <v>RVI_EM_ASEU_EXJAP</v>
      </c>
      <c r="N2301" s="402" t="str">
        <f t="shared" si="71"/>
        <v/>
      </c>
      <c r="O2301" s="402" t="str">
        <f t="shared" si="70"/>
        <v/>
      </c>
      <c r="P2301" s="401" t="str">
        <f>IF(LEN(B2301)&gt;8,INDEX([1]CatGlob!$X:$X,MATCH(M2301,[1]CatGlob!$W:$W,0)),"")</f>
        <v>INTER</v>
      </c>
      <c r="Q2301" s="403" t="str">
        <f>INDEX([1]CatGlob!P:P,MATCH(M2301,[1]CatGlob!O:O,0))</f>
        <v>RVI</v>
      </c>
      <c r="R2301" s="403" t="s">
        <v>601</v>
      </c>
      <c r="S2301" s="403" t="s">
        <v>1018</v>
      </c>
      <c r="T2301" s="403" t="str">
        <f>INDEX([1]CatGlob!$D:$D,MATCH($M2301,[1]CatGlob!$C:$C,0))</f>
        <v>RVI</v>
      </c>
      <c r="U2301" s="403" t="s">
        <v>602</v>
      </c>
      <c r="V2301" s="404" t="str">
        <f>INDEX([1]CatGlob!$F:$F,MATCH($M2301,[1]CatGlob!$C:$C,0))</f>
        <v>RVI</v>
      </c>
      <c r="W2301" s="405"/>
      <c r="X2301" s="406">
        <v>0</v>
      </c>
      <c r="Y2301" s="407">
        <v>0</v>
      </c>
      <c r="Z2301" s="408">
        <v>0</v>
      </c>
      <c r="AA2301" s="407">
        <v>0</v>
      </c>
      <c r="AB2301" s="408">
        <v>0</v>
      </c>
      <c r="AC2301" s="407">
        <v>0</v>
      </c>
      <c r="AD2301" s="408">
        <v>0</v>
      </c>
      <c r="AE2301" s="407">
        <v>0</v>
      </c>
      <c r="AF2301" s="408">
        <v>0</v>
      </c>
      <c r="AG2301" s="407">
        <v>0</v>
      </c>
      <c r="AI2301" s="406">
        <v>0</v>
      </c>
      <c r="AJ2301" s="407">
        <v>0</v>
      </c>
      <c r="AK2301" s="408">
        <v>0</v>
      </c>
      <c r="AL2301" s="407">
        <v>0</v>
      </c>
      <c r="AM2301" s="408">
        <v>0</v>
      </c>
      <c r="AN2301" s="407">
        <v>0</v>
      </c>
      <c r="AO2301" s="408">
        <v>0</v>
      </c>
      <c r="AP2301" s="407">
        <v>0</v>
      </c>
      <c r="AQ2301" s="408">
        <v>0</v>
      </c>
      <c r="AR2301" s="407">
        <v>0</v>
      </c>
      <c r="AT2301" s="406">
        <v>0</v>
      </c>
      <c r="AU2301" s="407">
        <v>0</v>
      </c>
      <c r="AV2301" s="408">
        <v>0</v>
      </c>
      <c r="AW2301" s="407">
        <v>0</v>
      </c>
      <c r="AX2301" s="408">
        <v>0</v>
      </c>
      <c r="AY2301" s="407">
        <v>0</v>
      </c>
      <c r="AZ2301" s="408">
        <v>0</v>
      </c>
      <c r="BA2301" s="407">
        <v>0</v>
      </c>
      <c r="BB2301" s="408">
        <v>0</v>
      </c>
      <c r="BC2301" s="407">
        <v>0</v>
      </c>
    </row>
    <row r="2302" spans="1:55" x14ac:dyDescent="0.35">
      <c r="A2302" s="385" t="str" cm="1">
        <f t="array" ref="A2302">IFERROR(_xlfn.IFS(AND(F2302="Renta Variable",O2302=1),IFERROR(MATCH(B2302,[1]RV_Det!C:C,0),"Rev"),AND(J2302="Corporativa",O2302=1,I2302="EM"),IFERROR(MATCH(B2302,[1]RF_Corps!B:B,0),"Rev"),AND(F2302="Alternativos",O2302=1),IFERROR(MATCH(B2302,[1]Rep4!C:C,0),"Rev")),"")</f>
        <v/>
      </c>
      <c r="B2302" s="393" t="s">
        <v>6062</v>
      </c>
      <c r="C2302" s="409" t="s">
        <v>6063</v>
      </c>
      <c r="D2302" s="395" t="s">
        <v>6064</v>
      </c>
      <c r="E2302" s="396" t="str">
        <f>IF(B2302="","",INDEX([1]CatGlob!$S:$S,IFERROR(MATCH(MID(B2302,7,1),[1]CatGlob!$R:$R,0),MATCH(MID(B2302,1,2),[1]CatGlob!$R:$R,0))))</f>
        <v>DOL</v>
      </c>
      <c r="F2302" s="397" t="s">
        <v>43</v>
      </c>
      <c r="G2302" s="398" t="s">
        <v>358</v>
      </c>
      <c r="H2302" s="399" t="s">
        <v>147</v>
      </c>
      <c r="I2302" s="399" t="s">
        <v>4827</v>
      </c>
      <c r="J2302" s="399" t="s">
        <v>600</v>
      </c>
      <c r="K2302" s="396" t="s">
        <v>600</v>
      </c>
      <c r="L2302" s="400" t="str">
        <f>IF(ISERROR(MATCH(M2302,M$10:M2301,0)),M2302,"")</f>
        <v/>
      </c>
      <c r="M2302" s="401" t="str">
        <f>IF(B2302="","",IF(ISERROR(MATCH(F2302&amp;"_"&amp;G2302&amp;"_"&amp;H2302&amp;"_"&amp;I2302&amp;"_"&amp;J2302&amp;IF(K2302="","","_"&amp;K2302),[1]CatGlob!$B:$B,0)),F2302&amp;"_"&amp;G2302&amp;"_"&amp;H2302&amp;"_"&amp;I2302&amp;"_"&amp;J2302&amp;IF(K2302="","","_"&amp;K2302),INDEX([1]CatGlob!$C:$C,MATCH(F2302&amp;"_"&amp;G2302&amp;"_"&amp;H2302&amp;"_"&amp;I2302&amp;"_"&amp;J2302&amp;IF(K2302="","","_"&amp;K2302),[1]CatGlob!$B:$B,0))))</f>
        <v>RVI_EM_ASEU_EXJAP</v>
      </c>
      <c r="N2302" s="402" t="str">
        <f t="shared" si="71"/>
        <v/>
      </c>
      <c r="O2302" s="402" t="str">
        <f t="shared" si="70"/>
        <v/>
      </c>
      <c r="P2302" s="401" t="str">
        <f>IF(LEN(B2302)&gt;8,INDEX([1]CatGlob!$X:$X,MATCH(M2302,[1]CatGlob!$W:$W,0)),"")</f>
        <v>INTER</v>
      </c>
      <c r="Q2302" s="403" t="str">
        <f>INDEX([1]CatGlob!P:P,MATCH(M2302,[1]CatGlob!O:O,0))</f>
        <v>RVI</v>
      </c>
      <c r="R2302" s="403" t="s">
        <v>601</v>
      </c>
      <c r="S2302" s="403" t="s">
        <v>1018</v>
      </c>
      <c r="T2302" s="403" t="str">
        <f>INDEX([1]CatGlob!$D:$D,MATCH($M2302,[1]CatGlob!$C:$C,0))</f>
        <v>RVI</v>
      </c>
      <c r="U2302" s="403" t="s">
        <v>602</v>
      </c>
      <c r="V2302" s="404" t="str">
        <f>INDEX([1]CatGlob!$F:$F,MATCH($M2302,[1]CatGlob!$C:$C,0))</f>
        <v>RVI</v>
      </c>
      <c r="W2302" s="405"/>
      <c r="X2302" s="406">
        <v>0</v>
      </c>
      <c r="Y2302" s="407">
        <v>0</v>
      </c>
      <c r="Z2302" s="408">
        <v>0</v>
      </c>
      <c r="AA2302" s="407">
        <v>0</v>
      </c>
      <c r="AB2302" s="408">
        <v>0</v>
      </c>
      <c r="AC2302" s="407">
        <v>0</v>
      </c>
      <c r="AD2302" s="408">
        <v>0</v>
      </c>
      <c r="AE2302" s="407">
        <v>0</v>
      </c>
      <c r="AF2302" s="408">
        <v>0</v>
      </c>
      <c r="AG2302" s="407">
        <v>0</v>
      </c>
      <c r="AI2302" s="406">
        <v>0</v>
      </c>
      <c r="AJ2302" s="407">
        <v>0</v>
      </c>
      <c r="AK2302" s="408">
        <v>0</v>
      </c>
      <c r="AL2302" s="407">
        <v>0</v>
      </c>
      <c r="AM2302" s="408">
        <v>0</v>
      </c>
      <c r="AN2302" s="407">
        <v>0</v>
      </c>
      <c r="AO2302" s="408">
        <v>0</v>
      </c>
      <c r="AP2302" s="407">
        <v>0</v>
      </c>
      <c r="AQ2302" s="408">
        <v>0</v>
      </c>
      <c r="AR2302" s="407">
        <v>0</v>
      </c>
      <c r="AT2302" s="406">
        <v>0</v>
      </c>
      <c r="AU2302" s="407">
        <v>0</v>
      </c>
      <c r="AV2302" s="408">
        <v>0</v>
      </c>
      <c r="AW2302" s="407">
        <v>0</v>
      </c>
      <c r="AX2302" s="408">
        <v>0</v>
      </c>
      <c r="AY2302" s="407">
        <v>0</v>
      </c>
      <c r="AZ2302" s="408">
        <v>0</v>
      </c>
      <c r="BA2302" s="407">
        <v>0</v>
      </c>
      <c r="BB2302" s="408">
        <v>0</v>
      </c>
      <c r="BC2302" s="407">
        <v>0</v>
      </c>
    </row>
    <row r="2303" spans="1:55" x14ac:dyDescent="0.35">
      <c r="A2303" s="385" t="str" cm="1">
        <f t="array" ref="A2303">IFERROR(_xlfn.IFS(AND(F2303="Renta Variable",O2303=1),IFERROR(MATCH(B2303,[1]RV_Det!C:C,0),"Rev"),AND(J2303="Corporativa",O2303=1,I2303="EM"),IFERROR(MATCH(B2303,[1]RF_Corps!B:B,0),"Rev"),AND(F2303="Alternativos",O2303=1),IFERROR(MATCH(B2303,[1]Rep4!C:C,0),"Rev")),"")</f>
        <v/>
      </c>
      <c r="B2303" s="393" t="s">
        <v>6065</v>
      </c>
      <c r="C2303" s="409" t="s">
        <v>6066</v>
      </c>
      <c r="D2303" s="395" t="s">
        <v>6067</v>
      </c>
      <c r="E2303" s="396" t="str">
        <f>IF(B2303="","",INDEX([1]CatGlob!$S:$S,IFERROR(MATCH(MID(B2303,7,1),[1]CatGlob!$R:$R,0),MATCH(MID(B2303,1,2),[1]CatGlob!$R:$R,0))))</f>
        <v>DOL</v>
      </c>
      <c r="F2303" s="397" t="s">
        <v>43</v>
      </c>
      <c r="G2303" s="398" t="s">
        <v>358</v>
      </c>
      <c r="H2303" s="399" t="s">
        <v>147</v>
      </c>
      <c r="I2303" s="399" t="s">
        <v>4827</v>
      </c>
      <c r="J2303" s="399" t="s">
        <v>600</v>
      </c>
      <c r="K2303" s="396" t="s">
        <v>600</v>
      </c>
      <c r="L2303" s="400" t="str">
        <f>IF(ISERROR(MATCH(M2303,M$10:M2302,0)),M2303,"")</f>
        <v/>
      </c>
      <c r="M2303" s="401" t="str">
        <f>IF(B2303="","",IF(ISERROR(MATCH(F2303&amp;"_"&amp;G2303&amp;"_"&amp;H2303&amp;"_"&amp;I2303&amp;"_"&amp;J2303&amp;IF(K2303="","","_"&amp;K2303),[1]CatGlob!$B:$B,0)),F2303&amp;"_"&amp;G2303&amp;"_"&amp;H2303&amp;"_"&amp;I2303&amp;"_"&amp;J2303&amp;IF(K2303="","","_"&amp;K2303),INDEX([1]CatGlob!$C:$C,MATCH(F2303&amp;"_"&amp;G2303&amp;"_"&amp;H2303&amp;"_"&amp;I2303&amp;"_"&amp;J2303&amp;IF(K2303="","","_"&amp;K2303),[1]CatGlob!$B:$B,0))))</f>
        <v>RVI_EM_ASEU_EXJAP</v>
      </c>
      <c r="N2303" s="402" t="str">
        <f t="shared" si="71"/>
        <v/>
      </c>
      <c r="O2303" s="402" t="str">
        <f t="shared" si="70"/>
        <v/>
      </c>
      <c r="P2303" s="401" t="str">
        <f>IF(LEN(B2303)&gt;8,INDEX([1]CatGlob!$X:$X,MATCH(M2303,[1]CatGlob!$W:$W,0)),"")</f>
        <v>INTER</v>
      </c>
      <c r="Q2303" s="403" t="str">
        <f>INDEX([1]CatGlob!P:P,MATCH(M2303,[1]CatGlob!O:O,0))</f>
        <v>RVI</v>
      </c>
      <c r="R2303" s="403" t="s">
        <v>601</v>
      </c>
      <c r="S2303" s="403" t="s">
        <v>1018</v>
      </c>
      <c r="T2303" s="403" t="str">
        <f>INDEX([1]CatGlob!$D:$D,MATCH($M2303,[1]CatGlob!$C:$C,0))</f>
        <v>RVI</v>
      </c>
      <c r="U2303" s="403" t="s">
        <v>602</v>
      </c>
      <c r="V2303" s="404" t="str">
        <f>INDEX([1]CatGlob!$F:$F,MATCH($M2303,[1]CatGlob!$C:$C,0))</f>
        <v>RVI</v>
      </c>
      <c r="W2303" s="405"/>
      <c r="X2303" s="406">
        <v>0</v>
      </c>
      <c r="Y2303" s="407">
        <v>0</v>
      </c>
      <c r="Z2303" s="408">
        <v>0</v>
      </c>
      <c r="AA2303" s="407">
        <v>0</v>
      </c>
      <c r="AB2303" s="408">
        <v>0</v>
      </c>
      <c r="AC2303" s="407">
        <v>0</v>
      </c>
      <c r="AD2303" s="408">
        <v>0</v>
      </c>
      <c r="AE2303" s="407">
        <v>0</v>
      </c>
      <c r="AF2303" s="408">
        <v>0</v>
      </c>
      <c r="AG2303" s="407">
        <v>0</v>
      </c>
      <c r="AI2303" s="406">
        <v>0</v>
      </c>
      <c r="AJ2303" s="407">
        <v>0</v>
      </c>
      <c r="AK2303" s="408">
        <v>0</v>
      </c>
      <c r="AL2303" s="407">
        <v>0</v>
      </c>
      <c r="AM2303" s="408">
        <v>0</v>
      </c>
      <c r="AN2303" s="407">
        <v>0</v>
      </c>
      <c r="AO2303" s="408">
        <v>0</v>
      </c>
      <c r="AP2303" s="407">
        <v>0</v>
      </c>
      <c r="AQ2303" s="408">
        <v>0</v>
      </c>
      <c r="AR2303" s="407">
        <v>0</v>
      </c>
      <c r="AT2303" s="406">
        <v>0</v>
      </c>
      <c r="AU2303" s="407">
        <v>0</v>
      </c>
      <c r="AV2303" s="408">
        <v>0</v>
      </c>
      <c r="AW2303" s="407">
        <v>0</v>
      </c>
      <c r="AX2303" s="408">
        <v>0</v>
      </c>
      <c r="AY2303" s="407">
        <v>0</v>
      </c>
      <c r="AZ2303" s="408">
        <v>0</v>
      </c>
      <c r="BA2303" s="407">
        <v>0</v>
      </c>
      <c r="BB2303" s="408">
        <v>0</v>
      </c>
      <c r="BC2303" s="407">
        <v>0</v>
      </c>
    </row>
    <row r="2304" spans="1:55" x14ac:dyDescent="0.35">
      <c r="A2304" s="385" cm="1">
        <f t="array" ref="A2304">IFERROR(_xlfn.IFS(AND(F2304="Renta Variable",O2304=1),IFERROR(MATCH(B2304,[1]RV_Det!C:C,0),"Rev"),AND(J2304="Corporativa",O2304=1,I2304="EM"),IFERROR(MATCH(B2304,[1]RF_Corps!B:B,0),"Rev"),AND(F2304="Alternativos",O2304=1),IFERROR(MATCH(B2304,[1]Rep4!C:C,0),"Rev")),"")</f>
        <v>296</v>
      </c>
      <c r="B2304" s="393" t="s">
        <v>6068</v>
      </c>
      <c r="C2304" s="409" t="s">
        <v>6069</v>
      </c>
      <c r="D2304" s="395" t="s">
        <v>6070</v>
      </c>
      <c r="E2304" s="396" t="str">
        <f>IF(B2304="","",INDEX([1]CatGlob!$S:$S,IFERROR(MATCH(MID(B2304,7,1),[1]CatGlob!$R:$R,0),MATCH(MID(B2304,1,2),[1]CatGlob!$R:$R,0))))</f>
        <v>GBP</v>
      </c>
      <c r="F2304" s="397" t="s">
        <v>43</v>
      </c>
      <c r="G2304" s="398" t="s">
        <v>358</v>
      </c>
      <c r="H2304" s="399" t="s">
        <v>147</v>
      </c>
      <c r="I2304" s="399" t="s">
        <v>4827</v>
      </c>
      <c r="J2304" s="399" t="s">
        <v>600</v>
      </c>
      <c r="K2304" s="396" t="s">
        <v>600</v>
      </c>
      <c r="L2304" s="400" t="str">
        <f>IF(ISERROR(MATCH(M2304,M$10:M2303,0)),M2304,"")</f>
        <v/>
      </c>
      <c r="M2304" s="401" t="str">
        <f>IF(B2304="","",IF(ISERROR(MATCH(F2304&amp;"_"&amp;G2304&amp;"_"&amp;H2304&amp;"_"&amp;I2304&amp;"_"&amp;J2304&amp;IF(K2304="","","_"&amp;K2304),[1]CatGlob!$B:$B,0)),F2304&amp;"_"&amp;G2304&amp;"_"&amp;H2304&amp;"_"&amp;I2304&amp;"_"&amp;J2304&amp;IF(K2304="","","_"&amp;K2304),INDEX([1]CatGlob!$C:$C,MATCH(F2304&amp;"_"&amp;G2304&amp;"_"&amp;H2304&amp;"_"&amp;I2304&amp;"_"&amp;J2304&amp;IF(K2304="","","_"&amp;K2304),[1]CatGlob!$B:$B,0))))</f>
        <v>RVI_EM_ASEU_EXJAP</v>
      </c>
      <c r="N2304" s="402" t="str">
        <f t="shared" si="71"/>
        <v/>
      </c>
      <c r="O2304" s="402">
        <f t="shared" si="70"/>
        <v>1</v>
      </c>
      <c r="P2304" s="401" t="str">
        <f>IF(LEN(B2304)&gt;8,INDEX([1]CatGlob!$X:$X,MATCH(M2304,[1]CatGlob!$W:$W,0)),"")</f>
        <v>INTER</v>
      </c>
      <c r="Q2304" s="403" t="str">
        <f>INDEX([1]CatGlob!P:P,MATCH(M2304,[1]CatGlob!O:O,0))</f>
        <v>RVI</v>
      </c>
      <c r="R2304" s="403" t="s">
        <v>1017</v>
      </c>
      <c r="S2304" s="403" t="s">
        <v>1018</v>
      </c>
      <c r="T2304" s="403" t="str">
        <f>INDEX([1]CatGlob!$D:$D,MATCH($M2304,[1]CatGlob!$C:$C,0))</f>
        <v>RVI</v>
      </c>
      <c r="U2304" s="403" t="s">
        <v>602</v>
      </c>
      <c r="V2304" s="404" t="str">
        <f>INDEX([1]CatGlob!$F:$F,MATCH($M2304,[1]CatGlob!$C:$C,0))</f>
        <v>RVI</v>
      </c>
      <c r="W2304" s="405"/>
      <c r="X2304" s="406">
        <v>0</v>
      </c>
      <c r="Y2304" s="407">
        <v>0</v>
      </c>
      <c r="Z2304" s="408">
        <v>0</v>
      </c>
      <c r="AA2304" s="407">
        <v>0</v>
      </c>
      <c r="AB2304" s="408">
        <v>0</v>
      </c>
      <c r="AC2304" s="407">
        <v>0</v>
      </c>
      <c r="AD2304" s="408">
        <v>0</v>
      </c>
      <c r="AE2304" s="407">
        <v>0</v>
      </c>
      <c r="AF2304" s="408">
        <v>0</v>
      </c>
      <c r="AG2304" s="407">
        <v>0</v>
      </c>
      <c r="AI2304" s="406">
        <v>6.7510079969317297E-3</v>
      </c>
      <c r="AJ2304" s="407">
        <v>2.4079756898442999</v>
      </c>
      <c r="AK2304" s="408">
        <v>6.7510079969317297E-3</v>
      </c>
      <c r="AL2304" s="407">
        <v>2.4079756898442999</v>
      </c>
      <c r="AM2304" s="408">
        <v>6.7510079969317297E-3</v>
      </c>
      <c r="AN2304" s="407">
        <v>2.4079756898442999</v>
      </c>
      <c r="AO2304" s="408">
        <v>-3.33914757867217E-4</v>
      </c>
      <c r="AP2304" s="407">
        <v>-0.119102009624728</v>
      </c>
      <c r="AQ2304" s="408">
        <v>4.8600086562560303E-3</v>
      </c>
      <c r="AR2304" s="407">
        <v>1.73348671813387</v>
      </c>
      <c r="AT2304" s="406">
        <v>1.0578972539032601E-2</v>
      </c>
      <c r="AU2304" s="407">
        <v>3.7733489145774799</v>
      </c>
      <c r="AV2304" s="408">
        <v>1.0578972539032601E-2</v>
      </c>
      <c r="AW2304" s="407">
        <v>3.7733489145774799</v>
      </c>
      <c r="AX2304" s="408">
        <v>1.0578972539032601E-2</v>
      </c>
      <c r="AY2304" s="407">
        <v>3.7733489145774799</v>
      </c>
      <c r="AZ2304" s="408">
        <v>1.0578972539032601E-2</v>
      </c>
      <c r="BA2304" s="407">
        <v>3.7733489145774799</v>
      </c>
      <c r="BB2304" s="408">
        <v>1.0578972539032601E-2</v>
      </c>
      <c r="BC2304" s="407">
        <v>3.7733489145774799</v>
      </c>
    </row>
    <row r="2305" spans="1:55" x14ac:dyDescent="0.35">
      <c r="A2305" s="385" t="str" cm="1">
        <f t="array" ref="A2305">IFERROR(_xlfn.IFS(AND(F2305="Renta Variable",O2305=1),IFERROR(MATCH(B2305,[1]RV_Det!C:C,0),"Rev"),AND(J2305="Corporativa",O2305=1,I2305="EM"),IFERROR(MATCH(B2305,[1]RF_Corps!B:B,0),"Rev"),AND(F2305="Alternativos",O2305=1),IFERROR(MATCH(B2305,[1]Rep4!C:C,0),"Rev")),"")</f>
        <v/>
      </c>
      <c r="B2305" s="394" t="s">
        <v>6071</v>
      </c>
      <c r="C2305" s="409" t="s">
        <v>6072</v>
      </c>
      <c r="D2305" s="395" t="s">
        <v>6073</v>
      </c>
      <c r="E2305" s="396" t="str">
        <f>IF(B2305="","",INDEX([1]CatGlob!$S:$S,IFERROR(MATCH(MID(B2305,7,1),[1]CatGlob!$R:$R,0),MATCH(MID(B2305,1,2),[1]CatGlob!$R:$R,0))))</f>
        <v>DOL</v>
      </c>
      <c r="F2305" s="397" t="s">
        <v>43</v>
      </c>
      <c r="G2305" s="398" t="s">
        <v>358</v>
      </c>
      <c r="H2305" s="399" t="s">
        <v>147</v>
      </c>
      <c r="I2305" s="399" t="s">
        <v>4827</v>
      </c>
      <c r="J2305" s="399" t="s">
        <v>600</v>
      </c>
      <c r="K2305" s="396" t="s">
        <v>600</v>
      </c>
      <c r="L2305" s="400" t="str">
        <f>IF(ISERROR(MATCH(M2305,M$10:M2304,0)),M2305,"")</f>
        <v/>
      </c>
      <c r="M2305" s="401" t="str">
        <f>IF(B2305="","",IF(ISERROR(MATCH(F2305&amp;"_"&amp;G2305&amp;"_"&amp;H2305&amp;"_"&amp;I2305&amp;"_"&amp;J2305&amp;IF(K2305="","","_"&amp;K2305),[1]CatGlob!$B:$B,0)),F2305&amp;"_"&amp;G2305&amp;"_"&amp;H2305&amp;"_"&amp;I2305&amp;"_"&amp;J2305&amp;IF(K2305="","","_"&amp;K2305),INDEX([1]CatGlob!$C:$C,MATCH(F2305&amp;"_"&amp;G2305&amp;"_"&amp;H2305&amp;"_"&amp;I2305&amp;"_"&amp;J2305&amp;IF(K2305="","","_"&amp;K2305),[1]CatGlob!$B:$B,0))))</f>
        <v>RVI_EM_ASEU_EXJAP</v>
      </c>
      <c r="N2305" s="402" t="str">
        <f t="shared" si="71"/>
        <v/>
      </c>
      <c r="O2305" s="402" t="str">
        <f t="shared" si="70"/>
        <v/>
      </c>
      <c r="P2305" s="401" t="str">
        <f>IF(LEN(B2305)&gt;8,INDEX([1]CatGlob!$X:$X,MATCH(M2305,[1]CatGlob!$W:$W,0)),"")</f>
        <v>INTER</v>
      </c>
      <c r="Q2305" s="403" t="str">
        <f>INDEX([1]CatGlob!P:P,MATCH(M2305,[1]CatGlob!O:O,0))</f>
        <v>RVI</v>
      </c>
      <c r="R2305" s="403" t="s">
        <v>1017</v>
      </c>
      <c r="S2305" s="403" t="s">
        <v>1018</v>
      </c>
      <c r="T2305" s="403" t="str">
        <f>INDEX([1]CatGlob!$D:$D,MATCH($M2305,[1]CatGlob!$C:$C,0))</f>
        <v>RVI</v>
      </c>
      <c r="U2305" s="403" t="s">
        <v>602</v>
      </c>
      <c r="V2305" s="404" t="str">
        <f>INDEX([1]CatGlob!$F:$F,MATCH($M2305,[1]CatGlob!$C:$C,0))</f>
        <v>RVI</v>
      </c>
      <c r="W2305" s="405"/>
      <c r="X2305" s="406">
        <v>0</v>
      </c>
      <c r="Y2305" s="407">
        <v>0</v>
      </c>
      <c r="Z2305" s="408">
        <v>0</v>
      </c>
      <c r="AA2305" s="407">
        <v>0</v>
      </c>
      <c r="AB2305" s="408">
        <v>0</v>
      </c>
      <c r="AC2305" s="407">
        <v>0</v>
      </c>
      <c r="AD2305" s="408">
        <v>0</v>
      </c>
      <c r="AE2305" s="407">
        <v>0</v>
      </c>
      <c r="AF2305" s="408">
        <v>0</v>
      </c>
      <c r="AG2305" s="407">
        <v>0</v>
      </c>
      <c r="AI2305" s="406">
        <v>0</v>
      </c>
      <c r="AJ2305" s="407">
        <v>0</v>
      </c>
      <c r="AK2305" s="408">
        <v>0</v>
      </c>
      <c r="AL2305" s="407">
        <v>0</v>
      </c>
      <c r="AM2305" s="408">
        <v>0</v>
      </c>
      <c r="AN2305" s="407">
        <v>0</v>
      </c>
      <c r="AO2305" s="408">
        <v>0</v>
      </c>
      <c r="AP2305" s="407">
        <v>0</v>
      </c>
      <c r="AQ2305" s="408">
        <v>0</v>
      </c>
      <c r="AR2305" s="407">
        <v>0</v>
      </c>
      <c r="AT2305" s="406">
        <v>0</v>
      </c>
      <c r="AU2305" s="407">
        <v>0</v>
      </c>
      <c r="AV2305" s="408">
        <v>0</v>
      </c>
      <c r="AW2305" s="407">
        <v>0</v>
      </c>
      <c r="AX2305" s="408">
        <v>0</v>
      </c>
      <c r="AY2305" s="407">
        <v>0</v>
      </c>
      <c r="AZ2305" s="408">
        <v>0</v>
      </c>
      <c r="BA2305" s="407">
        <v>0</v>
      </c>
      <c r="BB2305" s="408">
        <v>0</v>
      </c>
      <c r="BC2305" s="407">
        <v>0</v>
      </c>
    </row>
    <row r="2306" spans="1:55" x14ac:dyDescent="0.35">
      <c r="A2306" s="385" t="str" cm="1">
        <f t="array" ref="A2306">IFERROR(_xlfn.IFS(AND(F2306="Renta Variable",O2306=1),IFERROR(MATCH(B2306,[1]RV_Det!C:C,0),"Rev"),AND(J2306="Corporativa",O2306=1,I2306="EM"),IFERROR(MATCH(B2306,[1]RF_Corps!B:B,0),"Rev"),AND(F2306="Alternativos",O2306=1),IFERROR(MATCH(B2306,[1]Rep4!C:C,0),"Rev")),"")</f>
        <v/>
      </c>
      <c r="B2306" s="394" t="s">
        <v>6074</v>
      </c>
      <c r="C2306" s="409" t="s">
        <v>6075</v>
      </c>
      <c r="D2306" s="395" t="s">
        <v>6076</v>
      </c>
      <c r="E2306" s="396" t="str">
        <f>IF(B2306="","",INDEX([1]CatGlob!$S:$S,IFERROR(MATCH(MID(B2306,7,1),[1]CatGlob!$R:$R,0),MATCH(MID(B2306,1,2),[1]CatGlob!$R:$R,0))))</f>
        <v>EUR</v>
      </c>
      <c r="F2306" s="397" t="s">
        <v>43</v>
      </c>
      <c r="G2306" s="398" t="s">
        <v>358</v>
      </c>
      <c r="H2306" s="399" t="s">
        <v>147</v>
      </c>
      <c r="I2306" s="399" t="s">
        <v>4827</v>
      </c>
      <c r="J2306" s="399" t="s">
        <v>600</v>
      </c>
      <c r="K2306" s="396" t="s">
        <v>600</v>
      </c>
      <c r="L2306" s="400" t="str">
        <f>IF(ISERROR(MATCH(M2306,M$10:M2305,0)),M2306,"")</f>
        <v/>
      </c>
      <c r="M2306" s="401" t="str">
        <f>IF(B2306="","",IF(ISERROR(MATCH(F2306&amp;"_"&amp;G2306&amp;"_"&amp;H2306&amp;"_"&amp;I2306&amp;"_"&amp;J2306&amp;IF(K2306="","","_"&amp;K2306),[1]CatGlob!$B:$B,0)),F2306&amp;"_"&amp;G2306&amp;"_"&amp;H2306&amp;"_"&amp;I2306&amp;"_"&amp;J2306&amp;IF(K2306="","","_"&amp;K2306),INDEX([1]CatGlob!$C:$C,MATCH(F2306&amp;"_"&amp;G2306&amp;"_"&amp;H2306&amp;"_"&amp;I2306&amp;"_"&amp;J2306&amp;IF(K2306="","","_"&amp;K2306),[1]CatGlob!$B:$B,0))))</f>
        <v>RVI_EM_ASEU_EXJAP</v>
      </c>
      <c r="N2306" s="402" t="str">
        <f t="shared" si="71"/>
        <v/>
      </c>
      <c r="O2306" s="402" t="str">
        <f t="shared" si="70"/>
        <v/>
      </c>
      <c r="P2306" s="401" t="str">
        <f>IF(LEN(B2306)&gt;8,INDEX([1]CatGlob!$X:$X,MATCH(M2306,[1]CatGlob!$W:$W,0)),"")</f>
        <v>INTER</v>
      </c>
      <c r="Q2306" s="403" t="str">
        <f>INDEX([1]CatGlob!P:P,MATCH(M2306,[1]CatGlob!O:O,0))</f>
        <v>RVI</v>
      </c>
      <c r="R2306" s="403" t="s">
        <v>1017</v>
      </c>
      <c r="S2306" s="403" t="s">
        <v>1018</v>
      </c>
      <c r="T2306" s="403" t="str">
        <f>INDEX([1]CatGlob!$D:$D,MATCH($M2306,[1]CatGlob!$C:$C,0))</f>
        <v>RVI</v>
      </c>
      <c r="U2306" s="403" t="s">
        <v>602</v>
      </c>
      <c r="V2306" s="404" t="str">
        <f>INDEX([1]CatGlob!$F:$F,MATCH($M2306,[1]CatGlob!$C:$C,0))</f>
        <v>RVI</v>
      </c>
      <c r="W2306" s="405"/>
      <c r="X2306" s="406">
        <v>0</v>
      </c>
      <c r="Y2306" s="407">
        <v>0</v>
      </c>
      <c r="Z2306" s="408">
        <v>0</v>
      </c>
      <c r="AA2306" s="407">
        <v>0</v>
      </c>
      <c r="AB2306" s="408">
        <v>0</v>
      </c>
      <c r="AC2306" s="407">
        <v>0</v>
      </c>
      <c r="AD2306" s="408">
        <v>0</v>
      </c>
      <c r="AE2306" s="407">
        <v>0</v>
      </c>
      <c r="AF2306" s="408">
        <v>0</v>
      </c>
      <c r="AG2306" s="407">
        <v>0</v>
      </c>
      <c r="AI2306" s="406">
        <v>0</v>
      </c>
      <c r="AJ2306" s="407">
        <v>0</v>
      </c>
      <c r="AK2306" s="408">
        <v>0</v>
      </c>
      <c r="AL2306" s="407">
        <v>0</v>
      </c>
      <c r="AM2306" s="408">
        <v>0</v>
      </c>
      <c r="AN2306" s="407">
        <v>0</v>
      </c>
      <c r="AO2306" s="408">
        <v>0</v>
      </c>
      <c r="AP2306" s="407">
        <v>0</v>
      </c>
      <c r="AQ2306" s="408">
        <v>0</v>
      </c>
      <c r="AR2306" s="407">
        <v>0</v>
      </c>
      <c r="AT2306" s="406">
        <v>0</v>
      </c>
      <c r="AU2306" s="407">
        <v>0</v>
      </c>
      <c r="AV2306" s="408">
        <v>0</v>
      </c>
      <c r="AW2306" s="407">
        <v>0</v>
      </c>
      <c r="AX2306" s="408">
        <v>0</v>
      </c>
      <c r="AY2306" s="407">
        <v>0</v>
      </c>
      <c r="AZ2306" s="408">
        <v>0</v>
      </c>
      <c r="BA2306" s="407">
        <v>0</v>
      </c>
      <c r="BB2306" s="408">
        <v>0</v>
      </c>
      <c r="BC2306" s="407">
        <v>0</v>
      </c>
    </row>
    <row r="2307" spans="1:55" x14ac:dyDescent="0.35">
      <c r="A2307" s="385" t="str" cm="1">
        <f t="array" ref="A2307">IFERROR(_xlfn.IFS(AND(F2307="Renta Variable",O2307=1),IFERROR(MATCH(B2307,[1]RV_Det!C:C,0),"Rev"),AND(J2307="Corporativa",O2307=1,I2307="EM"),IFERROR(MATCH(B2307,[1]RF_Corps!B:B,0),"Rev"),AND(F2307="Alternativos",O2307=1),IFERROR(MATCH(B2307,[1]Rep4!C:C,0),"Rev")),"")</f>
        <v/>
      </c>
      <c r="B2307" s="394" t="s">
        <v>6077</v>
      </c>
      <c r="C2307" s="409" t="s">
        <v>6078</v>
      </c>
      <c r="D2307" s="395" t="s">
        <v>6079</v>
      </c>
      <c r="E2307" s="396" t="str">
        <f>IF(B2307="","",INDEX([1]CatGlob!$S:$S,IFERROR(MATCH(MID(B2307,7,1),[1]CatGlob!$R:$R,0),MATCH(MID(B2307,1,2),[1]CatGlob!$R:$R,0))))</f>
        <v>DOL</v>
      </c>
      <c r="F2307" s="397" t="s">
        <v>43</v>
      </c>
      <c r="G2307" s="398" t="s">
        <v>358</v>
      </c>
      <c r="H2307" s="399" t="s">
        <v>147</v>
      </c>
      <c r="I2307" s="399" t="s">
        <v>4827</v>
      </c>
      <c r="J2307" s="399" t="s">
        <v>600</v>
      </c>
      <c r="K2307" s="396" t="s">
        <v>600</v>
      </c>
      <c r="L2307" s="400" t="str">
        <f>IF(ISERROR(MATCH(M2307,M$10:M2306,0)),M2307,"")</f>
        <v/>
      </c>
      <c r="M2307" s="401" t="str">
        <f>IF(B2307="","",IF(ISERROR(MATCH(F2307&amp;"_"&amp;G2307&amp;"_"&amp;H2307&amp;"_"&amp;I2307&amp;"_"&amp;J2307&amp;IF(K2307="","","_"&amp;K2307),[1]CatGlob!$B:$B,0)),F2307&amp;"_"&amp;G2307&amp;"_"&amp;H2307&amp;"_"&amp;I2307&amp;"_"&amp;J2307&amp;IF(K2307="","","_"&amp;K2307),INDEX([1]CatGlob!$C:$C,MATCH(F2307&amp;"_"&amp;G2307&amp;"_"&amp;H2307&amp;"_"&amp;I2307&amp;"_"&amp;J2307&amp;IF(K2307="","","_"&amp;K2307),[1]CatGlob!$B:$B,0))))</f>
        <v>RVI_EM_ASEU_EXJAP</v>
      </c>
      <c r="N2307" s="402" t="str">
        <f t="shared" si="71"/>
        <v/>
      </c>
      <c r="O2307" s="402" t="str">
        <f t="shared" si="70"/>
        <v/>
      </c>
      <c r="P2307" s="401" t="str">
        <f>IF(LEN(B2307)&gt;8,INDEX([1]CatGlob!$X:$X,MATCH(M2307,[1]CatGlob!$W:$W,0)),"")</f>
        <v>INTER</v>
      </c>
      <c r="Q2307" s="403" t="str">
        <f>INDEX([1]CatGlob!P:P,MATCH(M2307,[1]CatGlob!O:O,0))</f>
        <v>RVI</v>
      </c>
      <c r="R2307" s="403" t="s">
        <v>1017</v>
      </c>
      <c r="S2307" s="403" t="s">
        <v>1018</v>
      </c>
      <c r="T2307" s="403" t="str">
        <f>INDEX([1]CatGlob!$D:$D,MATCH($M2307,[1]CatGlob!$C:$C,0))</f>
        <v>RVI</v>
      </c>
      <c r="U2307" s="403" t="s">
        <v>602</v>
      </c>
      <c r="V2307" s="404" t="str">
        <f>INDEX([1]CatGlob!$F:$F,MATCH($M2307,[1]CatGlob!$C:$C,0))</f>
        <v>RVI</v>
      </c>
      <c r="W2307" s="405"/>
      <c r="X2307" s="406">
        <v>0</v>
      </c>
      <c r="Y2307" s="407">
        <v>0</v>
      </c>
      <c r="Z2307" s="408">
        <v>0</v>
      </c>
      <c r="AA2307" s="407">
        <v>0</v>
      </c>
      <c r="AB2307" s="408">
        <v>0</v>
      </c>
      <c r="AC2307" s="407">
        <v>0</v>
      </c>
      <c r="AD2307" s="408">
        <v>0</v>
      </c>
      <c r="AE2307" s="407">
        <v>0</v>
      </c>
      <c r="AF2307" s="408">
        <v>0</v>
      </c>
      <c r="AG2307" s="407">
        <v>0</v>
      </c>
      <c r="AI2307" s="406">
        <v>0</v>
      </c>
      <c r="AJ2307" s="407">
        <v>0</v>
      </c>
      <c r="AK2307" s="408">
        <v>0</v>
      </c>
      <c r="AL2307" s="407">
        <v>0</v>
      </c>
      <c r="AM2307" s="408">
        <v>0</v>
      </c>
      <c r="AN2307" s="407">
        <v>0</v>
      </c>
      <c r="AO2307" s="408">
        <v>0</v>
      </c>
      <c r="AP2307" s="407">
        <v>0</v>
      </c>
      <c r="AQ2307" s="408">
        <v>0</v>
      </c>
      <c r="AR2307" s="407">
        <v>0</v>
      </c>
      <c r="AT2307" s="406">
        <v>0</v>
      </c>
      <c r="AU2307" s="407">
        <v>0</v>
      </c>
      <c r="AV2307" s="408">
        <v>0</v>
      </c>
      <c r="AW2307" s="407">
        <v>0</v>
      </c>
      <c r="AX2307" s="408">
        <v>0</v>
      </c>
      <c r="AY2307" s="407">
        <v>0</v>
      </c>
      <c r="AZ2307" s="408">
        <v>0</v>
      </c>
      <c r="BA2307" s="407">
        <v>0</v>
      </c>
      <c r="BB2307" s="408">
        <v>0</v>
      </c>
      <c r="BC2307" s="407">
        <v>0</v>
      </c>
    </row>
    <row r="2308" spans="1:55" x14ac:dyDescent="0.35">
      <c r="A2308" s="385" t="str" cm="1">
        <f t="array" ref="A2308">IFERROR(_xlfn.IFS(AND(F2308="Renta Variable",O2308=1),IFERROR(MATCH(B2308,[1]RV_Det!C:C,0),"Rev"),AND(J2308="Corporativa",O2308=1,I2308="EM"),IFERROR(MATCH(B2308,[1]RF_Corps!B:B,0),"Rev"),AND(F2308="Alternativos",O2308=1),IFERROR(MATCH(B2308,[1]Rep4!C:C,0),"Rev")),"")</f>
        <v/>
      </c>
      <c r="B2308" s="394" t="s">
        <v>6080</v>
      </c>
      <c r="C2308" s="409" t="s">
        <v>6081</v>
      </c>
      <c r="D2308" s="395" t="s">
        <v>6082</v>
      </c>
      <c r="E2308" s="396" t="str">
        <f>IF(B2308="","",INDEX([1]CatGlob!$S:$S,IFERROR(MATCH(MID(B2308,7,1),[1]CatGlob!$R:$R,0),MATCH(MID(B2308,1,2),[1]CatGlob!$R:$R,0))))</f>
        <v>DOL</v>
      </c>
      <c r="F2308" s="397" t="s">
        <v>43</v>
      </c>
      <c r="G2308" s="398" t="s">
        <v>358</v>
      </c>
      <c r="H2308" s="399" t="s">
        <v>147</v>
      </c>
      <c r="I2308" s="399" t="s">
        <v>4827</v>
      </c>
      <c r="J2308" s="399" t="s">
        <v>600</v>
      </c>
      <c r="K2308" s="396" t="s">
        <v>600</v>
      </c>
      <c r="L2308" s="400" t="str">
        <f>IF(ISERROR(MATCH(M2308,M$10:M2307,0)),M2308,"")</f>
        <v/>
      </c>
      <c r="M2308" s="401" t="str">
        <f>IF(B2308="","",IF(ISERROR(MATCH(F2308&amp;"_"&amp;G2308&amp;"_"&amp;H2308&amp;"_"&amp;I2308&amp;"_"&amp;J2308&amp;IF(K2308="","","_"&amp;K2308),[1]CatGlob!$B:$B,0)),F2308&amp;"_"&amp;G2308&amp;"_"&amp;H2308&amp;"_"&amp;I2308&amp;"_"&amp;J2308&amp;IF(K2308="","","_"&amp;K2308),INDEX([1]CatGlob!$C:$C,MATCH(F2308&amp;"_"&amp;G2308&amp;"_"&amp;H2308&amp;"_"&amp;I2308&amp;"_"&amp;J2308&amp;IF(K2308="","","_"&amp;K2308),[1]CatGlob!$B:$B,0))))</f>
        <v>RVI_EM_ASEU_EXJAP</v>
      </c>
      <c r="N2308" s="402" t="str">
        <f t="shared" si="71"/>
        <v/>
      </c>
      <c r="O2308" s="402" t="str">
        <f t="shared" si="70"/>
        <v/>
      </c>
      <c r="P2308" s="401" t="str">
        <f>IF(LEN(B2308)&gt;8,INDEX([1]CatGlob!$X:$X,MATCH(M2308,[1]CatGlob!$W:$W,0)),"")</f>
        <v>INTER</v>
      </c>
      <c r="Q2308" s="403" t="str">
        <f>INDEX([1]CatGlob!P:P,MATCH(M2308,[1]CatGlob!O:O,0))</f>
        <v>RVI</v>
      </c>
      <c r="R2308" s="403" t="s">
        <v>1017</v>
      </c>
      <c r="S2308" s="403" t="s">
        <v>1018</v>
      </c>
      <c r="T2308" s="403" t="str">
        <f>INDEX([1]CatGlob!$D:$D,MATCH($M2308,[1]CatGlob!$C:$C,0))</f>
        <v>RVI</v>
      </c>
      <c r="U2308" s="403" t="s">
        <v>602</v>
      </c>
      <c r="V2308" s="404" t="str">
        <f>INDEX([1]CatGlob!$F:$F,MATCH($M2308,[1]CatGlob!$C:$C,0))</f>
        <v>RVI</v>
      </c>
      <c r="W2308" s="405"/>
      <c r="X2308" s="406">
        <v>0</v>
      </c>
      <c r="Y2308" s="407">
        <v>0</v>
      </c>
      <c r="Z2308" s="408">
        <v>0</v>
      </c>
      <c r="AA2308" s="407">
        <v>0</v>
      </c>
      <c r="AB2308" s="408">
        <v>0</v>
      </c>
      <c r="AC2308" s="407">
        <v>0</v>
      </c>
      <c r="AD2308" s="408">
        <v>0</v>
      </c>
      <c r="AE2308" s="407">
        <v>0</v>
      </c>
      <c r="AF2308" s="408">
        <v>0</v>
      </c>
      <c r="AG2308" s="407">
        <v>0</v>
      </c>
      <c r="AI2308" s="406">
        <v>0</v>
      </c>
      <c r="AJ2308" s="407">
        <v>0</v>
      </c>
      <c r="AK2308" s="408">
        <v>0</v>
      </c>
      <c r="AL2308" s="407">
        <v>0</v>
      </c>
      <c r="AM2308" s="408">
        <v>0</v>
      </c>
      <c r="AN2308" s="407">
        <v>0</v>
      </c>
      <c r="AO2308" s="408">
        <v>0</v>
      </c>
      <c r="AP2308" s="407">
        <v>0</v>
      </c>
      <c r="AQ2308" s="408">
        <v>0</v>
      </c>
      <c r="AR2308" s="407">
        <v>0</v>
      </c>
      <c r="AT2308" s="406">
        <v>0</v>
      </c>
      <c r="AU2308" s="407">
        <v>0</v>
      </c>
      <c r="AV2308" s="408">
        <v>0</v>
      </c>
      <c r="AW2308" s="407">
        <v>0</v>
      </c>
      <c r="AX2308" s="408">
        <v>0</v>
      </c>
      <c r="AY2308" s="407">
        <v>0</v>
      </c>
      <c r="AZ2308" s="408">
        <v>0</v>
      </c>
      <c r="BA2308" s="407">
        <v>0</v>
      </c>
      <c r="BB2308" s="408">
        <v>0</v>
      </c>
      <c r="BC2308" s="407">
        <v>0</v>
      </c>
    </row>
    <row r="2309" spans="1:55" x14ac:dyDescent="0.35">
      <c r="A2309" s="385" cm="1">
        <f t="array" ref="A2309">IFERROR(_xlfn.IFS(AND(F2309="Renta Variable",O2309=1),IFERROR(MATCH(B2309,[1]RV_Det!C:C,0),"Rev"),AND(J2309="Corporativa",O2309=1,I2309="EM"),IFERROR(MATCH(B2309,[1]RF_Corps!B:B,0),"Rev"),AND(F2309="Alternativos",O2309=1),IFERROR(MATCH(B2309,[1]Rep4!C:C,0),"Rev")),"")</f>
        <v>298</v>
      </c>
      <c r="B2309" s="394" t="s">
        <v>6083</v>
      </c>
      <c r="C2309" s="409" t="s">
        <v>6084</v>
      </c>
      <c r="D2309" s="395" t="s">
        <v>6085</v>
      </c>
      <c r="E2309" s="396" t="str">
        <f>IF(B2309="","",INDEX([1]CatGlob!$S:$S,IFERROR(MATCH(MID(B2309,7,1),[1]CatGlob!$R:$R,0),MATCH(MID(B2309,1,2),[1]CatGlob!$R:$R,0))))</f>
        <v>DOL</v>
      </c>
      <c r="F2309" s="397" t="s">
        <v>43</v>
      </c>
      <c r="G2309" s="398" t="s">
        <v>358</v>
      </c>
      <c r="H2309" s="399" t="s">
        <v>147</v>
      </c>
      <c r="I2309" s="399" t="s">
        <v>4827</v>
      </c>
      <c r="J2309" s="399" t="s">
        <v>600</v>
      </c>
      <c r="K2309" s="396" t="s">
        <v>600</v>
      </c>
      <c r="L2309" s="400" t="str">
        <f>IF(ISERROR(MATCH(M2309,M$10:M2308,0)),M2309,"")</f>
        <v/>
      </c>
      <c r="M2309" s="401" t="str">
        <f>IF(B2309="","",IF(ISERROR(MATCH(F2309&amp;"_"&amp;G2309&amp;"_"&amp;H2309&amp;"_"&amp;I2309&amp;"_"&amp;J2309&amp;IF(K2309="","","_"&amp;K2309),[1]CatGlob!$B:$B,0)),F2309&amp;"_"&amp;G2309&amp;"_"&amp;H2309&amp;"_"&amp;I2309&amp;"_"&amp;J2309&amp;IF(K2309="","","_"&amp;K2309),INDEX([1]CatGlob!$C:$C,MATCH(F2309&amp;"_"&amp;G2309&amp;"_"&amp;H2309&amp;"_"&amp;I2309&amp;"_"&amp;J2309&amp;IF(K2309="","","_"&amp;K2309),[1]CatGlob!$B:$B,0))))</f>
        <v>RVI_EM_ASEU_EXJAP</v>
      </c>
      <c r="N2309" s="402" t="str">
        <f t="shared" si="71"/>
        <v/>
      </c>
      <c r="O2309" s="402">
        <f t="shared" si="70"/>
        <v>1</v>
      </c>
      <c r="P2309" s="401" t="str">
        <f>IF(LEN(B2309)&gt;8,INDEX([1]CatGlob!$X:$X,MATCH(M2309,[1]CatGlob!$W:$W,0)),"")</f>
        <v>INTER</v>
      </c>
      <c r="Q2309" s="403" t="str">
        <f>INDEX([1]CatGlob!P:P,MATCH(M2309,[1]CatGlob!O:O,0))</f>
        <v>RVI</v>
      </c>
      <c r="R2309" s="403" t="s">
        <v>1017</v>
      </c>
      <c r="S2309" s="403" t="s">
        <v>1018</v>
      </c>
      <c r="T2309" s="403" t="str">
        <f>INDEX([1]CatGlob!$D:$D,MATCH($M2309,[1]CatGlob!$C:$C,0))</f>
        <v>RVI</v>
      </c>
      <c r="U2309" s="403" t="s">
        <v>602</v>
      </c>
      <c r="V2309" s="404" t="str">
        <f>INDEX([1]CatGlob!$F:$F,MATCH($M2309,[1]CatGlob!$C:$C,0))</f>
        <v>RVI</v>
      </c>
      <c r="W2309" s="405"/>
      <c r="X2309" s="406">
        <v>0</v>
      </c>
      <c r="Y2309" s="407">
        <v>0</v>
      </c>
      <c r="Z2309" s="408">
        <v>-1.18938813083825E-7</v>
      </c>
      <c r="AA2309" s="407">
        <v>-3.91855647929873E-5</v>
      </c>
      <c r="AB2309" s="408">
        <v>0</v>
      </c>
      <c r="AC2309" s="407">
        <v>0</v>
      </c>
      <c r="AD2309" s="408">
        <v>0</v>
      </c>
      <c r="AE2309" s="407">
        <v>0</v>
      </c>
      <c r="AF2309" s="408">
        <v>-1.54840591018255E-8</v>
      </c>
      <c r="AG2309" s="407">
        <v>-5.1013759550921903E-6</v>
      </c>
      <c r="AI2309" s="406">
        <v>0</v>
      </c>
      <c r="AJ2309" s="407">
        <v>0</v>
      </c>
      <c r="AK2309" s="408">
        <v>-3.2681687755274997E-8</v>
      </c>
      <c r="AL2309" s="407">
        <v>-1.0767304825520799E-5</v>
      </c>
      <c r="AM2309" s="408">
        <v>0</v>
      </c>
      <c r="AN2309" s="407">
        <v>0</v>
      </c>
      <c r="AO2309" s="408">
        <v>0</v>
      </c>
      <c r="AP2309" s="407">
        <v>0</v>
      </c>
      <c r="AQ2309" s="408">
        <v>-9.4345038062785693E-9</v>
      </c>
      <c r="AR2309" s="407">
        <v>-3.1082904628553401E-6</v>
      </c>
      <c r="AT2309" s="406">
        <v>0</v>
      </c>
      <c r="AU2309" s="407">
        <v>0</v>
      </c>
      <c r="AV2309" s="408">
        <v>-3.4104410846127698E-8</v>
      </c>
      <c r="AW2309" s="407">
        <v>-1.1236034325179399E-5</v>
      </c>
      <c r="AX2309" s="408">
        <v>0</v>
      </c>
      <c r="AY2309" s="407">
        <v>0</v>
      </c>
      <c r="AZ2309" s="408">
        <v>0</v>
      </c>
      <c r="BA2309" s="407">
        <v>0</v>
      </c>
      <c r="BB2309" s="408">
        <v>-1.5609059825115801E-8</v>
      </c>
      <c r="BC2309" s="407">
        <v>-5.1425586200587696E-6</v>
      </c>
    </row>
    <row r="2310" spans="1:55" x14ac:dyDescent="0.35">
      <c r="A2310" s="385" t="str" cm="1">
        <f t="array" ref="A2310">IFERROR(_xlfn.IFS(AND(F2310="Renta Variable",O2310=1),IFERROR(MATCH(B2310,[1]RV_Det!C:C,0),"Rev"),AND(J2310="Corporativa",O2310=1,I2310="EM"),IFERROR(MATCH(B2310,[1]RF_Corps!B:B,0),"Rev"),AND(F2310="Alternativos",O2310=1),IFERROR(MATCH(B2310,[1]Rep4!C:C,0),"Rev")),"")</f>
        <v/>
      </c>
      <c r="B2310" s="394" t="s">
        <v>6086</v>
      </c>
      <c r="C2310" s="409" t="s">
        <v>6087</v>
      </c>
      <c r="D2310" s="395" t="s">
        <v>6088</v>
      </c>
      <c r="E2310" s="396" t="str">
        <f>IF(B2310="","",INDEX([1]CatGlob!$S:$S,IFERROR(MATCH(MID(B2310,7,1),[1]CatGlob!$R:$R,0),MATCH(MID(B2310,1,2),[1]CatGlob!$R:$R,0))))</f>
        <v>DOL</v>
      </c>
      <c r="F2310" s="397" t="s">
        <v>43</v>
      </c>
      <c r="G2310" s="398" t="s">
        <v>358</v>
      </c>
      <c r="H2310" s="399" t="s">
        <v>147</v>
      </c>
      <c r="I2310" s="399" t="s">
        <v>4827</v>
      </c>
      <c r="J2310" s="399" t="s">
        <v>600</v>
      </c>
      <c r="K2310" s="396" t="s">
        <v>600</v>
      </c>
      <c r="L2310" s="400" t="str">
        <f>IF(ISERROR(MATCH(M2310,M$10:M2309,0)),M2310,"")</f>
        <v/>
      </c>
      <c r="M2310" s="401" t="str">
        <f>IF(B2310="","",IF(ISERROR(MATCH(F2310&amp;"_"&amp;G2310&amp;"_"&amp;H2310&amp;"_"&amp;I2310&amp;"_"&amp;J2310&amp;IF(K2310="","","_"&amp;K2310),[1]CatGlob!$B:$B,0)),F2310&amp;"_"&amp;G2310&amp;"_"&amp;H2310&amp;"_"&amp;I2310&amp;"_"&amp;J2310&amp;IF(K2310="","","_"&amp;K2310),INDEX([1]CatGlob!$C:$C,MATCH(F2310&amp;"_"&amp;G2310&amp;"_"&amp;H2310&amp;"_"&amp;I2310&amp;"_"&amp;J2310&amp;IF(K2310="","","_"&amp;K2310),[1]CatGlob!$B:$B,0))))</f>
        <v>RVI_EM_ASEU_EXJAP</v>
      </c>
      <c r="N2310" s="402" t="str">
        <f t="shared" si="71"/>
        <v/>
      </c>
      <c r="O2310" s="402" t="str">
        <f t="shared" ref="O2310:O2373" si="72">IF(SUM(ABS(AF2310),ABS(AQ2310),ABS(BB2310))&lt;&gt;0,1,"")</f>
        <v/>
      </c>
      <c r="P2310" s="401" t="str">
        <f>IF(LEN(B2310)&gt;8,INDEX([1]CatGlob!$X:$X,MATCH(M2310,[1]CatGlob!$W:$W,0)),"")</f>
        <v>INTER</v>
      </c>
      <c r="Q2310" s="403" t="str">
        <f>INDEX([1]CatGlob!P:P,MATCH(M2310,[1]CatGlob!O:O,0))</f>
        <v>RVI</v>
      </c>
      <c r="R2310" s="403" t="s">
        <v>1017</v>
      </c>
      <c r="S2310" s="403" t="s">
        <v>1018</v>
      </c>
      <c r="T2310" s="403" t="str">
        <f>INDEX([1]CatGlob!$D:$D,MATCH($M2310,[1]CatGlob!$C:$C,0))</f>
        <v>RVI</v>
      </c>
      <c r="U2310" s="403" t="s">
        <v>602</v>
      </c>
      <c r="V2310" s="404" t="str">
        <f>INDEX([1]CatGlob!$F:$F,MATCH($M2310,[1]CatGlob!$C:$C,0))</f>
        <v>RVI</v>
      </c>
      <c r="W2310" s="405"/>
      <c r="X2310" s="406">
        <v>0</v>
      </c>
      <c r="Y2310" s="407">
        <v>0</v>
      </c>
      <c r="Z2310" s="408">
        <v>0</v>
      </c>
      <c r="AA2310" s="407">
        <v>0</v>
      </c>
      <c r="AB2310" s="408">
        <v>0</v>
      </c>
      <c r="AC2310" s="407">
        <v>0</v>
      </c>
      <c r="AD2310" s="408">
        <v>0</v>
      </c>
      <c r="AE2310" s="407">
        <v>0</v>
      </c>
      <c r="AF2310" s="408">
        <v>0</v>
      </c>
      <c r="AG2310" s="407">
        <v>0</v>
      </c>
      <c r="AI2310" s="406">
        <v>0</v>
      </c>
      <c r="AJ2310" s="407">
        <v>0</v>
      </c>
      <c r="AK2310" s="408">
        <v>0</v>
      </c>
      <c r="AL2310" s="407">
        <v>0</v>
      </c>
      <c r="AM2310" s="408">
        <v>0</v>
      </c>
      <c r="AN2310" s="407">
        <v>0</v>
      </c>
      <c r="AO2310" s="408">
        <v>0</v>
      </c>
      <c r="AP2310" s="407">
        <v>0</v>
      </c>
      <c r="AQ2310" s="408">
        <v>0</v>
      </c>
      <c r="AR2310" s="407">
        <v>0</v>
      </c>
      <c r="AT2310" s="406">
        <v>0</v>
      </c>
      <c r="AU2310" s="407">
        <v>0</v>
      </c>
      <c r="AV2310" s="408">
        <v>0</v>
      </c>
      <c r="AW2310" s="407">
        <v>0</v>
      </c>
      <c r="AX2310" s="408">
        <v>0</v>
      </c>
      <c r="AY2310" s="407">
        <v>0</v>
      </c>
      <c r="AZ2310" s="408">
        <v>0</v>
      </c>
      <c r="BA2310" s="407">
        <v>0</v>
      </c>
      <c r="BB2310" s="408">
        <v>0</v>
      </c>
      <c r="BC2310" s="407">
        <v>0</v>
      </c>
    </row>
    <row r="2311" spans="1:55" x14ac:dyDescent="0.35">
      <c r="A2311" s="385" cm="1">
        <f t="array" ref="A2311">IFERROR(_xlfn.IFS(AND(F2311="Renta Variable",O2311=1),IFERROR(MATCH(B2311,[1]RV_Det!C:C,0),"Rev"),AND(J2311="Corporativa",O2311=1,I2311="EM"),IFERROR(MATCH(B2311,[1]RF_Corps!B:B,0),"Rev"),AND(F2311="Alternativos",O2311=1),IFERROR(MATCH(B2311,[1]Rep4!C:C,0),"Rev")),"")</f>
        <v>293</v>
      </c>
      <c r="B2311" s="394" t="s">
        <v>6089</v>
      </c>
      <c r="C2311" s="409" t="s">
        <v>6090</v>
      </c>
      <c r="D2311" s="395" t="s">
        <v>6091</v>
      </c>
      <c r="E2311" s="396" t="str">
        <f>IF(B2311="","",INDEX([1]CatGlob!$S:$S,IFERROR(MATCH(MID(B2311,7,1),[1]CatGlob!$R:$R,0),MATCH(MID(B2311,1,2),[1]CatGlob!$R:$R,0))))</f>
        <v>DOL</v>
      </c>
      <c r="F2311" s="397" t="s">
        <v>43</v>
      </c>
      <c r="G2311" s="398" t="s">
        <v>358</v>
      </c>
      <c r="H2311" s="399" t="s">
        <v>147</v>
      </c>
      <c r="I2311" s="399" t="s">
        <v>4827</v>
      </c>
      <c r="J2311" s="399" t="s">
        <v>600</v>
      </c>
      <c r="K2311" s="396" t="s">
        <v>600</v>
      </c>
      <c r="L2311" s="400" t="str">
        <f>IF(ISERROR(MATCH(M2311,M$10:M2310,0)),M2311,"")</f>
        <v/>
      </c>
      <c r="M2311" s="401" t="str">
        <f>IF(B2311="","",IF(ISERROR(MATCH(F2311&amp;"_"&amp;G2311&amp;"_"&amp;H2311&amp;"_"&amp;I2311&amp;"_"&amp;J2311&amp;IF(K2311="","","_"&amp;K2311),[1]CatGlob!$B:$B,0)),F2311&amp;"_"&amp;G2311&amp;"_"&amp;H2311&amp;"_"&amp;I2311&amp;"_"&amp;J2311&amp;IF(K2311="","","_"&amp;K2311),INDEX([1]CatGlob!$C:$C,MATCH(F2311&amp;"_"&amp;G2311&amp;"_"&amp;H2311&amp;"_"&amp;I2311&amp;"_"&amp;J2311&amp;IF(K2311="","","_"&amp;K2311),[1]CatGlob!$B:$B,0))))</f>
        <v>RVI_EM_ASEU_EXJAP</v>
      </c>
      <c r="N2311" s="402" t="str">
        <f t="shared" si="71"/>
        <v/>
      </c>
      <c r="O2311" s="402">
        <f t="shared" si="72"/>
        <v>1</v>
      </c>
      <c r="P2311" s="401" t="str">
        <f>IF(LEN(B2311)&gt;8,INDEX([1]CatGlob!$X:$X,MATCH(M2311,[1]CatGlob!$W:$W,0)),"")</f>
        <v>INTER</v>
      </c>
      <c r="Q2311" s="403" t="str">
        <f>INDEX([1]CatGlob!P:P,MATCH(M2311,[1]CatGlob!O:O,0))</f>
        <v>RVI</v>
      </c>
      <c r="R2311" s="403" t="s">
        <v>1017</v>
      </c>
      <c r="S2311" s="403" t="s">
        <v>1018</v>
      </c>
      <c r="T2311" s="403" t="str">
        <f>INDEX([1]CatGlob!$D:$D,MATCH($M2311,[1]CatGlob!$C:$C,0))</f>
        <v>RVI</v>
      </c>
      <c r="U2311" s="403" t="s">
        <v>602</v>
      </c>
      <c r="V2311" s="404" t="str">
        <f>INDEX([1]CatGlob!$F:$F,MATCH($M2311,[1]CatGlob!$C:$C,0))</f>
        <v>RVI</v>
      </c>
      <c r="W2311" s="405"/>
      <c r="X2311" s="406">
        <v>0</v>
      </c>
      <c r="Y2311" s="407">
        <v>0</v>
      </c>
      <c r="Z2311" s="408">
        <v>0</v>
      </c>
      <c r="AA2311" s="407">
        <v>0</v>
      </c>
      <c r="AB2311" s="408">
        <v>-6.4414390068738696E-6</v>
      </c>
      <c r="AC2311" s="407">
        <v>-8.4140039602331696E-4</v>
      </c>
      <c r="AD2311" s="408">
        <v>0</v>
      </c>
      <c r="AE2311" s="407">
        <v>0</v>
      </c>
      <c r="AF2311" s="408">
        <v>-3.2717937453366001E-6</v>
      </c>
      <c r="AG2311" s="407">
        <v>-4.27371671158437E-4</v>
      </c>
      <c r="AI2311" s="406">
        <v>2.0011240964775501E-7</v>
      </c>
      <c r="AJ2311" s="407">
        <v>2.6139292952365201E-5</v>
      </c>
      <c r="AK2311" s="408">
        <v>2.0011240964775501E-7</v>
      </c>
      <c r="AL2311" s="407">
        <v>2.6139292952365201E-5</v>
      </c>
      <c r="AM2311" s="408">
        <v>-1.8412955353315E-6</v>
      </c>
      <c r="AN2311" s="407">
        <v>-2.4051563518590101E-4</v>
      </c>
      <c r="AO2311" s="408">
        <v>2.0011240964775501E-7</v>
      </c>
      <c r="AP2311" s="407">
        <v>2.6139292952365201E-5</v>
      </c>
      <c r="AQ2311" s="408">
        <v>-7.0712333078924296E-7</v>
      </c>
      <c r="AR2311" s="407">
        <v>-9.2366604786341006E-5</v>
      </c>
      <c r="AT2311" s="406">
        <v>1.3210284531442799E-6</v>
      </c>
      <c r="AU2311" s="407">
        <v>1.7255676221239501E-4</v>
      </c>
      <c r="AV2311" s="408">
        <v>1.3210284531442799E-6</v>
      </c>
      <c r="AW2311" s="407">
        <v>1.7255676221239501E-4</v>
      </c>
      <c r="AX2311" s="408">
        <v>-1.3251244134041E-5</v>
      </c>
      <c r="AY2311" s="407">
        <v>-1.73091789679169E-3</v>
      </c>
      <c r="AZ2311" s="408">
        <v>1.3210284531442799E-6</v>
      </c>
      <c r="BA2311" s="407">
        <v>1.7255676221239501E-4</v>
      </c>
      <c r="BB2311" s="408">
        <v>-2.3182334589047901E-6</v>
      </c>
      <c r="BC2311" s="407">
        <v>-3.02814720555221E-4</v>
      </c>
    </row>
    <row r="2312" spans="1:55" x14ac:dyDescent="0.35">
      <c r="A2312" s="385" t="str" cm="1">
        <f t="array" ref="A2312">IFERROR(_xlfn.IFS(AND(F2312="Renta Variable",O2312=1),IFERROR(MATCH(B2312,[1]RV_Det!C:C,0),"Rev"),AND(J2312="Corporativa",O2312=1,I2312="EM"),IFERROR(MATCH(B2312,[1]RF_Corps!B:B,0),"Rev"),AND(F2312="Alternativos",O2312=1),IFERROR(MATCH(B2312,[1]Rep4!C:C,0),"Rev")),"")</f>
        <v/>
      </c>
      <c r="B2312" s="396" t="s">
        <v>6092</v>
      </c>
      <c r="C2312" s="412" t="s">
        <v>6093</v>
      </c>
      <c r="D2312" s="395" t="s">
        <v>6094</v>
      </c>
      <c r="E2312" s="396" t="str">
        <f>IF(B2312="","",INDEX([1]CatGlob!$S:$S,IFERROR(MATCH(MID(B2312,7,1),[1]CatGlob!$R:$R,0),MATCH(MID(B2312,1,2),[1]CatGlob!$R:$R,0))))</f>
        <v>DOL</v>
      </c>
      <c r="F2312" s="397" t="s">
        <v>43</v>
      </c>
      <c r="G2312" s="398" t="s">
        <v>358</v>
      </c>
      <c r="H2312" s="399" t="s">
        <v>147</v>
      </c>
      <c r="I2312" s="399" t="s">
        <v>4827</v>
      </c>
      <c r="J2312" s="399" t="s">
        <v>600</v>
      </c>
      <c r="K2312" s="396" t="s">
        <v>600</v>
      </c>
      <c r="L2312" s="400" t="str">
        <f>IF(ISERROR(MATCH(M2312,M$10:M2311,0)),M2312,"")</f>
        <v/>
      </c>
      <c r="M2312" s="401" t="str">
        <f>IF(B2312="","",IF(ISERROR(MATCH(F2312&amp;"_"&amp;G2312&amp;"_"&amp;H2312&amp;"_"&amp;I2312&amp;"_"&amp;J2312&amp;IF(K2312="","","_"&amp;K2312),[1]CatGlob!$B:$B,0)),F2312&amp;"_"&amp;G2312&amp;"_"&amp;H2312&amp;"_"&amp;I2312&amp;"_"&amp;J2312&amp;IF(K2312="","","_"&amp;K2312),INDEX([1]CatGlob!$C:$C,MATCH(F2312&amp;"_"&amp;G2312&amp;"_"&amp;H2312&amp;"_"&amp;I2312&amp;"_"&amp;J2312&amp;IF(K2312="","","_"&amp;K2312),[1]CatGlob!$B:$B,0))))</f>
        <v>RVI_EM_ASEU_EXJAP</v>
      </c>
      <c r="N2312" s="402" t="str">
        <f t="shared" si="71"/>
        <v/>
      </c>
      <c r="O2312" s="402" t="str">
        <f t="shared" si="72"/>
        <v/>
      </c>
      <c r="P2312" s="401" t="str">
        <f>IF(LEN(B2312)&gt;8,INDEX([1]CatGlob!$X:$X,MATCH(M2312,[1]CatGlob!$W:$W,0)),"")</f>
        <v>INTER</v>
      </c>
      <c r="Q2312" s="403" t="str">
        <f>INDEX([1]CatGlob!P:P,MATCH(M2312,[1]CatGlob!O:O,0))</f>
        <v>RVI</v>
      </c>
      <c r="R2312" s="403" t="s">
        <v>1017</v>
      </c>
      <c r="S2312" s="403" t="s">
        <v>1018</v>
      </c>
      <c r="T2312" s="403" t="str">
        <f>INDEX([1]CatGlob!$D:$D,MATCH($M2312,[1]CatGlob!$C:$C,0))</f>
        <v>RVI</v>
      </c>
      <c r="U2312" s="403" t="s">
        <v>602</v>
      </c>
      <c r="V2312" s="404" t="str">
        <f>INDEX([1]CatGlob!$F:$F,MATCH($M2312,[1]CatGlob!$C:$C,0))</f>
        <v>RVI</v>
      </c>
      <c r="W2312" s="405"/>
      <c r="X2312" s="406">
        <v>0</v>
      </c>
      <c r="Y2312" s="407">
        <v>0</v>
      </c>
      <c r="Z2312" s="408">
        <v>0</v>
      </c>
      <c r="AA2312" s="407">
        <v>0</v>
      </c>
      <c r="AB2312" s="408">
        <v>0</v>
      </c>
      <c r="AC2312" s="407">
        <v>0</v>
      </c>
      <c r="AD2312" s="408">
        <v>0</v>
      </c>
      <c r="AE2312" s="407">
        <v>0</v>
      </c>
      <c r="AF2312" s="408">
        <v>0</v>
      </c>
      <c r="AG2312" s="407">
        <v>0</v>
      </c>
      <c r="AI2312" s="406">
        <v>0</v>
      </c>
      <c r="AJ2312" s="407">
        <v>0</v>
      </c>
      <c r="AK2312" s="408">
        <v>0</v>
      </c>
      <c r="AL2312" s="407">
        <v>0</v>
      </c>
      <c r="AM2312" s="408">
        <v>0</v>
      </c>
      <c r="AN2312" s="407">
        <v>0</v>
      </c>
      <c r="AO2312" s="408">
        <v>0</v>
      </c>
      <c r="AP2312" s="407">
        <v>0</v>
      </c>
      <c r="AQ2312" s="408">
        <v>0</v>
      </c>
      <c r="AR2312" s="407">
        <v>0</v>
      </c>
      <c r="AT2312" s="406">
        <v>0</v>
      </c>
      <c r="AU2312" s="407">
        <v>0</v>
      </c>
      <c r="AV2312" s="408">
        <v>0</v>
      </c>
      <c r="AW2312" s="407">
        <v>0</v>
      </c>
      <c r="AX2312" s="408">
        <v>0</v>
      </c>
      <c r="AY2312" s="407">
        <v>0</v>
      </c>
      <c r="AZ2312" s="408">
        <v>0</v>
      </c>
      <c r="BA2312" s="407">
        <v>0</v>
      </c>
      <c r="BB2312" s="408">
        <v>0</v>
      </c>
      <c r="BC2312" s="407">
        <v>0</v>
      </c>
    </row>
    <row r="2313" spans="1:55" x14ac:dyDescent="0.35">
      <c r="A2313" s="385" cm="1">
        <f t="array" ref="A2313">IFERROR(_xlfn.IFS(AND(F2313="Renta Variable",O2313=1),IFERROR(MATCH(B2313,[1]RV_Det!C:C,0),"Rev"),AND(J2313="Corporativa",O2313=1,I2313="EM"),IFERROR(MATCH(B2313,[1]RF_Corps!B:B,0),"Rev"),AND(F2313="Alternativos",O2313=1),IFERROR(MATCH(B2313,[1]Rep4!C:C,0),"Rev")),"")</f>
        <v>284</v>
      </c>
      <c r="B2313" s="396" t="s">
        <v>6095</v>
      </c>
      <c r="C2313" s="412" t="s">
        <v>6096</v>
      </c>
      <c r="D2313" s="395" t="s">
        <v>6088</v>
      </c>
      <c r="E2313" s="396" t="str">
        <f>IF(B2313="","",INDEX([1]CatGlob!$S:$S,IFERROR(MATCH(MID(B2313,7,1),[1]CatGlob!$R:$R,0),MATCH(MID(B2313,1,2),[1]CatGlob!$R:$R,0))))</f>
        <v>DOL</v>
      </c>
      <c r="F2313" s="397" t="s">
        <v>43</v>
      </c>
      <c r="G2313" s="398" t="s">
        <v>358</v>
      </c>
      <c r="H2313" s="399" t="s">
        <v>147</v>
      </c>
      <c r="I2313" s="399" t="s">
        <v>4827</v>
      </c>
      <c r="J2313" s="399" t="s">
        <v>600</v>
      </c>
      <c r="K2313" s="396" t="s">
        <v>600</v>
      </c>
      <c r="L2313" s="400" t="str">
        <f>IF(ISERROR(MATCH(M2313,M$10:M2312,0)),M2313,"")</f>
        <v/>
      </c>
      <c r="M2313" s="401" t="str">
        <f>IF(B2313="","",IF(ISERROR(MATCH(F2313&amp;"_"&amp;G2313&amp;"_"&amp;H2313&amp;"_"&amp;I2313&amp;"_"&amp;J2313&amp;IF(K2313="","","_"&amp;K2313),[1]CatGlob!$B:$B,0)),F2313&amp;"_"&amp;G2313&amp;"_"&amp;H2313&amp;"_"&amp;I2313&amp;"_"&amp;J2313&amp;IF(K2313="","","_"&amp;K2313),INDEX([1]CatGlob!$C:$C,MATCH(F2313&amp;"_"&amp;G2313&amp;"_"&amp;H2313&amp;"_"&amp;I2313&amp;"_"&amp;J2313&amp;IF(K2313="","","_"&amp;K2313),[1]CatGlob!$B:$B,0))))</f>
        <v>RVI_EM_ASEU_EXJAP</v>
      </c>
      <c r="N2313" s="402" t="str">
        <f t="shared" ref="N2313:N2376" si="73">+IF(AND(F2313="Renta Fija",SUM(ABS(AF2313),ABS(AQ2313),ABS(BB2313))&lt;&gt;0),IF(GG2313&lt;&gt;0,"","rev"),"")</f>
        <v/>
      </c>
      <c r="O2313" s="402">
        <f t="shared" si="72"/>
        <v>1</v>
      </c>
      <c r="P2313" s="401" t="str">
        <f>IF(LEN(B2313)&gt;8,INDEX([1]CatGlob!$X:$X,MATCH(M2313,[1]CatGlob!$W:$W,0)),"")</f>
        <v>INTER</v>
      </c>
      <c r="Q2313" s="403" t="str">
        <f>INDEX([1]CatGlob!P:P,MATCH(M2313,[1]CatGlob!O:O,0))</f>
        <v>RVI</v>
      </c>
      <c r="R2313" s="403" t="s">
        <v>1017</v>
      </c>
      <c r="S2313" s="403" t="s">
        <v>1018</v>
      </c>
      <c r="T2313" s="403" t="str">
        <f>INDEX([1]CatGlob!$D:$D,MATCH($M2313,[1]CatGlob!$C:$C,0))</f>
        <v>RVI</v>
      </c>
      <c r="U2313" s="403" t="s">
        <v>602</v>
      </c>
      <c r="V2313" s="404" t="str">
        <f>INDEX([1]CatGlob!$F:$F,MATCH($M2313,[1]CatGlob!$C:$C,0))</f>
        <v>RVI</v>
      </c>
      <c r="W2313" s="405"/>
      <c r="X2313" s="406">
        <v>0</v>
      </c>
      <c r="Y2313" s="407">
        <v>0</v>
      </c>
      <c r="Z2313" s="408">
        <v>-9.0070392556336205E-4</v>
      </c>
      <c r="AA2313" s="407">
        <v>-0.329852414675535</v>
      </c>
      <c r="AB2313" s="408">
        <v>0</v>
      </c>
      <c r="AC2313" s="407">
        <v>0</v>
      </c>
      <c r="AD2313" s="408">
        <v>0</v>
      </c>
      <c r="AE2313" s="407">
        <v>0</v>
      </c>
      <c r="AF2313" s="408">
        <v>-1.17258214161261E-4</v>
      </c>
      <c r="AG2313" s="407">
        <v>-4.2941863562370099E-2</v>
      </c>
      <c r="AI2313" s="406">
        <v>1.45854732355911E-7</v>
      </c>
      <c r="AJ2313" s="407">
        <v>5.3414372924720503E-5</v>
      </c>
      <c r="AK2313" s="408">
        <v>-1.30742323056352E-4</v>
      </c>
      <c r="AL2313" s="407">
        <v>-4.7879963367414298E-2</v>
      </c>
      <c r="AM2313" s="408">
        <v>1.45854732355911E-7</v>
      </c>
      <c r="AN2313" s="407">
        <v>5.3414372924720503E-5</v>
      </c>
      <c r="AO2313" s="408">
        <v>1.45854732355911E-7</v>
      </c>
      <c r="AP2313" s="407">
        <v>5.3414372924720503E-5</v>
      </c>
      <c r="AQ2313" s="408">
        <v>-3.7638760945734898E-5</v>
      </c>
      <c r="AR2313" s="407">
        <v>-1.37839259176184E-2</v>
      </c>
      <c r="AT2313" s="406">
        <v>1.15272934239527E-6</v>
      </c>
      <c r="AU2313" s="407">
        <v>4.2214821860397901E-4</v>
      </c>
      <c r="AV2313" s="408">
        <v>-4.3764659014034098E-3</v>
      </c>
      <c r="AW2313" s="407">
        <v>-1.602732934044</v>
      </c>
      <c r="AX2313" s="408">
        <v>1.15272934239527E-6</v>
      </c>
      <c r="AY2313" s="407">
        <v>4.2214821860397901E-4</v>
      </c>
      <c r="AZ2313" s="408">
        <v>1.15272934239527E-6</v>
      </c>
      <c r="BA2313" s="407">
        <v>4.2214821860397901E-4</v>
      </c>
      <c r="BB2313" s="408">
        <v>-2.0024154134162201E-3</v>
      </c>
      <c r="BC2313" s="407">
        <v>-0.73331706518923501</v>
      </c>
    </row>
    <row r="2314" spans="1:55" x14ac:dyDescent="0.35">
      <c r="A2314" s="385" cm="1">
        <f t="array" ref="A2314">IFERROR(_xlfn.IFS(AND(F2314="Renta Variable",O2314=1),IFERROR(MATCH(B2314,[1]RV_Det!C:C,0),"Rev"),AND(J2314="Corporativa",O2314=1,I2314="EM"),IFERROR(MATCH(B2314,[1]RF_Corps!B:B,0),"Rev"),AND(F2314="Alternativos",O2314=1),IFERROR(MATCH(B2314,[1]Rep4!C:C,0),"Rev")),"")</f>
        <v>300</v>
      </c>
      <c r="B2314" s="396" t="s">
        <v>6097</v>
      </c>
      <c r="C2314" s="412" t="s">
        <v>6098</v>
      </c>
      <c r="D2314" s="395" t="s">
        <v>6099</v>
      </c>
      <c r="E2314" s="396" t="str">
        <f>IF(B2314="","",INDEX([1]CatGlob!$S:$S,IFERROR(MATCH(MID(B2314,7,1),[1]CatGlob!$R:$R,0),MATCH(MID(B2314,1,2),[1]CatGlob!$R:$R,0))))</f>
        <v>DOL</v>
      </c>
      <c r="F2314" s="397" t="s">
        <v>43</v>
      </c>
      <c r="G2314" s="398" t="s">
        <v>358</v>
      </c>
      <c r="H2314" s="399" t="s">
        <v>147</v>
      </c>
      <c r="I2314" s="399" t="s">
        <v>4827</v>
      </c>
      <c r="J2314" s="399" t="s">
        <v>600</v>
      </c>
      <c r="K2314" s="396" t="s">
        <v>600</v>
      </c>
      <c r="L2314" s="400" t="str">
        <f>IF(ISERROR(MATCH(M2314,M$10:M2313,0)),M2314,"")</f>
        <v/>
      </c>
      <c r="M2314" s="401" t="str">
        <f>IF(B2314="","",IF(ISERROR(MATCH(F2314&amp;"_"&amp;G2314&amp;"_"&amp;H2314&amp;"_"&amp;I2314&amp;"_"&amp;J2314&amp;IF(K2314="","","_"&amp;K2314),[1]CatGlob!$B:$B,0)),F2314&amp;"_"&amp;G2314&amp;"_"&amp;H2314&amp;"_"&amp;I2314&amp;"_"&amp;J2314&amp;IF(K2314="","","_"&amp;K2314),INDEX([1]CatGlob!$C:$C,MATCH(F2314&amp;"_"&amp;G2314&amp;"_"&amp;H2314&amp;"_"&amp;I2314&amp;"_"&amp;J2314&amp;IF(K2314="","","_"&amp;K2314),[1]CatGlob!$B:$B,0))))</f>
        <v>RVI_EM_ASEU_EXJAP</v>
      </c>
      <c r="N2314" s="402" t="str">
        <f t="shared" si="73"/>
        <v/>
      </c>
      <c r="O2314" s="402">
        <f t="shared" si="72"/>
        <v>1</v>
      </c>
      <c r="P2314" s="401" t="str">
        <f>IF(LEN(B2314)&gt;8,INDEX([1]CatGlob!$X:$X,MATCH(M2314,[1]CatGlob!$W:$W,0)),"")</f>
        <v>INTER</v>
      </c>
      <c r="Q2314" s="403" t="str">
        <f>INDEX([1]CatGlob!P:P,MATCH(M2314,[1]CatGlob!O:O,0))</f>
        <v>RVI</v>
      </c>
      <c r="R2314" s="403" t="s">
        <v>1017</v>
      </c>
      <c r="S2314" s="403" t="s">
        <v>1018</v>
      </c>
      <c r="T2314" s="403" t="str">
        <f>INDEX([1]CatGlob!$D:$D,MATCH($M2314,[1]CatGlob!$C:$C,0))</f>
        <v>RVI</v>
      </c>
      <c r="U2314" s="403" t="s">
        <v>602</v>
      </c>
      <c r="V2314" s="404" t="str">
        <f>INDEX([1]CatGlob!$F:$F,MATCH($M2314,[1]CatGlob!$C:$C,0))</f>
        <v>RVI</v>
      </c>
      <c r="W2314" s="405"/>
      <c r="X2314" s="406">
        <v>0</v>
      </c>
      <c r="Y2314" s="407">
        <v>0</v>
      </c>
      <c r="Z2314" s="408">
        <v>0</v>
      </c>
      <c r="AA2314" s="407">
        <v>0</v>
      </c>
      <c r="AB2314" s="408">
        <v>0</v>
      </c>
      <c r="AC2314" s="407">
        <v>0</v>
      </c>
      <c r="AD2314" s="408">
        <v>-5.6025001550906602E-4</v>
      </c>
      <c r="AE2314" s="407">
        <v>-0.20310256962141601</v>
      </c>
      <c r="AF2314" s="408">
        <v>-2.02746585061485E-4</v>
      </c>
      <c r="AG2314" s="407">
        <v>-7.3499957640408703E-2</v>
      </c>
      <c r="AI2314" s="406">
        <v>0</v>
      </c>
      <c r="AJ2314" s="407">
        <v>0</v>
      </c>
      <c r="AK2314" s="408">
        <v>0</v>
      </c>
      <c r="AL2314" s="407">
        <v>0</v>
      </c>
      <c r="AM2314" s="408">
        <v>0</v>
      </c>
      <c r="AN2314" s="407">
        <v>0</v>
      </c>
      <c r="AO2314" s="408">
        <v>-5.8977933698267501E-3</v>
      </c>
      <c r="AP2314" s="407">
        <v>-2.1380757792932599</v>
      </c>
      <c r="AQ2314" s="408">
        <v>-1.57414890179708E-3</v>
      </c>
      <c r="AR2314" s="407">
        <v>-0.57066252221587699</v>
      </c>
      <c r="AT2314" s="406">
        <v>0</v>
      </c>
      <c r="AU2314" s="407">
        <v>0</v>
      </c>
      <c r="AV2314" s="408">
        <v>0</v>
      </c>
      <c r="AW2314" s="407">
        <v>0</v>
      </c>
      <c r="AX2314" s="408">
        <v>0</v>
      </c>
      <c r="AY2314" s="407">
        <v>0</v>
      </c>
      <c r="AZ2314" s="408">
        <v>-1.6186780793547101E-2</v>
      </c>
      <c r="BA2314" s="407">
        <v>-5.8680529800292396</v>
      </c>
      <c r="BB2314" s="408">
        <v>-4.73587505082317E-3</v>
      </c>
      <c r="BC2314" s="407">
        <v>-1.7168556280262799</v>
      </c>
    </row>
    <row r="2315" spans="1:55" x14ac:dyDescent="0.35">
      <c r="A2315" s="385" cm="1">
        <f t="array" ref="A2315">IFERROR(_xlfn.IFS(AND(F2315="Renta Variable",O2315=1),IFERROR(MATCH(B2315,[1]RV_Det!C:C,0),"Rev"),AND(J2315="Corporativa",O2315=1,I2315="EM"),IFERROR(MATCH(B2315,[1]RF_Corps!B:B,0),"Rev"),AND(F2315="Alternativos",O2315=1),IFERROR(MATCH(B2315,[1]Rep4!C:C,0),"Rev")),"")</f>
        <v>267</v>
      </c>
      <c r="B2315" s="394" t="s">
        <v>6100</v>
      </c>
      <c r="C2315" s="409" t="s">
        <v>6101</v>
      </c>
      <c r="D2315" s="395" t="s">
        <v>6102</v>
      </c>
      <c r="E2315" s="396" t="str">
        <f>IF(B2315="","",INDEX([1]CatGlob!$S:$S,IFERROR(MATCH(MID(B2315,7,1),[1]CatGlob!$R:$R,0),MATCH(MID(B2315,1,2),[1]CatGlob!$R:$R,0))))</f>
        <v>DOL</v>
      </c>
      <c r="F2315" s="397" t="s">
        <v>43</v>
      </c>
      <c r="G2315" s="398" t="s">
        <v>358</v>
      </c>
      <c r="H2315" s="399" t="s">
        <v>147</v>
      </c>
      <c r="I2315" s="399" t="s">
        <v>150</v>
      </c>
      <c r="J2315" s="399" t="s">
        <v>600</v>
      </c>
      <c r="K2315" s="396" t="s">
        <v>600</v>
      </c>
      <c r="L2315" s="400" t="str">
        <f>IF(ISERROR(MATCH(M2315,M$10:M2314,0)),M2315,"")</f>
        <v>RVI_EM_ASEU_IND</v>
      </c>
      <c r="M2315" s="401" t="str">
        <f>IF(B2315="","",IF(ISERROR(MATCH(F2315&amp;"_"&amp;G2315&amp;"_"&amp;H2315&amp;"_"&amp;I2315&amp;"_"&amp;J2315&amp;IF(K2315="","","_"&amp;K2315),[1]CatGlob!$B:$B,0)),F2315&amp;"_"&amp;G2315&amp;"_"&amp;H2315&amp;"_"&amp;I2315&amp;"_"&amp;J2315&amp;IF(K2315="","","_"&amp;K2315),INDEX([1]CatGlob!$C:$C,MATCH(F2315&amp;"_"&amp;G2315&amp;"_"&amp;H2315&amp;"_"&amp;I2315&amp;"_"&amp;J2315&amp;IF(K2315="","","_"&amp;K2315),[1]CatGlob!$B:$B,0))))</f>
        <v>RVI_EM_ASEU_IND</v>
      </c>
      <c r="N2315" s="402" t="str">
        <f t="shared" si="73"/>
        <v/>
      </c>
      <c r="O2315" s="402">
        <f t="shared" si="72"/>
        <v>1</v>
      </c>
      <c r="P2315" s="401" t="str">
        <f>IF(LEN(B2315)&gt;8,INDEX([1]CatGlob!$X:$X,MATCH(M2315,[1]CatGlob!$W:$W,0)),"")</f>
        <v>INTER</v>
      </c>
      <c r="Q2315" s="403" t="str">
        <f>INDEX([1]CatGlob!P:P,MATCH(M2315,[1]CatGlob!O:O,0))</f>
        <v>RVI</v>
      </c>
      <c r="R2315" s="403" t="s">
        <v>1017</v>
      </c>
      <c r="S2315" s="403" t="s">
        <v>1018</v>
      </c>
      <c r="T2315" s="403" t="str">
        <f>INDEX([1]CatGlob!$D:$D,MATCH($M2315,[1]CatGlob!$C:$C,0))</f>
        <v>RVI</v>
      </c>
      <c r="U2315" s="403" t="s">
        <v>602</v>
      </c>
      <c r="V2315" s="404" t="str">
        <f>INDEX([1]CatGlob!$F:$F,MATCH($M2315,[1]CatGlob!$C:$C,0))</f>
        <v>RVI</v>
      </c>
      <c r="W2315" s="405"/>
      <c r="X2315" s="406">
        <v>0</v>
      </c>
      <c r="Y2315" s="407">
        <v>0</v>
      </c>
      <c r="Z2315" s="408">
        <v>0</v>
      </c>
      <c r="AA2315" s="407">
        <v>0</v>
      </c>
      <c r="AB2315" s="408">
        <v>0</v>
      </c>
      <c r="AC2315" s="407">
        <v>0</v>
      </c>
      <c r="AD2315" s="408">
        <v>0</v>
      </c>
      <c r="AE2315" s="407">
        <v>0</v>
      </c>
      <c r="AF2315" s="408">
        <v>0</v>
      </c>
      <c r="AG2315" s="407">
        <v>0</v>
      </c>
      <c r="AI2315" s="406">
        <v>6.5757156184922603E-9</v>
      </c>
      <c r="AJ2315" s="407">
        <v>1.0355960533559E-6</v>
      </c>
      <c r="AK2315" s="408">
        <v>6.5757156184922603E-9</v>
      </c>
      <c r="AL2315" s="407">
        <v>1.0355960533559E-6</v>
      </c>
      <c r="AM2315" s="408">
        <v>6.5757156184922603E-9</v>
      </c>
      <c r="AN2315" s="407">
        <v>1.0355960533559E-6</v>
      </c>
      <c r="AO2315" s="408">
        <v>6.5757156184922603E-9</v>
      </c>
      <c r="AP2315" s="407">
        <v>1.0355960533559E-6</v>
      </c>
      <c r="AQ2315" s="408">
        <v>6.5757156184922603E-9</v>
      </c>
      <c r="AR2315" s="407">
        <v>1.0355960533559E-6</v>
      </c>
      <c r="AT2315" s="406">
        <v>5.2485733477159601E-8</v>
      </c>
      <c r="AU2315" s="407">
        <v>8.2658768718602005E-6</v>
      </c>
      <c r="AV2315" s="408">
        <v>5.2485733477159601E-8</v>
      </c>
      <c r="AW2315" s="407">
        <v>8.2658768718602005E-6</v>
      </c>
      <c r="AX2315" s="408">
        <v>5.2485733477159601E-8</v>
      </c>
      <c r="AY2315" s="407">
        <v>8.2658768718602005E-6</v>
      </c>
      <c r="AZ2315" s="408">
        <v>5.2485733477159601E-8</v>
      </c>
      <c r="BA2315" s="407">
        <v>8.2658768718602005E-6</v>
      </c>
      <c r="BB2315" s="408">
        <v>5.2485733477159601E-8</v>
      </c>
      <c r="BC2315" s="407">
        <v>8.2658768718602005E-6</v>
      </c>
    </row>
    <row r="2316" spans="1:55" x14ac:dyDescent="0.35">
      <c r="A2316" s="385" t="str" cm="1">
        <f t="array" ref="A2316">IFERROR(_xlfn.IFS(AND(F2316="Renta Variable",O2316=1),IFERROR(MATCH(B2316,[1]RV_Det!C:C,0),"Rev"),AND(J2316="Corporativa",O2316=1,I2316="EM"),IFERROR(MATCH(B2316,[1]RF_Corps!B:B,0),"Rev"),AND(F2316="Alternativos",O2316=1),IFERROR(MATCH(B2316,[1]Rep4!C:C,0),"Rev")),"")</f>
        <v/>
      </c>
      <c r="B2316" s="394" t="s">
        <v>6103</v>
      </c>
      <c r="C2316" s="409" t="s">
        <v>6104</v>
      </c>
      <c r="D2316" s="395" t="s">
        <v>6105</v>
      </c>
      <c r="E2316" s="396" t="str">
        <f>IF(B2316="","",INDEX([1]CatGlob!$S:$S,IFERROR(MATCH(MID(B2316,7,1),[1]CatGlob!$R:$R,0),MATCH(MID(B2316,1,2),[1]CatGlob!$R:$R,0))))</f>
        <v>DOL</v>
      </c>
      <c r="F2316" s="397" t="s">
        <v>43</v>
      </c>
      <c r="G2316" s="398" t="s">
        <v>358</v>
      </c>
      <c r="H2316" s="399" t="s">
        <v>147</v>
      </c>
      <c r="I2316" s="399" t="s">
        <v>150</v>
      </c>
      <c r="J2316" s="399" t="s">
        <v>600</v>
      </c>
      <c r="K2316" s="396" t="s">
        <v>600</v>
      </c>
      <c r="L2316" s="400" t="str">
        <f>IF(ISERROR(MATCH(M2316,M$10:M2315,0)),M2316,"")</f>
        <v/>
      </c>
      <c r="M2316" s="401" t="str">
        <f>IF(B2316="","",IF(ISERROR(MATCH(F2316&amp;"_"&amp;G2316&amp;"_"&amp;H2316&amp;"_"&amp;I2316&amp;"_"&amp;J2316&amp;IF(K2316="","","_"&amp;K2316),[1]CatGlob!$B:$B,0)),F2316&amp;"_"&amp;G2316&amp;"_"&amp;H2316&amp;"_"&amp;I2316&amp;"_"&amp;J2316&amp;IF(K2316="","","_"&amp;K2316),INDEX([1]CatGlob!$C:$C,MATCH(F2316&amp;"_"&amp;G2316&amp;"_"&amp;H2316&amp;"_"&amp;I2316&amp;"_"&amp;J2316&amp;IF(K2316="","","_"&amp;K2316),[1]CatGlob!$B:$B,0))))</f>
        <v>RVI_EM_ASEU_IND</v>
      </c>
      <c r="N2316" s="402" t="str">
        <f t="shared" si="73"/>
        <v/>
      </c>
      <c r="O2316" s="402" t="str">
        <f t="shared" si="72"/>
        <v/>
      </c>
      <c r="P2316" s="401" t="str">
        <f>IF(LEN(B2316)&gt;8,INDEX([1]CatGlob!$X:$X,MATCH(M2316,[1]CatGlob!$W:$W,0)),"")</f>
        <v>INTER</v>
      </c>
      <c r="Q2316" s="403" t="str">
        <f>INDEX([1]CatGlob!P:P,MATCH(M2316,[1]CatGlob!O:O,0))</f>
        <v>RVI</v>
      </c>
      <c r="R2316" s="403" t="s">
        <v>1017</v>
      </c>
      <c r="S2316" s="403" t="s">
        <v>1018</v>
      </c>
      <c r="T2316" s="403" t="str">
        <f>INDEX([1]CatGlob!$D:$D,MATCH($M2316,[1]CatGlob!$C:$C,0))</f>
        <v>RVI</v>
      </c>
      <c r="U2316" s="403" t="s">
        <v>602</v>
      </c>
      <c r="V2316" s="404" t="str">
        <f>INDEX([1]CatGlob!$F:$F,MATCH($M2316,[1]CatGlob!$C:$C,0))</f>
        <v>RVI</v>
      </c>
      <c r="W2316" s="405"/>
      <c r="X2316" s="406">
        <v>0</v>
      </c>
      <c r="Y2316" s="407">
        <v>0</v>
      </c>
      <c r="Z2316" s="408">
        <v>0</v>
      </c>
      <c r="AA2316" s="407">
        <v>0</v>
      </c>
      <c r="AB2316" s="408">
        <v>0</v>
      </c>
      <c r="AC2316" s="407">
        <v>0</v>
      </c>
      <c r="AD2316" s="408">
        <v>0</v>
      </c>
      <c r="AE2316" s="407">
        <v>0</v>
      </c>
      <c r="AF2316" s="408">
        <v>0</v>
      </c>
      <c r="AG2316" s="407">
        <v>0</v>
      </c>
      <c r="AI2316" s="406">
        <v>0</v>
      </c>
      <c r="AJ2316" s="407">
        <v>0</v>
      </c>
      <c r="AK2316" s="408">
        <v>0</v>
      </c>
      <c r="AL2316" s="407">
        <v>0</v>
      </c>
      <c r="AM2316" s="408">
        <v>0</v>
      </c>
      <c r="AN2316" s="407">
        <v>0</v>
      </c>
      <c r="AO2316" s="408">
        <v>0</v>
      </c>
      <c r="AP2316" s="407">
        <v>0</v>
      </c>
      <c r="AQ2316" s="408">
        <v>0</v>
      </c>
      <c r="AR2316" s="407">
        <v>0</v>
      </c>
      <c r="AT2316" s="406">
        <v>0</v>
      </c>
      <c r="AU2316" s="407">
        <v>0</v>
      </c>
      <c r="AV2316" s="408">
        <v>0</v>
      </c>
      <c r="AW2316" s="407">
        <v>0</v>
      </c>
      <c r="AX2316" s="408">
        <v>0</v>
      </c>
      <c r="AY2316" s="407">
        <v>0</v>
      </c>
      <c r="AZ2316" s="408">
        <v>0</v>
      </c>
      <c r="BA2316" s="407">
        <v>0</v>
      </c>
      <c r="BB2316" s="408">
        <v>0</v>
      </c>
      <c r="BC2316" s="407">
        <v>0</v>
      </c>
    </row>
    <row r="2317" spans="1:55" x14ac:dyDescent="0.35">
      <c r="A2317" s="385" cm="1">
        <f t="array" ref="A2317">IFERROR(_xlfn.IFS(AND(F2317="Renta Variable",O2317=1),IFERROR(MATCH(B2317,[1]RV_Det!C:C,0),"Rev"),AND(J2317="Corporativa",O2317=1,I2317="EM"),IFERROR(MATCH(B2317,[1]RF_Corps!B:B,0),"Rev"),AND(F2317="Alternativos",O2317=1),IFERROR(MATCH(B2317,[1]Rep4!C:C,0),"Rev")),"")</f>
        <v>257</v>
      </c>
      <c r="B2317" s="394" t="s">
        <v>6106</v>
      </c>
      <c r="C2317" s="409" t="s">
        <v>6107</v>
      </c>
      <c r="D2317" s="395" t="s">
        <v>6108</v>
      </c>
      <c r="E2317" s="396" t="str">
        <f>IF(B2317="","",INDEX([1]CatGlob!$S:$S,IFERROR(MATCH(MID(B2317,7,1),[1]CatGlob!$R:$R,0),MATCH(MID(B2317,1,2),[1]CatGlob!$R:$R,0))))</f>
        <v>DOL</v>
      </c>
      <c r="F2317" s="397" t="s">
        <v>43</v>
      </c>
      <c r="G2317" s="398" t="s">
        <v>358</v>
      </c>
      <c r="H2317" s="399" t="s">
        <v>147</v>
      </c>
      <c r="I2317" s="399" t="s">
        <v>150</v>
      </c>
      <c r="J2317" s="399" t="s">
        <v>600</v>
      </c>
      <c r="K2317" s="396" t="s">
        <v>600</v>
      </c>
      <c r="L2317" s="400" t="str">
        <f>IF(ISERROR(MATCH(M2317,M$10:M2316,0)),M2317,"")</f>
        <v/>
      </c>
      <c r="M2317" s="401" t="str">
        <f>IF(B2317="","",IF(ISERROR(MATCH(F2317&amp;"_"&amp;G2317&amp;"_"&amp;H2317&amp;"_"&amp;I2317&amp;"_"&amp;J2317&amp;IF(K2317="","","_"&amp;K2317),[1]CatGlob!$B:$B,0)),F2317&amp;"_"&amp;G2317&amp;"_"&amp;H2317&amp;"_"&amp;I2317&amp;"_"&amp;J2317&amp;IF(K2317="","","_"&amp;K2317),INDEX([1]CatGlob!$C:$C,MATCH(F2317&amp;"_"&amp;G2317&amp;"_"&amp;H2317&amp;"_"&amp;I2317&amp;"_"&amp;J2317&amp;IF(K2317="","","_"&amp;K2317),[1]CatGlob!$B:$B,0))))</f>
        <v>RVI_EM_ASEU_IND</v>
      </c>
      <c r="N2317" s="402" t="str">
        <f t="shared" si="73"/>
        <v/>
      </c>
      <c r="O2317" s="402">
        <f t="shared" si="72"/>
        <v>1</v>
      </c>
      <c r="P2317" s="401" t="str">
        <f>IF(LEN(B2317)&gt;8,INDEX([1]CatGlob!$X:$X,MATCH(M2317,[1]CatGlob!$W:$W,0)),"")</f>
        <v>INTER</v>
      </c>
      <c r="Q2317" s="403" t="str">
        <f>INDEX([1]CatGlob!P:P,MATCH(M2317,[1]CatGlob!O:O,0))</f>
        <v>RVI</v>
      </c>
      <c r="R2317" s="403" t="s">
        <v>1017</v>
      </c>
      <c r="S2317" s="403" t="s">
        <v>1018</v>
      </c>
      <c r="T2317" s="403" t="str">
        <f>INDEX([1]CatGlob!$D:$D,MATCH($M2317,[1]CatGlob!$C:$C,0))</f>
        <v>RVI</v>
      </c>
      <c r="U2317" s="403" t="s">
        <v>602</v>
      </c>
      <c r="V2317" s="404" t="str">
        <f>INDEX([1]CatGlob!$F:$F,MATCH($M2317,[1]CatGlob!$C:$C,0))</f>
        <v>RVI</v>
      </c>
      <c r="W2317" s="405"/>
      <c r="X2317" s="406">
        <v>0</v>
      </c>
      <c r="Y2317" s="407">
        <v>0</v>
      </c>
      <c r="Z2317" s="408">
        <v>-5.1060634754480204E-7</v>
      </c>
      <c r="AA2317" s="407">
        <v>-4.0636002340832499E-5</v>
      </c>
      <c r="AB2317" s="408">
        <v>0</v>
      </c>
      <c r="AC2317" s="407">
        <v>0</v>
      </c>
      <c r="AD2317" s="408">
        <v>0</v>
      </c>
      <c r="AE2317" s="407">
        <v>0</v>
      </c>
      <c r="AF2317" s="408">
        <v>-6.6473329085425302E-8</v>
      </c>
      <c r="AG2317" s="407">
        <v>-5.2902012857982702E-6</v>
      </c>
      <c r="AI2317" s="406">
        <v>0</v>
      </c>
      <c r="AJ2317" s="407">
        <v>0</v>
      </c>
      <c r="AK2317" s="408">
        <v>-6.8512023867755505E-8</v>
      </c>
      <c r="AL2317" s="407">
        <v>-5.4524484927043204E-6</v>
      </c>
      <c r="AM2317" s="408">
        <v>0</v>
      </c>
      <c r="AN2317" s="407">
        <v>0</v>
      </c>
      <c r="AO2317" s="408">
        <v>0</v>
      </c>
      <c r="AP2317" s="407">
        <v>0</v>
      </c>
      <c r="AQ2317" s="408">
        <v>-1.97779550063738E-8</v>
      </c>
      <c r="AR2317" s="407">
        <v>-1.5740051873439099E-6</v>
      </c>
      <c r="AT2317" s="406">
        <v>0</v>
      </c>
      <c r="AU2317" s="407">
        <v>0</v>
      </c>
      <c r="AV2317" s="408">
        <v>-1.5395774116083199E-7</v>
      </c>
      <c r="AW2317" s="407">
        <v>-1.2252544534519E-5</v>
      </c>
      <c r="AX2317" s="408">
        <v>0</v>
      </c>
      <c r="AY2317" s="407">
        <v>0</v>
      </c>
      <c r="AZ2317" s="408">
        <v>0</v>
      </c>
      <c r="BA2317" s="407">
        <v>0</v>
      </c>
      <c r="BB2317" s="408">
        <v>-7.0464069975042006E-8</v>
      </c>
      <c r="BC2317" s="407">
        <v>-5.6077995750194104E-6</v>
      </c>
    </row>
    <row r="2318" spans="1:55" x14ac:dyDescent="0.35">
      <c r="A2318" s="385" cm="1">
        <f t="array" ref="A2318">IFERROR(_xlfn.IFS(AND(F2318="Renta Variable",O2318=1),IFERROR(MATCH(B2318,[1]RV_Det!C:C,0),"Rev"),AND(J2318="Corporativa",O2318=1,I2318="EM"),IFERROR(MATCH(B2318,[1]RF_Corps!B:B,0),"Rev"),AND(F2318="Alternativos",O2318=1),IFERROR(MATCH(B2318,[1]Rep4!C:C,0),"Rev")),"")</f>
        <v>258</v>
      </c>
      <c r="B2318" s="394" t="s">
        <v>6109</v>
      </c>
      <c r="C2318" s="409" t="s">
        <v>6110</v>
      </c>
      <c r="D2318" s="395" t="s">
        <v>6111</v>
      </c>
      <c r="E2318" s="396" t="str">
        <f>IF(B2318="","",INDEX([1]CatGlob!$S:$S,IFERROR(MATCH(MID(B2318,7,1),[1]CatGlob!$R:$R,0),MATCH(MID(B2318,1,2),[1]CatGlob!$R:$R,0))))</f>
        <v>DOL</v>
      </c>
      <c r="F2318" s="397" t="s">
        <v>43</v>
      </c>
      <c r="G2318" s="398" t="s">
        <v>358</v>
      </c>
      <c r="H2318" s="399" t="s">
        <v>147</v>
      </c>
      <c r="I2318" s="399" t="s">
        <v>150</v>
      </c>
      <c r="J2318" s="399" t="s">
        <v>600</v>
      </c>
      <c r="K2318" s="396" t="s">
        <v>600</v>
      </c>
      <c r="L2318" s="400" t="str">
        <f>IF(ISERROR(MATCH(M2318,M$10:M2317,0)),M2318,"")</f>
        <v/>
      </c>
      <c r="M2318" s="401" t="str">
        <f>IF(B2318="","",IF(ISERROR(MATCH(F2318&amp;"_"&amp;G2318&amp;"_"&amp;H2318&amp;"_"&amp;I2318&amp;"_"&amp;J2318&amp;IF(K2318="","","_"&amp;K2318),[1]CatGlob!$B:$B,0)),F2318&amp;"_"&amp;G2318&amp;"_"&amp;H2318&amp;"_"&amp;I2318&amp;"_"&amp;J2318&amp;IF(K2318="","","_"&amp;K2318),INDEX([1]CatGlob!$C:$C,MATCH(F2318&amp;"_"&amp;G2318&amp;"_"&amp;H2318&amp;"_"&amp;I2318&amp;"_"&amp;J2318&amp;IF(K2318="","","_"&amp;K2318),[1]CatGlob!$B:$B,0))))</f>
        <v>RVI_EM_ASEU_IND</v>
      </c>
      <c r="N2318" s="402" t="str">
        <f t="shared" si="73"/>
        <v/>
      </c>
      <c r="O2318" s="402">
        <f t="shared" si="72"/>
        <v>1</v>
      </c>
      <c r="P2318" s="401" t="str">
        <f>IF(LEN(B2318)&gt;8,INDEX([1]CatGlob!$X:$X,MATCH(M2318,[1]CatGlob!$W:$W,0)),"")</f>
        <v>INTER</v>
      </c>
      <c r="Q2318" s="403" t="str">
        <f>INDEX([1]CatGlob!P:P,MATCH(M2318,[1]CatGlob!O:O,0))</f>
        <v>RVI</v>
      </c>
      <c r="R2318" s="403" t="s">
        <v>1017</v>
      </c>
      <c r="S2318" s="403" t="s">
        <v>1018</v>
      </c>
      <c r="T2318" s="403" t="str">
        <f>INDEX([1]CatGlob!$D:$D,MATCH($M2318,[1]CatGlob!$C:$C,0))</f>
        <v>RVI</v>
      </c>
      <c r="U2318" s="403" t="s">
        <v>602</v>
      </c>
      <c r="V2318" s="404" t="str">
        <f>INDEX([1]CatGlob!$F:$F,MATCH($M2318,[1]CatGlob!$C:$C,0))</f>
        <v>RVI</v>
      </c>
      <c r="W2318" s="405"/>
      <c r="X2318" s="406">
        <v>0</v>
      </c>
      <c r="Y2318" s="407">
        <v>0</v>
      </c>
      <c r="Z2318" s="408">
        <v>-8.6659470218665402E-7</v>
      </c>
      <c r="AA2318" s="407">
        <v>-1.6289099069588501E-4</v>
      </c>
      <c r="AB2318" s="408">
        <v>0</v>
      </c>
      <c r="AC2318" s="407">
        <v>0</v>
      </c>
      <c r="AD2318" s="408">
        <v>0</v>
      </c>
      <c r="AE2318" s="407">
        <v>0</v>
      </c>
      <c r="AF2318" s="408">
        <v>-1.1281770212832099E-7</v>
      </c>
      <c r="AG2318" s="407">
        <v>-2.1205976936329499E-5</v>
      </c>
      <c r="AI2318" s="406">
        <v>0</v>
      </c>
      <c r="AJ2318" s="407">
        <v>0</v>
      </c>
      <c r="AK2318" s="408">
        <v>-6.2212018782866695E-8</v>
      </c>
      <c r="AL2318" s="407">
        <v>-1.16937914906856E-5</v>
      </c>
      <c r="AM2318" s="408">
        <v>0</v>
      </c>
      <c r="AN2318" s="407">
        <v>0</v>
      </c>
      <c r="AO2318" s="408">
        <v>0</v>
      </c>
      <c r="AP2318" s="407">
        <v>0</v>
      </c>
      <c r="AQ2318" s="408">
        <v>-1.7959278370147599E-8</v>
      </c>
      <c r="AR2318" s="407">
        <v>-3.37574733455723E-6</v>
      </c>
      <c r="AT2318" s="406">
        <v>0</v>
      </c>
      <c r="AU2318" s="407">
        <v>0</v>
      </c>
      <c r="AV2318" s="408">
        <v>-2.1215201989462399E-7</v>
      </c>
      <c r="AW2318" s="407">
        <v>-3.9877525725984201E-5</v>
      </c>
      <c r="AX2318" s="408">
        <v>0</v>
      </c>
      <c r="AY2318" s="407">
        <v>0</v>
      </c>
      <c r="AZ2318" s="408">
        <v>0</v>
      </c>
      <c r="BA2318" s="407">
        <v>0</v>
      </c>
      <c r="BB2318" s="408">
        <v>-9.7098688656289698E-8</v>
      </c>
      <c r="BC2318" s="407">
        <v>-1.8251324954500901E-5</v>
      </c>
    </row>
    <row r="2319" spans="1:55" x14ac:dyDescent="0.35">
      <c r="A2319" s="385" t="str" cm="1">
        <f t="array" ref="A2319">IFERROR(_xlfn.IFS(AND(F2319="Renta Variable",O2319=1),IFERROR(MATCH(B2319,[1]RV_Det!C:C,0),"Rev"),AND(J2319="Corporativa",O2319=1,I2319="EM"),IFERROR(MATCH(B2319,[1]RF_Corps!B:B,0),"Rev"),AND(F2319="Alternativos",O2319=1),IFERROR(MATCH(B2319,[1]Rep4!C:C,0),"Rev")),"")</f>
        <v/>
      </c>
      <c r="B2319" s="394" t="s">
        <v>6112</v>
      </c>
      <c r="C2319" s="409" t="s">
        <v>6113</v>
      </c>
      <c r="D2319" s="395" t="s">
        <v>6114</v>
      </c>
      <c r="E2319" s="396" t="str">
        <f>IF(B2319="","",INDEX([1]CatGlob!$S:$S,IFERROR(MATCH(MID(B2319,7,1),[1]CatGlob!$R:$R,0),MATCH(MID(B2319,1,2),[1]CatGlob!$R:$R,0))))</f>
        <v>DOL</v>
      </c>
      <c r="F2319" s="397" t="s">
        <v>43</v>
      </c>
      <c r="G2319" s="398" t="s">
        <v>358</v>
      </c>
      <c r="H2319" s="399" t="s">
        <v>147</v>
      </c>
      <c r="I2319" s="399" t="s">
        <v>150</v>
      </c>
      <c r="J2319" s="399" t="s">
        <v>600</v>
      </c>
      <c r="K2319" s="396" t="s">
        <v>600</v>
      </c>
      <c r="L2319" s="400" t="str">
        <f>IF(ISERROR(MATCH(M2319,M$10:M2318,0)),M2319,"")</f>
        <v/>
      </c>
      <c r="M2319" s="401" t="str">
        <f>IF(B2319="","",IF(ISERROR(MATCH(F2319&amp;"_"&amp;G2319&amp;"_"&amp;H2319&amp;"_"&amp;I2319&amp;"_"&amp;J2319&amp;IF(K2319="","","_"&amp;K2319),[1]CatGlob!$B:$B,0)),F2319&amp;"_"&amp;G2319&amp;"_"&amp;H2319&amp;"_"&amp;I2319&amp;"_"&amp;J2319&amp;IF(K2319="","","_"&amp;K2319),INDEX([1]CatGlob!$C:$C,MATCH(F2319&amp;"_"&amp;G2319&amp;"_"&amp;H2319&amp;"_"&amp;I2319&amp;"_"&amp;J2319&amp;IF(K2319="","","_"&amp;K2319),[1]CatGlob!$B:$B,0))))</f>
        <v>RVI_EM_ASEU_IND</v>
      </c>
      <c r="N2319" s="402" t="str">
        <f t="shared" si="73"/>
        <v/>
      </c>
      <c r="O2319" s="402" t="str">
        <f t="shared" si="72"/>
        <v/>
      </c>
      <c r="P2319" s="401" t="str">
        <f>IF(LEN(B2319)&gt;8,INDEX([1]CatGlob!$X:$X,MATCH(M2319,[1]CatGlob!$W:$W,0)),"")</f>
        <v>INTER</v>
      </c>
      <c r="Q2319" s="403" t="str">
        <f>INDEX([1]CatGlob!P:P,MATCH(M2319,[1]CatGlob!O:O,0))</f>
        <v>RVI</v>
      </c>
      <c r="R2319" s="403" t="s">
        <v>1017</v>
      </c>
      <c r="S2319" s="403" t="s">
        <v>1018</v>
      </c>
      <c r="T2319" s="403" t="str">
        <f>INDEX([1]CatGlob!$D:$D,MATCH($M2319,[1]CatGlob!$C:$C,0))</f>
        <v>RVI</v>
      </c>
      <c r="U2319" s="403" t="s">
        <v>602</v>
      </c>
      <c r="V2319" s="404" t="str">
        <f>INDEX([1]CatGlob!$F:$F,MATCH($M2319,[1]CatGlob!$C:$C,0))</f>
        <v>RVI</v>
      </c>
      <c r="W2319" s="405"/>
      <c r="X2319" s="406">
        <v>0</v>
      </c>
      <c r="Y2319" s="407">
        <v>0</v>
      </c>
      <c r="Z2319" s="408">
        <v>0</v>
      </c>
      <c r="AA2319" s="407">
        <v>0</v>
      </c>
      <c r="AB2319" s="408">
        <v>0</v>
      </c>
      <c r="AC2319" s="407">
        <v>0</v>
      </c>
      <c r="AD2319" s="408">
        <v>0</v>
      </c>
      <c r="AE2319" s="407">
        <v>0</v>
      </c>
      <c r="AF2319" s="408">
        <v>0</v>
      </c>
      <c r="AG2319" s="407">
        <v>0</v>
      </c>
      <c r="AI2319" s="406">
        <v>0</v>
      </c>
      <c r="AJ2319" s="407">
        <v>0</v>
      </c>
      <c r="AK2319" s="408">
        <v>0</v>
      </c>
      <c r="AL2319" s="407">
        <v>0</v>
      </c>
      <c r="AM2319" s="408">
        <v>0</v>
      </c>
      <c r="AN2319" s="407">
        <v>0</v>
      </c>
      <c r="AO2319" s="408">
        <v>0</v>
      </c>
      <c r="AP2319" s="407">
        <v>0</v>
      </c>
      <c r="AQ2319" s="408">
        <v>0</v>
      </c>
      <c r="AR2319" s="407">
        <v>0</v>
      </c>
      <c r="AT2319" s="406">
        <v>0</v>
      </c>
      <c r="AU2319" s="407">
        <v>0</v>
      </c>
      <c r="AV2319" s="408">
        <v>0</v>
      </c>
      <c r="AW2319" s="407">
        <v>0</v>
      </c>
      <c r="AX2319" s="408">
        <v>0</v>
      </c>
      <c r="AY2319" s="407">
        <v>0</v>
      </c>
      <c r="AZ2319" s="408">
        <v>0</v>
      </c>
      <c r="BA2319" s="407">
        <v>0</v>
      </c>
      <c r="BB2319" s="408">
        <v>0</v>
      </c>
      <c r="BC2319" s="407">
        <v>0</v>
      </c>
    </row>
    <row r="2320" spans="1:55" x14ac:dyDescent="0.35">
      <c r="A2320" s="385" t="str" cm="1">
        <f t="array" ref="A2320">IFERROR(_xlfn.IFS(AND(F2320="Renta Variable",O2320=1),IFERROR(MATCH(B2320,[1]RV_Det!C:C,0),"Rev"),AND(J2320="Corporativa",O2320=1,I2320="EM"),IFERROR(MATCH(B2320,[1]RF_Corps!B:B,0),"Rev"),AND(F2320="Alternativos",O2320=1),IFERROR(MATCH(B2320,[1]Rep4!C:C,0),"Rev")),"")</f>
        <v/>
      </c>
      <c r="B2320" s="394" t="s">
        <v>6115</v>
      </c>
      <c r="C2320" s="409" t="s">
        <v>6116</v>
      </c>
      <c r="D2320" s="395" t="s">
        <v>6117</v>
      </c>
      <c r="E2320" s="396" t="str">
        <f>IF(B2320="","",INDEX([1]CatGlob!$S:$S,IFERROR(MATCH(MID(B2320,7,1),[1]CatGlob!$R:$R,0),MATCH(MID(B2320,1,2),[1]CatGlob!$R:$R,0))))</f>
        <v>DOL</v>
      </c>
      <c r="F2320" s="397" t="s">
        <v>43</v>
      </c>
      <c r="G2320" s="398" t="s">
        <v>358</v>
      </c>
      <c r="H2320" s="399" t="s">
        <v>147</v>
      </c>
      <c r="I2320" s="399" t="s">
        <v>150</v>
      </c>
      <c r="J2320" s="399" t="s">
        <v>600</v>
      </c>
      <c r="K2320" s="396" t="s">
        <v>600</v>
      </c>
      <c r="L2320" s="400" t="str">
        <f>IF(ISERROR(MATCH(M2320,M$10:M2319,0)),M2320,"")</f>
        <v/>
      </c>
      <c r="M2320" s="401" t="str">
        <f>IF(B2320="","",IF(ISERROR(MATCH(F2320&amp;"_"&amp;G2320&amp;"_"&amp;H2320&amp;"_"&amp;I2320&amp;"_"&amp;J2320&amp;IF(K2320="","","_"&amp;K2320),[1]CatGlob!$B:$B,0)),F2320&amp;"_"&amp;G2320&amp;"_"&amp;H2320&amp;"_"&amp;I2320&amp;"_"&amp;J2320&amp;IF(K2320="","","_"&amp;K2320),INDEX([1]CatGlob!$C:$C,MATCH(F2320&amp;"_"&amp;G2320&amp;"_"&amp;H2320&amp;"_"&amp;I2320&amp;"_"&amp;J2320&amp;IF(K2320="","","_"&amp;K2320),[1]CatGlob!$B:$B,0))))</f>
        <v>RVI_EM_ASEU_IND</v>
      </c>
      <c r="N2320" s="402" t="str">
        <f t="shared" si="73"/>
        <v/>
      </c>
      <c r="O2320" s="402" t="str">
        <f t="shared" si="72"/>
        <v/>
      </c>
      <c r="P2320" s="401" t="str">
        <f>IF(LEN(B2320)&gt;8,INDEX([1]CatGlob!$X:$X,MATCH(M2320,[1]CatGlob!$W:$W,0)),"")</f>
        <v>INTER</v>
      </c>
      <c r="Q2320" s="403" t="str">
        <f>INDEX([1]CatGlob!P:P,MATCH(M2320,[1]CatGlob!O:O,0))</f>
        <v>RVI</v>
      </c>
      <c r="R2320" s="403" t="s">
        <v>1017</v>
      </c>
      <c r="S2320" s="403" t="s">
        <v>1018</v>
      </c>
      <c r="T2320" s="403" t="str">
        <f>INDEX([1]CatGlob!$D:$D,MATCH($M2320,[1]CatGlob!$C:$C,0))</f>
        <v>RVI</v>
      </c>
      <c r="U2320" s="403" t="s">
        <v>602</v>
      </c>
      <c r="V2320" s="404" t="str">
        <f>INDEX([1]CatGlob!$F:$F,MATCH($M2320,[1]CatGlob!$C:$C,0))</f>
        <v>RVI</v>
      </c>
      <c r="W2320" s="405"/>
      <c r="X2320" s="406">
        <v>0</v>
      </c>
      <c r="Y2320" s="407">
        <v>0</v>
      </c>
      <c r="Z2320" s="408">
        <v>0</v>
      </c>
      <c r="AA2320" s="407">
        <v>0</v>
      </c>
      <c r="AB2320" s="408">
        <v>0</v>
      </c>
      <c r="AC2320" s="407">
        <v>0</v>
      </c>
      <c r="AD2320" s="408">
        <v>0</v>
      </c>
      <c r="AE2320" s="407">
        <v>0</v>
      </c>
      <c r="AF2320" s="408">
        <v>0</v>
      </c>
      <c r="AG2320" s="407">
        <v>0</v>
      </c>
      <c r="AI2320" s="406">
        <v>0</v>
      </c>
      <c r="AJ2320" s="407">
        <v>0</v>
      </c>
      <c r="AK2320" s="408">
        <v>0</v>
      </c>
      <c r="AL2320" s="407">
        <v>0</v>
      </c>
      <c r="AM2320" s="408">
        <v>0</v>
      </c>
      <c r="AN2320" s="407">
        <v>0</v>
      </c>
      <c r="AO2320" s="408">
        <v>0</v>
      </c>
      <c r="AP2320" s="407">
        <v>0</v>
      </c>
      <c r="AQ2320" s="408">
        <v>0</v>
      </c>
      <c r="AR2320" s="407">
        <v>0</v>
      </c>
      <c r="AT2320" s="406">
        <v>0</v>
      </c>
      <c r="AU2320" s="407">
        <v>0</v>
      </c>
      <c r="AV2320" s="408">
        <v>0</v>
      </c>
      <c r="AW2320" s="407">
        <v>0</v>
      </c>
      <c r="AX2320" s="408">
        <v>0</v>
      </c>
      <c r="AY2320" s="407">
        <v>0</v>
      </c>
      <c r="AZ2320" s="408">
        <v>0</v>
      </c>
      <c r="BA2320" s="407">
        <v>0</v>
      </c>
      <c r="BB2320" s="408">
        <v>0</v>
      </c>
      <c r="BC2320" s="407">
        <v>0</v>
      </c>
    </row>
    <row r="2321" spans="1:55" x14ac:dyDescent="0.35">
      <c r="A2321" s="385" cm="1">
        <f t="array" ref="A2321">IFERROR(_xlfn.IFS(AND(F2321="Renta Variable",O2321=1),IFERROR(MATCH(B2321,[1]RV_Det!C:C,0),"Rev"),AND(J2321="Corporativa",O2321=1,I2321="EM"),IFERROR(MATCH(B2321,[1]RF_Corps!B:B,0),"Rev"),AND(F2321="Alternativos",O2321=1),IFERROR(MATCH(B2321,[1]Rep4!C:C,0),"Rev")),"")</f>
        <v>259</v>
      </c>
      <c r="B2321" s="394" t="s">
        <v>6118</v>
      </c>
      <c r="C2321" s="409" t="s">
        <v>6119</v>
      </c>
      <c r="D2321" s="395" t="s">
        <v>6120</v>
      </c>
      <c r="E2321" s="396" t="str">
        <f>IF(B2321="","",INDEX([1]CatGlob!$S:$S,IFERROR(MATCH(MID(B2321,7,1),[1]CatGlob!$R:$R,0),MATCH(MID(B2321,1,2),[1]CatGlob!$R:$R,0))))</f>
        <v>DOL</v>
      </c>
      <c r="F2321" s="397" t="s">
        <v>43</v>
      </c>
      <c r="G2321" s="398" t="s">
        <v>358</v>
      </c>
      <c r="H2321" s="399" t="s">
        <v>147</v>
      </c>
      <c r="I2321" s="399" t="s">
        <v>150</v>
      </c>
      <c r="J2321" s="399" t="s">
        <v>600</v>
      </c>
      <c r="K2321" s="396" t="s">
        <v>600</v>
      </c>
      <c r="L2321" s="400" t="str">
        <f>IF(ISERROR(MATCH(M2321,M$10:M2320,0)),M2321,"")</f>
        <v/>
      </c>
      <c r="M2321" s="401" t="str">
        <f>IF(B2321="","",IF(ISERROR(MATCH(F2321&amp;"_"&amp;G2321&amp;"_"&amp;H2321&amp;"_"&amp;I2321&amp;"_"&amp;J2321&amp;IF(K2321="","","_"&amp;K2321),[1]CatGlob!$B:$B,0)),F2321&amp;"_"&amp;G2321&amp;"_"&amp;H2321&amp;"_"&amp;I2321&amp;"_"&amp;J2321&amp;IF(K2321="","","_"&amp;K2321),INDEX([1]CatGlob!$C:$C,MATCH(F2321&amp;"_"&amp;G2321&amp;"_"&amp;H2321&amp;"_"&amp;I2321&amp;"_"&amp;J2321&amp;IF(K2321="","","_"&amp;K2321),[1]CatGlob!$B:$B,0))))</f>
        <v>RVI_EM_ASEU_IND</v>
      </c>
      <c r="N2321" s="402" t="str">
        <f t="shared" si="73"/>
        <v/>
      </c>
      <c r="O2321" s="402">
        <f t="shared" si="72"/>
        <v>1</v>
      </c>
      <c r="P2321" s="401" t="str">
        <f>IF(LEN(B2321)&gt;8,INDEX([1]CatGlob!$X:$X,MATCH(M2321,[1]CatGlob!$W:$W,0)),"")</f>
        <v>INTER</v>
      </c>
      <c r="Q2321" s="403" t="str">
        <f>INDEX([1]CatGlob!P:P,MATCH(M2321,[1]CatGlob!O:O,0))</f>
        <v>RVI</v>
      </c>
      <c r="R2321" s="403" t="s">
        <v>1017</v>
      </c>
      <c r="S2321" s="403" t="s">
        <v>1018</v>
      </c>
      <c r="T2321" s="403" t="str">
        <f>INDEX([1]CatGlob!$D:$D,MATCH($M2321,[1]CatGlob!$C:$C,0))</f>
        <v>RVI</v>
      </c>
      <c r="U2321" s="403" t="s">
        <v>602</v>
      </c>
      <c r="V2321" s="404" t="str">
        <f>INDEX([1]CatGlob!$F:$F,MATCH($M2321,[1]CatGlob!$C:$C,0))</f>
        <v>RVI</v>
      </c>
      <c r="W2321" s="405"/>
      <c r="X2321" s="406">
        <v>0</v>
      </c>
      <c r="Y2321" s="407">
        <v>0</v>
      </c>
      <c r="Z2321" s="408">
        <v>0</v>
      </c>
      <c r="AA2321" s="407">
        <v>0</v>
      </c>
      <c r="AB2321" s="408">
        <v>0</v>
      </c>
      <c r="AC2321" s="407">
        <v>0</v>
      </c>
      <c r="AD2321" s="408">
        <v>0</v>
      </c>
      <c r="AE2321" s="407">
        <v>0</v>
      </c>
      <c r="AF2321" s="408">
        <v>0</v>
      </c>
      <c r="AG2321" s="407">
        <v>0</v>
      </c>
      <c r="AI2321" s="406">
        <v>0</v>
      </c>
      <c r="AJ2321" s="407">
        <v>0</v>
      </c>
      <c r="AK2321" s="408">
        <v>-7.1489650586609099E-9</v>
      </c>
      <c r="AL2321" s="407">
        <v>-1.18362986079035E-6</v>
      </c>
      <c r="AM2321" s="408">
        <v>0</v>
      </c>
      <c r="AN2321" s="407">
        <v>0</v>
      </c>
      <c r="AO2321" s="408">
        <v>0</v>
      </c>
      <c r="AP2321" s="407">
        <v>0</v>
      </c>
      <c r="AQ2321" s="408">
        <v>-2.0637532113378199E-9</v>
      </c>
      <c r="AR2321" s="407">
        <v>-3.41688608938169E-7</v>
      </c>
      <c r="AT2321" s="406">
        <v>0</v>
      </c>
      <c r="AU2321" s="407">
        <v>0</v>
      </c>
      <c r="AV2321" s="408">
        <v>-1.0775685389818499E-8</v>
      </c>
      <c r="AW2321" s="407">
        <v>-1.78409287343584E-6</v>
      </c>
      <c r="AX2321" s="408">
        <v>0</v>
      </c>
      <c r="AY2321" s="407">
        <v>0</v>
      </c>
      <c r="AZ2321" s="408">
        <v>0</v>
      </c>
      <c r="BA2321" s="407">
        <v>0</v>
      </c>
      <c r="BB2321" s="408">
        <v>-4.9318640531625303E-9</v>
      </c>
      <c r="BC2321" s="407">
        <v>-8.1655163376571496E-7</v>
      </c>
    </row>
    <row r="2322" spans="1:55" x14ac:dyDescent="0.35">
      <c r="A2322" s="385" t="str" cm="1">
        <f t="array" ref="A2322">IFERROR(_xlfn.IFS(AND(F2322="Renta Variable",O2322=1),IFERROR(MATCH(B2322,[1]RV_Det!C:C,0),"Rev"),AND(J2322="Corporativa",O2322=1,I2322="EM"),IFERROR(MATCH(B2322,[1]RF_Corps!B:B,0),"Rev"),AND(F2322="Alternativos",O2322=1),IFERROR(MATCH(B2322,[1]Rep4!C:C,0),"Rev")),"")</f>
        <v/>
      </c>
      <c r="B2322" s="394" t="s">
        <v>6121</v>
      </c>
      <c r="C2322" s="409" t="s">
        <v>6122</v>
      </c>
      <c r="D2322" s="395" t="s">
        <v>6123</v>
      </c>
      <c r="E2322" s="396" t="str">
        <f>IF(B2322="","",INDEX([1]CatGlob!$S:$S,IFERROR(MATCH(MID(B2322,7,1),[1]CatGlob!$R:$R,0),MATCH(MID(B2322,1,2),[1]CatGlob!$R:$R,0))))</f>
        <v>DOL</v>
      </c>
      <c r="F2322" s="397" t="s">
        <v>43</v>
      </c>
      <c r="G2322" s="398" t="s">
        <v>358</v>
      </c>
      <c r="H2322" s="399" t="s">
        <v>147</v>
      </c>
      <c r="I2322" s="399" t="s">
        <v>150</v>
      </c>
      <c r="J2322" s="399" t="s">
        <v>600</v>
      </c>
      <c r="K2322" s="396" t="s">
        <v>600</v>
      </c>
      <c r="L2322" s="400" t="str">
        <f>IF(ISERROR(MATCH(M2322,M$10:M2321,0)),M2322,"")</f>
        <v/>
      </c>
      <c r="M2322" s="401" t="str">
        <f>IF(B2322="","",IF(ISERROR(MATCH(F2322&amp;"_"&amp;G2322&amp;"_"&amp;H2322&amp;"_"&amp;I2322&amp;"_"&amp;J2322&amp;IF(K2322="","","_"&amp;K2322),[1]CatGlob!$B:$B,0)),F2322&amp;"_"&amp;G2322&amp;"_"&amp;H2322&amp;"_"&amp;I2322&amp;"_"&amp;J2322&amp;IF(K2322="","","_"&amp;K2322),INDEX([1]CatGlob!$C:$C,MATCH(F2322&amp;"_"&amp;G2322&amp;"_"&amp;H2322&amp;"_"&amp;I2322&amp;"_"&amp;J2322&amp;IF(K2322="","","_"&amp;K2322),[1]CatGlob!$B:$B,0))))</f>
        <v>RVI_EM_ASEU_IND</v>
      </c>
      <c r="N2322" s="402" t="str">
        <f t="shared" si="73"/>
        <v/>
      </c>
      <c r="O2322" s="402" t="str">
        <f t="shared" si="72"/>
        <v/>
      </c>
      <c r="P2322" s="401" t="str">
        <f>IF(LEN(B2322)&gt;8,INDEX([1]CatGlob!$X:$X,MATCH(M2322,[1]CatGlob!$W:$W,0)),"")</f>
        <v>INTER</v>
      </c>
      <c r="Q2322" s="403" t="str">
        <f>INDEX([1]CatGlob!P:P,MATCH(M2322,[1]CatGlob!O:O,0))</f>
        <v>RVI</v>
      </c>
      <c r="R2322" s="403" t="s">
        <v>1017</v>
      </c>
      <c r="S2322" s="403" t="s">
        <v>1018</v>
      </c>
      <c r="T2322" s="403" t="str">
        <f>INDEX([1]CatGlob!$D:$D,MATCH($M2322,[1]CatGlob!$C:$C,0))</f>
        <v>RVI</v>
      </c>
      <c r="U2322" s="403" t="s">
        <v>602</v>
      </c>
      <c r="V2322" s="404" t="str">
        <f>INDEX([1]CatGlob!$F:$F,MATCH($M2322,[1]CatGlob!$C:$C,0))</f>
        <v>RVI</v>
      </c>
      <c r="W2322" s="405"/>
      <c r="X2322" s="406">
        <v>0</v>
      </c>
      <c r="Y2322" s="407">
        <v>0</v>
      </c>
      <c r="Z2322" s="408">
        <v>0</v>
      </c>
      <c r="AA2322" s="407">
        <v>0</v>
      </c>
      <c r="AB2322" s="408">
        <v>0</v>
      </c>
      <c r="AC2322" s="407">
        <v>0</v>
      </c>
      <c r="AD2322" s="408">
        <v>0</v>
      </c>
      <c r="AE2322" s="407">
        <v>0</v>
      </c>
      <c r="AF2322" s="408">
        <v>0</v>
      </c>
      <c r="AG2322" s="407">
        <v>0</v>
      </c>
      <c r="AI2322" s="406">
        <v>0</v>
      </c>
      <c r="AJ2322" s="407">
        <v>0</v>
      </c>
      <c r="AK2322" s="408">
        <v>0</v>
      </c>
      <c r="AL2322" s="407">
        <v>0</v>
      </c>
      <c r="AM2322" s="408">
        <v>0</v>
      </c>
      <c r="AN2322" s="407">
        <v>0</v>
      </c>
      <c r="AO2322" s="408">
        <v>0</v>
      </c>
      <c r="AP2322" s="407">
        <v>0</v>
      </c>
      <c r="AQ2322" s="408">
        <v>0</v>
      </c>
      <c r="AR2322" s="407">
        <v>0</v>
      </c>
      <c r="AT2322" s="406">
        <v>0</v>
      </c>
      <c r="AU2322" s="407">
        <v>0</v>
      </c>
      <c r="AV2322" s="408">
        <v>0</v>
      </c>
      <c r="AW2322" s="407">
        <v>0</v>
      </c>
      <c r="AX2322" s="408">
        <v>0</v>
      </c>
      <c r="AY2322" s="407">
        <v>0</v>
      </c>
      <c r="AZ2322" s="408">
        <v>0</v>
      </c>
      <c r="BA2322" s="407">
        <v>0</v>
      </c>
      <c r="BB2322" s="408">
        <v>0</v>
      </c>
      <c r="BC2322" s="407">
        <v>0</v>
      </c>
    </row>
    <row r="2323" spans="1:55" x14ac:dyDescent="0.35">
      <c r="A2323" s="385" t="str" cm="1">
        <f t="array" ref="A2323">IFERROR(_xlfn.IFS(AND(F2323="Renta Variable",O2323=1),IFERROR(MATCH(B2323,[1]RV_Det!C:C,0),"Rev"),AND(J2323="Corporativa",O2323=1,I2323="EM"),IFERROR(MATCH(B2323,[1]RF_Corps!B:B,0),"Rev"),AND(F2323="Alternativos",O2323=1),IFERROR(MATCH(B2323,[1]Rep4!C:C,0),"Rev")),"")</f>
        <v/>
      </c>
      <c r="B2323" s="394" t="s">
        <v>6124</v>
      </c>
      <c r="C2323" s="409" t="s">
        <v>6125</v>
      </c>
      <c r="D2323" s="395" t="s">
        <v>6126</v>
      </c>
      <c r="E2323" s="396" t="str">
        <f>IF(B2323="","",INDEX([1]CatGlob!$S:$S,IFERROR(MATCH(MID(B2323,7,1),[1]CatGlob!$R:$R,0),MATCH(MID(B2323,1,2),[1]CatGlob!$R:$R,0))))</f>
        <v>DOL</v>
      </c>
      <c r="F2323" s="397" t="s">
        <v>43</v>
      </c>
      <c r="G2323" s="398" t="s">
        <v>358</v>
      </c>
      <c r="H2323" s="399" t="s">
        <v>147</v>
      </c>
      <c r="I2323" s="399" t="s">
        <v>150</v>
      </c>
      <c r="J2323" s="399" t="s">
        <v>600</v>
      </c>
      <c r="K2323" s="396" t="s">
        <v>600</v>
      </c>
      <c r="L2323" s="400" t="str">
        <f>IF(ISERROR(MATCH(M2323,M$10:M2322,0)),M2323,"")</f>
        <v/>
      </c>
      <c r="M2323" s="401" t="str">
        <f>IF(B2323="","",IF(ISERROR(MATCH(F2323&amp;"_"&amp;G2323&amp;"_"&amp;H2323&amp;"_"&amp;I2323&amp;"_"&amp;J2323&amp;IF(K2323="","","_"&amp;K2323),[1]CatGlob!$B:$B,0)),F2323&amp;"_"&amp;G2323&amp;"_"&amp;H2323&amp;"_"&amp;I2323&amp;"_"&amp;J2323&amp;IF(K2323="","","_"&amp;K2323),INDEX([1]CatGlob!$C:$C,MATCH(F2323&amp;"_"&amp;G2323&amp;"_"&amp;H2323&amp;"_"&amp;I2323&amp;"_"&amp;J2323&amp;IF(K2323="","","_"&amp;K2323),[1]CatGlob!$B:$B,0))))</f>
        <v>RVI_EM_ASEU_IND</v>
      </c>
      <c r="N2323" s="402" t="str">
        <f t="shared" si="73"/>
        <v/>
      </c>
      <c r="O2323" s="402" t="str">
        <f t="shared" si="72"/>
        <v/>
      </c>
      <c r="P2323" s="401" t="str">
        <f>IF(LEN(B2323)&gt;8,INDEX([1]CatGlob!$X:$X,MATCH(M2323,[1]CatGlob!$W:$W,0)),"")</f>
        <v>INTER</v>
      </c>
      <c r="Q2323" s="403" t="str">
        <f>INDEX([1]CatGlob!P:P,MATCH(M2323,[1]CatGlob!O:O,0))</f>
        <v>RVI</v>
      </c>
      <c r="R2323" s="403" t="s">
        <v>601</v>
      </c>
      <c r="S2323" s="403" t="s">
        <v>1025</v>
      </c>
      <c r="T2323" s="403" t="str">
        <f>INDEX([1]CatGlob!$D:$D,MATCH($M2323,[1]CatGlob!$C:$C,0))</f>
        <v>RVI</v>
      </c>
      <c r="U2323" s="403" t="s">
        <v>602</v>
      </c>
      <c r="V2323" s="404" t="str">
        <f>INDEX([1]CatGlob!$F:$F,MATCH($M2323,[1]CatGlob!$C:$C,0))</f>
        <v>RVI</v>
      </c>
      <c r="W2323" s="405"/>
      <c r="X2323" s="406">
        <v>0</v>
      </c>
      <c r="Y2323" s="407">
        <v>0</v>
      </c>
      <c r="Z2323" s="408">
        <v>0</v>
      </c>
      <c r="AA2323" s="407">
        <v>0</v>
      </c>
      <c r="AB2323" s="408">
        <v>0</v>
      </c>
      <c r="AC2323" s="407">
        <v>0</v>
      </c>
      <c r="AD2323" s="408">
        <v>0</v>
      </c>
      <c r="AE2323" s="407">
        <v>0</v>
      </c>
      <c r="AF2323" s="408">
        <v>0</v>
      </c>
      <c r="AG2323" s="407">
        <v>0</v>
      </c>
      <c r="AI2323" s="406">
        <v>0</v>
      </c>
      <c r="AJ2323" s="407">
        <v>0</v>
      </c>
      <c r="AK2323" s="408">
        <v>0</v>
      </c>
      <c r="AL2323" s="407">
        <v>0</v>
      </c>
      <c r="AM2323" s="408">
        <v>0</v>
      </c>
      <c r="AN2323" s="407">
        <v>0</v>
      </c>
      <c r="AO2323" s="408">
        <v>0</v>
      </c>
      <c r="AP2323" s="407">
        <v>0</v>
      </c>
      <c r="AQ2323" s="408">
        <v>0</v>
      </c>
      <c r="AR2323" s="407">
        <v>0</v>
      </c>
      <c r="AT2323" s="406">
        <v>0</v>
      </c>
      <c r="AU2323" s="407">
        <v>0</v>
      </c>
      <c r="AV2323" s="408">
        <v>0</v>
      </c>
      <c r="AW2323" s="407">
        <v>0</v>
      </c>
      <c r="AX2323" s="408">
        <v>0</v>
      </c>
      <c r="AY2323" s="407">
        <v>0</v>
      </c>
      <c r="AZ2323" s="408">
        <v>0</v>
      </c>
      <c r="BA2323" s="407">
        <v>0</v>
      </c>
      <c r="BB2323" s="408">
        <v>0</v>
      </c>
      <c r="BC2323" s="407">
        <v>0</v>
      </c>
    </row>
    <row r="2324" spans="1:55" x14ac:dyDescent="0.35">
      <c r="A2324" s="385" t="str" cm="1">
        <f t="array" ref="A2324">IFERROR(_xlfn.IFS(AND(F2324="Renta Variable",O2324=1),IFERROR(MATCH(B2324,[1]RV_Det!C:C,0),"Rev"),AND(J2324="Corporativa",O2324=1,I2324="EM"),IFERROR(MATCH(B2324,[1]RF_Corps!B:B,0),"Rev"),AND(F2324="Alternativos",O2324=1),IFERROR(MATCH(B2324,[1]Rep4!C:C,0),"Rev")),"")</f>
        <v/>
      </c>
      <c r="B2324" s="394" t="s">
        <v>6127</v>
      </c>
      <c r="C2324" s="409" t="s">
        <v>6128</v>
      </c>
      <c r="D2324" s="395" t="s">
        <v>6129</v>
      </c>
      <c r="E2324" s="396" t="str">
        <f>IF(B2324="","",INDEX([1]CatGlob!$S:$S,IFERROR(MATCH(MID(B2324,7,1),[1]CatGlob!$R:$R,0),MATCH(MID(B2324,1,2),[1]CatGlob!$R:$R,0))))</f>
        <v>DOL</v>
      </c>
      <c r="F2324" s="397" t="s">
        <v>43</v>
      </c>
      <c r="G2324" s="398" t="s">
        <v>358</v>
      </c>
      <c r="H2324" s="399" t="s">
        <v>147</v>
      </c>
      <c r="I2324" s="399" t="s">
        <v>150</v>
      </c>
      <c r="J2324" s="399" t="s">
        <v>600</v>
      </c>
      <c r="K2324" s="396" t="s">
        <v>600</v>
      </c>
      <c r="L2324" s="400" t="str">
        <f>IF(ISERROR(MATCH(M2324,M$10:M2323,0)),M2324,"")</f>
        <v/>
      </c>
      <c r="M2324" s="401" t="str">
        <f>IF(B2324="","",IF(ISERROR(MATCH(F2324&amp;"_"&amp;G2324&amp;"_"&amp;H2324&amp;"_"&amp;I2324&amp;"_"&amp;J2324&amp;IF(K2324="","","_"&amp;K2324),[1]CatGlob!$B:$B,0)),F2324&amp;"_"&amp;G2324&amp;"_"&amp;H2324&amp;"_"&amp;I2324&amp;"_"&amp;J2324&amp;IF(K2324="","","_"&amp;K2324),INDEX([1]CatGlob!$C:$C,MATCH(F2324&amp;"_"&amp;G2324&amp;"_"&amp;H2324&amp;"_"&amp;I2324&amp;"_"&amp;J2324&amp;IF(K2324="","","_"&amp;K2324),[1]CatGlob!$B:$B,0))))</f>
        <v>RVI_EM_ASEU_IND</v>
      </c>
      <c r="N2324" s="402" t="str">
        <f t="shared" si="73"/>
        <v/>
      </c>
      <c r="O2324" s="402" t="str">
        <f t="shared" si="72"/>
        <v/>
      </c>
      <c r="P2324" s="401" t="str">
        <f>IF(LEN(B2324)&gt;8,INDEX([1]CatGlob!$X:$X,MATCH(M2324,[1]CatGlob!$W:$W,0)),"")</f>
        <v>INTER</v>
      </c>
      <c r="Q2324" s="403" t="str">
        <f>INDEX([1]CatGlob!P:P,MATCH(M2324,[1]CatGlob!O:O,0))</f>
        <v>RVI</v>
      </c>
      <c r="R2324" s="403" t="s">
        <v>601</v>
      </c>
      <c r="S2324" s="403" t="s">
        <v>1025</v>
      </c>
      <c r="T2324" s="403" t="str">
        <f>INDEX([1]CatGlob!$D:$D,MATCH($M2324,[1]CatGlob!$C:$C,0))</f>
        <v>RVI</v>
      </c>
      <c r="U2324" s="403" t="s">
        <v>602</v>
      </c>
      <c r="V2324" s="404" t="str">
        <f>INDEX([1]CatGlob!$F:$F,MATCH($M2324,[1]CatGlob!$C:$C,0))</f>
        <v>RVI</v>
      </c>
      <c r="W2324" s="405"/>
      <c r="X2324" s="406">
        <v>0</v>
      </c>
      <c r="Y2324" s="407">
        <v>0</v>
      </c>
      <c r="Z2324" s="408">
        <v>0</v>
      </c>
      <c r="AA2324" s="407">
        <v>0</v>
      </c>
      <c r="AB2324" s="408">
        <v>0</v>
      </c>
      <c r="AC2324" s="407">
        <v>0</v>
      </c>
      <c r="AD2324" s="408">
        <v>0</v>
      </c>
      <c r="AE2324" s="407">
        <v>0</v>
      </c>
      <c r="AF2324" s="408">
        <v>0</v>
      </c>
      <c r="AG2324" s="407">
        <v>0</v>
      </c>
      <c r="AI2324" s="406">
        <v>0</v>
      </c>
      <c r="AJ2324" s="407">
        <v>0</v>
      </c>
      <c r="AK2324" s="408">
        <v>0</v>
      </c>
      <c r="AL2324" s="407">
        <v>0</v>
      </c>
      <c r="AM2324" s="408">
        <v>0</v>
      </c>
      <c r="AN2324" s="407">
        <v>0</v>
      </c>
      <c r="AO2324" s="408">
        <v>0</v>
      </c>
      <c r="AP2324" s="407">
        <v>0</v>
      </c>
      <c r="AQ2324" s="408">
        <v>0</v>
      </c>
      <c r="AR2324" s="407">
        <v>0</v>
      </c>
      <c r="AT2324" s="406">
        <v>0</v>
      </c>
      <c r="AU2324" s="407">
        <v>0</v>
      </c>
      <c r="AV2324" s="408">
        <v>0</v>
      </c>
      <c r="AW2324" s="407">
        <v>0</v>
      </c>
      <c r="AX2324" s="408">
        <v>0</v>
      </c>
      <c r="AY2324" s="407">
        <v>0</v>
      </c>
      <c r="AZ2324" s="408">
        <v>0</v>
      </c>
      <c r="BA2324" s="407">
        <v>0</v>
      </c>
      <c r="BB2324" s="408">
        <v>0</v>
      </c>
      <c r="BC2324" s="407">
        <v>0</v>
      </c>
    </row>
    <row r="2325" spans="1:55" x14ac:dyDescent="0.35">
      <c r="A2325" s="385" t="str" cm="1">
        <f t="array" ref="A2325">IFERROR(_xlfn.IFS(AND(F2325="Renta Variable",O2325=1),IFERROR(MATCH(B2325,[1]RV_Det!C:C,0),"Rev"),AND(J2325="Corporativa",O2325=1,I2325="EM"),IFERROR(MATCH(B2325,[1]RF_Corps!B:B,0),"Rev"),AND(F2325="Alternativos",O2325=1),IFERROR(MATCH(B2325,[1]Rep4!C:C,0),"Rev")),"")</f>
        <v/>
      </c>
      <c r="B2325" s="394" t="s">
        <v>6130</v>
      </c>
      <c r="C2325" s="409" t="s">
        <v>6131</v>
      </c>
      <c r="D2325" s="395" t="s">
        <v>6132</v>
      </c>
      <c r="E2325" s="396" t="str">
        <f>IF(B2325="","",INDEX([1]CatGlob!$S:$S,IFERROR(MATCH(MID(B2325,7,1),[1]CatGlob!$R:$R,0),MATCH(MID(B2325,1,2),[1]CatGlob!$R:$R,0))))</f>
        <v>DOL</v>
      </c>
      <c r="F2325" s="397" t="s">
        <v>43</v>
      </c>
      <c r="G2325" s="398" t="s">
        <v>358</v>
      </c>
      <c r="H2325" s="399" t="s">
        <v>147</v>
      </c>
      <c r="I2325" s="399" t="s">
        <v>150</v>
      </c>
      <c r="J2325" s="399" t="s">
        <v>600</v>
      </c>
      <c r="K2325" s="396" t="s">
        <v>600</v>
      </c>
      <c r="L2325" s="400" t="str">
        <f>IF(ISERROR(MATCH(M2325,M$10:M2324,0)),M2325,"")</f>
        <v/>
      </c>
      <c r="M2325" s="401" t="str">
        <f>IF(B2325="","",IF(ISERROR(MATCH(F2325&amp;"_"&amp;G2325&amp;"_"&amp;H2325&amp;"_"&amp;I2325&amp;"_"&amp;J2325&amp;IF(K2325="","","_"&amp;K2325),[1]CatGlob!$B:$B,0)),F2325&amp;"_"&amp;G2325&amp;"_"&amp;H2325&amp;"_"&amp;I2325&amp;"_"&amp;J2325&amp;IF(K2325="","","_"&amp;K2325),INDEX([1]CatGlob!$C:$C,MATCH(F2325&amp;"_"&amp;G2325&amp;"_"&amp;H2325&amp;"_"&amp;I2325&amp;"_"&amp;J2325&amp;IF(K2325="","","_"&amp;K2325),[1]CatGlob!$B:$B,0))))</f>
        <v>RVI_EM_ASEU_IND</v>
      </c>
      <c r="N2325" s="402" t="str">
        <f t="shared" si="73"/>
        <v/>
      </c>
      <c r="O2325" s="402" t="str">
        <f t="shared" si="72"/>
        <v/>
      </c>
      <c r="P2325" s="401" t="str">
        <f>IF(LEN(B2325)&gt;8,INDEX([1]CatGlob!$X:$X,MATCH(M2325,[1]CatGlob!$W:$W,0)),"")</f>
        <v>INTER</v>
      </c>
      <c r="Q2325" s="403" t="str">
        <f>INDEX([1]CatGlob!P:P,MATCH(M2325,[1]CatGlob!O:O,0))</f>
        <v>RVI</v>
      </c>
      <c r="R2325" s="403" t="s">
        <v>601</v>
      </c>
      <c r="S2325" s="403" t="s">
        <v>1025</v>
      </c>
      <c r="T2325" s="403" t="str">
        <f>INDEX([1]CatGlob!$D:$D,MATCH($M2325,[1]CatGlob!$C:$C,0))</f>
        <v>RVI</v>
      </c>
      <c r="U2325" s="403" t="s">
        <v>602</v>
      </c>
      <c r="V2325" s="404" t="str">
        <f>INDEX([1]CatGlob!$F:$F,MATCH($M2325,[1]CatGlob!$C:$C,0))</f>
        <v>RVI</v>
      </c>
      <c r="W2325" s="405"/>
      <c r="X2325" s="406">
        <v>0</v>
      </c>
      <c r="Y2325" s="407">
        <v>0</v>
      </c>
      <c r="Z2325" s="408">
        <v>0</v>
      </c>
      <c r="AA2325" s="407">
        <v>0</v>
      </c>
      <c r="AB2325" s="408">
        <v>0</v>
      </c>
      <c r="AC2325" s="407">
        <v>0</v>
      </c>
      <c r="AD2325" s="408">
        <v>0</v>
      </c>
      <c r="AE2325" s="407">
        <v>0</v>
      </c>
      <c r="AF2325" s="408">
        <v>0</v>
      </c>
      <c r="AG2325" s="407">
        <v>0</v>
      </c>
      <c r="AI2325" s="406">
        <v>0</v>
      </c>
      <c r="AJ2325" s="407">
        <v>0</v>
      </c>
      <c r="AK2325" s="408">
        <v>0</v>
      </c>
      <c r="AL2325" s="407">
        <v>0</v>
      </c>
      <c r="AM2325" s="408">
        <v>0</v>
      </c>
      <c r="AN2325" s="407">
        <v>0</v>
      </c>
      <c r="AO2325" s="408">
        <v>0</v>
      </c>
      <c r="AP2325" s="407">
        <v>0</v>
      </c>
      <c r="AQ2325" s="408">
        <v>0</v>
      </c>
      <c r="AR2325" s="407">
        <v>0</v>
      </c>
      <c r="AT2325" s="406">
        <v>0</v>
      </c>
      <c r="AU2325" s="407">
        <v>0</v>
      </c>
      <c r="AV2325" s="408">
        <v>0</v>
      </c>
      <c r="AW2325" s="407">
        <v>0</v>
      </c>
      <c r="AX2325" s="408">
        <v>0</v>
      </c>
      <c r="AY2325" s="407">
        <v>0</v>
      </c>
      <c r="AZ2325" s="408">
        <v>0</v>
      </c>
      <c r="BA2325" s="407">
        <v>0</v>
      </c>
      <c r="BB2325" s="408">
        <v>0</v>
      </c>
      <c r="BC2325" s="407">
        <v>0</v>
      </c>
    </row>
    <row r="2326" spans="1:55" x14ac:dyDescent="0.35">
      <c r="A2326" s="385" t="str" cm="1">
        <f t="array" ref="A2326">IFERROR(_xlfn.IFS(AND(F2326="Renta Variable",O2326=1),IFERROR(MATCH(B2326,[1]RV_Det!C:C,0),"Rev"),AND(J2326="Corporativa",O2326=1,I2326="EM"),IFERROR(MATCH(B2326,[1]RF_Corps!B:B,0),"Rev"),AND(F2326="Alternativos",O2326=1),IFERROR(MATCH(B2326,[1]Rep4!C:C,0),"Rev")),"")</f>
        <v/>
      </c>
      <c r="B2326" s="394" t="s">
        <v>6133</v>
      </c>
      <c r="C2326" s="409" t="s">
        <v>6134</v>
      </c>
      <c r="D2326" s="395" t="s">
        <v>6135</v>
      </c>
      <c r="E2326" s="396" t="str">
        <f>IF(B2326="","",INDEX([1]CatGlob!$S:$S,IFERROR(MATCH(MID(B2326,7,1),[1]CatGlob!$R:$R,0),MATCH(MID(B2326,1,2),[1]CatGlob!$R:$R,0))))</f>
        <v>DOL</v>
      </c>
      <c r="F2326" s="397" t="s">
        <v>43</v>
      </c>
      <c r="G2326" s="398" t="s">
        <v>358</v>
      </c>
      <c r="H2326" s="399" t="s">
        <v>147</v>
      </c>
      <c r="I2326" s="399" t="s">
        <v>150</v>
      </c>
      <c r="J2326" s="399" t="s">
        <v>600</v>
      </c>
      <c r="K2326" s="396" t="s">
        <v>600</v>
      </c>
      <c r="L2326" s="400" t="str">
        <f>IF(ISERROR(MATCH(M2326,M$10:M2325,0)),M2326,"")</f>
        <v/>
      </c>
      <c r="M2326" s="401" t="str">
        <f>IF(B2326="","",IF(ISERROR(MATCH(F2326&amp;"_"&amp;G2326&amp;"_"&amp;H2326&amp;"_"&amp;I2326&amp;"_"&amp;J2326&amp;IF(K2326="","","_"&amp;K2326),[1]CatGlob!$B:$B,0)),F2326&amp;"_"&amp;G2326&amp;"_"&amp;H2326&amp;"_"&amp;I2326&amp;"_"&amp;J2326&amp;IF(K2326="","","_"&amp;K2326),INDEX([1]CatGlob!$C:$C,MATCH(F2326&amp;"_"&amp;G2326&amp;"_"&amp;H2326&amp;"_"&amp;I2326&amp;"_"&amp;J2326&amp;IF(K2326="","","_"&amp;K2326),[1]CatGlob!$B:$B,0))))</f>
        <v>RVI_EM_ASEU_IND</v>
      </c>
      <c r="N2326" s="402" t="str">
        <f t="shared" si="73"/>
        <v/>
      </c>
      <c r="O2326" s="402" t="str">
        <f t="shared" si="72"/>
        <v/>
      </c>
      <c r="P2326" s="401" t="str">
        <f>IF(LEN(B2326)&gt;8,INDEX([1]CatGlob!$X:$X,MATCH(M2326,[1]CatGlob!$W:$W,0)),"")</f>
        <v>INTER</v>
      </c>
      <c r="Q2326" s="403" t="str">
        <f>INDEX([1]CatGlob!P:P,MATCH(M2326,[1]CatGlob!O:O,0))</f>
        <v>RVI</v>
      </c>
      <c r="R2326" s="403" t="s">
        <v>601</v>
      </c>
      <c r="S2326" s="403" t="s">
        <v>1018</v>
      </c>
      <c r="T2326" s="403" t="str">
        <f>INDEX([1]CatGlob!$D:$D,MATCH($M2326,[1]CatGlob!$C:$C,0))</f>
        <v>RVI</v>
      </c>
      <c r="U2326" s="403" t="s">
        <v>602</v>
      </c>
      <c r="V2326" s="404" t="str">
        <f>INDEX([1]CatGlob!$F:$F,MATCH($M2326,[1]CatGlob!$C:$C,0))</f>
        <v>RVI</v>
      </c>
      <c r="W2326" s="405"/>
      <c r="X2326" s="406">
        <v>0</v>
      </c>
      <c r="Y2326" s="407">
        <v>0</v>
      </c>
      <c r="Z2326" s="408">
        <v>0</v>
      </c>
      <c r="AA2326" s="407">
        <v>0</v>
      </c>
      <c r="AB2326" s="408">
        <v>0</v>
      </c>
      <c r="AC2326" s="407">
        <v>0</v>
      </c>
      <c r="AD2326" s="408">
        <v>0</v>
      </c>
      <c r="AE2326" s="407">
        <v>0</v>
      </c>
      <c r="AF2326" s="408">
        <v>0</v>
      </c>
      <c r="AG2326" s="407">
        <v>0</v>
      </c>
      <c r="AI2326" s="406">
        <v>0</v>
      </c>
      <c r="AJ2326" s="407">
        <v>0</v>
      </c>
      <c r="AK2326" s="408">
        <v>0</v>
      </c>
      <c r="AL2326" s="407">
        <v>0</v>
      </c>
      <c r="AM2326" s="408">
        <v>0</v>
      </c>
      <c r="AN2326" s="407">
        <v>0</v>
      </c>
      <c r="AO2326" s="408">
        <v>0</v>
      </c>
      <c r="AP2326" s="407">
        <v>0</v>
      </c>
      <c r="AQ2326" s="408">
        <v>0</v>
      </c>
      <c r="AR2326" s="407">
        <v>0</v>
      </c>
      <c r="AT2326" s="406">
        <v>0</v>
      </c>
      <c r="AU2326" s="407">
        <v>0</v>
      </c>
      <c r="AV2326" s="408">
        <v>0</v>
      </c>
      <c r="AW2326" s="407">
        <v>0</v>
      </c>
      <c r="AX2326" s="408">
        <v>0</v>
      </c>
      <c r="AY2326" s="407">
        <v>0</v>
      </c>
      <c r="AZ2326" s="408">
        <v>0</v>
      </c>
      <c r="BA2326" s="407">
        <v>0</v>
      </c>
      <c r="BB2326" s="408">
        <v>0</v>
      </c>
      <c r="BC2326" s="407">
        <v>0</v>
      </c>
    </row>
    <row r="2327" spans="1:55" x14ac:dyDescent="0.35">
      <c r="A2327" s="385" t="str" cm="1">
        <f t="array" ref="A2327">IFERROR(_xlfn.IFS(AND(F2327="Renta Variable",O2327=1),IFERROR(MATCH(B2327,[1]RV_Det!C:C,0),"Rev"),AND(J2327="Corporativa",O2327=1,I2327="EM"),IFERROR(MATCH(B2327,[1]RF_Corps!B:B,0),"Rev"),AND(F2327="Alternativos",O2327=1),IFERROR(MATCH(B2327,[1]Rep4!C:C,0),"Rev")),"")</f>
        <v/>
      </c>
      <c r="B2327" s="394" t="s">
        <v>6136</v>
      </c>
      <c r="C2327" s="409" t="s">
        <v>6137</v>
      </c>
      <c r="D2327" s="395" t="s">
        <v>6138</v>
      </c>
      <c r="E2327" s="396" t="str">
        <f>IF(B2327="","",INDEX([1]CatGlob!$S:$S,IFERROR(MATCH(MID(B2327,7,1),[1]CatGlob!$R:$R,0),MATCH(MID(B2327,1,2),[1]CatGlob!$R:$R,0))))</f>
        <v>DOL</v>
      </c>
      <c r="F2327" s="397" t="s">
        <v>43</v>
      </c>
      <c r="G2327" s="398" t="s">
        <v>358</v>
      </c>
      <c r="H2327" s="399" t="s">
        <v>147</v>
      </c>
      <c r="I2327" s="399" t="s">
        <v>150</v>
      </c>
      <c r="J2327" s="399" t="s">
        <v>600</v>
      </c>
      <c r="K2327" s="396" t="s">
        <v>600</v>
      </c>
      <c r="L2327" s="400" t="str">
        <f>IF(ISERROR(MATCH(M2327,M$10:M2326,0)),M2327,"")</f>
        <v/>
      </c>
      <c r="M2327" s="401" t="str">
        <f>IF(B2327="","",IF(ISERROR(MATCH(F2327&amp;"_"&amp;G2327&amp;"_"&amp;H2327&amp;"_"&amp;I2327&amp;"_"&amp;J2327&amp;IF(K2327="","","_"&amp;K2327),[1]CatGlob!$B:$B,0)),F2327&amp;"_"&amp;G2327&amp;"_"&amp;H2327&amp;"_"&amp;I2327&amp;"_"&amp;J2327&amp;IF(K2327="","","_"&amp;K2327),INDEX([1]CatGlob!$C:$C,MATCH(F2327&amp;"_"&amp;G2327&amp;"_"&amp;H2327&amp;"_"&amp;I2327&amp;"_"&amp;J2327&amp;IF(K2327="","","_"&amp;K2327),[1]CatGlob!$B:$B,0))))</f>
        <v>RVI_EM_ASEU_IND</v>
      </c>
      <c r="N2327" s="402" t="str">
        <f t="shared" si="73"/>
        <v/>
      </c>
      <c r="O2327" s="402" t="str">
        <f t="shared" si="72"/>
        <v/>
      </c>
      <c r="P2327" s="401" t="str">
        <f>IF(LEN(B2327)&gt;8,INDEX([1]CatGlob!$X:$X,MATCH(M2327,[1]CatGlob!$W:$W,0)),"")</f>
        <v>INTER</v>
      </c>
      <c r="Q2327" s="403" t="str">
        <f>INDEX([1]CatGlob!P:P,MATCH(M2327,[1]CatGlob!O:O,0))</f>
        <v>RVI</v>
      </c>
      <c r="R2327" s="403" t="s">
        <v>1017</v>
      </c>
      <c r="S2327" s="403" t="s">
        <v>1018</v>
      </c>
      <c r="T2327" s="403" t="str">
        <f>INDEX([1]CatGlob!$D:$D,MATCH($M2327,[1]CatGlob!$C:$C,0))</f>
        <v>RVI</v>
      </c>
      <c r="U2327" s="403" t="s">
        <v>602</v>
      </c>
      <c r="V2327" s="404" t="str">
        <f>INDEX([1]CatGlob!$F:$F,MATCH($M2327,[1]CatGlob!$C:$C,0))</f>
        <v>RVI</v>
      </c>
      <c r="W2327" s="405"/>
      <c r="X2327" s="406">
        <v>0</v>
      </c>
      <c r="Y2327" s="407">
        <v>0</v>
      </c>
      <c r="Z2327" s="408">
        <v>0</v>
      </c>
      <c r="AA2327" s="407">
        <v>0</v>
      </c>
      <c r="AB2327" s="408">
        <v>0</v>
      </c>
      <c r="AC2327" s="407">
        <v>0</v>
      </c>
      <c r="AD2327" s="408">
        <v>0</v>
      </c>
      <c r="AE2327" s="407">
        <v>0</v>
      </c>
      <c r="AF2327" s="408">
        <v>0</v>
      </c>
      <c r="AG2327" s="407">
        <v>0</v>
      </c>
      <c r="AI2327" s="406">
        <v>0</v>
      </c>
      <c r="AJ2327" s="407">
        <v>0</v>
      </c>
      <c r="AK2327" s="408">
        <v>0</v>
      </c>
      <c r="AL2327" s="407">
        <v>0</v>
      </c>
      <c r="AM2327" s="408">
        <v>0</v>
      </c>
      <c r="AN2327" s="407">
        <v>0</v>
      </c>
      <c r="AO2327" s="408">
        <v>0</v>
      </c>
      <c r="AP2327" s="407">
        <v>0</v>
      </c>
      <c r="AQ2327" s="408">
        <v>0</v>
      </c>
      <c r="AR2327" s="407">
        <v>0</v>
      </c>
      <c r="AT2327" s="406">
        <v>0</v>
      </c>
      <c r="AU2327" s="407">
        <v>0</v>
      </c>
      <c r="AV2327" s="408">
        <v>0</v>
      </c>
      <c r="AW2327" s="407">
        <v>0</v>
      </c>
      <c r="AX2327" s="408">
        <v>0</v>
      </c>
      <c r="AY2327" s="407">
        <v>0</v>
      </c>
      <c r="AZ2327" s="408">
        <v>0</v>
      </c>
      <c r="BA2327" s="407">
        <v>0</v>
      </c>
      <c r="BB2327" s="408">
        <v>0</v>
      </c>
      <c r="BC2327" s="407">
        <v>0</v>
      </c>
    </row>
    <row r="2328" spans="1:55" x14ac:dyDescent="0.35">
      <c r="A2328" s="385" t="str" cm="1">
        <f t="array" ref="A2328">IFERROR(_xlfn.IFS(AND(F2328="Renta Variable",O2328=1),IFERROR(MATCH(B2328,[1]RV_Det!C:C,0),"Rev"),AND(J2328="Corporativa",O2328=1,I2328="EM"),IFERROR(MATCH(B2328,[1]RF_Corps!B:B,0),"Rev"),AND(F2328="Alternativos",O2328=1),IFERROR(MATCH(B2328,[1]Rep4!C:C,0),"Rev")),"")</f>
        <v/>
      </c>
      <c r="B2328" s="394" t="s">
        <v>6139</v>
      </c>
      <c r="C2328" s="409" t="s">
        <v>6140</v>
      </c>
      <c r="D2328" s="395" t="s">
        <v>6141</v>
      </c>
      <c r="E2328" s="396" t="str">
        <f>IF(B2328="","",INDEX([1]CatGlob!$S:$S,IFERROR(MATCH(MID(B2328,7,1),[1]CatGlob!$R:$R,0),MATCH(MID(B2328,1,2),[1]CatGlob!$R:$R,0))))</f>
        <v>DOL</v>
      </c>
      <c r="F2328" s="397" t="s">
        <v>43</v>
      </c>
      <c r="G2328" s="398" t="s">
        <v>358</v>
      </c>
      <c r="H2328" s="399" t="s">
        <v>147</v>
      </c>
      <c r="I2328" s="399" t="s">
        <v>150</v>
      </c>
      <c r="J2328" s="399" t="s">
        <v>600</v>
      </c>
      <c r="K2328" s="396" t="s">
        <v>600</v>
      </c>
      <c r="L2328" s="400" t="str">
        <f>IF(ISERROR(MATCH(M2328,M$10:M2327,0)),M2328,"")</f>
        <v/>
      </c>
      <c r="M2328" s="401" t="str">
        <f>IF(B2328="","",IF(ISERROR(MATCH(F2328&amp;"_"&amp;G2328&amp;"_"&amp;H2328&amp;"_"&amp;I2328&amp;"_"&amp;J2328&amp;IF(K2328="","","_"&amp;K2328),[1]CatGlob!$B:$B,0)),F2328&amp;"_"&amp;G2328&amp;"_"&amp;H2328&amp;"_"&amp;I2328&amp;"_"&amp;J2328&amp;IF(K2328="","","_"&amp;K2328),INDEX([1]CatGlob!$C:$C,MATCH(F2328&amp;"_"&amp;G2328&amp;"_"&amp;H2328&amp;"_"&amp;I2328&amp;"_"&amp;J2328&amp;IF(K2328="","","_"&amp;K2328),[1]CatGlob!$B:$B,0))))</f>
        <v>RVI_EM_ASEU_IND</v>
      </c>
      <c r="N2328" s="402" t="str">
        <f t="shared" si="73"/>
        <v/>
      </c>
      <c r="O2328" s="402" t="str">
        <f t="shared" si="72"/>
        <v/>
      </c>
      <c r="P2328" s="401" t="str">
        <f>IF(LEN(B2328)&gt;8,INDEX([1]CatGlob!$X:$X,MATCH(M2328,[1]CatGlob!$W:$W,0)),"")</f>
        <v>INTER</v>
      </c>
      <c r="Q2328" s="403" t="str">
        <f>INDEX([1]CatGlob!P:P,MATCH(M2328,[1]CatGlob!O:O,0))</f>
        <v>RVI</v>
      </c>
      <c r="R2328" s="403" t="s">
        <v>1017</v>
      </c>
      <c r="S2328" s="403" t="s">
        <v>1018</v>
      </c>
      <c r="T2328" s="403" t="str">
        <f>INDEX([1]CatGlob!$D:$D,MATCH($M2328,[1]CatGlob!$C:$C,0))</f>
        <v>RVI</v>
      </c>
      <c r="U2328" s="403" t="s">
        <v>602</v>
      </c>
      <c r="V2328" s="404" t="str">
        <f>INDEX([1]CatGlob!$F:$F,MATCH($M2328,[1]CatGlob!$C:$C,0))</f>
        <v>RVI</v>
      </c>
      <c r="W2328" s="405"/>
      <c r="X2328" s="406">
        <v>0</v>
      </c>
      <c r="Y2328" s="407">
        <v>0</v>
      </c>
      <c r="Z2328" s="408">
        <v>0</v>
      </c>
      <c r="AA2328" s="407">
        <v>0</v>
      </c>
      <c r="AB2328" s="408">
        <v>0</v>
      </c>
      <c r="AC2328" s="407">
        <v>0</v>
      </c>
      <c r="AD2328" s="408">
        <v>0</v>
      </c>
      <c r="AE2328" s="407">
        <v>0</v>
      </c>
      <c r="AF2328" s="408">
        <v>0</v>
      </c>
      <c r="AG2328" s="407">
        <v>0</v>
      </c>
      <c r="AI2328" s="406">
        <v>0</v>
      </c>
      <c r="AJ2328" s="407">
        <v>0</v>
      </c>
      <c r="AK2328" s="408">
        <v>0</v>
      </c>
      <c r="AL2328" s="407">
        <v>0</v>
      </c>
      <c r="AM2328" s="408">
        <v>0</v>
      </c>
      <c r="AN2328" s="407">
        <v>0</v>
      </c>
      <c r="AO2328" s="408">
        <v>0</v>
      </c>
      <c r="AP2328" s="407">
        <v>0</v>
      </c>
      <c r="AQ2328" s="408">
        <v>0</v>
      </c>
      <c r="AR2328" s="407">
        <v>0</v>
      </c>
      <c r="AT2328" s="406">
        <v>0</v>
      </c>
      <c r="AU2328" s="407">
        <v>0</v>
      </c>
      <c r="AV2328" s="408">
        <v>0</v>
      </c>
      <c r="AW2328" s="407">
        <v>0</v>
      </c>
      <c r="AX2328" s="408">
        <v>0</v>
      </c>
      <c r="AY2328" s="407">
        <v>0</v>
      </c>
      <c r="AZ2328" s="408">
        <v>0</v>
      </c>
      <c r="BA2328" s="407">
        <v>0</v>
      </c>
      <c r="BB2328" s="408">
        <v>0</v>
      </c>
      <c r="BC2328" s="407">
        <v>0</v>
      </c>
    </row>
    <row r="2329" spans="1:55" x14ac:dyDescent="0.35">
      <c r="A2329" s="385" t="str" cm="1">
        <f t="array" ref="A2329">IFERROR(_xlfn.IFS(AND(F2329="Renta Variable",O2329=1),IFERROR(MATCH(B2329,[1]RV_Det!C:C,0),"Rev"),AND(J2329="Corporativa",O2329=1,I2329="EM"),IFERROR(MATCH(B2329,[1]RF_Corps!B:B,0),"Rev"),AND(F2329="Alternativos",O2329=1),IFERROR(MATCH(B2329,[1]Rep4!C:C,0),"Rev")),"")</f>
        <v/>
      </c>
      <c r="B2329" s="394" t="s">
        <v>6142</v>
      </c>
      <c r="C2329" s="409" t="s">
        <v>6143</v>
      </c>
      <c r="D2329" s="395" t="s">
        <v>6144</v>
      </c>
      <c r="E2329" s="396" t="str">
        <f>IF(B2329="","",INDEX([1]CatGlob!$S:$S,IFERROR(MATCH(MID(B2329,7,1),[1]CatGlob!$R:$R,0),MATCH(MID(B2329,1,2),[1]CatGlob!$R:$R,0))))</f>
        <v>DOL</v>
      </c>
      <c r="F2329" s="397" t="s">
        <v>43</v>
      </c>
      <c r="G2329" s="398" t="s">
        <v>358</v>
      </c>
      <c r="H2329" s="399" t="s">
        <v>147</v>
      </c>
      <c r="I2329" s="399" t="s">
        <v>150</v>
      </c>
      <c r="J2329" s="399" t="s">
        <v>600</v>
      </c>
      <c r="K2329" s="396" t="s">
        <v>600</v>
      </c>
      <c r="L2329" s="400" t="str">
        <f>IF(ISERROR(MATCH(M2329,M$10:M2328,0)),M2329,"")</f>
        <v/>
      </c>
      <c r="M2329" s="401" t="str">
        <f>IF(B2329="","",IF(ISERROR(MATCH(F2329&amp;"_"&amp;G2329&amp;"_"&amp;H2329&amp;"_"&amp;I2329&amp;"_"&amp;J2329&amp;IF(K2329="","","_"&amp;K2329),[1]CatGlob!$B:$B,0)),F2329&amp;"_"&amp;G2329&amp;"_"&amp;H2329&amp;"_"&amp;I2329&amp;"_"&amp;J2329&amp;IF(K2329="","","_"&amp;K2329),INDEX([1]CatGlob!$C:$C,MATCH(F2329&amp;"_"&amp;G2329&amp;"_"&amp;H2329&amp;"_"&amp;I2329&amp;"_"&amp;J2329&amp;IF(K2329="","","_"&amp;K2329),[1]CatGlob!$B:$B,0))))</f>
        <v>RVI_EM_ASEU_IND</v>
      </c>
      <c r="N2329" s="402" t="str">
        <f t="shared" si="73"/>
        <v/>
      </c>
      <c r="O2329" s="402" t="str">
        <f t="shared" si="72"/>
        <v/>
      </c>
      <c r="P2329" s="401" t="str">
        <f>IF(LEN(B2329)&gt;8,INDEX([1]CatGlob!$X:$X,MATCH(M2329,[1]CatGlob!$W:$W,0)),"")</f>
        <v>INTER</v>
      </c>
      <c r="Q2329" s="403" t="str">
        <f>INDEX([1]CatGlob!P:P,MATCH(M2329,[1]CatGlob!O:O,0))</f>
        <v>RVI</v>
      </c>
      <c r="R2329" s="403" t="s">
        <v>1017</v>
      </c>
      <c r="S2329" s="403" t="s">
        <v>1018</v>
      </c>
      <c r="T2329" s="403" t="str">
        <f>INDEX([1]CatGlob!$D:$D,MATCH($M2329,[1]CatGlob!$C:$C,0))</f>
        <v>RVI</v>
      </c>
      <c r="U2329" s="403" t="s">
        <v>602</v>
      </c>
      <c r="V2329" s="404" t="str">
        <f>INDEX([1]CatGlob!$F:$F,MATCH($M2329,[1]CatGlob!$C:$C,0))</f>
        <v>RVI</v>
      </c>
      <c r="W2329" s="405"/>
      <c r="X2329" s="406">
        <v>0</v>
      </c>
      <c r="Y2329" s="407">
        <v>0</v>
      </c>
      <c r="Z2329" s="408">
        <v>0</v>
      </c>
      <c r="AA2329" s="407">
        <v>0</v>
      </c>
      <c r="AB2329" s="408">
        <v>0</v>
      </c>
      <c r="AC2329" s="407">
        <v>0</v>
      </c>
      <c r="AD2329" s="408">
        <v>0</v>
      </c>
      <c r="AE2329" s="407">
        <v>0</v>
      </c>
      <c r="AF2329" s="408">
        <v>0</v>
      </c>
      <c r="AG2329" s="407">
        <v>0</v>
      </c>
      <c r="AI2329" s="406">
        <v>0</v>
      </c>
      <c r="AJ2329" s="407">
        <v>0</v>
      </c>
      <c r="AK2329" s="408">
        <v>0</v>
      </c>
      <c r="AL2329" s="407">
        <v>0</v>
      </c>
      <c r="AM2329" s="408">
        <v>0</v>
      </c>
      <c r="AN2329" s="407">
        <v>0</v>
      </c>
      <c r="AO2329" s="408">
        <v>0</v>
      </c>
      <c r="AP2329" s="407">
        <v>0</v>
      </c>
      <c r="AQ2329" s="408">
        <v>0</v>
      </c>
      <c r="AR2329" s="407">
        <v>0</v>
      </c>
      <c r="AT2329" s="406">
        <v>0</v>
      </c>
      <c r="AU2329" s="407">
        <v>0</v>
      </c>
      <c r="AV2329" s="408">
        <v>0</v>
      </c>
      <c r="AW2329" s="407">
        <v>0</v>
      </c>
      <c r="AX2329" s="408">
        <v>0</v>
      </c>
      <c r="AY2329" s="407">
        <v>0</v>
      </c>
      <c r="AZ2329" s="408">
        <v>0</v>
      </c>
      <c r="BA2329" s="407">
        <v>0</v>
      </c>
      <c r="BB2329" s="408">
        <v>0</v>
      </c>
      <c r="BC2329" s="407">
        <v>0</v>
      </c>
    </row>
    <row r="2330" spans="1:55" x14ac:dyDescent="0.35">
      <c r="A2330" s="385" t="str" cm="1">
        <f t="array" ref="A2330">IFERROR(_xlfn.IFS(AND(F2330="Renta Variable",O2330=1),IFERROR(MATCH(B2330,[1]RV_Det!C:C,0),"Rev"),AND(J2330="Corporativa",O2330=1,I2330="EM"),IFERROR(MATCH(B2330,[1]RF_Corps!B:B,0),"Rev"),AND(F2330="Alternativos",O2330=1),IFERROR(MATCH(B2330,[1]Rep4!C:C,0),"Rev")),"")</f>
        <v/>
      </c>
      <c r="B2330" s="445" t="s">
        <v>6145</v>
      </c>
      <c r="C2330" s="409" t="s">
        <v>6146</v>
      </c>
      <c r="D2330" s="395" t="s">
        <v>6129</v>
      </c>
      <c r="E2330" s="396" t="str">
        <f>IF(B2330="","",INDEX([1]CatGlob!$S:$S,IFERROR(MATCH(MID(B2330,7,1),[1]CatGlob!$R:$R,0),MATCH(MID(B2330,1,2),[1]CatGlob!$R:$R,0))))</f>
        <v>DOL</v>
      </c>
      <c r="F2330" s="397" t="s">
        <v>43</v>
      </c>
      <c r="G2330" s="398" t="s">
        <v>358</v>
      </c>
      <c r="H2330" s="399" t="s">
        <v>147</v>
      </c>
      <c r="I2330" s="399" t="s">
        <v>150</v>
      </c>
      <c r="J2330" s="399" t="s">
        <v>600</v>
      </c>
      <c r="K2330" s="396" t="s">
        <v>600</v>
      </c>
      <c r="L2330" s="400" t="str">
        <f>IF(ISERROR(MATCH(M2330,M$10:M2329,0)),M2330,"")</f>
        <v/>
      </c>
      <c r="M2330" s="401" t="str">
        <f>IF(B2330="","",IF(ISERROR(MATCH(F2330&amp;"_"&amp;G2330&amp;"_"&amp;H2330&amp;"_"&amp;I2330&amp;"_"&amp;J2330&amp;IF(K2330="","","_"&amp;K2330),[1]CatGlob!$B:$B,0)),F2330&amp;"_"&amp;G2330&amp;"_"&amp;H2330&amp;"_"&amp;I2330&amp;"_"&amp;J2330&amp;IF(K2330="","","_"&amp;K2330),INDEX([1]CatGlob!$C:$C,MATCH(F2330&amp;"_"&amp;G2330&amp;"_"&amp;H2330&amp;"_"&amp;I2330&amp;"_"&amp;J2330&amp;IF(K2330="","","_"&amp;K2330),[1]CatGlob!$B:$B,0))))</f>
        <v>RVI_EM_ASEU_IND</v>
      </c>
      <c r="N2330" s="402" t="str">
        <f t="shared" si="73"/>
        <v/>
      </c>
      <c r="O2330" s="402" t="str">
        <f t="shared" si="72"/>
        <v/>
      </c>
      <c r="P2330" s="401" t="str">
        <f>IF(LEN(B2330)&gt;8,INDEX([1]CatGlob!$X:$X,MATCH(M2330,[1]CatGlob!$W:$W,0)),"")</f>
        <v>INTER</v>
      </c>
      <c r="Q2330" s="403" t="str">
        <f>INDEX([1]CatGlob!P:P,MATCH(M2330,[1]CatGlob!O:O,0))</f>
        <v>RVI</v>
      </c>
      <c r="R2330" s="403" t="s">
        <v>1017</v>
      </c>
      <c r="S2330" s="403" t="s">
        <v>1018</v>
      </c>
      <c r="T2330" s="403" t="str">
        <f>INDEX([1]CatGlob!$D:$D,MATCH($M2330,[1]CatGlob!$C:$C,0))</f>
        <v>RVI</v>
      </c>
      <c r="U2330" s="403" t="s">
        <v>602</v>
      </c>
      <c r="V2330" s="404" t="str">
        <f>INDEX([1]CatGlob!$F:$F,MATCH($M2330,[1]CatGlob!$C:$C,0))</f>
        <v>RVI</v>
      </c>
      <c r="W2330" s="405"/>
      <c r="X2330" s="406">
        <v>0</v>
      </c>
      <c r="Y2330" s="407">
        <v>0</v>
      </c>
      <c r="Z2330" s="408">
        <v>0</v>
      </c>
      <c r="AA2330" s="407">
        <v>0</v>
      </c>
      <c r="AB2330" s="408">
        <v>0</v>
      </c>
      <c r="AC2330" s="407">
        <v>0</v>
      </c>
      <c r="AD2330" s="408">
        <v>0</v>
      </c>
      <c r="AE2330" s="407">
        <v>0</v>
      </c>
      <c r="AF2330" s="408">
        <v>0</v>
      </c>
      <c r="AG2330" s="407">
        <v>0</v>
      </c>
      <c r="AI2330" s="406">
        <v>0</v>
      </c>
      <c r="AJ2330" s="407">
        <v>0</v>
      </c>
      <c r="AK2330" s="408">
        <v>0</v>
      </c>
      <c r="AL2330" s="407">
        <v>0</v>
      </c>
      <c r="AM2330" s="408">
        <v>0</v>
      </c>
      <c r="AN2330" s="407">
        <v>0</v>
      </c>
      <c r="AO2330" s="408">
        <v>0</v>
      </c>
      <c r="AP2330" s="407">
        <v>0</v>
      </c>
      <c r="AQ2330" s="408">
        <v>0</v>
      </c>
      <c r="AR2330" s="407">
        <v>0</v>
      </c>
      <c r="AT2330" s="406">
        <v>0</v>
      </c>
      <c r="AU2330" s="407">
        <v>0</v>
      </c>
      <c r="AV2330" s="408">
        <v>0</v>
      </c>
      <c r="AW2330" s="407">
        <v>0</v>
      </c>
      <c r="AX2330" s="408">
        <v>0</v>
      </c>
      <c r="AY2330" s="407">
        <v>0</v>
      </c>
      <c r="AZ2330" s="408">
        <v>0</v>
      </c>
      <c r="BA2330" s="407">
        <v>0</v>
      </c>
      <c r="BB2330" s="408">
        <v>0</v>
      </c>
      <c r="BC2330" s="407">
        <v>0</v>
      </c>
    </row>
    <row r="2331" spans="1:55" x14ac:dyDescent="0.35">
      <c r="A2331" s="385" t="str" cm="1">
        <f t="array" ref="A2331">IFERROR(_xlfn.IFS(AND(F2331="Renta Variable",O2331=1),IFERROR(MATCH(B2331,[1]RV_Det!C:C,0),"Rev"),AND(J2331="Corporativa",O2331=1,I2331="EM"),IFERROR(MATCH(B2331,[1]RF_Corps!B:B,0),"Rev"),AND(F2331="Alternativos",O2331=1),IFERROR(MATCH(B2331,[1]Rep4!C:C,0),"Rev")),"")</f>
        <v/>
      </c>
      <c r="B2331" s="394" t="s">
        <v>6147</v>
      </c>
      <c r="C2331" s="409" t="s">
        <v>6148</v>
      </c>
      <c r="D2331" s="395" t="s">
        <v>6149</v>
      </c>
      <c r="E2331" s="396" t="str">
        <f>IF(B2331="","",INDEX([1]CatGlob!$S:$S,IFERROR(MATCH(MID(B2331,7,1),[1]CatGlob!$R:$R,0),MATCH(MID(B2331,1,2),[1]CatGlob!$R:$R,0))))</f>
        <v>DOL</v>
      </c>
      <c r="F2331" s="397" t="s">
        <v>43</v>
      </c>
      <c r="G2331" s="398" t="s">
        <v>358</v>
      </c>
      <c r="H2331" s="399" t="s">
        <v>147</v>
      </c>
      <c r="I2331" s="399" t="s">
        <v>152</v>
      </c>
      <c r="J2331" s="399" t="s">
        <v>600</v>
      </c>
      <c r="K2331" s="396" t="s">
        <v>600</v>
      </c>
      <c r="L2331" s="400" t="str">
        <f>IF(ISERROR(MATCH(M2331,M$10:M2330,0)),M2331,"")</f>
        <v>RVI_EM_ASEU_KOR</v>
      </c>
      <c r="M2331" s="401" t="str">
        <f>IF(B2331="","",IF(ISERROR(MATCH(F2331&amp;"_"&amp;G2331&amp;"_"&amp;H2331&amp;"_"&amp;I2331&amp;"_"&amp;J2331&amp;IF(K2331="","","_"&amp;K2331),[1]CatGlob!$B:$B,0)),F2331&amp;"_"&amp;G2331&amp;"_"&amp;H2331&amp;"_"&amp;I2331&amp;"_"&amp;J2331&amp;IF(K2331="","","_"&amp;K2331),INDEX([1]CatGlob!$C:$C,MATCH(F2331&amp;"_"&amp;G2331&amp;"_"&amp;H2331&amp;"_"&amp;I2331&amp;"_"&amp;J2331&amp;IF(K2331="","","_"&amp;K2331),[1]CatGlob!$B:$B,0))))</f>
        <v>RVI_EM_ASEU_KOR</v>
      </c>
      <c r="N2331" s="402" t="str">
        <f t="shared" si="73"/>
        <v/>
      </c>
      <c r="O2331" s="402" t="str">
        <f t="shared" si="72"/>
        <v/>
      </c>
      <c r="P2331" s="401" t="str">
        <f>IF(LEN(B2331)&gt;8,INDEX([1]CatGlob!$X:$X,MATCH(M2331,[1]CatGlob!$W:$W,0)),"")</f>
        <v>INTER</v>
      </c>
      <c r="Q2331" s="403" t="str">
        <f>INDEX([1]CatGlob!P:P,MATCH(M2331,[1]CatGlob!O:O,0))</f>
        <v>RVI</v>
      </c>
      <c r="R2331" s="403" t="s">
        <v>1017</v>
      </c>
      <c r="S2331" s="403" t="s">
        <v>1018</v>
      </c>
      <c r="T2331" s="403" t="str">
        <f>INDEX([1]CatGlob!$D:$D,MATCH($M2331,[1]CatGlob!$C:$C,0))</f>
        <v>RVI</v>
      </c>
      <c r="U2331" s="403" t="s">
        <v>602</v>
      </c>
      <c r="V2331" s="404" t="str">
        <f>INDEX([1]CatGlob!$F:$F,MATCH($M2331,[1]CatGlob!$C:$C,0))</f>
        <v>RVI</v>
      </c>
      <c r="W2331" s="405"/>
      <c r="X2331" s="406">
        <v>0</v>
      </c>
      <c r="Y2331" s="407">
        <v>0</v>
      </c>
      <c r="Z2331" s="408">
        <v>0</v>
      </c>
      <c r="AA2331" s="407">
        <v>0</v>
      </c>
      <c r="AB2331" s="408">
        <v>0</v>
      </c>
      <c r="AC2331" s="407">
        <v>0</v>
      </c>
      <c r="AD2331" s="408">
        <v>0</v>
      </c>
      <c r="AE2331" s="407">
        <v>0</v>
      </c>
      <c r="AF2331" s="408">
        <v>0</v>
      </c>
      <c r="AG2331" s="407">
        <v>0</v>
      </c>
      <c r="AI2331" s="406">
        <v>0</v>
      </c>
      <c r="AJ2331" s="407">
        <v>0</v>
      </c>
      <c r="AK2331" s="408">
        <v>0</v>
      </c>
      <c r="AL2331" s="407">
        <v>0</v>
      </c>
      <c r="AM2331" s="408">
        <v>0</v>
      </c>
      <c r="AN2331" s="407">
        <v>0</v>
      </c>
      <c r="AO2331" s="408">
        <v>0</v>
      </c>
      <c r="AP2331" s="407">
        <v>0</v>
      </c>
      <c r="AQ2331" s="408">
        <v>0</v>
      </c>
      <c r="AR2331" s="407">
        <v>0</v>
      </c>
      <c r="AT2331" s="406">
        <v>0</v>
      </c>
      <c r="AU2331" s="407">
        <v>0</v>
      </c>
      <c r="AV2331" s="408">
        <v>0</v>
      </c>
      <c r="AW2331" s="407">
        <v>0</v>
      </c>
      <c r="AX2331" s="408">
        <v>0</v>
      </c>
      <c r="AY2331" s="407">
        <v>0</v>
      </c>
      <c r="AZ2331" s="408">
        <v>0</v>
      </c>
      <c r="BA2331" s="407">
        <v>0</v>
      </c>
      <c r="BB2331" s="408">
        <v>0</v>
      </c>
      <c r="BC2331" s="407">
        <v>0</v>
      </c>
    </row>
    <row r="2332" spans="1:55" x14ac:dyDescent="0.35">
      <c r="A2332" s="385" cm="1">
        <f t="array" ref="A2332">IFERROR(_xlfn.IFS(AND(F2332="Renta Variable",O2332=1),IFERROR(MATCH(B2332,[1]RV_Det!C:C,0),"Rev"),AND(J2332="Corporativa",O2332=1,I2332="EM"),IFERROR(MATCH(B2332,[1]RF_Corps!B:B,0),"Rev"),AND(F2332="Alternativos",O2332=1),IFERROR(MATCH(B2332,[1]Rep4!C:C,0),"Rev")),"")</f>
        <v>272</v>
      </c>
      <c r="B2332" s="394" t="s">
        <v>6150</v>
      </c>
      <c r="C2332" s="409" t="s">
        <v>6151</v>
      </c>
      <c r="D2332" s="395" t="s">
        <v>6152</v>
      </c>
      <c r="E2332" s="396" t="str">
        <f>IF(B2332="","",INDEX([1]CatGlob!$S:$S,IFERROR(MATCH(MID(B2332,7,1),[1]CatGlob!$R:$R,0),MATCH(MID(B2332,1,2),[1]CatGlob!$R:$R,0))))</f>
        <v>DOL</v>
      </c>
      <c r="F2332" s="397" t="s">
        <v>43</v>
      </c>
      <c r="G2332" s="398" t="s">
        <v>358</v>
      </c>
      <c r="H2332" s="399" t="s">
        <v>147</v>
      </c>
      <c r="I2332" s="399" t="s">
        <v>152</v>
      </c>
      <c r="J2332" s="399" t="s">
        <v>600</v>
      </c>
      <c r="K2332" s="396" t="s">
        <v>600</v>
      </c>
      <c r="L2332" s="400" t="str">
        <f>IF(ISERROR(MATCH(M2332,M$10:M2331,0)),M2332,"")</f>
        <v/>
      </c>
      <c r="M2332" s="401" t="str">
        <f>IF(B2332="","",IF(ISERROR(MATCH(F2332&amp;"_"&amp;G2332&amp;"_"&amp;H2332&amp;"_"&amp;I2332&amp;"_"&amp;J2332&amp;IF(K2332="","","_"&amp;K2332),[1]CatGlob!$B:$B,0)),F2332&amp;"_"&amp;G2332&amp;"_"&amp;H2332&amp;"_"&amp;I2332&amp;"_"&amp;J2332&amp;IF(K2332="","","_"&amp;K2332),INDEX([1]CatGlob!$C:$C,MATCH(F2332&amp;"_"&amp;G2332&amp;"_"&amp;H2332&amp;"_"&amp;I2332&amp;"_"&amp;J2332&amp;IF(K2332="","","_"&amp;K2332),[1]CatGlob!$B:$B,0))))</f>
        <v>RVI_EM_ASEU_KOR</v>
      </c>
      <c r="N2332" s="402" t="str">
        <f t="shared" si="73"/>
        <v/>
      </c>
      <c r="O2332" s="402">
        <f t="shared" si="72"/>
        <v>1</v>
      </c>
      <c r="P2332" s="401" t="str">
        <f>IF(LEN(B2332)&gt;8,INDEX([1]CatGlob!$X:$X,MATCH(M2332,[1]CatGlob!$W:$W,0)),"")</f>
        <v>INTER</v>
      </c>
      <c r="Q2332" s="403" t="str">
        <f>INDEX([1]CatGlob!P:P,MATCH(M2332,[1]CatGlob!O:O,0))</f>
        <v>RVI</v>
      </c>
      <c r="R2332" s="403" t="s">
        <v>1017</v>
      </c>
      <c r="S2332" s="403" t="s">
        <v>1018</v>
      </c>
      <c r="T2332" s="403" t="str">
        <f>INDEX([1]CatGlob!$D:$D,MATCH($M2332,[1]CatGlob!$C:$C,0))</f>
        <v>RVI</v>
      </c>
      <c r="U2332" s="403" t="s">
        <v>602</v>
      </c>
      <c r="V2332" s="404" t="str">
        <f>INDEX([1]CatGlob!$F:$F,MATCH($M2332,[1]CatGlob!$C:$C,0))</f>
        <v>RVI</v>
      </c>
      <c r="W2332" s="405"/>
      <c r="X2332" s="406">
        <v>8.42101050639944E-4</v>
      </c>
      <c r="Y2332" s="407">
        <v>0.31921530714296198</v>
      </c>
      <c r="Z2332" s="408">
        <v>8.42101050639944E-4</v>
      </c>
      <c r="AA2332" s="407">
        <v>0.31921530714296198</v>
      </c>
      <c r="AB2332" s="408">
        <v>8.42101050639944E-4</v>
      </c>
      <c r="AC2332" s="407">
        <v>0.31921530714296198</v>
      </c>
      <c r="AD2332" s="408">
        <v>8.42101050639944E-4</v>
      </c>
      <c r="AE2332" s="407">
        <v>0.31921530714296198</v>
      </c>
      <c r="AF2332" s="408">
        <v>8.42101050639944E-4</v>
      </c>
      <c r="AG2332" s="407">
        <v>0.31921530714296198</v>
      </c>
      <c r="AI2332" s="406">
        <v>6.2786208396133298E-3</v>
      </c>
      <c r="AJ2332" s="407">
        <v>2.3800372630211601</v>
      </c>
      <c r="AK2332" s="408">
        <v>6.2786208396133298E-3</v>
      </c>
      <c r="AL2332" s="407">
        <v>2.3800372630211601</v>
      </c>
      <c r="AM2332" s="408">
        <v>6.2786208396133298E-3</v>
      </c>
      <c r="AN2332" s="407">
        <v>2.3800372630211601</v>
      </c>
      <c r="AO2332" s="408">
        <v>6.2786208396133298E-3</v>
      </c>
      <c r="AP2332" s="407">
        <v>2.3800372630211601</v>
      </c>
      <c r="AQ2332" s="408">
        <v>6.2786208396133298E-3</v>
      </c>
      <c r="AR2332" s="407">
        <v>2.3800372630211601</v>
      </c>
      <c r="AT2332" s="406">
        <v>1.27908884156279E-2</v>
      </c>
      <c r="AU2332" s="407">
        <v>4.84864301157684</v>
      </c>
      <c r="AV2332" s="408">
        <v>1.27908884156279E-2</v>
      </c>
      <c r="AW2332" s="407">
        <v>4.84864301157684</v>
      </c>
      <c r="AX2332" s="408">
        <v>1.27908884156279E-2</v>
      </c>
      <c r="AY2332" s="407">
        <v>4.84864301157684</v>
      </c>
      <c r="AZ2332" s="408">
        <v>1.27908884156279E-2</v>
      </c>
      <c r="BA2332" s="407">
        <v>4.84864301157684</v>
      </c>
      <c r="BB2332" s="408">
        <v>1.27908884156279E-2</v>
      </c>
      <c r="BC2332" s="407">
        <v>4.84864301157684</v>
      </c>
    </row>
    <row r="2333" spans="1:55" x14ac:dyDescent="0.35">
      <c r="A2333" s="385" cm="1">
        <f t="array" ref="A2333">IFERROR(_xlfn.IFS(AND(F2333="Renta Variable",O2333=1),IFERROR(MATCH(B2333,[1]RV_Det!C:C,0),"Rev"),AND(J2333="Corporativa",O2333=1,I2333="EM"),IFERROR(MATCH(B2333,[1]RF_Corps!B:B,0),"Rev"),AND(F2333="Alternativos",O2333=1),IFERROR(MATCH(B2333,[1]Rep4!C:C,0),"Rev")),"")</f>
        <v>270</v>
      </c>
      <c r="B2333" s="394" t="s">
        <v>6153</v>
      </c>
      <c r="C2333" s="409" t="s">
        <v>6154</v>
      </c>
      <c r="D2333" s="395" t="s">
        <v>6155</v>
      </c>
      <c r="E2333" s="396" t="str">
        <f>IF(B2333="","",INDEX([1]CatGlob!$S:$S,IFERROR(MATCH(MID(B2333,7,1),[1]CatGlob!$R:$R,0),MATCH(MID(B2333,1,2),[1]CatGlob!$R:$R,0))))</f>
        <v>DOL</v>
      </c>
      <c r="F2333" s="397" t="s">
        <v>43</v>
      </c>
      <c r="G2333" s="398" t="s">
        <v>358</v>
      </c>
      <c r="H2333" s="399" t="s">
        <v>147</v>
      </c>
      <c r="I2333" s="399" t="s">
        <v>152</v>
      </c>
      <c r="J2333" s="399" t="s">
        <v>600</v>
      </c>
      <c r="K2333" s="396" t="s">
        <v>600</v>
      </c>
      <c r="L2333" s="400" t="str">
        <f>IF(ISERROR(MATCH(M2333,M$10:M2332,0)),M2333,"")</f>
        <v/>
      </c>
      <c r="M2333" s="401" t="str">
        <f>IF(B2333="","",IF(ISERROR(MATCH(F2333&amp;"_"&amp;G2333&amp;"_"&amp;H2333&amp;"_"&amp;I2333&amp;"_"&amp;J2333&amp;IF(K2333="","","_"&amp;K2333),[1]CatGlob!$B:$B,0)),F2333&amp;"_"&amp;G2333&amp;"_"&amp;H2333&amp;"_"&amp;I2333&amp;"_"&amp;J2333&amp;IF(K2333="","","_"&amp;K2333),INDEX([1]CatGlob!$C:$C,MATCH(F2333&amp;"_"&amp;G2333&amp;"_"&amp;H2333&amp;"_"&amp;I2333&amp;"_"&amp;J2333&amp;IF(K2333="","","_"&amp;K2333),[1]CatGlob!$B:$B,0))))</f>
        <v>RVI_EM_ASEU_KOR</v>
      </c>
      <c r="N2333" s="402" t="str">
        <f t="shared" si="73"/>
        <v/>
      </c>
      <c r="O2333" s="402">
        <f t="shared" si="72"/>
        <v>1</v>
      </c>
      <c r="P2333" s="401" t="str">
        <f>IF(LEN(B2333)&gt;8,INDEX([1]CatGlob!$X:$X,MATCH(M2333,[1]CatGlob!$W:$W,0)),"")</f>
        <v>INTER</v>
      </c>
      <c r="Q2333" s="403" t="str">
        <f>INDEX([1]CatGlob!P:P,MATCH(M2333,[1]CatGlob!O:O,0))</f>
        <v>RVI</v>
      </c>
      <c r="R2333" s="403" t="s">
        <v>601</v>
      </c>
      <c r="S2333" s="403" t="s">
        <v>1025</v>
      </c>
      <c r="T2333" s="403" t="str">
        <f>INDEX([1]CatGlob!$D:$D,MATCH($M2333,[1]CatGlob!$C:$C,0))</f>
        <v>RVI</v>
      </c>
      <c r="U2333" s="403" t="s">
        <v>602</v>
      </c>
      <c r="V2333" s="404" t="str">
        <f>INDEX([1]CatGlob!$F:$F,MATCH($M2333,[1]CatGlob!$C:$C,0))</f>
        <v>RVI</v>
      </c>
      <c r="W2333" s="405"/>
      <c r="X2333" s="406">
        <v>1.1209911352518699E-2</v>
      </c>
      <c r="Y2333" s="407">
        <v>4.0770180867255599</v>
      </c>
      <c r="Z2333" s="408">
        <v>7.6912930160101404E-3</v>
      </c>
      <c r="AA2333" s="407">
        <v>2.7973049697238599</v>
      </c>
      <c r="AB2333" s="408">
        <v>1.1209911352518699E-2</v>
      </c>
      <c r="AC2333" s="407">
        <v>4.0770180867255599</v>
      </c>
      <c r="AD2333" s="408">
        <v>1.1209911352518699E-2</v>
      </c>
      <c r="AE2333" s="407">
        <v>4.0770180867255599</v>
      </c>
      <c r="AF2333" s="408">
        <v>1.07518397368143E-2</v>
      </c>
      <c r="AG2333" s="407">
        <v>3.9104185300016301</v>
      </c>
      <c r="AI2333" s="406">
        <v>5.5475487770007499E-2</v>
      </c>
      <c r="AJ2333" s="407">
        <v>20.1763029069268</v>
      </c>
      <c r="AK2333" s="408">
        <v>5.1886026601413102E-3</v>
      </c>
      <c r="AL2333" s="407">
        <v>1.8870824420447201</v>
      </c>
      <c r="AM2333" s="408">
        <v>2.3188818609092602E-3</v>
      </c>
      <c r="AN2333" s="407">
        <v>0.84337181540439199</v>
      </c>
      <c r="AO2333" s="408">
        <v>1.97451268927019E-2</v>
      </c>
      <c r="AP2333" s="407">
        <v>7.1812556705141999</v>
      </c>
      <c r="AQ2333" s="408">
        <v>7.79845592995907E-3</v>
      </c>
      <c r="AR2333" s="407">
        <v>2.8362798665506799</v>
      </c>
      <c r="AT2333" s="406">
        <v>8.5560999644102603E-2</v>
      </c>
      <c r="AU2333" s="407">
        <v>31.118331991886201</v>
      </c>
      <c r="AV2333" s="408">
        <v>-1.4170981686146E-2</v>
      </c>
      <c r="AW2333" s="407">
        <v>-5.1539523216737004</v>
      </c>
      <c r="AX2333" s="408">
        <v>2.3439027942462401E-2</v>
      </c>
      <c r="AY2333" s="407">
        <v>8.5247186932657595</v>
      </c>
      <c r="AZ2333" s="408">
        <v>4.7793962489630699E-2</v>
      </c>
      <c r="BA2333" s="407">
        <v>17.382550439410899</v>
      </c>
      <c r="BB2333" s="408">
        <v>1.3351196525704399E-2</v>
      </c>
      <c r="BC2333" s="407">
        <v>4.8557984093677904</v>
      </c>
    </row>
    <row r="2334" spans="1:55" x14ac:dyDescent="0.35">
      <c r="A2334" s="385" t="str" cm="1">
        <f t="array" ref="A2334">IFERROR(_xlfn.IFS(AND(F2334="Renta Variable",O2334=1),IFERROR(MATCH(B2334,[1]RV_Det!C:C,0),"Rev"),AND(J2334="Corporativa",O2334=1,I2334="EM"),IFERROR(MATCH(B2334,[1]RF_Corps!B:B,0),"Rev"),AND(F2334="Alternativos",O2334=1),IFERROR(MATCH(B2334,[1]Rep4!C:C,0),"Rev")),"")</f>
        <v/>
      </c>
      <c r="B2334" s="394" t="s">
        <v>6156</v>
      </c>
      <c r="C2334" s="409" t="s">
        <v>6157</v>
      </c>
      <c r="D2334" s="395" t="s">
        <v>6158</v>
      </c>
      <c r="E2334" s="396" t="str">
        <f>IF(B2334="","",INDEX([1]CatGlob!$S:$S,IFERROR(MATCH(MID(B2334,7,1),[1]CatGlob!$R:$R,0),MATCH(MID(B2334,1,2),[1]CatGlob!$R:$R,0))))</f>
        <v>DOL</v>
      </c>
      <c r="F2334" s="397" t="s">
        <v>43</v>
      </c>
      <c r="G2334" s="398" t="s">
        <v>358</v>
      </c>
      <c r="H2334" s="399" t="s">
        <v>147</v>
      </c>
      <c r="I2334" s="399" t="s">
        <v>152</v>
      </c>
      <c r="J2334" s="399" t="s">
        <v>600</v>
      </c>
      <c r="K2334" s="396" t="s">
        <v>600</v>
      </c>
      <c r="L2334" s="400" t="str">
        <f>IF(ISERROR(MATCH(M2334,M$10:M2333,0)),M2334,"")</f>
        <v/>
      </c>
      <c r="M2334" s="401" t="str">
        <f>IF(B2334="","",IF(ISERROR(MATCH(F2334&amp;"_"&amp;G2334&amp;"_"&amp;H2334&amp;"_"&amp;I2334&amp;"_"&amp;J2334&amp;IF(K2334="","","_"&amp;K2334),[1]CatGlob!$B:$B,0)),F2334&amp;"_"&amp;G2334&amp;"_"&amp;H2334&amp;"_"&amp;I2334&amp;"_"&amp;J2334&amp;IF(K2334="","","_"&amp;K2334),INDEX([1]CatGlob!$C:$C,MATCH(F2334&amp;"_"&amp;G2334&amp;"_"&amp;H2334&amp;"_"&amp;I2334&amp;"_"&amp;J2334&amp;IF(K2334="","","_"&amp;K2334),[1]CatGlob!$B:$B,0))))</f>
        <v>RVI_EM_ASEU_KOR</v>
      </c>
      <c r="N2334" s="402" t="str">
        <f t="shared" si="73"/>
        <v/>
      </c>
      <c r="O2334" s="402" t="str">
        <f t="shared" si="72"/>
        <v/>
      </c>
      <c r="P2334" s="401" t="str">
        <f>IF(LEN(B2334)&gt;8,INDEX([1]CatGlob!$X:$X,MATCH(M2334,[1]CatGlob!$W:$W,0)),"")</f>
        <v>INTER</v>
      </c>
      <c r="Q2334" s="403" t="str">
        <f>INDEX([1]CatGlob!P:P,MATCH(M2334,[1]CatGlob!O:O,0))</f>
        <v>RVI</v>
      </c>
      <c r="R2334" s="403" t="s">
        <v>601</v>
      </c>
      <c r="S2334" s="403" t="s">
        <v>1018</v>
      </c>
      <c r="T2334" s="403" t="str">
        <f>INDEX([1]CatGlob!$D:$D,MATCH($M2334,[1]CatGlob!$C:$C,0))</f>
        <v>RVI</v>
      </c>
      <c r="U2334" s="403" t="s">
        <v>602</v>
      </c>
      <c r="V2334" s="404" t="str">
        <f>INDEX([1]CatGlob!$F:$F,MATCH($M2334,[1]CatGlob!$C:$C,0))</f>
        <v>RVI</v>
      </c>
      <c r="W2334" s="405"/>
      <c r="X2334" s="406">
        <v>0</v>
      </c>
      <c r="Y2334" s="407">
        <v>0</v>
      </c>
      <c r="Z2334" s="408">
        <v>0</v>
      </c>
      <c r="AA2334" s="407">
        <v>0</v>
      </c>
      <c r="AB2334" s="408">
        <v>0</v>
      </c>
      <c r="AC2334" s="407">
        <v>0</v>
      </c>
      <c r="AD2334" s="408">
        <v>0</v>
      </c>
      <c r="AE2334" s="407">
        <v>0</v>
      </c>
      <c r="AF2334" s="408">
        <v>0</v>
      </c>
      <c r="AG2334" s="407">
        <v>0</v>
      </c>
      <c r="AI2334" s="406">
        <v>0</v>
      </c>
      <c r="AJ2334" s="407">
        <v>0</v>
      </c>
      <c r="AK2334" s="408">
        <v>0</v>
      </c>
      <c r="AL2334" s="407">
        <v>0</v>
      </c>
      <c r="AM2334" s="408">
        <v>0</v>
      </c>
      <c r="AN2334" s="407">
        <v>0</v>
      </c>
      <c r="AO2334" s="408">
        <v>0</v>
      </c>
      <c r="AP2334" s="407">
        <v>0</v>
      </c>
      <c r="AQ2334" s="408">
        <v>0</v>
      </c>
      <c r="AR2334" s="407">
        <v>0</v>
      </c>
      <c r="AT2334" s="406">
        <v>0</v>
      </c>
      <c r="AU2334" s="407">
        <v>0</v>
      </c>
      <c r="AV2334" s="408">
        <v>0</v>
      </c>
      <c r="AW2334" s="407">
        <v>0</v>
      </c>
      <c r="AX2334" s="408">
        <v>0</v>
      </c>
      <c r="AY2334" s="407">
        <v>0</v>
      </c>
      <c r="AZ2334" s="408">
        <v>0</v>
      </c>
      <c r="BA2334" s="407">
        <v>0</v>
      </c>
      <c r="BB2334" s="408">
        <v>0</v>
      </c>
      <c r="BC2334" s="407">
        <v>0</v>
      </c>
    </row>
    <row r="2335" spans="1:55" x14ac:dyDescent="0.35">
      <c r="A2335" s="385" t="str" cm="1">
        <f t="array" ref="A2335">IFERROR(_xlfn.IFS(AND(F2335="Renta Variable",O2335=1),IFERROR(MATCH(B2335,[1]RV_Det!C:C,0),"Rev"),AND(J2335="Corporativa",O2335=1,I2335="EM"),IFERROR(MATCH(B2335,[1]RF_Corps!B:B,0),"Rev"),AND(F2335="Alternativos",O2335=1),IFERROR(MATCH(B2335,[1]Rep4!C:C,0),"Rev")),"")</f>
        <v/>
      </c>
      <c r="B2335" s="394" t="s">
        <v>6159</v>
      </c>
      <c r="C2335" s="409" t="s">
        <v>6160</v>
      </c>
      <c r="D2335" s="395" t="s">
        <v>6161</v>
      </c>
      <c r="E2335" s="396" t="str">
        <f>IF(B2335="","",INDEX([1]CatGlob!$S:$S,IFERROR(MATCH(MID(B2335,7,1),[1]CatGlob!$R:$R,0),MATCH(MID(B2335,1,2),[1]CatGlob!$R:$R,0))))</f>
        <v>DOL</v>
      </c>
      <c r="F2335" s="397" t="s">
        <v>43</v>
      </c>
      <c r="G2335" s="398" t="s">
        <v>358</v>
      </c>
      <c r="H2335" s="399" t="s">
        <v>147</v>
      </c>
      <c r="I2335" s="399" t="s">
        <v>6162</v>
      </c>
      <c r="J2335" s="399" t="s">
        <v>600</v>
      </c>
      <c r="K2335" s="396" t="s">
        <v>600</v>
      </c>
      <c r="L2335" s="400" t="str">
        <f>IF(ISERROR(MATCH(M2335,M$10:M2334,0)),M2335,"")</f>
        <v>RVI_EM_ASEU_MAL</v>
      </c>
      <c r="M2335" s="401" t="str">
        <f>IF(B2335="","",IF(ISERROR(MATCH(F2335&amp;"_"&amp;G2335&amp;"_"&amp;H2335&amp;"_"&amp;I2335&amp;"_"&amp;J2335&amp;IF(K2335="","","_"&amp;K2335),[1]CatGlob!$B:$B,0)),F2335&amp;"_"&amp;G2335&amp;"_"&amp;H2335&amp;"_"&amp;I2335&amp;"_"&amp;J2335&amp;IF(K2335="","","_"&amp;K2335),INDEX([1]CatGlob!$C:$C,MATCH(F2335&amp;"_"&amp;G2335&amp;"_"&amp;H2335&amp;"_"&amp;I2335&amp;"_"&amp;J2335&amp;IF(K2335="","","_"&amp;K2335),[1]CatGlob!$B:$B,0))))</f>
        <v>RVI_EM_ASEU_MAL</v>
      </c>
      <c r="N2335" s="402" t="str">
        <f t="shared" si="73"/>
        <v/>
      </c>
      <c r="O2335" s="402" t="str">
        <f t="shared" si="72"/>
        <v/>
      </c>
      <c r="P2335" s="401" t="str">
        <f>IF(LEN(B2335)&gt;8,INDEX([1]CatGlob!$X:$X,MATCH(M2335,[1]CatGlob!$W:$W,0)),"")</f>
        <v>INTER</v>
      </c>
      <c r="Q2335" s="403" t="str">
        <f>INDEX([1]CatGlob!P:P,MATCH(M2335,[1]CatGlob!O:O,0))</f>
        <v>RVI</v>
      </c>
      <c r="R2335" s="403" t="s">
        <v>601</v>
      </c>
      <c r="S2335" s="403" t="s">
        <v>1025</v>
      </c>
      <c r="T2335" s="403" t="str">
        <f>INDEX([1]CatGlob!$D:$D,MATCH($M2335,[1]CatGlob!$C:$C,0))</f>
        <v>RVI</v>
      </c>
      <c r="U2335" s="403" t="s">
        <v>602</v>
      </c>
      <c r="V2335" s="404" t="str">
        <f>INDEX([1]CatGlob!$F:$F,MATCH($M2335,[1]CatGlob!$C:$C,0))</f>
        <v>RVI</v>
      </c>
      <c r="W2335" s="405"/>
      <c r="X2335" s="406">
        <v>0</v>
      </c>
      <c r="Y2335" s="407">
        <v>0</v>
      </c>
      <c r="Z2335" s="408">
        <v>0</v>
      </c>
      <c r="AA2335" s="407">
        <v>0</v>
      </c>
      <c r="AB2335" s="408">
        <v>0</v>
      </c>
      <c r="AC2335" s="407">
        <v>0</v>
      </c>
      <c r="AD2335" s="408">
        <v>0</v>
      </c>
      <c r="AE2335" s="407">
        <v>0</v>
      </c>
      <c r="AF2335" s="408">
        <v>0</v>
      </c>
      <c r="AG2335" s="407">
        <v>0</v>
      </c>
      <c r="AI2335" s="406">
        <v>0</v>
      </c>
      <c r="AJ2335" s="407">
        <v>0</v>
      </c>
      <c r="AK2335" s="408">
        <v>0</v>
      </c>
      <c r="AL2335" s="407">
        <v>0</v>
      </c>
      <c r="AM2335" s="408">
        <v>0</v>
      </c>
      <c r="AN2335" s="407">
        <v>0</v>
      </c>
      <c r="AO2335" s="408">
        <v>0</v>
      </c>
      <c r="AP2335" s="407">
        <v>0</v>
      </c>
      <c r="AQ2335" s="408">
        <v>0</v>
      </c>
      <c r="AR2335" s="407">
        <v>0</v>
      </c>
      <c r="AT2335" s="406">
        <v>0</v>
      </c>
      <c r="AU2335" s="407">
        <v>0</v>
      </c>
      <c r="AV2335" s="408">
        <v>0</v>
      </c>
      <c r="AW2335" s="407">
        <v>0</v>
      </c>
      <c r="AX2335" s="408">
        <v>0</v>
      </c>
      <c r="AY2335" s="407">
        <v>0</v>
      </c>
      <c r="AZ2335" s="408">
        <v>0</v>
      </c>
      <c r="BA2335" s="407">
        <v>0</v>
      </c>
      <c r="BB2335" s="408">
        <v>0</v>
      </c>
      <c r="BC2335" s="407">
        <v>0</v>
      </c>
    </row>
    <row r="2336" spans="1:55" x14ac:dyDescent="0.35">
      <c r="A2336" s="385" t="str" cm="1">
        <f t="array" ref="A2336">IFERROR(_xlfn.IFS(AND(F2336="Renta Variable",O2336=1),IFERROR(MATCH(B2336,[1]RV_Det!C:C,0),"Rev"),AND(J2336="Corporativa",O2336=1,I2336="EM"),IFERROR(MATCH(B2336,[1]RF_Corps!B:B,0),"Rev"),AND(F2336="Alternativos",O2336=1),IFERROR(MATCH(B2336,[1]Rep4!C:C,0),"Rev")),"")</f>
        <v/>
      </c>
      <c r="B2336" s="394" t="s">
        <v>6163</v>
      </c>
      <c r="C2336" s="409" t="s">
        <v>6164</v>
      </c>
      <c r="D2336" s="395" t="s">
        <v>6165</v>
      </c>
      <c r="E2336" s="396" t="str">
        <f>IF(B2336="","",INDEX([1]CatGlob!$S:$S,IFERROR(MATCH(MID(B2336,7,1),[1]CatGlob!$R:$R,0),MATCH(MID(B2336,1,2),[1]CatGlob!$R:$R,0))))</f>
        <v>DOL</v>
      </c>
      <c r="F2336" s="397" t="s">
        <v>43</v>
      </c>
      <c r="G2336" s="398" t="s">
        <v>328</v>
      </c>
      <c r="H2336" s="399" t="s">
        <v>147</v>
      </c>
      <c r="I2336" s="399" t="s">
        <v>6166</v>
      </c>
      <c r="J2336" s="399" t="s">
        <v>600</v>
      </c>
      <c r="K2336" s="396" t="s">
        <v>600</v>
      </c>
      <c r="L2336" s="400" t="str">
        <f>IF(ISERROR(MATCH(M2336,M$10:M2335,0)),M2336,"")</f>
        <v>RVI_DM_ASEU_SIN</v>
      </c>
      <c r="M2336" s="401" t="str">
        <f>IF(B2336="","",IF(ISERROR(MATCH(F2336&amp;"_"&amp;G2336&amp;"_"&amp;H2336&amp;"_"&amp;I2336&amp;"_"&amp;J2336&amp;IF(K2336="","","_"&amp;K2336),[1]CatGlob!$B:$B,0)),F2336&amp;"_"&amp;G2336&amp;"_"&amp;H2336&amp;"_"&amp;I2336&amp;"_"&amp;J2336&amp;IF(K2336="","","_"&amp;K2336),INDEX([1]CatGlob!$C:$C,MATCH(F2336&amp;"_"&amp;G2336&amp;"_"&amp;H2336&amp;"_"&amp;I2336&amp;"_"&amp;J2336&amp;IF(K2336="","","_"&amp;K2336),[1]CatGlob!$B:$B,0))))</f>
        <v>RVI_DM_ASEU_SIN</v>
      </c>
      <c r="N2336" s="402" t="str">
        <f t="shared" si="73"/>
        <v/>
      </c>
      <c r="O2336" s="402" t="str">
        <f t="shared" si="72"/>
        <v/>
      </c>
      <c r="P2336" s="401" t="str">
        <f>IF(LEN(B2336)&gt;8,INDEX([1]CatGlob!$X:$X,MATCH(M2336,[1]CatGlob!$W:$W,0)),"")</f>
        <v>INTER</v>
      </c>
      <c r="Q2336" s="403" t="str">
        <f>INDEX([1]CatGlob!P:P,MATCH(M2336,[1]CatGlob!O:O,0))</f>
        <v>RVI</v>
      </c>
      <c r="R2336" s="403" t="s">
        <v>601</v>
      </c>
      <c r="S2336" s="403" t="s">
        <v>1025</v>
      </c>
      <c r="T2336" s="403" t="str">
        <f>INDEX([1]CatGlob!$D:$D,MATCH($M2336,[1]CatGlob!$C:$C,0))</f>
        <v>RVI</v>
      </c>
      <c r="U2336" s="403" t="s">
        <v>602</v>
      </c>
      <c r="V2336" s="404" t="str">
        <f>INDEX([1]CatGlob!$F:$F,MATCH($M2336,[1]CatGlob!$C:$C,0))</f>
        <v>RVI</v>
      </c>
      <c r="W2336" s="405"/>
      <c r="X2336" s="406">
        <v>0</v>
      </c>
      <c r="Y2336" s="407">
        <v>0</v>
      </c>
      <c r="Z2336" s="408">
        <v>0</v>
      </c>
      <c r="AA2336" s="407">
        <v>0</v>
      </c>
      <c r="AB2336" s="408">
        <v>0</v>
      </c>
      <c r="AC2336" s="407">
        <v>0</v>
      </c>
      <c r="AD2336" s="408">
        <v>0</v>
      </c>
      <c r="AE2336" s="407">
        <v>0</v>
      </c>
      <c r="AF2336" s="408">
        <v>0</v>
      </c>
      <c r="AG2336" s="407">
        <v>0</v>
      </c>
      <c r="AI2336" s="406">
        <v>0</v>
      </c>
      <c r="AJ2336" s="407">
        <v>0</v>
      </c>
      <c r="AK2336" s="408">
        <v>0</v>
      </c>
      <c r="AL2336" s="407">
        <v>0</v>
      </c>
      <c r="AM2336" s="408">
        <v>0</v>
      </c>
      <c r="AN2336" s="407">
        <v>0</v>
      </c>
      <c r="AO2336" s="408">
        <v>0</v>
      </c>
      <c r="AP2336" s="407">
        <v>0</v>
      </c>
      <c r="AQ2336" s="408">
        <v>0</v>
      </c>
      <c r="AR2336" s="407">
        <v>0</v>
      </c>
      <c r="AT2336" s="406">
        <v>0</v>
      </c>
      <c r="AU2336" s="407">
        <v>0</v>
      </c>
      <c r="AV2336" s="408">
        <v>0</v>
      </c>
      <c r="AW2336" s="407">
        <v>0</v>
      </c>
      <c r="AX2336" s="408">
        <v>0</v>
      </c>
      <c r="AY2336" s="407">
        <v>0</v>
      </c>
      <c r="AZ2336" s="408">
        <v>0</v>
      </c>
      <c r="BA2336" s="407">
        <v>0</v>
      </c>
      <c r="BB2336" s="408">
        <v>0</v>
      </c>
      <c r="BC2336" s="407">
        <v>0</v>
      </c>
    </row>
    <row r="2337" spans="1:55" x14ac:dyDescent="0.35">
      <c r="A2337" s="385" t="str" cm="1">
        <f t="array" ref="A2337">IFERROR(_xlfn.IFS(AND(F2337="Renta Variable",O2337=1),IFERROR(MATCH(B2337,[1]RV_Det!C:C,0),"Rev"),AND(J2337="Corporativa",O2337=1,I2337="EM"),IFERROR(MATCH(B2337,[1]RF_Corps!B:B,0),"Rev"),AND(F2337="Alternativos",O2337=1),IFERROR(MATCH(B2337,[1]Rep4!C:C,0),"Rev")),"")</f>
        <v/>
      </c>
      <c r="B2337" s="394" t="s">
        <v>6167</v>
      </c>
      <c r="C2337" s="409" t="s">
        <v>6168</v>
      </c>
      <c r="D2337" s="395" t="s">
        <v>6169</v>
      </c>
      <c r="E2337" s="396" t="str">
        <f>IF(B2337="","",INDEX([1]CatGlob!$S:$S,IFERROR(MATCH(MID(B2337,7,1),[1]CatGlob!$R:$R,0),MATCH(MID(B2337,1,2),[1]CatGlob!$R:$R,0))))</f>
        <v>DOL</v>
      </c>
      <c r="F2337" s="397" t="s">
        <v>43</v>
      </c>
      <c r="G2337" s="398" t="s">
        <v>358</v>
      </c>
      <c r="H2337" s="399" t="s">
        <v>147</v>
      </c>
      <c r="I2337" s="399" t="s">
        <v>154</v>
      </c>
      <c r="J2337" s="399" t="s">
        <v>600</v>
      </c>
      <c r="K2337" s="396" t="s">
        <v>600</v>
      </c>
      <c r="L2337" s="400" t="str">
        <f>IF(ISERROR(MATCH(M2337,M$10:M2336,0)),M2337,"")</f>
        <v>RVI_EM_ASEU_TAI</v>
      </c>
      <c r="M2337" s="401" t="str">
        <f>IF(B2337="","",IF(ISERROR(MATCH(F2337&amp;"_"&amp;G2337&amp;"_"&amp;H2337&amp;"_"&amp;I2337&amp;"_"&amp;J2337&amp;IF(K2337="","","_"&amp;K2337),[1]CatGlob!$B:$B,0)),F2337&amp;"_"&amp;G2337&amp;"_"&amp;H2337&amp;"_"&amp;I2337&amp;"_"&amp;J2337&amp;IF(K2337="","","_"&amp;K2337),INDEX([1]CatGlob!$C:$C,MATCH(F2337&amp;"_"&amp;G2337&amp;"_"&amp;H2337&amp;"_"&amp;I2337&amp;"_"&amp;J2337&amp;IF(K2337="","","_"&amp;K2337),[1]CatGlob!$B:$B,0))))</f>
        <v>RVI_EM_ASEU_TAI</v>
      </c>
      <c r="N2337" s="402" t="str">
        <f t="shared" si="73"/>
        <v/>
      </c>
      <c r="O2337" s="402" t="str">
        <f t="shared" si="72"/>
        <v/>
      </c>
      <c r="P2337" s="401" t="str">
        <f>IF(LEN(B2337)&gt;8,INDEX([1]CatGlob!$X:$X,MATCH(M2337,[1]CatGlob!$W:$W,0)),"")</f>
        <v>INTER</v>
      </c>
      <c r="Q2337" s="403" t="str">
        <f>INDEX([1]CatGlob!P:P,MATCH(M2337,[1]CatGlob!O:O,0))</f>
        <v>RVI</v>
      </c>
      <c r="R2337" s="403" t="s">
        <v>601</v>
      </c>
      <c r="S2337" s="403" t="s">
        <v>1025</v>
      </c>
      <c r="T2337" s="403" t="str">
        <f>INDEX([1]CatGlob!$D:$D,MATCH($M2337,[1]CatGlob!$C:$C,0))</f>
        <v>RVI</v>
      </c>
      <c r="U2337" s="403" t="s">
        <v>602</v>
      </c>
      <c r="V2337" s="404" t="str">
        <f>INDEX([1]CatGlob!$F:$F,MATCH($M2337,[1]CatGlob!$C:$C,0))</f>
        <v>RVI</v>
      </c>
      <c r="W2337" s="405"/>
      <c r="X2337" s="406">
        <v>0</v>
      </c>
      <c r="Y2337" s="407">
        <v>0</v>
      </c>
      <c r="Z2337" s="408">
        <v>0</v>
      </c>
      <c r="AA2337" s="407">
        <v>0</v>
      </c>
      <c r="AB2337" s="408">
        <v>0</v>
      </c>
      <c r="AC2337" s="407">
        <v>0</v>
      </c>
      <c r="AD2337" s="408">
        <v>0</v>
      </c>
      <c r="AE2337" s="407">
        <v>0</v>
      </c>
      <c r="AF2337" s="408">
        <v>0</v>
      </c>
      <c r="AG2337" s="407">
        <v>0</v>
      </c>
      <c r="AI2337" s="406">
        <v>0</v>
      </c>
      <c r="AJ2337" s="407">
        <v>0</v>
      </c>
      <c r="AK2337" s="408">
        <v>0</v>
      </c>
      <c r="AL2337" s="407">
        <v>0</v>
      </c>
      <c r="AM2337" s="408">
        <v>0</v>
      </c>
      <c r="AN2337" s="407">
        <v>0</v>
      </c>
      <c r="AO2337" s="408">
        <v>0</v>
      </c>
      <c r="AP2337" s="407">
        <v>0</v>
      </c>
      <c r="AQ2337" s="408">
        <v>0</v>
      </c>
      <c r="AR2337" s="407">
        <v>0</v>
      </c>
      <c r="AT2337" s="406">
        <v>0</v>
      </c>
      <c r="AU2337" s="407">
        <v>0</v>
      </c>
      <c r="AV2337" s="408">
        <v>0</v>
      </c>
      <c r="AW2337" s="407">
        <v>0</v>
      </c>
      <c r="AX2337" s="408">
        <v>0</v>
      </c>
      <c r="AY2337" s="407">
        <v>0</v>
      </c>
      <c r="AZ2337" s="408">
        <v>0</v>
      </c>
      <c r="BA2337" s="407">
        <v>0</v>
      </c>
      <c r="BB2337" s="408">
        <v>0</v>
      </c>
      <c r="BC2337" s="407">
        <v>0</v>
      </c>
    </row>
    <row r="2338" spans="1:55" x14ac:dyDescent="0.35">
      <c r="A2338" s="385" t="str" cm="1">
        <f t="array" ref="A2338">IFERROR(_xlfn.IFS(AND(F2338="Renta Variable",O2338=1),IFERROR(MATCH(B2338,[1]RV_Det!C:C,0),"Rev"),AND(J2338="Corporativa",O2338=1,I2338="EM"),IFERROR(MATCH(B2338,[1]RF_Corps!B:B,0),"Rev"),AND(F2338="Alternativos",O2338=1),IFERROR(MATCH(B2338,[1]Rep4!C:C,0),"Rev")),"")</f>
        <v/>
      </c>
      <c r="B2338" s="394" t="s">
        <v>6170</v>
      </c>
      <c r="C2338" s="409" t="s">
        <v>6171</v>
      </c>
      <c r="D2338" s="395" t="s">
        <v>6172</v>
      </c>
      <c r="E2338" s="396" t="str">
        <f>IF(B2338="","",INDEX([1]CatGlob!$S:$S,IFERROR(MATCH(MID(B2338,7,1),[1]CatGlob!$R:$R,0),MATCH(MID(B2338,1,2),[1]CatGlob!$R:$R,0))))</f>
        <v>EUR</v>
      </c>
      <c r="F2338" s="397" t="s">
        <v>43</v>
      </c>
      <c r="G2338" s="398" t="s">
        <v>358</v>
      </c>
      <c r="H2338" s="399" t="s">
        <v>196</v>
      </c>
      <c r="I2338" s="399" t="s">
        <v>600</v>
      </c>
      <c r="J2338" s="399" t="s">
        <v>600</v>
      </c>
      <c r="K2338" s="396" t="s">
        <v>600</v>
      </c>
      <c r="L2338" s="400" t="str">
        <f>IF(ISERROR(MATCH(M2338,M$10:M2337,0)),M2338,"")</f>
        <v>RVI_EM_EUR</v>
      </c>
      <c r="M2338" s="401" t="str">
        <f>IF(B2338="","",IF(ISERROR(MATCH(F2338&amp;"_"&amp;G2338&amp;"_"&amp;H2338&amp;"_"&amp;I2338&amp;"_"&amp;J2338&amp;IF(K2338="","","_"&amp;K2338),[1]CatGlob!$B:$B,0)),F2338&amp;"_"&amp;G2338&amp;"_"&amp;H2338&amp;"_"&amp;I2338&amp;"_"&amp;J2338&amp;IF(K2338="","","_"&amp;K2338),INDEX([1]CatGlob!$C:$C,MATCH(F2338&amp;"_"&amp;G2338&amp;"_"&amp;H2338&amp;"_"&amp;I2338&amp;"_"&amp;J2338&amp;IF(K2338="","","_"&amp;K2338),[1]CatGlob!$B:$B,0))))</f>
        <v>RVI_EM_EUR</v>
      </c>
      <c r="N2338" s="402" t="str">
        <f t="shared" si="73"/>
        <v/>
      </c>
      <c r="O2338" s="402" t="str">
        <f t="shared" si="72"/>
        <v/>
      </c>
      <c r="P2338" s="401" t="str">
        <f>IF(LEN(B2338)&gt;8,INDEX([1]CatGlob!$X:$X,MATCH(M2338,[1]CatGlob!$W:$W,0)),"")</f>
        <v>INTER</v>
      </c>
      <c r="Q2338" s="403" t="str">
        <f>INDEX([1]CatGlob!P:P,MATCH(M2338,[1]CatGlob!O:O,0))</f>
        <v>RVI</v>
      </c>
      <c r="R2338" s="403" t="s">
        <v>1017</v>
      </c>
      <c r="S2338" s="403" t="s">
        <v>1018</v>
      </c>
      <c r="T2338" s="403" t="str">
        <f>INDEX([1]CatGlob!$D:$D,MATCH($M2338,[1]CatGlob!$C:$C,0))</f>
        <v>RVI</v>
      </c>
      <c r="U2338" s="403" t="s">
        <v>602</v>
      </c>
      <c r="V2338" s="404" t="str">
        <f>INDEX([1]CatGlob!$F:$F,MATCH($M2338,[1]CatGlob!$C:$C,0))</f>
        <v>RVI</v>
      </c>
      <c r="W2338" s="405"/>
      <c r="X2338" s="406">
        <v>0</v>
      </c>
      <c r="Y2338" s="407">
        <v>0</v>
      </c>
      <c r="Z2338" s="408">
        <v>0</v>
      </c>
      <c r="AA2338" s="407">
        <v>0</v>
      </c>
      <c r="AB2338" s="408">
        <v>0</v>
      </c>
      <c r="AC2338" s="407">
        <v>0</v>
      </c>
      <c r="AD2338" s="408">
        <v>0</v>
      </c>
      <c r="AE2338" s="407">
        <v>0</v>
      </c>
      <c r="AF2338" s="408">
        <v>0</v>
      </c>
      <c r="AG2338" s="407">
        <v>0</v>
      </c>
      <c r="AI2338" s="406">
        <v>0</v>
      </c>
      <c r="AJ2338" s="407">
        <v>0</v>
      </c>
      <c r="AK2338" s="408">
        <v>0</v>
      </c>
      <c r="AL2338" s="407">
        <v>0</v>
      </c>
      <c r="AM2338" s="408">
        <v>0</v>
      </c>
      <c r="AN2338" s="407">
        <v>0</v>
      </c>
      <c r="AO2338" s="408">
        <v>0</v>
      </c>
      <c r="AP2338" s="407">
        <v>0</v>
      </c>
      <c r="AQ2338" s="408">
        <v>0</v>
      </c>
      <c r="AR2338" s="407">
        <v>0</v>
      </c>
      <c r="AT2338" s="406">
        <v>0</v>
      </c>
      <c r="AU2338" s="407">
        <v>0</v>
      </c>
      <c r="AV2338" s="408">
        <v>0</v>
      </c>
      <c r="AW2338" s="407">
        <v>0</v>
      </c>
      <c r="AX2338" s="408">
        <v>0</v>
      </c>
      <c r="AY2338" s="407">
        <v>0</v>
      </c>
      <c r="AZ2338" s="408">
        <v>0</v>
      </c>
      <c r="BA2338" s="407">
        <v>0</v>
      </c>
      <c r="BB2338" s="408">
        <v>0</v>
      </c>
      <c r="BC2338" s="407">
        <v>0</v>
      </c>
    </row>
    <row r="2339" spans="1:55" x14ac:dyDescent="0.35">
      <c r="A2339" s="385" t="str" cm="1">
        <f t="array" ref="A2339">IFERROR(_xlfn.IFS(AND(F2339="Renta Variable",O2339=1),IFERROR(MATCH(B2339,[1]RV_Det!C:C,0),"Rev"),AND(J2339="Corporativa",O2339=1,I2339="EM"),IFERROR(MATCH(B2339,[1]RF_Corps!B:B,0),"Rev"),AND(F2339="Alternativos",O2339=1),IFERROR(MATCH(B2339,[1]Rep4!C:C,0),"Rev")),"")</f>
        <v/>
      </c>
      <c r="B2339" s="394" t="s">
        <v>6173</v>
      </c>
      <c r="C2339" s="409" t="s">
        <v>6174</v>
      </c>
      <c r="D2339" s="395" t="s">
        <v>6175</v>
      </c>
      <c r="E2339" s="396" t="str">
        <f>IF(B2339="","",INDEX([1]CatGlob!$S:$S,IFERROR(MATCH(MID(B2339,7,1),[1]CatGlob!$R:$R,0),MATCH(MID(B2339,1,2),[1]CatGlob!$R:$R,0))))</f>
        <v>DOL</v>
      </c>
      <c r="F2339" s="397" t="s">
        <v>43</v>
      </c>
      <c r="G2339" s="398" t="s">
        <v>358</v>
      </c>
      <c r="H2339" s="399" t="s">
        <v>196</v>
      </c>
      <c r="I2339" s="399" t="s">
        <v>600</v>
      </c>
      <c r="J2339" s="399" t="s">
        <v>600</v>
      </c>
      <c r="K2339" s="396" t="s">
        <v>600</v>
      </c>
      <c r="L2339" s="400" t="str">
        <f>IF(ISERROR(MATCH(M2339,M$10:M2338,0)),M2339,"")</f>
        <v/>
      </c>
      <c r="M2339" s="401" t="str">
        <f>IF(B2339="","",IF(ISERROR(MATCH(F2339&amp;"_"&amp;G2339&amp;"_"&amp;H2339&amp;"_"&amp;I2339&amp;"_"&amp;J2339&amp;IF(K2339="","","_"&amp;K2339),[1]CatGlob!$B:$B,0)),F2339&amp;"_"&amp;G2339&amp;"_"&amp;H2339&amp;"_"&amp;I2339&amp;"_"&amp;J2339&amp;IF(K2339="","","_"&amp;K2339),INDEX([1]CatGlob!$C:$C,MATCH(F2339&amp;"_"&amp;G2339&amp;"_"&amp;H2339&amp;"_"&amp;I2339&amp;"_"&amp;J2339&amp;IF(K2339="","","_"&amp;K2339),[1]CatGlob!$B:$B,0))))</f>
        <v>RVI_EM_EUR</v>
      </c>
      <c r="N2339" s="402" t="str">
        <f t="shared" si="73"/>
        <v/>
      </c>
      <c r="O2339" s="402" t="str">
        <f t="shared" si="72"/>
        <v/>
      </c>
      <c r="P2339" s="401" t="str">
        <f>IF(LEN(B2339)&gt;8,INDEX([1]CatGlob!$X:$X,MATCH(M2339,[1]CatGlob!$W:$W,0)),"")</f>
        <v>INTER</v>
      </c>
      <c r="Q2339" s="403" t="str">
        <f>INDEX([1]CatGlob!P:P,MATCH(M2339,[1]CatGlob!O:O,0))</f>
        <v>RVI</v>
      </c>
      <c r="R2339" s="403" t="s">
        <v>1017</v>
      </c>
      <c r="S2339" s="403" t="s">
        <v>1018</v>
      </c>
      <c r="T2339" s="403" t="str">
        <f>INDEX([1]CatGlob!$D:$D,MATCH($M2339,[1]CatGlob!$C:$C,0))</f>
        <v>RVI</v>
      </c>
      <c r="U2339" s="403" t="s">
        <v>602</v>
      </c>
      <c r="V2339" s="404" t="str">
        <f>INDEX([1]CatGlob!$F:$F,MATCH($M2339,[1]CatGlob!$C:$C,0))</f>
        <v>RVI</v>
      </c>
      <c r="W2339" s="405"/>
      <c r="X2339" s="406">
        <v>0</v>
      </c>
      <c r="Y2339" s="407">
        <v>0</v>
      </c>
      <c r="Z2339" s="408">
        <v>0</v>
      </c>
      <c r="AA2339" s="407">
        <v>0</v>
      </c>
      <c r="AB2339" s="408">
        <v>0</v>
      </c>
      <c r="AC2339" s="407">
        <v>0</v>
      </c>
      <c r="AD2339" s="408">
        <v>0</v>
      </c>
      <c r="AE2339" s="407">
        <v>0</v>
      </c>
      <c r="AF2339" s="408">
        <v>0</v>
      </c>
      <c r="AG2339" s="407">
        <v>0</v>
      </c>
      <c r="AI2339" s="406">
        <v>0</v>
      </c>
      <c r="AJ2339" s="407">
        <v>0</v>
      </c>
      <c r="AK2339" s="408">
        <v>0</v>
      </c>
      <c r="AL2339" s="407">
        <v>0</v>
      </c>
      <c r="AM2339" s="408">
        <v>0</v>
      </c>
      <c r="AN2339" s="407">
        <v>0</v>
      </c>
      <c r="AO2339" s="408">
        <v>0</v>
      </c>
      <c r="AP2339" s="407">
        <v>0</v>
      </c>
      <c r="AQ2339" s="408">
        <v>0</v>
      </c>
      <c r="AR2339" s="407">
        <v>0</v>
      </c>
      <c r="AT2339" s="406">
        <v>0</v>
      </c>
      <c r="AU2339" s="407">
        <v>0</v>
      </c>
      <c r="AV2339" s="408">
        <v>0</v>
      </c>
      <c r="AW2339" s="407">
        <v>0</v>
      </c>
      <c r="AX2339" s="408">
        <v>0</v>
      </c>
      <c r="AY2339" s="407">
        <v>0</v>
      </c>
      <c r="AZ2339" s="408">
        <v>0</v>
      </c>
      <c r="BA2339" s="407">
        <v>0</v>
      </c>
      <c r="BB2339" s="408">
        <v>0</v>
      </c>
      <c r="BC2339" s="407">
        <v>0</v>
      </c>
    </row>
    <row r="2340" spans="1:55" x14ac:dyDescent="0.35">
      <c r="A2340" s="385" t="str" cm="1">
        <f t="array" ref="A2340">IFERROR(_xlfn.IFS(AND(F2340="Renta Variable",O2340=1),IFERROR(MATCH(B2340,[1]RV_Det!C:C,0),"Rev"),AND(J2340="Corporativa",O2340=1,I2340="EM"),IFERROR(MATCH(B2340,[1]RF_Corps!B:B,0),"Rev"),AND(F2340="Alternativos",O2340=1),IFERROR(MATCH(B2340,[1]Rep4!C:C,0),"Rev")),"")</f>
        <v/>
      </c>
      <c r="B2340" s="394" t="s">
        <v>6176</v>
      </c>
      <c r="C2340" s="409" t="s">
        <v>6177</v>
      </c>
      <c r="D2340" s="395" t="s">
        <v>6178</v>
      </c>
      <c r="E2340" s="396" t="str">
        <f>IF(B2340="","",INDEX([1]CatGlob!$S:$S,IFERROR(MATCH(MID(B2340,7,1),[1]CatGlob!$R:$R,0),MATCH(MID(B2340,1,2),[1]CatGlob!$R:$R,0))))</f>
        <v>DOL</v>
      </c>
      <c r="F2340" s="397" t="s">
        <v>43</v>
      </c>
      <c r="G2340" s="398" t="s">
        <v>358</v>
      </c>
      <c r="H2340" s="399" t="s">
        <v>196</v>
      </c>
      <c r="I2340" s="399" t="s">
        <v>600</v>
      </c>
      <c r="J2340" s="399" t="s">
        <v>600</v>
      </c>
      <c r="K2340" s="396" t="s">
        <v>600</v>
      </c>
      <c r="L2340" s="400" t="str">
        <f>IF(ISERROR(MATCH(M2340,M$10:M2339,0)),M2340,"")</f>
        <v/>
      </c>
      <c r="M2340" s="401" t="str">
        <f>IF(B2340="","",IF(ISERROR(MATCH(F2340&amp;"_"&amp;G2340&amp;"_"&amp;H2340&amp;"_"&amp;I2340&amp;"_"&amp;J2340&amp;IF(K2340="","","_"&amp;K2340),[1]CatGlob!$B:$B,0)),F2340&amp;"_"&amp;G2340&amp;"_"&amp;H2340&amp;"_"&amp;I2340&amp;"_"&amp;J2340&amp;IF(K2340="","","_"&amp;K2340),INDEX([1]CatGlob!$C:$C,MATCH(F2340&amp;"_"&amp;G2340&amp;"_"&amp;H2340&amp;"_"&amp;I2340&amp;"_"&amp;J2340&amp;IF(K2340="","","_"&amp;K2340),[1]CatGlob!$B:$B,0))))</f>
        <v>RVI_EM_EUR</v>
      </c>
      <c r="N2340" s="402" t="str">
        <f t="shared" si="73"/>
        <v/>
      </c>
      <c r="O2340" s="402" t="str">
        <f t="shared" si="72"/>
        <v/>
      </c>
      <c r="P2340" s="401" t="str">
        <f>IF(LEN(B2340)&gt;8,INDEX([1]CatGlob!$X:$X,MATCH(M2340,[1]CatGlob!$W:$W,0)),"")</f>
        <v>INTER</v>
      </c>
      <c r="Q2340" s="403" t="str">
        <f>INDEX([1]CatGlob!P:P,MATCH(M2340,[1]CatGlob!O:O,0))</f>
        <v>RVI</v>
      </c>
      <c r="R2340" s="403" t="s">
        <v>601</v>
      </c>
      <c r="S2340" s="403" t="s">
        <v>1025</v>
      </c>
      <c r="T2340" s="403" t="str">
        <f>INDEX([1]CatGlob!$D:$D,MATCH($M2340,[1]CatGlob!$C:$C,0))</f>
        <v>RVI</v>
      </c>
      <c r="U2340" s="403" t="s">
        <v>602</v>
      </c>
      <c r="V2340" s="404" t="str">
        <f>INDEX([1]CatGlob!$F:$F,MATCH($M2340,[1]CatGlob!$C:$C,0))</f>
        <v>RVI</v>
      </c>
      <c r="W2340" s="405"/>
      <c r="X2340" s="406">
        <v>0</v>
      </c>
      <c r="Y2340" s="407">
        <v>0</v>
      </c>
      <c r="Z2340" s="408">
        <v>0</v>
      </c>
      <c r="AA2340" s="407">
        <v>0</v>
      </c>
      <c r="AB2340" s="408">
        <v>0</v>
      </c>
      <c r="AC2340" s="407">
        <v>0</v>
      </c>
      <c r="AD2340" s="408">
        <v>0</v>
      </c>
      <c r="AE2340" s="407">
        <v>0</v>
      </c>
      <c r="AF2340" s="408">
        <v>0</v>
      </c>
      <c r="AG2340" s="407">
        <v>0</v>
      </c>
      <c r="AI2340" s="406">
        <v>0</v>
      </c>
      <c r="AJ2340" s="407">
        <v>0</v>
      </c>
      <c r="AK2340" s="408">
        <v>0</v>
      </c>
      <c r="AL2340" s="407">
        <v>0</v>
      </c>
      <c r="AM2340" s="408">
        <v>0</v>
      </c>
      <c r="AN2340" s="407">
        <v>0</v>
      </c>
      <c r="AO2340" s="408">
        <v>0</v>
      </c>
      <c r="AP2340" s="407">
        <v>0</v>
      </c>
      <c r="AQ2340" s="408">
        <v>0</v>
      </c>
      <c r="AR2340" s="407">
        <v>0</v>
      </c>
      <c r="AT2340" s="406">
        <v>0</v>
      </c>
      <c r="AU2340" s="407">
        <v>0</v>
      </c>
      <c r="AV2340" s="408">
        <v>0</v>
      </c>
      <c r="AW2340" s="407">
        <v>0</v>
      </c>
      <c r="AX2340" s="408">
        <v>0</v>
      </c>
      <c r="AY2340" s="407">
        <v>0</v>
      </c>
      <c r="AZ2340" s="408">
        <v>0</v>
      </c>
      <c r="BA2340" s="407">
        <v>0</v>
      </c>
      <c r="BB2340" s="408">
        <v>0</v>
      </c>
      <c r="BC2340" s="407">
        <v>0</v>
      </c>
    </row>
    <row r="2341" spans="1:55" x14ac:dyDescent="0.35">
      <c r="A2341" s="385" t="str" cm="1">
        <f t="array" ref="A2341">IFERROR(_xlfn.IFS(AND(F2341="Renta Variable",O2341=1),IFERROR(MATCH(B2341,[1]RV_Det!C:C,0),"Rev"),AND(J2341="Corporativa",O2341=1,I2341="EM"),IFERROR(MATCH(B2341,[1]RF_Corps!B:B,0),"Rev"),AND(F2341="Alternativos",O2341=1),IFERROR(MATCH(B2341,[1]Rep4!C:C,0),"Rev")),"")</f>
        <v/>
      </c>
      <c r="B2341" s="394" t="s">
        <v>6179</v>
      </c>
      <c r="C2341" s="409" t="s">
        <v>6180</v>
      </c>
      <c r="D2341" s="395" t="s">
        <v>6181</v>
      </c>
      <c r="E2341" s="396" t="str">
        <f>IF(B2341="","",INDEX([1]CatGlob!$S:$S,IFERROR(MATCH(MID(B2341,7,1),[1]CatGlob!$R:$R,0),MATCH(MID(B2341,1,2),[1]CatGlob!$R:$R,0))))</f>
        <v>DOL</v>
      </c>
      <c r="F2341" s="397" t="s">
        <v>43</v>
      </c>
      <c r="G2341" s="398" t="s">
        <v>358</v>
      </c>
      <c r="H2341" s="399" t="s">
        <v>196</v>
      </c>
      <c r="I2341" s="399" t="s">
        <v>600</v>
      </c>
      <c r="J2341" s="399" t="s">
        <v>600</v>
      </c>
      <c r="K2341" s="396" t="s">
        <v>600</v>
      </c>
      <c r="L2341" s="400" t="str">
        <f>IF(ISERROR(MATCH(M2341,M$10:M2340,0)),M2341,"")</f>
        <v/>
      </c>
      <c r="M2341" s="401" t="str">
        <f>IF(B2341="","",IF(ISERROR(MATCH(F2341&amp;"_"&amp;G2341&amp;"_"&amp;H2341&amp;"_"&amp;I2341&amp;"_"&amp;J2341&amp;IF(K2341="","","_"&amp;K2341),[1]CatGlob!$B:$B,0)),F2341&amp;"_"&amp;G2341&amp;"_"&amp;H2341&amp;"_"&amp;I2341&amp;"_"&amp;J2341&amp;IF(K2341="","","_"&amp;K2341),INDEX([1]CatGlob!$C:$C,MATCH(F2341&amp;"_"&amp;G2341&amp;"_"&amp;H2341&amp;"_"&amp;I2341&amp;"_"&amp;J2341&amp;IF(K2341="","","_"&amp;K2341),[1]CatGlob!$B:$B,0))))</f>
        <v>RVI_EM_EUR</v>
      </c>
      <c r="N2341" s="402" t="str">
        <f t="shared" si="73"/>
        <v/>
      </c>
      <c r="O2341" s="402" t="str">
        <f t="shared" si="72"/>
        <v/>
      </c>
      <c r="P2341" s="401" t="str">
        <f>IF(LEN(B2341)&gt;8,INDEX([1]CatGlob!$X:$X,MATCH(M2341,[1]CatGlob!$W:$W,0)),"")</f>
        <v>INTER</v>
      </c>
      <c r="Q2341" s="403" t="str">
        <f>INDEX([1]CatGlob!P:P,MATCH(M2341,[1]CatGlob!O:O,0))</f>
        <v>RVI</v>
      </c>
      <c r="R2341" s="403"/>
      <c r="S2341" s="403" t="s">
        <v>1025</v>
      </c>
      <c r="T2341" s="403" t="str">
        <f>INDEX([1]CatGlob!$D:$D,MATCH($M2341,[1]CatGlob!$C:$C,0))</f>
        <v>RVI</v>
      </c>
      <c r="U2341" s="403" t="s">
        <v>602</v>
      </c>
      <c r="V2341" s="404" t="str">
        <f>INDEX([1]CatGlob!$F:$F,MATCH($M2341,[1]CatGlob!$C:$C,0))</f>
        <v>RVI</v>
      </c>
      <c r="W2341" s="405"/>
      <c r="X2341" s="406">
        <v>0</v>
      </c>
      <c r="Y2341" s="407">
        <v>0</v>
      </c>
      <c r="Z2341" s="408">
        <v>0</v>
      </c>
      <c r="AA2341" s="407">
        <v>0</v>
      </c>
      <c r="AB2341" s="408">
        <v>0</v>
      </c>
      <c r="AC2341" s="407">
        <v>0</v>
      </c>
      <c r="AD2341" s="408">
        <v>0</v>
      </c>
      <c r="AE2341" s="407">
        <v>0</v>
      </c>
      <c r="AF2341" s="408">
        <v>0</v>
      </c>
      <c r="AG2341" s="407">
        <v>0</v>
      </c>
      <c r="AI2341" s="406">
        <v>0</v>
      </c>
      <c r="AJ2341" s="407">
        <v>0</v>
      </c>
      <c r="AK2341" s="408">
        <v>0</v>
      </c>
      <c r="AL2341" s="407">
        <v>0</v>
      </c>
      <c r="AM2341" s="408">
        <v>0</v>
      </c>
      <c r="AN2341" s="407">
        <v>0</v>
      </c>
      <c r="AO2341" s="408">
        <v>0</v>
      </c>
      <c r="AP2341" s="407">
        <v>0</v>
      </c>
      <c r="AQ2341" s="408">
        <v>0</v>
      </c>
      <c r="AR2341" s="407">
        <v>0</v>
      </c>
      <c r="AT2341" s="406">
        <v>0</v>
      </c>
      <c r="AU2341" s="407">
        <v>0</v>
      </c>
      <c r="AV2341" s="408">
        <v>0</v>
      </c>
      <c r="AW2341" s="407">
        <v>0</v>
      </c>
      <c r="AX2341" s="408">
        <v>0</v>
      </c>
      <c r="AY2341" s="407">
        <v>0</v>
      </c>
      <c r="AZ2341" s="408">
        <v>0</v>
      </c>
      <c r="BA2341" s="407">
        <v>0</v>
      </c>
      <c r="BB2341" s="408">
        <v>0</v>
      </c>
      <c r="BC2341" s="407">
        <v>0</v>
      </c>
    </row>
    <row r="2342" spans="1:55" x14ac:dyDescent="0.35">
      <c r="A2342" s="385" t="str" cm="1">
        <f t="array" ref="A2342">IFERROR(_xlfn.IFS(AND(F2342="Renta Variable",O2342=1),IFERROR(MATCH(B2342,[1]RV_Det!C:C,0),"Rev"),AND(J2342="Corporativa",O2342=1,I2342="EM"),IFERROR(MATCH(B2342,[1]RF_Corps!B:B,0),"Rev"),AND(F2342="Alternativos",O2342=1),IFERROR(MATCH(B2342,[1]Rep4!C:C,0),"Rev")),"")</f>
        <v/>
      </c>
      <c r="B2342" s="394" t="s">
        <v>6182</v>
      </c>
      <c r="C2342" s="409" t="s">
        <v>6183</v>
      </c>
      <c r="D2342" s="395" t="s">
        <v>6184</v>
      </c>
      <c r="E2342" s="396" t="str">
        <f>IF(B2342="","",INDEX([1]CatGlob!$S:$S,IFERROR(MATCH(MID(B2342,7,1),[1]CatGlob!$R:$R,0),MATCH(MID(B2342,1,2),[1]CatGlob!$R:$R,0))))</f>
        <v>DOL</v>
      </c>
      <c r="F2342" s="397" t="s">
        <v>43</v>
      </c>
      <c r="G2342" s="398" t="s">
        <v>358</v>
      </c>
      <c r="H2342" s="399" t="s">
        <v>196</v>
      </c>
      <c r="I2342" s="399" t="s">
        <v>600</v>
      </c>
      <c r="J2342" s="399" t="s">
        <v>600</v>
      </c>
      <c r="K2342" s="396" t="s">
        <v>600</v>
      </c>
      <c r="L2342" s="400" t="str">
        <f>IF(ISERROR(MATCH(M2342,M$10:M2341,0)),M2342,"")</f>
        <v/>
      </c>
      <c r="M2342" s="401" t="str">
        <f>IF(B2342="","",IF(ISERROR(MATCH(F2342&amp;"_"&amp;G2342&amp;"_"&amp;H2342&amp;"_"&amp;I2342&amp;"_"&amp;J2342&amp;IF(K2342="","","_"&amp;K2342),[1]CatGlob!$B:$B,0)),F2342&amp;"_"&amp;G2342&amp;"_"&amp;H2342&amp;"_"&amp;I2342&amp;"_"&amp;J2342&amp;IF(K2342="","","_"&amp;K2342),INDEX([1]CatGlob!$C:$C,MATCH(F2342&amp;"_"&amp;G2342&amp;"_"&amp;H2342&amp;"_"&amp;I2342&amp;"_"&amp;J2342&amp;IF(K2342="","","_"&amp;K2342),[1]CatGlob!$B:$B,0))))</f>
        <v>RVI_EM_EUR</v>
      </c>
      <c r="N2342" s="402" t="str">
        <f t="shared" si="73"/>
        <v/>
      </c>
      <c r="O2342" s="402" t="str">
        <f t="shared" si="72"/>
        <v/>
      </c>
      <c r="P2342" s="401" t="str">
        <f>IF(LEN(B2342)&gt;8,INDEX([1]CatGlob!$X:$X,MATCH(M2342,[1]CatGlob!$W:$W,0)),"")</f>
        <v>INTER</v>
      </c>
      <c r="Q2342" s="403" t="str">
        <f>INDEX([1]CatGlob!P:P,MATCH(M2342,[1]CatGlob!O:O,0))</f>
        <v>RVI</v>
      </c>
      <c r="R2342" s="403" t="s">
        <v>601</v>
      </c>
      <c r="S2342" s="403" t="s">
        <v>1025</v>
      </c>
      <c r="T2342" s="403" t="str">
        <f>INDEX([1]CatGlob!$D:$D,MATCH($M2342,[1]CatGlob!$C:$C,0))</f>
        <v>RVI</v>
      </c>
      <c r="U2342" s="403" t="s">
        <v>602</v>
      </c>
      <c r="V2342" s="404" t="str">
        <f>INDEX([1]CatGlob!$F:$F,MATCH($M2342,[1]CatGlob!$C:$C,0))</f>
        <v>RVI</v>
      </c>
      <c r="W2342" s="405"/>
      <c r="X2342" s="406">
        <v>0</v>
      </c>
      <c r="Y2342" s="407">
        <v>0</v>
      </c>
      <c r="Z2342" s="408">
        <v>0</v>
      </c>
      <c r="AA2342" s="407">
        <v>0</v>
      </c>
      <c r="AB2342" s="408">
        <v>0</v>
      </c>
      <c r="AC2342" s="407">
        <v>0</v>
      </c>
      <c r="AD2342" s="408">
        <v>0</v>
      </c>
      <c r="AE2342" s="407">
        <v>0</v>
      </c>
      <c r="AF2342" s="408">
        <v>0</v>
      </c>
      <c r="AG2342" s="407">
        <v>0</v>
      </c>
      <c r="AI2342" s="406">
        <v>0</v>
      </c>
      <c r="AJ2342" s="407">
        <v>0</v>
      </c>
      <c r="AK2342" s="408">
        <v>0</v>
      </c>
      <c r="AL2342" s="407">
        <v>0</v>
      </c>
      <c r="AM2342" s="408">
        <v>0</v>
      </c>
      <c r="AN2342" s="407">
        <v>0</v>
      </c>
      <c r="AO2342" s="408">
        <v>0</v>
      </c>
      <c r="AP2342" s="407">
        <v>0</v>
      </c>
      <c r="AQ2342" s="408">
        <v>0</v>
      </c>
      <c r="AR2342" s="407">
        <v>0</v>
      </c>
      <c r="AT2342" s="406">
        <v>0</v>
      </c>
      <c r="AU2342" s="407">
        <v>0</v>
      </c>
      <c r="AV2342" s="408">
        <v>0</v>
      </c>
      <c r="AW2342" s="407">
        <v>0</v>
      </c>
      <c r="AX2342" s="408">
        <v>0</v>
      </c>
      <c r="AY2342" s="407">
        <v>0</v>
      </c>
      <c r="AZ2342" s="408">
        <v>0</v>
      </c>
      <c r="BA2342" s="407">
        <v>0</v>
      </c>
      <c r="BB2342" s="408">
        <v>0</v>
      </c>
      <c r="BC2342" s="407">
        <v>0</v>
      </c>
    </row>
    <row r="2343" spans="1:55" x14ac:dyDescent="0.35">
      <c r="A2343" s="385" t="str" cm="1">
        <f t="array" ref="A2343">IFERROR(_xlfn.IFS(AND(F2343="Renta Variable",O2343=1),IFERROR(MATCH(B2343,[1]RV_Det!C:C,0),"Rev"),AND(J2343="Corporativa",O2343=1,I2343="EM"),IFERROR(MATCH(B2343,[1]RF_Corps!B:B,0),"Rev"),AND(F2343="Alternativos",O2343=1),IFERROR(MATCH(B2343,[1]Rep4!C:C,0),"Rev")),"")</f>
        <v/>
      </c>
      <c r="B2343" s="394" t="s">
        <v>6185</v>
      </c>
      <c r="C2343" s="409" t="s">
        <v>6186</v>
      </c>
      <c r="D2343" s="395" t="s">
        <v>6187</v>
      </c>
      <c r="E2343" s="396" t="str">
        <f>IF(B2343="","",INDEX([1]CatGlob!$S:$S,IFERROR(MATCH(MID(B2343,7,1),[1]CatGlob!$R:$R,0),MATCH(MID(B2343,1,2),[1]CatGlob!$R:$R,0))))</f>
        <v>EUR</v>
      </c>
      <c r="F2343" s="397" t="s">
        <v>43</v>
      </c>
      <c r="G2343" s="398" t="s">
        <v>358</v>
      </c>
      <c r="H2343" s="399" t="s">
        <v>196</v>
      </c>
      <c r="I2343" s="399" t="s">
        <v>600</v>
      </c>
      <c r="J2343" s="399" t="s">
        <v>600</v>
      </c>
      <c r="K2343" s="396" t="s">
        <v>600</v>
      </c>
      <c r="L2343" s="400" t="str">
        <f>IF(ISERROR(MATCH(M2343,M$10:M2342,0)),M2343,"")</f>
        <v/>
      </c>
      <c r="M2343" s="401" t="str">
        <f>IF(B2343="","",IF(ISERROR(MATCH(F2343&amp;"_"&amp;G2343&amp;"_"&amp;H2343&amp;"_"&amp;I2343&amp;"_"&amp;J2343&amp;IF(K2343="","","_"&amp;K2343),[1]CatGlob!$B:$B,0)),F2343&amp;"_"&amp;G2343&amp;"_"&amp;H2343&amp;"_"&amp;I2343&amp;"_"&amp;J2343&amp;IF(K2343="","","_"&amp;K2343),INDEX([1]CatGlob!$C:$C,MATCH(F2343&amp;"_"&amp;G2343&amp;"_"&amp;H2343&amp;"_"&amp;I2343&amp;"_"&amp;J2343&amp;IF(K2343="","","_"&amp;K2343),[1]CatGlob!$B:$B,0))))</f>
        <v>RVI_EM_EUR</v>
      </c>
      <c r="N2343" s="402" t="str">
        <f t="shared" si="73"/>
        <v/>
      </c>
      <c r="O2343" s="402" t="str">
        <f t="shared" si="72"/>
        <v/>
      </c>
      <c r="P2343" s="401" t="str">
        <f>IF(LEN(B2343)&gt;8,INDEX([1]CatGlob!$X:$X,MATCH(M2343,[1]CatGlob!$W:$W,0)),"")</f>
        <v>INTER</v>
      </c>
      <c r="Q2343" s="403" t="str">
        <f>INDEX([1]CatGlob!P:P,MATCH(M2343,[1]CatGlob!O:O,0))</f>
        <v>RVI</v>
      </c>
      <c r="R2343" s="403" t="s">
        <v>1017</v>
      </c>
      <c r="S2343" s="403" t="s">
        <v>1018</v>
      </c>
      <c r="T2343" s="403" t="str">
        <f>INDEX([1]CatGlob!$D:$D,MATCH($M2343,[1]CatGlob!$C:$C,0))</f>
        <v>RVI</v>
      </c>
      <c r="U2343" s="403" t="s">
        <v>602</v>
      </c>
      <c r="V2343" s="404" t="str">
        <f>INDEX([1]CatGlob!$F:$F,MATCH($M2343,[1]CatGlob!$C:$C,0))</f>
        <v>RVI</v>
      </c>
      <c r="W2343" s="405"/>
      <c r="X2343" s="406">
        <v>0</v>
      </c>
      <c r="Y2343" s="407">
        <v>0</v>
      </c>
      <c r="Z2343" s="408">
        <v>0</v>
      </c>
      <c r="AA2343" s="407">
        <v>0</v>
      </c>
      <c r="AB2343" s="408">
        <v>0</v>
      </c>
      <c r="AC2343" s="407">
        <v>0</v>
      </c>
      <c r="AD2343" s="408">
        <v>0</v>
      </c>
      <c r="AE2343" s="407">
        <v>0</v>
      </c>
      <c r="AF2343" s="408">
        <v>0</v>
      </c>
      <c r="AG2343" s="407">
        <v>0</v>
      </c>
      <c r="AI2343" s="406">
        <v>0</v>
      </c>
      <c r="AJ2343" s="407">
        <v>0</v>
      </c>
      <c r="AK2343" s="408">
        <v>0</v>
      </c>
      <c r="AL2343" s="407">
        <v>0</v>
      </c>
      <c r="AM2343" s="408">
        <v>0</v>
      </c>
      <c r="AN2343" s="407">
        <v>0</v>
      </c>
      <c r="AO2343" s="408">
        <v>0</v>
      </c>
      <c r="AP2343" s="407">
        <v>0</v>
      </c>
      <c r="AQ2343" s="408">
        <v>0</v>
      </c>
      <c r="AR2343" s="407">
        <v>0</v>
      </c>
      <c r="AT2343" s="406">
        <v>0</v>
      </c>
      <c r="AU2343" s="407">
        <v>0</v>
      </c>
      <c r="AV2343" s="408">
        <v>0</v>
      </c>
      <c r="AW2343" s="407">
        <v>0</v>
      </c>
      <c r="AX2343" s="408">
        <v>0</v>
      </c>
      <c r="AY2343" s="407">
        <v>0</v>
      </c>
      <c r="AZ2343" s="408">
        <v>0</v>
      </c>
      <c r="BA2343" s="407">
        <v>0</v>
      </c>
      <c r="BB2343" s="408">
        <v>0</v>
      </c>
      <c r="BC2343" s="407">
        <v>0</v>
      </c>
    </row>
    <row r="2344" spans="1:55" x14ac:dyDescent="0.35">
      <c r="A2344" s="385" t="str" cm="1">
        <f t="array" ref="A2344">IFERROR(_xlfn.IFS(AND(F2344="Renta Variable",O2344=1),IFERROR(MATCH(B2344,[1]RV_Det!C:C,0),"Rev"),AND(J2344="Corporativa",O2344=1,I2344="EM"),IFERROR(MATCH(B2344,[1]RF_Corps!B:B,0),"Rev"),AND(F2344="Alternativos",O2344=1),IFERROR(MATCH(B2344,[1]Rep4!C:C,0),"Rev")),"")</f>
        <v/>
      </c>
      <c r="B2344" s="394" t="s">
        <v>6188</v>
      </c>
      <c r="C2344" s="409" t="s">
        <v>6189</v>
      </c>
      <c r="D2344" s="395" t="s">
        <v>6190</v>
      </c>
      <c r="E2344" s="396" t="str">
        <f>IF(B2344="","",INDEX([1]CatGlob!$S:$S,IFERROR(MATCH(MID(B2344,7,1),[1]CatGlob!$R:$R,0),MATCH(MID(B2344,1,2),[1]CatGlob!$R:$R,0))))</f>
        <v>EUR</v>
      </c>
      <c r="F2344" s="397" t="s">
        <v>43</v>
      </c>
      <c r="G2344" s="398" t="s">
        <v>358</v>
      </c>
      <c r="H2344" s="399" t="s">
        <v>196</v>
      </c>
      <c r="I2344" s="399" t="s">
        <v>600</v>
      </c>
      <c r="J2344" s="399" t="s">
        <v>600</v>
      </c>
      <c r="K2344" s="396" t="s">
        <v>600</v>
      </c>
      <c r="L2344" s="400" t="str">
        <f>IF(ISERROR(MATCH(M2344,M$10:M2343,0)),M2344,"")</f>
        <v/>
      </c>
      <c r="M2344" s="401" t="str">
        <f>IF(B2344="","",IF(ISERROR(MATCH(F2344&amp;"_"&amp;G2344&amp;"_"&amp;H2344&amp;"_"&amp;I2344&amp;"_"&amp;J2344&amp;IF(K2344="","","_"&amp;K2344),[1]CatGlob!$B:$B,0)),F2344&amp;"_"&amp;G2344&amp;"_"&amp;H2344&amp;"_"&amp;I2344&amp;"_"&amp;J2344&amp;IF(K2344="","","_"&amp;K2344),INDEX([1]CatGlob!$C:$C,MATCH(F2344&amp;"_"&amp;G2344&amp;"_"&amp;H2344&amp;"_"&amp;I2344&amp;"_"&amp;J2344&amp;IF(K2344="","","_"&amp;K2344),[1]CatGlob!$B:$B,0))))</f>
        <v>RVI_EM_EUR</v>
      </c>
      <c r="N2344" s="402" t="str">
        <f t="shared" si="73"/>
        <v/>
      </c>
      <c r="O2344" s="402" t="str">
        <f t="shared" si="72"/>
        <v/>
      </c>
      <c r="P2344" s="401" t="str">
        <f>IF(LEN(B2344)&gt;8,INDEX([1]CatGlob!$X:$X,MATCH(M2344,[1]CatGlob!$W:$W,0)),"")</f>
        <v>INTER</v>
      </c>
      <c r="Q2344" s="403" t="str">
        <f>INDEX([1]CatGlob!P:P,MATCH(M2344,[1]CatGlob!O:O,0))</f>
        <v>RVI</v>
      </c>
      <c r="R2344" s="403" t="s">
        <v>1017</v>
      </c>
      <c r="S2344" s="403" t="s">
        <v>1018</v>
      </c>
      <c r="T2344" s="403" t="str">
        <f>INDEX([1]CatGlob!$D:$D,MATCH($M2344,[1]CatGlob!$C:$C,0))</f>
        <v>RVI</v>
      </c>
      <c r="U2344" s="403" t="s">
        <v>602</v>
      </c>
      <c r="V2344" s="404" t="str">
        <f>INDEX([1]CatGlob!$F:$F,MATCH($M2344,[1]CatGlob!$C:$C,0))</f>
        <v>RVI</v>
      </c>
      <c r="W2344" s="405"/>
      <c r="X2344" s="406">
        <v>0</v>
      </c>
      <c r="Y2344" s="407">
        <v>0</v>
      </c>
      <c r="Z2344" s="408">
        <v>0</v>
      </c>
      <c r="AA2344" s="407">
        <v>0</v>
      </c>
      <c r="AB2344" s="408">
        <v>0</v>
      </c>
      <c r="AC2344" s="407">
        <v>0</v>
      </c>
      <c r="AD2344" s="408">
        <v>0</v>
      </c>
      <c r="AE2344" s="407">
        <v>0</v>
      </c>
      <c r="AF2344" s="408">
        <v>0</v>
      </c>
      <c r="AG2344" s="407">
        <v>0</v>
      </c>
      <c r="AI2344" s="406">
        <v>0</v>
      </c>
      <c r="AJ2344" s="407">
        <v>0</v>
      </c>
      <c r="AK2344" s="408">
        <v>0</v>
      </c>
      <c r="AL2344" s="407">
        <v>0</v>
      </c>
      <c r="AM2344" s="408">
        <v>0</v>
      </c>
      <c r="AN2344" s="407">
        <v>0</v>
      </c>
      <c r="AO2344" s="408">
        <v>0</v>
      </c>
      <c r="AP2344" s="407">
        <v>0</v>
      </c>
      <c r="AQ2344" s="408">
        <v>0</v>
      </c>
      <c r="AR2344" s="407">
        <v>0</v>
      </c>
      <c r="AT2344" s="406">
        <v>0</v>
      </c>
      <c r="AU2344" s="407">
        <v>0</v>
      </c>
      <c r="AV2344" s="408">
        <v>0</v>
      </c>
      <c r="AW2344" s="407">
        <v>0</v>
      </c>
      <c r="AX2344" s="408">
        <v>0</v>
      </c>
      <c r="AY2344" s="407">
        <v>0</v>
      </c>
      <c r="AZ2344" s="408">
        <v>0</v>
      </c>
      <c r="BA2344" s="407">
        <v>0</v>
      </c>
      <c r="BB2344" s="408">
        <v>0</v>
      </c>
      <c r="BC2344" s="407">
        <v>0</v>
      </c>
    </row>
    <row r="2345" spans="1:55" x14ac:dyDescent="0.35">
      <c r="A2345" s="385" t="str" cm="1">
        <f t="array" ref="A2345">IFERROR(_xlfn.IFS(AND(F2345="Renta Variable",O2345=1),IFERROR(MATCH(B2345,[1]RV_Det!C:C,0),"Rev"),AND(J2345="Corporativa",O2345=1,I2345="EM"),IFERROR(MATCH(B2345,[1]RF_Corps!B:B,0),"Rev"),AND(F2345="Alternativos",O2345=1),IFERROR(MATCH(B2345,[1]Rep4!C:C,0),"Rev")),"")</f>
        <v/>
      </c>
      <c r="B2345" s="394" t="s">
        <v>6191</v>
      </c>
      <c r="C2345" s="409" t="s">
        <v>6192</v>
      </c>
      <c r="D2345" s="395" t="s">
        <v>6193</v>
      </c>
      <c r="E2345" s="396" t="str">
        <f>IF(B2345="","",INDEX([1]CatGlob!$S:$S,IFERROR(MATCH(MID(B2345,7,1),[1]CatGlob!$R:$R,0),MATCH(MID(B2345,1,2),[1]CatGlob!$R:$R,0))))</f>
        <v>EUR</v>
      </c>
      <c r="F2345" s="397" t="s">
        <v>43</v>
      </c>
      <c r="G2345" s="398" t="s">
        <v>358</v>
      </c>
      <c r="H2345" s="399" t="s">
        <v>196</v>
      </c>
      <c r="I2345" s="399" t="s">
        <v>600</v>
      </c>
      <c r="J2345" s="399" t="s">
        <v>600</v>
      </c>
      <c r="K2345" s="396" t="s">
        <v>600</v>
      </c>
      <c r="L2345" s="400" t="str">
        <f>IF(ISERROR(MATCH(M2345,M$10:M2344,0)),M2345,"")</f>
        <v/>
      </c>
      <c r="M2345" s="401" t="str">
        <f>IF(B2345="","",IF(ISERROR(MATCH(F2345&amp;"_"&amp;G2345&amp;"_"&amp;H2345&amp;"_"&amp;I2345&amp;"_"&amp;J2345&amp;IF(K2345="","","_"&amp;K2345),[1]CatGlob!$B:$B,0)),F2345&amp;"_"&amp;G2345&amp;"_"&amp;H2345&amp;"_"&amp;I2345&amp;"_"&amp;J2345&amp;IF(K2345="","","_"&amp;K2345),INDEX([1]CatGlob!$C:$C,MATCH(F2345&amp;"_"&amp;G2345&amp;"_"&amp;H2345&amp;"_"&amp;I2345&amp;"_"&amp;J2345&amp;IF(K2345="","","_"&amp;K2345),[1]CatGlob!$B:$B,0))))</f>
        <v>RVI_EM_EUR</v>
      </c>
      <c r="N2345" s="402" t="str">
        <f t="shared" si="73"/>
        <v/>
      </c>
      <c r="O2345" s="402" t="str">
        <f t="shared" si="72"/>
        <v/>
      </c>
      <c r="P2345" s="401" t="str">
        <f>IF(LEN(B2345)&gt;8,INDEX([1]CatGlob!$X:$X,MATCH(M2345,[1]CatGlob!$W:$W,0)),"")</f>
        <v>INTER</v>
      </c>
      <c r="Q2345" s="403" t="str">
        <f>INDEX([1]CatGlob!P:P,MATCH(M2345,[1]CatGlob!O:O,0))</f>
        <v>RVI</v>
      </c>
      <c r="R2345" s="403" t="s">
        <v>1017</v>
      </c>
      <c r="S2345" s="403" t="s">
        <v>1018</v>
      </c>
      <c r="T2345" s="403" t="str">
        <f>INDEX([1]CatGlob!$D:$D,MATCH($M2345,[1]CatGlob!$C:$C,0))</f>
        <v>RVI</v>
      </c>
      <c r="U2345" s="403" t="s">
        <v>602</v>
      </c>
      <c r="V2345" s="404" t="str">
        <f>INDEX([1]CatGlob!$F:$F,MATCH($M2345,[1]CatGlob!$C:$C,0))</f>
        <v>RVI</v>
      </c>
      <c r="W2345" s="405"/>
      <c r="X2345" s="406">
        <v>0</v>
      </c>
      <c r="Y2345" s="407">
        <v>0</v>
      </c>
      <c r="Z2345" s="408">
        <v>0</v>
      </c>
      <c r="AA2345" s="407">
        <v>0</v>
      </c>
      <c r="AB2345" s="408">
        <v>0</v>
      </c>
      <c r="AC2345" s="407">
        <v>0</v>
      </c>
      <c r="AD2345" s="408">
        <v>0</v>
      </c>
      <c r="AE2345" s="407">
        <v>0</v>
      </c>
      <c r="AF2345" s="408">
        <v>0</v>
      </c>
      <c r="AG2345" s="407">
        <v>0</v>
      </c>
      <c r="AI2345" s="406">
        <v>0</v>
      </c>
      <c r="AJ2345" s="407">
        <v>0</v>
      </c>
      <c r="AK2345" s="408">
        <v>0</v>
      </c>
      <c r="AL2345" s="407">
        <v>0</v>
      </c>
      <c r="AM2345" s="408">
        <v>0</v>
      </c>
      <c r="AN2345" s="407">
        <v>0</v>
      </c>
      <c r="AO2345" s="408">
        <v>0</v>
      </c>
      <c r="AP2345" s="407">
        <v>0</v>
      </c>
      <c r="AQ2345" s="408">
        <v>0</v>
      </c>
      <c r="AR2345" s="407">
        <v>0</v>
      </c>
      <c r="AT2345" s="406">
        <v>0</v>
      </c>
      <c r="AU2345" s="407">
        <v>0</v>
      </c>
      <c r="AV2345" s="408">
        <v>0</v>
      </c>
      <c r="AW2345" s="407">
        <v>0</v>
      </c>
      <c r="AX2345" s="408">
        <v>0</v>
      </c>
      <c r="AY2345" s="407">
        <v>0</v>
      </c>
      <c r="AZ2345" s="408">
        <v>0</v>
      </c>
      <c r="BA2345" s="407">
        <v>0</v>
      </c>
      <c r="BB2345" s="408">
        <v>0</v>
      </c>
      <c r="BC2345" s="407">
        <v>0</v>
      </c>
    </row>
    <row r="2346" spans="1:55" x14ac:dyDescent="0.35">
      <c r="A2346" s="385" cm="1">
        <f t="array" ref="A2346">IFERROR(_xlfn.IFS(AND(F2346="Renta Variable",O2346=1),IFERROR(MATCH(B2346,[1]RV_Det!C:C,0),"Rev"),AND(J2346="Corporativa",O2346=1,I2346="EM"),IFERROR(MATCH(B2346,[1]RF_Corps!B:B,0),"Rev"),AND(F2346="Alternativos",O2346=1),IFERROR(MATCH(B2346,[1]Rep4!C:C,0),"Rev")),"")</f>
        <v>307</v>
      </c>
      <c r="B2346" s="394" t="s">
        <v>6194</v>
      </c>
      <c r="C2346" s="409" t="s">
        <v>6195</v>
      </c>
      <c r="D2346" s="395" t="s">
        <v>6196</v>
      </c>
      <c r="E2346" s="396" t="str">
        <f>IF(B2346="","",INDEX([1]CatGlob!$S:$S,IFERROR(MATCH(MID(B2346,7,1),[1]CatGlob!$R:$R,0),MATCH(MID(B2346,1,2),[1]CatGlob!$R:$R,0))))</f>
        <v>EUR</v>
      </c>
      <c r="F2346" s="397" t="s">
        <v>43</v>
      </c>
      <c r="G2346" s="398" t="s">
        <v>358</v>
      </c>
      <c r="H2346" s="399" t="s">
        <v>196</v>
      </c>
      <c r="I2346" s="399" t="s">
        <v>600</v>
      </c>
      <c r="J2346" s="399" t="s">
        <v>600</v>
      </c>
      <c r="K2346" s="396" t="s">
        <v>600</v>
      </c>
      <c r="L2346" s="400" t="str">
        <f>IF(ISERROR(MATCH(M2346,M$10:M2345,0)),M2346,"")</f>
        <v/>
      </c>
      <c r="M2346" s="401" t="str">
        <f>IF(B2346="","",IF(ISERROR(MATCH(F2346&amp;"_"&amp;G2346&amp;"_"&amp;H2346&amp;"_"&amp;I2346&amp;"_"&amp;J2346&amp;IF(K2346="","","_"&amp;K2346),[1]CatGlob!$B:$B,0)),F2346&amp;"_"&amp;G2346&amp;"_"&amp;H2346&amp;"_"&amp;I2346&amp;"_"&amp;J2346&amp;IF(K2346="","","_"&amp;K2346),INDEX([1]CatGlob!$C:$C,MATCH(F2346&amp;"_"&amp;G2346&amp;"_"&amp;H2346&amp;"_"&amp;I2346&amp;"_"&amp;J2346&amp;IF(K2346="","","_"&amp;K2346),[1]CatGlob!$B:$B,0))))</f>
        <v>RVI_EM_EUR</v>
      </c>
      <c r="N2346" s="402" t="str">
        <f t="shared" si="73"/>
        <v/>
      </c>
      <c r="O2346" s="402">
        <f t="shared" si="72"/>
        <v>1</v>
      </c>
      <c r="P2346" s="401" t="str">
        <f>IF(LEN(B2346)&gt;8,INDEX([1]CatGlob!$X:$X,MATCH(M2346,[1]CatGlob!$W:$W,0)),"")</f>
        <v>INTER</v>
      </c>
      <c r="Q2346" s="403" t="str">
        <f>INDEX([1]CatGlob!P:P,MATCH(M2346,[1]CatGlob!O:O,0))</f>
        <v>RVI</v>
      </c>
      <c r="R2346" s="403" t="s">
        <v>1017</v>
      </c>
      <c r="S2346" s="403" t="s">
        <v>1018</v>
      </c>
      <c r="T2346" s="403" t="str">
        <f>INDEX([1]CatGlob!$D:$D,MATCH($M2346,[1]CatGlob!$C:$C,0))</f>
        <v>RVI</v>
      </c>
      <c r="U2346" s="403" t="s">
        <v>602</v>
      </c>
      <c r="V2346" s="404" t="str">
        <f>INDEX([1]CatGlob!$F:$F,MATCH($M2346,[1]CatGlob!$C:$C,0))</f>
        <v>RVI</v>
      </c>
      <c r="W2346" s="405"/>
      <c r="X2346" s="406">
        <v>5.2309169918704295E-4</v>
      </c>
      <c r="Y2346" s="407">
        <v>0.14559571946959299</v>
      </c>
      <c r="Z2346" s="408">
        <v>-1.1673904178307699E-3</v>
      </c>
      <c r="AA2346" s="407">
        <v>-0.32492782441217999</v>
      </c>
      <c r="AB2346" s="408">
        <v>5.2309169918704295E-4</v>
      </c>
      <c r="AC2346" s="407">
        <v>0.14559571946959299</v>
      </c>
      <c r="AD2346" s="408">
        <v>5.2309169918704295E-4</v>
      </c>
      <c r="AE2346" s="407">
        <v>0.14559571946959299</v>
      </c>
      <c r="AF2346" s="408">
        <v>3.0301614662511301E-4</v>
      </c>
      <c r="AG2346" s="407">
        <v>8.4340573454885298E-2</v>
      </c>
      <c r="AI2346" s="406">
        <v>2.6655037321299101E-3</v>
      </c>
      <c r="AJ2346" s="407">
        <v>0.74190803300622199</v>
      </c>
      <c r="AK2346" s="408">
        <v>-2.9520298744160601E-3</v>
      </c>
      <c r="AL2346" s="407">
        <v>-0.82165882985152405</v>
      </c>
      <c r="AM2346" s="408">
        <v>2.6578990991221502E-3</v>
      </c>
      <c r="AN2346" s="407">
        <v>0.73979138306645698</v>
      </c>
      <c r="AO2346" s="408">
        <v>-1.3197421887428101E-3</v>
      </c>
      <c r="AP2346" s="407">
        <v>-0.36733294330959498</v>
      </c>
      <c r="AQ2346" s="408">
        <v>-2.32185761733771E-5</v>
      </c>
      <c r="AR2346" s="407">
        <v>-6.4625864035690803E-3</v>
      </c>
      <c r="AT2346" s="406">
        <v>6.3786012237437902E-3</v>
      </c>
      <c r="AU2346" s="407">
        <v>1.77540006048416</v>
      </c>
      <c r="AV2346" s="408">
        <v>-2.8589989286098199E-3</v>
      </c>
      <c r="AW2346" s="407">
        <v>-0.79576488523636102</v>
      </c>
      <c r="AX2346" s="408">
        <v>6.3786012237437902E-3</v>
      </c>
      <c r="AY2346" s="407">
        <v>1.77540006048416</v>
      </c>
      <c r="AZ2346" s="408">
        <v>-5.5804079646630403E-4</v>
      </c>
      <c r="BA2346" s="407">
        <v>-0.15532334269652301</v>
      </c>
      <c r="BB2346" s="408">
        <v>1.2119503289843699E-4</v>
      </c>
      <c r="BC2346" s="407">
        <v>3.3733049173167301E-2</v>
      </c>
    </row>
    <row r="2347" spans="1:55" x14ac:dyDescent="0.35">
      <c r="A2347" s="385" t="str" cm="1">
        <f t="array" ref="A2347">IFERROR(_xlfn.IFS(AND(F2347="Renta Variable",O2347=1),IFERROR(MATCH(B2347,[1]RV_Det!C:C,0),"Rev"),AND(J2347="Corporativa",O2347=1,I2347="EM"),IFERROR(MATCH(B2347,[1]RF_Corps!B:B,0),"Rev"),AND(F2347="Alternativos",O2347=1),IFERROR(MATCH(B2347,[1]Rep4!C:C,0),"Rev")),"")</f>
        <v/>
      </c>
      <c r="B2347" s="394" t="s">
        <v>6197</v>
      </c>
      <c r="C2347" s="409" t="s">
        <v>6198</v>
      </c>
      <c r="D2347" s="395" t="s">
        <v>6199</v>
      </c>
      <c r="E2347" s="396" t="str">
        <f>IF(B2347="","",INDEX([1]CatGlob!$S:$S,IFERROR(MATCH(MID(B2347,7,1),[1]CatGlob!$R:$R,0),MATCH(MID(B2347,1,2),[1]CatGlob!$R:$R,0))))</f>
        <v>EUR</v>
      </c>
      <c r="F2347" s="397" t="s">
        <v>43</v>
      </c>
      <c r="G2347" s="398" t="s">
        <v>358</v>
      </c>
      <c r="H2347" s="399" t="s">
        <v>196</v>
      </c>
      <c r="I2347" s="399" t="s">
        <v>600</v>
      </c>
      <c r="J2347" s="399" t="s">
        <v>600</v>
      </c>
      <c r="K2347" s="396" t="s">
        <v>600</v>
      </c>
      <c r="L2347" s="400" t="str">
        <f>IF(ISERROR(MATCH(M2347,M$10:M2346,0)),M2347,"")</f>
        <v/>
      </c>
      <c r="M2347" s="401" t="str">
        <f>IF(B2347="","",IF(ISERROR(MATCH(F2347&amp;"_"&amp;G2347&amp;"_"&amp;H2347&amp;"_"&amp;I2347&amp;"_"&amp;J2347&amp;IF(K2347="","","_"&amp;K2347),[1]CatGlob!$B:$B,0)),F2347&amp;"_"&amp;G2347&amp;"_"&amp;H2347&amp;"_"&amp;I2347&amp;"_"&amp;J2347&amp;IF(K2347="","","_"&amp;K2347),INDEX([1]CatGlob!$C:$C,MATCH(F2347&amp;"_"&amp;G2347&amp;"_"&amp;H2347&amp;"_"&amp;I2347&amp;"_"&amp;J2347&amp;IF(K2347="","","_"&amp;K2347),[1]CatGlob!$B:$B,0))))</f>
        <v>RVI_EM_EUR</v>
      </c>
      <c r="N2347" s="402" t="str">
        <f t="shared" si="73"/>
        <v/>
      </c>
      <c r="O2347" s="402" t="str">
        <f t="shared" si="72"/>
        <v/>
      </c>
      <c r="P2347" s="401" t="str">
        <f>IF(LEN(B2347)&gt;8,INDEX([1]CatGlob!$X:$X,MATCH(M2347,[1]CatGlob!$W:$W,0)),"")</f>
        <v>INTER</v>
      </c>
      <c r="Q2347" s="403" t="str">
        <f>INDEX([1]CatGlob!P:P,MATCH(M2347,[1]CatGlob!O:O,0))</f>
        <v>RVI</v>
      </c>
      <c r="R2347" s="403" t="s">
        <v>1017</v>
      </c>
      <c r="S2347" s="403" t="s">
        <v>1018</v>
      </c>
      <c r="T2347" s="403" t="str">
        <f>INDEX([1]CatGlob!$D:$D,MATCH($M2347,[1]CatGlob!$C:$C,0))</f>
        <v>RVI</v>
      </c>
      <c r="U2347" s="403" t="s">
        <v>602</v>
      </c>
      <c r="V2347" s="404" t="str">
        <f>INDEX([1]CatGlob!$F:$F,MATCH($M2347,[1]CatGlob!$C:$C,0))</f>
        <v>RVI</v>
      </c>
      <c r="W2347" s="405"/>
      <c r="X2347" s="406">
        <v>0</v>
      </c>
      <c r="Y2347" s="407">
        <v>0</v>
      </c>
      <c r="Z2347" s="408">
        <v>0</v>
      </c>
      <c r="AA2347" s="407">
        <v>0</v>
      </c>
      <c r="AB2347" s="408">
        <v>0</v>
      </c>
      <c r="AC2347" s="407">
        <v>0</v>
      </c>
      <c r="AD2347" s="408">
        <v>0</v>
      </c>
      <c r="AE2347" s="407">
        <v>0</v>
      </c>
      <c r="AF2347" s="408">
        <v>0</v>
      </c>
      <c r="AG2347" s="407">
        <v>0</v>
      </c>
      <c r="AI2347" s="406">
        <v>0</v>
      </c>
      <c r="AJ2347" s="407">
        <v>0</v>
      </c>
      <c r="AK2347" s="408">
        <v>0</v>
      </c>
      <c r="AL2347" s="407">
        <v>0</v>
      </c>
      <c r="AM2347" s="408">
        <v>0</v>
      </c>
      <c r="AN2347" s="407">
        <v>0</v>
      </c>
      <c r="AO2347" s="408">
        <v>0</v>
      </c>
      <c r="AP2347" s="407">
        <v>0</v>
      </c>
      <c r="AQ2347" s="408">
        <v>0</v>
      </c>
      <c r="AR2347" s="407">
        <v>0</v>
      </c>
      <c r="AT2347" s="406">
        <v>0</v>
      </c>
      <c r="AU2347" s="407">
        <v>0</v>
      </c>
      <c r="AV2347" s="408">
        <v>0</v>
      </c>
      <c r="AW2347" s="407">
        <v>0</v>
      </c>
      <c r="AX2347" s="408">
        <v>0</v>
      </c>
      <c r="AY2347" s="407">
        <v>0</v>
      </c>
      <c r="AZ2347" s="408">
        <v>0</v>
      </c>
      <c r="BA2347" s="407">
        <v>0</v>
      </c>
      <c r="BB2347" s="408">
        <v>0</v>
      </c>
      <c r="BC2347" s="407">
        <v>0</v>
      </c>
    </row>
    <row r="2348" spans="1:55" x14ac:dyDescent="0.35">
      <c r="A2348" s="385" t="str" cm="1">
        <f t="array" ref="A2348">IFERROR(_xlfn.IFS(AND(F2348="Renta Variable",O2348=1),IFERROR(MATCH(B2348,[1]RV_Det!C:C,0),"Rev"),AND(J2348="Corporativa",O2348=1,I2348="EM"),IFERROR(MATCH(B2348,[1]RF_Corps!B:B,0),"Rev"),AND(F2348="Alternativos",O2348=1),IFERROR(MATCH(B2348,[1]Rep4!C:C,0),"Rev")),"")</f>
        <v/>
      </c>
      <c r="B2348" s="394" t="s">
        <v>6200</v>
      </c>
      <c r="C2348" s="409" t="s">
        <v>6201</v>
      </c>
      <c r="D2348" s="395" t="s">
        <v>6202</v>
      </c>
      <c r="E2348" s="396" t="str">
        <f>IF(B2348="","",INDEX([1]CatGlob!$S:$S,IFERROR(MATCH(MID(B2348,7,1),[1]CatGlob!$R:$R,0),MATCH(MID(B2348,1,2),[1]CatGlob!$R:$R,0))))</f>
        <v>BRL</v>
      </c>
      <c r="F2348" s="397" t="s">
        <v>43</v>
      </c>
      <c r="G2348" s="398" t="s">
        <v>358</v>
      </c>
      <c r="H2348" s="399" t="s">
        <v>94</v>
      </c>
      <c r="I2348" s="399" t="s">
        <v>97</v>
      </c>
      <c r="J2348" s="399" t="s">
        <v>6203</v>
      </c>
      <c r="K2348" s="396" t="s">
        <v>600</v>
      </c>
      <c r="L2348" s="400" t="str">
        <f>IF(ISERROR(MATCH(M2348,M$10:M2347,0)),M2348,"")</f>
        <v>RVI_EM_LATAM_BRA_CB</v>
      </c>
      <c r="M2348" s="401" t="str">
        <f>IF(B2348="","",IF(ISERROR(MATCH(F2348&amp;"_"&amp;G2348&amp;"_"&amp;H2348&amp;"_"&amp;I2348&amp;"_"&amp;J2348&amp;IF(K2348="","","_"&amp;K2348),[1]CatGlob!$B:$B,0)),F2348&amp;"_"&amp;G2348&amp;"_"&amp;H2348&amp;"_"&amp;I2348&amp;"_"&amp;J2348&amp;IF(K2348="","","_"&amp;K2348),INDEX([1]CatGlob!$C:$C,MATCH(F2348&amp;"_"&amp;G2348&amp;"_"&amp;H2348&amp;"_"&amp;I2348&amp;"_"&amp;J2348&amp;IF(K2348="","","_"&amp;K2348),[1]CatGlob!$B:$B,0))))</f>
        <v>RVI_EM_LATAM_BRA_CB</v>
      </c>
      <c r="N2348" s="402" t="str">
        <f t="shared" si="73"/>
        <v/>
      </c>
      <c r="O2348" s="402" t="str">
        <f t="shared" si="72"/>
        <v/>
      </c>
      <c r="P2348" s="401" t="str">
        <f>IF(LEN(B2348)&gt;8,INDEX([1]CatGlob!$X:$X,MATCH(M2348,[1]CatGlob!$W:$W,0)),"")</f>
        <v>INTER</v>
      </c>
      <c r="Q2348" s="403" t="str">
        <f>INDEX([1]CatGlob!P:P,MATCH(M2348,[1]CatGlob!O:O,0))</f>
        <v>RVI</v>
      </c>
      <c r="R2348" s="403" t="s">
        <v>601</v>
      </c>
      <c r="S2348" s="403" t="s">
        <v>601</v>
      </c>
      <c r="T2348" s="403" t="str">
        <f>INDEX([1]CatGlob!$D:$D,MATCH($M2348,[1]CatGlob!$C:$C,0))</f>
        <v>RVI</v>
      </c>
      <c r="U2348" s="403" t="s">
        <v>4652</v>
      </c>
      <c r="V2348" s="404" t="str">
        <f>INDEX([1]CatGlob!$F:$F,MATCH($M2348,[1]CatGlob!$C:$C,0))</f>
        <v>RVI</v>
      </c>
      <c r="W2348" s="405"/>
      <c r="X2348" s="406">
        <v>0</v>
      </c>
      <c r="Y2348" s="407">
        <v>0</v>
      </c>
      <c r="Z2348" s="408">
        <v>0</v>
      </c>
      <c r="AA2348" s="407">
        <v>0</v>
      </c>
      <c r="AB2348" s="408">
        <v>0</v>
      </c>
      <c r="AC2348" s="407">
        <v>0</v>
      </c>
      <c r="AD2348" s="408">
        <v>0</v>
      </c>
      <c r="AE2348" s="407">
        <v>0</v>
      </c>
      <c r="AF2348" s="408">
        <v>0</v>
      </c>
      <c r="AG2348" s="407">
        <v>0</v>
      </c>
      <c r="AI2348" s="406">
        <v>0</v>
      </c>
      <c r="AJ2348" s="407">
        <v>0</v>
      </c>
      <c r="AK2348" s="408">
        <v>0</v>
      </c>
      <c r="AL2348" s="407">
        <v>0</v>
      </c>
      <c r="AM2348" s="408">
        <v>0</v>
      </c>
      <c r="AN2348" s="407">
        <v>0</v>
      </c>
      <c r="AO2348" s="408">
        <v>0</v>
      </c>
      <c r="AP2348" s="407">
        <v>0</v>
      </c>
      <c r="AQ2348" s="408">
        <v>0</v>
      </c>
      <c r="AR2348" s="407">
        <v>0</v>
      </c>
      <c r="AT2348" s="406">
        <v>0</v>
      </c>
      <c r="AU2348" s="407">
        <v>0</v>
      </c>
      <c r="AV2348" s="408">
        <v>0</v>
      </c>
      <c r="AW2348" s="407">
        <v>0</v>
      </c>
      <c r="AX2348" s="408">
        <v>0</v>
      </c>
      <c r="AY2348" s="407">
        <v>0</v>
      </c>
      <c r="AZ2348" s="408">
        <v>0</v>
      </c>
      <c r="BA2348" s="407">
        <v>0</v>
      </c>
      <c r="BB2348" s="408">
        <v>0</v>
      </c>
      <c r="BC2348" s="407">
        <v>0</v>
      </c>
    </row>
    <row r="2349" spans="1:55" x14ac:dyDescent="0.35">
      <c r="A2349" s="385" t="str" cm="1">
        <f t="array" ref="A2349">IFERROR(_xlfn.IFS(AND(F2349="Renta Variable",O2349=1),IFERROR(MATCH(B2349,[1]RV_Det!C:C,0),"Rev"),AND(J2349="Corporativa",O2349=1,I2349="EM"),IFERROR(MATCH(B2349,[1]RF_Corps!B:B,0),"Rev"),AND(F2349="Alternativos",O2349=1),IFERROR(MATCH(B2349,[1]Rep4!C:C,0),"Rev")),"")</f>
        <v/>
      </c>
      <c r="B2349" s="394" t="s">
        <v>6204</v>
      </c>
      <c r="C2349" s="409" t="s">
        <v>6205</v>
      </c>
      <c r="D2349" s="395" t="s">
        <v>6206</v>
      </c>
      <c r="E2349" s="396" t="str">
        <f>IF(B2349="","",INDEX([1]CatGlob!$S:$S,IFERROR(MATCH(MID(B2349,7,1),[1]CatGlob!$R:$R,0),MATCH(MID(B2349,1,2),[1]CatGlob!$R:$R,0))))</f>
        <v>DOL</v>
      </c>
      <c r="F2349" s="397" t="s">
        <v>43</v>
      </c>
      <c r="G2349" s="398" t="s">
        <v>358</v>
      </c>
      <c r="H2349" s="399" t="s">
        <v>94</v>
      </c>
      <c r="I2349" s="399" t="s">
        <v>97</v>
      </c>
      <c r="J2349" s="399" t="s">
        <v>75</v>
      </c>
      <c r="K2349" s="396" t="s">
        <v>600</v>
      </c>
      <c r="L2349" s="400" t="str">
        <f>IF(ISERROR(MATCH(M2349,M$10:M2348,0)),M2349,"")</f>
        <v>RVI_EM_LATAM_BRA_CD</v>
      </c>
      <c r="M2349" s="401" t="str">
        <f>IF(B2349="","",IF(ISERROR(MATCH(F2349&amp;"_"&amp;G2349&amp;"_"&amp;H2349&amp;"_"&amp;I2349&amp;"_"&amp;J2349&amp;IF(K2349="","","_"&amp;K2349),[1]CatGlob!$B:$B,0)),F2349&amp;"_"&amp;G2349&amp;"_"&amp;H2349&amp;"_"&amp;I2349&amp;"_"&amp;J2349&amp;IF(K2349="","","_"&amp;K2349),INDEX([1]CatGlob!$C:$C,MATCH(F2349&amp;"_"&amp;G2349&amp;"_"&amp;H2349&amp;"_"&amp;I2349&amp;"_"&amp;J2349&amp;IF(K2349="","","_"&amp;K2349),[1]CatGlob!$B:$B,0))))</f>
        <v>RVI_EM_LATAM_BRA_CD</v>
      </c>
      <c r="N2349" s="402" t="str">
        <f t="shared" si="73"/>
        <v/>
      </c>
      <c r="O2349" s="402" t="str">
        <f t="shared" si="72"/>
        <v/>
      </c>
      <c r="P2349" s="401" t="str">
        <f>IF(LEN(B2349)&gt;8,INDEX([1]CatGlob!$X:$X,MATCH(M2349,[1]CatGlob!$W:$W,0)),"")</f>
        <v>INTER</v>
      </c>
      <c r="Q2349" s="403" t="str">
        <f>INDEX([1]CatGlob!P:P,MATCH(M2349,[1]CatGlob!O:O,0))</f>
        <v>RVI</v>
      </c>
      <c r="R2349" s="403" t="s">
        <v>601</v>
      </c>
      <c r="S2349" s="403" t="s">
        <v>601</v>
      </c>
      <c r="T2349" s="403" t="str">
        <f>INDEX([1]CatGlob!$D:$D,MATCH($M2349,[1]CatGlob!$C:$C,0))</f>
        <v>RVI</v>
      </c>
      <c r="U2349" s="403" t="s">
        <v>4652</v>
      </c>
      <c r="V2349" s="404" t="str">
        <f>INDEX([1]CatGlob!$F:$F,MATCH($M2349,[1]CatGlob!$C:$C,0))</f>
        <v>RVI</v>
      </c>
      <c r="W2349" s="405"/>
      <c r="X2349" s="406">
        <v>0</v>
      </c>
      <c r="Y2349" s="407">
        <v>0</v>
      </c>
      <c r="Z2349" s="408">
        <v>0</v>
      </c>
      <c r="AA2349" s="407">
        <v>0</v>
      </c>
      <c r="AB2349" s="408">
        <v>0</v>
      </c>
      <c r="AC2349" s="407">
        <v>0</v>
      </c>
      <c r="AD2349" s="408">
        <v>0</v>
      </c>
      <c r="AE2349" s="407">
        <v>0</v>
      </c>
      <c r="AF2349" s="408">
        <v>0</v>
      </c>
      <c r="AG2349" s="407">
        <v>0</v>
      </c>
      <c r="AI2349" s="406">
        <v>0</v>
      </c>
      <c r="AJ2349" s="407">
        <v>0</v>
      </c>
      <c r="AK2349" s="408">
        <v>0</v>
      </c>
      <c r="AL2349" s="407">
        <v>0</v>
      </c>
      <c r="AM2349" s="408">
        <v>0</v>
      </c>
      <c r="AN2349" s="407">
        <v>0</v>
      </c>
      <c r="AO2349" s="408">
        <v>0</v>
      </c>
      <c r="AP2349" s="407">
        <v>0</v>
      </c>
      <c r="AQ2349" s="408">
        <v>0</v>
      </c>
      <c r="AR2349" s="407">
        <v>0</v>
      </c>
      <c r="AT2349" s="406">
        <v>0</v>
      </c>
      <c r="AU2349" s="407">
        <v>0</v>
      </c>
      <c r="AV2349" s="408">
        <v>0</v>
      </c>
      <c r="AW2349" s="407">
        <v>0</v>
      </c>
      <c r="AX2349" s="408">
        <v>0</v>
      </c>
      <c r="AY2349" s="407">
        <v>0</v>
      </c>
      <c r="AZ2349" s="408">
        <v>0</v>
      </c>
      <c r="BA2349" s="407">
        <v>0</v>
      </c>
      <c r="BB2349" s="408">
        <v>0</v>
      </c>
      <c r="BC2349" s="407">
        <v>0</v>
      </c>
    </row>
    <row r="2350" spans="1:55" x14ac:dyDescent="0.35">
      <c r="A2350" s="385" t="str" cm="1">
        <f t="array" ref="A2350">IFERROR(_xlfn.IFS(AND(F2350="Renta Variable",O2350=1),IFERROR(MATCH(B2350,[1]RV_Det!C:C,0),"Rev"),AND(J2350="Corporativa",O2350=1,I2350="EM"),IFERROR(MATCH(B2350,[1]RF_Corps!B:B,0),"Rev"),AND(F2350="Alternativos",O2350=1),IFERROR(MATCH(B2350,[1]Rep4!C:C,0),"Rev")),"")</f>
        <v/>
      </c>
      <c r="B2350" s="394" t="s">
        <v>6207</v>
      </c>
      <c r="C2350" s="409" t="s">
        <v>6208</v>
      </c>
      <c r="D2350" s="395" t="s">
        <v>6209</v>
      </c>
      <c r="E2350" s="396" t="str">
        <f>IF(B2350="","",INDEX([1]CatGlob!$S:$S,IFERROR(MATCH(MID(B2350,7,1),[1]CatGlob!$R:$R,0),MATCH(MID(B2350,1,2),[1]CatGlob!$R:$R,0))))</f>
        <v>BRL</v>
      </c>
      <c r="F2350" s="397" t="s">
        <v>43</v>
      </c>
      <c r="G2350" s="398" t="s">
        <v>358</v>
      </c>
      <c r="H2350" s="399" t="s">
        <v>94</v>
      </c>
      <c r="I2350" s="399" t="s">
        <v>97</v>
      </c>
      <c r="J2350" s="399" t="s">
        <v>75</v>
      </c>
      <c r="K2350" s="396" t="s">
        <v>600</v>
      </c>
      <c r="L2350" s="400" t="str">
        <f>IF(ISERROR(MATCH(M2350,M$10:M2349,0)),M2350,"")</f>
        <v/>
      </c>
      <c r="M2350" s="401" t="str">
        <f>IF(B2350="","",IF(ISERROR(MATCH(F2350&amp;"_"&amp;G2350&amp;"_"&amp;H2350&amp;"_"&amp;I2350&amp;"_"&amp;J2350&amp;IF(K2350="","","_"&amp;K2350),[1]CatGlob!$B:$B,0)),F2350&amp;"_"&amp;G2350&amp;"_"&amp;H2350&amp;"_"&amp;I2350&amp;"_"&amp;J2350&amp;IF(K2350="","","_"&amp;K2350),INDEX([1]CatGlob!$C:$C,MATCH(F2350&amp;"_"&amp;G2350&amp;"_"&amp;H2350&amp;"_"&amp;I2350&amp;"_"&amp;J2350&amp;IF(K2350="","","_"&amp;K2350),[1]CatGlob!$B:$B,0))))</f>
        <v>RVI_EM_LATAM_BRA_CD</v>
      </c>
      <c r="N2350" s="402" t="str">
        <f t="shared" si="73"/>
        <v/>
      </c>
      <c r="O2350" s="402" t="str">
        <f t="shared" si="72"/>
        <v/>
      </c>
      <c r="P2350" s="401" t="str">
        <f>IF(LEN(B2350)&gt;8,INDEX([1]CatGlob!$X:$X,MATCH(M2350,[1]CatGlob!$W:$W,0)),"")</f>
        <v>INTER</v>
      </c>
      <c r="Q2350" s="403" t="str">
        <f>INDEX([1]CatGlob!P:P,MATCH(M2350,[1]CatGlob!O:O,0))</f>
        <v>RVI</v>
      </c>
      <c r="R2350" s="403"/>
      <c r="S2350" s="403"/>
      <c r="T2350" s="403" t="str">
        <f>INDEX([1]CatGlob!$D:$D,MATCH($M2350,[1]CatGlob!$C:$C,0))</f>
        <v>RVI</v>
      </c>
      <c r="U2350" s="403" t="s">
        <v>4652</v>
      </c>
      <c r="V2350" s="404" t="str">
        <f>INDEX([1]CatGlob!$F:$F,MATCH($M2350,[1]CatGlob!$C:$C,0))</f>
        <v>RVI</v>
      </c>
      <c r="W2350" s="405"/>
      <c r="X2350" s="406">
        <v>0</v>
      </c>
      <c r="Y2350" s="407">
        <v>0</v>
      </c>
      <c r="Z2350" s="408">
        <v>0</v>
      </c>
      <c r="AA2350" s="407">
        <v>0</v>
      </c>
      <c r="AB2350" s="408">
        <v>0</v>
      </c>
      <c r="AC2350" s="407">
        <v>0</v>
      </c>
      <c r="AD2350" s="408">
        <v>0</v>
      </c>
      <c r="AE2350" s="407">
        <v>0</v>
      </c>
      <c r="AF2350" s="408">
        <v>0</v>
      </c>
      <c r="AG2350" s="407">
        <v>0</v>
      </c>
      <c r="AI2350" s="406">
        <v>0</v>
      </c>
      <c r="AJ2350" s="407">
        <v>0</v>
      </c>
      <c r="AK2350" s="408">
        <v>0</v>
      </c>
      <c r="AL2350" s="407">
        <v>0</v>
      </c>
      <c r="AM2350" s="408">
        <v>0</v>
      </c>
      <c r="AN2350" s="407">
        <v>0</v>
      </c>
      <c r="AO2350" s="408">
        <v>0</v>
      </c>
      <c r="AP2350" s="407">
        <v>0</v>
      </c>
      <c r="AQ2350" s="408">
        <v>0</v>
      </c>
      <c r="AR2350" s="407">
        <v>0</v>
      </c>
      <c r="AT2350" s="406">
        <v>0</v>
      </c>
      <c r="AU2350" s="407">
        <v>0</v>
      </c>
      <c r="AV2350" s="408">
        <v>0</v>
      </c>
      <c r="AW2350" s="407">
        <v>0</v>
      </c>
      <c r="AX2350" s="408">
        <v>0</v>
      </c>
      <c r="AY2350" s="407">
        <v>0</v>
      </c>
      <c r="AZ2350" s="408">
        <v>0</v>
      </c>
      <c r="BA2350" s="407">
        <v>0</v>
      </c>
      <c r="BB2350" s="408">
        <v>0</v>
      </c>
      <c r="BC2350" s="407">
        <v>0</v>
      </c>
    </row>
    <row r="2351" spans="1:55" x14ac:dyDescent="0.35">
      <c r="A2351" s="385" t="str" cm="1">
        <f t="array" ref="A2351">IFERROR(_xlfn.IFS(AND(F2351="Renta Variable",O2351=1),IFERROR(MATCH(B2351,[1]RV_Det!C:C,0),"Rev"),AND(J2351="Corporativa",O2351=1,I2351="EM"),IFERROR(MATCH(B2351,[1]RF_Corps!B:B,0),"Rev"),AND(F2351="Alternativos",O2351=1),IFERROR(MATCH(B2351,[1]Rep4!C:C,0),"Rev")),"")</f>
        <v/>
      </c>
      <c r="B2351" s="394" t="s">
        <v>6210</v>
      </c>
      <c r="C2351" s="409" t="s">
        <v>6211</v>
      </c>
      <c r="D2351" s="395" t="s">
        <v>6212</v>
      </c>
      <c r="E2351" s="396" t="str">
        <f>IF(B2351="","",INDEX([1]CatGlob!$S:$S,IFERROR(MATCH(MID(B2351,7,1),[1]CatGlob!$R:$R,0),MATCH(MID(B2351,1,2),[1]CatGlob!$R:$R,0))))</f>
        <v>BRL</v>
      </c>
      <c r="F2351" s="397" t="s">
        <v>43</v>
      </c>
      <c r="G2351" s="398" t="s">
        <v>358</v>
      </c>
      <c r="H2351" s="399" t="s">
        <v>94</v>
      </c>
      <c r="I2351" s="399" t="s">
        <v>97</v>
      </c>
      <c r="J2351" s="399" t="s">
        <v>75</v>
      </c>
      <c r="K2351" s="396" t="s">
        <v>600</v>
      </c>
      <c r="L2351" s="400" t="str">
        <f>IF(ISERROR(MATCH(M2351,M$10:M2350,0)),M2351,"")</f>
        <v/>
      </c>
      <c r="M2351" s="401" t="str">
        <f>IF(B2351="","",IF(ISERROR(MATCH(F2351&amp;"_"&amp;G2351&amp;"_"&amp;H2351&amp;"_"&amp;I2351&amp;"_"&amp;J2351&amp;IF(K2351="","","_"&amp;K2351),[1]CatGlob!$B:$B,0)),F2351&amp;"_"&amp;G2351&amp;"_"&amp;H2351&amp;"_"&amp;I2351&amp;"_"&amp;J2351&amp;IF(K2351="","","_"&amp;K2351),INDEX([1]CatGlob!$C:$C,MATCH(F2351&amp;"_"&amp;G2351&amp;"_"&amp;H2351&amp;"_"&amp;I2351&amp;"_"&amp;J2351&amp;IF(K2351="","","_"&amp;K2351),[1]CatGlob!$B:$B,0))))</f>
        <v>RVI_EM_LATAM_BRA_CD</v>
      </c>
      <c r="N2351" s="402" t="str">
        <f t="shared" si="73"/>
        <v/>
      </c>
      <c r="O2351" s="402" t="str">
        <f t="shared" si="72"/>
        <v/>
      </c>
      <c r="P2351" s="401" t="str">
        <f>IF(LEN(B2351)&gt;8,INDEX([1]CatGlob!$X:$X,MATCH(M2351,[1]CatGlob!$W:$W,0)),"")</f>
        <v>INTER</v>
      </c>
      <c r="Q2351" s="403" t="str">
        <f>INDEX([1]CatGlob!P:P,MATCH(M2351,[1]CatGlob!O:O,0))</f>
        <v>RVI</v>
      </c>
      <c r="R2351" s="403" t="s">
        <v>601</v>
      </c>
      <c r="S2351" s="403" t="s">
        <v>601</v>
      </c>
      <c r="T2351" s="403" t="str">
        <f>INDEX([1]CatGlob!$D:$D,MATCH($M2351,[1]CatGlob!$C:$C,0))</f>
        <v>RVI</v>
      </c>
      <c r="U2351" s="403" t="s">
        <v>4652</v>
      </c>
      <c r="V2351" s="404" t="str">
        <f>INDEX([1]CatGlob!$F:$F,MATCH($M2351,[1]CatGlob!$C:$C,0))</f>
        <v>RVI</v>
      </c>
      <c r="W2351" s="405"/>
      <c r="X2351" s="406">
        <v>0</v>
      </c>
      <c r="Y2351" s="407">
        <v>0</v>
      </c>
      <c r="Z2351" s="408">
        <v>0</v>
      </c>
      <c r="AA2351" s="407">
        <v>0</v>
      </c>
      <c r="AB2351" s="408">
        <v>0</v>
      </c>
      <c r="AC2351" s="407">
        <v>0</v>
      </c>
      <c r="AD2351" s="408">
        <v>0</v>
      </c>
      <c r="AE2351" s="407">
        <v>0</v>
      </c>
      <c r="AF2351" s="408">
        <v>0</v>
      </c>
      <c r="AG2351" s="407">
        <v>0</v>
      </c>
      <c r="AI2351" s="406">
        <v>0</v>
      </c>
      <c r="AJ2351" s="407">
        <v>0</v>
      </c>
      <c r="AK2351" s="408">
        <v>0</v>
      </c>
      <c r="AL2351" s="407">
        <v>0</v>
      </c>
      <c r="AM2351" s="408">
        <v>0</v>
      </c>
      <c r="AN2351" s="407">
        <v>0</v>
      </c>
      <c r="AO2351" s="408">
        <v>0</v>
      </c>
      <c r="AP2351" s="407">
        <v>0</v>
      </c>
      <c r="AQ2351" s="408">
        <v>0</v>
      </c>
      <c r="AR2351" s="407">
        <v>0</v>
      </c>
      <c r="AT2351" s="406">
        <v>0</v>
      </c>
      <c r="AU2351" s="407">
        <v>0</v>
      </c>
      <c r="AV2351" s="408">
        <v>0</v>
      </c>
      <c r="AW2351" s="407">
        <v>0</v>
      </c>
      <c r="AX2351" s="408">
        <v>0</v>
      </c>
      <c r="AY2351" s="407">
        <v>0</v>
      </c>
      <c r="AZ2351" s="408">
        <v>0</v>
      </c>
      <c r="BA2351" s="407">
        <v>0</v>
      </c>
      <c r="BB2351" s="408">
        <v>0</v>
      </c>
      <c r="BC2351" s="407">
        <v>0</v>
      </c>
    </row>
    <row r="2352" spans="1:55" x14ac:dyDescent="0.35">
      <c r="A2352" s="385" t="str" cm="1">
        <f t="array" ref="A2352">IFERROR(_xlfn.IFS(AND(F2352="Renta Variable",O2352=1),IFERROR(MATCH(B2352,[1]RV_Det!C:C,0),"Rev"),AND(J2352="Corporativa",O2352=1,I2352="EM"),IFERROR(MATCH(B2352,[1]RF_Corps!B:B,0),"Rev"),AND(F2352="Alternativos",O2352=1),IFERROR(MATCH(B2352,[1]Rep4!C:C,0),"Rev")),"")</f>
        <v/>
      </c>
      <c r="B2352" s="394" t="s">
        <v>6213</v>
      </c>
      <c r="C2352" s="409" t="s">
        <v>6214</v>
      </c>
      <c r="D2352" s="395" t="s">
        <v>6215</v>
      </c>
      <c r="E2352" s="396" t="str">
        <f>IF(B2352="","",INDEX([1]CatGlob!$S:$S,IFERROR(MATCH(MID(B2352,7,1),[1]CatGlob!$R:$R,0),MATCH(MID(B2352,1,2),[1]CatGlob!$R:$R,0))))</f>
        <v>BRL</v>
      </c>
      <c r="F2352" s="397" t="s">
        <v>43</v>
      </c>
      <c r="G2352" s="398" t="s">
        <v>358</v>
      </c>
      <c r="H2352" s="399" t="s">
        <v>94</v>
      </c>
      <c r="I2352" s="399" t="s">
        <v>97</v>
      </c>
      <c r="J2352" s="399" t="s">
        <v>75</v>
      </c>
      <c r="K2352" s="396" t="s">
        <v>600</v>
      </c>
      <c r="L2352" s="400" t="str">
        <f>IF(ISERROR(MATCH(M2352,M$10:M2351,0)),M2352,"")</f>
        <v/>
      </c>
      <c r="M2352" s="401" t="str">
        <f>IF(B2352="","",IF(ISERROR(MATCH(F2352&amp;"_"&amp;G2352&amp;"_"&amp;H2352&amp;"_"&amp;I2352&amp;"_"&amp;J2352&amp;IF(K2352="","","_"&amp;K2352),[1]CatGlob!$B:$B,0)),F2352&amp;"_"&amp;G2352&amp;"_"&amp;H2352&amp;"_"&amp;I2352&amp;"_"&amp;J2352&amp;IF(K2352="","","_"&amp;K2352),INDEX([1]CatGlob!$C:$C,MATCH(F2352&amp;"_"&amp;G2352&amp;"_"&amp;H2352&amp;"_"&amp;I2352&amp;"_"&amp;J2352&amp;IF(K2352="","","_"&amp;K2352),[1]CatGlob!$B:$B,0))))</f>
        <v>RVI_EM_LATAM_BRA_CD</v>
      </c>
      <c r="N2352" s="402" t="str">
        <f t="shared" si="73"/>
        <v/>
      </c>
      <c r="O2352" s="402" t="str">
        <f t="shared" si="72"/>
        <v/>
      </c>
      <c r="P2352" s="401" t="str">
        <f>IF(LEN(B2352)&gt;8,INDEX([1]CatGlob!$X:$X,MATCH(M2352,[1]CatGlob!$W:$W,0)),"")</f>
        <v>INTER</v>
      </c>
      <c r="Q2352" s="403" t="str">
        <f>INDEX([1]CatGlob!P:P,MATCH(M2352,[1]CatGlob!O:O,0))</f>
        <v>RVI</v>
      </c>
      <c r="R2352" s="403" t="s">
        <v>601</v>
      </c>
      <c r="S2352" s="403" t="s">
        <v>601</v>
      </c>
      <c r="T2352" s="403" t="str">
        <f>INDEX([1]CatGlob!$D:$D,MATCH($M2352,[1]CatGlob!$C:$C,0))</f>
        <v>RVI</v>
      </c>
      <c r="U2352" s="403" t="s">
        <v>4652</v>
      </c>
      <c r="V2352" s="404" t="str">
        <f>INDEX([1]CatGlob!$F:$F,MATCH($M2352,[1]CatGlob!$C:$C,0))</f>
        <v>RVI</v>
      </c>
      <c r="W2352" s="405"/>
      <c r="X2352" s="406">
        <v>0</v>
      </c>
      <c r="Y2352" s="407">
        <v>0</v>
      </c>
      <c r="Z2352" s="408">
        <v>0</v>
      </c>
      <c r="AA2352" s="407">
        <v>0</v>
      </c>
      <c r="AB2352" s="408">
        <v>0</v>
      </c>
      <c r="AC2352" s="407">
        <v>0</v>
      </c>
      <c r="AD2352" s="408">
        <v>0</v>
      </c>
      <c r="AE2352" s="407">
        <v>0</v>
      </c>
      <c r="AF2352" s="408">
        <v>0</v>
      </c>
      <c r="AG2352" s="407">
        <v>0</v>
      </c>
      <c r="AI2352" s="406">
        <v>0</v>
      </c>
      <c r="AJ2352" s="407">
        <v>0</v>
      </c>
      <c r="AK2352" s="408">
        <v>0</v>
      </c>
      <c r="AL2352" s="407">
        <v>0</v>
      </c>
      <c r="AM2352" s="408">
        <v>0</v>
      </c>
      <c r="AN2352" s="407">
        <v>0</v>
      </c>
      <c r="AO2352" s="408">
        <v>0</v>
      </c>
      <c r="AP2352" s="407">
        <v>0</v>
      </c>
      <c r="AQ2352" s="408">
        <v>0</v>
      </c>
      <c r="AR2352" s="407">
        <v>0</v>
      </c>
      <c r="AT2352" s="406">
        <v>0</v>
      </c>
      <c r="AU2352" s="407">
        <v>0</v>
      </c>
      <c r="AV2352" s="408">
        <v>0</v>
      </c>
      <c r="AW2352" s="407">
        <v>0</v>
      </c>
      <c r="AX2352" s="408">
        <v>0</v>
      </c>
      <c r="AY2352" s="407">
        <v>0</v>
      </c>
      <c r="AZ2352" s="408">
        <v>0</v>
      </c>
      <c r="BA2352" s="407">
        <v>0</v>
      </c>
      <c r="BB2352" s="408">
        <v>0</v>
      </c>
      <c r="BC2352" s="407">
        <v>0</v>
      </c>
    </row>
    <row r="2353" spans="1:55" x14ac:dyDescent="0.35">
      <c r="A2353" s="385" t="str" cm="1">
        <f t="array" ref="A2353">IFERROR(_xlfn.IFS(AND(F2353="Renta Variable",O2353=1),IFERROR(MATCH(B2353,[1]RV_Det!C:C,0),"Rev"),AND(J2353="Corporativa",O2353=1,I2353="EM"),IFERROR(MATCH(B2353,[1]RF_Corps!B:B,0),"Rev"),AND(F2353="Alternativos",O2353=1),IFERROR(MATCH(B2353,[1]Rep4!C:C,0),"Rev")),"")</f>
        <v/>
      </c>
      <c r="B2353" s="394" t="s">
        <v>6216</v>
      </c>
      <c r="C2353" s="409" t="s">
        <v>6217</v>
      </c>
      <c r="D2353" s="395" t="s">
        <v>6218</v>
      </c>
      <c r="E2353" s="396" t="str">
        <f>IF(B2353="","",INDEX([1]CatGlob!$S:$S,IFERROR(MATCH(MID(B2353,7,1),[1]CatGlob!$R:$R,0),MATCH(MID(B2353,1,2),[1]CatGlob!$R:$R,0))))</f>
        <v>DOL</v>
      </c>
      <c r="F2353" s="397" t="s">
        <v>43</v>
      </c>
      <c r="G2353" s="398" t="s">
        <v>358</v>
      </c>
      <c r="H2353" s="399" t="s">
        <v>94</v>
      </c>
      <c r="I2353" s="399" t="s">
        <v>97</v>
      </c>
      <c r="J2353" s="399" t="s">
        <v>6219</v>
      </c>
      <c r="K2353" s="396" t="s">
        <v>600</v>
      </c>
      <c r="L2353" s="400" t="str">
        <f>IF(ISERROR(MATCH(M2353,M$10:M2352,0)),M2353,"")</f>
        <v>RVI_EM_LATAM_BRA_ENE</v>
      </c>
      <c r="M2353" s="401" t="str">
        <f>IF(B2353="","",IF(ISERROR(MATCH(F2353&amp;"_"&amp;G2353&amp;"_"&amp;H2353&amp;"_"&amp;I2353&amp;"_"&amp;J2353&amp;IF(K2353="","","_"&amp;K2353),[1]CatGlob!$B:$B,0)),F2353&amp;"_"&amp;G2353&amp;"_"&amp;H2353&amp;"_"&amp;I2353&amp;"_"&amp;J2353&amp;IF(K2353="","","_"&amp;K2353),INDEX([1]CatGlob!$C:$C,MATCH(F2353&amp;"_"&amp;G2353&amp;"_"&amp;H2353&amp;"_"&amp;I2353&amp;"_"&amp;J2353&amp;IF(K2353="","","_"&amp;K2353),[1]CatGlob!$B:$B,0))))</f>
        <v>RVI_EM_LATAM_BRA_ENE</v>
      </c>
      <c r="N2353" s="402" t="str">
        <f t="shared" si="73"/>
        <v/>
      </c>
      <c r="O2353" s="402" t="str">
        <f t="shared" si="72"/>
        <v/>
      </c>
      <c r="P2353" s="401" t="str">
        <f>IF(LEN(B2353)&gt;8,INDEX([1]CatGlob!$X:$X,MATCH(M2353,[1]CatGlob!$W:$W,0)),"")</f>
        <v>INTER</v>
      </c>
      <c r="Q2353" s="403" t="str">
        <f>INDEX([1]CatGlob!P:P,MATCH(M2353,[1]CatGlob!O:O,0))</f>
        <v>RVI</v>
      </c>
      <c r="R2353" s="403" t="s">
        <v>601</v>
      </c>
      <c r="S2353" s="403" t="s">
        <v>601</v>
      </c>
      <c r="T2353" s="403" t="str">
        <f>INDEX([1]CatGlob!$D:$D,MATCH($M2353,[1]CatGlob!$C:$C,0))</f>
        <v>RVI</v>
      </c>
      <c r="U2353" s="403" t="s">
        <v>4652</v>
      </c>
      <c r="V2353" s="404" t="str">
        <f>INDEX([1]CatGlob!$F:$F,MATCH($M2353,[1]CatGlob!$C:$C,0))</f>
        <v>RVI</v>
      </c>
      <c r="W2353" s="405"/>
      <c r="X2353" s="406">
        <v>0</v>
      </c>
      <c r="Y2353" s="407">
        <v>0</v>
      </c>
      <c r="Z2353" s="408">
        <v>0</v>
      </c>
      <c r="AA2353" s="407">
        <v>0</v>
      </c>
      <c r="AB2353" s="408">
        <v>0</v>
      </c>
      <c r="AC2353" s="407">
        <v>0</v>
      </c>
      <c r="AD2353" s="408">
        <v>0</v>
      </c>
      <c r="AE2353" s="407">
        <v>0</v>
      </c>
      <c r="AF2353" s="408">
        <v>0</v>
      </c>
      <c r="AG2353" s="407">
        <v>0</v>
      </c>
      <c r="AI2353" s="406">
        <v>0</v>
      </c>
      <c r="AJ2353" s="407">
        <v>0</v>
      </c>
      <c r="AK2353" s="408">
        <v>0</v>
      </c>
      <c r="AL2353" s="407">
        <v>0</v>
      </c>
      <c r="AM2353" s="408">
        <v>0</v>
      </c>
      <c r="AN2353" s="407">
        <v>0</v>
      </c>
      <c r="AO2353" s="408">
        <v>0</v>
      </c>
      <c r="AP2353" s="407">
        <v>0</v>
      </c>
      <c r="AQ2353" s="408">
        <v>0</v>
      </c>
      <c r="AR2353" s="407">
        <v>0</v>
      </c>
      <c r="AT2353" s="406">
        <v>0</v>
      </c>
      <c r="AU2353" s="407">
        <v>0</v>
      </c>
      <c r="AV2353" s="408">
        <v>0</v>
      </c>
      <c r="AW2353" s="407">
        <v>0</v>
      </c>
      <c r="AX2353" s="408">
        <v>0</v>
      </c>
      <c r="AY2353" s="407">
        <v>0</v>
      </c>
      <c r="AZ2353" s="408">
        <v>0</v>
      </c>
      <c r="BA2353" s="407">
        <v>0</v>
      </c>
      <c r="BB2353" s="408">
        <v>0</v>
      </c>
      <c r="BC2353" s="407">
        <v>0</v>
      </c>
    </row>
    <row r="2354" spans="1:55" x14ac:dyDescent="0.35">
      <c r="A2354" s="385" cm="1">
        <f t="array" ref="A2354">IFERROR(_xlfn.IFS(AND(F2354="Renta Variable",O2354=1),IFERROR(MATCH(B2354,[1]RV_Det!C:C,0),"Rev"),AND(J2354="Corporativa",O2354=1,I2354="EM"),IFERROR(MATCH(B2354,[1]RF_Corps!B:B,0),"Rev"),AND(F2354="Alternativos",O2354=1),IFERROR(MATCH(B2354,[1]Rep4!C:C,0),"Rev")),"")</f>
        <v>148</v>
      </c>
      <c r="B2354" s="394" t="s">
        <v>6220</v>
      </c>
      <c r="C2354" s="409" t="s">
        <v>6221</v>
      </c>
      <c r="D2354" s="395" t="s">
        <v>6222</v>
      </c>
      <c r="E2354" s="396" t="str">
        <f>IF(B2354="","",INDEX([1]CatGlob!$S:$S,IFERROR(MATCH(MID(B2354,7,1),[1]CatGlob!$R:$R,0),MATCH(MID(B2354,1,2),[1]CatGlob!$R:$R,0))))</f>
        <v>EUR</v>
      </c>
      <c r="F2354" s="397" t="s">
        <v>43</v>
      </c>
      <c r="G2354" s="398" t="s">
        <v>358</v>
      </c>
      <c r="H2354" s="399" t="s">
        <v>94</v>
      </c>
      <c r="I2354" s="399" t="s">
        <v>97</v>
      </c>
      <c r="J2354" s="399" t="s">
        <v>108</v>
      </c>
      <c r="K2354" s="396" t="s">
        <v>600</v>
      </c>
      <c r="L2354" s="400" t="str">
        <f>IF(ISERROR(MATCH(M2354,M$10:M2353,0)),M2354,"")</f>
        <v>RVI_EM_LATAM_BRA_FM</v>
      </c>
      <c r="M2354" s="401" t="str">
        <f>IF(B2354="","",IF(ISERROR(MATCH(F2354&amp;"_"&amp;G2354&amp;"_"&amp;H2354&amp;"_"&amp;I2354&amp;"_"&amp;J2354&amp;IF(K2354="","","_"&amp;K2354),[1]CatGlob!$B:$B,0)),F2354&amp;"_"&amp;G2354&amp;"_"&amp;H2354&amp;"_"&amp;I2354&amp;"_"&amp;J2354&amp;IF(K2354="","","_"&amp;K2354),INDEX([1]CatGlob!$C:$C,MATCH(F2354&amp;"_"&amp;G2354&amp;"_"&amp;H2354&amp;"_"&amp;I2354&amp;"_"&amp;J2354&amp;IF(K2354="","","_"&amp;K2354),[1]CatGlob!$B:$B,0))))</f>
        <v>RVI_EM_LATAM_BRA_FM</v>
      </c>
      <c r="N2354" s="402" t="str">
        <f t="shared" si="73"/>
        <v/>
      </c>
      <c r="O2354" s="402">
        <f t="shared" si="72"/>
        <v>1</v>
      </c>
      <c r="P2354" s="401" t="str">
        <f>IF(LEN(B2354)&gt;8,INDEX([1]CatGlob!$X:$X,MATCH(M2354,[1]CatGlob!$W:$W,0)),"")</f>
        <v>INTER</v>
      </c>
      <c r="Q2354" s="403" t="str">
        <f>INDEX([1]CatGlob!P:P,MATCH(M2354,[1]CatGlob!O:O,0))</f>
        <v>RVI</v>
      </c>
      <c r="R2354" s="403" t="s">
        <v>1017</v>
      </c>
      <c r="S2354" s="403" t="s">
        <v>1025</v>
      </c>
      <c r="T2354" s="403" t="str">
        <f>INDEX([1]CatGlob!$D:$D,MATCH($M2354,[1]CatGlob!$C:$C,0))</f>
        <v>RVI</v>
      </c>
      <c r="U2354" s="403" t="s">
        <v>602</v>
      </c>
      <c r="V2354" s="404" t="str">
        <f>INDEX([1]CatGlob!$F:$F,MATCH($M2354,[1]CatGlob!$C:$C,0))</f>
        <v>RVI</v>
      </c>
      <c r="W2354" s="405"/>
      <c r="X2354" s="406">
        <v>0</v>
      </c>
      <c r="Y2354" s="407">
        <v>0</v>
      </c>
      <c r="Z2354" s="408">
        <v>-5.3781896099889501E-5</v>
      </c>
      <c r="AA2354" s="407">
        <v>-6.6814689947403104E-3</v>
      </c>
      <c r="AB2354" s="408">
        <v>0</v>
      </c>
      <c r="AC2354" s="407">
        <v>0</v>
      </c>
      <c r="AD2354" s="408">
        <v>0</v>
      </c>
      <c r="AE2354" s="407">
        <v>0</v>
      </c>
      <c r="AF2354" s="408">
        <v>-7.0016005391950602E-6</v>
      </c>
      <c r="AG2354" s="407">
        <v>-8.6982758713642595E-4</v>
      </c>
      <c r="AI2354" s="406">
        <v>0</v>
      </c>
      <c r="AJ2354" s="407">
        <v>0</v>
      </c>
      <c r="AK2354" s="408">
        <v>-3.2248258245799102E-3</v>
      </c>
      <c r="AL2354" s="407">
        <v>-0.40062874915314201</v>
      </c>
      <c r="AM2354" s="408">
        <v>0</v>
      </c>
      <c r="AN2354" s="407">
        <v>0</v>
      </c>
      <c r="AO2354" s="408">
        <v>0</v>
      </c>
      <c r="AP2354" s="407">
        <v>0</v>
      </c>
      <c r="AQ2354" s="408">
        <v>-9.3093819830874103E-4</v>
      </c>
      <c r="AR2354" s="407">
        <v>-0.115652945683011</v>
      </c>
      <c r="AT2354" s="406">
        <v>0</v>
      </c>
      <c r="AU2354" s="407">
        <v>0</v>
      </c>
      <c r="AV2354" s="408">
        <v>-7.1353594160735003E-3</v>
      </c>
      <c r="AW2354" s="407">
        <v>-0.88644481070265801</v>
      </c>
      <c r="AX2354" s="408">
        <v>0</v>
      </c>
      <c r="AY2354" s="407">
        <v>0</v>
      </c>
      <c r="AZ2354" s="408">
        <v>0</v>
      </c>
      <c r="BA2354" s="407">
        <v>0</v>
      </c>
      <c r="BB2354" s="408">
        <v>-3.2657433228124701E-3</v>
      </c>
      <c r="BC2354" s="407">
        <v>-0.40571203954670498</v>
      </c>
    </row>
    <row r="2355" spans="1:55" x14ac:dyDescent="0.35">
      <c r="A2355" s="385" t="str" cm="1">
        <f t="array" ref="A2355">IFERROR(_xlfn.IFS(AND(F2355="Renta Variable",O2355=1),IFERROR(MATCH(B2355,[1]RV_Det!C:C,0),"Rev"),AND(J2355="Corporativa",O2355=1,I2355="EM"),IFERROR(MATCH(B2355,[1]RF_Corps!B:B,0),"Rev"),AND(F2355="Alternativos",O2355=1),IFERROR(MATCH(B2355,[1]Rep4!C:C,0),"Rev")),"")</f>
        <v/>
      </c>
      <c r="B2355" s="394" t="s">
        <v>6223</v>
      </c>
      <c r="C2355" s="409" t="s">
        <v>6224</v>
      </c>
      <c r="D2355" s="395" t="s">
        <v>6225</v>
      </c>
      <c r="E2355" s="396" t="str">
        <f>IF(B2355="","",INDEX([1]CatGlob!$S:$S,IFERROR(MATCH(MID(B2355,7,1),[1]CatGlob!$R:$R,0),MATCH(MID(B2355,1,2),[1]CatGlob!$R:$R,0))))</f>
        <v>DOL</v>
      </c>
      <c r="F2355" s="397" t="s">
        <v>43</v>
      </c>
      <c r="G2355" s="398" t="s">
        <v>358</v>
      </c>
      <c r="H2355" s="399" t="s">
        <v>94</v>
      </c>
      <c r="I2355" s="399" t="s">
        <v>97</v>
      </c>
      <c r="J2355" s="399" t="s">
        <v>108</v>
      </c>
      <c r="K2355" s="396" t="s">
        <v>600</v>
      </c>
      <c r="L2355" s="400" t="str">
        <f>IF(ISERROR(MATCH(M2355,M$10:M2354,0)),M2355,"")</f>
        <v/>
      </c>
      <c r="M2355" s="401" t="str">
        <f>IF(B2355="","",IF(ISERROR(MATCH(F2355&amp;"_"&amp;G2355&amp;"_"&amp;H2355&amp;"_"&amp;I2355&amp;"_"&amp;J2355&amp;IF(K2355="","","_"&amp;K2355),[1]CatGlob!$B:$B,0)),F2355&amp;"_"&amp;G2355&amp;"_"&amp;H2355&amp;"_"&amp;I2355&amp;"_"&amp;J2355&amp;IF(K2355="","","_"&amp;K2355),INDEX([1]CatGlob!$C:$C,MATCH(F2355&amp;"_"&amp;G2355&amp;"_"&amp;H2355&amp;"_"&amp;I2355&amp;"_"&amp;J2355&amp;IF(K2355="","","_"&amp;K2355),[1]CatGlob!$B:$B,0))))</f>
        <v>RVI_EM_LATAM_BRA_FM</v>
      </c>
      <c r="N2355" s="402" t="str">
        <f t="shared" si="73"/>
        <v/>
      </c>
      <c r="O2355" s="402" t="str">
        <f t="shared" si="72"/>
        <v/>
      </c>
      <c r="P2355" s="401" t="str">
        <f>IF(LEN(B2355)&gt;8,INDEX([1]CatGlob!$X:$X,MATCH(M2355,[1]CatGlob!$W:$W,0)),"")</f>
        <v>INTER</v>
      </c>
      <c r="Q2355" s="403" t="str">
        <f>INDEX([1]CatGlob!P:P,MATCH(M2355,[1]CatGlob!O:O,0))</f>
        <v>RVI</v>
      </c>
      <c r="R2355" s="403" t="s">
        <v>601</v>
      </c>
      <c r="S2355" s="403" t="s">
        <v>1025</v>
      </c>
      <c r="T2355" s="403" t="str">
        <f>INDEX([1]CatGlob!$D:$D,MATCH($M2355,[1]CatGlob!$C:$C,0))</f>
        <v>RVI</v>
      </c>
      <c r="U2355" s="403" t="s">
        <v>602</v>
      </c>
      <c r="V2355" s="404" t="str">
        <f>INDEX([1]CatGlob!$F:$F,MATCH($M2355,[1]CatGlob!$C:$C,0))</f>
        <v>RVI</v>
      </c>
      <c r="W2355" s="405"/>
      <c r="X2355" s="406">
        <v>0</v>
      </c>
      <c r="Y2355" s="407">
        <v>0</v>
      </c>
      <c r="Z2355" s="408">
        <v>0</v>
      </c>
      <c r="AA2355" s="407">
        <v>0</v>
      </c>
      <c r="AB2355" s="408">
        <v>0</v>
      </c>
      <c r="AC2355" s="407">
        <v>0</v>
      </c>
      <c r="AD2355" s="408">
        <v>0</v>
      </c>
      <c r="AE2355" s="407">
        <v>0</v>
      </c>
      <c r="AF2355" s="408">
        <v>0</v>
      </c>
      <c r="AG2355" s="407">
        <v>0</v>
      </c>
      <c r="AI2355" s="406">
        <v>0</v>
      </c>
      <c r="AJ2355" s="407">
        <v>0</v>
      </c>
      <c r="AK2355" s="408">
        <v>0</v>
      </c>
      <c r="AL2355" s="407">
        <v>0</v>
      </c>
      <c r="AM2355" s="408">
        <v>0</v>
      </c>
      <c r="AN2355" s="407">
        <v>0</v>
      </c>
      <c r="AO2355" s="408">
        <v>0</v>
      </c>
      <c r="AP2355" s="407">
        <v>0</v>
      </c>
      <c r="AQ2355" s="408">
        <v>0</v>
      </c>
      <c r="AR2355" s="407">
        <v>0</v>
      </c>
      <c r="AT2355" s="406">
        <v>0</v>
      </c>
      <c r="AU2355" s="407">
        <v>0</v>
      </c>
      <c r="AV2355" s="408">
        <v>0</v>
      </c>
      <c r="AW2355" s="407">
        <v>0</v>
      </c>
      <c r="AX2355" s="408">
        <v>0</v>
      </c>
      <c r="AY2355" s="407">
        <v>0</v>
      </c>
      <c r="AZ2355" s="408">
        <v>0</v>
      </c>
      <c r="BA2355" s="407">
        <v>0</v>
      </c>
      <c r="BB2355" s="408">
        <v>0</v>
      </c>
      <c r="BC2355" s="407">
        <v>0</v>
      </c>
    </row>
    <row r="2356" spans="1:55" x14ac:dyDescent="0.35">
      <c r="A2356" s="385" t="str" cm="1">
        <f t="array" ref="A2356">IFERROR(_xlfn.IFS(AND(F2356="Renta Variable",O2356=1),IFERROR(MATCH(B2356,[1]RV_Det!C:C,0),"Rev"),AND(J2356="Corporativa",O2356=1,I2356="EM"),IFERROR(MATCH(B2356,[1]RF_Corps!B:B,0),"Rev"),AND(F2356="Alternativos",O2356=1),IFERROR(MATCH(B2356,[1]Rep4!C:C,0),"Rev")),"")</f>
        <v/>
      </c>
      <c r="B2356" s="394" t="s">
        <v>6226</v>
      </c>
      <c r="C2356" s="409" t="s">
        <v>6224</v>
      </c>
      <c r="D2356" s="395" t="s">
        <v>6225</v>
      </c>
      <c r="E2356" s="396" t="str">
        <f>IF(B2356="","",INDEX([1]CatGlob!$S:$S,IFERROR(MATCH(MID(B2356,7,1),[1]CatGlob!$R:$R,0),MATCH(MID(B2356,1,2),[1]CatGlob!$R:$R,0))))</f>
        <v>DOL</v>
      </c>
      <c r="F2356" s="397" t="s">
        <v>43</v>
      </c>
      <c r="G2356" s="398" t="s">
        <v>358</v>
      </c>
      <c r="H2356" s="399" t="s">
        <v>94</v>
      </c>
      <c r="I2356" s="399" t="s">
        <v>97</v>
      </c>
      <c r="J2356" s="399" t="s">
        <v>108</v>
      </c>
      <c r="K2356" s="396" t="s">
        <v>600</v>
      </c>
      <c r="L2356" s="400" t="str">
        <f>IF(ISERROR(MATCH(M2356,M$10:M2355,0)),M2356,"")</f>
        <v/>
      </c>
      <c r="M2356" s="401" t="str">
        <f>IF(B2356="","",IF(ISERROR(MATCH(F2356&amp;"_"&amp;G2356&amp;"_"&amp;H2356&amp;"_"&amp;I2356&amp;"_"&amp;J2356&amp;IF(K2356="","","_"&amp;K2356),[1]CatGlob!$B:$B,0)),F2356&amp;"_"&amp;G2356&amp;"_"&amp;H2356&amp;"_"&amp;I2356&amp;"_"&amp;J2356&amp;IF(K2356="","","_"&amp;K2356),INDEX([1]CatGlob!$C:$C,MATCH(F2356&amp;"_"&amp;G2356&amp;"_"&amp;H2356&amp;"_"&amp;I2356&amp;"_"&amp;J2356&amp;IF(K2356="","","_"&amp;K2356),[1]CatGlob!$B:$B,0))))</f>
        <v>RVI_EM_LATAM_BRA_FM</v>
      </c>
      <c r="N2356" s="402" t="str">
        <f t="shared" si="73"/>
        <v/>
      </c>
      <c r="O2356" s="402" t="str">
        <f t="shared" si="72"/>
        <v/>
      </c>
      <c r="P2356" s="401" t="str">
        <f>IF(LEN(B2356)&gt;8,INDEX([1]CatGlob!$X:$X,MATCH(M2356,[1]CatGlob!$W:$W,0)),"")</f>
        <v>INTER</v>
      </c>
      <c r="Q2356" s="403" t="str">
        <f>INDEX([1]CatGlob!P:P,MATCH(M2356,[1]CatGlob!O:O,0))</f>
        <v>RVI</v>
      </c>
      <c r="R2356" s="403" t="s">
        <v>601</v>
      </c>
      <c r="S2356" s="403" t="s">
        <v>1025</v>
      </c>
      <c r="T2356" s="403" t="str">
        <f>INDEX([1]CatGlob!$D:$D,MATCH($M2356,[1]CatGlob!$C:$C,0))</f>
        <v>RVI</v>
      </c>
      <c r="U2356" s="403" t="s">
        <v>602</v>
      </c>
      <c r="V2356" s="404" t="str">
        <f>INDEX([1]CatGlob!$F:$F,MATCH($M2356,[1]CatGlob!$C:$C,0))</f>
        <v>RVI</v>
      </c>
      <c r="W2356" s="405"/>
      <c r="X2356" s="406">
        <v>0</v>
      </c>
      <c r="Y2356" s="407">
        <v>0</v>
      </c>
      <c r="Z2356" s="408">
        <v>0</v>
      </c>
      <c r="AA2356" s="407">
        <v>0</v>
      </c>
      <c r="AB2356" s="408">
        <v>0</v>
      </c>
      <c r="AC2356" s="407">
        <v>0</v>
      </c>
      <c r="AD2356" s="408">
        <v>0</v>
      </c>
      <c r="AE2356" s="407">
        <v>0</v>
      </c>
      <c r="AF2356" s="408">
        <v>0</v>
      </c>
      <c r="AG2356" s="407">
        <v>0</v>
      </c>
      <c r="AI2356" s="406">
        <v>0</v>
      </c>
      <c r="AJ2356" s="407">
        <v>0</v>
      </c>
      <c r="AK2356" s="408">
        <v>0</v>
      </c>
      <c r="AL2356" s="407">
        <v>0</v>
      </c>
      <c r="AM2356" s="408">
        <v>0</v>
      </c>
      <c r="AN2356" s="407">
        <v>0</v>
      </c>
      <c r="AO2356" s="408">
        <v>0</v>
      </c>
      <c r="AP2356" s="407">
        <v>0</v>
      </c>
      <c r="AQ2356" s="408">
        <v>0</v>
      </c>
      <c r="AR2356" s="407">
        <v>0</v>
      </c>
      <c r="AT2356" s="406">
        <v>0</v>
      </c>
      <c r="AU2356" s="407">
        <v>0</v>
      </c>
      <c r="AV2356" s="408">
        <v>0</v>
      </c>
      <c r="AW2356" s="407">
        <v>0</v>
      </c>
      <c r="AX2356" s="408">
        <v>0</v>
      </c>
      <c r="AY2356" s="407">
        <v>0</v>
      </c>
      <c r="AZ2356" s="408">
        <v>0</v>
      </c>
      <c r="BA2356" s="407">
        <v>0</v>
      </c>
      <c r="BB2356" s="408">
        <v>0</v>
      </c>
      <c r="BC2356" s="407">
        <v>0</v>
      </c>
    </row>
    <row r="2357" spans="1:55" x14ac:dyDescent="0.35">
      <c r="A2357" s="385" t="str" cm="1">
        <f t="array" ref="A2357">IFERROR(_xlfn.IFS(AND(F2357="Renta Variable",O2357=1),IFERROR(MATCH(B2357,[1]RV_Det!C:C,0),"Rev"),AND(J2357="Corporativa",O2357=1,I2357="EM"),IFERROR(MATCH(B2357,[1]RF_Corps!B:B,0),"Rev"),AND(F2357="Alternativos",O2357=1),IFERROR(MATCH(B2357,[1]Rep4!C:C,0),"Rev")),"")</f>
        <v/>
      </c>
      <c r="B2357" s="394" t="s">
        <v>6227</v>
      </c>
      <c r="C2357" s="409" t="s">
        <v>6228</v>
      </c>
      <c r="D2357" s="395" t="s">
        <v>6229</v>
      </c>
      <c r="E2357" s="396" t="str">
        <f>IF(B2357="","",INDEX([1]CatGlob!$S:$S,IFERROR(MATCH(MID(B2357,7,1),[1]CatGlob!$R:$R,0),MATCH(MID(B2357,1,2),[1]CatGlob!$R:$R,0))))</f>
        <v>DOL</v>
      </c>
      <c r="F2357" s="397" t="s">
        <v>43</v>
      </c>
      <c r="G2357" s="398" t="s">
        <v>358</v>
      </c>
      <c r="H2357" s="399" t="s">
        <v>94</v>
      </c>
      <c r="I2357" s="399" t="s">
        <v>97</v>
      </c>
      <c r="J2357" s="399" t="s">
        <v>108</v>
      </c>
      <c r="K2357" s="396" t="s">
        <v>600</v>
      </c>
      <c r="L2357" s="400" t="str">
        <f>IF(ISERROR(MATCH(M2357,M$10:M2356,0)),M2357,"")</f>
        <v/>
      </c>
      <c r="M2357" s="401" t="str">
        <f>IF(B2357="","",IF(ISERROR(MATCH(F2357&amp;"_"&amp;G2357&amp;"_"&amp;H2357&amp;"_"&amp;I2357&amp;"_"&amp;J2357&amp;IF(K2357="","","_"&amp;K2357),[1]CatGlob!$B:$B,0)),F2357&amp;"_"&amp;G2357&amp;"_"&amp;H2357&amp;"_"&amp;I2357&amp;"_"&amp;J2357&amp;IF(K2357="","","_"&amp;K2357),INDEX([1]CatGlob!$C:$C,MATCH(F2357&amp;"_"&amp;G2357&amp;"_"&amp;H2357&amp;"_"&amp;I2357&amp;"_"&amp;J2357&amp;IF(K2357="","","_"&amp;K2357),[1]CatGlob!$B:$B,0))))</f>
        <v>RVI_EM_LATAM_BRA_FM</v>
      </c>
      <c r="N2357" s="402" t="str">
        <f t="shared" si="73"/>
        <v/>
      </c>
      <c r="O2357" s="402" t="str">
        <f t="shared" si="72"/>
        <v/>
      </c>
      <c r="P2357" s="401" t="str">
        <f>IF(LEN(B2357)&gt;8,INDEX([1]CatGlob!$X:$X,MATCH(M2357,[1]CatGlob!$W:$W,0)),"")</f>
        <v>INTER</v>
      </c>
      <c r="Q2357" s="403" t="str">
        <f>INDEX([1]CatGlob!P:P,MATCH(M2357,[1]CatGlob!O:O,0))</f>
        <v>RVI</v>
      </c>
      <c r="R2357" s="403" t="s">
        <v>601</v>
      </c>
      <c r="S2357" s="403" t="s">
        <v>1025</v>
      </c>
      <c r="T2357" s="403" t="str">
        <f>INDEX([1]CatGlob!$D:$D,MATCH($M2357,[1]CatGlob!$C:$C,0))</f>
        <v>RVI</v>
      </c>
      <c r="U2357" s="403" t="s">
        <v>602</v>
      </c>
      <c r="V2357" s="404" t="str">
        <f>INDEX([1]CatGlob!$F:$F,MATCH($M2357,[1]CatGlob!$C:$C,0))</f>
        <v>RVI</v>
      </c>
      <c r="W2357" s="405"/>
      <c r="X2357" s="406">
        <v>0</v>
      </c>
      <c r="Y2357" s="407">
        <v>0</v>
      </c>
      <c r="Z2357" s="408">
        <v>0</v>
      </c>
      <c r="AA2357" s="407">
        <v>0</v>
      </c>
      <c r="AB2357" s="408">
        <v>0</v>
      </c>
      <c r="AC2357" s="407">
        <v>0</v>
      </c>
      <c r="AD2357" s="408">
        <v>0</v>
      </c>
      <c r="AE2357" s="407">
        <v>0</v>
      </c>
      <c r="AF2357" s="408">
        <v>0</v>
      </c>
      <c r="AG2357" s="407">
        <v>0</v>
      </c>
      <c r="AI2357" s="406">
        <v>0</v>
      </c>
      <c r="AJ2357" s="407">
        <v>0</v>
      </c>
      <c r="AK2357" s="408">
        <v>0</v>
      </c>
      <c r="AL2357" s="407">
        <v>0</v>
      </c>
      <c r="AM2357" s="408">
        <v>0</v>
      </c>
      <c r="AN2357" s="407">
        <v>0</v>
      </c>
      <c r="AO2357" s="408">
        <v>0</v>
      </c>
      <c r="AP2357" s="407">
        <v>0</v>
      </c>
      <c r="AQ2357" s="408">
        <v>0</v>
      </c>
      <c r="AR2357" s="407">
        <v>0</v>
      </c>
      <c r="AT2357" s="406">
        <v>0</v>
      </c>
      <c r="AU2357" s="407">
        <v>0</v>
      </c>
      <c r="AV2357" s="408">
        <v>0</v>
      </c>
      <c r="AW2357" s="407">
        <v>0</v>
      </c>
      <c r="AX2357" s="408">
        <v>0</v>
      </c>
      <c r="AY2357" s="407">
        <v>0</v>
      </c>
      <c r="AZ2357" s="408">
        <v>0</v>
      </c>
      <c r="BA2357" s="407">
        <v>0</v>
      </c>
      <c r="BB2357" s="408">
        <v>0</v>
      </c>
      <c r="BC2357" s="407">
        <v>0</v>
      </c>
    </row>
    <row r="2358" spans="1:55" x14ac:dyDescent="0.35">
      <c r="A2358" s="385" cm="1">
        <f t="array" ref="A2358">IFERROR(_xlfn.IFS(AND(F2358="Renta Variable",O2358=1),IFERROR(MATCH(B2358,[1]RV_Det!C:C,0),"Rev"),AND(J2358="Corporativa",O2358=1,I2358="EM"),IFERROR(MATCH(B2358,[1]RF_Corps!B:B,0),"Rev"),AND(F2358="Alternativos",O2358=1),IFERROR(MATCH(B2358,[1]Rep4!C:C,0),"Rev")),"")</f>
        <v>151</v>
      </c>
      <c r="B2358" s="394" t="s">
        <v>6230</v>
      </c>
      <c r="C2358" s="409" t="s">
        <v>6231</v>
      </c>
      <c r="D2358" s="395" t="s">
        <v>6232</v>
      </c>
      <c r="E2358" s="396" t="str">
        <f>IF(B2358="","",INDEX([1]CatGlob!$S:$S,IFERROR(MATCH(MID(B2358,7,1),[1]CatGlob!$R:$R,0),MATCH(MID(B2358,1,2),[1]CatGlob!$R:$R,0))))</f>
        <v>DOL</v>
      </c>
      <c r="F2358" s="397" t="s">
        <v>43</v>
      </c>
      <c r="G2358" s="398" t="s">
        <v>358</v>
      </c>
      <c r="H2358" s="399" t="s">
        <v>94</v>
      </c>
      <c r="I2358" s="399" t="s">
        <v>97</v>
      </c>
      <c r="J2358" s="399" t="s">
        <v>108</v>
      </c>
      <c r="K2358" s="396" t="s">
        <v>600</v>
      </c>
      <c r="L2358" s="400" t="str">
        <f>IF(ISERROR(MATCH(M2358,M$10:M2357,0)),M2358,"")</f>
        <v/>
      </c>
      <c r="M2358" s="401" t="str">
        <f>IF(B2358="","",IF(ISERROR(MATCH(F2358&amp;"_"&amp;G2358&amp;"_"&amp;H2358&amp;"_"&amp;I2358&amp;"_"&amp;J2358&amp;IF(K2358="","","_"&amp;K2358),[1]CatGlob!$B:$B,0)),F2358&amp;"_"&amp;G2358&amp;"_"&amp;H2358&amp;"_"&amp;I2358&amp;"_"&amp;J2358&amp;IF(K2358="","","_"&amp;K2358),INDEX([1]CatGlob!$C:$C,MATCH(F2358&amp;"_"&amp;G2358&amp;"_"&amp;H2358&amp;"_"&amp;I2358&amp;"_"&amp;J2358&amp;IF(K2358="","","_"&amp;K2358),[1]CatGlob!$B:$B,0))))</f>
        <v>RVI_EM_LATAM_BRA_FM</v>
      </c>
      <c r="N2358" s="402" t="str">
        <f t="shared" si="73"/>
        <v/>
      </c>
      <c r="O2358" s="402">
        <f t="shared" si="72"/>
        <v>1</v>
      </c>
      <c r="P2358" s="401" t="str">
        <f>IF(LEN(B2358)&gt;8,INDEX([1]CatGlob!$X:$X,MATCH(M2358,[1]CatGlob!$W:$W,0)),"")</f>
        <v>INTER</v>
      </c>
      <c r="Q2358" s="403" t="str">
        <f>INDEX([1]CatGlob!P:P,MATCH(M2358,[1]CatGlob!O:O,0))</f>
        <v>RVI</v>
      </c>
      <c r="R2358" s="403" t="s">
        <v>601</v>
      </c>
      <c r="S2358" s="403" t="s">
        <v>1025</v>
      </c>
      <c r="T2358" s="403" t="str">
        <f>INDEX([1]CatGlob!$D:$D,MATCH($M2358,[1]CatGlob!$C:$C,0))</f>
        <v>RVI</v>
      </c>
      <c r="U2358" s="403" t="s">
        <v>602</v>
      </c>
      <c r="V2358" s="404" t="str">
        <f>INDEX([1]CatGlob!$F:$F,MATCH($M2358,[1]CatGlob!$C:$C,0))</f>
        <v>RVI</v>
      </c>
      <c r="W2358" s="405"/>
      <c r="X2358" s="406">
        <v>0</v>
      </c>
      <c r="Y2358" s="407">
        <v>0</v>
      </c>
      <c r="Z2358" s="408">
        <v>0</v>
      </c>
      <c r="AA2358" s="407">
        <v>0</v>
      </c>
      <c r="AB2358" s="408">
        <v>0</v>
      </c>
      <c r="AC2358" s="407">
        <v>0</v>
      </c>
      <c r="AD2358" s="408">
        <v>0</v>
      </c>
      <c r="AE2358" s="407">
        <v>0</v>
      </c>
      <c r="AF2358" s="408">
        <v>0</v>
      </c>
      <c r="AG2358" s="407">
        <v>0</v>
      </c>
      <c r="AI2358" s="406">
        <v>0</v>
      </c>
      <c r="AJ2358" s="407">
        <v>0</v>
      </c>
      <c r="AK2358" s="408">
        <v>0</v>
      </c>
      <c r="AL2358" s="407">
        <v>0</v>
      </c>
      <c r="AM2358" s="408">
        <v>0</v>
      </c>
      <c r="AN2358" s="407">
        <v>0</v>
      </c>
      <c r="AO2358" s="408">
        <v>-2.1787974640010501E-2</v>
      </c>
      <c r="AP2358" s="407">
        <v>-1.54917909701235</v>
      </c>
      <c r="AQ2358" s="408">
        <v>-5.8153133216606E-3</v>
      </c>
      <c r="AR2358" s="407">
        <v>-0.41348321674426802</v>
      </c>
      <c r="AT2358" s="406">
        <v>0</v>
      </c>
      <c r="AU2358" s="407">
        <v>0</v>
      </c>
      <c r="AV2358" s="408">
        <v>-1.53124893099226E-2</v>
      </c>
      <c r="AW2358" s="407">
        <v>-1.0887560112438099</v>
      </c>
      <c r="AX2358" s="408">
        <v>0</v>
      </c>
      <c r="AY2358" s="407">
        <v>0</v>
      </c>
      <c r="AZ2358" s="408">
        <v>-4.5446598728705101E-2</v>
      </c>
      <c r="BA2358" s="407">
        <v>-3.2313660146965399</v>
      </c>
      <c r="BB2358" s="408">
        <v>-2.03049051163222E-2</v>
      </c>
      <c r="BC2358" s="407">
        <v>-1.4437291713772999</v>
      </c>
    </row>
    <row r="2359" spans="1:55" x14ac:dyDescent="0.35">
      <c r="A2359" s="385" cm="1">
        <f t="array" ref="A2359">IFERROR(_xlfn.IFS(AND(F2359="Renta Variable",O2359=1),IFERROR(MATCH(B2359,[1]RV_Det!C:C,0),"Rev"),AND(J2359="Corporativa",O2359=1,I2359="EM"),IFERROR(MATCH(B2359,[1]RF_Corps!B:B,0),"Rev"),AND(F2359="Alternativos",O2359=1),IFERROR(MATCH(B2359,[1]Rep4!C:C,0),"Rev")),"")</f>
        <v>149</v>
      </c>
      <c r="B2359" s="394" t="s">
        <v>6233</v>
      </c>
      <c r="C2359" s="409" t="s">
        <v>6234</v>
      </c>
      <c r="D2359" s="395" t="s">
        <v>6235</v>
      </c>
      <c r="E2359" s="396" t="str">
        <f>IF(B2359="","",INDEX([1]CatGlob!$S:$S,IFERROR(MATCH(MID(B2359,7,1),[1]CatGlob!$R:$R,0),MATCH(MID(B2359,1,2),[1]CatGlob!$R:$R,0))))</f>
        <v>DOL</v>
      </c>
      <c r="F2359" s="397" t="s">
        <v>43</v>
      </c>
      <c r="G2359" s="398" t="s">
        <v>358</v>
      </c>
      <c r="H2359" s="399" t="s">
        <v>94</v>
      </c>
      <c r="I2359" s="399" t="s">
        <v>97</v>
      </c>
      <c r="J2359" s="399" t="s">
        <v>108</v>
      </c>
      <c r="K2359" s="396" t="s">
        <v>600</v>
      </c>
      <c r="L2359" s="400" t="str">
        <f>IF(ISERROR(MATCH(M2359,M$10:M2358,0)),M2359,"")</f>
        <v/>
      </c>
      <c r="M2359" s="401" t="str">
        <f>IF(B2359="","",IF(ISERROR(MATCH(F2359&amp;"_"&amp;G2359&amp;"_"&amp;H2359&amp;"_"&amp;I2359&amp;"_"&amp;J2359&amp;IF(K2359="","","_"&amp;K2359),[1]CatGlob!$B:$B,0)),F2359&amp;"_"&amp;G2359&amp;"_"&amp;H2359&amp;"_"&amp;I2359&amp;"_"&amp;J2359&amp;IF(K2359="","","_"&amp;K2359),INDEX([1]CatGlob!$C:$C,MATCH(F2359&amp;"_"&amp;G2359&amp;"_"&amp;H2359&amp;"_"&amp;I2359&amp;"_"&amp;J2359&amp;IF(K2359="","","_"&amp;K2359),[1]CatGlob!$B:$B,0))))</f>
        <v>RVI_EM_LATAM_BRA_FM</v>
      </c>
      <c r="N2359" s="402" t="str">
        <f t="shared" si="73"/>
        <v/>
      </c>
      <c r="O2359" s="402">
        <f t="shared" si="72"/>
        <v>1</v>
      </c>
      <c r="P2359" s="401" t="str">
        <f>IF(LEN(B2359)&gt;8,INDEX([1]CatGlob!$X:$X,MATCH(M2359,[1]CatGlob!$W:$W,0)),"")</f>
        <v>INTER</v>
      </c>
      <c r="Q2359" s="403" t="str">
        <f>INDEX([1]CatGlob!P:P,MATCH(M2359,[1]CatGlob!O:O,0))</f>
        <v>RVI</v>
      </c>
      <c r="R2359" s="403" t="s">
        <v>601</v>
      </c>
      <c r="S2359" s="403" t="s">
        <v>1025</v>
      </c>
      <c r="T2359" s="403" t="str">
        <f>INDEX([1]CatGlob!$D:$D,MATCH($M2359,[1]CatGlob!$C:$C,0))</f>
        <v>RVI</v>
      </c>
      <c r="U2359" s="403" t="s">
        <v>602</v>
      </c>
      <c r="V2359" s="404" t="str">
        <f>INDEX([1]CatGlob!$F:$F,MATCH($M2359,[1]CatGlob!$C:$C,0))</f>
        <v>RVI</v>
      </c>
      <c r="W2359" s="405"/>
      <c r="X2359" s="406">
        <v>0</v>
      </c>
      <c r="Y2359" s="407">
        <v>0</v>
      </c>
      <c r="Z2359" s="408">
        <v>0</v>
      </c>
      <c r="AA2359" s="407">
        <v>0</v>
      </c>
      <c r="AB2359" s="408">
        <v>0</v>
      </c>
      <c r="AC2359" s="407">
        <v>0</v>
      </c>
      <c r="AD2359" s="408">
        <v>0</v>
      </c>
      <c r="AE2359" s="407">
        <v>0</v>
      </c>
      <c r="AF2359" s="408">
        <v>0</v>
      </c>
      <c r="AG2359" s="407">
        <v>0</v>
      </c>
      <c r="AI2359" s="406">
        <v>0</v>
      </c>
      <c r="AJ2359" s="407">
        <v>0</v>
      </c>
      <c r="AK2359" s="408">
        <v>0</v>
      </c>
      <c r="AL2359" s="407">
        <v>0</v>
      </c>
      <c r="AM2359" s="408">
        <v>0</v>
      </c>
      <c r="AN2359" s="407">
        <v>0</v>
      </c>
      <c r="AO2359" s="408">
        <v>0</v>
      </c>
      <c r="AP2359" s="407">
        <v>0</v>
      </c>
      <c r="AQ2359" s="408">
        <v>0</v>
      </c>
      <c r="AR2359" s="407">
        <v>0</v>
      </c>
      <c r="AT2359" s="406">
        <v>1.9894270516714798E-3</v>
      </c>
      <c r="AU2359" s="407">
        <v>0.59804863310697298</v>
      </c>
      <c r="AV2359" s="408">
        <v>1.9894270516714798E-3</v>
      </c>
      <c r="AW2359" s="407">
        <v>0.59804863310697298</v>
      </c>
      <c r="AX2359" s="408">
        <v>1.9894270516714798E-3</v>
      </c>
      <c r="AY2359" s="407">
        <v>0.59804863310697298</v>
      </c>
      <c r="AZ2359" s="408">
        <v>1.9894270516714798E-3</v>
      </c>
      <c r="BA2359" s="407">
        <v>0.59804863310697298</v>
      </c>
      <c r="BB2359" s="408">
        <v>1.9894270516714798E-3</v>
      </c>
      <c r="BC2359" s="407">
        <v>0.59804863310697298</v>
      </c>
    </row>
    <row r="2360" spans="1:55" x14ac:dyDescent="0.35">
      <c r="A2360" s="385" t="str" cm="1">
        <f t="array" ref="A2360">IFERROR(_xlfn.IFS(AND(F2360="Renta Variable",O2360=1),IFERROR(MATCH(B2360,[1]RV_Det!C:C,0),"Rev"),AND(J2360="Corporativa",O2360=1,I2360="EM"),IFERROR(MATCH(B2360,[1]RF_Corps!B:B,0),"Rev"),AND(F2360="Alternativos",O2360=1),IFERROR(MATCH(B2360,[1]Rep4!C:C,0),"Rev")),"")</f>
        <v/>
      </c>
      <c r="B2360" s="394" t="s">
        <v>6236</v>
      </c>
      <c r="C2360" s="409" t="s">
        <v>6237</v>
      </c>
      <c r="D2360" s="395" t="s">
        <v>6238</v>
      </c>
      <c r="E2360" s="396" t="str">
        <f>IF(B2360="","",INDEX([1]CatGlob!$S:$S,IFERROR(MATCH(MID(B2360,7,1),[1]CatGlob!$R:$R,0),MATCH(MID(B2360,1,2),[1]CatGlob!$R:$R,0))))</f>
        <v>BRL</v>
      </c>
      <c r="F2360" s="397" t="s">
        <v>43</v>
      </c>
      <c r="G2360" s="398" t="s">
        <v>358</v>
      </c>
      <c r="H2360" s="399" t="s">
        <v>94</v>
      </c>
      <c r="I2360" s="399" t="s">
        <v>97</v>
      </c>
      <c r="J2360" s="399" t="s">
        <v>104</v>
      </c>
      <c r="K2360" s="396" t="s">
        <v>600</v>
      </c>
      <c r="L2360" s="400" t="str">
        <f>IF(ISERROR(MATCH(M2360,M$10:M2359,0)),M2360,"")</f>
        <v>RVI_EM_LATAM_BRA_INM</v>
      </c>
      <c r="M2360" s="401" t="str">
        <f>IF(B2360="","",IF(ISERROR(MATCH(F2360&amp;"_"&amp;G2360&amp;"_"&amp;H2360&amp;"_"&amp;I2360&amp;"_"&amp;J2360&amp;IF(K2360="","","_"&amp;K2360),[1]CatGlob!$B:$B,0)),F2360&amp;"_"&amp;G2360&amp;"_"&amp;H2360&amp;"_"&amp;I2360&amp;"_"&amp;J2360&amp;IF(K2360="","","_"&amp;K2360),INDEX([1]CatGlob!$C:$C,MATCH(F2360&amp;"_"&amp;G2360&amp;"_"&amp;H2360&amp;"_"&amp;I2360&amp;"_"&amp;J2360&amp;IF(K2360="","","_"&amp;K2360),[1]CatGlob!$B:$B,0))))</f>
        <v>RVI_EM_LATAM_BRA_INM</v>
      </c>
      <c r="N2360" s="402" t="str">
        <f t="shared" si="73"/>
        <v/>
      </c>
      <c r="O2360" s="402" t="str">
        <f t="shared" si="72"/>
        <v/>
      </c>
      <c r="P2360" s="401" t="str">
        <f>IF(LEN(B2360)&gt;8,INDEX([1]CatGlob!$X:$X,MATCH(M2360,[1]CatGlob!$W:$W,0)),"")</f>
        <v>INTER</v>
      </c>
      <c r="Q2360" s="403" t="str">
        <f>INDEX([1]CatGlob!P:P,MATCH(M2360,[1]CatGlob!O:O,0))</f>
        <v>RVI</v>
      </c>
      <c r="R2360" s="403" t="s">
        <v>601</v>
      </c>
      <c r="S2360" s="403" t="s">
        <v>601</v>
      </c>
      <c r="T2360" s="403" t="str">
        <f>INDEX([1]CatGlob!$D:$D,MATCH($M2360,[1]CatGlob!$C:$C,0))</f>
        <v>RVI</v>
      </c>
      <c r="U2360" s="403" t="s">
        <v>4652</v>
      </c>
      <c r="V2360" s="404" t="str">
        <f>INDEX([1]CatGlob!$F:$F,MATCH($M2360,[1]CatGlob!$C:$C,0))</f>
        <v>RVI</v>
      </c>
      <c r="W2360" s="405"/>
      <c r="X2360" s="406">
        <v>0</v>
      </c>
      <c r="Y2360" s="407">
        <v>0</v>
      </c>
      <c r="Z2360" s="408">
        <v>0</v>
      </c>
      <c r="AA2360" s="407">
        <v>0</v>
      </c>
      <c r="AB2360" s="408">
        <v>0</v>
      </c>
      <c r="AC2360" s="407">
        <v>0</v>
      </c>
      <c r="AD2360" s="408">
        <v>0</v>
      </c>
      <c r="AE2360" s="407">
        <v>0</v>
      </c>
      <c r="AF2360" s="408">
        <v>0</v>
      </c>
      <c r="AG2360" s="407">
        <v>0</v>
      </c>
      <c r="AI2360" s="406">
        <v>0</v>
      </c>
      <c r="AJ2360" s="407">
        <v>0</v>
      </c>
      <c r="AK2360" s="408">
        <v>0</v>
      </c>
      <c r="AL2360" s="407">
        <v>0</v>
      </c>
      <c r="AM2360" s="408">
        <v>0</v>
      </c>
      <c r="AN2360" s="407">
        <v>0</v>
      </c>
      <c r="AO2360" s="408">
        <v>0</v>
      </c>
      <c r="AP2360" s="407">
        <v>0</v>
      </c>
      <c r="AQ2360" s="408">
        <v>0</v>
      </c>
      <c r="AR2360" s="407">
        <v>0</v>
      </c>
      <c r="AT2360" s="406">
        <v>0</v>
      </c>
      <c r="AU2360" s="407">
        <v>0</v>
      </c>
      <c r="AV2360" s="408">
        <v>0</v>
      </c>
      <c r="AW2360" s="407">
        <v>0</v>
      </c>
      <c r="AX2360" s="408">
        <v>0</v>
      </c>
      <c r="AY2360" s="407">
        <v>0</v>
      </c>
      <c r="AZ2360" s="408">
        <v>0</v>
      </c>
      <c r="BA2360" s="407">
        <v>0</v>
      </c>
      <c r="BB2360" s="408">
        <v>0</v>
      </c>
      <c r="BC2360" s="407">
        <v>0</v>
      </c>
    </row>
    <row r="2361" spans="1:55" x14ac:dyDescent="0.35">
      <c r="A2361" s="385" t="str" cm="1">
        <f t="array" ref="A2361">IFERROR(_xlfn.IFS(AND(F2361="Renta Variable",O2361=1),IFERROR(MATCH(B2361,[1]RV_Det!C:C,0),"Rev"),AND(J2361="Corporativa",O2361=1,I2361="EM"),IFERROR(MATCH(B2361,[1]RF_Corps!B:B,0),"Rev"),AND(F2361="Alternativos",O2361=1),IFERROR(MATCH(B2361,[1]Rep4!C:C,0),"Rev")),"")</f>
        <v/>
      </c>
      <c r="B2361" s="394" t="s">
        <v>6239</v>
      </c>
      <c r="C2361" s="409" t="s">
        <v>6240</v>
      </c>
      <c r="D2361" s="395" t="s">
        <v>6241</v>
      </c>
      <c r="E2361" s="396" t="str">
        <f>IF(B2361="","",INDEX([1]CatGlob!$S:$S,IFERROR(MATCH(MID(B2361,7,1),[1]CatGlob!$R:$R,0),MATCH(MID(B2361,1,2),[1]CatGlob!$R:$R,0))))</f>
        <v>DOL</v>
      </c>
      <c r="F2361" s="397" t="s">
        <v>43</v>
      </c>
      <c r="G2361" s="398" t="s">
        <v>358</v>
      </c>
      <c r="H2361" s="399" t="s">
        <v>94</v>
      </c>
      <c r="I2361" s="399" t="s">
        <v>97</v>
      </c>
      <c r="J2361" s="399" t="s">
        <v>6242</v>
      </c>
      <c r="K2361" s="396" t="s">
        <v>600</v>
      </c>
      <c r="L2361" s="400" t="str">
        <f>IF(ISERROR(MATCH(M2361,M$10:M2360,0)),M2361,"")</f>
        <v>RVI_EM_LATAM_BRA_MC</v>
      </c>
      <c r="M2361" s="401" t="str">
        <f>IF(B2361="","",IF(ISERROR(MATCH(F2361&amp;"_"&amp;G2361&amp;"_"&amp;H2361&amp;"_"&amp;I2361&amp;"_"&amp;J2361&amp;IF(K2361="","","_"&amp;K2361),[1]CatGlob!$B:$B,0)),F2361&amp;"_"&amp;G2361&amp;"_"&amp;H2361&amp;"_"&amp;I2361&amp;"_"&amp;J2361&amp;IF(K2361="","","_"&amp;K2361),INDEX([1]CatGlob!$C:$C,MATCH(F2361&amp;"_"&amp;G2361&amp;"_"&amp;H2361&amp;"_"&amp;I2361&amp;"_"&amp;J2361&amp;IF(K2361="","","_"&amp;K2361),[1]CatGlob!$B:$B,0))))</f>
        <v>RVI_EM_LATAM_BRA_MC</v>
      </c>
      <c r="N2361" s="402" t="str">
        <f t="shared" si="73"/>
        <v/>
      </c>
      <c r="O2361" s="402" t="str">
        <f t="shared" si="72"/>
        <v/>
      </c>
      <c r="P2361" s="401" t="str">
        <f>IF(LEN(B2361)&gt;8,INDEX([1]CatGlob!$X:$X,MATCH(M2361,[1]CatGlob!$W:$W,0)),"")</f>
        <v>INTER</v>
      </c>
      <c r="Q2361" s="403" t="str">
        <f>INDEX([1]CatGlob!P:P,MATCH(M2361,[1]CatGlob!O:O,0))</f>
        <v>RVI</v>
      </c>
      <c r="R2361" s="403" t="s">
        <v>601</v>
      </c>
      <c r="S2361" s="403" t="s">
        <v>601</v>
      </c>
      <c r="T2361" s="403" t="str">
        <f>INDEX([1]CatGlob!$D:$D,MATCH($M2361,[1]CatGlob!$C:$C,0))</f>
        <v>RVI</v>
      </c>
      <c r="U2361" s="403" t="s">
        <v>4652</v>
      </c>
      <c r="V2361" s="404" t="str">
        <f>INDEX([1]CatGlob!$F:$F,MATCH($M2361,[1]CatGlob!$C:$C,0))</f>
        <v>RVI</v>
      </c>
      <c r="W2361" s="405"/>
      <c r="X2361" s="406">
        <v>0</v>
      </c>
      <c r="Y2361" s="407">
        <v>0</v>
      </c>
      <c r="Z2361" s="408">
        <v>0</v>
      </c>
      <c r="AA2361" s="407">
        <v>0</v>
      </c>
      <c r="AB2361" s="408">
        <v>0</v>
      </c>
      <c r="AC2361" s="407">
        <v>0</v>
      </c>
      <c r="AD2361" s="408">
        <v>0</v>
      </c>
      <c r="AE2361" s="407">
        <v>0</v>
      </c>
      <c r="AF2361" s="408">
        <v>0</v>
      </c>
      <c r="AG2361" s="407">
        <v>0</v>
      </c>
      <c r="AI2361" s="406">
        <v>0</v>
      </c>
      <c r="AJ2361" s="407">
        <v>0</v>
      </c>
      <c r="AK2361" s="408">
        <v>0</v>
      </c>
      <c r="AL2361" s="407">
        <v>0</v>
      </c>
      <c r="AM2361" s="408">
        <v>0</v>
      </c>
      <c r="AN2361" s="407">
        <v>0</v>
      </c>
      <c r="AO2361" s="408">
        <v>0</v>
      </c>
      <c r="AP2361" s="407">
        <v>0</v>
      </c>
      <c r="AQ2361" s="408">
        <v>0</v>
      </c>
      <c r="AR2361" s="407">
        <v>0</v>
      </c>
      <c r="AT2361" s="406">
        <v>0</v>
      </c>
      <c r="AU2361" s="407">
        <v>0</v>
      </c>
      <c r="AV2361" s="408">
        <v>0</v>
      </c>
      <c r="AW2361" s="407">
        <v>0</v>
      </c>
      <c r="AX2361" s="408">
        <v>0</v>
      </c>
      <c r="AY2361" s="407">
        <v>0</v>
      </c>
      <c r="AZ2361" s="408">
        <v>0</v>
      </c>
      <c r="BA2361" s="407">
        <v>0</v>
      </c>
      <c r="BB2361" s="408">
        <v>0</v>
      </c>
      <c r="BC2361" s="407">
        <v>0</v>
      </c>
    </row>
    <row r="2362" spans="1:55" x14ac:dyDescent="0.35">
      <c r="A2362" s="385" t="str" cm="1">
        <f t="array" ref="A2362">IFERROR(_xlfn.IFS(AND(F2362="Renta Variable",O2362=1),IFERROR(MATCH(B2362,[1]RV_Det!C:C,0),"Rev"),AND(J2362="Corporativa",O2362=1,I2362="EM"),IFERROR(MATCH(B2362,[1]RF_Corps!B:B,0),"Rev"),AND(F2362="Alternativos",O2362=1),IFERROR(MATCH(B2362,[1]Rep4!C:C,0),"Rev")),"")</f>
        <v/>
      </c>
      <c r="B2362" s="394" t="s">
        <v>6243</v>
      </c>
      <c r="C2362" s="409" t="s">
        <v>6244</v>
      </c>
      <c r="D2362" s="395" t="s">
        <v>6245</v>
      </c>
      <c r="E2362" s="396" t="str">
        <f>IF(B2362="","",INDEX([1]CatGlob!$S:$S,IFERROR(MATCH(MID(B2362,7,1),[1]CatGlob!$R:$R,0),MATCH(MID(B2362,1,2),[1]CatGlob!$R:$R,0))))</f>
        <v>DOL</v>
      </c>
      <c r="F2362" s="397" t="s">
        <v>43</v>
      </c>
      <c r="G2362" s="398" t="s">
        <v>358</v>
      </c>
      <c r="H2362" s="399" t="s">
        <v>94</v>
      </c>
      <c r="I2362" s="399" t="s">
        <v>97</v>
      </c>
      <c r="J2362" s="399" t="s">
        <v>6246</v>
      </c>
      <c r="K2362" s="396" t="s">
        <v>600</v>
      </c>
      <c r="L2362" s="400" t="str">
        <f>IF(ISERROR(MATCH(M2362,M$10:M2361,0)),M2362,"")</f>
        <v>RVI_EM_LATAM_BRA_MIN</v>
      </c>
      <c r="M2362" s="401" t="str">
        <f>IF(B2362="","",IF(ISERROR(MATCH(F2362&amp;"_"&amp;G2362&amp;"_"&amp;H2362&amp;"_"&amp;I2362&amp;"_"&amp;J2362&amp;IF(K2362="","","_"&amp;K2362),[1]CatGlob!$B:$B,0)),F2362&amp;"_"&amp;G2362&amp;"_"&amp;H2362&amp;"_"&amp;I2362&amp;"_"&amp;J2362&amp;IF(K2362="","","_"&amp;K2362),INDEX([1]CatGlob!$C:$C,MATCH(F2362&amp;"_"&amp;G2362&amp;"_"&amp;H2362&amp;"_"&amp;I2362&amp;"_"&amp;J2362&amp;IF(K2362="","","_"&amp;K2362),[1]CatGlob!$B:$B,0))))</f>
        <v>RVI_EM_LATAM_BRA_MIN</v>
      </c>
      <c r="N2362" s="402" t="str">
        <f t="shared" si="73"/>
        <v/>
      </c>
      <c r="O2362" s="402" t="str">
        <f t="shared" si="72"/>
        <v/>
      </c>
      <c r="P2362" s="401" t="str">
        <f>IF(LEN(B2362)&gt;8,INDEX([1]CatGlob!$X:$X,MATCH(M2362,[1]CatGlob!$W:$W,0)),"")</f>
        <v>INTER</v>
      </c>
      <c r="Q2362" s="403" t="str">
        <f>INDEX([1]CatGlob!P:P,MATCH(M2362,[1]CatGlob!O:O,0))</f>
        <v>RVI</v>
      </c>
      <c r="R2362" s="403" t="s">
        <v>601</v>
      </c>
      <c r="S2362" s="403" t="s">
        <v>601</v>
      </c>
      <c r="T2362" s="403" t="str">
        <f>INDEX([1]CatGlob!$D:$D,MATCH($M2362,[1]CatGlob!$C:$C,0))</f>
        <v>RVI</v>
      </c>
      <c r="U2362" s="403" t="s">
        <v>4652</v>
      </c>
      <c r="V2362" s="404" t="str">
        <f>INDEX([1]CatGlob!$F:$F,MATCH($M2362,[1]CatGlob!$C:$C,0))</f>
        <v>RVI</v>
      </c>
      <c r="W2362" s="405"/>
      <c r="X2362" s="406">
        <v>0</v>
      </c>
      <c r="Y2362" s="407">
        <v>0</v>
      </c>
      <c r="Z2362" s="408">
        <v>0</v>
      </c>
      <c r="AA2362" s="407">
        <v>0</v>
      </c>
      <c r="AB2362" s="408">
        <v>0</v>
      </c>
      <c r="AC2362" s="407">
        <v>0</v>
      </c>
      <c r="AD2362" s="408">
        <v>0</v>
      </c>
      <c r="AE2362" s="407">
        <v>0</v>
      </c>
      <c r="AF2362" s="408">
        <v>0</v>
      </c>
      <c r="AG2362" s="407">
        <v>0</v>
      </c>
      <c r="AI2362" s="406">
        <v>0</v>
      </c>
      <c r="AJ2362" s="407">
        <v>0</v>
      </c>
      <c r="AK2362" s="408">
        <v>0</v>
      </c>
      <c r="AL2362" s="407">
        <v>0</v>
      </c>
      <c r="AM2362" s="408">
        <v>0</v>
      </c>
      <c r="AN2362" s="407">
        <v>0</v>
      </c>
      <c r="AO2362" s="408">
        <v>0</v>
      </c>
      <c r="AP2362" s="407">
        <v>0</v>
      </c>
      <c r="AQ2362" s="408">
        <v>0</v>
      </c>
      <c r="AR2362" s="407">
        <v>0</v>
      </c>
      <c r="AT2362" s="406">
        <v>0</v>
      </c>
      <c r="AU2362" s="407">
        <v>0</v>
      </c>
      <c r="AV2362" s="408">
        <v>0</v>
      </c>
      <c r="AW2362" s="407">
        <v>0</v>
      </c>
      <c r="AX2362" s="408">
        <v>0</v>
      </c>
      <c r="AY2362" s="407">
        <v>0</v>
      </c>
      <c r="AZ2362" s="408">
        <v>0</v>
      </c>
      <c r="BA2362" s="407">
        <v>0</v>
      </c>
      <c r="BB2362" s="408">
        <v>0</v>
      </c>
      <c r="BC2362" s="407">
        <v>0</v>
      </c>
    </row>
    <row r="2363" spans="1:55" x14ac:dyDescent="0.35">
      <c r="A2363" s="385" t="str" cm="1">
        <f t="array" ref="A2363">IFERROR(_xlfn.IFS(AND(F2363="Renta Variable",O2363=1),IFERROR(MATCH(B2363,[1]RV_Det!C:C,0),"Rev"),AND(J2363="Corporativa",O2363=1,I2363="EM"),IFERROR(MATCH(B2363,[1]RF_Corps!B:B,0),"Rev"),AND(F2363="Alternativos",O2363=1),IFERROR(MATCH(B2363,[1]Rep4!C:C,0),"Rev")),"")</f>
        <v/>
      </c>
      <c r="B2363" s="394" t="s">
        <v>6247</v>
      </c>
      <c r="C2363" s="409" t="s">
        <v>6248</v>
      </c>
      <c r="D2363" s="395" t="s">
        <v>6249</v>
      </c>
      <c r="E2363" s="396" t="str">
        <f>IF(B2363="","",INDEX([1]CatGlob!$S:$S,IFERROR(MATCH(MID(B2363,7,1),[1]CatGlob!$R:$R,0),MATCH(MID(B2363,1,2),[1]CatGlob!$R:$R,0))))</f>
        <v>DOL</v>
      </c>
      <c r="F2363" s="397" t="s">
        <v>43</v>
      </c>
      <c r="G2363" s="398" t="s">
        <v>358</v>
      </c>
      <c r="H2363" s="399" t="s">
        <v>94</v>
      </c>
      <c r="I2363" s="399" t="s">
        <v>97</v>
      </c>
      <c r="J2363" s="399" t="s">
        <v>56</v>
      </c>
      <c r="K2363" s="396" t="s">
        <v>600</v>
      </c>
      <c r="L2363" s="400" t="str">
        <f>IF(ISERROR(MATCH(M2363,M$10:M2362,0)),M2363,"")</f>
        <v>RVI_EM_LATAM_BRA_SF</v>
      </c>
      <c r="M2363" s="401" t="str">
        <f>IF(B2363="","",IF(ISERROR(MATCH(F2363&amp;"_"&amp;G2363&amp;"_"&amp;H2363&amp;"_"&amp;I2363&amp;"_"&amp;J2363&amp;IF(K2363="","","_"&amp;K2363),[1]CatGlob!$B:$B,0)),F2363&amp;"_"&amp;G2363&amp;"_"&amp;H2363&amp;"_"&amp;I2363&amp;"_"&amp;J2363&amp;IF(K2363="","","_"&amp;K2363),INDEX([1]CatGlob!$C:$C,MATCH(F2363&amp;"_"&amp;G2363&amp;"_"&amp;H2363&amp;"_"&amp;I2363&amp;"_"&amp;J2363&amp;IF(K2363="","","_"&amp;K2363),[1]CatGlob!$B:$B,0))))</f>
        <v>RVI_EM_LATAM_BRA_SF</v>
      </c>
      <c r="N2363" s="402" t="str">
        <f t="shared" si="73"/>
        <v/>
      </c>
      <c r="O2363" s="402" t="str">
        <f t="shared" si="72"/>
        <v/>
      </c>
      <c r="P2363" s="401" t="str">
        <f>IF(LEN(B2363)&gt;8,INDEX([1]CatGlob!$X:$X,MATCH(M2363,[1]CatGlob!$W:$W,0)),"")</f>
        <v>INTER</v>
      </c>
      <c r="Q2363" s="403" t="str">
        <f>INDEX([1]CatGlob!P:P,MATCH(M2363,[1]CatGlob!O:O,0))</f>
        <v>RVI</v>
      </c>
      <c r="R2363" s="403" t="s">
        <v>601</v>
      </c>
      <c r="S2363" s="403" t="s">
        <v>601</v>
      </c>
      <c r="T2363" s="403" t="str">
        <f>INDEX([1]CatGlob!$D:$D,MATCH($M2363,[1]CatGlob!$C:$C,0))</f>
        <v>RVI</v>
      </c>
      <c r="U2363" s="403" t="s">
        <v>5613</v>
      </c>
      <c r="V2363" s="404" t="str">
        <f>INDEX([1]CatGlob!$F:$F,MATCH($M2363,[1]CatGlob!$C:$C,0))</f>
        <v>RVI</v>
      </c>
      <c r="W2363" s="405"/>
      <c r="X2363" s="406">
        <v>0</v>
      </c>
      <c r="Y2363" s="407">
        <v>0</v>
      </c>
      <c r="Z2363" s="408">
        <v>0</v>
      </c>
      <c r="AA2363" s="407">
        <v>0</v>
      </c>
      <c r="AB2363" s="408">
        <v>0</v>
      </c>
      <c r="AC2363" s="407">
        <v>0</v>
      </c>
      <c r="AD2363" s="408">
        <v>0</v>
      </c>
      <c r="AE2363" s="407">
        <v>0</v>
      </c>
      <c r="AF2363" s="408">
        <v>0</v>
      </c>
      <c r="AG2363" s="407">
        <v>0</v>
      </c>
      <c r="AI2363" s="406">
        <v>0</v>
      </c>
      <c r="AJ2363" s="407">
        <v>0</v>
      </c>
      <c r="AK2363" s="408">
        <v>0</v>
      </c>
      <c r="AL2363" s="407">
        <v>0</v>
      </c>
      <c r="AM2363" s="408">
        <v>0</v>
      </c>
      <c r="AN2363" s="407">
        <v>0</v>
      </c>
      <c r="AO2363" s="408">
        <v>0</v>
      </c>
      <c r="AP2363" s="407">
        <v>0</v>
      </c>
      <c r="AQ2363" s="408">
        <v>0</v>
      </c>
      <c r="AR2363" s="407">
        <v>0</v>
      </c>
      <c r="AT2363" s="406">
        <v>0</v>
      </c>
      <c r="AU2363" s="407">
        <v>0</v>
      </c>
      <c r="AV2363" s="408">
        <v>0</v>
      </c>
      <c r="AW2363" s="407">
        <v>0</v>
      </c>
      <c r="AX2363" s="408">
        <v>0</v>
      </c>
      <c r="AY2363" s="407">
        <v>0</v>
      </c>
      <c r="AZ2363" s="408">
        <v>0</v>
      </c>
      <c r="BA2363" s="407">
        <v>0</v>
      </c>
      <c r="BB2363" s="408">
        <v>0</v>
      </c>
      <c r="BC2363" s="407">
        <v>0</v>
      </c>
    </row>
    <row r="2364" spans="1:55" x14ac:dyDescent="0.35">
      <c r="A2364" s="385" t="str" cm="1">
        <f t="array" ref="A2364">IFERROR(_xlfn.IFS(AND(F2364="Renta Variable",O2364=1),IFERROR(MATCH(B2364,[1]RV_Det!C:C,0),"Rev"),AND(J2364="Corporativa",O2364=1,I2364="EM"),IFERROR(MATCH(B2364,[1]RF_Corps!B:B,0),"Rev"),AND(F2364="Alternativos",O2364=1),IFERROR(MATCH(B2364,[1]Rep4!C:C,0),"Rev")),"")</f>
        <v/>
      </c>
      <c r="B2364" s="394" t="s">
        <v>6250</v>
      </c>
      <c r="C2364" s="409" t="s">
        <v>6251</v>
      </c>
      <c r="D2364" s="395" t="s">
        <v>1767</v>
      </c>
      <c r="E2364" s="396" t="str">
        <f>IF(B2364="","",INDEX([1]CatGlob!$S:$S,IFERROR(MATCH(MID(B2364,7,1),[1]CatGlob!$R:$R,0),MATCH(MID(B2364,1,2),[1]CatGlob!$R:$R,0))))</f>
        <v>DOL</v>
      </c>
      <c r="F2364" s="397" t="s">
        <v>43</v>
      </c>
      <c r="G2364" s="398" t="s">
        <v>358</v>
      </c>
      <c r="H2364" s="399" t="s">
        <v>94</v>
      </c>
      <c r="I2364" s="399" t="s">
        <v>110</v>
      </c>
      <c r="J2364" s="399" t="s">
        <v>6252</v>
      </c>
      <c r="K2364" s="396" t="s">
        <v>600</v>
      </c>
      <c r="L2364" s="400" t="str">
        <f>IF(ISERROR(MATCH(M2364,M$10:M2363,0)),M2364,"")</f>
        <v>RVI_EM_LATAM_CHI_AER</v>
      </c>
      <c r="M2364" s="401" t="str">
        <f>IF(B2364="","",IF(ISERROR(MATCH(F2364&amp;"_"&amp;G2364&amp;"_"&amp;H2364&amp;"_"&amp;I2364&amp;"_"&amp;J2364&amp;IF(K2364="","","_"&amp;K2364),[1]CatGlob!$B:$B,0)),F2364&amp;"_"&amp;G2364&amp;"_"&amp;H2364&amp;"_"&amp;I2364&amp;"_"&amp;J2364&amp;IF(K2364="","","_"&amp;K2364),INDEX([1]CatGlob!$C:$C,MATCH(F2364&amp;"_"&amp;G2364&amp;"_"&amp;H2364&amp;"_"&amp;I2364&amp;"_"&amp;J2364&amp;IF(K2364="","","_"&amp;K2364),[1]CatGlob!$B:$B,0))))</f>
        <v>RVI_EM_LATAM_CHI_AER</v>
      </c>
      <c r="N2364" s="402" t="str">
        <f t="shared" si="73"/>
        <v/>
      </c>
      <c r="O2364" s="402" t="str">
        <f t="shared" si="72"/>
        <v/>
      </c>
      <c r="P2364" s="401" t="str">
        <f>IF(LEN(B2364)&gt;8,INDEX([1]CatGlob!$X:$X,MATCH(M2364,[1]CatGlob!$W:$W,0)),"")</f>
        <v>INTER</v>
      </c>
      <c r="Q2364" s="403" t="str">
        <f>INDEX([1]CatGlob!P:P,MATCH(M2364,[1]CatGlob!O:O,0))</f>
        <v>RVI</v>
      </c>
      <c r="R2364" s="403" t="s">
        <v>601</v>
      </c>
      <c r="S2364" s="403" t="s">
        <v>601</v>
      </c>
      <c r="T2364" s="403" t="str">
        <f>INDEX([1]CatGlob!$D:$D,MATCH($M2364,[1]CatGlob!$C:$C,0))</f>
        <v>RVI</v>
      </c>
      <c r="U2364" s="403" t="s">
        <v>4652</v>
      </c>
      <c r="V2364" s="404" t="str">
        <f>INDEX([1]CatGlob!$F:$F,MATCH($M2364,[1]CatGlob!$C:$C,0))</f>
        <v>RVI</v>
      </c>
      <c r="W2364" s="405"/>
      <c r="X2364" s="406">
        <v>0</v>
      </c>
      <c r="Y2364" s="407">
        <v>0</v>
      </c>
      <c r="Z2364" s="408">
        <v>0</v>
      </c>
      <c r="AA2364" s="407">
        <v>0</v>
      </c>
      <c r="AB2364" s="408">
        <v>0</v>
      </c>
      <c r="AC2364" s="407">
        <v>0</v>
      </c>
      <c r="AD2364" s="408">
        <v>0</v>
      </c>
      <c r="AE2364" s="407">
        <v>0</v>
      </c>
      <c r="AF2364" s="408">
        <v>0</v>
      </c>
      <c r="AG2364" s="407">
        <v>0</v>
      </c>
      <c r="AI2364" s="406">
        <v>0</v>
      </c>
      <c r="AJ2364" s="407">
        <v>0</v>
      </c>
      <c r="AK2364" s="408">
        <v>0</v>
      </c>
      <c r="AL2364" s="407">
        <v>0</v>
      </c>
      <c r="AM2364" s="408">
        <v>0</v>
      </c>
      <c r="AN2364" s="407">
        <v>0</v>
      </c>
      <c r="AO2364" s="408">
        <v>0</v>
      </c>
      <c r="AP2364" s="407">
        <v>0</v>
      </c>
      <c r="AQ2364" s="408">
        <v>0</v>
      </c>
      <c r="AR2364" s="407">
        <v>0</v>
      </c>
      <c r="AT2364" s="406">
        <v>0</v>
      </c>
      <c r="AU2364" s="407">
        <v>0</v>
      </c>
      <c r="AV2364" s="408">
        <v>0</v>
      </c>
      <c r="AW2364" s="407">
        <v>0</v>
      </c>
      <c r="AX2364" s="408">
        <v>0</v>
      </c>
      <c r="AY2364" s="407">
        <v>0</v>
      </c>
      <c r="AZ2364" s="408">
        <v>0</v>
      </c>
      <c r="BA2364" s="407">
        <v>0</v>
      </c>
      <c r="BB2364" s="408">
        <v>0</v>
      </c>
      <c r="BC2364" s="407">
        <v>0</v>
      </c>
    </row>
    <row r="2365" spans="1:55" x14ac:dyDescent="0.35">
      <c r="A2365" s="385" t="str" cm="1">
        <f t="array" ref="A2365">IFERROR(_xlfn.IFS(AND(F2365="Renta Variable",O2365=1),IFERROR(MATCH(B2365,[1]RV_Det!C:C,0),"Rev"),AND(J2365="Corporativa",O2365=1,I2365="EM"),IFERROR(MATCH(B2365,[1]RF_Corps!B:B,0),"Rev"),AND(F2365="Alternativos",O2365=1),IFERROR(MATCH(B2365,[1]Rep4!C:C,0),"Rev")),"")</f>
        <v/>
      </c>
      <c r="B2365" s="394" t="s">
        <v>6253</v>
      </c>
      <c r="C2365" s="409" t="s">
        <v>6254</v>
      </c>
      <c r="D2365" s="395" t="s">
        <v>1767</v>
      </c>
      <c r="E2365" s="396" t="str">
        <f>IF(B2365="","",INDEX([1]CatGlob!$S:$S,IFERROR(MATCH(MID(B2365,7,1),[1]CatGlob!$R:$R,0),MATCH(MID(B2365,1,2),[1]CatGlob!$R:$R,0))))</f>
        <v>CLP</v>
      </c>
      <c r="F2365" s="397" t="s">
        <v>43</v>
      </c>
      <c r="G2365" s="398" t="s">
        <v>358</v>
      </c>
      <c r="H2365" s="399" t="s">
        <v>94</v>
      </c>
      <c r="I2365" s="399" t="s">
        <v>110</v>
      </c>
      <c r="J2365" s="399" t="s">
        <v>6252</v>
      </c>
      <c r="K2365" s="396" t="s">
        <v>600</v>
      </c>
      <c r="L2365" s="400" t="str">
        <f>IF(ISERROR(MATCH(M2365,M$10:M2364,0)),M2365,"")</f>
        <v/>
      </c>
      <c r="M2365" s="401" t="str">
        <f>IF(B2365="","",IF(ISERROR(MATCH(F2365&amp;"_"&amp;G2365&amp;"_"&amp;H2365&amp;"_"&amp;I2365&amp;"_"&amp;J2365&amp;IF(K2365="","","_"&amp;K2365),[1]CatGlob!$B:$B,0)),F2365&amp;"_"&amp;G2365&amp;"_"&amp;H2365&amp;"_"&amp;I2365&amp;"_"&amp;J2365&amp;IF(K2365="","","_"&amp;K2365),INDEX([1]CatGlob!$C:$C,MATCH(F2365&amp;"_"&amp;G2365&amp;"_"&amp;H2365&amp;"_"&amp;I2365&amp;"_"&amp;J2365&amp;IF(K2365="","","_"&amp;K2365),[1]CatGlob!$B:$B,0))))</f>
        <v>RVI_EM_LATAM_CHI_AER</v>
      </c>
      <c r="N2365" s="402" t="str">
        <f t="shared" si="73"/>
        <v/>
      </c>
      <c r="O2365" s="402" t="str">
        <f t="shared" si="72"/>
        <v/>
      </c>
      <c r="P2365" s="401" t="str">
        <f>IF(LEN(B2365)&gt;8,INDEX([1]CatGlob!$X:$X,MATCH(M2365,[1]CatGlob!$W:$W,0)),"")</f>
        <v>INTER</v>
      </c>
      <c r="Q2365" s="403" t="str">
        <f>INDEX([1]CatGlob!P:P,MATCH(M2365,[1]CatGlob!O:O,0))</f>
        <v>RVI</v>
      </c>
      <c r="R2365" s="403" t="s">
        <v>601</v>
      </c>
      <c r="S2365" s="403" t="s">
        <v>601</v>
      </c>
      <c r="T2365" s="403" t="str">
        <f>INDEX([1]CatGlob!$D:$D,MATCH($M2365,[1]CatGlob!$C:$C,0))</f>
        <v>RVI</v>
      </c>
      <c r="U2365" s="403" t="s">
        <v>4652</v>
      </c>
      <c r="V2365" s="404" t="str">
        <f>INDEX([1]CatGlob!$F:$F,MATCH($M2365,[1]CatGlob!$C:$C,0))</f>
        <v>RVI</v>
      </c>
      <c r="W2365" s="405"/>
      <c r="X2365" s="406">
        <v>0</v>
      </c>
      <c r="Y2365" s="407">
        <v>0</v>
      </c>
      <c r="Z2365" s="408">
        <v>0</v>
      </c>
      <c r="AA2365" s="407">
        <v>0</v>
      </c>
      <c r="AB2365" s="408">
        <v>0</v>
      </c>
      <c r="AC2365" s="407">
        <v>0</v>
      </c>
      <c r="AD2365" s="408">
        <v>0</v>
      </c>
      <c r="AE2365" s="407">
        <v>0</v>
      </c>
      <c r="AF2365" s="408">
        <v>0</v>
      </c>
      <c r="AG2365" s="407">
        <v>0</v>
      </c>
      <c r="AI2365" s="406">
        <v>0</v>
      </c>
      <c r="AJ2365" s="407">
        <v>0</v>
      </c>
      <c r="AK2365" s="408">
        <v>0</v>
      </c>
      <c r="AL2365" s="407">
        <v>0</v>
      </c>
      <c r="AM2365" s="408">
        <v>0</v>
      </c>
      <c r="AN2365" s="407">
        <v>0</v>
      </c>
      <c r="AO2365" s="408">
        <v>0</v>
      </c>
      <c r="AP2365" s="407">
        <v>0</v>
      </c>
      <c r="AQ2365" s="408">
        <v>0</v>
      </c>
      <c r="AR2365" s="407">
        <v>0</v>
      </c>
      <c r="AT2365" s="406">
        <v>0</v>
      </c>
      <c r="AU2365" s="407">
        <v>0</v>
      </c>
      <c r="AV2365" s="408">
        <v>0</v>
      </c>
      <c r="AW2365" s="407">
        <v>0</v>
      </c>
      <c r="AX2365" s="408">
        <v>0</v>
      </c>
      <c r="AY2365" s="407">
        <v>0</v>
      </c>
      <c r="AZ2365" s="408">
        <v>0</v>
      </c>
      <c r="BA2365" s="407">
        <v>0</v>
      </c>
      <c r="BB2365" s="408">
        <v>0</v>
      </c>
      <c r="BC2365" s="407">
        <v>0</v>
      </c>
    </row>
    <row r="2366" spans="1:55" x14ac:dyDescent="0.35">
      <c r="A2366" s="385" t="str" cm="1">
        <f t="array" ref="A2366">IFERROR(_xlfn.IFS(AND(F2366="Renta Variable",O2366=1),IFERROR(MATCH(B2366,[1]RV_Det!C:C,0),"Rev"),AND(J2366="Corporativa",O2366=1,I2366="EM"),IFERROR(MATCH(B2366,[1]RF_Corps!B:B,0),"Rev"),AND(F2366="Alternativos",O2366=1),IFERROR(MATCH(B2366,[1]Rep4!C:C,0),"Rev")),"")</f>
        <v/>
      </c>
      <c r="B2366" s="394" t="s">
        <v>6255</v>
      </c>
      <c r="C2366" s="409" t="s">
        <v>6256</v>
      </c>
      <c r="D2366" s="395" t="s">
        <v>1803</v>
      </c>
      <c r="E2366" s="396" t="str">
        <f>IF(B2366="","",INDEX([1]CatGlob!$S:$S,IFERROR(MATCH(MID(B2366,7,1),[1]CatGlob!$R:$R,0),MATCH(MID(B2366,1,2),[1]CatGlob!$R:$R,0))))</f>
        <v>CLP</v>
      </c>
      <c r="F2366" s="397" t="s">
        <v>43</v>
      </c>
      <c r="G2366" s="398" t="s">
        <v>358</v>
      </c>
      <c r="H2366" s="399" t="s">
        <v>94</v>
      </c>
      <c r="I2366" s="399" t="s">
        <v>110</v>
      </c>
      <c r="J2366" s="399" t="s">
        <v>75</v>
      </c>
      <c r="K2366" s="396" t="s">
        <v>600</v>
      </c>
      <c r="L2366" s="400" t="str">
        <f>IF(ISERROR(MATCH(M2366,M$10:M2365,0)),M2366,"")</f>
        <v>RVI_EM_LATAM_CHI_CD</v>
      </c>
      <c r="M2366" s="401" t="str">
        <f>IF(B2366="","",IF(ISERROR(MATCH(F2366&amp;"_"&amp;G2366&amp;"_"&amp;H2366&amp;"_"&amp;I2366&amp;"_"&amp;J2366&amp;IF(K2366="","","_"&amp;K2366),[1]CatGlob!$B:$B,0)),F2366&amp;"_"&amp;G2366&amp;"_"&amp;H2366&amp;"_"&amp;I2366&amp;"_"&amp;J2366&amp;IF(K2366="","","_"&amp;K2366),INDEX([1]CatGlob!$C:$C,MATCH(F2366&amp;"_"&amp;G2366&amp;"_"&amp;H2366&amp;"_"&amp;I2366&amp;"_"&amp;J2366&amp;IF(K2366="","","_"&amp;K2366),[1]CatGlob!$B:$B,0))))</f>
        <v>RVI_EM_LATAM_CHI_CD</v>
      </c>
      <c r="N2366" s="402" t="str">
        <f t="shared" si="73"/>
        <v/>
      </c>
      <c r="O2366" s="402" t="str">
        <f t="shared" si="72"/>
        <v/>
      </c>
      <c r="P2366" s="401" t="str">
        <f>IF(LEN(B2366)&gt;8,INDEX([1]CatGlob!$X:$X,MATCH(M2366,[1]CatGlob!$W:$W,0)),"")</f>
        <v>INTER</v>
      </c>
      <c r="Q2366" s="403" t="str">
        <f>INDEX([1]CatGlob!P:P,MATCH(M2366,[1]CatGlob!O:O,0))</f>
        <v>RVI</v>
      </c>
      <c r="R2366" s="403" t="s">
        <v>601</v>
      </c>
      <c r="S2366" s="403" t="s">
        <v>601</v>
      </c>
      <c r="T2366" s="403" t="str">
        <f>INDEX([1]CatGlob!$D:$D,MATCH($M2366,[1]CatGlob!$C:$C,0))</f>
        <v>RVI</v>
      </c>
      <c r="U2366" s="403" t="s">
        <v>4652</v>
      </c>
      <c r="V2366" s="404" t="str">
        <f>INDEX([1]CatGlob!$F:$F,MATCH($M2366,[1]CatGlob!$C:$C,0))</f>
        <v>RVI</v>
      </c>
      <c r="W2366" s="405"/>
      <c r="X2366" s="406">
        <v>0</v>
      </c>
      <c r="Y2366" s="407">
        <v>0</v>
      </c>
      <c r="Z2366" s="408">
        <v>0</v>
      </c>
      <c r="AA2366" s="407">
        <v>0</v>
      </c>
      <c r="AB2366" s="408">
        <v>0</v>
      </c>
      <c r="AC2366" s="407">
        <v>0</v>
      </c>
      <c r="AD2366" s="408">
        <v>0</v>
      </c>
      <c r="AE2366" s="407">
        <v>0</v>
      </c>
      <c r="AF2366" s="408">
        <v>0</v>
      </c>
      <c r="AG2366" s="407">
        <v>0</v>
      </c>
      <c r="AI2366" s="406">
        <v>0</v>
      </c>
      <c r="AJ2366" s="407">
        <v>0</v>
      </c>
      <c r="AK2366" s="408">
        <v>0</v>
      </c>
      <c r="AL2366" s="407">
        <v>0</v>
      </c>
      <c r="AM2366" s="408">
        <v>0</v>
      </c>
      <c r="AN2366" s="407">
        <v>0</v>
      </c>
      <c r="AO2366" s="408">
        <v>0</v>
      </c>
      <c r="AP2366" s="407">
        <v>0</v>
      </c>
      <c r="AQ2366" s="408">
        <v>0</v>
      </c>
      <c r="AR2366" s="407">
        <v>0</v>
      </c>
      <c r="AT2366" s="406">
        <v>0</v>
      </c>
      <c r="AU2366" s="407">
        <v>0</v>
      </c>
      <c r="AV2366" s="408">
        <v>0</v>
      </c>
      <c r="AW2366" s="407">
        <v>0</v>
      </c>
      <c r="AX2366" s="408">
        <v>0</v>
      </c>
      <c r="AY2366" s="407">
        <v>0</v>
      </c>
      <c r="AZ2366" s="408">
        <v>0</v>
      </c>
      <c r="BA2366" s="407">
        <v>0</v>
      </c>
      <c r="BB2366" s="408">
        <v>0</v>
      </c>
      <c r="BC2366" s="407">
        <v>0</v>
      </c>
    </row>
    <row r="2367" spans="1:55" x14ac:dyDescent="0.35">
      <c r="A2367" s="385" t="str" cm="1">
        <f t="array" ref="A2367">IFERROR(_xlfn.IFS(AND(F2367="Renta Variable",O2367=1),IFERROR(MATCH(B2367,[1]RV_Det!C:C,0),"Rev"),AND(J2367="Corporativa",O2367=1,I2367="EM"),IFERROR(MATCH(B2367,[1]RF_Corps!B:B,0),"Rev"),AND(F2367="Alternativos",O2367=1),IFERROR(MATCH(B2367,[1]Rep4!C:C,0),"Rev")),"")</f>
        <v/>
      </c>
      <c r="B2367" s="394" t="s">
        <v>6257</v>
      </c>
      <c r="C2367" s="409" t="s">
        <v>6258</v>
      </c>
      <c r="D2367" s="395" t="s">
        <v>1789</v>
      </c>
      <c r="E2367" s="396" t="str">
        <f>IF(B2367="","",INDEX([1]CatGlob!$S:$S,IFERROR(MATCH(MID(B2367,7,1),[1]CatGlob!$R:$R,0),MATCH(MID(B2367,1,2),[1]CatGlob!$R:$R,0))))</f>
        <v>CLP</v>
      </c>
      <c r="F2367" s="397" t="s">
        <v>43</v>
      </c>
      <c r="G2367" s="398" t="s">
        <v>358</v>
      </c>
      <c r="H2367" s="399" t="s">
        <v>94</v>
      </c>
      <c r="I2367" s="399" t="s">
        <v>110</v>
      </c>
      <c r="J2367" s="399" t="s">
        <v>75</v>
      </c>
      <c r="K2367" s="396" t="s">
        <v>600</v>
      </c>
      <c r="L2367" s="400" t="str">
        <f>IF(ISERROR(MATCH(M2367,M$10:M2366,0)),M2367,"")</f>
        <v/>
      </c>
      <c r="M2367" s="401" t="str">
        <f>IF(B2367="","",IF(ISERROR(MATCH(F2367&amp;"_"&amp;G2367&amp;"_"&amp;H2367&amp;"_"&amp;I2367&amp;"_"&amp;J2367&amp;IF(K2367="","","_"&amp;K2367),[1]CatGlob!$B:$B,0)),F2367&amp;"_"&amp;G2367&amp;"_"&amp;H2367&amp;"_"&amp;I2367&amp;"_"&amp;J2367&amp;IF(K2367="","","_"&amp;K2367),INDEX([1]CatGlob!$C:$C,MATCH(F2367&amp;"_"&amp;G2367&amp;"_"&amp;H2367&amp;"_"&amp;I2367&amp;"_"&amp;J2367&amp;IF(K2367="","","_"&amp;K2367),[1]CatGlob!$B:$B,0))))</f>
        <v>RVI_EM_LATAM_CHI_CD</v>
      </c>
      <c r="N2367" s="402" t="str">
        <f t="shared" si="73"/>
        <v/>
      </c>
      <c r="O2367" s="402" t="str">
        <f t="shared" si="72"/>
        <v/>
      </c>
      <c r="P2367" s="401" t="str">
        <f>IF(LEN(B2367)&gt;8,INDEX([1]CatGlob!$X:$X,MATCH(M2367,[1]CatGlob!$W:$W,0)),"")</f>
        <v>INTER</v>
      </c>
      <c r="Q2367" s="403" t="str">
        <f>INDEX([1]CatGlob!P:P,MATCH(M2367,[1]CatGlob!O:O,0))</f>
        <v>RVI</v>
      </c>
      <c r="R2367" s="403" t="s">
        <v>601</v>
      </c>
      <c r="S2367" s="403" t="s">
        <v>601</v>
      </c>
      <c r="T2367" s="403" t="str">
        <f>INDEX([1]CatGlob!$D:$D,MATCH($M2367,[1]CatGlob!$C:$C,0))</f>
        <v>RVI</v>
      </c>
      <c r="U2367" s="403" t="s">
        <v>4652</v>
      </c>
      <c r="V2367" s="404" t="str">
        <f>INDEX([1]CatGlob!$F:$F,MATCH($M2367,[1]CatGlob!$C:$C,0))</f>
        <v>RVI</v>
      </c>
      <c r="W2367" s="405"/>
      <c r="X2367" s="406">
        <v>0</v>
      </c>
      <c r="Y2367" s="407">
        <v>0</v>
      </c>
      <c r="Z2367" s="408">
        <v>0</v>
      </c>
      <c r="AA2367" s="407">
        <v>0</v>
      </c>
      <c r="AB2367" s="408">
        <v>0</v>
      </c>
      <c r="AC2367" s="407">
        <v>0</v>
      </c>
      <c r="AD2367" s="408">
        <v>0</v>
      </c>
      <c r="AE2367" s="407">
        <v>0</v>
      </c>
      <c r="AF2367" s="408">
        <v>0</v>
      </c>
      <c r="AG2367" s="407">
        <v>0</v>
      </c>
      <c r="AI2367" s="406">
        <v>0</v>
      </c>
      <c r="AJ2367" s="407">
        <v>0</v>
      </c>
      <c r="AK2367" s="408">
        <v>0</v>
      </c>
      <c r="AL2367" s="407">
        <v>0</v>
      </c>
      <c r="AM2367" s="408">
        <v>0</v>
      </c>
      <c r="AN2367" s="407">
        <v>0</v>
      </c>
      <c r="AO2367" s="408">
        <v>0</v>
      </c>
      <c r="AP2367" s="407">
        <v>0</v>
      </c>
      <c r="AQ2367" s="408">
        <v>0</v>
      </c>
      <c r="AR2367" s="407">
        <v>0</v>
      </c>
      <c r="AT2367" s="406">
        <v>0</v>
      </c>
      <c r="AU2367" s="407">
        <v>0</v>
      </c>
      <c r="AV2367" s="408">
        <v>0</v>
      </c>
      <c r="AW2367" s="407">
        <v>0</v>
      </c>
      <c r="AX2367" s="408">
        <v>0</v>
      </c>
      <c r="AY2367" s="407">
        <v>0</v>
      </c>
      <c r="AZ2367" s="408">
        <v>0</v>
      </c>
      <c r="BA2367" s="407">
        <v>0</v>
      </c>
      <c r="BB2367" s="408">
        <v>0</v>
      </c>
      <c r="BC2367" s="407">
        <v>0</v>
      </c>
    </row>
    <row r="2368" spans="1:55" x14ac:dyDescent="0.35">
      <c r="A2368" s="385" t="str" cm="1">
        <f t="array" ref="A2368">IFERROR(_xlfn.IFS(AND(F2368="Renta Variable",O2368=1),IFERROR(MATCH(B2368,[1]RV_Det!C:C,0),"Rev"),AND(J2368="Corporativa",O2368=1,I2368="EM"),IFERROR(MATCH(B2368,[1]RF_Corps!B:B,0),"Rev"),AND(F2368="Alternativos",O2368=1),IFERROR(MATCH(B2368,[1]Rep4!C:C,0),"Rev")),"")</f>
        <v/>
      </c>
      <c r="B2368" s="394" t="s">
        <v>6259</v>
      </c>
      <c r="C2368" s="409" t="s">
        <v>6260</v>
      </c>
      <c r="D2368" s="395" t="s">
        <v>6261</v>
      </c>
      <c r="E2368" s="396" t="str">
        <f>IF(B2368="","",INDEX([1]CatGlob!$S:$S,IFERROR(MATCH(MID(B2368,7,1),[1]CatGlob!$R:$R,0),MATCH(MID(B2368,1,2),[1]CatGlob!$R:$R,0))))</f>
        <v>DOL</v>
      </c>
      <c r="F2368" s="397" t="s">
        <v>43</v>
      </c>
      <c r="G2368" s="398" t="s">
        <v>358</v>
      </c>
      <c r="H2368" s="399" t="s">
        <v>94</v>
      </c>
      <c r="I2368" s="399" t="s">
        <v>110</v>
      </c>
      <c r="J2368" s="399" t="s">
        <v>6262</v>
      </c>
      <c r="K2368" s="396" t="s">
        <v>600</v>
      </c>
      <c r="L2368" s="400" t="str">
        <f>IF(ISERROR(MATCH(M2368,M$10:M2367,0)),M2368,"")</f>
        <v>RVI_EM_LATAM_CHI_ELE</v>
      </c>
      <c r="M2368" s="401" t="str">
        <f>IF(B2368="","",IF(ISERROR(MATCH(F2368&amp;"_"&amp;G2368&amp;"_"&amp;H2368&amp;"_"&amp;I2368&amp;"_"&amp;J2368&amp;IF(K2368="","","_"&amp;K2368),[1]CatGlob!$B:$B,0)),F2368&amp;"_"&amp;G2368&amp;"_"&amp;H2368&amp;"_"&amp;I2368&amp;"_"&amp;J2368&amp;IF(K2368="","","_"&amp;K2368),INDEX([1]CatGlob!$C:$C,MATCH(F2368&amp;"_"&amp;G2368&amp;"_"&amp;H2368&amp;"_"&amp;I2368&amp;"_"&amp;J2368&amp;IF(K2368="","","_"&amp;K2368),[1]CatGlob!$B:$B,0))))</f>
        <v>RVI_EM_LATAM_CHI_ELE</v>
      </c>
      <c r="N2368" s="402" t="str">
        <f t="shared" si="73"/>
        <v/>
      </c>
      <c r="O2368" s="402" t="str">
        <f t="shared" si="72"/>
        <v/>
      </c>
      <c r="P2368" s="401" t="str">
        <f>IF(LEN(B2368)&gt;8,INDEX([1]CatGlob!$X:$X,MATCH(M2368,[1]CatGlob!$W:$W,0)),"")</f>
        <v>INTER</v>
      </c>
      <c r="Q2368" s="403" t="str">
        <f>INDEX([1]CatGlob!P:P,MATCH(M2368,[1]CatGlob!O:O,0))</f>
        <v>RVI</v>
      </c>
      <c r="R2368" s="403" t="s">
        <v>601</v>
      </c>
      <c r="S2368" s="403" t="s">
        <v>601</v>
      </c>
      <c r="T2368" s="403" t="str">
        <f>INDEX([1]CatGlob!$D:$D,MATCH($M2368,[1]CatGlob!$C:$C,0))</f>
        <v>RVI</v>
      </c>
      <c r="U2368" s="403" t="s">
        <v>4652</v>
      </c>
      <c r="V2368" s="404" t="str">
        <f>INDEX([1]CatGlob!$F:$F,MATCH($M2368,[1]CatGlob!$C:$C,0))</f>
        <v>RVI</v>
      </c>
      <c r="W2368" s="405"/>
      <c r="X2368" s="406">
        <v>0</v>
      </c>
      <c r="Y2368" s="407">
        <v>0</v>
      </c>
      <c r="Z2368" s="408">
        <v>0</v>
      </c>
      <c r="AA2368" s="407">
        <v>0</v>
      </c>
      <c r="AB2368" s="408">
        <v>0</v>
      </c>
      <c r="AC2368" s="407">
        <v>0</v>
      </c>
      <c r="AD2368" s="408">
        <v>0</v>
      </c>
      <c r="AE2368" s="407">
        <v>0</v>
      </c>
      <c r="AF2368" s="408">
        <v>0</v>
      </c>
      <c r="AG2368" s="407">
        <v>0</v>
      </c>
      <c r="AI2368" s="406">
        <v>0</v>
      </c>
      <c r="AJ2368" s="407">
        <v>0</v>
      </c>
      <c r="AK2368" s="408">
        <v>0</v>
      </c>
      <c r="AL2368" s="407">
        <v>0</v>
      </c>
      <c r="AM2368" s="408">
        <v>0</v>
      </c>
      <c r="AN2368" s="407">
        <v>0</v>
      </c>
      <c r="AO2368" s="408">
        <v>0</v>
      </c>
      <c r="AP2368" s="407">
        <v>0</v>
      </c>
      <c r="AQ2368" s="408">
        <v>0</v>
      </c>
      <c r="AR2368" s="407">
        <v>0</v>
      </c>
      <c r="AT2368" s="406">
        <v>0</v>
      </c>
      <c r="AU2368" s="407">
        <v>0</v>
      </c>
      <c r="AV2368" s="408">
        <v>0</v>
      </c>
      <c r="AW2368" s="407">
        <v>0</v>
      </c>
      <c r="AX2368" s="408">
        <v>0</v>
      </c>
      <c r="AY2368" s="407">
        <v>0</v>
      </c>
      <c r="AZ2368" s="408">
        <v>0</v>
      </c>
      <c r="BA2368" s="407">
        <v>0</v>
      </c>
      <c r="BB2368" s="408">
        <v>0</v>
      </c>
      <c r="BC2368" s="407">
        <v>0</v>
      </c>
    </row>
    <row r="2369" spans="1:55" x14ac:dyDescent="0.35">
      <c r="A2369" s="385" t="str" cm="1">
        <f t="array" ref="A2369">IFERROR(_xlfn.IFS(AND(F2369="Renta Variable",O2369=1),IFERROR(MATCH(B2369,[1]RV_Det!C:C,0),"Rev"),AND(J2369="Corporativa",O2369=1,I2369="EM"),IFERROR(MATCH(B2369,[1]RF_Corps!B:B,0),"Rev"),AND(F2369="Alternativos",O2369=1),IFERROR(MATCH(B2369,[1]Rep4!C:C,0),"Rev")),"")</f>
        <v/>
      </c>
      <c r="B2369" s="394" t="s">
        <v>6263</v>
      </c>
      <c r="C2369" s="409" t="s">
        <v>6264</v>
      </c>
      <c r="D2369" s="395" t="s">
        <v>6265</v>
      </c>
      <c r="E2369" s="396" t="str">
        <f>IF(B2369="","",INDEX([1]CatGlob!$S:$S,IFERROR(MATCH(MID(B2369,7,1),[1]CatGlob!$R:$R,0),MATCH(MID(B2369,1,2),[1]CatGlob!$R:$R,0))))</f>
        <v>DOL</v>
      </c>
      <c r="F2369" s="397" t="s">
        <v>43</v>
      </c>
      <c r="G2369" s="398" t="s">
        <v>358</v>
      </c>
      <c r="H2369" s="399" t="s">
        <v>94</v>
      </c>
      <c r="I2369" s="399" t="s">
        <v>138</v>
      </c>
      <c r="J2369" s="399" t="s">
        <v>108</v>
      </c>
      <c r="K2369" s="396" t="s">
        <v>600</v>
      </c>
      <c r="L2369" s="400" t="str">
        <f>IF(ISERROR(MATCH(M2369,M$10:M2368,0)),M2369,"")</f>
        <v>RVI_EM_LATAM_ARG_FM</v>
      </c>
      <c r="M2369" s="401" t="str">
        <f>IF(B2369="","",IF(ISERROR(MATCH(F2369&amp;"_"&amp;G2369&amp;"_"&amp;H2369&amp;"_"&amp;I2369&amp;"_"&amp;J2369&amp;IF(K2369="","","_"&amp;K2369),[1]CatGlob!$B:$B,0)),F2369&amp;"_"&amp;G2369&amp;"_"&amp;H2369&amp;"_"&amp;I2369&amp;"_"&amp;J2369&amp;IF(K2369="","","_"&amp;K2369),INDEX([1]CatGlob!$C:$C,MATCH(F2369&amp;"_"&amp;G2369&amp;"_"&amp;H2369&amp;"_"&amp;I2369&amp;"_"&amp;J2369&amp;IF(K2369="","","_"&amp;K2369),[1]CatGlob!$B:$B,0))))</f>
        <v>RVI_EM_LATAM_ARG_FM</v>
      </c>
      <c r="N2369" s="402" t="str">
        <f t="shared" si="73"/>
        <v/>
      </c>
      <c r="O2369" s="402" t="str">
        <f t="shared" si="72"/>
        <v/>
      </c>
      <c r="P2369" s="401" t="str">
        <f>IF(LEN(B2369)&gt;8,INDEX([1]CatGlob!$X:$X,MATCH(M2369,[1]CatGlob!$W:$W,0)),"")</f>
        <v>INTER</v>
      </c>
      <c r="Q2369" s="403" t="str">
        <f>INDEX([1]CatGlob!P:P,MATCH(M2369,[1]CatGlob!O:O,0))</f>
        <v>RVI</v>
      </c>
      <c r="R2369" s="403" t="s">
        <v>601</v>
      </c>
      <c r="S2369" s="403" t="s">
        <v>601</v>
      </c>
      <c r="T2369" s="403" t="str">
        <f>INDEX([1]CatGlob!$D:$D,MATCH($M2369,[1]CatGlob!$C:$C,0))</f>
        <v>RVI</v>
      </c>
      <c r="U2369" s="403" t="s">
        <v>602</v>
      </c>
      <c r="V2369" s="404" t="str">
        <f>INDEX([1]CatGlob!$F:$F,MATCH($M2369,[1]CatGlob!$C:$C,0))</f>
        <v>RVI</v>
      </c>
      <c r="W2369" s="405"/>
      <c r="X2369" s="406">
        <v>0</v>
      </c>
      <c r="Y2369" s="407">
        <v>0</v>
      </c>
      <c r="Z2369" s="408">
        <v>0</v>
      </c>
      <c r="AA2369" s="407">
        <v>0</v>
      </c>
      <c r="AB2369" s="408">
        <v>0</v>
      </c>
      <c r="AC2369" s="407">
        <v>0</v>
      </c>
      <c r="AD2369" s="408">
        <v>0</v>
      </c>
      <c r="AE2369" s="407">
        <v>0</v>
      </c>
      <c r="AF2369" s="408">
        <v>0</v>
      </c>
      <c r="AG2369" s="407">
        <v>0</v>
      </c>
      <c r="AI2369" s="406">
        <v>0</v>
      </c>
      <c r="AJ2369" s="407">
        <v>0</v>
      </c>
      <c r="AK2369" s="408">
        <v>0</v>
      </c>
      <c r="AL2369" s="407">
        <v>0</v>
      </c>
      <c r="AM2369" s="408">
        <v>0</v>
      </c>
      <c r="AN2369" s="407">
        <v>0</v>
      </c>
      <c r="AO2369" s="408">
        <v>0</v>
      </c>
      <c r="AP2369" s="407">
        <v>0</v>
      </c>
      <c r="AQ2369" s="408">
        <v>0</v>
      </c>
      <c r="AR2369" s="407">
        <v>0</v>
      </c>
      <c r="AT2369" s="406">
        <v>0</v>
      </c>
      <c r="AU2369" s="407">
        <v>0</v>
      </c>
      <c r="AV2369" s="408">
        <v>0</v>
      </c>
      <c r="AW2369" s="407">
        <v>0</v>
      </c>
      <c r="AX2369" s="408">
        <v>0</v>
      </c>
      <c r="AY2369" s="407">
        <v>0</v>
      </c>
      <c r="AZ2369" s="408">
        <v>0</v>
      </c>
      <c r="BA2369" s="407">
        <v>0</v>
      </c>
      <c r="BB2369" s="408">
        <v>0</v>
      </c>
      <c r="BC2369" s="407">
        <v>0</v>
      </c>
    </row>
    <row r="2370" spans="1:55" x14ac:dyDescent="0.35">
      <c r="A2370" s="385" t="str" cm="1">
        <f t="array" ref="A2370">IFERROR(_xlfn.IFS(AND(F2370="Renta Variable",O2370=1),IFERROR(MATCH(B2370,[1]RV_Det!C:C,0),"Rev"),AND(J2370="Corporativa",O2370=1,I2370="EM"),IFERROR(MATCH(B2370,[1]RF_Corps!B:B,0),"Rev"),AND(F2370="Alternativos",O2370=1),IFERROR(MATCH(B2370,[1]Rep4!C:C,0),"Rev")),"")</f>
        <v/>
      </c>
      <c r="B2370" s="394" t="s">
        <v>6266</v>
      </c>
      <c r="C2370" s="409" t="s">
        <v>6267</v>
      </c>
      <c r="D2370" s="395" t="s">
        <v>6268</v>
      </c>
      <c r="E2370" s="396" t="str">
        <f>IF(B2370="","",INDEX([1]CatGlob!$S:$S,IFERROR(MATCH(MID(B2370,7,1),[1]CatGlob!$R:$R,0),MATCH(MID(B2370,1,2),[1]CatGlob!$R:$R,0))))</f>
        <v>DOL</v>
      </c>
      <c r="F2370" s="397" t="s">
        <v>43</v>
      </c>
      <c r="G2370" s="398" t="s">
        <v>358</v>
      </c>
      <c r="H2370" s="399" t="s">
        <v>94</v>
      </c>
      <c r="I2370" s="399" t="s">
        <v>110</v>
      </c>
      <c r="J2370" s="399" t="s">
        <v>108</v>
      </c>
      <c r="K2370" s="396" t="s">
        <v>600</v>
      </c>
      <c r="L2370" s="400" t="str">
        <f>IF(ISERROR(MATCH(M2370,M$10:M2369,0)),M2370,"")</f>
        <v>RVI_EM_LATAM_CHI_FM</v>
      </c>
      <c r="M2370" s="401" t="str">
        <f>IF(B2370="","",IF(ISERROR(MATCH(F2370&amp;"_"&amp;G2370&amp;"_"&amp;H2370&amp;"_"&amp;I2370&amp;"_"&amp;J2370&amp;IF(K2370="","","_"&amp;K2370),[1]CatGlob!$B:$B,0)),F2370&amp;"_"&amp;G2370&amp;"_"&amp;H2370&amp;"_"&amp;I2370&amp;"_"&amp;J2370&amp;IF(K2370="","","_"&amp;K2370),INDEX([1]CatGlob!$C:$C,MATCH(F2370&amp;"_"&amp;G2370&amp;"_"&amp;H2370&amp;"_"&amp;I2370&amp;"_"&amp;J2370&amp;IF(K2370="","","_"&amp;K2370),[1]CatGlob!$B:$B,0))))</f>
        <v>RVI_EM_LATAM_CHI_FM</v>
      </c>
      <c r="N2370" s="402" t="str">
        <f t="shared" si="73"/>
        <v/>
      </c>
      <c r="O2370" s="402" t="str">
        <f t="shared" si="72"/>
        <v/>
      </c>
      <c r="P2370" s="401" t="str">
        <f>IF(LEN(B2370)&gt;8,INDEX([1]CatGlob!$X:$X,MATCH(M2370,[1]CatGlob!$W:$W,0)),"")</f>
        <v>INTER</v>
      </c>
      <c r="Q2370" s="403" t="str">
        <f>INDEX([1]CatGlob!P:P,MATCH(M2370,[1]CatGlob!O:O,0))</f>
        <v>RVI</v>
      </c>
      <c r="R2370" s="403" t="s">
        <v>601</v>
      </c>
      <c r="S2370" s="403" t="s">
        <v>1025</v>
      </c>
      <c r="T2370" s="403" t="str">
        <f>INDEX([1]CatGlob!$D:$D,MATCH($M2370,[1]CatGlob!$C:$C,0))</f>
        <v>RVI</v>
      </c>
      <c r="U2370" s="403" t="s">
        <v>602</v>
      </c>
      <c r="V2370" s="404" t="str">
        <f>INDEX([1]CatGlob!$F:$F,MATCH($M2370,[1]CatGlob!$C:$C,0))</f>
        <v>RVI</v>
      </c>
      <c r="W2370" s="405"/>
      <c r="X2370" s="406">
        <v>0</v>
      </c>
      <c r="Y2370" s="407">
        <v>0</v>
      </c>
      <c r="Z2370" s="408">
        <v>0</v>
      </c>
      <c r="AA2370" s="407">
        <v>0</v>
      </c>
      <c r="AB2370" s="408">
        <v>0</v>
      </c>
      <c r="AC2370" s="407">
        <v>0</v>
      </c>
      <c r="AD2370" s="408">
        <v>0</v>
      </c>
      <c r="AE2370" s="407">
        <v>0</v>
      </c>
      <c r="AF2370" s="408">
        <v>0</v>
      </c>
      <c r="AG2370" s="407">
        <v>0</v>
      </c>
      <c r="AI2370" s="406">
        <v>0</v>
      </c>
      <c r="AJ2370" s="407">
        <v>0</v>
      </c>
      <c r="AK2370" s="408">
        <v>0</v>
      </c>
      <c r="AL2370" s="407">
        <v>0</v>
      </c>
      <c r="AM2370" s="408">
        <v>0</v>
      </c>
      <c r="AN2370" s="407">
        <v>0</v>
      </c>
      <c r="AO2370" s="408">
        <v>0</v>
      </c>
      <c r="AP2370" s="407">
        <v>0</v>
      </c>
      <c r="AQ2370" s="408">
        <v>0</v>
      </c>
      <c r="AR2370" s="407">
        <v>0</v>
      </c>
      <c r="AT2370" s="406">
        <v>0</v>
      </c>
      <c r="AU2370" s="407">
        <v>0</v>
      </c>
      <c r="AV2370" s="408">
        <v>0</v>
      </c>
      <c r="AW2370" s="407">
        <v>0</v>
      </c>
      <c r="AX2370" s="408">
        <v>0</v>
      </c>
      <c r="AY2370" s="407">
        <v>0</v>
      </c>
      <c r="AZ2370" s="408">
        <v>0</v>
      </c>
      <c r="BA2370" s="407">
        <v>0</v>
      </c>
      <c r="BB2370" s="408">
        <v>0</v>
      </c>
      <c r="BC2370" s="407">
        <v>0</v>
      </c>
    </row>
    <row r="2371" spans="1:55" x14ac:dyDescent="0.35">
      <c r="A2371" s="385" t="str" cm="1">
        <f t="array" ref="A2371">IFERROR(_xlfn.IFS(AND(F2371="Renta Variable",O2371=1),IFERROR(MATCH(B2371,[1]RV_Det!C:C,0),"Rev"),AND(J2371="Corporativa",O2371=1,I2371="EM"),IFERROR(MATCH(B2371,[1]RF_Corps!B:B,0),"Rev"),AND(F2371="Alternativos",O2371=1),IFERROR(MATCH(B2371,[1]Rep4!C:C,0),"Rev")),"")</f>
        <v/>
      </c>
      <c r="B2371" s="394" t="s">
        <v>6269</v>
      </c>
      <c r="C2371" s="409" t="s">
        <v>6270</v>
      </c>
      <c r="D2371" s="395" t="s">
        <v>6271</v>
      </c>
      <c r="E2371" s="396" t="str">
        <f>IF(B2371="","",INDEX([1]CatGlob!$S:$S,IFERROR(MATCH(MID(B2371,7,1),[1]CatGlob!$R:$R,0),MATCH(MID(B2371,1,2),[1]CatGlob!$R:$R,0))))</f>
        <v>CAD</v>
      </c>
      <c r="F2371" s="397" t="s">
        <v>43</v>
      </c>
      <c r="G2371" s="398" t="s">
        <v>4659</v>
      </c>
      <c r="H2371" s="399" t="s">
        <v>4660</v>
      </c>
      <c r="I2371" s="399" t="s">
        <v>6272</v>
      </c>
      <c r="J2371" s="399" t="s">
        <v>600</v>
      </c>
      <c r="K2371" s="396" t="s">
        <v>600</v>
      </c>
      <c r="L2371" s="400" t="str">
        <f>IF(ISERROR(MATCH(M2371,M$10:M2370,0)),M2371,"")</f>
        <v>RVL_MM_M</v>
      </c>
      <c r="M2371" s="401" t="str">
        <f>IF(B2371="","",IF(ISERROR(MATCH(F2371&amp;"_"&amp;G2371&amp;"_"&amp;H2371&amp;"_"&amp;I2371&amp;"_"&amp;J2371&amp;IF(K2371="","","_"&amp;K2371),[1]CatGlob!$B:$B,0)),F2371&amp;"_"&amp;G2371&amp;"_"&amp;H2371&amp;"_"&amp;I2371&amp;"_"&amp;J2371&amp;IF(K2371="","","_"&amp;K2371),INDEX([1]CatGlob!$C:$C,MATCH(F2371&amp;"_"&amp;G2371&amp;"_"&amp;H2371&amp;"_"&amp;I2371&amp;"_"&amp;J2371&amp;IF(K2371="","","_"&amp;K2371),[1]CatGlob!$B:$B,0))))</f>
        <v>RVL_MM_M</v>
      </c>
      <c r="N2371" s="402" t="str">
        <f t="shared" si="73"/>
        <v/>
      </c>
      <c r="O2371" s="402" t="str">
        <f t="shared" si="72"/>
        <v/>
      </c>
      <c r="P2371" s="401" t="str">
        <f>IF(LEN(B2371)&gt;8,INDEX([1]CatGlob!$X:$X,MATCH(M2371,[1]CatGlob!$W:$W,0)),"")</f>
        <v>PE</v>
      </c>
      <c r="Q2371" s="403" t="str">
        <f>INDEX([1]CatGlob!P:P,MATCH(M2371,[1]CatGlob!O:O,0))</f>
        <v>RVL</v>
      </c>
      <c r="R2371" s="403"/>
      <c r="S2371" s="403"/>
      <c r="T2371" s="403" t="str">
        <f>INDEX([1]CatGlob!$D:$D,MATCH($M2371,[1]CatGlob!$C:$C,0))</f>
        <v>RVL</v>
      </c>
      <c r="U2371" s="403" t="s">
        <v>4652</v>
      </c>
      <c r="V2371" s="404" t="str">
        <f>INDEX([1]CatGlob!$F:$F,MATCH($M2371,[1]CatGlob!$C:$C,0))</f>
        <v>RVL</v>
      </c>
      <c r="W2371" s="405"/>
      <c r="X2371" s="406">
        <v>0</v>
      </c>
      <c r="Y2371" s="407">
        <v>0</v>
      </c>
      <c r="Z2371" s="408">
        <v>0</v>
      </c>
      <c r="AA2371" s="407">
        <v>0</v>
      </c>
      <c r="AB2371" s="408">
        <v>0</v>
      </c>
      <c r="AC2371" s="407">
        <v>0</v>
      </c>
      <c r="AD2371" s="408">
        <v>0</v>
      </c>
      <c r="AE2371" s="407">
        <v>0</v>
      </c>
      <c r="AF2371" s="408">
        <v>0</v>
      </c>
      <c r="AG2371" s="407">
        <v>0</v>
      </c>
      <c r="AI2371" s="406">
        <v>0</v>
      </c>
      <c r="AJ2371" s="407">
        <v>0</v>
      </c>
      <c r="AK2371" s="408">
        <v>0</v>
      </c>
      <c r="AL2371" s="407">
        <v>0</v>
      </c>
      <c r="AM2371" s="408">
        <v>0</v>
      </c>
      <c r="AN2371" s="407">
        <v>0</v>
      </c>
      <c r="AO2371" s="408">
        <v>0</v>
      </c>
      <c r="AP2371" s="407">
        <v>0</v>
      </c>
      <c r="AQ2371" s="408">
        <v>0</v>
      </c>
      <c r="AR2371" s="407">
        <v>0</v>
      </c>
      <c r="AT2371" s="406">
        <v>0</v>
      </c>
      <c r="AU2371" s="407">
        <v>0</v>
      </c>
      <c r="AV2371" s="408">
        <v>0</v>
      </c>
      <c r="AW2371" s="407">
        <v>0</v>
      </c>
      <c r="AX2371" s="408">
        <v>0</v>
      </c>
      <c r="AY2371" s="407">
        <v>0</v>
      </c>
      <c r="AZ2371" s="408">
        <v>0</v>
      </c>
      <c r="BA2371" s="407">
        <v>0</v>
      </c>
      <c r="BB2371" s="408">
        <v>0</v>
      </c>
      <c r="BC2371" s="407">
        <v>0</v>
      </c>
    </row>
    <row r="2372" spans="1:55" x14ac:dyDescent="0.35">
      <c r="A2372" s="385" t="str" cm="1">
        <f t="array" ref="A2372">IFERROR(_xlfn.IFS(AND(F2372="Renta Variable",O2372=1),IFERROR(MATCH(B2372,[1]RV_Det!C:C,0),"Rev"),AND(J2372="Corporativa",O2372=1,I2372="EM"),IFERROR(MATCH(B2372,[1]RF_Corps!B:B,0),"Rev"),AND(F2372="Alternativos",O2372=1),IFERROR(MATCH(B2372,[1]Rep4!C:C,0),"Rev")),"")</f>
        <v/>
      </c>
      <c r="B2372" s="394" t="s">
        <v>6273</v>
      </c>
      <c r="C2372" s="409" t="s">
        <v>6274</v>
      </c>
      <c r="D2372" s="395" t="s">
        <v>1767</v>
      </c>
      <c r="E2372" s="396" t="str">
        <f>IF(B2372="","",INDEX([1]CatGlob!$S:$S,IFERROR(MATCH(MID(B2372,7,1),[1]CatGlob!$R:$R,0),MATCH(MID(B2372,1,2),[1]CatGlob!$R:$R,0))))</f>
        <v>DOL</v>
      </c>
      <c r="F2372" s="397" t="s">
        <v>43</v>
      </c>
      <c r="G2372" s="398" t="s">
        <v>358</v>
      </c>
      <c r="H2372" s="399" t="s">
        <v>94</v>
      </c>
      <c r="I2372" s="399" t="s">
        <v>110</v>
      </c>
      <c r="J2372" s="399" t="s">
        <v>56</v>
      </c>
      <c r="K2372" s="396" t="s">
        <v>600</v>
      </c>
      <c r="L2372" s="400" t="str">
        <f>IF(ISERROR(MATCH(M2372,M$10:M2371,0)),M2372,"")</f>
        <v>RVI_EM_LATAM_CHI_SF</v>
      </c>
      <c r="M2372" s="401" t="str">
        <f>IF(B2372="","",IF(ISERROR(MATCH(F2372&amp;"_"&amp;G2372&amp;"_"&amp;H2372&amp;"_"&amp;I2372&amp;"_"&amp;J2372&amp;IF(K2372="","","_"&amp;K2372),[1]CatGlob!$B:$B,0)),F2372&amp;"_"&amp;G2372&amp;"_"&amp;H2372&amp;"_"&amp;I2372&amp;"_"&amp;J2372&amp;IF(K2372="","","_"&amp;K2372),INDEX([1]CatGlob!$C:$C,MATCH(F2372&amp;"_"&amp;G2372&amp;"_"&amp;H2372&amp;"_"&amp;I2372&amp;"_"&amp;J2372&amp;IF(K2372="","","_"&amp;K2372),[1]CatGlob!$B:$B,0))))</f>
        <v>RVI_EM_LATAM_CHI_SF</v>
      </c>
      <c r="N2372" s="402" t="str">
        <f t="shared" si="73"/>
        <v/>
      </c>
      <c r="O2372" s="402" t="str">
        <f t="shared" si="72"/>
        <v/>
      </c>
      <c r="P2372" s="401" t="str">
        <f>IF(LEN(B2372)&gt;8,INDEX([1]CatGlob!$X:$X,MATCH(M2372,[1]CatGlob!$W:$W,0)),"")</f>
        <v>INTER</v>
      </c>
      <c r="Q2372" s="403" t="str">
        <f>INDEX([1]CatGlob!P:P,MATCH(M2372,[1]CatGlob!O:O,0))</f>
        <v>RVI</v>
      </c>
      <c r="R2372" s="403" t="s">
        <v>601</v>
      </c>
      <c r="S2372" s="403" t="s">
        <v>601</v>
      </c>
      <c r="T2372" s="403" t="str">
        <f>INDEX([1]CatGlob!$D:$D,MATCH($M2372,[1]CatGlob!$C:$C,0))</f>
        <v>RVI</v>
      </c>
      <c r="U2372" s="403" t="s">
        <v>4652</v>
      </c>
      <c r="V2372" s="404" t="str">
        <f>INDEX([1]CatGlob!$F:$F,MATCH($M2372,[1]CatGlob!$C:$C,0))</f>
        <v>RVI</v>
      </c>
      <c r="W2372" s="405"/>
      <c r="X2372" s="406">
        <v>0</v>
      </c>
      <c r="Y2372" s="407">
        <v>0</v>
      </c>
      <c r="Z2372" s="408">
        <v>0</v>
      </c>
      <c r="AA2372" s="407">
        <v>0</v>
      </c>
      <c r="AB2372" s="408">
        <v>0</v>
      </c>
      <c r="AC2372" s="407">
        <v>0</v>
      </c>
      <c r="AD2372" s="408">
        <v>0</v>
      </c>
      <c r="AE2372" s="407">
        <v>0</v>
      </c>
      <c r="AF2372" s="408">
        <v>0</v>
      </c>
      <c r="AG2372" s="407">
        <v>0</v>
      </c>
      <c r="AI2372" s="406">
        <v>0</v>
      </c>
      <c r="AJ2372" s="407">
        <v>0</v>
      </c>
      <c r="AK2372" s="408">
        <v>0</v>
      </c>
      <c r="AL2372" s="407">
        <v>0</v>
      </c>
      <c r="AM2372" s="408">
        <v>0</v>
      </c>
      <c r="AN2372" s="407">
        <v>0</v>
      </c>
      <c r="AO2372" s="408">
        <v>0</v>
      </c>
      <c r="AP2372" s="407">
        <v>0</v>
      </c>
      <c r="AQ2372" s="408">
        <v>0</v>
      </c>
      <c r="AR2372" s="407">
        <v>0</v>
      </c>
      <c r="AT2372" s="406">
        <v>0</v>
      </c>
      <c r="AU2372" s="407">
        <v>0</v>
      </c>
      <c r="AV2372" s="408">
        <v>0</v>
      </c>
      <c r="AW2372" s="407">
        <v>0</v>
      </c>
      <c r="AX2372" s="408">
        <v>0</v>
      </c>
      <c r="AY2372" s="407">
        <v>0</v>
      </c>
      <c r="AZ2372" s="408">
        <v>0</v>
      </c>
      <c r="BA2372" s="407">
        <v>0</v>
      </c>
      <c r="BB2372" s="408">
        <v>0</v>
      </c>
      <c r="BC2372" s="407">
        <v>0</v>
      </c>
    </row>
    <row r="2373" spans="1:55" x14ac:dyDescent="0.35">
      <c r="A2373" s="385" t="str" cm="1">
        <f t="array" ref="A2373">IFERROR(_xlfn.IFS(AND(F2373="Renta Variable",O2373=1),IFERROR(MATCH(B2373,[1]RV_Det!C:C,0),"Rev"),AND(J2373="Corporativa",O2373=1,I2373="EM"),IFERROR(MATCH(B2373,[1]RF_Corps!B:B,0),"Rev"),AND(F2373="Alternativos",O2373=1),IFERROR(MATCH(B2373,[1]Rep4!C:C,0),"Rev")),"")</f>
        <v/>
      </c>
      <c r="B2373" s="394" t="s">
        <v>6275</v>
      </c>
      <c r="C2373" s="409" t="s">
        <v>6276</v>
      </c>
      <c r="D2373" s="395" t="s">
        <v>2264</v>
      </c>
      <c r="E2373" s="396" t="str">
        <f>IF(B2373="","",INDEX([1]CatGlob!$S:$S,IFERROR(MATCH(MID(B2373,7,1),[1]CatGlob!$R:$R,0),MATCH(MID(B2373,1,2),[1]CatGlob!$R:$R,0))))</f>
        <v>DOL</v>
      </c>
      <c r="F2373" s="397" t="s">
        <v>43</v>
      </c>
      <c r="G2373" s="398" t="s">
        <v>358</v>
      </c>
      <c r="H2373" s="399" t="s">
        <v>94</v>
      </c>
      <c r="I2373" s="399" t="s">
        <v>110</v>
      </c>
      <c r="J2373" s="399" t="s">
        <v>56</v>
      </c>
      <c r="K2373" s="396" t="s">
        <v>600</v>
      </c>
      <c r="L2373" s="400" t="str">
        <f>IF(ISERROR(MATCH(M2373,M$10:M2372,0)),M2373,"")</f>
        <v/>
      </c>
      <c r="M2373" s="401" t="str">
        <f>IF(B2373="","",IF(ISERROR(MATCH(F2373&amp;"_"&amp;G2373&amp;"_"&amp;H2373&amp;"_"&amp;I2373&amp;"_"&amp;J2373&amp;IF(K2373="","","_"&amp;K2373),[1]CatGlob!$B:$B,0)),F2373&amp;"_"&amp;G2373&amp;"_"&amp;H2373&amp;"_"&amp;I2373&amp;"_"&amp;J2373&amp;IF(K2373="","","_"&amp;K2373),INDEX([1]CatGlob!$C:$C,MATCH(F2373&amp;"_"&amp;G2373&amp;"_"&amp;H2373&amp;"_"&amp;I2373&amp;"_"&amp;J2373&amp;IF(K2373="","","_"&amp;K2373),[1]CatGlob!$B:$B,0))))</f>
        <v>RVI_EM_LATAM_CHI_SF</v>
      </c>
      <c r="N2373" s="402" t="str">
        <f t="shared" si="73"/>
        <v/>
      </c>
      <c r="O2373" s="402" t="str">
        <f t="shared" si="72"/>
        <v/>
      </c>
      <c r="P2373" s="401" t="str">
        <f>IF(LEN(B2373)&gt;8,INDEX([1]CatGlob!$X:$X,MATCH(M2373,[1]CatGlob!$W:$W,0)),"")</f>
        <v>INTER</v>
      </c>
      <c r="Q2373" s="403" t="str">
        <f>INDEX([1]CatGlob!P:P,MATCH(M2373,[1]CatGlob!O:O,0))</f>
        <v>RVI</v>
      </c>
      <c r="R2373" s="403" t="s">
        <v>601</v>
      </c>
      <c r="S2373" s="403" t="s">
        <v>601</v>
      </c>
      <c r="T2373" s="403" t="str">
        <f>INDEX([1]CatGlob!$D:$D,MATCH($M2373,[1]CatGlob!$C:$C,0))</f>
        <v>RVI</v>
      </c>
      <c r="U2373" s="403" t="s">
        <v>5613</v>
      </c>
      <c r="V2373" s="404" t="str">
        <f>INDEX([1]CatGlob!$F:$F,MATCH($M2373,[1]CatGlob!$C:$C,0))</f>
        <v>RVI</v>
      </c>
      <c r="W2373" s="405"/>
      <c r="X2373" s="406">
        <v>0</v>
      </c>
      <c r="Y2373" s="407">
        <v>0</v>
      </c>
      <c r="Z2373" s="408">
        <v>0</v>
      </c>
      <c r="AA2373" s="407">
        <v>0</v>
      </c>
      <c r="AB2373" s="408">
        <v>0</v>
      </c>
      <c r="AC2373" s="407">
        <v>0</v>
      </c>
      <c r="AD2373" s="408">
        <v>0</v>
      </c>
      <c r="AE2373" s="407">
        <v>0</v>
      </c>
      <c r="AF2373" s="408">
        <v>0</v>
      </c>
      <c r="AG2373" s="407">
        <v>0</v>
      </c>
      <c r="AI2373" s="406">
        <v>0</v>
      </c>
      <c r="AJ2373" s="407">
        <v>0</v>
      </c>
      <c r="AK2373" s="408">
        <v>0</v>
      </c>
      <c r="AL2373" s="407">
        <v>0</v>
      </c>
      <c r="AM2373" s="408">
        <v>0</v>
      </c>
      <c r="AN2373" s="407">
        <v>0</v>
      </c>
      <c r="AO2373" s="408">
        <v>0</v>
      </c>
      <c r="AP2373" s="407">
        <v>0</v>
      </c>
      <c r="AQ2373" s="408">
        <v>0</v>
      </c>
      <c r="AR2373" s="407">
        <v>0</v>
      </c>
      <c r="AT2373" s="406">
        <v>0</v>
      </c>
      <c r="AU2373" s="407">
        <v>0</v>
      </c>
      <c r="AV2373" s="408">
        <v>0</v>
      </c>
      <c r="AW2373" s="407">
        <v>0</v>
      </c>
      <c r="AX2373" s="408">
        <v>0</v>
      </c>
      <c r="AY2373" s="407">
        <v>0</v>
      </c>
      <c r="AZ2373" s="408">
        <v>0</v>
      </c>
      <c r="BA2373" s="407">
        <v>0</v>
      </c>
      <c r="BB2373" s="408">
        <v>0</v>
      </c>
      <c r="BC2373" s="407">
        <v>0</v>
      </c>
    </row>
    <row r="2374" spans="1:55" x14ac:dyDescent="0.35">
      <c r="A2374" s="385" t="str" cm="1">
        <f t="array" ref="A2374">IFERROR(_xlfn.IFS(AND(F2374="Renta Variable",O2374=1),IFERROR(MATCH(B2374,[1]RV_Det!C:C,0),"Rev"),AND(J2374="Corporativa",O2374=1,I2374="EM"),IFERROR(MATCH(B2374,[1]RF_Corps!B:B,0),"Rev"),AND(F2374="Alternativos",O2374=1),IFERROR(MATCH(B2374,[1]Rep4!C:C,0),"Rev")),"")</f>
        <v/>
      </c>
      <c r="B2374" s="394" t="s">
        <v>6277</v>
      </c>
      <c r="C2374" s="409" t="s">
        <v>6278</v>
      </c>
      <c r="D2374" s="395" t="s">
        <v>6279</v>
      </c>
      <c r="E2374" s="396" t="str">
        <f>IF(B2374="","",INDEX([1]CatGlob!$S:$S,IFERROR(MATCH(MID(B2374,7,1),[1]CatGlob!$R:$R,0),MATCH(MID(B2374,1,2),[1]CatGlob!$R:$R,0))))</f>
        <v>DOL</v>
      </c>
      <c r="F2374" s="397" t="s">
        <v>43</v>
      </c>
      <c r="G2374" s="398" t="s">
        <v>358</v>
      </c>
      <c r="H2374" s="399" t="s">
        <v>94</v>
      </c>
      <c r="I2374" s="399" t="s">
        <v>120</v>
      </c>
      <c r="J2374" s="399" t="s">
        <v>6252</v>
      </c>
      <c r="K2374" s="396" t="s">
        <v>600</v>
      </c>
      <c r="L2374" s="400" t="str">
        <f>IF(ISERROR(MATCH(M2374,M$10:M2373,0)),M2374,"")</f>
        <v>RVI_EM_LATAM_COL_AER</v>
      </c>
      <c r="M2374" s="401" t="str">
        <f>IF(B2374="","",IF(ISERROR(MATCH(F2374&amp;"_"&amp;G2374&amp;"_"&amp;H2374&amp;"_"&amp;I2374&amp;"_"&amp;J2374&amp;IF(K2374="","","_"&amp;K2374),[1]CatGlob!$B:$B,0)),F2374&amp;"_"&amp;G2374&amp;"_"&amp;H2374&amp;"_"&amp;I2374&amp;"_"&amp;J2374&amp;IF(K2374="","","_"&amp;K2374),INDEX([1]CatGlob!$C:$C,MATCH(F2374&amp;"_"&amp;G2374&amp;"_"&amp;H2374&amp;"_"&amp;I2374&amp;"_"&amp;J2374&amp;IF(K2374="","","_"&amp;K2374),[1]CatGlob!$B:$B,0))))</f>
        <v>RVI_EM_LATAM_COL_AER</v>
      </c>
      <c r="N2374" s="402" t="str">
        <f t="shared" si="73"/>
        <v/>
      </c>
      <c r="O2374" s="402" t="str">
        <f t="shared" ref="O2374:O2438" si="74">IF(SUM(ABS(AF2374),ABS(AQ2374),ABS(BB2374))&lt;&gt;0,1,"")</f>
        <v/>
      </c>
      <c r="P2374" s="401" t="str">
        <f>IF(LEN(B2374)&gt;8,INDEX([1]CatGlob!$X:$X,MATCH(M2374,[1]CatGlob!$W:$W,0)),"")</f>
        <v>INTER</v>
      </c>
      <c r="Q2374" s="403" t="str">
        <f>INDEX([1]CatGlob!P:P,MATCH(M2374,[1]CatGlob!O:O,0))</f>
        <v>RVI</v>
      </c>
      <c r="R2374" s="403" t="s">
        <v>601</v>
      </c>
      <c r="S2374" s="403" t="s">
        <v>601</v>
      </c>
      <c r="T2374" s="403" t="str">
        <f>INDEX([1]CatGlob!$D:$D,MATCH($M2374,[1]CatGlob!$C:$C,0))</f>
        <v>RVI</v>
      </c>
      <c r="U2374" s="403" t="s">
        <v>4652</v>
      </c>
      <c r="V2374" s="404" t="str">
        <f>INDEX([1]CatGlob!$F:$F,MATCH($M2374,[1]CatGlob!$C:$C,0))</f>
        <v>RVI</v>
      </c>
      <c r="W2374" s="405"/>
      <c r="X2374" s="406">
        <v>0</v>
      </c>
      <c r="Y2374" s="407">
        <v>0</v>
      </c>
      <c r="Z2374" s="408">
        <v>0</v>
      </c>
      <c r="AA2374" s="407">
        <v>0</v>
      </c>
      <c r="AB2374" s="408">
        <v>0</v>
      </c>
      <c r="AC2374" s="407">
        <v>0</v>
      </c>
      <c r="AD2374" s="408">
        <v>0</v>
      </c>
      <c r="AE2374" s="407">
        <v>0</v>
      </c>
      <c r="AF2374" s="408">
        <v>0</v>
      </c>
      <c r="AG2374" s="407">
        <v>0</v>
      </c>
      <c r="AI2374" s="406">
        <v>0</v>
      </c>
      <c r="AJ2374" s="407">
        <v>0</v>
      </c>
      <c r="AK2374" s="408">
        <v>0</v>
      </c>
      <c r="AL2374" s="407">
        <v>0</v>
      </c>
      <c r="AM2374" s="408">
        <v>0</v>
      </c>
      <c r="AN2374" s="407">
        <v>0</v>
      </c>
      <c r="AO2374" s="408">
        <v>0</v>
      </c>
      <c r="AP2374" s="407">
        <v>0</v>
      </c>
      <c r="AQ2374" s="408">
        <v>0</v>
      </c>
      <c r="AR2374" s="407">
        <v>0</v>
      </c>
      <c r="AT2374" s="406">
        <v>0</v>
      </c>
      <c r="AU2374" s="407">
        <v>0</v>
      </c>
      <c r="AV2374" s="408">
        <v>0</v>
      </c>
      <c r="AW2374" s="407">
        <v>0</v>
      </c>
      <c r="AX2374" s="408">
        <v>0</v>
      </c>
      <c r="AY2374" s="407">
        <v>0</v>
      </c>
      <c r="AZ2374" s="408">
        <v>0</v>
      </c>
      <c r="BA2374" s="407">
        <v>0</v>
      </c>
      <c r="BB2374" s="408">
        <v>0</v>
      </c>
      <c r="BC2374" s="407">
        <v>0</v>
      </c>
    </row>
    <row r="2375" spans="1:55" x14ac:dyDescent="0.35">
      <c r="A2375" s="385" t="str" cm="1">
        <f t="array" ref="A2375">IFERROR(_xlfn.IFS(AND(F2375="Renta Variable",O2375=1),IFERROR(MATCH(B2375,[1]RV_Det!C:C,0),"Rev"),AND(J2375="Corporativa",O2375=1,I2375="EM"),IFERROR(MATCH(B2375,[1]RF_Corps!B:B,0),"Rev"),AND(F2375="Alternativos",O2375=1),IFERROR(MATCH(B2375,[1]Rep4!C:C,0),"Rev")),"")</f>
        <v/>
      </c>
      <c r="B2375" s="394" t="s">
        <v>6280</v>
      </c>
      <c r="C2375" s="409" t="s">
        <v>6281</v>
      </c>
      <c r="D2375" s="395" t="s">
        <v>6279</v>
      </c>
      <c r="E2375" s="396" t="str">
        <f>IF(B2375="","",INDEX([1]CatGlob!$S:$S,IFERROR(MATCH(MID(B2375,7,1),[1]CatGlob!$R:$R,0),MATCH(MID(B2375,1,2),[1]CatGlob!$R:$R,0))))</f>
        <v>COP</v>
      </c>
      <c r="F2375" s="397" t="s">
        <v>43</v>
      </c>
      <c r="G2375" s="398" t="s">
        <v>358</v>
      </c>
      <c r="H2375" s="399" t="s">
        <v>94</v>
      </c>
      <c r="I2375" s="399" t="s">
        <v>120</v>
      </c>
      <c r="J2375" s="399" t="s">
        <v>6252</v>
      </c>
      <c r="K2375" s="396" t="s">
        <v>600</v>
      </c>
      <c r="L2375" s="400" t="str">
        <f>IF(ISERROR(MATCH(M2375,M$10:M2374,0)),M2375,"")</f>
        <v/>
      </c>
      <c r="M2375" s="401" t="str">
        <f>IF(B2375="","",IF(ISERROR(MATCH(F2375&amp;"_"&amp;G2375&amp;"_"&amp;H2375&amp;"_"&amp;I2375&amp;"_"&amp;J2375&amp;IF(K2375="","","_"&amp;K2375),[1]CatGlob!$B:$B,0)),F2375&amp;"_"&amp;G2375&amp;"_"&amp;H2375&amp;"_"&amp;I2375&amp;"_"&amp;J2375&amp;IF(K2375="","","_"&amp;K2375),INDEX([1]CatGlob!$C:$C,MATCH(F2375&amp;"_"&amp;G2375&amp;"_"&amp;H2375&amp;"_"&amp;I2375&amp;"_"&amp;J2375&amp;IF(K2375="","","_"&amp;K2375),[1]CatGlob!$B:$B,0))))</f>
        <v>RVI_EM_LATAM_COL_AER</v>
      </c>
      <c r="N2375" s="402" t="str">
        <f t="shared" si="73"/>
        <v/>
      </c>
      <c r="O2375" s="402" t="str">
        <f t="shared" si="74"/>
        <v/>
      </c>
      <c r="P2375" s="401" t="str">
        <f>IF(LEN(B2375)&gt;8,INDEX([1]CatGlob!$X:$X,MATCH(M2375,[1]CatGlob!$W:$W,0)),"")</f>
        <v>INTER</v>
      </c>
      <c r="Q2375" s="403" t="str">
        <f>INDEX([1]CatGlob!P:P,MATCH(M2375,[1]CatGlob!O:O,0))</f>
        <v>RVI</v>
      </c>
      <c r="R2375" s="403" t="s">
        <v>601</v>
      </c>
      <c r="S2375" s="403" t="s">
        <v>601</v>
      </c>
      <c r="T2375" s="403" t="str">
        <f>INDEX([1]CatGlob!$D:$D,MATCH($M2375,[1]CatGlob!$C:$C,0))</f>
        <v>RVI</v>
      </c>
      <c r="U2375" s="403" t="s">
        <v>4652</v>
      </c>
      <c r="V2375" s="404" t="str">
        <f>INDEX([1]CatGlob!$F:$F,MATCH($M2375,[1]CatGlob!$C:$C,0))</f>
        <v>RVI</v>
      </c>
      <c r="W2375" s="405"/>
      <c r="X2375" s="406">
        <v>0</v>
      </c>
      <c r="Y2375" s="407">
        <v>0</v>
      </c>
      <c r="Z2375" s="408">
        <v>0</v>
      </c>
      <c r="AA2375" s="407">
        <v>0</v>
      </c>
      <c r="AB2375" s="408">
        <v>0</v>
      </c>
      <c r="AC2375" s="407">
        <v>0</v>
      </c>
      <c r="AD2375" s="408">
        <v>0</v>
      </c>
      <c r="AE2375" s="407">
        <v>0</v>
      </c>
      <c r="AF2375" s="408">
        <v>0</v>
      </c>
      <c r="AG2375" s="407">
        <v>0</v>
      </c>
      <c r="AI2375" s="406">
        <v>0</v>
      </c>
      <c r="AJ2375" s="407">
        <v>0</v>
      </c>
      <c r="AK2375" s="408">
        <v>0</v>
      </c>
      <c r="AL2375" s="407">
        <v>0</v>
      </c>
      <c r="AM2375" s="408">
        <v>0</v>
      </c>
      <c r="AN2375" s="407">
        <v>0</v>
      </c>
      <c r="AO2375" s="408">
        <v>0</v>
      </c>
      <c r="AP2375" s="407">
        <v>0</v>
      </c>
      <c r="AQ2375" s="408">
        <v>0</v>
      </c>
      <c r="AR2375" s="407">
        <v>0</v>
      </c>
      <c r="AT2375" s="406">
        <v>0</v>
      </c>
      <c r="AU2375" s="407">
        <v>0</v>
      </c>
      <c r="AV2375" s="408">
        <v>0</v>
      </c>
      <c r="AW2375" s="407">
        <v>0</v>
      </c>
      <c r="AX2375" s="408">
        <v>0</v>
      </c>
      <c r="AY2375" s="407">
        <v>0</v>
      </c>
      <c r="AZ2375" s="408">
        <v>0</v>
      </c>
      <c r="BA2375" s="407">
        <v>0</v>
      </c>
      <c r="BB2375" s="408">
        <v>0</v>
      </c>
      <c r="BC2375" s="407">
        <v>0</v>
      </c>
    </row>
    <row r="2376" spans="1:55" x14ac:dyDescent="0.35">
      <c r="A2376" s="385" t="str" cm="1">
        <f t="array" ref="A2376">IFERROR(_xlfn.IFS(AND(F2376="Renta Variable",O2376=1),IFERROR(MATCH(B2376,[1]RV_Det!C:C,0),"Rev"),AND(J2376="Corporativa",O2376=1,I2376="EM"),IFERROR(MATCH(B2376,[1]RF_Corps!B:B,0),"Rev"),AND(F2376="Alternativos",O2376=1),IFERROR(MATCH(B2376,[1]Rep4!C:C,0),"Rev")),"")</f>
        <v/>
      </c>
      <c r="B2376" s="394" t="s">
        <v>6282</v>
      </c>
      <c r="C2376" s="409" t="s">
        <v>6283</v>
      </c>
      <c r="D2376" s="395" t="s">
        <v>1646</v>
      </c>
      <c r="E2376" s="396" t="str">
        <f>IF(B2376="","",INDEX([1]CatGlob!$S:$S,IFERROR(MATCH(MID(B2376,7,1),[1]CatGlob!$R:$R,0),MATCH(MID(B2376,1,2),[1]CatGlob!$R:$R,0))))</f>
        <v>CAD</v>
      </c>
      <c r="F2376" s="397" t="s">
        <v>43</v>
      </c>
      <c r="G2376" s="398" t="s">
        <v>358</v>
      </c>
      <c r="H2376" s="399" t="s">
        <v>94</v>
      </c>
      <c r="I2376" s="399" t="s">
        <v>120</v>
      </c>
      <c r="J2376" s="399" t="s">
        <v>6219</v>
      </c>
      <c r="K2376" s="396" t="s">
        <v>600</v>
      </c>
      <c r="L2376" s="400" t="str">
        <f>IF(ISERROR(MATCH(M2376,M$10:M2375,0)),M2376,"")</f>
        <v>RVI_EM_LATAM_COL_ENE</v>
      </c>
      <c r="M2376" s="401" t="str">
        <f>IF(B2376="","",IF(ISERROR(MATCH(F2376&amp;"_"&amp;G2376&amp;"_"&amp;H2376&amp;"_"&amp;I2376&amp;"_"&amp;J2376&amp;IF(K2376="","","_"&amp;K2376),[1]CatGlob!$B:$B,0)),F2376&amp;"_"&amp;G2376&amp;"_"&amp;H2376&amp;"_"&amp;I2376&amp;"_"&amp;J2376&amp;IF(K2376="","","_"&amp;K2376),INDEX([1]CatGlob!$C:$C,MATCH(F2376&amp;"_"&amp;G2376&amp;"_"&amp;H2376&amp;"_"&amp;I2376&amp;"_"&amp;J2376&amp;IF(K2376="","","_"&amp;K2376),[1]CatGlob!$B:$B,0))))</f>
        <v>RVI_EM_LATAM_COL_ENE</v>
      </c>
      <c r="N2376" s="402" t="str">
        <f t="shared" si="73"/>
        <v/>
      </c>
      <c r="O2376" s="402" t="str">
        <f t="shared" si="74"/>
        <v/>
      </c>
      <c r="P2376" s="401" t="str">
        <f>IF(LEN(B2376)&gt;8,INDEX([1]CatGlob!$X:$X,MATCH(M2376,[1]CatGlob!$W:$W,0)),"")</f>
        <v>INTER</v>
      </c>
      <c r="Q2376" s="403" t="str">
        <f>INDEX([1]CatGlob!P:P,MATCH(M2376,[1]CatGlob!O:O,0))</f>
        <v>RVI</v>
      </c>
      <c r="R2376" s="403" t="s">
        <v>601</v>
      </c>
      <c r="S2376" s="403" t="s">
        <v>601</v>
      </c>
      <c r="T2376" s="403" t="str">
        <f>INDEX([1]CatGlob!$D:$D,MATCH($M2376,[1]CatGlob!$C:$C,0))</f>
        <v>RVI</v>
      </c>
      <c r="U2376" s="403" t="s">
        <v>4652</v>
      </c>
      <c r="V2376" s="404" t="str">
        <f>INDEX([1]CatGlob!$F:$F,MATCH($M2376,[1]CatGlob!$C:$C,0))</f>
        <v>RVI</v>
      </c>
      <c r="W2376" s="405"/>
      <c r="X2376" s="406">
        <v>0</v>
      </c>
      <c r="Y2376" s="407">
        <v>0</v>
      </c>
      <c r="Z2376" s="408">
        <v>0</v>
      </c>
      <c r="AA2376" s="407">
        <v>0</v>
      </c>
      <c r="AB2376" s="408">
        <v>0</v>
      </c>
      <c r="AC2376" s="407">
        <v>0</v>
      </c>
      <c r="AD2376" s="408">
        <v>0</v>
      </c>
      <c r="AE2376" s="407">
        <v>0</v>
      </c>
      <c r="AF2376" s="408">
        <v>0</v>
      </c>
      <c r="AG2376" s="407">
        <v>0</v>
      </c>
      <c r="AI2376" s="406">
        <v>0</v>
      </c>
      <c r="AJ2376" s="407">
        <v>0</v>
      </c>
      <c r="AK2376" s="408">
        <v>0</v>
      </c>
      <c r="AL2376" s="407">
        <v>0</v>
      </c>
      <c r="AM2376" s="408">
        <v>0</v>
      </c>
      <c r="AN2376" s="407">
        <v>0</v>
      </c>
      <c r="AO2376" s="408">
        <v>0</v>
      </c>
      <c r="AP2376" s="407">
        <v>0</v>
      </c>
      <c r="AQ2376" s="408">
        <v>0</v>
      </c>
      <c r="AR2376" s="407">
        <v>0</v>
      </c>
      <c r="AT2376" s="406">
        <v>0</v>
      </c>
      <c r="AU2376" s="407">
        <v>0</v>
      </c>
      <c r="AV2376" s="408">
        <v>0</v>
      </c>
      <c r="AW2376" s="407">
        <v>0</v>
      </c>
      <c r="AX2376" s="408">
        <v>0</v>
      </c>
      <c r="AY2376" s="407">
        <v>0</v>
      </c>
      <c r="AZ2376" s="408">
        <v>0</v>
      </c>
      <c r="BA2376" s="407">
        <v>0</v>
      </c>
      <c r="BB2376" s="408">
        <v>0</v>
      </c>
      <c r="BC2376" s="407">
        <v>0</v>
      </c>
    </row>
    <row r="2377" spans="1:55" x14ac:dyDescent="0.35">
      <c r="A2377" s="385" t="str" cm="1">
        <f t="array" ref="A2377">IFERROR(_xlfn.IFS(AND(F2377="Renta Variable",O2377=1),IFERROR(MATCH(B2377,[1]RV_Det!C:C,0),"Rev"),AND(J2377="Corporativa",O2377=1,I2377="EM"),IFERROR(MATCH(B2377,[1]RF_Corps!B:B,0),"Rev"),AND(F2377="Alternativos",O2377=1),IFERROR(MATCH(B2377,[1]Rep4!C:C,0),"Rev")),"")</f>
        <v/>
      </c>
      <c r="B2377" s="394" t="s">
        <v>6284</v>
      </c>
      <c r="C2377" s="409" t="s">
        <v>6285</v>
      </c>
      <c r="D2377" s="395" t="s">
        <v>6286</v>
      </c>
      <c r="E2377" s="396" t="str">
        <f>IF(B2377="","",INDEX([1]CatGlob!$S:$S,IFERROR(MATCH(MID(B2377,7,1),[1]CatGlob!$R:$R,0),MATCH(MID(B2377,1,2),[1]CatGlob!$R:$R,0))))</f>
        <v>DOL</v>
      </c>
      <c r="F2377" s="397" t="s">
        <v>43</v>
      </c>
      <c r="G2377" s="398" t="s">
        <v>358</v>
      </c>
      <c r="H2377" s="399" t="s">
        <v>94</v>
      </c>
      <c r="I2377" s="399" t="s">
        <v>120</v>
      </c>
      <c r="J2377" s="399" t="s">
        <v>56</v>
      </c>
      <c r="K2377" s="396" t="s">
        <v>600</v>
      </c>
      <c r="L2377" s="400" t="str">
        <f>IF(ISERROR(MATCH(M2377,M$10:M2376,0)),M2377,"")</f>
        <v>RVI_EM_LATAM_COL_SF</v>
      </c>
      <c r="M2377" s="401" t="str">
        <f>IF(B2377="","",IF(ISERROR(MATCH(F2377&amp;"_"&amp;G2377&amp;"_"&amp;H2377&amp;"_"&amp;I2377&amp;"_"&amp;J2377&amp;IF(K2377="","","_"&amp;K2377),[1]CatGlob!$B:$B,0)),F2377&amp;"_"&amp;G2377&amp;"_"&amp;H2377&amp;"_"&amp;I2377&amp;"_"&amp;J2377&amp;IF(K2377="","","_"&amp;K2377),INDEX([1]CatGlob!$C:$C,MATCH(F2377&amp;"_"&amp;G2377&amp;"_"&amp;H2377&amp;"_"&amp;I2377&amp;"_"&amp;J2377&amp;IF(K2377="","","_"&amp;K2377),[1]CatGlob!$B:$B,0))))</f>
        <v>RVI_EM_LATAM_COL_SF</v>
      </c>
      <c r="N2377" s="402" t="str">
        <f t="shared" ref="N2377:N2441" si="75">+IF(AND(F2377="Renta Fija",SUM(ABS(AF2377),ABS(AQ2377),ABS(BB2377))&lt;&gt;0),IF(GG2377&lt;&gt;0,"","rev"),"")</f>
        <v/>
      </c>
      <c r="O2377" s="402" t="str">
        <f t="shared" si="74"/>
        <v/>
      </c>
      <c r="P2377" s="401" t="str">
        <f>IF(LEN(B2377)&gt;8,INDEX([1]CatGlob!$X:$X,MATCH(M2377,[1]CatGlob!$W:$W,0)),"")</f>
        <v>INTER</v>
      </c>
      <c r="Q2377" s="403" t="str">
        <f>INDEX([1]CatGlob!P:P,MATCH(M2377,[1]CatGlob!O:O,0))</f>
        <v>RVI</v>
      </c>
      <c r="R2377" s="403" t="s">
        <v>601</v>
      </c>
      <c r="S2377" s="403" t="s">
        <v>601</v>
      </c>
      <c r="T2377" s="403" t="str">
        <f>INDEX([1]CatGlob!$D:$D,MATCH($M2377,[1]CatGlob!$C:$C,0))</f>
        <v>RVI</v>
      </c>
      <c r="U2377" s="403" t="s">
        <v>5613</v>
      </c>
      <c r="V2377" s="404" t="str">
        <f>INDEX([1]CatGlob!$F:$F,MATCH($M2377,[1]CatGlob!$C:$C,0))</f>
        <v>RVI</v>
      </c>
      <c r="W2377" s="405"/>
      <c r="X2377" s="406">
        <v>0</v>
      </c>
      <c r="Y2377" s="407">
        <v>0</v>
      </c>
      <c r="Z2377" s="408">
        <v>0</v>
      </c>
      <c r="AA2377" s="407">
        <v>0</v>
      </c>
      <c r="AB2377" s="408">
        <v>0</v>
      </c>
      <c r="AC2377" s="407">
        <v>0</v>
      </c>
      <c r="AD2377" s="408">
        <v>0</v>
      </c>
      <c r="AE2377" s="407">
        <v>0</v>
      </c>
      <c r="AF2377" s="408">
        <v>0</v>
      </c>
      <c r="AG2377" s="407">
        <v>0</v>
      </c>
      <c r="AI2377" s="406">
        <v>0</v>
      </c>
      <c r="AJ2377" s="407">
        <v>0</v>
      </c>
      <c r="AK2377" s="408">
        <v>0</v>
      </c>
      <c r="AL2377" s="407">
        <v>0</v>
      </c>
      <c r="AM2377" s="408">
        <v>0</v>
      </c>
      <c r="AN2377" s="407">
        <v>0</v>
      </c>
      <c r="AO2377" s="408">
        <v>0</v>
      </c>
      <c r="AP2377" s="407">
        <v>0</v>
      </c>
      <c r="AQ2377" s="408">
        <v>0</v>
      </c>
      <c r="AR2377" s="407">
        <v>0</v>
      </c>
      <c r="AT2377" s="406">
        <v>0</v>
      </c>
      <c r="AU2377" s="407">
        <v>0</v>
      </c>
      <c r="AV2377" s="408">
        <v>0</v>
      </c>
      <c r="AW2377" s="407">
        <v>0</v>
      </c>
      <c r="AX2377" s="408">
        <v>0</v>
      </c>
      <c r="AY2377" s="407">
        <v>0</v>
      </c>
      <c r="AZ2377" s="408">
        <v>0</v>
      </c>
      <c r="BA2377" s="407">
        <v>0</v>
      </c>
      <c r="BB2377" s="408">
        <v>0</v>
      </c>
      <c r="BC2377" s="407">
        <v>0</v>
      </c>
    </row>
    <row r="2378" spans="1:55" x14ac:dyDescent="0.35">
      <c r="A2378" s="385" t="str" cm="1">
        <f t="array" ref="A2378">IFERROR(_xlfn.IFS(AND(F2378="Renta Variable",O2378=1),IFERROR(MATCH(B2378,[1]RV_Det!C:C,0),"Rev"),AND(J2378="Corporativa",O2378=1,I2378="EM"),IFERROR(MATCH(B2378,[1]RF_Corps!B:B,0),"Rev"),AND(F2378="Alternativos",O2378=1),IFERROR(MATCH(B2378,[1]Rep4!C:C,0),"Rev")),"")</f>
        <v/>
      </c>
      <c r="B2378" s="394" t="s">
        <v>6287</v>
      </c>
      <c r="C2378" s="409" t="s">
        <v>6288</v>
      </c>
      <c r="D2378" s="395" t="s">
        <v>6289</v>
      </c>
      <c r="E2378" s="396" t="str">
        <f>IF(B2378="","",INDEX([1]CatGlob!$S:$S,IFERROR(MATCH(MID(B2378,7,1),[1]CatGlob!$R:$R,0),MATCH(MID(B2378,1,2),[1]CatGlob!$R:$R,0))))</f>
        <v>DOL</v>
      </c>
      <c r="F2378" s="397" t="s">
        <v>43</v>
      </c>
      <c r="G2378" s="398" t="s">
        <v>358</v>
      </c>
      <c r="H2378" s="399" t="s">
        <v>94</v>
      </c>
      <c r="I2378" s="399" t="s">
        <v>120</v>
      </c>
      <c r="J2378" s="399" t="s">
        <v>56</v>
      </c>
      <c r="K2378" s="396" t="s">
        <v>600</v>
      </c>
      <c r="L2378" s="400" t="str">
        <f>IF(ISERROR(MATCH(M2378,M$10:M2377,0)),M2378,"")</f>
        <v/>
      </c>
      <c r="M2378" s="401" t="str">
        <f>IF(B2378="","",IF(ISERROR(MATCH(F2378&amp;"_"&amp;G2378&amp;"_"&amp;H2378&amp;"_"&amp;I2378&amp;"_"&amp;J2378&amp;IF(K2378="","","_"&amp;K2378),[1]CatGlob!$B:$B,0)),F2378&amp;"_"&amp;G2378&amp;"_"&amp;H2378&amp;"_"&amp;I2378&amp;"_"&amp;J2378&amp;IF(K2378="","","_"&amp;K2378),INDEX([1]CatGlob!$C:$C,MATCH(F2378&amp;"_"&amp;G2378&amp;"_"&amp;H2378&amp;"_"&amp;I2378&amp;"_"&amp;J2378&amp;IF(K2378="","","_"&amp;K2378),[1]CatGlob!$B:$B,0))))</f>
        <v>RVI_EM_LATAM_COL_SF</v>
      </c>
      <c r="N2378" s="402" t="str">
        <f t="shared" si="75"/>
        <v/>
      </c>
      <c r="O2378" s="402" t="str">
        <f t="shared" si="74"/>
        <v/>
      </c>
      <c r="P2378" s="401" t="str">
        <f>IF(LEN(B2378)&gt;8,INDEX([1]CatGlob!$X:$X,MATCH(M2378,[1]CatGlob!$W:$W,0)),"")</f>
        <v>INTER</v>
      </c>
      <c r="Q2378" s="403" t="str">
        <f>INDEX([1]CatGlob!P:P,MATCH(M2378,[1]CatGlob!O:O,0))</f>
        <v>RVI</v>
      </c>
      <c r="R2378" s="403" t="s">
        <v>601</v>
      </c>
      <c r="S2378" s="403" t="s">
        <v>601</v>
      </c>
      <c r="T2378" s="403" t="str">
        <f>INDEX([1]CatGlob!$D:$D,MATCH($M2378,[1]CatGlob!$C:$C,0))</f>
        <v>RVI</v>
      </c>
      <c r="U2378" s="403" t="s">
        <v>5613</v>
      </c>
      <c r="V2378" s="404" t="str">
        <f>INDEX([1]CatGlob!$F:$F,MATCH($M2378,[1]CatGlob!$C:$C,0))</f>
        <v>RVI</v>
      </c>
      <c r="W2378" s="405"/>
      <c r="X2378" s="406">
        <v>0</v>
      </c>
      <c r="Y2378" s="407">
        <v>0</v>
      </c>
      <c r="Z2378" s="408">
        <v>0</v>
      </c>
      <c r="AA2378" s="407">
        <v>0</v>
      </c>
      <c r="AB2378" s="408">
        <v>0</v>
      </c>
      <c r="AC2378" s="407">
        <v>0</v>
      </c>
      <c r="AD2378" s="408">
        <v>0</v>
      </c>
      <c r="AE2378" s="407">
        <v>0</v>
      </c>
      <c r="AF2378" s="408">
        <v>0</v>
      </c>
      <c r="AG2378" s="407">
        <v>0</v>
      </c>
      <c r="AI2378" s="406">
        <v>0</v>
      </c>
      <c r="AJ2378" s="407">
        <v>0</v>
      </c>
      <c r="AK2378" s="408">
        <v>0</v>
      </c>
      <c r="AL2378" s="407">
        <v>0</v>
      </c>
      <c r="AM2378" s="408">
        <v>0</v>
      </c>
      <c r="AN2378" s="407">
        <v>0</v>
      </c>
      <c r="AO2378" s="408">
        <v>0</v>
      </c>
      <c r="AP2378" s="407">
        <v>0</v>
      </c>
      <c r="AQ2378" s="408">
        <v>0</v>
      </c>
      <c r="AR2378" s="407">
        <v>0</v>
      </c>
      <c r="AT2378" s="406">
        <v>0</v>
      </c>
      <c r="AU2378" s="407">
        <v>0</v>
      </c>
      <c r="AV2378" s="408">
        <v>0</v>
      </c>
      <c r="AW2378" s="407">
        <v>0</v>
      </c>
      <c r="AX2378" s="408">
        <v>0</v>
      </c>
      <c r="AY2378" s="407">
        <v>0</v>
      </c>
      <c r="AZ2378" s="408">
        <v>0</v>
      </c>
      <c r="BA2378" s="407">
        <v>0</v>
      </c>
      <c r="BB2378" s="408">
        <v>0</v>
      </c>
      <c r="BC2378" s="407">
        <v>0</v>
      </c>
    </row>
    <row r="2379" spans="1:55" x14ac:dyDescent="0.35">
      <c r="A2379" s="385" t="str" cm="1">
        <f t="array" ref="A2379">IFERROR(_xlfn.IFS(AND(F2379="Renta Variable",O2379=1),IFERROR(MATCH(B2379,[1]RV_Det!C:C,0),"Rev"),AND(J2379="Corporativa",O2379=1,I2379="EM"),IFERROR(MATCH(B2379,[1]RF_Corps!B:B,0),"Rev"),AND(F2379="Alternativos",O2379=1),IFERROR(MATCH(B2379,[1]Rep4!C:C,0),"Rev")),"")</f>
        <v/>
      </c>
      <c r="B2379" s="394" t="s">
        <v>6290</v>
      </c>
      <c r="C2379" s="409" t="s">
        <v>6291</v>
      </c>
      <c r="D2379" s="395" t="s">
        <v>6292</v>
      </c>
      <c r="E2379" s="396" t="str">
        <f>IF(B2379="","",INDEX([1]CatGlob!$S:$S,IFERROR(MATCH(MID(B2379,7,1),[1]CatGlob!$R:$R,0),MATCH(MID(B2379,1,2),[1]CatGlob!$R:$R,0))))</f>
        <v>COP</v>
      </c>
      <c r="F2379" s="397" t="s">
        <v>43</v>
      </c>
      <c r="G2379" s="398" t="s">
        <v>358</v>
      </c>
      <c r="H2379" s="399" t="s">
        <v>94</v>
      </c>
      <c r="I2379" s="399" t="s">
        <v>120</v>
      </c>
      <c r="J2379" s="399" t="s">
        <v>56</v>
      </c>
      <c r="K2379" s="396" t="s">
        <v>600</v>
      </c>
      <c r="L2379" s="400" t="str">
        <f>IF(ISERROR(MATCH(M2379,M$10:M2378,0)),M2379,"")</f>
        <v/>
      </c>
      <c r="M2379" s="401" t="str">
        <f>IF(B2379="","",IF(ISERROR(MATCH(F2379&amp;"_"&amp;G2379&amp;"_"&amp;H2379&amp;"_"&amp;I2379&amp;"_"&amp;J2379&amp;IF(K2379="","","_"&amp;K2379),[1]CatGlob!$B:$B,0)),F2379&amp;"_"&amp;G2379&amp;"_"&amp;H2379&amp;"_"&amp;I2379&amp;"_"&amp;J2379&amp;IF(K2379="","","_"&amp;K2379),INDEX([1]CatGlob!$C:$C,MATCH(F2379&amp;"_"&amp;G2379&amp;"_"&amp;H2379&amp;"_"&amp;I2379&amp;"_"&amp;J2379&amp;IF(K2379="","","_"&amp;K2379),[1]CatGlob!$B:$B,0))))</f>
        <v>RVI_EM_LATAM_COL_SF</v>
      </c>
      <c r="N2379" s="402" t="str">
        <f t="shared" si="75"/>
        <v/>
      </c>
      <c r="O2379" s="402" t="str">
        <f t="shared" si="74"/>
        <v/>
      </c>
      <c r="P2379" s="401" t="str">
        <f>IF(LEN(B2379)&gt;8,INDEX([1]CatGlob!$X:$X,MATCH(M2379,[1]CatGlob!$W:$W,0)),"")</f>
        <v>INTER</v>
      </c>
      <c r="Q2379" s="403" t="str">
        <f>INDEX([1]CatGlob!P:P,MATCH(M2379,[1]CatGlob!O:O,0))</f>
        <v>RVI</v>
      </c>
      <c r="R2379" s="403" t="s">
        <v>601</v>
      </c>
      <c r="S2379" s="403" t="s">
        <v>601</v>
      </c>
      <c r="T2379" s="403" t="str">
        <f>INDEX([1]CatGlob!$D:$D,MATCH($M2379,[1]CatGlob!$C:$C,0))</f>
        <v>RVI</v>
      </c>
      <c r="U2379" s="403" t="s">
        <v>5613</v>
      </c>
      <c r="V2379" s="404" t="str">
        <f>INDEX([1]CatGlob!$F:$F,MATCH($M2379,[1]CatGlob!$C:$C,0))</f>
        <v>RVI</v>
      </c>
      <c r="W2379" s="405"/>
      <c r="X2379" s="406">
        <v>0</v>
      </c>
      <c r="Y2379" s="407">
        <v>0</v>
      </c>
      <c r="Z2379" s="408">
        <v>0</v>
      </c>
      <c r="AA2379" s="407">
        <v>0</v>
      </c>
      <c r="AB2379" s="408">
        <v>0</v>
      </c>
      <c r="AC2379" s="407">
        <v>0</v>
      </c>
      <c r="AD2379" s="408">
        <v>0</v>
      </c>
      <c r="AE2379" s="407">
        <v>0</v>
      </c>
      <c r="AF2379" s="408">
        <v>0</v>
      </c>
      <c r="AG2379" s="407">
        <v>0</v>
      </c>
      <c r="AI2379" s="406">
        <v>0</v>
      </c>
      <c r="AJ2379" s="407">
        <v>0</v>
      </c>
      <c r="AK2379" s="408">
        <v>0</v>
      </c>
      <c r="AL2379" s="407">
        <v>0</v>
      </c>
      <c r="AM2379" s="408">
        <v>0</v>
      </c>
      <c r="AN2379" s="407">
        <v>0</v>
      </c>
      <c r="AO2379" s="408">
        <v>0</v>
      </c>
      <c r="AP2379" s="407">
        <v>0</v>
      </c>
      <c r="AQ2379" s="408">
        <v>0</v>
      </c>
      <c r="AR2379" s="407">
        <v>0</v>
      </c>
      <c r="AT2379" s="406">
        <v>0</v>
      </c>
      <c r="AU2379" s="407">
        <v>0</v>
      </c>
      <c r="AV2379" s="408">
        <v>0</v>
      </c>
      <c r="AW2379" s="407">
        <v>0</v>
      </c>
      <c r="AX2379" s="408">
        <v>0</v>
      </c>
      <c r="AY2379" s="407">
        <v>0</v>
      </c>
      <c r="AZ2379" s="408">
        <v>0</v>
      </c>
      <c r="BA2379" s="407">
        <v>0</v>
      </c>
      <c r="BB2379" s="408">
        <v>0</v>
      </c>
      <c r="BC2379" s="407">
        <v>0</v>
      </c>
    </row>
    <row r="2380" spans="1:55" x14ac:dyDescent="0.35">
      <c r="A2380" s="385" cm="1">
        <f t="array" ref="A2380">IFERROR(_xlfn.IFS(AND(F2380="Renta Variable",O2380=1),IFERROR(MATCH(B2380,[1]RV_Det!C:C,0),"Rev"),AND(J2380="Corporativa",O2380=1,I2380="EM"),IFERROR(MATCH(B2380,[1]RF_Corps!B:B,0),"Rev"),AND(F2380="Alternativos",O2380=1),IFERROR(MATCH(B2380,[1]Rep4!C:C,0),"Rev")),"")</f>
        <v>213</v>
      </c>
      <c r="B2380" s="394" t="s">
        <v>6293</v>
      </c>
      <c r="C2380" s="409" t="s">
        <v>6294</v>
      </c>
      <c r="D2380" s="395" t="s">
        <v>6295</v>
      </c>
      <c r="E2380" s="396" t="str">
        <f>IF(B2380="","",INDEX([1]CatGlob!$S:$S,IFERROR(MATCH(MID(B2380,7,1),[1]CatGlob!$R:$R,0),MATCH(MID(B2380,1,2),[1]CatGlob!$R:$R,0))))</f>
        <v>DOL</v>
      </c>
      <c r="F2380" s="397" t="s">
        <v>43</v>
      </c>
      <c r="G2380" s="398" t="s">
        <v>358</v>
      </c>
      <c r="H2380" s="399" t="s">
        <v>94</v>
      </c>
      <c r="I2380" s="399" t="s">
        <v>108</v>
      </c>
      <c r="J2380" s="399" t="s">
        <v>600</v>
      </c>
      <c r="K2380" s="396" t="s">
        <v>600</v>
      </c>
      <c r="L2380" s="400" t="str">
        <f>IF(ISERROR(MATCH(M2380,M$10:M2379,0)),M2380,"")</f>
        <v>RVI_EM_LATAM_FM</v>
      </c>
      <c r="M2380" s="401" t="str">
        <f>IF(B2380="","",IF(ISERROR(MATCH(F2380&amp;"_"&amp;G2380&amp;"_"&amp;H2380&amp;"_"&amp;I2380&amp;"_"&amp;J2380&amp;IF(K2380="","","_"&amp;K2380),[1]CatGlob!$B:$B,0)),F2380&amp;"_"&amp;G2380&amp;"_"&amp;H2380&amp;"_"&amp;I2380&amp;"_"&amp;J2380&amp;IF(K2380="","","_"&amp;K2380),INDEX([1]CatGlob!$C:$C,MATCH(F2380&amp;"_"&amp;G2380&amp;"_"&amp;H2380&amp;"_"&amp;I2380&amp;"_"&amp;J2380&amp;IF(K2380="","","_"&amp;K2380),[1]CatGlob!$B:$B,0))))</f>
        <v>RVI_EM_LATAM_FM</v>
      </c>
      <c r="N2380" s="402" t="str">
        <f t="shared" si="75"/>
        <v/>
      </c>
      <c r="O2380" s="402">
        <f t="shared" si="74"/>
        <v>1</v>
      </c>
      <c r="P2380" s="401" t="str">
        <f>IF(LEN(B2380)&gt;8,INDEX([1]CatGlob!$X:$X,MATCH(M2380,[1]CatGlob!$W:$W,0)),"")</f>
        <v>INTER</v>
      </c>
      <c r="Q2380" s="403" t="str">
        <f>INDEX([1]CatGlob!P:P,MATCH(M2380,[1]CatGlob!O:O,0))</f>
        <v>RVI</v>
      </c>
      <c r="R2380" s="403" t="s">
        <v>1017</v>
      </c>
      <c r="S2380" s="403" t="s">
        <v>1018</v>
      </c>
      <c r="T2380" s="403" t="str">
        <f>INDEX([1]CatGlob!$D:$D,MATCH($M2380,[1]CatGlob!$C:$C,0))</f>
        <v>RVI</v>
      </c>
      <c r="U2380" s="403" t="s">
        <v>602</v>
      </c>
      <c r="V2380" s="404" t="str">
        <f>INDEX([1]CatGlob!$F:$F,MATCH($M2380,[1]CatGlob!$C:$C,0))</f>
        <v>RVI</v>
      </c>
      <c r="W2380" s="405"/>
      <c r="X2380" s="406">
        <v>0</v>
      </c>
      <c r="Y2380" s="407">
        <v>0</v>
      </c>
      <c r="Z2380" s="408">
        <v>-2.2716718848630698E-3</v>
      </c>
      <c r="AA2380" s="407">
        <v>-0.17672618263686601</v>
      </c>
      <c r="AB2380" s="408">
        <v>0</v>
      </c>
      <c r="AC2380" s="407">
        <v>0</v>
      </c>
      <c r="AD2380" s="408">
        <v>-1.68634292923915E-3</v>
      </c>
      <c r="AE2380" s="407">
        <v>-0.131190138191739</v>
      </c>
      <c r="AF2380" s="408">
        <v>-9.0600153060567401E-4</v>
      </c>
      <c r="AG2380" s="407">
        <v>-7.0482974691075798E-2</v>
      </c>
      <c r="AI2380" s="406">
        <v>0</v>
      </c>
      <c r="AJ2380" s="407">
        <v>0</v>
      </c>
      <c r="AK2380" s="408">
        <v>-1.11052626408792E-2</v>
      </c>
      <c r="AL2380" s="407">
        <v>-0.86394108532172897</v>
      </c>
      <c r="AM2380" s="408">
        <v>0</v>
      </c>
      <c r="AN2380" s="407">
        <v>0</v>
      </c>
      <c r="AO2380" s="408">
        <v>-1.5875704940895099E-2</v>
      </c>
      <c r="AP2380" s="407">
        <v>-1.2350607275513099</v>
      </c>
      <c r="AQ2380" s="408">
        <v>-7.4431522704401301E-3</v>
      </c>
      <c r="AR2380" s="407">
        <v>-0.57904484195359995</v>
      </c>
      <c r="AT2380" s="406">
        <v>0</v>
      </c>
      <c r="AU2380" s="407">
        <v>0</v>
      </c>
      <c r="AV2380" s="408">
        <v>-6.6729030649896499E-3</v>
      </c>
      <c r="AW2380" s="407">
        <v>-0.51912280714549996</v>
      </c>
      <c r="AX2380" s="408">
        <v>0</v>
      </c>
      <c r="AY2380" s="407">
        <v>0</v>
      </c>
      <c r="AZ2380" s="408">
        <v>-1.84649834593128E-2</v>
      </c>
      <c r="BA2380" s="407">
        <v>-1.4364953235390701</v>
      </c>
      <c r="BB2380" s="408">
        <v>-8.4565083132071804E-3</v>
      </c>
      <c r="BC2380" s="407">
        <v>-0.65787953030998503</v>
      </c>
    </row>
    <row r="2381" spans="1:55" x14ac:dyDescent="0.35">
      <c r="A2381" s="385" t="str" cm="1">
        <f t="array" ref="A2381">IFERROR(_xlfn.IFS(AND(F2381="Renta Variable",O2381=1),IFERROR(MATCH(B2381,[1]RV_Det!C:C,0),"Rev"),AND(J2381="Corporativa",O2381=1,I2381="EM"),IFERROR(MATCH(B2381,[1]RF_Corps!B:B,0),"Rev"),AND(F2381="Alternativos",O2381=1),IFERROR(MATCH(B2381,[1]Rep4!C:C,0),"Rev")),"")</f>
        <v/>
      </c>
      <c r="B2381" s="394" t="s">
        <v>6296</v>
      </c>
      <c r="C2381" s="409" t="s">
        <v>6297</v>
      </c>
      <c r="D2381" s="395" t="s">
        <v>6298</v>
      </c>
      <c r="E2381" s="396" t="str">
        <f>IF(B2381="","",INDEX([1]CatGlob!$S:$S,IFERROR(MATCH(MID(B2381,7,1),[1]CatGlob!$R:$R,0),MATCH(MID(B2381,1,2),[1]CatGlob!$R:$R,0))))</f>
        <v>DOL</v>
      </c>
      <c r="F2381" s="397" t="s">
        <v>43</v>
      </c>
      <c r="G2381" s="398" t="s">
        <v>358</v>
      </c>
      <c r="H2381" s="399" t="s">
        <v>94</v>
      </c>
      <c r="I2381" s="399" t="s">
        <v>108</v>
      </c>
      <c r="J2381" s="399" t="s">
        <v>600</v>
      </c>
      <c r="K2381" s="396" t="s">
        <v>600</v>
      </c>
      <c r="L2381" s="400" t="str">
        <f>IF(ISERROR(MATCH(M2381,M$10:M2380,0)),M2381,"")</f>
        <v/>
      </c>
      <c r="M2381" s="401" t="str">
        <f>IF(B2381="","",IF(ISERROR(MATCH(F2381&amp;"_"&amp;G2381&amp;"_"&amp;H2381&amp;"_"&amp;I2381&amp;"_"&amp;J2381&amp;IF(K2381="","","_"&amp;K2381),[1]CatGlob!$B:$B,0)),F2381&amp;"_"&amp;G2381&amp;"_"&amp;H2381&amp;"_"&amp;I2381&amp;"_"&amp;J2381&amp;IF(K2381="","","_"&amp;K2381),INDEX([1]CatGlob!$C:$C,MATCH(F2381&amp;"_"&amp;G2381&amp;"_"&amp;H2381&amp;"_"&amp;I2381&amp;"_"&amp;J2381&amp;IF(K2381="","","_"&amp;K2381),[1]CatGlob!$B:$B,0))))</f>
        <v>RVI_EM_LATAM_FM</v>
      </c>
      <c r="N2381" s="402" t="str">
        <f t="shared" si="75"/>
        <v/>
      </c>
      <c r="O2381" s="402" t="str">
        <f t="shared" si="74"/>
        <v/>
      </c>
      <c r="P2381" s="401" t="str">
        <f>IF(LEN(B2381)&gt;8,INDEX([1]CatGlob!$X:$X,MATCH(M2381,[1]CatGlob!$W:$W,0)),"")</f>
        <v>INTER</v>
      </c>
      <c r="Q2381" s="403" t="str">
        <f>INDEX([1]CatGlob!P:P,MATCH(M2381,[1]CatGlob!O:O,0))</f>
        <v>RVI</v>
      </c>
      <c r="R2381" s="403" t="s">
        <v>1017</v>
      </c>
      <c r="S2381" s="403" t="s">
        <v>1018</v>
      </c>
      <c r="T2381" s="403" t="str">
        <f>INDEX([1]CatGlob!$D:$D,MATCH($M2381,[1]CatGlob!$C:$C,0))</f>
        <v>RVI</v>
      </c>
      <c r="U2381" s="403" t="s">
        <v>602</v>
      </c>
      <c r="V2381" s="404" t="str">
        <f>INDEX([1]CatGlob!$F:$F,MATCH($M2381,[1]CatGlob!$C:$C,0))</f>
        <v>RVI</v>
      </c>
      <c r="W2381" s="405"/>
      <c r="X2381" s="406">
        <v>0</v>
      </c>
      <c r="Y2381" s="407">
        <v>0</v>
      </c>
      <c r="Z2381" s="408">
        <v>0</v>
      </c>
      <c r="AA2381" s="407">
        <v>0</v>
      </c>
      <c r="AB2381" s="408">
        <v>0</v>
      </c>
      <c r="AC2381" s="407">
        <v>0</v>
      </c>
      <c r="AD2381" s="408">
        <v>0</v>
      </c>
      <c r="AE2381" s="407">
        <v>0</v>
      </c>
      <c r="AF2381" s="408">
        <v>0</v>
      </c>
      <c r="AG2381" s="407">
        <v>0</v>
      </c>
      <c r="AI2381" s="406">
        <v>0</v>
      </c>
      <c r="AJ2381" s="407">
        <v>0</v>
      </c>
      <c r="AK2381" s="408">
        <v>0</v>
      </c>
      <c r="AL2381" s="407">
        <v>0</v>
      </c>
      <c r="AM2381" s="408">
        <v>0</v>
      </c>
      <c r="AN2381" s="407">
        <v>0</v>
      </c>
      <c r="AO2381" s="408">
        <v>0</v>
      </c>
      <c r="AP2381" s="407">
        <v>0</v>
      </c>
      <c r="AQ2381" s="408">
        <v>0</v>
      </c>
      <c r="AR2381" s="407">
        <v>0</v>
      </c>
      <c r="AT2381" s="406">
        <v>0</v>
      </c>
      <c r="AU2381" s="407">
        <v>0</v>
      </c>
      <c r="AV2381" s="408">
        <v>0</v>
      </c>
      <c r="AW2381" s="407">
        <v>0</v>
      </c>
      <c r="AX2381" s="408">
        <v>0</v>
      </c>
      <c r="AY2381" s="407">
        <v>0</v>
      </c>
      <c r="AZ2381" s="408">
        <v>0</v>
      </c>
      <c r="BA2381" s="407">
        <v>0</v>
      </c>
      <c r="BB2381" s="408">
        <v>0</v>
      </c>
      <c r="BC2381" s="407">
        <v>0</v>
      </c>
    </row>
    <row r="2382" spans="1:55" x14ac:dyDescent="0.35">
      <c r="A2382" s="385" cm="1">
        <f t="array" ref="A2382">IFERROR(_xlfn.IFS(AND(F2382="Renta Variable",O2382=1),IFERROR(MATCH(B2382,[1]RV_Det!C:C,0),"Rev"),AND(J2382="Corporativa",O2382=1,I2382="EM"),IFERROR(MATCH(B2382,[1]RF_Corps!B:B,0),"Rev"),AND(F2382="Alternativos",O2382=1),IFERROR(MATCH(B2382,[1]Rep4!C:C,0),"Rev")),"")</f>
        <v>219</v>
      </c>
      <c r="B2382" s="394" t="s">
        <v>6299</v>
      </c>
      <c r="C2382" s="409" t="s">
        <v>6300</v>
      </c>
      <c r="D2382" s="395" t="s">
        <v>6301</v>
      </c>
      <c r="E2382" s="396" t="str">
        <f>IF(B2382="","",INDEX([1]CatGlob!$S:$S,IFERROR(MATCH(MID(B2382,7,1),[1]CatGlob!$R:$R,0),MATCH(MID(B2382,1,2),[1]CatGlob!$R:$R,0))))</f>
        <v>DOL</v>
      </c>
      <c r="F2382" s="397" t="s">
        <v>43</v>
      </c>
      <c r="G2382" s="398" t="s">
        <v>358</v>
      </c>
      <c r="H2382" s="399" t="s">
        <v>94</v>
      </c>
      <c r="I2382" s="399" t="s">
        <v>108</v>
      </c>
      <c r="J2382" s="399" t="s">
        <v>600</v>
      </c>
      <c r="K2382" s="396" t="s">
        <v>600</v>
      </c>
      <c r="L2382" s="400" t="str">
        <f>IF(ISERROR(MATCH(M2382,M$10:M2381,0)),M2382,"")</f>
        <v/>
      </c>
      <c r="M2382" s="401" t="str">
        <f>IF(B2382="","",IF(ISERROR(MATCH(F2382&amp;"_"&amp;G2382&amp;"_"&amp;H2382&amp;"_"&amp;I2382&amp;"_"&amp;J2382&amp;IF(K2382="","","_"&amp;K2382),[1]CatGlob!$B:$B,0)),F2382&amp;"_"&amp;G2382&amp;"_"&amp;H2382&amp;"_"&amp;I2382&amp;"_"&amp;J2382&amp;IF(K2382="","","_"&amp;K2382),INDEX([1]CatGlob!$C:$C,MATCH(F2382&amp;"_"&amp;G2382&amp;"_"&amp;H2382&amp;"_"&amp;I2382&amp;"_"&amp;J2382&amp;IF(K2382="","","_"&amp;K2382),[1]CatGlob!$B:$B,0))))</f>
        <v>RVI_EM_LATAM_FM</v>
      </c>
      <c r="N2382" s="402" t="str">
        <f t="shared" si="75"/>
        <v/>
      </c>
      <c r="O2382" s="402">
        <f t="shared" si="74"/>
        <v>1</v>
      </c>
      <c r="P2382" s="401" t="str">
        <f>IF(LEN(B2382)&gt;8,INDEX([1]CatGlob!$X:$X,MATCH(M2382,[1]CatGlob!$W:$W,0)),"")</f>
        <v>INTER</v>
      </c>
      <c r="Q2382" s="403" t="str">
        <f>INDEX([1]CatGlob!P:P,MATCH(M2382,[1]CatGlob!O:O,0))</f>
        <v>RVI</v>
      </c>
      <c r="R2382" s="403" t="s">
        <v>1017</v>
      </c>
      <c r="S2382" s="403" t="s">
        <v>1018</v>
      </c>
      <c r="T2382" s="403" t="str">
        <f>INDEX([1]CatGlob!$D:$D,MATCH($M2382,[1]CatGlob!$C:$C,0))</f>
        <v>RVI</v>
      </c>
      <c r="U2382" s="403" t="s">
        <v>602</v>
      </c>
      <c r="V2382" s="404" t="str">
        <f>INDEX([1]CatGlob!$F:$F,MATCH($M2382,[1]CatGlob!$C:$C,0))</f>
        <v>RVI</v>
      </c>
      <c r="W2382" s="405"/>
      <c r="X2382" s="406">
        <v>0</v>
      </c>
      <c r="Y2382" s="407">
        <v>0</v>
      </c>
      <c r="Z2382" s="408">
        <v>-2.7346994809164201E-3</v>
      </c>
      <c r="AA2382" s="407">
        <v>0.38938020128442802</v>
      </c>
      <c r="AB2382" s="408">
        <v>0</v>
      </c>
      <c r="AC2382" s="407">
        <v>0</v>
      </c>
      <c r="AD2382" s="408">
        <v>0</v>
      </c>
      <c r="AE2382" s="407">
        <v>0</v>
      </c>
      <c r="AF2382" s="408">
        <v>-3.5601707542178202E-4</v>
      </c>
      <c r="AG2382" s="407">
        <v>5.06914933270739E-2</v>
      </c>
      <c r="AI2382" s="406">
        <v>0</v>
      </c>
      <c r="AJ2382" s="407">
        <v>0</v>
      </c>
      <c r="AK2382" s="408">
        <v>-4.3176468814973001E-3</v>
      </c>
      <c r="AL2382" s="407">
        <v>0.61476817599936995</v>
      </c>
      <c r="AM2382" s="408">
        <v>0</v>
      </c>
      <c r="AN2382" s="407">
        <v>0</v>
      </c>
      <c r="AO2382" s="408">
        <v>0</v>
      </c>
      <c r="AP2382" s="407">
        <v>0</v>
      </c>
      <c r="AQ2382" s="408">
        <v>-1.24641224904544E-3</v>
      </c>
      <c r="AR2382" s="407">
        <v>0.177470415233033</v>
      </c>
      <c r="AT2382" s="406">
        <v>0</v>
      </c>
      <c r="AU2382" s="407">
        <v>0</v>
      </c>
      <c r="AV2382" s="408">
        <v>-8.6205476828333308E-3</v>
      </c>
      <c r="AW2382" s="407">
        <v>1.22743673129255</v>
      </c>
      <c r="AX2382" s="408">
        <v>0</v>
      </c>
      <c r="AY2382" s="407">
        <v>0</v>
      </c>
      <c r="AZ2382" s="408">
        <v>0</v>
      </c>
      <c r="BA2382" s="407">
        <v>0</v>
      </c>
      <c r="BB2382" s="408">
        <v>-3.9454909546366504E-3</v>
      </c>
      <c r="BC2382" s="407">
        <v>0.56177875221865703</v>
      </c>
    </row>
    <row r="2383" spans="1:55" x14ac:dyDescent="0.35">
      <c r="A2383" s="385" cm="1">
        <f t="array" ref="A2383">IFERROR(_xlfn.IFS(AND(F2383="Renta Variable",O2383=1),IFERROR(MATCH(B2383,[1]RV_Det!C:C,0),"Rev"),AND(J2383="Corporativa",O2383=1,I2383="EM"),IFERROR(MATCH(B2383,[1]RF_Corps!B:B,0),"Rev"),AND(F2383="Alternativos",O2383=1),IFERROR(MATCH(B2383,[1]Rep4!C:C,0),"Rev")),"")</f>
        <v>217</v>
      </c>
      <c r="B2383" s="394" t="s">
        <v>6302</v>
      </c>
      <c r="C2383" s="409" t="s">
        <v>6303</v>
      </c>
      <c r="D2383" s="395" t="s">
        <v>6304</v>
      </c>
      <c r="E2383" s="396" t="str">
        <f>IF(B2383="","",INDEX([1]CatGlob!$S:$S,IFERROR(MATCH(MID(B2383,7,1),[1]CatGlob!$R:$R,0),MATCH(MID(B2383,1,2),[1]CatGlob!$R:$R,0))))</f>
        <v>EUR</v>
      </c>
      <c r="F2383" s="397" t="s">
        <v>43</v>
      </c>
      <c r="G2383" s="398" t="s">
        <v>358</v>
      </c>
      <c r="H2383" s="399" t="s">
        <v>94</v>
      </c>
      <c r="I2383" s="399" t="s">
        <v>108</v>
      </c>
      <c r="J2383" s="399" t="s">
        <v>600</v>
      </c>
      <c r="K2383" s="396" t="s">
        <v>600</v>
      </c>
      <c r="L2383" s="400" t="str">
        <f>IF(ISERROR(MATCH(M2383,M$10:M2382,0)),M2383,"")</f>
        <v/>
      </c>
      <c r="M2383" s="401" t="str">
        <f>IF(B2383="","",IF(ISERROR(MATCH(F2383&amp;"_"&amp;G2383&amp;"_"&amp;H2383&amp;"_"&amp;I2383&amp;"_"&amp;J2383&amp;IF(K2383="","","_"&amp;K2383),[1]CatGlob!$B:$B,0)),F2383&amp;"_"&amp;G2383&amp;"_"&amp;H2383&amp;"_"&amp;I2383&amp;"_"&amp;J2383&amp;IF(K2383="","","_"&amp;K2383),INDEX([1]CatGlob!$C:$C,MATCH(F2383&amp;"_"&amp;G2383&amp;"_"&amp;H2383&amp;"_"&amp;I2383&amp;"_"&amp;J2383&amp;IF(K2383="","","_"&amp;K2383),[1]CatGlob!$B:$B,0))))</f>
        <v>RVI_EM_LATAM_FM</v>
      </c>
      <c r="N2383" s="402" t="str">
        <f t="shared" si="75"/>
        <v/>
      </c>
      <c r="O2383" s="402">
        <f t="shared" si="74"/>
        <v>1</v>
      </c>
      <c r="P2383" s="401" t="str">
        <f>IF(LEN(B2383)&gt;8,INDEX([1]CatGlob!$X:$X,MATCH(M2383,[1]CatGlob!$W:$W,0)),"")</f>
        <v>INTER</v>
      </c>
      <c r="Q2383" s="403" t="str">
        <f>INDEX([1]CatGlob!P:P,MATCH(M2383,[1]CatGlob!O:O,0))</f>
        <v>RVI</v>
      </c>
      <c r="R2383" s="403" t="s">
        <v>1017</v>
      </c>
      <c r="S2383" s="403" t="s">
        <v>1018</v>
      </c>
      <c r="T2383" s="403" t="str">
        <f>INDEX([1]CatGlob!$D:$D,MATCH($M2383,[1]CatGlob!$C:$C,0))</f>
        <v>RVI</v>
      </c>
      <c r="U2383" s="403" t="s">
        <v>602</v>
      </c>
      <c r="V2383" s="404" t="str">
        <f>INDEX([1]CatGlob!$F:$F,MATCH($M2383,[1]CatGlob!$C:$C,0))</f>
        <v>RVI</v>
      </c>
      <c r="W2383" s="405"/>
      <c r="X2383" s="406">
        <v>0</v>
      </c>
      <c r="Y2383" s="407">
        <v>0</v>
      </c>
      <c r="Z2383" s="408">
        <v>-1.22151821112683E-3</v>
      </c>
      <c r="AA2383" s="407">
        <v>-0.13311626037904001</v>
      </c>
      <c r="AB2383" s="408">
        <v>0</v>
      </c>
      <c r="AC2383" s="407">
        <v>0</v>
      </c>
      <c r="AD2383" s="408">
        <v>0</v>
      </c>
      <c r="AE2383" s="407">
        <v>0</v>
      </c>
      <c r="AF2383" s="408">
        <v>-1.5902344814651699E-4</v>
      </c>
      <c r="AG2383" s="407">
        <v>-1.7329751236632801E-2</v>
      </c>
      <c r="AI2383" s="406">
        <v>0</v>
      </c>
      <c r="AJ2383" s="407">
        <v>0</v>
      </c>
      <c r="AK2383" s="408">
        <v>-3.8935642893977501E-3</v>
      </c>
      <c r="AL2383" s="407">
        <v>-0.42430535462378799</v>
      </c>
      <c r="AM2383" s="408">
        <v>0</v>
      </c>
      <c r="AN2383" s="407">
        <v>0</v>
      </c>
      <c r="AO2383" s="408">
        <v>0</v>
      </c>
      <c r="AP2383" s="407">
        <v>0</v>
      </c>
      <c r="AQ2383" s="408">
        <v>-1.1239886808594899E-3</v>
      </c>
      <c r="AR2383" s="407">
        <v>-0.122487874959162</v>
      </c>
      <c r="AT2383" s="406">
        <v>0</v>
      </c>
      <c r="AU2383" s="407">
        <v>0</v>
      </c>
      <c r="AV2383" s="408">
        <v>-5.8915142968913098E-3</v>
      </c>
      <c r="AW2383" s="407">
        <v>-0.64203410479746204</v>
      </c>
      <c r="AX2383" s="408">
        <v>0</v>
      </c>
      <c r="AY2383" s="407">
        <v>0</v>
      </c>
      <c r="AZ2383" s="408">
        <v>0</v>
      </c>
      <c r="BA2383" s="407">
        <v>0</v>
      </c>
      <c r="BB2383" s="408">
        <v>-2.69645470597956E-3</v>
      </c>
      <c r="BC2383" s="407">
        <v>-0.29384905069210798</v>
      </c>
    </row>
    <row r="2384" spans="1:55" x14ac:dyDescent="0.35">
      <c r="A2384" s="385" cm="1">
        <f t="array" ref="A2384">IFERROR(_xlfn.IFS(AND(F2384="Renta Variable",O2384=1),IFERROR(MATCH(B2384,[1]RV_Det!C:C,0),"Rev"),AND(J2384="Corporativa",O2384=1,I2384="EM"),IFERROR(MATCH(B2384,[1]RF_Corps!B:B,0),"Rev"),AND(F2384="Alternativos",O2384=1),IFERROR(MATCH(B2384,[1]Rep4!C:C,0),"Rev")),"")</f>
        <v>218</v>
      </c>
      <c r="B2384" s="394" t="s">
        <v>6305</v>
      </c>
      <c r="C2384" s="409" t="s">
        <v>6306</v>
      </c>
      <c r="D2384" s="395" t="s">
        <v>6307</v>
      </c>
      <c r="E2384" s="396" t="str">
        <f>IF(B2384="","",INDEX([1]CatGlob!$S:$S,IFERROR(MATCH(MID(B2384,7,1),[1]CatGlob!$R:$R,0),MATCH(MID(B2384,1,2),[1]CatGlob!$R:$R,0))))</f>
        <v>EUR</v>
      </c>
      <c r="F2384" s="397" t="s">
        <v>43</v>
      </c>
      <c r="G2384" s="398" t="s">
        <v>358</v>
      </c>
      <c r="H2384" s="399" t="s">
        <v>94</v>
      </c>
      <c r="I2384" s="399" t="s">
        <v>108</v>
      </c>
      <c r="J2384" s="399" t="s">
        <v>600</v>
      </c>
      <c r="K2384" s="396" t="s">
        <v>600</v>
      </c>
      <c r="L2384" s="400" t="str">
        <f>IF(ISERROR(MATCH(M2384,M$10:M2383,0)),M2384,"")</f>
        <v/>
      </c>
      <c r="M2384" s="401" t="str">
        <f>IF(B2384="","",IF(ISERROR(MATCH(F2384&amp;"_"&amp;G2384&amp;"_"&amp;H2384&amp;"_"&amp;I2384&amp;"_"&amp;J2384&amp;IF(K2384="","","_"&amp;K2384),[1]CatGlob!$B:$B,0)),F2384&amp;"_"&amp;G2384&amp;"_"&amp;H2384&amp;"_"&amp;I2384&amp;"_"&amp;J2384&amp;IF(K2384="","","_"&amp;K2384),INDEX([1]CatGlob!$C:$C,MATCH(F2384&amp;"_"&amp;G2384&amp;"_"&amp;H2384&amp;"_"&amp;I2384&amp;"_"&amp;J2384&amp;IF(K2384="","","_"&amp;K2384),[1]CatGlob!$B:$B,0))))</f>
        <v>RVI_EM_LATAM_FM</v>
      </c>
      <c r="N2384" s="402" t="str">
        <f t="shared" si="75"/>
        <v/>
      </c>
      <c r="O2384" s="402">
        <f t="shared" si="74"/>
        <v>1</v>
      </c>
      <c r="P2384" s="401" t="str">
        <f>IF(LEN(B2384)&gt;8,INDEX([1]CatGlob!$X:$X,MATCH(M2384,[1]CatGlob!$W:$W,0)),"")</f>
        <v>INTER</v>
      </c>
      <c r="Q2384" s="403" t="str">
        <f>INDEX([1]CatGlob!P:P,MATCH(M2384,[1]CatGlob!O:O,0))</f>
        <v>RVI</v>
      </c>
      <c r="R2384" s="403" t="s">
        <v>1017</v>
      </c>
      <c r="S2384" s="403" t="s">
        <v>1018</v>
      </c>
      <c r="T2384" s="403" t="str">
        <f>INDEX([1]CatGlob!$D:$D,MATCH($M2384,[1]CatGlob!$C:$C,0))</f>
        <v>RVI</v>
      </c>
      <c r="U2384" s="403" t="s">
        <v>602</v>
      </c>
      <c r="V2384" s="404" t="str">
        <f>INDEX([1]CatGlob!$F:$F,MATCH($M2384,[1]CatGlob!$C:$C,0))</f>
        <v>RVI</v>
      </c>
      <c r="W2384" s="405"/>
      <c r="X2384" s="406">
        <v>0</v>
      </c>
      <c r="Y2384" s="407">
        <v>0</v>
      </c>
      <c r="Z2384" s="408">
        <v>0</v>
      </c>
      <c r="AA2384" s="407">
        <v>0</v>
      </c>
      <c r="AB2384" s="408">
        <v>0</v>
      </c>
      <c r="AC2384" s="407">
        <v>0</v>
      </c>
      <c r="AD2384" s="408">
        <v>-1.1409113637540099E-7</v>
      </c>
      <c r="AE2384" s="407">
        <v>-1.2426000228771299E-5</v>
      </c>
      <c r="AF2384" s="408">
        <v>-4.1287974378507502E-8</v>
      </c>
      <c r="AG2384" s="407">
        <v>-4.4967943643293698E-6</v>
      </c>
      <c r="AI2384" s="406">
        <v>0</v>
      </c>
      <c r="AJ2384" s="407">
        <v>0</v>
      </c>
      <c r="AK2384" s="408">
        <v>0</v>
      </c>
      <c r="AL2384" s="407">
        <v>0</v>
      </c>
      <c r="AM2384" s="408">
        <v>0</v>
      </c>
      <c r="AN2384" s="407">
        <v>0</v>
      </c>
      <c r="AO2384" s="408">
        <v>-3.5520206011706401E-3</v>
      </c>
      <c r="AP2384" s="407">
        <v>-0.38686098847162698</v>
      </c>
      <c r="AQ2384" s="408">
        <v>-9.4805107230428397E-4</v>
      </c>
      <c r="AR2384" s="407">
        <v>-0.103255024712511</v>
      </c>
      <c r="AT2384" s="406">
        <v>0</v>
      </c>
      <c r="AU2384" s="407">
        <v>0</v>
      </c>
      <c r="AV2384" s="408">
        <v>0</v>
      </c>
      <c r="AW2384" s="407">
        <v>0</v>
      </c>
      <c r="AX2384" s="408">
        <v>0</v>
      </c>
      <c r="AY2384" s="407">
        <v>0</v>
      </c>
      <c r="AZ2384" s="408">
        <v>-6.3467774893365301E-3</v>
      </c>
      <c r="BA2384" s="407">
        <v>-0.69124616347226997</v>
      </c>
      <c r="BB2384" s="408">
        <v>-1.85691926938663E-3</v>
      </c>
      <c r="BC2384" s="407">
        <v>-0.202242527487035</v>
      </c>
    </row>
    <row r="2385" spans="1:55" x14ac:dyDescent="0.35">
      <c r="A2385" s="385" t="str" cm="1">
        <f t="array" ref="A2385">IFERROR(_xlfn.IFS(AND(F2385="Renta Variable",O2385=1),IFERROR(MATCH(B2385,[1]RV_Det!C:C,0),"Rev"),AND(J2385="Corporativa",O2385=1,I2385="EM"),IFERROR(MATCH(B2385,[1]RF_Corps!B:B,0),"Rev"),AND(F2385="Alternativos",O2385=1),IFERROR(MATCH(B2385,[1]Rep4!C:C,0),"Rev")),"")</f>
        <v/>
      </c>
      <c r="B2385" s="394" t="s">
        <v>6308</v>
      </c>
      <c r="C2385" s="409" t="s">
        <v>6309</v>
      </c>
      <c r="D2385" s="395" t="s">
        <v>6310</v>
      </c>
      <c r="E2385" s="396" t="str">
        <f>IF(B2385="","",INDEX([1]CatGlob!$S:$S,IFERROR(MATCH(MID(B2385,7,1),[1]CatGlob!$R:$R,0),MATCH(MID(B2385,1,2),[1]CatGlob!$R:$R,0))))</f>
        <v>DOL</v>
      </c>
      <c r="F2385" s="397" t="s">
        <v>43</v>
      </c>
      <c r="G2385" s="398" t="s">
        <v>358</v>
      </c>
      <c r="H2385" s="399" t="s">
        <v>94</v>
      </c>
      <c r="I2385" s="399" t="s">
        <v>108</v>
      </c>
      <c r="J2385" s="399" t="s">
        <v>600</v>
      </c>
      <c r="K2385" s="396" t="s">
        <v>600</v>
      </c>
      <c r="L2385" s="400" t="str">
        <f>IF(ISERROR(MATCH(M2385,M$10:M2384,0)),M2385,"")</f>
        <v/>
      </c>
      <c r="M2385" s="401" t="str">
        <f>IF(B2385="","",IF(ISERROR(MATCH(F2385&amp;"_"&amp;G2385&amp;"_"&amp;H2385&amp;"_"&amp;I2385&amp;"_"&amp;J2385&amp;IF(K2385="","","_"&amp;K2385),[1]CatGlob!$B:$B,0)),F2385&amp;"_"&amp;G2385&amp;"_"&amp;H2385&amp;"_"&amp;I2385&amp;"_"&amp;J2385&amp;IF(K2385="","","_"&amp;K2385),INDEX([1]CatGlob!$C:$C,MATCH(F2385&amp;"_"&amp;G2385&amp;"_"&amp;H2385&amp;"_"&amp;I2385&amp;"_"&amp;J2385&amp;IF(K2385="","","_"&amp;K2385),[1]CatGlob!$B:$B,0))))</f>
        <v>RVI_EM_LATAM_FM</v>
      </c>
      <c r="N2385" s="402" t="str">
        <f t="shared" si="75"/>
        <v/>
      </c>
      <c r="O2385" s="402" t="str">
        <f t="shared" si="74"/>
        <v/>
      </c>
      <c r="P2385" s="401" t="str">
        <f>IF(LEN(B2385)&gt;8,INDEX([1]CatGlob!$X:$X,MATCH(M2385,[1]CatGlob!$W:$W,0)),"")</f>
        <v>INTER</v>
      </c>
      <c r="Q2385" s="403" t="str">
        <f>INDEX([1]CatGlob!P:P,MATCH(M2385,[1]CatGlob!O:O,0))</f>
        <v>RVI</v>
      </c>
      <c r="R2385" s="403" t="s">
        <v>601</v>
      </c>
      <c r="S2385" s="403" t="s">
        <v>1025</v>
      </c>
      <c r="T2385" s="403" t="str">
        <f>INDEX([1]CatGlob!$D:$D,MATCH($M2385,[1]CatGlob!$C:$C,0))</f>
        <v>RVI</v>
      </c>
      <c r="U2385" s="403" t="s">
        <v>602</v>
      </c>
      <c r="V2385" s="404" t="str">
        <f>INDEX([1]CatGlob!$F:$F,MATCH($M2385,[1]CatGlob!$C:$C,0))</f>
        <v>RVI</v>
      </c>
      <c r="W2385" s="405"/>
      <c r="X2385" s="406">
        <v>0</v>
      </c>
      <c r="Y2385" s="407">
        <v>0</v>
      </c>
      <c r="Z2385" s="408">
        <v>0</v>
      </c>
      <c r="AA2385" s="407">
        <v>0</v>
      </c>
      <c r="AB2385" s="408">
        <v>0</v>
      </c>
      <c r="AC2385" s="407">
        <v>0</v>
      </c>
      <c r="AD2385" s="408">
        <v>0</v>
      </c>
      <c r="AE2385" s="407">
        <v>0</v>
      </c>
      <c r="AF2385" s="408">
        <v>0</v>
      </c>
      <c r="AG2385" s="407">
        <v>0</v>
      </c>
      <c r="AI2385" s="406">
        <v>0</v>
      </c>
      <c r="AJ2385" s="407">
        <v>0</v>
      </c>
      <c r="AK2385" s="408">
        <v>0</v>
      </c>
      <c r="AL2385" s="407">
        <v>0</v>
      </c>
      <c r="AM2385" s="408">
        <v>0</v>
      </c>
      <c r="AN2385" s="407">
        <v>0</v>
      </c>
      <c r="AO2385" s="408">
        <v>0</v>
      </c>
      <c r="AP2385" s="407">
        <v>0</v>
      </c>
      <c r="AQ2385" s="408">
        <v>0</v>
      </c>
      <c r="AR2385" s="407">
        <v>0</v>
      </c>
      <c r="AT2385" s="406">
        <v>0</v>
      </c>
      <c r="AU2385" s="407">
        <v>0</v>
      </c>
      <c r="AV2385" s="408">
        <v>0</v>
      </c>
      <c r="AW2385" s="407">
        <v>0</v>
      </c>
      <c r="AX2385" s="408">
        <v>0</v>
      </c>
      <c r="AY2385" s="407">
        <v>0</v>
      </c>
      <c r="AZ2385" s="408">
        <v>0</v>
      </c>
      <c r="BA2385" s="407">
        <v>0</v>
      </c>
      <c r="BB2385" s="408">
        <v>0</v>
      </c>
      <c r="BC2385" s="407">
        <v>0</v>
      </c>
    </row>
    <row r="2386" spans="1:55" x14ac:dyDescent="0.35">
      <c r="A2386" s="385" t="str" cm="1">
        <f t="array" ref="A2386">IFERROR(_xlfn.IFS(AND(F2386="Renta Variable",O2386=1),IFERROR(MATCH(B2386,[1]RV_Det!C:C,0),"Rev"),AND(J2386="Corporativa",O2386=1,I2386="EM"),IFERROR(MATCH(B2386,[1]RF_Corps!B:B,0),"Rev"),AND(F2386="Alternativos",O2386=1),IFERROR(MATCH(B2386,[1]Rep4!C:C,0),"Rev")),"")</f>
        <v/>
      </c>
      <c r="B2386" s="394" t="s">
        <v>6311</v>
      </c>
      <c r="C2386" s="409" t="s">
        <v>6312</v>
      </c>
      <c r="D2386" s="395" t="s">
        <v>6313</v>
      </c>
      <c r="E2386" s="396" t="str">
        <f>IF(B2386="","",INDEX([1]CatGlob!$S:$S,IFERROR(MATCH(MID(B2386,7,1),[1]CatGlob!$R:$R,0),MATCH(MID(B2386,1,2),[1]CatGlob!$R:$R,0))))</f>
        <v>DOL</v>
      </c>
      <c r="F2386" s="397" t="s">
        <v>43</v>
      </c>
      <c r="G2386" s="398" t="s">
        <v>358</v>
      </c>
      <c r="H2386" s="399" t="s">
        <v>94</v>
      </c>
      <c r="I2386" s="399" t="s">
        <v>108</v>
      </c>
      <c r="J2386" s="399" t="s">
        <v>600</v>
      </c>
      <c r="K2386" s="396" t="s">
        <v>600</v>
      </c>
      <c r="L2386" s="400" t="str">
        <f>IF(ISERROR(MATCH(M2386,M$10:M2385,0)),M2386,"")</f>
        <v/>
      </c>
      <c r="M2386" s="401" t="str">
        <f>IF(B2386="","",IF(ISERROR(MATCH(F2386&amp;"_"&amp;G2386&amp;"_"&amp;H2386&amp;"_"&amp;I2386&amp;"_"&amp;J2386&amp;IF(K2386="","","_"&amp;K2386),[1]CatGlob!$B:$B,0)),F2386&amp;"_"&amp;G2386&amp;"_"&amp;H2386&amp;"_"&amp;I2386&amp;"_"&amp;J2386&amp;IF(K2386="","","_"&amp;K2386),INDEX([1]CatGlob!$C:$C,MATCH(F2386&amp;"_"&amp;G2386&amp;"_"&amp;H2386&amp;"_"&amp;I2386&amp;"_"&amp;J2386&amp;IF(K2386="","","_"&amp;K2386),[1]CatGlob!$B:$B,0))))</f>
        <v>RVI_EM_LATAM_FM</v>
      </c>
      <c r="N2386" s="402" t="str">
        <f t="shared" si="75"/>
        <v/>
      </c>
      <c r="O2386" s="402" t="str">
        <f t="shared" si="74"/>
        <v/>
      </c>
      <c r="P2386" s="401" t="str">
        <f>IF(LEN(B2386)&gt;8,INDEX([1]CatGlob!$X:$X,MATCH(M2386,[1]CatGlob!$W:$W,0)),"")</f>
        <v>INTER</v>
      </c>
      <c r="Q2386" s="403" t="str">
        <f>INDEX([1]CatGlob!P:P,MATCH(M2386,[1]CatGlob!O:O,0))</f>
        <v>RVI</v>
      </c>
      <c r="R2386" s="403" t="s">
        <v>1017</v>
      </c>
      <c r="S2386" s="403" t="s">
        <v>1018</v>
      </c>
      <c r="T2386" s="403" t="str">
        <f>INDEX([1]CatGlob!$D:$D,MATCH($M2386,[1]CatGlob!$C:$C,0))</f>
        <v>RVI</v>
      </c>
      <c r="U2386" s="403" t="s">
        <v>602</v>
      </c>
      <c r="V2386" s="404" t="str">
        <f>INDEX([1]CatGlob!$F:$F,MATCH($M2386,[1]CatGlob!$C:$C,0))</f>
        <v>RVI</v>
      </c>
      <c r="W2386" s="405"/>
      <c r="X2386" s="406">
        <v>0</v>
      </c>
      <c r="Y2386" s="407">
        <v>0</v>
      </c>
      <c r="Z2386" s="408">
        <v>0</v>
      </c>
      <c r="AA2386" s="407">
        <v>0</v>
      </c>
      <c r="AB2386" s="408">
        <v>0</v>
      </c>
      <c r="AC2386" s="407">
        <v>0</v>
      </c>
      <c r="AD2386" s="408">
        <v>0</v>
      </c>
      <c r="AE2386" s="407">
        <v>0</v>
      </c>
      <c r="AF2386" s="408">
        <v>0</v>
      </c>
      <c r="AG2386" s="407">
        <v>0</v>
      </c>
      <c r="AI2386" s="406">
        <v>0</v>
      </c>
      <c r="AJ2386" s="407">
        <v>0</v>
      </c>
      <c r="AK2386" s="408">
        <v>0</v>
      </c>
      <c r="AL2386" s="407">
        <v>0</v>
      </c>
      <c r="AM2386" s="408">
        <v>0</v>
      </c>
      <c r="AN2386" s="407">
        <v>0</v>
      </c>
      <c r="AO2386" s="408">
        <v>0</v>
      </c>
      <c r="AP2386" s="407">
        <v>0</v>
      </c>
      <c r="AQ2386" s="408">
        <v>0</v>
      </c>
      <c r="AR2386" s="407">
        <v>0</v>
      </c>
      <c r="AT2386" s="406">
        <v>0</v>
      </c>
      <c r="AU2386" s="407">
        <v>0</v>
      </c>
      <c r="AV2386" s="408">
        <v>0</v>
      </c>
      <c r="AW2386" s="407">
        <v>0</v>
      </c>
      <c r="AX2386" s="408">
        <v>0</v>
      </c>
      <c r="AY2386" s="407">
        <v>0</v>
      </c>
      <c r="AZ2386" s="408">
        <v>0</v>
      </c>
      <c r="BA2386" s="407">
        <v>0</v>
      </c>
      <c r="BB2386" s="408">
        <v>0</v>
      </c>
      <c r="BC2386" s="407">
        <v>0</v>
      </c>
    </row>
    <row r="2387" spans="1:55" x14ac:dyDescent="0.35">
      <c r="A2387" s="385" t="str" cm="1">
        <f t="array" ref="A2387">IFERROR(_xlfn.IFS(AND(F2387="Renta Variable",O2387=1),IFERROR(MATCH(B2387,[1]RV_Det!C:C,0),"Rev"),AND(J2387="Corporativa",O2387=1,I2387="EM"),IFERROR(MATCH(B2387,[1]RF_Corps!B:B,0),"Rev"),AND(F2387="Alternativos",O2387=1),IFERROR(MATCH(B2387,[1]Rep4!C:C,0),"Rev")),"")</f>
        <v/>
      </c>
      <c r="B2387" s="394" t="s">
        <v>6314</v>
      </c>
      <c r="C2387" s="409" t="s">
        <v>6315</v>
      </c>
      <c r="D2387" s="395" t="s">
        <v>6316</v>
      </c>
      <c r="E2387" s="396" t="str">
        <f>IF(B2387="","",INDEX([1]CatGlob!$S:$S,IFERROR(MATCH(MID(B2387,7,1),[1]CatGlob!$R:$R,0),MATCH(MID(B2387,1,2),[1]CatGlob!$R:$R,0))))</f>
        <v>DOL</v>
      </c>
      <c r="F2387" s="397" t="s">
        <v>43</v>
      </c>
      <c r="G2387" s="398" t="s">
        <v>358</v>
      </c>
      <c r="H2387" s="399" t="s">
        <v>94</v>
      </c>
      <c r="I2387" s="399" t="s">
        <v>108</v>
      </c>
      <c r="J2387" s="399" t="s">
        <v>600</v>
      </c>
      <c r="K2387" s="396" t="s">
        <v>600</v>
      </c>
      <c r="L2387" s="400" t="str">
        <f>IF(ISERROR(MATCH(M2387,M$10:M2386,0)),M2387,"")</f>
        <v/>
      </c>
      <c r="M2387" s="401" t="str">
        <f>IF(B2387="","",IF(ISERROR(MATCH(F2387&amp;"_"&amp;G2387&amp;"_"&amp;H2387&amp;"_"&amp;I2387&amp;"_"&amp;J2387&amp;IF(K2387="","","_"&amp;K2387),[1]CatGlob!$B:$B,0)),F2387&amp;"_"&amp;G2387&amp;"_"&amp;H2387&amp;"_"&amp;I2387&amp;"_"&amp;J2387&amp;IF(K2387="","","_"&amp;K2387),INDEX([1]CatGlob!$C:$C,MATCH(F2387&amp;"_"&amp;G2387&amp;"_"&amp;H2387&amp;"_"&amp;I2387&amp;"_"&amp;J2387&amp;IF(K2387="","","_"&amp;K2387),[1]CatGlob!$B:$B,0))))</f>
        <v>RVI_EM_LATAM_FM</v>
      </c>
      <c r="N2387" s="402" t="str">
        <f t="shared" si="75"/>
        <v/>
      </c>
      <c r="O2387" s="402" t="str">
        <f t="shared" si="74"/>
        <v/>
      </c>
      <c r="P2387" s="401" t="str">
        <f>IF(LEN(B2387)&gt;8,INDEX([1]CatGlob!$X:$X,MATCH(M2387,[1]CatGlob!$W:$W,0)),"")</f>
        <v>INTER</v>
      </c>
      <c r="Q2387" s="403" t="str">
        <f>INDEX([1]CatGlob!P:P,MATCH(M2387,[1]CatGlob!O:O,0))</f>
        <v>RVI</v>
      </c>
      <c r="R2387" s="403" t="s">
        <v>1017</v>
      </c>
      <c r="S2387" s="403" t="s">
        <v>1018</v>
      </c>
      <c r="T2387" s="403" t="str">
        <f>INDEX([1]CatGlob!$D:$D,MATCH($M2387,[1]CatGlob!$C:$C,0))</f>
        <v>RVI</v>
      </c>
      <c r="U2387" s="403" t="s">
        <v>602</v>
      </c>
      <c r="V2387" s="404" t="str">
        <f>INDEX([1]CatGlob!$F:$F,MATCH($M2387,[1]CatGlob!$C:$C,0))</f>
        <v>RVI</v>
      </c>
      <c r="W2387" s="405"/>
      <c r="X2387" s="406">
        <v>0</v>
      </c>
      <c r="Y2387" s="407">
        <v>0</v>
      </c>
      <c r="Z2387" s="408">
        <v>0</v>
      </c>
      <c r="AA2387" s="407">
        <v>0</v>
      </c>
      <c r="AB2387" s="408">
        <v>0</v>
      </c>
      <c r="AC2387" s="407">
        <v>0</v>
      </c>
      <c r="AD2387" s="408">
        <v>0</v>
      </c>
      <c r="AE2387" s="407">
        <v>0</v>
      </c>
      <c r="AF2387" s="408">
        <v>0</v>
      </c>
      <c r="AG2387" s="407">
        <v>0</v>
      </c>
      <c r="AI2387" s="406">
        <v>0</v>
      </c>
      <c r="AJ2387" s="407">
        <v>0</v>
      </c>
      <c r="AK2387" s="408">
        <v>0</v>
      </c>
      <c r="AL2387" s="407">
        <v>0</v>
      </c>
      <c r="AM2387" s="408">
        <v>0</v>
      </c>
      <c r="AN2387" s="407">
        <v>0</v>
      </c>
      <c r="AO2387" s="408">
        <v>0</v>
      </c>
      <c r="AP2387" s="407">
        <v>0</v>
      </c>
      <c r="AQ2387" s="408">
        <v>0</v>
      </c>
      <c r="AR2387" s="407">
        <v>0</v>
      </c>
      <c r="AT2387" s="406">
        <v>0</v>
      </c>
      <c r="AU2387" s="407">
        <v>0</v>
      </c>
      <c r="AV2387" s="408">
        <v>0</v>
      </c>
      <c r="AW2387" s="407">
        <v>0</v>
      </c>
      <c r="AX2387" s="408">
        <v>0</v>
      </c>
      <c r="AY2387" s="407">
        <v>0</v>
      </c>
      <c r="AZ2387" s="408">
        <v>0</v>
      </c>
      <c r="BA2387" s="407">
        <v>0</v>
      </c>
      <c r="BB2387" s="408">
        <v>0</v>
      </c>
      <c r="BC2387" s="407">
        <v>0</v>
      </c>
    </row>
    <row r="2388" spans="1:55" x14ac:dyDescent="0.35">
      <c r="A2388" s="385" t="str" cm="1">
        <f t="array" ref="A2388">IFERROR(_xlfn.IFS(AND(F2388="Renta Variable",O2388=1),IFERROR(MATCH(B2388,[1]RV_Det!C:C,0),"Rev"),AND(J2388="Corporativa",O2388=1,I2388="EM"),IFERROR(MATCH(B2388,[1]RF_Corps!B:B,0),"Rev"),AND(F2388="Alternativos",O2388=1),IFERROR(MATCH(B2388,[1]Rep4!C:C,0),"Rev")),"")</f>
        <v/>
      </c>
      <c r="B2388" s="394" t="s">
        <v>6317</v>
      </c>
      <c r="C2388" s="409" t="s">
        <v>6318</v>
      </c>
      <c r="D2388" s="409" t="s">
        <v>6319</v>
      </c>
      <c r="E2388" s="396" t="str">
        <f>IF(B2388="","",INDEX([1]CatGlob!$S:$S,IFERROR(MATCH(MID(B2388,7,1),[1]CatGlob!$R:$R,0),MATCH(MID(B2388,1,2),[1]CatGlob!$R:$R,0))))</f>
        <v>DOL</v>
      </c>
      <c r="F2388" s="397" t="s">
        <v>43</v>
      </c>
      <c r="G2388" s="398" t="s">
        <v>358</v>
      </c>
      <c r="H2388" s="399" t="s">
        <v>94</v>
      </c>
      <c r="I2388" s="399" t="s">
        <v>108</v>
      </c>
      <c r="J2388" s="399" t="s">
        <v>600</v>
      </c>
      <c r="K2388" s="396" t="s">
        <v>600</v>
      </c>
      <c r="L2388" s="400" t="str">
        <f>IF(ISERROR(MATCH(M2388,M$10:M2387,0)),M2388,"")</f>
        <v/>
      </c>
      <c r="M2388" s="401" t="str">
        <f>IF(B2388="","",IF(ISERROR(MATCH(F2388&amp;"_"&amp;G2388&amp;"_"&amp;H2388&amp;"_"&amp;I2388&amp;"_"&amp;J2388&amp;IF(K2388="","","_"&amp;K2388),[1]CatGlob!$B:$B,0)),F2388&amp;"_"&amp;G2388&amp;"_"&amp;H2388&amp;"_"&amp;I2388&amp;"_"&amp;J2388&amp;IF(K2388="","","_"&amp;K2388),INDEX([1]CatGlob!$C:$C,MATCH(F2388&amp;"_"&amp;G2388&amp;"_"&amp;H2388&amp;"_"&amp;I2388&amp;"_"&amp;J2388&amp;IF(K2388="","","_"&amp;K2388),[1]CatGlob!$B:$B,0))))</f>
        <v>RVI_EM_LATAM_FM</v>
      </c>
      <c r="N2388" s="402" t="str">
        <f t="shared" si="75"/>
        <v/>
      </c>
      <c r="O2388" s="402" t="str">
        <f t="shared" si="74"/>
        <v/>
      </c>
      <c r="P2388" s="401" t="str">
        <f>IF(LEN(B2388)&gt;8,INDEX([1]CatGlob!$X:$X,MATCH(M2388,[1]CatGlob!$W:$W,0)),"")</f>
        <v>INTER</v>
      </c>
      <c r="Q2388" s="403" t="str">
        <f>INDEX([1]CatGlob!P:P,MATCH(M2388,[1]CatGlob!O:O,0))</f>
        <v>RVI</v>
      </c>
      <c r="R2388" s="403" t="s">
        <v>1017</v>
      </c>
      <c r="S2388" s="403" t="s">
        <v>1018</v>
      </c>
      <c r="T2388" s="403" t="str">
        <f>INDEX([1]CatGlob!$D:$D,MATCH($M2388,[1]CatGlob!$C:$C,0))</f>
        <v>RVI</v>
      </c>
      <c r="U2388" s="403" t="s">
        <v>602</v>
      </c>
      <c r="V2388" s="404" t="str">
        <f>INDEX([1]CatGlob!$F:$F,MATCH($M2388,[1]CatGlob!$C:$C,0))</f>
        <v>RVI</v>
      </c>
      <c r="W2388" s="405"/>
      <c r="X2388" s="406">
        <v>0</v>
      </c>
      <c r="Y2388" s="407">
        <v>0</v>
      </c>
      <c r="Z2388" s="408">
        <v>0</v>
      </c>
      <c r="AA2388" s="407">
        <v>0</v>
      </c>
      <c r="AB2388" s="408">
        <v>0</v>
      </c>
      <c r="AC2388" s="407">
        <v>0</v>
      </c>
      <c r="AD2388" s="408">
        <v>0</v>
      </c>
      <c r="AE2388" s="407">
        <v>0</v>
      </c>
      <c r="AF2388" s="408">
        <v>0</v>
      </c>
      <c r="AG2388" s="407">
        <v>0</v>
      </c>
      <c r="AI2388" s="406">
        <v>0</v>
      </c>
      <c r="AJ2388" s="407">
        <v>0</v>
      </c>
      <c r="AK2388" s="408">
        <v>0</v>
      </c>
      <c r="AL2388" s="407">
        <v>0</v>
      </c>
      <c r="AM2388" s="408">
        <v>0</v>
      </c>
      <c r="AN2388" s="407">
        <v>0</v>
      </c>
      <c r="AO2388" s="408">
        <v>0</v>
      </c>
      <c r="AP2388" s="407">
        <v>0</v>
      </c>
      <c r="AQ2388" s="408">
        <v>0</v>
      </c>
      <c r="AR2388" s="407">
        <v>0</v>
      </c>
      <c r="AT2388" s="406">
        <v>0</v>
      </c>
      <c r="AU2388" s="407">
        <v>0</v>
      </c>
      <c r="AV2388" s="408">
        <v>0</v>
      </c>
      <c r="AW2388" s="407">
        <v>0</v>
      </c>
      <c r="AX2388" s="408">
        <v>0</v>
      </c>
      <c r="AY2388" s="407">
        <v>0</v>
      </c>
      <c r="AZ2388" s="408">
        <v>0</v>
      </c>
      <c r="BA2388" s="407">
        <v>0</v>
      </c>
      <c r="BB2388" s="408">
        <v>0</v>
      </c>
      <c r="BC2388" s="407">
        <v>0</v>
      </c>
    </row>
    <row r="2389" spans="1:55" x14ac:dyDescent="0.35">
      <c r="A2389" s="385" t="str" cm="1">
        <f t="array" ref="A2389">IFERROR(_xlfn.IFS(AND(F2389="Renta Variable",O2389=1),IFERROR(MATCH(B2389,[1]RV_Det!C:C,0),"Rev"),AND(J2389="Corporativa",O2389=1,I2389="EM"),IFERROR(MATCH(B2389,[1]RF_Corps!B:B,0),"Rev"),AND(F2389="Alternativos",O2389=1),IFERROR(MATCH(B2389,[1]Rep4!C:C,0),"Rev")),"")</f>
        <v/>
      </c>
      <c r="B2389" s="394" t="s">
        <v>6320</v>
      </c>
      <c r="C2389" s="409" t="s">
        <v>6318</v>
      </c>
      <c r="D2389" s="395" t="s">
        <v>6321</v>
      </c>
      <c r="E2389" s="396" t="str">
        <f>IF(B2389="","",INDEX([1]CatGlob!$S:$S,IFERROR(MATCH(MID(B2389,7,1),[1]CatGlob!$R:$R,0),MATCH(MID(B2389,1,2),[1]CatGlob!$R:$R,0))))</f>
        <v>DOL</v>
      </c>
      <c r="F2389" s="397" t="s">
        <v>43</v>
      </c>
      <c r="G2389" s="398" t="s">
        <v>358</v>
      </c>
      <c r="H2389" s="399" t="s">
        <v>94</v>
      </c>
      <c r="I2389" s="399" t="s">
        <v>108</v>
      </c>
      <c r="J2389" s="399" t="s">
        <v>600</v>
      </c>
      <c r="K2389" s="396" t="s">
        <v>600</v>
      </c>
      <c r="L2389" s="400" t="str">
        <f>IF(ISERROR(MATCH(M2389,M$10:M2388,0)),M2389,"")</f>
        <v/>
      </c>
      <c r="M2389" s="401" t="str">
        <f>IF(B2389="","",IF(ISERROR(MATCH(F2389&amp;"_"&amp;G2389&amp;"_"&amp;H2389&amp;"_"&amp;I2389&amp;"_"&amp;J2389&amp;IF(K2389="","","_"&amp;K2389),[1]CatGlob!$B:$B,0)),F2389&amp;"_"&amp;G2389&amp;"_"&amp;H2389&amp;"_"&amp;I2389&amp;"_"&amp;J2389&amp;IF(K2389="","","_"&amp;K2389),INDEX([1]CatGlob!$C:$C,MATCH(F2389&amp;"_"&amp;G2389&amp;"_"&amp;H2389&amp;"_"&amp;I2389&amp;"_"&amp;J2389&amp;IF(K2389="","","_"&amp;K2389),[1]CatGlob!$B:$B,0))))</f>
        <v>RVI_EM_LATAM_FM</v>
      </c>
      <c r="N2389" s="402" t="str">
        <f t="shared" si="75"/>
        <v/>
      </c>
      <c r="O2389" s="402" t="str">
        <f t="shared" si="74"/>
        <v/>
      </c>
      <c r="P2389" s="401" t="str">
        <f>IF(LEN(B2389)&gt;8,INDEX([1]CatGlob!$X:$X,MATCH(M2389,[1]CatGlob!$W:$W,0)),"")</f>
        <v>INTER</v>
      </c>
      <c r="Q2389" s="403" t="str">
        <f>INDEX([1]CatGlob!P:P,MATCH(M2389,[1]CatGlob!O:O,0))</f>
        <v>RVI</v>
      </c>
      <c r="R2389" s="403" t="s">
        <v>1017</v>
      </c>
      <c r="S2389" s="403" t="s">
        <v>1018</v>
      </c>
      <c r="T2389" s="403" t="str">
        <f>INDEX([1]CatGlob!$D:$D,MATCH($M2389,[1]CatGlob!$C:$C,0))</f>
        <v>RVI</v>
      </c>
      <c r="U2389" s="403" t="s">
        <v>602</v>
      </c>
      <c r="V2389" s="404" t="str">
        <f>INDEX([1]CatGlob!$F:$F,MATCH($M2389,[1]CatGlob!$C:$C,0))</f>
        <v>RVI</v>
      </c>
      <c r="W2389" s="405"/>
      <c r="X2389" s="406">
        <v>0</v>
      </c>
      <c r="Y2389" s="407">
        <v>0</v>
      </c>
      <c r="Z2389" s="408">
        <v>0</v>
      </c>
      <c r="AA2389" s="407">
        <v>0</v>
      </c>
      <c r="AB2389" s="408">
        <v>0</v>
      </c>
      <c r="AC2389" s="407">
        <v>0</v>
      </c>
      <c r="AD2389" s="408">
        <v>0</v>
      </c>
      <c r="AE2389" s="407">
        <v>0</v>
      </c>
      <c r="AF2389" s="408">
        <v>0</v>
      </c>
      <c r="AG2389" s="407">
        <v>0</v>
      </c>
      <c r="AI2389" s="406">
        <v>0</v>
      </c>
      <c r="AJ2389" s="407">
        <v>0</v>
      </c>
      <c r="AK2389" s="408">
        <v>0</v>
      </c>
      <c r="AL2389" s="407">
        <v>0</v>
      </c>
      <c r="AM2389" s="408">
        <v>0</v>
      </c>
      <c r="AN2389" s="407">
        <v>0</v>
      </c>
      <c r="AO2389" s="408">
        <v>0</v>
      </c>
      <c r="AP2389" s="407">
        <v>0</v>
      </c>
      <c r="AQ2389" s="408">
        <v>0</v>
      </c>
      <c r="AR2389" s="407">
        <v>0</v>
      </c>
      <c r="AT2389" s="406">
        <v>0</v>
      </c>
      <c r="AU2389" s="407">
        <v>0</v>
      </c>
      <c r="AV2389" s="408">
        <v>0</v>
      </c>
      <c r="AW2389" s="407">
        <v>0</v>
      </c>
      <c r="AX2389" s="408">
        <v>0</v>
      </c>
      <c r="AY2389" s="407">
        <v>0</v>
      </c>
      <c r="AZ2389" s="408">
        <v>0</v>
      </c>
      <c r="BA2389" s="407">
        <v>0</v>
      </c>
      <c r="BB2389" s="408">
        <v>0</v>
      </c>
      <c r="BC2389" s="407">
        <v>0</v>
      </c>
    </row>
    <row r="2390" spans="1:55" x14ac:dyDescent="0.35">
      <c r="A2390" s="385" t="str" cm="1">
        <f t="array" ref="A2390">IFERROR(_xlfn.IFS(AND(F2390="Renta Variable",O2390=1),IFERROR(MATCH(B2390,[1]RV_Det!C:C,0),"Rev"),AND(J2390="Corporativa",O2390=1,I2390="EM"),IFERROR(MATCH(B2390,[1]RF_Corps!B:B,0),"Rev"),AND(F2390="Alternativos",O2390=1),IFERROR(MATCH(B2390,[1]Rep4!C:C,0),"Rev")),"")</f>
        <v/>
      </c>
      <c r="B2390" s="394" t="s">
        <v>6322</v>
      </c>
      <c r="C2390" s="409" t="s">
        <v>6323</v>
      </c>
      <c r="D2390" s="395" t="s">
        <v>6324</v>
      </c>
      <c r="E2390" s="396" t="str">
        <f>IF(B2390="","",INDEX([1]CatGlob!$S:$S,IFERROR(MATCH(MID(B2390,7,1),[1]CatGlob!$R:$R,0),MATCH(MID(B2390,1,2),[1]CatGlob!$R:$R,0))))</f>
        <v>DOL</v>
      </c>
      <c r="F2390" s="397" t="s">
        <v>43</v>
      </c>
      <c r="G2390" s="398" t="s">
        <v>358</v>
      </c>
      <c r="H2390" s="399" t="s">
        <v>94</v>
      </c>
      <c r="I2390" s="399" t="s">
        <v>108</v>
      </c>
      <c r="J2390" s="399" t="s">
        <v>600</v>
      </c>
      <c r="K2390" s="396" t="s">
        <v>600</v>
      </c>
      <c r="L2390" s="400" t="str">
        <f>IF(ISERROR(MATCH(M2390,M$10:M2389,0)),M2390,"")</f>
        <v/>
      </c>
      <c r="M2390" s="401" t="str">
        <f>IF(B2390="","",IF(ISERROR(MATCH(F2390&amp;"_"&amp;G2390&amp;"_"&amp;H2390&amp;"_"&amp;I2390&amp;"_"&amp;J2390&amp;IF(K2390="","","_"&amp;K2390),[1]CatGlob!$B:$B,0)),F2390&amp;"_"&amp;G2390&amp;"_"&amp;H2390&amp;"_"&amp;I2390&amp;"_"&amp;J2390&amp;IF(K2390="","","_"&amp;K2390),INDEX([1]CatGlob!$C:$C,MATCH(F2390&amp;"_"&amp;G2390&amp;"_"&amp;H2390&amp;"_"&amp;I2390&amp;"_"&amp;J2390&amp;IF(K2390="","","_"&amp;K2390),[1]CatGlob!$B:$B,0))))</f>
        <v>RVI_EM_LATAM_FM</v>
      </c>
      <c r="N2390" s="402" t="str">
        <f t="shared" si="75"/>
        <v/>
      </c>
      <c r="O2390" s="402" t="str">
        <f t="shared" si="74"/>
        <v/>
      </c>
      <c r="P2390" s="401" t="str">
        <f>IF(LEN(B2390)&gt;8,INDEX([1]CatGlob!$X:$X,MATCH(M2390,[1]CatGlob!$W:$W,0)),"")</f>
        <v>INTER</v>
      </c>
      <c r="Q2390" s="403" t="str">
        <f>INDEX([1]CatGlob!P:P,MATCH(M2390,[1]CatGlob!O:O,0))</f>
        <v>RVI</v>
      </c>
      <c r="R2390" s="403" t="s">
        <v>1017</v>
      </c>
      <c r="S2390" s="403" t="s">
        <v>1018</v>
      </c>
      <c r="T2390" s="403" t="str">
        <f>INDEX([1]CatGlob!$D:$D,MATCH($M2390,[1]CatGlob!$C:$C,0))</f>
        <v>RVI</v>
      </c>
      <c r="U2390" s="403" t="s">
        <v>602</v>
      </c>
      <c r="V2390" s="404" t="str">
        <f>INDEX([1]CatGlob!$F:$F,MATCH($M2390,[1]CatGlob!$C:$C,0))</f>
        <v>RVI</v>
      </c>
      <c r="W2390" s="405"/>
      <c r="X2390" s="406">
        <v>0</v>
      </c>
      <c r="Y2390" s="407">
        <v>0</v>
      </c>
      <c r="Z2390" s="408">
        <v>0</v>
      </c>
      <c r="AA2390" s="407">
        <v>0</v>
      </c>
      <c r="AB2390" s="408">
        <v>0</v>
      </c>
      <c r="AC2390" s="407">
        <v>0</v>
      </c>
      <c r="AD2390" s="408">
        <v>0</v>
      </c>
      <c r="AE2390" s="407">
        <v>0</v>
      </c>
      <c r="AF2390" s="408">
        <v>0</v>
      </c>
      <c r="AG2390" s="407">
        <v>0</v>
      </c>
      <c r="AI2390" s="406">
        <v>0</v>
      </c>
      <c r="AJ2390" s="407">
        <v>0</v>
      </c>
      <c r="AK2390" s="408">
        <v>0</v>
      </c>
      <c r="AL2390" s="407">
        <v>0</v>
      </c>
      <c r="AM2390" s="408">
        <v>0</v>
      </c>
      <c r="AN2390" s="407">
        <v>0</v>
      </c>
      <c r="AO2390" s="408">
        <v>0</v>
      </c>
      <c r="AP2390" s="407">
        <v>0</v>
      </c>
      <c r="AQ2390" s="408">
        <v>0</v>
      </c>
      <c r="AR2390" s="407">
        <v>0</v>
      </c>
      <c r="AT2390" s="406">
        <v>0</v>
      </c>
      <c r="AU2390" s="407">
        <v>0</v>
      </c>
      <c r="AV2390" s="408">
        <v>0</v>
      </c>
      <c r="AW2390" s="407">
        <v>0</v>
      </c>
      <c r="AX2390" s="408">
        <v>0</v>
      </c>
      <c r="AY2390" s="407">
        <v>0</v>
      </c>
      <c r="AZ2390" s="408">
        <v>0</v>
      </c>
      <c r="BA2390" s="407">
        <v>0</v>
      </c>
      <c r="BB2390" s="408">
        <v>0</v>
      </c>
      <c r="BC2390" s="407">
        <v>0</v>
      </c>
    </row>
    <row r="2391" spans="1:55" x14ac:dyDescent="0.35">
      <c r="A2391" s="385" t="str" cm="1">
        <f t="array" ref="A2391">IFERROR(_xlfn.IFS(AND(F2391="Renta Variable",O2391=1),IFERROR(MATCH(B2391,[1]RV_Det!C:C,0),"Rev"),AND(J2391="Corporativa",O2391=1,I2391="EM"),IFERROR(MATCH(B2391,[1]RF_Corps!B:B,0),"Rev"),AND(F2391="Alternativos",O2391=1),IFERROR(MATCH(B2391,[1]Rep4!C:C,0),"Rev")),"")</f>
        <v/>
      </c>
      <c r="B2391" s="394" t="s">
        <v>6325</v>
      </c>
      <c r="C2391" s="409" t="s">
        <v>6326</v>
      </c>
      <c r="D2391" s="395" t="s">
        <v>6327</v>
      </c>
      <c r="E2391" s="396" t="str">
        <f>IF(B2391="","",INDEX([1]CatGlob!$S:$S,IFERROR(MATCH(MID(B2391,7,1),[1]CatGlob!$R:$R,0),MATCH(MID(B2391,1,2),[1]CatGlob!$R:$R,0))))</f>
        <v>DOL</v>
      </c>
      <c r="F2391" s="397" t="s">
        <v>43</v>
      </c>
      <c r="G2391" s="398" t="s">
        <v>358</v>
      </c>
      <c r="H2391" s="399" t="s">
        <v>94</v>
      </c>
      <c r="I2391" s="399" t="s">
        <v>108</v>
      </c>
      <c r="J2391" s="399" t="s">
        <v>600</v>
      </c>
      <c r="K2391" s="396" t="s">
        <v>600</v>
      </c>
      <c r="L2391" s="400" t="str">
        <f>IF(ISERROR(MATCH(M2391,M$10:M2390,0)),M2391,"")</f>
        <v/>
      </c>
      <c r="M2391" s="401" t="str">
        <f>IF(B2391="","",IF(ISERROR(MATCH(F2391&amp;"_"&amp;G2391&amp;"_"&amp;H2391&amp;"_"&amp;I2391&amp;"_"&amp;J2391&amp;IF(K2391="","","_"&amp;K2391),[1]CatGlob!$B:$B,0)),F2391&amp;"_"&amp;G2391&amp;"_"&amp;H2391&amp;"_"&amp;I2391&amp;"_"&amp;J2391&amp;IF(K2391="","","_"&amp;K2391),INDEX([1]CatGlob!$C:$C,MATCH(F2391&amp;"_"&amp;G2391&amp;"_"&amp;H2391&amp;"_"&amp;I2391&amp;"_"&amp;J2391&amp;IF(K2391="","","_"&amp;K2391),[1]CatGlob!$B:$B,0))))</f>
        <v>RVI_EM_LATAM_FM</v>
      </c>
      <c r="N2391" s="402" t="str">
        <f t="shared" si="75"/>
        <v/>
      </c>
      <c r="O2391" s="402" t="str">
        <f t="shared" si="74"/>
        <v/>
      </c>
      <c r="P2391" s="401" t="str">
        <f>IF(LEN(B2391)&gt;8,INDEX([1]CatGlob!$X:$X,MATCH(M2391,[1]CatGlob!$W:$W,0)),"")</f>
        <v>INTER</v>
      </c>
      <c r="Q2391" s="403" t="str">
        <f>INDEX([1]CatGlob!P:P,MATCH(M2391,[1]CatGlob!O:O,0))</f>
        <v>RVI</v>
      </c>
      <c r="R2391" s="403" t="s">
        <v>601</v>
      </c>
      <c r="S2391" s="403" t="s">
        <v>1018</v>
      </c>
      <c r="T2391" s="403" t="str">
        <f>INDEX([1]CatGlob!$D:$D,MATCH($M2391,[1]CatGlob!$C:$C,0))</f>
        <v>RVI</v>
      </c>
      <c r="U2391" s="403" t="s">
        <v>602</v>
      </c>
      <c r="V2391" s="404" t="str">
        <f>INDEX([1]CatGlob!$F:$F,MATCH($M2391,[1]CatGlob!$C:$C,0))</f>
        <v>RVI</v>
      </c>
      <c r="W2391" s="405"/>
      <c r="X2391" s="406">
        <v>0</v>
      </c>
      <c r="Y2391" s="407">
        <v>0</v>
      </c>
      <c r="Z2391" s="408">
        <v>0</v>
      </c>
      <c r="AA2391" s="407">
        <v>0</v>
      </c>
      <c r="AB2391" s="408">
        <v>0</v>
      </c>
      <c r="AC2391" s="407">
        <v>0</v>
      </c>
      <c r="AD2391" s="408">
        <v>0</v>
      </c>
      <c r="AE2391" s="407">
        <v>0</v>
      </c>
      <c r="AF2391" s="408">
        <v>0</v>
      </c>
      <c r="AG2391" s="407">
        <v>0</v>
      </c>
      <c r="AI2391" s="406">
        <v>0</v>
      </c>
      <c r="AJ2391" s="407">
        <v>0</v>
      </c>
      <c r="AK2391" s="408">
        <v>0</v>
      </c>
      <c r="AL2391" s="407">
        <v>0</v>
      </c>
      <c r="AM2391" s="408">
        <v>0</v>
      </c>
      <c r="AN2391" s="407">
        <v>0</v>
      </c>
      <c r="AO2391" s="408">
        <v>0</v>
      </c>
      <c r="AP2391" s="407">
        <v>0</v>
      </c>
      <c r="AQ2391" s="408">
        <v>0</v>
      </c>
      <c r="AR2391" s="407">
        <v>0</v>
      </c>
      <c r="AT2391" s="406">
        <v>0</v>
      </c>
      <c r="AU2391" s="407">
        <v>0</v>
      </c>
      <c r="AV2391" s="408">
        <v>0</v>
      </c>
      <c r="AW2391" s="407">
        <v>0</v>
      </c>
      <c r="AX2391" s="408">
        <v>0</v>
      </c>
      <c r="AY2391" s="407">
        <v>0</v>
      </c>
      <c r="AZ2391" s="408">
        <v>0</v>
      </c>
      <c r="BA2391" s="407">
        <v>0</v>
      </c>
      <c r="BB2391" s="408">
        <v>0</v>
      </c>
      <c r="BC2391" s="407">
        <v>0</v>
      </c>
    </row>
    <row r="2392" spans="1:55" x14ac:dyDescent="0.35">
      <c r="A2392" s="385" t="str" cm="1">
        <f t="array" ref="A2392">IFERROR(_xlfn.IFS(AND(F2392="Renta Variable",O2392=1),IFERROR(MATCH(B2392,[1]RV_Det!C:C,0),"Rev"),AND(J2392="Corporativa",O2392=1,I2392="EM"),IFERROR(MATCH(B2392,[1]RF_Corps!B:B,0),"Rev"),AND(F2392="Alternativos",O2392=1),IFERROR(MATCH(B2392,[1]Rep4!C:C,0),"Rev")),"")</f>
        <v/>
      </c>
      <c r="B2392" s="394" t="s">
        <v>6328</v>
      </c>
      <c r="C2392" s="409" t="s">
        <v>6329</v>
      </c>
      <c r="D2392" s="395" t="s">
        <v>6330</v>
      </c>
      <c r="E2392" s="396" t="str">
        <f>IF(B2392="","",INDEX([1]CatGlob!$S:$S,IFERROR(MATCH(MID(B2392,7,1),[1]CatGlob!$R:$R,0),MATCH(MID(B2392,1,2),[1]CatGlob!$R:$R,0))))</f>
        <v>DOL</v>
      </c>
      <c r="F2392" s="397" t="s">
        <v>43</v>
      </c>
      <c r="G2392" s="398" t="s">
        <v>358</v>
      </c>
      <c r="H2392" s="399" t="s">
        <v>94</v>
      </c>
      <c r="I2392" s="399" t="s">
        <v>108</v>
      </c>
      <c r="J2392" s="399" t="s">
        <v>600</v>
      </c>
      <c r="K2392" s="396" t="s">
        <v>600</v>
      </c>
      <c r="L2392" s="400" t="str">
        <f>IF(ISERROR(MATCH(M2392,M$10:M2391,0)),M2392,"")</f>
        <v/>
      </c>
      <c r="M2392" s="401" t="str">
        <f>IF(B2392="","",IF(ISERROR(MATCH(F2392&amp;"_"&amp;G2392&amp;"_"&amp;H2392&amp;"_"&amp;I2392&amp;"_"&amp;J2392&amp;IF(K2392="","","_"&amp;K2392),[1]CatGlob!$B:$B,0)),F2392&amp;"_"&amp;G2392&amp;"_"&amp;H2392&amp;"_"&amp;I2392&amp;"_"&amp;J2392&amp;IF(K2392="","","_"&amp;K2392),INDEX([1]CatGlob!$C:$C,MATCH(F2392&amp;"_"&amp;G2392&amp;"_"&amp;H2392&amp;"_"&amp;I2392&amp;"_"&amp;J2392&amp;IF(K2392="","","_"&amp;K2392),[1]CatGlob!$B:$B,0))))</f>
        <v>RVI_EM_LATAM_FM</v>
      </c>
      <c r="N2392" s="402" t="str">
        <f t="shared" si="75"/>
        <v/>
      </c>
      <c r="O2392" s="402" t="str">
        <f t="shared" si="74"/>
        <v/>
      </c>
      <c r="P2392" s="401" t="str">
        <f>IF(LEN(B2392)&gt;8,INDEX([1]CatGlob!$X:$X,MATCH(M2392,[1]CatGlob!$W:$W,0)),"")</f>
        <v>INTER</v>
      </c>
      <c r="Q2392" s="403" t="str">
        <f>INDEX([1]CatGlob!P:P,MATCH(M2392,[1]CatGlob!O:O,0))</f>
        <v>RVI</v>
      </c>
      <c r="R2392" s="403" t="s">
        <v>601</v>
      </c>
      <c r="S2392" s="403" t="s">
        <v>1018</v>
      </c>
      <c r="T2392" s="403" t="str">
        <f>INDEX([1]CatGlob!$D:$D,MATCH($M2392,[1]CatGlob!$C:$C,0))</f>
        <v>RVI</v>
      </c>
      <c r="U2392" s="403" t="s">
        <v>602</v>
      </c>
      <c r="V2392" s="404" t="str">
        <f>INDEX([1]CatGlob!$F:$F,MATCH($M2392,[1]CatGlob!$C:$C,0))</f>
        <v>RVI</v>
      </c>
      <c r="W2392" s="405"/>
      <c r="X2392" s="406">
        <v>0</v>
      </c>
      <c r="Y2392" s="407">
        <v>0</v>
      </c>
      <c r="Z2392" s="408">
        <v>0</v>
      </c>
      <c r="AA2392" s="407">
        <v>0</v>
      </c>
      <c r="AB2392" s="408">
        <v>0</v>
      </c>
      <c r="AC2392" s="407">
        <v>0</v>
      </c>
      <c r="AD2392" s="408">
        <v>0</v>
      </c>
      <c r="AE2392" s="407">
        <v>0</v>
      </c>
      <c r="AF2392" s="408">
        <v>0</v>
      </c>
      <c r="AG2392" s="407">
        <v>0</v>
      </c>
      <c r="AI2392" s="406">
        <v>0</v>
      </c>
      <c r="AJ2392" s="407">
        <v>0</v>
      </c>
      <c r="AK2392" s="408">
        <v>0</v>
      </c>
      <c r="AL2392" s="407">
        <v>0</v>
      </c>
      <c r="AM2392" s="408">
        <v>0</v>
      </c>
      <c r="AN2392" s="407">
        <v>0</v>
      </c>
      <c r="AO2392" s="408">
        <v>0</v>
      </c>
      <c r="AP2392" s="407">
        <v>0</v>
      </c>
      <c r="AQ2392" s="408">
        <v>0</v>
      </c>
      <c r="AR2392" s="407">
        <v>0</v>
      </c>
      <c r="AT2392" s="406">
        <v>0</v>
      </c>
      <c r="AU2392" s="407">
        <v>0</v>
      </c>
      <c r="AV2392" s="408">
        <v>0</v>
      </c>
      <c r="AW2392" s="407">
        <v>0</v>
      </c>
      <c r="AX2392" s="408">
        <v>0</v>
      </c>
      <c r="AY2392" s="407">
        <v>0</v>
      </c>
      <c r="AZ2392" s="408">
        <v>0</v>
      </c>
      <c r="BA2392" s="407">
        <v>0</v>
      </c>
      <c r="BB2392" s="408">
        <v>0</v>
      </c>
      <c r="BC2392" s="407">
        <v>0</v>
      </c>
    </row>
    <row r="2393" spans="1:55" x14ac:dyDescent="0.35">
      <c r="A2393" s="385" t="str" cm="1">
        <f t="array" ref="A2393">IFERROR(_xlfn.IFS(AND(F2393="Renta Variable",O2393=1),IFERROR(MATCH(B2393,[1]RV_Det!C:C,0),"Rev"),AND(J2393="Corporativa",O2393=1,I2393="EM"),IFERROR(MATCH(B2393,[1]RF_Corps!B:B,0),"Rev"),AND(F2393="Alternativos",O2393=1),IFERROR(MATCH(B2393,[1]Rep4!C:C,0),"Rev")),"")</f>
        <v/>
      </c>
      <c r="B2393" s="394" t="s">
        <v>6331</v>
      </c>
      <c r="C2393" s="409" t="s">
        <v>6332</v>
      </c>
      <c r="D2393" s="395" t="s">
        <v>6333</v>
      </c>
      <c r="E2393" s="396" t="str">
        <f>IF(B2393="","",INDEX([1]CatGlob!$S:$S,IFERROR(MATCH(MID(B2393,7,1),[1]CatGlob!$R:$R,0),MATCH(MID(B2393,1,2),[1]CatGlob!$R:$R,0))))</f>
        <v>MXN</v>
      </c>
      <c r="F2393" s="397" t="s">
        <v>43</v>
      </c>
      <c r="G2393" s="398" t="s">
        <v>358</v>
      </c>
      <c r="H2393" s="399" t="s">
        <v>94</v>
      </c>
      <c r="I2393" s="399" t="s">
        <v>290</v>
      </c>
      <c r="J2393" s="399" t="s">
        <v>6203</v>
      </c>
      <c r="K2393" s="396" t="s">
        <v>600</v>
      </c>
      <c r="L2393" s="400" t="str">
        <f>IF(ISERROR(MATCH(M2393,M$10:M2392,0)),M2393,"")</f>
        <v>RVI_EM_LATAM_MEX_CB</v>
      </c>
      <c r="M2393" s="401" t="str">
        <f>IF(B2393="","",IF(ISERROR(MATCH(F2393&amp;"_"&amp;G2393&amp;"_"&amp;H2393&amp;"_"&amp;I2393&amp;"_"&amp;J2393&amp;IF(K2393="","","_"&amp;K2393),[1]CatGlob!$B:$B,0)),F2393&amp;"_"&amp;G2393&amp;"_"&amp;H2393&amp;"_"&amp;I2393&amp;"_"&amp;J2393&amp;IF(K2393="","","_"&amp;K2393),INDEX([1]CatGlob!$C:$C,MATCH(F2393&amp;"_"&amp;G2393&amp;"_"&amp;H2393&amp;"_"&amp;I2393&amp;"_"&amp;J2393&amp;IF(K2393="","","_"&amp;K2393),[1]CatGlob!$B:$B,0))))</f>
        <v>RVI_EM_LATAM_MEX_CB</v>
      </c>
      <c r="N2393" s="402" t="str">
        <f t="shared" si="75"/>
        <v/>
      </c>
      <c r="O2393" s="402" t="str">
        <f t="shared" si="74"/>
        <v/>
      </c>
      <c r="P2393" s="401" t="str">
        <f>IF(LEN(B2393)&gt;8,INDEX([1]CatGlob!$X:$X,MATCH(M2393,[1]CatGlob!$W:$W,0)),"")</f>
        <v>INTER</v>
      </c>
      <c r="Q2393" s="403" t="str">
        <f>INDEX([1]CatGlob!P:P,MATCH(M2393,[1]CatGlob!O:O,0))</f>
        <v>RVI</v>
      </c>
      <c r="R2393" s="403" t="s">
        <v>601</v>
      </c>
      <c r="S2393" s="403" t="s">
        <v>601</v>
      </c>
      <c r="T2393" s="403" t="str">
        <f>INDEX([1]CatGlob!$D:$D,MATCH($M2393,[1]CatGlob!$C:$C,0))</f>
        <v>RVI</v>
      </c>
      <c r="U2393" s="403" t="s">
        <v>4652</v>
      </c>
      <c r="V2393" s="404" t="str">
        <f>INDEX([1]CatGlob!$F:$F,MATCH($M2393,[1]CatGlob!$C:$C,0))</f>
        <v>RVI</v>
      </c>
      <c r="W2393" s="405"/>
      <c r="X2393" s="406">
        <v>0</v>
      </c>
      <c r="Y2393" s="407">
        <v>0</v>
      </c>
      <c r="Z2393" s="408">
        <v>0</v>
      </c>
      <c r="AA2393" s="407">
        <v>0</v>
      </c>
      <c r="AB2393" s="408">
        <v>0</v>
      </c>
      <c r="AC2393" s="407">
        <v>0</v>
      </c>
      <c r="AD2393" s="408">
        <v>0</v>
      </c>
      <c r="AE2393" s="407">
        <v>0</v>
      </c>
      <c r="AF2393" s="408">
        <v>0</v>
      </c>
      <c r="AG2393" s="407">
        <v>0</v>
      </c>
      <c r="AI2393" s="406">
        <v>0</v>
      </c>
      <c r="AJ2393" s="407">
        <v>0</v>
      </c>
      <c r="AK2393" s="408">
        <v>0</v>
      </c>
      <c r="AL2393" s="407">
        <v>0</v>
      </c>
      <c r="AM2393" s="408">
        <v>0</v>
      </c>
      <c r="AN2393" s="407">
        <v>0</v>
      </c>
      <c r="AO2393" s="408">
        <v>0</v>
      </c>
      <c r="AP2393" s="407">
        <v>0</v>
      </c>
      <c r="AQ2393" s="408">
        <v>0</v>
      </c>
      <c r="AR2393" s="407">
        <v>0</v>
      </c>
      <c r="AT2393" s="406">
        <v>0</v>
      </c>
      <c r="AU2393" s="407">
        <v>0</v>
      </c>
      <c r="AV2393" s="408">
        <v>0</v>
      </c>
      <c r="AW2393" s="407">
        <v>0</v>
      </c>
      <c r="AX2393" s="408">
        <v>0</v>
      </c>
      <c r="AY2393" s="407">
        <v>0</v>
      </c>
      <c r="AZ2393" s="408">
        <v>0</v>
      </c>
      <c r="BA2393" s="407">
        <v>0</v>
      </c>
      <c r="BB2393" s="408">
        <v>0</v>
      </c>
      <c r="BC2393" s="407">
        <v>0</v>
      </c>
    </row>
    <row r="2394" spans="1:55" x14ac:dyDescent="0.35">
      <c r="A2394" s="385" t="str" cm="1">
        <f t="array" ref="A2394">IFERROR(_xlfn.IFS(AND(F2394="Renta Variable",O2394=1),IFERROR(MATCH(B2394,[1]RV_Det!C:C,0),"Rev"),AND(J2394="Corporativa",O2394=1,I2394="EM"),IFERROR(MATCH(B2394,[1]RF_Corps!B:B,0),"Rev"),AND(F2394="Alternativos",O2394=1),IFERROR(MATCH(B2394,[1]Rep4!C:C,0),"Rev")),"")</f>
        <v/>
      </c>
      <c r="B2394" s="394" t="s">
        <v>6334</v>
      </c>
      <c r="C2394" s="409" t="s">
        <v>6335</v>
      </c>
      <c r="D2394" s="395" t="s">
        <v>6336</v>
      </c>
      <c r="E2394" s="396" t="str">
        <f>IF(B2394="","",INDEX([1]CatGlob!$S:$S,IFERROR(MATCH(MID(B2394,7,1),[1]CatGlob!$R:$R,0),MATCH(MID(B2394,1,2),[1]CatGlob!$R:$R,0))))</f>
        <v>DOL</v>
      </c>
      <c r="F2394" s="397" t="s">
        <v>43</v>
      </c>
      <c r="G2394" s="398" t="s">
        <v>358</v>
      </c>
      <c r="H2394" s="399" t="s">
        <v>94</v>
      </c>
      <c r="I2394" s="399" t="s">
        <v>290</v>
      </c>
      <c r="J2394" s="399" t="s">
        <v>75</v>
      </c>
      <c r="K2394" s="396" t="s">
        <v>600</v>
      </c>
      <c r="L2394" s="400" t="str">
        <f>IF(ISERROR(MATCH(M2394,M$10:M2393,0)),M2394,"")</f>
        <v>RVI_EM_LATAM_MEX_CD</v>
      </c>
      <c r="M2394" s="401" t="str">
        <f>IF(B2394="","",IF(ISERROR(MATCH(F2394&amp;"_"&amp;G2394&amp;"_"&amp;H2394&amp;"_"&amp;I2394&amp;"_"&amp;J2394&amp;IF(K2394="","","_"&amp;K2394),[1]CatGlob!$B:$B,0)),F2394&amp;"_"&amp;G2394&amp;"_"&amp;H2394&amp;"_"&amp;I2394&amp;"_"&amp;J2394&amp;IF(K2394="","","_"&amp;K2394),INDEX([1]CatGlob!$C:$C,MATCH(F2394&amp;"_"&amp;G2394&amp;"_"&amp;H2394&amp;"_"&amp;I2394&amp;"_"&amp;J2394&amp;IF(K2394="","","_"&amp;K2394),[1]CatGlob!$B:$B,0))))</f>
        <v>RVI_EM_LATAM_MEX_CD</v>
      </c>
      <c r="N2394" s="402" t="str">
        <f t="shared" si="75"/>
        <v/>
      </c>
      <c r="O2394" s="402" t="str">
        <f t="shared" si="74"/>
        <v/>
      </c>
      <c r="P2394" s="401" t="str">
        <f>IF(LEN(B2394)&gt;8,INDEX([1]CatGlob!$X:$X,MATCH(M2394,[1]CatGlob!$W:$W,0)),"")</f>
        <v>INTER</v>
      </c>
      <c r="Q2394" s="403" t="str">
        <f>INDEX([1]CatGlob!P:P,MATCH(M2394,[1]CatGlob!O:O,0))</f>
        <v>RVI</v>
      </c>
      <c r="R2394" s="403" t="s">
        <v>601</v>
      </c>
      <c r="S2394" s="403" t="s">
        <v>601</v>
      </c>
      <c r="T2394" s="403" t="str">
        <f>INDEX([1]CatGlob!$D:$D,MATCH($M2394,[1]CatGlob!$C:$C,0))</f>
        <v>RVI</v>
      </c>
      <c r="U2394" s="403" t="s">
        <v>4652</v>
      </c>
      <c r="V2394" s="404" t="str">
        <f>INDEX([1]CatGlob!$F:$F,MATCH($M2394,[1]CatGlob!$C:$C,0))</f>
        <v>RVI</v>
      </c>
      <c r="W2394" s="405"/>
      <c r="X2394" s="406">
        <v>0</v>
      </c>
      <c r="Y2394" s="407">
        <v>0</v>
      </c>
      <c r="Z2394" s="408">
        <v>0</v>
      </c>
      <c r="AA2394" s="407">
        <v>0</v>
      </c>
      <c r="AB2394" s="408">
        <v>0</v>
      </c>
      <c r="AC2394" s="407">
        <v>0</v>
      </c>
      <c r="AD2394" s="408">
        <v>0</v>
      </c>
      <c r="AE2394" s="407">
        <v>0</v>
      </c>
      <c r="AF2394" s="408">
        <v>0</v>
      </c>
      <c r="AG2394" s="407">
        <v>0</v>
      </c>
      <c r="AI2394" s="406">
        <v>0</v>
      </c>
      <c r="AJ2394" s="407">
        <v>0</v>
      </c>
      <c r="AK2394" s="408">
        <v>0</v>
      </c>
      <c r="AL2394" s="407">
        <v>0</v>
      </c>
      <c r="AM2394" s="408">
        <v>0</v>
      </c>
      <c r="AN2394" s="407">
        <v>0</v>
      </c>
      <c r="AO2394" s="408">
        <v>0</v>
      </c>
      <c r="AP2394" s="407">
        <v>0</v>
      </c>
      <c r="AQ2394" s="408">
        <v>0</v>
      </c>
      <c r="AR2394" s="407">
        <v>0</v>
      </c>
      <c r="AS2394" t="s">
        <v>6337</v>
      </c>
      <c r="AT2394" s="406">
        <v>0</v>
      </c>
      <c r="AU2394" s="407">
        <v>0</v>
      </c>
      <c r="AV2394" s="408">
        <v>0</v>
      </c>
      <c r="AW2394" s="407">
        <v>0</v>
      </c>
      <c r="AX2394" s="408">
        <v>0</v>
      </c>
      <c r="AY2394" s="407">
        <v>0</v>
      </c>
      <c r="AZ2394" s="408">
        <v>0</v>
      </c>
      <c r="BA2394" s="407">
        <v>0</v>
      </c>
      <c r="BB2394" s="408">
        <v>0</v>
      </c>
      <c r="BC2394" s="407">
        <v>0</v>
      </c>
    </row>
    <row r="2395" spans="1:55" x14ac:dyDescent="0.35">
      <c r="A2395" s="385" t="str" cm="1">
        <f t="array" ref="A2395">IFERROR(_xlfn.IFS(AND(F2395="Renta Variable",O2395=1),IFERROR(MATCH(B2395,[1]RV_Det!C:C,0),"Rev"),AND(J2395="Corporativa",O2395=1,I2395="EM"),IFERROR(MATCH(B2395,[1]RF_Corps!B:B,0),"Rev"),AND(F2395="Alternativos",O2395=1),IFERROR(MATCH(B2395,[1]Rep4!C:C,0),"Rev")),"")</f>
        <v/>
      </c>
      <c r="B2395" s="394" t="s">
        <v>6338</v>
      </c>
      <c r="C2395" s="409" t="s">
        <v>6339</v>
      </c>
      <c r="D2395" s="410" t="s">
        <v>6340</v>
      </c>
      <c r="E2395" s="396" t="str">
        <f>IF(B2395="","",INDEX([1]CatGlob!$S:$S,IFERROR(MATCH(MID(B2395,7,1),[1]CatGlob!$R:$R,0),MATCH(MID(B2395,1,2),[1]CatGlob!$R:$R,0))))</f>
        <v>MXN</v>
      </c>
      <c r="F2395" s="397" t="s">
        <v>43</v>
      </c>
      <c r="G2395" s="398" t="s">
        <v>358</v>
      </c>
      <c r="H2395" s="399" t="s">
        <v>94</v>
      </c>
      <c r="I2395" s="399" t="s">
        <v>290</v>
      </c>
      <c r="J2395" s="399" t="s">
        <v>75</v>
      </c>
      <c r="K2395" s="396" t="s">
        <v>600</v>
      </c>
      <c r="L2395" s="400" t="str">
        <f>IF(ISERROR(MATCH(M2395,M$10:M2394,0)),M2395,"")</f>
        <v/>
      </c>
      <c r="M2395" s="401" t="str">
        <f>IF(B2395="","",IF(ISERROR(MATCH(F2395&amp;"_"&amp;G2395&amp;"_"&amp;H2395&amp;"_"&amp;I2395&amp;"_"&amp;J2395&amp;IF(K2395="","","_"&amp;K2395),[1]CatGlob!$B:$B,0)),F2395&amp;"_"&amp;G2395&amp;"_"&amp;H2395&amp;"_"&amp;I2395&amp;"_"&amp;J2395&amp;IF(K2395="","","_"&amp;K2395),INDEX([1]CatGlob!$C:$C,MATCH(F2395&amp;"_"&amp;G2395&amp;"_"&amp;H2395&amp;"_"&amp;I2395&amp;"_"&amp;J2395&amp;IF(K2395="","","_"&amp;K2395),[1]CatGlob!$B:$B,0))))</f>
        <v>RVI_EM_LATAM_MEX_CD</v>
      </c>
      <c r="N2395" s="402" t="str">
        <f t="shared" si="75"/>
        <v/>
      </c>
      <c r="O2395" s="402" t="str">
        <f t="shared" si="74"/>
        <v/>
      </c>
      <c r="P2395" s="401" t="str">
        <f>IF(LEN(B2395)&gt;8,INDEX([1]CatGlob!$X:$X,MATCH(M2395,[1]CatGlob!$W:$W,0)),"")</f>
        <v>INTER</v>
      </c>
      <c r="Q2395" s="403" t="str">
        <f>INDEX([1]CatGlob!P:P,MATCH(M2395,[1]CatGlob!O:O,0))</f>
        <v>RVI</v>
      </c>
      <c r="R2395" s="403" t="s">
        <v>601</v>
      </c>
      <c r="S2395" s="403" t="s">
        <v>601</v>
      </c>
      <c r="T2395" s="403" t="str">
        <f>INDEX([1]CatGlob!$D:$D,MATCH($M2395,[1]CatGlob!$C:$C,0))</f>
        <v>RVI</v>
      </c>
      <c r="U2395" s="403" t="s">
        <v>4652</v>
      </c>
      <c r="V2395" s="404" t="str">
        <f>INDEX([1]CatGlob!$F:$F,MATCH($M2395,[1]CatGlob!$C:$C,0))</f>
        <v>RVI</v>
      </c>
      <c r="W2395" s="405"/>
      <c r="X2395" s="406">
        <v>0</v>
      </c>
      <c r="Y2395" s="407">
        <v>0</v>
      </c>
      <c r="Z2395" s="408">
        <v>0</v>
      </c>
      <c r="AA2395" s="407">
        <v>0</v>
      </c>
      <c r="AB2395" s="408">
        <v>0</v>
      </c>
      <c r="AC2395" s="407">
        <v>0</v>
      </c>
      <c r="AD2395" s="408">
        <v>0</v>
      </c>
      <c r="AE2395" s="407">
        <v>0</v>
      </c>
      <c r="AF2395" s="408">
        <v>0</v>
      </c>
      <c r="AG2395" s="407">
        <v>0</v>
      </c>
      <c r="AI2395" s="406">
        <v>0</v>
      </c>
      <c r="AJ2395" s="407">
        <v>0</v>
      </c>
      <c r="AK2395" s="408">
        <v>0</v>
      </c>
      <c r="AL2395" s="407">
        <v>0</v>
      </c>
      <c r="AM2395" s="408">
        <v>0</v>
      </c>
      <c r="AN2395" s="407">
        <v>0</v>
      </c>
      <c r="AO2395" s="408">
        <v>0</v>
      </c>
      <c r="AP2395" s="407">
        <v>0</v>
      </c>
      <c r="AQ2395" s="408">
        <v>0</v>
      </c>
      <c r="AR2395" s="407">
        <v>0</v>
      </c>
      <c r="AT2395" s="406">
        <v>0</v>
      </c>
      <c r="AU2395" s="407">
        <v>0</v>
      </c>
      <c r="AV2395" s="408">
        <v>0</v>
      </c>
      <c r="AW2395" s="407">
        <v>0</v>
      </c>
      <c r="AX2395" s="408">
        <v>0</v>
      </c>
      <c r="AY2395" s="407">
        <v>0</v>
      </c>
      <c r="AZ2395" s="408">
        <v>0</v>
      </c>
      <c r="BA2395" s="407">
        <v>0</v>
      </c>
      <c r="BB2395" s="408">
        <v>0</v>
      </c>
      <c r="BC2395" s="407">
        <v>0</v>
      </c>
    </row>
    <row r="2396" spans="1:55" x14ac:dyDescent="0.35">
      <c r="A2396" s="385" t="str" cm="1">
        <f t="array" ref="A2396">IFERROR(_xlfn.IFS(AND(F2396="Renta Variable",O2396=1),IFERROR(MATCH(B2396,[1]RV_Det!C:C,0),"Rev"),AND(J2396="Corporativa",O2396=1,I2396="EM"),IFERROR(MATCH(B2396,[1]RF_Corps!B:B,0),"Rev"),AND(F2396="Alternativos",O2396=1),IFERROR(MATCH(B2396,[1]Rep4!C:C,0),"Rev")),"")</f>
        <v/>
      </c>
      <c r="B2396" s="394" t="s">
        <v>6341</v>
      </c>
      <c r="C2396" s="409" t="s">
        <v>6342</v>
      </c>
      <c r="D2396" s="395" t="s">
        <v>6343</v>
      </c>
      <c r="E2396" s="396" t="str">
        <f>IF(B2396="","",INDEX([1]CatGlob!$S:$S,IFERROR(MATCH(MID(B2396,7,1),[1]CatGlob!$R:$R,0),MATCH(MID(B2396,1,2),[1]CatGlob!$R:$R,0))))</f>
        <v>DOL</v>
      </c>
      <c r="F2396" s="397" t="s">
        <v>43</v>
      </c>
      <c r="G2396" s="398" t="s">
        <v>358</v>
      </c>
      <c r="H2396" s="399" t="s">
        <v>94</v>
      </c>
      <c r="I2396" s="399" t="s">
        <v>290</v>
      </c>
      <c r="J2396" s="399" t="s">
        <v>75</v>
      </c>
      <c r="K2396" s="396" t="s">
        <v>600</v>
      </c>
      <c r="L2396" s="400" t="str">
        <f>IF(ISERROR(MATCH(M2396,M$10:M2395,0)),M2396,"")</f>
        <v/>
      </c>
      <c r="M2396" s="401" t="str">
        <f>IF(B2396="","",IF(ISERROR(MATCH(F2396&amp;"_"&amp;G2396&amp;"_"&amp;H2396&amp;"_"&amp;I2396&amp;"_"&amp;J2396&amp;IF(K2396="","","_"&amp;K2396),[1]CatGlob!$B:$B,0)),F2396&amp;"_"&amp;G2396&amp;"_"&amp;H2396&amp;"_"&amp;I2396&amp;"_"&amp;J2396&amp;IF(K2396="","","_"&amp;K2396),INDEX([1]CatGlob!$C:$C,MATCH(F2396&amp;"_"&amp;G2396&amp;"_"&amp;H2396&amp;"_"&amp;I2396&amp;"_"&amp;J2396&amp;IF(K2396="","","_"&amp;K2396),[1]CatGlob!$B:$B,0))))</f>
        <v>RVI_EM_LATAM_MEX_CD</v>
      </c>
      <c r="N2396" s="402" t="str">
        <f t="shared" si="75"/>
        <v/>
      </c>
      <c r="O2396" s="402" t="str">
        <f t="shared" si="74"/>
        <v/>
      </c>
      <c r="P2396" s="401" t="str">
        <f>IF(LEN(B2396)&gt;8,INDEX([1]CatGlob!$X:$X,MATCH(M2396,[1]CatGlob!$W:$W,0)),"")</f>
        <v>INTER</v>
      </c>
      <c r="Q2396" s="403" t="str">
        <f>INDEX([1]CatGlob!P:P,MATCH(M2396,[1]CatGlob!O:O,0))</f>
        <v>RVI</v>
      </c>
      <c r="R2396" s="403" t="s">
        <v>601</v>
      </c>
      <c r="S2396" s="403"/>
      <c r="T2396" s="403" t="str">
        <f>INDEX([1]CatGlob!$D:$D,MATCH($M2396,[1]CatGlob!$C:$C,0))</f>
        <v>RVI</v>
      </c>
      <c r="U2396" s="403" t="s">
        <v>4652</v>
      </c>
      <c r="V2396" s="404" t="str">
        <f>INDEX([1]CatGlob!$F:$F,MATCH($M2396,[1]CatGlob!$C:$C,0))</f>
        <v>RVI</v>
      </c>
      <c r="W2396" s="405"/>
      <c r="X2396" s="406">
        <v>0</v>
      </c>
      <c r="Y2396" s="407">
        <v>0</v>
      </c>
      <c r="Z2396" s="408">
        <v>0</v>
      </c>
      <c r="AA2396" s="407">
        <v>0</v>
      </c>
      <c r="AB2396" s="408">
        <v>0</v>
      </c>
      <c r="AC2396" s="407">
        <v>0</v>
      </c>
      <c r="AD2396" s="408">
        <v>0</v>
      </c>
      <c r="AE2396" s="407">
        <v>0</v>
      </c>
      <c r="AF2396" s="408">
        <v>0</v>
      </c>
      <c r="AG2396" s="407">
        <v>0</v>
      </c>
      <c r="AI2396" s="406">
        <v>0</v>
      </c>
      <c r="AJ2396" s="407">
        <v>0</v>
      </c>
      <c r="AK2396" s="408">
        <v>0</v>
      </c>
      <c r="AL2396" s="407">
        <v>0</v>
      </c>
      <c r="AM2396" s="408">
        <v>0</v>
      </c>
      <c r="AN2396" s="407">
        <v>0</v>
      </c>
      <c r="AO2396" s="408">
        <v>0</v>
      </c>
      <c r="AP2396" s="407">
        <v>0</v>
      </c>
      <c r="AQ2396" s="408">
        <v>0</v>
      </c>
      <c r="AR2396" s="407">
        <v>0</v>
      </c>
      <c r="AT2396" s="406">
        <v>0</v>
      </c>
      <c r="AU2396" s="407">
        <v>0</v>
      </c>
      <c r="AV2396" s="408">
        <v>0</v>
      </c>
      <c r="AW2396" s="407">
        <v>0</v>
      </c>
      <c r="AX2396" s="408">
        <v>0</v>
      </c>
      <c r="AY2396" s="407">
        <v>0</v>
      </c>
      <c r="AZ2396" s="408">
        <v>0</v>
      </c>
      <c r="BA2396" s="407">
        <v>0</v>
      </c>
      <c r="BB2396" s="408">
        <v>0</v>
      </c>
      <c r="BC2396" s="407">
        <v>0</v>
      </c>
    </row>
    <row r="2397" spans="1:55" x14ac:dyDescent="0.35">
      <c r="A2397" s="385" t="str" cm="1">
        <f t="array" ref="A2397">IFERROR(_xlfn.IFS(AND(F2397="Renta Variable",O2397=1),IFERROR(MATCH(B2397,[1]RV_Det!C:C,0),"Rev"),AND(J2397="Corporativa",O2397=1,I2397="EM"),IFERROR(MATCH(B2397,[1]RF_Corps!B:B,0),"Rev"),AND(F2397="Alternativos",O2397=1),IFERROR(MATCH(B2397,[1]Rep4!C:C,0),"Rev")),"")</f>
        <v/>
      </c>
      <c r="B2397" s="394" t="s">
        <v>6344</v>
      </c>
      <c r="C2397" s="409" t="s">
        <v>6345</v>
      </c>
      <c r="D2397" s="395" t="s">
        <v>6346</v>
      </c>
      <c r="E2397" s="396" t="str">
        <f>IF(B2397="","",INDEX([1]CatGlob!$S:$S,IFERROR(MATCH(MID(B2397,7,1),[1]CatGlob!$R:$R,0),MATCH(MID(B2397,1,2),[1]CatGlob!$R:$R,0))))</f>
        <v>DOL</v>
      </c>
      <c r="F2397" s="397" t="s">
        <v>43</v>
      </c>
      <c r="G2397" s="398" t="s">
        <v>358</v>
      </c>
      <c r="H2397" s="399" t="s">
        <v>94</v>
      </c>
      <c r="I2397" s="399" t="s">
        <v>290</v>
      </c>
      <c r="J2397" s="399" t="s">
        <v>108</v>
      </c>
      <c r="K2397" s="396" t="s">
        <v>600</v>
      </c>
      <c r="L2397" s="400" t="str">
        <f>IF(ISERROR(MATCH(M2397,M$10:M2396,0)),M2397,"")</f>
        <v>RVI_EM_LATAM_MEX_FM</v>
      </c>
      <c r="M2397" s="401" t="str">
        <f>IF(B2397="","",IF(ISERROR(MATCH(F2397&amp;"_"&amp;G2397&amp;"_"&amp;H2397&amp;"_"&amp;I2397&amp;"_"&amp;J2397&amp;IF(K2397="","","_"&amp;K2397),[1]CatGlob!$B:$B,0)),F2397&amp;"_"&amp;G2397&amp;"_"&amp;H2397&amp;"_"&amp;I2397&amp;"_"&amp;J2397&amp;IF(K2397="","","_"&amp;K2397),INDEX([1]CatGlob!$C:$C,MATCH(F2397&amp;"_"&amp;G2397&amp;"_"&amp;H2397&amp;"_"&amp;I2397&amp;"_"&amp;J2397&amp;IF(K2397="","","_"&amp;K2397),[1]CatGlob!$B:$B,0))))</f>
        <v>RVI_EM_LATAM_MEX_FM</v>
      </c>
      <c r="N2397" s="402" t="str">
        <f t="shared" si="75"/>
        <v/>
      </c>
      <c r="O2397" s="402" t="str">
        <f t="shared" si="74"/>
        <v/>
      </c>
      <c r="P2397" s="401" t="str">
        <f>IF(LEN(B2397)&gt;8,INDEX([1]CatGlob!$X:$X,MATCH(M2397,[1]CatGlob!$W:$W,0)),"")</f>
        <v>INTER</v>
      </c>
      <c r="Q2397" s="403" t="str">
        <f>INDEX([1]CatGlob!P:P,MATCH(M2397,[1]CatGlob!O:O,0))</f>
        <v>RVI</v>
      </c>
      <c r="R2397" s="403" t="s">
        <v>601</v>
      </c>
      <c r="S2397" s="403" t="s">
        <v>1025</v>
      </c>
      <c r="T2397" s="403" t="str">
        <f>INDEX([1]CatGlob!$D:$D,MATCH($M2397,[1]CatGlob!$C:$C,0))</f>
        <v>RVI</v>
      </c>
      <c r="U2397" s="403" t="s">
        <v>602</v>
      </c>
      <c r="V2397" s="404" t="str">
        <f>INDEX([1]CatGlob!$F:$F,MATCH($M2397,[1]CatGlob!$C:$C,0))</f>
        <v>RVI</v>
      </c>
      <c r="W2397" s="405"/>
      <c r="X2397" s="406">
        <v>0</v>
      </c>
      <c r="Y2397" s="407">
        <v>0</v>
      </c>
      <c r="Z2397" s="408">
        <v>0</v>
      </c>
      <c r="AA2397" s="407">
        <v>0</v>
      </c>
      <c r="AB2397" s="408">
        <v>0</v>
      </c>
      <c r="AC2397" s="407">
        <v>0</v>
      </c>
      <c r="AD2397" s="408">
        <v>0</v>
      </c>
      <c r="AE2397" s="407">
        <v>0</v>
      </c>
      <c r="AF2397" s="408">
        <v>0</v>
      </c>
      <c r="AG2397" s="407">
        <v>0</v>
      </c>
      <c r="AI2397" s="406">
        <v>0</v>
      </c>
      <c r="AJ2397" s="407">
        <v>0</v>
      </c>
      <c r="AK2397" s="408">
        <v>0</v>
      </c>
      <c r="AL2397" s="407">
        <v>0</v>
      </c>
      <c r="AM2397" s="408">
        <v>0</v>
      </c>
      <c r="AN2397" s="407">
        <v>0</v>
      </c>
      <c r="AO2397" s="408">
        <v>0</v>
      </c>
      <c r="AP2397" s="407">
        <v>0</v>
      </c>
      <c r="AQ2397" s="408">
        <v>0</v>
      </c>
      <c r="AR2397" s="407">
        <v>0</v>
      </c>
      <c r="AT2397" s="406">
        <v>0</v>
      </c>
      <c r="AU2397" s="407">
        <v>0</v>
      </c>
      <c r="AV2397" s="408">
        <v>0</v>
      </c>
      <c r="AW2397" s="407">
        <v>0</v>
      </c>
      <c r="AX2397" s="408">
        <v>0</v>
      </c>
      <c r="AY2397" s="407">
        <v>0</v>
      </c>
      <c r="AZ2397" s="408">
        <v>0</v>
      </c>
      <c r="BA2397" s="407">
        <v>0</v>
      </c>
      <c r="BB2397" s="408">
        <v>0</v>
      </c>
      <c r="BC2397" s="407">
        <v>0</v>
      </c>
    </row>
    <row r="2398" spans="1:55" x14ac:dyDescent="0.35">
      <c r="A2398" s="385" t="str" cm="1">
        <f t="array" ref="A2398">IFERROR(_xlfn.IFS(AND(F2398="Renta Variable",O2398=1),IFERROR(MATCH(B2398,[1]RV_Det!C:C,0),"Rev"),AND(J2398="Corporativa",O2398=1,I2398="EM"),IFERROR(MATCH(B2398,[1]RF_Corps!B:B,0),"Rev"),AND(F2398="Alternativos",O2398=1),IFERROR(MATCH(B2398,[1]Rep4!C:C,0),"Rev")),"")</f>
        <v/>
      </c>
      <c r="B2398" s="394" t="s">
        <v>6347</v>
      </c>
      <c r="C2398" s="409" t="s">
        <v>6348</v>
      </c>
      <c r="D2398" s="395" t="s">
        <v>6349</v>
      </c>
      <c r="E2398" s="396" t="str">
        <f>IF(B2398="","",INDEX([1]CatGlob!$S:$S,IFERROR(MATCH(MID(B2398,7,1),[1]CatGlob!$R:$R,0),MATCH(MID(B2398,1,2),[1]CatGlob!$R:$R,0))))</f>
        <v>MXN</v>
      </c>
      <c r="F2398" s="397" t="s">
        <v>43</v>
      </c>
      <c r="G2398" s="398" t="s">
        <v>358</v>
      </c>
      <c r="H2398" s="399" t="s">
        <v>94</v>
      </c>
      <c r="I2398" s="399" t="s">
        <v>290</v>
      </c>
      <c r="J2398" s="399" t="s">
        <v>108</v>
      </c>
      <c r="K2398" s="396" t="s">
        <v>600</v>
      </c>
      <c r="L2398" s="400" t="str">
        <f>IF(ISERROR(MATCH(M2398,M$10:M2397,0)),M2398,"")</f>
        <v/>
      </c>
      <c r="M2398" s="401" t="str">
        <f>IF(B2398="","",IF(ISERROR(MATCH(F2398&amp;"_"&amp;G2398&amp;"_"&amp;H2398&amp;"_"&amp;I2398&amp;"_"&amp;J2398&amp;IF(K2398="","","_"&amp;K2398),[1]CatGlob!$B:$B,0)),F2398&amp;"_"&amp;G2398&amp;"_"&amp;H2398&amp;"_"&amp;I2398&amp;"_"&amp;J2398&amp;IF(K2398="","","_"&amp;K2398),INDEX([1]CatGlob!$C:$C,MATCH(F2398&amp;"_"&amp;G2398&amp;"_"&amp;H2398&amp;"_"&amp;I2398&amp;"_"&amp;J2398&amp;IF(K2398="","","_"&amp;K2398),[1]CatGlob!$B:$B,0))))</f>
        <v>RVI_EM_LATAM_MEX_FM</v>
      </c>
      <c r="N2398" s="402" t="str">
        <f t="shared" si="75"/>
        <v/>
      </c>
      <c r="O2398" s="402" t="str">
        <f t="shared" si="74"/>
        <v/>
      </c>
      <c r="P2398" s="401" t="str">
        <f>IF(LEN(B2398)&gt;8,INDEX([1]CatGlob!$X:$X,MATCH(M2398,[1]CatGlob!$W:$W,0)),"")</f>
        <v>INTER</v>
      </c>
      <c r="Q2398" s="403" t="str">
        <f>INDEX([1]CatGlob!P:P,MATCH(M2398,[1]CatGlob!O:O,0))</f>
        <v>RVI</v>
      </c>
      <c r="R2398" s="403" t="s">
        <v>1017</v>
      </c>
      <c r="S2398" s="403" t="s">
        <v>1018</v>
      </c>
      <c r="T2398" s="403" t="str">
        <f>INDEX([1]CatGlob!$D:$D,MATCH($M2398,[1]CatGlob!$C:$C,0))</f>
        <v>RVI</v>
      </c>
      <c r="U2398" s="403" t="s">
        <v>602</v>
      </c>
      <c r="V2398" s="404" t="str">
        <f>INDEX([1]CatGlob!$F:$F,MATCH($M2398,[1]CatGlob!$C:$C,0))</f>
        <v>RVI</v>
      </c>
      <c r="W2398" s="405"/>
      <c r="X2398" s="406">
        <v>0</v>
      </c>
      <c r="Y2398" s="407">
        <v>0</v>
      </c>
      <c r="Z2398" s="408">
        <v>0</v>
      </c>
      <c r="AA2398" s="407">
        <v>0</v>
      </c>
      <c r="AB2398" s="408">
        <v>0</v>
      </c>
      <c r="AC2398" s="407">
        <v>0</v>
      </c>
      <c r="AD2398" s="408">
        <v>0</v>
      </c>
      <c r="AE2398" s="407">
        <v>0</v>
      </c>
      <c r="AF2398" s="408">
        <v>0</v>
      </c>
      <c r="AG2398" s="407">
        <v>0</v>
      </c>
      <c r="AI2398" s="406">
        <v>0</v>
      </c>
      <c r="AJ2398" s="407">
        <v>0</v>
      </c>
      <c r="AK2398" s="408">
        <v>0</v>
      </c>
      <c r="AL2398" s="407">
        <v>0</v>
      </c>
      <c r="AM2398" s="408">
        <v>0</v>
      </c>
      <c r="AN2398" s="407">
        <v>0</v>
      </c>
      <c r="AO2398" s="408">
        <v>0</v>
      </c>
      <c r="AP2398" s="407">
        <v>0</v>
      </c>
      <c r="AQ2398" s="408">
        <v>0</v>
      </c>
      <c r="AR2398" s="407">
        <v>0</v>
      </c>
      <c r="AT2398" s="406">
        <v>0</v>
      </c>
      <c r="AU2398" s="407">
        <v>0</v>
      </c>
      <c r="AV2398" s="408">
        <v>0</v>
      </c>
      <c r="AW2398" s="407">
        <v>0</v>
      </c>
      <c r="AX2398" s="408">
        <v>0</v>
      </c>
      <c r="AY2398" s="407">
        <v>0</v>
      </c>
      <c r="AZ2398" s="408">
        <v>0</v>
      </c>
      <c r="BA2398" s="407">
        <v>0</v>
      </c>
      <c r="BB2398" s="408">
        <v>0</v>
      </c>
      <c r="BC2398" s="407">
        <v>0</v>
      </c>
    </row>
    <row r="2399" spans="1:55" x14ac:dyDescent="0.35">
      <c r="A2399" s="385" t="str" cm="1">
        <f t="array" ref="A2399">IFERROR(_xlfn.IFS(AND(F2399="Renta Variable",O2399=1),IFERROR(MATCH(B2399,[1]RV_Det!C:C,0),"Rev"),AND(J2399="Corporativa",O2399=1,I2399="EM"),IFERROR(MATCH(B2399,[1]RF_Corps!B:B,0),"Rev"),AND(F2399="Alternativos",O2399=1),IFERROR(MATCH(B2399,[1]Rep4!C:C,0),"Rev")),"")</f>
        <v/>
      </c>
      <c r="B2399" s="394" t="s">
        <v>6350</v>
      </c>
      <c r="C2399" s="409" t="s">
        <v>6351</v>
      </c>
      <c r="D2399" s="395" t="s">
        <v>6352</v>
      </c>
      <c r="E2399" s="396" t="str">
        <f>IF(B2399="","",INDEX([1]CatGlob!$S:$S,IFERROR(MATCH(MID(B2399,7,1),[1]CatGlob!$R:$R,0),MATCH(MID(B2399,1,2),[1]CatGlob!$R:$R,0))))</f>
        <v>MXN</v>
      </c>
      <c r="F2399" s="397" t="s">
        <v>43</v>
      </c>
      <c r="G2399" s="398" t="s">
        <v>358</v>
      </c>
      <c r="H2399" s="399" t="s">
        <v>94</v>
      </c>
      <c r="I2399" s="399" t="s">
        <v>290</v>
      </c>
      <c r="J2399" s="399" t="s">
        <v>133</v>
      </c>
      <c r="K2399" s="396" t="s">
        <v>600</v>
      </c>
      <c r="L2399" s="400" t="str">
        <f>IF(ISERROR(MATCH(M2399,M$10:M2398,0)),M2399,"")</f>
        <v>RVI_EM_LATAM_MEX_INF</v>
      </c>
      <c r="M2399" s="401" t="str">
        <f>IF(B2399="","",IF(ISERROR(MATCH(F2399&amp;"_"&amp;G2399&amp;"_"&amp;H2399&amp;"_"&amp;I2399&amp;"_"&amp;J2399&amp;IF(K2399="","","_"&amp;K2399),[1]CatGlob!$B:$B,0)),F2399&amp;"_"&amp;G2399&amp;"_"&amp;H2399&amp;"_"&amp;I2399&amp;"_"&amp;J2399&amp;IF(K2399="","","_"&amp;K2399),INDEX([1]CatGlob!$C:$C,MATCH(F2399&amp;"_"&amp;G2399&amp;"_"&amp;H2399&amp;"_"&amp;I2399&amp;"_"&amp;J2399&amp;IF(K2399="","","_"&amp;K2399),[1]CatGlob!$B:$B,0))))</f>
        <v>RVI_EM_LATAM_MEX_INF</v>
      </c>
      <c r="N2399" s="402" t="str">
        <f t="shared" si="75"/>
        <v/>
      </c>
      <c r="O2399" s="402" t="str">
        <f t="shared" si="74"/>
        <v/>
      </c>
      <c r="P2399" s="401" t="str">
        <f>IF(LEN(B2399)&gt;8,INDEX([1]CatGlob!$X:$X,MATCH(M2399,[1]CatGlob!$W:$W,0)),"")</f>
        <v>INTER</v>
      </c>
      <c r="Q2399" s="403" t="str">
        <f>INDEX([1]CatGlob!P:P,MATCH(M2399,[1]CatGlob!O:O,0))</f>
        <v>RVI</v>
      </c>
      <c r="R2399" s="403" t="s">
        <v>601</v>
      </c>
      <c r="S2399" s="403" t="s">
        <v>601</v>
      </c>
      <c r="T2399" s="403" t="str">
        <f>INDEX([1]CatGlob!$D:$D,MATCH($M2399,[1]CatGlob!$C:$C,0))</f>
        <v>RVI</v>
      </c>
      <c r="U2399" s="403" t="s">
        <v>4652</v>
      </c>
      <c r="V2399" s="404" t="str">
        <f>INDEX([1]CatGlob!$F:$F,MATCH($M2399,[1]CatGlob!$C:$C,0))</f>
        <v>RVI</v>
      </c>
      <c r="W2399" s="405"/>
      <c r="X2399" s="406">
        <v>0</v>
      </c>
      <c r="Y2399" s="407">
        <v>0</v>
      </c>
      <c r="Z2399" s="408">
        <v>0</v>
      </c>
      <c r="AA2399" s="407">
        <v>0</v>
      </c>
      <c r="AB2399" s="408">
        <v>0</v>
      </c>
      <c r="AC2399" s="407">
        <v>0</v>
      </c>
      <c r="AD2399" s="408">
        <v>0</v>
      </c>
      <c r="AE2399" s="407">
        <v>0</v>
      </c>
      <c r="AF2399" s="408">
        <v>0</v>
      </c>
      <c r="AG2399" s="407">
        <v>0</v>
      </c>
      <c r="AI2399" s="406">
        <v>0</v>
      </c>
      <c r="AJ2399" s="407">
        <v>0</v>
      </c>
      <c r="AK2399" s="408">
        <v>0</v>
      </c>
      <c r="AL2399" s="407">
        <v>0</v>
      </c>
      <c r="AM2399" s="408">
        <v>0</v>
      </c>
      <c r="AN2399" s="407">
        <v>0</v>
      </c>
      <c r="AO2399" s="408">
        <v>0</v>
      </c>
      <c r="AP2399" s="407">
        <v>0</v>
      </c>
      <c r="AQ2399" s="408">
        <v>0</v>
      </c>
      <c r="AR2399" s="407">
        <v>0</v>
      </c>
      <c r="AT2399" s="406">
        <v>0</v>
      </c>
      <c r="AU2399" s="407">
        <v>0</v>
      </c>
      <c r="AV2399" s="408">
        <v>0</v>
      </c>
      <c r="AW2399" s="407">
        <v>0</v>
      </c>
      <c r="AX2399" s="408">
        <v>0</v>
      </c>
      <c r="AY2399" s="407">
        <v>0</v>
      </c>
      <c r="AZ2399" s="408">
        <v>0</v>
      </c>
      <c r="BA2399" s="407">
        <v>0</v>
      </c>
      <c r="BB2399" s="408">
        <v>0</v>
      </c>
      <c r="BC2399" s="407">
        <v>0</v>
      </c>
    </row>
    <row r="2400" spans="1:55" x14ac:dyDescent="0.35">
      <c r="A2400" s="385" t="str" cm="1">
        <f t="array" ref="A2400">IFERROR(_xlfn.IFS(AND(F2400="Renta Variable",O2400=1),IFERROR(MATCH(B2400,[1]RV_Det!C:C,0),"Rev"),AND(J2400="Corporativa",O2400=1,I2400="EM"),IFERROR(MATCH(B2400,[1]RF_Corps!B:B,0),"Rev"),AND(F2400="Alternativos",O2400=1),IFERROR(MATCH(B2400,[1]Rep4!C:C,0),"Rev")),"")</f>
        <v/>
      </c>
      <c r="B2400" s="394" t="s">
        <v>6353</v>
      </c>
      <c r="C2400" s="409" t="s">
        <v>6354</v>
      </c>
      <c r="D2400" s="395" t="s">
        <v>6355</v>
      </c>
      <c r="E2400" s="396" t="str">
        <f>IF(B2400="","",INDEX([1]CatGlob!$S:$S,IFERROR(MATCH(MID(B2400,7,1),[1]CatGlob!$R:$R,0),MATCH(MID(B2400,1,2),[1]CatGlob!$R:$R,0))))</f>
        <v>MXN</v>
      </c>
      <c r="F2400" s="397" t="s">
        <v>43</v>
      </c>
      <c r="G2400" s="398" t="s">
        <v>358</v>
      </c>
      <c r="H2400" s="399" t="s">
        <v>94</v>
      </c>
      <c r="I2400" s="399" t="s">
        <v>290</v>
      </c>
      <c r="J2400" s="399" t="s">
        <v>104</v>
      </c>
      <c r="K2400" s="396" t="s">
        <v>600</v>
      </c>
      <c r="L2400" s="400" t="str">
        <f>IF(ISERROR(MATCH(M2400,M$10:M2399,0)),M2400,"")</f>
        <v>RVI_EM_LATAM_MEX_INM</v>
      </c>
      <c r="M2400" s="401" t="str">
        <f>IF(B2400="","",IF(ISERROR(MATCH(F2400&amp;"_"&amp;G2400&amp;"_"&amp;H2400&amp;"_"&amp;I2400&amp;"_"&amp;J2400&amp;IF(K2400="","","_"&amp;K2400),[1]CatGlob!$B:$B,0)),F2400&amp;"_"&amp;G2400&amp;"_"&amp;H2400&amp;"_"&amp;I2400&amp;"_"&amp;J2400&amp;IF(K2400="","","_"&amp;K2400),INDEX([1]CatGlob!$C:$C,MATCH(F2400&amp;"_"&amp;G2400&amp;"_"&amp;H2400&amp;"_"&amp;I2400&amp;"_"&amp;J2400&amp;IF(K2400="","","_"&amp;K2400),[1]CatGlob!$B:$B,0))))</f>
        <v>RVI_EM_LATAM_MEX_INM</v>
      </c>
      <c r="N2400" s="402" t="str">
        <f t="shared" si="75"/>
        <v/>
      </c>
      <c r="O2400" s="402" t="str">
        <f t="shared" si="74"/>
        <v/>
      </c>
      <c r="P2400" s="401" t="str">
        <f>IF(LEN(B2400)&gt;8,INDEX([1]CatGlob!$X:$X,MATCH(M2400,[1]CatGlob!$W:$W,0)),"")</f>
        <v>INTER</v>
      </c>
      <c r="Q2400" s="403" t="str">
        <f>INDEX([1]CatGlob!P:P,MATCH(M2400,[1]CatGlob!O:O,0))</f>
        <v>RVI</v>
      </c>
      <c r="R2400" s="403" t="s">
        <v>601</v>
      </c>
      <c r="S2400" s="403" t="s">
        <v>601</v>
      </c>
      <c r="T2400" s="403" t="str">
        <f>INDEX([1]CatGlob!$D:$D,MATCH($M2400,[1]CatGlob!$C:$C,0))</f>
        <v>RVI</v>
      </c>
      <c r="U2400" s="403" t="s">
        <v>4652</v>
      </c>
      <c r="V2400" s="404" t="str">
        <f>INDEX([1]CatGlob!$F:$F,MATCH($M2400,[1]CatGlob!$C:$C,0))</f>
        <v>RVI</v>
      </c>
      <c r="W2400" s="405"/>
      <c r="X2400" s="406">
        <v>0</v>
      </c>
      <c r="Y2400" s="407">
        <v>0</v>
      </c>
      <c r="Z2400" s="408">
        <v>0</v>
      </c>
      <c r="AA2400" s="407">
        <v>0</v>
      </c>
      <c r="AB2400" s="408">
        <v>0</v>
      </c>
      <c r="AC2400" s="407">
        <v>0</v>
      </c>
      <c r="AD2400" s="408">
        <v>0</v>
      </c>
      <c r="AE2400" s="407">
        <v>0</v>
      </c>
      <c r="AF2400" s="408">
        <v>0</v>
      </c>
      <c r="AG2400" s="407">
        <v>0</v>
      </c>
      <c r="AI2400" s="406">
        <v>0</v>
      </c>
      <c r="AJ2400" s="407">
        <v>0</v>
      </c>
      <c r="AK2400" s="408">
        <v>0</v>
      </c>
      <c r="AL2400" s="407">
        <v>0</v>
      </c>
      <c r="AM2400" s="408">
        <v>0</v>
      </c>
      <c r="AN2400" s="407">
        <v>0</v>
      </c>
      <c r="AO2400" s="408">
        <v>0</v>
      </c>
      <c r="AP2400" s="407">
        <v>0</v>
      </c>
      <c r="AQ2400" s="408">
        <v>0</v>
      </c>
      <c r="AR2400" s="407">
        <v>0</v>
      </c>
      <c r="AT2400" s="406">
        <v>0</v>
      </c>
      <c r="AU2400" s="407">
        <v>0</v>
      </c>
      <c r="AV2400" s="408">
        <v>0</v>
      </c>
      <c r="AW2400" s="407">
        <v>0</v>
      </c>
      <c r="AX2400" s="408">
        <v>0</v>
      </c>
      <c r="AY2400" s="407">
        <v>0</v>
      </c>
      <c r="AZ2400" s="408">
        <v>0</v>
      </c>
      <c r="BA2400" s="407">
        <v>0</v>
      </c>
      <c r="BB2400" s="408">
        <v>0</v>
      </c>
      <c r="BC2400" s="407">
        <v>0</v>
      </c>
    </row>
    <row r="2401" spans="1:55" x14ac:dyDescent="0.35">
      <c r="A2401" s="385" t="str" cm="1">
        <f t="array" ref="A2401">IFERROR(_xlfn.IFS(AND(F2401="Renta Variable",O2401=1),IFERROR(MATCH(B2401,[1]RV_Det!C:C,0),"Rev"),AND(J2401="Corporativa",O2401=1,I2401="EM"),IFERROR(MATCH(B2401,[1]RF_Corps!B:B,0),"Rev"),AND(F2401="Alternativos",O2401=1),IFERROR(MATCH(B2401,[1]Rep4!C:C,0),"Rev")),"")</f>
        <v/>
      </c>
      <c r="B2401" s="394" t="s">
        <v>6356</v>
      </c>
      <c r="C2401" s="409" t="s">
        <v>6357</v>
      </c>
      <c r="D2401" s="395" t="s">
        <v>6358</v>
      </c>
      <c r="E2401" s="396" t="str">
        <f>IF(B2401="","",INDEX([1]CatGlob!$S:$S,IFERROR(MATCH(MID(B2401,7,1),[1]CatGlob!$R:$R,0),MATCH(MID(B2401,1,2),[1]CatGlob!$R:$R,0))))</f>
        <v>DOL</v>
      </c>
      <c r="F2401" s="397" t="s">
        <v>43</v>
      </c>
      <c r="G2401" s="398" t="s">
        <v>358</v>
      </c>
      <c r="H2401" s="399" t="s">
        <v>94</v>
      </c>
      <c r="I2401" s="399" t="s">
        <v>290</v>
      </c>
      <c r="J2401" s="399" t="s">
        <v>6242</v>
      </c>
      <c r="K2401" s="396" t="s">
        <v>600</v>
      </c>
      <c r="L2401" s="400" t="str">
        <f>IF(ISERROR(MATCH(M2401,M$10:M2400,0)),M2401,"")</f>
        <v>RVI_EM_LATAM_MEX_MC</v>
      </c>
      <c r="M2401" s="401" t="str">
        <f>IF(B2401="","",IF(ISERROR(MATCH(F2401&amp;"_"&amp;G2401&amp;"_"&amp;H2401&amp;"_"&amp;I2401&amp;"_"&amp;J2401&amp;IF(K2401="","","_"&amp;K2401),[1]CatGlob!$B:$B,0)),F2401&amp;"_"&amp;G2401&amp;"_"&amp;H2401&amp;"_"&amp;I2401&amp;"_"&amp;J2401&amp;IF(K2401="","","_"&amp;K2401),INDEX([1]CatGlob!$C:$C,MATCH(F2401&amp;"_"&amp;G2401&amp;"_"&amp;H2401&amp;"_"&amp;I2401&amp;"_"&amp;J2401&amp;IF(K2401="","","_"&amp;K2401),[1]CatGlob!$B:$B,0))))</f>
        <v>RVI_EM_LATAM_MEX_MC</v>
      </c>
      <c r="N2401" s="402" t="str">
        <f t="shared" si="75"/>
        <v/>
      </c>
      <c r="O2401" s="402" t="str">
        <f t="shared" si="74"/>
        <v/>
      </c>
      <c r="P2401" s="401" t="str">
        <f>IF(LEN(B2401)&gt;8,INDEX([1]CatGlob!$X:$X,MATCH(M2401,[1]CatGlob!$W:$W,0)),"")</f>
        <v>INTER</v>
      </c>
      <c r="Q2401" s="403" t="str">
        <f>INDEX([1]CatGlob!P:P,MATCH(M2401,[1]CatGlob!O:O,0))</f>
        <v>RVI</v>
      </c>
      <c r="R2401" s="403" t="s">
        <v>601</v>
      </c>
      <c r="S2401" s="403" t="s">
        <v>601</v>
      </c>
      <c r="T2401" s="403" t="str">
        <f>INDEX([1]CatGlob!$D:$D,MATCH($M2401,[1]CatGlob!$C:$C,0))</f>
        <v>RVI</v>
      </c>
      <c r="U2401" s="403" t="s">
        <v>4652</v>
      </c>
      <c r="V2401" s="404" t="str">
        <f>INDEX([1]CatGlob!$F:$F,MATCH($M2401,[1]CatGlob!$C:$C,0))</f>
        <v>RVI</v>
      </c>
      <c r="W2401" s="405"/>
      <c r="X2401" s="406">
        <v>0</v>
      </c>
      <c r="Y2401" s="407">
        <v>0</v>
      </c>
      <c r="Z2401" s="408">
        <v>0</v>
      </c>
      <c r="AA2401" s="407">
        <v>0</v>
      </c>
      <c r="AB2401" s="408">
        <v>0</v>
      </c>
      <c r="AC2401" s="407">
        <v>0</v>
      </c>
      <c r="AD2401" s="408">
        <v>0</v>
      </c>
      <c r="AE2401" s="407">
        <v>0</v>
      </c>
      <c r="AF2401" s="408">
        <v>0</v>
      </c>
      <c r="AG2401" s="407">
        <v>0</v>
      </c>
      <c r="AI2401" s="406">
        <v>0</v>
      </c>
      <c r="AJ2401" s="407">
        <v>0</v>
      </c>
      <c r="AK2401" s="408">
        <v>0</v>
      </c>
      <c r="AL2401" s="407">
        <v>0</v>
      </c>
      <c r="AM2401" s="408">
        <v>0</v>
      </c>
      <c r="AN2401" s="407">
        <v>0</v>
      </c>
      <c r="AO2401" s="408">
        <v>0</v>
      </c>
      <c r="AP2401" s="407">
        <v>0</v>
      </c>
      <c r="AQ2401" s="408">
        <v>0</v>
      </c>
      <c r="AR2401" s="407">
        <v>0</v>
      </c>
      <c r="AT2401" s="406">
        <v>0</v>
      </c>
      <c r="AU2401" s="407">
        <v>0</v>
      </c>
      <c r="AV2401" s="408">
        <v>0</v>
      </c>
      <c r="AW2401" s="407">
        <v>0</v>
      </c>
      <c r="AX2401" s="408">
        <v>0</v>
      </c>
      <c r="AY2401" s="407">
        <v>0</v>
      </c>
      <c r="AZ2401" s="408">
        <v>0</v>
      </c>
      <c r="BA2401" s="407">
        <v>0</v>
      </c>
      <c r="BB2401" s="408">
        <v>0</v>
      </c>
      <c r="BC2401" s="407">
        <v>0</v>
      </c>
    </row>
    <row r="2402" spans="1:55" x14ac:dyDescent="0.35">
      <c r="A2402" s="385" t="str" cm="1">
        <f t="array" ref="A2402">IFERROR(_xlfn.IFS(AND(F2402="Renta Variable",O2402=1),IFERROR(MATCH(B2402,[1]RV_Det!C:C,0),"Rev"),AND(J2402="Corporativa",O2402=1,I2402="EM"),IFERROR(MATCH(B2402,[1]RF_Corps!B:B,0),"Rev"),AND(F2402="Alternativos",O2402=1),IFERROR(MATCH(B2402,[1]Rep4!C:C,0),"Rev")),"")</f>
        <v/>
      </c>
      <c r="B2402" s="394" t="s">
        <v>6359</v>
      </c>
      <c r="C2402" s="409" t="s">
        <v>6360</v>
      </c>
      <c r="D2402" s="395" t="s">
        <v>6358</v>
      </c>
      <c r="E2402" s="396" t="str">
        <f>IF(B2402="","",INDEX([1]CatGlob!$S:$S,IFERROR(MATCH(MID(B2402,7,1),[1]CatGlob!$R:$R,0),MATCH(MID(B2402,1,2),[1]CatGlob!$R:$R,0))))</f>
        <v>MXN</v>
      </c>
      <c r="F2402" s="397" t="s">
        <v>43</v>
      </c>
      <c r="G2402" s="398" t="s">
        <v>358</v>
      </c>
      <c r="H2402" s="399" t="s">
        <v>94</v>
      </c>
      <c r="I2402" s="399" t="s">
        <v>290</v>
      </c>
      <c r="J2402" s="399" t="s">
        <v>6242</v>
      </c>
      <c r="K2402" s="396" t="s">
        <v>600</v>
      </c>
      <c r="L2402" s="400" t="str">
        <f>IF(ISERROR(MATCH(M2402,M$10:M2401,0)),M2402,"")</f>
        <v/>
      </c>
      <c r="M2402" s="401" t="str">
        <f>IF(B2402="","",IF(ISERROR(MATCH(F2402&amp;"_"&amp;G2402&amp;"_"&amp;H2402&amp;"_"&amp;I2402&amp;"_"&amp;J2402&amp;IF(K2402="","","_"&amp;K2402),[1]CatGlob!$B:$B,0)),F2402&amp;"_"&amp;G2402&amp;"_"&amp;H2402&amp;"_"&amp;I2402&amp;"_"&amp;J2402&amp;IF(K2402="","","_"&amp;K2402),INDEX([1]CatGlob!$C:$C,MATCH(F2402&amp;"_"&amp;G2402&amp;"_"&amp;H2402&amp;"_"&amp;I2402&amp;"_"&amp;J2402&amp;IF(K2402="","","_"&amp;K2402),[1]CatGlob!$B:$B,0))))</f>
        <v>RVI_EM_LATAM_MEX_MC</v>
      </c>
      <c r="N2402" s="402" t="str">
        <f t="shared" si="75"/>
        <v/>
      </c>
      <c r="O2402" s="402" t="str">
        <f t="shared" si="74"/>
        <v/>
      </c>
      <c r="P2402" s="401" t="str">
        <f>IF(LEN(B2402)&gt;8,INDEX([1]CatGlob!$X:$X,MATCH(M2402,[1]CatGlob!$W:$W,0)),"")</f>
        <v>INTER</v>
      </c>
      <c r="Q2402" s="403" t="str">
        <f>INDEX([1]CatGlob!P:P,MATCH(M2402,[1]CatGlob!O:O,0))</f>
        <v>RVI</v>
      </c>
      <c r="R2402" s="403" t="s">
        <v>601</v>
      </c>
      <c r="S2402" s="403" t="s">
        <v>601</v>
      </c>
      <c r="T2402" s="403" t="str">
        <f>INDEX([1]CatGlob!$D:$D,MATCH($M2402,[1]CatGlob!$C:$C,0))</f>
        <v>RVI</v>
      </c>
      <c r="U2402" s="403" t="s">
        <v>4652</v>
      </c>
      <c r="V2402" s="404" t="str">
        <f>INDEX([1]CatGlob!$F:$F,MATCH($M2402,[1]CatGlob!$C:$C,0))</f>
        <v>RVI</v>
      </c>
      <c r="W2402" s="405"/>
      <c r="X2402" s="406">
        <v>0</v>
      </c>
      <c r="Y2402" s="407">
        <v>0</v>
      </c>
      <c r="Z2402" s="408">
        <v>0</v>
      </c>
      <c r="AA2402" s="407">
        <v>0</v>
      </c>
      <c r="AB2402" s="408">
        <v>0</v>
      </c>
      <c r="AC2402" s="407">
        <v>0</v>
      </c>
      <c r="AD2402" s="408">
        <v>0</v>
      </c>
      <c r="AE2402" s="407">
        <v>0</v>
      </c>
      <c r="AF2402" s="408">
        <v>0</v>
      </c>
      <c r="AG2402" s="407">
        <v>0</v>
      </c>
      <c r="AI2402" s="406">
        <v>0</v>
      </c>
      <c r="AJ2402" s="407">
        <v>0</v>
      </c>
      <c r="AK2402" s="408">
        <v>0</v>
      </c>
      <c r="AL2402" s="407">
        <v>0</v>
      </c>
      <c r="AM2402" s="408">
        <v>0</v>
      </c>
      <c r="AN2402" s="407">
        <v>0</v>
      </c>
      <c r="AO2402" s="408">
        <v>0</v>
      </c>
      <c r="AP2402" s="407">
        <v>0</v>
      </c>
      <c r="AQ2402" s="408">
        <v>0</v>
      </c>
      <c r="AR2402" s="407">
        <v>0</v>
      </c>
      <c r="AT2402" s="406">
        <v>0</v>
      </c>
      <c r="AU2402" s="407">
        <v>0</v>
      </c>
      <c r="AV2402" s="408">
        <v>0</v>
      </c>
      <c r="AW2402" s="407">
        <v>0</v>
      </c>
      <c r="AX2402" s="408">
        <v>0</v>
      </c>
      <c r="AY2402" s="407">
        <v>0</v>
      </c>
      <c r="AZ2402" s="408">
        <v>0</v>
      </c>
      <c r="BA2402" s="407">
        <v>0</v>
      </c>
      <c r="BB2402" s="408">
        <v>0</v>
      </c>
      <c r="BC2402" s="407">
        <v>0</v>
      </c>
    </row>
    <row r="2403" spans="1:55" x14ac:dyDescent="0.35">
      <c r="A2403" s="385" t="str" cm="1">
        <f t="array" ref="A2403">IFERROR(_xlfn.IFS(AND(F2403="Renta Variable",O2403=1),IFERROR(MATCH(B2403,[1]RV_Det!C:C,0),"Rev"),AND(J2403="Corporativa",O2403=1,I2403="EM"),IFERROR(MATCH(B2403,[1]RF_Corps!B:B,0),"Rev"),AND(F2403="Alternativos",O2403=1),IFERROR(MATCH(B2403,[1]Rep4!C:C,0),"Rev")),"")</f>
        <v/>
      </c>
      <c r="B2403" s="394" t="s">
        <v>6361</v>
      </c>
      <c r="C2403" s="409" t="s">
        <v>6362</v>
      </c>
      <c r="D2403" s="395" t="s">
        <v>6363</v>
      </c>
      <c r="E2403" s="396" t="str">
        <f>IF(B2403="","",INDEX([1]CatGlob!$S:$S,IFERROR(MATCH(MID(B2403,7,1),[1]CatGlob!$R:$R,0),MATCH(MID(B2403,1,2),[1]CatGlob!$R:$R,0))))</f>
        <v>MXN</v>
      </c>
      <c r="F2403" s="397" t="s">
        <v>43</v>
      </c>
      <c r="G2403" s="398" t="s">
        <v>358</v>
      </c>
      <c r="H2403" s="399" t="s">
        <v>94</v>
      </c>
      <c r="I2403" s="399" t="s">
        <v>290</v>
      </c>
      <c r="J2403" s="399" t="s">
        <v>6246</v>
      </c>
      <c r="K2403" s="396" t="s">
        <v>600</v>
      </c>
      <c r="L2403" s="400" t="str">
        <f>IF(ISERROR(MATCH(M2403,M$10:M2402,0)),M2403,"")</f>
        <v>RVI_EM_LATAM_MEX_MIN</v>
      </c>
      <c r="M2403" s="401" t="str">
        <f>IF(B2403="","",IF(ISERROR(MATCH(F2403&amp;"_"&amp;G2403&amp;"_"&amp;H2403&amp;"_"&amp;I2403&amp;"_"&amp;J2403&amp;IF(K2403="","","_"&amp;K2403),[1]CatGlob!$B:$B,0)),F2403&amp;"_"&amp;G2403&amp;"_"&amp;H2403&amp;"_"&amp;I2403&amp;"_"&amp;J2403&amp;IF(K2403="","","_"&amp;K2403),INDEX([1]CatGlob!$C:$C,MATCH(F2403&amp;"_"&amp;G2403&amp;"_"&amp;H2403&amp;"_"&amp;I2403&amp;"_"&amp;J2403&amp;IF(K2403="","","_"&amp;K2403),[1]CatGlob!$B:$B,0))))</f>
        <v>RVI_EM_LATAM_MEX_MIN</v>
      </c>
      <c r="N2403" s="402" t="str">
        <f t="shared" si="75"/>
        <v/>
      </c>
      <c r="O2403" s="402" t="str">
        <f t="shared" si="74"/>
        <v/>
      </c>
      <c r="P2403" s="401" t="str">
        <f>IF(LEN(B2403)&gt;8,INDEX([1]CatGlob!$X:$X,MATCH(M2403,[1]CatGlob!$W:$W,0)),"")</f>
        <v>INTER</v>
      </c>
      <c r="Q2403" s="403" t="str">
        <f>INDEX([1]CatGlob!P:P,MATCH(M2403,[1]CatGlob!O:O,0))</f>
        <v>RVI</v>
      </c>
      <c r="R2403" s="403" t="s">
        <v>601</v>
      </c>
      <c r="S2403" s="403" t="s">
        <v>601</v>
      </c>
      <c r="T2403" s="403" t="str">
        <f>INDEX([1]CatGlob!$D:$D,MATCH($M2403,[1]CatGlob!$C:$C,0))</f>
        <v>RVI</v>
      </c>
      <c r="U2403" s="403" t="s">
        <v>4652</v>
      </c>
      <c r="V2403" s="404" t="str">
        <f>INDEX([1]CatGlob!$F:$F,MATCH($M2403,[1]CatGlob!$C:$C,0))</f>
        <v>RVI</v>
      </c>
      <c r="W2403" s="405"/>
      <c r="X2403" s="406">
        <v>0</v>
      </c>
      <c r="Y2403" s="407">
        <v>0</v>
      </c>
      <c r="Z2403" s="408">
        <v>0</v>
      </c>
      <c r="AA2403" s="407">
        <v>0</v>
      </c>
      <c r="AB2403" s="408">
        <v>0</v>
      </c>
      <c r="AC2403" s="407">
        <v>0</v>
      </c>
      <c r="AD2403" s="408">
        <v>0</v>
      </c>
      <c r="AE2403" s="407">
        <v>0</v>
      </c>
      <c r="AF2403" s="408">
        <v>0</v>
      </c>
      <c r="AG2403" s="407">
        <v>0</v>
      </c>
      <c r="AI2403" s="406">
        <v>0</v>
      </c>
      <c r="AJ2403" s="407">
        <v>0</v>
      </c>
      <c r="AK2403" s="408">
        <v>0</v>
      </c>
      <c r="AL2403" s="407">
        <v>0</v>
      </c>
      <c r="AM2403" s="408">
        <v>0</v>
      </c>
      <c r="AN2403" s="407">
        <v>0</v>
      </c>
      <c r="AO2403" s="408">
        <v>0</v>
      </c>
      <c r="AP2403" s="407">
        <v>0</v>
      </c>
      <c r="AQ2403" s="408">
        <v>0</v>
      </c>
      <c r="AR2403" s="407">
        <v>0</v>
      </c>
      <c r="AT2403" s="406">
        <v>0</v>
      </c>
      <c r="AU2403" s="407">
        <v>0</v>
      </c>
      <c r="AV2403" s="408">
        <v>0</v>
      </c>
      <c r="AW2403" s="407">
        <v>0</v>
      </c>
      <c r="AX2403" s="408">
        <v>0</v>
      </c>
      <c r="AY2403" s="407">
        <v>0</v>
      </c>
      <c r="AZ2403" s="408">
        <v>0</v>
      </c>
      <c r="BA2403" s="407">
        <v>0</v>
      </c>
      <c r="BB2403" s="408">
        <v>0</v>
      </c>
      <c r="BC2403" s="407">
        <v>0</v>
      </c>
    </row>
    <row r="2404" spans="1:55" x14ac:dyDescent="0.35">
      <c r="A2404" s="385" t="str" cm="1">
        <f t="array" ref="A2404">IFERROR(_xlfn.IFS(AND(F2404="Renta Variable",O2404=1),IFERROR(MATCH(B2404,[1]RV_Det!C:C,0),"Rev"),AND(J2404="Corporativa",O2404=1,I2404="EM"),IFERROR(MATCH(B2404,[1]RF_Corps!B:B,0),"Rev"),AND(F2404="Alternativos",O2404=1),IFERROR(MATCH(B2404,[1]Rep4!C:C,0),"Rev")),"")</f>
        <v/>
      </c>
      <c r="B2404" s="394" t="s">
        <v>6364</v>
      </c>
      <c r="C2404" s="409" t="s">
        <v>6365</v>
      </c>
      <c r="D2404" s="395" t="s">
        <v>1840</v>
      </c>
      <c r="E2404" s="396" t="str">
        <f>IF(B2404="","",INDEX([1]CatGlob!$S:$S,IFERROR(MATCH(MID(B2404,7,1),[1]CatGlob!$R:$R,0),MATCH(MID(B2404,1,2),[1]CatGlob!$R:$R,0))))</f>
        <v>DOL</v>
      </c>
      <c r="F2404" s="397" t="s">
        <v>43</v>
      </c>
      <c r="G2404" s="398" t="s">
        <v>358</v>
      </c>
      <c r="H2404" s="399" t="s">
        <v>94</v>
      </c>
      <c r="I2404" s="399" t="s">
        <v>290</v>
      </c>
      <c r="J2404" s="399" t="s">
        <v>6246</v>
      </c>
      <c r="K2404" s="396" t="s">
        <v>600</v>
      </c>
      <c r="L2404" s="400" t="str">
        <f>IF(ISERROR(MATCH(M2404,M$10:M2403,0)),M2404,"")</f>
        <v/>
      </c>
      <c r="M2404" s="401" t="str">
        <f>IF(B2404="","",IF(ISERROR(MATCH(F2404&amp;"_"&amp;G2404&amp;"_"&amp;H2404&amp;"_"&amp;I2404&amp;"_"&amp;J2404&amp;IF(K2404="","","_"&amp;K2404),[1]CatGlob!$B:$B,0)),F2404&amp;"_"&amp;G2404&amp;"_"&amp;H2404&amp;"_"&amp;I2404&amp;"_"&amp;J2404&amp;IF(K2404="","","_"&amp;K2404),INDEX([1]CatGlob!$C:$C,MATCH(F2404&amp;"_"&amp;G2404&amp;"_"&amp;H2404&amp;"_"&amp;I2404&amp;"_"&amp;J2404&amp;IF(K2404="","","_"&amp;K2404),[1]CatGlob!$B:$B,0))))</f>
        <v>RVI_EM_LATAM_MEX_MIN</v>
      </c>
      <c r="N2404" s="402" t="str">
        <f t="shared" si="75"/>
        <v/>
      </c>
      <c r="O2404" s="402" t="str">
        <f t="shared" si="74"/>
        <v/>
      </c>
      <c r="P2404" s="401" t="str">
        <f>IF(LEN(B2404)&gt;8,INDEX([1]CatGlob!$X:$X,MATCH(M2404,[1]CatGlob!$W:$W,0)),"")</f>
        <v>INTER</v>
      </c>
      <c r="Q2404" s="403" t="str">
        <f>INDEX([1]CatGlob!P:P,MATCH(M2404,[1]CatGlob!O:O,0))</f>
        <v>RVI</v>
      </c>
      <c r="R2404" s="403" t="s">
        <v>601</v>
      </c>
      <c r="S2404" s="403" t="s">
        <v>601</v>
      </c>
      <c r="T2404" s="403" t="str">
        <f>INDEX([1]CatGlob!$D:$D,MATCH($M2404,[1]CatGlob!$C:$C,0))</f>
        <v>RVI</v>
      </c>
      <c r="U2404" s="403" t="s">
        <v>4652</v>
      </c>
      <c r="V2404" s="404" t="str">
        <f>INDEX([1]CatGlob!$F:$F,MATCH($M2404,[1]CatGlob!$C:$C,0))</f>
        <v>RVI</v>
      </c>
      <c r="W2404" s="405"/>
      <c r="X2404" s="406">
        <v>0</v>
      </c>
      <c r="Y2404" s="407">
        <v>0</v>
      </c>
      <c r="Z2404" s="408">
        <v>0</v>
      </c>
      <c r="AA2404" s="407">
        <v>0</v>
      </c>
      <c r="AB2404" s="408">
        <v>0</v>
      </c>
      <c r="AC2404" s="407">
        <v>0</v>
      </c>
      <c r="AD2404" s="408">
        <v>0</v>
      </c>
      <c r="AE2404" s="407">
        <v>0</v>
      </c>
      <c r="AF2404" s="408">
        <v>0</v>
      </c>
      <c r="AG2404" s="407">
        <v>0</v>
      </c>
      <c r="AI2404" s="406">
        <v>0</v>
      </c>
      <c r="AJ2404" s="407">
        <v>0</v>
      </c>
      <c r="AK2404" s="408">
        <v>0</v>
      </c>
      <c r="AL2404" s="407">
        <v>0</v>
      </c>
      <c r="AM2404" s="408">
        <v>0</v>
      </c>
      <c r="AN2404" s="407">
        <v>0</v>
      </c>
      <c r="AO2404" s="408">
        <v>0</v>
      </c>
      <c r="AP2404" s="407">
        <v>0</v>
      </c>
      <c r="AQ2404" s="408">
        <v>0</v>
      </c>
      <c r="AR2404" s="407">
        <v>0</v>
      </c>
      <c r="AT2404" s="406">
        <v>0</v>
      </c>
      <c r="AU2404" s="407">
        <v>0</v>
      </c>
      <c r="AV2404" s="408">
        <v>0</v>
      </c>
      <c r="AW2404" s="407">
        <v>0</v>
      </c>
      <c r="AX2404" s="408">
        <v>0</v>
      </c>
      <c r="AY2404" s="407">
        <v>0</v>
      </c>
      <c r="AZ2404" s="408">
        <v>0</v>
      </c>
      <c r="BA2404" s="407">
        <v>0</v>
      </c>
      <c r="BB2404" s="408">
        <v>0</v>
      </c>
      <c r="BC2404" s="407">
        <v>0</v>
      </c>
    </row>
    <row r="2405" spans="1:55" x14ac:dyDescent="0.35">
      <c r="A2405" s="385" t="str" cm="1">
        <f t="array" ref="A2405">IFERROR(_xlfn.IFS(AND(F2405="Renta Variable",O2405=1),IFERROR(MATCH(B2405,[1]RV_Det!C:C,0),"Rev"),AND(J2405="Corporativa",O2405=1,I2405="EM"),IFERROR(MATCH(B2405,[1]RF_Corps!B:B,0),"Rev"),AND(F2405="Alternativos",O2405=1),IFERROR(MATCH(B2405,[1]Rep4!C:C,0),"Rev")),"")</f>
        <v/>
      </c>
      <c r="B2405" s="394" t="s">
        <v>6366</v>
      </c>
      <c r="C2405" s="409" t="s">
        <v>6367</v>
      </c>
      <c r="D2405" s="395" t="s">
        <v>6368</v>
      </c>
      <c r="E2405" s="396" t="str">
        <f>IF(B2405="","",INDEX([1]CatGlob!$S:$S,IFERROR(MATCH(MID(B2405,7,1),[1]CatGlob!$R:$R,0),MATCH(MID(B2405,1,2),[1]CatGlob!$R:$R,0))))</f>
        <v>MXN</v>
      </c>
      <c r="F2405" s="397" t="s">
        <v>43</v>
      </c>
      <c r="G2405" s="398" t="s">
        <v>358</v>
      </c>
      <c r="H2405" s="399" t="s">
        <v>94</v>
      </c>
      <c r="I2405" s="399" t="s">
        <v>290</v>
      </c>
      <c r="J2405" s="399" t="s">
        <v>6369</v>
      </c>
      <c r="K2405" s="396" t="s">
        <v>600</v>
      </c>
      <c r="L2405" s="400" t="str">
        <f>IF(ISERROR(MATCH(M2405,M$10:M2404,0)),M2405,"")</f>
        <v>RVI_EM_LATAM_MEX_PQ</v>
      </c>
      <c r="M2405" s="401" t="str">
        <f>IF(B2405="","",IF(ISERROR(MATCH(F2405&amp;"_"&amp;G2405&amp;"_"&amp;H2405&amp;"_"&amp;I2405&amp;"_"&amp;J2405&amp;IF(K2405="","","_"&amp;K2405),[1]CatGlob!$B:$B,0)),F2405&amp;"_"&amp;G2405&amp;"_"&amp;H2405&amp;"_"&amp;I2405&amp;"_"&amp;J2405&amp;IF(K2405="","","_"&amp;K2405),INDEX([1]CatGlob!$C:$C,MATCH(F2405&amp;"_"&amp;G2405&amp;"_"&amp;H2405&amp;"_"&amp;I2405&amp;"_"&amp;J2405&amp;IF(K2405="","","_"&amp;K2405),[1]CatGlob!$B:$B,0))))</f>
        <v>RVI_EM_LATAM_MEX_PQ</v>
      </c>
      <c r="N2405" s="402" t="str">
        <f t="shared" si="75"/>
        <v/>
      </c>
      <c r="O2405" s="402" t="str">
        <f t="shared" si="74"/>
        <v/>
      </c>
      <c r="P2405" s="401" t="str">
        <f>IF(LEN(B2405)&gt;8,INDEX([1]CatGlob!$X:$X,MATCH(M2405,[1]CatGlob!$W:$W,0)),"")</f>
        <v>INTER</v>
      </c>
      <c r="Q2405" s="403" t="str">
        <f>INDEX([1]CatGlob!P:P,MATCH(M2405,[1]CatGlob!O:O,0))</f>
        <v>RVI</v>
      </c>
      <c r="R2405" s="403" t="s">
        <v>601</v>
      </c>
      <c r="S2405" s="403" t="s">
        <v>601</v>
      </c>
      <c r="T2405" s="403" t="str">
        <f>INDEX([1]CatGlob!$D:$D,MATCH($M2405,[1]CatGlob!$C:$C,0))</f>
        <v>RVI</v>
      </c>
      <c r="U2405" s="403" t="s">
        <v>4652</v>
      </c>
      <c r="V2405" s="404" t="str">
        <f>INDEX([1]CatGlob!$F:$F,MATCH($M2405,[1]CatGlob!$C:$C,0))</f>
        <v>RVI</v>
      </c>
      <c r="W2405" s="405"/>
      <c r="X2405" s="406">
        <v>0</v>
      </c>
      <c r="Y2405" s="407">
        <v>0</v>
      </c>
      <c r="Z2405" s="408">
        <v>0</v>
      </c>
      <c r="AA2405" s="407">
        <v>0</v>
      </c>
      <c r="AB2405" s="408">
        <v>0</v>
      </c>
      <c r="AC2405" s="407">
        <v>0</v>
      </c>
      <c r="AD2405" s="408">
        <v>0</v>
      </c>
      <c r="AE2405" s="407">
        <v>0</v>
      </c>
      <c r="AF2405" s="408">
        <v>0</v>
      </c>
      <c r="AG2405" s="407">
        <v>0</v>
      </c>
      <c r="AI2405" s="406">
        <v>0</v>
      </c>
      <c r="AJ2405" s="407">
        <v>0</v>
      </c>
      <c r="AK2405" s="408">
        <v>0</v>
      </c>
      <c r="AL2405" s="407">
        <v>0</v>
      </c>
      <c r="AM2405" s="408">
        <v>0</v>
      </c>
      <c r="AN2405" s="407">
        <v>0</v>
      </c>
      <c r="AO2405" s="408">
        <v>0</v>
      </c>
      <c r="AP2405" s="407">
        <v>0</v>
      </c>
      <c r="AQ2405" s="408">
        <v>0</v>
      </c>
      <c r="AR2405" s="407">
        <v>0</v>
      </c>
      <c r="AT2405" s="406">
        <v>0</v>
      </c>
      <c r="AU2405" s="407">
        <v>0</v>
      </c>
      <c r="AV2405" s="408">
        <v>0</v>
      </c>
      <c r="AW2405" s="407">
        <v>0</v>
      </c>
      <c r="AX2405" s="408">
        <v>0</v>
      </c>
      <c r="AY2405" s="407">
        <v>0</v>
      </c>
      <c r="AZ2405" s="408">
        <v>0</v>
      </c>
      <c r="BA2405" s="407">
        <v>0</v>
      </c>
      <c r="BB2405" s="408">
        <v>0</v>
      </c>
      <c r="BC2405" s="407">
        <v>0</v>
      </c>
    </row>
    <row r="2406" spans="1:55" x14ac:dyDescent="0.35">
      <c r="A2406" s="385" t="str" cm="1">
        <f t="array" ref="A2406">IFERROR(_xlfn.IFS(AND(F2406="Renta Variable",O2406=1),IFERROR(MATCH(B2406,[1]RV_Det!C:C,0),"Rev"),AND(J2406="Corporativa",O2406=1,I2406="EM"),IFERROR(MATCH(B2406,[1]RF_Corps!B:B,0),"Rev"),AND(F2406="Alternativos",O2406=1),IFERROR(MATCH(B2406,[1]Rep4!C:C,0),"Rev")),"")</f>
        <v/>
      </c>
      <c r="B2406" s="394" t="s">
        <v>6370</v>
      </c>
      <c r="C2406" s="409" t="s">
        <v>6371</v>
      </c>
      <c r="D2406" s="395" t="s">
        <v>6372</v>
      </c>
      <c r="E2406" s="396" t="str">
        <f>IF(B2406="","",INDEX([1]CatGlob!$S:$S,IFERROR(MATCH(MID(B2406,7,1),[1]CatGlob!$R:$R,0),MATCH(MID(B2406,1,2),[1]CatGlob!$R:$R,0))))</f>
        <v>DOL</v>
      </c>
      <c r="F2406" s="397" t="s">
        <v>43</v>
      </c>
      <c r="G2406" s="398" t="s">
        <v>358</v>
      </c>
      <c r="H2406" s="399" t="s">
        <v>94</v>
      </c>
      <c r="I2406" s="399" t="s">
        <v>290</v>
      </c>
      <c r="J2406" s="399" t="s">
        <v>56</v>
      </c>
      <c r="K2406" s="396" t="s">
        <v>600</v>
      </c>
      <c r="L2406" s="400" t="str">
        <f>IF(ISERROR(MATCH(M2406,M$10:M2405,0)),M2406,"")</f>
        <v>RVI_EM_LATAM_MEX_SF</v>
      </c>
      <c r="M2406" s="401" t="str">
        <f>IF(B2406="","",IF(ISERROR(MATCH(F2406&amp;"_"&amp;G2406&amp;"_"&amp;H2406&amp;"_"&amp;I2406&amp;"_"&amp;J2406&amp;IF(K2406="","","_"&amp;K2406),[1]CatGlob!$B:$B,0)),F2406&amp;"_"&amp;G2406&amp;"_"&amp;H2406&amp;"_"&amp;I2406&amp;"_"&amp;J2406&amp;IF(K2406="","","_"&amp;K2406),INDEX([1]CatGlob!$C:$C,MATCH(F2406&amp;"_"&amp;G2406&amp;"_"&amp;H2406&amp;"_"&amp;I2406&amp;"_"&amp;J2406&amp;IF(K2406="","","_"&amp;K2406),[1]CatGlob!$B:$B,0))))</f>
        <v>RVI_EM_LATAM_MEX_SF</v>
      </c>
      <c r="N2406" s="402" t="str">
        <f t="shared" si="75"/>
        <v/>
      </c>
      <c r="O2406" s="402" t="str">
        <f t="shared" si="74"/>
        <v/>
      </c>
      <c r="P2406" s="401" t="str">
        <f>IF(LEN(B2406)&gt;8,INDEX([1]CatGlob!$X:$X,MATCH(M2406,[1]CatGlob!$W:$W,0)),"")</f>
        <v>INTER</v>
      </c>
      <c r="Q2406" s="403" t="str">
        <f>INDEX([1]CatGlob!P:P,MATCH(M2406,[1]CatGlob!O:O,0))</f>
        <v>RVI</v>
      </c>
      <c r="R2406" s="403" t="s">
        <v>601</v>
      </c>
      <c r="S2406" s="403" t="s">
        <v>601</v>
      </c>
      <c r="T2406" s="403" t="str">
        <f>INDEX([1]CatGlob!$D:$D,MATCH($M2406,[1]CatGlob!$C:$C,0))</f>
        <v>RVI</v>
      </c>
      <c r="U2406" s="403" t="s">
        <v>5613</v>
      </c>
      <c r="V2406" s="404" t="str">
        <f>INDEX([1]CatGlob!$F:$F,MATCH($M2406,[1]CatGlob!$C:$C,0))</f>
        <v>RVI</v>
      </c>
      <c r="W2406" s="405"/>
      <c r="X2406" s="406">
        <v>0</v>
      </c>
      <c r="Y2406" s="407">
        <v>0</v>
      </c>
      <c r="Z2406" s="408">
        <v>0</v>
      </c>
      <c r="AA2406" s="407">
        <v>0</v>
      </c>
      <c r="AB2406" s="408">
        <v>0</v>
      </c>
      <c r="AC2406" s="407">
        <v>0</v>
      </c>
      <c r="AD2406" s="408">
        <v>0</v>
      </c>
      <c r="AE2406" s="407">
        <v>0</v>
      </c>
      <c r="AF2406" s="408">
        <v>0</v>
      </c>
      <c r="AG2406" s="407">
        <v>0</v>
      </c>
      <c r="AI2406" s="406">
        <v>0</v>
      </c>
      <c r="AJ2406" s="407">
        <v>0</v>
      </c>
      <c r="AK2406" s="408">
        <v>0</v>
      </c>
      <c r="AL2406" s="407">
        <v>0</v>
      </c>
      <c r="AM2406" s="408">
        <v>0</v>
      </c>
      <c r="AN2406" s="407">
        <v>0</v>
      </c>
      <c r="AO2406" s="408">
        <v>0</v>
      </c>
      <c r="AP2406" s="407">
        <v>0</v>
      </c>
      <c r="AQ2406" s="408">
        <v>0</v>
      </c>
      <c r="AR2406" s="407">
        <v>0</v>
      </c>
      <c r="AT2406" s="406">
        <v>0</v>
      </c>
      <c r="AU2406" s="407">
        <v>0</v>
      </c>
      <c r="AV2406" s="408">
        <v>0</v>
      </c>
      <c r="AW2406" s="407">
        <v>0</v>
      </c>
      <c r="AX2406" s="408">
        <v>0</v>
      </c>
      <c r="AY2406" s="407">
        <v>0</v>
      </c>
      <c r="AZ2406" s="408">
        <v>0</v>
      </c>
      <c r="BA2406" s="407">
        <v>0</v>
      </c>
      <c r="BB2406" s="408">
        <v>0</v>
      </c>
      <c r="BC2406" s="407">
        <v>0</v>
      </c>
    </row>
    <row r="2407" spans="1:55" x14ac:dyDescent="0.35">
      <c r="A2407" s="385" t="str" cm="1">
        <f t="array" ref="A2407">IFERROR(_xlfn.IFS(AND(F2407="Renta Variable",O2407=1),IFERROR(MATCH(B2407,[1]RV_Det!C:C,0),"Rev"),AND(J2407="Corporativa",O2407=1,I2407="EM"),IFERROR(MATCH(B2407,[1]RF_Corps!B:B,0),"Rev"),AND(F2407="Alternativos",O2407=1),IFERROR(MATCH(B2407,[1]Rep4!C:C,0),"Rev")),"")</f>
        <v/>
      </c>
      <c r="B2407" s="394" t="s">
        <v>6373</v>
      </c>
      <c r="C2407" s="409" t="s">
        <v>6374</v>
      </c>
      <c r="D2407" s="395" t="s">
        <v>1581</v>
      </c>
      <c r="E2407" s="396" t="str">
        <f>IF(B2407="","",INDEX([1]CatGlob!$S:$S,IFERROR(MATCH(MID(B2407,7,1),[1]CatGlob!$R:$R,0),MATCH(MID(B2407,1,2),[1]CatGlob!$R:$R,0))))</f>
        <v>MXN</v>
      </c>
      <c r="F2407" s="397" t="s">
        <v>43</v>
      </c>
      <c r="G2407" s="398" t="s">
        <v>358</v>
      </c>
      <c r="H2407" s="399" t="s">
        <v>94</v>
      </c>
      <c r="I2407" s="399" t="s">
        <v>290</v>
      </c>
      <c r="J2407" s="399" t="s">
        <v>56</v>
      </c>
      <c r="K2407" s="396" t="s">
        <v>600</v>
      </c>
      <c r="L2407" s="400" t="str">
        <f>IF(ISERROR(MATCH(M2407,M$10:M2406,0)),M2407,"")</f>
        <v/>
      </c>
      <c r="M2407" s="401" t="str">
        <f>IF(B2407="","",IF(ISERROR(MATCH(F2407&amp;"_"&amp;G2407&amp;"_"&amp;H2407&amp;"_"&amp;I2407&amp;"_"&amp;J2407&amp;IF(K2407="","","_"&amp;K2407),[1]CatGlob!$B:$B,0)),F2407&amp;"_"&amp;G2407&amp;"_"&amp;H2407&amp;"_"&amp;I2407&amp;"_"&amp;J2407&amp;IF(K2407="","","_"&amp;K2407),INDEX([1]CatGlob!$C:$C,MATCH(F2407&amp;"_"&amp;G2407&amp;"_"&amp;H2407&amp;"_"&amp;I2407&amp;"_"&amp;J2407&amp;IF(K2407="","","_"&amp;K2407),[1]CatGlob!$B:$B,0))))</f>
        <v>RVI_EM_LATAM_MEX_SF</v>
      </c>
      <c r="N2407" s="402" t="str">
        <f t="shared" si="75"/>
        <v/>
      </c>
      <c r="O2407" s="402" t="str">
        <f t="shared" si="74"/>
        <v/>
      </c>
      <c r="P2407" s="401" t="str">
        <f>IF(LEN(B2407)&gt;8,INDEX([1]CatGlob!$X:$X,MATCH(M2407,[1]CatGlob!$W:$W,0)),"")</f>
        <v>INTER</v>
      </c>
      <c r="Q2407" s="403" t="str">
        <f>INDEX([1]CatGlob!P:P,MATCH(M2407,[1]CatGlob!O:O,0))</f>
        <v>RVI</v>
      </c>
      <c r="R2407" s="403" t="s">
        <v>601</v>
      </c>
      <c r="S2407" s="403" t="s">
        <v>601</v>
      </c>
      <c r="T2407" s="403" t="str">
        <f>INDEX([1]CatGlob!$D:$D,MATCH($M2407,[1]CatGlob!$C:$C,0))</f>
        <v>RVI</v>
      </c>
      <c r="U2407" s="403" t="s">
        <v>5613</v>
      </c>
      <c r="V2407" s="404" t="str">
        <f>INDEX([1]CatGlob!$F:$F,MATCH($M2407,[1]CatGlob!$C:$C,0))</f>
        <v>RVI</v>
      </c>
      <c r="W2407" s="405"/>
      <c r="X2407" s="406">
        <v>0</v>
      </c>
      <c r="Y2407" s="407">
        <v>0</v>
      </c>
      <c r="Z2407" s="408">
        <v>0</v>
      </c>
      <c r="AA2407" s="407">
        <v>0</v>
      </c>
      <c r="AB2407" s="408">
        <v>0</v>
      </c>
      <c r="AC2407" s="407">
        <v>0</v>
      </c>
      <c r="AD2407" s="408">
        <v>0</v>
      </c>
      <c r="AE2407" s="407">
        <v>0</v>
      </c>
      <c r="AF2407" s="408">
        <v>0</v>
      </c>
      <c r="AG2407" s="407">
        <v>0</v>
      </c>
      <c r="AI2407" s="406">
        <v>0</v>
      </c>
      <c r="AJ2407" s="407">
        <v>0</v>
      </c>
      <c r="AK2407" s="408">
        <v>0</v>
      </c>
      <c r="AL2407" s="407">
        <v>0</v>
      </c>
      <c r="AM2407" s="408">
        <v>0</v>
      </c>
      <c r="AN2407" s="407">
        <v>0</v>
      </c>
      <c r="AO2407" s="408">
        <v>0</v>
      </c>
      <c r="AP2407" s="407">
        <v>0</v>
      </c>
      <c r="AQ2407" s="408">
        <v>0</v>
      </c>
      <c r="AR2407" s="407">
        <v>0</v>
      </c>
      <c r="AT2407" s="406">
        <v>0</v>
      </c>
      <c r="AU2407" s="407">
        <v>0</v>
      </c>
      <c r="AV2407" s="408">
        <v>0</v>
      </c>
      <c r="AW2407" s="407">
        <v>0</v>
      </c>
      <c r="AX2407" s="408">
        <v>0</v>
      </c>
      <c r="AY2407" s="407">
        <v>0</v>
      </c>
      <c r="AZ2407" s="408">
        <v>0</v>
      </c>
      <c r="BA2407" s="407">
        <v>0</v>
      </c>
      <c r="BB2407" s="408">
        <v>0</v>
      </c>
      <c r="BC2407" s="407">
        <v>0</v>
      </c>
    </row>
    <row r="2408" spans="1:55" x14ac:dyDescent="0.35">
      <c r="A2408" s="385" t="str" cm="1">
        <f t="array" ref="A2408">IFERROR(_xlfn.IFS(AND(F2408="Renta Variable",O2408=1),IFERROR(MATCH(B2408,[1]RV_Det!C:C,0),"Rev"),AND(J2408="Corporativa",O2408=1,I2408="EM"),IFERROR(MATCH(B2408,[1]RF_Corps!B:B,0),"Rev"),AND(F2408="Alternativos",O2408=1),IFERROR(MATCH(B2408,[1]Rep4!C:C,0),"Rev")),"")</f>
        <v/>
      </c>
      <c r="B2408" s="394" t="s">
        <v>6375</v>
      </c>
      <c r="C2408" s="409" t="s">
        <v>6376</v>
      </c>
      <c r="D2408" s="395" t="s">
        <v>6377</v>
      </c>
      <c r="E2408" s="396" t="str">
        <f>IF(B2408="","",INDEX([1]CatGlob!$S:$S,IFERROR(MATCH(MID(B2408,7,1),[1]CatGlob!$R:$R,0),MATCH(MID(B2408,1,2),[1]CatGlob!$R:$R,0))))</f>
        <v>DOL</v>
      </c>
      <c r="F2408" s="397" t="s">
        <v>43</v>
      </c>
      <c r="G2408" s="398" t="s">
        <v>358</v>
      </c>
      <c r="H2408" s="399" t="s">
        <v>94</v>
      </c>
      <c r="I2408" s="399" t="s">
        <v>6378</v>
      </c>
      <c r="J2408" s="399" t="s">
        <v>6252</v>
      </c>
      <c r="K2408" s="396" t="s">
        <v>600</v>
      </c>
      <c r="L2408" s="400" t="str">
        <f>IF(ISERROR(MATCH(M2408,M$10:M2407,0)),M2408,"")</f>
        <v>RVI_EM_LATAM_PAN_AER</v>
      </c>
      <c r="M2408" s="401" t="str">
        <f>IF(B2408="","",IF(ISERROR(MATCH(F2408&amp;"_"&amp;G2408&amp;"_"&amp;H2408&amp;"_"&amp;I2408&amp;"_"&amp;J2408&amp;IF(K2408="","","_"&amp;K2408),[1]CatGlob!$B:$B,0)),F2408&amp;"_"&amp;G2408&amp;"_"&amp;H2408&amp;"_"&amp;I2408&amp;"_"&amp;J2408&amp;IF(K2408="","","_"&amp;K2408),INDEX([1]CatGlob!$C:$C,MATCH(F2408&amp;"_"&amp;G2408&amp;"_"&amp;H2408&amp;"_"&amp;I2408&amp;"_"&amp;J2408&amp;IF(K2408="","","_"&amp;K2408),[1]CatGlob!$B:$B,0))))</f>
        <v>RVI_EM_LATAM_PAN_AER</v>
      </c>
      <c r="N2408" s="402" t="str">
        <f t="shared" si="75"/>
        <v/>
      </c>
      <c r="O2408" s="402" t="str">
        <f t="shared" si="74"/>
        <v/>
      </c>
      <c r="P2408" s="401" t="str">
        <f>IF(LEN(B2408)&gt;8,INDEX([1]CatGlob!$X:$X,MATCH(M2408,[1]CatGlob!$W:$W,0)),"")</f>
        <v>INTER</v>
      </c>
      <c r="Q2408" s="403" t="str">
        <f>INDEX([1]CatGlob!P:P,MATCH(M2408,[1]CatGlob!O:O,0))</f>
        <v>RVI</v>
      </c>
      <c r="R2408" s="403" t="s">
        <v>601</v>
      </c>
      <c r="S2408" s="403" t="s">
        <v>601</v>
      </c>
      <c r="T2408" s="403" t="str">
        <f>INDEX([1]CatGlob!$D:$D,MATCH($M2408,[1]CatGlob!$C:$C,0))</f>
        <v>RVI</v>
      </c>
      <c r="U2408" s="403" t="s">
        <v>4652</v>
      </c>
      <c r="V2408" s="404" t="str">
        <f>INDEX([1]CatGlob!$F:$F,MATCH($M2408,[1]CatGlob!$C:$C,0))</f>
        <v>RVI</v>
      </c>
      <c r="W2408" s="405"/>
      <c r="X2408" s="406">
        <v>0</v>
      </c>
      <c r="Y2408" s="407">
        <v>0</v>
      </c>
      <c r="Z2408" s="408">
        <v>0</v>
      </c>
      <c r="AA2408" s="407">
        <v>0</v>
      </c>
      <c r="AB2408" s="408">
        <v>0</v>
      </c>
      <c r="AC2408" s="407">
        <v>0</v>
      </c>
      <c r="AD2408" s="408">
        <v>0</v>
      </c>
      <c r="AE2408" s="407">
        <v>0</v>
      </c>
      <c r="AF2408" s="408">
        <v>0</v>
      </c>
      <c r="AG2408" s="407">
        <v>0</v>
      </c>
      <c r="AI2408" s="406">
        <v>0</v>
      </c>
      <c r="AJ2408" s="407">
        <v>0</v>
      </c>
      <c r="AK2408" s="408">
        <v>0</v>
      </c>
      <c r="AL2408" s="407">
        <v>0</v>
      </c>
      <c r="AM2408" s="408">
        <v>0</v>
      </c>
      <c r="AN2408" s="407">
        <v>0</v>
      </c>
      <c r="AO2408" s="408">
        <v>0</v>
      </c>
      <c r="AP2408" s="407">
        <v>0</v>
      </c>
      <c r="AQ2408" s="408">
        <v>0</v>
      </c>
      <c r="AR2408" s="407">
        <v>0</v>
      </c>
      <c r="AT2408" s="406">
        <v>0</v>
      </c>
      <c r="AU2408" s="407">
        <v>0</v>
      </c>
      <c r="AV2408" s="408">
        <v>0</v>
      </c>
      <c r="AW2408" s="407">
        <v>0</v>
      </c>
      <c r="AX2408" s="408">
        <v>0</v>
      </c>
      <c r="AY2408" s="407">
        <v>0</v>
      </c>
      <c r="AZ2408" s="408">
        <v>0</v>
      </c>
      <c r="BA2408" s="407">
        <v>0</v>
      </c>
      <c r="BB2408" s="408">
        <v>0</v>
      </c>
      <c r="BC2408" s="407">
        <v>0</v>
      </c>
    </row>
    <row r="2409" spans="1:55" x14ac:dyDescent="0.35">
      <c r="A2409" s="385" cm="1">
        <f t="array" ref="A2409">IFERROR(_xlfn.IFS(AND(F2409="Renta Variable",O2409=1),IFERROR(MATCH(B2409,[1]RV_Det!C:C,0),"Rev"),AND(J2409="Corporativa",O2409=1,I2409="EM"),IFERROR(MATCH(B2409,[1]RF_Corps!B:B,0),"Rev"),AND(F2409="Alternativos",O2409=1),IFERROR(MATCH(B2409,[1]Rep4!C:C,0),"Rev")),"")</f>
        <v>122</v>
      </c>
      <c r="B2409" s="394" t="s">
        <v>6379</v>
      </c>
      <c r="C2409" s="409" t="s">
        <v>6380</v>
      </c>
      <c r="D2409" s="395" t="s">
        <v>6381</v>
      </c>
      <c r="E2409" s="396" t="str">
        <f>IF(B2409="","",INDEX([1]CatGlob!$S:$S,IFERROR(MATCH(MID(B2409,7,1),[1]CatGlob!$R:$R,0),MATCH(MID(B2409,1,2),[1]CatGlob!$R:$R,0))))</f>
        <v>DOL</v>
      </c>
      <c r="F2409" s="397" t="s">
        <v>43</v>
      </c>
      <c r="G2409" s="398" t="s">
        <v>4659</v>
      </c>
      <c r="H2409" s="399" t="s">
        <v>85</v>
      </c>
      <c r="I2409" s="399" t="s">
        <v>6382</v>
      </c>
      <c r="J2409" s="399" t="s">
        <v>600</v>
      </c>
      <c r="K2409" s="396" t="s">
        <v>600</v>
      </c>
      <c r="L2409" s="400" t="str">
        <f>IF(ISERROR(MATCH(M2409,M$10:M2408,0)),M2409,"")</f>
        <v>RVL_FM_ETF</v>
      </c>
      <c r="M2409" s="401" t="str">
        <f>IF(B2409="","",IF(ISERROR(MATCH(F2409&amp;"_"&amp;G2409&amp;"_"&amp;H2409&amp;"_"&amp;I2409&amp;"_"&amp;J2409&amp;IF(K2409="","","_"&amp;K2409),[1]CatGlob!$B:$B,0)),F2409&amp;"_"&amp;G2409&amp;"_"&amp;H2409&amp;"_"&amp;I2409&amp;"_"&amp;J2409&amp;IF(K2409="","","_"&amp;K2409),INDEX([1]CatGlob!$C:$C,MATCH(F2409&amp;"_"&amp;G2409&amp;"_"&amp;H2409&amp;"_"&amp;I2409&amp;"_"&amp;J2409&amp;IF(K2409="","","_"&amp;K2409),[1]CatGlob!$B:$B,0))))</f>
        <v>RVL_FM_ETF</v>
      </c>
      <c r="N2409" s="402" t="str">
        <f t="shared" si="75"/>
        <v/>
      </c>
      <c r="O2409" s="402">
        <f t="shared" si="74"/>
        <v>1</v>
      </c>
      <c r="P2409" s="401" t="str">
        <f>IF(LEN(B2409)&gt;8,INDEX([1]CatGlob!$X:$X,MATCH(M2409,[1]CatGlob!$W:$W,0)),"")</f>
        <v>PE</v>
      </c>
      <c r="Q2409" s="403" t="str">
        <f>INDEX([1]CatGlob!P:P,MATCH(M2409,[1]CatGlob!O:O,0))</f>
        <v>RVL</v>
      </c>
      <c r="R2409" s="403" t="s">
        <v>601</v>
      </c>
      <c r="S2409" s="403" t="s">
        <v>1025</v>
      </c>
      <c r="T2409" s="403" t="str">
        <f>INDEX([1]CatGlob!$D:$D,MATCH($M2409,[1]CatGlob!$C:$C,0))</f>
        <v>RVL</v>
      </c>
      <c r="U2409" s="403" t="s">
        <v>6383</v>
      </c>
      <c r="V2409" s="404" t="str">
        <f>INDEX([1]CatGlob!$F:$F,MATCH($M2409,[1]CatGlob!$C:$C,0))</f>
        <v>RVL</v>
      </c>
      <c r="W2409" s="405"/>
      <c r="X2409" s="406">
        <v>0</v>
      </c>
      <c r="Y2409" s="407">
        <v>0</v>
      </c>
      <c r="Z2409" s="408">
        <v>0</v>
      </c>
      <c r="AA2409" s="407">
        <v>0</v>
      </c>
      <c r="AB2409" s="408">
        <v>0</v>
      </c>
      <c r="AC2409" s="407">
        <v>0</v>
      </c>
      <c r="AD2409" s="408">
        <v>0</v>
      </c>
      <c r="AE2409" s="407">
        <v>0</v>
      </c>
      <c r="AF2409" s="408">
        <v>0</v>
      </c>
      <c r="AG2409" s="407">
        <v>0</v>
      </c>
      <c r="AI2409" s="406">
        <v>4.6741426170861904E-3</v>
      </c>
      <c r="AJ2409" s="407">
        <v>0.36311173277958603</v>
      </c>
      <c r="AK2409" s="408">
        <v>4.6741426170861904E-3</v>
      </c>
      <c r="AL2409" s="407">
        <v>0.36311173277958603</v>
      </c>
      <c r="AM2409" s="408">
        <v>4.6741426170861904E-3</v>
      </c>
      <c r="AN2409" s="407">
        <v>0.36311173277958603</v>
      </c>
      <c r="AO2409" s="408">
        <v>4.6741426170861904E-3</v>
      </c>
      <c r="AP2409" s="407">
        <v>0.36311173277958603</v>
      </c>
      <c r="AQ2409" s="408">
        <v>4.6741426170861904E-3</v>
      </c>
      <c r="AR2409" s="407">
        <v>0.36311173277958603</v>
      </c>
      <c r="AT2409" s="406">
        <v>0</v>
      </c>
      <c r="AU2409" s="407">
        <v>0</v>
      </c>
      <c r="AV2409" s="408">
        <v>0</v>
      </c>
      <c r="AW2409" s="407">
        <v>0</v>
      </c>
      <c r="AX2409" s="408">
        <v>0</v>
      </c>
      <c r="AY2409" s="407">
        <v>0</v>
      </c>
      <c r="AZ2409" s="408">
        <v>0</v>
      </c>
      <c r="BA2409" s="407">
        <v>0</v>
      </c>
      <c r="BB2409" s="408">
        <v>0</v>
      </c>
      <c r="BC2409" s="407">
        <v>0</v>
      </c>
    </row>
    <row r="2410" spans="1:55" x14ac:dyDescent="0.35">
      <c r="A2410" s="385" t="str" cm="1">
        <f t="array" ref="A2410">IFERROR(_xlfn.IFS(AND(F2410="Renta Variable",O2410=1),IFERROR(MATCH(B2410,[1]RV_Det!C:C,0),"Rev"),AND(J2410="Corporativa",O2410=1,I2410="EM"),IFERROR(MATCH(B2410,[1]RF_Corps!B:B,0),"Rev"),AND(F2410="Alternativos",O2410=1),IFERROR(MATCH(B2410,[1]Rep4!C:C,0),"Rev")),"")</f>
        <v/>
      </c>
      <c r="B2410" s="394" t="s">
        <v>6384</v>
      </c>
      <c r="C2410" s="409" t="s">
        <v>6380</v>
      </c>
      <c r="D2410" s="395" t="s">
        <v>6381</v>
      </c>
      <c r="E2410" s="396" t="str">
        <f>IF(B2410="","",INDEX([1]CatGlob!$S:$S,IFERROR(MATCH(MID(B2410,7,1),[1]CatGlob!$R:$R,0),MATCH(MID(B2410,1,2),[1]CatGlob!$R:$R,0))))</f>
        <v>DOL</v>
      </c>
      <c r="F2410" s="397" t="s">
        <v>43</v>
      </c>
      <c r="G2410" s="398" t="s">
        <v>4659</v>
      </c>
      <c r="H2410" s="399" t="s">
        <v>85</v>
      </c>
      <c r="I2410" s="399" t="s">
        <v>6382</v>
      </c>
      <c r="J2410" s="399" t="s">
        <v>600</v>
      </c>
      <c r="K2410" s="396" t="s">
        <v>600</v>
      </c>
      <c r="L2410" s="400" t="str">
        <f>IF(ISERROR(MATCH(M2410,M$10:M2409,0)),M2410,"")</f>
        <v/>
      </c>
      <c r="M2410" s="401" t="str">
        <f>IF(B2410="","",IF(ISERROR(MATCH(F2410&amp;"_"&amp;G2410&amp;"_"&amp;H2410&amp;"_"&amp;I2410&amp;"_"&amp;J2410&amp;IF(K2410="","","_"&amp;K2410),[1]CatGlob!$B:$B,0)),F2410&amp;"_"&amp;G2410&amp;"_"&amp;H2410&amp;"_"&amp;I2410&amp;"_"&amp;J2410&amp;IF(K2410="","","_"&amp;K2410),INDEX([1]CatGlob!$C:$C,MATCH(F2410&amp;"_"&amp;G2410&amp;"_"&amp;H2410&amp;"_"&amp;I2410&amp;"_"&amp;J2410&amp;IF(K2410="","","_"&amp;K2410),[1]CatGlob!$B:$B,0))))</f>
        <v>RVL_FM_ETF</v>
      </c>
      <c r="N2410" s="402" t="str">
        <f t="shared" si="75"/>
        <v/>
      </c>
      <c r="O2410" s="402" t="str">
        <f t="shared" si="74"/>
        <v/>
      </c>
      <c r="P2410" s="401" t="str">
        <f>IF(LEN(B2410)&gt;8,INDEX([1]CatGlob!$X:$X,MATCH(M2410,[1]CatGlob!$W:$W,0)),"")</f>
        <v>PE</v>
      </c>
      <c r="Q2410" s="403" t="str">
        <f>INDEX([1]CatGlob!P:P,MATCH(M2410,[1]CatGlob!O:O,0))</f>
        <v>RVL</v>
      </c>
      <c r="R2410" s="403" t="s">
        <v>601</v>
      </c>
      <c r="S2410" s="403" t="s">
        <v>1025</v>
      </c>
      <c r="T2410" s="403" t="str">
        <f>INDEX([1]CatGlob!$D:$D,MATCH($M2410,[1]CatGlob!$C:$C,0))</f>
        <v>RVL</v>
      </c>
      <c r="U2410" s="403" t="s">
        <v>6385</v>
      </c>
      <c r="V2410" s="404" t="str">
        <f>INDEX([1]CatGlob!$F:$F,MATCH($M2410,[1]CatGlob!$C:$C,0))</f>
        <v>RVL</v>
      </c>
      <c r="W2410" s="405"/>
      <c r="X2410" s="406">
        <v>0</v>
      </c>
      <c r="Y2410" s="407">
        <v>0</v>
      </c>
      <c r="Z2410" s="408">
        <v>0</v>
      </c>
      <c r="AA2410" s="407">
        <v>0</v>
      </c>
      <c r="AB2410" s="408">
        <v>0</v>
      </c>
      <c r="AC2410" s="407">
        <v>0</v>
      </c>
      <c r="AD2410" s="408">
        <v>0</v>
      </c>
      <c r="AE2410" s="407">
        <v>0</v>
      </c>
      <c r="AF2410" s="408">
        <v>0</v>
      </c>
      <c r="AG2410" s="407">
        <v>0</v>
      </c>
      <c r="AI2410" s="406">
        <v>0</v>
      </c>
      <c r="AJ2410" s="407">
        <v>0</v>
      </c>
      <c r="AK2410" s="408">
        <v>0</v>
      </c>
      <c r="AL2410" s="407">
        <v>0</v>
      </c>
      <c r="AM2410" s="408">
        <v>0</v>
      </c>
      <c r="AN2410" s="407">
        <v>0</v>
      </c>
      <c r="AO2410" s="408">
        <v>0</v>
      </c>
      <c r="AP2410" s="407">
        <v>0</v>
      </c>
      <c r="AQ2410" s="408">
        <v>0</v>
      </c>
      <c r="AR2410" s="407">
        <v>0</v>
      </c>
      <c r="AS2410" s="203"/>
      <c r="AT2410" s="406">
        <v>0</v>
      </c>
      <c r="AU2410" s="407">
        <v>0</v>
      </c>
      <c r="AV2410" s="408">
        <v>0</v>
      </c>
      <c r="AW2410" s="407">
        <v>0</v>
      </c>
      <c r="AX2410" s="408">
        <v>0</v>
      </c>
      <c r="AY2410" s="407">
        <v>0</v>
      </c>
      <c r="AZ2410" s="408">
        <v>0</v>
      </c>
      <c r="BA2410" s="407">
        <v>0</v>
      </c>
      <c r="BB2410" s="408">
        <v>0</v>
      </c>
      <c r="BC2410" s="407">
        <v>0</v>
      </c>
    </row>
    <row r="2411" spans="1:55" x14ac:dyDescent="0.35">
      <c r="A2411" s="385" cm="1">
        <f t="array" ref="A2411">IFERROR(_xlfn.IFS(AND(F2411="Renta Variable",O2411=1),IFERROR(MATCH(B2411,[1]RV_Det!C:C,0),"Rev"),AND(J2411="Corporativa",O2411=1,I2411="EM"),IFERROR(MATCH(B2411,[1]RF_Corps!B:B,0),"Rev"),AND(F2411="Alternativos",O2411=1),IFERROR(MATCH(B2411,[1]Rep4!C:C,0),"Rev")),"")</f>
        <v>121</v>
      </c>
      <c r="B2411" s="394" t="s">
        <v>6386</v>
      </c>
      <c r="C2411" s="409" t="s">
        <v>6387</v>
      </c>
      <c r="D2411" s="395" t="s">
        <v>6388</v>
      </c>
      <c r="E2411" s="396" t="str">
        <f>IF(B2411="","",INDEX([1]CatGlob!$S:$S,IFERROR(MATCH(MID(B2411,7,1),[1]CatGlob!$R:$R,0),MATCH(MID(B2411,1,2),[1]CatGlob!$R:$R,0))))</f>
        <v>DOL</v>
      </c>
      <c r="F2411" s="397" t="s">
        <v>43</v>
      </c>
      <c r="G2411" s="398" t="s">
        <v>4659</v>
      </c>
      <c r="H2411" s="399" t="s">
        <v>85</v>
      </c>
      <c r="I2411" s="399" t="s">
        <v>6382</v>
      </c>
      <c r="J2411" s="399" t="s">
        <v>600</v>
      </c>
      <c r="K2411" s="396" t="s">
        <v>600</v>
      </c>
      <c r="L2411" s="400" t="str">
        <f>IF(ISERROR(MATCH(M2411,M$10:M2410,0)),M2411,"")</f>
        <v/>
      </c>
      <c r="M2411" s="401" t="str">
        <f>IF(B2411="","",IF(ISERROR(MATCH(F2411&amp;"_"&amp;G2411&amp;"_"&amp;H2411&amp;"_"&amp;I2411&amp;"_"&amp;J2411&amp;IF(K2411="","","_"&amp;K2411),[1]CatGlob!$B:$B,0)),F2411&amp;"_"&amp;G2411&amp;"_"&amp;H2411&amp;"_"&amp;I2411&amp;"_"&amp;J2411&amp;IF(K2411="","","_"&amp;K2411),INDEX([1]CatGlob!$C:$C,MATCH(F2411&amp;"_"&amp;G2411&amp;"_"&amp;H2411&amp;"_"&amp;I2411&amp;"_"&amp;J2411&amp;IF(K2411="","","_"&amp;K2411),[1]CatGlob!$B:$B,0))))</f>
        <v>RVL_FM_ETF</v>
      </c>
      <c r="N2411" s="402" t="str">
        <f t="shared" si="75"/>
        <v/>
      </c>
      <c r="O2411" s="402">
        <f t="shared" si="74"/>
        <v>1</v>
      </c>
      <c r="P2411" s="401" t="str">
        <f>IF(LEN(B2411)&gt;8,INDEX([1]CatGlob!$X:$X,MATCH(M2411,[1]CatGlob!$W:$W,0)),"")</f>
        <v>PE</v>
      </c>
      <c r="Q2411" s="403" t="str">
        <f>INDEX([1]CatGlob!P:P,MATCH(M2411,[1]CatGlob!O:O,0))</f>
        <v>RVL</v>
      </c>
      <c r="R2411" s="403" t="s">
        <v>601</v>
      </c>
      <c r="S2411" s="403" t="s">
        <v>1025</v>
      </c>
      <c r="T2411" s="403" t="str">
        <f>INDEX([1]CatGlob!$D:$D,MATCH($M2411,[1]CatGlob!$C:$C,0))</f>
        <v>RVL</v>
      </c>
      <c r="U2411" s="403" t="s">
        <v>6383</v>
      </c>
      <c r="V2411" s="404" t="str">
        <f>INDEX([1]CatGlob!$F:$F,MATCH($M2411,[1]CatGlob!$C:$C,0))</f>
        <v>RVL</v>
      </c>
      <c r="W2411" s="405"/>
      <c r="X2411" s="406">
        <v>3.55758513183726E-4</v>
      </c>
      <c r="Y2411" s="407">
        <v>0.12640386171103299</v>
      </c>
      <c r="Z2411" s="408">
        <v>3.55758513183726E-4</v>
      </c>
      <c r="AA2411" s="407">
        <v>0.12640386171103299</v>
      </c>
      <c r="AB2411" s="408">
        <v>3.55758513183726E-4</v>
      </c>
      <c r="AC2411" s="407">
        <v>0.12640386171103299</v>
      </c>
      <c r="AD2411" s="408">
        <v>-1.6841533350199701E-2</v>
      </c>
      <c r="AE2411" s="407">
        <v>-5.9839322846844096</v>
      </c>
      <c r="AF2411" s="408">
        <v>-5.8676990523435198E-3</v>
      </c>
      <c r="AG2411" s="407">
        <v>-2.0848406772717301</v>
      </c>
      <c r="AI2411" s="406">
        <v>0</v>
      </c>
      <c r="AJ2411" s="407">
        <v>0</v>
      </c>
      <c r="AK2411" s="408">
        <v>0</v>
      </c>
      <c r="AL2411" s="407">
        <v>0</v>
      </c>
      <c r="AM2411" s="408">
        <v>0</v>
      </c>
      <c r="AN2411" s="407">
        <v>0</v>
      </c>
      <c r="AO2411" s="408">
        <v>-3.5582014183095402E-2</v>
      </c>
      <c r="AP2411" s="407">
        <v>-12.642575886463399</v>
      </c>
      <c r="AQ2411" s="408">
        <v>-9.4970076158658098E-3</v>
      </c>
      <c r="AR2411" s="407">
        <v>-3.3743632066491398</v>
      </c>
      <c r="AT2411" s="406">
        <v>1.68558946812562E-2</v>
      </c>
      <c r="AU2411" s="407">
        <v>5.9890349811420096</v>
      </c>
      <c r="AV2411" s="408">
        <v>1.68558946812562E-2</v>
      </c>
      <c r="AW2411" s="407">
        <v>5.9890349811420096</v>
      </c>
      <c r="AX2411" s="408">
        <v>1.68558946812562E-2</v>
      </c>
      <c r="AY2411" s="407">
        <v>5.9890349811420096</v>
      </c>
      <c r="AZ2411" s="408">
        <v>-5.81305438691559E-2</v>
      </c>
      <c r="BA2411" s="407">
        <v>-20.654249880446301</v>
      </c>
      <c r="BB2411" s="408">
        <v>-5.0833907152911997E-3</v>
      </c>
      <c r="BC2411" s="407">
        <v>-1.8061696155788201</v>
      </c>
    </row>
    <row r="2412" spans="1:55" x14ac:dyDescent="0.35">
      <c r="A2412" s="385" cm="1">
        <f t="array" ref="A2412">IFERROR(_xlfn.IFS(AND(F2412="Renta Variable",O2412=1),IFERROR(MATCH(B2412,[1]RV_Det!C:C,0),"Rev"),AND(J2412="Corporativa",O2412=1,I2412="EM"),IFERROR(MATCH(B2412,[1]RF_Corps!B:B,0),"Rev"),AND(F2412="Alternativos",O2412=1),IFERROR(MATCH(B2412,[1]Rep4!C:C,0),"Rev")),"")</f>
        <v>123</v>
      </c>
      <c r="B2412" s="394" t="s">
        <v>6389</v>
      </c>
      <c r="C2412" s="409" t="s">
        <v>6390</v>
      </c>
      <c r="D2412" s="395" t="s">
        <v>6390</v>
      </c>
      <c r="E2412" s="396" t="str">
        <f>IF(B2412="","",INDEX([1]CatGlob!$S:$S,IFERROR(MATCH(MID(B2412,7,1),[1]CatGlob!$R:$R,0),MATCH(MID(B2412,1,2),[1]CatGlob!$R:$R,0))))</f>
        <v>DOL</v>
      </c>
      <c r="F2412" s="397" t="s">
        <v>43</v>
      </c>
      <c r="G2412" s="398" t="s">
        <v>4659</v>
      </c>
      <c r="H2412" s="399" t="s">
        <v>85</v>
      </c>
      <c r="I2412" s="399" t="s">
        <v>6391</v>
      </c>
      <c r="J2412" s="399" t="s">
        <v>600</v>
      </c>
      <c r="K2412" s="396" t="s">
        <v>600</v>
      </c>
      <c r="L2412" s="400" t="str">
        <f>IF(ISERROR(MATCH(M2412,M$10:M2411,0)),M2412,"")</f>
        <v>RVL_FM_FIB</v>
      </c>
      <c r="M2412" s="401" t="str">
        <f>IF(B2412="","",IF(ISERROR(MATCH(F2412&amp;"_"&amp;G2412&amp;"_"&amp;H2412&amp;"_"&amp;I2412&amp;"_"&amp;J2412&amp;IF(K2412="","","_"&amp;K2412),[1]CatGlob!$B:$B,0)),F2412&amp;"_"&amp;G2412&amp;"_"&amp;H2412&amp;"_"&amp;I2412&amp;"_"&amp;J2412&amp;IF(K2412="","","_"&amp;K2412),INDEX([1]CatGlob!$C:$C,MATCH(F2412&amp;"_"&amp;G2412&amp;"_"&amp;H2412&amp;"_"&amp;I2412&amp;"_"&amp;J2412&amp;IF(K2412="","","_"&amp;K2412),[1]CatGlob!$B:$B,0))))</f>
        <v>RVL_FM_FIB</v>
      </c>
      <c r="N2412" s="402" t="str">
        <f t="shared" si="75"/>
        <v/>
      </c>
      <c r="O2412" s="402">
        <f t="shared" si="74"/>
        <v>1</v>
      </c>
      <c r="P2412" s="401" t="str">
        <f>IF(LEN(B2412)&gt;8,INDEX([1]CatGlob!$X:$X,MATCH(M2412,[1]CatGlob!$W:$W,0)),"")</f>
        <v>PE</v>
      </c>
      <c r="Q2412" s="403" t="str">
        <f>INDEX([1]CatGlob!P:P,MATCH(M2412,[1]CatGlob!O:O,0))</f>
        <v>RVL</v>
      </c>
      <c r="R2412" s="403" t="s">
        <v>601</v>
      </c>
      <c r="S2412" s="403" t="s">
        <v>1025</v>
      </c>
      <c r="T2412" s="403" t="str">
        <f>INDEX([1]CatGlob!$D:$D,MATCH($M2412,[1]CatGlob!$C:$C,0))</f>
        <v>RVL</v>
      </c>
      <c r="U2412" s="403" t="s">
        <v>2465</v>
      </c>
      <c r="V2412" s="404" t="str">
        <f>INDEX([1]CatGlob!$F:$F,MATCH($M2412,[1]CatGlob!$C:$C,0))</f>
        <v>RVL</v>
      </c>
      <c r="W2412" s="405"/>
      <c r="X2412" s="406">
        <v>0</v>
      </c>
      <c r="Y2412" s="407">
        <v>0</v>
      </c>
      <c r="Z2412" s="408">
        <v>0</v>
      </c>
      <c r="AA2412" s="407">
        <v>0</v>
      </c>
      <c r="AB2412" s="408">
        <v>0</v>
      </c>
      <c r="AC2412" s="407">
        <v>0</v>
      </c>
      <c r="AD2412" s="408">
        <v>0</v>
      </c>
      <c r="AE2412" s="407">
        <v>0</v>
      </c>
      <c r="AF2412" s="408">
        <v>0</v>
      </c>
      <c r="AG2412" s="407">
        <v>0</v>
      </c>
      <c r="AI2412" s="406">
        <v>0</v>
      </c>
      <c r="AJ2412" s="407">
        <v>0</v>
      </c>
      <c r="AK2412" s="408">
        <v>0</v>
      </c>
      <c r="AL2412" s="407">
        <v>0</v>
      </c>
      <c r="AM2412" s="408">
        <v>0</v>
      </c>
      <c r="AN2412" s="407">
        <v>0</v>
      </c>
      <c r="AO2412" s="408">
        <v>-2.1918633378547402E-2</v>
      </c>
      <c r="AP2412" s="407">
        <v>3.0867353787811198</v>
      </c>
      <c r="AQ2412" s="408">
        <v>-5.8501867559911797E-3</v>
      </c>
      <c r="AR2412" s="407">
        <v>0.82386424921312895</v>
      </c>
      <c r="AS2412" s="446"/>
      <c r="AT2412" s="406">
        <v>0</v>
      </c>
      <c r="AU2412" s="407">
        <v>0</v>
      </c>
      <c r="AV2412" s="408">
        <v>0</v>
      </c>
      <c r="AW2412" s="407">
        <v>0</v>
      </c>
      <c r="AX2412" s="408">
        <v>0</v>
      </c>
      <c r="AY2412" s="407">
        <v>0</v>
      </c>
      <c r="AZ2412" s="408">
        <v>-3.11923881745019E-2</v>
      </c>
      <c r="BA2412" s="407">
        <v>4.3927304437319004</v>
      </c>
      <c r="BB2412" s="408">
        <v>-9.1261662720548992E-3</v>
      </c>
      <c r="BC2412" s="407">
        <v>1.28521061592152</v>
      </c>
    </row>
    <row r="2413" spans="1:55" x14ac:dyDescent="0.35">
      <c r="A2413" s="385" t="str" cm="1">
        <f t="array" ref="A2413">IFERROR(_xlfn.IFS(AND(F2413="Renta Variable",O2413=1),IFERROR(MATCH(B2413,[1]RV_Det!C:C,0),"Rev"),AND(J2413="Corporativa",O2413=1,I2413="EM"),IFERROR(MATCH(B2413,[1]RF_Corps!B:B,0),"Rev"),AND(F2413="Alternativos",O2413=1),IFERROR(MATCH(B2413,[1]Rep4!C:C,0),"Rev")),"")</f>
        <v/>
      </c>
      <c r="B2413" s="394" t="s">
        <v>6392</v>
      </c>
      <c r="C2413" s="394" t="s">
        <v>6393</v>
      </c>
      <c r="D2413" s="395" t="s">
        <v>6394</v>
      </c>
      <c r="E2413" s="396" t="str">
        <f>IF(B2413="","",INDEX([1]CatGlob!$S:$S,IFERROR(MATCH(MID(B2413,7,1),[1]CatGlob!$R:$R,0),MATCH(MID(B2413,1,2),[1]CatGlob!$R:$R,0))))</f>
        <v>NSOL</v>
      </c>
      <c r="F2413" s="397" t="s">
        <v>43</v>
      </c>
      <c r="G2413" s="398" t="s">
        <v>4659</v>
      </c>
      <c r="H2413" s="399" t="s">
        <v>6203</v>
      </c>
      <c r="I2413" s="399" t="s">
        <v>600</v>
      </c>
      <c r="J2413" s="399" t="s">
        <v>600</v>
      </c>
      <c r="K2413" s="396" t="s">
        <v>600</v>
      </c>
      <c r="L2413" s="400" t="str">
        <f>IF(ISERROR(MATCH(M2413,M$10:M2412,0)),M2413,"")</f>
        <v>RVL_CB</v>
      </c>
      <c r="M2413" s="401" t="str">
        <f>IF(B2413="","",IF(ISERROR(MATCH(F2413&amp;"_"&amp;G2413&amp;"_"&amp;H2413&amp;"_"&amp;I2413&amp;"_"&amp;J2413&amp;IF(K2413="","","_"&amp;K2413),[1]CatGlob!$B:$B,0)),F2413&amp;"_"&amp;G2413&amp;"_"&amp;H2413&amp;"_"&amp;I2413&amp;"_"&amp;J2413&amp;IF(K2413="","","_"&amp;K2413),INDEX([1]CatGlob!$C:$C,MATCH(F2413&amp;"_"&amp;G2413&amp;"_"&amp;H2413&amp;"_"&amp;I2413&amp;"_"&amp;J2413&amp;IF(K2413="","","_"&amp;K2413),[1]CatGlob!$B:$B,0))))</f>
        <v>RVL_CB</v>
      </c>
      <c r="N2413" s="402" t="str">
        <f t="shared" si="75"/>
        <v/>
      </c>
      <c r="O2413" s="402" t="str">
        <f t="shared" si="74"/>
        <v/>
      </c>
      <c r="P2413" s="401" t="str">
        <f>IF(LEN(B2413)&gt;8,INDEX([1]CatGlob!$X:$X,MATCH(M2413,[1]CatGlob!$W:$W,0)),"")</f>
        <v>PE</v>
      </c>
      <c r="Q2413" s="403" t="str">
        <f>INDEX([1]CatGlob!P:P,MATCH(M2413,[1]CatGlob!O:O,0))</f>
        <v>RVL</v>
      </c>
      <c r="R2413" s="403" t="s">
        <v>601</v>
      </c>
      <c r="S2413" s="403" t="s">
        <v>601</v>
      </c>
      <c r="T2413" s="403" t="str">
        <f>INDEX([1]CatGlob!$D:$D,MATCH($M2413,[1]CatGlob!$C:$C,0))</f>
        <v>RVL</v>
      </c>
      <c r="U2413" s="403" t="s">
        <v>6395</v>
      </c>
      <c r="V2413" s="404" t="str">
        <f>INDEX([1]CatGlob!$F:$F,MATCH($M2413,[1]CatGlob!$C:$C,0))</f>
        <v>RVL</v>
      </c>
      <c r="W2413" s="405"/>
      <c r="X2413" s="406">
        <v>0</v>
      </c>
      <c r="Y2413" s="407">
        <v>0</v>
      </c>
      <c r="Z2413" s="408">
        <v>0</v>
      </c>
      <c r="AA2413" s="407">
        <v>0</v>
      </c>
      <c r="AB2413" s="408">
        <v>0</v>
      </c>
      <c r="AC2413" s="407">
        <v>0</v>
      </c>
      <c r="AD2413" s="408">
        <v>0</v>
      </c>
      <c r="AE2413" s="407">
        <v>0</v>
      </c>
      <c r="AF2413" s="408">
        <v>0</v>
      </c>
      <c r="AG2413" s="407">
        <v>0</v>
      </c>
      <c r="AI2413" s="406">
        <v>0</v>
      </c>
      <c r="AJ2413" s="407">
        <v>0</v>
      </c>
      <c r="AK2413" s="408">
        <v>0</v>
      </c>
      <c r="AL2413" s="407">
        <v>0</v>
      </c>
      <c r="AM2413" s="408">
        <v>0</v>
      </c>
      <c r="AN2413" s="407">
        <v>0</v>
      </c>
      <c r="AO2413" s="408">
        <v>0</v>
      </c>
      <c r="AP2413" s="407">
        <v>0</v>
      </c>
      <c r="AQ2413" s="408">
        <v>0</v>
      </c>
      <c r="AR2413" s="407">
        <v>0</v>
      </c>
      <c r="AT2413" s="406">
        <v>0</v>
      </c>
      <c r="AU2413" s="407">
        <v>0</v>
      </c>
      <c r="AV2413" s="408">
        <v>0</v>
      </c>
      <c r="AW2413" s="407">
        <v>0</v>
      </c>
      <c r="AX2413" s="408">
        <v>0</v>
      </c>
      <c r="AY2413" s="407">
        <v>0</v>
      </c>
      <c r="AZ2413" s="408">
        <v>0</v>
      </c>
      <c r="BA2413" s="407">
        <v>0</v>
      </c>
      <c r="BB2413" s="408">
        <v>0</v>
      </c>
      <c r="BC2413" s="407">
        <v>0</v>
      </c>
    </row>
    <row r="2414" spans="1:55" x14ac:dyDescent="0.35">
      <c r="A2414" s="385" cm="1">
        <f t="array" ref="A2414">IFERROR(_xlfn.IFS(AND(F2414="Renta Variable",O2414=1),IFERROR(MATCH(B2414,[1]RV_Det!C:C,0),"Rev"),AND(J2414="Corporativa",O2414=1,I2414="EM"),IFERROR(MATCH(B2414,[1]RF_Corps!B:B,0),"Rev"),AND(F2414="Alternativos",O2414=1),IFERROR(MATCH(B2414,[1]Rep4!C:C,0),"Rev")),"")</f>
        <v>105</v>
      </c>
      <c r="B2414" s="394" t="s">
        <v>6396</v>
      </c>
      <c r="C2414" s="394" t="s">
        <v>6397</v>
      </c>
      <c r="D2414" s="395" t="s">
        <v>6394</v>
      </c>
      <c r="E2414" s="396" t="str">
        <f>IF(B2414="","",INDEX([1]CatGlob!$S:$S,IFERROR(MATCH(MID(B2414,7,1),[1]CatGlob!$R:$R,0),MATCH(MID(B2414,1,2),[1]CatGlob!$R:$R,0))))</f>
        <v>NSOL</v>
      </c>
      <c r="F2414" s="397" t="s">
        <v>43</v>
      </c>
      <c r="G2414" s="398" t="s">
        <v>4659</v>
      </c>
      <c r="H2414" s="399" t="s">
        <v>6203</v>
      </c>
      <c r="I2414" s="399" t="s">
        <v>600</v>
      </c>
      <c r="J2414" s="399" t="s">
        <v>600</v>
      </c>
      <c r="K2414" s="396" t="s">
        <v>600</v>
      </c>
      <c r="L2414" s="400" t="str">
        <f>IF(ISERROR(MATCH(M2414,M$10:M2413,0)),M2414,"")</f>
        <v/>
      </c>
      <c r="M2414" s="401" t="str">
        <f>IF(B2414="","",IF(ISERROR(MATCH(F2414&amp;"_"&amp;G2414&amp;"_"&amp;H2414&amp;"_"&amp;I2414&amp;"_"&amp;J2414&amp;IF(K2414="","","_"&amp;K2414),[1]CatGlob!$B:$B,0)),F2414&amp;"_"&amp;G2414&amp;"_"&amp;H2414&amp;"_"&amp;I2414&amp;"_"&amp;J2414&amp;IF(K2414="","","_"&amp;K2414),INDEX([1]CatGlob!$C:$C,MATCH(F2414&amp;"_"&amp;G2414&amp;"_"&amp;H2414&amp;"_"&amp;I2414&amp;"_"&amp;J2414&amp;IF(K2414="","","_"&amp;K2414),[1]CatGlob!$B:$B,0))))</f>
        <v>RVL_CB</v>
      </c>
      <c r="N2414" s="402" t="str">
        <f t="shared" si="75"/>
        <v/>
      </c>
      <c r="O2414" s="402">
        <f t="shared" si="74"/>
        <v>1</v>
      </c>
      <c r="P2414" s="401" t="str">
        <f>IF(LEN(B2414)&gt;8,INDEX([1]CatGlob!$X:$X,MATCH(M2414,[1]CatGlob!$W:$W,0)),"")</f>
        <v>PE</v>
      </c>
      <c r="Q2414" s="403" t="str">
        <f>INDEX([1]CatGlob!P:P,MATCH(M2414,[1]CatGlob!O:O,0))</f>
        <v>RVL</v>
      </c>
      <c r="R2414" s="403" t="s">
        <v>601</v>
      </c>
      <c r="S2414" s="403" t="s">
        <v>601</v>
      </c>
      <c r="T2414" s="403" t="str">
        <f>INDEX([1]CatGlob!$D:$D,MATCH($M2414,[1]CatGlob!$C:$C,0))</f>
        <v>RVL</v>
      </c>
      <c r="U2414" s="403" t="s">
        <v>6395</v>
      </c>
      <c r="V2414" s="404" t="str">
        <f>INDEX([1]CatGlob!$F:$F,MATCH($M2414,[1]CatGlob!$C:$C,0))</f>
        <v>RVL</v>
      </c>
      <c r="W2414" s="405"/>
      <c r="X2414" s="406">
        <v>5.4629957789485901E-5</v>
      </c>
      <c r="Y2414" s="407">
        <v>2.8382693417761101E-3</v>
      </c>
      <c r="Z2414" s="408">
        <v>5.4629957789485901E-5</v>
      </c>
      <c r="AA2414" s="407">
        <v>2.8382693417761101E-3</v>
      </c>
      <c r="AB2414" s="408">
        <v>5.4629957789485901E-5</v>
      </c>
      <c r="AC2414" s="407">
        <v>2.8382693417761101E-3</v>
      </c>
      <c r="AD2414" s="408">
        <v>5.4629957789485901E-5</v>
      </c>
      <c r="AE2414" s="407">
        <v>2.8382693417761101E-3</v>
      </c>
      <c r="AF2414" s="408">
        <v>5.4629957789485901E-5</v>
      </c>
      <c r="AG2414" s="407">
        <v>2.8382693417761101E-3</v>
      </c>
      <c r="AI2414" s="406">
        <v>2.6564425986413298E-3</v>
      </c>
      <c r="AJ2414" s="407">
        <v>0.13801401086199799</v>
      </c>
      <c r="AK2414" s="408">
        <v>2.6564425986413298E-3</v>
      </c>
      <c r="AL2414" s="407">
        <v>0.13801401086199799</v>
      </c>
      <c r="AM2414" s="408">
        <v>2.6564425986413298E-3</v>
      </c>
      <c r="AN2414" s="407">
        <v>0.13801401086199799</v>
      </c>
      <c r="AO2414" s="408">
        <v>2.6564425986413298E-3</v>
      </c>
      <c r="AP2414" s="407">
        <v>0.13801401086199799</v>
      </c>
      <c r="AQ2414" s="408">
        <v>2.6564425986413298E-3</v>
      </c>
      <c r="AR2414" s="407">
        <v>0.13801401086199799</v>
      </c>
      <c r="AT2414" s="406">
        <v>2.4260721621857701E-3</v>
      </c>
      <c r="AU2414" s="407">
        <v>0.126045241826134</v>
      </c>
      <c r="AV2414" s="408">
        <v>2.4260721621857701E-3</v>
      </c>
      <c r="AW2414" s="407">
        <v>0.126045241826134</v>
      </c>
      <c r="AX2414" s="408">
        <v>2.4260721621857701E-3</v>
      </c>
      <c r="AY2414" s="407">
        <v>0.126045241826134</v>
      </c>
      <c r="AZ2414" s="408">
        <v>2.4260721621857701E-3</v>
      </c>
      <c r="BA2414" s="407">
        <v>0.126045241826134</v>
      </c>
      <c r="BB2414" s="408">
        <v>2.4260721621857701E-3</v>
      </c>
      <c r="BC2414" s="407">
        <v>0.126045241826134</v>
      </c>
    </row>
    <row r="2415" spans="1:55" x14ac:dyDescent="0.35">
      <c r="A2415" s="385" t="str" cm="1">
        <f t="array" ref="A2415">IFERROR(_xlfn.IFS(AND(F2415="Renta Variable",O2415=1),IFERROR(MATCH(B2415,[1]RV_Det!C:C,0),"Rev"),AND(J2415="Corporativa",O2415=1,I2415="EM"),IFERROR(MATCH(B2415,[1]RF_Corps!B:B,0),"Rev"),AND(F2415="Alternativos",O2415=1),IFERROR(MATCH(B2415,[1]Rep4!C:C,0),"Rev")),"")</f>
        <v/>
      </c>
      <c r="B2415" s="394" t="s">
        <v>6398</v>
      </c>
      <c r="C2415" s="394" t="s">
        <v>6399</v>
      </c>
      <c r="D2415" s="395" t="s">
        <v>6394</v>
      </c>
      <c r="E2415" s="396" t="str">
        <f>IF(B2415="","",INDEX([1]CatGlob!$S:$S,IFERROR(MATCH(MID(B2415,7,1),[1]CatGlob!$R:$R,0),MATCH(MID(B2415,1,2),[1]CatGlob!$R:$R,0))))</f>
        <v>NSOL</v>
      </c>
      <c r="F2415" s="397" t="s">
        <v>43</v>
      </c>
      <c r="G2415" s="398" t="s">
        <v>4659</v>
      </c>
      <c r="H2415" s="399" t="s">
        <v>6203</v>
      </c>
      <c r="I2415" s="399" t="s">
        <v>600</v>
      </c>
      <c r="J2415" s="399" t="s">
        <v>600</v>
      </c>
      <c r="K2415" s="396" t="s">
        <v>600</v>
      </c>
      <c r="L2415" s="400" t="str">
        <f>IF(ISERROR(MATCH(M2415,M$10:M2414,0)),M2415,"")</f>
        <v/>
      </c>
      <c r="M2415" s="401" t="str">
        <f>IF(B2415="","",IF(ISERROR(MATCH(F2415&amp;"_"&amp;G2415&amp;"_"&amp;H2415&amp;"_"&amp;I2415&amp;"_"&amp;J2415&amp;IF(K2415="","","_"&amp;K2415),[1]CatGlob!$B:$B,0)),F2415&amp;"_"&amp;G2415&amp;"_"&amp;H2415&amp;"_"&amp;I2415&amp;"_"&amp;J2415&amp;IF(K2415="","","_"&amp;K2415),INDEX([1]CatGlob!$C:$C,MATCH(F2415&amp;"_"&amp;G2415&amp;"_"&amp;H2415&amp;"_"&amp;I2415&amp;"_"&amp;J2415&amp;IF(K2415="","","_"&amp;K2415),[1]CatGlob!$B:$B,0))))</f>
        <v>RVL_CB</v>
      </c>
      <c r="N2415" s="402" t="str">
        <f t="shared" si="75"/>
        <v/>
      </c>
      <c r="O2415" s="402" t="str">
        <f t="shared" si="74"/>
        <v/>
      </c>
      <c r="P2415" s="401" t="str">
        <f>IF(LEN(B2415)&gt;8,INDEX([1]CatGlob!$X:$X,MATCH(M2415,[1]CatGlob!$W:$W,0)),"")</f>
        <v>PE</v>
      </c>
      <c r="Q2415" s="403" t="str">
        <f>INDEX([1]CatGlob!P:P,MATCH(M2415,[1]CatGlob!O:O,0))</f>
        <v>RVL</v>
      </c>
      <c r="R2415" s="403" t="s">
        <v>601</v>
      </c>
      <c r="S2415" s="403" t="s">
        <v>601</v>
      </c>
      <c r="T2415" s="403" t="str">
        <f>INDEX([1]CatGlob!$D:$D,MATCH($M2415,[1]CatGlob!$C:$C,0))</f>
        <v>RVL</v>
      </c>
      <c r="U2415" s="403" t="s">
        <v>6395</v>
      </c>
      <c r="V2415" s="404" t="str">
        <f>INDEX([1]CatGlob!$F:$F,MATCH($M2415,[1]CatGlob!$C:$C,0))</f>
        <v>RVL</v>
      </c>
      <c r="W2415" s="405"/>
      <c r="X2415" s="406">
        <v>0</v>
      </c>
      <c r="Y2415" s="407">
        <v>0</v>
      </c>
      <c r="Z2415" s="408">
        <v>0</v>
      </c>
      <c r="AA2415" s="407">
        <v>0</v>
      </c>
      <c r="AB2415" s="408">
        <v>0</v>
      </c>
      <c r="AC2415" s="407">
        <v>0</v>
      </c>
      <c r="AD2415" s="408">
        <v>0</v>
      </c>
      <c r="AE2415" s="407">
        <v>0</v>
      </c>
      <c r="AF2415" s="408">
        <v>0</v>
      </c>
      <c r="AG2415" s="407">
        <v>0</v>
      </c>
      <c r="AI2415" s="406">
        <v>0</v>
      </c>
      <c r="AJ2415" s="407">
        <v>0</v>
      </c>
      <c r="AK2415" s="408">
        <v>0</v>
      </c>
      <c r="AL2415" s="407">
        <v>0</v>
      </c>
      <c r="AM2415" s="408">
        <v>0</v>
      </c>
      <c r="AN2415" s="407">
        <v>0</v>
      </c>
      <c r="AO2415" s="408">
        <v>0</v>
      </c>
      <c r="AP2415" s="407">
        <v>0</v>
      </c>
      <c r="AQ2415" s="408">
        <v>0</v>
      </c>
      <c r="AR2415" s="407">
        <v>0</v>
      </c>
      <c r="AT2415" s="406">
        <v>0</v>
      </c>
      <c r="AU2415" s="407">
        <v>0</v>
      </c>
      <c r="AV2415" s="408">
        <v>0</v>
      </c>
      <c r="AW2415" s="407">
        <v>0</v>
      </c>
      <c r="AX2415" s="408">
        <v>0</v>
      </c>
      <c r="AY2415" s="407">
        <v>0</v>
      </c>
      <c r="AZ2415" s="408">
        <v>0</v>
      </c>
      <c r="BA2415" s="407">
        <v>0</v>
      </c>
      <c r="BB2415" s="408">
        <v>0</v>
      </c>
      <c r="BC2415" s="407">
        <v>0</v>
      </c>
    </row>
    <row r="2416" spans="1:55" x14ac:dyDescent="0.35">
      <c r="A2416" s="385" t="str" cm="1">
        <f t="array" ref="A2416">IFERROR(_xlfn.IFS(AND(F2416="Renta Variable",O2416=1),IFERROR(MATCH(B2416,[1]RV_Det!C:C,0),"Rev"),AND(J2416="Corporativa",O2416=1,I2416="EM"),IFERROR(MATCH(B2416,[1]RF_Corps!B:B,0),"Rev"),AND(F2416="Alternativos",O2416=1),IFERROR(MATCH(B2416,[1]Rep4!C:C,0),"Rev")),"")</f>
        <v/>
      </c>
      <c r="B2416" s="394" t="s">
        <v>6400</v>
      </c>
      <c r="C2416" s="394" t="s">
        <v>6401</v>
      </c>
      <c r="D2416" s="395" t="s">
        <v>6402</v>
      </c>
      <c r="E2416" s="396" t="str">
        <f>IF(B2416="","",INDEX([1]CatGlob!$S:$S,IFERROR(MATCH(MID(B2416,7,1),[1]CatGlob!$R:$R,0),MATCH(MID(B2416,1,2),[1]CatGlob!$R:$R,0))))</f>
        <v>NSOL</v>
      </c>
      <c r="F2416" s="397" t="s">
        <v>43</v>
      </c>
      <c r="G2416" s="398" t="s">
        <v>4659</v>
      </c>
      <c r="H2416" s="399" t="s">
        <v>6203</v>
      </c>
      <c r="I2416" s="399" t="s">
        <v>600</v>
      </c>
      <c r="J2416" s="399" t="s">
        <v>600</v>
      </c>
      <c r="K2416" s="396" t="s">
        <v>600</v>
      </c>
      <c r="L2416" s="400" t="str">
        <f>IF(ISERROR(MATCH(M2416,M$10:M2415,0)),M2416,"")</f>
        <v/>
      </c>
      <c r="M2416" s="401" t="str">
        <f>IF(B2416="","",IF(ISERROR(MATCH(F2416&amp;"_"&amp;G2416&amp;"_"&amp;H2416&amp;"_"&amp;I2416&amp;"_"&amp;J2416&amp;IF(K2416="","","_"&amp;K2416),[1]CatGlob!$B:$B,0)),F2416&amp;"_"&amp;G2416&amp;"_"&amp;H2416&amp;"_"&amp;I2416&amp;"_"&amp;J2416&amp;IF(K2416="","","_"&amp;K2416),INDEX([1]CatGlob!$C:$C,MATCH(F2416&amp;"_"&amp;G2416&amp;"_"&amp;H2416&amp;"_"&amp;I2416&amp;"_"&amp;J2416&amp;IF(K2416="","","_"&amp;K2416),[1]CatGlob!$B:$B,0))))</f>
        <v>RVL_CB</v>
      </c>
      <c r="N2416" s="402" t="str">
        <f t="shared" si="75"/>
        <v/>
      </c>
      <c r="O2416" s="402" t="str">
        <f t="shared" si="74"/>
        <v/>
      </c>
      <c r="P2416" s="401" t="str">
        <f>IF(LEN(B2416)&gt;8,INDEX([1]CatGlob!$X:$X,MATCH(M2416,[1]CatGlob!$W:$W,0)),"")</f>
        <v>PE</v>
      </c>
      <c r="Q2416" s="403" t="str">
        <f>INDEX([1]CatGlob!P:P,MATCH(M2416,[1]CatGlob!O:O,0))</f>
        <v>RVL</v>
      </c>
      <c r="R2416" s="403" t="s">
        <v>601</v>
      </c>
      <c r="S2416" s="403" t="s">
        <v>601</v>
      </c>
      <c r="T2416" s="403" t="str">
        <f>INDEX([1]CatGlob!$D:$D,MATCH($M2416,[1]CatGlob!$C:$C,0))</f>
        <v>RVL</v>
      </c>
      <c r="U2416" s="403" t="s">
        <v>6395</v>
      </c>
      <c r="V2416" s="404" t="str">
        <f>INDEX([1]CatGlob!$F:$F,MATCH($M2416,[1]CatGlob!$C:$C,0))</f>
        <v>RVL</v>
      </c>
      <c r="W2416" s="405"/>
      <c r="X2416" s="406">
        <v>0</v>
      </c>
      <c r="Y2416" s="407">
        <v>0</v>
      </c>
      <c r="Z2416" s="408">
        <v>0</v>
      </c>
      <c r="AA2416" s="407">
        <v>0</v>
      </c>
      <c r="AB2416" s="408">
        <v>0</v>
      </c>
      <c r="AC2416" s="407">
        <v>0</v>
      </c>
      <c r="AD2416" s="408">
        <v>0</v>
      </c>
      <c r="AE2416" s="407">
        <v>0</v>
      </c>
      <c r="AF2416" s="408">
        <v>0</v>
      </c>
      <c r="AG2416" s="407">
        <v>0</v>
      </c>
      <c r="AI2416" s="406">
        <v>0</v>
      </c>
      <c r="AJ2416" s="407">
        <v>0</v>
      </c>
      <c r="AK2416" s="408">
        <v>0</v>
      </c>
      <c r="AL2416" s="407">
        <v>0</v>
      </c>
      <c r="AM2416" s="408">
        <v>0</v>
      </c>
      <c r="AN2416" s="407">
        <v>0</v>
      </c>
      <c r="AO2416" s="408">
        <v>0</v>
      </c>
      <c r="AP2416" s="407">
        <v>0</v>
      </c>
      <c r="AQ2416" s="408">
        <v>0</v>
      </c>
      <c r="AR2416" s="407">
        <v>0</v>
      </c>
      <c r="AT2416" s="406">
        <v>0</v>
      </c>
      <c r="AU2416" s="407">
        <v>0</v>
      </c>
      <c r="AV2416" s="408">
        <v>0</v>
      </c>
      <c r="AW2416" s="407">
        <v>0</v>
      </c>
      <c r="AX2416" s="408">
        <v>0</v>
      </c>
      <c r="AY2416" s="407">
        <v>0</v>
      </c>
      <c r="AZ2416" s="408">
        <v>0</v>
      </c>
      <c r="BA2416" s="407">
        <v>0</v>
      </c>
      <c r="BB2416" s="408">
        <v>0</v>
      </c>
      <c r="BC2416" s="407">
        <v>0</v>
      </c>
    </row>
    <row r="2417" spans="1:55" x14ac:dyDescent="0.35">
      <c r="A2417" s="385" cm="1">
        <f t="array" ref="A2417">IFERROR(_xlfn.IFS(AND(F2417="Renta Variable",O2417=1),IFERROR(MATCH(B2417,[1]RV_Det!C:C,0),"Rev"),AND(J2417="Corporativa",O2417=1,I2417="EM"),IFERROR(MATCH(B2417,[1]RF_Corps!B:B,0),"Rev"),AND(F2417="Alternativos",O2417=1),IFERROR(MATCH(B2417,[1]Rep4!C:C,0),"Rev")),"")</f>
        <v>108</v>
      </c>
      <c r="B2417" s="394" t="s">
        <v>6403</v>
      </c>
      <c r="C2417" s="394" t="s">
        <v>6404</v>
      </c>
      <c r="D2417" s="395" t="s">
        <v>6405</v>
      </c>
      <c r="E2417" s="396" t="str">
        <f>IF(B2417="","",INDEX([1]CatGlob!$S:$S,IFERROR(MATCH(MID(B2417,7,1),[1]CatGlob!$R:$R,0),MATCH(MID(B2417,1,2),[1]CatGlob!$R:$R,0))))</f>
        <v>DOL</v>
      </c>
      <c r="F2417" s="397" t="s">
        <v>43</v>
      </c>
      <c r="G2417" s="398" t="s">
        <v>4659</v>
      </c>
      <c r="H2417" s="399" t="s">
        <v>6203</v>
      </c>
      <c r="I2417" s="399" t="s">
        <v>600</v>
      </c>
      <c r="J2417" s="399" t="s">
        <v>600</v>
      </c>
      <c r="K2417" s="396" t="s">
        <v>600</v>
      </c>
      <c r="L2417" s="400" t="str">
        <f>IF(ISERROR(MATCH(M2417,M$10:M2416,0)),M2417,"")</f>
        <v/>
      </c>
      <c r="M2417" s="401" t="str">
        <f>IF(B2417="","",IF(ISERROR(MATCH(F2417&amp;"_"&amp;G2417&amp;"_"&amp;H2417&amp;"_"&amp;I2417&amp;"_"&amp;J2417&amp;IF(K2417="","","_"&amp;K2417),[1]CatGlob!$B:$B,0)),F2417&amp;"_"&amp;G2417&amp;"_"&amp;H2417&amp;"_"&amp;I2417&amp;"_"&amp;J2417&amp;IF(K2417="","","_"&amp;K2417),INDEX([1]CatGlob!$C:$C,MATCH(F2417&amp;"_"&amp;G2417&amp;"_"&amp;H2417&amp;"_"&amp;I2417&amp;"_"&amp;J2417&amp;IF(K2417="","","_"&amp;K2417),[1]CatGlob!$B:$B,0))))</f>
        <v>RVL_CB</v>
      </c>
      <c r="N2417" s="402" t="str">
        <f t="shared" si="75"/>
        <v/>
      </c>
      <c r="O2417" s="402">
        <f t="shared" si="74"/>
        <v>1</v>
      </c>
      <c r="P2417" s="401" t="str">
        <f>IF(LEN(B2417)&gt;8,INDEX([1]CatGlob!$X:$X,MATCH(M2417,[1]CatGlob!$W:$W,0)),"")</f>
        <v>PE</v>
      </c>
      <c r="Q2417" s="403" t="str">
        <f>INDEX([1]CatGlob!P:P,MATCH(M2417,[1]CatGlob!O:O,0))</f>
        <v>RVL</v>
      </c>
      <c r="R2417" s="403" t="s">
        <v>601</v>
      </c>
      <c r="S2417" s="403" t="s">
        <v>601</v>
      </c>
      <c r="T2417" s="403" t="str">
        <f>INDEX([1]CatGlob!$D:$D,MATCH($M2417,[1]CatGlob!$C:$C,0))</f>
        <v>RVL</v>
      </c>
      <c r="U2417" s="403" t="s">
        <v>6395</v>
      </c>
      <c r="V2417" s="404" t="str">
        <f>INDEX([1]CatGlob!$F:$F,MATCH($M2417,[1]CatGlob!$C:$C,0))</f>
        <v>RVL</v>
      </c>
      <c r="W2417" s="405"/>
      <c r="X2417" s="406">
        <v>6.1182452515746305E-4</v>
      </c>
      <c r="Y2417" s="407">
        <v>-3.4673168329835101E-2</v>
      </c>
      <c r="Z2417" s="408">
        <v>-1.5096326754862901E-3</v>
      </c>
      <c r="AA2417" s="407">
        <v>8.5553530007054193E-2</v>
      </c>
      <c r="AB2417" s="408">
        <v>-8.5100159157271301E-4</v>
      </c>
      <c r="AC2417" s="407">
        <v>4.8227751945351102E-2</v>
      </c>
      <c r="AD2417" s="408">
        <v>4.2869238435999798E-4</v>
      </c>
      <c r="AE2417" s="407">
        <v>-2.4294748891540201E-2</v>
      </c>
      <c r="AF2417" s="408">
        <v>-4.7364231777779001E-4</v>
      </c>
      <c r="AG2417" s="407">
        <v>2.68421404128097E-2</v>
      </c>
      <c r="AI2417" s="406">
        <v>1.6511627451587001E-2</v>
      </c>
      <c r="AJ2417" s="407">
        <v>-0.93574287149400504</v>
      </c>
      <c r="AK2417" s="408">
        <v>1.45577931459754E-3</v>
      </c>
      <c r="AL2417" s="407">
        <v>-8.2501565644710298E-2</v>
      </c>
      <c r="AM2417" s="408">
        <v>-7.8254898133551798E-3</v>
      </c>
      <c r="AN2417" s="407">
        <v>0.443484225298718</v>
      </c>
      <c r="AO2417" s="408">
        <v>7.1098791996838202E-3</v>
      </c>
      <c r="AP2417" s="407">
        <v>-0.40292931740348897</v>
      </c>
      <c r="AQ2417" s="408">
        <v>-1.15986553298784E-3</v>
      </c>
      <c r="AR2417" s="407">
        <v>6.5731612923369195E-2</v>
      </c>
      <c r="AT2417" s="406">
        <v>2.25916886983898E-2</v>
      </c>
      <c r="AU2417" s="407">
        <v>-1.2803106003034199</v>
      </c>
      <c r="AV2417" s="408">
        <v>-4.6482673647388704E-3</v>
      </c>
      <c r="AW2417" s="407">
        <v>0.26342545967006398</v>
      </c>
      <c r="AX2417" s="408">
        <v>-4.7162795645856398E-3</v>
      </c>
      <c r="AY2417" s="407">
        <v>0.26727983025720498</v>
      </c>
      <c r="AZ2417" s="408">
        <v>3.0553014433066599E-3</v>
      </c>
      <c r="BA2417" s="407">
        <v>-0.17314928853706699</v>
      </c>
      <c r="BB2417" s="408">
        <v>-2.4113678421559502E-3</v>
      </c>
      <c r="BC2417" s="407">
        <v>0.13665644258609699</v>
      </c>
    </row>
    <row r="2418" spans="1:55" x14ac:dyDescent="0.35">
      <c r="A2418" s="385" t="str" cm="1">
        <f t="array" ref="A2418">IFERROR(_xlfn.IFS(AND(F2418="Renta Variable",O2418=1),IFERROR(MATCH(B2418,[1]RV_Det!C:C,0),"Rev"),AND(J2418="Corporativa",O2418=1,I2418="EM"),IFERROR(MATCH(B2418,[1]RF_Corps!B:B,0),"Rev"),AND(F2418="Alternativos",O2418=1),IFERROR(MATCH(B2418,[1]Rep4!C:C,0),"Rev")),"")</f>
        <v/>
      </c>
      <c r="B2418" s="394" t="s">
        <v>6406</v>
      </c>
      <c r="C2418" s="409" t="s">
        <v>6407</v>
      </c>
      <c r="D2418" s="395" t="s">
        <v>6408</v>
      </c>
      <c r="E2418" s="396" t="str">
        <f>IF(B2418="","",INDEX([1]CatGlob!$S:$S,IFERROR(MATCH(MID(B2418,7,1),[1]CatGlob!$R:$R,0),MATCH(MID(B2418,1,2),[1]CatGlob!$R:$R,0))))</f>
        <v>NSOL</v>
      </c>
      <c r="F2418" s="397" t="s">
        <v>43</v>
      </c>
      <c r="G2418" s="398" t="s">
        <v>4659</v>
      </c>
      <c r="H2418" s="399" t="s">
        <v>6219</v>
      </c>
      <c r="I2418" s="399" t="s">
        <v>600</v>
      </c>
      <c r="J2418" s="399" t="s">
        <v>600</v>
      </c>
      <c r="K2418" s="396" t="s">
        <v>600</v>
      </c>
      <c r="L2418" s="400" t="str">
        <f>IF(ISERROR(MATCH(M2418,M$10:M2417,0)),M2418,"")</f>
        <v>RVL_ENE</v>
      </c>
      <c r="M2418" s="401" t="str">
        <f>IF(B2418="","",IF(ISERROR(MATCH(F2418&amp;"_"&amp;G2418&amp;"_"&amp;H2418&amp;"_"&amp;I2418&amp;"_"&amp;J2418&amp;IF(K2418="","","_"&amp;K2418),[1]CatGlob!$B:$B,0)),F2418&amp;"_"&amp;G2418&amp;"_"&amp;H2418&amp;"_"&amp;I2418&amp;"_"&amp;J2418&amp;IF(K2418="","","_"&amp;K2418),INDEX([1]CatGlob!$C:$C,MATCH(F2418&amp;"_"&amp;G2418&amp;"_"&amp;H2418&amp;"_"&amp;I2418&amp;"_"&amp;J2418&amp;IF(K2418="","","_"&amp;K2418),[1]CatGlob!$B:$B,0))))</f>
        <v>RVL_ENE</v>
      </c>
      <c r="N2418" s="402" t="str">
        <f t="shared" si="75"/>
        <v/>
      </c>
      <c r="O2418" s="402" t="str">
        <f t="shared" si="74"/>
        <v/>
      </c>
      <c r="P2418" s="401" t="str">
        <f>IF(LEN(B2418)&gt;8,INDEX([1]CatGlob!$X:$X,MATCH(M2418,[1]CatGlob!$W:$W,0)),"")</f>
        <v>PE</v>
      </c>
      <c r="Q2418" s="403" t="str">
        <f>INDEX([1]CatGlob!P:P,MATCH(M2418,[1]CatGlob!O:O,0))</f>
        <v>RVL</v>
      </c>
      <c r="R2418" s="403" t="s">
        <v>601</v>
      </c>
      <c r="S2418" s="403" t="s">
        <v>601</v>
      </c>
      <c r="T2418" s="403" t="str">
        <f>INDEX([1]CatGlob!$D:$D,MATCH($M2418,[1]CatGlob!$C:$C,0))</f>
        <v>RVL</v>
      </c>
      <c r="U2418" s="403" t="s">
        <v>6395</v>
      </c>
      <c r="V2418" s="404" t="str">
        <f>INDEX([1]CatGlob!$F:$F,MATCH($M2418,[1]CatGlob!$C:$C,0))</f>
        <v>RVL</v>
      </c>
      <c r="W2418" s="405"/>
      <c r="X2418" s="406">
        <v>0</v>
      </c>
      <c r="Y2418" s="407">
        <v>0</v>
      </c>
      <c r="Z2418" s="408">
        <v>0</v>
      </c>
      <c r="AA2418" s="407">
        <v>0</v>
      </c>
      <c r="AB2418" s="408">
        <v>0</v>
      </c>
      <c r="AC2418" s="407">
        <v>0</v>
      </c>
      <c r="AD2418" s="408">
        <v>0</v>
      </c>
      <c r="AE2418" s="407">
        <v>0</v>
      </c>
      <c r="AF2418" s="408">
        <v>0</v>
      </c>
      <c r="AG2418" s="407">
        <v>0</v>
      </c>
      <c r="AI2418" s="406">
        <v>0</v>
      </c>
      <c r="AJ2418" s="407">
        <v>0</v>
      </c>
      <c r="AK2418" s="408">
        <v>0</v>
      </c>
      <c r="AL2418" s="407">
        <v>0</v>
      </c>
      <c r="AM2418" s="408">
        <v>0</v>
      </c>
      <c r="AN2418" s="407">
        <v>0</v>
      </c>
      <c r="AO2418" s="408">
        <v>0</v>
      </c>
      <c r="AP2418" s="407">
        <v>0</v>
      </c>
      <c r="AQ2418" s="408">
        <v>0</v>
      </c>
      <c r="AR2418" s="407">
        <v>0</v>
      </c>
      <c r="AT2418" s="406">
        <v>0</v>
      </c>
      <c r="AU2418" s="407">
        <v>0</v>
      </c>
      <c r="AV2418" s="408">
        <v>0</v>
      </c>
      <c r="AW2418" s="407">
        <v>0</v>
      </c>
      <c r="AX2418" s="408">
        <v>0</v>
      </c>
      <c r="AY2418" s="407">
        <v>0</v>
      </c>
      <c r="AZ2418" s="408">
        <v>0</v>
      </c>
      <c r="BA2418" s="407">
        <v>0</v>
      </c>
      <c r="BB2418" s="408">
        <v>0</v>
      </c>
      <c r="BC2418" s="407">
        <v>0</v>
      </c>
    </row>
    <row r="2419" spans="1:55" x14ac:dyDescent="0.35">
      <c r="A2419" s="385" t="str" cm="1">
        <f t="array" ref="A2419">IFERROR(_xlfn.IFS(AND(F2419="Renta Variable",O2419=1),IFERROR(MATCH(B2419,[1]RV_Det!C:C,0),"Rev"),AND(J2419="Corporativa",O2419=1,I2419="EM"),IFERROR(MATCH(B2419,[1]RF_Corps!B:B,0),"Rev"),AND(F2419="Alternativos",O2419=1),IFERROR(MATCH(B2419,[1]Rep4!C:C,0),"Rev")),"")</f>
        <v/>
      </c>
      <c r="B2419" s="394" t="s">
        <v>6409</v>
      </c>
      <c r="C2419" s="409" t="s">
        <v>6410</v>
      </c>
      <c r="D2419" s="395" t="s">
        <v>6411</v>
      </c>
      <c r="E2419" s="396" t="str">
        <f>IF(B2419="","",INDEX([1]CatGlob!$S:$S,IFERROR(MATCH(MID(B2419,7,1),[1]CatGlob!$R:$R,0),MATCH(MID(B2419,1,2),[1]CatGlob!$R:$R,0))))</f>
        <v>GBP</v>
      </c>
      <c r="F2419" s="397" t="s">
        <v>43</v>
      </c>
      <c r="G2419" s="398" t="s">
        <v>4659</v>
      </c>
      <c r="H2419" s="399" t="s">
        <v>6219</v>
      </c>
      <c r="I2419" s="399" t="s">
        <v>600</v>
      </c>
      <c r="J2419" s="399" t="s">
        <v>600</v>
      </c>
      <c r="K2419" s="396" t="s">
        <v>600</v>
      </c>
      <c r="L2419" s="400" t="str">
        <f>IF(ISERROR(MATCH(M2419,M$10:M2418,0)),M2419,"")</f>
        <v/>
      </c>
      <c r="M2419" s="401" t="str">
        <f>IF(B2419="","",IF(ISERROR(MATCH(F2419&amp;"_"&amp;G2419&amp;"_"&amp;H2419&amp;"_"&amp;I2419&amp;"_"&amp;J2419&amp;IF(K2419="","","_"&amp;K2419),[1]CatGlob!$B:$B,0)),F2419&amp;"_"&amp;G2419&amp;"_"&amp;H2419&amp;"_"&amp;I2419&amp;"_"&amp;J2419&amp;IF(K2419="","","_"&amp;K2419),INDEX([1]CatGlob!$C:$C,MATCH(F2419&amp;"_"&amp;G2419&amp;"_"&amp;H2419&amp;"_"&amp;I2419&amp;"_"&amp;J2419&amp;IF(K2419="","","_"&amp;K2419),[1]CatGlob!$B:$B,0))))</f>
        <v>RVL_ENE</v>
      </c>
      <c r="N2419" s="402" t="str">
        <f t="shared" si="75"/>
        <v/>
      </c>
      <c r="O2419" s="402" t="str">
        <f t="shared" si="74"/>
        <v/>
      </c>
      <c r="P2419" s="401" t="str">
        <f>IF(LEN(B2419)&gt;8,INDEX([1]CatGlob!$X:$X,MATCH(M2419,[1]CatGlob!$W:$W,0)),"")</f>
        <v>PE</v>
      </c>
      <c r="Q2419" s="403" t="str">
        <f>INDEX([1]CatGlob!P:P,MATCH(M2419,[1]CatGlob!O:O,0))</f>
        <v>RVL</v>
      </c>
      <c r="R2419" s="403" t="s">
        <v>601</v>
      </c>
      <c r="S2419" s="403" t="s">
        <v>601</v>
      </c>
      <c r="T2419" s="403" t="str">
        <f>INDEX([1]CatGlob!$D:$D,MATCH($M2419,[1]CatGlob!$C:$C,0))</f>
        <v>RVL</v>
      </c>
      <c r="U2419" s="403" t="s">
        <v>6395</v>
      </c>
      <c r="V2419" s="404" t="str">
        <f>INDEX([1]CatGlob!$F:$F,MATCH($M2419,[1]CatGlob!$C:$C,0))</f>
        <v>RVL</v>
      </c>
      <c r="W2419" s="405"/>
      <c r="X2419" s="406">
        <v>0</v>
      </c>
      <c r="Y2419" s="407">
        <v>0</v>
      </c>
      <c r="Z2419" s="408">
        <v>0</v>
      </c>
      <c r="AA2419" s="407">
        <v>0</v>
      </c>
      <c r="AB2419" s="408">
        <v>0</v>
      </c>
      <c r="AC2419" s="407">
        <v>0</v>
      </c>
      <c r="AD2419" s="408">
        <v>0</v>
      </c>
      <c r="AE2419" s="407">
        <v>0</v>
      </c>
      <c r="AF2419" s="408">
        <v>0</v>
      </c>
      <c r="AG2419" s="407">
        <v>0</v>
      </c>
      <c r="AI2419" s="406">
        <v>0</v>
      </c>
      <c r="AJ2419" s="407">
        <v>0</v>
      </c>
      <c r="AK2419" s="408">
        <v>0</v>
      </c>
      <c r="AL2419" s="407">
        <v>0</v>
      </c>
      <c r="AM2419" s="408">
        <v>0</v>
      </c>
      <c r="AN2419" s="407">
        <v>0</v>
      </c>
      <c r="AO2419" s="408">
        <v>0</v>
      </c>
      <c r="AP2419" s="407">
        <v>0</v>
      </c>
      <c r="AQ2419" s="408">
        <v>0</v>
      </c>
      <c r="AR2419" s="407">
        <v>0</v>
      </c>
      <c r="AT2419" s="406">
        <v>0</v>
      </c>
      <c r="AU2419" s="407">
        <v>0</v>
      </c>
      <c r="AV2419" s="408">
        <v>0</v>
      </c>
      <c r="AW2419" s="407">
        <v>0</v>
      </c>
      <c r="AX2419" s="408">
        <v>0</v>
      </c>
      <c r="AY2419" s="407">
        <v>0</v>
      </c>
      <c r="AZ2419" s="408">
        <v>0</v>
      </c>
      <c r="BA2419" s="407">
        <v>0</v>
      </c>
      <c r="BB2419" s="408">
        <v>0</v>
      </c>
      <c r="BC2419" s="407">
        <v>0</v>
      </c>
    </row>
    <row r="2420" spans="1:55" x14ac:dyDescent="0.35">
      <c r="A2420" s="385" t="str" cm="1">
        <f t="array" ref="A2420">IFERROR(_xlfn.IFS(AND(F2420="Renta Variable",O2420=1),IFERROR(MATCH(B2420,[1]RV_Det!C:C,0),"Rev"),AND(J2420="Corporativa",O2420=1,I2420="EM"),IFERROR(MATCH(B2420,[1]RF_Corps!B:B,0),"Rev"),AND(F2420="Alternativos",O2420=1),IFERROR(MATCH(B2420,[1]Rep4!C:C,0),"Rev")),"")</f>
        <v/>
      </c>
      <c r="B2420" s="394" t="s">
        <v>6412</v>
      </c>
      <c r="C2420" s="409" t="s">
        <v>6413</v>
      </c>
      <c r="D2420" s="395" t="s">
        <v>6408</v>
      </c>
      <c r="E2420" s="396" t="str">
        <f>IF(B2420="","",INDEX([1]CatGlob!$S:$S,IFERROR(MATCH(MID(B2420,7,1),[1]CatGlob!$R:$R,0),MATCH(MID(B2420,1,2),[1]CatGlob!$R:$R,0))))</f>
        <v>NSOL</v>
      </c>
      <c r="F2420" s="397" t="s">
        <v>43</v>
      </c>
      <c r="G2420" s="398" t="s">
        <v>4659</v>
      </c>
      <c r="H2420" s="399" t="s">
        <v>6219</v>
      </c>
      <c r="I2420" s="399" t="s">
        <v>600</v>
      </c>
      <c r="J2420" s="399" t="s">
        <v>600</v>
      </c>
      <c r="K2420" s="396" t="s">
        <v>600</v>
      </c>
      <c r="L2420" s="400" t="str">
        <f>IF(ISERROR(MATCH(M2420,M$10:M2419,0)),M2420,"")</f>
        <v/>
      </c>
      <c r="M2420" s="401" t="str">
        <f>IF(B2420="","",IF(ISERROR(MATCH(F2420&amp;"_"&amp;G2420&amp;"_"&amp;H2420&amp;"_"&amp;I2420&amp;"_"&amp;J2420&amp;IF(K2420="","","_"&amp;K2420),[1]CatGlob!$B:$B,0)),F2420&amp;"_"&amp;G2420&amp;"_"&amp;H2420&amp;"_"&amp;I2420&amp;"_"&amp;J2420&amp;IF(K2420="","","_"&amp;K2420),INDEX([1]CatGlob!$C:$C,MATCH(F2420&amp;"_"&amp;G2420&amp;"_"&amp;H2420&amp;"_"&amp;I2420&amp;"_"&amp;J2420&amp;IF(K2420="","","_"&amp;K2420),[1]CatGlob!$B:$B,0))))</f>
        <v>RVL_ENE</v>
      </c>
      <c r="N2420" s="402" t="str">
        <f t="shared" si="75"/>
        <v/>
      </c>
      <c r="O2420" s="402" t="str">
        <f t="shared" si="74"/>
        <v/>
      </c>
      <c r="P2420" s="401" t="str">
        <f>IF(LEN(B2420)&gt;8,INDEX([1]CatGlob!$X:$X,MATCH(M2420,[1]CatGlob!$W:$W,0)),"")</f>
        <v>PE</v>
      </c>
      <c r="Q2420" s="403" t="str">
        <f>INDEX([1]CatGlob!P:P,MATCH(M2420,[1]CatGlob!O:O,0))</f>
        <v>RVL</v>
      </c>
      <c r="R2420" s="403" t="s">
        <v>601</v>
      </c>
      <c r="S2420" s="403" t="s">
        <v>601</v>
      </c>
      <c r="T2420" s="403" t="str">
        <f>INDEX([1]CatGlob!$D:$D,MATCH($M2420,[1]CatGlob!$C:$C,0))</f>
        <v>RVL</v>
      </c>
      <c r="U2420" s="403" t="s">
        <v>4652</v>
      </c>
      <c r="V2420" s="404" t="str">
        <f>INDEX([1]CatGlob!$F:$F,MATCH($M2420,[1]CatGlob!$C:$C,0))</f>
        <v>RVL</v>
      </c>
      <c r="W2420" s="405"/>
      <c r="X2420" s="406">
        <v>0</v>
      </c>
      <c r="Y2420" s="407">
        <v>0</v>
      </c>
      <c r="Z2420" s="408">
        <v>0</v>
      </c>
      <c r="AA2420" s="407">
        <v>0</v>
      </c>
      <c r="AB2420" s="408">
        <v>0</v>
      </c>
      <c r="AC2420" s="407">
        <v>0</v>
      </c>
      <c r="AD2420" s="408">
        <v>0</v>
      </c>
      <c r="AE2420" s="407">
        <v>0</v>
      </c>
      <c r="AF2420" s="408">
        <v>0</v>
      </c>
      <c r="AG2420" s="407">
        <v>0</v>
      </c>
      <c r="AI2420" s="406">
        <v>0</v>
      </c>
      <c r="AJ2420" s="407">
        <v>0</v>
      </c>
      <c r="AK2420" s="408">
        <v>0</v>
      </c>
      <c r="AL2420" s="407">
        <v>0</v>
      </c>
      <c r="AM2420" s="408">
        <v>0</v>
      </c>
      <c r="AN2420" s="407">
        <v>0</v>
      </c>
      <c r="AO2420" s="408">
        <v>0</v>
      </c>
      <c r="AP2420" s="407">
        <v>0</v>
      </c>
      <c r="AQ2420" s="408">
        <v>0</v>
      </c>
      <c r="AR2420" s="407">
        <v>0</v>
      </c>
      <c r="AT2420" s="406">
        <v>0</v>
      </c>
      <c r="AU2420" s="407">
        <v>0</v>
      </c>
      <c r="AV2420" s="408">
        <v>0</v>
      </c>
      <c r="AW2420" s="407">
        <v>0</v>
      </c>
      <c r="AX2420" s="408">
        <v>0</v>
      </c>
      <c r="AY2420" s="407">
        <v>0</v>
      </c>
      <c r="AZ2420" s="408">
        <v>0</v>
      </c>
      <c r="BA2420" s="407">
        <v>0</v>
      </c>
      <c r="BB2420" s="408">
        <v>0</v>
      </c>
      <c r="BC2420" s="407">
        <v>0</v>
      </c>
    </row>
    <row r="2421" spans="1:55" x14ac:dyDescent="0.35">
      <c r="A2421" s="385" t="str" cm="1">
        <f t="array" ref="A2421">IFERROR(_xlfn.IFS(AND(F2421="Renta Variable",O2421=1),IFERROR(MATCH(B2421,[1]RV_Det!C:C,0),"Rev"),AND(J2421="Corporativa",O2421=1,I2421="EM"),IFERROR(MATCH(B2421,[1]RF_Corps!B:B,0),"Rev"),AND(F2421="Alternativos",O2421=1),IFERROR(MATCH(B2421,[1]Rep4!C:C,0),"Rev")),"")</f>
        <v/>
      </c>
      <c r="B2421" s="394" t="s">
        <v>6414</v>
      </c>
      <c r="C2421" s="409" t="s">
        <v>6415</v>
      </c>
      <c r="D2421" s="395" t="s">
        <v>6416</v>
      </c>
      <c r="E2421" s="396" t="str">
        <f>IF(B2421="","",INDEX([1]CatGlob!$S:$S,IFERROR(MATCH(MID(B2421,7,1),[1]CatGlob!$R:$R,0),MATCH(MID(B2421,1,2),[1]CatGlob!$R:$R,0))))</f>
        <v>NSOL</v>
      </c>
      <c r="F2421" s="397" t="s">
        <v>43</v>
      </c>
      <c r="G2421" s="398" t="s">
        <v>4659</v>
      </c>
      <c r="H2421" s="399" t="s">
        <v>56</v>
      </c>
      <c r="I2421" s="399" t="s">
        <v>600</v>
      </c>
      <c r="J2421" s="399" t="s">
        <v>600</v>
      </c>
      <c r="K2421" s="396" t="s">
        <v>600</v>
      </c>
      <c r="L2421" s="400" t="str">
        <f>IF(ISERROR(MATCH(M2421,M$10:M2420,0)),M2421,"")</f>
        <v>RVL_FIN</v>
      </c>
      <c r="M2421" s="401" t="str">
        <f>IF(B2421="","",IF(ISERROR(MATCH(F2421&amp;"_"&amp;G2421&amp;"_"&amp;H2421&amp;"_"&amp;I2421&amp;"_"&amp;J2421&amp;IF(K2421="","","_"&amp;K2421),[1]CatGlob!$B:$B,0)),F2421&amp;"_"&amp;G2421&amp;"_"&amp;H2421&amp;"_"&amp;I2421&amp;"_"&amp;J2421&amp;IF(K2421="","","_"&amp;K2421),INDEX([1]CatGlob!$C:$C,MATCH(F2421&amp;"_"&amp;G2421&amp;"_"&amp;H2421&amp;"_"&amp;I2421&amp;"_"&amp;J2421&amp;IF(K2421="","","_"&amp;K2421),[1]CatGlob!$B:$B,0))))</f>
        <v>RVL_FIN</v>
      </c>
      <c r="N2421" s="402" t="str">
        <f t="shared" si="75"/>
        <v/>
      </c>
      <c r="O2421" s="402" t="str">
        <f t="shared" si="74"/>
        <v/>
      </c>
      <c r="P2421" s="401" t="str">
        <f>IF(LEN(B2421)&gt;8,INDEX([1]CatGlob!$X:$X,MATCH(M2421,[1]CatGlob!$W:$W,0)),"")</f>
        <v>PE</v>
      </c>
      <c r="Q2421" s="403" t="str">
        <f>INDEX([1]CatGlob!P:P,MATCH(M2421,[1]CatGlob!O:O,0))</f>
        <v>RVL</v>
      </c>
      <c r="R2421" s="403" t="s">
        <v>601</v>
      </c>
      <c r="S2421" s="403" t="s">
        <v>601</v>
      </c>
      <c r="T2421" s="403" t="str">
        <f>INDEX([1]CatGlob!$D:$D,MATCH($M2421,[1]CatGlob!$C:$C,0))</f>
        <v>RVL</v>
      </c>
      <c r="U2421" s="403" t="s">
        <v>6417</v>
      </c>
      <c r="V2421" s="404" t="str">
        <f>INDEX([1]CatGlob!$F:$F,MATCH($M2421,[1]CatGlob!$C:$C,0))</f>
        <v>RVL</v>
      </c>
      <c r="W2421" s="405"/>
      <c r="X2421" s="406">
        <v>0</v>
      </c>
      <c r="Y2421" s="407">
        <v>0</v>
      </c>
      <c r="Z2421" s="408">
        <v>0</v>
      </c>
      <c r="AA2421" s="407">
        <v>0</v>
      </c>
      <c r="AB2421" s="408">
        <v>0</v>
      </c>
      <c r="AC2421" s="407">
        <v>0</v>
      </c>
      <c r="AD2421" s="408">
        <v>0</v>
      </c>
      <c r="AE2421" s="407">
        <v>0</v>
      </c>
      <c r="AF2421" s="408">
        <v>0</v>
      </c>
      <c r="AG2421" s="407">
        <v>0</v>
      </c>
      <c r="AI2421" s="406">
        <v>0</v>
      </c>
      <c r="AJ2421" s="407">
        <v>0</v>
      </c>
      <c r="AK2421" s="408">
        <v>0</v>
      </c>
      <c r="AL2421" s="407">
        <v>0</v>
      </c>
      <c r="AM2421" s="408">
        <v>0</v>
      </c>
      <c r="AN2421" s="407">
        <v>0</v>
      </c>
      <c r="AO2421" s="408">
        <v>0</v>
      </c>
      <c r="AP2421" s="407">
        <v>0</v>
      </c>
      <c r="AQ2421" s="408">
        <v>0</v>
      </c>
      <c r="AR2421" s="407">
        <v>0</v>
      </c>
      <c r="AT2421" s="406">
        <v>0</v>
      </c>
      <c r="AU2421" s="407">
        <v>0</v>
      </c>
      <c r="AV2421" s="408">
        <v>0</v>
      </c>
      <c r="AW2421" s="407">
        <v>0</v>
      </c>
      <c r="AX2421" s="408">
        <v>0</v>
      </c>
      <c r="AY2421" s="407">
        <v>0</v>
      </c>
      <c r="AZ2421" s="408">
        <v>0</v>
      </c>
      <c r="BA2421" s="407">
        <v>0</v>
      </c>
      <c r="BB2421" s="408">
        <v>0</v>
      </c>
      <c r="BC2421" s="407">
        <v>0</v>
      </c>
    </row>
    <row r="2422" spans="1:55" x14ac:dyDescent="0.35">
      <c r="A2422" s="385" cm="1">
        <f t="array" ref="A2422">IFERROR(_xlfn.IFS(AND(F2422="Renta Variable",O2422=1),IFERROR(MATCH(B2422,[1]RV_Det!C:C,0),"Rev"),AND(J2422="Corporativa",O2422=1,I2422="EM"),IFERROR(MATCH(B2422,[1]RF_Corps!B:B,0),"Rev"),AND(F2422="Alternativos",O2422=1),IFERROR(MATCH(B2422,[1]Rep4!C:C,0),"Rev")),"")</f>
        <v>38</v>
      </c>
      <c r="B2422" s="394" t="s">
        <v>6418</v>
      </c>
      <c r="C2422" s="409" t="s">
        <v>6419</v>
      </c>
      <c r="D2422" s="395" t="s">
        <v>2260</v>
      </c>
      <c r="E2422" s="396" t="str">
        <f>IF(B2422="","",INDEX([1]CatGlob!$S:$S,IFERROR(MATCH(MID(B2422,7,1),[1]CatGlob!$R:$R,0),MATCH(MID(B2422,1,2),[1]CatGlob!$R:$R,0))))</f>
        <v>NSOL</v>
      </c>
      <c r="F2422" s="397" t="s">
        <v>43</v>
      </c>
      <c r="G2422" s="398" t="s">
        <v>4659</v>
      </c>
      <c r="H2422" s="399" t="s">
        <v>56</v>
      </c>
      <c r="I2422" s="399" t="s">
        <v>600</v>
      </c>
      <c r="J2422" s="399" t="s">
        <v>600</v>
      </c>
      <c r="K2422" s="396" t="s">
        <v>600</v>
      </c>
      <c r="L2422" s="400" t="str">
        <f>IF(ISERROR(MATCH(M2422,M$10:M2421,0)),M2422,"")</f>
        <v/>
      </c>
      <c r="M2422" s="401" t="str">
        <f>IF(B2422="","",IF(ISERROR(MATCH(F2422&amp;"_"&amp;G2422&amp;"_"&amp;H2422&amp;"_"&amp;I2422&amp;"_"&amp;J2422&amp;IF(K2422="","","_"&amp;K2422),[1]CatGlob!$B:$B,0)),F2422&amp;"_"&amp;G2422&amp;"_"&amp;H2422&amp;"_"&amp;I2422&amp;"_"&amp;J2422&amp;IF(K2422="","","_"&amp;K2422),INDEX([1]CatGlob!$C:$C,MATCH(F2422&amp;"_"&amp;G2422&amp;"_"&amp;H2422&amp;"_"&amp;I2422&amp;"_"&amp;J2422&amp;IF(K2422="","","_"&amp;K2422),[1]CatGlob!$B:$B,0))))</f>
        <v>RVL_FIN</v>
      </c>
      <c r="N2422" s="402" t="str">
        <f t="shared" si="75"/>
        <v/>
      </c>
      <c r="O2422" s="402">
        <f t="shared" si="74"/>
        <v>1</v>
      </c>
      <c r="P2422" s="401" t="str">
        <f>IF(LEN(B2422)&gt;8,INDEX([1]CatGlob!$X:$X,MATCH(M2422,[1]CatGlob!$W:$W,0)),"")</f>
        <v>PE</v>
      </c>
      <c r="Q2422" s="403" t="str">
        <f>INDEX([1]CatGlob!P:P,MATCH(M2422,[1]CatGlob!O:O,0))</f>
        <v>RVL</v>
      </c>
      <c r="R2422" s="403" t="s">
        <v>601</v>
      </c>
      <c r="S2422" s="403" t="s">
        <v>601</v>
      </c>
      <c r="T2422" s="403" t="str">
        <f>INDEX([1]CatGlob!$D:$D,MATCH($M2422,[1]CatGlob!$C:$C,0))</f>
        <v>RVL</v>
      </c>
      <c r="U2422" s="403" t="s">
        <v>6417</v>
      </c>
      <c r="V2422" s="404" t="str">
        <f>INDEX([1]CatGlob!$F:$F,MATCH($M2422,[1]CatGlob!$C:$C,0))</f>
        <v>RVL</v>
      </c>
      <c r="W2422" s="405"/>
      <c r="X2422" s="406">
        <v>6.3388038762552204E-4</v>
      </c>
      <c r="Y2422" s="407">
        <v>9.5943258771047396E-2</v>
      </c>
      <c r="Z2422" s="408">
        <v>6.3388038762552204E-4</v>
      </c>
      <c r="AA2422" s="407">
        <v>9.5943258771047396E-2</v>
      </c>
      <c r="AB2422" s="408">
        <v>-3.3886056719618901E-4</v>
      </c>
      <c r="AC2422" s="407">
        <v>-5.1289466783677198E-2</v>
      </c>
      <c r="AD2422" s="408">
        <v>2.9049196863223403E-4</v>
      </c>
      <c r="AE2422" s="407">
        <v>4.3968462601906601E-2</v>
      </c>
      <c r="AF2422" s="408">
        <v>1.5529606816120599E-5</v>
      </c>
      <c r="AG2422" s="407">
        <v>2.35053980907112E-3</v>
      </c>
      <c r="AI2422" s="406">
        <v>1.59945579354277E-3</v>
      </c>
      <c r="AJ2422" s="407">
        <v>0.24209141675335399</v>
      </c>
      <c r="AK2422" s="408">
        <v>1.46685173117522E-4</v>
      </c>
      <c r="AL2422" s="407">
        <v>2.22020649265353E-2</v>
      </c>
      <c r="AM2422" s="408">
        <v>3.67203497029284E-5</v>
      </c>
      <c r="AN2422" s="407">
        <v>5.5579413449358102E-3</v>
      </c>
      <c r="AO2422" s="408">
        <v>1.59945579354277E-3</v>
      </c>
      <c r="AP2422" s="407">
        <v>0.24209141675335399</v>
      </c>
      <c r="AQ2422" s="408">
        <v>4.8556631050197699E-4</v>
      </c>
      <c r="AR2422" s="407">
        <v>7.3494645186051893E-2</v>
      </c>
      <c r="AT2422" s="406">
        <v>2.20589548673251E-3</v>
      </c>
      <c r="AU2422" s="407">
        <v>0.33388128996669802</v>
      </c>
      <c r="AV2422" s="408">
        <v>-1.0791436921652399E-3</v>
      </c>
      <c r="AW2422" s="407">
        <v>-0.16333769671583701</v>
      </c>
      <c r="AX2422" s="408">
        <v>-6.5715507008375197E-3</v>
      </c>
      <c r="AY2422" s="407">
        <v>-0.99466082517207799</v>
      </c>
      <c r="AZ2422" s="408">
        <v>2.0697833788181899E-3</v>
      </c>
      <c r="BA2422" s="407">
        <v>0.31327954956417198</v>
      </c>
      <c r="BB2422" s="408">
        <v>-1.52950812505951E-3</v>
      </c>
      <c r="BC2422" s="407">
        <v>-0.231504234394179</v>
      </c>
    </row>
    <row r="2423" spans="1:55" x14ac:dyDescent="0.35">
      <c r="A2423" s="385" t="str" cm="1">
        <f t="array" ref="A2423">IFERROR(_xlfn.IFS(AND(F2423="Renta Variable",O2423=1),IFERROR(MATCH(B2423,[1]RV_Det!C:C,0),"Rev"),AND(J2423="Corporativa",O2423=1,I2423="EM"),IFERROR(MATCH(B2423,[1]RF_Corps!B:B,0),"Rev"),AND(F2423="Alternativos",O2423=1),IFERROR(MATCH(B2423,[1]Rep4!C:C,0),"Rev")),"")</f>
        <v/>
      </c>
      <c r="B2423" s="394" t="s">
        <v>6420</v>
      </c>
      <c r="C2423" s="409" t="s">
        <v>6421</v>
      </c>
      <c r="D2423" s="395" t="s">
        <v>6422</v>
      </c>
      <c r="E2423" s="396" t="str">
        <f>IF(B2423="","",INDEX([1]CatGlob!$S:$S,IFERROR(MATCH(MID(B2423,7,1),[1]CatGlob!$R:$R,0),MATCH(MID(B2423,1,2),[1]CatGlob!$R:$R,0))))</f>
        <v>DOL</v>
      </c>
      <c r="F2423" s="397" t="s">
        <v>43</v>
      </c>
      <c r="G2423" s="398" t="s">
        <v>4659</v>
      </c>
      <c r="H2423" s="399" t="s">
        <v>56</v>
      </c>
      <c r="I2423" s="399" t="s">
        <v>600</v>
      </c>
      <c r="J2423" s="399" t="s">
        <v>600</v>
      </c>
      <c r="K2423" s="396" t="s">
        <v>600</v>
      </c>
      <c r="L2423" s="400" t="str">
        <f>IF(ISERROR(MATCH(M2423,M$10:M2422,0)),M2423,"")</f>
        <v/>
      </c>
      <c r="M2423" s="401" t="str">
        <f>IF(B2423="","",IF(ISERROR(MATCH(F2423&amp;"_"&amp;G2423&amp;"_"&amp;H2423&amp;"_"&amp;I2423&amp;"_"&amp;J2423&amp;IF(K2423="","","_"&amp;K2423),[1]CatGlob!$B:$B,0)),F2423&amp;"_"&amp;G2423&amp;"_"&amp;H2423&amp;"_"&amp;I2423&amp;"_"&amp;J2423&amp;IF(K2423="","","_"&amp;K2423),INDEX([1]CatGlob!$C:$C,MATCH(F2423&amp;"_"&amp;G2423&amp;"_"&amp;H2423&amp;"_"&amp;I2423&amp;"_"&amp;J2423&amp;IF(K2423="","","_"&amp;K2423),[1]CatGlob!$B:$B,0))))</f>
        <v>RVL_FIN</v>
      </c>
      <c r="N2423" s="402" t="str">
        <f t="shared" si="75"/>
        <v/>
      </c>
      <c r="O2423" s="402" t="str">
        <f t="shared" si="74"/>
        <v/>
      </c>
      <c r="P2423" s="401" t="str">
        <f>IF(LEN(B2423)&gt;8,INDEX([1]CatGlob!$X:$X,MATCH(M2423,[1]CatGlob!$W:$W,0)),"")</f>
        <v>PE</v>
      </c>
      <c r="Q2423" s="403" t="str">
        <f>INDEX([1]CatGlob!P:P,MATCH(M2423,[1]CatGlob!O:O,0))</f>
        <v>RVL</v>
      </c>
      <c r="R2423" s="403" t="s">
        <v>601</v>
      </c>
      <c r="S2423" s="403" t="s">
        <v>601</v>
      </c>
      <c r="T2423" s="403" t="str">
        <f>INDEX([1]CatGlob!$D:$D,MATCH($M2423,[1]CatGlob!$C:$C,0))</f>
        <v>RVL</v>
      </c>
      <c r="U2423" s="403" t="s">
        <v>6417</v>
      </c>
      <c r="V2423" s="404" t="str">
        <f>INDEX([1]CatGlob!$F:$F,MATCH($M2423,[1]CatGlob!$C:$C,0))</f>
        <v>RVL</v>
      </c>
      <c r="W2423" s="405"/>
      <c r="X2423" s="406">
        <v>0</v>
      </c>
      <c r="Y2423" s="407">
        <v>0</v>
      </c>
      <c r="Z2423" s="408">
        <v>0</v>
      </c>
      <c r="AA2423" s="407">
        <v>0</v>
      </c>
      <c r="AB2423" s="408">
        <v>0</v>
      </c>
      <c r="AC2423" s="407">
        <v>0</v>
      </c>
      <c r="AD2423" s="408">
        <v>0</v>
      </c>
      <c r="AE2423" s="407">
        <v>0</v>
      </c>
      <c r="AF2423" s="408">
        <v>0</v>
      </c>
      <c r="AG2423" s="407">
        <v>0</v>
      </c>
      <c r="AI2423" s="406">
        <v>0</v>
      </c>
      <c r="AJ2423" s="407">
        <v>0</v>
      </c>
      <c r="AK2423" s="408">
        <v>0</v>
      </c>
      <c r="AL2423" s="407">
        <v>0</v>
      </c>
      <c r="AM2423" s="408">
        <v>0</v>
      </c>
      <c r="AN2423" s="407">
        <v>0</v>
      </c>
      <c r="AO2423" s="408">
        <v>0</v>
      </c>
      <c r="AP2423" s="407">
        <v>0</v>
      </c>
      <c r="AQ2423" s="408">
        <v>0</v>
      </c>
      <c r="AR2423" s="407">
        <v>0</v>
      </c>
      <c r="AT2423" s="406">
        <v>0</v>
      </c>
      <c r="AU2423" s="407">
        <v>0</v>
      </c>
      <c r="AV2423" s="408">
        <v>0</v>
      </c>
      <c r="AW2423" s="407">
        <v>0</v>
      </c>
      <c r="AX2423" s="408">
        <v>0</v>
      </c>
      <c r="AY2423" s="407">
        <v>0</v>
      </c>
      <c r="AZ2423" s="408">
        <v>0</v>
      </c>
      <c r="BA2423" s="407">
        <v>0</v>
      </c>
      <c r="BB2423" s="408">
        <v>0</v>
      </c>
      <c r="BC2423" s="407">
        <v>0</v>
      </c>
    </row>
    <row r="2424" spans="1:55" x14ac:dyDescent="0.35">
      <c r="A2424" s="385" cm="1">
        <f t="array" ref="A2424">IFERROR(_xlfn.IFS(AND(F2424="Renta Variable",O2424=1),IFERROR(MATCH(B2424,[1]RV_Det!C:C,0),"Rev"),AND(J2424="Corporativa",O2424=1,I2424="EM"),IFERROR(MATCH(B2424,[1]RF_Corps!B:B,0),"Rev"),AND(F2424="Alternativos",O2424=1),IFERROR(MATCH(B2424,[1]Rep4!C:C,0),"Rev")),"")</f>
        <v>41</v>
      </c>
      <c r="B2424" s="394" t="s">
        <v>6423</v>
      </c>
      <c r="C2424" s="409" t="s">
        <v>6424</v>
      </c>
      <c r="D2424" s="395" t="s">
        <v>6422</v>
      </c>
      <c r="E2424" s="396" t="str">
        <f>IF(B2424="","",INDEX([1]CatGlob!$S:$S,IFERROR(MATCH(MID(B2424,7,1),[1]CatGlob!$R:$R,0),MATCH(MID(B2424,1,2),[1]CatGlob!$R:$R,0))))</f>
        <v>DOL</v>
      </c>
      <c r="F2424" s="397" t="s">
        <v>43</v>
      </c>
      <c r="G2424" s="398" t="s">
        <v>4659</v>
      </c>
      <c r="H2424" s="399" t="s">
        <v>56</v>
      </c>
      <c r="I2424" s="399" t="s">
        <v>600</v>
      </c>
      <c r="J2424" s="399" t="s">
        <v>600</v>
      </c>
      <c r="K2424" s="396" t="s">
        <v>600</v>
      </c>
      <c r="L2424" s="400" t="str">
        <f>IF(ISERROR(MATCH(M2424,M$10:M2423,0)),M2424,"")</f>
        <v/>
      </c>
      <c r="M2424" s="401" t="str">
        <f>IF(B2424="","",IF(ISERROR(MATCH(F2424&amp;"_"&amp;G2424&amp;"_"&amp;H2424&amp;"_"&amp;I2424&amp;"_"&amp;J2424&amp;IF(K2424="","","_"&amp;K2424),[1]CatGlob!$B:$B,0)),F2424&amp;"_"&amp;G2424&amp;"_"&amp;H2424&amp;"_"&amp;I2424&amp;"_"&amp;J2424&amp;IF(K2424="","","_"&amp;K2424),INDEX([1]CatGlob!$C:$C,MATCH(F2424&amp;"_"&amp;G2424&amp;"_"&amp;H2424&amp;"_"&amp;I2424&amp;"_"&amp;J2424&amp;IF(K2424="","","_"&amp;K2424),[1]CatGlob!$B:$B,0))))</f>
        <v>RVL_FIN</v>
      </c>
      <c r="N2424" s="402" t="str">
        <f t="shared" si="75"/>
        <v/>
      </c>
      <c r="O2424" s="402">
        <f t="shared" si="74"/>
        <v>1</v>
      </c>
      <c r="P2424" s="401" t="str">
        <f>IF(LEN(B2424)&gt;8,INDEX([1]CatGlob!$X:$X,MATCH(M2424,[1]CatGlob!$W:$W,0)),"")</f>
        <v>PE</v>
      </c>
      <c r="Q2424" s="403" t="str">
        <f>INDEX([1]CatGlob!P:P,MATCH(M2424,[1]CatGlob!O:O,0))</f>
        <v>RVL</v>
      </c>
      <c r="R2424" s="403" t="s">
        <v>601</v>
      </c>
      <c r="S2424" s="403" t="s">
        <v>601</v>
      </c>
      <c r="T2424" s="403" t="str">
        <f>INDEX([1]CatGlob!$D:$D,MATCH($M2424,[1]CatGlob!$C:$C,0))</f>
        <v>RVL</v>
      </c>
      <c r="U2424" s="403" t="s">
        <v>6417</v>
      </c>
      <c r="V2424" s="404" t="str">
        <f>INDEX([1]CatGlob!$F:$F,MATCH($M2424,[1]CatGlob!$C:$C,0))</f>
        <v>RVL</v>
      </c>
      <c r="W2424" s="405"/>
      <c r="X2424" s="406">
        <v>1.43211255623622E-3</v>
      </c>
      <c r="Y2424" s="407">
        <v>0.26645447695150498</v>
      </c>
      <c r="Z2424" s="408">
        <v>-9.2630703209505396E-4</v>
      </c>
      <c r="AA2424" s="407">
        <v>-0.17234584995251501</v>
      </c>
      <c r="AB2424" s="408">
        <v>6.0694118653974096E-4</v>
      </c>
      <c r="AC2424" s="407">
        <v>0.11292561865605701</v>
      </c>
      <c r="AD2424" s="408">
        <v>1.43211255623622E-3</v>
      </c>
      <c r="AE2424" s="407">
        <v>0.26645447695150498</v>
      </c>
      <c r="AF2424" s="408">
        <v>7.0595303151901303E-4</v>
      </c>
      <c r="AG2424" s="407">
        <v>0.13134745935011299</v>
      </c>
      <c r="AI2424" s="406">
        <v>8.8787438433675907E-3</v>
      </c>
      <c r="AJ2424" s="407">
        <v>1.65195189195222</v>
      </c>
      <c r="AK2424" s="408">
        <v>-9.3330812966753909E-3</v>
      </c>
      <c r="AL2424" s="407">
        <v>-1.7364845272904701</v>
      </c>
      <c r="AM2424" s="408">
        <v>-2.3690129212735399E-3</v>
      </c>
      <c r="AN2424" s="407">
        <v>-0.44077128999231402</v>
      </c>
      <c r="AO2424" s="408">
        <v>8.8787426195429207E-3</v>
      </c>
      <c r="AP2424" s="407">
        <v>1.6519516642499199</v>
      </c>
      <c r="AQ2424" s="408">
        <v>-1.37731134770714E-3</v>
      </c>
      <c r="AR2424" s="407">
        <v>-0.25625833189810598</v>
      </c>
      <c r="AT2424" s="406">
        <v>1.8541967611906999E-3</v>
      </c>
      <c r="AU2424" s="407">
        <v>0.34498617166312001</v>
      </c>
      <c r="AV2424" s="408">
        <v>-4.3818644522831103E-6</v>
      </c>
      <c r="AW2424" s="407">
        <v>-8.1527628204014501E-4</v>
      </c>
      <c r="AX2424" s="408">
        <v>-3.3301814884314101E-3</v>
      </c>
      <c r="AY2424" s="407">
        <v>-0.61960337040978297</v>
      </c>
      <c r="AZ2424" s="408">
        <v>1.8541967611906999E-3</v>
      </c>
      <c r="BA2424" s="407">
        <v>0.34498617166312001</v>
      </c>
      <c r="BB2424" s="408">
        <v>-2.9118626400808902E-4</v>
      </c>
      <c r="BC2424" s="407">
        <v>-5.4177224641535099E-2</v>
      </c>
    </row>
    <row r="2425" spans="1:55" x14ac:dyDescent="0.35">
      <c r="A2425" s="385" cm="1">
        <f t="array" ref="A2425">IFERROR(_xlfn.IFS(AND(F2425="Renta Variable",O2425=1),IFERROR(MATCH(B2425,[1]RV_Det!C:C,0),"Rev"),AND(J2425="Corporativa",O2425=1,I2425="EM"),IFERROR(MATCH(B2425,[1]RF_Corps!B:B,0),"Rev"),AND(F2425="Alternativos",O2425=1),IFERROR(MATCH(B2425,[1]Rep4!C:C,0),"Rev")),"")</f>
        <v>42</v>
      </c>
      <c r="B2425" s="394" t="s">
        <v>6425</v>
      </c>
      <c r="C2425" s="409" t="s">
        <v>6426</v>
      </c>
      <c r="D2425" s="395" t="s">
        <v>6427</v>
      </c>
      <c r="E2425" s="396" t="str">
        <f>IF(B2425="","",INDEX([1]CatGlob!$S:$S,IFERROR(MATCH(MID(B2425,7,1),[1]CatGlob!$R:$R,0),MATCH(MID(B2425,1,2),[1]CatGlob!$R:$R,0))))</f>
        <v>DOL</v>
      </c>
      <c r="F2425" s="397" t="s">
        <v>43</v>
      </c>
      <c r="G2425" s="398" t="s">
        <v>4659</v>
      </c>
      <c r="H2425" s="399" t="s">
        <v>56</v>
      </c>
      <c r="I2425" s="399" t="s">
        <v>600</v>
      </c>
      <c r="J2425" s="399" t="s">
        <v>600</v>
      </c>
      <c r="K2425" s="396" t="s">
        <v>600</v>
      </c>
      <c r="L2425" s="400" t="str">
        <f>IF(ISERROR(MATCH(M2425,M$10:M2424,0)),M2425,"")</f>
        <v/>
      </c>
      <c r="M2425" s="401" t="str">
        <f>IF(B2425="","",IF(ISERROR(MATCH(F2425&amp;"_"&amp;G2425&amp;"_"&amp;H2425&amp;"_"&amp;I2425&amp;"_"&amp;J2425&amp;IF(K2425="","","_"&amp;K2425),[1]CatGlob!$B:$B,0)),F2425&amp;"_"&amp;G2425&amp;"_"&amp;H2425&amp;"_"&amp;I2425&amp;"_"&amp;J2425&amp;IF(K2425="","","_"&amp;K2425),INDEX([1]CatGlob!$C:$C,MATCH(F2425&amp;"_"&amp;G2425&amp;"_"&amp;H2425&amp;"_"&amp;I2425&amp;"_"&amp;J2425&amp;IF(K2425="","","_"&amp;K2425),[1]CatGlob!$B:$B,0))))</f>
        <v>RVL_FIN</v>
      </c>
      <c r="N2425" s="402" t="str">
        <f t="shared" si="75"/>
        <v/>
      </c>
      <c r="O2425" s="402">
        <f t="shared" si="74"/>
        <v>1</v>
      </c>
      <c r="P2425" s="401" t="str">
        <f>IF(LEN(B2425)&gt;8,INDEX([1]CatGlob!$X:$X,MATCH(M2425,[1]CatGlob!$W:$W,0)),"")</f>
        <v>PE</v>
      </c>
      <c r="Q2425" s="403" t="str">
        <f>INDEX([1]CatGlob!P:P,MATCH(M2425,[1]CatGlob!O:O,0))</f>
        <v>RVL</v>
      </c>
      <c r="R2425" s="403" t="s">
        <v>601</v>
      </c>
      <c r="S2425" s="403" t="s">
        <v>601</v>
      </c>
      <c r="T2425" s="403" t="str">
        <f>INDEX([1]CatGlob!$D:$D,MATCH($M2425,[1]CatGlob!$C:$C,0))</f>
        <v>RVL</v>
      </c>
      <c r="U2425" s="403" t="s">
        <v>6417</v>
      </c>
      <c r="V2425" s="404" t="str">
        <f>INDEX([1]CatGlob!$F:$F,MATCH($M2425,[1]CatGlob!$C:$C,0))</f>
        <v>RVL</v>
      </c>
      <c r="W2425" s="405"/>
      <c r="X2425" s="406">
        <v>1.44922613927885E-3</v>
      </c>
      <c r="Y2425" s="407">
        <v>0.37095455512226</v>
      </c>
      <c r="Z2425" s="408">
        <v>5.0953780470170003E-4</v>
      </c>
      <c r="AA2425" s="407">
        <v>0.130425034809978</v>
      </c>
      <c r="AB2425" s="408">
        <v>-8.2450613000392898E-4</v>
      </c>
      <c r="AC2425" s="407">
        <v>-0.21104663817661501</v>
      </c>
      <c r="AD2425" s="408">
        <v>4.96197289754334E-4</v>
      </c>
      <c r="AE2425" s="407">
        <v>0.12701029872719299</v>
      </c>
      <c r="AF2425" s="408">
        <v>-1.72889556276592E-4</v>
      </c>
      <c r="AG2425" s="407">
        <v>-4.42540792608258E-2</v>
      </c>
      <c r="AI2425" s="406">
        <v>3.3927934979067403E-2</v>
      </c>
      <c r="AJ2425" s="407">
        <v>8.6844431557597801</v>
      </c>
      <c r="AK2425" s="408">
        <v>-2.1537393953105898E-3</v>
      </c>
      <c r="AL2425" s="407">
        <v>-0.55128693692729802</v>
      </c>
      <c r="AM2425" s="408">
        <v>-6.0424875094062204E-3</v>
      </c>
      <c r="AN2425" s="407">
        <v>-1.5466794347252</v>
      </c>
      <c r="AO2425" s="408">
        <v>6.4125175318375501E-3</v>
      </c>
      <c r="AP2425" s="407">
        <v>1.6413950340599099</v>
      </c>
      <c r="AQ2425" s="408">
        <v>-1.59558949299483E-3</v>
      </c>
      <c r="AR2425" s="407">
        <v>-0.40841879296170702</v>
      </c>
      <c r="AT2425" s="406">
        <v>4.4460197369854203E-2</v>
      </c>
      <c r="AU2425" s="407">
        <v>11.380358309180901</v>
      </c>
      <c r="AV2425" s="408">
        <v>-4.2827470781954301E-3</v>
      </c>
      <c r="AW2425" s="407">
        <v>-1.09624336329439</v>
      </c>
      <c r="AX2425" s="408">
        <v>-3.98307914512404E-3</v>
      </c>
      <c r="AY2425" s="407">
        <v>-1.0195381605770899</v>
      </c>
      <c r="AZ2425" s="408">
        <v>-1.6475054391580199E-3</v>
      </c>
      <c r="BA2425" s="407">
        <v>-0.42170757943327303</v>
      </c>
      <c r="BB2425" s="408">
        <v>-3.4368980416388702E-3</v>
      </c>
      <c r="BC2425" s="407">
        <v>-0.87973363817103101</v>
      </c>
    </row>
    <row r="2426" spans="1:55" x14ac:dyDescent="0.35">
      <c r="A2426" s="385" cm="1">
        <f t="array" ref="A2426">IFERROR(_xlfn.IFS(AND(F2426="Renta Variable",O2426=1),IFERROR(MATCH(B2426,[1]RV_Det!C:C,0),"Rev"),AND(J2426="Corporativa",O2426=1,I2426="EM"),IFERROR(MATCH(B2426,[1]RF_Corps!B:B,0),"Rev"),AND(F2426="Alternativos",O2426=1),IFERROR(MATCH(B2426,[1]Rep4!C:C,0),"Rev")),"")</f>
        <v>44</v>
      </c>
      <c r="B2426" s="394" t="s">
        <v>6428</v>
      </c>
      <c r="C2426" s="409" t="s">
        <v>6429</v>
      </c>
      <c r="D2426" s="395" t="s">
        <v>2577</v>
      </c>
      <c r="E2426" s="396" t="str">
        <f>IF(B2426="","",INDEX([1]CatGlob!$S:$S,IFERROR(MATCH(MID(B2426,7,1),[1]CatGlob!$R:$R,0),MATCH(MID(B2426,1,2),[1]CatGlob!$R:$R,0))))</f>
        <v>NSOL</v>
      </c>
      <c r="F2426" s="397" t="s">
        <v>43</v>
      </c>
      <c r="G2426" s="398" t="s">
        <v>4659</v>
      </c>
      <c r="H2426" s="399" t="s">
        <v>6242</v>
      </c>
      <c r="I2426" s="399" t="s">
        <v>600</v>
      </c>
      <c r="J2426" s="399" t="s">
        <v>600</v>
      </c>
      <c r="K2426" s="396" t="s">
        <v>600</v>
      </c>
      <c r="L2426" s="400" t="str">
        <f>IF(ISERROR(MATCH(M2426,M$10:M2425,0)),M2426,"")</f>
        <v>RVL_M&amp;C</v>
      </c>
      <c r="M2426" s="401" t="str">
        <f>IF(B2426="","",IF(ISERROR(MATCH(F2426&amp;"_"&amp;G2426&amp;"_"&amp;H2426&amp;"_"&amp;I2426&amp;"_"&amp;J2426&amp;IF(K2426="","","_"&amp;K2426),[1]CatGlob!$B:$B,0)),F2426&amp;"_"&amp;G2426&amp;"_"&amp;H2426&amp;"_"&amp;I2426&amp;"_"&amp;J2426&amp;IF(K2426="","","_"&amp;K2426),INDEX([1]CatGlob!$C:$C,MATCH(F2426&amp;"_"&amp;G2426&amp;"_"&amp;H2426&amp;"_"&amp;I2426&amp;"_"&amp;J2426&amp;IF(K2426="","","_"&amp;K2426),[1]CatGlob!$B:$B,0))))</f>
        <v>RVL_M&amp;C</v>
      </c>
      <c r="N2426" s="402" t="str">
        <f t="shared" si="75"/>
        <v/>
      </c>
      <c r="O2426" s="402">
        <f t="shared" si="74"/>
        <v>1</v>
      </c>
      <c r="P2426" s="401" t="str">
        <f>IF(LEN(B2426)&gt;8,INDEX([1]CatGlob!$X:$X,MATCH(M2426,[1]CatGlob!$W:$W,0)),"")</f>
        <v>PE</v>
      </c>
      <c r="Q2426" s="403" t="str">
        <f>INDEX([1]CatGlob!P:P,MATCH(M2426,[1]CatGlob!O:O,0))</f>
        <v>RVL</v>
      </c>
      <c r="R2426" s="403" t="s">
        <v>601</v>
      </c>
      <c r="S2426" s="403" t="s">
        <v>601</v>
      </c>
      <c r="T2426" s="403" t="str">
        <f>INDEX([1]CatGlob!$D:$D,MATCH($M2426,[1]CatGlob!$C:$C,0))</f>
        <v>RVL</v>
      </c>
      <c r="U2426" s="403" t="s">
        <v>6395</v>
      </c>
      <c r="V2426" s="404" t="str">
        <f>INDEX([1]CatGlob!$F:$F,MATCH($M2426,[1]CatGlob!$C:$C,0))</f>
        <v>RVL</v>
      </c>
      <c r="W2426" s="405"/>
      <c r="X2426" s="406">
        <v>8.0684602270480001E-4</v>
      </c>
      <c r="Y2426" s="407">
        <v>0</v>
      </c>
      <c r="Z2426" s="408">
        <v>-6.5472617751393498E-4</v>
      </c>
      <c r="AA2426" s="407">
        <v>0</v>
      </c>
      <c r="AB2426" s="408">
        <v>8.0684602270480001E-4</v>
      </c>
      <c r="AC2426" s="407">
        <v>0</v>
      </c>
      <c r="AD2426" s="408">
        <v>8.0684602270480001E-4</v>
      </c>
      <c r="AE2426" s="407">
        <v>0</v>
      </c>
      <c r="AF2426" s="408">
        <v>6.1657112636947001E-4</v>
      </c>
      <c r="AG2426" s="407">
        <v>0</v>
      </c>
      <c r="AI2426" s="406">
        <v>3.10437081473479E-3</v>
      </c>
      <c r="AJ2426" s="407">
        <v>0</v>
      </c>
      <c r="AK2426" s="408">
        <v>-2.2704620401940798E-3</v>
      </c>
      <c r="AL2426" s="407">
        <v>0</v>
      </c>
      <c r="AM2426" s="408">
        <v>2.4667632586578398E-3</v>
      </c>
      <c r="AN2426" s="407">
        <v>0</v>
      </c>
      <c r="AO2426" s="408">
        <v>3.10437081473479E-3</v>
      </c>
      <c r="AP2426" s="407">
        <v>0</v>
      </c>
      <c r="AQ2426" s="408">
        <v>1.2694081679947599E-3</v>
      </c>
      <c r="AR2426" s="407">
        <v>0</v>
      </c>
      <c r="AT2426" s="406">
        <v>2.545599472601E-3</v>
      </c>
      <c r="AU2426" s="407">
        <v>0</v>
      </c>
      <c r="AV2426" s="408">
        <v>-5.0547871838133402E-3</v>
      </c>
      <c r="AW2426" s="407">
        <v>0</v>
      </c>
      <c r="AX2426" s="408">
        <v>2.545599472601E-3</v>
      </c>
      <c r="AY2426" s="407">
        <v>0</v>
      </c>
      <c r="AZ2426" s="408">
        <v>2.545599472601E-3</v>
      </c>
      <c r="BA2426" s="407">
        <v>0</v>
      </c>
      <c r="BB2426" s="408">
        <v>-9.3297960472833296E-4</v>
      </c>
      <c r="BC2426" s="407">
        <v>0</v>
      </c>
    </row>
    <row r="2427" spans="1:55" x14ac:dyDescent="0.35">
      <c r="A2427" s="385" t="str" cm="1">
        <f t="array" ref="A2427">IFERROR(_xlfn.IFS(AND(F2427="Renta Variable",O2427=1),IFERROR(MATCH(B2427,[1]RV_Det!C:C,0),"Rev"),AND(J2427="Corporativa",O2427=1,I2427="EM"),IFERROR(MATCH(B2427,[1]RF_Corps!B:B,0),"Rev"),AND(F2427="Alternativos",O2427=1),IFERROR(MATCH(B2427,[1]Rep4!C:C,0),"Rev")),"")</f>
        <v/>
      </c>
      <c r="B2427" s="394" t="s">
        <v>6430</v>
      </c>
      <c r="C2427" s="409" t="s">
        <v>6431</v>
      </c>
      <c r="D2427" s="395" t="s">
        <v>2577</v>
      </c>
      <c r="E2427" s="396" t="str">
        <f>IF(B2427="","",INDEX([1]CatGlob!$S:$S,IFERROR(MATCH(MID(B2427,7,1),[1]CatGlob!$R:$R,0),MATCH(MID(B2427,1,2),[1]CatGlob!$R:$R,0))))</f>
        <v>NSOL</v>
      </c>
      <c r="F2427" s="397" t="s">
        <v>43</v>
      </c>
      <c r="G2427" s="398" t="s">
        <v>4659</v>
      </c>
      <c r="H2427" s="399" t="s">
        <v>6242</v>
      </c>
      <c r="I2427" s="399" t="s">
        <v>600</v>
      </c>
      <c r="J2427" s="399" t="s">
        <v>600</v>
      </c>
      <c r="K2427" s="396" t="s">
        <v>600</v>
      </c>
      <c r="L2427" s="400" t="str">
        <f>IF(ISERROR(MATCH(M2427,M$10:M2426,0)),M2427,"")</f>
        <v/>
      </c>
      <c r="M2427" s="401" t="str">
        <f>IF(B2427="","",IF(ISERROR(MATCH(F2427&amp;"_"&amp;G2427&amp;"_"&amp;H2427&amp;"_"&amp;I2427&amp;"_"&amp;J2427&amp;IF(K2427="","","_"&amp;K2427),[1]CatGlob!$B:$B,0)),F2427&amp;"_"&amp;G2427&amp;"_"&amp;H2427&amp;"_"&amp;I2427&amp;"_"&amp;J2427&amp;IF(K2427="","","_"&amp;K2427),INDEX([1]CatGlob!$C:$C,MATCH(F2427&amp;"_"&amp;G2427&amp;"_"&amp;H2427&amp;"_"&amp;I2427&amp;"_"&amp;J2427&amp;IF(K2427="","","_"&amp;K2427),[1]CatGlob!$B:$B,0))))</f>
        <v>RVL_M&amp;C</v>
      </c>
      <c r="N2427" s="402" t="str">
        <f t="shared" si="75"/>
        <v/>
      </c>
      <c r="O2427" s="402" t="str">
        <f t="shared" si="74"/>
        <v/>
      </c>
      <c r="P2427" s="401" t="str">
        <f>IF(LEN(B2427)&gt;8,INDEX([1]CatGlob!$X:$X,MATCH(M2427,[1]CatGlob!$W:$W,0)),"")</f>
        <v>PE</v>
      </c>
      <c r="Q2427" s="403" t="str">
        <f>INDEX([1]CatGlob!P:P,MATCH(M2427,[1]CatGlob!O:O,0))</f>
        <v>RVL</v>
      </c>
      <c r="R2427" s="403" t="s">
        <v>601</v>
      </c>
      <c r="S2427" s="403" t="s">
        <v>601</v>
      </c>
      <c r="T2427" s="403" t="str">
        <f>INDEX([1]CatGlob!$D:$D,MATCH($M2427,[1]CatGlob!$C:$C,0))</f>
        <v>RVL</v>
      </c>
      <c r="U2427" s="403" t="s">
        <v>6395</v>
      </c>
      <c r="V2427" s="404" t="str">
        <f>INDEX([1]CatGlob!$F:$F,MATCH($M2427,[1]CatGlob!$C:$C,0))</f>
        <v>RVL</v>
      </c>
      <c r="W2427" s="405"/>
      <c r="X2427" s="406">
        <v>0</v>
      </c>
      <c r="Y2427" s="407">
        <v>0</v>
      </c>
      <c r="Z2427" s="408">
        <v>0</v>
      </c>
      <c r="AA2427" s="407">
        <v>0</v>
      </c>
      <c r="AB2427" s="408">
        <v>0</v>
      </c>
      <c r="AC2427" s="407">
        <v>0</v>
      </c>
      <c r="AD2427" s="408">
        <v>0</v>
      </c>
      <c r="AE2427" s="407">
        <v>0</v>
      </c>
      <c r="AF2427" s="408">
        <v>0</v>
      </c>
      <c r="AG2427" s="407">
        <v>0</v>
      </c>
      <c r="AI2427" s="406">
        <v>0</v>
      </c>
      <c r="AJ2427" s="407">
        <v>0</v>
      </c>
      <c r="AK2427" s="408">
        <v>0</v>
      </c>
      <c r="AL2427" s="407">
        <v>0</v>
      </c>
      <c r="AM2427" s="408">
        <v>0</v>
      </c>
      <c r="AN2427" s="407">
        <v>0</v>
      </c>
      <c r="AO2427" s="408">
        <v>0</v>
      </c>
      <c r="AP2427" s="407">
        <v>0</v>
      </c>
      <c r="AQ2427" s="408">
        <v>0</v>
      </c>
      <c r="AR2427" s="407">
        <v>0</v>
      </c>
      <c r="AT2427" s="406">
        <v>0</v>
      </c>
      <c r="AU2427" s="407">
        <v>0</v>
      </c>
      <c r="AV2427" s="408">
        <v>0</v>
      </c>
      <c r="AW2427" s="407">
        <v>0</v>
      </c>
      <c r="AX2427" s="408">
        <v>0</v>
      </c>
      <c r="AY2427" s="407">
        <v>0</v>
      </c>
      <c r="AZ2427" s="408">
        <v>0</v>
      </c>
      <c r="BA2427" s="407">
        <v>0</v>
      </c>
      <c r="BB2427" s="408">
        <v>0</v>
      </c>
      <c r="BC2427" s="407">
        <v>0</v>
      </c>
    </row>
    <row r="2428" spans="1:55" x14ac:dyDescent="0.35">
      <c r="A2428" s="385" cm="1">
        <f t="array" ref="A2428">IFERROR(_xlfn.IFS(AND(F2428="Renta Variable",O2428=1),IFERROR(MATCH(B2428,[1]RV_Det!C:C,0),"Rev"),AND(J2428="Corporativa",O2428=1,I2428="EM"),IFERROR(MATCH(B2428,[1]RF_Corps!B:B,0),"Rev"),AND(F2428="Alternativos",O2428=1),IFERROR(MATCH(B2428,[1]Rep4!C:C,0),"Rev")),"")</f>
        <v>55</v>
      </c>
      <c r="B2428" s="394" t="s">
        <v>6432</v>
      </c>
      <c r="C2428" s="409" t="s">
        <v>6433</v>
      </c>
      <c r="D2428" s="395" t="s">
        <v>6434</v>
      </c>
      <c r="E2428" s="396" t="str">
        <f>IF(B2428="","",INDEX([1]CatGlob!$S:$S,IFERROR(MATCH(MID(B2428,7,1),[1]CatGlob!$R:$R,0),MATCH(MID(B2428,1,2),[1]CatGlob!$R:$R,0))))</f>
        <v>NSOL</v>
      </c>
      <c r="F2428" s="397" t="s">
        <v>43</v>
      </c>
      <c r="G2428" s="398" t="s">
        <v>4659</v>
      </c>
      <c r="H2428" s="399" t="s">
        <v>6242</v>
      </c>
      <c r="I2428" s="399" t="s">
        <v>600</v>
      </c>
      <c r="J2428" s="399" t="s">
        <v>600</v>
      </c>
      <c r="K2428" s="396" t="s">
        <v>600</v>
      </c>
      <c r="L2428" s="400" t="str">
        <f>IF(ISERROR(MATCH(M2428,M$10:M2426,0)),M2428,"")</f>
        <v/>
      </c>
      <c r="M2428" s="401" t="str">
        <f>IF(B2428="","",IF(ISERROR(MATCH(F2428&amp;"_"&amp;G2428&amp;"_"&amp;H2428&amp;"_"&amp;I2428&amp;"_"&amp;J2428&amp;IF(K2428="","","_"&amp;K2428),[1]CatGlob!$B:$B,0)),F2428&amp;"_"&amp;G2428&amp;"_"&amp;H2428&amp;"_"&amp;I2428&amp;"_"&amp;J2428&amp;IF(K2428="","","_"&amp;K2428),INDEX([1]CatGlob!$C:$C,MATCH(F2428&amp;"_"&amp;G2428&amp;"_"&amp;H2428&amp;"_"&amp;I2428&amp;"_"&amp;J2428&amp;IF(K2428="","","_"&amp;K2428),[1]CatGlob!$B:$B,0))))</f>
        <v>RVL_M&amp;C</v>
      </c>
      <c r="N2428" s="402" t="str">
        <f t="shared" si="75"/>
        <v/>
      </c>
      <c r="O2428" s="402">
        <f t="shared" si="74"/>
        <v>1</v>
      </c>
      <c r="P2428" s="401" t="str">
        <f>IF(LEN(B2428)&gt;8,INDEX([1]CatGlob!$X:$X,MATCH(M2428,[1]CatGlob!$W:$W,0)),"")</f>
        <v>PE</v>
      </c>
      <c r="Q2428" s="403" t="str">
        <f>INDEX([1]CatGlob!P:P,MATCH(M2428,[1]CatGlob!O:O,0))</f>
        <v>RVL</v>
      </c>
      <c r="R2428" s="403" t="s">
        <v>601</v>
      </c>
      <c r="S2428" s="403" t="s">
        <v>601</v>
      </c>
      <c r="T2428" s="403" t="str">
        <f>INDEX([1]CatGlob!$D:$D,MATCH($M2428,[1]CatGlob!$C:$C,0))</f>
        <v>RVL</v>
      </c>
      <c r="U2428" s="403" t="s">
        <v>6395</v>
      </c>
      <c r="V2428" s="404" t="str">
        <f>INDEX([1]CatGlob!$F:$F,MATCH($M2428,[1]CatGlob!$C:$C,0))</f>
        <v>RVL</v>
      </c>
      <c r="W2428" s="405"/>
      <c r="X2428" s="406">
        <v>9.3726011642206002E-5</v>
      </c>
      <c r="Y2428" s="407">
        <v>0</v>
      </c>
      <c r="Z2428" s="408">
        <v>-9.9164045892789306E-6</v>
      </c>
      <c r="AA2428" s="407">
        <v>0</v>
      </c>
      <c r="AB2428" s="408">
        <v>-8.9187437396432494E-5</v>
      </c>
      <c r="AC2428" s="407">
        <v>0</v>
      </c>
      <c r="AD2428" s="408">
        <v>-1.72436513163789E-5</v>
      </c>
      <c r="AE2428" s="407">
        <v>0</v>
      </c>
      <c r="AF2428" s="408">
        <v>-5.2832089226552299E-5</v>
      </c>
      <c r="AG2428" s="407">
        <v>0</v>
      </c>
      <c r="AI2428" s="406">
        <v>1.94756196470847E-4</v>
      </c>
      <c r="AJ2428" s="407">
        <v>0</v>
      </c>
      <c r="AK2428" s="408">
        <v>-9.2843697829320701E-5</v>
      </c>
      <c r="AL2428" s="407">
        <v>0</v>
      </c>
      <c r="AM2428" s="408">
        <v>-2.3296874297381399E-4</v>
      </c>
      <c r="AN2428" s="407">
        <v>0</v>
      </c>
      <c r="AO2428" s="408">
        <v>-1.41375031584951E-4</v>
      </c>
      <c r="AP2428" s="407">
        <v>0</v>
      </c>
      <c r="AQ2428" s="408">
        <v>-1.6807084726977399E-4</v>
      </c>
      <c r="AR2428" s="407">
        <v>0</v>
      </c>
      <c r="AT2428" s="406">
        <v>2.3269563677285098E-3</v>
      </c>
      <c r="AU2428" s="407">
        <v>0</v>
      </c>
      <c r="AV2428" s="408">
        <v>3.90936728915513E-4</v>
      </c>
      <c r="AW2428" s="407">
        <v>0</v>
      </c>
      <c r="AX2428" s="408">
        <v>1.8928239968748001E-4</v>
      </c>
      <c r="AY2428" s="407">
        <v>0</v>
      </c>
      <c r="AZ2428" s="408">
        <v>-2.8158433852332703E-4</v>
      </c>
      <c r="BA2428" s="407">
        <v>0</v>
      </c>
      <c r="BB2428" s="408">
        <v>1.4381181760889501E-4</v>
      </c>
      <c r="BC2428" s="407">
        <v>0</v>
      </c>
    </row>
    <row r="2429" spans="1:55" x14ac:dyDescent="0.35">
      <c r="A2429" s="385" t="str" cm="1">
        <f t="array" ref="A2429">IFERROR(_xlfn.IFS(AND(F2429="Renta Variable",O2429=1),IFERROR(MATCH(B2429,[1]RV_Det!C:C,0),"Rev"),AND(J2429="Corporativa",O2429=1,I2429="EM"),IFERROR(MATCH(B2429,[1]RF_Corps!B:B,0),"Rev"),AND(F2429="Alternativos",O2429=1),IFERROR(MATCH(B2429,[1]Rep4!C:C,0),"Rev")),"")</f>
        <v/>
      </c>
      <c r="B2429" s="394" t="s">
        <v>6435</v>
      </c>
      <c r="C2429" s="409" t="s">
        <v>6436</v>
      </c>
      <c r="D2429" s="395" t="s">
        <v>6437</v>
      </c>
      <c r="E2429" s="396" t="str">
        <f>IF(B2429="","",INDEX([1]CatGlob!$S:$S,IFERROR(MATCH(MID(B2429,7,1),[1]CatGlob!$R:$R,0),MATCH(MID(B2429,1,2),[1]CatGlob!$R:$R,0))))</f>
        <v>NSOL</v>
      </c>
      <c r="F2429" s="397" t="s">
        <v>43</v>
      </c>
      <c r="G2429" s="398" t="s">
        <v>4659</v>
      </c>
      <c r="H2429" s="399" t="s">
        <v>6242</v>
      </c>
      <c r="I2429" s="399" t="s">
        <v>600</v>
      </c>
      <c r="J2429" s="399" t="s">
        <v>600</v>
      </c>
      <c r="K2429" s="396" t="s">
        <v>600</v>
      </c>
      <c r="L2429" s="400" t="str">
        <f>IF(ISERROR(MATCH(M2429,M$10:M2427,0)),M2429,"")</f>
        <v/>
      </c>
      <c r="M2429" s="401" t="str">
        <f>IF(B2429="","",IF(ISERROR(MATCH(F2429&amp;"_"&amp;G2429&amp;"_"&amp;H2429&amp;"_"&amp;I2429&amp;"_"&amp;J2429&amp;IF(K2429="","","_"&amp;K2429),[1]CatGlob!$B:$B,0)),F2429&amp;"_"&amp;G2429&amp;"_"&amp;H2429&amp;"_"&amp;I2429&amp;"_"&amp;J2429&amp;IF(K2429="","","_"&amp;K2429),INDEX([1]CatGlob!$C:$C,MATCH(F2429&amp;"_"&amp;G2429&amp;"_"&amp;H2429&amp;"_"&amp;I2429&amp;"_"&amp;J2429&amp;IF(K2429="","","_"&amp;K2429),[1]CatGlob!$B:$B,0))))</f>
        <v>RVL_M&amp;C</v>
      </c>
      <c r="N2429" s="402" t="str">
        <f t="shared" si="75"/>
        <v/>
      </c>
      <c r="O2429" s="402" t="str">
        <f t="shared" si="74"/>
        <v/>
      </c>
      <c r="P2429" s="401" t="str">
        <f>IF(LEN(B2429)&gt;8,INDEX([1]CatGlob!$X:$X,MATCH(M2429,[1]CatGlob!$W:$W,0)),"")</f>
        <v>PE</v>
      </c>
      <c r="Q2429" s="403" t="str">
        <f>INDEX([1]CatGlob!P:P,MATCH(M2429,[1]CatGlob!O:O,0))</f>
        <v>RVL</v>
      </c>
      <c r="R2429" s="403" t="s">
        <v>601</v>
      </c>
      <c r="S2429" s="403" t="s">
        <v>601</v>
      </c>
      <c r="T2429" s="403" t="str">
        <f>INDEX([1]CatGlob!$D:$D,MATCH($M2429,[1]CatGlob!$C:$C,0))</f>
        <v>RVL</v>
      </c>
      <c r="U2429" s="403" t="s">
        <v>6395</v>
      </c>
      <c r="V2429" s="404" t="str">
        <f>INDEX([1]CatGlob!$F:$F,MATCH($M2429,[1]CatGlob!$C:$C,0))</f>
        <v>RVL</v>
      </c>
      <c r="W2429" s="405"/>
      <c r="X2429" s="406">
        <v>0</v>
      </c>
      <c r="Y2429" s="407">
        <v>0</v>
      </c>
      <c r="Z2429" s="408">
        <v>0</v>
      </c>
      <c r="AA2429" s="407">
        <v>0</v>
      </c>
      <c r="AB2429" s="408">
        <v>0</v>
      </c>
      <c r="AC2429" s="407">
        <v>0</v>
      </c>
      <c r="AD2429" s="408">
        <v>0</v>
      </c>
      <c r="AE2429" s="407">
        <v>0</v>
      </c>
      <c r="AF2429" s="408">
        <v>0</v>
      </c>
      <c r="AG2429" s="407">
        <v>0</v>
      </c>
      <c r="AI2429" s="406">
        <v>0</v>
      </c>
      <c r="AJ2429" s="407">
        <v>0</v>
      </c>
      <c r="AK2429" s="408">
        <v>0</v>
      </c>
      <c r="AL2429" s="407">
        <v>0</v>
      </c>
      <c r="AM2429" s="408">
        <v>0</v>
      </c>
      <c r="AN2429" s="407">
        <v>0</v>
      </c>
      <c r="AO2429" s="408">
        <v>0</v>
      </c>
      <c r="AP2429" s="407">
        <v>0</v>
      </c>
      <c r="AQ2429" s="408">
        <v>0</v>
      </c>
      <c r="AR2429" s="407">
        <v>0</v>
      </c>
      <c r="AT2429" s="406">
        <v>0</v>
      </c>
      <c r="AU2429" s="407">
        <v>0</v>
      </c>
      <c r="AV2429" s="408">
        <v>0</v>
      </c>
      <c r="AW2429" s="407">
        <v>0</v>
      </c>
      <c r="AX2429" s="408">
        <v>0</v>
      </c>
      <c r="AY2429" s="407">
        <v>0</v>
      </c>
      <c r="AZ2429" s="408">
        <v>0</v>
      </c>
      <c r="BA2429" s="407">
        <v>0</v>
      </c>
      <c r="BB2429" s="408">
        <v>0</v>
      </c>
      <c r="BC2429" s="407">
        <v>0</v>
      </c>
    </row>
    <row r="2430" spans="1:55" x14ac:dyDescent="0.35">
      <c r="A2430" s="385" t="str" cm="1">
        <f t="array" ref="A2430">IFERROR(_xlfn.IFS(AND(F2430="Renta Variable",O2430=1),IFERROR(MATCH(B2430,[1]RV_Det!C:C,0),"Rev"),AND(J2430="Corporativa",O2430=1,I2430="EM"),IFERROR(MATCH(B2430,[1]RF_Corps!B:B,0),"Rev"),AND(F2430="Alternativos",O2430=1),IFERROR(MATCH(B2430,[1]Rep4!C:C,0),"Rev")),"")</f>
        <v/>
      </c>
      <c r="B2430" s="394" t="s">
        <v>6438</v>
      </c>
      <c r="C2430" s="409" t="s">
        <v>6439</v>
      </c>
      <c r="D2430" s="395" t="s">
        <v>6437</v>
      </c>
      <c r="E2430" s="396" t="str">
        <f>IF(B2430="","",INDEX([1]CatGlob!$S:$S,IFERROR(MATCH(MID(B2430,7,1),[1]CatGlob!$R:$R,0),MATCH(MID(B2430,1,2),[1]CatGlob!$R:$R,0))))</f>
        <v>NSOL</v>
      </c>
      <c r="F2430" s="397" t="s">
        <v>43</v>
      </c>
      <c r="G2430" s="398" t="s">
        <v>4659</v>
      </c>
      <c r="H2430" s="399" t="s">
        <v>6242</v>
      </c>
      <c r="I2430" s="399" t="s">
        <v>600</v>
      </c>
      <c r="J2430" s="399" t="s">
        <v>600</v>
      </c>
      <c r="K2430" s="396" t="s">
        <v>600</v>
      </c>
      <c r="L2430" s="400" t="str">
        <f>IF(ISERROR(MATCH(M2430,M$10:M2429,0)),M2430,"")</f>
        <v/>
      </c>
      <c r="M2430" s="401" t="str">
        <f>IF(B2430="","",IF(ISERROR(MATCH(F2430&amp;"_"&amp;G2430&amp;"_"&amp;H2430&amp;"_"&amp;I2430&amp;"_"&amp;J2430&amp;IF(K2430="","","_"&amp;K2430),[1]CatGlob!$B:$B,0)),F2430&amp;"_"&amp;G2430&amp;"_"&amp;H2430&amp;"_"&amp;I2430&amp;"_"&amp;J2430&amp;IF(K2430="","","_"&amp;K2430),INDEX([1]CatGlob!$C:$C,MATCH(F2430&amp;"_"&amp;G2430&amp;"_"&amp;H2430&amp;"_"&amp;I2430&amp;"_"&amp;J2430&amp;IF(K2430="","","_"&amp;K2430),[1]CatGlob!$B:$B,0))))</f>
        <v>RVL_M&amp;C</v>
      </c>
      <c r="N2430" s="402" t="str">
        <f t="shared" si="75"/>
        <v/>
      </c>
      <c r="O2430" s="402" t="str">
        <f t="shared" si="74"/>
        <v/>
      </c>
      <c r="P2430" s="401" t="str">
        <f>IF(LEN(B2430)&gt;8,INDEX([1]CatGlob!$X:$X,MATCH(M2430,[1]CatGlob!$W:$W,0)),"")</f>
        <v>PE</v>
      </c>
      <c r="Q2430" s="403" t="str">
        <f>INDEX([1]CatGlob!P:P,MATCH(M2430,[1]CatGlob!O:O,0))</f>
        <v>RVL</v>
      </c>
      <c r="R2430" s="403" t="s">
        <v>601</v>
      </c>
      <c r="S2430" s="403" t="s">
        <v>601</v>
      </c>
      <c r="T2430" s="403" t="str">
        <f>INDEX([1]CatGlob!$D:$D,MATCH($M2430,[1]CatGlob!$C:$C,0))</f>
        <v>RVL</v>
      </c>
      <c r="U2430" s="403" t="s">
        <v>6440</v>
      </c>
      <c r="V2430" s="404" t="str">
        <f>INDEX([1]CatGlob!$F:$F,MATCH($M2430,[1]CatGlob!$C:$C,0))</f>
        <v>RVL</v>
      </c>
      <c r="W2430" s="405"/>
      <c r="X2430" s="406">
        <v>0</v>
      </c>
      <c r="Y2430" s="407">
        <v>0</v>
      </c>
      <c r="Z2430" s="408">
        <v>0</v>
      </c>
      <c r="AA2430" s="407">
        <v>0</v>
      </c>
      <c r="AB2430" s="408">
        <v>0</v>
      </c>
      <c r="AC2430" s="407">
        <v>0</v>
      </c>
      <c r="AD2430" s="408">
        <v>0</v>
      </c>
      <c r="AE2430" s="407">
        <v>0</v>
      </c>
      <c r="AF2430" s="408">
        <v>0</v>
      </c>
      <c r="AG2430" s="407">
        <v>0</v>
      </c>
      <c r="AI2430" s="406">
        <v>0</v>
      </c>
      <c r="AJ2430" s="407">
        <v>0</v>
      </c>
      <c r="AK2430" s="408">
        <v>0</v>
      </c>
      <c r="AL2430" s="407">
        <v>0</v>
      </c>
      <c r="AM2430" s="408">
        <v>0</v>
      </c>
      <c r="AN2430" s="407">
        <v>0</v>
      </c>
      <c r="AO2430" s="408">
        <v>0</v>
      </c>
      <c r="AP2430" s="407">
        <v>0</v>
      </c>
      <c r="AQ2430" s="408">
        <v>0</v>
      </c>
      <c r="AR2430" s="407">
        <v>0</v>
      </c>
      <c r="AT2430" s="406">
        <v>0</v>
      </c>
      <c r="AU2430" s="407">
        <v>0</v>
      </c>
      <c r="AV2430" s="408">
        <v>0</v>
      </c>
      <c r="AW2430" s="407">
        <v>0</v>
      </c>
      <c r="AX2430" s="408">
        <v>0</v>
      </c>
      <c r="AY2430" s="407">
        <v>0</v>
      </c>
      <c r="AZ2430" s="408">
        <v>0</v>
      </c>
      <c r="BA2430" s="407">
        <v>0</v>
      </c>
      <c r="BB2430" s="408">
        <v>0</v>
      </c>
      <c r="BC2430" s="407">
        <v>0</v>
      </c>
    </row>
    <row r="2431" spans="1:55" x14ac:dyDescent="0.35">
      <c r="A2431" s="385" cm="1">
        <f t="array" ref="A2431">IFERROR(_xlfn.IFS(AND(F2431="Renta Variable",O2431=1),IFERROR(MATCH(B2431,[1]RV_Det!C:C,0),"Rev"),AND(J2431="Corporativa",O2431=1,I2431="EM"),IFERROR(MATCH(B2431,[1]RF_Corps!B:B,0),"Rev"),AND(F2431="Alternativos",O2431=1),IFERROR(MATCH(B2431,[1]Rep4!C:C,0),"Rev")),"")</f>
        <v>51</v>
      </c>
      <c r="B2431" s="394" t="s">
        <v>6441</v>
      </c>
      <c r="C2431" s="409" t="s">
        <v>6442</v>
      </c>
      <c r="D2431" s="395" t="s">
        <v>6443</v>
      </c>
      <c r="E2431" s="396" t="str">
        <f>IF(B2431="","",INDEX([1]CatGlob!$S:$S,IFERROR(MATCH(MID(B2431,7,1),[1]CatGlob!$R:$R,0),MATCH(MID(B2431,1,2),[1]CatGlob!$R:$R,0))))</f>
        <v>NSOL</v>
      </c>
      <c r="F2431" s="397" t="s">
        <v>43</v>
      </c>
      <c r="G2431" s="398" t="s">
        <v>4659</v>
      </c>
      <c r="H2431" s="399" t="s">
        <v>6242</v>
      </c>
      <c r="I2431" s="399" t="s">
        <v>600</v>
      </c>
      <c r="J2431" s="399" t="s">
        <v>600</v>
      </c>
      <c r="K2431" s="396" t="s">
        <v>600</v>
      </c>
      <c r="L2431" s="400" t="str">
        <f>IF(ISERROR(MATCH(M2431,M$10:M2430,0)),M2431,"")</f>
        <v/>
      </c>
      <c r="M2431" s="401" t="str">
        <f>IF(B2431="","",IF(ISERROR(MATCH(F2431&amp;"_"&amp;G2431&amp;"_"&amp;H2431&amp;"_"&amp;I2431&amp;"_"&amp;J2431&amp;IF(K2431="","","_"&amp;K2431),[1]CatGlob!$B:$B,0)),F2431&amp;"_"&amp;G2431&amp;"_"&amp;H2431&amp;"_"&amp;I2431&amp;"_"&amp;J2431&amp;IF(K2431="","","_"&amp;K2431),INDEX([1]CatGlob!$C:$C,MATCH(F2431&amp;"_"&amp;G2431&amp;"_"&amp;H2431&amp;"_"&amp;I2431&amp;"_"&amp;J2431&amp;IF(K2431="","","_"&amp;K2431),[1]CatGlob!$B:$B,0))))</f>
        <v>RVL_M&amp;C</v>
      </c>
      <c r="N2431" s="402" t="str">
        <f t="shared" si="75"/>
        <v/>
      </c>
      <c r="O2431" s="402">
        <f t="shared" si="74"/>
        <v>1</v>
      </c>
      <c r="P2431" s="401" t="str">
        <f>IF(LEN(B2431)&gt;8,INDEX([1]CatGlob!$X:$X,MATCH(M2431,[1]CatGlob!$W:$W,0)),"")</f>
        <v>PE</v>
      </c>
      <c r="Q2431" s="403" t="str">
        <f>INDEX([1]CatGlob!P:P,MATCH(M2431,[1]CatGlob!O:O,0))</f>
        <v>RVL</v>
      </c>
      <c r="R2431" s="403" t="s">
        <v>601</v>
      </c>
      <c r="S2431" s="403" t="s">
        <v>601</v>
      </c>
      <c r="T2431" s="403" t="str">
        <f>INDEX([1]CatGlob!$D:$D,MATCH($M2431,[1]CatGlob!$C:$C,0))</f>
        <v>RVL</v>
      </c>
      <c r="U2431" s="403" t="s">
        <v>6395</v>
      </c>
      <c r="V2431" s="404" t="str">
        <f>INDEX([1]CatGlob!$F:$F,MATCH($M2431,[1]CatGlob!$C:$C,0))</f>
        <v>RVL</v>
      </c>
      <c r="W2431" s="405"/>
      <c r="X2431" s="406">
        <v>4.3435905083958302E-4</v>
      </c>
      <c r="Y2431" s="407">
        <v>0</v>
      </c>
      <c r="Z2431" s="408">
        <v>-4.5956079957645897E-5</v>
      </c>
      <c r="AA2431" s="407">
        <v>0</v>
      </c>
      <c r="AB2431" s="408">
        <v>-4.1332571370063801E-4</v>
      </c>
      <c r="AC2431" s="407">
        <v>0</v>
      </c>
      <c r="AD2431" s="408">
        <v>-7.9913098696480098E-5</v>
      </c>
      <c r="AE2431" s="407">
        <v>0</v>
      </c>
      <c r="AF2431" s="408">
        <v>-2.44842341290703E-4</v>
      </c>
      <c r="AG2431" s="407">
        <v>0</v>
      </c>
      <c r="AI2431" s="406">
        <v>9.0256818957727301E-4</v>
      </c>
      <c r="AJ2431" s="407">
        <v>0</v>
      </c>
      <c r="AK2431" s="408">
        <v>-4.3027010067950901E-4</v>
      </c>
      <c r="AL2431" s="407">
        <v>0</v>
      </c>
      <c r="AM2431" s="408">
        <v>-1.0796584672747201E-3</v>
      </c>
      <c r="AN2431" s="407">
        <v>0</v>
      </c>
      <c r="AO2431" s="408">
        <v>-6.5518124003905397E-4</v>
      </c>
      <c r="AP2431" s="407">
        <v>0</v>
      </c>
      <c r="AQ2431" s="408">
        <v>-7.7889896747755703E-4</v>
      </c>
      <c r="AR2431" s="407">
        <v>0</v>
      </c>
      <c r="AT2431" s="406">
        <v>1.07839279781807E-2</v>
      </c>
      <c r="AU2431" s="407">
        <v>0</v>
      </c>
      <c r="AV2431" s="408">
        <v>1.8117372491886501E-3</v>
      </c>
      <c r="AW2431" s="407">
        <v>0</v>
      </c>
      <c r="AX2431" s="408">
        <v>8.7720070478139499E-4</v>
      </c>
      <c r="AY2431" s="407">
        <v>0</v>
      </c>
      <c r="AZ2431" s="408">
        <v>-1.30496010519674E-3</v>
      </c>
      <c r="BA2431" s="407">
        <v>0</v>
      </c>
      <c r="BB2431" s="408">
        <v>6.6647415697763002E-4</v>
      </c>
      <c r="BC2431" s="407">
        <v>0</v>
      </c>
    </row>
    <row r="2432" spans="1:55" x14ac:dyDescent="0.35">
      <c r="A2432" s="385" t="str" cm="1">
        <f t="array" ref="A2432">IFERROR(_xlfn.IFS(AND(F2432="Renta Variable",O2432=1),IFERROR(MATCH(B2432,[1]RV_Det!C:C,0),"Rev"),AND(J2432="Corporativa",O2432=1,I2432="EM"),IFERROR(MATCH(B2432,[1]RF_Corps!B:B,0),"Rev"),AND(F2432="Alternativos",O2432=1),IFERROR(MATCH(B2432,[1]Rep4!C:C,0),"Rev")),"")</f>
        <v/>
      </c>
      <c r="B2432" s="394" t="s">
        <v>6444</v>
      </c>
      <c r="C2432" s="409" t="s">
        <v>6445</v>
      </c>
      <c r="D2432" s="395" t="s">
        <v>6443</v>
      </c>
      <c r="E2432" s="396" t="str">
        <f>IF(B2432="","",INDEX([1]CatGlob!$S:$S,IFERROR(MATCH(MID(B2432,7,1),[1]CatGlob!$R:$R,0),MATCH(MID(B2432,1,2),[1]CatGlob!$R:$R,0))))</f>
        <v>DOL</v>
      </c>
      <c r="F2432" s="397" t="s">
        <v>43</v>
      </c>
      <c r="G2432" s="398" t="s">
        <v>4659</v>
      </c>
      <c r="H2432" s="399" t="s">
        <v>6242</v>
      </c>
      <c r="I2432" s="399" t="s">
        <v>600</v>
      </c>
      <c r="J2432" s="399" t="s">
        <v>600</v>
      </c>
      <c r="K2432" s="396" t="s">
        <v>600</v>
      </c>
      <c r="L2432" s="400" t="str">
        <f>IF(ISERROR(MATCH(M2432,M$10:M2431,0)),M2432,"")</f>
        <v/>
      </c>
      <c r="M2432" s="401" t="str">
        <f>IF(B2432="","",IF(ISERROR(MATCH(F2432&amp;"_"&amp;G2432&amp;"_"&amp;H2432&amp;"_"&amp;I2432&amp;"_"&amp;J2432&amp;IF(K2432="","","_"&amp;K2432),[1]CatGlob!$B:$B,0)),F2432&amp;"_"&amp;G2432&amp;"_"&amp;H2432&amp;"_"&amp;I2432&amp;"_"&amp;J2432&amp;IF(K2432="","","_"&amp;K2432),INDEX([1]CatGlob!$C:$C,MATCH(F2432&amp;"_"&amp;G2432&amp;"_"&amp;H2432&amp;"_"&amp;I2432&amp;"_"&amp;J2432&amp;IF(K2432="","","_"&amp;K2432),[1]CatGlob!$B:$B,0))))</f>
        <v>RVL_M&amp;C</v>
      </c>
      <c r="N2432" s="402" t="str">
        <f t="shared" si="75"/>
        <v/>
      </c>
      <c r="O2432" s="402" t="str">
        <f t="shared" si="74"/>
        <v/>
      </c>
      <c r="P2432" s="401" t="str">
        <f>IF(LEN(B2432)&gt;8,INDEX([1]CatGlob!$X:$X,MATCH(M2432,[1]CatGlob!$W:$W,0)),"")</f>
        <v>PE</v>
      </c>
      <c r="Q2432" s="403" t="str">
        <f>INDEX([1]CatGlob!P:P,MATCH(M2432,[1]CatGlob!O:O,0))</f>
        <v>RVL</v>
      </c>
      <c r="R2432" s="403" t="s">
        <v>601</v>
      </c>
      <c r="S2432" s="403" t="s">
        <v>601</v>
      </c>
      <c r="T2432" s="403" t="str">
        <f>INDEX([1]CatGlob!$D:$D,MATCH($M2432,[1]CatGlob!$C:$C,0))</f>
        <v>RVL</v>
      </c>
      <c r="U2432" s="403" t="s">
        <v>6440</v>
      </c>
      <c r="V2432" s="404" t="str">
        <f>INDEX([1]CatGlob!$F:$F,MATCH($M2432,[1]CatGlob!$C:$C,0))</f>
        <v>RVL</v>
      </c>
      <c r="W2432" s="405"/>
      <c r="X2432" s="406">
        <v>0</v>
      </c>
      <c r="Y2432" s="407">
        <v>0</v>
      </c>
      <c r="Z2432" s="408">
        <v>0</v>
      </c>
      <c r="AA2432" s="407">
        <v>0</v>
      </c>
      <c r="AB2432" s="408">
        <v>0</v>
      </c>
      <c r="AC2432" s="407">
        <v>0</v>
      </c>
      <c r="AD2432" s="408">
        <v>0</v>
      </c>
      <c r="AE2432" s="407">
        <v>0</v>
      </c>
      <c r="AF2432" s="408">
        <v>0</v>
      </c>
      <c r="AG2432" s="407">
        <v>0</v>
      </c>
      <c r="AI2432" s="406">
        <v>0</v>
      </c>
      <c r="AJ2432" s="407">
        <v>0</v>
      </c>
      <c r="AK2432" s="408">
        <v>0</v>
      </c>
      <c r="AL2432" s="407">
        <v>0</v>
      </c>
      <c r="AM2432" s="408">
        <v>0</v>
      </c>
      <c r="AN2432" s="407">
        <v>0</v>
      </c>
      <c r="AO2432" s="408">
        <v>0</v>
      </c>
      <c r="AP2432" s="407">
        <v>0</v>
      </c>
      <c r="AQ2432" s="408">
        <v>0</v>
      </c>
      <c r="AR2432" s="407">
        <v>0</v>
      </c>
      <c r="AT2432" s="406">
        <v>0</v>
      </c>
      <c r="AU2432" s="407">
        <v>0</v>
      </c>
      <c r="AV2432" s="408">
        <v>0</v>
      </c>
      <c r="AW2432" s="407">
        <v>0</v>
      </c>
      <c r="AX2432" s="408">
        <v>0</v>
      </c>
      <c r="AY2432" s="407">
        <v>0</v>
      </c>
      <c r="AZ2432" s="408">
        <v>0</v>
      </c>
      <c r="BA2432" s="407">
        <v>0</v>
      </c>
      <c r="BB2432" s="408">
        <v>0</v>
      </c>
      <c r="BC2432" s="407">
        <v>0</v>
      </c>
    </row>
    <row r="2433" spans="1:55" x14ac:dyDescent="0.35">
      <c r="A2433" s="385" t="str" cm="1">
        <f t="array" ref="A2433">IFERROR(_xlfn.IFS(AND(F2433="Renta Variable",O2433=1),IFERROR(MATCH(B2433,[1]RV_Det!C:C,0),"Rev"),AND(J2433="Corporativa",O2433=1,I2433="EM"),IFERROR(MATCH(B2433,[1]RF_Corps!B:B,0),"Rev"),AND(F2433="Alternativos",O2433=1),IFERROR(MATCH(B2433,[1]Rep4!C:C,0),"Rev")),"")</f>
        <v/>
      </c>
      <c r="B2433" s="394" t="s">
        <v>6446</v>
      </c>
      <c r="C2433" s="409" t="s">
        <v>6447</v>
      </c>
      <c r="D2433" s="395" t="s">
        <v>6443</v>
      </c>
      <c r="E2433" s="396" t="str">
        <f>IF(B2433="","",INDEX([1]CatGlob!$S:$S,IFERROR(MATCH(MID(B2433,7,1),[1]CatGlob!$R:$R,0),MATCH(MID(B2433,1,2),[1]CatGlob!$R:$R,0))))</f>
        <v>NSOL</v>
      </c>
      <c r="F2433" s="397" t="s">
        <v>43</v>
      </c>
      <c r="G2433" s="398" t="s">
        <v>4659</v>
      </c>
      <c r="H2433" s="399" t="s">
        <v>6242</v>
      </c>
      <c r="I2433" s="399" t="s">
        <v>600</v>
      </c>
      <c r="J2433" s="399" t="s">
        <v>600</v>
      </c>
      <c r="K2433" s="396" t="s">
        <v>600</v>
      </c>
      <c r="L2433" s="400" t="str">
        <f>IF(ISERROR(MATCH(M2433,M$10:M2432,0)),M2433,"")</f>
        <v/>
      </c>
      <c r="M2433" s="401" t="str">
        <f>IF(B2433="","",IF(ISERROR(MATCH(F2433&amp;"_"&amp;G2433&amp;"_"&amp;H2433&amp;"_"&amp;I2433&amp;"_"&amp;J2433&amp;IF(K2433="","","_"&amp;K2433),[1]CatGlob!$B:$B,0)),F2433&amp;"_"&amp;G2433&amp;"_"&amp;H2433&amp;"_"&amp;I2433&amp;"_"&amp;J2433&amp;IF(K2433="","","_"&amp;K2433),INDEX([1]CatGlob!$C:$C,MATCH(F2433&amp;"_"&amp;G2433&amp;"_"&amp;H2433&amp;"_"&amp;I2433&amp;"_"&amp;J2433&amp;IF(K2433="","","_"&amp;K2433),[1]CatGlob!$B:$B,0))))</f>
        <v>RVL_M&amp;C</v>
      </c>
      <c r="N2433" s="402" t="str">
        <f t="shared" si="75"/>
        <v/>
      </c>
      <c r="O2433" s="402" t="str">
        <f t="shared" si="74"/>
        <v/>
      </c>
      <c r="P2433" s="401" t="str">
        <f>IF(LEN(B2433)&gt;8,INDEX([1]CatGlob!$X:$X,MATCH(M2433,[1]CatGlob!$W:$W,0)),"")</f>
        <v>PE</v>
      </c>
      <c r="Q2433" s="403" t="str">
        <f>INDEX([1]CatGlob!P:P,MATCH(M2433,[1]CatGlob!O:O,0))</f>
        <v>RVL</v>
      </c>
      <c r="R2433" s="403" t="s">
        <v>601</v>
      </c>
      <c r="S2433" s="403" t="s">
        <v>601</v>
      </c>
      <c r="T2433" s="403" t="str">
        <f>INDEX([1]CatGlob!$D:$D,MATCH($M2433,[1]CatGlob!$C:$C,0))</f>
        <v>RVL</v>
      </c>
      <c r="U2433" s="403" t="s">
        <v>6440</v>
      </c>
      <c r="V2433" s="404" t="str">
        <f>INDEX([1]CatGlob!$F:$F,MATCH($M2433,[1]CatGlob!$C:$C,0))</f>
        <v>RVL</v>
      </c>
      <c r="W2433" s="405"/>
      <c r="X2433" s="406">
        <v>0</v>
      </c>
      <c r="Y2433" s="407">
        <v>0</v>
      </c>
      <c r="Z2433" s="408">
        <v>0</v>
      </c>
      <c r="AA2433" s="407">
        <v>0</v>
      </c>
      <c r="AB2433" s="408">
        <v>0</v>
      </c>
      <c r="AC2433" s="407">
        <v>0</v>
      </c>
      <c r="AD2433" s="408">
        <v>0</v>
      </c>
      <c r="AE2433" s="407">
        <v>0</v>
      </c>
      <c r="AF2433" s="408">
        <v>0</v>
      </c>
      <c r="AG2433" s="407">
        <v>0</v>
      </c>
      <c r="AI2433" s="406">
        <v>0</v>
      </c>
      <c r="AJ2433" s="407">
        <v>0</v>
      </c>
      <c r="AK2433" s="408">
        <v>0</v>
      </c>
      <c r="AL2433" s="407">
        <v>0</v>
      </c>
      <c r="AM2433" s="408">
        <v>0</v>
      </c>
      <c r="AN2433" s="407">
        <v>0</v>
      </c>
      <c r="AO2433" s="408">
        <v>0</v>
      </c>
      <c r="AP2433" s="407">
        <v>0</v>
      </c>
      <c r="AQ2433" s="408">
        <v>0</v>
      </c>
      <c r="AR2433" s="407">
        <v>0</v>
      </c>
      <c r="AT2433" s="406">
        <v>0</v>
      </c>
      <c r="AU2433" s="407">
        <v>0</v>
      </c>
      <c r="AV2433" s="408">
        <v>0</v>
      </c>
      <c r="AW2433" s="407">
        <v>0</v>
      </c>
      <c r="AX2433" s="408">
        <v>0</v>
      </c>
      <c r="AY2433" s="407">
        <v>0</v>
      </c>
      <c r="AZ2433" s="408">
        <v>0</v>
      </c>
      <c r="BA2433" s="407">
        <v>0</v>
      </c>
      <c r="BB2433" s="408">
        <v>0</v>
      </c>
      <c r="BC2433" s="407">
        <v>0</v>
      </c>
    </row>
    <row r="2434" spans="1:55" x14ac:dyDescent="0.35">
      <c r="A2434" s="385" t="str" cm="1">
        <f t="array" ref="A2434">IFERROR(_xlfn.IFS(AND(F2434="Renta Variable",O2434=1),IFERROR(MATCH(B2434,[1]RV_Det!C:C,0),"Rev"),AND(J2434="Corporativa",O2434=1,I2434="EM"),IFERROR(MATCH(B2434,[1]RF_Corps!B:B,0),"Rev"),AND(F2434="Alternativos",O2434=1),IFERROR(MATCH(B2434,[1]Rep4!C:C,0),"Rev")),"")</f>
        <v/>
      </c>
      <c r="B2434" s="394" t="s">
        <v>6448</v>
      </c>
      <c r="C2434" s="409" t="s">
        <v>6449</v>
      </c>
      <c r="D2434" s="395" t="s">
        <v>6443</v>
      </c>
      <c r="E2434" s="396" t="str">
        <f>IF(B2434="","",INDEX([1]CatGlob!$S:$S,IFERROR(MATCH(MID(B2434,7,1),[1]CatGlob!$R:$R,0),MATCH(MID(B2434,1,2),[1]CatGlob!$R:$R,0))))</f>
        <v>NSOL</v>
      </c>
      <c r="F2434" s="397" t="s">
        <v>43</v>
      </c>
      <c r="G2434" s="398" t="s">
        <v>4659</v>
      </c>
      <c r="H2434" s="399" t="s">
        <v>6242</v>
      </c>
      <c r="I2434" s="399" t="s">
        <v>600</v>
      </c>
      <c r="J2434" s="399" t="s">
        <v>600</v>
      </c>
      <c r="K2434" s="396" t="s">
        <v>600</v>
      </c>
      <c r="L2434" s="400" t="str">
        <f>IF(ISERROR(MATCH(M2434,M$10:M2433,0)),M2434,"")</f>
        <v/>
      </c>
      <c r="M2434" s="401" t="str">
        <f>IF(B2434="","",IF(ISERROR(MATCH(F2434&amp;"_"&amp;G2434&amp;"_"&amp;H2434&amp;"_"&amp;I2434&amp;"_"&amp;J2434&amp;IF(K2434="","","_"&amp;K2434),[1]CatGlob!$B:$B,0)),F2434&amp;"_"&amp;G2434&amp;"_"&amp;H2434&amp;"_"&amp;I2434&amp;"_"&amp;J2434&amp;IF(K2434="","","_"&amp;K2434),INDEX([1]CatGlob!$C:$C,MATCH(F2434&amp;"_"&amp;G2434&amp;"_"&amp;H2434&amp;"_"&amp;I2434&amp;"_"&amp;J2434&amp;IF(K2434="","","_"&amp;K2434),[1]CatGlob!$B:$B,0))))</f>
        <v>RVL_M&amp;C</v>
      </c>
      <c r="N2434" s="402" t="str">
        <f t="shared" si="75"/>
        <v/>
      </c>
      <c r="O2434" s="402" t="str">
        <f t="shared" si="74"/>
        <v/>
      </c>
      <c r="P2434" s="401" t="str">
        <f>IF(LEN(B2434)&gt;8,INDEX([1]CatGlob!$X:$X,MATCH(M2434,[1]CatGlob!$W:$W,0)),"")</f>
        <v>PE</v>
      </c>
      <c r="Q2434" s="403" t="str">
        <f>INDEX([1]CatGlob!P:P,MATCH(M2434,[1]CatGlob!O:O,0))</f>
        <v>RVL</v>
      </c>
      <c r="R2434" s="403" t="s">
        <v>601</v>
      </c>
      <c r="S2434" s="403" t="s">
        <v>601</v>
      </c>
      <c r="T2434" s="403" t="str">
        <f>INDEX([1]CatGlob!$D:$D,MATCH($M2434,[1]CatGlob!$C:$C,0))</f>
        <v>RVL</v>
      </c>
      <c r="U2434" s="403" t="s">
        <v>6440</v>
      </c>
      <c r="V2434" s="404" t="str">
        <f>INDEX([1]CatGlob!$F:$F,MATCH($M2434,[1]CatGlob!$C:$C,0))</f>
        <v>RVL</v>
      </c>
      <c r="W2434" s="405"/>
      <c r="X2434" s="406">
        <v>0</v>
      </c>
      <c r="Y2434" s="407">
        <v>0</v>
      </c>
      <c r="Z2434" s="408">
        <v>0</v>
      </c>
      <c r="AA2434" s="407">
        <v>0</v>
      </c>
      <c r="AB2434" s="408">
        <v>0</v>
      </c>
      <c r="AC2434" s="407">
        <v>0</v>
      </c>
      <c r="AD2434" s="408">
        <v>0</v>
      </c>
      <c r="AE2434" s="407">
        <v>0</v>
      </c>
      <c r="AF2434" s="408">
        <v>0</v>
      </c>
      <c r="AG2434" s="407">
        <v>0</v>
      </c>
      <c r="AI2434" s="406">
        <v>0</v>
      </c>
      <c r="AJ2434" s="407">
        <v>0</v>
      </c>
      <c r="AK2434" s="408">
        <v>0</v>
      </c>
      <c r="AL2434" s="407">
        <v>0</v>
      </c>
      <c r="AM2434" s="408">
        <v>0</v>
      </c>
      <c r="AN2434" s="407">
        <v>0</v>
      </c>
      <c r="AO2434" s="408">
        <v>0</v>
      </c>
      <c r="AP2434" s="407">
        <v>0</v>
      </c>
      <c r="AQ2434" s="408">
        <v>0</v>
      </c>
      <c r="AR2434" s="407">
        <v>0</v>
      </c>
      <c r="AT2434" s="406">
        <v>0</v>
      </c>
      <c r="AU2434" s="407">
        <v>0</v>
      </c>
      <c r="AV2434" s="408">
        <v>0</v>
      </c>
      <c r="AW2434" s="407">
        <v>0</v>
      </c>
      <c r="AX2434" s="408">
        <v>0</v>
      </c>
      <c r="AY2434" s="407">
        <v>0</v>
      </c>
      <c r="AZ2434" s="408">
        <v>0</v>
      </c>
      <c r="BA2434" s="407">
        <v>0</v>
      </c>
      <c r="BB2434" s="408">
        <v>0</v>
      </c>
      <c r="BC2434" s="407">
        <v>0</v>
      </c>
    </row>
    <row r="2435" spans="1:55" x14ac:dyDescent="0.35">
      <c r="A2435" s="385" cm="1">
        <f t="array" ref="A2435">IFERROR(_xlfn.IFS(AND(F2435="Renta Variable",O2435=1),IFERROR(MATCH(B2435,[1]RV_Det!C:C,0),"Rev"),AND(J2435="Corporativa",O2435=1,I2435="EM"),IFERROR(MATCH(B2435,[1]RF_Corps!B:B,0),"Rev"),AND(F2435="Alternativos",O2435=1),IFERROR(MATCH(B2435,[1]Rep4!C:C,0),"Rev")),"")</f>
        <v>56</v>
      </c>
      <c r="B2435" s="394" t="s">
        <v>6450</v>
      </c>
      <c r="C2435" s="409" t="s">
        <v>6451</v>
      </c>
      <c r="D2435" s="395" t="s">
        <v>6452</v>
      </c>
      <c r="E2435" s="396" t="str">
        <f>IF(B2435="","",INDEX([1]CatGlob!$S:$S,IFERROR(MATCH(MID(B2435,7,1),[1]CatGlob!$R:$R,0),MATCH(MID(B2435,1,2),[1]CatGlob!$R:$R,0))))</f>
        <v>NSOL</v>
      </c>
      <c r="F2435" s="397" t="s">
        <v>43</v>
      </c>
      <c r="G2435" s="398" t="s">
        <v>4659</v>
      </c>
      <c r="H2435" s="399" t="s">
        <v>6242</v>
      </c>
      <c r="I2435" s="399" t="s">
        <v>600</v>
      </c>
      <c r="J2435" s="399" t="s">
        <v>600</v>
      </c>
      <c r="K2435" s="396" t="s">
        <v>600</v>
      </c>
      <c r="L2435" s="400" t="str">
        <f>IF(ISERROR(MATCH(M2435,M$10:M2434,0)),M2435,"")</f>
        <v/>
      </c>
      <c r="M2435" s="401" t="str">
        <f>IF(B2435="","",IF(ISERROR(MATCH(F2435&amp;"_"&amp;G2435&amp;"_"&amp;H2435&amp;"_"&amp;I2435&amp;"_"&amp;J2435&amp;IF(K2435="","","_"&amp;K2435),[1]CatGlob!$B:$B,0)),F2435&amp;"_"&amp;G2435&amp;"_"&amp;H2435&amp;"_"&amp;I2435&amp;"_"&amp;J2435&amp;IF(K2435="","","_"&amp;K2435),INDEX([1]CatGlob!$C:$C,MATCH(F2435&amp;"_"&amp;G2435&amp;"_"&amp;H2435&amp;"_"&amp;I2435&amp;"_"&amp;J2435&amp;IF(K2435="","","_"&amp;K2435),[1]CatGlob!$B:$B,0))))</f>
        <v>RVL_M&amp;C</v>
      </c>
      <c r="N2435" s="402" t="str">
        <f t="shared" si="75"/>
        <v/>
      </c>
      <c r="O2435" s="402">
        <f t="shared" si="74"/>
        <v>1</v>
      </c>
      <c r="P2435" s="401" t="str">
        <f>IF(LEN(B2435)&gt;8,INDEX([1]CatGlob!$X:$X,MATCH(M2435,[1]CatGlob!$W:$W,0)),"")</f>
        <v>PE</v>
      </c>
      <c r="Q2435" s="403" t="str">
        <f>INDEX([1]CatGlob!P:P,MATCH(M2435,[1]CatGlob!O:O,0))</f>
        <v>RVL</v>
      </c>
      <c r="R2435" s="403" t="s">
        <v>601</v>
      </c>
      <c r="S2435" s="403" t="s">
        <v>601</v>
      </c>
      <c r="T2435" s="403" t="str">
        <f>INDEX([1]CatGlob!$D:$D,MATCH($M2435,[1]CatGlob!$C:$C,0))</f>
        <v>RVL</v>
      </c>
      <c r="U2435" s="403" t="s">
        <v>6395</v>
      </c>
      <c r="V2435" s="404" t="str">
        <f>INDEX([1]CatGlob!$F:$F,MATCH($M2435,[1]CatGlob!$C:$C,0))</f>
        <v>RVL</v>
      </c>
      <c r="W2435" s="405"/>
      <c r="X2435" s="406">
        <v>0</v>
      </c>
      <c r="Y2435" s="407">
        <v>0</v>
      </c>
      <c r="Z2435" s="408">
        <v>0</v>
      </c>
      <c r="AA2435" s="407">
        <v>0</v>
      </c>
      <c r="AB2435" s="408">
        <v>0</v>
      </c>
      <c r="AC2435" s="407">
        <v>0</v>
      </c>
      <c r="AD2435" s="408">
        <v>0</v>
      </c>
      <c r="AE2435" s="407">
        <v>0</v>
      </c>
      <c r="AF2435" s="408">
        <v>0</v>
      </c>
      <c r="AG2435" s="407">
        <v>0</v>
      </c>
      <c r="AI2435" s="406">
        <v>0</v>
      </c>
      <c r="AJ2435" s="407">
        <v>0</v>
      </c>
      <c r="AK2435" s="408">
        <v>2.9102160056021099E-20</v>
      </c>
      <c r="AL2435" s="407">
        <v>0</v>
      </c>
      <c r="AM2435" s="408">
        <v>0</v>
      </c>
      <c r="AN2435" s="407">
        <v>0</v>
      </c>
      <c r="AO2435" s="408">
        <v>0</v>
      </c>
      <c r="AP2435" s="407">
        <v>0</v>
      </c>
      <c r="AQ2435" s="408">
        <v>8.4011707680287397E-21</v>
      </c>
      <c r="AR2435" s="407">
        <v>0</v>
      </c>
      <c r="AT2435" s="406">
        <v>0</v>
      </c>
      <c r="AU2435" s="407">
        <v>0</v>
      </c>
      <c r="AV2435" s="408">
        <v>-4.9578015553507899E-13</v>
      </c>
      <c r="AW2435" s="407">
        <v>-1.11022302462516E-12</v>
      </c>
      <c r="AX2435" s="408">
        <v>0</v>
      </c>
      <c r="AY2435" s="407">
        <v>0</v>
      </c>
      <c r="AZ2435" s="408">
        <v>0</v>
      </c>
      <c r="BA2435" s="407">
        <v>0</v>
      </c>
      <c r="BB2435" s="408">
        <v>-2.26910886769678E-13</v>
      </c>
      <c r="BC2435" s="407">
        <v>-5.0813185686691703E-13</v>
      </c>
    </row>
    <row r="2436" spans="1:55" x14ac:dyDescent="0.35">
      <c r="A2436" s="385" cm="1">
        <f t="array" ref="A2436">IFERROR(_xlfn.IFS(AND(F2436="Renta Variable",O2436=1),IFERROR(MATCH(B2436,[1]RV_Det!C:C,0),"Rev"),AND(J2436="Corporativa",O2436=1,I2436="EM"),IFERROR(MATCH(B2436,[1]RF_Corps!B:B,0),"Rev"),AND(F2436="Alternativos",O2436=1),IFERROR(MATCH(B2436,[1]Rep4!C:C,0),"Rev")),"")</f>
        <v>47</v>
      </c>
      <c r="B2436" s="394" t="s">
        <v>6453</v>
      </c>
      <c r="C2436" s="409" t="s">
        <v>6454</v>
      </c>
      <c r="D2436" s="395" t="s">
        <v>6455</v>
      </c>
      <c r="E2436" s="396" t="str">
        <f>IF(B2436="","",INDEX([1]CatGlob!$S:$S,IFERROR(MATCH(MID(B2436,7,1),[1]CatGlob!$R:$R,0),MATCH(MID(B2436,1,2),[1]CatGlob!$R:$R,0))))</f>
        <v>NSOL</v>
      </c>
      <c r="F2436" s="397" t="s">
        <v>43</v>
      </c>
      <c r="G2436" s="398" t="s">
        <v>4659</v>
      </c>
      <c r="H2436" s="399" t="s">
        <v>6242</v>
      </c>
      <c r="I2436" s="399" t="s">
        <v>600</v>
      </c>
      <c r="J2436" s="399" t="s">
        <v>600</v>
      </c>
      <c r="K2436" s="396" t="s">
        <v>600</v>
      </c>
      <c r="L2436" s="400" t="str">
        <f>IF(ISERROR(MATCH(M2436,M$10:M2435,0)),M2436,"")</f>
        <v/>
      </c>
      <c r="M2436" s="401" t="str">
        <f>IF(B2436="","",IF(ISERROR(MATCH(F2436&amp;"_"&amp;G2436&amp;"_"&amp;H2436&amp;"_"&amp;I2436&amp;"_"&amp;J2436&amp;IF(K2436="","","_"&amp;K2436),[1]CatGlob!$B:$B,0)),F2436&amp;"_"&amp;G2436&amp;"_"&amp;H2436&amp;"_"&amp;I2436&amp;"_"&amp;J2436&amp;IF(K2436="","","_"&amp;K2436),INDEX([1]CatGlob!$C:$C,MATCH(F2436&amp;"_"&amp;G2436&amp;"_"&amp;H2436&amp;"_"&amp;I2436&amp;"_"&amp;J2436&amp;IF(K2436="","","_"&amp;K2436),[1]CatGlob!$B:$B,0))))</f>
        <v>RVL_M&amp;C</v>
      </c>
      <c r="N2436" s="402" t="str">
        <f t="shared" si="75"/>
        <v/>
      </c>
      <c r="O2436" s="402">
        <f t="shared" si="74"/>
        <v>1</v>
      </c>
      <c r="P2436" s="401" t="str">
        <f>IF(LEN(B2436)&gt;8,INDEX([1]CatGlob!$X:$X,MATCH(M2436,[1]CatGlob!$W:$W,0)),"")</f>
        <v>PE</v>
      </c>
      <c r="Q2436" s="403" t="str">
        <f>INDEX([1]CatGlob!P:P,MATCH(M2436,[1]CatGlob!O:O,0))</f>
        <v>RVL</v>
      </c>
      <c r="R2436" s="403" t="s">
        <v>601</v>
      </c>
      <c r="S2436" s="403" t="s">
        <v>601</v>
      </c>
      <c r="T2436" s="403" t="str">
        <f>INDEX([1]CatGlob!$D:$D,MATCH($M2436,[1]CatGlob!$C:$C,0))</f>
        <v>RVL</v>
      </c>
      <c r="U2436" s="403" t="s">
        <v>6395</v>
      </c>
      <c r="V2436" s="404" t="str">
        <f>INDEX([1]CatGlob!$F:$F,MATCH($M2436,[1]CatGlob!$C:$C,0))</f>
        <v>RVL</v>
      </c>
      <c r="W2436" s="405"/>
      <c r="X2436" s="406">
        <v>3.6822342863405801E-3</v>
      </c>
      <c r="Y2436" s="407">
        <v>-0.28518687163026102</v>
      </c>
      <c r="Z2436" s="408">
        <v>-1.03521832173137E-4</v>
      </c>
      <c r="AA2436" s="407">
        <v>8.0177047867557895E-3</v>
      </c>
      <c r="AB2436" s="408">
        <v>2.24024652524083E-3</v>
      </c>
      <c r="AC2436" s="407">
        <v>-0.17350577082631</v>
      </c>
      <c r="AD2436" s="408">
        <v>-2.39490933794688E-4</v>
      </c>
      <c r="AE2436" s="407">
        <v>1.8548431435228E-2</v>
      </c>
      <c r="AF2436" s="408">
        <v>1.0377408103657399E-3</v>
      </c>
      <c r="AG2436" s="407">
        <v>-8.0372413121780797E-2</v>
      </c>
      <c r="AI2436" s="406">
        <v>3.5928303008590499E-3</v>
      </c>
      <c r="AJ2436" s="407">
        <v>-0.27826258573559998</v>
      </c>
      <c r="AK2436" s="408">
        <v>-1.5557020078269901E-3</v>
      </c>
      <c r="AL2436" s="407">
        <v>0.120488202079994</v>
      </c>
      <c r="AM2436" s="408">
        <v>-1.6217979309867199E-3</v>
      </c>
      <c r="AN2436" s="407">
        <v>0.125607292309482</v>
      </c>
      <c r="AO2436" s="408">
        <v>1.1853046726590299E-3</v>
      </c>
      <c r="AP2436" s="407">
        <v>-9.1801147139580805E-2</v>
      </c>
      <c r="AQ2436" s="408">
        <v>-8.5348851153748805E-4</v>
      </c>
      <c r="AR2436" s="407">
        <v>6.6102181352543296E-2</v>
      </c>
      <c r="AT2436" s="406">
        <v>9.4765413689055396E-3</v>
      </c>
      <c r="AU2436" s="407">
        <v>-0.73395253444297204</v>
      </c>
      <c r="AV2436" s="408">
        <v>-7.1968530775418597E-3</v>
      </c>
      <c r="AW2436" s="407">
        <v>0.55739202211579897</v>
      </c>
      <c r="AX2436" s="408">
        <v>1.9748630406994701E-3</v>
      </c>
      <c r="AY2436" s="407">
        <v>-0.15295197662079699</v>
      </c>
      <c r="AZ2436" s="408">
        <v>4.2543668327814999E-3</v>
      </c>
      <c r="BA2436" s="407">
        <v>-0.32949819958716398</v>
      </c>
      <c r="BB2436" s="408">
        <v>-1.5559594400255999E-3</v>
      </c>
      <c r="BC2436" s="407">
        <v>0.120508140052596</v>
      </c>
    </row>
    <row r="2437" spans="1:55" x14ac:dyDescent="0.35">
      <c r="A2437" s="385" cm="1">
        <f t="array" ref="A2437">IFERROR(_xlfn.IFS(AND(F2437="Renta Variable",O2437=1),IFERROR(MATCH(B2437,[1]RV_Det!C:C,0),"Rev"),AND(J2437="Corporativa",O2437=1,I2437="EM"),IFERROR(MATCH(B2437,[1]RF_Corps!B:B,0),"Rev"),AND(F2437="Alternativos",O2437=1),IFERROR(MATCH(B2437,[1]Rep4!C:C,0),"Rev")),"")</f>
        <v>57</v>
      </c>
      <c r="B2437" s="394" t="s">
        <v>6456</v>
      </c>
      <c r="C2437" s="409" t="s">
        <v>6457</v>
      </c>
      <c r="D2437" s="395" t="s">
        <v>6458</v>
      </c>
      <c r="E2437" s="396" t="str">
        <f>IF(B2437="","",INDEX([1]CatGlob!$S:$S,IFERROR(MATCH(MID(B2437,7,1),[1]CatGlob!$R:$R,0),MATCH(MID(B2437,1,2),[1]CatGlob!$R:$R,0))))</f>
        <v>NSOL</v>
      </c>
      <c r="F2437" s="397" t="s">
        <v>43</v>
      </c>
      <c r="G2437" s="398" t="s">
        <v>4659</v>
      </c>
      <c r="H2437" s="399" t="s">
        <v>6242</v>
      </c>
      <c r="I2437" s="399" t="s">
        <v>600</v>
      </c>
      <c r="J2437" s="399" t="s">
        <v>600</v>
      </c>
      <c r="K2437" s="396" t="s">
        <v>600</v>
      </c>
      <c r="L2437" s="400" t="str">
        <f>IF(ISERROR(MATCH(M2437,M$10:M2436,0)),M2437,"")</f>
        <v/>
      </c>
      <c r="M2437" s="401" t="str">
        <f>IF(B2437="","",IF(ISERROR(MATCH(F2437&amp;"_"&amp;G2437&amp;"_"&amp;H2437&amp;"_"&amp;I2437&amp;"_"&amp;J2437&amp;IF(K2437="","","_"&amp;K2437),[1]CatGlob!$B:$B,0)),F2437&amp;"_"&amp;G2437&amp;"_"&amp;H2437&amp;"_"&amp;I2437&amp;"_"&amp;J2437&amp;IF(K2437="","","_"&amp;K2437),INDEX([1]CatGlob!$C:$C,MATCH(F2437&amp;"_"&amp;G2437&amp;"_"&amp;H2437&amp;"_"&amp;I2437&amp;"_"&amp;J2437&amp;IF(K2437="","","_"&amp;K2437),[1]CatGlob!$B:$B,0))))</f>
        <v>RVL_M&amp;C</v>
      </c>
      <c r="N2437" s="402" t="str">
        <f t="shared" si="75"/>
        <v/>
      </c>
      <c r="O2437" s="402">
        <f t="shared" si="74"/>
        <v>1</v>
      </c>
      <c r="P2437" s="401" t="str">
        <f>IF(LEN(B2437)&gt;8,INDEX([1]CatGlob!$X:$X,MATCH(M2437,[1]CatGlob!$W:$W,0)),"")</f>
        <v>PE</v>
      </c>
      <c r="Q2437" s="403" t="str">
        <f>INDEX([1]CatGlob!P:P,MATCH(M2437,[1]CatGlob!O:O,0))</f>
        <v>RVL</v>
      </c>
      <c r="R2437" s="403" t="s">
        <v>601</v>
      </c>
      <c r="S2437" s="403" t="s">
        <v>601</v>
      </c>
      <c r="T2437" s="403" t="str">
        <f>INDEX([1]CatGlob!$D:$D,MATCH($M2437,[1]CatGlob!$C:$C,0))</f>
        <v>RVL</v>
      </c>
      <c r="U2437" s="403" t="s">
        <v>6395</v>
      </c>
      <c r="V2437" s="404" t="str">
        <f>INDEX([1]CatGlob!$F:$F,MATCH($M2437,[1]CatGlob!$C:$C,0))</f>
        <v>RVL</v>
      </c>
      <c r="W2437" s="405"/>
      <c r="X2437" s="406">
        <v>6.8351322418433299E-3</v>
      </c>
      <c r="Y2437" s="407">
        <v>-9.0067433577978306E-2</v>
      </c>
      <c r="Z2437" s="408">
        <v>1.13419871811793E-4</v>
      </c>
      <c r="AA2437" s="407">
        <v>-1.49454851938735E-3</v>
      </c>
      <c r="AB2437" s="408">
        <v>9.4835828260726599E-4</v>
      </c>
      <c r="AC2437" s="407">
        <v>-1.2496641411674499E-2</v>
      </c>
      <c r="AD2437" s="408">
        <v>-4.24010558606591E-4</v>
      </c>
      <c r="AE2437" s="407">
        <v>5.5872427151548703E-3</v>
      </c>
      <c r="AF2437" s="408">
        <v>3.4302081439174E-4</v>
      </c>
      <c r="AG2437" s="407">
        <v>-4.52003023831827E-3</v>
      </c>
      <c r="AI2437" s="406">
        <v>1.25235442876746E-2</v>
      </c>
      <c r="AJ2437" s="407">
        <v>-0.16502438480725501</v>
      </c>
      <c r="AK2437" s="408">
        <v>-1.6335934580716601E-3</v>
      </c>
      <c r="AL2437" s="407">
        <v>2.1526075146827101E-2</v>
      </c>
      <c r="AM2437" s="408">
        <v>2.4290972932416799E-3</v>
      </c>
      <c r="AN2437" s="407">
        <v>-3.2008533467076099E-2</v>
      </c>
      <c r="AO2437" s="408">
        <v>2.58651743651821E-3</v>
      </c>
      <c r="AP2437" s="407">
        <v>-3.40828793310433E-2</v>
      </c>
      <c r="AQ2437" s="408">
        <v>1.29830160207886E-3</v>
      </c>
      <c r="AR2437" s="407">
        <v>-1.7107890406914399E-2</v>
      </c>
      <c r="AT2437" s="406">
        <v>2.4542290894227801E-2</v>
      </c>
      <c r="AU2437" s="407">
        <v>-0.32339698439631798</v>
      </c>
      <c r="AV2437" s="408">
        <v>-6.8395165637109897E-3</v>
      </c>
      <c r="AW2437" s="407">
        <v>9.0125206362312596E-2</v>
      </c>
      <c r="AX2437" s="408">
        <v>2.20091332234234E-3</v>
      </c>
      <c r="AY2437" s="407">
        <v>-2.90017233695039E-2</v>
      </c>
      <c r="AZ2437" s="408">
        <v>1.20918231335084E-2</v>
      </c>
      <c r="BA2437" s="407">
        <v>-0.159335538564287</v>
      </c>
      <c r="BB2437" s="408">
        <v>9.5709863609908202E-4</v>
      </c>
      <c r="BC2437" s="407">
        <v>-1.2611814195107301E-2</v>
      </c>
    </row>
    <row r="2438" spans="1:55" x14ac:dyDescent="0.35">
      <c r="A2438" s="385" t="str" cm="1">
        <f t="array" ref="A2438">IFERROR(_xlfn.IFS(AND(F2438="Renta Variable",O2438=1),IFERROR(MATCH(B2438,[1]RV_Det!C:C,0),"Rev"),AND(J2438="Corporativa",O2438=1,I2438="EM"),IFERROR(MATCH(B2438,[1]RF_Corps!B:B,0),"Rev"),AND(F2438="Alternativos",O2438=1),IFERROR(MATCH(B2438,[1]Rep4!C:C,0),"Rev")),"")</f>
        <v/>
      </c>
      <c r="B2438" s="447" t="s">
        <v>6459</v>
      </c>
      <c r="C2438" s="409" t="s">
        <v>6460</v>
      </c>
      <c r="D2438" s="395" t="s">
        <v>6461</v>
      </c>
      <c r="E2438" s="396" t="str">
        <f>IF(B2438="","",INDEX([1]CatGlob!$S:$S,IFERROR(MATCH(MID(B2438,7,1),[1]CatGlob!$R:$R,0),MATCH(MID(B2438,1,2),[1]CatGlob!$R:$R,0))))</f>
        <v>NSOL</v>
      </c>
      <c r="F2438" s="397" t="s">
        <v>43</v>
      </c>
      <c r="G2438" s="398" t="s">
        <v>4659</v>
      </c>
      <c r="H2438" s="399" t="s">
        <v>6242</v>
      </c>
      <c r="I2438" s="399" t="s">
        <v>600</v>
      </c>
      <c r="J2438" s="399" t="s">
        <v>600</v>
      </c>
      <c r="K2438" s="396" t="s">
        <v>600</v>
      </c>
      <c r="L2438" s="400" t="str">
        <f>IF(ISERROR(MATCH(M2438,M$10:M2437,0)),M2438,"")</f>
        <v/>
      </c>
      <c r="M2438" s="401" t="str">
        <f>IF(B2438="","",IF(ISERROR(MATCH(F2438&amp;"_"&amp;G2438&amp;"_"&amp;H2438&amp;"_"&amp;I2438&amp;"_"&amp;J2438&amp;IF(K2438="","","_"&amp;K2438),[1]CatGlob!$B:$B,0)),F2438&amp;"_"&amp;G2438&amp;"_"&amp;H2438&amp;"_"&amp;I2438&amp;"_"&amp;J2438&amp;IF(K2438="","","_"&amp;K2438),INDEX([1]CatGlob!$C:$C,MATCH(F2438&amp;"_"&amp;G2438&amp;"_"&amp;H2438&amp;"_"&amp;I2438&amp;"_"&amp;J2438&amp;IF(K2438="","","_"&amp;K2438),[1]CatGlob!$B:$B,0))))</f>
        <v>RVL_M&amp;C</v>
      </c>
      <c r="N2438" s="402" t="str">
        <f t="shared" si="75"/>
        <v/>
      </c>
      <c r="O2438" s="402" t="str">
        <f t="shared" si="74"/>
        <v/>
      </c>
      <c r="P2438" s="401" t="str">
        <f>IF(LEN(B2438)&gt;8,INDEX([1]CatGlob!$X:$X,MATCH(M2438,[1]CatGlob!$W:$W,0)),"")</f>
        <v>PE</v>
      </c>
      <c r="Q2438" s="403" t="str">
        <f>INDEX([1]CatGlob!P:P,MATCH(M2438,[1]CatGlob!O:O,0))</f>
        <v>RVL</v>
      </c>
      <c r="R2438" s="403" t="s">
        <v>601</v>
      </c>
      <c r="S2438" s="403" t="s">
        <v>601</v>
      </c>
      <c r="T2438" s="403" t="str">
        <f>INDEX([1]CatGlob!$D:$D,MATCH($M2438,[1]CatGlob!$C:$C,0))</f>
        <v>RVL</v>
      </c>
      <c r="U2438" s="403" t="s">
        <v>6395</v>
      </c>
      <c r="V2438" s="404" t="str">
        <f>INDEX([1]CatGlob!$F:$F,MATCH($M2438,[1]CatGlob!$C:$C,0))</f>
        <v>RVL</v>
      </c>
      <c r="W2438" s="405"/>
      <c r="X2438" s="406">
        <v>0</v>
      </c>
      <c r="Y2438" s="407">
        <v>0</v>
      </c>
      <c r="Z2438" s="408">
        <v>0</v>
      </c>
      <c r="AA2438" s="407">
        <v>0</v>
      </c>
      <c r="AB2438" s="408">
        <v>0</v>
      </c>
      <c r="AC2438" s="407">
        <v>0</v>
      </c>
      <c r="AD2438" s="408">
        <v>0</v>
      </c>
      <c r="AE2438" s="407">
        <v>0</v>
      </c>
      <c r="AF2438" s="408">
        <v>0</v>
      </c>
      <c r="AG2438" s="407">
        <v>0</v>
      </c>
      <c r="AI2438" s="406">
        <v>0</v>
      </c>
      <c r="AJ2438" s="407">
        <v>0</v>
      </c>
      <c r="AK2438" s="408">
        <v>0</v>
      </c>
      <c r="AL2438" s="407">
        <v>0</v>
      </c>
      <c r="AM2438" s="408">
        <v>0</v>
      </c>
      <c r="AN2438" s="407">
        <v>0</v>
      </c>
      <c r="AO2438" s="408">
        <v>0</v>
      </c>
      <c r="AP2438" s="407">
        <v>0</v>
      </c>
      <c r="AQ2438" s="408">
        <v>0</v>
      </c>
      <c r="AR2438" s="407">
        <v>0</v>
      </c>
      <c r="AT2438" s="406">
        <v>0</v>
      </c>
      <c r="AU2438" s="407">
        <v>0</v>
      </c>
      <c r="AV2438" s="408">
        <v>0</v>
      </c>
      <c r="AW2438" s="407">
        <v>0</v>
      </c>
      <c r="AX2438" s="408">
        <v>0</v>
      </c>
      <c r="AY2438" s="407">
        <v>0</v>
      </c>
      <c r="AZ2438" s="408">
        <v>0</v>
      </c>
      <c r="BA2438" s="407">
        <v>0</v>
      </c>
      <c r="BB2438" s="408">
        <v>0</v>
      </c>
      <c r="BC2438" s="407">
        <v>0</v>
      </c>
    </row>
    <row r="2439" spans="1:55" x14ac:dyDescent="0.35">
      <c r="A2439" s="385" t="str" cm="1">
        <f t="array" ref="A2439">IFERROR(_xlfn.IFS(AND(F2439="Renta Variable",O2439=1),IFERROR(MATCH(B2439,[1]RV_Det!C:C,0),"Rev"),AND(J2439="Corporativa",O2439=1,I2439="EM"),IFERROR(MATCH(B2439,[1]RF_Corps!B:B,0),"Rev"),AND(F2439="Alternativos",O2439=1),IFERROR(MATCH(B2439,[1]Rep4!C:C,0),"Rev")),"")</f>
        <v/>
      </c>
      <c r="B2439" s="394" t="s">
        <v>6462</v>
      </c>
      <c r="C2439" s="394" t="s">
        <v>6463</v>
      </c>
      <c r="D2439" s="395" t="s">
        <v>6443</v>
      </c>
      <c r="E2439" s="396" t="str">
        <f>IF(B2439="","",INDEX([1]CatGlob!$S:$S,IFERROR(MATCH(MID(B2439,7,1),[1]CatGlob!$R:$R,0),MATCH(MID(B2439,1,2),[1]CatGlob!$R:$R,0))))</f>
        <v>DOL</v>
      </c>
      <c r="F2439" s="397" t="s">
        <v>43</v>
      </c>
      <c r="G2439" s="398" t="s">
        <v>4659</v>
      </c>
      <c r="H2439" s="399" t="s">
        <v>6242</v>
      </c>
      <c r="I2439" s="399" t="s">
        <v>600</v>
      </c>
      <c r="J2439" s="399" t="s">
        <v>600</v>
      </c>
      <c r="K2439" s="396" t="s">
        <v>600</v>
      </c>
      <c r="L2439" s="400" t="str">
        <f>IF(ISERROR(MATCH(M2439,M$10:M2438,0)),M2439,"")</f>
        <v/>
      </c>
      <c r="M2439" s="401" t="str">
        <f>IF(B2439="","",IF(ISERROR(MATCH(F2439&amp;"_"&amp;G2439&amp;"_"&amp;H2439&amp;"_"&amp;I2439&amp;"_"&amp;J2439&amp;IF(K2439="","","_"&amp;K2439),[1]CatGlob!$B:$B,0)),F2439&amp;"_"&amp;G2439&amp;"_"&amp;H2439&amp;"_"&amp;I2439&amp;"_"&amp;J2439&amp;IF(K2439="","","_"&amp;K2439),INDEX([1]CatGlob!$C:$C,MATCH(F2439&amp;"_"&amp;G2439&amp;"_"&amp;H2439&amp;"_"&amp;I2439&amp;"_"&amp;J2439&amp;IF(K2439="","","_"&amp;K2439),[1]CatGlob!$B:$B,0))))</f>
        <v>RVL_M&amp;C</v>
      </c>
      <c r="N2439" s="402" t="str">
        <f t="shared" si="75"/>
        <v/>
      </c>
      <c r="O2439" s="402" t="str">
        <f t="shared" ref="O2439:O2502" si="76">IF(SUM(ABS(AF2439),ABS(AQ2439),ABS(BB2439))&lt;&gt;0,1,"")</f>
        <v/>
      </c>
      <c r="P2439" s="401" t="str">
        <f>IF(LEN(B2439)&gt;8,INDEX([1]CatGlob!$X:$X,MATCH(M2439,[1]CatGlob!$W:$W,0)),"")</f>
        <v>PE</v>
      </c>
      <c r="Q2439" s="403" t="str">
        <f>INDEX([1]CatGlob!P:P,MATCH(M2439,[1]CatGlob!O:O,0))</f>
        <v>RVL</v>
      </c>
      <c r="R2439" s="403" t="s">
        <v>601</v>
      </c>
      <c r="S2439" s="403" t="s">
        <v>601</v>
      </c>
      <c r="T2439" s="403" t="str">
        <f>INDEX([1]CatGlob!$D:$D,MATCH($M2439,[1]CatGlob!$C:$C,0))</f>
        <v>RVL</v>
      </c>
      <c r="U2439" s="403" t="s">
        <v>6395</v>
      </c>
      <c r="V2439" s="404" t="str">
        <f>INDEX([1]CatGlob!$F:$F,MATCH($M2439,[1]CatGlob!$C:$C,0))</f>
        <v>RVL</v>
      </c>
      <c r="W2439" s="405"/>
      <c r="X2439" s="406">
        <v>0</v>
      </c>
      <c r="Y2439" s="407">
        <v>0</v>
      </c>
      <c r="Z2439" s="408">
        <v>0</v>
      </c>
      <c r="AA2439" s="407">
        <v>0</v>
      </c>
      <c r="AB2439" s="408">
        <v>0</v>
      </c>
      <c r="AC2439" s="407">
        <v>0</v>
      </c>
      <c r="AD2439" s="408">
        <v>0</v>
      </c>
      <c r="AE2439" s="407">
        <v>0</v>
      </c>
      <c r="AF2439" s="408">
        <v>0</v>
      </c>
      <c r="AG2439" s="407">
        <v>0</v>
      </c>
      <c r="AI2439" s="406">
        <v>0</v>
      </c>
      <c r="AJ2439" s="407">
        <v>0</v>
      </c>
      <c r="AK2439" s="408">
        <v>0</v>
      </c>
      <c r="AL2439" s="407">
        <v>0</v>
      </c>
      <c r="AM2439" s="408">
        <v>0</v>
      </c>
      <c r="AN2439" s="407">
        <v>0</v>
      </c>
      <c r="AO2439" s="408">
        <v>0</v>
      </c>
      <c r="AP2439" s="407">
        <v>0</v>
      </c>
      <c r="AQ2439" s="408">
        <v>0</v>
      </c>
      <c r="AR2439" s="407">
        <v>0</v>
      </c>
      <c r="AT2439" s="406">
        <v>0</v>
      </c>
      <c r="AU2439" s="407">
        <v>0</v>
      </c>
      <c r="AV2439" s="408">
        <v>0</v>
      </c>
      <c r="AW2439" s="407">
        <v>0</v>
      </c>
      <c r="AX2439" s="408">
        <v>0</v>
      </c>
      <c r="AY2439" s="407">
        <v>0</v>
      </c>
      <c r="AZ2439" s="408">
        <v>0</v>
      </c>
      <c r="BA2439" s="407">
        <v>0</v>
      </c>
      <c r="BB2439" s="408">
        <v>0</v>
      </c>
      <c r="BC2439" s="407">
        <v>0</v>
      </c>
    </row>
    <row r="2440" spans="1:55" x14ac:dyDescent="0.35">
      <c r="A2440" s="385" cm="1">
        <f t="array" ref="A2440">IFERROR(_xlfn.IFS(AND(F2440="Renta Variable",O2440=1),IFERROR(MATCH(B2440,[1]RV_Det!C:C,0),"Rev"),AND(J2440="Corporativa",O2440=1,I2440="EM"),IFERROR(MATCH(B2440,[1]RF_Corps!B:B,0),"Rev"),AND(F2440="Alternativos",O2440=1),IFERROR(MATCH(B2440,[1]Rep4!C:C,0),"Rev")),"")</f>
        <v>49</v>
      </c>
      <c r="B2440" s="393" t="s">
        <v>6464</v>
      </c>
      <c r="C2440" s="422" t="s">
        <v>6465</v>
      </c>
      <c r="D2440" s="395" t="s">
        <v>6466</v>
      </c>
      <c r="E2440" s="396" t="str">
        <f>IF(B2440="","",INDEX([1]CatGlob!$S:$S,IFERROR(MATCH(MID(B2440,7,1),[1]CatGlob!$R:$R,0),MATCH(MID(B2440,1,2),[1]CatGlob!$R:$R,0))))</f>
        <v>DOL</v>
      </c>
      <c r="F2440" s="397" t="s">
        <v>43</v>
      </c>
      <c r="G2440" s="398" t="s">
        <v>4659</v>
      </c>
      <c r="H2440" s="399" t="s">
        <v>6242</v>
      </c>
      <c r="I2440" s="399" t="s">
        <v>600</v>
      </c>
      <c r="J2440" s="399" t="s">
        <v>600</v>
      </c>
      <c r="K2440" s="396" t="s">
        <v>600</v>
      </c>
      <c r="L2440" s="400" t="str">
        <f>IF(ISERROR(MATCH(M2440,M$10:M2439,0)),M2440,"")</f>
        <v/>
      </c>
      <c r="M2440" s="401" t="str">
        <f>IF(B2440="","",IF(ISERROR(MATCH(F2440&amp;"_"&amp;G2440&amp;"_"&amp;H2440&amp;"_"&amp;I2440&amp;"_"&amp;J2440&amp;IF(K2440="","","_"&amp;K2440),[1]CatGlob!$B:$B,0)),F2440&amp;"_"&amp;G2440&amp;"_"&amp;H2440&amp;"_"&amp;I2440&amp;"_"&amp;J2440&amp;IF(K2440="","","_"&amp;K2440),INDEX([1]CatGlob!$C:$C,MATCH(F2440&amp;"_"&amp;G2440&amp;"_"&amp;H2440&amp;"_"&amp;I2440&amp;"_"&amp;J2440&amp;IF(K2440="","","_"&amp;K2440),[1]CatGlob!$B:$B,0))))</f>
        <v>RVL_M&amp;C</v>
      </c>
      <c r="N2440" s="402" t="str">
        <f t="shared" si="75"/>
        <v/>
      </c>
      <c r="O2440" s="402">
        <f t="shared" si="76"/>
        <v>1</v>
      </c>
      <c r="P2440" s="401" t="str">
        <f>IF(LEN(B2440)&gt;8,INDEX([1]CatGlob!$X:$X,MATCH(M2440,[1]CatGlob!$W:$W,0)),"")</f>
        <v>PE</v>
      </c>
      <c r="Q2440" s="403" t="str">
        <f>INDEX([1]CatGlob!P:P,MATCH(M2440,[1]CatGlob!O:O,0))</f>
        <v>RVL</v>
      </c>
      <c r="R2440" s="403" t="s">
        <v>601</v>
      </c>
      <c r="S2440" s="403" t="s">
        <v>601</v>
      </c>
      <c r="T2440" s="403" t="str">
        <f>INDEX([1]CatGlob!$D:$D,MATCH($M2440,[1]CatGlob!$C:$C,0))</f>
        <v>RVL</v>
      </c>
      <c r="U2440" s="403" t="s">
        <v>6395</v>
      </c>
      <c r="V2440" s="404" t="str">
        <f>INDEX([1]CatGlob!$F:$F,MATCH($M2440,[1]CatGlob!$C:$C,0))</f>
        <v>RVL</v>
      </c>
      <c r="W2440" s="405"/>
      <c r="X2440" s="406">
        <v>8.8717178348451801E-4</v>
      </c>
      <c r="Y2440" s="407">
        <v>-3.8876199859316802E-3</v>
      </c>
      <c r="Z2440" s="408">
        <v>7.2057816127941E-4</v>
      </c>
      <c r="AA2440" s="407">
        <v>-3.1576004932976102E-3</v>
      </c>
      <c r="AB2440" s="408">
        <v>-4.7629476292900799E-4</v>
      </c>
      <c r="AC2440" s="407">
        <v>2.0871414907475102E-3</v>
      </c>
      <c r="AD2440" s="408">
        <v>8.8717178348451801E-4</v>
      </c>
      <c r="AE2440" s="407">
        <v>-3.8876199859316802E-3</v>
      </c>
      <c r="AF2440" s="408">
        <v>1.72939564465962E-4</v>
      </c>
      <c r="AG2440" s="407">
        <v>-7.5782764973586101E-4</v>
      </c>
      <c r="AI2440" s="406">
        <v>2.62981250256349E-3</v>
      </c>
      <c r="AJ2440" s="407">
        <v>-1.15239368903008E-2</v>
      </c>
      <c r="AK2440" s="408">
        <v>1.5793820347551001E-3</v>
      </c>
      <c r="AL2440" s="407">
        <v>-6.9209112352197604E-3</v>
      </c>
      <c r="AM2440" s="408">
        <v>2.0159878839768001E-3</v>
      </c>
      <c r="AN2440" s="407">
        <v>-8.8341344206543902E-3</v>
      </c>
      <c r="AO2440" s="408">
        <v>2.62981250256349E-3</v>
      </c>
      <c r="AP2440" s="407">
        <v>-1.15239368903008E-2</v>
      </c>
      <c r="AQ2440" s="408">
        <v>2.05378180887043E-3</v>
      </c>
      <c r="AR2440" s="407">
        <v>-8.9997488148529405E-3</v>
      </c>
      <c r="AT2440" s="406">
        <v>6.5196955087102803E-3</v>
      </c>
      <c r="AU2440" s="407">
        <v>-2.8569549926915599E-2</v>
      </c>
      <c r="AV2440" s="408">
        <v>5.3969044060384096E-3</v>
      </c>
      <c r="AW2440" s="407">
        <v>-2.3649437258521599E-2</v>
      </c>
      <c r="AX2440" s="408">
        <v>2.6853960653607E-3</v>
      </c>
      <c r="AY2440" s="407">
        <v>-1.1767506145066201E-2</v>
      </c>
      <c r="AZ2440" s="408">
        <v>6.5196955087102803E-3</v>
      </c>
      <c r="BA2440" s="407">
        <v>-2.8569549926915599E-2</v>
      </c>
      <c r="BB2440" s="408">
        <v>5.0482380843760201E-3</v>
      </c>
      <c r="BC2440" s="407">
        <v>-2.2121568377122199E-2</v>
      </c>
    </row>
    <row r="2441" spans="1:55" x14ac:dyDescent="0.35">
      <c r="A2441" s="385" cm="1">
        <f t="array" ref="A2441">IFERROR(_xlfn.IFS(AND(F2441="Renta Variable",O2441=1),IFERROR(MATCH(B2441,[1]RV_Det!C:C,0),"Rev"),AND(J2441="Corporativa",O2441=1,I2441="EM"),IFERROR(MATCH(B2441,[1]RF_Corps!B:B,0),"Rev"),AND(F2441="Alternativos",O2441=1),IFERROR(MATCH(B2441,[1]Rep4!C:C,0),"Rev")),"")</f>
        <v>115</v>
      </c>
      <c r="B2441" s="393" t="s">
        <v>6467</v>
      </c>
      <c r="C2441" s="422" t="s">
        <v>6468</v>
      </c>
      <c r="D2441" s="395" t="s">
        <v>6469</v>
      </c>
      <c r="E2441" s="396" t="str">
        <f>IF(B2441="","",INDEX([1]CatGlob!$S:$S,IFERROR(MATCH(MID(B2441,7,1),[1]CatGlob!$R:$R,0),MATCH(MID(B2441,1,2),[1]CatGlob!$R:$R,0))))</f>
        <v>NSOL</v>
      </c>
      <c r="F2441" s="397" t="s">
        <v>43</v>
      </c>
      <c r="G2441" s="398" t="s">
        <v>4659</v>
      </c>
      <c r="H2441" s="399" t="s">
        <v>6470</v>
      </c>
      <c r="I2441" s="399" t="s">
        <v>600</v>
      </c>
      <c r="J2441" s="399" t="s">
        <v>600</v>
      </c>
      <c r="K2441" s="396" t="s">
        <v>600</v>
      </c>
      <c r="L2441" s="400" t="str">
        <f>IF(ISERROR(MATCH(M2441,M$10:M2440,0)),M2441,"")</f>
        <v>RVL_OT</v>
      </c>
      <c r="M2441" s="401" t="str">
        <f>IF(B2441="","",IF(ISERROR(MATCH(F2441&amp;"_"&amp;G2441&amp;"_"&amp;H2441&amp;"_"&amp;I2441&amp;"_"&amp;J2441&amp;IF(K2441="","","_"&amp;K2441),[1]CatGlob!$B:$B,0)),F2441&amp;"_"&amp;G2441&amp;"_"&amp;H2441&amp;"_"&amp;I2441&amp;"_"&amp;J2441&amp;IF(K2441="","","_"&amp;K2441),INDEX([1]CatGlob!$C:$C,MATCH(F2441&amp;"_"&amp;G2441&amp;"_"&amp;H2441&amp;"_"&amp;I2441&amp;"_"&amp;J2441&amp;IF(K2441="","","_"&amp;K2441),[1]CatGlob!$B:$B,0))))</f>
        <v>RVL_OT</v>
      </c>
      <c r="N2441" s="402" t="str">
        <f t="shared" si="75"/>
        <v/>
      </c>
      <c r="O2441" s="402">
        <f t="shared" si="76"/>
        <v>1</v>
      </c>
      <c r="P2441" s="401" t="str">
        <f>IF(LEN(B2441)&gt;8,INDEX([1]CatGlob!$X:$X,MATCH(M2441,[1]CatGlob!$W:$W,0)),"")</f>
        <v>PE</v>
      </c>
      <c r="Q2441" s="403" t="str">
        <f>INDEX([1]CatGlob!P:P,MATCH(M2441,[1]CatGlob!O:O,0))</f>
        <v>RVL</v>
      </c>
      <c r="R2441" s="403" t="s">
        <v>601</v>
      </c>
      <c r="S2441" s="403" t="s">
        <v>601</v>
      </c>
      <c r="T2441" s="403" t="str">
        <f>INDEX([1]CatGlob!$D:$D,MATCH($M2441,[1]CatGlob!$C:$C,0))</f>
        <v>RVL</v>
      </c>
      <c r="U2441" s="403" t="s">
        <v>6395</v>
      </c>
      <c r="V2441" s="404" t="str">
        <f>INDEX([1]CatGlob!$F:$F,MATCH($M2441,[1]CatGlob!$C:$C,0))</f>
        <v>RVL</v>
      </c>
      <c r="W2441" s="405"/>
      <c r="X2441" s="406">
        <v>6.8067134274091002E-5</v>
      </c>
      <c r="Y2441" s="407">
        <v>0</v>
      </c>
      <c r="Z2441" s="408">
        <v>6.8067134274091002E-5</v>
      </c>
      <c r="AA2441" s="407">
        <v>0</v>
      </c>
      <c r="AB2441" s="408">
        <v>6.8067134274091002E-5</v>
      </c>
      <c r="AC2441" s="407">
        <v>0</v>
      </c>
      <c r="AD2441" s="408">
        <v>6.8067134274091002E-5</v>
      </c>
      <c r="AE2441" s="407">
        <v>0</v>
      </c>
      <c r="AF2441" s="408">
        <v>6.8067134274091002E-5</v>
      </c>
      <c r="AG2441" s="407">
        <v>0</v>
      </c>
      <c r="AI2441" s="406">
        <v>4.8340499919054302E-5</v>
      </c>
      <c r="AJ2441" s="407">
        <v>0</v>
      </c>
      <c r="AK2441" s="408">
        <v>4.8340499919054302E-5</v>
      </c>
      <c r="AL2441" s="407">
        <v>0</v>
      </c>
      <c r="AM2441" s="408">
        <v>4.8340499919054302E-5</v>
      </c>
      <c r="AN2441" s="407">
        <v>0</v>
      </c>
      <c r="AO2441" s="408">
        <v>4.8340499919054302E-5</v>
      </c>
      <c r="AP2441" s="407">
        <v>0</v>
      </c>
      <c r="AQ2441" s="408">
        <v>4.8340499919054302E-5</v>
      </c>
      <c r="AR2441" s="407">
        <v>0</v>
      </c>
      <c r="AT2441" s="406">
        <v>2.1823645485060101E-5</v>
      </c>
      <c r="AU2441" s="407">
        <v>0</v>
      </c>
      <c r="AV2441" s="408">
        <v>2.1823645485060101E-5</v>
      </c>
      <c r="AW2441" s="407">
        <v>0</v>
      </c>
      <c r="AX2441" s="408">
        <v>2.1823645485060101E-5</v>
      </c>
      <c r="AY2441" s="407">
        <v>0</v>
      </c>
      <c r="AZ2441" s="408">
        <v>2.1823645485060101E-5</v>
      </c>
      <c r="BA2441" s="407">
        <v>0</v>
      </c>
      <c r="BB2441" s="408">
        <v>2.1823645485060101E-5</v>
      </c>
      <c r="BC2441" s="407">
        <v>0</v>
      </c>
    </row>
    <row r="2442" spans="1:55" x14ac:dyDescent="0.35">
      <c r="A2442" s="385" cm="1">
        <f t="array" ref="A2442">IFERROR(_xlfn.IFS(AND(F2442="Renta Variable",O2442=1),IFERROR(MATCH(B2442,[1]RV_Det!C:C,0),"Rev"),AND(J2442="Corporativa",O2442=1,I2442="EM"),IFERROR(MATCH(B2442,[1]RF_Corps!B:B,0),"Rev"),AND(F2442="Alternativos",O2442=1),IFERROR(MATCH(B2442,[1]Rep4!C:C,0),"Rev")),"")</f>
        <v>118</v>
      </c>
      <c r="B2442" s="393" t="s">
        <v>6471</v>
      </c>
      <c r="C2442" s="422" t="s">
        <v>6472</v>
      </c>
      <c r="D2442" s="395" t="s">
        <v>6473</v>
      </c>
      <c r="E2442" s="396" t="str">
        <f>IF(B2442="","",INDEX([1]CatGlob!$S:$S,IFERROR(MATCH(MID(B2442,7,1),[1]CatGlob!$R:$R,0),MATCH(MID(B2442,1,2),[1]CatGlob!$R:$R,0))))</f>
        <v>NSOL</v>
      </c>
      <c r="F2442" s="397" t="s">
        <v>43</v>
      </c>
      <c r="G2442" s="398" t="s">
        <v>4659</v>
      </c>
      <c r="H2442" s="399" t="s">
        <v>6470</v>
      </c>
      <c r="I2442" s="399" t="s">
        <v>600</v>
      </c>
      <c r="J2442" s="399" t="s">
        <v>600</v>
      </c>
      <c r="K2442" s="396" t="s">
        <v>600</v>
      </c>
      <c r="L2442" s="400" t="str">
        <f>IF(ISERROR(MATCH(M2442,M$10:M2441,0)),M2442,"")</f>
        <v/>
      </c>
      <c r="M2442" s="401" t="str">
        <f>IF(B2442="","",IF(ISERROR(MATCH(F2442&amp;"_"&amp;G2442&amp;"_"&amp;H2442&amp;"_"&amp;I2442&amp;"_"&amp;J2442&amp;IF(K2442="","","_"&amp;K2442),[1]CatGlob!$B:$B,0)),F2442&amp;"_"&amp;G2442&amp;"_"&amp;H2442&amp;"_"&amp;I2442&amp;"_"&amp;J2442&amp;IF(K2442="","","_"&amp;K2442),INDEX([1]CatGlob!$C:$C,MATCH(F2442&amp;"_"&amp;G2442&amp;"_"&amp;H2442&amp;"_"&amp;I2442&amp;"_"&amp;J2442&amp;IF(K2442="","","_"&amp;K2442),[1]CatGlob!$B:$B,0))))</f>
        <v>RVL_OT</v>
      </c>
      <c r="N2442" s="402" t="str">
        <f t="shared" ref="N2442:N2505" si="77">+IF(AND(F2442="Renta Fija",SUM(ABS(AF2442),ABS(AQ2442),ABS(BB2442))&lt;&gt;0),IF(GG2442&lt;&gt;0,"","rev"),"")</f>
        <v/>
      </c>
      <c r="O2442" s="402">
        <f t="shared" si="76"/>
        <v>1</v>
      </c>
      <c r="P2442" s="401" t="str">
        <f>IF(LEN(B2442)&gt;8,INDEX([1]CatGlob!$X:$X,MATCH(M2442,[1]CatGlob!$W:$W,0)),"")</f>
        <v>PE</v>
      </c>
      <c r="Q2442" s="403" t="str">
        <f>INDEX([1]CatGlob!P:P,MATCH(M2442,[1]CatGlob!O:O,0))</f>
        <v>RVL</v>
      </c>
      <c r="R2442" s="403" t="s">
        <v>601</v>
      </c>
      <c r="S2442" s="403" t="s">
        <v>601</v>
      </c>
      <c r="T2442" s="403" t="str">
        <f>INDEX([1]CatGlob!$D:$D,MATCH($M2442,[1]CatGlob!$C:$C,0))</f>
        <v>RVL</v>
      </c>
      <c r="U2442" s="403" t="s">
        <v>6395</v>
      </c>
      <c r="V2442" s="404" t="str">
        <f>INDEX([1]CatGlob!$F:$F,MATCH($M2442,[1]CatGlob!$C:$C,0))</f>
        <v>RVL</v>
      </c>
      <c r="W2442" s="405"/>
      <c r="X2442" s="406">
        <v>1.52914611170589E-8</v>
      </c>
      <c r="Y2442" s="407">
        <v>0</v>
      </c>
      <c r="Z2442" s="408">
        <v>1.52914611170589E-8</v>
      </c>
      <c r="AA2442" s="407">
        <v>0</v>
      </c>
      <c r="AB2442" s="408">
        <v>1.52914611170589E-8</v>
      </c>
      <c r="AC2442" s="407">
        <v>0</v>
      </c>
      <c r="AD2442" s="408">
        <v>1.52914611170589E-8</v>
      </c>
      <c r="AE2442" s="407">
        <v>0</v>
      </c>
      <c r="AF2442" s="408">
        <v>1.52914611170589E-8</v>
      </c>
      <c r="AG2442" s="407">
        <v>0</v>
      </c>
      <c r="AI2442" s="406">
        <v>3.14464495200441E-8</v>
      </c>
      <c r="AJ2442" s="407">
        <v>0</v>
      </c>
      <c r="AK2442" s="408">
        <v>3.14464495200441E-8</v>
      </c>
      <c r="AL2442" s="407">
        <v>0</v>
      </c>
      <c r="AM2442" s="408">
        <v>-1.7379485353288001E-8</v>
      </c>
      <c r="AN2442" s="407">
        <v>0</v>
      </c>
      <c r="AO2442" s="408">
        <v>3.1308186087732501E-8</v>
      </c>
      <c r="AP2442" s="407">
        <v>0</v>
      </c>
      <c r="AQ2442" s="408">
        <v>9.7104865065599808E-9</v>
      </c>
      <c r="AR2442" s="407">
        <v>0</v>
      </c>
      <c r="AT2442" s="406">
        <v>2.4661667468590602E-7</v>
      </c>
      <c r="AU2442" s="407">
        <v>0</v>
      </c>
      <c r="AV2442" s="408">
        <v>2.4661667468590602E-7</v>
      </c>
      <c r="AW2442" s="407">
        <v>0</v>
      </c>
      <c r="AX2442" s="408">
        <v>2.4661667468590602E-7</v>
      </c>
      <c r="AY2442" s="407">
        <v>0</v>
      </c>
      <c r="AZ2442" s="408">
        <v>2.4661667468590602E-7</v>
      </c>
      <c r="BA2442" s="407">
        <v>0</v>
      </c>
      <c r="BB2442" s="408">
        <v>2.4661667468590602E-7</v>
      </c>
      <c r="BC2442" s="407">
        <v>0</v>
      </c>
    </row>
    <row r="2443" spans="1:55" x14ac:dyDescent="0.35">
      <c r="A2443" s="385" cm="1">
        <f t="array" ref="A2443">IFERROR(_xlfn.IFS(AND(F2443="Renta Variable",O2443=1),IFERROR(MATCH(B2443,[1]RV_Det!C:C,0),"Rev"),AND(J2443="Corporativa",O2443=1,I2443="EM"),IFERROR(MATCH(B2443,[1]RF_Corps!B:B,0),"Rev"),AND(F2443="Alternativos",O2443=1),IFERROR(MATCH(B2443,[1]Rep4!C:C,0),"Rev")),"")</f>
        <v>119</v>
      </c>
      <c r="B2443" s="393" t="s">
        <v>6474</v>
      </c>
      <c r="C2443" s="422" t="s">
        <v>6475</v>
      </c>
      <c r="D2443" s="395" t="s">
        <v>6476</v>
      </c>
      <c r="E2443" s="396" t="str">
        <f>IF(B2443="","",INDEX([1]CatGlob!$S:$S,IFERROR(MATCH(MID(B2443,7,1),[1]CatGlob!$R:$R,0),MATCH(MID(B2443,1,2),[1]CatGlob!$R:$R,0))))</f>
        <v>NSOL</v>
      </c>
      <c r="F2443" s="397" t="s">
        <v>43</v>
      </c>
      <c r="G2443" s="398" t="s">
        <v>4659</v>
      </c>
      <c r="H2443" s="399" t="s">
        <v>6470</v>
      </c>
      <c r="I2443" s="399" t="s">
        <v>600</v>
      </c>
      <c r="J2443" s="399" t="s">
        <v>600</v>
      </c>
      <c r="K2443" s="396" t="s">
        <v>600</v>
      </c>
      <c r="L2443" s="400" t="str">
        <f>IF(ISERROR(MATCH(M2443,M$10:M2442,0)),M2443,"")</f>
        <v/>
      </c>
      <c r="M2443" s="401" t="str">
        <f>IF(B2443="","",IF(ISERROR(MATCH(F2443&amp;"_"&amp;G2443&amp;"_"&amp;H2443&amp;"_"&amp;I2443&amp;"_"&amp;J2443&amp;IF(K2443="","","_"&amp;K2443),[1]CatGlob!$B:$B,0)),F2443&amp;"_"&amp;G2443&amp;"_"&amp;H2443&amp;"_"&amp;I2443&amp;"_"&amp;J2443&amp;IF(K2443="","","_"&amp;K2443),INDEX([1]CatGlob!$C:$C,MATCH(F2443&amp;"_"&amp;G2443&amp;"_"&amp;H2443&amp;"_"&amp;I2443&amp;"_"&amp;J2443&amp;IF(K2443="","","_"&amp;K2443),[1]CatGlob!$B:$B,0))))</f>
        <v>RVL_OT</v>
      </c>
      <c r="N2443" s="402" t="str">
        <f t="shared" si="77"/>
        <v/>
      </c>
      <c r="O2443" s="402">
        <f t="shared" si="76"/>
        <v>1</v>
      </c>
      <c r="P2443" s="401" t="str">
        <f>IF(LEN(B2443)&gt;8,INDEX([1]CatGlob!$X:$X,MATCH(M2443,[1]CatGlob!$W:$W,0)),"")</f>
        <v>PE</v>
      </c>
      <c r="Q2443" s="403" t="str">
        <f>INDEX([1]CatGlob!P:P,MATCH(M2443,[1]CatGlob!O:O,0))</f>
        <v>RVL</v>
      </c>
      <c r="R2443" s="403" t="s">
        <v>601</v>
      </c>
      <c r="S2443" s="403" t="s">
        <v>601</v>
      </c>
      <c r="T2443" s="403" t="str">
        <f>INDEX([1]CatGlob!$D:$D,MATCH($M2443,[1]CatGlob!$C:$C,0))</f>
        <v>RVL</v>
      </c>
      <c r="U2443" s="403" t="s">
        <v>6395</v>
      </c>
      <c r="V2443" s="404" t="str">
        <f>INDEX([1]CatGlob!$F:$F,MATCH($M2443,[1]CatGlob!$C:$C,0))</f>
        <v>RVL</v>
      </c>
      <c r="W2443" s="405"/>
      <c r="X2443" s="406">
        <v>5.3697614525490597E-4</v>
      </c>
      <c r="Y2443" s="407">
        <v>0</v>
      </c>
      <c r="Z2443" s="408">
        <v>-9.9124771861952698E-5</v>
      </c>
      <c r="AA2443" s="407">
        <v>0</v>
      </c>
      <c r="AB2443" s="408">
        <v>-4.7948584665695499E-5</v>
      </c>
      <c r="AC2443" s="407">
        <v>0</v>
      </c>
      <c r="AD2443" s="408">
        <v>-3.1383126599327399E-4</v>
      </c>
      <c r="AE2443" s="407">
        <v>0</v>
      </c>
      <c r="AF2443" s="408">
        <v>-1.50830156090921E-4</v>
      </c>
      <c r="AG2443" s="407">
        <v>0</v>
      </c>
      <c r="AI2443" s="406">
        <v>1.2092876883249401E-3</v>
      </c>
      <c r="AJ2443" s="407">
        <v>0</v>
      </c>
      <c r="AK2443" s="408">
        <v>8.1743881084145794E-5</v>
      </c>
      <c r="AL2443" s="407">
        <v>0</v>
      </c>
      <c r="AM2443" s="408">
        <v>6.7146154531290701E-5</v>
      </c>
      <c r="AN2443" s="407">
        <v>0</v>
      </c>
      <c r="AO2443" s="408">
        <v>-4.3243341231783402E-5</v>
      </c>
      <c r="AP2443" s="407">
        <v>0</v>
      </c>
      <c r="AQ2443" s="408">
        <v>4.1896728052720399E-5</v>
      </c>
      <c r="AR2443" s="407">
        <v>0</v>
      </c>
      <c r="AT2443" s="406">
        <v>3.7655666441349599E-3</v>
      </c>
      <c r="AU2443" s="407">
        <v>0</v>
      </c>
      <c r="AV2443" s="408">
        <v>8.2251924193587703E-5</v>
      </c>
      <c r="AW2443" s="407">
        <v>0</v>
      </c>
      <c r="AX2443" s="408">
        <v>6.8569030702063803E-5</v>
      </c>
      <c r="AY2443" s="407">
        <v>0</v>
      </c>
      <c r="AZ2443" s="408">
        <v>-1.5522450614873699E-3</v>
      </c>
      <c r="BA2443" s="407">
        <v>0</v>
      </c>
      <c r="BB2443" s="408">
        <v>-3.9938097387999402E-4</v>
      </c>
      <c r="BC2443" s="407">
        <v>0</v>
      </c>
    </row>
    <row r="2444" spans="1:55" x14ac:dyDescent="0.35">
      <c r="A2444" s="385" cm="1">
        <f t="array" ref="A2444">IFERROR(_xlfn.IFS(AND(F2444="Renta Variable",O2444=1),IFERROR(MATCH(B2444,[1]RV_Det!C:C,0),"Rev"),AND(J2444="Corporativa",O2444=1,I2444="EM"),IFERROR(MATCH(B2444,[1]RF_Corps!B:B,0),"Rev"),AND(F2444="Alternativos",O2444=1),IFERROR(MATCH(B2444,[1]Rep4!C:C,0),"Rev")),"")</f>
        <v>80</v>
      </c>
      <c r="B2444" s="393" t="s">
        <v>6477</v>
      </c>
      <c r="C2444" s="422" t="s">
        <v>6478</v>
      </c>
      <c r="D2444" s="395" t="s">
        <v>6479</v>
      </c>
      <c r="E2444" s="396" t="str">
        <f>IF(B2444="","",INDEX([1]CatGlob!$S:$S,IFERROR(MATCH(MID(B2444,7,1),[1]CatGlob!$R:$R,0),MATCH(MID(B2444,1,2),[1]CatGlob!$R:$R,0))))</f>
        <v>HKD</v>
      </c>
      <c r="F2444" s="397" t="s">
        <v>43</v>
      </c>
      <c r="G2444" s="398" t="s">
        <v>4659</v>
      </c>
      <c r="H2444" s="399" t="s">
        <v>4660</v>
      </c>
      <c r="I2444" s="399" t="s">
        <v>6272</v>
      </c>
      <c r="J2444" s="399" t="s">
        <v>600</v>
      </c>
      <c r="K2444" s="396" t="s">
        <v>600</v>
      </c>
      <c r="L2444" s="400" t="str">
        <f>IF(ISERROR(MATCH(M2444,M$10:M2443,0)),M2444,"")</f>
        <v/>
      </c>
      <c r="M2444" s="401" t="str">
        <f>IF(B2444="","",IF(ISERROR(MATCH(F2444&amp;"_"&amp;G2444&amp;"_"&amp;H2444&amp;"_"&amp;I2444&amp;"_"&amp;J2444&amp;IF(K2444="","","_"&amp;K2444),[1]CatGlob!$B:$B,0)),F2444&amp;"_"&amp;G2444&amp;"_"&amp;H2444&amp;"_"&amp;I2444&amp;"_"&amp;J2444&amp;IF(K2444="","","_"&amp;K2444),INDEX([1]CatGlob!$C:$C,MATCH(F2444&amp;"_"&amp;G2444&amp;"_"&amp;H2444&amp;"_"&amp;I2444&amp;"_"&amp;J2444&amp;IF(K2444="","","_"&amp;K2444),[1]CatGlob!$B:$B,0))))</f>
        <v>RVL_MM_M</v>
      </c>
      <c r="N2444" s="402" t="str">
        <f t="shared" si="77"/>
        <v/>
      </c>
      <c r="O2444" s="402">
        <f t="shared" si="76"/>
        <v>1</v>
      </c>
      <c r="P2444" s="401" t="str">
        <f>IF(LEN(B2444)&gt;8,INDEX([1]CatGlob!$X:$X,MATCH(M2444,[1]CatGlob!$W:$W,0)),"")</f>
        <v>PE</v>
      </c>
      <c r="Q2444" s="403" t="str">
        <f>INDEX([1]CatGlob!P:P,MATCH(M2444,[1]CatGlob!O:O,0))</f>
        <v>RVL</v>
      </c>
      <c r="R2444" s="403" t="s">
        <v>601</v>
      </c>
      <c r="S2444" s="403" t="s">
        <v>601</v>
      </c>
      <c r="T2444" s="403" t="str">
        <f>INDEX([1]CatGlob!$D:$D,MATCH($M2444,[1]CatGlob!$C:$C,0))</f>
        <v>RVL</v>
      </c>
      <c r="U2444" s="403" t="s">
        <v>6395</v>
      </c>
      <c r="V2444" s="404" t="str">
        <f>INDEX([1]CatGlob!$F:$F,MATCH($M2444,[1]CatGlob!$C:$C,0))</f>
        <v>RVL</v>
      </c>
      <c r="W2444" s="405"/>
      <c r="X2444" s="406">
        <v>0</v>
      </c>
      <c r="Y2444" s="407">
        <v>0</v>
      </c>
      <c r="Z2444" s="408">
        <v>0</v>
      </c>
      <c r="AA2444" s="407">
        <v>0</v>
      </c>
      <c r="AB2444" s="408">
        <v>0</v>
      </c>
      <c r="AC2444" s="407">
        <v>0</v>
      </c>
      <c r="AD2444" s="408">
        <v>0</v>
      </c>
      <c r="AE2444" s="407">
        <v>0</v>
      </c>
      <c r="AF2444" s="408">
        <v>0</v>
      </c>
      <c r="AG2444" s="407">
        <v>0</v>
      </c>
      <c r="AI2444" s="406">
        <v>0</v>
      </c>
      <c r="AJ2444" s="407">
        <v>0</v>
      </c>
      <c r="AK2444" s="408">
        <v>0</v>
      </c>
      <c r="AL2444" s="407">
        <v>0</v>
      </c>
      <c r="AM2444" s="408">
        <v>0</v>
      </c>
      <c r="AN2444" s="407">
        <v>0</v>
      </c>
      <c r="AO2444" s="408">
        <v>0</v>
      </c>
      <c r="AP2444" s="407">
        <v>0</v>
      </c>
      <c r="AQ2444" s="408">
        <v>0</v>
      </c>
      <c r="AR2444" s="407">
        <v>0</v>
      </c>
      <c r="AT2444" s="406">
        <v>0</v>
      </c>
      <c r="AU2444" s="407">
        <v>0</v>
      </c>
      <c r="AV2444" s="408">
        <v>0</v>
      </c>
      <c r="AW2444" s="407">
        <v>0</v>
      </c>
      <c r="AX2444" s="408">
        <v>0</v>
      </c>
      <c r="AY2444" s="407">
        <v>0</v>
      </c>
      <c r="AZ2444" s="408">
        <v>-5.0100695446423195E-4</v>
      </c>
      <c r="BA2444" s="407">
        <v>-0.28473188464106503</v>
      </c>
      <c r="BB2444" s="408">
        <v>-1.4658296582863099E-4</v>
      </c>
      <c r="BC2444" s="407">
        <v>-8.3305917701872401E-2</v>
      </c>
    </row>
    <row r="2445" spans="1:55" x14ac:dyDescent="0.35">
      <c r="A2445" s="385" cm="1">
        <f t="array" ref="A2445">IFERROR(_xlfn.IFS(AND(F2445="Renta Variable",O2445=1),IFERROR(MATCH(B2445,[1]RV_Det!C:C,0),"Rev"),AND(J2445="Corporativa",O2445=1,I2445="EM"),IFERROR(MATCH(B2445,[1]RF_Corps!B:B,0),"Rev"),AND(F2445="Alternativos",O2445=1),IFERROR(MATCH(B2445,[1]Rep4!C:C,0),"Rev")),"")</f>
        <v>82</v>
      </c>
      <c r="B2445" s="393" t="s">
        <v>6480</v>
      </c>
      <c r="C2445" s="422" t="s">
        <v>6481</v>
      </c>
      <c r="D2445" s="395" t="s">
        <v>6482</v>
      </c>
      <c r="E2445" s="396" t="str">
        <f>IF(B2445="","",INDEX([1]CatGlob!$S:$S,IFERROR(MATCH(MID(B2445,7,1),[1]CatGlob!$R:$R,0),MATCH(MID(B2445,1,2),[1]CatGlob!$R:$R,0))))</f>
        <v>NSOL</v>
      </c>
      <c r="F2445" s="397" t="s">
        <v>43</v>
      </c>
      <c r="G2445" s="398" t="s">
        <v>4659</v>
      </c>
      <c r="H2445" s="399" t="s">
        <v>4660</v>
      </c>
      <c r="I2445" s="399" t="s">
        <v>6272</v>
      </c>
      <c r="J2445" s="399" t="s">
        <v>600</v>
      </c>
      <c r="K2445" s="396" t="s">
        <v>600</v>
      </c>
      <c r="L2445" s="400" t="str">
        <f>IF(ISERROR(MATCH(M2445,M$10:M2444,0)),M2445,"")</f>
        <v/>
      </c>
      <c r="M2445" s="401" t="str">
        <f>IF(B2445="","",IF(ISERROR(MATCH(F2445&amp;"_"&amp;G2445&amp;"_"&amp;H2445&amp;"_"&amp;I2445&amp;"_"&amp;J2445&amp;IF(K2445="","","_"&amp;K2445),[1]CatGlob!$B:$B,0)),F2445&amp;"_"&amp;G2445&amp;"_"&amp;H2445&amp;"_"&amp;I2445&amp;"_"&amp;J2445&amp;IF(K2445="","","_"&amp;K2445),INDEX([1]CatGlob!$C:$C,MATCH(F2445&amp;"_"&amp;G2445&amp;"_"&amp;H2445&amp;"_"&amp;I2445&amp;"_"&amp;J2445&amp;IF(K2445="","","_"&amp;K2445),[1]CatGlob!$B:$B,0))))</f>
        <v>RVL_MM_M</v>
      </c>
      <c r="N2445" s="402" t="str">
        <f t="shared" si="77"/>
        <v/>
      </c>
      <c r="O2445" s="402">
        <f t="shared" si="76"/>
        <v>1</v>
      </c>
      <c r="P2445" s="401" t="str">
        <f>IF(LEN(B2445)&gt;8,INDEX([1]CatGlob!$X:$X,MATCH(M2445,[1]CatGlob!$W:$W,0)),"")</f>
        <v>PE</v>
      </c>
      <c r="Q2445" s="403" t="str">
        <f>INDEX([1]CatGlob!P:P,MATCH(M2445,[1]CatGlob!O:O,0))</f>
        <v>RVL</v>
      </c>
      <c r="R2445" s="403" t="s">
        <v>601</v>
      </c>
      <c r="S2445" s="403" t="s">
        <v>601</v>
      </c>
      <c r="T2445" s="403" t="str">
        <f>INDEX([1]CatGlob!$D:$D,MATCH($M2445,[1]CatGlob!$C:$C,0))</f>
        <v>RVL</v>
      </c>
      <c r="U2445" s="403" t="s">
        <v>6395</v>
      </c>
      <c r="V2445" s="404" t="str">
        <f>INDEX([1]CatGlob!$F:$F,MATCH($M2445,[1]CatGlob!$C:$C,0))</f>
        <v>RVL</v>
      </c>
      <c r="W2445" s="405"/>
      <c r="X2445" s="406">
        <v>1.6908487024983599E-8</v>
      </c>
      <c r="Y2445" s="407">
        <v>0</v>
      </c>
      <c r="Z2445" s="408">
        <v>1.6908487024983599E-8</v>
      </c>
      <c r="AA2445" s="407">
        <v>0</v>
      </c>
      <c r="AB2445" s="408">
        <v>1.6908487024983599E-8</v>
      </c>
      <c r="AC2445" s="407">
        <v>0</v>
      </c>
      <c r="AD2445" s="408">
        <v>1.6908487024983599E-8</v>
      </c>
      <c r="AE2445" s="407">
        <v>0</v>
      </c>
      <c r="AF2445" s="408">
        <v>1.6908487024983599E-8</v>
      </c>
      <c r="AG2445" s="407">
        <v>0</v>
      </c>
      <c r="AI2445" s="406">
        <v>3.4771816742763399E-8</v>
      </c>
      <c r="AJ2445" s="407">
        <v>0</v>
      </c>
      <c r="AK2445" s="408">
        <v>3.4771816742763399E-8</v>
      </c>
      <c r="AL2445" s="407">
        <v>0</v>
      </c>
      <c r="AM2445" s="408">
        <v>-1.9217313528603001E-8</v>
      </c>
      <c r="AN2445" s="407">
        <v>0</v>
      </c>
      <c r="AO2445" s="408">
        <v>3.4618932369362301E-8</v>
      </c>
      <c r="AP2445" s="407">
        <v>0</v>
      </c>
      <c r="AQ2445" s="408">
        <v>1.07373411765917E-8</v>
      </c>
      <c r="AR2445" s="407">
        <v>0</v>
      </c>
      <c r="AT2445" s="406">
        <v>2.7269564446129602E-7</v>
      </c>
      <c r="AU2445" s="407">
        <v>0</v>
      </c>
      <c r="AV2445" s="408">
        <v>2.7269564446129602E-7</v>
      </c>
      <c r="AW2445" s="407">
        <v>0</v>
      </c>
      <c r="AX2445" s="408">
        <v>2.7269564446129602E-7</v>
      </c>
      <c r="AY2445" s="407">
        <v>0</v>
      </c>
      <c r="AZ2445" s="408">
        <v>2.7269564446129602E-7</v>
      </c>
      <c r="BA2445" s="407">
        <v>0</v>
      </c>
      <c r="BB2445" s="408">
        <v>2.7269564446129602E-7</v>
      </c>
      <c r="BC2445" s="407">
        <v>0</v>
      </c>
    </row>
    <row r="2446" spans="1:55" x14ac:dyDescent="0.35">
      <c r="A2446" s="385" cm="1">
        <f t="array" ref="A2446">IFERROR(_xlfn.IFS(AND(F2446="Renta Variable",O2446=1),IFERROR(MATCH(B2446,[1]RV_Det!C:C,0),"Rev"),AND(J2446="Corporativa",O2446=1,I2446="EM"),IFERROR(MATCH(B2446,[1]RF_Corps!B:B,0),"Rev"),AND(F2446="Alternativos",O2446=1),IFERROR(MATCH(B2446,[1]Rep4!C:C,0),"Rev")),"")</f>
        <v>83</v>
      </c>
      <c r="B2446" s="393" t="s">
        <v>6483</v>
      </c>
      <c r="C2446" s="422" t="s">
        <v>6484</v>
      </c>
      <c r="D2446" s="395" t="s">
        <v>6485</v>
      </c>
      <c r="E2446" s="396" t="str">
        <f>IF(B2446="","",INDEX([1]CatGlob!$S:$S,IFERROR(MATCH(MID(B2446,7,1),[1]CatGlob!$R:$R,0),MATCH(MID(B2446,1,2),[1]CatGlob!$R:$R,0))))</f>
        <v>NSOL</v>
      </c>
      <c r="F2446" s="397" t="s">
        <v>43</v>
      </c>
      <c r="G2446" s="398" t="s">
        <v>4659</v>
      </c>
      <c r="H2446" s="399" t="s">
        <v>4660</v>
      </c>
      <c r="I2446" s="399" t="s">
        <v>6272</v>
      </c>
      <c r="J2446" s="399" t="s">
        <v>600</v>
      </c>
      <c r="K2446" s="396" t="s">
        <v>600</v>
      </c>
      <c r="L2446" s="400" t="str">
        <f>IF(ISERROR(MATCH(M2446,M$10:M2445,0)),M2446,"")</f>
        <v/>
      </c>
      <c r="M2446" s="401" t="str">
        <f>IF(B2446="","",IF(ISERROR(MATCH(F2446&amp;"_"&amp;G2446&amp;"_"&amp;H2446&amp;"_"&amp;I2446&amp;"_"&amp;J2446&amp;IF(K2446="","","_"&amp;K2446),[1]CatGlob!$B:$B,0)),F2446&amp;"_"&amp;G2446&amp;"_"&amp;H2446&amp;"_"&amp;I2446&amp;"_"&amp;J2446&amp;IF(K2446="","","_"&amp;K2446),INDEX([1]CatGlob!$C:$C,MATCH(F2446&amp;"_"&amp;G2446&amp;"_"&amp;H2446&amp;"_"&amp;I2446&amp;"_"&amp;J2446&amp;IF(K2446="","","_"&amp;K2446),[1]CatGlob!$B:$B,0))))</f>
        <v>RVL_MM_M</v>
      </c>
      <c r="N2446" s="402" t="str">
        <f t="shared" si="77"/>
        <v/>
      </c>
      <c r="O2446" s="402">
        <f t="shared" si="76"/>
        <v>1</v>
      </c>
      <c r="P2446" s="401" t="str">
        <f>IF(LEN(B2446)&gt;8,INDEX([1]CatGlob!$X:$X,MATCH(M2446,[1]CatGlob!$W:$W,0)),"")</f>
        <v>PE</v>
      </c>
      <c r="Q2446" s="403" t="str">
        <f>INDEX([1]CatGlob!P:P,MATCH(M2446,[1]CatGlob!O:O,0))</f>
        <v>RVL</v>
      </c>
      <c r="R2446" s="403" t="s">
        <v>601</v>
      </c>
      <c r="S2446" s="403" t="s">
        <v>601</v>
      </c>
      <c r="T2446" s="403" t="str">
        <f>INDEX([1]CatGlob!$D:$D,MATCH($M2446,[1]CatGlob!$C:$C,0))</f>
        <v>RVL</v>
      </c>
      <c r="U2446" s="403" t="s">
        <v>6395</v>
      </c>
      <c r="V2446" s="404" t="str">
        <f>INDEX([1]CatGlob!$F:$F,MATCH($M2446,[1]CatGlob!$C:$C,0))</f>
        <v>RVL</v>
      </c>
      <c r="W2446" s="405"/>
      <c r="X2446" s="406">
        <v>7.4999860980827797E-4</v>
      </c>
      <c r="Y2446" s="407">
        <v>0.31497971738847502</v>
      </c>
      <c r="Z2446" s="408">
        <v>-2.5280575529847901E-3</v>
      </c>
      <c r="AA2446" s="407">
        <v>-1.0617177727656499</v>
      </c>
      <c r="AB2446" s="408">
        <v>-6.9189250572910003E-4</v>
      </c>
      <c r="AC2446" s="407">
        <v>-0.29057667983445301</v>
      </c>
      <c r="AD2446" s="408">
        <v>7.4999860980827797E-4</v>
      </c>
      <c r="AE2446" s="407">
        <v>0.31497971738847502</v>
      </c>
      <c r="AF2446" s="408">
        <v>-4.0913372819438202E-4</v>
      </c>
      <c r="AG2446" s="407">
        <v>-0.17182541993560099</v>
      </c>
      <c r="AI2446" s="406">
        <v>1.8678041618956399E-3</v>
      </c>
      <c r="AJ2446" s="407">
        <v>0.78442869007711002</v>
      </c>
      <c r="AK2446" s="408">
        <v>-9.05836526064166E-4</v>
      </c>
      <c r="AL2446" s="407">
        <v>-0.38042754913036902</v>
      </c>
      <c r="AM2446" s="408">
        <v>9.1157270912570101E-4</v>
      </c>
      <c r="AN2446" s="407">
        <v>0.38283659535620601</v>
      </c>
      <c r="AO2446" s="408">
        <v>1.8678041618956399E-3</v>
      </c>
      <c r="AP2446" s="407">
        <v>0.78442869007711002</v>
      </c>
      <c r="AQ2446" s="408">
        <v>6.4214824924635396E-4</v>
      </c>
      <c r="AR2446" s="407">
        <v>0.26968539864551699</v>
      </c>
      <c r="AT2446" s="406">
        <v>7.6915964039139797E-3</v>
      </c>
      <c r="AU2446" s="407">
        <v>3.2302684696916599</v>
      </c>
      <c r="AV2446" s="408">
        <v>-3.0633483429223702E-3</v>
      </c>
      <c r="AW2446" s="407">
        <v>-1.2865258451144601</v>
      </c>
      <c r="AX2446" s="408">
        <v>-1.1910477395143E-3</v>
      </c>
      <c r="AY2446" s="407">
        <v>-0.50020876770084899</v>
      </c>
      <c r="AZ2446" s="408">
        <v>7.6915964039139797E-3</v>
      </c>
      <c r="BA2446" s="407">
        <v>3.2302684696916599</v>
      </c>
      <c r="BB2446" s="408">
        <v>5.5088410599279198E-4</v>
      </c>
      <c r="BC2446" s="407">
        <v>0.231356855533418</v>
      </c>
    </row>
    <row r="2447" spans="1:55" x14ac:dyDescent="0.35">
      <c r="A2447" s="385" t="str" cm="1">
        <f t="array" ref="A2447">IFERROR(_xlfn.IFS(AND(F2447="Renta Variable",O2447=1),IFERROR(MATCH(B2447,[1]RV_Det!C:C,0),"Rev"),AND(J2447="Corporativa",O2447=1,I2447="EM"),IFERROR(MATCH(B2447,[1]RF_Corps!B:B,0),"Rev"),AND(F2447="Alternativos",O2447=1),IFERROR(MATCH(B2447,[1]Rep4!C:C,0),"Rev")),"")</f>
        <v/>
      </c>
      <c r="B2447" s="393" t="s">
        <v>6486</v>
      </c>
      <c r="C2447" s="422" t="s">
        <v>6487</v>
      </c>
      <c r="D2447" s="395" t="s">
        <v>6488</v>
      </c>
      <c r="E2447" s="396" t="str">
        <f>IF(B2447="","",INDEX([1]CatGlob!$S:$S,IFERROR(MATCH(MID(B2447,7,1),[1]CatGlob!$R:$R,0),MATCH(MID(B2447,1,2),[1]CatGlob!$R:$R,0))))</f>
        <v>NSOL</v>
      </c>
      <c r="F2447" s="397" t="s">
        <v>43</v>
      </c>
      <c r="G2447" s="398" t="s">
        <v>4659</v>
      </c>
      <c r="H2447" s="399" t="s">
        <v>4660</v>
      </c>
      <c r="I2447" s="399" t="s">
        <v>6272</v>
      </c>
      <c r="J2447" s="399" t="s">
        <v>600</v>
      </c>
      <c r="K2447" s="396" t="s">
        <v>600</v>
      </c>
      <c r="L2447" s="400" t="str">
        <f>IF(ISERROR(MATCH(M2447,M$10:M2446,0)),M2447,"")</f>
        <v/>
      </c>
      <c r="M2447" s="401" t="str">
        <f>IF(B2447="","",IF(ISERROR(MATCH(F2447&amp;"_"&amp;G2447&amp;"_"&amp;H2447&amp;"_"&amp;I2447&amp;"_"&amp;J2447&amp;IF(K2447="","","_"&amp;K2447),[1]CatGlob!$B:$B,0)),F2447&amp;"_"&amp;G2447&amp;"_"&amp;H2447&amp;"_"&amp;I2447&amp;"_"&amp;J2447&amp;IF(K2447="","","_"&amp;K2447),INDEX([1]CatGlob!$C:$C,MATCH(F2447&amp;"_"&amp;G2447&amp;"_"&amp;H2447&amp;"_"&amp;I2447&amp;"_"&amp;J2447&amp;IF(K2447="","","_"&amp;K2447),[1]CatGlob!$B:$B,0))))</f>
        <v>RVL_MM_M</v>
      </c>
      <c r="N2447" s="402" t="str">
        <f t="shared" si="77"/>
        <v/>
      </c>
      <c r="O2447" s="402" t="str">
        <f t="shared" si="76"/>
        <v/>
      </c>
      <c r="P2447" s="401" t="str">
        <f>IF(LEN(B2447)&gt;8,INDEX([1]CatGlob!$X:$X,MATCH(M2447,[1]CatGlob!$W:$W,0)),"")</f>
        <v>PE</v>
      </c>
      <c r="Q2447" s="403" t="str">
        <f>INDEX([1]CatGlob!P:P,MATCH(M2447,[1]CatGlob!O:O,0))</f>
        <v>RVL</v>
      </c>
      <c r="R2447" s="403" t="s">
        <v>601</v>
      </c>
      <c r="S2447" s="403" t="s">
        <v>601</v>
      </c>
      <c r="T2447" s="403" t="str">
        <f>INDEX([1]CatGlob!$D:$D,MATCH($M2447,[1]CatGlob!$C:$C,0))</f>
        <v>RVL</v>
      </c>
      <c r="U2447" s="403" t="s">
        <v>6395</v>
      </c>
      <c r="V2447" s="404" t="str">
        <f>INDEX([1]CatGlob!$F:$F,MATCH($M2447,[1]CatGlob!$C:$C,0))</f>
        <v>RVL</v>
      </c>
      <c r="W2447" s="405"/>
      <c r="X2447" s="406">
        <v>0</v>
      </c>
      <c r="Y2447" s="407">
        <v>0</v>
      </c>
      <c r="Z2447" s="408">
        <v>0</v>
      </c>
      <c r="AA2447" s="407">
        <v>0</v>
      </c>
      <c r="AB2447" s="408">
        <v>0</v>
      </c>
      <c r="AC2447" s="407">
        <v>0</v>
      </c>
      <c r="AD2447" s="408">
        <v>0</v>
      </c>
      <c r="AE2447" s="407">
        <v>0</v>
      </c>
      <c r="AF2447" s="408">
        <v>0</v>
      </c>
      <c r="AG2447" s="407">
        <v>0</v>
      </c>
      <c r="AI2447" s="406">
        <v>0</v>
      </c>
      <c r="AJ2447" s="407">
        <v>0</v>
      </c>
      <c r="AK2447" s="408">
        <v>0</v>
      </c>
      <c r="AL2447" s="407">
        <v>0</v>
      </c>
      <c r="AM2447" s="408">
        <v>0</v>
      </c>
      <c r="AN2447" s="407">
        <v>0</v>
      </c>
      <c r="AO2447" s="408">
        <v>0</v>
      </c>
      <c r="AP2447" s="407">
        <v>0</v>
      </c>
      <c r="AQ2447" s="408">
        <v>0</v>
      </c>
      <c r="AR2447" s="407">
        <v>0</v>
      </c>
      <c r="AT2447" s="406">
        <v>0</v>
      </c>
      <c r="AU2447" s="407">
        <v>0</v>
      </c>
      <c r="AV2447" s="408">
        <v>0</v>
      </c>
      <c r="AW2447" s="407">
        <v>0</v>
      </c>
      <c r="AX2447" s="408">
        <v>0</v>
      </c>
      <c r="AY2447" s="407">
        <v>0</v>
      </c>
      <c r="AZ2447" s="408">
        <v>0</v>
      </c>
      <c r="BA2447" s="407">
        <v>0</v>
      </c>
      <c r="BB2447" s="408">
        <v>0</v>
      </c>
      <c r="BC2447" s="407">
        <v>0</v>
      </c>
    </row>
    <row r="2448" spans="1:55" x14ac:dyDescent="0.35">
      <c r="A2448" s="385" t="str" cm="1">
        <f t="array" ref="A2448">IFERROR(_xlfn.IFS(AND(F2448="Renta Variable",O2448=1),IFERROR(MATCH(B2448,[1]RV_Det!C:C,0),"Rev"),AND(J2448="Corporativa",O2448=1,I2448="EM"),IFERROR(MATCH(B2448,[1]RF_Corps!B:B,0),"Rev"),AND(F2448="Alternativos",O2448=1),IFERROR(MATCH(B2448,[1]Rep4!C:C,0),"Rev")),"")</f>
        <v/>
      </c>
      <c r="B2448" s="393" t="s">
        <v>6489</v>
      </c>
      <c r="C2448" s="422" t="s">
        <v>6490</v>
      </c>
      <c r="D2448" s="395" t="s">
        <v>6491</v>
      </c>
      <c r="E2448" s="396" t="str">
        <f>IF(B2448="","",INDEX([1]CatGlob!$S:$S,IFERROR(MATCH(MID(B2448,7,1),[1]CatGlob!$R:$R,0),MATCH(MID(B2448,1,2),[1]CatGlob!$R:$R,0))))</f>
        <v>NSOL</v>
      </c>
      <c r="F2448" s="397" t="s">
        <v>43</v>
      </c>
      <c r="G2448" s="398" t="s">
        <v>4659</v>
      </c>
      <c r="H2448" s="399" t="s">
        <v>4660</v>
      </c>
      <c r="I2448" s="399" t="s">
        <v>6272</v>
      </c>
      <c r="J2448" s="399" t="s">
        <v>600</v>
      </c>
      <c r="K2448" s="396" t="s">
        <v>600</v>
      </c>
      <c r="L2448" s="400" t="str">
        <f>IF(ISERROR(MATCH(M2448,M$10:M2447,0)),M2448,"")</f>
        <v/>
      </c>
      <c r="M2448" s="401" t="str">
        <f>IF(B2448="","",IF(ISERROR(MATCH(F2448&amp;"_"&amp;G2448&amp;"_"&amp;H2448&amp;"_"&amp;I2448&amp;"_"&amp;J2448&amp;IF(K2448="","","_"&amp;K2448),[1]CatGlob!$B:$B,0)),F2448&amp;"_"&amp;G2448&amp;"_"&amp;H2448&amp;"_"&amp;I2448&amp;"_"&amp;J2448&amp;IF(K2448="","","_"&amp;K2448),INDEX([1]CatGlob!$C:$C,MATCH(F2448&amp;"_"&amp;G2448&amp;"_"&amp;H2448&amp;"_"&amp;I2448&amp;"_"&amp;J2448&amp;IF(K2448="","","_"&amp;K2448),[1]CatGlob!$B:$B,0))))</f>
        <v>RVL_MM_M</v>
      </c>
      <c r="N2448" s="402" t="str">
        <f t="shared" si="77"/>
        <v/>
      </c>
      <c r="O2448" s="402" t="str">
        <f t="shared" si="76"/>
        <v/>
      </c>
      <c r="P2448" s="401" t="str">
        <f>IF(LEN(B2448)&gt;8,INDEX([1]CatGlob!$X:$X,MATCH(M2448,[1]CatGlob!$W:$W,0)),"")</f>
        <v>PE</v>
      </c>
      <c r="Q2448" s="403" t="str">
        <f>INDEX([1]CatGlob!P:P,MATCH(M2448,[1]CatGlob!O:O,0))</f>
        <v>RVL</v>
      </c>
      <c r="R2448" s="403" t="s">
        <v>601</v>
      </c>
      <c r="S2448" s="403" t="s">
        <v>601</v>
      </c>
      <c r="T2448" s="403" t="str">
        <f>INDEX([1]CatGlob!$D:$D,MATCH($M2448,[1]CatGlob!$C:$C,0))</f>
        <v>RVL</v>
      </c>
      <c r="U2448" s="403" t="s">
        <v>6395</v>
      </c>
      <c r="V2448" s="404" t="str">
        <f>INDEX([1]CatGlob!$F:$F,MATCH($M2448,[1]CatGlob!$C:$C,0))</f>
        <v>RVL</v>
      </c>
      <c r="W2448" s="405"/>
      <c r="X2448" s="406">
        <v>0</v>
      </c>
      <c r="Y2448" s="407">
        <v>0</v>
      </c>
      <c r="Z2448" s="408">
        <v>0</v>
      </c>
      <c r="AA2448" s="407">
        <v>0</v>
      </c>
      <c r="AB2448" s="408">
        <v>0</v>
      </c>
      <c r="AC2448" s="407">
        <v>0</v>
      </c>
      <c r="AD2448" s="408">
        <v>0</v>
      </c>
      <c r="AE2448" s="407">
        <v>0</v>
      </c>
      <c r="AF2448" s="408">
        <v>0</v>
      </c>
      <c r="AG2448" s="407">
        <v>0</v>
      </c>
      <c r="AI2448" s="406">
        <v>0</v>
      </c>
      <c r="AJ2448" s="407">
        <v>0</v>
      </c>
      <c r="AK2448" s="408">
        <v>0</v>
      </c>
      <c r="AL2448" s="407">
        <v>0</v>
      </c>
      <c r="AM2448" s="408">
        <v>0</v>
      </c>
      <c r="AN2448" s="407">
        <v>0</v>
      </c>
      <c r="AO2448" s="408">
        <v>0</v>
      </c>
      <c r="AP2448" s="407">
        <v>0</v>
      </c>
      <c r="AQ2448" s="408">
        <v>0</v>
      </c>
      <c r="AR2448" s="407">
        <v>0</v>
      </c>
      <c r="AT2448" s="406">
        <v>0</v>
      </c>
      <c r="AU2448" s="407">
        <v>0</v>
      </c>
      <c r="AV2448" s="408">
        <v>0</v>
      </c>
      <c r="AW2448" s="407">
        <v>0</v>
      </c>
      <c r="AX2448" s="408">
        <v>0</v>
      </c>
      <c r="AY2448" s="407">
        <v>0</v>
      </c>
      <c r="AZ2448" s="408">
        <v>0</v>
      </c>
      <c r="BA2448" s="407">
        <v>0</v>
      </c>
      <c r="BB2448" s="408">
        <v>0</v>
      </c>
      <c r="BC2448" s="407">
        <v>0</v>
      </c>
    </row>
    <row r="2449" spans="1:55" x14ac:dyDescent="0.35">
      <c r="A2449" s="385" t="str" cm="1">
        <f t="array" ref="A2449">IFERROR(_xlfn.IFS(AND(F2449="Renta Variable",O2449=1),IFERROR(MATCH(B2449,[1]RV_Det!C:C,0),"Rev"),AND(J2449="Corporativa",O2449=1,I2449="EM"),IFERROR(MATCH(B2449,[1]RF_Corps!B:B,0),"Rev"),AND(F2449="Alternativos",O2449=1),IFERROR(MATCH(B2449,[1]Rep4!C:C,0),"Rev")),"")</f>
        <v/>
      </c>
      <c r="B2449" s="394" t="s">
        <v>6492</v>
      </c>
      <c r="C2449" s="409" t="s">
        <v>6493</v>
      </c>
      <c r="D2449" s="395" t="s">
        <v>6494</v>
      </c>
      <c r="E2449" s="396" t="str">
        <f>IF(B2449="","",INDEX([1]CatGlob!$S:$S,IFERROR(MATCH(MID(B2449,7,1),[1]CatGlob!$R:$R,0),MATCH(MID(B2449,1,2),[1]CatGlob!$R:$R,0))))</f>
        <v>NSOL</v>
      </c>
      <c r="F2449" s="397" t="s">
        <v>43</v>
      </c>
      <c r="G2449" s="398" t="s">
        <v>4659</v>
      </c>
      <c r="H2449" s="399" t="s">
        <v>4660</v>
      </c>
      <c r="I2449" s="399" t="s">
        <v>6272</v>
      </c>
      <c r="J2449" s="399" t="s">
        <v>600</v>
      </c>
      <c r="K2449" s="396" t="s">
        <v>600</v>
      </c>
      <c r="L2449" s="400" t="str">
        <f>IF(ISERROR(MATCH(M2449,M$10:M2448,0)),M2449,"")</f>
        <v/>
      </c>
      <c r="M2449" s="401" t="str">
        <f>IF(B2449="","",IF(ISERROR(MATCH(F2449&amp;"_"&amp;G2449&amp;"_"&amp;H2449&amp;"_"&amp;I2449&amp;"_"&amp;J2449&amp;IF(K2449="","","_"&amp;K2449),[1]CatGlob!$B:$B,0)),F2449&amp;"_"&amp;G2449&amp;"_"&amp;H2449&amp;"_"&amp;I2449&amp;"_"&amp;J2449&amp;IF(K2449="","","_"&amp;K2449),INDEX([1]CatGlob!$C:$C,MATCH(F2449&amp;"_"&amp;G2449&amp;"_"&amp;H2449&amp;"_"&amp;I2449&amp;"_"&amp;J2449&amp;IF(K2449="","","_"&amp;K2449),[1]CatGlob!$B:$B,0))))</f>
        <v>RVL_MM_M</v>
      </c>
      <c r="N2449" s="402" t="str">
        <f t="shared" si="77"/>
        <v/>
      </c>
      <c r="O2449" s="402" t="str">
        <f t="shared" si="76"/>
        <v/>
      </c>
      <c r="P2449" s="401" t="str">
        <f>IF(LEN(B2449)&gt;8,INDEX([1]CatGlob!$X:$X,MATCH(M2449,[1]CatGlob!$W:$W,0)),"")</f>
        <v>PE</v>
      </c>
      <c r="Q2449" s="403" t="str">
        <f>INDEX([1]CatGlob!P:P,MATCH(M2449,[1]CatGlob!O:O,0))</f>
        <v>RVL</v>
      </c>
      <c r="R2449" s="403" t="s">
        <v>601</v>
      </c>
      <c r="S2449" s="403" t="s">
        <v>601</v>
      </c>
      <c r="T2449" s="403" t="str">
        <f>INDEX([1]CatGlob!$D:$D,MATCH($M2449,[1]CatGlob!$C:$C,0))</f>
        <v>RVL</v>
      </c>
      <c r="U2449" s="403" t="s">
        <v>6395</v>
      </c>
      <c r="V2449" s="404" t="str">
        <f>INDEX([1]CatGlob!$F:$F,MATCH($M2449,[1]CatGlob!$C:$C,0))</f>
        <v>RVL</v>
      </c>
      <c r="W2449" s="405"/>
      <c r="X2449" s="406">
        <v>0</v>
      </c>
      <c r="Y2449" s="407">
        <v>0</v>
      </c>
      <c r="Z2449" s="408">
        <v>0</v>
      </c>
      <c r="AA2449" s="407">
        <v>0</v>
      </c>
      <c r="AB2449" s="408">
        <v>0</v>
      </c>
      <c r="AC2449" s="407">
        <v>0</v>
      </c>
      <c r="AD2449" s="408">
        <v>0</v>
      </c>
      <c r="AE2449" s="407">
        <v>0</v>
      </c>
      <c r="AF2449" s="408">
        <v>0</v>
      </c>
      <c r="AG2449" s="407">
        <v>0</v>
      </c>
      <c r="AI2449" s="406">
        <v>0</v>
      </c>
      <c r="AJ2449" s="407">
        <v>0</v>
      </c>
      <c r="AK2449" s="408">
        <v>0</v>
      </c>
      <c r="AL2449" s="407">
        <v>0</v>
      </c>
      <c r="AM2449" s="408">
        <v>0</v>
      </c>
      <c r="AN2449" s="407">
        <v>0</v>
      </c>
      <c r="AO2449" s="408">
        <v>0</v>
      </c>
      <c r="AP2449" s="407">
        <v>0</v>
      </c>
      <c r="AQ2449" s="408">
        <v>0</v>
      </c>
      <c r="AR2449" s="407">
        <v>0</v>
      </c>
      <c r="AT2449" s="406">
        <v>0</v>
      </c>
      <c r="AU2449" s="407">
        <v>0</v>
      </c>
      <c r="AV2449" s="408">
        <v>0</v>
      </c>
      <c r="AW2449" s="407">
        <v>0</v>
      </c>
      <c r="AX2449" s="408">
        <v>0</v>
      </c>
      <c r="AY2449" s="407">
        <v>0</v>
      </c>
      <c r="AZ2449" s="408">
        <v>0</v>
      </c>
      <c r="BA2449" s="407">
        <v>0</v>
      </c>
      <c r="BB2449" s="408">
        <v>0</v>
      </c>
      <c r="BC2449" s="407">
        <v>0</v>
      </c>
    </row>
    <row r="2450" spans="1:55" x14ac:dyDescent="0.35">
      <c r="A2450" s="385" cm="1">
        <f t="array" ref="A2450">IFERROR(_xlfn.IFS(AND(F2450="Renta Variable",O2450=1),IFERROR(MATCH(B2450,[1]RV_Det!C:C,0),"Rev"),AND(J2450="Corporativa",O2450=1,I2450="EM"),IFERROR(MATCH(B2450,[1]RF_Corps!B:B,0),"Rev"),AND(F2450="Alternativos",O2450=1),IFERROR(MATCH(B2450,[1]Rep4!C:C,0),"Rev")),"")</f>
        <v>76</v>
      </c>
      <c r="B2450" s="393" t="s">
        <v>6495</v>
      </c>
      <c r="C2450" s="422" t="s">
        <v>6496</v>
      </c>
      <c r="D2450" s="395" t="s">
        <v>6497</v>
      </c>
      <c r="E2450" s="396" t="str">
        <f>IF(B2450="","",INDEX([1]CatGlob!$S:$S,IFERROR(MATCH(MID(B2450,7,1),[1]CatGlob!$R:$R,0),MATCH(MID(B2450,1,2),[1]CatGlob!$R:$R,0))))</f>
        <v>NSOL</v>
      </c>
      <c r="F2450" s="397" t="s">
        <v>43</v>
      </c>
      <c r="G2450" s="398" t="s">
        <v>4659</v>
      </c>
      <c r="H2450" s="399" t="s">
        <v>4660</v>
      </c>
      <c r="I2450" s="399" t="s">
        <v>6272</v>
      </c>
      <c r="J2450" s="399" t="s">
        <v>600</v>
      </c>
      <c r="K2450" s="396" t="s">
        <v>600</v>
      </c>
      <c r="L2450" s="400" t="str">
        <f>IF(ISERROR(MATCH(M2450,M$10:M2449,0)),M2450,"")</f>
        <v/>
      </c>
      <c r="M2450" s="401" t="str">
        <f>IF(B2450="","",IF(ISERROR(MATCH(F2450&amp;"_"&amp;G2450&amp;"_"&amp;H2450&amp;"_"&amp;I2450&amp;"_"&amp;J2450&amp;IF(K2450="","","_"&amp;K2450),[1]CatGlob!$B:$B,0)),F2450&amp;"_"&amp;G2450&amp;"_"&amp;H2450&amp;"_"&amp;I2450&amp;"_"&amp;J2450&amp;IF(K2450="","","_"&amp;K2450),INDEX([1]CatGlob!$C:$C,MATCH(F2450&amp;"_"&amp;G2450&amp;"_"&amp;H2450&amp;"_"&amp;I2450&amp;"_"&amp;J2450&amp;IF(K2450="","","_"&amp;K2450),[1]CatGlob!$B:$B,0))))</f>
        <v>RVL_MM_M</v>
      </c>
      <c r="N2450" s="402" t="str">
        <f t="shared" si="77"/>
        <v/>
      </c>
      <c r="O2450" s="402">
        <f t="shared" si="76"/>
        <v>1</v>
      </c>
      <c r="P2450" s="401" t="str">
        <f>IF(LEN(B2450)&gt;8,INDEX([1]CatGlob!$X:$X,MATCH(M2450,[1]CatGlob!$W:$W,0)),"")</f>
        <v>PE</v>
      </c>
      <c r="Q2450" s="403" t="str">
        <f>INDEX([1]CatGlob!P:P,MATCH(M2450,[1]CatGlob!O:O,0))</f>
        <v>RVL</v>
      </c>
      <c r="R2450" s="403" t="s">
        <v>601</v>
      </c>
      <c r="S2450" s="403" t="s">
        <v>601</v>
      </c>
      <c r="T2450" s="403" t="str">
        <f>INDEX([1]CatGlob!$D:$D,MATCH($M2450,[1]CatGlob!$C:$C,0))</f>
        <v>RVL</v>
      </c>
      <c r="U2450" s="403" t="s">
        <v>6395</v>
      </c>
      <c r="V2450" s="404" t="str">
        <f>INDEX([1]CatGlob!$F:$F,MATCH($M2450,[1]CatGlob!$C:$C,0))</f>
        <v>RVL</v>
      </c>
      <c r="W2450" s="405"/>
      <c r="X2450" s="406">
        <v>3.8762726459070098E-3</v>
      </c>
      <c r="Y2450" s="407">
        <v>1.4005851329157399</v>
      </c>
      <c r="Z2450" s="408">
        <v>3.87314664400362E-3</v>
      </c>
      <c r="AA2450" s="407">
        <v>1.3994556376006899</v>
      </c>
      <c r="AB2450" s="408">
        <v>3.8668960229172999E-3</v>
      </c>
      <c r="AC2450" s="407">
        <v>1.3971971465798201</v>
      </c>
      <c r="AD2450" s="408">
        <v>3.8762726459070098E-3</v>
      </c>
      <c r="AE2450" s="407">
        <v>1.4005851329157399</v>
      </c>
      <c r="AF2450" s="408">
        <v>3.8711030282503698E-3</v>
      </c>
      <c r="AG2450" s="407">
        <v>1.39871723292635</v>
      </c>
      <c r="AI2450" s="406">
        <v>1.21820074369336E-2</v>
      </c>
      <c r="AJ2450" s="407">
        <v>4.4016352986031597</v>
      </c>
      <c r="AK2450" s="408">
        <v>1.11222853112996E-2</v>
      </c>
      <c r="AL2450" s="407">
        <v>4.0187336841501802</v>
      </c>
      <c r="AM2450" s="408">
        <v>1.20901833858299E-2</v>
      </c>
      <c r="AN2450" s="407">
        <v>4.3684571884528003</v>
      </c>
      <c r="AO2450" s="408">
        <v>1.21820074369336E-2</v>
      </c>
      <c r="AP2450" s="407">
        <v>4.4016352986031597</v>
      </c>
      <c r="AQ2450" s="408">
        <v>1.1835280199389101E-2</v>
      </c>
      <c r="AR2450" s="407">
        <v>4.2763548917690501</v>
      </c>
      <c r="AT2450" s="406">
        <v>9.0871430207881392E-3</v>
      </c>
      <c r="AU2450" s="407">
        <v>3.2833906637175199</v>
      </c>
      <c r="AV2450" s="408">
        <v>8.0681981592122792E-3</v>
      </c>
      <c r="AW2450" s="407">
        <v>2.9152227986695101</v>
      </c>
      <c r="AX2450" s="408">
        <v>3.22948722395792E-3</v>
      </c>
      <c r="AY2450" s="407">
        <v>1.1668869055414499</v>
      </c>
      <c r="AZ2450" s="408">
        <v>8.8512938992629398E-3</v>
      </c>
      <c r="BA2450" s="407">
        <v>3.19817303240155</v>
      </c>
      <c r="BB2450" s="408">
        <v>7.0888998567738802E-3</v>
      </c>
      <c r="BC2450" s="407">
        <v>2.5613801337241302</v>
      </c>
    </row>
    <row r="2451" spans="1:55" x14ac:dyDescent="0.35">
      <c r="A2451" s="385" cm="1">
        <f t="array" ref="A2451">IFERROR(_xlfn.IFS(AND(F2451="Renta Variable",O2451=1),IFERROR(MATCH(B2451,[1]RV_Det!C:C,0),"Rev"),AND(J2451="Corporativa",O2451=1,I2451="EM"),IFERROR(MATCH(B2451,[1]RF_Corps!B:B,0),"Rev"),AND(F2451="Alternativos",O2451=1),IFERROR(MATCH(B2451,[1]Rep4!C:C,0),"Rev")),"")</f>
        <v>78</v>
      </c>
      <c r="B2451" s="393" t="s">
        <v>6498</v>
      </c>
      <c r="C2451" s="422" t="s">
        <v>6499</v>
      </c>
      <c r="D2451" s="395" t="s">
        <v>6500</v>
      </c>
      <c r="E2451" s="396" t="str">
        <f>IF(B2451="","",INDEX([1]CatGlob!$S:$S,IFERROR(MATCH(MID(B2451,7,1),[1]CatGlob!$R:$R,0),MATCH(MID(B2451,1,2),[1]CatGlob!$R:$R,0))))</f>
        <v>NSOL</v>
      </c>
      <c r="F2451" s="397" t="s">
        <v>43</v>
      </c>
      <c r="G2451" s="398" t="s">
        <v>4659</v>
      </c>
      <c r="H2451" s="399" t="s">
        <v>4660</v>
      </c>
      <c r="I2451" s="399" t="s">
        <v>6272</v>
      </c>
      <c r="J2451" s="399" t="s">
        <v>600</v>
      </c>
      <c r="K2451" s="396" t="s">
        <v>600</v>
      </c>
      <c r="L2451" s="400" t="str">
        <f>IF(ISERROR(MATCH(M2451,M$10:M2450,0)),M2451,"")</f>
        <v/>
      </c>
      <c r="M2451" s="401" t="str">
        <f>IF(B2451="","",IF(ISERROR(MATCH(F2451&amp;"_"&amp;G2451&amp;"_"&amp;H2451&amp;"_"&amp;I2451&amp;"_"&amp;J2451&amp;IF(K2451="","","_"&amp;K2451),[1]CatGlob!$B:$B,0)),F2451&amp;"_"&amp;G2451&amp;"_"&amp;H2451&amp;"_"&amp;I2451&amp;"_"&amp;J2451&amp;IF(K2451="","","_"&amp;K2451),INDEX([1]CatGlob!$C:$C,MATCH(F2451&amp;"_"&amp;G2451&amp;"_"&amp;H2451&amp;"_"&amp;I2451&amp;"_"&amp;J2451&amp;IF(K2451="","","_"&amp;K2451),[1]CatGlob!$B:$B,0))))</f>
        <v>RVL_MM_M</v>
      </c>
      <c r="N2451" s="402" t="str">
        <f t="shared" si="77"/>
        <v/>
      </c>
      <c r="O2451" s="402">
        <f t="shared" si="76"/>
        <v>1</v>
      </c>
      <c r="P2451" s="401" t="str">
        <f>IF(LEN(B2451)&gt;8,INDEX([1]CatGlob!$X:$X,MATCH(M2451,[1]CatGlob!$W:$W,0)),"")</f>
        <v>PE</v>
      </c>
      <c r="Q2451" s="403" t="str">
        <f>INDEX([1]CatGlob!P:P,MATCH(M2451,[1]CatGlob!O:O,0))</f>
        <v>RVL</v>
      </c>
      <c r="R2451" s="403" t="s">
        <v>601</v>
      </c>
      <c r="S2451" s="403" t="s">
        <v>601</v>
      </c>
      <c r="T2451" s="403" t="str">
        <f>INDEX([1]CatGlob!$D:$D,MATCH($M2451,[1]CatGlob!$C:$C,0))</f>
        <v>RVL</v>
      </c>
      <c r="U2451" s="403" t="s">
        <v>6395</v>
      </c>
      <c r="V2451" s="404" t="str">
        <f>INDEX([1]CatGlob!$F:$F,MATCH($M2451,[1]CatGlob!$C:$C,0))</f>
        <v>RVL</v>
      </c>
      <c r="W2451" s="405"/>
      <c r="X2451" s="406">
        <v>8.5801340875940098E-3</v>
      </c>
      <c r="Y2451" s="407">
        <v>1.27882398894164</v>
      </c>
      <c r="Z2451" s="408">
        <v>-8.5492287811586196E-4</v>
      </c>
      <c r="AA2451" s="407">
        <v>-0.12742177150970599</v>
      </c>
      <c r="AB2451" s="408">
        <v>-2.74305062174705E-3</v>
      </c>
      <c r="AC2451" s="407">
        <v>-0.40883730978547</v>
      </c>
      <c r="AD2451" s="408">
        <v>2.15855996649478E-3</v>
      </c>
      <c r="AE2451" s="407">
        <v>0.32172204286640099</v>
      </c>
      <c r="AF2451" s="408">
        <v>-7.23420763187888E-4</v>
      </c>
      <c r="AG2451" s="407">
        <v>-0.10782207091595</v>
      </c>
      <c r="AI2451" s="406">
        <v>3.2191460697431999E-2</v>
      </c>
      <c r="AJ2451" s="407">
        <v>4.79796839521374</v>
      </c>
      <c r="AK2451" s="408">
        <v>1.2616548773160201E-2</v>
      </c>
      <c r="AL2451" s="407">
        <v>1.8804304296482499</v>
      </c>
      <c r="AM2451" s="408">
        <v>-7.09492550979354E-3</v>
      </c>
      <c r="AN2451" s="407">
        <v>-1.0574614393032999</v>
      </c>
      <c r="AO2451" s="408">
        <v>1.0574728600964201E-2</v>
      </c>
      <c r="AP2451" s="407">
        <v>1.5761078409037801</v>
      </c>
      <c r="AQ2451" s="408">
        <v>3.3114693779148401E-3</v>
      </c>
      <c r="AR2451" s="407">
        <v>0.493557144432763</v>
      </c>
      <c r="AT2451" s="406">
        <v>5.53107640992926E-2</v>
      </c>
      <c r="AU2451" s="407">
        <v>8.2437793226541896</v>
      </c>
      <c r="AV2451" s="408">
        <v>-4.09636738211774E-4</v>
      </c>
      <c r="AW2451" s="407">
        <v>-6.1054207571853397E-2</v>
      </c>
      <c r="AX2451" s="408">
        <v>-1.3190179917046501E-3</v>
      </c>
      <c r="AY2451" s="407">
        <v>-0.19659271433547501</v>
      </c>
      <c r="AZ2451" s="408">
        <v>1.15315001560058E-2</v>
      </c>
      <c r="BA2451" s="407">
        <v>1.71870962358378</v>
      </c>
      <c r="BB2451" s="408">
        <v>2.8569540080975201E-3</v>
      </c>
      <c r="BC2451" s="407">
        <v>0.42581401217722897</v>
      </c>
    </row>
    <row r="2452" spans="1:55" x14ac:dyDescent="0.35">
      <c r="A2452" s="385" cm="1">
        <f t="array" ref="A2452">IFERROR(_xlfn.IFS(AND(F2452="Renta Variable",O2452=1),IFERROR(MATCH(B2452,[1]RV_Det!C:C,0),"Rev"),AND(J2452="Corporativa",O2452=1,I2452="EM"),IFERROR(MATCH(B2452,[1]RF_Corps!B:B,0),"Rev"),AND(F2452="Alternativos",O2452=1),IFERROR(MATCH(B2452,[1]Rep4!C:C,0),"Rev")),"")</f>
        <v>77</v>
      </c>
      <c r="B2452" s="393" t="s">
        <v>6501</v>
      </c>
      <c r="C2452" s="422" t="s">
        <v>6502</v>
      </c>
      <c r="D2452" s="395" t="s">
        <v>6503</v>
      </c>
      <c r="E2452" s="396" t="str">
        <f>IF(B2452="","",INDEX([1]CatGlob!$S:$S,IFERROR(MATCH(MID(B2452,7,1),[1]CatGlob!$R:$R,0),MATCH(MID(B2452,1,2),[1]CatGlob!$R:$R,0))))</f>
        <v>DOL</v>
      </c>
      <c r="F2452" s="397" t="s">
        <v>43</v>
      </c>
      <c r="G2452" s="398" t="s">
        <v>4659</v>
      </c>
      <c r="H2452" s="399" t="s">
        <v>4660</v>
      </c>
      <c r="I2452" s="399" t="s">
        <v>6272</v>
      </c>
      <c r="J2452" s="399" t="s">
        <v>600</v>
      </c>
      <c r="K2452" s="396" t="s">
        <v>600</v>
      </c>
      <c r="L2452" s="400" t="str">
        <f>IF(ISERROR(MATCH(M2452,M$10:M2451,0)),M2452,"")</f>
        <v/>
      </c>
      <c r="M2452" s="401" t="str">
        <f>IF(B2452="","",IF(ISERROR(MATCH(F2452&amp;"_"&amp;G2452&amp;"_"&amp;H2452&amp;"_"&amp;I2452&amp;"_"&amp;J2452&amp;IF(K2452="","","_"&amp;K2452),[1]CatGlob!$B:$B,0)),F2452&amp;"_"&amp;G2452&amp;"_"&amp;H2452&amp;"_"&amp;I2452&amp;"_"&amp;J2452&amp;IF(K2452="","","_"&amp;K2452),INDEX([1]CatGlob!$C:$C,MATCH(F2452&amp;"_"&amp;G2452&amp;"_"&amp;H2452&amp;"_"&amp;I2452&amp;"_"&amp;J2452&amp;IF(K2452="","","_"&amp;K2452),[1]CatGlob!$B:$B,0))))</f>
        <v>RVL_MM_M</v>
      </c>
      <c r="N2452" s="402" t="str">
        <f t="shared" si="77"/>
        <v/>
      </c>
      <c r="O2452" s="402">
        <f t="shared" si="76"/>
        <v>1</v>
      </c>
      <c r="P2452" s="401" t="str">
        <f>IF(LEN(B2452)&gt;8,INDEX([1]CatGlob!$X:$X,MATCH(M2452,[1]CatGlob!$W:$W,0)),"")</f>
        <v>PE</v>
      </c>
      <c r="Q2452" s="403" t="str">
        <f>INDEX([1]CatGlob!P:P,MATCH(M2452,[1]CatGlob!O:O,0))</f>
        <v>RVL</v>
      </c>
      <c r="R2452" s="403" t="s">
        <v>601</v>
      </c>
      <c r="S2452" s="403" t="s">
        <v>601</v>
      </c>
      <c r="T2452" s="403" t="str">
        <f>INDEX([1]CatGlob!$D:$D,MATCH($M2452,[1]CatGlob!$C:$C,0))</f>
        <v>RVL</v>
      </c>
      <c r="U2452" s="403" t="s">
        <v>6395</v>
      </c>
      <c r="V2452" s="404" t="str">
        <f>INDEX([1]CatGlob!$F:$F,MATCH($M2452,[1]CatGlob!$C:$C,0))</f>
        <v>RVL</v>
      </c>
      <c r="W2452" s="405"/>
      <c r="X2452" s="406">
        <v>1.2357434505133201E-3</v>
      </c>
      <c r="Y2452" s="407">
        <v>0</v>
      </c>
      <c r="Z2452" s="408">
        <v>-3.9522081656757904E-3</v>
      </c>
      <c r="AA2452" s="407">
        <v>0</v>
      </c>
      <c r="AB2452" s="408">
        <v>1.2357434505133201E-3</v>
      </c>
      <c r="AC2452" s="407">
        <v>0</v>
      </c>
      <c r="AD2452" s="408">
        <v>1.2357434505133201E-3</v>
      </c>
      <c r="AE2452" s="407">
        <v>0</v>
      </c>
      <c r="AF2452" s="408">
        <v>5.6034954536422104E-4</v>
      </c>
      <c r="AG2452" s="407">
        <v>0</v>
      </c>
      <c r="AI2452" s="406">
        <v>3.5178756764849902E-3</v>
      </c>
      <c r="AJ2452" s="407">
        <v>0</v>
      </c>
      <c r="AK2452" s="408">
        <v>-6.2644272420582601E-3</v>
      </c>
      <c r="AL2452" s="407">
        <v>0</v>
      </c>
      <c r="AM2452" s="408">
        <v>3.5178756764849902E-3</v>
      </c>
      <c r="AN2452" s="407">
        <v>0</v>
      </c>
      <c r="AO2452" s="408">
        <v>3.5178756764849902E-3</v>
      </c>
      <c r="AP2452" s="407">
        <v>0</v>
      </c>
      <c r="AQ2452" s="408">
        <v>6.9393418330828099E-4</v>
      </c>
      <c r="AR2452" s="407">
        <v>0</v>
      </c>
      <c r="AT2452" s="406">
        <v>6.5846192377309798E-3</v>
      </c>
      <c r="AU2452" s="407">
        <v>0</v>
      </c>
      <c r="AV2452" s="408">
        <v>-7.18797928095017E-3</v>
      </c>
      <c r="AW2452" s="407">
        <v>0</v>
      </c>
      <c r="AX2452" s="408">
        <v>6.5846192377309798E-3</v>
      </c>
      <c r="AY2452" s="407">
        <v>0</v>
      </c>
      <c r="AZ2452" s="408">
        <v>6.5846192377309798E-3</v>
      </c>
      <c r="BA2452" s="407">
        <v>0</v>
      </c>
      <c r="BB2452" s="408">
        <v>2.8111453286068597E-4</v>
      </c>
      <c r="BC2452" s="407">
        <v>0</v>
      </c>
    </row>
    <row r="2453" spans="1:55" x14ac:dyDescent="0.35">
      <c r="A2453" s="385" t="str" cm="1">
        <f t="array" ref="A2453">IFERROR(_xlfn.IFS(AND(F2453="Renta Variable",O2453=1),IFERROR(MATCH(B2453,[1]RV_Det!C:C,0),"Rev"),AND(J2453="Corporativa",O2453=1,I2453="EM"),IFERROR(MATCH(B2453,[1]RF_Corps!B:B,0),"Rev"),AND(F2453="Alternativos",O2453=1),IFERROR(MATCH(B2453,[1]Rep4!C:C,0),"Rev")),"")</f>
        <v/>
      </c>
      <c r="B2453" s="393" t="s">
        <v>6504</v>
      </c>
      <c r="C2453" s="422" t="s">
        <v>6505</v>
      </c>
      <c r="D2453" s="395" t="s">
        <v>6506</v>
      </c>
      <c r="E2453" s="396" t="str">
        <f>IF(B2453="","",INDEX([1]CatGlob!$S:$S,IFERROR(MATCH(MID(B2453,7,1),[1]CatGlob!$R:$R,0),MATCH(MID(B2453,1,2),[1]CatGlob!$R:$R,0))))</f>
        <v>DOL</v>
      </c>
      <c r="F2453" s="397" t="s">
        <v>43</v>
      </c>
      <c r="G2453" s="398" t="s">
        <v>4659</v>
      </c>
      <c r="H2453" s="399" t="s">
        <v>4660</v>
      </c>
      <c r="I2453" s="399" t="s">
        <v>6272</v>
      </c>
      <c r="J2453" s="399" t="s">
        <v>600</v>
      </c>
      <c r="K2453" s="396" t="s">
        <v>600</v>
      </c>
      <c r="L2453" s="400" t="str">
        <f>IF(ISERROR(MATCH(M2453,M$10:M2452,0)),M2453,"")</f>
        <v/>
      </c>
      <c r="M2453" s="401" t="str">
        <f>IF(B2453="","",IF(ISERROR(MATCH(F2453&amp;"_"&amp;G2453&amp;"_"&amp;H2453&amp;"_"&amp;I2453&amp;"_"&amp;J2453&amp;IF(K2453="","","_"&amp;K2453),[1]CatGlob!$B:$B,0)),F2453&amp;"_"&amp;G2453&amp;"_"&amp;H2453&amp;"_"&amp;I2453&amp;"_"&amp;J2453&amp;IF(K2453="","","_"&amp;K2453),INDEX([1]CatGlob!$C:$C,MATCH(F2453&amp;"_"&amp;G2453&amp;"_"&amp;H2453&amp;"_"&amp;I2453&amp;"_"&amp;J2453&amp;IF(K2453="","","_"&amp;K2453),[1]CatGlob!$B:$B,0))))</f>
        <v>RVL_MM_M</v>
      </c>
      <c r="N2453" s="402" t="str">
        <f t="shared" si="77"/>
        <v/>
      </c>
      <c r="O2453" s="402" t="str">
        <f t="shared" si="76"/>
        <v/>
      </c>
      <c r="P2453" s="401" t="str">
        <f>IF(LEN(B2453)&gt;8,INDEX([1]CatGlob!$X:$X,MATCH(M2453,[1]CatGlob!$W:$W,0)),"")</f>
        <v>PE</v>
      </c>
      <c r="Q2453" s="403" t="str">
        <f>INDEX([1]CatGlob!P:P,MATCH(M2453,[1]CatGlob!O:O,0))</f>
        <v>RVL</v>
      </c>
      <c r="R2453" s="403"/>
      <c r="S2453" s="403"/>
      <c r="T2453" s="403" t="str">
        <f>INDEX([1]CatGlob!$D:$D,MATCH($M2453,[1]CatGlob!$C:$C,0))</f>
        <v>RVL</v>
      </c>
      <c r="U2453" s="403" t="s">
        <v>6395</v>
      </c>
      <c r="V2453" s="404" t="str">
        <f>INDEX([1]CatGlob!$F:$F,MATCH($M2453,[1]CatGlob!$C:$C,0))</f>
        <v>RVL</v>
      </c>
      <c r="W2453" s="405"/>
      <c r="X2453" s="406">
        <v>0</v>
      </c>
      <c r="Y2453" s="407">
        <v>0</v>
      </c>
      <c r="Z2453" s="408">
        <v>0</v>
      </c>
      <c r="AA2453" s="407">
        <v>0</v>
      </c>
      <c r="AB2453" s="408">
        <v>0</v>
      </c>
      <c r="AC2453" s="407">
        <v>0</v>
      </c>
      <c r="AD2453" s="408">
        <v>0</v>
      </c>
      <c r="AE2453" s="407">
        <v>0</v>
      </c>
      <c r="AF2453" s="408">
        <v>0</v>
      </c>
      <c r="AG2453" s="407">
        <v>0</v>
      </c>
      <c r="AI2453" s="406">
        <v>0</v>
      </c>
      <c r="AJ2453" s="407">
        <v>0</v>
      </c>
      <c r="AK2453" s="408">
        <v>0</v>
      </c>
      <c r="AL2453" s="407">
        <v>0</v>
      </c>
      <c r="AM2453" s="408">
        <v>0</v>
      </c>
      <c r="AN2453" s="407">
        <v>0</v>
      </c>
      <c r="AO2453" s="408">
        <v>0</v>
      </c>
      <c r="AP2453" s="407">
        <v>0</v>
      </c>
      <c r="AQ2453" s="408">
        <v>0</v>
      </c>
      <c r="AR2453" s="407">
        <v>0</v>
      </c>
      <c r="AT2453" s="406">
        <v>0</v>
      </c>
      <c r="AU2453" s="407">
        <v>0</v>
      </c>
      <c r="AV2453" s="408">
        <v>0</v>
      </c>
      <c r="AW2453" s="407">
        <v>0</v>
      </c>
      <c r="AX2453" s="408">
        <v>0</v>
      </c>
      <c r="AY2453" s="407">
        <v>0</v>
      </c>
      <c r="AZ2453" s="408">
        <v>0</v>
      </c>
      <c r="BA2453" s="407">
        <v>0</v>
      </c>
      <c r="BB2453" s="408">
        <v>0</v>
      </c>
      <c r="BC2453" s="407">
        <v>0</v>
      </c>
    </row>
    <row r="2454" spans="1:55" x14ac:dyDescent="0.35">
      <c r="A2454" s="385" t="str" cm="1">
        <f t="array" ref="A2454">IFERROR(_xlfn.IFS(AND(F2454="Renta Variable",O2454=1),IFERROR(MATCH(B2454,[1]RV_Det!C:C,0),"Rev"),AND(J2454="Corporativa",O2454=1,I2454="EM"),IFERROR(MATCH(B2454,[1]RF_Corps!B:B,0),"Rev"),AND(F2454="Alternativos",O2454=1),IFERROR(MATCH(B2454,[1]Rep4!C:C,0),"Rev")),"")</f>
        <v/>
      </c>
      <c r="B2454" s="393" t="s">
        <v>6507</v>
      </c>
      <c r="C2454" s="422" t="s">
        <v>6508</v>
      </c>
      <c r="D2454" s="395" t="s">
        <v>6506</v>
      </c>
      <c r="E2454" s="396" t="str">
        <f>IF(B2454="","",INDEX([1]CatGlob!$S:$S,IFERROR(MATCH(MID(B2454,7,1),[1]CatGlob!$R:$R,0),MATCH(MID(B2454,1,2),[1]CatGlob!$R:$R,0))))</f>
        <v>CAD</v>
      </c>
      <c r="F2454" s="397" t="s">
        <v>43</v>
      </c>
      <c r="G2454" s="398" t="s">
        <v>4659</v>
      </c>
      <c r="H2454" s="399" t="s">
        <v>4660</v>
      </c>
      <c r="I2454" s="399" t="s">
        <v>6272</v>
      </c>
      <c r="J2454" s="399" t="s">
        <v>600</v>
      </c>
      <c r="K2454" s="396" t="s">
        <v>600</v>
      </c>
      <c r="L2454" s="400" t="str">
        <f>IF(ISERROR(MATCH(M2454,M$10:M2453,0)),M2454,"")</f>
        <v/>
      </c>
      <c r="M2454" s="401" t="str">
        <f>IF(B2454="","",IF(ISERROR(MATCH(F2454&amp;"_"&amp;G2454&amp;"_"&amp;H2454&amp;"_"&amp;I2454&amp;"_"&amp;J2454&amp;IF(K2454="","","_"&amp;K2454),[1]CatGlob!$B:$B,0)),F2454&amp;"_"&amp;G2454&amp;"_"&amp;H2454&amp;"_"&amp;I2454&amp;"_"&amp;J2454&amp;IF(K2454="","","_"&amp;K2454),INDEX([1]CatGlob!$C:$C,MATCH(F2454&amp;"_"&amp;G2454&amp;"_"&amp;H2454&amp;"_"&amp;I2454&amp;"_"&amp;J2454&amp;IF(K2454="","","_"&amp;K2454),[1]CatGlob!$B:$B,0))))</f>
        <v>RVL_MM_M</v>
      </c>
      <c r="N2454" s="402" t="str">
        <f t="shared" si="77"/>
        <v/>
      </c>
      <c r="O2454" s="402" t="str">
        <f t="shared" si="76"/>
        <v/>
      </c>
      <c r="P2454" s="401" t="str">
        <f>IF(LEN(B2454)&gt;8,INDEX([1]CatGlob!$X:$X,MATCH(M2454,[1]CatGlob!$W:$W,0)),"")</f>
        <v>PE</v>
      </c>
      <c r="Q2454" s="403" t="str">
        <f>INDEX([1]CatGlob!P:P,MATCH(M2454,[1]CatGlob!O:O,0))</f>
        <v>RVL</v>
      </c>
      <c r="R2454" s="403"/>
      <c r="S2454" s="403"/>
      <c r="T2454" s="403" t="str">
        <f>INDEX([1]CatGlob!$D:$D,MATCH($M2454,[1]CatGlob!$C:$C,0))</f>
        <v>RVL</v>
      </c>
      <c r="U2454" s="403" t="s">
        <v>6395</v>
      </c>
      <c r="V2454" s="404" t="str">
        <f>INDEX([1]CatGlob!$F:$F,MATCH($M2454,[1]CatGlob!$C:$C,0))</f>
        <v>RVL</v>
      </c>
      <c r="W2454" s="405"/>
      <c r="X2454" s="406">
        <v>0</v>
      </c>
      <c r="Y2454" s="407">
        <v>0</v>
      </c>
      <c r="Z2454" s="408">
        <v>0</v>
      </c>
      <c r="AA2454" s="407">
        <v>0</v>
      </c>
      <c r="AB2454" s="408">
        <v>0</v>
      </c>
      <c r="AC2454" s="407">
        <v>0</v>
      </c>
      <c r="AD2454" s="408">
        <v>0</v>
      </c>
      <c r="AE2454" s="407">
        <v>0</v>
      </c>
      <c r="AF2454" s="408">
        <v>0</v>
      </c>
      <c r="AG2454" s="407">
        <v>0</v>
      </c>
      <c r="AI2454" s="406">
        <v>0</v>
      </c>
      <c r="AJ2454" s="407">
        <v>0</v>
      </c>
      <c r="AK2454" s="408">
        <v>0</v>
      </c>
      <c r="AL2454" s="407">
        <v>0</v>
      </c>
      <c r="AM2454" s="408">
        <v>0</v>
      </c>
      <c r="AN2454" s="407">
        <v>0</v>
      </c>
      <c r="AO2454" s="408">
        <v>0</v>
      </c>
      <c r="AP2454" s="407">
        <v>0</v>
      </c>
      <c r="AQ2454" s="408">
        <v>0</v>
      </c>
      <c r="AR2454" s="407">
        <v>0</v>
      </c>
      <c r="AT2454" s="406">
        <v>0</v>
      </c>
      <c r="AU2454" s="407">
        <v>0</v>
      </c>
      <c r="AV2454" s="408">
        <v>0</v>
      </c>
      <c r="AW2454" s="407">
        <v>0</v>
      </c>
      <c r="AX2454" s="408">
        <v>0</v>
      </c>
      <c r="AY2454" s="407">
        <v>0</v>
      </c>
      <c r="AZ2454" s="408">
        <v>0</v>
      </c>
      <c r="BA2454" s="407">
        <v>0</v>
      </c>
      <c r="BB2454" s="408">
        <v>0</v>
      </c>
      <c r="BC2454" s="407">
        <v>0</v>
      </c>
    </row>
    <row r="2455" spans="1:55" x14ac:dyDescent="0.35">
      <c r="A2455" s="385" cm="1">
        <f t="array" ref="A2455">IFERROR(_xlfn.IFS(AND(F2455="Renta Variable",O2455=1),IFERROR(MATCH(B2455,[1]RV_Det!C:C,0),"Rev"),AND(J2455="Corporativa",O2455=1,I2455="EM"),IFERROR(MATCH(B2455,[1]RF_Corps!B:B,0),"Rev"),AND(F2455="Alternativos",O2455=1),IFERROR(MATCH(B2455,[1]Rep4!C:C,0),"Rev")),"")</f>
        <v>75</v>
      </c>
      <c r="B2455" s="393" t="s">
        <v>6509</v>
      </c>
      <c r="C2455" s="422" t="s">
        <v>6510</v>
      </c>
      <c r="D2455" s="395" t="s">
        <v>6511</v>
      </c>
      <c r="E2455" s="396" t="str">
        <f>IF(B2455="","",INDEX([1]CatGlob!$S:$S,IFERROR(MATCH(MID(B2455,7,1),[1]CatGlob!$R:$R,0),MATCH(MID(B2455,1,2),[1]CatGlob!$R:$R,0))))</f>
        <v>DOL</v>
      </c>
      <c r="F2455" s="397" t="s">
        <v>43</v>
      </c>
      <c r="G2455" s="398" t="s">
        <v>4659</v>
      </c>
      <c r="H2455" s="399" t="s">
        <v>4660</v>
      </c>
      <c r="I2455" s="399" t="s">
        <v>6272</v>
      </c>
      <c r="J2455" s="399" t="s">
        <v>600</v>
      </c>
      <c r="K2455" s="396" t="s">
        <v>600</v>
      </c>
      <c r="L2455" s="400" t="str">
        <f>IF(ISERROR(MATCH(M2455,M$10:M2454,0)),M2455,"")</f>
        <v/>
      </c>
      <c r="M2455" s="401" t="str">
        <f>IF(B2455="","",IF(ISERROR(MATCH(F2455&amp;"_"&amp;G2455&amp;"_"&amp;H2455&amp;"_"&amp;I2455&amp;"_"&amp;J2455&amp;IF(K2455="","","_"&amp;K2455),[1]CatGlob!$B:$B,0)),F2455&amp;"_"&amp;G2455&amp;"_"&amp;H2455&amp;"_"&amp;I2455&amp;"_"&amp;J2455&amp;IF(K2455="","","_"&amp;K2455),INDEX([1]CatGlob!$C:$C,MATCH(F2455&amp;"_"&amp;G2455&amp;"_"&amp;H2455&amp;"_"&amp;I2455&amp;"_"&amp;J2455&amp;IF(K2455="","","_"&amp;K2455),[1]CatGlob!$B:$B,0))))</f>
        <v>RVL_MM_M</v>
      </c>
      <c r="N2455" s="402" t="str">
        <f t="shared" si="77"/>
        <v/>
      </c>
      <c r="O2455" s="402">
        <f t="shared" si="76"/>
        <v>1</v>
      </c>
      <c r="P2455" s="401" t="str">
        <f>IF(LEN(B2455)&gt;8,INDEX([1]CatGlob!$X:$X,MATCH(M2455,[1]CatGlob!$W:$W,0)),"")</f>
        <v>PE</v>
      </c>
      <c r="Q2455" s="403" t="str">
        <f>INDEX([1]CatGlob!P:P,MATCH(M2455,[1]CatGlob!O:O,0))</f>
        <v>RVL</v>
      </c>
      <c r="R2455" s="403"/>
      <c r="S2455" s="403"/>
      <c r="T2455" s="403" t="str">
        <f>INDEX([1]CatGlob!$D:$D,MATCH($M2455,[1]CatGlob!$C:$C,0))</f>
        <v>RVL</v>
      </c>
      <c r="U2455" s="403" t="s">
        <v>6395</v>
      </c>
      <c r="V2455" s="404" t="str">
        <f>INDEX([1]CatGlob!$F:$F,MATCH($M2455,[1]CatGlob!$C:$C,0))</f>
        <v>RVL</v>
      </c>
      <c r="W2455" s="405"/>
      <c r="X2455" s="406">
        <v>0</v>
      </c>
      <c r="Y2455" s="407">
        <v>0</v>
      </c>
      <c r="Z2455" s="408">
        <v>-7.1062196043633304E-5</v>
      </c>
      <c r="AA2455" s="407">
        <v>-3.2442403447019402E-2</v>
      </c>
      <c r="AB2455" s="408">
        <v>-5.2990803561937599E-4</v>
      </c>
      <c r="AC2455" s="407">
        <v>-0.24192174233994601</v>
      </c>
      <c r="AD2455" s="408">
        <v>0</v>
      </c>
      <c r="AE2455" s="407">
        <v>0</v>
      </c>
      <c r="AF2455" s="408">
        <v>-2.7840690234803102E-4</v>
      </c>
      <c r="AG2455" s="407">
        <v>-0.127102588313798</v>
      </c>
      <c r="AI2455" s="406">
        <v>1.6206850872628601E-3</v>
      </c>
      <c r="AJ2455" s="407">
        <v>0.739900008568384</v>
      </c>
      <c r="AK2455" s="408">
        <v>1.5545308448990101E-3</v>
      </c>
      <c r="AL2455" s="407">
        <v>0.70969825939792797</v>
      </c>
      <c r="AM2455" s="408">
        <v>-6.7119615739377504E-3</v>
      </c>
      <c r="AN2455" s="407">
        <v>-3.0642476228737201</v>
      </c>
      <c r="AO2455" s="408">
        <v>1.6206850872628601E-3</v>
      </c>
      <c r="AP2455" s="407">
        <v>0.739900008568384</v>
      </c>
      <c r="AQ2455" s="408">
        <v>-2.1015793874013498E-3</v>
      </c>
      <c r="AR2455" s="407">
        <v>-0.95944524878249204</v>
      </c>
      <c r="AT2455" s="406">
        <v>5.0598515520759498E-3</v>
      </c>
      <c r="AU2455" s="407">
        <v>2.3100010212728801</v>
      </c>
      <c r="AV2455" s="408">
        <v>-1.1549670303571E-2</v>
      </c>
      <c r="AW2455" s="407">
        <v>-5.2728325963769</v>
      </c>
      <c r="AX2455" s="408">
        <v>-1.04184183898299E-2</v>
      </c>
      <c r="AY2455" s="407">
        <v>-4.7563761254387797</v>
      </c>
      <c r="AZ2455" s="408">
        <v>5.0598515520759498E-3</v>
      </c>
      <c r="BA2455" s="407">
        <v>2.3100010212728801</v>
      </c>
      <c r="BB2455" s="408">
        <v>-6.4075935653572502E-3</v>
      </c>
      <c r="BC2455" s="407">
        <v>-2.9252928722394902</v>
      </c>
    </row>
    <row r="2456" spans="1:55" x14ac:dyDescent="0.35">
      <c r="A2456" s="385" t="str" cm="1">
        <f t="array" ref="A2456">IFERROR(_xlfn.IFS(AND(F2456="Renta Variable",O2456=1),IFERROR(MATCH(B2456,[1]RV_Det!C:C,0),"Rev"),AND(J2456="Corporativa",O2456=1,I2456="EM"),IFERROR(MATCH(B2456,[1]RF_Corps!B:B,0),"Rev"),AND(F2456="Alternativos",O2456=1),IFERROR(MATCH(B2456,[1]Rep4!C:C,0),"Rev")),"")</f>
        <v/>
      </c>
      <c r="B2456" s="393" t="s">
        <v>6512</v>
      </c>
      <c r="C2456" s="422" t="s">
        <v>6513</v>
      </c>
      <c r="D2456" s="395" t="s">
        <v>6514</v>
      </c>
      <c r="E2456" s="396" t="str">
        <f>IF(B2456="","",INDEX([1]CatGlob!$S:$S,IFERROR(MATCH(MID(B2456,7,1),[1]CatGlob!$R:$R,0),MATCH(MID(B2456,1,2),[1]CatGlob!$R:$R,0))))</f>
        <v>NSOL</v>
      </c>
      <c r="F2456" s="397" t="s">
        <v>43</v>
      </c>
      <c r="G2456" s="398" t="s">
        <v>4659</v>
      </c>
      <c r="H2456" s="399" t="s">
        <v>4660</v>
      </c>
      <c r="I2456" s="399" t="s">
        <v>6272</v>
      </c>
      <c r="J2456" s="399" t="s">
        <v>600</v>
      </c>
      <c r="K2456" s="396" t="s">
        <v>600</v>
      </c>
      <c r="L2456" s="400" t="str">
        <f>IF(ISERROR(MATCH(M2456,M$10:M2455,0)),M2456,"")</f>
        <v/>
      </c>
      <c r="M2456" s="401" t="str">
        <f>IF(B2456="","",IF(ISERROR(MATCH(F2456&amp;"_"&amp;G2456&amp;"_"&amp;H2456&amp;"_"&amp;I2456&amp;"_"&amp;J2456&amp;IF(K2456="","","_"&amp;K2456),[1]CatGlob!$B:$B,0)),F2456&amp;"_"&amp;G2456&amp;"_"&amp;H2456&amp;"_"&amp;I2456&amp;"_"&amp;J2456&amp;IF(K2456="","","_"&amp;K2456),INDEX([1]CatGlob!$C:$C,MATCH(F2456&amp;"_"&amp;G2456&amp;"_"&amp;H2456&amp;"_"&amp;I2456&amp;"_"&amp;J2456&amp;IF(K2456="","","_"&amp;K2456),[1]CatGlob!$B:$B,0))))</f>
        <v>RVL_MM_M</v>
      </c>
      <c r="N2456" s="402" t="str">
        <f t="shared" si="77"/>
        <v/>
      </c>
      <c r="O2456" s="402" t="str">
        <f t="shared" si="76"/>
        <v/>
      </c>
      <c r="P2456" s="401" t="str">
        <f>IF(LEN(B2456)&gt;8,INDEX([1]CatGlob!$X:$X,MATCH(M2456,[1]CatGlob!$W:$W,0)),"")</f>
        <v>PE</v>
      </c>
      <c r="Q2456" s="403" t="str">
        <f>INDEX([1]CatGlob!P:P,MATCH(M2456,[1]CatGlob!O:O,0))</f>
        <v>RVL</v>
      </c>
      <c r="R2456" s="403" t="s">
        <v>601</v>
      </c>
      <c r="S2456" s="403" t="s">
        <v>601</v>
      </c>
      <c r="T2456" s="403" t="str">
        <f>INDEX([1]CatGlob!$D:$D,MATCH($M2456,[1]CatGlob!$C:$C,0))</f>
        <v>RVL</v>
      </c>
      <c r="U2456" s="403" t="s">
        <v>4652</v>
      </c>
      <c r="V2456" s="404" t="str">
        <f>INDEX([1]CatGlob!$F:$F,MATCH($M2456,[1]CatGlob!$C:$C,0))</f>
        <v>RVL</v>
      </c>
      <c r="W2456" s="405"/>
      <c r="X2456" s="406">
        <v>0</v>
      </c>
      <c r="Y2456" s="407">
        <v>0</v>
      </c>
      <c r="Z2456" s="408">
        <v>0</v>
      </c>
      <c r="AA2456" s="407">
        <v>0</v>
      </c>
      <c r="AB2456" s="408">
        <v>0</v>
      </c>
      <c r="AC2456" s="407">
        <v>0</v>
      </c>
      <c r="AD2456" s="408">
        <v>0</v>
      </c>
      <c r="AE2456" s="407">
        <v>0</v>
      </c>
      <c r="AF2456" s="408">
        <v>0</v>
      </c>
      <c r="AG2456" s="407">
        <v>0</v>
      </c>
      <c r="AI2456" s="406">
        <v>0</v>
      </c>
      <c r="AJ2456" s="407">
        <v>0</v>
      </c>
      <c r="AK2456" s="408">
        <v>0</v>
      </c>
      <c r="AL2456" s="407">
        <v>0</v>
      </c>
      <c r="AM2456" s="408">
        <v>0</v>
      </c>
      <c r="AN2456" s="407">
        <v>0</v>
      </c>
      <c r="AO2456" s="408">
        <v>0</v>
      </c>
      <c r="AP2456" s="407">
        <v>0</v>
      </c>
      <c r="AQ2456" s="408">
        <v>0</v>
      </c>
      <c r="AR2456" s="407">
        <v>0</v>
      </c>
      <c r="AT2456" s="406">
        <v>0</v>
      </c>
      <c r="AU2456" s="407">
        <v>0</v>
      </c>
      <c r="AV2456" s="408">
        <v>0</v>
      </c>
      <c r="AW2456" s="407">
        <v>0</v>
      </c>
      <c r="AX2456" s="408">
        <v>0</v>
      </c>
      <c r="AY2456" s="407">
        <v>0</v>
      </c>
      <c r="AZ2456" s="408">
        <v>0</v>
      </c>
      <c r="BA2456" s="407">
        <v>0</v>
      </c>
      <c r="BB2456" s="408">
        <v>0</v>
      </c>
      <c r="BC2456" s="407">
        <v>0</v>
      </c>
    </row>
    <row r="2457" spans="1:55" x14ac:dyDescent="0.35">
      <c r="A2457" s="385" t="str" cm="1">
        <f t="array" ref="A2457">IFERROR(_xlfn.IFS(AND(F2457="Renta Variable",O2457=1),IFERROR(MATCH(B2457,[1]RV_Det!C:C,0),"Rev"),AND(J2457="Corporativa",O2457=1,I2457="EM"),IFERROR(MATCH(B2457,[1]RF_Corps!B:B,0),"Rev"),AND(F2457="Alternativos",O2457=1),IFERROR(MATCH(B2457,[1]Rep4!C:C,0),"Rev")),"")</f>
        <v/>
      </c>
      <c r="B2457" s="393" t="s">
        <v>6515</v>
      </c>
      <c r="C2457" s="422" t="s">
        <v>6516</v>
      </c>
      <c r="D2457" s="395" t="s">
        <v>6514</v>
      </c>
      <c r="E2457" s="396" t="str">
        <f>IF(B2457="","",INDEX([1]CatGlob!$S:$S,IFERROR(MATCH(MID(B2457,7,1),[1]CatGlob!$R:$R,0),MATCH(MID(B2457,1,2),[1]CatGlob!$R:$R,0))))</f>
        <v>NSOL</v>
      </c>
      <c r="F2457" s="397" t="s">
        <v>43</v>
      </c>
      <c r="G2457" s="398" t="s">
        <v>4659</v>
      </c>
      <c r="H2457" s="399" t="s">
        <v>4660</v>
      </c>
      <c r="I2457" s="399" t="s">
        <v>6272</v>
      </c>
      <c r="J2457" s="399" t="s">
        <v>600</v>
      </c>
      <c r="K2457" s="396" t="s">
        <v>600</v>
      </c>
      <c r="L2457" s="400" t="str">
        <f>IF(ISERROR(MATCH(M2457,M$10:M2456,0)),M2457,"")</f>
        <v/>
      </c>
      <c r="M2457" s="401" t="str">
        <f>IF(B2457="","",IF(ISERROR(MATCH(F2457&amp;"_"&amp;G2457&amp;"_"&amp;H2457&amp;"_"&amp;I2457&amp;"_"&amp;J2457&amp;IF(K2457="","","_"&amp;K2457),[1]CatGlob!$B:$B,0)),F2457&amp;"_"&amp;G2457&amp;"_"&amp;H2457&amp;"_"&amp;I2457&amp;"_"&amp;J2457&amp;IF(K2457="","","_"&amp;K2457),INDEX([1]CatGlob!$C:$C,MATCH(F2457&amp;"_"&amp;G2457&amp;"_"&amp;H2457&amp;"_"&amp;I2457&amp;"_"&amp;J2457&amp;IF(K2457="","","_"&amp;K2457),[1]CatGlob!$B:$B,0))))</f>
        <v>RVL_MM_M</v>
      </c>
      <c r="N2457" s="402" t="str">
        <f t="shared" si="77"/>
        <v/>
      </c>
      <c r="O2457" s="402" t="str">
        <f t="shared" si="76"/>
        <v/>
      </c>
      <c r="P2457" s="401" t="str">
        <f>IF(LEN(B2457)&gt;8,INDEX([1]CatGlob!$X:$X,MATCH(M2457,[1]CatGlob!$W:$W,0)),"")</f>
        <v>PE</v>
      </c>
      <c r="Q2457" s="403" t="str">
        <f>INDEX([1]CatGlob!P:P,MATCH(M2457,[1]CatGlob!O:O,0))</f>
        <v>RVL</v>
      </c>
      <c r="R2457" s="403" t="s">
        <v>601</v>
      </c>
      <c r="S2457" s="403" t="s">
        <v>601</v>
      </c>
      <c r="T2457" s="403" t="str">
        <f>INDEX([1]CatGlob!$D:$D,MATCH($M2457,[1]CatGlob!$C:$C,0))</f>
        <v>RVL</v>
      </c>
      <c r="U2457" s="403" t="s">
        <v>4652</v>
      </c>
      <c r="V2457" s="404" t="str">
        <f>INDEX([1]CatGlob!$F:$F,MATCH($M2457,[1]CatGlob!$C:$C,0))</f>
        <v>RVL</v>
      </c>
      <c r="W2457" s="405"/>
      <c r="X2457" s="406">
        <v>0</v>
      </c>
      <c r="Y2457" s="407">
        <v>0</v>
      </c>
      <c r="Z2457" s="408">
        <v>0</v>
      </c>
      <c r="AA2457" s="407">
        <v>0</v>
      </c>
      <c r="AB2457" s="408">
        <v>0</v>
      </c>
      <c r="AC2457" s="407">
        <v>0</v>
      </c>
      <c r="AD2457" s="408">
        <v>0</v>
      </c>
      <c r="AE2457" s="407">
        <v>0</v>
      </c>
      <c r="AF2457" s="408">
        <v>0</v>
      </c>
      <c r="AG2457" s="407">
        <v>0</v>
      </c>
      <c r="AI2457" s="406">
        <v>0</v>
      </c>
      <c r="AJ2457" s="407">
        <v>0</v>
      </c>
      <c r="AK2457" s="408">
        <v>0</v>
      </c>
      <c r="AL2457" s="407">
        <v>0</v>
      </c>
      <c r="AM2457" s="408">
        <v>0</v>
      </c>
      <c r="AN2457" s="407">
        <v>0</v>
      </c>
      <c r="AO2457" s="408">
        <v>0</v>
      </c>
      <c r="AP2457" s="407">
        <v>0</v>
      </c>
      <c r="AQ2457" s="408">
        <v>0</v>
      </c>
      <c r="AR2457" s="407">
        <v>0</v>
      </c>
      <c r="AT2457" s="406">
        <v>0</v>
      </c>
      <c r="AU2457" s="407">
        <v>0</v>
      </c>
      <c r="AV2457" s="408">
        <v>0</v>
      </c>
      <c r="AW2457" s="407">
        <v>0</v>
      </c>
      <c r="AX2457" s="408">
        <v>0</v>
      </c>
      <c r="AY2457" s="407">
        <v>0</v>
      </c>
      <c r="AZ2457" s="408">
        <v>0</v>
      </c>
      <c r="BA2457" s="407">
        <v>0</v>
      </c>
      <c r="BB2457" s="408">
        <v>0</v>
      </c>
      <c r="BC2457" s="407">
        <v>0</v>
      </c>
    </row>
    <row r="2458" spans="1:55" x14ac:dyDescent="0.35">
      <c r="A2458" s="385" cm="1">
        <f t="array" ref="A2458">IFERROR(_xlfn.IFS(AND(F2458="Renta Variable",O2458=1),IFERROR(MATCH(B2458,[1]RV_Det!C:C,0),"Rev"),AND(J2458="Corporativa",O2458=1,I2458="EM"),IFERROR(MATCH(B2458,[1]RF_Corps!B:B,0),"Rev"),AND(F2458="Alternativos",O2458=1),IFERROR(MATCH(B2458,[1]Rep4!C:C,0),"Rev")),"")</f>
        <v>72</v>
      </c>
      <c r="B2458" s="393" t="s">
        <v>6517</v>
      </c>
      <c r="C2458" s="422" t="s">
        <v>6518</v>
      </c>
      <c r="D2458" s="395" t="s">
        <v>2572</v>
      </c>
      <c r="E2458" s="396" t="str">
        <f>IF(B2458="","",INDEX([1]CatGlob!$S:$S,IFERROR(MATCH(MID(B2458,7,1),[1]CatGlob!$R:$R,0),MATCH(MID(B2458,1,2),[1]CatGlob!$R:$R,0))))</f>
        <v>NSOL</v>
      </c>
      <c r="F2458" s="397" t="s">
        <v>43</v>
      </c>
      <c r="G2458" s="398" t="s">
        <v>4659</v>
      </c>
      <c r="H2458" s="399" t="s">
        <v>4660</v>
      </c>
      <c r="I2458" s="399" t="s">
        <v>64</v>
      </c>
      <c r="J2458" s="399" t="s">
        <v>600</v>
      </c>
      <c r="K2458" s="396" t="s">
        <v>600</v>
      </c>
      <c r="L2458" s="400" t="str">
        <f>IF(ISERROR(MATCH(M2458,M$10:M2457,0)),M2458,"")</f>
        <v/>
      </c>
      <c r="M2458" s="401" t="str">
        <f>IF(B2458="","",IF(ISERROR(MATCH(F2458&amp;"_"&amp;G2458&amp;"_"&amp;H2458&amp;"_"&amp;I2458&amp;"_"&amp;J2458&amp;IF(K2458="","","_"&amp;K2458),[1]CatGlob!$B:$B,0)),F2458&amp;"_"&amp;G2458&amp;"_"&amp;H2458&amp;"_"&amp;I2458&amp;"_"&amp;J2458&amp;IF(K2458="","","_"&amp;K2458),INDEX([1]CatGlob!$C:$C,MATCH(F2458&amp;"_"&amp;G2458&amp;"_"&amp;H2458&amp;"_"&amp;I2458&amp;"_"&amp;J2458&amp;IF(K2458="","","_"&amp;K2458),[1]CatGlob!$B:$B,0))))</f>
        <v>RVL_MM_MP</v>
      </c>
      <c r="N2458" s="402" t="str">
        <f t="shared" si="77"/>
        <v/>
      </c>
      <c r="O2458" s="402">
        <f t="shared" si="76"/>
        <v>1</v>
      </c>
      <c r="P2458" s="401" t="str">
        <f>IF(LEN(B2458)&gt;8,INDEX([1]CatGlob!$X:$X,MATCH(M2458,[1]CatGlob!$W:$W,0)),"")</f>
        <v>PE</v>
      </c>
      <c r="Q2458" s="403" t="str">
        <f>INDEX([1]CatGlob!P:P,MATCH(M2458,[1]CatGlob!O:O,0))</f>
        <v>RVL</v>
      </c>
      <c r="R2458" s="403" t="s">
        <v>601</v>
      </c>
      <c r="S2458" s="403" t="s">
        <v>601</v>
      </c>
      <c r="T2458" s="403" t="str">
        <f>INDEX([1]CatGlob!$D:$D,MATCH($M2458,[1]CatGlob!$C:$C,0))</f>
        <v>RVL</v>
      </c>
      <c r="U2458" s="403" t="s">
        <v>6395</v>
      </c>
      <c r="V2458" s="404" t="str">
        <f>INDEX([1]CatGlob!$F:$F,MATCH($M2458,[1]CatGlob!$C:$C,0))</f>
        <v>RVL</v>
      </c>
      <c r="W2458" s="405"/>
      <c r="X2458" s="406">
        <v>0</v>
      </c>
      <c r="Y2458" s="407">
        <v>0</v>
      </c>
      <c r="Z2458" s="408">
        <v>0</v>
      </c>
      <c r="AA2458" s="407">
        <v>0</v>
      </c>
      <c r="AB2458" s="408">
        <v>0</v>
      </c>
      <c r="AC2458" s="407">
        <v>0</v>
      </c>
      <c r="AD2458" s="408">
        <v>0</v>
      </c>
      <c r="AE2458" s="407">
        <v>0</v>
      </c>
      <c r="AF2458" s="408">
        <v>0</v>
      </c>
      <c r="AG2458" s="407">
        <v>0</v>
      </c>
      <c r="AI2458" s="406">
        <v>4.25616793480656E-6</v>
      </c>
      <c r="AJ2458" s="407">
        <v>2.42366869684929E-3</v>
      </c>
      <c r="AK2458" s="408">
        <v>4.25616793480656E-6</v>
      </c>
      <c r="AL2458" s="407">
        <v>2.42366869684929E-3</v>
      </c>
      <c r="AM2458" s="408">
        <v>4.25616793480656E-6</v>
      </c>
      <c r="AN2458" s="407">
        <v>2.42366869684929E-3</v>
      </c>
      <c r="AO2458" s="408">
        <v>4.25616793480656E-6</v>
      </c>
      <c r="AP2458" s="407">
        <v>2.42366869684929E-3</v>
      </c>
      <c r="AQ2458" s="408">
        <v>4.25616793480656E-6</v>
      </c>
      <c r="AR2458" s="407">
        <v>2.42366869684929E-3</v>
      </c>
      <c r="AT2458" s="406">
        <v>0</v>
      </c>
      <c r="AU2458" s="407">
        <v>0</v>
      </c>
      <c r="AV2458" s="408">
        <v>0</v>
      </c>
      <c r="AW2458" s="407">
        <v>0</v>
      </c>
      <c r="AX2458" s="408">
        <v>0</v>
      </c>
      <c r="AY2458" s="407">
        <v>0</v>
      </c>
      <c r="AZ2458" s="408">
        <v>0</v>
      </c>
      <c r="BA2458" s="407">
        <v>0</v>
      </c>
      <c r="BB2458" s="408">
        <v>0</v>
      </c>
      <c r="BC2458" s="407">
        <v>0</v>
      </c>
    </row>
    <row r="2459" spans="1:55" x14ac:dyDescent="0.35">
      <c r="A2459" s="385" t="str" cm="1">
        <f t="array" ref="A2459">IFERROR(_xlfn.IFS(AND(F2459="Renta Variable",O2459=1),IFERROR(MATCH(B2459,[1]RV_Det!C:C,0),"Rev"),AND(J2459="Corporativa",O2459=1,I2459="EM"),IFERROR(MATCH(B2459,[1]RF_Corps!B:B,0),"Rev"),AND(F2459="Alternativos",O2459=1),IFERROR(MATCH(B2459,[1]Rep4!C:C,0),"Rev")),"")</f>
        <v/>
      </c>
      <c r="B2459" s="394" t="s">
        <v>6519</v>
      </c>
      <c r="C2459" s="409" t="s">
        <v>6520</v>
      </c>
      <c r="D2459" s="395" t="s">
        <v>6521</v>
      </c>
      <c r="E2459" s="396" t="str">
        <f>IF(B2459="","",INDEX([1]CatGlob!$S:$S,IFERROR(MATCH(MID(B2459,7,1),[1]CatGlob!$R:$R,0),MATCH(MID(B2459,1,2),[1]CatGlob!$R:$R,0))))</f>
        <v>GBP</v>
      </c>
      <c r="F2459" s="397" t="s">
        <v>43</v>
      </c>
      <c r="G2459" s="398" t="s">
        <v>4659</v>
      </c>
      <c r="H2459" s="399" t="s">
        <v>4660</v>
      </c>
      <c r="I2459" s="399" t="s">
        <v>64</v>
      </c>
      <c r="J2459" s="399" t="s">
        <v>600</v>
      </c>
      <c r="K2459" s="396" t="s">
        <v>600</v>
      </c>
      <c r="L2459" s="400" t="str">
        <f>IF(ISERROR(MATCH(M2459,M$10:M2458,0)),M2459,"")</f>
        <v/>
      </c>
      <c r="M2459" s="401" t="str">
        <f>IF(B2459="","",IF(ISERROR(MATCH(F2459&amp;"_"&amp;G2459&amp;"_"&amp;H2459&amp;"_"&amp;I2459&amp;"_"&amp;J2459&amp;IF(K2459="","","_"&amp;K2459),[1]CatGlob!$B:$B,0)),F2459&amp;"_"&amp;G2459&amp;"_"&amp;H2459&amp;"_"&amp;I2459&amp;"_"&amp;J2459&amp;IF(K2459="","","_"&amp;K2459),INDEX([1]CatGlob!$C:$C,MATCH(F2459&amp;"_"&amp;G2459&amp;"_"&amp;H2459&amp;"_"&amp;I2459&amp;"_"&amp;J2459&amp;IF(K2459="","","_"&amp;K2459),[1]CatGlob!$B:$B,0))))</f>
        <v>RVL_MM_MP</v>
      </c>
      <c r="N2459" s="402" t="str">
        <f t="shared" si="77"/>
        <v/>
      </c>
      <c r="O2459" s="402" t="str">
        <f t="shared" si="76"/>
        <v/>
      </c>
      <c r="P2459" s="401" t="str">
        <f>IF(LEN(B2459)&gt;8,INDEX([1]CatGlob!$X:$X,MATCH(M2459,[1]CatGlob!$W:$W,0)),"")</f>
        <v>PE</v>
      </c>
      <c r="Q2459" s="403" t="str">
        <f>INDEX([1]CatGlob!P:P,MATCH(M2459,[1]CatGlob!O:O,0))</f>
        <v>RVL</v>
      </c>
      <c r="R2459" s="403" t="s">
        <v>601</v>
      </c>
      <c r="S2459" s="403" t="s">
        <v>601</v>
      </c>
      <c r="T2459" s="403" t="str">
        <f>INDEX([1]CatGlob!$D:$D,MATCH($M2459,[1]CatGlob!$C:$C,0))</f>
        <v>RVL</v>
      </c>
      <c r="U2459" s="403" t="s">
        <v>6395</v>
      </c>
      <c r="V2459" s="404" t="str">
        <f>INDEX([1]CatGlob!$F:$F,MATCH($M2459,[1]CatGlob!$C:$C,0))</f>
        <v>RVL</v>
      </c>
      <c r="W2459" s="405"/>
      <c r="X2459" s="406">
        <v>0</v>
      </c>
      <c r="Y2459" s="407">
        <v>0</v>
      </c>
      <c r="Z2459" s="408">
        <v>0</v>
      </c>
      <c r="AA2459" s="407">
        <v>0</v>
      </c>
      <c r="AB2459" s="408">
        <v>0</v>
      </c>
      <c r="AC2459" s="407">
        <v>0</v>
      </c>
      <c r="AD2459" s="408">
        <v>0</v>
      </c>
      <c r="AE2459" s="407">
        <v>0</v>
      </c>
      <c r="AF2459" s="408">
        <v>0</v>
      </c>
      <c r="AG2459" s="407">
        <v>0</v>
      </c>
      <c r="AI2459" s="406">
        <v>0</v>
      </c>
      <c r="AJ2459" s="407">
        <v>0</v>
      </c>
      <c r="AK2459" s="408">
        <v>0</v>
      </c>
      <c r="AL2459" s="407">
        <v>0</v>
      </c>
      <c r="AM2459" s="408">
        <v>0</v>
      </c>
      <c r="AN2459" s="407">
        <v>0</v>
      </c>
      <c r="AO2459" s="408">
        <v>0</v>
      </c>
      <c r="AP2459" s="407">
        <v>0</v>
      </c>
      <c r="AQ2459" s="408">
        <v>0</v>
      </c>
      <c r="AR2459" s="407">
        <v>0</v>
      </c>
      <c r="AT2459" s="406">
        <v>0</v>
      </c>
      <c r="AU2459" s="407">
        <v>0</v>
      </c>
      <c r="AV2459" s="408">
        <v>0</v>
      </c>
      <c r="AW2459" s="407">
        <v>0</v>
      </c>
      <c r="AX2459" s="408">
        <v>0</v>
      </c>
      <c r="AY2459" s="407">
        <v>0</v>
      </c>
      <c r="AZ2459" s="408">
        <v>0</v>
      </c>
      <c r="BA2459" s="407">
        <v>0</v>
      </c>
      <c r="BB2459" s="408">
        <v>0</v>
      </c>
      <c r="BC2459" s="407">
        <v>0</v>
      </c>
    </row>
    <row r="2460" spans="1:55" x14ac:dyDescent="0.35">
      <c r="A2460" s="385" cm="1">
        <f t="array" ref="A2460">IFERROR(_xlfn.IFS(AND(F2460="Renta Variable",O2460=1),IFERROR(MATCH(B2460,[1]RV_Det!C:C,0),"Rev"),AND(J2460="Corporativa",O2460=1,I2460="EM"),IFERROR(MATCH(B2460,[1]RF_Corps!B:B,0),"Rev"),AND(F2460="Alternativos",O2460=1),IFERROR(MATCH(B2460,[1]Rep4!C:C,0),"Rev")),"")</f>
        <v>87</v>
      </c>
      <c r="B2460" s="394" t="s">
        <v>6522</v>
      </c>
      <c r="C2460" s="409" t="s">
        <v>6520</v>
      </c>
      <c r="D2460" s="395" t="s">
        <v>6521</v>
      </c>
      <c r="E2460" s="396" t="str">
        <f>IF(B2460="","",INDEX([1]CatGlob!$S:$S,IFERROR(MATCH(MID(B2460,7,1),[1]CatGlob!$R:$R,0),MATCH(MID(B2460,1,2),[1]CatGlob!$R:$R,0))))</f>
        <v>GBP</v>
      </c>
      <c r="F2460" s="397" t="s">
        <v>43</v>
      </c>
      <c r="G2460" s="398" t="s">
        <v>4659</v>
      </c>
      <c r="H2460" s="399" t="s">
        <v>4660</v>
      </c>
      <c r="I2460" s="399" t="s">
        <v>64</v>
      </c>
      <c r="J2460" s="399" t="s">
        <v>600</v>
      </c>
      <c r="K2460" s="396" t="s">
        <v>600</v>
      </c>
      <c r="L2460" s="400" t="str">
        <f>IF(ISERROR(MATCH(M2460,M$10:M2459,0)),M2460,"")</f>
        <v/>
      </c>
      <c r="M2460" s="401" t="str">
        <f>IF(B2460="","",IF(ISERROR(MATCH(F2460&amp;"_"&amp;G2460&amp;"_"&amp;H2460&amp;"_"&amp;I2460&amp;"_"&amp;J2460&amp;IF(K2460="","","_"&amp;K2460),[1]CatGlob!$B:$B,0)),F2460&amp;"_"&amp;G2460&amp;"_"&amp;H2460&amp;"_"&amp;I2460&amp;"_"&amp;J2460&amp;IF(K2460="","","_"&amp;K2460),INDEX([1]CatGlob!$C:$C,MATCH(F2460&amp;"_"&amp;G2460&amp;"_"&amp;H2460&amp;"_"&amp;I2460&amp;"_"&amp;J2460&amp;IF(K2460="","","_"&amp;K2460),[1]CatGlob!$B:$B,0))))</f>
        <v>RVL_MM_MP</v>
      </c>
      <c r="N2460" s="402" t="str">
        <f t="shared" si="77"/>
        <v/>
      </c>
      <c r="O2460" s="402">
        <f t="shared" si="76"/>
        <v>1</v>
      </c>
      <c r="P2460" s="401" t="str">
        <f>IF(LEN(B2460)&gt;8,INDEX([1]CatGlob!$X:$X,MATCH(M2460,[1]CatGlob!$W:$W,0)),"")</f>
        <v>PE</v>
      </c>
      <c r="Q2460" s="403" t="str">
        <f>INDEX([1]CatGlob!P:P,MATCH(M2460,[1]CatGlob!O:O,0))</f>
        <v>RVL</v>
      </c>
      <c r="R2460" s="403" t="s">
        <v>601</v>
      </c>
      <c r="S2460" s="403" t="s">
        <v>601</v>
      </c>
      <c r="T2460" s="403" t="str">
        <f>INDEX([1]CatGlob!$D:$D,MATCH($M2460,[1]CatGlob!$C:$C,0))</f>
        <v>RVL</v>
      </c>
      <c r="U2460" s="403" t="s">
        <v>6395</v>
      </c>
      <c r="V2460" s="404" t="str">
        <f>INDEX([1]CatGlob!$F:$F,MATCH($M2460,[1]CatGlob!$C:$C,0))</f>
        <v>RVL</v>
      </c>
      <c r="W2460" s="405"/>
      <c r="X2460" s="406">
        <v>2.4878684755920899E-3</v>
      </c>
      <c r="Y2460" s="407">
        <v>1.60574914183309</v>
      </c>
      <c r="Z2460" s="408">
        <v>2.4878684755920899E-3</v>
      </c>
      <c r="AA2460" s="407">
        <v>1.60574914183309</v>
      </c>
      <c r="AB2460" s="408">
        <v>1.3467329747301399E-3</v>
      </c>
      <c r="AC2460" s="407">
        <v>0.86922413289336498</v>
      </c>
      <c r="AD2460" s="408">
        <v>1.8509392475742401E-4</v>
      </c>
      <c r="AE2460" s="407">
        <v>0.119465483707781</v>
      </c>
      <c r="AF2460" s="408">
        <v>1.07491099185711E-3</v>
      </c>
      <c r="AG2460" s="407">
        <v>0.693781612514627</v>
      </c>
      <c r="AI2460" s="406">
        <v>7.8497840803603801E-3</v>
      </c>
      <c r="AJ2460" s="407">
        <v>5.0664993645232999</v>
      </c>
      <c r="AK2460" s="408">
        <v>-4.6405750901213202E-3</v>
      </c>
      <c r="AL2460" s="407">
        <v>-2.99517419898865</v>
      </c>
      <c r="AM2460" s="408">
        <v>2.89044271245583E-3</v>
      </c>
      <c r="AN2460" s="407">
        <v>1.8655833097991299</v>
      </c>
      <c r="AO2460" s="408">
        <v>-7.6904411580508304E-3</v>
      </c>
      <c r="AP2460" s="407">
        <v>-4.9636543937126003</v>
      </c>
      <c r="AQ2460" s="408">
        <v>-2.1076888209919701E-3</v>
      </c>
      <c r="AR2460" s="407">
        <v>-1.36036914682657</v>
      </c>
      <c r="AT2460" s="406">
        <v>2.0470222398493498E-2</v>
      </c>
      <c r="AU2460" s="407">
        <v>13.2121301314658</v>
      </c>
      <c r="AV2460" s="408">
        <v>9.7869092618491308E-3</v>
      </c>
      <c r="AW2460" s="407">
        <v>6.3167813341347099</v>
      </c>
      <c r="AX2460" s="408">
        <v>-2.7176937456883398E-3</v>
      </c>
      <c r="AY2460" s="407">
        <v>-1.7540856531261799</v>
      </c>
      <c r="AZ2460" s="408">
        <v>-1.3251981876271199E-2</v>
      </c>
      <c r="BA2460" s="407">
        <v>-8.5532489897144295</v>
      </c>
      <c r="BB2460" s="408">
        <v>-7.6618268350886899E-5</v>
      </c>
      <c r="BC2460" s="407">
        <v>-4.9451858030782003E-2</v>
      </c>
    </row>
    <row r="2461" spans="1:55" x14ac:dyDescent="0.35">
      <c r="A2461" s="385" cm="1">
        <f t="array" ref="A2461">IFERROR(_xlfn.IFS(AND(F2461="Renta Variable",O2461=1),IFERROR(MATCH(B2461,[1]RV_Det!C:C,0),"Rev"),AND(J2461="Corporativa",O2461=1,I2461="EM"),IFERROR(MATCH(B2461,[1]RF_Corps!B:B,0),"Rev"),AND(F2461="Alternativos",O2461=1),IFERROR(MATCH(B2461,[1]Rep4!C:C,0),"Rev")),"")</f>
        <v>73</v>
      </c>
      <c r="B2461" s="393" t="s">
        <v>6523</v>
      </c>
      <c r="C2461" s="422" t="s">
        <v>6524</v>
      </c>
      <c r="D2461" s="395" t="s">
        <v>6525</v>
      </c>
      <c r="E2461" s="396" t="str">
        <f>IF(B2461="","",INDEX([1]CatGlob!$S:$S,IFERROR(MATCH(MID(B2461,7,1),[1]CatGlob!$R:$R,0),MATCH(MID(B2461,1,2),[1]CatGlob!$R:$R,0))))</f>
        <v>DOL</v>
      </c>
      <c r="F2461" s="397" t="s">
        <v>43</v>
      </c>
      <c r="G2461" s="398" t="s">
        <v>4659</v>
      </c>
      <c r="H2461" s="399" t="s">
        <v>4660</v>
      </c>
      <c r="I2461" s="399" t="s">
        <v>64</v>
      </c>
      <c r="J2461" s="399" t="s">
        <v>600</v>
      </c>
      <c r="K2461" s="396" t="s">
        <v>600</v>
      </c>
      <c r="L2461" s="400" t="str">
        <f>IF(ISERROR(MATCH(M2461,M$10:M2460,0)),M2461,"")</f>
        <v/>
      </c>
      <c r="M2461" s="401" t="str">
        <f>IF(B2461="","",IF(ISERROR(MATCH(F2461&amp;"_"&amp;G2461&amp;"_"&amp;H2461&amp;"_"&amp;I2461&amp;"_"&amp;J2461&amp;IF(K2461="","","_"&amp;K2461),[1]CatGlob!$B:$B,0)),F2461&amp;"_"&amp;G2461&amp;"_"&amp;H2461&amp;"_"&amp;I2461&amp;"_"&amp;J2461&amp;IF(K2461="","","_"&amp;K2461),INDEX([1]CatGlob!$C:$C,MATCH(F2461&amp;"_"&amp;G2461&amp;"_"&amp;H2461&amp;"_"&amp;I2461&amp;"_"&amp;J2461&amp;IF(K2461="","","_"&amp;K2461),[1]CatGlob!$B:$B,0))))</f>
        <v>RVL_MM_MP</v>
      </c>
      <c r="N2461" s="402" t="str">
        <f t="shared" si="77"/>
        <v/>
      </c>
      <c r="O2461" s="402">
        <f t="shared" si="76"/>
        <v>1</v>
      </c>
      <c r="P2461" s="401" t="str">
        <f>IF(LEN(B2461)&gt;8,INDEX([1]CatGlob!$X:$X,MATCH(M2461,[1]CatGlob!$W:$W,0)),"")</f>
        <v>PE</v>
      </c>
      <c r="Q2461" s="403" t="str">
        <f>INDEX([1]CatGlob!P:P,MATCH(M2461,[1]CatGlob!O:O,0))</f>
        <v>RVL</v>
      </c>
      <c r="R2461" s="403" t="s">
        <v>601</v>
      </c>
      <c r="S2461" s="403" t="s">
        <v>601</v>
      </c>
      <c r="T2461" s="403" t="str">
        <f>INDEX([1]CatGlob!$D:$D,MATCH($M2461,[1]CatGlob!$C:$C,0))</f>
        <v>RVL</v>
      </c>
      <c r="U2461" s="403" t="s">
        <v>6395</v>
      </c>
      <c r="V2461" s="404" t="str">
        <f>INDEX([1]CatGlob!$F:$F,MATCH($M2461,[1]CatGlob!$C:$C,0))</f>
        <v>RVL</v>
      </c>
      <c r="W2461" s="405"/>
      <c r="X2461" s="406">
        <v>3.3344947556354799E-3</v>
      </c>
      <c r="Y2461" s="407">
        <v>2.1583502639677099</v>
      </c>
      <c r="Z2461" s="408">
        <v>-5.5030204933845701E-3</v>
      </c>
      <c r="AA2461" s="407">
        <v>-3.5619926270502602</v>
      </c>
      <c r="AB2461" s="408">
        <v>-2.0861215592518001E-3</v>
      </c>
      <c r="AC2461" s="407">
        <v>-1.3503038235307401</v>
      </c>
      <c r="AD2461" s="408">
        <v>1.7224599757442601E-3</v>
      </c>
      <c r="AE2461" s="407">
        <v>1.11491311750811</v>
      </c>
      <c r="AF2461" s="408">
        <v>-1.1526788427141299E-3</v>
      </c>
      <c r="AG2461" s="407">
        <v>-0.74610544228213405</v>
      </c>
      <c r="AI2461" s="406">
        <v>4.0027441832925802E-2</v>
      </c>
      <c r="AJ2461" s="407">
        <v>25.908944526003001</v>
      </c>
      <c r="AK2461" s="408">
        <v>-2.6098780755764901E-2</v>
      </c>
      <c r="AL2461" s="407">
        <v>-16.8932070557948</v>
      </c>
      <c r="AM2461" s="408">
        <v>6.7583368541760498E-4</v>
      </c>
      <c r="AN2461" s="407">
        <v>0.437453323580694</v>
      </c>
      <c r="AO2461" s="408">
        <v>2.1643463178772599E-2</v>
      </c>
      <c r="AP2461" s="407">
        <v>14.009371100707201</v>
      </c>
      <c r="AQ2461" s="408">
        <v>-1.4570651493269E-3</v>
      </c>
      <c r="AR2461" s="407">
        <v>-0.94312847376706199</v>
      </c>
      <c r="AT2461" s="406">
        <v>5.4901728225873699E-2</v>
      </c>
      <c r="AU2461" s="407">
        <v>35.5367659248151</v>
      </c>
      <c r="AV2461" s="408">
        <v>-5.5718370414511104E-3</v>
      </c>
      <c r="AW2461" s="407">
        <v>-3.6065361712955801</v>
      </c>
      <c r="AX2461" s="408">
        <v>-4.5258616006138199E-3</v>
      </c>
      <c r="AY2461" s="407">
        <v>-2.9294976589333599</v>
      </c>
      <c r="AZ2461" s="408">
        <v>4.3852551448412798E-3</v>
      </c>
      <c r="BA2461" s="407">
        <v>2.8384859755537</v>
      </c>
      <c r="BB2461" s="408">
        <v>-2.3974031257566301E-3</v>
      </c>
      <c r="BC2461" s="407">
        <v>-1.5517900157335101</v>
      </c>
    </row>
    <row r="2462" spans="1:55" x14ac:dyDescent="0.35">
      <c r="A2462" s="385" t="str" cm="1">
        <f t="array" ref="A2462">IFERROR(_xlfn.IFS(AND(F2462="Renta Variable",O2462=1),IFERROR(MATCH(B2462,[1]RV_Det!C:C,0),"Rev"),AND(J2462="Corporativa",O2462=1,I2462="EM"),IFERROR(MATCH(B2462,[1]RF_Corps!B:B,0),"Rev"),AND(F2462="Alternativos",O2462=1),IFERROR(MATCH(B2462,[1]Rep4!C:C,0),"Rev")),"")</f>
        <v/>
      </c>
      <c r="B2462" s="393" t="s">
        <v>6526</v>
      </c>
      <c r="C2462" s="422" t="s">
        <v>6527</v>
      </c>
      <c r="D2462" s="395" t="s">
        <v>6521</v>
      </c>
      <c r="E2462" s="396" t="str">
        <f>IF(B2462="","",INDEX([1]CatGlob!$S:$S,IFERROR(MATCH(MID(B2462,7,1),[1]CatGlob!$R:$R,0),MATCH(MID(B2462,1,2),[1]CatGlob!$R:$R,0))))</f>
        <v>GBP</v>
      </c>
      <c r="F2462" s="397" t="s">
        <v>43</v>
      </c>
      <c r="G2462" s="398" t="s">
        <v>4659</v>
      </c>
      <c r="H2462" s="399" t="s">
        <v>4660</v>
      </c>
      <c r="I2462" s="399" t="s">
        <v>64</v>
      </c>
      <c r="J2462" s="399" t="s">
        <v>600</v>
      </c>
      <c r="K2462" s="396" t="s">
        <v>600</v>
      </c>
      <c r="L2462" s="400" t="str">
        <f>IF(ISERROR(MATCH(M2462,M$10:M2461,0)),M2462,"")</f>
        <v/>
      </c>
      <c r="M2462" s="401" t="str">
        <f>IF(B2462="","",IF(ISERROR(MATCH(F2462&amp;"_"&amp;G2462&amp;"_"&amp;H2462&amp;"_"&amp;I2462&amp;"_"&amp;J2462&amp;IF(K2462="","","_"&amp;K2462),[1]CatGlob!$B:$B,0)),F2462&amp;"_"&amp;G2462&amp;"_"&amp;H2462&amp;"_"&amp;I2462&amp;"_"&amp;J2462&amp;IF(K2462="","","_"&amp;K2462),INDEX([1]CatGlob!$C:$C,MATCH(F2462&amp;"_"&amp;G2462&amp;"_"&amp;H2462&amp;"_"&amp;I2462&amp;"_"&amp;J2462&amp;IF(K2462="","","_"&amp;K2462),[1]CatGlob!$B:$B,0))))</f>
        <v>RVL_MM_MP</v>
      </c>
      <c r="N2462" s="402" t="str">
        <f t="shared" si="77"/>
        <v/>
      </c>
      <c r="O2462" s="402" t="str">
        <f t="shared" si="76"/>
        <v/>
      </c>
      <c r="P2462" s="401" t="str">
        <f>IF(LEN(B2462)&gt;8,INDEX([1]CatGlob!$X:$X,MATCH(M2462,[1]CatGlob!$W:$W,0)),"")</f>
        <v>PE</v>
      </c>
      <c r="Q2462" s="403" t="str">
        <f>INDEX([1]CatGlob!P:P,MATCH(M2462,[1]CatGlob!O:O,0))</f>
        <v>RVL</v>
      </c>
      <c r="R2462" s="403" t="s">
        <v>601</v>
      </c>
      <c r="S2462" s="403" t="s">
        <v>601</v>
      </c>
      <c r="T2462" s="403" t="str">
        <f>INDEX([1]CatGlob!$D:$D,MATCH($M2462,[1]CatGlob!$C:$C,0))</f>
        <v>RVL</v>
      </c>
      <c r="U2462" s="403" t="s">
        <v>4652</v>
      </c>
      <c r="V2462" s="404" t="str">
        <f>INDEX([1]CatGlob!$F:$F,MATCH($M2462,[1]CatGlob!$C:$C,0))</f>
        <v>RVL</v>
      </c>
      <c r="W2462" s="405"/>
      <c r="X2462" s="406">
        <v>0</v>
      </c>
      <c r="Y2462" s="407">
        <v>0</v>
      </c>
      <c r="Z2462" s="408">
        <v>0</v>
      </c>
      <c r="AA2462" s="407">
        <v>0</v>
      </c>
      <c r="AB2462" s="408">
        <v>0</v>
      </c>
      <c r="AC2462" s="407">
        <v>0</v>
      </c>
      <c r="AD2462" s="408">
        <v>0</v>
      </c>
      <c r="AE2462" s="407">
        <v>0</v>
      </c>
      <c r="AF2462" s="408">
        <v>0</v>
      </c>
      <c r="AG2462" s="407">
        <v>0</v>
      </c>
      <c r="AI2462" s="406">
        <v>0</v>
      </c>
      <c r="AJ2462" s="407">
        <v>0</v>
      </c>
      <c r="AK2462" s="408">
        <v>0</v>
      </c>
      <c r="AL2462" s="407">
        <v>0</v>
      </c>
      <c r="AM2462" s="408">
        <v>0</v>
      </c>
      <c r="AN2462" s="407">
        <v>0</v>
      </c>
      <c r="AO2462" s="408">
        <v>0</v>
      </c>
      <c r="AP2462" s="407">
        <v>0</v>
      </c>
      <c r="AQ2462" s="408">
        <v>0</v>
      </c>
      <c r="AR2462" s="407">
        <v>0</v>
      </c>
      <c r="AT2462" s="406">
        <v>0</v>
      </c>
      <c r="AU2462" s="407">
        <v>0</v>
      </c>
      <c r="AV2462" s="408">
        <v>0</v>
      </c>
      <c r="AW2462" s="407">
        <v>0</v>
      </c>
      <c r="AX2462" s="408">
        <v>0</v>
      </c>
      <c r="AY2462" s="407">
        <v>0</v>
      </c>
      <c r="AZ2462" s="408">
        <v>0</v>
      </c>
      <c r="BA2462" s="407">
        <v>0</v>
      </c>
      <c r="BB2462" s="408">
        <v>0</v>
      </c>
      <c r="BC2462" s="407">
        <v>0</v>
      </c>
    </row>
    <row r="2463" spans="1:55" x14ac:dyDescent="0.35">
      <c r="A2463" s="385" cm="1">
        <f t="array" ref="A2463">IFERROR(_xlfn.IFS(AND(F2463="Renta Variable",O2463=1),IFERROR(MATCH(B2463,[1]RV_Det!C:C,0),"Rev"),AND(J2463="Corporativa",O2463=1,I2463="EM"),IFERROR(MATCH(B2463,[1]RF_Corps!B:B,0),"Rev"),AND(F2463="Alternativos",O2463=1),IFERROR(MATCH(B2463,[1]Rep4!C:C,0),"Rev")),"")</f>
        <v>102</v>
      </c>
      <c r="B2463" s="393" t="s">
        <v>6528</v>
      </c>
      <c r="C2463" s="422" t="s">
        <v>6529</v>
      </c>
      <c r="D2463" s="395" t="s">
        <v>6530</v>
      </c>
      <c r="E2463" s="396" t="str">
        <f>IF(B2463="","",INDEX([1]CatGlob!$S:$S,IFERROR(MATCH(MID(B2463,7,1),[1]CatGlob!$R:$R,0),MATCH(MID(B2463,1,2),[1]CatGlob!$R:$R,0))))</f>
        <v>DOL</v>
      </c>
      <c r="F2463" s="397" t="s">
        <v>43</v>
      </c>
      <c r="G2463" s="398" t="s">
        <v>4659</v>
      </c>
      <c r="H2463" s="399" t="s">
        <v>79</v>
      </c>
      <c r="I2463" s="399" t="s">
        <v>600</v>
      </c>
      <c r="J2463" s="399" t="s">
        <v>600</v>
      </c>
      <c r="K2463" s="396" t="s">
        <v>600</v>
      </c>
      <c r="L2463" s="400" t="str">
        <f>IF(ISERROR(MATCH(M2463,M$10:M2462,0)),M2463,"")</f>
        <v>RVL_SAL</v>
      </c>
      <c r="M2463" s="401" t="str">
        <f>IF(B2463="","",IF(ISERROR(MATCH(F2463&amp;"_"&amp;G2463&amp;"_"&amp;H2463&amp;"_"&amp;I2463&amp;"_"&amp;J2463&amp;IF(K2463="","","_"&amp;K2463),[1]CatGlob!$B:$B,0)),F2463&amp;"_"&amp;G2463&amp;"_"&amp;H2463&amp;"_"&amp;I2463&amp;"_"&amp;J2463&amp;IF(K2463="","","_"&amp;K2463),INDEX([1]CatGlob!$C:$C,MATCH(F2463&amp;"_"&amp;G2463&amp;"_"&amp;H2463&amp;"_"&amp;I2463&amp;"_"&amp;J2463&amp;IF(K2463="","","_"&amp;K2463),[1]CatGlob!$B:$B,0))))</f>
        <v>RVL_SAL</v>
      </c>
      <c r="N2463" s="402" t="str">
        <f t="shared" si="77"/>
        <v/>
      </c>
      <c r="O2463" s="402">
        <f t="shared" si="76"/>
        <v>1</v>
      </c>
      <c r="P2463" s="401" t="str">
        <f>IF(LEN(B2463)&gt;8,INDEX([1]CatGlob!$X:$X,MATCH(M2463,[1]CatGlob!$W:$W,0)),"")</f>
        <v>PE</v>
      </c>
      <c r="Q2463" s="403" t="str">
        <f>INDEX([1]CatGlob!P:P,MATCH(M2463,[1]CatGlob!O:O,0))</f>
        <v>RVL</v>
      </c>
      <c r="R2463" s="403" t="s">
        <v>601</v>
      </c>
      <c r="S2463" s="403" t="s">
        <v>601</v>
      </c>
      <c r="T2463" s="403" t="str">
        <f>INDEX([1]CatGlob!$D:$D,MATCH($M2463,[1]CatGlob!$C:$C,0))</f>
        <v>RVL</v>
      </c>
      <c r="U2463" s="403" t="s">
        <v>4652</v>
      </c>
      <c r="V2463" s="404" t="str">
        <f>INDEX([1]CatGlob!$F:$F,MATCH($M2463,[1]CatGlob!$C:$C,0))</f>
        <v>RVL</v>
      </c>
      <c r="W2463" s="405"/>
      <c r="X2463" s="406">
        <v>9.4873517383252501E-4</v>
      </c>
      <c r="Y2463" s="407">
        <v>0.239057358069061</v>
      </c>
      <c r="Z2463" s="408">
        <v>9.4873517383252501E-4</v>
      </c>
      <c r="AA2463" s="407">
        <v>0.239057358069061</v>
      </c>
      <c r="AB2463" s="408">
        <v>9.4873517383252501E-4</v>
      </c>
      <c r="AC2463" s="407">
        <v>0.239057358069061</v>
      </c>
      <c r="AD2463" s="408">
        <v>9.4873517383252501E-4</v>
      </c>
      <c r="AE2463" s="407">
        <v>0.239057358069061</v>
      </c>
      <c r="AF2463" s="408">
        <v>9.4873517383252501E-4</v>
      </c>
      <c r="AG2463" s="407">
        <v>0.239057358069061</v>
      </c>
      <c r="AI2463" s="406">
        <v>5.2968773380961502E-3</v>
      </c>
      <c r="AJ2463" s="407">
        <v>1.3346796212387899</v>
      </c>
      <c r="AK2463" s="408">
        <v>5.2968773380961502E-3</v>
      </c>
      <c r="AL2463" s="407">
        <v>1.3346796212387899</v>
      </c>
      <c r="AM2463" s="408">
        <v>5.2679622886688997E-3</v>
      </c>
      <c r="AN2463" s="407">
        <v>1.32739375736879</v>
      </c>
      <c r="AO2463" s="408">
        <v>5.2968773380961502E-3</v>
      </c>
      <c r="AP2463" s="407">
        <v>1.3346796212387899</v>
      </c>
      <c r="AQ2463" s="408">
        <v>5.2840270078417699E-3</v>
      </c>
      <c r="AR2463" s="407">
        <v>1.33144166181031</v>
      </c>
      <c r="AT2463" s="406">
        <v>3.2454436941707098E-3</v>
      </c>
      <c r="AU2463" s="407">
        <v>0.81777003392735603</v>
      </c>
      <c r="AV2463" s="408">
        <v>-2.1851005298794001E-4</v>
      </c>
      <c r="AW2463" s="407">
        <v>-5.5059027450621301E-2</v>
      </c>
      <c r="AX2463" s="408">
        <v>3.2454436941707098E-3</v>
      </c>
      <c r="AY2463" s="407">
        <v>0.81777003392735603</v>
      </c>
      <c r="AZ2463" s="408">
        <v>3.2454436941707098E-3</v>
      </c>
      <c r="BA2463" s="407">
        <v>0.81777003392735603</v>
      </c>
      <c r="BB2463" s="408">
        <v>1.6600457960870201E-3</v>
      </c>
      <c r="BC2463" s="407">
        <v>0.418289711642433</v>
      </c>
    </row>
    <row r="2464" spans="1:55" x14ac:dyDescent="0.35">
      <c r="A2464" s="385" cm="1">
        <f t="array" ref="A2464">IFERROR(_xlfn.IFS(AND(F2464="Renta Variable",O2464=1),IFERROR(MATCH(B2464,[1]RV_Det!C:C,0),"Rev"),AND(J2464="Corporativa",O2464=1,I2464="EM"),IFERROR(MATCH(B2464,[1]RF_Corps!B:B,0),"Rev"),AND(F2464="Alternativos",O2464=1),IFERROR(MATCH(B2464,[1]Rep4!C:C,0),"Rev")),"")</f>
        <v>60</v>
      </c>
      <c r="B2464" s="393" t="s">
        <v>6531</v>
      </c>
      <c r="C2464" s="422" t="s">
        <v>6532</v>
      </c>
      <c r="D2464" s="395" t="s">
        <v>6533</v>
      </c>
      <c r="E2464" s="396" t="str">
        <f>IF(B2464="","",INDEX([1]CatGlob!$S:$S,IFERROR(MATCH(MID(B2464,7,1),[1]CatGlob!$R:$R,0),MATCH(MID(B2464,1,2),[1]CatGlob!$R:$R,0))))</f>
        <v>NSOL</v>
      </c>
      <c r="F2464" s="397" t="s">
        <v>43</v>
      </c>
      <c r="G2464" s="398" t="s">
        <v>4659</v>
      </c>
      <c r="H2464" s="399" t="s">
        <v>4660</v>
      </c>
      <c r="I2464" s="399" t="s">
        <v>6272</v>
      </c>
      <c r="J2464" s="399" t="s">
        <v>600</v>
      </c>
      <c r="K2464" s="396" t="s">
        <v>600</v>
      </c>
      <c r="L2464" s="400" t="str">
        <f>IF(ISERROR(MATCH(M2464,M$10:M2463,0)),M2464,"")</f>
        <v/>
      </c>
      <c r="M2464" s="401" t="str">
        <f>IF(B2464="","",IF(ISERROR(MATCH(F2464&amp;"_"&amp;G2464&amp;"_"&amp;H2464&amp;"_"&amp;I2464&amp;"_"&amp;J2464&amp;IF(K2464="","","_"&amp;K2464),[1]CatGlob!$B:$B,0)),F2464&amp;"_"&amp;G2464&amp;"_"&amp;H2464&amp;"_"&amp;I2464&amp;"_"&amp;J2464&amp;IF(K2464="","","_"&amp;K2464),INDEX([1]CatGlob!$C:$C,MATCH(F2464&amp;"_"&amp;G2464&amp;"_"&amp;H2464&amp;"_"&amp;I2464&amp;"_"&amp;J2464&amp;IF(K2464="","","_"&amp;K2464),[1]CatGlob!$B:$B,0))))</f>
        <v>RVL_MM_M</v>
      </c>
      <c r="N2464" s="402" t="str">
        <f t="shared" si="77"/>
        <v/>
      </c>
      <c r="O2464" s="402">
        <f t="shared" si="76"/>
        <v>1</v>
      </c>
      <c r="P2464" s="401" t="str">
        <f>IF(LEN(B2464)&gt;8,INDEX([1]CatGlob!$X:$X,MATCH(M2464,[1]CatGlob!$W:$W,0)),"")</f>
        <v>PE</v>
      </c>
      <c r="Q2464" s="403" t="str">
        <f>INDEX([1]CatGlob!P:P,MATCH(M2464,[1]CatGlob!O:O,0))</f>
        <v>RVL</v>
      </c>
      <c r="R2464" s="403" t="s">
        <v>601</v>
      </c>
      <c r="S2464" s="403" t="s">
        <v>601</v>
      </c>
      <c r="T2464" s="403" t="str">
        <f>INDEX([1]CatGlob!$D:$D,MATCH($M2464,[1]CatGlob!$C:$C,0))</f>
        <v>RVL</v>
      </c>
      <c r="U2464" s="403" t="s">
        <v>6395</v>
      </c>
      <c r="V2464" s="404" t="str">
        <f>INDEX([1]CatGlob!$F:$F,MATCH($M2464,[1]CatGlob!$C:$C,0))</f>
        <v>RVL</v>
      </c>
      <c r="W2464" s="405"/>
      <c r="X2464" s="406">
        <v>0</v>
      </c>
      <c r="Y2464" s="407">
        <v>0</v>
      </c>
      <c r="Z2464" s="408">
        <v>-7.4338575553492999E-8</v>
      </c>
      <c r="AA2464" s="407">
        <v>0</v>
      </c>
      <c r="AB2464" s="408">
        <v>0</v>
      </c>
      <c r="AC2464" s="407">
        <v>0</v>
      </c>
      <c r="AD2464" s="408">
        <v>-2.58009684189321E-8</v>
      </c>
      <c r="AE2464" s="407">
        <v>0</v>
      </c>
      <c r="AF2464" s="408">
        <v>-1.9014780394066E-8</v>
      </c>
      <c r="AG2464" s="407">
        <v>0</v>
      </c>
      <c r="AI2464" s="406">
        <v>0</v>
      </c>
      <c r="AJ2464" s="407">
        <v>0</v>
      </c>
      <c r="AK2464" s="408">
        <v>-7.2011099381476505E-10</v>
      </c>
      <c r="AL2464" s="407">
        <v>0</v>
      </c>
      <c r="AM2464" s="408">
        <v>0</v>
      </c>
      <c r="AN2464" s="407">
        <v>0</v>
      </c>
      <c r="AO2464" s="408">
        <v>-1.9060756859654199E-7</v>
      </c>
      <c r="AP2464" s="407">
        <v>0</v>
      </c>
      <c r="AQ2464" s="408">
        <v>-5.1081940804521801E-8</v>
      </c>
      <c r="AR2464" s="407">
        <v>0</v>
      </c>
      <c r="AT2464" s="406">
        <v>0</v>
      </c>
      <c r="AU2464" s="407">
        <v>0</v>
      </c>
      <c r="AV2464" s="408">
        <v>-2.7296409123811001E-7</v>
      </c>
      <c r="AW2464" s="407">
        <v>0</v>
      </c>
      <c r="AX2464" s="408">
        <v>0</v>
      </c>
      <c r="AY2464" s="407">
        <v>0</v>
      </c>
      <c r="AZ2464" s="408">
        <v>-4.7675205959175998E-8</v>
      </c>
      <c r="BA2464" s="407">
        <v>0</v>
      </c>
      <c r="BB2464" s="408">
        <v>-1.3888008525987299E-7</v>
      </c>
      <c r="BC2464" s="407">
        <v>0</v>
      </c>
    </row>
    <row r="2465" spans="1:55" x14ac:dyDescent="0.35">
      <c r="A2465" s="385" cm="1">
        <f t="array" ref="A2465">IFERROR(_xlfn.IFS(AND(F2465="Renta Variable",O2465=1),IFERROR(MATCH(B2465,[1]RV_Det!C:C,0),"Rev"),AND(J2465="Corporativa",O2465=1,I2465="EM"),IFERROR(MATCH(B2465,[1]RF_Corps!B:B,0),"Rev"),AND(F2465="Alternativos",O2465=1),IFERROR(MATCH(B2465,[1]Rep4!C:C,0),"Rev")),"")</f>
        <v>61</v>
      </c>
      <c r="B2465" s="394" t="s">
        <v>6534</v>
      </c>
      <c r="C2465" s="422" t="s">
        <v>6535</v>
      </c>
      <c r="D2465" s="395" t="s">
        <v>6533</v>
      </c>
      <c r="E2465" s="396" t="str">
        <f>IF(B2465="","",INDEX([1]CatGlob!$S:$S,IFERROR(MATCH(MID(B2465,7,1),[1]CatGlob!$R:$R,0),MATCH(MID(B2465,1,2),[1]CatGlob!$R:$R,0))))</f>
        <v>DOL</v>
      </c>
      <c r="F2465" s="397" t="s">
        <v>43</v>
      </c>
      <c r="G2465" s="398" t="s">
        <v>4659</v>
      </c>
      <c r="H2465" s="399" t="s">
        <v>4660</v>
      </c>
      <c r="I2465" s="399" t="s">
        <v>6272</v>
      </c>
      <c r="J2465" s="399" t="s">
        <v>600</v>
      </c>
      <c r="K2465" s="396" t="s">
        <v>600</v>
      </c>
      <c r="L2465" s="400" t="str">
        <f>IF(ISERROR(MATCH(M2465,M$10:M2464,0)),M2465,"")</f>
        <v/>
      </c>
      <c r="M2465" s="401" t="str">
        <f>IF(B2465="","",IF(ISERROR(MATCH(F2465&amp;"_"&amp;G2465&amp;"_"&amp;H2465&amp;"_"&amp;I2465&amp;"_"&amp;J2465&amp;IF(K2465="","","_"&amp;K2465),[1]CatGlob!$B:$B,0)),F2465&amp;"_"&amp;G2465&amp;"_"&amp;H2465&amp;"_"&amp;I2465&amp;"_"&amp;J2465&amp;IF(K2465="","","_"&amp;K2465),INDEX([1]CatGlob!$C:$C,MATCH(F2465&amp;"_"&amp;G2465&amp;"_"&amp;H2465&amp;"_"&amp;I2465&amp;"_"&amp;J2465&amp;IF(K2465="","","_"&amp;K2465),[1]CatGlob!$B:$B,0))))</f>
        <v>RVL_MM_M</v>
      </c>
      <c r="N2465" s="402" t="str">
        <f t="shared" si="77"/>
        <v/>
      </c>
      <c r="O2465" s="402">
        <f t="shared" si="76"/>
        <v>1</v>
      </c>
      <c r="P2465" s="401" t="str">
        <f>IF(LEN(B2465)&gt;8,INDEX([1]CatGlob!$X:$X,MATCH(M2465,[1]CatGlob!$W:$W,0)),"")</f>
        <v>PE</v>
      </c>
      <c r="Q2465" s="403" t="str">
        <f>INDEX([1]CatGlob!P:P,MATCH(M2465,[1]CatGlob!O:O,0))</f>
        <v>RVL</v>
      </c>
      <c r="R2465" s="403" t="s">
        <v>601</v>
      </c>
      <c r="S2465" s="403" t="s">
        <v>601</v>
      </c>
      <c r="T2465" s="403" t="str">
        <f>INDEX([1]CatGlob!$D:$D,MATCH($M2465,[1]CatGlob!$C:$C,0))</f>
        <v>RVL</v>
      </c>
      <c r="U2465" s="403" t="s">
        <v>6395</v>
      </c>
      <c r="V2465" s="404" t="str">
        <f>INDEX([1]CatGlob!$F:$F,MATCH($M2465,[1]CatGlob!$C:$C,0))</f>
        <v>RVL</v>
      </c>
      <c r="W2465" s="405"/>
      <c r="X2465" s="406">
        <v>2.6871870688279599E-8</v>
      </c>
      <c r="Y2465" s="407">
        <v>1.9787749216959599E-6</v>
      </c>
      <c r="Z2465" s="408">
        <v>2.6871870688279599E-8</v>
      </c>
      <c r="AA2465" s="407">
        <v>1.9787749216959599E-6</v>
      </c>
      <c r="AB2465" s="408">
        <v>2.6871870688279599E-8</v>
      </c>
      <c r="AC2465" s="407">
        <v>1.9787749216959599E-6</v>
      </c>
      <c r="AD2465" s="408">
        <v>2.42550837036729E-8</v>
      </c>
      <c r="AE2465" s="407">
        <v>1.78608239309597E-6</v>
      </c>
      <c r="AF2465" s="408">
        <v>2.5924892356685499E-8</v>
      </c>
      <c r="AG2465" s="407">
        <v>1.9090422111934701E-6</v>
      </c>
      <c r="AI2465" s="406">
        <v>9.4733534375634002E-8</v>
      </c>
      <c r="AJ2465" s="407">
        <v>6.9759331644547703E-6</v>
      </c>
      <c r="AK2465" s="408">
        <v>9.4733534375634002E-8</v>
      </c>
      <c r="AL2465" s="407">
        <v>6.9759331644547703E-6</v>
      </c>
      <c r="AM2465" s="408">
        <v>9.4733534375634002E-8</v>
      </c>
      <c r="AN2465" s="407">
        <v>6.9759331644547703E-6</v>
      </c>
      <c r="AO2465" s="408">
        <v>6.8333040683438294E-8</v>
      </c>
      <c r="AP2465" s="407">
        <v>5.0318682554006997E-6</v>
      </c>
      <c r="AQ2465" s="408">
        <v>8.76871179370582E-8</v>
      </c>
      <c r="AR2465" s="407">
        <v>6.4570530596911802E-6</v>
      </c>
      <c r="AT2465" s="406">
        <v>3.9724020345522099E-7</v>
      </c>
      <c r="AU2465" s="407">
        <v>2.9251738808966399E-5</v>
      </c>
      <c r="AV2465" s="408">
        <v>3.9724020345522099E-7</v>
      </c>
      <c r="AW2465" s="407">
        <v>2.9251738808966399E-5</v>
      </c>
      <c r="AX2465" s="408">
        <v>3.9724020345522099E-7</v>
      </c>
      <c r="AY2465" s="407">
        <v>2.9251738808966399E-5</v>
      </c>
      <c r="AZ2465" s="408">
        <v>3.9628187450117099E-7</v>
      </c>
      <c r="BA2465" s="407">
        <v>2.9181170813075101E-5</v>
      </c>
      <c r="BB2465" s="408">
        <v>3.9695981872388701E-7</v>
      </c>
      <c r="BC2465" s="407">
        <v>2.9231092256981099E-5</v>
      </c>
    </row>
    <row r="2466" spans="1:55" x14ac:dyDescent="0.35">
      <c r="A2466" s="385" t="str" cm="1">
        <f t="array" ref="A2466">IFERROR(_xlfn.IFS(AND(F2466="Renta Variable",O2466=1),IFERROR(MATCH(B2466,[1]RV_Det!C:C,0),"Rev"),AND(J2466="Corporativa",O2466=1,I2466="EM"),IFERROR(MATCH(B2466,[1]RF_Corps!B:B,0),"Rev"),AND(F2466="Alternativos",O2466=1),IFERROR(MATCH(B2466,[1]Rep4!C:C,0),"Rev")),"")</f>
        <v/>
      </c>
      <c r="B2466" s="393" t="s">
        <v>6536</v>
      </c>
      <c r="C2466" s="422" t="s">
        <v>6537</v>
      </c>
      <c r="D2466" s="395" t="s">
        <v>6538</v>
      </c>
      <c r="E2466" s="396" t="str">
        <f>IF(B2466="","",INDEX([1]CatGlob!$S:$S,IFERROR(MATCH(MID(B2466,7,1),[1]CatGlob!$R:$R,0),MATCH(MID(B2466,1,2),[1]CatGlob!$R:$R,0))))</f>
        <v>CAD</v>
      </c>
      <c r="F2466" s="397" t="s">
        <v>43</v>
      </c>
      <c r="G2466" s="398" t="s">
        <v>4659</v>
      </c>
      <c r="H2466" s="399" t="s">
        <v>4660</v>
      </c>
      <c r="I2466" s="399" t="s">
        <v>6272</v>
      </c>
      <c r="J2466" s="399" t="s">
        <v>600</v>
      </c>
      <c r="K2466" s="396" t="s">
        <v>600</v>
      </c>
      <c r="L2466" s="400" t="str">
        <f>IF(ISERROR(MATCH(M2466,M$10:M2465,0)),M2466,"")</f>
        <v/>
      </c>
      <c r="M2466" s="401" t="str">
        <f>IF(B2466="","",IF(ISERROR(MATCH(F2466&amp;"_"&amp;G2466&amp;"_"&amp;H2466&amp;"_"&amp;I2466&amp;"_"&amp;J2466&amp;IF(K2466="","","_"&amp;K2466),[1]CatGlob!$B:$B,0)),F2466&amp;"_"&amp;G2466&amp;"_"&amp;H2466&amp;"_"&amp;I2466&amp;"_"&amp;J2466&amp;IF(K2466="","","_"&amp;K2466),INDEX([1]CatGlob!$C:$C,MATCH(F2466&amp;"_"&amp;G2466&amp;"_"&amp;H2466&amp;"_"&amp;I2466&amp;"_"&amp;J2466&amp;IF(K2466="","","_"&amp;K2466),[1]CatGlob!$B:$B,0))))</f>
        <v>RVL_MM_M</v>
      </c>
      <c r="N2466" s="402" t="str">
        <f t="shared" si="77"/>
        <v/>
      </c>
      <c r="O2466" s="402" t="str">
        <f t="shared" si="76"/>
        <v/>
      </c>
      <c r="P2466" s="401" t="str">
        <f>IF(LEN(B2466)&gt;8,INDEX([1]CatGlob!$X:$X,MATCH(M2466,[1]CatGlob!$W:$W,0)),"")</f>
        <v>PE</v>
      </c>
      <c r="Q2466" s="403" t="str">
        <f>INDEX([1]CatGlob!P:P,MATCH(M2466,[1]CatGlob!O:O,0))</f>
        <v>RVL</v>
      </c>
      <c r="R2466" s="403" t="s">
        <v>601</v>
      </c>
      <c r="S2466" s="403" t="s">
        <v>601</v>
      </c>
      <c r="T2466" s="403" t="str">
        <f>INDEX([1]CatGlob!$D:$D,MATCH($M2466,[1]CatGlob!$C:$C,0))</f>
        <v>RVL</v>
      </c>
      <c r="U2466" s="403" t="s">
        <v>6395</v>
      </c>
      <c r="V2466" s="404" t="str">
        <f>INDEX([1]CatGlob!$F:$F,MATCH($M2466,[1]CatGlob!$C:$C,0))</f>
        <v>RVL</v>
      </c>
      <c r="W2466" s="405"/>
      <c r="X2466" s="406">
        <v>0</v>
      </c>
      <c r="Y2466" s="407">
        <v>0</v>
      </c>
      <c r="Z2466" s="408">
        <v>0</v>
      </c>
      <c r="AA2466" s="407">
        <v>0</v>
      </c>
      <c r="AB2466" s="408">
        <v>0</v>
      </c>
      <c r="AC2466" s="407">
        <v>0</v>
      </c>
      <c r="AD2466" s="408">
        <v>0</v>
      </c>
      <c r="AE2466" s="407">
        <v>0</v>
      </c>
      <c r="AF2466" s="408">
        <v>0</v>
      </c>
      <c r="AG2466" s="407">
        <v>0</v>
      </c>
      <c r="AI2466" s="406">
        <v>0</v>
      </c>
      <c r="AJ2466" s="407">
        <v>0</v>
      </c>
      <c r="AK2466" s="408">
        <v>0</v>
      </c>
      <c r="AL2466" s="407">
        <v>0</v>
      </c>
      <c r="AM2466" s="408">
        <v>0</v>
      </c>
      <c r="AN2466" s="407">
        <v>0</v>
      </c>
      <c r="AO2466" s="408">
        <v>0</v>
      </c>
      <c r="AP2466" s="407">
        <v>0</v>
      </c>
      <c r="AQ2466" s="408">
        <v>0</v>
      </c>
      <c r="AR2466" s="407">
        <v>0</v>
      </c>
      <c r="AT2466" s="406">
        <v>0</v>
      </c>
      <c r="AU2466" s="407">
        <v>0</v>
      </c>
      <c r="AV2466" s="408">
        <v>0</v>
      </c>
      <c r="AW2466" s="407">
        <v>0</v>
      </c>
      <c r="AX2466" s="408">
        <v>0</v>
      </c>
      <c r="AY2466" s="407">
        <v>0</v>
      </c>
      <c r="AZ2466" s="408">
        <v>0</v>
      </c>
      <c r="BA2466" s="407">
        <v>0</v>
      </c>
      <c r="BB2466" s="408">
        <v>0</v>
      </c>
      <c r="BC2466" s="407">
        <v>0</v>
      </c>
    </row>
    <row r="2467" spans="1:55" x14ac:dyDescent="0.35">
      <c r="A2467" s="385" cm="1">
        <f t="array" ref="A2467">IFERROR(_xlfn.IFS(AND(F2467="Renta Variable",O2467=1),IFERROR(MATCH(B2467,[1]RV_Det!C:C,0),"Rev"),AND(J2467="Corporativa",O2467=1,I2467="EM"),IFERROR(MATCH(B2467,[1]RF_Corps!B:B,0),"Rev"),AND(F2467="Alternativos",O2467=1),IFERROR(MATCH(B2467,[1]Rep4!C:C,0),"Rev")),"")</f>
        <v>64</v>
      </c>
      <c r="B2467" s="393" t="s">
        <v>6539</v>
      </c>
      <c r="C2467" s="422" t="s">
        <v>6540</v>
      </c>
      <c r="D2467" s="395" t="s">
        <v>6538</v>
      </c>
      <c r="E2467" s="396" t="str">
        <f>IF(B2467="","",INDEX([1]CatGlob!$S:$S,IFERROR(MATCH(MID(B2467,7,1),[1]CatGlob!$R:$R,0),MATCH(MID(B2467,1,2),[1]CatGlob!$R:$R,0))))</f>
        <v>DOL</v>
      </c>
      <c r="F2467" s="397" t="s">
        <v>43</v>
      </c>
      <c r="G2467" s="398" t="s">
        <v>4659</v>
      </c>
      <c r="H2467" s="399" t="s">
        <v>4660</v>
      </c>
      <c r="I2467" s="399" t="s">
        <v>6272</v>
      </c>
      <c r="J2467" s="399" t="s">
        <v>600</v>
      </c>
      <c r="K2467" s="396" t="s">
        <v>600</v>
      </c>
      <c r="L2467" s="400" t="str">
        <f>IF(ISERROR(MATCH(M2467,M$10:M2466,0)),M2467,"")</f>
        <v/>
      </c>
      <c r="M2467" s="401" t="str">
        <f>IF(B2467="","",IF(ISERROR(MATCH(F2467&amp;"_"&amp;G2467&amp;"_"&amp;H2467&amp;"_"&amp;I2467&amp;"_"&amp;J2467&amp;IF(K2467="","","_"&amp;K2467),[1]CatGlob!$B:$B,0)),F2467&amp;"_"&amp;G2467&amp;"_"&amp;H2467&amp;"_"&amp;I2467&amp;"_"&amp;J2467&amp;IF(K2467="","","_"&amp;K2467),INDEX([1]CatGlob!$C:$C,MATCH(F2467&amp;"_"&amp;G2467&amp;"_"&amp;H2467&amp;"_"&amp;I2467&amp;"_"&amp;J2467&amp;IF(K2467="","","_"&amp;K2467),[1]CatGlob!$B:$B,0))))</f>
        <v>RVL_MM_M</v>
      </c>
      <c r="N2467" s="402" t="str">
        <f t="shared" si="77"/>
        <v/>
      </c>
      <c r="O2467" s="402">
        <f t="shared" si="76"/>
        <v>1</v>
      </c>
      <c r="P2467" s="401" t="str">
        <f>IF(LEN(B2467)&gt;8,INDEX([1]CatGlob!$X:$X,MATCH(M2467,[1]CatGlob!$W:$W,0)),"")</f>
        <v>PE</v>
      </c>
      <c r="Q2467" s="403" t="str">
        <f>INDEX([1]CatGlob!P:P,MATCH(M2467,[1]CatGlob!O:O,0))</f>
        <v>RVL</v>
      </c>
      <c r="R2467" s="403" t="s">
        <v>601</v>
      </c>
      <c r="S2467" s="403" t="s">
        <v>601</v>
      </c>
      <c r="T2467" s="403" t="str">
        <f>INDEX([1]CatGlob!$D:$D,MATCH($M2467,[1]CatGlob!$C:$C,0))</f>
        <v>RVL</v>
      </c>
      <c r="U2467" s="403" t="s">
        <v>6395</v>
      </c>
      <c r="V2467" s="404" t="str">
        <f>INDEX([1]CatGlob!$F:$F,MATCH($M2467,[1]CatGlob!$C:$C,0))</f>
        <v>RVL</v>
      </c>
      <c r="W2467" s="405"/>
      <c r="X2467" s="406">
        <v>5.1357927971062696E-4</v>
      </c>
      <c r="Y2467" s="407">
        <v>0.379152488376722</v>
      </c>
      <c r="Z2467" s="408">
        <v>5.1357927971062696E-4</v>
      </c>
      <c r="AA2467" s="407">
        <v>0.379152488376722</v>
      </c>
      <c r="AB2467" s="408">
        <v>5.1357927971062696E-4</v>
      </c>
      <c r="AC2467" s="407">
        <v>0.379152488376722</v>
      </c>
      <c r="AD2467" s="408">
        <v>-3.2730008252229502E-3</v>
      </c>
      <c r="AE2467" s="407">
        <v>-2.4163093340567898</v>
      </c>
      <c r="AF2467" s="408">
        <v>-8.5673069634437701E-4</v>
      </c>
      <c r="AG2467" s="407">
        <v>-0.63248574897907595</v>
      </c>
      <c r="AI2467" s="406">
        <v>4.0786700039752198E-3</v>
      </c>
      <c r="AJ2467" s="407">
        <v>3.0110986606524102</v>
      </c>
      <c r="AK2467" s="408">
        <v>4.0786700039752198E-3</v>
      </c>
      <c r="AL2467" s="407">
        <v>3.0110986606524102</v>
      </c>
      <c r="AM2467" s="408">
        <v>4.0786700039752198E-3</v>
      </c>
      <c r="AN2467" s="407">
        <v>3.0110986606524102</v>
      </c>
      <c r="AO2467" s="408">
        <v>-1.5801942347184201E-2</v>
      </c>
      <c r="AP2467" s="407">
        <v>-11.665863477786599</v>
      </c>
      <c r="AQ2467" s="408">
        <v>-1.2275593155762501E-3</v>
      </c>
      <c r="AR2467" s="407">
        <v>-0.90625184371423695</v>
      </c>
      <c r="AT2467" s="406">
        <v>1.36835337004818E-2</v>
      </c>
      <c r="AU2467" s="407">
        <v>10.101937631228401</v>
      </c>
      <c r="AV2467" s="408">
        <v>1.36835337004818E-2</v>
      </c>
      <c r="AW2467" s="407">
        <v>10.101937631228401</v>
      </c>
      <c r="AX2467" s="408">
        <v>1.36835337004818E-2</v>
      </c>
      <c r="AY2467" s="407">
        <v>10.101937631228401</v>
      </c>
      <c r="AZ2467" s="408">
        <v>-2.9036674786276001E-2</v>
      </c>
      <c r="BA2467" s="407">
        <v>-21.436471318727602</v>
      </c>
      <c r="BB2467" s="408">
        <v>1.1845957017010201E-3</v>
      </c>
      <c r="BC2467" s="407">
        <v>0.87453373951084001</v>
      </c>
    </row>
    <row r="2468" spans="1:55" x14ac:dyDescent="0.35">
      <c r="A2468" s="385" t="str" cm="1">
        <f t="array" ref="A2468">IFERROR(_xlfn.IFS(AND(F2468="Renta Variable",O2468=1),IFERROR(MATCH(B2468,[1]RV_Det!C:C,0),"Rev"),AND(J2468="Corporativa",O2468=1,I2468="EM"),IFERROR(MATCH(B2468,[1]RF_Corps!B:B,0),"Rev"),AND(F2468="Alternativos",O2468=1),IFERROR(MATCH(B2468,[1]Rep4!C:C,0),"Rev")),"")</f>
        <v/>
      </c>
      <c r="B2468" s="393" t="s">
        <v>6541</v>
      </c>
      <c r="C2468" s="422" t="s">
        <v>6542</v>
      </c>
      <c r="D2468" s="395" t="s">
        <v>2615</v>
      </c>
      <c r="E2468" s="396" t="str">
        <f>IF(B2468="","",INDEX([1]CatGlob!$S:$S,IFERROR(MATCH(MID(B2468,7,1),[1]CatGlob!$R:$R,0),MATCH(MID(B2468,1,2),[1]CatGlob!$R:$R,0))))</f>
        <v>NSOL</v>
      </c>
      <c r="F2468" s="397" t="s">
        <v>43</v>
      </c>
      <c r="G2468" s="398" t="s">
        <v>4659</v>
      </c>
      <c r="H2468" s="399" t="s">
        <v>6470</v>
      </c>
      <c r="I2468" s="399" t="s">
        <v>600</v>
      </c>
      <c r="J2468" s="399" t="s">
        <v>600</v>
      </c>
      <c r="K2468" s="396" t="s">
        <v>600</v>
      </c>
      <c r="L2468" s="400" t="str">
        <f>IF(ISERROR(MATCH(M2468,M$10:M2467,0)),M2468,"")</f>
        <v/>
      </c>
      <c r="M2468" s="401" t="str">
        <f>IF(B2468="","",IF(ISERROR(MATCH(F2468&amp;"_"&amp;G2468&amp;"_"&amp;H2468&amp;"_"&amp;I2468&amp;"_"&amp;J2468&amp;IF(K2468="","","_"&amp;K2468),[1]CatGlob!$B:$B,0)),F2468&amp;"_"&amp;G2468&amp;"_"&amp;H2468&amp;"_"&amp;I2468&amp;"_"&amp;J2468&amp;IF(K2468="","","_"&amp;K2468),INDEX([1]CatGlob!$C:$C,MATCH(F2468&amp;"_"&amp;G2468&amp;"_"&amp;H2468&amp;"_"&amp;I2468&amp;"_"&amp;J2468&amp;IF(K2468="","","_"&amp;K2468),[1]CatGlob!$B:$B,0))))</f>
        <v>RVL_OT</v>
      </c>
      <c r="N2468" s="402" t="str">
        <f t="shared" si="77"/>
        <v/>
      </c>
      <c r="O2468" s="402" t="str">
        <f t="shared" si="76"/>
        <v/>
      </c>
      <c r="P2468" s="401" t="str">
        <f>IF(LEN(B2468)&gt;8,INDEX([1]CatGlob!$X:$X,MATCH(M2468,[1]CatGlob!$W:$W,0)),"")</f>
        <v>PE</v>
      </c>
      <c r="Q2468" s="403" t="str">
        <f>INDEX([1]CatGlob!P:P,MATCH(M2468,[1]CatGlob!O:O,0))</f>
        <v>RVL</v>
      </c>
      <c r="R2468" s="403" t="s">
        <v>601</v>
      </c>
      <c r="S2468" s="403" t="s">
        <v>601</v>
      </c>
      <c r="T2468" s="403" t="str">
        <f>INDEX([1]CatGlob!$D:$D,MATCH($M2468,[1]CatGlob!$C:$C,0))</f>
        <v>RVL</v>
      </c>
      <c r="U2468" s="403" t="s">
        <v>6395</v>
      </c>
      <c r="V2468" s="404" t="str">
        <f>INDEX([1]CatGlob!$F:$F,MATCH($M2468,[1]CatGlob!$C:$C,0))</f>
        <v>RVL</v>
      </c>
      <c r="W2468" s="405"/>
      <c r="X2468" s="406">
        <v>0</v>
      </c>
      <c r="Y2468" s="407">
        <v>0</v>
      </c>
      <c r="Z2468" s="408">
        <v>0</v>
      </c>
      <c r="AA2468" s="407">
        <v>0</v>
      </c>
      <c r="AB2468" s="408">
        <v>0</v>
      </c>
      <c r="AC2468" s="407">
        <v>0</v>
      </c>
      <c r="AD2468" s="408">
        <v>0</v>
      </c>
      <c r="AE2468" s="407">
        <v>0</v>
      </c>
      <c r="AF2468" s="408">
        <v>0</v>
      </c>
      <c r="AG2468" s="407">
        <v>0</v>
      </c>
      <c r="AI2468" s="406">
        <v>0</v>
      </c>
      <c r="AJ2468" s="407">
        <v>0</v>
      </c>
      <c r="AK2468" s="408">
        <v>0</v>
      </c>
      <c r="AL2468" s="407">
        <v>0</v>
      </c>
      <c r="AM2468" s="408">
        <v>0</v>
      </c>
      <c r="AN2468" s="407">
        <v>0</v>
      </c>
      <c r="AO2468" s="408">
        <v>0</v>
      </c>
      <c r="AP2468" s="407">
        <v>0</v>
      </c>
      <c r="AQ2468" s="408">
        <v>0</v>
      </c>
      <c r="AR2468" s="407">
        <v>0</v>
      </c>
      <c r="AT2468" s="406">
        <v>0</v>
      </c>
      <c r="AU2468" s="407">
        <v>0</v>
      </c>
      <c r="AV2468" s="408">
        <v>0</v>
      </c>
      <c r="AW2468" s="407">
        <v>0</v>
      </c>
      <c r="AX2468" s="408">
        <v>0</v>
      </c>
      <c r="AY2468" s="407">
        <v>0</v>
      </c>
      <c r="AZ2468" s="408">
        <v>0</v>
      </c>
      <c r="BA2468" s="407">
        <v>0</v>
      </c>
      <c r="BB2468" s="408">
        <v>0</v>
      </c>
      <c r="BC2468" s="407">
        <v>0</v>
      </c>
    </row>
    <row r="2469" spans="1:55" x14ac:dyDescent="0.35">
      <c r="A2469" s="385" t="str" cm="1">
        <f t="array" ref="A2469">IFERROR(_xlfn.IFS(AND(F2469="Renta Variable",O2469=1),IFERROR(MATCH(B2469,[1]RV_Det!C:C,0),"Rev"),AND(J2469="Corporativa",O2469=1,I2469="EM"),IFERROR(MATCH(B2469,[1]RF_Corps!B:B,0),"Rev"),AND(F2469="Alternativos",O2469=1),IFERROR(MATCH(B2469,[1]Rep4!C:C,0),"Rev")),"")</f>
        <v/>
      </c>
      <c r="B2469" s="393" t="s">
        <v>6543</v>
      </c>
      <c r="C2469" s="422" t="s">
        <v>6544</v>
      </c>
      <c r="D2469" s="395" t="s">
        <v>6545</v>
      </c>
      <c r="E2469" s="396" t="str">
        <f>IF(B2469="","",INDEX([1]CatGlob!$S:$S,IFERROR(MATCH(MID(B2469,7,1),[1]CatGlob!$R:$R,0),MATCH(MID(B2469,1,2),[1]CatGlob!$R:$R,0))))</f>
        <v>NSOL</v>
      </c>
      <c r="F2469" s="397" t="s">
        <v>43</v>
      </c>
      <c r="G2469" s="398" t="s">
        <v>4659</v>
      </c>
      <c r="H2469" s="399" t="s">
        <v>6262</v>
      </c>
      <c r="I2469" s="399" t="s">
        <v>6546</v>
      </c>
      <c r="J2469" s="399" t="s">
        <v>600</v>
      </c>
      <c r="K2469" s="396" t="s">
        <v>600</v>
      </c>
      <c r="L2469" s="400" t="str">
        <f>IF(ISERROR(MATCH(M2469,M$10:M2468,0)),M2469,"")</f>
        <v>RVL_UT_DIST</v>
      </c>
      <c r="M2469" s="401" t="str">
        <f>IF(B2469="","",IF(ISERROR(MATCH(F2469&amp;"_"&amp;G2469&amp;"_"&amp;H2469&amp;"_"&amp;I2469&amp;"_"&amp;J2469&amp;IF(K2469="","","_"&amp;K2469),[1]CatGlob!$B:$B,0)),F2469&amp;"_"&amp;G2469&amp;"_"&amp;H2469&amp;"_"&amp;I2469&amp;"_"&amp;J2469&amp;IF(K2469="","","_"&amp;K2469),INDEX([1]CatGlob!$C:$C,MATCH(F2469&amp;"_"&amp;G2469&amp;"_"&amp;H2469&amp;"_"&amp;I2469&amp;"_"&amp;J2469&amp;IF(K2469="","","_"&amp;K2469),[1]CatGlob!$B:$B,0))))</f>
        <v>RVL_UT_DIST</v>
      </c>
      <c r="N2469" s="402" t="str">
        <f t="shared" si="77"/>
        <v/>
      </c>
      <c r="O2469" s="402" t="str">
        <f t="shared" si="76"/>
        <v/>
      </c>
      <c r="P2469" s="401" t="str">
        <f>IF(LEN(B2469)&gt;8,INDEX([1]CatGlob!$X:$X,MATCH(M2469,[1]CatGlob!$W:$W,0)),"")</f>
        <v>PE</v>
      </c>
      <c r="Q2469" s="403" t="str">
        <f>INDEX([1]CatGlob!P:P,MATCH(M2469,[1]CatGlob!O:O,0))</f>
        <v>RVL</v>
      </c>
      <c r="R2469" s="403" t="s">
        <v>601</v>
      </c>
      <c r="S2469" s="403" t="s">
        <v>601</v>
      </c>
      <c r="T2469" s="403" t="str">
        <f>INDEX([1]CatGlob!$D:$D,MATCH($M2469,[1]CatGlob!$C:$C,0))</f>
        <v>RVL</v>
      </c>
      <c r="U2469" s="403" t="s">
        <v>6395</v>
      </c>
      <c r="V2469" s="404" t="str">
        <f>INDEX([1]CatGlob!$F:$F,MATCH($M2469,[1]CatGlob!$C:$C,0))</f>
        <v>RVL</v>
      </c>
      <c r="W2469" s="405"/>
      <c r="X2469" s="406">
        <v>0</v>
      </c>
      <c r="Y2469" s="407">
        <v>0</v>
      </c>
      <c r="Z2469" s="408">
        <v>0</v>
      </c>
      <c r="AA2469" s="407">
        <v>0</v>
      </c>
      <c r="AB2469" s="408">
        <v>0</v>
      </c>
      <c r="AC2469" s="407">
        <v>0</v>
      </c>
      <c r="AD2469" s="408">
        <v>0</v>
      </c>
      <c r="AE2469" s="407">
        <v>0</v>
      </c>
      <c r="AF2469" s="408">
        <v>0</v>
      </c>
      <c r="AG2469" s="407">
        <v>0</v>
      </c>
      <c r="AI2469" s="406">
        <v>0</v>
      </c>
      <c r="AJ2469" s="407">
        <v>0</v>
      </c>
      <c r="AK2469" s="408">
        <v>0</v>
      </c>
      <c r="AL2469" s="407">
        <v>0</v>
      </c>
      <c r="AM2469" s="408">
        <v>0</v>
      </c>
      <c r="AN2469" s="407">
        <v>0</v>
      </c>
      <c r="AO2469" s="408">
        <v>0</v>
      </c>
      <c r="AP2469" s="407">
        <v>0</v>
      </c>
      <c r="AQ2469" s="408">
        <v>0</v>
      </c>
      <c r="AR2469" s="407">
        <v>0</v>
      </c>
      <c r="AT2469" s="406">
        <v>0</v>
      </c>
      <c r="AU2469" s="407">
        <v>0</v>
      </c>
      <c r="AV2469" s="408">
        <v>0</v>
      </c>
      <c r="AW2469" s="407">
        <v>0</v>
      </c>
      <c r="AX2469" s="408">
        <v>0</v>
      </c>
      <c r="AY2469" s="407">
        <v>0</v>
      </c>
      <c r="AZ2469" s="408">
        <v>0</v>
      </c>
      <c r="BA2469" s="407">
        <v>0</v>
      </c>
      <c r="BB2469" s="408">
        <v>0</v>
      </c>
      <c r="BC2469" s="407">
        <v>0</v>
      </c>
    </row>
    <row r="2470" spans="1:55" x14ac:dyDescent="0.35">
      <c r="A2470" s="385" cm="1">
        <f t="array" ref="A2470">IFERROR(_xlfn.IFS(AND(F2470="Renta Variable",O2470=1),IFERROR(MATCH(B2470,[1]RV_Det!C:C,0),"Rev"),AND(J2470="Corporativa",O2470=1,I2470="EM"),IFERROR(MATCH(B2470,[1]RF_Corps!B:B,0),"Rev"),AND(F2470="Alternativos",O2470=1),IFERROR(MATCH(B2470,[1]Rep4!C:C,0),"Rev")),"")</f>
        <v>95</v>
      </c>
      <c r="B2470" s="393" t="s">
        <v>6547</v>
      </c>
      <c r="C2470" s="422" t="s">
        <v>6548</v>
      </c>
      <c r="D2470" s="395" t="s">
        <v>6549</v>
      </c>
      <c r="E2470" s="396" t="str">
        <f>IF(B2470="","",INDEX([1]CatGlob!$S:$S,IFERROR(MATCH(MID(B2470,7,1),[1]CatGlob!$R:$R,0),MATCH(MID(B2470,1,2),[1]CatGlob!$R:$R,0))))</f>
        <v>NSOL</v>
      </c>
      <c r="F2470" s="397" t="s">
        <v>43</v>
      </c>
      <c r="G2470" s="398" t="s">
        <v>4659</v>
      </c>
      <c r="H2470" s="399" t="s">
        <v>6262</v>
      </c>
      <c r="I2470" s="399" t="s">
        <v>6546</v>
      </c>
      <c r="J2470" s="399" t="s">
        <v>600</v>
      </c>
      <c r="K2470" s="396" t="s">
        <v>600</v>
      </c>
      <c r="L2470" s="400" t="str">
        <f>IF(ISERROR(MATCH(M2470,M$10:M2469,0)),M2470,"")</f>
        <v/>
      </c>
      <c r="M2470" s="401" t="str">
        <f>IF(B2470="","",IF(ISERROR(MATCH(F2470&amp;"_"&amp;G2470&amp;"_"&amp;H2470&amp;"_"&amp;I2470&amp;"_"&amp;J2470&amp;IF(K2470="","","_"&amp;K2470),[1]CatGlob!$B:$B,0)),F2470&amp;"_"&amp;G2470&amp;"_"&amp;H2470&amp;"_"&amp;I2470&amp;"_"&amp;J2470&amp;IF(K2470="","","_"&amp;K2470),INDEX([1]CatGlob!$C:$C,MATCH(F2470&amp;"_"&amp;G2470&amp;"_"&amp;H2470&amp;"_"&amp;I2470&amp;"_"&amp;J2470&amp;IF(K2470="","","_"&amp;K2470),[1]CatGlob!$B:$B,0))))</f>
        <v>RVL_UT_DIST</v>
      </c>
      <c r="N2470" s="402" t="str">
        <f t="shared" si="77"/>
        <v/>
      </c>
      <c r="O2470" s="402">
        <f t="shared" si="76"/>
        <v>1</v>
      </c>
      <c r="P2470" s="401" t="str">
        <f>IF(LEN(B2470)&gt;8,INDEX([1]CatGlob!$X:$X,MATCH(M2470,[1]CatGlob!$W:$W,0)),"")</f>
        <v>PE</v>
      </c>
      <c r="Q2470" s="403" t="str">
        <f>INDEX([1]CatGlob!P:P,MATCH(M2470,[1]CatGlob!O:O,0))</f>
        <v>RVL</v>
      </c>
      <c r="R2470" s="403" t="s">
        <v>601</v>
      </c>
      <c r="S2470" s="403" t="s">
        <v>601</v>
      </c>
      <c r="T2470" s="403" t="str">
        <f>INDEX([1]CatGlob!$D:$D,MATCH($M2470,[1]CatGlob!$C:$C,0))</f>
        <v>RVL</v>
      </c>
      <c r="U2470" s="403" t="s">
        <v>6395</v>
      </c>
      <c r="V2470" s="404" t="str">
        <f>INDEX([1]CatGlob!$F:$F,MATCH($M2470,[1]CatGlob!$C:$C,0))</f>
        <v>RVL</v>
      </c>
      <c r="W2470" s="405"/>
      <c r="X2470" s="406">
        <v>2.91723338637722E-4</v>
      </c>
      <c r="Y2470" s="407">
        <v>0</v>
      </c>
      <c r="Z2470" s="408">
        <v>6.1805985046058999E-6</v>
      </c>
      <c r="AA2470" s="407">
        <v>0</v>
      </c>
      <c r="AB2470" s="408">
        <v>1.6920387400041199E-5</v>
      </c>
      <c r="AC2470" s="407">
        <v>0</v>
      </c>
      <c r="AD2470" s="408">
        <v>-4.9152867314100801E-5</v>
      </c>
      <c r="AE2470" s="407">
        <v>0</v>
      </c>
      <c r="AF2470" s="408">
        <v>-8.3887526118695608E-6</v>
      </c>
      <c r="AG2470" s="407">
        <v>0</v>
      </c>
      <c r="AI2470" s="406">
        <v>1.00263562448462E-3</v>
      </c>
      <c r="AJ2470" s="407">
        <v>0</v>
      </c>
      <c r="AK2470" s="408">
        <v>6.1186818781728105E-4</v>
      </c>
      <c r="AL2470" s="407">
        <v>0</v>
      </c>
      <c r="AM2470" s="408">
        <v>1.71475005405219E-4</v>
      </c>
      <c r="AN2470" s="407">
        <v>0</v>
      </c>
      <c r="AO2470" s="408">
        <v>1.5142697471068399E-4</v>
      </c>
      <c r="AP2470" s="407">
        <v>0</v>
      </c>
      <c r="AQ2470" s="408">
        <v>2.9325617787152999E-4</v>
      </c>
      <c r="AR2470" s="407">
        <v>0</v>
      </c>
      <c r="AT2470" s="406">
        <v>5.6021747473630897E-4</v>
      </c>
      <c r="AU2470" s="407">
        <v>0</v>
      </c>
      <c r="AV2470" s="408">
        <v>-2.6847560296951401E-4</v>
      </c>
      <c r="AW2470" s="407">
        <v>0</v>
      </c>
      <c r="AX2470" s="408">
        <v>-3.7465207153970098E-4</v>
      </c>
      <c r="AY2470" s="407">
        <v>0</v>
      </c>
      <c r="AZ2470" s="408">
        <v>-2.5153588716964802E-4</v>
      </c>
      <c r="BA2470" s="407">
        <v>0</v>
      </c>
      <c r="BB2470" s="408">
        <v>-2.90035820833781E-4</v>
      </c>
      <c r="BC2470" s="407">
        <v>0</v>
      </c>
    </row>
    <row r="2471" spans="1:55" x14ac:dyDescent="0.35">
      <c r="A2471" s="385" t="str" cm="1">
        <f t="array" ref="A2471">IFERROR(_xlfn.IFS(AND(F2471="Renta Variable",O2471=1),IFERROR(MATCH(B2471,[1]RV_Det!C:C,0),"Rev"),AND(J2471="Corporativa",O2471=1,I2471="EM"),IFERROR(MATCH(B2471,[1]RF_Corps!B:B,0),"Rev"),AND(F2471="Alternativos",O2471=1),IFERROR(MATCH(B2471,[1]Rep4!C:C,0),"Rev")),"")</f>
        <v/>
      </c>
      <c r="B2471" s="393" t="s">
        <v>6550</v>
      </c>
      <c r="C2471" s="422" t="s">
        <v>6551</v>
      </c>
      <c r="D2471" s="395" t="s">
        <v>6549</v>
      </c>
      <c r="E2471" s="396" t="str">
        <f>IF(B2471="","",INDEX([1]CatGlob!$S:$S,IFERROR(MATCH(MID(B2471,7,1),[1]CatGlob!$R:$R,0),MATCH(MID(B2471,1,2),[1]CatGlob!$R:$R,0))))</f>
        <v>NSOL</v>
      </c>
      <c r="F2471" s="397" t="s">
        <v>43</v>
      </c>
      <c r="G2471" s="398" t="s">
        <v>4659</v>
      </c>
      <c r="H2471" s="399" t="s">
        <v>6262</v>
      </c>
      <c r="I2471" s="399" t="s">
        <v>6546</v>
      </c>
      <c r="J2471" s="399" t="s">
        <v>600</v>
      </c>
      <c r="K2471" s="396" t="s">
        <v>600</v>
      </c>
      <c r="L2471" s="400" t="str">
        <f>IF(ISERROR(MATCH(M2471,M$10:M2470,0)),M2471,"")</f>
        <v/>
      </c>
      <c r="M2471" s="401" t="str">
        <f>IF(B2471="","",IF(ISERROR(MATCH(F2471&amp;"_"&amp;G2471&amp;"_"&amp;H2471&amp;"_"&amp;I2471&amp;"_"&amp;J2471&amp;IF(K2471="","","_"&amp;K2471),[1]CatGlob!$B:$B,0)),F2471&amp;"_"&amp;G2471&amp;"_"&amp;H2471&amp;"_"&amp;I2471&amp;"_"&amp;J2471&amp;IF(K2471="","","_"&amp;K2471),INDEX([1]CatGlob!$C:$C,MATCH(F2471&amp;"_"&amp;G2471&amp;"_"&amp;H2471&amp;"_"&amp;I2471&amp;"_"&amp;J2471&amp;IF(K2471="","","_"&amp;K2471),[1]CatGlob!$B:$B,0))))</f>
        <v>RVL_UT_DIST</v>
      </c>
      <c r="N2471" s="402" t="str">
        <f t="shared" si="77"/>
        <v/>
      </c>
      <c r="O2471" s="402" t="str">
        <f t="shared" si="76"/>
        <v/>
      </c>
      <c r="P2471" s="401" t="str">
        <f>IF(LEN(B2471)&gt;8,INDEX([1]CatGlob!$X:$X,MATCH(M2471,[1]CatGlob!$W:$W,0)),"")</f>
        <v>PE</v>
      </c>
      <c r="Q2471" s="403" t="str">
        <f>INDEX([1]CatGlob!P:P,MATCH(M2471,[1]CatGlob!O:O,0))</f>
        <v>RVL</v>
      </c>
      <c r="R2471" s="403" t="s">
        <v>601</v>
      </c>
      <c r="S2471" s="403" t="s">
        <v>601</v>
      </c>
      <c r="T2471" s="403" t="str">
        <f>INDEX([1]CatGlob!$D:$D,MATCH($M2471,[1]CatGlob!$C:$C,0))</f>
        <v>RVL</v>
      </c>
      <c r="U2471" s="403" t="s">
        <v>6395</v>
      </c>
      <c r="V2471" s="404" t="str">
        <f>INDEX([1]CatGlob!$F:$F,MATCH($M2471,[1]CatGlob!$C:$C,0))</f>
        <v>RVL</v>
      </c>
      <c r="W2471" s="405"/>
      <c r="X2471" s="406">
        <v>0</v>
      </c>
      <c r="Y2471" s="407">
        <v>0</v>
      </c>
      <c r="Z2471" s="408">
        <v>0</v>
      </c>
      <c r="AA2471" s="407">
        <v>0</v>
      </c>
      <c r="AB2471" s="408">
        <v>0</v>
      </c>
      <c r="AC2471" s="407">
        <v>0</v>
      </c>
      <c r="AD2471" s="408">
        <v>0</v>
      </c>
      <c r="AE2471" s="407">
        <v>0</v>
      </c>
      <c r="AF2471" s="408">
        <v>0</v>
      </c>
      <c r="AG2471" s="407">
        <v>0</v>
      </c>
      <c r="AI2471" s="406">
        <v>0</v>
      </c>
      <c r="AJ2471" s="407">
        <v>0</v>
      </c>
      <c r="AK2471" s="408">
        <v>0</v>
      </c>
      <c r="AL2471" s="407">
        <v>0</v>
      </c>
      <c r="AM2471" s="408">
        <v>0</v>
      </c>
      <c r="AN2471" s="407">
        <v>0</v>
      </c>
      <c r="AO2471" s="408">
        <v>0</v>
      </c>
      <c r="AP2471" s="407">
        <v>0</v>
      </c>
      <c r="AQ2471" s="408">
        <v>0</v>
      </c>
      <c r="AR2471" s="407">
        <v>0</v>
      </c>
      <c r="AT2471" s="406">
        <v>0</v>
      </c>
      <c r="AU2471" s="407">
        <v>0</v>
      </c>
      <c r="AV2471" s="408">
        <v>0</v>
      </c>
      <c r="AW2471" s="407">
        <v>0</v>
      </c>
      <c r="AX2471" s="408">
        <v>0</v>
      </c>
      <c r="AY2471" s="407">
        <v>0</v>
      </c>
      <c r="AZ2471" s="408">
        <v>0</v>
      </c>
      <c r="BA2471" s="407">
        <v>0</v>
      </c>
      <c r="BB2471" s="408">
        <v>0</v>
      </c>
      <c r="BC2471" s="407">
        <v>0</v>
      </c>
    </row>
    <row r="2472" spans="1:55" x14ac:dyDescent="0.35">
      <c r="A2472" s="385" cm="1">
        <f t="array" ref="A2472">IFERROR(_xlfn.IFS(AND(F2472="Renta Variable",O2472=1),IFERROR(MATCH(B2472,[1]RV_Det!C:C,0),"Rev"),AND(J2472="Corporativa",O2472=1,I2472="EM"),IFERROR(MATCH(B2472,[1]RF_Corps!B:B,0),"Rev"),AND(F2472="Alternativos",O2472=1),IFERROR(MATCH(B2472,[1]Rep4!C:C,0),"Rev")),"")</f>
        <v>98</v>
      </c>
      <c r="B2472" s="393" t="s">
        <v>6552</v>
      </c>
      <c r="C2472" s="422" t="s">
        <v>6553</v>
      </c>
      <c r="D2472" s="395" t="s">
        <v>6554</v>
      </c>
      <c r="E2472" s="396" t="str">
        <f>IF(B2472="","",INDEX([1]CatGlob!$S:$S,IFERROR(MATCH(MID(B2472,7,1),[1]CatGlob!$R:$R,0),MATCH(MID(B2472,1,2),[1]CatGlob!$R:$R,0))))</f>
        <v>NSOL</v>
      </c>
      <c r="F2472" s="397" t="s">
        <v>43</v>
      </c>
      <c r="G2472" s="398" t="s">
        <v>4659</v>
      </c>
      <c r="H2472" s="399" t="s">
        <v>6262</v>
      </c>
      <c r="I2472" s="399" t="s">
        <v>6555</v>
      </c>
      <c r="J2472" s="399" t="s">
        <v>600</v>
      </c>
      <c r="K2472" s="396" t="s">
        <v>600</v>
      </c>
      <c r="L2472" s="400" t="str">
        <f>IF(ISERROR(MATCH(M2472,M$10:M2471,0)),M2472,"")</f>
        <v>RVL_UT_GENE</v>
      </c>
      <c r="M2472" s="401" t="str">
        <f>IF(B2472="","",IF(ISERROR(MATCH(F2472&amp;"_"&amp;G2472&amp;"_"&amp;H2472&amp;"_"&amp;I2472&amp;"_"&amp;J2472&amp;IF(K2472="","","_"&amp;K2472),[1]CatGlob!$B:$B,0)),F2472&amp;"_"&amp;G2472&amp;"_"&amp;H2472&amp;"_"&amp;I2472&amp;"_"&amp;J2472&amp;IF(K2472="","","_"&amp;K2472),INDEX([1]CatGlob!$C:$C,MATCH(F2472&amp;"_"&amp;G2472&amp;"_"&amp;H2472&amp;"_"&amp;I2472&amp;"_"&amp;J2472&amp;IF(K2472="","","_"&amp;K2472),[1]CatGlob!$B:$B,0))))</f>
        <v>RVL_UT_GENE</v>
      </c>
      <c r="N2472" s="402" t="str">
        <f t="shared" si="77"/>
        <v/>
      </c>
      <c r="O2472" s="402">
        <f t="shared" si="76"/>
        <v>1</v>
      </c>
      <c r="P2472" s="401" t="str">
        <f>IF(LEN(B2472)&gt;8,INDEX([1]CatGlob!$X:$X,MATCH(M2472,[1]CatGlob!$W:$W,0)),"")</f>
        <v>PE</v>
      </c>
      <c r="Q2472" s="403" t="str">
        <f>INDEX([1]CatGlob!P:P,MATCH(M2472,[1]CatGlob!O:O,0))</f>
        <v>RVL</v>
      </c>
      <c r="R2472" s="403" t="s">
        <v>601</v>
      </c>
      <c r="S2472" s="403" t="s">
        <v>601</v>
      </c>
      <c r="T2472" s="403" t="str">
        <f>INDEX([1]CatGlob!$D:$D,MATCH($M2472,[1]CatGlob!$C:$C,0))</f>
        <v>RVL</v>
      </c>
      <c r="U2472" s="403" t="s">
        <v>6395</v>
      </c>
      <c r="V2472" s="404" t="str">
        <f>INDEX([1]CatGlob!$F:$F,MATCH($M2472,[1]CatGlob!$C:$C,0))</f>
        <v>RVL</v>
      </c>
      <c r="W2472" s="405"/>
      <c r="X2472" s="406">
        <v>2.0857235625641899E-3</v>
      </c>
      <c r="Y2472" s="407">
        <v>-0.176973723577944</v>
      </c>
      <c r="Z2472" s="408">
        <v>-2.32680844165486E-4</v>
      </c>
      <c r="AA2472" s="407">
        <v>1.97429784742909E-2</v>
      </c>
      <c r="AB2472" s="408">
        <v>2.0857235625641899E-3</v>
      </c>
      <c r="AC2472" s="407">
        <v>-0.176973723577944</v>
      </c>
      <c r="AD2472" s="408">
        <v>2.0857235625641899E-3</v>
      </c>
      <c r="AE2472" s="407">
        <v>-0.176973723577944</v>
      </c>
      <c r="AF2472" s="408">
        <v>1.7839018953979401E-3</v>
      </c>
      <c r="AG2472" s="407">
        <v>-0.15136414364421599</v>
      </c>
      <c r="AI2472" s="406">
        <v>4.5790217588133402E-3</v>
      </c>
      <c r="AJ2472" s="407">
        <v>-0.38853017031881298</v>
      </c>
      <c r="AK2472" s="408">
        <v>7.0349930883598696E-4</v>
      </c>
      <c r="AL2472" s="407">
        <v>-5.9691943099515803E-2</v>
      </c>
      <c r="AM2472" s="408">
        <v>4.5790217588133402E-3</v>
      </c>
      <c r="AN2472" s="407">
        <v>-0.38853017031881298</v>
      </c>
      <c r="AO2472" s="408">
        <v>4.5790217588133402E-3</v>
      </c>
      <c r="AP2472" s="407">
        <v>-0.38853017031881298</v>
      </c>
      <c r="AQ2472" s="408">
        <v>3.4602413708657298E-3</v>
      </c>
      <c r="AR2472" s="407">
        <v>-0.293601611867923</v>
      </c>
      <c r="AT2472" s="406">
        <v>6.3778165161099704E-3</v>
      </c>
      <c r="AU2472" s="407">
        <v>-0.54115797386122799</v>
      </c>
      <c r="AV2472" s="408">
        <v>-5.6626210023545502E-3</v>
      </c>
      <c r="AW2472" s="407">
        <v>0.48047360732938998</v>
      </c>
      <c r="AX2472" s="408">
        <v>6.3778165161099704E-3</v>
      </c>
      <c r="AY2472" s="407">
        <v>-0.54115797386122799</v>
      </c>
      <c r="AZ2472" s="408">
        <v>6.3778165161099904E-3</v>
      </c>
      <c r="BA2472" s="407">
        <v>-0.54115797386122799</v>
      </c>
      <c r="BB2472" s="408">
        <v>8.6709503218729701E-4</v>
      </c>
      <c r="BC2472" s="407">
        <v>-7.3573046445816095E-2</v>
      </c>
    </row>
    <row r="2473" spans="1:55" x14ac:dyDescent="0.35">
      <c r="A2473" s="385" t="str" cm="1">
        <f t="array" ref="A2473">IFERROR(_xlfn.IFS(AND(F2473="Renta Variable",O2473=1),IFERROR(MATCH(B2473,[1]RV_Det!C:C,0),"Rev"),AND(J2473="Corporativa",O2473=1,I2473="EM"),IFERROR(MATCH(B2473,[1]RF_Corps!B:B,0),"Rev"),AND(F2473="Alternativos",O2473=1),IFERROR(MATCH(B2473,[1]Rep4!C:C,0),"Rev")),"")</f>
        <v/>
      </c>
      <c r="B2473" s="393" t="s">
        <v>6556</v>
      </c>
      <c r="C2473" s="422" t="s">
        <v>6557</v>
      </c>
      <c r="D2473" s="395" t="s">
        <v>6554</v>
      </c>
      <c r="E2473" s="396" t="str">
        <f>IF(B2473="","",INDEX([1]CatGlob!$S:$S,IFERROR(MATCH(MID(B2473,7,1),[1]CatGlob!$R:$R,0),MATCH(MID(B2473,1,2),[1]CatGlob!$R:$R,0))))</f>
        <v>NSOL</v>
      </c>
      <c r="F2473" s="397" t="s">
        <v>43</v>
      </c>
      <c r="G2473" s="398" t="s">
        <v>4659</v>
      </c>
      <c r="H2473" s="399" t="s">
        <v>6262</v>
      </c>
      <c r="I2473" s="399" t="s">
        <v>6555</v>
      </c>
      <c r="J2473" s="399" t="s">
        <v>600</v>
      </c>
      <c r="K2473" s="396" t="s">
        <v>600</v>
      </c>
      <c r="L2473" s="400" t="str">
        <f>IF(ISERROR(MATCH(M2473,M$10:M2472,0)),M2473,"")</f>
        <v/>
      </c>
      <c r="M2473" s="401" t="str">
        <f>IF(B2473="","",IF(ISERROR(MATCH(F2473&amp;"_"&amp;G2473&amp;"_"&amp;H2473&amp;"_"&amp;I2473&amp;"_"&amp;J2473&amp;IF(K2473="","","_"&amp;K2473),[1]CatGlob!$B:$B,0)),F2473&amp;"_"&amp;G2473&amp;"_"&amp;H2473&amp;"_"&amp;I2473&amp;"_"&amp;J2473&amp;IF(K2473="","","_"&amp;K2473),INDEX([1]CatGlob!$C:$C,MATCH(F2473&amp;"_"&amp;G2473&amp;"_"&amp;H2473&amp;"_"&amp;I2473&amp;"_"&amp;J2473&amp;IF(K2473="","","_"&amp;K2473),[1]CatGlob!$B:$B,0))))</f>
        <v>RVL_UT_GENE</v>
      </c>
      <c r="N2473" s="402" t="str">
        <f t="shared" si="77"/>
        <v/>
      </c>
      <c r="O2473" s="402" t="str">
        <f t="shared" si="76"/>
        <v/>
      </c>
      <c r="P2473" s="401" t="str">
        <f>IF(LEN(B2473)&gt;8,INDEX([1]CatGlob!$X:$X,MATCH(M2473,[1]CatGlob!$W:$W,0)),"")</f>
        <v>PE</v>
      </c>
      <c r="Q2473" s="403" t="str">
        <f>INDEX([1]CatGlob!P:P,MATCH(M2473,[1]CatGlob!O:O,0))</f>
        <v>RVL</v>
      </c>
      <c r="R2473" s="403" t="s">
        <v>601</v>
      </c>
      <c r="S2473" s="403" t="s">
        <v>601</v>
      </c>
      <c r="T2473" s="403" t="str">
        <f>INDEX([1]CatGlob!$D:$D,MATCH($M2473,[1]CatGlob!$C:$C,0))</f>
        <v>RVL</v>
      </c>
      <c r="U2473" s="403" t="s">
        <v>6395</v>
      </c>
      <c r="V2473" s="404" t="str">
        <f>INDEX([1]CatGlob!$F:$F,MATCH($M2473,[1]CatGlob!$C:$C,0))</f>
        <v>RVL</v>
      </c>
      <c r="W2473" s="405"/>
      <c r="X2473" s="406">
        <v>0</v>
      </c>
      <c r="Y2473" s="407">
        <v>0</v>
      </c>
      <c r="Z2473" s="408">
        <v>0</v>
      </c>
      <c r="AA2473" s="407">
        <v>0</v>
      </c>
      <c r="AB2473" s="408">
        <v>0</v>
      </c>
      <c r="AC2473" s="407">
        <v>0</v>
      </c>
      <c r="AD2473" s="408">
        <v>0</v>
      </c>
      <c r="AE2473" s="407">
        <v>0</v>
      </c>
      <c r="AF2473" s="408">
        <v>0</v>
      </c>
      <c r="AG2473" s="407">
        <v>0</v>
      </c>
      <c r="AI2473" s="406">
        <v>0</v>
      </c>
      <c r="AJ2473" s="407">
        <v>0</v>
      </c>
      <c r="AK2473" s="408">
        <v>0</v>
      </c>
      <c r="AL2473" s="407">
        <v>0</v>
      </c>
      <c r="AM2473" s="408">
        <v>0</v>
      </c>
      <c r="AN2473" s="407">
        <v>0</v>
      </c>
      <c r="AO2473" s="408">
        <v>0</v>
      </c>
      <c r="AP2473" s="407">
        <v>0</v>
      </c>
      <c r="AQ2473" s="408">
        <v>0</v>
      </c>
      <c r="AR2473" s="407">
        <v>0</v>
      </c>
      <c r="AT2473" s="406">
        <v>0</v>
      </c>
      <c r="AU2473" s="407">
        <v>0</v>
      </c>
      <c r="AV2473" s="408">
        <v>0</v>
      </c>
      <c r="AW2473" s="407">
        <v>0</v>
      </c>
      <c r="AX2473" s="408">
        <v>0</v>
      </c>
      <c r="AY2473" s="407">
        <v>0</v>
      </c>
      <c r="AZ2473" s="408">
        <v>0</v>
      </c>
      <c r="BA2473" s="407">
        <v>0</v>
      </c>
      <c r="BB2473" s="408">
        <v>0</v>
      </c>
      <c r="BC2473" s="407">
        <v>0</v>
      </c>
    </row>
    <row r="2474" spans="1:55" x14ac:dyDescent="0.35">
      <c r="A2474" s="385" cm="1">
        <f t="array" ref="A2474">IFERROR(_xlfn.IFS(AND(F2474="Renta Variable",O2474=1),IFERROR(MATCH(B2474,[1]RV_Det!C:C,0),"Rev"),AND(J2474="Corporativa",O2474=1,I2474="EM"),IFERROR(MATCH(B2474,[1]RF_Corps!B:B,0),"Rev"),AND(F2474="Alternativos",O2474=1),IFERROR(MATCH(B2474,[1]Rep4!C:C,0),"Rev")),"")</f>
        <v>100</v>
      </c>
      <c r="B2474" s="393" t="s">
        <v>6558</v>
      </c>
      <c r="C2474" s="422" t="s">
        <v>6559</v>
      </c>
      <c r="D2474" s="395" t="s">
        <v>6560</v>
      </c>
      <c r="E2474" s="396" t="str">
        <f>IF(B2474="","",INDEX([1]CatGlob!$S:$S,IFERROR(MATCH(MID(B2474,7,1),[1]CatGlob!$R:$R,0),MATCH(MID(B2474,1,2),[1]CatGlob!$R:$R,0))))</f>
        <v>NSOL</v>
      </c>
      <c r="F2474" s="397" t="s">
        <v>43</v>
      </c>
      <c r="G2474" s="398" t="s">
        <v>4659</v>
      </c>
      <c r="H2474" s="399" t="s">
        <v>6262</v>
      </c>
      <c r="I2474" s="399" t="s">
        <v>6555</v>
      </c>
      <c r="J2474" s="399" t="s">
        <v>600</v>
      </c>
      <c r="K2474" s="396" t="s">
        <v>600</v>
      </c>
      <c r="L2474" s="400" t="str">
        <f>IF(ISERROR(MATCH(M2474,M$10:M2473,0)),M2474,"")</f>
        <v/>
      </c>
      <c r="M2474" s="401" t="str">
        <f>IF(B2474="","",IF(ISERROR(MATCH(F2474&amp;"_"&amp;G2474&amp;"_"&amp;H2474&amp;"_"&amp;I2474&amp;"_"&amp;J2474&amp;IF(K2474="","","_"&amp;K2474),[1]CatGlob!$B:$B,0)),F2474&amp;"_"&amp;G2474&amp;"_"&amp;H2474&amp;"_"&amp;I2474&amp;"_"&amp;J2474&amp;IF(K2474="","","_"&amp;K2474),INDEX([1]CatGlob!$C:$C,MATCH(F2474&amp;"_"&amp;G2474&amp;"_"&amp;H2474&amp;"_"&amp;I2474&amp;"_"&amp;J2474&amp;IF(K2474="","","_"&amp;K2474),[1]CatGlob!$B:$B,0))))</f>
        <v>RVL_UT_GENE</v>
      </c>
      <c r="N2474" s="402" t="str">
        <f t="shared" si="77"/>
        <v/>
      </c>
      <c r="O2474" s="402">
        <f t="shared" si="76"/>
        <v>1</v>
      </c>
      <c r="P2474" s="401" t="str">
        <f>IF(LEN(B2474)&gt;8,INDEX([1]CatGlob!$X:$X,MATCH(M2474,[1]CatGlob!$W:$W,0)),"")</f>
        <v>PE</v>
      </c>
      <c r="Q2474" s="403" t="str">
        <f>INDEX([1]CatGlob!P:P,MATCH(M2474,[1]CatGlob!O:O,0))</f>
        <v>RVL</v>
      </c>
      <c r="R2474" s="403" t="s">
        <v>601</v>
      </c>
      <c r="S2474" s="403" t="s">
        <v>601</v>
      </c>
      <c r="T2474" s="403" t="str">
        <f>INDEX([1]CatGlob!$D:$D,MATCH($M2474,[1]CatGlob!$C:$C,0))</f>
        <v>RVL</v>
      </c>
      <c r="U2474" s="403" t="s">
        <v>6395</v>
      </c>
      <c r="V2474" s="404" t="str">
        <f>INDEX([1]CatGlob!$F:$F,MATCH($M2474,[1]CatGlob!$C:$C,0))</f>
        <v>RVL</v>
      </c>
      <c r="W2474" s="405"/>
      <c r="X2474" s="406">
        <v>1.39173679678319E-3</v>
      </c>
      <c r="Y2474" s="407">
        <v>2.5282854025920901E-2</v>
      </c>
      <c r="Z2474" s="408">
        <v>8.0367452719286704E-4</v>
      </c>
      <c r="AA2474" s="407">
        <v>1.45998767875355E-2</v>
      </c>
      <c r="AB2474" s="408">
        <v>9.7944210519538606E-5</v>
      </c>
      <c r="AC2474" s="407">
        <v>1.77929417644052E-3</v>
      </c>
      <c r="AD2474" s="408">
        <v>-1.2615434032274501E-3</v>
      </c>
      <c r="AE2474" s="407">
        <v>-2.2917708135672399E-2</v>
      </c>
      <c r="AF2474" s="408">
        <v>-3.0215963880996497E-4</v>
      </c>
      <c r="AG2474" s="407">
        <v>-5.4891543127489903E-3</v>
      </c>
      <c r="AI2474" s="406">
        <v>6.4364748972511997E-3</v>
      </c>
      <c r="AJ2474" s="407">
        <v>0.11692760846893099</v>
      </c>
      <c r="AK2474" s="408">
        <v>1.59944304833721E-3</v>
      </c>
      <c r="AL2474" s="407">
        <v>2.9056129871030099E-2</v>
      </c>
      <c r="AM2474" s="408">
        <v>-1.3793333158895001E-3</v>
      </c>
      <c r="AN2474" s="407">
        <v>-2.5057527370808699E-2</v>
      </c>
      <c r="AO2474" s="408">
        <v>3.4240563442698201E-3</v>
      </c>
      <c r="AP2474" s="407">
        <v>6.2202793607024597E-2</v>
      </c>
      <c r="AQ2474" s="408">
        <v>7.6262305266913504E-4</v>
      </c>
      <c r="AR2474" s="407">
        <v>1.3854119084344E-2</v>
      </c>
      <c r="AT2474" s="406">
        <v>8.3738030152975106E-3</v>
      </c>
      <c r="AU2474" s="407">
        <v>0.152121895291568</v>
      </c>
      <c r="AV2474" s="408">
        <v>-2.0762687541363198E-3</v>
      </c>
      <c r="AW2474" s="407">
        <v>-3.77183386612856E-2</v>
      </c>
      <c r="AX2474" s="408">
        <v>6.3303566598544802E-5</v>
      </c>
      <c r="AY2474" s="407">
        <v>1.1499982166540701E-3</v>
      </c>
      <c r="AZ2474" s="408">
        <v>4.1776215823501103E-3</v>
      </c>
      <c r="BA2474" s="407">
        <v>7.5892364765905995E-2</v>
      </c>
      <c r="BB2474" s="408">
        <v>2.8780812796394897E-4</v>
      </c>
      <c r="BC2474" s="407">
        <v>5.2284389573512098E-3</v>
      </c>
    </row>
    <row r="2475" spans="1:55" x14ac:dyDescent="0.35">
      <c r="A2475" s="385" t="str" cm="1">
        <f t="array" ref="A2475">IFERROR(_xlfn.IFS(AND(F2475="Renta Variable",O2475=1),IFERROR(MATCH(B2475,[1]RV_Det!C:C,0),"Rev"),AND(J2475="Corporativa",O2475=1,I2475="EM"),IFERROR(MATCH(B2475,[1]RF_Corps!B:B,0),"Rev"),AND(F2475="Alternativos",O2475=1),IFERROR(MATCH(B2475,[1]Rep4!C:C,0),"Rev")),"")</f>
        <v/>
      </c>
      <c r="B2475" s="393" t="s">
        <v>6561</v>
      </c>
      <c r="C2475" s="422" t="s">
        <v>6562</v>
      </c>
      <c r="D2475" s="395" t="s">
        <v>6563</v>
      </c>
      <c r="E2475" s="396" t="str">
        <f>IF(B2475="","",INDEX([1]CatGlob!$S:$S,IFERROR(MATCH(MID(B2475,7,1),[1]CatGlob!$R:$R,0),MATCH(MID(B2475,1,2),[1]CatGlob!$R:$R,0))))</f>
        <v>DOL</v>
      </c>
      <c r="F2475" s="397" t="s">
        <v>43</v>
      </c>
      <c r="G2475" s="398" t="s">
        <v>212</v>
      </c>
      <c r="H2475" s="399" t="s">
        <v>66</v>
      </c>
      <c r="I2475" s="399" t="s">
        <v>600</v>
      </c>
      <c r="J2475" s="399" t="s">
        <v>600</v>
      </c>
      <c r="K2475" s="396" t="s">
        <v>600</v>
      </c>
      <c r="L2475" s="400" t="str">
        <f>IF(ISERROR(MATCH(M2475,M$10:M2474,0)),M2475,"")</f>
        <v>COMM_MB</v>
      </c>
      <c r="M2475" s="401" t="str">
        <f>IF(B2475="","",IF(ISERROR(MATCH(F2475&amp;"_"&amp;G2475&amp;"_"&amp;H2475&amp;"_"&amp;I2475&amp;"_"&amp;J2475&amp;IF(K2475="","","_"&amp;K2475),[1]CatGlob!$B:$B,0)),F2475&amp;"_"&amp;G2475&amp;"_"&amp;H2475&amp;"_"&amp;I2475&amp;"_"&amp;J2475&amp;IF(K2475="","","_"&amp;K2475),INDEX([1]CatGlob!$C:$C,MATCH(F2475&amp;"_"&amp;G2475&amp;"_"&amp;H2475&amp;"_"&amp;I2475&amp;"_"&amp;J2475&amp;IF(K2475="","","_"&amp;K2475),[1]CatGlob!$B:$B,0))))</f>
        <v>COMM_MB</v>
      </c>
      <c r="N2475" s="402" t="str">
        <f t="shared" si="77"/>
        <v/>
      </c>
      <c r="O2475" s="402" t="str">
        <f t="shared" si="76"/>
        <v/>
      </c>
      <c r="P2475" s="401" t="str">
        <f>IF(LEN(B2475)&gt;8,INDEX([1]CatGlob!$X:$X,MATCH(M2475,[1]CatGlob!$W:$W,0)),"")</f>
        <v>INTER</v>
      </c>
      <c r="Q2475" s="403" t="str">
        <f>INDEX([1]CatGlob!P:P,MATCH(M2475,[1]CatGlob!O:O,0))</f>
        <v>RVI</v>
      </c>
      <c r="R2475" s="403" t="s">
        <v>601</v>
      </c>
      <c r="S2475" s="403" t="s">
        <v>601</v>
      </c>
      <c r="T2475" s="403" t="str">
        <f>INDEX([1]CatGlob!$D:$D,MATCH($M2475,[1]CatGlob!$C:$C,0))</f>
        <v>RVI</v>
      </c>
      <c r="U2475" s="403" t="s">
        <v>4652</v>
      </c>
      <c r="V2475" s="404" t="str">
        <f>INDEX([1]CatGlob!$F:$F,MATCH($M2475,[1]CatGlob!$C:$C,0))</f>
        <v>RVI</v>
      </c>
      <c r="W2475" s="405"/>
      <c r="X2475" s="406">
        <v>0</v>
      </c>
      <c r="Y2475" s="407">
        <v>0</v>
      </c>
      <c r="Z2475" s="408">
        <v>0</v>
      </c>
      <c r="AA2475" s="407">
        <v>0</v>
      </c>
      <c r="AB2475" s="408">
        <v>0</v>
      </c>
      <c r="AC2475" s="407">
        <v>0</v>
      </c>
      <c r="AD2475" s="408">
        <v>0</v>
      </c>
      <c r="AE2475" s="407">
        <v>0</v>
      </c>
      <c r="AF2475" s="408">
        <v>0</v>
      </c>
      <c r="AG2475" s="407">
        <v>0</v>
      </c>
      <c r="AI2475" s="406">
        <v>0</v>
      </c>
      <c r="AJ2475" s="407">
        <v>0</v>
      </c>
      <c r="AK2475" s="408">
        <v>0</v>
      </c>
      <c r="AL2475" s="407">
        <v>0</v>
      </c>
      <c r="AM2475" s="408">
        <v>0</v>
      </c>
      <c r="AN2475" s="407">
        <v>0</v>
      </c>
      <c r="AO2475" s="408">
        <v>0</v>
      </c>
      <c r="AP2475" s="407">
        <v>0</v>
      </c>
      <c r="AQ2475" s="408">
        <v>0</v>
      </c>
      <c r="AR2475" s="407">
        <v>0</v>
      </c>
      <c r="AT2475" s="406">
        <v>0</v>
      </c>
      <c r="AU2475" s="407">
        <v>0</v>
      </c>
      <c r="AV2475" s="408">
        <v>0</v>
      </c>
      <c r="AW2475" s="407">
        <v>0</v>
      </c>
      <c r="AX2475" s="408">
        <v>0</v>
      </c>
      <c r="AY2475" s="407">
        <v>0</v>
      </c>
      <c r="AZ2475" s="408">
        <v>0</v>
      </c>
      <c r="BA2475" s="407">
        <v>0</v>
      </c>
      <c r="BB2475" s="408">
        <v>0</v>
      </c>
      <c r="BC2475" s="407">
        <v>0</v>
      </c>
    </row>
    <row r="2476" spans="1:55" x14ac:dyDescent="0.35">
      <c r="A2476" s="385" t="str" cm="1">
        <f t="array" ref="A2476">IFERROR(_xlfn.IFS(AND(F2476="Renta Variable",O2476=1),IFERROR(MATCH(B2476,[1]RV_Det!C:C,0),"Rev"),AND(J2476="Corporativa",O2476=1,I2476="EM"),IFERROR(MATCH(B2476,[1]RF_Corps!B:B,0),"Rev"),AND(F2476="Alternativos",O2476=1),IFERROR(MATCH(B2476,[1]Rep4!C:C,0),"Rev")),"")</f>
        <v/>
      </c>
      <c r="B2476" s="393" t="s">
        <v>6564</v>
      </c>
      <c r="C2476" s="422" t="s">
        <v>6565</v>
      </c>
      <c r="D2476" s="395" t="s">
        <v>6566</v>
      </c>
      <c r="E2476" s="396" t="str">
        <f>IF(B2476="","",INDEX([1]CatGlob!$S:$S,IFERROR(MATCH(MID(B2476,7,1),[1]CatGlob!$R:$R,0),MATCH(MID(B2476,1,2),[1]CatGlob!$R:$R,0))))</f>
        <v>DOL</v>
      </c>
      <c r="F2476" s="397" t="s">
        <v>43</v>
      </c>
      <c r="G2476" s="398" t="s">
        <v>212</v>
      </c>
      <c r="H2476" s="399" t="s">
        <v>66</v>
      </c>
      <c r="I2476" s="399" t="s">
        <v>600</v>
      </c>
      <c r="J2476" s="399" t="s">
        <v>600</v>
      </c>
      <c r="K2476" s="396" t="s">
        <v>600</v>
      </c>
      <c r="L2476" s="400" t="str">
        <f>IF(ISERROR(MATCH(M2476,M$10:M2475,0)),M2476,"")</f>
        <v/>
      </c>
      <c r="M2476" s="401" t="str">
        <f>IF(B2476="","",IF(ISERROR(MATCH(F2476&amp;"_"&amp;G2476&amp;"_"&amp;H2476&amp;"_"&amp;I2476&amp;"_"&amp;J2476&amp;IF(K2476="","","_"&amp;K2476),[1]CatGlob!$B:$B,0)),F2476&amp;"_"&amp;G2476&amp;"_"&amp;H2476&amp;"_"&amp;I2476&amp;"_"&amp;J2476&amp;IF(K2476="","","_"&amp;K2476),INDEX([1]CatGlob!$C:$C,MATCH(F2476&amp;"_"&amp;G2476&amp;"_"&amp;H2476&amp;"_"&amp;I2476&amp;"_"&amp;J2476&amp;IF(K2476="","","_"&amp;K2476),[1]CatGlob!$B:$B,0))))</f>
        <v>COMM_MB</v>
      </c>
      <c r="N2476" s="402" t="str">
        <f t="shared" si="77"/>
        <v/>
      </c>
      <c r="O2476" s="402" t="str">
        <f t="shared" si="76"/>
        <v/>
      </c>
      <c r="P2476" s="401" t="str">
        <f>IF(LEN(B2476)&gt;8,INDEX([1]CatGlob!$X:$X,MATCH(M2476,[1]CatGlob!$W:$W,0)),"")</f>
        <v>INTER</v>
      </c>
      <c r="Q2476" s="403" t="str">
        <f>INDEX([1]CatGlob!P:P,MATCH(M2476,[1]CatGlob!O:O,0))</f>
        <v>RVI</v>
      </c>
      <c r="R2476" s="403" t="s">
        <v>601</v>
      </c>
      <c r="S2476" s="403" t="s">
        <v>601</v>
      </c>
      <c r="T2476" s="403" t="str">
        <f>INDEX([1]CatGlob!$D:$D,MATCH($M2476,[1]CatGlob!$C:$C,0))</f>
        <v>RVI</v>
      </c>
      <c r="U2476" s="403" t="s">
        <v>4652</v>
      </c>
      <c r="V2476" s="404" t="str">
        <f>INDEX([1]CatGlob!$F:$F,MATCH($M2476,[1]CatGlob!$C:$C,0))</f>
        <v>RVI</v>
      </c>
      <c r="W2476" s="405"/>
      <c r="X2476" s="406">
        <v>0</v>
      </c>
      <c r="Y2476" s="407">
        <v>0</v>
      </c>
      <c r="Z2476" s="408">
        <v>0</v>
      </c>
      <c r="AA2476" s="407">
        <v>0</v>
      </c>
      <c r="AB2476" s="408">
        <v>0</v>
      </c>
      <c r="AC2476" s="407">
        <v>0</v>
      </c>
      <c r="AD2476" s="408">
        <v>0</v>
      </c>
      <c r="AE2476" s="407">
        <v>0</v>
      </c>
      <c r="AF2476" s="408">
        <v>0</v>
      </c>
      <c r="AG2476" s="407">
        <v>0</v>
      </c>
      <c r="AI2476" s="406">
        <v>0</v>
      </c>
      <c r="AJ2476" s="407">
        <v>0</v>
      </c>
      <c r="AK2476" s="408">
        <v>0</v>
      </c>
      <c r="AL2476" s="407">
        <v>0</v>
      </c>
      <c r="AM2476" s="408">
        <v>0</v>
      </c>
      <c r="AN2476" s="407">
        <v>0</v>
      </c>
      <c r="AO2476" s="408">
        <v>0</v>
      </c>
      <c r="AP2476" s="407">
        <v>0</v>
      </c>
      <c r="AQ2476" s="408">
        <v>0</v>
      </c>
      <c r="AR2476" s="407">
        <v>0</v>
      </c>
      <c r="AT2476" s="406">
        <v>0</v>
      </c>
      <c r="AU2476" s="407">
        <v>0</v>
      </c>
      <c r="AV2476" s="408">
        <v>0</v>
      </c>
      <c r="AW2476" s="407">
        <v>0</v>
      </c>
      <c r="AX2476" s="408">
        <v>0</v>
      </c>
      <c r="AY2476" s="407">
        <v>0</v>
      </c>
      <c r="AZ2476" s="408">
        <v>0</v>
      </c>
      <c r="BA2476" s="407">
        <v>0</v>
      </c>
      <c r="BB2476" s="408">
        <v>0</v>
      </c>
      <c r="BC2476" s="407">
        <v>0</v>
      </c>
    </row>
    <row r="2477" spans="1:55" x14ac:dyDescent="0.35">
      <c r="A2477" s="385" t="str" cm="1">
        <f t="array" ref="A2477">IFERROR(_xlfn.IFS(AND(F2477="Renta Variable",O2477=1),IFERROR(MATCH(B2477,[1]RV_Det!C:C,0),"Rev"),AND(J2477="Corporativa",O2477=1,I2477="EM"),IFERROR(MATCH(B2477,[1]RF_Corps!B:B,0),"Rev"),AND(F2477="Alternativos",O2477=1),IFERROR(MATCH(B2477,[1]Rep4!C:C,0),"Rev")),"")</f>
        <v/>
      </c>
      <c r="B2477" s="393" t="s">
        <v>6567</v>
      </c>
      <c r="C2477" s="422" t="s">
        <v>6568</v>
      </c>
      <c r="D2477" s="395" t="s">
        <v>6569</v>
      </c>
      <c r="E2477" s="396" t="str">
        <f>IF(B2477="","",INDEX([1]CatGlob!$S:$S,IFERROR(MATCH(MID(B2477,7,1),[1]CatGlob!$R:$R,0),MATCH(MID(B2477,1,2),[1]CatGlob!$R:$R,0))))</f>
        <v>CAD</v>
      </c>
      <c r="F2477" s="397" t="s">
        <v>43</v>
      </c>
      <c r="G2477" s="398" t="s">
        <v>212</v>
      </c>
      <c r="H2477" s="399" t="s">
        <v>66</v>
      </c>
      <c r="I2477" s="399" t="s">
        <v>600</v>
      </c>
      <c r="J2477" s="399" t="s">
        <v>600</v>
      </c>
      <c r="K2477" s="396" t="s">
        <v>600</v>
      </c>
      <c r="L2477" s="400" t="str">
        <f>IF(ISERROR(MATCH(M2477,M$10:M2476,0)),M2477,"")</f>
        <v/>
      </c>
      <c r="M2477" s="401" t="str">
        <f>IF(B2477="","",IF(ISERROR(MATCH(F2477&amp;"_"&amp;G2477&amp;"_"&amp;H2477&amp;"_"&amp;I2477&amp;"_"&amp;J2477&amp;IF(K2477="","","_"&amp;K2477),[1]CatGlob!$B:$B,0)),F2477&amp;"_"&amp;G2477&amp;"_"&amp;H2477&amp;"_"&amp;I2477&amp;"_"&amp;J2477&amp;IF(K2477="","","_"&amp;K2477),INDEX([1]CatGlob!$C:$C,MATCH(F2477&amp;"_"&amp;G2477&amp;"_"&amp;H2477&amp;"_"&amp;I2477&amp;"_"&amp;J2477&amp;IF(K2477="","","_"&amp;K2477),[1]CatGlob!$B:$B,0))))</f>
        <v>COMM_MB</v>
      </c>
      <c r="N2477" s="402" t="str">
        <f t="shared" si="77"/>
        <v/>
      </c>
      <c r="O2477" s="402" t="str">
        <f t="shared" si="76"/>
        <v/>
      </c>
      <c r="P2477" s="401" t="str">
        <f>IF(LEN(B2477)&gt;8,INDEX([1]CatGlob!$X:$X,MATCH(M2477,[1]CatGlob!$W:$W,0)),"")</f>
        <v>INTER</v>
      </c>
      <c r="Q2477" s="403" t="str">
        <f>INDEX([1]CatGlob!P:P,MATCH(M2477,[1]CatGlob!O:O,0))</f>
        <v>RVI</v>
      </c>
      <c r="R2477" s="403" t="s">
        <v>601</v>
      </c>
      <c r="S2477" s="403" t="s">
        <v>601</v>
      </c>
      <c r="T2477" s="403" t="str">
        <f>INDEX([1]CatGlob!$D:$D,MATCH($M2477,[1]CatGlob!$C:$C,0))</f>
        <v>RVI</v>
      </c>
      <c r="U2477" s="403" t="s">
        <v>4652</v>
      </c>
      <c r="V2477" s="404" t="str">
        <f>INDEX([1]CatGlob!$F:$F,MATCH($M2477,[1]CatGlob!$C:$C,0))</f>
        <v>RVI</v>
      </c>
      <c r="W2477" s="405"/>
      <c r="X2477" s="406">
        <v>0</v>
      </c>
      <c r="Y2477" s="407">
        <v>0</v>
      </c>
      <c r="Z2477" s="408">
        <v>0</v>
      </c>
      <c r="AA2477" s="407">
        <v>0</v>
      </c>
      <c r="AB2477" s="408">
        <v>0</v>
      </c>
      <c r="AC2477" s="407">
        <v>0</v>
      </c>
      <c r="AD2477" s="408">
        <v>0</v>
      </c>
      <c r="AE2477" s="407">
        <v>0</v>
      </c>
      <c r="AF2477" s="408">
        <v>0</v>
      </c>
      <c r="AG2477" s="407">
        <v>0</v>
      </c>
      <c r="AI2477" s="406">
        <v>0</v>
      </c>
      <c r="AJ2477" s="407">
        <v>0</v>
      </c>
      <c r="AK2477" s="408">
        <v>0</v>
      </c>
      <c r="AL2477" s="407">
        <v>0</v>
      </c>
      <c r="AM2477" s="408">
        <v>0</v>
      </c>
      <c r="AN2477" s="407">
        <v>0</v>
      </c>
      <c r="AO2477" s="408">
        <v>0</v>
      </c>
      <c r="AP2477" s="407">
        <v>0</v>
      </c>
      <c r="AQ2477" s="408">
        <v>0</v>
      </c>
      <c r="AR2477" s="407">
        <v>0</v>
      </c>
      <c r="AT2477" s="406">
        <v>0</v>
      </c>
      <c r="AU2477" s="407">
        <v>0</v>
      </c>
      <c r="AV2477" s="408">
        <v>0</v>
      </c>
      <c r="AW2477" s="407">
        <v>0</v>
      </c>
      <c r="AX2477" s="408">
        <v>0</v>
      </c>
      <c r="AY2477" s="407">
        <v>0</v>
      </c>
      <c r="AZ2477" s="408">
        <v>0</v>
      </c>
      <c r="BA2477" s="407">
        <v>0</v>
      </c>
      <c r="BB2477" s="408">
        <v>0</v>
      </c>
      <c r="BC2477" s="407">
        <v>0</v>
      </c>
    </row>
    <row r="2478" spans="1:55" x14ac:dyDescent="0.35">
      <c r="A2478" s="385" t="str" cm="1">
        <f t="array" ref="A2478">IFERROR(_xlfn.IFS(AND(F2478="Renta Variable",O2478=1),IFERROR(MATCH(B2478,[1]RV_Det!C:C,0),"Rev"),AND(J2478="Corporativa",O2478=1,I2478="EM"),IFERROR(MATCH(B2478,[1]RF_Corps!B:B,0),"Rev"),AND(F2478="Alternativos",O2478=1),IFERROR(MATCH(B2478,[1]Rep4!C:C,0),"Rev")),"")</f>
        <v/>
      </c>
      <c r="B2478" s="393" t="s">
        <v>6570</v>
      </c>
      <c r="C2478" s="422" t="s">
        <v>6571</v>
      </c>
      <c r="D2478" s="395" t="s">
        <v>6572</v>
      </c>
      <c r="E2478" s="396" t="str">
        <f>IF(B2478="","",INDEX([1]CatGlob!$S:$S,IFERROR(MATCH(MID(B2478,7,1),[1]CatGlob!$R:$R,0),MATCH(MID(B2478,1,2),[1]CatGlob!$R:$R,0))))</f>
        <v>DOL</v>
      </c>
      <c r="F2478" s="397" t="s">
        <v>43</v>
      </c>
      <c r="G2478" s="398" t="s">
        <v>212</v>
      </c>
      <c r="H2478" s="399" t="s">
        <v>66</v>
      </c>
      <c r="I2478" s="399" t="s">
        <v>600</v>
      </c>
      <c r="J2478" s="399" t="s">
        <v>600</v>
      </c>
      <c r="K2478" s="396" t="s">
        <v>600</v>
      </c>
      <c r="L2478" s="400" t="str">
        <f>IF(ISERROR(MATCH(M2478,M$10:M2477,0)),M2478,"")</f>
        <v/>
      </c>
      <c r="M2478" s="401" t="str">
        <f>IF(B2478="","",IF(ISERROR(MATCH(F2478&amp;"_"&amp;G2478&amp;"_"&amp;H2478&amp;"_"&amp;I2478&amp;"_"&amp;J2478&amp;IF(K2478="","","_"&amp;K2478),[1]CatGlob!$B:$B,0)),F2478&amp;"_"&amp;G2478&amp;"_"&amp;H2478&amp;"_"&amp;I2478&amp;"_"&amp;J2478&amp;IF(K2478="","","_"&amp;K2478),INDEX([1]CatGlob!$C:$C,MATCH(F2478&amp;"_"&amp;G2478&amp;"_"&amp;H2478&amp;"_"&amp;I2478&amp;"_"&amp;J2478&amp;IF(K2478="","","_"&amp;K2478),[1]CatGlob!$B:$B,0))))</f>
        <v>COMM_MB</v>
      </c>
      <c r="N2478" s="402" t="str">
        <f t="shared" si="77"/>
        <v/>
      </c>
      <c r="O2478" s="402" t="str">
        <f t="shared" si="76"/>
        <v/>
      </c>
      <c r="P2478" s="401" t="str">
        <f>IF(LEN(B2478)&gt;8,INDEX([1]CatGlob!$X:$X,MATCH(M2478,[1]CatGlob!$W:$W,0)),"")</f>
        <v>INTER</v>
      </c>
      <c r="Q2478" s="403" t="str">
        <f>INDEX([1]CatGlob!P:P,MATCH(M2478,[1]CatGlob!O:O,0))</f>
        <v>RVI</v>
      </c>
      <c r="R2478" s="403" t="s">
        <v>601</v>
      </c>
      <c r="S2478" s="403" t="s">
        <v>1025</v>
      </c>
      <c r="T2478" s="403" t="str">
        <f>INDEX([1]CatGlob!$D:$D,MATCH($M2478,[1]CatGlob!$C:$C,0))</f>
        <v>RVI</v>
      </c>
      <c r="U2478" s="403" t="s">
        <v>602</v>
      </c>
      <c r="V2478" s="404" t="str">
        <f>INDEX([1]CatGlob!$F:$F,MATCH($M2478,[1]CatGlob!$C:$C,0))</f>
        <v>RVI</v>
      </c>
      <c r="W2478" s="405"/>
      <c r="X2478" s="406">
        <v>0</v>
      </c>
      <c r="Y2478" s="407">
        <v>0</v>
      </c>
      <c r="Z2478" s="408">
        <v>0</v>
      </c>
      <c r="AA2478" s="407">
        <v>0</v>
      </c>
      <c r="AB2478" s="408">
        <v>0</v>
      </c>
      <c r="AC2478" s="407">
        <v>0</v>
      </c>
      <c r="AD2478" s="408">
        <v>0</v>
      </c>
      <c r="AE2478" s="407">
        <v>0</v>
      </c>
      <c r="AF2478" s="408">
        <v>0</v>
      </c>
      <c r="AG2478" s="407">
        <v>0</v>
      </c>
      <c r="AI2478" s="406">
        <v>0</v>
      </c>
      <c r="AJ2478" s="407">
        <v>0</v>
      </c>
      <c r="AK2478" s="408">
        <v>0</v>
      </c>
      <c r="AL2478" s="407">
        <v>0</v>
      </c>
      <c r="AM2478" s="408">
        <v>0</v>
      </c>
      <c r="AN2478" s="407">
        <v>0</v>
      </c>
      <c r="AO2478" s="408">
        <v>0</v>
      </c>
      <c r="AP2478" s="407">
        <v>0</v>
      </c>
      <c r="AQ2478" s="408">
        <v>0</v>
      </c>
      <c r="AR2478" s="407">
        <v>0</v>
      </c>
      <c r="AT2478" s="406">
        <v>0</v>
      </c>
      <c r="AU2478" s="407">
        <v>0</v>
      </c>
      <c r="AV2478" s="408">
        <v>0</v>
      </c>
      <c r="AW2478" s="407">
        <v>0</v>
      </c>
      <c r="AX2478" s="408">
        <v>0</v>
      </c>
      <c r="AY2478" s="407">
        <v>0</v>
      </c>
      <c r="AZ2478" s="408">
        <v>0</v>
      </c>
      <c r="BA2478" s="407">
        <v>0</v>
      </c>
      <c r="BB2478" s="408">
        <v>0</v>
      </c>
      <c r="BC2478" s="407">
        <v>0</v>
      </c>
    </row>
    <row r="2479" spans="1:55" x14ac:dyDescent="0.35">
      <c r="A2479" s="385" t="str" cm="1">
        <f t="array" ref="A2479">IFERROR(_xlfn.IFS(AND(F2479="Renta Variable",O2479=1),IFERROR(MATCH(B2479,[1]RV_Det!C:C,0),"Rev"),AND(J2479="Corporativa",O2479=1,I2479="EM"),IFERROR(MATCH(B2479,[1]RF_Corps!B:B,0),"Rev"),AND(F2479="Alternativos",O2479=1),IFERROR(MATCH(B2479,[1]Rep4!C:C,0),"Rev")),"")</f>
        <v/>
      </c>
      <c r="B2479" s="393" t="s">
        <v>6573</v>
      </c>
      <c r="C2479" s="422" t="s">
        <v>6574</v>
      </c>
      <c r="D2479" s="395" t="s">
        <v>6575</v>
      </c>
      <c r="E2479" s="396" t="str">
        <f>IF(B2479="","",INDEX([1]CatGlob!$S:$S,IFERROR(MATCH(MID(B2479,7,1),[1]CatGlob!$R:$R,0),MATCH(MID(B2479,1,2),[1]CatGlob!$R:$R,0))))</f>
        <v>DOL</v>
      </c>
      <c r="F2479" s="397" t="s">
        <v>43</v>
      </c>
      <c r="G2479" s="398" t="s">
        <v>212</v>
      </c>
      <c r="H2479" s="399" t="s">
        <v>66</v>
      </c>
      <c r="I2479" s="399" t="s">
        <v>600</v>
      </c>
      <c r="J2479" s="399" t="s">
        <v>600</v>
      </c>
      <c r="K2479" s="396" t="s">
        <v>600</v>
      </c>
      <c r="L2479" s="400" t="str">
        <f>IF(ISERROR(MATCH(M2479,M$10:M2478,0)),M2479,"")</f>
        <v/>
      </c>
      <c r="M2479" s="401" t="str">
        <f>IF(B2479="","",IF(ISERROR(MATCH(F2479&amp;"_"&amp;G2479&amp;"_"&amp;H2479&amp;"_"&amp;I2479&amp;"_"&amp;J2479&amp;IF(K2479="","","_"&amp;K2479),[1]CatGlob!$B:$B,0)),F2479&amp;"_"&amp;G2479&amp;"_"&amp;H2479&amp;"_"&amp;I2479&amp;"_"&amp;J2479&amp;IF(K2479="","","_"&amp;K2479),INDEX([1]CatGlob!$C:$C,MATCH(F2479&amp;"_"&amp;G2479&amp;"_"&amp;H2479&amp;"_"&amp;I2479&amp;"_"&amp;J2479&amp;IF(K2479="","","_"&amp;K2479),[1]CatGlob!$B:$B,0))))</f>
        <v>COMM_MB</v>
      </c>
      <c r="N2479" s="402" t="str">
        <f t="shared" si="77"/>
        <v/>
      </c>
      <c r="O2479" s="402" t="str">
        <f t="shared" si="76"/>
        <v/>
      </c>
      <c r="P2479" s="401" t="str">
        <f>IF(LEN(B2479)&gt;8,INDEX([1]CatGlob!$X:$X,MATCH(M2479,[1]CatGlob!$W:$W,0)),"")</f>
        <v>INTER</v>
      </c>
      <c r="Q2479" s="403" t="str">
        <f>INDEX([1]CatGlob!P:P,MATCH(M2479,[1]CatGlob!O:O,0))</f>
        <v>RVI</v>
      </c>
      <c r="R2479" s="403" t="s">
        <v>601</v>
      </c>
      <c r="S2479" s="403" t="s">
        <v>1025</v>
      </c>
      <c r="T2479" s="403" t="str">
        <f>INDEX([1]CatGlob!$D:$D,MATCH($M2479,[1]CatGlob!$C:$C,0))</f>
        <v>RVI</v>
      </c>
      <c r="U2479" s="403" t="s">
        <v>602</v>
      </c>
      <c r="V2479" s="404" t="str">
        <f>INDEX([1]CatGlob!$F:$F,MATCH($M2479,[1]CatGlob!$C:$C,0))</f>
        <v>RVI</v>
      </c>
      <c r="W2479" s="405"/>
      <c r="X2479" s="406">
        <v>0</v>
      </c>
      <c r="Y2479" s="407">
        <v>0</v>
      </c>
      <c r="Z2479" s="408">
        <v>0</v>
      </c>
      <c r="AA2479" s="407">
        <v>0</v>
      </c>
      <c r="AB2479" s="408">
        <v>0</v>
      </c>
      <c r="AC2479" s="407">
        <v>0</v>
      </c>
      <c r="AD2479" s="408">
        <v>0</v>
      </c>
      <c r="AE2479" s="407">
        <v>0</v>
      </c>
      <c r="AF2479" s="408">
        <v>0</v>
      </c>
      <c r="AG2479" s="407">
        <v>0</v>
      </c>
      <c r="AI2479" s="406">
        <v>0</v>
      </c>
      <c r="AJ2479" s="407">
        <v>0</v>
      </c>
      <c r="AK2479" s="408">
        <v>0</v>
      </c>
      <c r="AL2479" s="407">
        <v>0</v>
      </c>
      <c r="AM2479" s="408">
        <v>0</v>
      </c>
      <c r="AN2479" s="407">
        <v>0</v>
      </c>
      <c r="AO2479" s="408">
        <v>0</v>
      </c>
      <c r="AP2479" s="407">
        <v>0</v>
      </c>
      <c r="AQ2479" s="408">
        <v>0</v>
      </c>
      <c r="AR2479" s="407">
        <v>0</v>
      </c>
      <c r="AT2479" s="406">
        <v>0</v>
      </c>
      <c r="AU2479" s="407">
        <v>0</v>
      </c>
      <c r="AV2479" s="408">
        <v>0</v>
      </c>
      <c r="AW2479" s="407">
        <v>0</v>
      </c>
      <c r="AX2479" s="408">
        <v>0</v>
      </c>
      <c r="AY2479" s="407">
        <v>0</v>
      </c>
      <c r="AZ2479" s="408">
        <v>0</v>
      </c>
      <c r="BA2479" s="407">
        <v>0</v>
      </c>
      <c r="BB2479" s="408">
        <v>0</v>
      </c>
      <c r="BC2479" s="407">
        <v>0</v>
      </c>
    </row>
    <row r="2480" spans="1:55" x14ac:dyDescent="0.35">
      <c r="A2480" s="385" cm="1">
        <f t="array" ref="A2480">IFERROR(_xlfn.IFS(AND(F2480="Renta Variable",O2480=1),IFERROR(MATCH(B2480,[1]RV_Det!C:C,0),"Rev"),AND(J2480="Corporativa",O2480=1,I2480="EM"),IFERROR(MATCH(B2480,[1]RF_Corps!B:B,0),"Rev"),AND(F2480="Alternativos",O2480=1),IFERROR(MATCH(B2480,[1]Rep4!C:C,0),"Rev")),"")</f>
        <v>688</v>
      </c>
      <c r="B2480" s="393" t="s">
        <v>6576</v>
      </c>
      <c r="C2480" s="422" t="s">
        <v>6577</v>
      </c>
      <c r="D2480" s="395" t="s">
        <v>6578</v>
      </c>
      <c r="E2480" s="396" t="str">
        <f>IF(B2480="","",INDEX([1]CatGlob!$S:$S,IFERROR(MATCH(MID(B2480,7,1),[1]CatGlob!$R:$R,0),MATCH(MID(B2480,1,2),[1]CatGlob!$R:$R,0))))</f>
        <v>DOL</v>
      </c>
      <c r="F2480" s="397" t="s">
        <v>43</v>
      </c>
      <c r="G2480" s="398" t="s">
        <v>212</v>
      </c>
      <c r="H2480" s="399" t="s">
        <v>66</v>
      </c>
      <c r="I2480" s="399" t="s">
        <v>600</v>
      </c>
      <c r="J2480" s="399" t="s">
        <v>600</v>
      </c>
      <c r="K2480" s="396" t="s">
        <v>600</v>
      </c>
      <c r="L2480" s="400" t="str">
        <f>IF(ISERROR(MATCH(M2480,M$10:M2479,0)),M2480,"")</f>
        <v/>
      </c>
      <c r="M2480" s="401" t="str">
        <f>IF(B2480="","",IF(ISERROR(MATCH(F2480&amp;"_"&amp;G2480&amp;"_"&amp;H2480&amp;"_"&amp;I2480&amp;"_"&amp;J2480&amp;IF(K2480="","","_"&amp;K2480),[1]CatGlob!$B:$B,0)),F2480&amp;"_"&amp;G2480&amp;"_"&amp;H2480&amp;"_"&amp;I2480&amp;"_"&amp;J2480&amp;IF(K2480="","","_"&amp;K2480),INDEX([1]CatGlob!$C:$C,MATCH(F2480&amp;"_"&amp;G2480&amp;"_"&amp;H2480&amp;"_"&amp;I2480&amp;"_"&amp;J2480&amp;IF(K2480="","","_"&amp;K2480),[1]CatGlob!$B:$B,0))))</f>
        <v>COMM_MB</v>
      </c>
      <c r="N2480" s="402" t="str">
        <f t="shared" si="77"/>
        <v/>
      </c>
      <c r="O2480" s="402">
        <f t="shared" si="76"/>
        <v>1</v>
      </c>
      <c r="P2480" s="401" t="str">
        <f>IF(LEN(B2480)&gt;8,INDEX([1]CatGlob!$X:$X,MATCH(M2480,[1]CatGlob!$W:$W,0)),"")</f>
        <v>INTER</v>
      </c>
      <c r="Q2480" s="403" t="str">
        <f>INDEX([1]CatGlob!P:P,MATCH(M2480,[1]CatGlob!O:O,0))</f>
        <v>RVI</v>
      </c>
      <c r="R2480" s="403" t="s">
        <v>601</v>
      </c>
      <c r="S2480" s="403" t="s">
        <v>1025</v>
      </c>
      <c r="T2480" s="403" t="str">
        <f>INDEX([1]CatGlob!$D:$D,MATCH($M2480,[1]CatGlob!$C:$C,0))</f>
        <v>RVI</v>
      </c>
      <c r="U2480" s="403" t="s">
        <v>602</v>
      </c>
      <c r="V2480" s="404" t="str">
        <f>INDEX([1]CatGlob!$F:$F,MATCH($M2480,[1]CatGlob!$C:$C,0))</f>
        <v>RVI</v>
      </c>
      <c r="W2480" s="405"/>
      <c r="X2480" s="406">
        <v>3.9348680313373496E-3</v>
      </c>
      <c r="Y2480" s="407">
        <v>2.52448322798582</v>
      </c>
      <c r="Z2480" s="408">
        <v>3.9348680313373496E-3</v>
      </c>
      <c r="AA2480" s="407">
        <v>2.52448322798582</v>
      </c>
      <c r="AB2480" s="408">
        <v>3.9348680313373496E-3</v>
      </c>
      <c r="AC2480" s="407">
        <v>2.52448322798582</v>
      </c>
      <c r="AD2480" s="408">
        <v>-8.0496041891902903E-3</v>
      </c>
      <c r="AE2480" s="407">
        <v>-5.1643639902776401</v>
      </c>
      <c r="AF2480" s="408">
        <v>-4.0214356922171001E-4</v>
      </c>
      <c r="AG2480" s="407">
        <v>-0.25800222209658302</v>
      </c>
      <c r="AI2480" s="406">
        <v>2.0189797914400301E-2</v>
      </c>
      <c r="AJ2480" s="407">
        <v>12.953117056380099</v>
      </c>
      <c r="AK2480" s="408">
        <v>6.4745971685722797E-3</v>
      </c>
      <c r="AL2480" s="407">
        <v>4.1538907607208104</v>
      </c>
      <c r="AM2480" s="408">
        <v>-6.6402902699485003E-3</v>
      </c>
      <c r="AN2480" s="407">
        <v>-4.2601940603692601</v>
      </c>
      <c r="AO2480" s="408">
        <v>-1.43431198409109E-3</v>
      </c>
      <c r="AP2480" s="407">
        <v>-0.92020787449520502</v>
      </c>
      <c r="AQ2480" s="408">
        <v>-1.4648027604384399E-3</v>
      </c>
      <c r="AR2480" s="407">
        <v>-0.93976976396216305</v>
      </c>
      <c r="AT2480" s="406">
        <v>2.7770871176546998E-2</v>
      </c>
      <c r="AU2480" s="407">
        <v>17.816886857044999</v>
      </c>
      <c r="AV2480" s="408">
        <v>6.1805932729268797E-3</v>
      </c>
      <c r="AW2480" s="407">
        <v>3.9652674326662298</v>
      </c>
      <c r="AX2480" s="408">
        <v>-4.84952441237603E-2</v>
      </c>
      <c r="AY2480" s="407">
        <v>-31.112969851213599</v>
      </c>
      <c r="AZ2480" s="408">
        <v>-2.08924444244722E-2</v>
      </c>
      <c r="BA2480" s="407">
        <v>-13.4039121823548</v>
      </c>
      <c r="BB2480" s="408">
        <v>-1.5395025175326101E-2</v>
      </c>
      <c r="BC2480" s="407">
        <v>-9.8769469623915001</v>
      </c>
    </row>
    <row r="2481" spans="1:55" x14ac:dyDescent="0.35">
      <c r="A2481" s="385" t="str" cm="1">
        <f t="array" ref="A2481">IFERROR(_xlfn.IFS(AND(F2481="Renta Variable",O2481=1),IFERROR(MATCH(B2481,[1]RV_Det!C:C,0),"Rev"),AND(J2481="Corporativa",O2481=1,I2481="EM"),IFERROR(MATCH(B2481,[1]RF_Corps!B:B,0),"Rev"),AND(F2481="Alternativos",O2481=1),IFERROR(MATCH(B2481,[1]Rep4!C:C,0),"Rev")),"")</f>
        <v/>
      </c>
      <c r="B2481" s="393" t="s">
        <v>6579</v>
      </c>
      <c r="C2481" s="422" t="s">
        <v>6580</v>
      </c>
      <c r="D2481" s="395" t="s">
        <v>6581</v>
      </c>
      <c r="E2481" s="396" t="str">
        <f>IF(B2481="","",INDEX([1]CatGlob!$S:$S,IFERROR(MATCH(MID(B2481,7,1),[1]CatGlob!$R:$R,0),MATCH(MID(B2481,1,2),[1]CatGlob!$R:$R,0))))</f>
        <v>DOL</v>
      </c>
      <c r="F2481" s="397" t="s">
        <v>43</v>
      </c>
      <c r="G2481" s="398" t="s">
        <v>212</v>
      </c>
      <c r="H2481" s="399" t="s">
        <v>66</v>
      </c>
      <c r="I2481" s="399" t="s">
        <v>600</v>
      </c>
      <c r="J2481" s="399" t="s">
        <v>600</v>
      </c>
      <c r="K2481" s="396" t="s">
        <v>600</v>
      </c>
      <c r="L2481" s="400" t="str">
        <f>IF(ISERROR(MATCH(M2481,M$10:M2480,0)),M2481,"")</f>
        <v/>
      </c>
      <c r="M2481" s="401" t="str">
        <f>IF(B2481="","",IF(ISERROR(MATCH(F2481&amp;"_"&amp;G2481&amp;"_"&amp;H2481&amp;"_"&amp;I2481&amp;"_"&amp;J2481&amp;IF(K2481="","","_"&amp;K2481),[1]CatGlob!$B:$B,0)),F2481&amp;"_"&amp;G2481&amp;"_"&amp;H2481&amp;"_"&amp;I2481&amp;"_"&amp;J2481&amp;IF(K2481="","","_"&amp;K2481),INDEX([1]CatGlob!$C:$C,MATCH(F2481&amp;"_"&amp;G2481&amp;"_"&amp;H2481&amp;"_"&amp;I2481&amp;"_"&amp;J2481&amp;IF(K2481="","","_"&amp;K2481),[1]CatGlob!$B:$B,0))))</f>
        <v>COMM_MB</v>
      </c>
      <c r="N2481" s="402" t="str">
        <f t="shared" si="77"/>
        <v/>
      </c>
      <c r="O2481" s="402" t="str">
        <f t="shared" si="76"/>
        <v/>
      </c>
      <c r="P2481" s="401" t="str">
        <f>IF(LEN(B2481)&gt;8,INDEX([1]CatGlob!$X:$X,MATCH(M2481,[1]CatGlob!$W:$W,0)),"")</f>
        <v>INTER</v>
      </c>
      <c r="Q2481" s="403" t="str">
        <f>INDEX([1]CatGlob!P:P,MATCH(M2481,[1]CatGlob!O:O,0))</f>
        <v>RVI</v>
      </c>
      <c r="R2481" s="403" t="s">
        <v>601</v>
      </c>
      <c r="S2481" s="403" t="s">
        <v>1025</v>
      </c>
      <c r="T2481" s="403" t="str">
        <f>INDEX([1]CatGlob!$D:$D,MATCH($M2481,[1]CatGlob!$C:$C,0))</f>
        <v>RVI</v>
      </c>
      <c r="U2481" s="403" t="s">
        <v>602</v>
      </c>
      <c r="V2481" s="404" t="str">
        <f>INDEX([1]CatGlob!$F:$F,MATCH($M2481,[1]CatGlob!$C:$C,0))</f>
        <v>RVI</v>
      </c>
      <c r="W2481" s="405"/>
      <c r="X2481" s="406">
        <v>0</v>
      </c>
      <c r="Y2481" s="407">
        <v>0</v>
      </c>
      <c r="Z2481" s="408">
        <v>0</v>
      </c>
      <c r="AA2481" s="407">
        <v>0</v>
      </c>
      <c r="AB2481" s="408">
        <v>0</v>
      </c>
      <c r="AC2481" s="407">
        <v>0</v>
      </c>
      <c r="AD2481" s="408">
        <v>0</v>
      </c>
      <c r="AE2481" s="407">
        <v>0</v>
      </c>
      <c r="AF2481" s="408">
        <v>0</v>
      </c>
      <c r="AG2481" s="407">
        <v>0</v>
      </c>
      <c r="AI2481" s="406">
        <v>0</v>
      </c>
      <c r="AJ2481" s="407">
        <v>0</v>
      </c>
      <c r="AK2481" s="408">
        <v>0</v>
      </c>
      <c r="AL2481" s="407">
        <v>0</v>
      </c>
      <c r="AM2481" s="408">
        <v>0</v>
      </c>
      <c r="AN2481" s="407">
        <v>0</v>
      </c>
      <c r="AO2481" s="408">
        <v>0</v>
      </c>
      <c r="AP2481" s="407">
        <v>0</v>
      </c>
      <c r="AQ2481" s="408">
        <v>0</v>
      </c>
      <c r="AR2481" s="407">
        <v>0</v>
      </c>
      <c r="AT2481" s="406">
        <v>0</v>
      </c>
      <c r="AU2481" s="407">
        <v>0</v>
      </c>
      <c r="AV2481" s="408">
        <v>0</v>
      </c>
      <c r="AW2481" s="407">
        <v>0</v>
      </c>
      <c r="AX2481" s="408">
        <v>0</v>
      </c>
      <c r="AY2481" s="407">
        <v>0</v>
      </c>
      <c r="AZ2481" s="408">
        <v>0</v>
      </c>
      <c r="BA2481" s="407">
        <v>0</v>
      </c>
      <c r="BB2481" s="408">
        <v>0</v>
      </c>
      <c r="BC2481" s="407">
        <v>0</v>
      </c>
    </row>
    <row r="2482" spans="1:55" x14ac:dyDescent="0.35">
      <c r="A2482" s="385" cm="1">
        <f t="array" ref="A2482">IFERROR(_xlfn.IFS(AND(F2482="Renta Variable",O2482=1),IFERROR(MATCH(B2482,[1]RV_Det!C:C,0),"Rev"),AND(J2482="Corporativa",O2482=1,I2482="EM"),IFERROR(MATCH(B2482,[1]RF_Corps!B:B,0),"Rev"),AND(F2482="Alternativos",O2482=1),IFERROR(MATCH(B2482,[1]Rep4!C:C,0),"Rev")),"")</f>
        <v>717</v>
      </c>
      <c r="B2482" s="393" t="s">
        <v>6582</v>
      </c>
      <c r="C2482" s="422" t="s">
        <v>6583</v>
      </c>
      <c r="D2482" s="395" t="s">
        <v>6584</v>
      </c>
      <c r="E2482" s="396" t="str">
        <f>IF(B2482="","",INDEX([1]CatGlob!$S:$S,IFERROR(MATCH(MID(B2482,7,1),[1]CatGlob!$R:$R,0),MATCH(MID(B2482,1,2),[1]CatGlob!$R:$R,0))))</f>
        <v>DOL</v>
      </c>
      <c r="F2482" s="397" t="s">
        <v>43</v>
      </c>
      <c r="G2482" s="398" t="s">
        <v>212</v>
      </c>
      <c r="H2482" s="399" t="s">
        <v>81</v>
      </c>
      <c r="I2482" s="399" t="s">
        <v>223</v>
      </c>
      <c r="J2482" s="399" t="s">
        <v>600</v>
      </c>
      <c r="K2482" s="396" t="s">
        <v>600</v>
      </c>
      <c r="L2482" s="400" t="str">
        <f>IF(ISERROR(MATCH(M2482,M$10:M2481,0)),M2482,"")</f>
        <v>COMM_EN_NU</v>
      </c>
      <c r="M2482" s="401" t="str">
        <f>IF(B2482="","",IF(ISERROR(MATCH(F2482&amp;"_"&amp;G2482&amp;"_"&amp;H2482&amp;"_"&amp;I2482&amp;"_"&amp;J2482&amp;IF(K2482="","","_"&amp;K2482),[1]CatGlob!$B:$B,0)),F2482&amp;"_"&amp;G2482&amp;"_"&amp;H2482&amp;"_"&amp;I2482&amp;"_"&amp;J2482&amp;IF(K2482="","","_"&amp;K2482),INDEX([1]CatGlob!$C:$C,MATCH(F2482&amp;"_"&amp;G2482&amp;"_"&amp;H2482&amp;"_"&amp;I2482&amp;"_"&amp;J2482&amp;IF(K2482="","","_"&amp;K2482),[1]CatGlob!$B:$B,0))))</f>
        <v>COMM_EN_NU</v>
      </c>
      <c r="N2482" s="402" t="str">
        <f t="shared" si="77"/>
        <v/>
      </c>
      <c r="O2482" s="402">
        <f t="shared" si="76"/>
        <v>1</v>
      </c>
      <c r="P2482" s="401" t="str">
        <f>IF(LEN(B2482)&gt;8,INDEX([1]CatGlob!$X:$X,MATCH(M2482,[1]CatGlob!$W:$W,0)),"")</f>
        <v>INTER</v>
      </c>
      <c r="Q2482" s="403" t="str">
        <f>INDEX([1]CatGlob!P:P,MATCH(M2482,[1]CatGlob!O:O,0))</f>
        <v>RVI</v>
      </c>
      <c r="R2482" s="403" t="s">
        <v>601</v>
      </c>
      <c r="S2482" s="403" t="s">
        <v>1025</v>
      </c>
      <c r="T2482" s="403" t="str">
        <f>INDEX([1]CatGlob!$D:$D,MATCH($M2482,[1]CatGlob!$C:$C,0))</f>
        <v>RVI</v>
      </c>
      <c r="U2482" s="403" t="s">
        <v>602</v>
      </c>
      <c r="V2482" s="404" t="str">
        <f>INDEX([1]CatGlob!$F:$F,MATCH($M2482,[1]CatGlob!$C:$C,0))</f>
        <v>RVI</v>
      </c>
      <c r="W2482" s="405"/>
      <c r="X2482" s="406">
        <v>1.43584969163905E-3</v>
      </c>
      <c r="Y2482" s="407">
        <v>1.0404811108366601</v>
      </c>
      <c r="Z2482" s="408">
        <v>1.43584969163905E-3</v>
      </c>
      <c r="AA2482" s="407">
        <v>1.0404811108366601</v>
      </c>
      <c r="AB2482" s="408">
        <v>1.43584969163905E-3</v>
      </c>
      <c r="AC2482" s="407">
        <v>1.0404811108366601</v>
      </c>
      <c r="AD2482" s="408">
        <v>1.43584969163905E-3</v>
      </c>
      <c r="AE2482" s="407">
        <v>1.0404811108366601</v>
      </c>
      <c r="AF2482" s="408">
        <v>1.43584969163905E-3</v>
      </c>
      <c r="AG2482" s="407">
        <v>1.0404811108366601</v>
      </c>
      <c r="AI2482" s="406">
        <v>2.37448503812863E-3</v>
      </c>
      <c r="AJ2482" s="407">
        <v>1.72065839796565</v>
      </c>
      <c r="AK2482" s="408">
        <v>2.37448503812863E-3</v>
      </c>
      <c r="AL2482" s="407">
        <v>1.72065839796565</v>
      </c>
      <c r="AM2482" s="408">
        <v>2.37448503812863E-3</v>
      </c>
      <c r="AN2482" s="407">
        <v>1.72065839796565</v>
      </c>
      <c r="AO2482" s="408">
        <v>2.37448503812863E-3</v>
      </c>
      <c r="AP2482" s="407">
        <v>1.72065839796565</v>
      </c>
      <c r="AQ2482" s="408">
        <v>2.37448503812863E-3</v>
      </c>
      <c r="AR2482" s="407">
        <v>1.72065839796565</v>
      </c>
      <c r="AT2482" s="406">
        <v>8.4309285431148108E-3</v>
      </c>
      <c r="AU2482" s="407">
        <v>6.1094291045926701</v>
      </c>
      <c r="AV2482" s="408">
        <v>8.4309285431148108E-3</v>
      </c>
      <c r="AW2482" s="407">
        <v>6.1094291045926701</v>
      </c>
      <c r="AX2482" s="408">
        <v>8.4309285431148108E-3</v>
      </c>
      <c r="AY2482" s="407">
        <v>6.1094291045926701</v>
      </c>
      <c r="AZ2482" s="408">
        <v>8.4309285431148108E-3</v>
      </c>
      <c r="BA2482" s="407">
        <v>6.1094291045926701</v>
      </c>
      <c r="BB2482" s="408">
        <v>8.4309285431148108E-3</v>
      </c>
      <c r="BC2482" s="407">
        <v>6.1094291045926701</v>
      </c>
    </row>
    <row r="2483" spans="1:55" x14ac:dyDescent="0.35">
      <c r="A2483" s="385" t="str" cm="1">
        <f t="array" ref="A2483">IFERROR(_xlfn.IFS(AND(F2483="Renta Variable",O2483=1),IFERROR(MATCH(B2483,[1]RV_Det!C:C,0),"Rev"),AND(J2483="Corporativa",O2483=1,I2483="EM"),IFERROR(MATCH(B2483,[1]RF_Corps!B:B,0),"Rev"),AND(F2483="Alternativos",O2483=1),IFERROR(MATCH(B2483,[1]Rep4!C:C,0),"Rev")),"")</f>
        <v/>
      </c>
      <c r="B2483" s="393" t="s">
        <v>6585</v>
      </c>
      <c r="C2483" s="422" t="s">
        <v>6586</v>
      </c>
      <c r="D2483" s="395" t="s">
        <v>6587</v>
      </c>
      <c r="E2483" s="396" t="str">
        <f>IF(B2483="","",INDEX([1]CatGlob!$S:$S,IFERROR(MATCH(MID(B2483,7,1),[1]CatGlob!$R:$R,0),MATCH(MID(B2483,1,2),[1]CatGlob!$R:$R,0))))</f>
        <v>DOL</v>
      </c>
      <c r="F2483" s="397" t="s">
        <v>43</v>
      </c>
      <c r="G2483" s="398" t="s">
        <v>212</v>
      </c>
      <c r="H2483" s="399" t="s">
        <v>66</v>
      </c>
      <c r="I2483" s="399" t="s">
        <v>600</v>
      </c>
      <c r="J2483" s="399" t="s">
        <v>600</v>
      </c>
      <c r="K2483" s="396" t="s">
        <v>600</v>
      </c>
      <c r="L2483" s="400" t="str">
        <f>IF(ISERROR(MATCH(M2483,M$10:M2482,0)),M2483,"")</f>
        <v/>
      </c>
      <c r="M2483" s="401" t="str">
        <f>IF(B2483="","",IF(ISERROR(MATCH(F2483&amp;"_"&amp;G2483&amp;"_"&amp;H2483&amp;"_"&amp;I2483&amp;"_"&amp;J2483&amp;IF(K2483="","","_"&amp;K2483),[1]CatGlob!$B:$B,0)),F2483&amp;"_"&amp;G2483&amp;"_"&amp;H2483&amp;"_"&amp;I2483&amp;"_"&amp;J2483&amp;IF(K2483="","","_"&amp;K2483),INDEX([1]CatGlob!$C:$C,MATCH(F2483&amp;"_"&amp;G2483&amp;"_"&amp;H2483&amp;"_"&amp;I2483&amp;"_"&amp;J2483&amp;IF(K2483="","","_"&amp;K2483),[1]CatGlob!$B:$B,0))))</f>
        <v>COMM_MB</v>
      </c>
      <c r="N2483" s="402" t="str">
        <f t="shared" si="77"/>
        <v/>
      </c>
      <c r="O2483" s="402" t="str">
        <f t="shared" si="76"/>
        <v/>
      </c>
      <c r="P2483" s="401" t="str">
        <f>IF(LEN(B2483)&gt;8,INDEX([1]CatGlob!$X:$X,MATCH(M2483,[1]CatGlob!$W:$W,0)),"")</f>
        <v>INTER</v>
      </c>
      <c r="Q2483" s="403" t="str">
        <f>INDEX([1]CatGlob!P:P,MATCH(M2483,[1]CatGlob!O:O,0))</f>
        <v>RVI</v>
      </c>
      <c r="R2483" s="403" t="s">
        <v>601</v>
      </c>
      <c r="S2483" s="403" t="s">
        <v>1025</v>
      </c>
      <c r="T2483" s="403" t="str">
        <f>INDEX([1]CatGlob!$D:$D,MATCH($M2483,[1]CatGlob!$C:$C,0))</f>
        <v>RVI</v>
      </c>
      <c r="U2483" s="403" t="s">
        <v>602</v>
      </c>
      <c r="V2483" s="404" t="str">
        <f>INDEX([1]CatGlob!$F:$F,MATCH($M2483,[1]CatGlob!$C:$C,0))</f>
        <v>RVI</v>
      </c>
      <c r="W2483" s="405"/>
      <c r="X2483" s="406">
        <v>0</v>
      </c>
      <c r="Y2483" s="407">
        <v>0</v>
      </c>
      <c r="Z2483" s="408">
        <v>0</v>
      </c>
      <c r="AA2483" s="407">
        <v>0</v>
      </c>
      <c r="AB2483" s="408">
        <v>0</v>
      </c>
      <c r="AC2483" s="407">
        <v>0</v>
      </c>
      <c r="AD2483" s="408">
        <v>0</v>
      </c>
      <c r="AE2483" s="407">
        <v>0</v>
      </c>
      <c r="AF2483" s="408">
        <v>0</v>
      </c>
      <c r="AG2483" s="407">
        <v>0</v>
      </c>
      <c r="AI2483" s="406">
        <v>0</v>
      </c>
      <c r="AJ2483" s="407">
        <v>0</v>
      </c>
      <c r="AK2483" s="408">
        <v>0</v>
      </c>
      <c r="AL2483" s="407">
        <v>0</v>
      </c>
      <c r="AM2483" s="408">
        <v>0</v>
      </c>
      <c r="AN2483" s="407">
        <v>0</v>
      </c>
      <c r="AO2483" s="408">
        <v>0</v>
      </c>
      <c r="AP2483" s="407">
        <v>0</v>
      </c>
      <c r="AQ2483" s="408">
        <v>0</v>
      </c>
      <c r="AR2483" s="407">
        <v>0</v>
      </c>
      <c r="AT2483" s="406">
        <v>0</v>
      </c>
      <c r="AU2483" s="407">
        <v>0</v>
      </c>
      <c r="AV2483" s="408">
        <v>0</v>
      </c>
      <c r="AW2483" s="407">
        <v>0</v>
      </c>
      <c r="AX2483" s="408">
        <v>0</v>
      </c>
      <c r="AY2483" s="407">
        <v>0</v>
      </c>
      <c r="AZ2483" s="408">
        <v>0</v>
      </c>
      <c r="BA2483" s="407">
        <v>0</v>
      </c>
      <c r="BB2483" s="408">
        <v>0</v>
      </c>
      <c r="BC2483" s="407">
        <v>0</v>
      </c>
    </row>
    <row r="2484" spans="1:55" x14ac:dyDescent="0.35">
      <c r="A2484" s="385" cm="1">
        <f t="array" ref="A2484">IFERROR(_xlfn.IFS(AND(F2484="Renta Variable",O2484=1),IFERROR(MATCH(B2484,[1]RV_Det!C:C,0),"Rev"),AND(J2484="Corporativa",O2484=1,I2484="EM"),IFERROR(MATCH(B2484,[1]RF_Corps!B:B,0),"Rev"),AND(F2484="Alternativos",O2484=1),IFERROR(MATCH(B2484,[1]Rep4!C:C,0),"Rev")),"")</f>
        <v>687</v>
      </c>
      <c r="B2484" s="393" t="s">
        <v>6588</v>
      </c>
      <c r="C2484" s="422" t="s">
        <v>6589</v>
      </c>
      <c r="D2484" s="395" t="s">
        <v>6590</v>
      </c>
      <c r="E2484" s="396" t="str">
        <f>IF(B2484="","",INDEX([1]CatGlob!$S:$S,IFERROR(MATCH(MID(B2484,7,1),[1]CatGlob!$R:$R,0),MATCH(MID(B2484,1,2),[1]CatGlob!$R:$R,0))))</f>
        <v>DOL</v>
      </c>
      <c r="F2484" s="397" t="s">
        <v>43</v>
      </c>
      <c r="G2484" s="398" t="s">
        <v>212</v>
      </c>
      <c r="H2484" s="399" t="s">
        <v>66</v>
      </c>
      <c r="I2484" s="399" t="s">
        <v>600</v>
      </c>
      <c r="J2484" s="399" t="s">
        <v>600</v>
      </c>
      <c r="K2484" s="396" t="s">
        <v>600</v>
      </c>
      <c r="L2484" s="400" t="str">
        <f>IF(ISERROR(MATCH(M2484,M$10:M2483,0)),M2484,"")</f>
        <v/>
      </c>
      <c r="M2484" s="401" t="str">
        <f>IF(B2484="","",IF(ISERROR(MATCH(F2484&amp;"_"&amp;G2484&amp;"_"&amp;H2484&amp;"_"&amp;I2484&amp;"_"&amp;J2484&amp;IF(K2484="","","_"&amp;K2484),[1]CatGlob!$B:$B,0)),F2484&amp;"_"&amp;G2484&amp;"_"&amp;H2484&amp;"_"&amp;I2484&amp;"_"&amp;J2484&amp;IF(K2484="","","_"&amp;K2484),INDEX([1]CatGlob!$C:$C,MATCH(F2484&amp;"_"&amp;G2484&amp;"_"&amp;H2484&amp;"_"&amp;I2484&amp;"_"&amp;J2484&amp;IF(K2484="","","_"&amp;K2484),[1]CatGlob!$B:$B,0))))</f>
        <v>COMM_MB</v>
      </c>
      <c r="N2484" s="402" t="str">
        <f t="shared" si="77"/>
        <v/>
      </c>
      <c r="O2484" s="402">
        <f t="shared" si="76"/>
        <v>1</v>
      </c>
      <c r="P2484" s="401" t="str">
        <f>IF(LEN(B2484)&gt;8,INDEX([1]CatGlob!$X:$X,MATCH(M2484,[1]CatGlob!$W:$W,0)),"")</f>
        <v>INTER</v>
      </c>
      <c r="Q2484" s="403" t="str">
        <f>INDEX([1]CatGlob!P:P,MATCH(M2484,[1]CatGlob!O:O,0))</f>
        <v>RVI</v>
      </c>
      <c r="R2484" s="403" t="s">
        <v>601</v>
      </c>
      <c r="S2484" s="403" t="s">
        <v>1025</v>
      </c>
      <c r="T2484" s="403" t="str">
        <f>INDEX([1]CatGlob!$D:$D,MATCH($M2484,[1]CatGlob!$C:$C,0))</f>
        <v>RVI</v>
      </c>
      <c r="U2484" s="403" t="s">
        <v>602</v>
      </c>
      <c r="V2484" s="404" t="str">
        <f>INDEX([1]CatGlob!$F:$F,MATCH($M2484,[1]CatGlob!$C:$C,0))</f>
        <v>RVI</v>
      </c>
      <c r="W2484" s="405"/>
      <c r="X2484" s="406">
        <v>3.0201289356574399E-3</v>
      </c>
      <c r="Y2484" s="407">
        <v>1.33693093860909</v>
      </c>
      <c r="Z2484" s="408">
        <v>3.0201289356574399E-3</v>
      </c>
      <c r="AA2484" s="407">
        <v>1.33693093860909</v>
      </c>
      <c r="AB2484" s="408">
        <v>3.0201289356574399E-3</v>
      </c>
      <c r="AC2484" s="407">
        <v>1.33693093860909</v>
      </c>
      <c r="AD2484" s="408">
        <v>3.0201289356574399E-3</v>
      </c>
      <c r="AE2484" s="407">
        <v>1.33693093860909</v>
      </c>
      <c r="AF2484" s="408">
        <v>3.0201289356574399E-3</v>
      </c>
      <c r="AG2484" s="407">
        <v>1.33693093860909</v>
      </c>
      <c r="AI2484" s="406">
        <v>1.00018209998633E-2</v>
      </c>
      <c r="AJ2484" s="407">
        <v>4.4275407514104996</v>
      </c>
      <c r="AK2484" s="408">
        <v>1.00018209998633E-2</v>
      </c>
      <c r="AL2484" s="407">
        <v>4.4275407514104996</v>
      </c>
      <c r="AM2484" s="408">
        <v>6.7238857197690098E-3</v>
      </c>
      <c r="AN2484" s="407">
        <v>2.9764857851888298</v>
      </c>
      <c r="AO2484" s="408">
        <v>1.00018209998633E-2</v>
      </c>
      <c r="AP2484" s="407">
        <v>4.4275407514104996</v>
      </c>
      <c r="AQ2484" s="408">
        <v>8.5450518870286898E-3</v>
      </c>
      <c r="AR2484" s="407">
        <v>3.7826677215329401</v>
      </c>
      <c r="AT2484" s="406">
        <v>2.00340924230205E-2</v>
      </c>
      <c r="AU2484" s="407">
        <v>8.8685610971905895</v>
      </c>
      <c r="AV2484" s="408">
        <v>2.00340924230205E-2</v>
      </c>
      <c r="AW2484" s="407">
        <v>8.8685610971905895</v>
      </c>
      <c r="AX2484" s="408">
        <v>1.24839885260248E-2</v>
      </c>
      <c r="AY2484" s="407">
        <v>5.5263304492125798</v>
      </c>
      <c r="AZ2484" s="408">
        <v>2.00340924230205E-2</v>
      </c>
      <c r="BA2484" s="407">
        <v>8.8685610971905895</v>
      </c>
      <c r="BB2484" s="408">
        <v>1.8148538513706899E-2</v>
      </c>
      <c r="BC2484" s="407">
        <v>8.0338764160128804</v>
      </c>
    </row>
    <row r="2485" spans="1:55" x14ac:dyDescent="0.35">
      <c r="A2485" s="385" t="str" cm="1">
        <f t="array" ref="A2485">IFERROR(_xlfn.IFS(AND(F2485="Renta Variable",O2485=1),IFERROR(MATCH(B2485,[1]RV_Det!C:C,0),"Rev"),AND(J2485="Corporativa",O2485=1,I2485="EM"),IFERROR(MATCH(B2485,[1]RF_Corps!B:B,0),"Rev"),AND(F2485="Alternativos",O2485=1),IFERROR(MATCH(B2485,[1]Rep4!C:C,0),"Rev")),"")</f>
        <v/>
      </c>
      <c r="B2485" s="393" t="s">
        <v>6591</v>
      </c>
      <c r="C2485" s="422" t="s">
        <v>6592</v>
      </c>
      <c r="D2485" s="395" t="s">
        <v>6593</v>
      </c>
      <c r="E2485" s="396" t="str">
        <f>IF(B2485="","",INDEX([1]CatGlob!$S:$S,IFERROR(MATCH(MID(B2485,7,1),[1]CatGlob!$R:$R,0),MATCH(MID(B2485,1,2),[1]CatGlob!$R:$R,0))))</f>
        <v>DOL</v>
      </c>
      <c r="F2485" s="397" t="s">
        <v>43</v>
      </c>
      <c r="G2485" s="398" t="s">
        <v>212</v>
      </c>
      <c r="H2485" s="399" t="s">
        <v>81</v>
      </c>
      <c r="I2485" s="399" t="s">
        <v>221</v>
      </c>
      <c r="J2485" s="399" t="s">
        <v>600</v>
      </c>
      <c r="K2485" s="396" t="s">
        <v>600</v>
      </c>
      <c r="L2485" s="400" t="str">
        <f>IF(ISERROR(MATCH(M2485,M$10:M2484,0)),M2485,"")</f>
        <v>COMM_EN_OG</v>
      </c>
      <c r="M2485" s="401" t="str">
        <f>IF(B2485="","",IF(ISERROR(MATCH(F2485&amp;"_"&amp;G2485&amp;"_"&amp;H2485&amp;"_"&amp;I2485&amp;"_"&amp;J2485&amp;IF(K2485="","","_"&amp;K2485),[1]CatGlob!$B:$B,0)),F2485&amp;"_"&amp;G2485&amp;"_"&amp;H2485&amp;"_"&amp;I2485&amp;"_"&amp;J2485&amp;IF(K2485="","","_"&amp;K2485),INDEX([1]CatGlob!$C:$C,MATCH(F2485&amp;"_"&amp;G2485&amp;"_"&amp;H2485&amp;"_"&amp;I2485&amp;"_"&amp;J2485&amp;IF(K2485="","","_"&amp;K2485),[1]CatGlob!$B:$B,0))))</f>
        <v>COMM_EN_OG</v>
      </c>
      <c r="N2485" s="402" t="str">
        <f t="shared" si="77"/>
        <v/>
      </c>
      <c r="O2485" s="402" t="str">
        <f t="shared" si="76"/>
        <v/>
      </c>
      <c r="P2485" s="401" t="str">
        <f>IF(LEN(B2485)&gt;8,INDEX([1]CatGlob!$X:$X,MATCH(M2485,[1]CatGlob!$W:$W,0)),"")</f>
        <v>INTER</v>
      </c>
      <c r="Q2485" s="403" t="str">
        <f>INDEX([1]CatGlob!P:P,MATCH(M2485,[1]CatGlob!O:O,0))</f>
        <v>RVI</v>
      </c>
      <c r="R2485" s="403" t="s">
        <v>601</v>
      </c>
      <c r="S2485" s="403" t="s">
        <v>601</v>
      </c>
      <c r="T2485" s="403" t="str">
        <f>INDEX([1]CatGlob!$D:$D,MATCH($M2485,[1]CatGlob!$C:$C,0))</f>
        <v>RVI</v>
      </c>
      <c r="U2485" s="403" t="s">
        <v>4652</v>
      </c>
      <c r="V2485" s="404" t="str">
        <f>INDEX([1]CatGlob!$F:$F,MATCH($M2485,[1]CatGlob!$C:$C,0))</f>
        <v>RVI</v>
      </c>
      <c r="W2485" s="405"/>
      <c r="X2485" s="406">
        <v>0</v>
      </c>
      <c r="Y2485" s="407">
        <v>0</v>
      </c>
      <c r="Z2485" s="408">
        <v>0</v>
      </c>
      <c r="AA2485" s="407">
        <v>0</v>
      </c>
      <c r="AB2485" s="408">
        <v>0</v>
      </c>
      <c r="AC2485" s="407">
        <v>0</v>
      </c>
      <c r="AD2485" s="408">
        <v>0</v>
      </c>
      <c r="AE2485" s="407">
        <v>0</v>
      </c>
      <c r="AF2485" s="408">
        <v>0</v>
      </c>
      <c r="AG2485" s="407">
        <v>0</v>
      </c>
      <c r="AI2485" s="406">
        <v>0</v>
      </c>
      <c r="AJ2485" s="407">
        <v>0</v>
      </c>
      <c r="AK2485" s="408">
        <v>0</v>
      </c>
      <c r="AL2485" s="407">
        <v>0</v>
      </c>
      <c r="AM2485" s="408">
        <v>0</v>
      </c>
      <c r="AN2485" s="407">
        <v>0</v>
      </c>
      <c r="AO2485" s="408">
        <v>0</v>
      </c>
      <c r="AP2485" s="407">
        <v>0</v>
      </c>
      <c r="AQ2485" s="408">
        <v>0</v>
      </c>
      <c r="AR2485" s="407">
        <v>0</v>
      </c>
      <c r="AT2485" s="406">
        <v>0</v>
      </c>
      <c r="AU2485" s="407">
        <v>0</v>
      </c>
      <c r="AV2485" s="408">
        <v>0</v>
      </c>
      <c r="AW2485" s="407">
        <v>0</v>
      </c>
      <c r="AX2485" s="408">
        <v>0</v>
      </c>
      <c r="AY2485" s="407">
        <v>0</v>
      </c>
      <c r="AZ2485" s="408">
        <v>0</v>
      </c>
      <c r="BA2485" s="407">
        <v>0</v>
      </c>
      <c r="BB2485" s="408">
        <v>0</v>
      </c>
      <c r="BC2485" s="407">
        <v>0</v>
      </c>
    </row>
    <row r="2486" spans="1:55" x14ac:dyDescent="0.35">
      <c r="A2486" s="385" t="str" cm="1">
        <f t="array" ref="A2486">IFERROR(_xlfn.IFS(AND(F2486="Renta Variable",O2486=1),IFERROR(MATCH(B2486,[1]RV_Det!C:C,0),"Rev"),AND(J2486="Corporativa",O2486=1,I2486="EM"),IFERROR(MATCH(B2486,[1]RF_Corps!B:B,0),"Rev"),AND(F2486="Alternativos",O2486=1),IFERROR(MATCH(B2486,[1]Rep4!C:C,0),"Rev")),"")</f>
        <v/>
      </c>
      <c r="B2486" s="393" t="s">
        <v>6594</v>
      </c>
      <c r="C2486" s="422" t="s">
        <v>6595</v>
      </c>
      <c r="D2486" s="395" t="s">
        <v>6596</v>
      </c>
      <c r="E2486" s="396" t="str">
        <f>IF(B2486="","",INDEX([1]CatGlob!$S:$S,IFERROR(MATCH(MID(B2486,7,1),[1]CatGlob!$R:$R,0),MATCH(MID(B2486,1,2),[1]CatGlob!$R:$R,0))))</f>
        <v>DOL</v>
      </c>
      <c r="F2486" s="397" t="s">
        <v>43</v>
      </c>
      <c r="G2486" s="398" t="s">
        <v>212</v>
      </c>
      <c r="H2486" s="399" t="s">
        <v>81</v>
      </c>
      <c r="I2486" s="399" t="s">
        <v>221</v>
      </c>
      <c r="J2486" s="399" t="s">
        <v>600</v>
      </c>
      <c r="K2486" s="396" t="s">
        <v>600</v>
      </c>
      <c r="L2486" s="400" t="str">
        <f>IF(ISERROR(MATCH(M2486,M$10:M2485,0)),M2486,"")</f>
        <v/>
      </c>
      <c r="M2486" s="401" t="str">
        <f>IF(B2486="","",IF(ISERROR(MATCH(F2486&amp;"_"&amp;G2486&amp;"_"&amp;H2486&amp;"_"&amp;I2486&amp;"_"&amp;J2486&amp;IF(K2486="","","_"&amp;K2486),[1]CatGlob!$B:$B,0)),F2486&amp;"_"&amp;G2486&amp;"_"&amp;H2486&amp;"_"&amp;I2486&amp;"_"&amp;J2486&amp;IF(K2486="","","_"&amp;K2486),INDEX([1]CatGlob!$C:$C,MATCH(F2486&amp;"_"&amp;G2486&amp;"_"&amp;H2486&amp;"_"&amp;I2486&amp;"_"&amp;J2486&amp;IF(K2486="","","_"&amp;K2486),[1]CatGlob!$B:$B,0))))</f>
        <v>COMM_EN_OG</v>
      </c>
      <c r="N2486" s="402" t="str">
        <f t="shared" si="77"/>
        <v/>
      </c>
      <c r="O2486" s="402" t="str">
        <f t="shared" si="76"/>
        <v/>
      </c>
      <c r="P2486" s="401" t="str">
        <f>IF(LEN(B2486)&gt;8,INDEX([1]CatGlob!$X:$X,MATCH(M2486,[1]CatGlob!$W:$W,0)),"")</f>
        <v>INTER</v>
      </c>
      <c r="Q2486" s="403" t="str">
        <f>INDEX([1]CatGlob!P:P,MATCH(M2486,[1]CatGlob!O:O,0))</f>
        <v>RVI</v>
      </c>
      <c r="R2486" s="403" t="s">
        <v>601</v>
      </c>
      <c r="S2486" s="403" t="s">
        <v>601</v>
      </c>
      <c r="T2486" s="403" t="str">
        <f>INDEX([1]CatGlob!$D:$D,MATCH($M2486,[1]CatGlob!$C:$C,0))</f>
        <v>RVI</v>
      </c>
      <c r="U2486" s="403" t="s">
        <v>4652</v>
      </c>
      <c r="V2486" s="404" t="str">
        <f>INDEX([1]CatGlob!$F:$F,MATCH($M2486,[1]CatGlob!$C:$C,0))</f>
        <v>RVI</v>
      </c>
      <c r="W2486" s="405"/>
      <c r="X2486" s="406">
        <v>0</v>
      </c>
      <c r="Y2486" s="407">
        <v>0</v>
      </c>
      <c r="Z2486" s="408">
        <v>0</v>
      </c>
      <c r="AA2486" s="407">
        <v>0</v>
      </c>
      <c r="AB2486" s="408">
        <v>0</v>
      </c>
      <c r="AC2486" s="407">
        <v>0</v>
      </c>
      <c r="AD2486" s="408">
        <v>0</v>
      </c>
      <c r="AE2486" s="407">
        <v>0</v>
      </c>
      <c r="AF2486" s="408">
        <v>0</v>
      </c>
      <c r="AG2486" s="407">
        <v>0</v>
      </c>
      <c r="AI2486" s="406">
        <v>0</v>
      </c>
      <c r="AJ2486" s="407">
        <v>0</v>
      </c>
      <c r="AK2486" s="408">
        <v>0</v>
      </c>
      <c r="AL2486" s="407">
        <v>0</v>
      </c>
      <c r="AM2486" s="408">
        <v>0</v>
      </c>
      <c r="AN2486" s="407">
        <v>0</v>
      </c>
      <c r="AO2486" s="408">
        <v>0</v>
      </c>
      <c r="AP2486" s="407">
        <v>0</v>
      </c>
      <c r="AQ2486" s="408">
        <v>0</v>
      </c>
      <c r="AR2486" s="407">
        <v>0</v>
      </c>
      <c r="AT2486" s="406">
        <v>0</v>
      </c>
      <c r="AU2486" s="407">
        <v>0</v>
      </c>
      <c r="AV2486" s="408">
        <v>0</v>
      </c>
      <c r="AW2486" s="407">
        <v>0</v>
      </c>
      <c r="AX2486" s="408">
        <v>0</v>
      </c>
      <c r="AY2486" s="407">
        <v>0</v>
      </c>
      <c r="AZ2486" s="408">
        <v>0</v>
      </c>
      <c r="BA2486" s="407">
        <v>0</v>
      </c>
      <c r="BB2486" s="408">
        <v>0</v>
      </c>
      <c r="BC2486" s="407">
        <v>0</v>
      </c>
    </row>
    <row r="2487" spans="1:55" x14ac:dyDescent="0.35">
      <c r="A2487" s="385" t="str" cm="1">
        <f t="array" ref="A2487">IFERROR(_xlfn.IFS(AND(F2487="Renta Variable",O2487=1),IFERROR(MATCH(B2487,[1]RV_Det!C:C,0),"Rev"),AND(J2487="Corporativa",O2487=1,I2487="EM"),IFERROR(MATCH(B2487,[1]RF_Corps!B:B,0),"Rev"),AND(F2487="Alternativos",O2487=1),IFERROR(MATCH(B2487,[1]Rep4!C:C,0),"Rev")),"")</f>
        <v/>
      </c>
      <c r="B2487" s="393" t="s">
        <v>6597</v>
      </c>
      <c r="C2487" s="422" t="s">
        <v>6598</v>
      </c>
      <c r="D2487" s="395" t="s">
        <v>6599</v>
      </c>
      <c r="E2487" s="396" t="str">
        <f>IF(B2487="","",INDEX([1]CatGlob!$S:$S,IFERROR(MATCH(MID(B2487,7,1),[1]CatGlob!$R:$R,0),MATCH(MID(B2487,1,2),[1]CatGlob!$R:$R,0))))</f>
        <v>DOL</v>
      </c>
      <c r="F2487" s="397" t="s">
        <v>43</v>
      </c>
      <c r="G2487" s="398" t="s">
        <v>212</v>
      </c>
      <c r="H2487" s="399" t="s">
        <v>81</v>
      </c>
      <c r="I2487" s="399" t="s">
        <v>221</v>
      </c>
      <c r="J2487" s="399" t="s">
        <v>600</v>
      </c>
      <c r="K2487" s="396" t="s">
        <v>600</v>
      </c>
      <c r="L2487" s="400" t="str">
        <f>IF(ISERROR(MATCH(M2487,M$10:M2486,0)),M2487,"")</f>
        <v/>
      </c>
      <c r="M2487" s="401" t="str">
        <f>IF(B2487="","",IF(ISERROR(MATCH(F2487&amp;"_"&amp;G2487&amp;"_"&amp;H2487&amp;"_"&amp;I2487&amp;"_"&amp;J2487&amp;IF(K2487="","","_"&amp;K2487),[1]CatGlob!$B:$B,0)),F2487&amp;"_"&amp;G2487&amp;"_"&amp;H2487&amp;"_"&amp;I2487&amp;"_"&amp;J2487&amp;IF(K2487="","","_"&amp;K2487),INDEX([1]CatGlob!$C:$C,MATCH(F2487&amp;"_"&amp;G2487&amp;"_"&amp;H2487&amp;"_"&amp;I2487&amp;"_"&amp;J2487&amp;IF(K2487="","","_"&amp;K2487),[1]CatGlob!$B:$B,0))))</f>
        <v>COMM_EN_OG</v>
      </c>
      <c r="N2487" s="402" t="str">
        <f t="shared" si="77"/>
        <v/>
      </c>
      <c r="O2487" s="402" t="str">
        <f t="shared" si="76"/>
        <v/>
      </c>
      <c r="P2487" s="401" t="str">
        <f>IF(LEN(B2487)&gt;8,INDEX([1]CatGlob!$X:$X,MATCH(M2487,[1]CatGlob!$W:$W,0)),"")</f>
        <v>INTER</v>
      </c>
      <c r="Q2487" s="403" t="str">
        <f>INDEX([1]CatGlob!P:P,MATCH(M2487,[1]CatGlob!O:O,0))</f>
        <v>RVI</v>
      </c>
      <c r="R2487" s="403" t="s">
        <v>601</v>
      </c>
      <c r="S2487" s="403" t="s">
        <v>601</v>
      </c>
      <c r="T2487" s="403" t="str">
        <f>INDEX([1]CatGlob!$D:$D,MATCH($M2487,[1]CatGlob!$C:$C,0))</f>
        <v>RVI</v>
      </c>
      <c r="U2487" s="403" t="s">
        <v>4652</v>
      </c>
      <c r="V2487" s="404" t="str">
        <f>INDEX([1]CatGlob!$F:$F,MATCH($M2487,[1]CatGlob!$C:$C,0))</f>
        <v>RVI</v>
      </c>
      <c r="W2487" s="405"/>
      <c r="X2487" s="406">
        <v>0</v>
      </c>
      <c r="Y2487" s="407">
        <v>0</v>
      </c>
      <c r="Z2487" s="408">
        <v>0</v>
      </c>
      <c r="AA2487" s="407">
        <v>0</v>
      </c>
      <c r="AB2487" s="408">
        <v>0</v>
      </c>
      <c r="AC2487" s="407">
        <v>0</v>
      </c>
      <c r="AD2487" s="408">
        <v>0</v>
      </c>
      <c r="AE2487" s="407">
        <v>0</v>
      </c>
      <c r="AF2487" s="408">
        <v>0</v>
      </c>
      <c r="AG2487" s="407">
        <v>0</v>
      </c>
      <c r="AI2487" s="406">
        <v>0</v>
      </c>
      <c r="AJ2487" s="407">
        <v>0</v>
      </c>
      <c r="AK2487" s="408">
        <v>0</v>
      </c>
      <c r="AL2487" s="407">
        <v>0</v>
      </c>
      <c r="AM2487" s="408">
        <v>0</v>
      </c>
      <c r="AN2487" s="407">
        <v>0</v>
      </c>
      <c r="AO2487" s="408">
        <v>0</v>
      </c>
      <c r="AP2487" s="407">
        <v>0</v>
      </c>
      <c r="AQ2487" s="408">
        <v>0</v>
      </c>
      <c r="AR2487" s="407">
        <v>0</v>
      </c>
      <c r="AT2487" s="406">
        <v>0</v>
      </c>
      <c r="AU2487" s="407">
        <v>0</v>
      </c>
      <c r="AV2487" s="408">
        <v>0</v>
      </c>
      <c r="AW2487" s="407">
        <v>0</v>
      </c>
      <c r="AX2487" s="408">
        <v>0</v>
      </c>
      <c r="AY2487" s="407">
        <v>0</v>
      </c>
      <c r="AZ2487" s="408">
        <v>0</v>
      </c>
      <c r="BA2487" s="407">
        <v>0</v>
      </c>
      <c r="BB2487" s="408">
        <v>0</v>
      </c>
      <c r="BC2487" s="407">
        <v>0</v>
      </c>
    </row>
    <row r="2488" spans="1:55" x14ac:dyDescent="0.35">
      <c r="A2488" s="385" t="str" cm="1">
        <f t="array" ref="A2488">IFERROR(_xlfn.IFS(AND(F2488="Renta Variable",O2488=1),IFERROR(MATCH(B2488,[1]RV_Det!C:C,0),"Rev"),AND(J2488="Corporativa",O2488=1,I2488="EM"),IFERROR(MATCH(B2488,[1]RF_Corps!B:B,0),"Rev"),AND(F2488="Alternativos",O2488=1),IFERROR(MATCH(B2488,[1]Rep4!C:C,0),"Rev")),"")</f>
        <v/>
      </c>
      <c r="B2488" s="393" t="s">
        <v>6600</v>
      </c>
      <c r="C2488" s="422" t="s">
        <v>6601</v>
      </c>
      <c r="D2488" s="395" t="s">
        <v>6602</v>
      </c>
      <c r="E2488" s="396" t="str">
        <f>IF(B2488="","",INDEX([1]CatGlob!$S:$S,IFERROR(MATCH(MID(B2488,7,1),[1]CatGlob!$R:$R,0),MATCH(MID(B2488,1,2),[1]CatGlob!$R:$R,0))))</f>
        <v>DOL</v>
      </c>
      <c r="F2488" s="397" t="s">
        <v>43</v>
      </c>
      <c r="G2488" s="398" t="s">
        <v>212</v>
      </c>
      <c r="H2488" s="399" t="s">
        <v>81</v>
      </c>
      <c r="I2488" s="399" t="s">
        <v>221</v>
      </c>
      <c r="J2488" s="399" t="s">
        <v>600</v>
      </c>
      <c r="K2488" s="396" t="s">
        <v>600</v>
      </c>
      <c r="L2488" s="400" t="str">
        <f>IF(ISERROR(MATCH(M2488,M$10:M2487,0)),M2488,"")</f>
        <v/>
      </c>
      <c r="M2488" s="401" t="str">
        <f>IF(B2488="","",IF(ISERROR(MATCH(F2488&amp;"_"&amp;G2488&amp;"_"&amp;H2488&amp;"_"&amp;I2488&amp;"_"&amp;J2488&amp;IF(K2488="","","_"&amp;K2488),[1]CatGlob!$B:$B,0)),F2488&amp;"_"&amp;G2488&amp;"_"&amp;H2488&amp;"_"&amp;I2488&amp;"_"&amp;J2488&amp;IF(K2488="","","_"&amp;K2488),INDEX([1]CatGlob!$C:$C,MATCH(F2488&amp;"_"&amp;G2488&amp;"_"&amp;H2488&amp;"_"&amp;I2488&amp;"_"&amp;J2488&amp;IF(K2488="","","_"&amp;K2488),[1]CatGlob!$B:$B,0))))</f>
        <v>COMM_EN_OG</v>
      </c>
      <c r="N2488" s="402" t="str">
        <f t="shared" si="77"/>
        <v/>
      </c>
      <c r="O2488" s="402" t="str">
        <f t="shared" si="76"/>
        <v/>
      </c>
      <c r="P2488" s="401" t="str">
        <f>IF(LEN(B2488)&gt;8,INDEX([1]CatGlob!$X:$X,MATCH(M2488,[1]CatGlob!$W:$W,0)),"")</f>
        <v>INTER</v>
      </c>
      <c r="Q2488" s="403" t="str">
        <f>INDEX([1]CatGlob!P:P,MATCH(M2488,[1]CatGlob!O:O,0))</f>
        <v>RVI</v>
      </c>
      <c r="R2488" s="403" t="s">
        <v>601</v>
      </c>
      <c r="S2488" s="403" t="s">
        <v>601</v>
      </c>
      <c r="T2488" s="403" t="str">
        <f>INDEX([1]CatGlob!$D:$D,MATCH($M2488,[1]CatGlob!$C:$C,0))</f>
        <v>RVI</v>
      </c>
      <c r="U2488" s="403" t="s">
        <v>4652</v>
      </c>
      <c r="V2488" s="404" t="str">
        <f>INDEX([1]CatGlob!$F:$F,MATCH($M2488,[1]CatGlob!$C:$C,0))</f>
        <v>RVI</v>
      </c>
      <c r="W2488" s="405"/>
      <c r="X2488" s="406">
        <v>0</v>
      </c>
      <c r="Y2488" s="407">
        <v>0</v>
      </c>
      <c r="Z2488" s="408">
        <v>0</v>
      </c>
      <c r="AA2488" s="407">
        <v>0</v>
      </c>
      <c r="AB2488" s="408">
        <v>0</v>
      </c>
      <c r="AC2488" s="407">
        <v>0</v>
      </c>
      <c r="AD2488" s="408">
        <v>0</v>
      </c>
      <c r="AE2488" s="407">
        <v>0</v>
      </c>
      <c r="AF2488" s="408">
        <v>0</v>
      </c>
      <c r="AG2488" s="407">
        <v>0</v>
      </c>
      <c r="AI2488" s="406">
        <v>0</v>
      </c>
      <c r="AJ2488" s="407">
        <v>0</v>
      </c>
      <c r="AK2488" s="408">
        <v>0</v>
      </c>
      <c r="AL2488" s="407">
        <v>0</v>
      </c>
      <c r="AM2488" s="408">
        <v>0</v>
      </c>
      <c r="AN2488" s="407">
        <v>0</v>
      </c>
      <c r="AO2488" s="408">
        <v>0</v>
      </c>
      <c r="AP2488" s="407">
        <v>0</v>
      </c>
      <c r="AQ2488" s="408">
        <v>0</v>
      </c>
      <c r="AR2488" s="407">
        <v>0</v>
      </c>
      <c r="AT2488" s="406">
        <v>0</v>
      </c>
      <c r="AU2488" s="407">
        <v>0</v>
      </c>
      <c r="AV2488" s="408">
        <v>0</v>
      </c>
      <c r="AW2488" s="407">
        <v>0</v>
      </c>
      <c r="AX2488" s="408">
        <v>0</v>
      </c>
      <c r="AY2488" s="407">
        <v>0</v>
      </c>
      <c r="AZ2488" s="408">
        <v>0</v>
      </c>
      <c r="BA2488" s="407">
        <v>0</v>
      </c>
      <c r="BB2488" s="408">
        <v>0</v>
      </c>
      <c r="BC2488" s="407">
        <v>0</v>
      </c>
    </row>
    <row r="2489" spans="1:55" x14ac:dyDescent="0.35">
      <c r="A2489" s="385" cm="1">
        <f t="array" ref="A2489">IFERROR(_xlfn.IFS(AND(F2489="Renta Variable",O2489=1),IFERROR(MATCH(B2489,[1]RV_Det!C:C,0),"Rev"),AND(J2489="Corporativa",O2489=1,I2489="EM"),IFERROR(MATCH(B2489,[1]RF_Corps!B:B,0),"Rev"),AND(F2489="Alternativos",O2489=1),IFERROR(MATCH(B2489,[1]Rep4!C:C,0),"Rev")),"")</f>
        <v>698</v>
      </c>
      <c r="B2489" s="393" t="s">
        <v>6603</v>
      </c>
      <c r="C2489" s="422" t="s">
        <v>6604</v>
      </c>
      <c r="D2489" s="395" t="s">
        <v>6605</v>
      </c>
      <c r="E2489" s="396" t="str">
        <f>IF(B2489="","",INDEX([1]CatGlob!$S:$S,IFERROR(MATCH(MID(B2489,7,1),[1]CatGlob!$R:$R,0),MATCH(MID(B2489,1,2),[1]CatGlob!$R:$R,0))))</f>
        <v>DOL</v>
      </c>
      <c r="F2489" s="397" t="s">
        <v>43</v>
      </c>
      <c r="G2489" s="398" t="s">
        <v>212</v>
      </c>
      <c r="H2489" s="399" t="s">
        <v>81</v>
      </c>
      <c r="I2489" s="399" t="s">
        <v>221</v>
      </c>
      <c r="J2489" s="399" t="s">
        <v>600</v>
      </c>
      <c r="K2489" s="396" t="s">
        <v>600</v>
      </c>
      <c r="L2489" s="400" t="str">
        <f>IF(ISERROR(MATCH(M2489,M$10:M2488,0)),M2489,"")</f>
        <v/>
      </c>
      <c r="M2489" s="401" t="str">
        <f>IF(B2489="","",IF(ISERROR(MATCH(F2489&amp;"_"&amp;G2489&amp;"_"&amp;H2489&amp;"_"&amp;I2489&amp;"_"&amp;J2489&amp;IF(K2489="","","_"&amp;K2489),[1]CatGlob!$B:$B,0)),F2489&amp;"_"&amp;G2489&amp;"_"&amp;H2489&amp;"_"&amp;I2489&amp;"_"&amp;J2489&amp;IF(K2489="","","_"&amp;K2489),INDEX([1]CatGlob!$C:$C,MATCH(F2489&amp;"_"&amp;G2489&amp;"_"&amp;H2489&amp;"_"&amp;I2489&amp;"_"&amp;J2489&amp;IF(K2489="","","_"&amp;K2489),[1]CatGlob!$B:$B,0))))</f>
        <v>COMM_EN_OG</v>
      </c>
      <c r="N2489" s="402" t="str">
        <f t="shared" si="77"/>
        <v/>
      </c>
      <c r="O2489" s="402">
        <f t="shared" si="76"/>
        <v>1</v>
      </c>
      <c r="P2489" s="401" t="str">
        <f>IF(LEN(B2489)&gt;8,INDEX([1]CatGlob!$X:$X,MATCH(M2489,[1]CatGlob!$W:$W,0)),"")</f>
        <v>INTER</v>
      </c>
      <c r="Q2489" s="403" t="str">
        <f>INDEX([1]CatGlob!P:P,MATCH(M2489,[1]CatGlob!O:O,0))</f>
        <v>RVI</v>
      </c>
      <c r="R2489" s="403" t="s">
        <v>601</v>
      </c>
      <c r="S2489" s="403" t="s">
        <v>1025</v>
      </c>
      <c r="T2489" s="403" t="str">
        <f>INDEX([1]CatGlob!$D:$D,MATCH($M2489,[1]CatGlob!$C:$C,0))</f>
        <v>RVI</v>
      </c>
      <c r="U2489" s="403" t="s">
        <v>602</v>
      </c>
      <c r="V2489" s="404" t="str">
        <f>INDEX([1]CatGlob!$F:$F,MATCH($M2489,[1]CatGlob!$C:$C,0))</f>
        <v>RVI</v>
      </c>
      <c r="W2489" s="405"/>
      <c r="X2489" s="406">
        <v>1.0041868210377001E-3</v>
      </c>
      <c r="Y2489" s="407">
        <v>-0.41383645274062397</v>
      </c>
      <c r="Z2489" s="408">
        <v>1.0041868210377001E-3</v>
      </c>
      <c r="AA2489" s="407">
        <v>-0.41383645274062397</v>
      </c>
      <c r="AB2489" s="408">
        <v>1.0041868210377001E-3</v>
      </c>
      <c r="AC2489" s="407">
        <v>-0.41383645274062397</v>
      </c>
      <c r="AD2489" s="408">
        <v>1.0041868210377001E-3</v>
      </c>
      <c r="AE2489" s="407">
        <v>-0.41383645274062397</v>
      </c>
      <c r="AF2489" s="408">
        <v>1.0041868210377001E-3</v>
      </c>
      <c r="AG2489" s="407">
        <v>-0.41383645274062397</v>
      </c>
      <c r="AI2489" s="406">
        <v>4.4726291336268697E-3</v>
      </c>
      <c r="AJ2489" s="407">
        <v>-1.84321974388335</v>
      </c>
      <c r="AK2489" s="408">
        <v>4.4726291336268697E-3</v>
      </c>
      <c r="AL2489" s="407">
        <v>-1.84321974388335</v>
      </c>
      <c r="AM2489" s="408">
        <v>4.4726291336268697E-3</v>
      </c>
      <c r="AN2489" s="407">
        <v>-1.84321974388335</v>
      </c>
      <c r="AO2489" s="408">
        <v>4.4726291336268697E-3</v>
      </c>
      <c r="AP2489" s="407">
        <v>-1.84321974388335</v>
      </c>
      <c r="AQ2489" s="408">
        <v>4.4726291336268697E-3</v>
      </c>
      <c r="AR2489" s="407">
        <v>-1.84321974388335</v>
      </c>
      <c r="AT2489" s="406">
        <v>8.9717175858650203E-3</v>
      </c>
      <c r="AU2489" s="407">
        <v>-3.69734366448604</v>
      </c>
      <c r="AV2489" s="408">
        <v>8.9717175858650203E-3</v>
      </c>
      <c r="AW2489" s="407">
        <v>-3.69734366448604</v>
      </c>
      <c r="AX2489" s="408">
        <v>8.9717175858650203E-3</v>
      </c>
      <c r="AY2489" s="407">
        <v>-3.69734366448604</v>
      </c>
      <c r="AZ2489" s="408">
        <v>8.9717175858650203E-3</v>
      </c>
      <c r="BA2489" s="407">
        <v>-3.69734366448604</v>
      </c>
      <c r="BB2489" s="408">
        <v>8.9717175858650203E-3</v>
      </c>
      <c r="BC2489" s="407">
        <v>-3.69734366448604</v>
      </c>
    </row>
    <row r="2490" spans="1:55" x14ac:dyDescent="0.35">
      <c r="A2490" s="385" t="str" cm="1">
        <f t="array" ref="A2490">IFERROR(_xlfn.IFS(AND(F2490="Renta Variable",O2490=1),IFERROR(MATCH(B2490,[1]RV_Det!C:C,0),"Rev"),AND(J2490="Corporativa",O2490=1,I2490="EM"),IFERROR(MATCH(B2490,[1]RF_Corps!B:B,0),"Rev"),AND(F2490="Alternativos",O2490=1),IFERROR(MATCH(B2490,[1]Rep4!C:C,0),"Rev")),"")</f>
        <v/>
      </c>
      <c r="B2490" s="393" t="s">
        <v>6606</v>
      </c>
      <c r="C2490" s="422" t="s">
        <v>6607</v>
      </c>
      <c r="D2490" s="395" t="s">
        <v>6608</v>
      </c>
      <c r="E2490" s="396" t="str">
        <f>IF(B2490="","",INDEX([1]CatGlob!$S:$S,IFERROR(MATCH(MID(B2490,7,1),[1]CatGlob!$R:$R,0),MATCH(MID(B2490,1,2),[1]CatGlob!$R:$R,0))))</f>
        <v>DOL</v>
      </c>
      <c r="F2490" s="397" t="s">
        <v>43</v>
      </c>
      <c r="G2490" s="398" t="s">
        <v>212</v>
      </c>
      <c r="H2490" s="399" t="s">
        <v>81</v>
      </c>
      <c r="I2490" s="399" t="s">
        <v>221</v>
      </c>
      <c r="J2490" s="399" t="s">
        <v>600</v>
      </c>
      <c r="K2490" s="396" t="s">
        <v>600</v>
      </c>
      <c r="L2490" s="400" t="str">
        <f>IF(ISERROR(MATCH(M2490,M$10:M2489,0)),M2490,"")</f>
        <v/>
      </c>
      <c r="M2490" s="401" t="str">
        <f>IF(B2490="","",IF(ISERROR(MATCH(F2490&amp;"_"&amp;G2490&amp;"_"&amp;H2490&amp;"_"&amp;I2490&amp;"_"&amp;J2490&amp;IF(K2490="","","_"&amp;K2490),[1]CatGlob!$B:$B,0)),F2490&amp;"_"&amp;G2490&amp;"_"&amp;H2490&amp;"_"&amp;I2490&amp;"_"&amp;J2490&amp;IF(K2490="","","_"&amp;K2490),INDEX([1]CatGlob!$C:$C,MATCH(F2490&amp;"_"&amp;G2490&amp;"_"&amp;H2490&amp;"_"&amp;I2490&amp;"_"&amp;J2490&amp;IF(K2490="","","_"&amp;K2490),[1]CatGlob!$B:$B,0))))</f>
        <v>COMM_EN_OG</v>
      </c>
      <c r="N2490" s="402" t="str">
        <f t="shared" si="77"/>
        <v/>
      </c>
      <c r="O2490" s="402" t="str">
        <f t="shared" si="76"/>
        <v/>
      </c>
      <c r="P2490" s="401" t="str">
        <f>IF(LEN(B2490)&gt;8,INDEX([1]CatGlob!$X:$X,MATCH(M2490,[1]CatGlob!$W:$W,0)),"")</f>
        <v>INTER</v>
      </c>
      <c r="Q2490" s="403" t="str">
        <f>INDEX([1]CatGlob!P:P,MATCH(M2490,[1]CatGlob!O:O,0))</f>
        <v>RVI</v>
      </c>
      <c r="R2490" s="403" t="s">
        <v>601</v>
      </c>
      <c r="S2490" s="403" t="s">
        <v>1025</v>
      </c>
      <c r="T2490" s="403" t="str">
        <f>INDEX([1]CatGlob!$D:$D,MATCH($M2490,[1]CatGlob!$C:$C,0))</f>
        <v>RVI</v>
      </c>
      <c r="U2490" s="403" t="s">
        <v>602</v>
      </c>
      <c r="V2490" s="404" t="str">
        <f>INDEX([1]CatGlob!$F:$F,MATCH($M2490,[1]CatGlob!$C:$C,0))</f>
        <v>RVI</v>
      </c>
      <c r="W2490" s="405"/>
      <c r="X2490" s="406">
        <v>0</v>
      </c>
      <c r="Y2490" s="407">
        <v>0</v>
      </c>
      <c r="Z2490" s="408">
        <v>0</v>
      </c>
      <c r="AA2490" s="407">
        <v>0</v>
      </c>
      <c r="AB2490" s="408">
        <v>0</v>
      </c>
      <c r="AC2490" s="407">
        <v>0</v>
      </c>
      <c r="AD2490" s="408">
        <v>0</v>
      </c>
      <c r="AE2490" s="407">
        <v>0</v>
      </c>
      <c r="AF2490" s="408">
        <v>0</v>
      </c>
      <c r="AG2490" s="407">
        <v>0</v>
      </c>
      <c r="AI2490" s="406">
        <v>0</v>
      </c>
      <c r="AJ2490" s="407">
        <v>0</v>
      </c>
      <c r="AK2490" s="408">
        <v>0</v>
      </c>
      <c r="AL2490" s="407">
        <v>0</v>
      </c>
      <c r="AM2490" s="408">
        <v>0</v>
      </c>
      <c r="AN2490" s="407">
        <v>0</v>
      </c>
      <c r="AO2490" s="408">
        <v>0</v>
      </c>
      <c r="AP2490" s="407">
        <v>0</v>
      </c>
      <c r="AQ2490" s="408">
        <v>0</v>
      </c>
      <c r="AR2490" s="407">
        <v>0</v>
      </c>
      <c r="AT2490" s="406">
        <v>0</v>
      </c>
      <c r="AU2490" s="407">
        <v>0</v>
      </c>
      <c r="AV2490" s="408">
        <v>0</v>
      </c>
      <c r="AW2490" s="407">
        <v>0</v>
      </c>
      <c r="AX2490" s="408">
        <v>0</v>
      </c>
      <c r="AY2490" s="407">
        <v>0</v>
      </c>
      <c r="AZ2490" s="408">
        <v>0</v>
      </c>
      <c r="BA2490" s="407">
        <v>0</v>
      </c>
      <c r="BB2490" s="408">
        <v>0</v>
      </c>
      <c r="BC2490" s="407">
        <v>0</v>
      </c>
    </row>
    <row r="2491" spans="1:55" x14ac:dyDescent="0.35">
      <c r="A2491" s="385" t="str" cm="1">
        <f t="array" ref="A2491">IFERROR(_xlfn.IFS(AND(F2491="Renta Variable",O2491=1),IFERROR(MATCH(B2491,[1]RV_Det!C:C,0),"Rev"),AND(J2491="Corporativa",O2491=1,I2491="EM"),IFERROR(MATCH(B2491,[1]RF_Corps!B:B,0),"Rev"),AND(F2491="Alternativos",O2491=1),IFERROR(MATCH(B2491,[1]Rep4!C:C,0),"Rev")),"")</f>
        <v/>
      </c>
      <c r="B2491" s="393" t="s">
        <v>6609</v>
      </c>
      <c r="C2491" s="422" t="s">
        <v>6610</v>
      </c>
      <c r="D2491" s="395" t="s">
        <v>6611</v>
      </c>
      <c r="E2491" s="396" t="s">
        <v>6612</v>
      </c>
      <c r="F2491" s="397" t="s">
        <v>442</v>
      </c>
      <c r="G2491" s="398" t="s">
        <v>610</v>
      </c>
      <c r="H2491" s="399" t="s">
        <v>229</v>
      </c>
      <c r="I2491" s="399" t="s">
        <v>328</v>
      </c>
      <c r="J2491" s="399" t="s">
        <v>611</v>
      </c>
      <c r="K2491" s="396" t="s">
        <v>1032</v>
      </c>
      <c r="L2491" s="400" t="str">
        <f>IF(ISERROR(MATCH(M2491,M$10:M2490,0)),M2491,"")</f>
        <v/>
      </c>
      <c r="M2491" s="401" t="str">
        <f>IF(B2491="","",IF(ISERROR(MATCH(F2491&amp;"_"&amp;G2491&amp;"_"&amp;H2491&amp;"_"&amp;I2491&amp;"_"&amp;J2491&amp;IF(K2491="","","_"&amp;K2491),[1]CatGlob!$B:$B,0)),F2491&amp;"_"&amp;G2491&amp;"_"&amp;H2491&amp;"_"&amp;I2491&amp;"_"&amp;J2491&amp;IF(K2491="","","_"&amp;K2491),INDEX([1]CatGlob!$C:$C,MATCH(F2491&amp;"_"&amp;G2491&amp;"_"&amp;H2491&amp;"_"&amp;I2491&amp;"_"&amp;J2491&amp;IF(K2491="","","_"&amp;K2491),[1]CatGlob!$B:$B,0))))</f>
        <v>HCD_INT_DM_CORP_FMHY</v>
      </c>
      <c r="N2491" s="402" t="str">
        <f t="shared" si="77"/>
        <v>rev</v>
      </c>
      <c r="O2491" s="402">
        <f t="shared" si="76"/>
        <v>1</v>
      </c>
      <c r="P2491" s="401" t="str">
        <f>IF(LEN(B2491)&gt;8,INDEX([1]CatGlob!$X:$X,MATCH(M2491,[1]CatGlob!$W:$W,0)),"")</f>
        <v>DMHY</v>
      </c>
      <c r="Q2491" s="403" t="str">
        <f>INDEX([1]CatGlob!P:P,MATCH(M2491,[1]CatGlob!O:O,0))</f>
        <v>RFIG</v>
      </c>
      <c r="R2491" s="403" t="s">
        <v>601</v>
      </c>
      <c r="S2491" s="403" t="s">
        <v>601</v>
      </c>
      <c r="T2491" s="403" t="str">
        <f>INDEX([1]CatGlob!$D:$D,MATCH($M2491,[1]CatGlob!$C:$C,0))</f>
        <v>RFI</v>
      </c>
      <c r="U2491" s="403" t="s">
        <v>602</v>
      </c>
      <c r="V2491" s="404" t="str">
        <f>INDEX([1]CatGlob!$F:$F,MATCH($M2491,[1]CatGlob!$C:$C,0))</f>
        <v>RF_ETF</v>
      </c>
      <c r="W2491" s="405"/>
      <c r="X2491" s="406">
        <v>0</v>
      </c>
      <c r="Y2491" s="407">
        <v>0</v>
      </c>
      <c r="Z2491" s="408">
        <v>-8.1422163826398997E-3</v>
      </c>
      <c r="AA2491" s="407">
        <v>5.1561014193790597E-2</v>
      </c>
      <c r="AB2491" s="408">
        <v>-9.2142308372597705E-3</v>
      </c>
      <c r="AC2491" s="407">
        <v>5.8349602203300301E-2</v>
      </c>
      <c r="AD2491" s="408">
        <v>0</v>
      </c>
      <c r="AE2491" s="407">
        <v>0</v>
      </c>
      <c r="AF2491" s="408">
        <v>-5.7401702631645901E-3</v>
      </c>
      <c r="AG2491" s="407">
        <v>3.6349930596602097E-2</v>
      </c>
      <c r="AI2491" s="406">
        <v>0</v>
      </c>
      <c r="AJ2491" s="407">
        <v>0</v>
      </c>
      <c r="AK2491" s="408">
        <v>0</v>
      </c>
      <c r="AL2491" s="407">
        <v>0</v>
      </c>
      <c r="AM2491" s="408">
        <v>-2.2903180993919499E-3</v>
      </c>
      <c r="AN2491" s="407">
        <v>1.4503560024081701E-2</v>
      </c>
      <c r="AO2491" s="408">
        <v>0</v>
      </c>
      <c r="AP2491" s="407">
        <v>0</v>
      </c>
      <c r="AQ2491" s="408">
        <v>-1.01785556475789E-3</v>
      </c>
      <c r="AR2491" s="407">
        <v>6.44562398700467E-3</v>
      </c>
      <c r="AT2491" s="406">
        <v>0</v>
      </c>
      <c r="AU2491" s="407">
        <v>0</v>
      </c>
      <c r="AV2491" s="408">
        <v>0</v>
      </c>
      <c r="AW2491" s="407">
        <v>0</v>
      </c>
      <c r="AX2491" s="408">
        <v>0</v>
      </c>
      <c r="AY2491" s="407">
        <v>0</v>
      </c>
      <c r="AZ2491" s="408">
        <v>0</v>
      </c>
      <c r="BA2491" s="407">
        <v>0</v>
      </c>
      <c r="BB2491" s="408">
        <v>0</v>
      </c>
      <c r="BC2491" s="407">
        <v>0</v>
      </c>
    </row>
    <row r="2492" spans="1:55" x14ac:dyDescent="0.35">
      <c r="A2492" s="385" t="str" cm="1">
        <f t="array" ref="A2492">IFERROR(_xlfn.IFS(AND(F2492="Renta Variable",O2492=1),IFERROR(MATCH(B2492,[1]RV_Det!C:C,0),"Rev"),AND(J2492="Corporativa",O2492=1,I2492="EM"),IFERROR(MATCH(B2492,[1]RF_Corps!B:B,0),"Rev"),AND(F2492="Alternativos",O2492=1),IFERROR(MATCH(B2492,[1]Rep4!C:C,0),"Rev")),"")</f>
        <v/>
      </c>
      <c r="B2492" s="393" t="s">
        <v>6613</v>
      </c>
      <c r="C2492" s="422" t="s">
        <v>6614</v>
      </c>
      <c r="D2492" s="395" t="s">
        <v>6615</v>
      </c>
      <c r="E2492" s="396" t="s">
        <v>426</v>
      </c>
      <c r="F2492" s="397" t="s">
        <v>442</v>
      </c>
      <c r="G2492" s="398" t="s">
        <v>610</v>
      </c>
      <c r="H2492" s="399" t="s">
        <v>229</v>
      </c>
      <c r="I2492" s="399" t="s">
        <v>328</v>
      </c>
      <c r="J2492" s="399" t="s">
        <v>611</v>
      </c>
      <c r="K2492" s="396" t="s">
        <v>1216</v>
      </c>
      <c r="L2492" s="400" t="str">
        <f>IF(ISERROR(MATCH(M2492,M$10:M2491,0)),M2492,"")</f>
        <v/>
      </c>
      <c r="M2492" s="401" t="str">
        <f>IF(B2492="","",IF(ISERROR(MATCH(F2492&amp;"_"&amp;G2492&amp;"_"&amp;H2492&amp;"_"&amp;I2492&amp;"_"&amp;J2492&amp;IF(K2492="","","_"&amp;K2492),[1]CatGlob!$B:$B,0)),F2492&amp;"_"&amp;G2492&amp;"_"&amp;H2492&amp;"_"&amp;I2492&amp;"_"&amp;J2492&amp;IF(K2492="","","_"&amp;K2492),INDEX([1]CatGlob!$C:$C,MATCH(F2492&amp;"_"&amp;G2492&amp;"_"&amp;H2492&amp;"_"&amp;I2492&amp;"_"&amp;J2492&amp;IF(K2492="","","_"&amp;K2492),[1]CatGlob!$B:$B,0))))</f>
        <v>HCD_INT_DM_CORP_FMIG</v>
      </c>
      <c r="N2492" s="402" t="str">
        <f t="shared" si="77"/>
        <v>rev</v>
      </c>
      <c r="O2492" s="402">
        <f t="shared" si="76"/>
        <v>1</v>
      </c>
      <c r="P2492" s="401" t="str">
        <f>IF(LEN(B2492)&gt;8,INDEX([1]CatGlob!$X:$X,MATCH(M2492,[1]CatGlob!$W:$W,0)),"")</f>
        <v>DMIG</v>
      </c>
      <c r="Q2492" s="403" t="str">
        <f>INDEX([1]CatGlob!P:P,MATCH(M2492,[1]CatGlob!O:O,0))</f>
        <v>RFIG</v>
      </c>
      <c r="R2492" s="403" t="s">
        <v>601</v>
      </c>
      <c r="S2492" s="403" t="s">
        <v>601</v>
      </c>
      <c r="T2492" s="403" t="str">
        <f>INDEX([1]CatGlob!$D:$D,MATCH($M2492,[1]CatGlob!$C:$C,0))</f>
        <v>RFI</v>
      </c>
      <c r="U2492" s="403" t="s">
        <v>602</v>
      </c>
      <c r="V2492" s="404" t="str">
        <f>INDEX([1]CatGlob!$F:$F,MATCH($M2492,[1]CatGlob!$C:$C,0))</f>
        <v>RF_ETF</v>
      </c>
      <c r="W2492" s="405"/>
      <c r="X2492" s="406">
        <v>0</v>
      </c>
      <c r="Y2492" s="407">
        <v>0</v>
      </c>
      <c r="Z2492" s="408">
        <v>0</v>
      </c>
      <c r="AA2492" s="407">
        <v>0</v>
      </c>
      <c r="AB2492" s="408">
        <v>0</v>
      </c>
      <c r="AC2492" s="407">
        <v>0</v>
      </c>
      <c r="AD2492" s="408">
        <v>-1.8208473455843598E-2</v>
      </c>
      <c r="AE2492" s="407">
        <v>3.6001726992918003E-2</v>
      </c>
      <c r="AF2492" s="408">
        <v>-6.58938993335066E-3</v>
      </c>
      <c r="AG2492" s="407">
        <v>1.30285176297544E-2</v>
      </c>
      <c r="AI2492" s="406">
        <v>0</v>
      </c>
      <c r="AJ2492" s="407">
        <v>0</v>
      </c>
      <c r="AK2492" s="408">
        <v>0</v>
      </c>
      <c r="AL2492" s="407">
        <v>0</v>
      </c>
      <c r="AM2492" s="408">
        <v>0</v>
      </c>
      <c r="AN2492" s="407">
        <v>0</v>
      </c>
      <c r="AO2492" s="408">
        <v>0</v>
      </c>
      <c r="AP2492" s="407">
        <v>0</v>
      </c>
      <c r="AQ2492" s="408">
        <v>0</v>
      </c>
      <c r="AR2492" s="407">
        <v>0</v>
      </c>
      <c r="AT2492" s="406">
        <v>0</v>
      </c>
      <c r="AU2492" s="407">
        <v>0</v>
      </c>
      <c r="AV2492" s="408">
        <v>0</v>
      </c>
      <c r="AW2492" s="407">
        <v>0</v>
      </c>
      <c r="AX2492" s="408">
        <v>0</v>
      </c>
      <c r="AY2492" s="407">
        <v>0</v>
      </c>
      <c r="AZ2492" s="408">
        <v>0</v>
      </c>
      <c r="BA2492" s="407">
        <v>0</v>
      </c>
      <c r="BB2492" s="408">
        <v>0</v>
      </c>
      <c r="BC2492" s="407">
        <v>0</v>
      </c>
    </row>
    <row r="2493" spans="1:55" x14ac:dyDescent="0.35">
      <c r="A2493" s="385" t="str" cm="1">
        <f t="array" ref="A2493">IFERROR(_xlfn.IFS(AND(F2493="Renta Variable",O2493=1),IFERROR(MATCH(B2493,[1]RV_Det!C:C,0),"Rev"),AND(J2493="Corporativa",O2493=1,I2493="EM"),IFERROR(MATCH(B2493,[1]RF_Corps!B:B,0),"Rev"),AND(F2493="Alternativos",O2493=1),IFERROR(MATCH(B2493,[1]Rep4!C:C,0),"Rev")),"")</f>
        <v/>
      </c>
      <c r="B2493" s="393" t="s">
        <v>6616</v>
      </c>
      <c r="C2493" s="422" t="s">
        <v>6617</v>
      </c>
      <c r="D2493" s="395" t="s">
        <v>6618</v>
      </c>
      <c r="E2493" s="396" t="s">
        <v>6612</v>
      </c>
      <c r="F2493" s="397" t="s">
        <v>43</v>
      </c>
      <c r="G2493" s="398" t="s">
        <v>328</v>
      </c>
      <c r="H2493" s="399" t="s">
        <v>48</v>
      </c>
      <c r="I2493" s="399" t="s">
        <v>145</v>
      </c>
      <c r="J2493" s="399" t="s">
        <v>600</v>
      </c>
      <c r="K2493" s="396" t="s">
        <v>600</v>
      </c>
      <c r="L2493" s="400" t="str">
        <f>IF(ISERROR(MATCH(M2493,M$10:M2492,0)),M2493,"")</f>
        <v/>
      </c>
      <c r="M2493" s="401" t="str">
        <f>IF(B2493="","",IF(ISERROR(MATCH(F2493&amp;"_"&amp;G2493&amp;"_"&amp;H2493&amp;"_"&amp;I2493&amp;"_"&amp;J2493&amp;IF(K2493="","","_"&amp;K2493),[1]CatGlob!$B:$B,0)),F2493&amp;"_"&amp;G2493&amp;"_"&amp;H2493&amp;"_"&amp;I2493&amp;"_"&amp;J2493&amp;IF(K2493="","","_"&amp;K2493),INDEX([1]CatGlob!$C:$C,MATCH(F2493&amp;"_"&amp;G2493&amp;"_"&amp;H2493&amp;"_"&amp;I2493&amp;"_"&amp;J2493&amp;IF(K2493="","","_"&amp;K2493),[1]CatGlob!$B:$B,0))))</f>
        <v>RVI_DM_US_AGG</v>
      </c>
      <c r="N2493" s="402" t="str">
        <f t="shared" si="77"/>
        <v/>
      </c>
      <c r="O2493" s="402" t="str">
        <f t="shared" si="76"/>
        <v/>
      </c>
      <c r="P2493" s="401" t="str">
        <f>IF(LEN(B2493)&gt;8,INDEX([1]CatGlob!$X:$X,MATCH(M2493,[1]CatGlob!$W:$W,0)),"")</f>
        <v>INTER</v>
      </c>
      <c r="Q2493" s="403" t="str">
        <f>INDEX([1]CatGlob!P:P,MATCH(M2493,[1]CatGlob!O:O,0))</f>
        <v>RVI</v>
      </c>
      <c r="R2493" s="403" t="s">
        <v>601</v>
      </c>
      <c r="S2493" s="403" t="s">
        <v>601</v>
      </c>
      <c r="T2493" s="403" t="str">
        <f>INDEX([1]CatGlob!$D:$D,MATCH($M2493,[1]CatGlob!$C:$C,0))</f>
        <v>RVI</v>
      </c>
      <c r="U2493" s="403" t="s">
        <v>602</v>
      </c>
      <c r="V2493" s="404" t="str">
        <f>INDEX([1]CatGlob!$F:$F,MATCH($M2493,[1]CatGlob!$C:$C,0))</f>
        <v>RVI</v>
      </c>
      <c r="W2493" s="405"/>
      <c r="X2493" s="406">
        <v>0</v>
      </c>
      <c r="Y2493" s="407">
        <v>0</v>
      </c>
      <c r="Z2493" s="408">
        <v>0</v>
      </c>
      <c r="AA2493" s="407">
        <v>0</v>
      </c>
      <c r="AB2493" s="408">
        <v>0</v>
      </c>
      <c r="AC2493" s="407">
        <v>0</v>
      </c>
      <c r="AD2493" s="408">
        <v>0</v>
      </c>
      <c r="AE2493" s="407">
        <v>0</v>
      </c>
      <c r="AF2493" s="408">
        <v>0</v>
      </c>
      <c r="AG2493" s="407">
        <v>0</v>
      </c>
      <c r="AI2493" s="406">
        <v>0</v>
      </c>
      <c r="AJ2493" s="407">
        <v>0</v>
      </c>
      <c r="AK2493" s="408">
        <v>0</v>
      </c>
      <c r="AL2493" s="407">
        <v>0</v>
      </c>
      <c r="AM2493" s="408">
        <v>0</v>
      </c>
      <c r="AN2493" s="407">
        <v>0</v>
      </c>
      <c r="AO2493" s="408">
        <v>0</v>
      </c>
      <c r="AP2493" s="407">
        <v>0</v>
      </c>
      <c r="AQ2493" s="408">
        <v>0</v>
      </c>
      <c r="AR2493" s="407">
        <v>0</v>
      </c>
      <c r="AT2493" s="406">
        <v>0</v>
      </c>
      <c r="AU2493" s="407">
        <v>0</v>
      </c>
      <c r="AV2493" s="408">
        <v>0</v>
      </c>
      <c r="AW2493" s="407">
        <v>0</v>
      </c>
      <c r="AX2493" s="408">
        <v>0</v>
      </c>
      <c r="AY2493" s="407">
        <v>0</v>
      </c>
      <c r="AZ2493" s="408">
        <v>0</v>
      </c>
      <c r="BA2493" s="407">
        <v>0</v>
      </c>
      <c r="BB2493" s="408">
        <v>0</v>
      </c>
      <c r="BC2493" s="407">
        <v>0</v>
      </c>
    </row>
    <row r="2494" spans="1:55" x14ac:dyDescent="0.35">
      <c r="A2494" s="385" cm="1">
        <f t="array" ref="A2494">IFERROR(_xlfn.IFS(AND(F2494="Renta Variable",O2494=1),IFERROR(MATCH(B2494,[1]RV_Det!C:C,0),"Rev"),AND(J2494="Corporativa",O2494=1,I2494="EM"),IFERROR(MATCH(B2494,[1]RF_Corps!B:B,0),"Rev"),AND(F2494="Alternativos",O2494=1),IFERROR(MATCH(B2494,[1]Rep4!C:C,0),"Rev")),"")</f>
        <v>183</v>
      </c>
      <c r="B2494" s="393" t="s">
        <v>6619</v>
      </c>
      <c r="C2494" s="422" t="s">
        <v>6620</v>
      </c>
      <c r="D2494" s="395" t="s">
        <v>6620</v>
      </c>
      <c r="E2494" s="396" t="s">
        <v>195</v>
      </c>
      <c r="F2494" s="397" t="s">
        <v>618</v>
      </c>
      <c r="G2494" s="398" t="s">
        <v>229</v>
      </c>
      <c r="H2494" s="399" t="s">
        <v>133</v>
      </c>
      <c r="I2494" s="399" t="s">
        <v>600</v>
      </c>
      <c r="J2494" s="399" t="s">
        <v>600</v>
      </c>
      <c r="K2494" s="396" t="s">
        <v>600</v>
      </c>
      <c r="L2494" s="400" t="str">
        <f>IF(ISERROR(MATCH(M2494,M$10:M2493,0)),M2494,"")</f>
        <v/>
      </c>
      <c r="M2494" s="401" t="str">
        <f>IF(B2494="","",IF(ISERROR(MATCH(F2494&amp;"_"&amp;G2494&amp;"_"&amp;H2494&amp;"_"&amp;I2494&amp;"_"&amp;J2494&amp;IF(K2494="","","_"&amp;K2494),[1]CatGlob!$B:$B,0)),F2494&amp;"_"&amp;G2494&amp;"_"&amp;H2494&amp;"_"&amp;I2494&amp;"_"&amp;J2494&amp;IF(K2494="","","_"&amp;K2494),INDEX([1]CatGlob!$C:$C,MATCH(F2494&amp;"_"&amp;G2494&amp;"_"&amp;H2494&amp;"_"&amp;I2494&amp;"_"&amp;J2494&amp;IF(K2494="","","_"&amp;K2494),[1]CatGlob!$B:$B,0))))</f>
        <v>ALT_I_INF</v>
      </c>
      <c r="N2494" s="402" t="str">
        <f t="shared" si="77"/>
        <v/>
      </c>
      <c r="O2494" s="402">
        <f t="shared" si="76"/>
        <v>1</v>
      </c>
      <c r="P2494" s="401" t="str">
        <f>IF(LEN(B2494)&gt;8,INDEX([1]CatGlob!$X:$X,MATCH(M2494,[1]CatGlob!$W:$W,0)),"")</f>
        <v>ALT</v>
      </c>
      <c r="Q2494" s="403" t="str">
        <f>INDEX([1]CatGlob!P:P,MATCH(M2494,[1]CatGlob!O:O,0))</f>
        <v>ALT</v>
      </c>
      <c r="R2494" s="403" t="s">
        <v>601</v>
      </c>
      <c r="S2494" s="403" t="s">
        <v>1025</v>
      </c>
      <c r="T2494" s="403" t="str">
        <f>INDEX([1]CatGlob!$D:$D,MATCH($M2494,[1]CatGlob!$C:$C,0))</f>
        <v>REIT</v>
      </c>
      <c r="U2494" s="403" t="s">
        <v>619</v>
      </c>
      <c r="V2494" s="404" t="str">
        <f>INDEX([1]CatGlob!$F:$F,MATCH($M2494,[1]CatGlob!$C:$C,0))</f>
        <v>-</v>
      </c>
      <c r="W2494" s="405"/>
      <c r="X2494" s="406">
        <v>0</v>
      </c>
      <c r="Y2494" s="407">
        <v>0</v>
      </c>
      <c r="Z2494" s="408">
        <v>0</v>
      </c>
      <c r="AA2494" s="407">
        <v>0</v>
      </c>
      <c r="AB2494" s="408">
        <v>0</v>
      </c>
      <c r="AC2494" s="407">
        <v>0</v>
      </c>
      <c r="AD2494" s="408">
        <v>0</v>
      </c>
      <c r="AE2494" s="407">
        <v>0</v>
      </c>
      <c r="AF2494" s="408">
        <v>0</v>
      </c>
      <c r="AG2494" s="407">
        <v>0</v>
      </c>
      <c r="AI2494" s="406">
        <v>0</v>
      </c>
      <c r="AJ2494" s="407">
        <v>0</v>
      </c>
      <c r="AK2494" s="408">
        <v>0</v>
      </c>
      <c r="AL2494" s="407">
        <v>0</v>
      </c>
      <c r="AM2494" s="408">
        <v>0</v>
      </c>
      <c r="AN2494" s="407">
        <v>0</v>
      </c>
      <c r="AO2494" s="408">
        <v>0</v>
      </c>
      <c r="AP2494" s="407">
        <v>0</v>
      </c>
      <c r="AQ2494" s="408">
        <v>0</v>
      </c>
      <c r="AR2494" s="407">
        <v>0</v>
      </c>
      <c r="AT2494" s="406">
        <v>0</v>
      </c>
      <c r="AU2494" s="407">
        <v>0</v>
      </c>
      <c r="AV2494" s="408">
        <v>-2.4301883790219399E-3</v>
      </c>
      <c r="AW2494" s="407">
        <v>0</v>
      </c>
      <c r="AX2494" s="408">
        <v>0</v>
      </c>
      <c r="AY2494" s="407">
        <v>0</v>
      </c>
      <c r="AZ2494" s="408">
        <v>0</v>
      </c>
      <c r="BA2494" s="407">
        <v>0</v>
      </c>
      <c r="BB2494" s="408">
        <v>-1.1122595245993401E-3</v>
      </c>
      <c r="BC2494" s="407">
        <v>0</v>
      </c>
    </row>
    <row r="2495" spans="1:55" x14ac:dyDescent="0.35">
      <c r="A2495" s="385" cm="1">
        <f t="array" ref="A2495">IFERROR(_xlfn.IFS(AND(F2495="Renta Variable",O2495=1),IFERROR(MATCH(B2495,[1]RV_Det!C:C,0),"Rev"),AND(J2495="Corporativa",O2495=1,I2495="EM"),IFERROR(MATCH(B2495,[1]RF_Corps!B:B,0),"Rev"),AND(F2495="Alternativos",O2495=1),IFERROR(MATCH(B2495,[1]Rep4!C:C,0),"Rev")),"")</f>
        <v>186</v>
      </c>
      <c r="B2495" s="393" t="s">
        <v>6621</v>
      </c>
      <c r="C2495" s="422" t="s">
        <v>6622</v>
      </c>
      <c r="D2495" s="395" t="s">
        <v>6622</v>
      </c>
      <c r="E2495" s="396" t="s">
        <v>195</v>
      </c>
      <c r="F2495" s="397" t="s">
        <v>618</v>
      </c>
      <c r="G2495" s="398" t="s">
        <v>229</v>
      </c>
      <c r="H2495" s="399" t="s">
        <v>133</v>
      </c>
      <c r="I2495" s="399" t="s">
        <v>600</v>
      </c>
      <c r="J2495" s="399" t="s">
        <v>600</v>
      </c>
      <c r="K2495" s="396" t="s">
        <v>600</v>
      </c>
      <c r="L2495" s="400" t="str">
        <f>IF(ISERROR(MATCH(M2495,M$10:M2494,0)),M2495,"")</f>
        <v/>
      </c>
      <c r="M2495" s="401" t="str">
        <f>IF(B2495="","",IF(ISERROR(MATCH(F2495&amp;"_"&amp;G2495&amp;"_"&amp;H2495&amp;"_"&amp;I2495&amp;"_"&amp;J2495&amp;IF(K2495="","","_"&amp;K2495),[1]CatGlob!$B:$B,0)),F2495&amp;"_"&amp;G2495&amp;"_"&amp;H2495&amp;"_"&amp;I2495&amp;"_"&amp;J2495&amp;IF(K2495="","","_"&amp;K2495),INDEX([1]CatGlob!$C:$C,MATCH(F2495&amp;"_"&amp;G2495&amp;"_"&amp;H2495&amp;"_"&amp;I2495&amp;"_"&amp;J2495&amp;IF(K2495="","","_"&amp;K2495),[1]CatGlob!$B:$B,0))))</f>
        <v>ALT_I_INF</v>
      </c>
      <c r="N2495" s="402" t="str">
        <f t="shared" si="77"/>
        <v/>
      </c>
      <c r="O2495" s="402">
        <f t="shared" si="76"/>
        <v>1</v>
      </c>
      <c r="P2495" s="401" t="str">
        <f>IF(LEN(B2495)&gt;8,INDEX([1]CatGlob!$X:$X,MATCH(M2495,[1]CatGlob!$W:$W,0)),"")</f>
        <v>ALT</v>
      </c>
      <c r="Q2495" s="403" t="str">
        <f>INDEX([1]CatGlob!P:P,MATCH(M2495,[1]CatGlob!O:O,0))</f>
        <v>ALT</v>
      </c>
      <c r="R2495" s="403" t="s">
        <v>601</v>
      </c>
      <c r="S2495" s="403" t="s">
        <v>1025</v>
      </c>
      <c r="T2495" s="403" t="str">
        <f>INDEX([1]CatGlob!$D:$D,MATCH($M2495,[1]CatGlob!$C:$C,0))</f>
        <v>REIT</v>
      </c>
      <c r="U2495" s="403" t="s">
        <v>619</v>
      </c>
      <c r="V2495" s="404" t="str">
        <f>INDEX([1]CatGlob!$F:$F,MATCH($M2495,[1]CatGlob!$C:$C,0))</f>
        <v>-</v>
      </c>
      <c r="W2495" s="405"/>
      <c r="X2495" s="406">
        <v>0</v>
      </c>
      <c r="Y2495" s="407">
        <v>0</v>
      </c>
      <c r="Z2495" s="408">
        <v>0</v>
      </c>
      <c r="AA2495" s="407">
        <v>0</v>
      </c>
      <c r="AB2495" s="408">
        <v>0</v>
      </c>
      <c r="AC2495" s="407">
        <v>0</v>
      </c>
      <c r="AD2495" s="408">
        <v>0</v>
      </c>
      <c r="AE2495" s="407">
        <v>0</v>
      </c>
      <c r="AF2495" s="408">
        <v>0</v>
      </c>
      <c r="AG2495" s="407">
        <v>0</v>
      </c>
      <c r="AI2495" s="406">
        <v>0</v>
      </c>
      <c r="AJ2495" s="407">
        <v>0</v>
      </c>
      <c r="AK2495" s="408">
        <v>0</v>
      </c>
      <c r="AL2495" s="407">
        <v>0</v>
      </c>
      <c r="AM2495" s="408">
        <v>0</v>
      </c>
      <c r="AN2495" s="407">
        <v>0</v>
      </c>
      <c r="AO2495" s="408">
        <v>0</v>
      </c>
      <c r="AP2495" s="407">
        <v>0</v>
      </c>
      <c r="AQ2495" s="408">
        <v>0</v>
      </c>
      <c r="AR2495" s="407">
        <v>0</v>
      </c>
      <c r="AT2495" s="406">
        <v>0</v>
      </c>
      <c r="AU2495" s="407">
        <v>0</v>
      </c>
      <c r="AV2495" s="408">
        <v>-2.5908408176475799E-3</v>
      </c>
      <c r="AW2495" s="407">
        <v>0</v>
      </c>
      <c r="AX2495" s="408">
        <v>0</v>
      </c>
      <c r="AY2495" s="407">
        <v>0</v>
      </c>
      <c r="AZ2495" s="408">
        <v>0</v>
      </c>
      <c r="BA2495" s="407">
        <v>0</v>
      </c>
      <c r="BB2495" s="408">
        <v>-1.1857876537575401E-3</v>
      </c>
      <c r="BC2495" s="407">
        <v>0</v>
      </c>
    </row>
    <row r="2496" spans="1:55" x14ac:dyDescent="0.35">
      <c r="A2496" s="385" t="str" cm="1">
        <f t="array" ref="A2496">IFERROR(_xlfn.IFS(AND(F2496="Renta Variable",O2496=1),IFERROR(MATCH(B2496,[1]RV_Det!C:C,0),"Rev"),AND(J2496="Corporativa",O2496=1,I2496="EM"),IFERROR(MATCH(B2496,[1]RF_Corps!B:B,0),"Rev"),AND(F2496="Alternativos",O2496=1),IFERROR(MATCH(B2496,[1]Rep4!C:C,0),"Rev")),"")</f>
        <v/>
      </c>
      <c r="B2496" s="393" t="s">
        <v>6623</v>
      </c>
      <c r="C2496" s="422" t="s">
        <v>6624</v>
      </c>
      <c r="D2496" s="395" t="s">
        <v>2855</v>
      </c>
      <c r="E2496" s="396" t="s">
        <v>6612</v>
      </c>
      <c r="F2496" s="397" t="s">
        <v>442</v>
      </c>
      <c r="G2496" s="398" t="s">
        <v>610</v>
      </c>
      <c r="H2496" s="399" t="s">
        <v>228</v>
      </c>
      <c r="I2496" s="399" t="s">
        <v>267</v>
      </c>
      <c r="J2496" s="399" t="s">
        <v>600</v>
      </c>
      <c r="K2496" s="396" t="s">
        <v>600</v>
      </c>
      <c r="L2496" s="400" t="str">
        <f>IF(ISERROR(MATCH(M2496,M$10:M2495,0)),M2496,"")</f>
        <v/>
      </c>
      <c r="M2496" s="401" t="str">
        <f>IF(B2496="","",IF(ISERROR(MATCH(F2496&amp;"_"&amp;G2496&amp;"_"&amp;H2496&amp;"_"&amp;I2496&amp;"_"&amp;J2496&amp;IF(K2496="","","_"&amp;K2496),[1]CatGlob!$B:$B,0)),F2496&amp;"_"&amp;G2496&amp;"_"&amp;H2496&amp;"_"&amp;I2496&amp;"_"&amp;J2496&amp;IF(K2496="","","_"&amp;K2496),INDEX([1]CatGlob!$C:$C,MATCH(F2496&amp;"_"&amp;G2496&amp;"_"&amp;H2496&amp;"_"&amp;I2496&amp;"_"&amp;J2496&amp;IF(K2496="","","_"&amp;K2496),[1]CatGlob!$B:$B,0))))</f>
        <v>HCD_LOC_GOB_HC</v>
      </c>
      <c r="N2496" s="402" t="str">
        <f t="shared" si="77"/>
        <v/>
      </c>
      <c r="O2496" s="402" t="str">
        <f t="shared" si="76"/>
        <v/>
      </c>
      <c r="P2496" s="401" t="str">
        <f>IF(LEN(B2496)&gt;8,INDEX([1]CatGlob!$X:$X,MATCH(M2496,[1]CatGlob!$W:$W,0)),"")</f>
        <v>PEG</v>
      </c>
      <c r="Q2496" s="403" t="str">
        <f>INDEX([1]CatGlob!P:P,MATCH(M2496,[1]CatGlob!O:O,0))</f>
        <v>RFLG</v>
      </c>
      <c r="R2496" s="403" t="s">
        <v>601</v>
      </c>
      <c r="S2496" s="403" t="s">
        <v>1025</v>
      </c>
      <c r="T2496" s="403" t="str">
        <f>INDEX([1]CatGlob!$D:$D,MATCH($M2496,[1]CatGlob!$C:$C,0))</f>
        <v>RFL</v>
      </c>
      <c r="U2496" s="403" t="s">
        <v>2856</v>
      </c>
      <c r="V2496" s="404" t="str">
        <f>INDEX([1]CatGlob!$F:$F,MATCH($M2496,[1]CatGlob!$C:$C,0))</f>
        <v>RF_SOB</v>
      </c>
      <c r="W2496" s="405"/>
      <c r="X2496" s="406">
        <v>0</v>
      </c>
      <c r="Y2496" s="407">
        <v>0</v>
      </c>
      <c r="Z2496" s="408">
        <v>0</v>
      </c>
      <c r="AA2496" s="407">
        <v>0</v>
      </c>
      <c r="AB2496" s="408">
        <v>0</v>
      </c>
      <c r="AC2496" s="407">
        <v>0</v>
      </c>
      <c r="AD2496" s="408">
        <v>0</v>
      </c>
      <c r="AE2496" s="407">
        <v>0</v>
      </c>
      <c r="AF2496" s="408">
        <v>0</v>
      </c>
      <c r="AG2496" s="407">
        <v>0</v>
      </c>
      <c r="AI2496" s="406">
        <v>0</v>
      </c>
      <c r="AJ2496" s="407">
        <v>0</v>
      </c>
      <c r="AK2496" s="408">
        <v>0</v>
      </c>
      <c r="AL2496" s="407">
        <v>0</v>
      </c>
      <c r="AM2496" s="408">
        <v>0</v>
      </c>
      <c r="AN2496" s="407">
        <v>0</v>
      </c>
      <c r="AO2496" s="408">
        <v>0</v>
      </c>
      <c r="AP2496" s="407">
        <v>0</v>
      </c>
      <c r="AQ2496" s="408">
        <v>0</v>
      </c>
      <c r="AR2496" s="407">
        <v>0</v>
      </c>
      <c r="AT2496" s="406">
        <v>0</v>
      </c>
      <c r="AU2496" s="407">
        <v>0</v>
      </c>
      <c r="AV2496" s="408">
        <v>0</v>
      </c>
      <c r="AW2496" s="407">
        <v>0</v>
      </c>
      <c r="AX2496" s="408">
        <v>0</v>
      </c>
      <c r="AY2496" s="407">
        <v>0</v>
      </c>
      <c r="AZ2496" s="408">
        <v>0</v>
      </c>
      <c r="BA2496" s="407">
        <v>0</v>
      </c>
      <c r="BB2496" s="408">
        <v>0</v>
      </c>
      <c r="BC2496" s="407">
        <v>0</v>
      </c>
    </row>
    <row r="2497" spans="1:55" x14ac:dyDescent="0.35">
      <c r="A2497" s="385" t="str" cm="1">
        <f t="array" ref="A2497">IFERROR(_xlfn.IFS(AND(F2497="Renta Variable",O2497=1),IFERROR(MATCH(B2497,[1]RV_Det!C:C,0),"Rev"),AND(J2497="Corporativa",O2497=1,I2497="EM"),IFERROR(MATCH(B2497,[1]RF_Corps!B:B,0),"Rev"),AND(F2497="Alternativos",O2497=1),IFERROR(MATCH(B2497,[1]Rep4!C:C,0),"Rev")),"")</f>
        <v/>
      </c>
      <c r="B2497" s="394" t="s">
        <v>6625</v>
      </c>
      <c r="C2497" s="409" t="s">
        <v>6626</v>
      </c>
      <c r="D2497" s="395" t="s">
        <v>2855</v>
      </c>
      <c r="E2497" s="396" t="s">
        <v>6612</v>
      </c>
      <c r="F2497" s="397" t="s">
        <v>442</v>
      </c>
      <c r="G2497" s="398" t="s">
        <v>610</v>
      </c>
      <c r="H2497" s="399" t="s">
        <v>228</v>
      </c>
      <c r="I2497" s="399" t="s">
        <v>267</v>
      </c>
      <c r="J2497" s="399" t="s">
        <v>600</v>
      </c>
      <c r="K2497" s="396" t="s">
        <v>600</v>
      </c>
      <c r="L2497" s="400" t="str">
        <f>IF(ISERROR(MATCH(M2497,M$10:M2496,0)),M2497,"")</f>
        <v/>
      </c>
      <c r="M2497" s="401" t="str">
        <f>IF(B2497="","",IF(ISERROR(MATCH(F2497&amp;"_"&amp;G2497&amp;"_"&amp;H2497&amp;"_"&amp;I2497&amp;"_"&amp;J2497&amp;IF(K2497="","","_"&amp;K2497),[1]CatGlob!$B:$B,0)),F2497&amp;"_"&amp;G2497&amp;"_"&amp;H2497&amp;"_"&amp;I2497&amp;"_"&amp;J2497&amp;IF(K2497="","","_"&amp;K2497),INDEX([1]CatGlob!$C:$C,MATCH(F2497&amp;"_"&amp;G2497&amp;"_"&amp;H2497&amp;"_"&amp;I2497&amp;"_"&amp;J2497&amp;IF(K2497="","","_"&amp;K2497),[1]CatGlob!$B:$B,0))))</f>
        <v>HCD_LOC_GOB_HC</v>
      </c>
      <c r="N2497" s="402" t="str">
        <f t="shared" si="77"/>
        <v/>
      </c>
      <c r="O2497" s="402" t="str">
        <f t="shared" si="76"/>
        <v/>
      </c>
      <c r="P2497" s="401" t="str">
        <f>IF(LEN(B2497)&gt;8,INDEX([1]CatGlob!$X:$X,MATCH(M2497,[1]CatGlob!$W:$W,0)),"")</f>
        <v>PEG</v>
      </c>
      <c r="Q2497" s="403" t="str">
        <f>INDEX([1]CatGlob!P:P,MATCH(M2497,[1]CatGlob!O:O,0))</f>
        <v>RFLG</v>
      </c>
      <c r="R2497" s="403" t="s">
        <v>601</v>
      </c>
      <c r="S2497" s="403" t="s">
        <v>1025</v>
      </c>
      <c r="T2497" s="403" t="str">
        <f>INDEX([1]CatGlob!$D:$D,MATCH($M2497,[1]CatGlob!$C:$C,0))</f>
        <v>RFL</v>
      </c>
      <c r="U2497" s="403" t="s">
        <v>2856</v>
      </c>
      <c r="V2497" s="404" t="str">
        <f>INDEX([1]CatGlob!$F:$F,MATCH($M2497,[1]CatGlob!$C:$C,0))</f>
        <v>RF_SOB</v>
      </c>
      <c r="W2497" s="405"/>
      <c r="X2497" s="406">
        <v>0</v>
      </c>
      <c r="Y2497" s="407">
        <v>0</v>
      </c>
      <c r="Z2497" s="408">
        <v>0</v>
      </c>
      <c r="AA2497" s="407">
        <v>0</v>
      </c>
      <c r="AB2497" s="408">
        <v>0</v>
      </c>
      <c r="AC2497" s="407">
        <v>0</v>
      </c>
      <c r="AD2497" s="408">
        <v>0</v>
      </c>
      <c r="AE2497" s="407">
        <v>0</v>
      </c>
      <c r="AF2497" s="408">
        <v>0</v>
      </c>
      <c r="AG2497" s="407">
        <v>0</v>
      </c>
      <c r="AI2497" s="406">
        <v>0</v>
      </c>
      <c r="AJ2497" s="407">
        <v>0</v>
      </c>
      <c r="AK2497" s="408">
        <v>0</v>
      </c>
      <c r="AL2497" s="407">
        <v>0</v>
      </c>
      <c r="AM2497" s="408">
        <v>0</v>
      </c>
      <c r="AN2497" s="407">
        <v>0</v>
      </c>
      <c r="AO2497" s="408">
        <v>0</v>
      </c>
      <c r="AP2497" s="407">
        <v>0</v>
      </c>
      <c r="AQ2497" s="408">
        <v>0</v>
      </c>
      <c r="AR2497" s="407">
        <v>0</v>
      </c>
      <c r="AT2497" s="406">
        <v>0</v>
      </c>
      <c r="AU2497" s="407">
        <v>0</v>
      </c>
      <c r="AV2497" s="408">
        <v>0</v>
      </c>
      <c r="AW2497" s="407">
        <v>0</v>
      </c>
      <c r="AX2497" s="408">
        <v>0</v>
      </c>
      <c r="AY2497" s="407">
        <v>0</v>
      </c>
      <c r="AZ2497" s="408">
        <v>0</v>
      </c>
      <c r="BA2497" s="407">
        <v>0</v>
      </c>
      <c r="BB2497" s="408">
        <v>0</v>
      </c>
      <c r="BC2497" s="407">
        <v>0</v>
      </c>
    </row>
    <row r="2498" spans="1:55" x14ac:dyDescent="0.35">
      <c r="A2498" s="385" t="str" cm="1">
        <f t="array" ref="A2498">IFERROR(_xlfn.IFS(AND(F2498="Renta Variable",O2498=1),IFERROR(MATCH(B2498,[1]RV_Det!C:C,0),"Rev"),AND(J2498="Corporativa",O2498=1,I2498="EM"),IFERROR(MATCH(B2498,[1]RF_Corps!B:B,0),"Rev"),AND(F2498="Alternativos",O2498=1),IFERROR(MATCH(B2498,[1]Rep4!C:C,0),"Rev")),"")</f>
        <v/>
      </c>
      <c r="B2498" s="393" t="s">
        <v>6627</v>
      </c>
      <c r="C2498" s="422" t="s">
        <v>6628</v>
      </c>
      <c r="D2498" s="395" t="s">
        <v>6629</v>
      </c>
      <c r="E2498" s="396" t="str">
        <f>IF(B2498="","",INDEX([1]CatGlob!$S:$S,IFERROR(MATCH(MID(B2498,7,1),[1]CatGlob!$R:$R,0),MATCH(MID(B2498,1,2),[1]CatGlob!$R:$R,0))))</f>
        <v>DOL</v>
      </c>
      <c r="F2498" s="397" t="s">
        <v>43</v>
      </c>
      <c r="G2498" s="398" t="s">
        <v>212</v>
      </c>
      <c r="H2498" s="399" t="s">
        <v>81</v>
      </c>
      <c r="I2498" s="399" t="s">
        <v>221</v>
      </c>
      <c r="J2498" s="399" t="s">
        <v>600</v>
      </c>
      <c r="K2498" s="396" t="s">
        <v>600</v>
      </c>
      <c r="L2498" s="400" t="str">
        <f>IF(ISERROR(MATCH(M2498,M$10:M2497,0)),M2498,"")</f>
        <v/>
      </c>
      <c r="M2498" s="401" t="str">
        <f>IF(B2498="","",IF(ISERROR(MATCH(F2498&amp;"_"&amp;G2498&amp;"_"&amp;H2498&amp;"_"&amp;I2498&amp;"_"&amp;J2498&amp;IF(K2498="","","_"&amp;K2498),[1]CatGlob!$B:$B,0)),F2498&amp;"_"&amp;G2498&amp;"_"&amp;H2498&amp;"_"&amp;I2498&amp;"_"&amp;J2498&amp;IF(K2498="","","_"&amp;K2498),INDEX([1]CatGlob!$C:$C,MATCH(F2498&amp;"_"&amp;G2498&amp;"_"&amp;H2498&amp;"_"&amp;I2498&amp;"_"&amp;J2498&amp;IF(K2498="","","_"&amp;K2498),[1]CatGlob!$B:$B,0))))</f>
        <v>COMM_EN_OG</v>
      </c>
      <c r="N2498" s="402" t="str">
        <f t="shared" si="77"/>
        <v/>
      </c>
      <c r="O2498" s="402" t="str">
        <f t="shared" si="76"/>
        <v/>
      </c>
      <c r="P2498" s="401" t="str">
        <f>IF(LEN(B2498)&gt;8,INDEX([1]CatGlob!$X:$X,MATCH(M2498,[1]CatGlob!$W:$W,0)),"")</f>
        <v>INTER</v>
      </c>
      <c r="Q2498" s="403" t="str">
        <f>INDEX([1]CatGlob!P:P,MATCH(M2498,[1]CatGlob!O:O,0))</f>
        <v>RVI</v>
      </c>
      <c r="R2498" s="403" t="s">
        <v>601</v>
      </c>
      <c r="S2498" s="403" t="s">
        <v>1025</v>
      </c>
      <c r="T2498" s="403" t="str">
        <f>INDEX([1]CatGlob!$D:$D,MATCH($M2498,[1]CatGlob!$C:$C,0))</f>
        <v>RVI</v>
      </c>
      <c r="U2498" s="403" t="s">
        <v>602</v>
      </c>
      <c r="V2498" s="404" t="str">
        <f>INDEX([1]CatGlob!$F:$F,MATCH($M2498,[1]CatGlob!$C:$C,0))</f>
        <v>RVI</v>
      </c>
      <c r="W2498" s="405"/>
      <c r="X2498" s="406">
        <v>0</v>
      </c>
      <c r="Y2498" s="407">
        <v>0</v>
      </c>
      <c r="Z2498" s="408">
        <v>0</v>
      </c>
      <c r="AA2498" s="407">
        <v>0</v>
      </c>
      <c r="AB2498" s="408">
        <v>0</v>
      </c>
      <c r="AC2498" s="407">
        <v>0</v>
      </c>
      <c r="AD2498" s="408">
        <v>0</v>
      </c>
      <c r="AE2498" s="407">
        <v>0</v>
      </c>
      <c r="AF2498" s="408">
        <v>0</v>
      </c>
      <c r="AG2498" s="407">
        <v>0</v>
      </c>
      <c r="AI2498" s="406">
        <v>0</v>
      </c>
      <c r="AJ2498" s="407">
        <v>0</v>
      </c>
      <c r="AK2498" s="408">
        <v>0</v>
      </c>
      <c r="AL2498" s="407">
        <v>0</v>
      </c>
      <c r="AM2498" s="408">
        <v>0</v>
      </c>
      <c r="AN2498" s="407">
        <v>0</v>
      </c>
      <c r="AO2498" s="408">
        <v>0</v>
      </c>
      <c r="AP2498" s="407">
        <v>0</v>
      </c>
      <c r="AQ2498" s="408">
        <v>0</v>
      </c>
      <c r="AR2498" s="407">
        <v>0</v>
      </c>
      <c r="AT2498" s="406">
        <v>0</v>
      </c>
      <c r="AU2498" s="407">
        <v>0</v>
      </c>
      <c r="AV2498" s="408">
        <v>0</v>
      </c>
      <c r="AW2498" s="407">
        <v>0</v>
      </c>
      <c r="AX2498" s="408">
        <v>0</v>
      </c>
      <c r="AY2498" s="407">
        <v>0</v>
      </c>
      <c r="AZ2498" s="408">
        <v>0</v>
      </c>
      <c r="BA2498" s="407">
        <v>0</v>
      </c>
      <c r="BB2498" s="408">
        <v>0</v>
      </c>
      <c r="BC2498" s="407">
        <v>0</v>
      </c>
    </row>
    <row r="2499" spans="1:55" x14ac:dyDescent="0.35">
      <c r="A2499" s="385" cm="1">
        <f t="array" ref="A2499">IFERROR(_xlfn.IFS(AND(F2499="Renta Variable",O2499=1),IFERROR(MATCH(B2499,[1]RV_Det!C:C,0),"Rev"),AND(J2499="Corporativa",O2499=1,I2499="EM"),IFERROR(MATCH(B2499,[1]RF_Corps!B:B,0),"Rev"),AND(F2499="Alternativos",O2499=1),IFERROR(MATCH(B2499,[1]Rep4!C:C,0),"Rev")),"")</f>
        <v>700</v>
      </c>
      <c r="B2499" s="394" t="s">
        <v>6630</v>
      </c>
      <c r="C2499" s="409" t="s">
        <v>6628</v>
      </c>
      <c r="D2499" s="395" t="s">
        <v>6631</v>
      </c>
      <c r="E2499" s="396" t="str">
        <f>IF(B2499="","",INDEX([1]CatGlob!$S:$S,IFERROR(MATCH(MID(B2499,7,1),[1]CatGlob!$R:$R,0),MATCH(MID(B2499,1,2),[1]CatGlob!$R:$R,0))))</f>
        <v>DOL</v>
      </c>
      <c r="F2499" s="397" t="s">
        <v>43</v>
      </c>
      <c r="G2499" s="398" t="s">
        <v>212</v>
      </c>
      <c r="H2499" s="399" t="s">
        <v>81</v>
      </c>
      <c r="I2499" s="399" t="s">
        <v>221</v>
      </c>
      <c r="J2499" s="399" t="s">
        <v>600</v>
      </c>
      <c r="K2499" s="396" t="s">
        <v>600</v>
      </c>
      <c r="L2499" s="400" t="str">
        <f>IF(ISERROR(MATCH(M2499,M$10:M2498,0)),M2499,"")</f>
        <v/>
      </c>
      <c r="M2499" s="401" t="str">
        <f>IF(B2499="","",IF(ISERROR(MATCH(F2499&amp;"_"&amp;G2499&amp;"_"&amp;H2499&amp;"_"&amp;I2499&amp;"_"&amp;J2499&amp;IF(K2499="","","_"&amp;K2499),[1]CatGlob!$B:$B,0)),F2499&amp;"_"&amp;G2499&amp;"_"&amp;H2499&amp;"_"&amp;I2499&amp;"_"&amp;J2499&amp;IF(K2499="","","_"&amp;K2499),INDEX([1]CatGlob!$C:$C,MATCH(F2499&amp;"_"&amp;G2499&amp;"_"&amp;H2499&amp;"_"&amp;I2499&amp;"_"&amp;J2499&amp;IF(K2499="","","_"&amp;K2499),[1]CatGlob!$B:$B,0))))</f>
        <v>COMM_EN_OG</v>
      </c>
      <c r="N2499" s="402" t="str">
        <f t="shared" si="77"/>
        <v/>
      </c>
      <c r="O2499" s="402">
        <f t="shared" si="76"/>
        <v>1</v>
      </c>
      <c r="P2499" s="401" t="str">
        <f>IF(LEN(B2499)&gt;8,INDEX([1]CatGlob!$X:$X,MATCH(M2499,[1]CatGlob!$W:$W,0)),"")</f>
        <v>INTER</v>
      </c>
      <c r="Q2499" s="403" t="str">
        <f>INDEX([1]CatGlob!P:P,MATCH(M2499,[1]CatGlob!O:O,0))</f>
        <v>RVI</v>
      </c>
      <c r="R2499" s="403" t="s">
        <v>601</v>
      </c>
      <c r="S2499" s="403" t="s">
        <v>1025</v>
      </c>
      <c r="T2499" s="403" t="str">
        <f>INDEX([1]CatGlob!$D:$D,MATCH($M2499,[1]CatGlob!$C:$C,0))</f>
        <v>RVI</v>
      </c>
      <c r="U2499" s="403" t="s">
        <v>602</v>
      </c>
      <c r="V2499" s="404" t="str">
        <f>INDEX([1]CatGlob!$F:$F,MATCH($M2499,[1]CatGlob!$C:$C,0))</f>
        <v>RVI</v>
      </c>
      <c r="W2499" s="405"/>
      <c r="X2499" s="406">
        <v>9.8953895333474306E-4</v>
      </c>
      <c r="Y2499" s="407">
        <v>-0.61737820448159997</v>
      </c>
      <c r="Z2499" s="408">
        <v>9.8953895333474306E-4</v>
      </c>
      <c r="AA2499" s="407">
        <v>-0.61737820448159997</v>
      </c>
      <c r="AB2499" s="408">
        <v>9.8953895333474306E-4</v>
      </c>
      <c r="AC2499" s="407">
        <v>-0.61737820448159997</v>
      </c>
      <c r="AD2499" s="408">
        <v>9.8953895333474306E-4</v>
      </c>
      <c r="AE2499" s="407">
        <v>-0.61737820448159997</v>
      </c>
      <c r="AF2499" s="408">
        <v>9.8953895333474306E-4</v>
      </c>
      <c r="AG2499" s="407">
        <v>-0.61737820448159997</v>
      </c>
      <c r="AI2499" s="406">
        <v>2.44819666587476E-3</v>
      </c>
      <c r="AJ2499" s="407">
        <v>-1.52744190281773</v>
      </c>
      <c r="AK2499" s="408">
        <v>2.44819666587476E-3</v>
      </c>
      <c r="AL2499" s="407">
        <v>-1.52744190281773</v>
      </c>
      <c r="AM2499" s="408">
        <v>2.44819666587476E-3</v>
      </c>
      <c r="AN2499" s="407">
        <v>-1.52744190281773</v>
      </c>
      <c r="AO2499" s="408">
        <v>2.44819666587476E-3</v>
      </c>
      <c r="AP2499" s="407">
        <v>-1.52744190281773</v>
      </c>
      <c r="AQ2499" s="408">
        <v>2.44819666587476E-3</v>
      </c>
      <c r="AR2499" s="407">
        <v>-1.52744190281773</v>
      </c>
      <c r="AT2499" s="406">
        <v>4.8754843293999902E-3</v>
      </c>
      <c r="AU2499" s="407">
        <v>-3.0418385765584901</v>
      </c>
      <c r="AV2499" s="408">
        <v>4.8754843293999902E-3</v>
      </c>
      <c r="AW2499" s="407">
        <v>-3.0418385765584901</v>
      </c>
      <c r="AX2499" s="408">
        <v>4.8754843293999902E-3</v>
      </c>
      <c r="AY2499" s="407">
        <v>-3.0418385765584901</v>
      </c>
      <c r="AZ2499" s="408">
        <v>4.8754843293999902E-3</v>
      </c>
      <c r="BA2499" s="407">
        <v>-3.0418385765584901</v>
      </c>
      <c r="BB2499" s="408">
        <v>4.8754843293999902E-3</v>
      </c>
      <c r="BC2499" s="407">
        <v>-3.0418385765584901</v>
      </c>
    </row>
    <row r="2500" spans="1:55" x14ac:dyDescent="0.35">
      <c r="A2500" s="385" t="str" cm="1">
        <f t="array" ref="A2500">IFERROR(_xlfn.IFS(AND(F2500="Renta Variable",O2500=1),IFERROR(MATCH(B2500,[1]RV_Det!C:C,0),"Rev"),AND(J2500="Corporativa",O2500=1,I2500="EM"),IFERROR(MATCH(B2500,[1]RF_Corps!B:B,0),"Rev"),AND(F2500="Alternativos",O2500=1),IFERROR(MATCH(B2500,[1]Rep4!C:C,0),"Rev")),"")</f>
        <v/>
      </c>
      <c r="B2500" s="394" t="s">
        <v>6632</v>
      </c>
      <c r="C2500" s="409" t="s">
        <v>6633</v>
      </c>
      <c r="D2500" s="395" t="s">
        <v>6634</v>
      </c>
      <c r="E2500" s="396" t="str">
        <f>IF(B2500="","",INDEX([1]CatGlob!$S:$S,IFERROR(MATCH(MID(B2500,7,1),[1]CatGlob!$R:$R,0),MATCH(MID(B2500,1,2),[1]CatGlob!$R:$R,0))))</f>
        <v>DOL</v>
      </c>
      <c r="F2500" s="397" t="s">
        <v>43</v>
      </c>
      <c r="G2500" s="398" t="s">
        <v>212</v>
      </c>
      <c r="H2500" s="399" t="s">
        <v>81</v>
      </c>
      <c r="I2500" s="399" t="s">
        <v>221</v>
      </c>
      <c r="J2500" s="399" t="s">
        <v>600</v>
      </c>
      <c r="K2500" s="396" t="s">
        <v>600</v>
      </c>
      <c r="L2500" s="400" t="str">
        <f>IF(ISERROR(MATCH(M2500,M$10:M2499,0)),M2500,"")</f>
        <v/>
      </c>
      <c r="M2500" s="401" t="str">
        <f>IF(B2500="","",IF(ISERROR(MATCH(F2500&amp;"_"&amp;G2500&amp;"_"&amp;H2500&amp;"_"&amp;I2500&amp;"_"&amp;J2500&amp;IF(K2500="","","_"&amp;K2500),[1]CatGlob!$B:$B,0)),F2500&amp;"_"&amp;G2500&amp;"_"&amp;H2500&amp;"_"&amp;I2500&amp;"_"&amp;J2500&amp;IF(K2500="","","_"&amp;K2500),INDEX([1]CatGlob!$C:$C,MATCH(F2500&amp;"_"&amp;G2500&amp;"_"&amp;H2500&amp;"_"&amp;I2500&amp;"_"&amp;J2500&amp;IF(K2500="","","_"&amp;K2500),[1]CatGlob!$B:$B,0))))</f>
        <v>COMM_EN_OG</v>
      </c>
      <c r="N2500" s="402" t="str">
        <f t="shared" si="77"/>
        <v/>
      </c>
      <c r="O2500" s="402" t="str">
        <f t="shared" si="76"/>
        <v/>
      </c>
      <c r="P2500" s="401" t="str">
        <f>IF(LEN(B2500)&gt;8,INDEX([1]CatGlob!$X:$X,MATCH(M2500,[1]CatGlob!$W:$W,0)),"")</f>
        <v>INTER</v>
      </c>
      <c r="Q2500" s="403" t="str">
        <f>INDEX([1]CatGlob!P:P,MATCH(M2500,[1]CatGlob!O:O,0))</f>
        <v>RVI</v>
      </c>
      <c r="R2500" s="403" t="s">
        <v>601</v>
      </c>
      <c r="S2500" s="403" t="s">
        <v>1025</v>
      </c>
      <c r="T2500" s="403" t="str">
        <f>INDEX([1]CatGlob!$D:$D,MATCH($M2500,[1]CatGlob!$C:$C,0))</f>
        <v>RVI</v>
      </c>
      <c r="U2500" s="403" t="s">
        <v>602</v>
      </c>
      <c r="V2500" s="404" t="str">
        <f>INDEX([1]CatGlob!$F:$F,MATCH($M2500,[1]CatGlob!$C:$C,0))</f>
        <v>RVI</v>
      </c>
      <c r="W2500" s="405"/>
      <c r="X2500" s="406">
        <v>0</v>
      </c>
      <c r="Y2500" s="407">
        <v>0</v>
      </c>
      <c r="Z2500" s="408">
        <v>0</v>
      </c>
      <c r="AA2500" s="407">
        <v>0</v>
      </c>
      <c r="AB2500" s="408">
        <v>0</v>
      </c>
      <c r="AC2500" s="407">
        <v>0</v>
      </c>
      <c r="AD2500" s="408">
        <v>0</v>
      </c>
      <c r="AE2500" s="407">
        <v>0</v>
      </c>
      <c r="AF2500" s="408">
        <v>0</v>
      </c>
      <c r="AG2500" s="407">
        <v>0</v>
      </c>
      <c r="AI2500" s="406">
        <v>0</v>
      </c>
      <c r="AJ2500" s="407">
        <v>0</v>
      </c>
      <c r="AK2500" s="408">
        <v>0</v>
      </c>
      <c r="AL2500" s="407">
        <v>0</v>
      </c>
      <c r="AM2500" s="408">
        <v>0</v>
      </c>
      <c r="AN2500" s="407">
        <v>0</v>
      </c>
      <c r="AO2500" s="408">
        <v>0</v>
      </c>
      <c r="AP2500" s="407">
        <v>0</v>
      </c>
      <c r="AQ2500" s="408">
        <v>0</v>
      </c>
      <c r="AR2500" s="407">
        <v>0</v>
      </c>
      <c r="AT2500" s="406">
        <v>0</v>
      </c>
      <c r="AU2500" s="407">
        <v>0</v>
      </c>
      <c r="AV2500" s="408">
        <v>0</v>
      </c>
      <c r="AW2500" s="407">
        <v>0</v>
      </c>
      <c r="AX2500" s="408">
        <v>0</v>
      </c>
      <c r="AY2500" s="407">
        <v>0</v>
      </c>
      <c r="AZ2500" s="408">
        <v>0</v>
      </c>
      <c r="BA2500" s="407">
        <v>0</v>
      </c>
      <c r="BB2500" s="408">
        <v>0</v>
      </c>
      <c r="BC2500" s="407">
        <v>0</v>
      </c>
    </row>
    <row r="2501" spans="1:55" x14ac:dyDescent="0.35">
      <c r="A2501" s="385" t="str" cm="1">
        <f t="array" ref="A2501">IFERROR(_xlfn.IFS(AND(F2501="Renta Variable",O2501=1),IFERROR(MATCH(B2501,[1]RV_Det!C:C,0),"Rev"),AND(J2501="Corporativa",O2501=1,I2501="EM"),IFERROR(MATCH(B2501,[1]RF_Corps!B:B,0),"Rev"),AND(F2501="Alternativos",O2501=1),IFERROR(MATCH(B2501,[1]Rep4!C:C,0),"Rev")),"")</f>
        <v/>
      </c>
      <c r="B2501" s="393" t="s">
        <v>6635</v>
      </c>
      <c r="C2501" s="422" t="s">
        <v>6636</v>
      </c>
      <c r="D2501" s="395" t="s">
        <v>6637</v>
      </c>
      <c r="E2501" s="396" t="str">
        <f>IF(B2501="","",INDEX([1]CatGlob!$S:$S,IFERROR(MATCH(MID(B2501,7,1),[1]CatGlob!$R:$R,0),MATCH(MID(B2501,1,2),[1]CatGlob!$R:$R,0))))</f>
        <v>DOL</v>
      </c>
      <c r="F2501" s="397" t="s">
        <v>43</v>
      </c>
      <c r="G2501" s="398" t="s">
        <v>212</v>
      </c>
      <c r="H2501" s="399" t="s">
        <v>81</v>
      </c>
      <c r="I2501" s="399" t="s">
        <v>221</v>
      </c>
      <c r="J2501" s="399" t="s">
        <v>600</v>
      </c>
      <c r="K2501" s="396" t="s">
        <v>600</v>
      </c>
      <c r="L2501" s="400" t="str">
        <f>IF(ISERROR(MATCH(M2501,M$10:M2500,0)),M2501,"")</f>
        <v/>
      </c>
      <c r="M2501" s="401" t="str">
        <f>IF(B2501="","",IF(ISERROR(MATCH(F2501&amp;"_"&amp;G2501&amp;"_"&amp;H2501&amp;"_"&amp;I2501&amp;"_"&amp;J2501&amp;IF(K2501="","","_"&amp;K2501),[1]CatGlob!$B:$B,0)),F2501&amp;"_"&amp;G2501&amp;"_"&amp;H2501&amp;"_"&amp;I2501&amp;"_"&amp;J2501&amp;IF(K2501="","","_"&amp;K2501),INDEX([1]CatGlob!$C:$C,MATCH(F2501&amp;"_"&amp;G2501&amp;"_"&amp;H2501&amp;"_"&amp;I2501&amp;"_"&amp;J2501&amp;IF(K2501="","","_"&amp;K2501),[1]CatGlob!$B:$B,0))))</f>
        <v>COMM_EN_OG</v>
      </c>
      <c r="N2501" s="402" t="str">
        <f t="shared" si="77"/>
        <v/>
      </c>
      <c r="O2501" s="402" t="str">
        <f t="shared" si="76"/>
        <v/>
      </c>
      <c r="P2501" s="401" t="str">
        <f>IF(LEN(B2501)&gt;8,INDEX([1]CatGlob!$X:$X,MATCH(M2501,[1]CatGlob!$W:$W,0)),"")</f>
        <v>INTER</v>
      </c>
      <c r="Q2501" s="403" t="str">
        <f>INDEX([1]CatGlob!P:P,MATCH(M2501,[1]CatGlob!O:O,0))</f>
        <v>RVI</v>
      </c>
      <c r="R2501" s="403" t="s">
        <v>601</v>
      </c>
      <c r="S2501" s="403" t="s">
        <v>601</v>
      </c>
      <c r="T2501" s="403" t="str">
        <f>INDEX([1]CatGlob!$D:$D,MATCH($M2501,[1]CatGlob!$C:$C,0))</f>
        <v>RVI</v>
      </c>
      <c r="U2501" s="403" t="s">
        <v>602</v>
      </c>
      <c r="V2501" s="404" t="str">
        <f>INDEX([1]CatGlob!$F:$F,MATCH($M2501,[1]CatGlob!$C:$C,0))</f>
        <v>RVI</v>
      </c>
      <c r="W2501" s="405"/>
      <c r="X2501" s="406">
        <v>0</v>
      </c>
      <c r="Y2501" s="407">
        <v>0</v>
      </c>
      <c r="Z2501" s="408">
        <v>0</v>
      </c>
      <c r="AA2501" s="407">
        <v>0</v>
      </c>
      <c r="AB2501" s="408">
        <v>0</v>
      </c>
      <c r="AC2501" s="407">
        <v>0</v>
      </c>
      <c r="AD2501" s="408">
        <v>0</v>
      </c>
      <c r="AE2501" s="407">
        <v>0</v>
      </c>
      <c r="AF2501" s="408">
        <v>0</v>
      </c>
      <c r="AG2501" s="407">
        <v>0</v>
      </c>
      <c r="AI2501" s="406">
        <v>0</v>
      </c>
      <c r="AJ2501" s="407">
        <v>0</v>
      </c>
      <c r="AK2501" s="408">
        <v>0</v>
      </c>
      <c r="AL2501" s="407">
        <v>0</v>
      </c>
      <c r="AM2501" s="408">
        <v>0</v>
      </c>
      <c r="AN2501" s="407">
        <v>0</v>
      </c>
      <c r="AO2501" s="408">
        <v>0</v>
      </c>
      <c r="AP2501" s="407">
        <v>0</v>
      </c>
      <c r="AQ2501" s="408">
        <v>0</v>
      </c>
      <c r="AR2501" s="407">
        <v>0</v>
      </c>
      <c r="AT2501" s="406">
        <v>0</v>
      </c>
      <c r="AU2501" s="407">
        <v>0</v>
      </c>
      <c r="AV2501" s="408">
        <v>0</v>
      </c>
      <c r="AW2501" s="407">
        <v>0</v>
      </c>
      <c r="AX2501" s="408">
        <v>0</v>
      </c>
      <c r="AY2501" s="407">
        <v>0</v>
      </c>
      <c r="AZ2501" s="408">
        <v>0</v>
      </c>
      <c r="BA2501" s="407">
        <v>0</v>
      </c>
      <c r="BB2501" s="408">
        <v>0</v>
      </c>
      <c r="BC2501" s="407">
        <v>0</v>
      </c>
    </row>
    <row r="2502" spans="1:55" x14ac:dyDescent="0.35">
      <c r="A2502" s="385" t="str" cm="1">
        <f t="array" ref="A2502">IFERROR(_xlfn.IFS(AND(F2502="Renta Variable",O2502=1),IFERROR(MATCH(B2502,[1]RV_Det!C:C,0),"Rev"),AND(J2502="Corporativa",O2502=1,I2502="EM"),IFERROR(MATCH(B2502,[1]RF_Corps!B:B,0),"Rev"),AND(F2502="Alternativos",O2502=1),IFERROR(MATCH(B2502,[1]Rep4!C:C,0),"Rev")),"")</f>
        <v/>
      </c>
      <c r="B2502" s="393" t="s">
        <v>6638</v>
      </c>
      <c r="C2502" s="422" t="s">
        <v>6639</v>
      </c>
      <c r="D2502" s="395" t="s">
        <v>6640</v>
      </c>
      <c r="E2502" s="396" t="str">
        <f>IF(B2502="","",INDEX([1]CatGlob!$S:$S,IFERROR(MATCH(MID(B2502,7,1),[1]CatGlob!$R:$R,0),MATCH(MID(B2502,1,2),[1]CatGlob!$R:$R,0))))</f>
        <v>DOL</v>
      </c>
      <c r="F2502" s="397" t="s">
        <v>43</v>
      </c>
      <c r="G2502" s="398" t="s">
        <v>212</v>
      </c>
      <c r="H2502" s="399" t="s">
        <v>81</v>
      </c>
      <c r="I2502" s="399" t="s">
        <v>221</v>
      </c>
      <c r="J2502" s="399" t="s">
        <v>600</v>
      </c>
      <c r="K2502" s="396" t="s">
        <v>600</v>
      </c>
      <c r="L2502" s="400" t="str">
        <f>IF(ISERROR(MATCH(M2502,M$10:M2501,0)),M2502,"")</f>
        <v/>
      </c>
      <c r="M2502" s="401" t="str">
        <f>IF(B2502="","",IF(ISERROR(MATCH(F2502&amp;"_"&amp;G2502&amp;"_"&amp;H2502&amp;"_"&amp;I2502&amp;"_"&amp;J2502&amp;IF(K2502="","","_"&amp;K2502),[1]CatGlob!$B:$B,0)),F2502&amp;"_"&amp;G2502&amp;"_"&amp;H2502&amp;"_"&amp;I2502&amp;"_"&amp;J2502&amp;IF(K2502="","","_"&amp;K2502),INDEX([1]CatGlob!$C:$C,MATCH(F2502&amp;"_"&amp;G2502&amp;"_"&amp;H2502&amp;"_"&amp;I2502&amp;"_"&amp;J2502&amp;IF(K2502="","","_"&amp;K2502),[1]CatGlob!$B:$B,0))))</f>
        <v>COMM_EN_OG</v>
      </c>
      <c r="N2502" s="402" t="str">
        <f t="shared" si="77"/>
        <v/>
      </c>
      <c r="O2502" s="402" t="str">
        <f t="shared" si="76"/>
        <v/>
      </c>
      <c r="P2502" s="401" t="str">
        <f>IF(LEN(B2502)&gt;8,INDEX([1]CatGlob!$X:$X,MATCH(M2502,[1]CatGlob!$W:$W,0)),"")</f>
        <v>INTER</v>
      </c>
      <c r="Q2502" s="403" t="str">
        <f>INDEX([1]CatGlob!P:P,MATCH(M2502,[1]CatGlob!O:O,0))</f>
        <v>RVI</v>
      </c>
      <c r="R2502" s="403" t="s">
        <v>601</v>
      </c>
      <c r="S2502" s="403" t="s">
        <v>601</v>
      </c>
      <c r="T2502" s="403" t="str">
        <f>INDEX([1]CatGlob!$D:$D,MATCH($M2502,[1]CatGlob!$C:$C,0))</f>
        <v>RVI</v>
      </c>
      <c r="U2502" s="403" t="s">
        <v>4652</v>
      </c>
      <c r="V2502" s="404" t="str">
        <f>INDEX([1]CatGlob!$F:$F,MATCH($M2502,[1]CatGlob!$C:$C,0))</f>
        <v>RVI</v>
      </c>
      <c r="W2502" s="405"/>
      <c r="X2502" s="406">
        <v>0</v>
      </c>
      <c r="Y2502" s="407">
        <v>0</v>
      </c>
      <c r="Z2502" s="408">
        <v>0</v>
      </c>
      <c r="AA2502" s="407">
        <v>0</v>
      </c>
      <c r="AB2502" s="408">
        <v>0</v>
      </c>
      <c r="AC2502" s="407">
        <v>0</v>
      </c>
      <c r="AD2502" s="408">
        <v>0</v>
      </c>
      <c r="AE2502" s="407">
        <v>0</v>
      </c>
      <c r="AF2502" s="408">
        <v>0</v>
      </c>
      <c r="AG2502" s="407">
        <v>0</v>
      </c>
      <c r="AI2502" s="406">
        <v>0</v>
      </c>
      <c r="AJ2502" s="407">
        <v>0</v>
      </c>
      <c r="AK2502" s="408">
        <v>0</v>
      </c>
      <c r="AL2502" s="407">
        <v>0</v>
      </c>
      <c r="AM2502" s="408">
        <v>0</v>
      </c>
      <c r="AN2502" s="407">
        <v>0</v>
      </c>
      <c r="AO2502" s="408">
        <v>0</v>
      </c>
      <c r="AP2502" s="407">
        <v>0</v>
      </c>
      <c r="AQ2502" s="408">
        <v>0</v>
      </c>
      <c r="AR2502" s="407">
        <v>0</v>
      </c>
      <c r="AT2502" s="406">
        <v>0</v>
      </c>
      <c r="AU2502" s="407">
        <v>0</v>
      </c>
      <c r="AV2502" s="408">
        <v>0</v>
      </c>
      <c r="AW2502" s="407">
        <v>0</v>
      </c>
      <c r="AX2502" s="408">
        <v>0</v>
      </c>
      <c r="AY2502" s="407">
        <v>0</v>
      </c>
      <c r="AZ2502" s="408">
        <v>0</v>
      </c>
      <c r="BA2502" s="407">
        <v>0</v>
      </c>
      <c r="BB2502" s="408">
        <v>0</v>
      </c>
      <c r="BC2502" s="407">
        <v>0</v>
      </c>
    </row>
    <row r="2503" spans="1:55" x14ac:dyDescent="0.35">
      <c r="A2503" s="385" t="str" cm="1">
        <f t="array" ref="A2503">IFERROR(_xlfn.IFS(AND(F2503="Renta Variable",O2503=1),IFERROR(MATCH(B2503,[1]RV_Det!C:C,0),"Rev"),AND(J2503="Corporativa",O2503=1,I2503="EM"),IFERROR(MATCH(B2503,[1]RF_Corps!B:B,0),"Rev"),AND(F2503="Alternativos",O2503=1),IFERROR(MATCH(B2503,[1]Rep4!C:C,0),"Rev")),"")</f>
        <v/>
      </c>
      <c r="B2503" s="393" t="s">
        <v>6641</v>
      </c>
      <c r="C2503" s="422" t="s">
        <v>6642</v>
      </c>
      <c r="D2503" s="395" t="s">
        <v>6643</v>
      </c>
      <c r="E2503" s="396" t="str">
        <f>IF(B2503="","",INDEX([1]CatGlob!$S:$S,IFERROR(MATCH(MID(B2503,7,1),[1]CatGlob!$R:$R,0),MATCH(MID(B2503,1,2),[1]CatGlob!$R:$R,0))))</f>
        <v>DOL</v>
      </c>
      <c r="F2503" s="397" t="s">
        <v>43</v>
      </c>
      <c r="G2503" s="398" t="s">
        <v>212</v>
      </c>
      <c r="H2503" s="399" t="s">
        <v>81</v>
      </c>
      <c r="I2503" s="399" t="s">
        <v>221</v>
      </c>
      <c r="J2503" s="399" t="s">
        <v>600</v>
      </c>
      <c r="K2503" s="396" t="s">
        <v>600</v>
      </c>
      <c r="L2503" s="400" t="str">
        <f>IF(ISERROR(MATCH(M2503,M$10:M2502,0)),M2503,"")</f>
        <v/>
      </c>
      <c r="M2503" s="401" t="str">
        <f>IF(B2503="","",IF(ISERROR(MATCH(F2503&amp;"_"&amp;G2503&amp;"_"&amp;H2503&amp;"_"&amp;I2503&amp;"_"&amp;J2503&amp;IF(K2503="","","_"&amp;K2503),[1]CatGlob!$B:$B,0)),F2503&amp;"_"&amp;G2503&amp;"_"&amp;H2503&amp;"_"&amp;I2503&amp;"_"&amp;J2503&amp;IF(K2503="","","_"&amp;K2503),INDEX([1]CatGlob!$C:$C,MATCH(F2503&amp;"_"&amp;G2503&amp;"_"&amp;H2503&amp;"_"&amp;I2503&amp;"_"&amp;J2503&amp;IF(K2503="","","_"&amp;K2503),[1]CatGlob!$B:$B,0))))</f>
        <v>COMM_EN_OG</v>
      </c>
      <c r="N2503" s="402" t="str">
        <f t="shared" si="77"/>
        <v/>
      </c>
      <c r="O2503" s="402" t="str">
        <f t="shared" ref="O2503:O2566" si="78">IF(SUM(ABS(AF2503),ABS(AQ2503),ABS(BB2503))&lt;&gt;0,1,"")</f>
        <v/>
      </c>
      <c r="P2503" s="401" t="str">
        <f>IF(LEN(B2503)&gt;8,INDEX([1]CatGlob!$X:$X,MATCH(M2503,[1]CatGlob!$W:$W,0)),"")</f>
        <v>INTER</v>
      </c>
      <c r="Q2503" s="403" t="str">
        <f>INDEX([1]CatGlob!P:P,MATCH(M2503,[1]CatGlob!O:O,0))</f>
        <v>RVI</v>
      </c>
      <c r="R2503" s="403" t="s">
        <v>601</v>
      </c>
      <c r="S2503" s="403" t="s">
        <v>601</v>
      </c>
      <c r="T2503" s="403" t="str">
        <f>INDEX([1]CatGlob!$D:$D,MATCH($M2503,[1]CatGlob!$C:$C,0))</f>
        <v>RVI</v>
      </c>
      <c r="U2503" s="403" t="s">
        <v>4652</v>
      </c>
      <c r="V2503" s="404" t="str">
        <f>INDEX([1]CatGlob!$F:$F,MATCH($M2503,[1]CatGlob!$C:$C,0))</f>
        <v>RVI</v>
      </c>
      <c r="W2503" s="405"/>
      <c r="X2503" s="406">
        <v>0</v>
      </c>
      <c r="Y2503" s="407">
        <v>0</v>
      </c>
      <c r="Z2503" s="408">
        <v>0</v>
      </c>
      <c r="AA2503" s="407">
        <v>0</v>
      </c>
      <c r="AB2503" s="408">
        <v>0</v>
      </c>
      <c r="AC2503" s="407">
        <v>0</v>
      </c>
      <c r="AD2503" s="408">
        <v>0</v>
      </c>
      <c r="AE2503" s="407">
        <v>0</v>
      </c>
      <c r="AF2503" s="408">
        <v>0</v>
      </c>
      <c r="AG2503" s="407">
        <v>0</v>
      </c>
      <c r="AI2503" s="406">
        <v>0</v>
      </c>
      <c r="AJ2503" s="407">
        <v>0</v>
      </c>
      <c r="AK2503" s="408">
        <v>0</v>
      </c>
      <c r="AL2503" s="407">
        <v>0</v>
      </c>
      <c r="AM2503" s="408">
        <v>0</v>
      </c>
      <c r="AN2503" s="407">
        <v>0</v>
      </c>
      <c r="AO2503" s="408">
        <v>0</v>
      </c>
      <c r="AP2503" s="407">
        <v>0</v>
      </c>
      <c r="AQ2503" s="408">
        <v>0</v>
      </c>
      <c r="AR2503" s="407">
        <v>0</v>
      </c>
      <c r="AT2503" s="406">
        <v>0</v>
      </c>
      <c r="AU2503" s="407">
        <v>0</v>
      </c>
      <c r="AV2503" s="408">
        <v>0</v>
      </c>
      <c r="AW2503" s="407">
        <v>0</v>
      </c>
      <c r="AX2503" s="408">
        <v>0</v>
      </c>
      <c r="AY2503" s="407">
        <v>0</v>
      </c>
      <c r="AZ2503" s="408">
        <v>0</v>
      </c>
      <c r="BA2503" s="407">
        <v>0</v>
      </c>
      <c r="BB2503" s="408">
        <v>0</v>
      </c>
      <c r="BC2503" s="407">
        <v>0</v>
      </c>
    </row>
    <row r="2504" spans="1:55" x14ac:dyDescent="0.35">
      <c r="A2504" s="385" t="str" cm="1">
        <f t="array" ref="A2504">IFERROR(_xlfn.IFS(AND(F2504="Renta Variable",O2504=1),IFERROR(MATCH(B2504,[1]RV_Det!C:C,0),"Rev"),AND(J2504="Corporativa",O2504=1,I2504="EM"),IFERROR(MATCH(B2504,[1]RF_Corps!B:B,0),"Rev"),AND(F2504="Alternativos",O2504=1),IFERROR(MATCH(B2504,[1]Rep4!C:C,0),"Rev")),"")</f>
        <v/>
      </c>
      <c r="B2504" s="393" t="s">
        <v>6644</v>
      </c>
      <c r="C2504" s="422" t="s">
        <v>6645</v>
      </c>
      <c r="D2504" s="395" t="s">
        <v>6646</v>
      </c>
      <c r="E2504" s="396" t="str">
        <f>IF(B2504="","",INDEX([1]CatGlob!$S:$S,IFERROR(MATCH(MID(B2504,7,1),[1]CatGlob!$R:$R,0),MATCH(MID(B2504,1,2),[1]CatGlob!$R:$R,0))))</f>
        <v>DOL</v>
      </c>
      <c r="F2504" s="397" t="s">
        <v>43</v>
      </c>
      <c r="G2504" s="398" t="s">
        <v>212</v>
      </c>
      <c r="H2504" s="399" t="s">
        <v>81</v>
      </c>
      <c r="I2504" s="399" t="s">
        <v>221</v>
      </c>
      <c r="J2504" s="399" t="s">
        <v>600</v>
      </c>
      <c r="K2504" s="396" t="s">
        <v>600</v>
      </c>
      <c r="L2504" s="400" t="str">
        <f>IF(ISERROR(MATCH(M2504,M$10:M2503,0)),M2504,"")</f>
        <v/>
      </c>
      <c r="M2504" s="401" t="str">
        <f>IF(B2504="","",IF(ISERROR(MATCH(F2504&amp;"_"&amp;G2504&amp;"_"&amp;H2504&amp;"_"&amp;I2504&amp;"_"&amp;J2504&amp;IF(K2504="","","_"&amp;K2504),[1]CatGlob!$B:$B,0)),F2504&amp;"_"&amp;G2504&amp;"_"&amp;H2504&amp;"_"&amp;I2504&amp;"_"&amp;J2504&amp;IF(K2504="","","_"&amp;K2504),INDEX([1]CatGlob!$C:$C,MATCH(F2504&amp;"_"&amp;G2504&amp;"_"&amp;H2504&amp;"_"&amp;I2504&amp;"_"&amp;J2504&amp;IF(K2504="","","_"&amp;K2504),[1]CatGlob!$B:$B,0))))</f>
        <v>COMM_EN_OG</v>
      </c>
      <c r="N2504" s="402" t="str">
        <f t="shared" si="77"/>
        <v/>
      </c>
      <c r="O2504" s="402" t="str">
        <f t="shared" si="78"/>
        <v/>
      </c>
      <c r="P2504" s="401" t="str">
        <f>IF(LEN(B2504)&gt;8,INDEX([1]CatGlob!$X:$X,MATCH(M2504,[1]CatGlob!$W:$W,0)),"")</f>
        <v>INTER</v>
      </c>
      <c r="Q2504" s="403" t="str">
        <f>INDEX([1]CatGlob!P:P,MATCH(M2504,[1]CatGlob!O:O,0))</f>
        <v>RVI</v>
      </c>
      <c r="R2504" s="403" t="s">
        <v>601</v>
      </c>
      <c r="S2504" s="403" t="s">
        <v>601</v>
      </c>
      <c r="T2504" s="403" t="str">
        <f>INDEX([1]CatGlob!$D:$D,MATCH($M2504,[1]CatGlob!$C:$C,0))</f>
        <v>RVI</v>
      </c>
      <c r="U2504" s="403" t="s">
        <v>4652</v>
      </c>
      <c r="V2504" s="404" t="str">
        <f>INDEX([1]CatGlob!$F:$F,MATCH($M2504,[1]CatGlob!$C:$C,0))</f>
        <v>RVI</v>
      </c>
      <c r="W2504" s="405"/>
      <c r="X2504" s="406">
        <v>0</v>
      </c>
      <c r="Y2504" s="407">
        <v>0</v>
      </c>
      <c r="Z2504" s="408">
        <v>0</v>
      </c>
      <c r="AA2504" s="407">
        <v>0</v>
      </c>
      <c r="AB2504" s="408">
        <v>0</v>
      </c>
      <c r="AC2504" s="407">
        <v>0</v>
      </c>
      <c r="AD2504" s="408">
        <v>0</v>
      </c>
      <c r="AE2504" s="407">
        <v>0</v>
      </c>
      <c r="AF2504" s="408">
        <v>0</v>
      </c>
      <c r="AG2504" s="407">
        <v>0</v>
      </c>
      <c r="AI2504" s="406">
        <v>0</v>
      </c>
      <c r="AJ2504" s="407">
        <v>0</v>
      </c>
      <c r="AK2504" s="408">
        <v>0</v>
      </c>
      <c r="AL2504" s="407">
        <v>0</v>
      </c>
      <c r="AM2504" s="408">
        <v>0</v>
      </c>
      <c r="AN2504" s="407">
        <v>0</v>
      </c>
      <c r="AO2504" s="408">
        <v>0</v>
      </c>
      <c r="AP2504" s="407">
        <v>0</v>
      </c>
      <c r="AQ2504" s="408">
        <v>0</v>
      </c>
      <c r="AR2504" s="407">
        <v>0</v>
      </c>
      <c r="AT2504" s="406">
        <v>0</v>
      </c>
      <c r="AU2504" s="407">
        <v>0</v>
      </c>
      <c r="AV2504" s="408">
        <v>0</v>
      </c>
      <c r="AW2504" s="407">
        <v>0</v>
      </c>
      <c r="AX2504" s="408">
        <v>0</v>
      </c>
      <c r="AY2504" s="407">
        <v>0</v>
      </c>
      <c r="AZ2504" s="408">
        <v>0</v>
      </c>
      <c r="BA2504" s="407">
        <v>0</v>
      </c>
      <c r="BB2504" s="408">
        <v>0</v>
      </c>
      <c r="BC2504" s="407">
        <v>0</v>
      </c>
    </row>
    <row r="2505" spans="1:55" x14ac:dyDescent="0.35">
      <c r="A2505" s="385" t="str" cm="1">
        <f t="array" ref="A2505">IFERROR(_xlfn.IFS(AND(F2505="Renta Variable",O2505=1),IFERROR(MATCH(B2505,[1]RV_Det!C:C,0),"Rev"),AND(J2505="Corporativa",O2505=1,I2505="EM"),IFERROR(MATCH(B2505,[1]RF_Corps!B:B,0),"Rev"),AND(F2505="Alternativos",O2505=1),IFERROR(MATCH(B2505,[1]Rep4!C:C,0),"Rev")),"")</f>
        <v/>
      </c>
      <c r="B2505" s="393" t="s">
        <v>6647</v>
      </c>
      <c r="C2505" s="422" t="s">
        <v>6648</v>
      </c>
      <c r="D2505" s="395" t="s">
        <v>6649</v>
      </c>
      <c r="E2505" s="396" t="str">
        <f>IF(B2505="","",INDEX([1]CatGlob!$S:$S,IFERROR(MATCH(MID(B2505,7,1),[1]CatGlob!$R:$R,0),MATCH(MID(B2505,1,2),[1]CatGlob!$R:$R,0))))</f>
        <v>DOL</v>
      </c>
      <c r="F2505" s="397" t="s">
        <v>43</v>
      </c>
      <c r="G2505" s="398" t="s">
        <v>212</v>
      </c>
      <c r="H2505" s="399" t="s">
        <v>81</v>
      </c>
      <c r="I2505" s="399" t="s">
        <v>221</v>
      </c>
      <c r="J2505" s="399" t="s">
        <v>600</v>
      </c>
      <c r="K2505" s="396" t="s">
        <v>600</v>
      </c>
      <c r="L2505" s="400" t="str">
        <f>IF(ISERROR(MATCH(M2505,M$10:M2504,0)),M2505,"")</f>
        <v/>
      </c>
      <c r="M2505" s="401" t="str">
        <f>IF(B2505="","",IF(ISERROR(MATCH(F2505&amp;"_"&amp;G2505&amp;"_"&amp;H2505&amp;"_"&amp;I2505&amp;"_"&amp;J2505&amp;IF(K2505="","","_"&amp;K2505),[1]CatGlob!$B:$B,0)),F2505&amp;"_"&amp;G2505&amp;"_"&amp;H2505&amp;"_"&amp;I2505&amp;"_"&amp;J2505&amp;IF(K2505="","","_"&amp;K2505),INDEX([1]CatGlob!$C:$C,MATCH(F2505&amp;"_"&amp;G2505&amp;"_"&amp;H2505&amp;"_"&amp;I2505&amp;"_"&amp;J2505&amp;IF(K2505="","","_"&amp;K2505),[1]CatGlob!$B:$B,0))))</f>
        <v>COMM_EN_OG</v>
      </c>
      <c r="N2505" s="402" t="str">
        <f t="shared" si="77"/>
        <v/>
      </c>
      <c r="O2505" s="402" t="str">
        <f t="shared" si="78"/>
        <v/>
      </c>
      <c r="P2505" s="401" t="str">
        <f>IF(LEN(B2505)&gt;8,INDEX([1]CatGlob!$X:$X,MATCH(M2505,[1]CatGlob!$W:$W,0)),"")</f>
        <v>INTER</v>
      </c>
      <c r="Q2505" s="403" t="str">
        <f>INDEX([1]CatGlob!P:P,MATCH(M2505,[1]CatGlob!O:O,0))</f>
        <v>RVI</v>
      </c>
      <c r="R2505" s="403" t="s">
        <v>601</v>
      </c>
      <c r="S2505" s="403" t="s">
        <v>601</v>
      </c>
      <c r="T2505" s="403" t="str">
        <f>INDEX([1]CatGlob!$D:$D,MATCH($M2505,[1]CatGlob!$C:$C,0))</f>
        <v>RVI</v>
      </c>
      <c r="U2505" s="403" t="s">
        <v>4652</v>
      </c>
      <c r="V2505" s="404" t="str">
        <f>INDEX([1]CatGlob!$F:$F,MATCH($M2505,[1]CatGlob!$C:$C,0))</f>
        <v>RVI</v>
      </c>
      <c r="W2505" s="405"/>
      <c r="X2505" s="406">
        <v>0</v>
      </c>
      <c r="Y2505" s="407">
        <v>0</v>
      </c>
      <c r="Z2505" s="408">
        <v>0</v>
      </c>
      <c r="AA2505" s="407">
        <v>0</v>
      </c>
      <c r="AB2505" s="408">
        <v>0</v>
      </c>
      <c r="AC2505" s="407">
        <v>0</v>
      </c>
      <c r="AD2505" s="408">
        <v>0</v>
      </c>
      <c r="AE2505" s="407">
        <v>0</v>
      </c>
      <c r="AF2505" s="408">
        <v>0</v>
      </c>
      <c r="AG2505" s="407">
        <v>0</v>
      </c>
      <c r="AI2505" s="406">
        <v>0</v>
      </c>
      <c r="AJ2505" s="407">
        <v>0</v>
      </c>
      <c r="AK2505" s="408">
        <v>0</v>
      </c>
      <c r="AL2505" s="407">
        <v>0</v>
      </c>
      <c r="AM2505" s="408">
        <v>0</v>
      </c>
      <c r="AN2505" s="407">
        <v>0</v>
      </c>
      <c r="AO2505" s="408">
        <v>0</v>
      </c>
      <c r="AP2505" s="407">
        <v>0</v>
      </c>
      <c r="AQ2505" s="408">
        <v>0</v>
      </c>
      <c r="AR2505" s="407">
        <v>0</v>
      </c>
      <c r="AT2505" s="406">
        <v>0</v>
      </c>
      <c r="AU2505" s="407">
        <v>0</v>
      </c>
      <c r="AV2505" s="408">
        <v>0</v>
      </c>
      <c r="AW2505" s="407">
        <v>0</v>
      </c>
      <c r="AX2505" s="408">
        <v>0</v>
      </c>
      <c r="AY2505" s="407">
        <v>0</v>
      </c>
      <c r="AZ2505" s="408">
        <v>0</v>
      </c>
      <c r="BA2505" s="407">
        <v>0</v>
      </c>
      <c r="BB2505" s="408">
        <v>0</v>
      </c>
      <c r="BC2505" s="407">
        <v>0</v>
      </c>
    </row>
    <row r="2506" spans="1:55" x14ac:dyDescent="0.35">
      <c r="A2506" s="385" t="str" cm="1">
        <f t="array" ref="A2506">IFERROR(_xlfn.IFS(AND(F2506="Renta Variable",O2506=1),IFERROR(MATCH(B2506,[1]RV_Det!C:C,0),"Rev"),AND(J2506="Corporativa",O2506=1,I2506="EM"),IFERROR(MATCH(B2506,[1]RF_Corps!B:B,0),"Rev"),AND(F2506="Alternativos",O2506=1),IFERROR(MATCH(B2506,[1]Rep4!C:C,0),"Rev")),"")</f>
        <v/>
      </c>
      <c r="B2506" s="393" t="s">
        <v>6650</v>
      </c>
      <c r="C2506" s="422" t="s">
        <v>6651</v>
      </c>
      <c r="D2506" s="395" t="s">
        <v>6652</v>
      </c>
      <c r="E2506" s="396" t="str">
        <f>IF(B2506="","",INDEX([1]CatGlob!$S:$S,IFERROR(MATCH(MID(B2506,7,1),[1]CatGlob!$R:$R,0),MATCH(MID(B2506,1,2),[1]CatGlob!$R:$R,0))))</f>
        <v>DOL</v>
      </c>
      <c r="F2506" s="397" t="s">
        <v>43</v>
      </c>
      <c r="G2506" s="398" t="s">
        <v>212</v>
      </c>
      <c r="H2506" s="399" t="s">
        <v>81</v>
      </c>
      <c r="I2506" s="399" t="s">
        <v>221</v>
      </c>
      <c r="J2506" s="399" t="s">
        <v>600</v>
      </c>
      <c r="K2506" s="396" t="s">
        <v>600</v>
      </c>
      <c r="L2506" s="400" t="str">
        <f>IF(ISERROR(MATCH(M2506,M$10:M2505,0)),M2506,"")</f>
        <v/>
      </c>
      <c r="M2506" s="401" t="str">
        <f>IF(B2506="","",IF(ISERROR(MATCH(F2506&amp;"_"&amp;G2506&amp;"_"&amp;H2506&amp;"_"&amp;I2506&amp;"_"&amp;J2506&amp;IF(K2506="","","_"&amp;K2506),[1]CatGlob!$B:$B,0)),F2506&amp;"_"&amp;G2506&amp;"_"&amp;H2506&amp;"_"&amp;I2506&amp;"_"&amp;J2506&amp;IF(K2506="","","_"&amp;K2506),INDEX([1]CatGlob!$C:$C,MATCH(F2506&amp;"_"&amp;G2506&amp;"_"&amp;H2506&amp;"_"&amp;I2506&amp;"_"&amp;J2506&amp;IF(K2506="","","_"&amp;K2506),[1]CatGlob!$B:$B,0))))</f>
        <v>COMM_EN_OG</v>
      </c>
      <c r="N2506" s="402" t="str">
        <f t="shared" ref="N2506:N2569" si="79">+IF(AND(F2506="Renta Fija",SUM(ABS(AF2506),ABS(AQ2506),ABS(BB2506))&lt;&gt;0),IF(GG2506&lt;&gt;0,"","rev"),"")</f>
        <v/>
      </c>
      <c r="O2506" s="402" t="str">
        <f t="shared" si="78"/>
        <v/>
      </c>
      <c r="P2506" s="401" t="str">
        <f>IF(LEN(B2506)&gt;8,INDEX([1]CatGlob!$X:$X,MATCH(M2506,[1]CatGlob!$W:$W,0)),"")</f>
        <v>INTER</v>
      </c>
      <c r="Q2506" s="403" t="str">
        <f>INDEX([1]CatGlob!P:P,MATCH(M2506,[1]CatGlob!O:O,0))</f>
        <v>RVI</v>
      </c>
      <c r="R2506" s="403" t="s">
        <v>601</v>
      </c>
      <c r="S2506" s="403" t="s">
        <v>1025</v>
      </c>
      <c r="T2506" s="403" t="str">
        <f>INDEX([1]CatGlob!$D:$D,MATCH($M2506,[1]CatGlob!$C:$C,0))</f>
        <v>RVI</v>
      </c>
      <c r="U2506" s="403" t="s">
        <v>602</v>
      </c>
      <c r="V2506" s="404" t="str">
        <f>INDEX([1]CatGlob!$F:$F,MATCH($M2506,[1]CatGlob!$C:$C,0))</f>
        <v>RVI</v>
      </c>
      <c r="W2506" s="405"/>
      <c r="X2506" s="406">
        <v>0</v>
      </c>
      <c r="Y2506" s="407">
        <v>0</v>
      </c>
      <c r="Z2506" s="408">
        <v>0</v>
      </c>
      <c r="AA2506" s="407">
        <v>0</v>
      </c>
      <c r="AB2506" s="408">
        <v>0</v>
      </c>
      <c r="AC2506" s="407">
        <v>0</v>
      </c>
      <c r="AD2506" s="408">
        <v>0</v>
      </c>
      <c r="AE2506" s="407">
        <v>0</v>
      </c>
      <c r="AF2506" s="408">
        <v>0</v>
      </c>
      <c r="AG2506" s="407">
        <v>0</v>
      </c>
      <c r="AI2506" s="406">
        <v>0</v>
      </c>
      <c r="AJ2506" s="407">
        <v>0</v>
      </c>
      <c r="AK2506" s="408">
        <v>0</v>
      </c>
      <c r="AL2506" s="407">
        <v>0</v>
      </c>
      <c r="AM2506" s="408">
        <v>0</v>
      </c>
      <c r="AN2506" s="407">
        <v>0</v>
      </c>
      <c r="AO2506" s="408">
        <v>0</v>
      </c>
      <c r="AP2506" s="407">
        <v>0</v>
      </c>
      <c r="AQ2506" s="408">
        <v>0</v>
      </c>
      <c r="AR2506" s="407">
        <v>0</v>
      </c>
      <c r="AT2506" s="406">
        <v>0</v>
      </c>
      <c r="AU2506" s="407">
        <v>0</v>
      </c>
      <c r="AV2506" s="408">
        <v>0</v>
      </c>
      <c r="AW2506" s="407">
        <v>0</v>
      </c>
      <c r="AX2506" s="408">
        <v>0</v>
      </c>
      <c r="AY2506" s="407">
        <v>0</v>
      </c>
      <c r="AZ2506" s="408">
        <v>0</v>
      </c>
      <c r="BA2506" s="407">
        <v>0</v>
      </c>
      <c r="BB2506" s="408">
        <v>0</v>
      </c>
      <c r="BC2506" s="407">
        <v>0</v>
      </c>
    </row>
    <row r="2507" spans="1:55" x14ac:dyDescent="0.35">
      <c r="A2507" s="385" t="str" cm="1">
        <f t="array" ref="A2507">IFERROR(_xlfn.IFS(AND(F2507="Renta Variable",O2507=1),IFERROR(MATCH(B2507,[1]RV_Det!C:C,0),"Rev"),AND(J2507="Corporativa",O2507=1,I2507="EM"),IFERROR(MATCH(B2507,[1]RF_Corps!B:B,0),"Rev"),AND(F2507="Alternativos",O2507=1),IFERROR(MATCH(B2507,[1]Rep4!C:C,0),"Rev")),"")</f>
        <v/>
      </c>
      <c r="B2507" s="393" t="s">
        <v>6653</v>
      </c>
      <c r="C2507" s="422" t="s">
        <v>6654</v>
      </c>
      <c r="D2507" s="395" t="s">
        <v>6652</v>
      </c>
      <c r="E2507" s="396" t="str">
        <f>IF(B2507="","",INDEX([1]CatGlob!$S:$S,IFERROR(MATCH(MID(B2507,7,1),[1]CatGlob!$R:$R,0),MATCH(MID(B2507,1,2),[1]CatGlob!$R:$R,0))))</f>
        <v>DOL</v>
      </c>
      <c r="F2507" s="397" t="s">
        <v>43</v>
      </c>
      <c r="G2507" s="398" t="s">
        <v>212</v>
      </c>
      <c r="H2507" s="399" t="s">
        <v>81</v>
      </c>
      <c r="I2507" s="399" t="s">
        <v>221</v>
      </c>
      <c r="J2507" s="399" t="s">
        <v>600</v>
      </c>
      <c r="K2507" s="396" t="s">
        <v>600</v>
      </c>
      <c r="L2507" s="400" t="str">
        <f>IF(ISERROR(MATCH(M2507,M$10:M2506,0)),M2507,"")</f>
        <v/>
      </c>
      <c r="M2507" s="401" t="str">
        <f>IF(B2507="","",IF(ISERROR(MATCH(F2507&amp;"_"&amp;G2507&amp;"_"&amp;H2507&amp;"_"&amp;I2507&amp;"_"&amp;J2507&amp;IF(K2507="","","_"&amp;K2507),[1]CatGlob!$B:$B,0)),F2507&amp;"_"&amp;G2507&amp;"_"&amp;H2507&amp;"_"&amp;I2507&amp;"_"&amp;J2507&amp;IF(K2507="","","_"&amp;K2507),INDEX([1]CatGlob!$C:$C,MATCH(F2507&amp;"_"&amp;G2507&amp;"_"&amp;H2507&amp;"_"&amp;I2507&amp;"_"&amp;J2507&amp;IF(K2507="","","_"&amp;K2507),[1]CatGlob!$B:$B,0))))</f>
        <v>COMM_EN_OG</v>
      </c>
      <c r="N2507" s="402" t="str">
        <f t="shared" si="79"/>
        <v/>
      </c>
      <c r="O2507" s="402" t="str">
        <f t="shared" si="78"/>
        <v/>
      </c>
      <c r="P2507" s="401" t="str">
        <f>IF(LEN(B2507)&gt;8,INDEX([1]CatGlob!$X:$X,MATCH(M2507,[1]CatGlob!$W:$W,0)),"")</f>
        <v>INTER</v>
      </c>
      <c r="Q2507" s="403" t="str">
        <f>INDEX([1]CatGlob!P:P,MATCH(M2507,[1]CatGlob!O:O,0))</f>
        <v>RVI</v>
      </c>
      <c r="R2507" s="403" t="s">
        <v>601</v>
      </c>
      <c r="S2507" s="403" t="s">
        <v>1025</v>
      </c>
      <c r="T2507" s="403" t="str">
        <f>INDEX([1]CatGlob!$D:$D,MATCH($M2507,[1]CatGlob!$C:$C,0))</f>
        <v>RVI</v>
      </c>
      <c r="U2507" s="403" t="s">
        <v>602</v>
      </c>
      <c r="V2507" s="404" t="str">
        <f>INDEX([1]CatGlob!$F:$F,MATCH($M2507,[1]CatGlob!$C:$C,0))</f>
        <v>RVI</v>
      </c>
      <c r="W2507" s="405"/>
      <c r="X2507" s="406">
        <v>0</v>
      </c>
      <c r="Y2507" s="407">
        <v>0</v>
      </c>
      <c r="Z2507" s="408">
        <v>0</v>
      </c>
      <c r="AA2507" s="407">
        <v>0</v>
      </c>
      <c r="AB2507" s="408">
        <v>0</v>
      </c>
      <c r="AC2507" s="407">
        <v>0</v>
      </c>
      <c r="AD2507" s="408">
        <v>0</v>
      </c>
      <c r="AE2507" s="407">
        <v>0</v>
      </c>
      <c r="AF2507" s="408">
        <v>0</v>
      </c>
      <c r="AG2507" s="407">
        <v>0</v>
      </c>
      <c r="AI2507" s="406">
        <v>0</v>
      </c>
      <c r="AJ2507" s="407">
        <v>0</v>
      </c>
      <c r="AK2507" s="408">
        <v>0</v>
      </c>
      <c r="AL2507" s="407">
        <v>0</v>
      </c>
      <c r="AM2507" s="408">
        <v>0</v>
      </c>
      <c r="AN2507" s="407">
        <v>0</v>
      </c>
      <c r="AO2507" s="408">
        <v>0</v>
      </c>
      <c r="AP2507" s="407">
        <v>0</v>
      </c>
      <c r="AQ2507" s="408">
        <v>0</v>
      </c>
      <c r="AR2507" s="407">
        <v>0</v>
      </c>
      <c r="AT2507" s="406">
        <v>0</v>
      </c>
      <c r="AU2507" s="407">
        <v>0</v>
      </c>
      <c r="AV2507" s="408">
        <v>0</v>
      </c>
      <c r="AW2507" s="407">
        <v>0</v>
      </c>
      <c r="AX2507" s="408">
        <v>0</v>
      </c>
      <c r="AY2507" s="407">
        <v>0</v>
      </c>
      <c r="AZ2507" s="408">
        <v>0</v>
      </c>
      <c r="BA2507" s="407">
        <v>0</v>
      </c>
      <c r="BB2507" s="408">
        <v>0</v>
      </c>
      <c r="BC2507" s="407">
        <v>0</v>
      </c>
    </row>
    <row r="2508" spans="1:55" x14ac:dyDescent="0.35">
      <c r="A2508" s="385" cm="1">
        <f t="array" ref="A2508">IFERROR(_xlfn.IFS(AND(F2508="Renta Variable",O2508=1),IFERROR(MATCH(B2508,[1]RV_Det!C:C,0),"Rev"),AND(J2508="Corporativa",O2508=1,I2508="EM"),IFERROR(MATCH(B2508,[1]RF_Corps!B:B,0),"Rev"),AND(F2508="Alternativos",O2508=1),IFERROR(MATCH(B2508,[1]Rep4!C:C,0),"Rev")),"")</f>
        <v>712</v>
      </c>
      <c r="B2508" s="393" t="s">
        <v>6655</v>
      </c>
      <c r="C2508" s="422" t="s">
        <v>6656</v>
      </c>
      <c r="D2508" s="395" t="s">
        <v>6657</v>
      </c>
      <c r="E2508" s="396" t="str">
        <f>IF(B2508="","",INDEX([1]CatGlob!$S:$S,IFERROR(MATCH(MID(B2508,7,1),[1]CatGlob!$R:$R,0),MATCH(MID(B2508,1,2),[1]CatGlob!$R:$R,0))))</f>
        <v>DOL</v>
      </c>
      <c r="F2508" s="397" t="s">
        <v>43</v>
      </c>
      <c r="G2508" s="398" t="s">
        <v>212</v>
      </c>
      <c r="H2508" s="399" t="s">
        <v>81</v>
      </c>
      <c r="I2508" s="399" t="s">
        <v>221</v>
      </c>
      <c r="J2508" s="399" t="s">
        <v>600</v>
      </c>
      <c r="K2508" s="396" t="s">
        <v>600</v>
      </c>
      <c r="L2508" s="400" t="str">
        <f>IF(ISERROR(MATCH(M2508,M$10:M2507,0)),M2508,"")</f>
        <v/>
      </c>
      <c r="M2508" s="401" t="str">
        <f>IF(B2508="","",IF(ISERROR(MATCH(F2508&amp;"_"&amp;G2508&amp;"_"&amp;H2508&amp;"_"&amp;I2508&amp;"_"&amp;J2508&amp;IF(K2508="","","_"&amp;K2508),[1]CatGlob!$B:$B,0)),F2508&amp;"_"&amp;G2508&amp;"_"&amp;H2508&amp;"_"&amp;I2508&amp;"_"&amp;J2508&amp;IF(K2508="","","_"&amp;K2508),INDEX([1]CatGlob!$C:$C,MATCH(F2508&amp;"_"&amp;G2508&amp;"_"&amp;H2508&amp;"_"&amp;I2508&amp;"_"&amp;J2508&amp;IF(K2508="","","_"&amp;K2508),[1]CatGlob!$B:$B,0))))</f>
        <v>COMM_EN_OG</v>
      </c>
      <c r="N2508" s="402" t="str">
        <f t="shared" si="79"/>
        <v/>
      </c>
      <c r="O2508" s="402">
        <f t="shared" si="78"/>
        <v>1</v>
      </c>
      <c r="P2508" s="401" t="str">
        <f>IF(LEN(B2508)&gt;8,INDEX([1]CatGlob!$X:$X,MATCH(M2508,[1]CatGlob!$W:$W,0)),"")</f>
        <v>INTER</v>
      </c>
      <c r="Q2508" s="403" t="str">
        <f>INDEX([1]CatGlob!P:P,MATCH(M2508,[1]CatGlob!O:O,0))</f>
        <v>RVI</v>
      </c>
      <c r="R2508" s="403" t="s">
        <v>601</v>
      </c>
      <c r="S2508" s="403" t="s">
        <v>1025</v>
      </c>
      <c r="T2508" s="403" t="str">
        <f>INDEX([1]CatGlob!$D:$D,MATCH($M2508,[1]CatGlob!$C:$C,0))</f>
        <v>RVI</v>
      </c>
      <c r="U2508" s="403" t="s">
        <v>602</v>
      </c>
      <c r="V2508" s="404" t="str">
        <f>INDEX([1]CatGlob!$F:$F,MATCH($M2508,[1]CatGlob!$C:$C,0))</f>
        <v>RVI</v>
      </c>
      <c r="W2508" s="405"/>
      <c r="X2508" s="406">
        <v>0</v>
      </c>
      <c r="Y2508" s="407">
        <v>0</v>
      </c>
      <c r="Z2508" s="408">
        <v>0</v>
      </c>
      <c r="AA2508" s="407">
        <v>0</v>
      </c>
      <c r="AB2508" s="408">
        <v>0</v>
      </c>
      <c r="AC2508" s="407">
        <v>0</v>
      </c>
      <c r="AD2508" s="408">
        <v>0</v>
      </c>
      <c r="AE2508" s="407">
        <v>0</v>
      </c>
      <c r="AF2508" s="408">
        <v>0</v>
      </c>
      <c r="AG2508" s="407">
        <v>0</v>
      </c>
      <c r="AI2508" s="406">
        <v>0</v>
      </c>
      <c r="AJ2508" s="407">
        <v>0</v>
      </c>
      <c r="AK2508" s="408">
        <v>0</v>
      </c>
      <c r="AL2508" s="407">
        <v>0</v>
      </c>
      <c r="AM2508" s="408">
        <v>0</v>
      </c>
      <c r="AN2508" s="407">
        <v>0</v>
      </c>
      <c r="AO2508" s="408">
        <v>-3.3760112807853103E-8</v>
      </c>
      <c r="AP2508" s="407">
        <v>1.7752976866347601E-5</v>
      </c>
      <c r="AQ2508" s="408">
        <v>-9.0107335351744393E-9</v>
      </c>
      <c r="AR2508" s="407">
        <v>4.7383533612353099E-6</v>
      </c>
      <c r="AT2508" s="406">
        <v>0</v>
      </c>
      <c r="AU2508" s="407">
        <v>0</v>
      </c>
      <c r="AV2508" s="408">
        <v>0</v>
      </c>
      <c r="AW2508" s="407">
        <v>0</v>
      </c>
      <c r="AX2508" s="408">
        <v>0</v>
      </c>
      <c r="AY2508" s="407">
        <v>0</v>
      </c>
      <c r="AZ2508" s="408">
        <v>0</v>
      </c>
      <c r="BA2508" s="407">
        <v>0</v>
      </c>
      <c r="BB2508" s="408">
        <v>0</v>
      </c>
      <c r="BC2508" s="407">
        <v>0</v>
      </c>
    </row>
    <row r="2509" spans="1:55" x14ac:dyDescent="0.35">
      <c r="A2509" s="385" cm="1">
        <f t="array" ref="A2509">IFERROR(_xlfn.IFS(AND(F2509="Renta Variable",O2509=1),IFERROR(MATCH(B2509,[1]RV_Det!C:C,0),"Rev"),AND(J2509="Corporativa",O2509=1,I2509="EM"),IFERROR(MATCH(B2509,[1]RF_Corps!B:B,0),"Rev"),AND(F2509="Alternativos",O2509=1),IFERROR(MATCH(B2509,[1]Rep4!C:C,0),"Rev")),"")</f>
        <v>699</v>
      </c>
      <c r="B2509" s="393" t="s">
        <v>6658</v>
      </c>
      <c r="C2509" s="422" t="s">
        <v>6659</v>
      </c>
      <c r="D2509" s="395" t="s">
        <v>6660</v>
      </c>
      <c r="E2509" s="396" t="str">
        <f>IF(B2509="","",INDEX([1]CatGlob!$S:$S,IFERROR(MATCH(MID(B2509,7,1),[1]CatGlob!$R:$R,0),MATCH(MID(B2509,1,2),[1]CatGlob!$R:$R,0))))</f>
        <v>DOL</v>
      </c>
      <c r="F2509" s="397" t="s">
        <v>43</v>
      </c>
      <c r="G2509" s="398" t="s">
        <v>212</v>
      </c>
      <c r="H2509" s="399" t="s">
        <v>81</v>
      </c>
      <c r="I2509" s="399" t="s">
        <v>221</v>
      </c>
      <c r="J2509" s="399" t="s">
        <v>600</v>
      </c>
      <c r="K2509" s="396" t="s">
        <v>600</v>
      </c>
      <c r="L2509" s="400" t="str">
        <f>IF(ISERROR(MATCH(M2509,M$10:M2508,0)),M2509,"")</f>
        <v/>
      </c>
      <c r="M2509" s="401" t="str">
        <f>IF(B2509="","",IF(ISERROR(MATCH(F2509&amp;"_"&amp;G2509&amp;"_"&amp;H2509&amp;"_"&amp;I2509&amp;"_"&amp;J2509&amp;IF(K2509="","","_"&amp;K2509),[1]CatGlob!$B:$B,0)),F2509&amp;"_"&amp;G2509&amp;"_"&amp;H2509&amp;"_"&amp;I2509&amp;"_"&amp;J2509&amp;IF(K2509="","","_"&amp;K2509),INDEX([1]CatGlob!$C:$C,MATCH(F2509&amp;"_"&amp;G2509&amp;"_"&amp;H2509&amp;"_"&amp;I2509&amp;"_"&amp;J2509&amp;IF(K2509="","","_"&amp;K2509),[1]CatGlob!$B:$B,0))))</f>
        <v>COMM_EN_OG</v>
      </c>
      <c r="N2509" s="402" t="str">
        <f t="shared" si="79"/>
        <v/>
      </c>
      <c r="O2509" s="402">
        <f t="shared" si="78"/>
        <v>1</v>
      </c>
      <c r="P2509" s="401" t="str">
        <f>IF(LEN(B2509)&gt;8,INDEX([1]CatGlob!$X:$X,MATCH(M2509,[1]CatGlob!$W:$W,0)),"")</f>
        <v>INTER</v>
      </c>
      <c r="Q2509" s="403" t="str">
        <f>INDEX([1]CatGlob!P:P,MATCH(M2509,[1]CatGlob!O:O,0))</f>
        <v>RVI</v>
      </c>
      <c r="R2509" s="403" t="s">
        <v>601</v>
      </c>
      <c r="S2509" s="403" t="s">
        <v>1025</v>
      </c>
      <c r="T2509" s="403" t="str">
        <f>INDEX([1]CatGlob!$D:$D,MATCH($M2509,[1]CatGlob!$C:$C,0))</f>
        <v>RVI</v>
      </c>
      <c r="U2509" s="403" t="s">
        <v>602</v>
      </c>
      <c r="V2509" s="404" t="str">
        <f>INDEX([1]CatGlob!$F:$F,MATCH($M2509,[1]CatGlob!$C:$C,0))</f>
        <v>RVI</v>
      </c>
      <c r="W2509" s="405"/>
      <c r="X2509" s="406">
        <v>0</v>
      </c>
      <c r="Y2509" s="407">
        <v>0</v>
      </c>
      <c r="Z2509" s="408">
        <v>0</v>
      </c>
      <c r="AA2509" s="407">
        <v>0</v>
      </c>
      <c r="AB2509" s="408">
        <v>0</v>
      </c>
      <c r="AC2509" s="407">
        <v>0</v>
      </c>
      <c r="AD2509" s="408">
        <v>0</v>
      </c>
      <c r="AE2509" s="407">
        <v>0</v>
      </c>
      <c r="AF2509" s="408">
        <v>0</v>
      </c>
      <c r="AG2509" s="407">
        <v>0</v>
      </c>
      <c r="AI2509" s="406">
        <v>0</v>
      </c>
      <c r="AJ2509" s="407">
        <v>0</v>
      </c>
      <c r="AK2509" s="408">
        <v>-2.86721854767593E-8</v>
      </c>
      <c r="AL2509" s="407">
        <v>1.05404418526689E-5</v>
      </c>
      <c r="AM2509" s="408">
        <v>0</v>
      </c>
      <c r="AN2509" s="407">
        <v>0</v>
      </c>
      <c r="AO2509" s="408">
        <v>0</v>
      </c>
      <c r="AP2509" s="407">
        <v>0</v>
      </c>
      <c r="AQ2509" s="408">
        <v>-8.2770463092484898E-9</v>
      </c>
      <c r="AR2509" s="407">
        <v>3.0427999778809398E-6</v>
      </c>
      <c r="AT2509" s="406">
        <v>0</v>
      </c>
      <c r="AU2509" s="407">
        <v>0</v>
      </c>
      <c r="AV2509" s="408">
        <v>0</v>
      </c>
      <c r="AW2509" s="407">
        <v>0</v>
      </c>
      <c r="AX2509" s="408">
        <v>0</v>
      </c>
      <c r="AY2509" s="407">
        <v>0</v>
      </c>
      <c r="AZ2509" s="408">
        <v>0</v>
      </c>
      <c r="BA2509" s="407">
        <v>0</v>
      </c>
      <c r="BB2509" s="408">
        <v>0</v>
      </c>
      <c r="BC2509" s="407">
        <v>0</v>
      </c>
    </row>
    <row r="2510" spans="1:55" x14ac:dyDescent="0.35">
      <c r="A2510" s="385" t="str" cm="1">
        <f t="array" ref="A2510">IFERROR(_xlfn.IFS(AND(F2510="Renta Variable",O2510=1),IFERROR(MATCH(B2510,[1]RV_Det!C:C,0),"Rev"),AND(J2510="Corporativa",O2510=1,I2510="EM"),IFERROR(MATCH(B2510,[1]RF_Corps!B:B,0),"Rev"),AND(F2510="Alternativos",O2510=1),IFERROR(MATCH(B2510,[1]Rep4!C:C,0),"Rev")),"")</f>
        <v/>
      </c>
      <c r="B2510" s="393" t="s">
        <v>6661</v>
      </c>
      <c r="C2510" s="422" t="s">
        <v>6662</v>
      </c>
      <c r="D2510" s="395" t="s">
        <v>6663</v>
      </c>
      <c r="E2510" s="396" t="str">
        <f>IF(B2510="","",INDEX([1]CatGlob!$S:$S,IFERROR(MATCH(MID(B2510,7,1),[1]CatGlob!$R:$R,0),MATCH(MID(B2510,1,2),[1]CatGlob!$R:$R,0))))</f>
        <v>DOL</v>
      </c>
      <c r="F2510" s="397" t="s">
        <v>43</v>
      </c>
      <c r="G2510" s="398" t="s">
        <v>212</v>
      </c>
      <c r="H2510" s="399" t="s">
        <v>81</v>
      </c>
      <c r="I2510" s="399" t="s">
        <v>221</v>
      </c>
      <c r="J2510" s="399" t="s">
        <v>600</v>
      </c>
      <c r="K2510" s="396" t="s">
        <v>600</v>
      </c>
      <c r="L2510" s="400" t="str">
        <f>IF(ISERROR(MATCH(M2510,M$10:M2509,0)),M2510,"")</f>
        <v/>
      </c>
      <c r="M2510" s="401" t="str">
        <f>IF(B2510="","",IF(ISERROR(MATCH(F2510&amp;"_"&amp;G2510&amp;"_"&amp;H2510&amp;"_"&amp;I2510&amp;"_"&amp;J2510&amp;IF(K2510="","","_"&amp;K2510),[1]CatGlob!$B:$B,0)),F2510&amp;"_"&amp;G2510&amp;"_"&amp;H2510&amp;"_"&amp;I2510&amp;"_"&amp;J2510&amp;IF(K2510="","","_"&amp;K2510),INDEX([1]CatGlob!$C:$C,MATCH(F2510&amp;"_"&amp;G2510&amp;"_"&amp;H2510&amp;"_"&amp;I2510&amp;"_"&amp;J2510&amp;IF(K2510="","","_"&amp;K2510),[1]CatGlob!$B:$B,0))))</f>
        <v>COMM_EN_OG</v>
      </c>
      <c r="N2510" s="402" t="str">
        <f t="shared" si="79"/>
        <v/>
      </c>
      <c r="O2510" s="402" t="str">
        <f t="shared" si="78"/>
        <v/>
      </c>
      <c r="P2510" s="401" t="str">
        <f>IF(LEN(B2510)&gt;8,INDEX([1]CatGlob!$X:$X,MATCH(M2510,[1]CatGlob!$W:$W,0)),"")</f>
        <v>INTER</v>
      </c>
      <c r="Q2510" s="403" t="str">
        <f>INDEX([1]CatGlob!P:P,MATCH(M2510,[1]CatGlob!O:O,0))</f>
        <v>RVI</v>
      </c>
      <c r="R2510" s="403" t="s">
        <v>601</v>
      </c>
      <c r="S2510" s="403" t="s">
        <v>1025</v>
      </c>
      <c r="T2510" s="403" t="str">
        <f>INDEX([1]CatGlob!$D:$D,MATCH($M2510,[1]CatGlob!$C:$C,0))</f>
        <v>RVI</v>
      </c>
      <c r="U2510" s="403" t="s">
        <v>602</v>
      </c>
      <c r="V2510" s="404" t="str">
        <f>INDEX([1]CatGlob!$F:$F,MATCH($M2510,[1]CatGlob!$C:$C,0))</f>
        <v>RVI</v>
      </c>
      <c r="W2510" s="405"/>
      <c r="X2510" s="406">
        <v>0</v>
      </c>
      <c r="Y2510" s="407">
        <v>0</v>
      </c>
      <c r="Z2510" s="408">
        <v>0</v>
      </c>
      <c r="AA2510" s="407">
        <v>0</v>
      </c>
      <c r="AB2510" s="408">
        <v>0</v>
      </c>
      <c r="AC2510" s="407">
        <v>0</v>
      </c>
      <c r="AD2510" s="408">
        <v>0</v>
      </c>
      <c r="AE2510" s="407">
        <v>0</v>
      </c>
      <c r="AF2510" s="408">
        <v>0</v>
      </c>
      <c r="AG2510" s="407">
        <v>0</v>
      </c>
      <c r="AI2510" s="406">
        <v>0</v>
      </c>
      <c r="AJ2510" s="407">
        <v>0</v>
      </c>
      <c r="AK2510" s="408">
        <v>0</v>
      </c>
      <c r="AL2510" s="407">
        <v>0</v>
      </c>
      <c r="AM2510" s="408">
        <v>0</v>
      </c>
      <c r="AN2510" s="407">
        <v>0</v>
      </c>
      <c r="AO2510" s="408">
        <v>0</v>
      </c>
      <c r="AP2510" s="407">
        <v>0</v>
      </c>
      <c r="AQ2510" s="408">
        <v>0</v>
      </c>
      <c r="AR2510" s="407">
        <v>0</v>
      </c>
      <c r="AT2510" s="406">
        <v>0</v>
      </c>
      <c r="AU2510" s="407">
        <v>0</v>
      </c>
      <c r="AV2510" s="408">
        <v>0</v>
      </c>
      <c r="AW2510" s="407">
        <v>0</v>
      </c>
      <c r="AX2510" s="408">
        <v>0</v>
      </c>
      <c r="AY2510" s="407">
        <v>0</v>
      </c>
      <c r="AZ2510" s="408">
        <v>0</v>
      </c>
      <c r="BA2510" s="407">
        <v>0</v>
      </c>
      <c r="BB2510" s="408">
        <v>0</v>
      </c>
      <c r="BC2510" s="407">
        <v>0</v>
      </c>
    </row>
    <row r="2511" spans="1:55" x14ac:dyDescent="0.35">
      <c r="A2511" s="385" t="str" cm="1">
        <f t="array" ref="A2511">IFERROR(_xlfn.IFS(AND(F2511="Renta Variable",O2511=1),IFERROR(MATCH(B2511,[1]RV_Det!C:C,0),"Rev"),AND(J2511="Corporativa",O2511=1,I2511="EM"),IFERROR(MATCH(B2511,[1]RF_Corps!B:B,0),"Rev"),AND(F2511="Alternativos",O2511=1),IFERROR(MATCH(B2511,[1]Rep4!C:C,0),"Rev")),"")</f>
        <v/>
      </c>
      <c r="B2511" s="393" t="s">
        <v>6664</v>
      </c>
      <c r="C2511" s="422" t="s">
        <v>6665</v>
      </c>
      <c r="D2511" s="395" t="s">
        <v>6666</v>
      </c>
      <c r="E2511" s="396" t="str">
        <f>IF(B2511="","",INDEX([1]CatGlob!$S:$S,IFERROR(MATCH(MID(B2511,7,1),[1]CatGlob!$R:$R,0),MATCH(MID(B2511,1,2),[1]CatGlob!$R:$R,0))))</f>
        <v>DOL</v>
      </c>
      <c r="F2511" s="397" t="s">
        <v>43</v>
      </c>
      <c r="G2511" s="398" t="s">
        <v>212</v>
      </c>
      <c r="H2511" s="399" t="s">
        <v>225</v>
      </c>
      <c r="I2511" s="399" t="s">
        <v>600</v>
      </c>
      <c r="J2511" s="399" t="s">
        <v>600</v>
      </c>
      <c r="K2511" s="396" t="s">
        <v>600</v>
      </c>
      <c r="L2511" s="400" t="str">
        <f>IF(ISERROR(MATCH(M2511,M$10:M2510,0)),M2511,"")</f>
        <v>COMM_SC</v>
      </c>
      <c r="M2511" s="401" t="str">
        <f>IF(B2511="","",IF(ISERROR(MATCH(F2511&amp;"_"&amp;G2511&amp;"_"&amp;H2511&amp;"_"&amp;I2511&amp;"_"&amp;J2511&amp;IF(K2511="","","_"&amp;K2511),[1]CatGlob!$B:$B,0)),F2511&amp;"_"&amp;G2511&amp;"_"&amp;H2511&amp;"_"&amp;I2511&amp;"_"&amp;J2511&amp;IF(K2511="","","_"&amp;K2511),INDEX([1]CatGlob!$C:$C,MATCH(F2511&amp;"_"&amp;G2511&amp;"_"&amp;H2511&amp;"_"&amp;I2511&amp;"_"&amp;J2511&amp;IF(K2511="","","_"&amp;K2511),[1]CatGlob!$B:$B,0))))</f>
        <v>COMM_SC</v>
      </c>
      <c r="N2511" s="402" t="str">
        <f t="shared" si="79"/>
        <v/>
      </c>
      <c r="O2511" s="402" t="str">
        <f t="shared" si="78"/>
        <v/>
      </c>
      <c r="P2511" s="401" t="str">
        <f>IF(LEN(B2511)&gt;8,INDEX([1]CatGlob!$X:$X,MATCH(M2511,[1]CatGlob!$W:$W,0)),"")</f>
        <v>INTER</v>
      </c>
      <c r="Q2511" s="403" t="str">
        <f>INDEX([1]CatGlob!P:P,MATCH(M2511,[1]CatGlob!O:O,0))</f>
        <v>RVI</v>
      </c>
      <c r="R2511" s="403" t="s">
        <v>601</v>
      </c>
      <c r="S2511" s="403" t="s">
        <v>601</v>
      </c>
      <c r="T2511" s="403" t="str">
        <f>INDEX([1]CatGlob!$D:$D,MATCH($M2511,[1]CatGlob!$C:$C,0))</f>
        <v>RVI</v>
      </c>
      <c r="U2511" s="403" t="s">
        <v>4652</v>
      </c>
      <c r="V2511" s="404" t="str">
        <f>INDEX([1]CatGlob!$F:$F,MATCH($M2511,[1]CatGlob!$C:$C,0))</f>
        <v>RVI</v>
      </c>
      <c r="W2511" s="405"/>
      <c r="X2511" s="406">
        <v>0</v>
      </c>
      <c r="Y2511" s="407">
        <v>0</v>
      </c>
      <c r="Z2511" s="408">
        <v>0</v>
      </c>
      <c r="AA2511" s="407">
        <v>0</v>
      </c>
      <c r="AB2511" s="408">
        <v>0</v>
      </c>
      <c r="AC2511" s="407">
        <v>0</v>
      </c>
      <c r="AD2511" s="408">
        <v>0</v>
      </c>
      <c r="AE2511" s="407">
        <v>0</v>
      </c>
      <c r="AF2511" s="408">
        <v>0</v>
      </c>
      <c r="AG2511" s="407">
        <v>0</v>
      </c>
      <c r="AI2511" s="406">
        <v>0</v>
      </c>
      <c r="AJ2511" s="407">
        <v>0</v>
      </c>
      <c r="AK2511" s="408">
        <v>0</v>
      </c>
      <c r="AL2511" s="407">
        <v>0</v>
      </c>
      <c r="AM2511" s="408">
        <v>0</v>
      </c>
      <c r="AN2511" s="407">
        <v>0</v>
      </c>
      <c r="AO2511" s="408">
        <v>0</v>
      </c>
      <c r="AP2511" s="407">
        <v>0</v>
      </c>
      <c r="AQ2511" s="408">
        <v>0</v>
      </c>
      <c r="AR2511" s="407">
        <v>0</v>
      </c>
      <c r="AT2511" s="406">
        <v>0</v>
      </c>
      <c r="AU2511" s="407">
        <v>0</v>
      </c>
      <c r="AV2511" s="408">
        <v>0</v>
      </c>
      <c r="AW2511" s="407">
        <v>0</v>
      </c>
      <c r="AX2511" s="408">
        <v>0</v>
      </c>
      <c r="AY2511" s="407">
        <v>0</v>
      </c>
      <c r="AZ2511" s="408">
        <v>0</v>
      </c>
      <c r="BA2511" s="407">
        <v>0</v>
      </c>
      <c r="BB2511" s="408">
        <v>0</v>
      </c>
      <c r="BC2511" s="407">
        <v>0</v>
      </c>
    </row>
    <row r="2512" spans="1:55" x14ac:dyDescent="0.35">
      <c r="A2512" s="385" t="str" cm="1">
        <f t="array" ref="A2512">IFERROR(_xlfn.IFS(AND(F2512="Renta Variable",O2512=1),IFERROR(MATCH(B2512,[1]RV_Det!C:C,0),"Rev"),AND(J2512="Corporativa",O2512=1,I2512="EM"),IFERROR(MATCH(B2512,[1]RF_Corps!B:B,0),"Rev"),AND(F2512="Alternativos",O2512=1),IFERROR(MATCH(B2512,[1]Rep4!C:C,0),"Rev")),"")</f>
        <v/>
      </c>
      <c r="B2512" s="393" t="s">
        <v>6667</v>
      </c>
      <c r="C2512" s="422" t="s">
        <v>6668</v>
      </c>
      <c r="D2512" s="395" t="s">
        <v>6669</v>
      </c>
      <c r="E2512" s="396" t="str">
        <f>IF(B2512="","",INDEX([1]CatGlob!$S:$S,IFERROR(MATCH(MID(B2512,7,1),[1]CatGlob!$R:$R,0),MATCH(MID(B2512,1,2),[1]CatGlob!$R:$R,0))))</f>
        <v>DOL</v>
      </c>
      <c r="F2512" s="397" t="s">
        <v>43</v>
      </c>
      <c r="G2512" s="398" t="s">
        <v>212</v>
      </c>
      <c r="H2512" s="399" t="s">
        <v>225</v>
      </c>
      <c r="I2512" s="399" t="s">
        <v>600</v>
      </c>
      <c r="J2512" s="399" t="s">
        <v>600</v>
      </c>
      <c r="K2512" s="396" t="s">
        <v>600</v>
      </c>
      <c r="L2512" s="400" t="str">
        <f>IF(ISERROR(MATCH(M2512,M$10:M2511,0)),M2512,"")</f>
        <v/>
      </c>
      <c r="M2512" s="401" t="str">
        <f>IF(B2512="","",IF(ISERROR(MATCH(F2512&amp;"_"&amp;G2512&amp;"_"&amp;H2512&amp;"_"&amp;I2512&amp;"_"&amp;J2512&amp;IF(K2512="","","_"&amp;K2512),[1]CatGlob!$B:$B,0)),F2512&amp;"_"&amp;G2512&amp;"_"&amp;H2512&amp;"_"&amp;I2512&amp;"_"&amp;J2512&amp;IF(K2512="","","_"&amp;K2512),INDEX([1]CatGlob!$C:$C,MATCH(F2512&amp;"_"&amp;G2512&amp;"_"&amp;H2512&amp;"_"&amp;I2512&amp;"_"&amp;J2512&amp;IF(K2512="","","_"&amp;K2512),[1]CatGlob!$B:$B,0))))</f>
        <v>COMM_SC</v>
      </c>
      <c r="N2512" s="402" t="str">
        <f t="shared" si="79"/>
        <v/>
      </c>
      <c r="O2512" s="402" t="str">
        <f t="shared" si="78"/>
        <v/>
      </c>
      <c r="P2512" s="401" t="str">
        <f>IF(LEN(B2512)&gt;8,INDEX([1]CatGlob!$X:$X,MATCH(M2512,[1]CatGlob!$W:$W,0)),"")</f>
        <v>INTER</v>
      </c>
      <c r="Q2512" s="403" t="str">
        <f>INDEX([1]CatGlob!P:P,MATCH(M2512,[1]CatGlob!O:O,0))</f>
        <v>RVI</v>
      </c>
      <c r="R2512" s="403"/>
      <c r="S2512" s="403" t="s">
        <v>1025</v>
      </c>
      <c r="T2512" s="403" t="str">
        <f>INDEX([1]CatGlob!$D:$D,MATCH($M2512,[1]CatGlob!$C:$C,0))</f>
        <v>RVI</v>
      </c>
      <c r="U2512" s="403" t="s">
        <v>602</v>
      </c>
      <c r="V2512" s="404" t="str">
        <f>INDEX([1]CatGlob!$F:$F,MATCH($M2512,[1]CatGlob!$C:$C,0))</f>
        <v>RVI</v>
      </c>
      <c r="W2512" s="405"/>
      <c r="X2512" s="406">
        <v>0</v>
      </c>
      <c r="Y2512" s="407">
        <v>0</v>
      </c>
      <c r="Z2512" s="408">
        <v>0</v>
      </c>
      <c r="AA2512" s="407">
        <v>0</v>
      </c>
      <c r="AB2512" s="408">
        <v>0</v>
      </c>
      <c r="AC2512" s="407">
        <v>0</v>
      </c>
      <c r="AD2512" s="408">
        <v>0</v>
      </c>
      <c r="AE2512" s="407">
        <v>0</v>
      </c>
      <c r="AF2512" s="408">
        <v>0</v>
      </c>
      <c r="AG2512" s="407">
        <v>0</v>
      </c>
      <c r="AI2512" s="406">
        <v>0</v>
      </c>
      <c r="AJ2512" s="407">
        <v>0</v>
      </c>
      <c r="AK2512" s="408">
        <v>0</v>
      </c>
      <c r="AL2512" s="407">
        <v>0</v>
      </c>
      <c r="AM2512" s="408">
        <v>0</v>
      </c>
      <c r="AN2512" s="407">
        <v>0</v>
      </c>
      <c r="AO2512" s="408">
        <v>0</v>
      </c>
      <c r="AP2512" s="407">
        <v>0</v>
      </c>
      <c r="AQ2512" s="408">
        <v>0</v>
      </c>
      <c r="AR2512" s="407">
        <v>0</v>
      </c>
      <c r="AT2512" s="406">
        <v>0</v>
      </c>
      <c r="AU2512" s="407">
        <v>0</v>
      </c>
      <c r="AV2512" s="408">
        <v>0</v>
      </c>
      <c r="AW2512" s="407">
        <v>0</v>
      </c>
      <c r="AX2512" s="408">
        <v>0</v>
      </c>
      <c r="AY2512" s="407">
        <v>0</v>
      </c>
      <c r="AZ2512" s="408">
        <v>0</v>
      </c>
      <c r="BA2512" s="407">
        <v>0</v>
      </c>
      <c r="BB2512" s="408">
        <v>0</v>
      </c>
      <c r="BC2512" s="407">
        <v>0</v>
      </c>
    </row>
    <row r="2513" spans="1:55" x14ac:dyDescent="0.35">
      <c r="A2513" s="385" t="str" cm="1">
        <f t="array" ref="A2513">IFERROR(_xlfn.IFS(AND(F2513="Renta Variable",O2513=1),IFERROR(MATCH(B2513,[1]RV_Det!C:C,0),"Rev"),AND(J2513="Corporativa",O2513=1,I2513="EM"),IFERROR(MATCH(B2513,[1]RF_Corps!B:B,0),"Rev"),AND(F2513="Alternativos",O2513=1),IFERROR(MATCH(B2513,[1]Rep4!C:C,0),"Rev")),"")</f>
        <v/>
      </c>
      <c r="B2513" s="393" t="s">
        <v>6670</v>
      </c>
      <c r="C2513" s="422" t="s">
        <v>6671</v>
      </c>
      <c r="D2513" s="395" t="s">
        <v>6672</v>
      </c>
      <c r="E2513" s="396" t="str">
        <f>IF(B2513="","",INDEX([1]CatGlob!$S:$S,IFERROR(MATCH(MID(B2513,7,1),[1]CatGlob!$R:$R,0),MATCH(MID(B2513,1,2),[1]CatGlob!$R:$R,0))))</f>
        <v>DOL</v>
      </c>
      <c r="F2513" s="397" t="s">
        <v>43</v>
      </c>
      <c r="G2513" s="398" t="s">
        <v>212</v>
      </c>
      <c r="H2513" s="399" t="s">
        <v>225</v>
      </c>
      <c r="I2513" s="399" t="s">
        <v>600</v>
      </c>
      <c r="J2513" s="399" t="s">
        <v>600</v>
      </c>
      <c r="K2513" s="396" t="s">
        <v>600</v>
      </c>
      <c r="L2513" s="400" t="str">
        <f>IF(ISERROR(MATCH(M2513,M$10:M2512,0)),M2513,"")</f>
        <v/>
      </c>
      <c r="M2513" s="401" t="str">
        <f>IF(B2513="","",IF(ISERROR(MATCH(F2513&amp;"_"&amp;G2513&amp;"_"&amp;H2513&amp;"_"&amp;I2513&amp;"_"&amp;J2513&amp;IF(K2513="","","_"&amp;K2513),[1]CatGlob!$B:$B,0)),F2513&amp;"_"&amp;G2513&amp;"_"&amp;H2513&amp;"_"&amp;I2513&amp;"_"&amp;J2513&amp;IF(K2513="","","_"&amp;K2513),INDEX([1]CatGlob!$C:$C,MATCH(F2513&amp;"_"&amp;G2513&amp;"_"&amp;H2513&amp;"_"&amp;I2513&amp;"_"&amp;J2513&amp;IF(K2513="","","_"&amp;K2513),[1]CatGlob!$B:$B,0))))</f>
        <v>COMM_SC</v>
      </c>
      <c r="N2513" s="402" t="str">
        <f t="shared" si="79"/>
        <v/>
      </c>
      <c r="O2513" s="402" t="str">
        <f t="shared" si="78"/>
        <v/>
      </c>
      <c r="P2513" s="401" t="str">
        <f>IF(LEN(B2513)&gt;8,INDEX([1]CatGlob!$X:$X,MATCH(M2513,[1]CatGlob!$W:$W,0)),"")</f>
        <v>INTER</v>
      </c>
      <c r="Q2513" s="403" t="str">
        <f>INDEX([1]CatGlob!P:P,MATCH(M2513,[1]CatGlob!O:O,0))</f>
        <v>RVI</v>
      </c>
      <c r="R2513" s="403"/>
      <c r="S2513" s="403" t="s">
        <v>1025</v>
      </c>
      <c r="T2513" s="403" t="str">
        <f>INDEX([1]CatGlob!$D:$D,MATCH($M2513,[1]CatGlob!$C:$C,0))</f>
        <v>RVI</v>
      </c>
      <c r="U2513" s="403" t="s">
        <v>602</v>
      </c>
      <c r="V2513" s="404" t="str">
        <f>INDEX([1]CatGlob!$F:$F,MATCH($M2513,[1]CatGlob!$C:$C,0))</f>
        <v>RVI</v>
      </c>
      <c r="W2513" s="405"/>
      <c r="X2513" s="406">
        <v>0</v>
      </c>
      <c r="Y2513" s="407">
        <v>0</v>
      </c>
      <c r="Z2513" s="408">
        <v>0</v>
      </c>
      <c r="AA2513" s="407">
        <v>0</v>
      </c>
      <c r="AB2513" s="408">
        <v>0</v>
      </c>
      <c r="AC2513" s="407">
        <v>0</v>
      </c>
      <c r="AD2513" s="408">
        <v>0</v>
      </c>
      <c r="AE2513" s="407">
        <v>0</v>
      </c>
      <c r="AF2513" s="408">
        <v>0</v>
      </c>
      <c r="AG2513" s="407">
        <v>0</v>
      </c>
      <c r="AI2513" s="406">
        <v>0</v>
      </c>
      <c r="AJ2513" s="407">
        <v>0</v>
      </c>
      <c r="AK2513" s="408">
        <v>0</v>
      </c>
      <c r="AL2513" s="407">
        <v>0</v>
      </c>
      <c r="AM2513" s="408">
        <v>0</v>
      </c>
      <c r="AN2513" s="407">
        <v>0</v>
      </c>
      <c r="AO2513" s="408">
        <v>0</v>
      </c>
      <c r="AP2513" s="407">
        <v>0</v>
      </c>
      <c r="AQ2513" s="408">
        <v>0</v>
      </c>
      <c r="AR2513" s="407">
        <v>0</v>
      </c>
      <c r="AT2513" s="406">
        <v>0</v>
      </c>
      <c r="AU2513" s="407">
        <v>0</v>
      </c>
      <c r="AV2513" s="408">
        <v>0</v>
      </c>
      <c r="AW2513" s="407">
        <v>0</v>
      </c>
      <c r="AX2513" s="408">
        <v>0</v>
      </c>
      <c r="AY2513" s="407">
        <v>0</v>
      </c>
      <c r="AZ2513" s="408">
        <v>0</v>
      </c>
      <c r="BA2513" s="407">
        <v>0</v>
      </c>
      <c r="BB2513" s="408">
        <v>0</v>
      </c>
      <c r="BC2513" s="407">
        <v>0</v>
      </c>
    </row>
    <row r="2514" spans="1:55" x14ac:dyDescent="0.35">
      <c r="A2514" s="385" t="str" cm="1">
        <f t="array" ref="A2514">IFERROR(_xlfn.IFS(AND(F2514="Renta Variable",O2514=1),IFERROR(MATCH(B2514,[1]RV_Det!C:C,0),"Rev"),AND(J2514="Corporativa",O2514=1,I2514="EM"),IFERROR(MATCH(B2514,[1]RF_Corps!B:B,0),"Rev"),AND(F2514="Alternativos",O2514=1),IFERROR(MATCH(B2514,[1]Rep4!C:C,0),"Rev")),"")</f>
        <v/>
      </c>
      <c r="B2514" s="448" t="s">
        <v>6673</v>
      </c>
      <c r="C2514" s="449" t="s">
        <v>6674</v>
      </c>
      <c r="D2514" s="440"/>
      <c r="E2514" s="396" t="s">
        <v>6675</v>
      </c>
      <c r="F2514" s="397" t="s">
        <v>5303</v>
      </c>
      <c r="G2514" s="398" t="s">
        <v>43</v>
      </c>
      <c r="H2514" s="399" t="s">
        <v>6676</v>
      </c>
      <c r="I2514" s="399" t="s">
        <v>48</v>
      </c>
      <c r="J2514" s="399" t="s">
        <v>600</v>
      </c>
      <c r="K2514" s="396" t="s">
        <v>600</v>
      </c>
      <c r="L2514" s="400" t="str">
        <f>IF(ISERROR(MATCH(M2514,M$10:M2513,0)),M2514,"")</f>
        <v>DER_RV_FUT_US</v>
      </c>
      <c r="M2514" s="401" t="str">
        <f>IF(B2514="","",IF(ISERROR(MATCH(F2514&amp;"_"&amp;G2514&amp;"_"&amp;H2514&amp;"_"&amp;I2514&amp;"_"&amp;J2514&amp;IF(K2514="","","_"&amp;K2514),[1]CatGlob!$B:$B,0)),F2514&amp;"_"&amp;G2514&amp;"_"&amp;H2514&amp;"_"&amp;I2514&amp;"_"&amp;J2514&amp;IF(K2514="","","_"&amp;K2514),INDEX([1]CatGlob!$C:$C,MATCH(F2514&amp;"_"&amp;G2514&amp;"_"&amp;H2514&amp;"_"&amp;I2514&amp;"_"&amp;J2514&amp;IF(K2514="","","_"&amp;K2514),[1]CatGlob!$B:$B,0))))</f>
        <v>DER_RV_FUT_US</v>
      </c>
      <c r="N2514" s="402" t="str">
        <f t="shared" si="79"/>
        <v/>
      </c>
      <c r="O2514" s="402" t="str">
        <f t="shared" si="78"/>
        <v/>
      </c>
      <c r="P2514" s="401" t="str">
        <f>IF(LEN(B2514)&gt;8,INDEX([1]CatGlob!$X:$X,MATCH(M2514,[1]CatGlob!$W:$W,0)),"")</f>
        <v>INTER</v>
      </c>
      <c r="Q2514" s="403" t="str">
        <f>INDEX([1]CatGlob!P:P,MATCH(M2514,[1]CatGlob!O:O,0))</f>
        <v>RVI</v>
      </c>
      <c r="R2514" s="403" t="s">
        <v>601</v>
      </c>
      <c r="S2514" s="403" t="s">
        <v>601</v>
      </c>
      <c r="T2514" s="403" t="str">
        <f>INDEX([1]CatGlob!$D:$D,MATCH($M2514,[1]CatGlob!$C:$C,0))</f>
        <v>US</v>
      </c>
      <c r="U2514" s="403" t="s">
        <v>1293</v>
      </c>
      <c r="V2514" s="404" t="str">
        <f>INDEX([1]CatGlob!$F:$F,MATCH($M2514,[1]CatGlob!$C:$C,0))</f>
        <v>-</v>
      </c>
      <c r="W2514" s="405"/>
      <c r="X2514" s="406">
        <v>0</v>
      </c>
      <c r="Y2514" s="407">
        <v>0</v>
      </c>
      <c r="Z2514" s="408">
        <v>0</v>
      </c>
      <c r="AA2514" s="407">
        <v>0</v>
      </c>
      <c r="AB2514" s="408">
        <v>0</v>
      </c>
      <c r="AC2514" s="407">
        <v>0</v>
      </c>
      <c r="AD2514" s="408">
        <v>0</v>
      </c>
      <c r="AE2514" s="407">
        <v>0</v>
      </c>
      <c r="AF2514" s="408">
        <v>0</v>
      </c>
      <c r="AG2514" s="407">
        <v>0</v>
      </c>
      <c r="AI2514" s="406">
        <v>0</v>
      </c>
      <c r="AJ2514" s="407">
        <v>0</v>
      </c>
      <c r="AK2514" s="408">
        <v>0</v>
      </c>
      <c r="AL2514" s="407">
        <v>0</v>
      </c>
      <c r="AM2514" s="408">
        <v>0</v>
      </c>
      <c r="AN2514" s="407">
        <v>0</v>
      </c>
      <c r="AO2514" s="408">
        <v>0</v>
      </c>
      <c r="AP2514" s="407">
        <v>0</v>
      </c>
      <c r="AQ2514" s="408">
        <v>0</v>
      </c>
      <c r="AR2514" s="407">
        <v>0</v>
      </c>
      <c r="AT2514" s="406">
        <v>0</v>
      </c>
      <c r="AU2514" s="407">
        <v>0</v>
      </c>
      <c r="AV2514" s="408">
        <v>0</v>
      </c>
      <c r="AW2514" s="407">
        <v>0</v>
      </c>
      <c r="AX2514" s="408">
        <v>0</v>
      </c>
      <c r="AY2514" s="407">
        <v>0</v>
      </c>
      <c r="AZ2514" s="408">
        <v>0</v>
      </c>
      <c r="BA2514" s="407">
        <v>0</v>
      </c>
      <c r="BB2514" s="408">
        <v>0</v>
      </c>
      <c r="BC2514" s="407">
        <v>0</v>
      </c>
    </row>
    <row r="2515" spans="1:55" x14ac:dyDescent="0.35">
      <c r="A2515" s="385" t="str" cm="1">
        <f t="array" ref="A2515">IFERROR(_xlfn.IFS(AND(F2515="Renta Variable",O2515=1),IFERROR(MATCH(B2515,[1]RV_Det!C:C,0),"Rev"),AND(J2515="Corporativa",O2515=1,I2515="EM"),IFERROR(MATCH(B2515,[1]RF_Corps!B:B,0),"Rev"),AND(F2515="Alternativos",O2515=1),IFERROR(MATCH(B2515,[1]Rep4!C:C,0),"Rev")),"")</f>
        <v/>
      </c>
      <c r="B2515" s="448" t="s">
        <v>6677</v>
      </c>
      <c r="C2515" s="449" t="s">
        <v>6678</v>
      </c>
      <c r="D2515" s="440"/>
      <c r="E2515" s="396" t="s">
        <v>6675</v>
      </c>
      <c r="F2515" s="397" t="s">
        <v>5303</v>
      </c>
      <c r="G2515" s="398" t="s">
        <v>43</v>
      </c>
      <c r="H2515" s="399" t="s">
        <v>6676</v>
      </c>
      <c r="I2515" s="399" t="s">
        <v>48</v>
      </c>
      <c r="J2515" s="399" t="s">
        <v>600</v>
      </c>
      <c r="K2515" s="396" t="s">
        <v>600</v>
      </c>
      <c r="L2515" s="400" t="str">
        <f>IF(ISERROR(MATCH(M2515,M$10:M2514,0)),M2515,"")</f>
        <v/>
      </c>
      <c r="M2515" s="401" t="str">
        <f>IF(B2515="","",IF(ISERROR(MATCH(F2515&amp;"_"&amp;G2515&amp;"_"&amp;H2515&amp;"_"&amp;I2515&amp;"_"&amp;J2515&amp;IF(K2515="","","_"&amp;K2515),[1]CatGlob!$B:$B,0)),F2515&amp;"_"&amp;G2515&amp;"_"&amp;H2515&amp;"_"&amp;I2515&amp;"_"&amp;J2515&amp;IF(K2515="","","_"&amp;K2515),INDEX([1]CatGlob!$C:$C,MATCH(F2515&amp;"_"&amp;G2515&amp;"_"&amp;H2515&amp;"_"&amp;I2515&amp;"_"&amp;J2515&amp;IF(K2515="","","_"&amp;K2515),[1]CatGlob!$B:$B,0))))</f>
        <v>DER_RV_FUT_US</v>
      </c>
      <c r="N2515" s="402" t="str">
        <f t="shared" si="79"/>
        <v/>
      </c>
      <c r="O2515" s="402" t="str">
        <f t="shared" si="78"/>
        <v/>
      </c>
      <c r="P2515" s="401" t="str">
        <f>IF(LEN(B2515)&gt;8,INDEX([1]CatGlob!$X:$X,MATCH(M2515,[1]CatGlob!$W:$W,0)),"")</f>
        <v>INTER</v>
      </c>
      <c r="Q2515" s="403" t="str">
        <f>INDEX([1]CatGlob!P:P,MATCH(M2515,[1]CatGlob!O:O,0))</f>
        <v>RVI</v>
      </c>
      <c r="R2515" s="403" t="s">
        <v>601</v>
      </c>
      <c r="S2515" s="403" t="s">
        <v>601</v>
      </c>
      <c r="T2515" s="403" t="str">
        <f>INDEX([1]CatGlob!$D:$D,MATCH($M2515,[1]CatGlob!$C:$C,0))</f>
        <v>US</v>
      </c>
      <c r="U2515" s="403" t="s">
        <v>1293</v>
      </c>
      <c r="V2515" s="404" t="str">
        <f>INDEX([1]CatGlob!$F:$F,MATCH($M2515,[1]CatGlob!$C:$C,0))</f>
        <v>-</v>
      </c>
      <c r="W2515" s="405"/>
      <c r="X2515" s="406">
        <v>0</v>
      </c>
      <c r="Y2515" s="407">
        <v>0</v>
      </c>
      <c r="Z2515" s="408">
        <v>0</v>
      </c>
      <c r="AA2515" s="407">
        <v>0</v>
      </c>
      <c r="AB2515" s="408">
        <v>0</v>
      </c>
      <c r="AC2515" s="407">
        <v>0</v>
      </c>
      <c r="AD2515" s="408">
        <v>0</v>
      </c>
      <c r="AE2515" s="407">
        <v>0</v>
      </c>
      <c r="AF2515" s="408">
        <v>0</v>
      </c>
      <c r="AG2515" s="407">
        <v>0</v>
      </c>
      <c r="AI2515" s="406">
        <v>0</v>
      </c>
      <c r="AJ2515" s="407">
        <v>0</v>
      </c>
      <c r="AK2515" s="408">
        <v>0</v>
      </c>
      <c r="AL2515" s="407">
        <v>0</v>
      </c>
      <c r="AM2515" s="408">
        <v>0</v>
      </c>
      <c r="AN2515" s="407">
        <v>0</v>
      </c>
      <c r="AO2515" s="408">
        <v>0</v>
      </c>
      <c r="AP2515" s="407">
        <v>0</v>
      </c>
      <c r="AQ2515" s="408">
        <v>0</v>
      </c>
      <c r="AR2515" s="407">
        <v>0</v>
      </c>
      <c r="AT2515" s="406">
        <v>0</v>
      </c>
      <c r="AU2515" s="407">
        <v>0</v>
      </c>
      <c r="AV2515" s="408">
        <v>0</v>
      </c>
      <c r="AW2515" s="407">
        <v>0</v>
      </c>
      <c r="AX2515" s="408">
        <v>0</v>
      </c>
      <c r="AY2515" s="407">
        <v>0</v>
      </c>
      <c r="AZ2515" s="408">
        <v>0</v>
      </c>
      <c r="BA2515" s="407">
        <v>0</v>
      </c>
      <c r="BB2515" s="408">
        <v>0</v>
      </c>
      <c r="BC2515" s="407">
        <v>0</v>
      </c>
    </row>
    <row r="2516" spans="1:55" x14ac:dyDescent="0.35">
      <c r="A2516" s="385" t="str" cm="1">
        <f t="array" ref="A2516">IFERROR(_xlfn.IFS(AND(F2516="Renta Variable",O2516=1),IFERROR(MATCH(B2516,[1]RV_Det!C:C,0),"Rev"),AND(J2516="Corporativa",O2516=1,I2516="EM"),IFERROR(MATCH(B2516,[1]RF_Corps!B:B,0),"Rev"),AND(F2516="Alternativos",O2516=1),IFERROR(MATCH(B2516,[1]Rep4!C:C,0),"Rev")),"")</f>
        <v/>
      </c>
      <c r="B2516" s="448" t="s">
        <v>6679</v>
      </c>
      <c r="C2516" s="449" t="s">
        <v>6680</v>
      </c>
      <c r="D2516" s="440"/>
      <c r="E2516" s="396" t="s">
        <v>6675</v>
      </c>
      <c r="F2516" s="397" t="s">
        <v>5303</v>
      </c>
      <c r="G2516" s="398" t="s">
        <v>43</v>
      </c>
      <c r="H2516" s="399" t="s">
        <v>6676</v>
      </c>
      <c r="I2516" s="399" t="s">
        <v>48</v>
      </c>
      <c r="J2516" s="399" t="s">
        <v>600</v>
      </c>
      <c r="K2516" s="396" t="s">
        <v>600</v>
      </c>
      <c r="L2516" s="400" t="str">
        <f>IF(ISERROR(MATCH(M2516,M$10:M2515,0)),M2516,"")</f>
        <v/>
      </c>
      <c r="M2516" s="401" t="str">
        <f>IF(B2516="","",IF(ISERROR(MATCH(F2516&amp;"_"&amp;G2516&amp;"_"&amp;H2516&amp;"_"&amp;I2516&amp;"_"&amp;J2516&amp;IF(K2516="","","_"&amp;K2516),[1]CatGlob!$B:$B,0)),F2516&amp;"_"&amp;G2516&amp;"_"&amp;H2516&amp;"_"&amp;I2516&amp;"_"&amp;J2516&amp;IF(K2516="","","_"&amp;K2516),INDEX([1]CatGlob!$C:$C,MATCH(F2516&amp;"_"&amp;G2516&amp;"_"&amp;H2516&amp;"_"&amp;I2516&amp;"_"&amp;J2516&amp;IF(K2516="","","_"&amp;K2516),[1]CatGlob!$B:$B,0))))</f>
        <v>DER_RV_FUT_US</v>
      </c>
      <c r="N2516" s="402" t="str">
        <f t="shared" si="79"/>
        <v/>
      </c>
      <c r="O2516" s="402" t="str">
        <f t="shared" si="78"/>
        <v/>
      </c>
      <c r="P2516" s="401" t="str">
        <f>IF(LEN(B2516)&gt;8,INDEX([1]CatGlob!$X:$X,MATCH(M2516,[1]CatGlob!$W:$W,0)),"")</f>
        <v>INTER</v>
      </c>
      <c r="Q2516" s="403" t="str">
        <f>INDEX([1]CatGlob!P:P,MATCH(M2516,[1]CatGlob!O:O,0))</f>
        <v>RVI</v>
      </c>
      <c r="R2516" s="403" t="s">
        <v>601</v>
      </c>
      <c r="S2516" s="403" t="s">
        <v>601</v>
      </c>
      <c r="T2516" s="403" t="str">
        <f>INDEX([1]CatGlob!$D:$D,MATCH($M2516,[1]CatGlob!$C:$C,0))</f>
        <v>US</v>
      </c>
      <c r="U2516" s="403" t="s">
        <v>1293</v>
      </c>
      <c r="V2516" s="404" t="str">
        <f>INDEX([1]CatGlob!$F:$F,MATCH($M2516,[1]CatGlob!$C:$C,0))</f>
        <v>-</v>
      </c>
      <c r="W2516" s="405"/>
      <c r="X2516" s="406">
        <v>0</v>
      </c>
      <c r="Y2516" s="407">
        <v>0</v>
      </c>
      <c r="Z2516" s="408">
        <v>0</v>
      </c>
      <c r="AA2516" s="407">
        <v>0</v>
      </c>
      <c r="AB2516" s="408">
        <v>0</v>
      </c>
      <c r="AC2516" s="407">
        <v>0</v>
      </c>
      <c r="AD2516" s="408">
        <v>0</v>
      </c>
      <c r="AE2516" s="407">
        <v>0</v>
      </c>
      <c r="AF2516" s="408">
        <v>0</v>
      </c>
      <c r="AG2516" s="407">
        <v>0</v>
      </c>
      <c r="AI2516" s="406">
        <v>0</v>
      </c>
      <c r="AJ2516" s="407">
        <v>0</v>
      </c>
      <c r="AK2516" s="408">
        <v>0</v>
      </c>
      <c r="AL2516" s="407">
        <v>0</v>
      </c>
      <c r="AM2516" s="408">
        <v>0</v>
      </c>
      <c r="AN2516" s="407">
        <v>0</v>
      </c>
      <c r="AO2516" s="408">
        <v>0</v>
      </c>
      <c r="AP2516" s="407">
        <v>0</v>
      </c>
      <c r="AQ2516" s="408">
        <v>0</v>
      </c>
      <c r="AR2516" s="407">
        <v>0</v>
      </c>
      <c r="AT2516" s="406">
        <v>0</v>
      </c>
      <c r="AU2516" s="407">
        <v>0</v>
      </c>
      <c r="AV2516" s="408">
        <v>0</v>
      </c>
      <c r="AW2516" s="407">
        <v>0</v>
      </c>
      <c r="AX2516" s="408">
        <v>0</v>
      </c>
      <c r="AY2516" s="407">
        <v>0</v>
      </c>
      <c r="AZ2516" s="408">
        <v>0</v>
      </c>
      <c r="BA2516" s="407">
        <v>0</v>
      </c>
      <c r="BB2516" s="408">
        <v>0</v>
      </c>
      <c r="BC2516" s="407">
        <v>0</v>
      </c>
    </row>
    <row r="2517" spans="1:55" x14ac:dyDescent="0.35">
      <c r="A2517" s="385" t="str" cm="1">
        <f t="array" ref="A2517">IFERROR(_xlfn.IFS(AND(F2517="Renta Variable",O2517=1),IFERROR(MATCH(B2517,[1]RV_Det!C:C,0),"Rev"),AND(J2517="Corporativa",O2517=1,I2517="EM"),IFERROR(MATCH(B2517,[1]RF_Corps!B:B,0),"Rev"),AND(F2517="Alternativos",O2517=1),IFERROR(MATCH(B2517,[1]Rep4!C:C,0),"Rev")),"")</f>
        <v/>
      </c>
      <c r="B2517" s="448" t="s">
        <v>6681</v>
      </c>
      <c r="C2517" s="449" t="s">
        <v>6682</v>
      </c>
      <c r="D2517" s="440"/>
      <c r="E2517" s="396" t="s">
        <v>6675</v>
      </c>
      <c r="F2517" s="397" t="s">
        <v>5303</v>
      </c>
      <c r="G2517" s="398" t="s">
        <v>43</v>
      </c>
      <c r="H2517" s="399" t="s">
        <v>6676</v>
      </c>
      <c r="I2517" s="399" t="s">
        <v>48</v>
      </c>
      <c r="J2517" s="399" t="s">
        <v>600</v>
      </c>
      <c r="K2517" s="396" t="s">
        <v>600</v>
      </c>
      <c r="L2517" s="400" t="str">
        <f>IF(ISERROR(MATCH(M2517,M$10:M2516,0)),M2517,"")</f>
        <v/>
      </c>
      <c r="M2517" s="401" t="str">
        <f>IF(B2517="","",IF(ISERROR(MATCH(F2517&amp;"_"&amp;G2517&amp;"_"&amp;H2517&amp;"_"&amp;I2517&amp;"_"&amp;J2517&amp;IF(K2517="","","_"&amp;K2517),[1]CatGlob!$B:$B,0)),F2517&amp;"_"&amp;G2517&amp;"_"&amp;H2517&amp;"_"&amp;I2517&amp;"_"&amp;J2517&amp;IF(K2517="","","_"&amp;K2517),INDEX([1]CatGlob!$C:$C,MATCH(F2517&amp;"_"&amp;G2517&amp;"_"&amp;H2517&amp;"_"&amp;I2517&amp;"_"&amp;J2517&amp;IF(K2517="","","_"&amp;K2517),[1]CatGlob!$B:$B,0))))</f>
        <v>DER_RV_FUT_US</v>
      </c>
      <c r="N2517" s="402" t="str">
        <f t="shared" si="79"/>
        <v/>
      </c>
      <c r="O2517" s="402" t="str">
        <f t="shared" si="78"/>
        <v/>
      </c>
      <c r="P2517" s="401" t="str">
        <f>IF(LEN(B2517)&gt;8,INDEX([1]CatGlob!$X:$X,MATCH(M2517,[1]CatGlob!$W:$W,0)),"")</f>
        <v>INTER</v>
      </c>
      <c r="Q2517" s="403" t="str">
        <f>INDEX([1]CatGlob!P:P,MATCH(M2517,[1]CatGlob!O:O,0))</f>
        <v>RVI</v>
      </c>
      <c r="R2517" s="403" t="s">
        <v>601</v>
      </c>
      <c r="S2517" s="403" t="s">
        <v>601</v>
      </c>
      <c r="T2517" s="403" t="str">
        <f>INDEX([1]CatGlob!$D:$D,MATCH($M2517,[1]CatGlob!$C:$C,0))</f>
        <v>US</v>
      </c>
      <c r="U2517" s="403" t="s">
        <v>1293</v>
      </c>
      <c r="V2517" s="404" t="str">
        <f>INDEX([1]CatGlob!$F:$F,MATCH($M2517,[1]CatGlob!$C:$C,0))</f>
        <v>-</v>
      </c>
      <c r="W2517" s="405"/>
      <c r="X2517" s="406">
        <v>0</v>
      </c>
      <c r="Y2517" s="407">
        <v>0</v>
      </c>
      <c r="Z2517" s="408">
        <v>0</v>
      </c>
      <c r="AA2517" s="407">
        <v>0</v>
      </c>
      <c r="AB2517" s="408">
        <v>0</v>
      </c>
      <c r="AC2517" s="407">
        <v>0</v>
      </c>
      <c r="AD2517" s="408">
        <v>0</v>
      </c>
      <c r="AE2517" s="407">
        <v>0</v>
      </c>
      <c r="AF2517" s="408">
        <v>0</v>
      </c>
      <c r="AG2517" s="407">
        <v>0</v>
      </c>
      <c r="AI2517" s="406">
        <v>0</v>
      </c>
      <c r="AJ2517" s="407">
        <v>0</v>
      </c>
      <c r="AK2517" s="408">
        <v>0</v>
      </c>
      <c r="AL2517" s="407">
        <v>0</v>
      </c>
      <c r="AM2517" s="408">
        <v>0</v>
      </c>
      <c r="AN2517" s="407">
        <v>0</v>
      </c>
      <c r="AO2517" s="408">
        <v>0</v>
      </c>
      <c r="AP2517" s="407">
        <v>0</v>
      </c>
      <c r="AQ2517" s="408">
        <v>0</v>
      </c>
      <c r="AR2517" s="407">
        <v>0</v>
      </c>
      <c r="AT2517" s="406">
        <v>0</v>
      </c>
      <c r="AU2517" s="407">
        <v>0</v>
      </c>
      <c r="AV2517" s="408">
        <v>0</v>
      </c>
      <c r="AW2517" s="407">
        <v>0</v>
      </c>
      <c r="AX2517" s="408">
        <v>0</v>
      </c>
      <c r="AY2517" s="407">
        <v>0</v>
      </c>
      <c r="AZ2517" s="408">
        <v>0</v>
      </c>
      <c r="BA2517" s="407">
        <v>0</v>
      </c>
      <c r="BB2517" s="408">
        <v>0</v>
      </c>
      <c r="BC2517" s="407">
        <v>0</v>
      </c>
    </row>
    <row r="2518" spans="1:55" x14ac:dyDescent="0.35">
      <c r="A2518" s="385" t="str" cm="1">
        <f t="array" ref="A2518">IFERROR(_xlfn.IFS(AND(F2518="Renta Variable",O2518=1),IFERROR(MATCH(B2518,[1]RV_Det!C:C,0),"Rev"),AND(J2518="Corporativa",O2518=1,I2518="EM"),IFERROR(MATCH(B2518,[1]RF_Corps!B:B,0),"Rev"),AND(F2518="Alternativos",O2518=1),IFERROR(MATCH(B2518,[1]Rep4!C:C,0),"Rev")),"")</f>
        <v/>
      </c>
      <c r="B2518" s="448" t="s">
        <v>6683</v>
      </c>
      <c r="C2518" s="449" t="s">
        <v>6684</v>
      </c>
      <c r="D2518" s="440"/>
      <c r="E2518" s="396" t="s">
        <v>6675</v>
      </c>
      <c r="F2518" s="397" t="s">
        <v>5303</v>
      </c>
      <c r="G2518" s="398" t="s">
        <v>442</v>
      </c>
      <c r="H2518" s="399" t="s">
        <v>6676</v>
      </c>
      <c r="I2518" s="399" t="s">
        <v>48</v>
      </c>
      <c r="J2518" s="399" t="s">
        <v>600</v>
      </c>
      <c r="K2518" s="396" t="s">
        <v>600</v>
      </c>
      <c r="L2518" s="400" t="str">
        <f>IF(ISERROR(MATCH(M2518,M$10:M2517,0)),M2518,"")</f>
        <v>DER_RF_FUT_US</v>
      </c>
      <c r="M2518" s="401" t="str">
        <f>IF(B2518="","",IF(ISERROR(MATCH(F2518&amp;"_"&amp;G2518&amp;"_"&amp;H2518&amp;"_"&amp;I2518&amp;"_"&amp;J2518&amp;IF(K2518="","","_"&amp;K2518),[1]CatGlob!$B:$B,0)),F2518&amp;"_"&amp;G2518&amp;"_"&amp;H2518&amp;"_"&amp;I2518&amp;"_"&amp;J2518&amp;IF(K2518="","","_"&amp;K2518),INDEX([1]CatGlob!$C:$C,MATCH(F2518&amp;"_"&amp;G2518&amp;"_"&amp;H2518&amp;"_"&amp;I2518&amp;"_"&amp;J2518&amp;IF(K2518="","","_"&amp;K2518),[1]CatGlob!$B:$B,0))))</f>
        <v>DER_RF_FUT_US</v>
      </c>
      <c r="N2518" s="402" t="str">
        <f t="shared" si="79"/>
        <v/>
      </c>
      <c r="O2518" s="402" t="str">
        <f t="shared" si="78"/>
        <v/>
      </c>
      <c r="P2518" s="401" t="str">
        <f>IF(LEN(B2518)&gt;8,INDEX([1]CatGlob!$X:$X,MATCH(M2518,[1]CatGlob!$W:$W,0)),"")</f>
        <v>INTER</v>
      </c>
      <c r="Q2518" s="403" t="str">
        <f>INDEX([1]CatGlob!P:P,MATCH(M2518,[1]CatGlob!O:O,0))</f>
        <v>RVI</v>
      </c>
      <c r="R2518" s="403" t="s">
        <v>601</v>
      </c>
      <c r="S2518" s="403" t="s">
        <v>601</v>
      </c>
      <c r="T2518" s="403" t="str">
        <f>INDEX([1]CatGlob!$D:$D,MATCH($M2518,[1]CatGlob!$C:$C,0))</f>
        <v>DMGD</v>
      </c>
      <c r="U2518" s="403" t="s">
        <v>1293</v>
      </c>
      <c r="V2518" s="404" t="str">
        <f>INDEX([1]CatGlob!$F:$F,MATCH($M2518,[1]CatGlob!$C:$C,0))</f>
        <v>-</v>
      </c>
      <c r="W2518" s="405"/>
      <c r="X2518" s="406">
        <v>0</v>
      </c>
      <c r="Y2518" s="407">
        <v>0</v>
      </c>
      <c r="Z2518" s="408">
        <v>0</v>
      </c>
      <c r="AA2518" s="407">
        <v>0</v>
      </c>
      <c r="AB2518" s="408">
        <v>0</v>
      </c>
      <c r="AC2518" s="407">
        <v>0</v>
      </c>
      <c r="AD2518" s="408">
        <v>0</v>
      </c>
      <c r="AE2518" s="407">
        <v>0</v>
      </c>
      <c r="AF2518" s="408">
        <v>0</v>
      </c>
      <c r="AG2518" s="407">
        <v>0</v>
      </c>
      <c r="AI2518" s="406">
        <v>0</v>
      </c>
      <c r="AJ2518" s="407">
        <v>0</v>
      </c>
      <c r="AK2518" s="408">
        <v>0</v>
      </c>
      <c r="AL2518" s="407">
        <v>0</v>
      </c>
      <c r="AM2518" s="408">
        <v>0</v>
      </c>
      <c r="AN2518" s="407">
        <v>0</v>
      </c>
      <c r="AO2518" s="408">
        <v>0</v>
      </c>
      <c r="AP2518" s="407">
        <v>0</v>
      </c>
      <c r="AQ2518" s="408">
        <v>0</v>
      </c>
      <c r="AR2518" s="407">
        <v>0</v>
      </c>
      <c r="AT2518" s="406">
        <v>0</v>
      </c>
      <c r="AU2518" s="407">
        <v>0</v>
      </c>
      <c r="AV2518" s="408">
        <v>0</v>
      </c>
      <c r="AW2518" s="407">
        <v>0</v>
      </c>
      <c r="AX2518" s="408">
        <v>0</v>
      </c>
      <c r="AY2518" s="407">
        <v>0</v>
      </c>
      <c r="AZ2518" s="408">
        <v>0</v>
      </c>
      <c r="BA2518" s="407">
        <v>0</v>
      </c>
      <c r="BB2518" s="408">
        <v>0</v>
      </c>
      <c r="BC2518" s="407">
        <v>0</v>
      </c>
    </row>
    <row r="2519" spans="1:55" x14ac:dyDescent="0.35">
      <c r="A2519" s="385" t="str" cm="1">
        <f t="array" ref="A2519">IFERROR(_xlfn.IFS(AND(F2519="Renta Variable",O2519=1),IFERROR(MATCH(B2519,[1]RV_Det!C:C,0),"Rev"),AND(J2519="Corporativa",O2519=1,I2519="EM"),IFERROR(MATCH(B2519,[1]RF_Corps!B:B,0),"Rev"),AND(F2519="Alternativos",O2519=1),IFERROR(MATCH(B2519,[1]Rep4!C:C,0),"Rev")),"")</f>
        <v/>
      </c>
      <c r="B2519" s="448" t="s">
        <v>6685</v>
      </c>
      <c r="C2519" s="449" t="s">
        <v>6686</v>
      </c>
      <c r="D2519" s="440"/>
      <c r="E2519" s="396" t="s">
        <v>6675</v>
      </c>
      <c r="F2519" s="397" t="s">
        <v>5303</v>
      </c>
      <c r="G2519" s="398" t="s">
        <v>442</v>
      </c>
      <c r="H2519" s="399" t="s">
        <v>6676</v>
      </c>
      <c r="I2519" s="399" t="s">
        <v>48</v>
      </c>
      <c r="J2519" s="399" t="s">
        <v>600</v>
      </c>
      <c r="K2519" s="396" t="s">
        <v>600</v>
      </c>
      <c r="L2519" s="400" t="str">
        <f>IF(ISERROR(MATCH(M2519,M$10:M2518,0)),M2519,"")</f>
        <v/>
      </c>
      <c r="M2519" s="401" t="str">
        <f>IF(B2519="","",IF(ISERROR(MATCH(F2519&amp;"_"&amp;G2519&amp;"_"&amp;H2519&amp;"_"&amp;I2519&amp;"_"&amp;J2519&amp;IF(K2519="","","_"&amp;K2519),[1]CatGlob!$B:$B,0)),F2519&amp;"_"&amp;G2519&amp;"_"&amp;H2519&amp;"_"&amp;I2519&amp;"_"&amp;J2519&amp;IF(K2519="","","_"&amp;K2519),INDEX([1]CatGlob!$C:$C,MATCH(F2519&amp;"_"&amp;G2519&amp;"_"&amp;H2519&amp;"_"&amp;I2519&amp;"_"&amp;J2519&amp;IF(K2519="","","_"&amp;K2519),[1]CatGlob!$B:$B,0))))</f>
        <v>DER_RF_FUT_US</v>
      </c>
      <c r="N2519" s="402" t="str">
        <f t="shared" si="79"/>
        <v/>
      </c>
      <c r="O2519" s="402" t="str">
        <f t="shared" si="78"/>
        <v/>
      </c>
      <c r="P2519" s="401" t="str">
        <f>IF(LEN(B2519)&gt;8,INDEX([1]CatGlob!$X:$X,MATCH(M2519,[1]CatGlob!$W:$W,0)),"")</f>
        <v>INTER</v>
      </c>
      <c r="Q2519" s="403" t="str">
        <f>INDEX([1]CatGlob!P:P,MATCH(M2519,[1]CatGlob!O:O,0))</f>
        <v>RVI</v>
      </c>
      <c r="R2519" s="403" t="s">
        <v>601</v>
      </c>
      <c r="S2519" s="403" t="s">
        <v>601</v>
      </c>
      <c r="T2519" s="403" t="str">
        <f>INDEX([1]CatGlob!$D:$D,MATCH($M2519,[1]CatGlob!$C:$C,0))</f>
        <v>DMGD</v>
      </c>
      <c r="U2519" s="403" t="s">
        <v>1293</v>
      </c>
      <c r="V2519" s="404" t="str">
        <f>INDEX([1]CatGlob!$F:$F,MATCH($M2519,[1]CatGlob!$C:$C,0))</f>
        <v>-</v>
      </c>
      <c r="W2519" s="405"/>
      <c r="X2519" s="406">
        <v>0</v>
      </c>
      <c r="Y2519" s="407">
        <v>0</v>
      </c>
      <c r="Z2519" s="408">
        <v>0</v>
      </c>
      <c r="AA2519" s="407">
        <v>0</v>
      </c>
      <c r="AB2519" s="408">
        <v>0</v>
      </c>
      <c r="AC2519" s="407">
        <v>0</v>
      </c>
      <c r="AD2519" s="408">
        <v>0</v>
      </c>
      <c r="AE2519" s="407">
        <v>0</v>
      </c>
      <c r="AF2519" s="408">
        <v>0</v>
      </c>
      <c r="AG2519" s="407">
        <v>0</v>
      </c>
      <c r="AI2519" s="406">
        <v>0</v>
      </c>
      <c r="AJ2519" s="407">
        <v>0</v>
      </c>
      <c r="AK2519" s="408">
        <v>0</v>
      </c>
      <c r="AL2519" s="407">
        <v>0</v>
      </c>
      <c r="AM2519" s="408">
        <v>0</v>
      </c>
      <c r="AN2519" s="407">
        <v>0</v>
      </c>
      <c r="AO2519" s="408">
        <v>0</v>
      </c>
      <c r="AP2519" s="407">
        <v>0</v>
      </c>
      <c r="AQ2519" s="408">
        <v>0</v>
      </c>
      <c r="AR2519" s="407">
        <v>0</v>
      </c>
      <c r="AT2519" s="406">
        <v>0</v>
      </c>
      <c r="AU2519" s="407">
        <v>0</v>
      </c>
      <c r="AV2519" s="408">
        <v>0</v>
      </c>
      <c r="AW2519" s="407">
        <v>0</v>
      </c>
      <c r="AX2519" s="408">
        <v>0</v>
      </c>
      <c r="AY2519" s="407">
        <v>0</v>
      </c>
      <c r="AZ2519" s="408">
        <v>0</v>
      </c>
      <c r="BA2519" s="407">
        <v>0</v>
      </c>
      <c r="BB2519" s="408">
        <v>0</v>
      </c>
      <c r="BC2519" s="407">
        <v>0</v>
      </c>
    </row>
    <row r="2520" spans="1:55" x14ac:dyDescent="0.35">
      <c r="A2520" s="385" t="str" cm="1">
        <f t="array" ref="A2520">IFERROR(_xlfn.IFS(AND(F2520="Renta Variable",O2520=1),IFERROR(MATCH(B2520,[1]RV_Det!C:C,0),"Rev"),AND(J2520="Corporativa",O2520=1,I2520="EM"),IFERROR(MATCH(B2520,[1]RF_Corps!B:B,0),"Rev"),AND(F2520="Alternativos",O2520=1),IFERROR(MATCH(B2520,[1]Rep4!C:C,0),"Rev")),"")</f>
        <v/>
      </c>
      <c r="B2520" s="448" t="s">
        <v>6687</v>
      </c>
      <c r="C2520" s="449" t="s">
        <v>6688</v>
      </c>
      <c r="D2520" s="440"/>
      <c r="E2520" s="396" t="s">
        <v>6675</v>
      </c>
      <c r="F2520" s="397" t="s">
        <v>5303</v>
      </c>
      <c r="G2520" s="398" t="s">
        <v>442</v>
      </c>
      <c r="H2520" s="399" t="s">
        <v>6676</v>
      </c>
      <c r="I2520" s="399" t="s">
        <v>48</v>
      </c>
      <c r="J2520" s="399" t="s">
        <v>600</v>
      </c>
      <c r="K2520" s="396" t="s">
        <v>600</v>
      </c>
      <c r="L2520" s="400" t="str">
        <f>IF(ISERROR(MATCH(M2520,M$10:M2519,0)),M2520,"")</f>
        <v/>
      </c>
      <c r="M2520" s="401" t="str">
        <f>IF(B2520="","",IF(ISERROR(MATCH(F2520&amp;"_"&amp;G2520&amp;"_"&amp;H2520&amp;"_"&amp;I2520&amp;"_"&amp;J2520&amp;IF(K2520="","","_"&amp;K2520),[1]CatGlob!$B:$B,0)),F2520&amp;"_"&amp;G2520&amp;"_"&amp;H2520&amp;"_"&amp;I2520&amp;"_"&amp;J2520&amp;IF(K2520="","","_"&amp;K2520),INDEX([1]CatGlob!$C:$C,MATCH(F2520&amp;"_"&amp;G2520&amp;"_"&amp;H2520&amp;"_"&amp;I2520&amp;"_"&amp;J2520&amp;IF(K2520="","","_"&amp;K2520),[1]CatGlob!$B:$B,0))))</f>
        <v>DER_RF_FUT_US</v>
      </c>
      <c r="N2520" s="402" t="str">
        <f t="shared" si="79"/>
        <v/>
      </c>
      <c r="O2520" s="402" t="str">
        <f t="shared" si="78"/>
        <v/>
      </c>
      <c r="P2520" s="401" t="str">
        <f>IF(LEN(B2520)&gt;8,INDEX([1]CatGlob!$X:$X,MATCH(M2520,[1]CatGlob!$W:$W,0)),"")</f>
        <v>INTER</v>
      </c>
      <c r="Q2520" s="403" t="str">
        <f>INDEX([1]CatGlob!P:P,MATCH(M2520,[1]CatGlob!O:O,0))</f>
        <v>RVI</v>
      </c>
      <c r="R2520" s="403" t="s">
        <v>601</v>
      </c>
      <c r="S2520" s="403" t="s">
        <v>601</v>
      </c>
      <c r="T2520" s="403" t="str">
        <f>INDEX([1]CatGlob!$D:$D,MATCH($M2520,[1]CatGlob!$C:$C,0))</f>
        <v>DMGD</v>
      </c>
      <c r="U2520" s="403" t="s">
        <v>1293</v>
      </c>
      <c r="V2520" s="404" t="str">
        <f>INDEX([1]CatGlob!$F:$F,MATCH($M2520,[1]CatGlob!$C:$C,0))</f>
        <v>-</v>
      </c>
      <c r="W2520" s="405"/>
      <c r="X2520" s="406">
        <v>0</v>
      </c>
      <c r="Y2520" s="407">
        <v>0</v>
      </c>
      <c r="Z2520" s="408">
        <v>0</v>
      </c>
      <c r="AA2520" s="407">
        <v>0</v>
      </c>
      <c r="AB2520" s="408">
        <v>0</v>
      </c>
      <c r="AC2520" s="407">
        <v>0</v>
      </c>
      <c r="AD2520" s="408">
        <v>0</v>
      </c>
      <c r="AE2520" s="407">
        <v>0</v>
      </c>
      <c r="AF2520" s="408">
        <v>0</v>
      </c>
      <c r="AG2520" s="407">
        <v>0</v>
      </c>
      <c r="AI2520" s="406">
        <v>0</v>
      </c>
      <c r="AJ2520" s="407">
        <v>0</v>
      </c>
      <c r="AK2520" s="408">
        <v>0</v>
      </c>
      <c r="AL2520" s="407">
        <v>0</v>
      </c>
      <c r="AM2520" s="408">
        <v>0</v>
      </c>
      <c r="AN2520" s="407">
        <v>0</v>
      </c>
      <c r="AO2520" s="408">
        <v>0</v>
      </c>
      <c r="AP2520" s="407">
        <v>0</v>
      </c>
      <c r="AQ2520" s="408">
        <v>0</v>
      </c>
      <c r="AR2520" s="407">
        <v>0</v>
      </c>
      <c r="AT2520" s="406">
        <v>0</v>
      </c>
      <c r="AU2520" s="407">
        <v>0</v>
      </c>
      <c r="AV2520" s="408">
        <v>0</v>
      </c>
      <c r="AW2520" s="407">
        <v>0</v>
      </c>
      <c r="AX2520" s="408">
        <v>0</v>
      </c>
      <c r="AY2520" s="407">
        <v>0</v>
      </c>
      <c r="AZ2520" s="408">
        <v>0</v>
      </c>
      <c r="BA2520" s="407">
        <v>0</v>
      </c>
      <c r="BB2520" s="408">
        <v>0</v>
      </c>
      <c r="BC2520" s="407">
        <v>0</v>
      </c>
    </row>
    <row r="2521" spans="1:55" x14ac:dyDescent="0.35">
      <c r="A2521" s="385" t="str" cm="1">
        <f t="array" ref="A2521">IFERROR(_xlfn.IFS(AND(F2521="Renta Variable",O2521=1),IFERROR(MATCH(B2521,[1]RV_Det!C:C,0),"Rev"),AND(J2521="Corporativa",O2521=1,I2521="EM"),IFERROR(MATCH(B2521,[1]RF_Corps!B:B,0),"Rev"),AND(F2521="Alternativos",O2521=1),IFERROR(MATCH(B2521,[1]Rep4!C:C,0),"Rev")),"")</f>
        <v/>
      </c>
      <c r="B2521" s="448" t="s">
        <v>6689</v>
      </c>
      <c r="C2521" s="449" t="s">
        <v>6690</v>
      </c>
      <c r="D2521" s="440"/>
      <c r="E2521" s="396" t="str">
        <f>IF(B2521="","",INDEX([1]CatGlob!$S:$S,IFERROR(MATCH(MID(B2521,7,1),[1]CatGlob!$R:$R,0),MATCH(MID(B2521,1,2),[1]CatGlob!$R:$R,0))))</f>
        <v>FUT</v>
      </c>
      <c r="F2521" s="397" t="s">
        <v>5303</v>
      </c>
      <c r="G2521" s="398" t="s">
        <v>442</v>
      </c>
      <c r="H2521" s="399" t="s">
        <v>6676</v>
      </c>
      <c r="I2521" s="399" t="s">
        <v>48</v>
      </c>
      <c r="J2521" s="399" t="s">
        <v>600</v>
      </c>
      <c r="K2521" s="396" t="s">
        <v>600</v>
      </c>
      <c r="L2521" s="400" t="str">
        <f>IF(ISERROR(MATCH(M2521,M$10:M2520,0)),M2521,"")</f>
        <v/>
      </c>
      <c r="M2521" s="401" t="str">
        <f>IF(B2521="","",IF(ISERROR(MATCH(F2521&amp;"_"&amp;G2521&amp;"_"&amp;H2521&amp;"_"&amp;I2521&amp;"_"&amp;J2521&amp;IF(K2521="","","_"&amp;K2521),[1]CatGlob!$B:$B,0)),F2521&amp;"_"&amp;G2521&amp;"_"&amp;H2521&amp;"_"&amp;I2521&amp;"_"&amp;J2521&amp;IF(K2521="","","_"&amp;K2521),INDEX([1]CatGlob!$C:$C,MATCH(F2521&amp;"_"&amp;G2521&amp;"_"&amp;H2521&amp;"_"&amp;I2521&amp;"_"&amp;J2521&amp;IF(K2521="","","_"&amp;K2521),[1]CatGlob!$B:$B,0))))</f>
        <v>DER_RF_FUT_US</v>
      </c>
      <c r="N2521" s="402" t="str">
        <f t="shared" si="79"/>
        <v/>
      </c>
      <c r="O2521" s="402" t="str">
        <f t="shared" si="78"/>
        <v/>
      </c>
      <c r="P2521" s="401" t="str">
        <f>IF(LEN(B2521)&gt;8,INDEX([1]CatGlob!$X:$X,MATCH(M2521,[1]CatGlob!$W:$W,0)),"")</f>
        <v>INTER</v>
      </c>
      <c r="Q2521" s="403" t="str">
        <f>INDEX([1]CatGlob!P:P,MATCH(M2521,[1]CatGlob!O:O,0))</f>
        <v>RVI</v>
      </c>
      <c r="R2521" s="403" t="s">
        <v>601</v>
      </c>
      <c r="S2521" s="403" t="s">
        <v>601</v>
      </c>
      <c r="T2521" s="403" t="str">
        <f>INDEX([1]CatGlob!$D:$D,MATCH($M2521,[1]CatGlob!$C:$C,0))</f>
        <v>DMGD</v>
      </c>
      <c r="U2521" s="403" t="s">
        <v>1293</v>
      </c>
      <c r="V2521" s="404" t="str">
        <f>INDEX([1]CatGlob!$F:$F,MATCH($M2521,[1]CatGlob!$C:$C,0))</f>
        <v>-</v>
      </c>
      <c r="W2521" s="405"/>
      <c r="X2521" s="406">
        <v>0</v>
      </c>
      <c r="Y2521" s="407">
        <v>0</v>
      </c>
      <c r="Z2521" s="408">
        <v>0</v>
      </c>
      <c r="AA2521" s="407">
        <v>0</v>
      </c>
      <c r="AB2521" s="408">
        <v>0</v>
      </c>
      <c r="AC2521" s="407">
        <v>0</v>
      </c>
      <c r="AD2521" s="408">
        <v>0</v>
      </c>
      <c r="AE2521" s="407">
        <v>0</v>
      </c>
      <c r="AF2521" s="408">
        <v>0</v>
      </c>
      <c r="AG2521" s="407">
        <v>0</v>
      </c>
      <c r="AI2521" s="406">
        <v>0</v>
      </c>
      <c r="AJ2521" s="407">
        <v>0</v>
      </c>
      <c r="AK2521" s="408">
        <v>0</v>
      </c>
      <c r="AL2521" s="407">
        <v>0</v>
      </c>
      <c r="AM2521" s="408">
        <v>0</v>
      </c>
      <c r="AN2521" s="407">
        <v>0</v>
      </c>
      <c r="AO2521" s="408">
        <v>0</v>
      </c>
      <c r="AP2521" s="407">
        <v>0</v>
      </c>
      <c r="AQ2521" s="408">
        <v>0</v>
      </c>
      <c r="AR2521" s="407">
        <v>0</v>
      </c>
      <c r="AT2521" s="406">
        <v>0</v>
      </c>
      <c r="AU2521" s="407">
        <v>0</v>
      </c>
      <c r="AV2521" s="408">
        <v>0</v>
      </c>
      <c r="AW2521" s="407">
        <v>0</v>
      </c>
      <c r="AX2521" s="408">
        <v>0</v>
      </c>
      <c r="AY2521" s="407">
        <v>0</v>
      </c>
      <c r="AZ2521" s="408">
        <v>0</v>
      </c>
      <c r="BA2521" s="407">
        <v>0</v>
      </c>
      <c r="BB2521" s="408">
        <v>0</v>
      </c>
      <c r="BC2521" s="407">
        <v>0</v>
      </c>
    </row>
    <row r="2522" spans="1:55" x14ac:dyDescent="0.35">
      <c r="A2522" s="385" t="str" cm="1">
        <f t="array" ref="A2522">IFERROR(_xlfn.IFS(AND(F2522="Renta Variable",O2522=1),IFERROR(MATCH(B2522,[1]RV_Det!C:C,0),"Rev"),AND(J2522="Corporativa",O2522=1,I2522="EM"),IFERROR(MATCH(B2522,[1]RF_Corps!B:B,0),"Rev"),AND(F2522="Alternativos",O2522=1),IFERROR(MATCH(B2522,[1]Rep4!C:C,0),"Rev")),"")</f>
        <v/>
      </c>
      <c r="B2522" s="448" t="s">
        <v>6691</v>
      </c>
      <c r="C2522" s="449" t="s">
        <v>6692</v>
      </c>
      <c r="D2522" s="440"/>
      <c r="E2522" s="396" t="str">
        <f>IF(B2522="","",INDEX([1]CatGlob!$S:$S,IFERROR(MATCH(MID(B2522,7,1),[1]CatGlob!$R:$R,0),MATCH(MID(B2522,1,2),[1]CatGlob!$R:$R,0))))</f>
        <v>FUT</v>
      </c>
      <c r="F2522" s="397" t="s">
        <v>5303</v>
      </c>
      <c r="G2522" s="398" t="s">
        <v>442</v>
      </c>
      <c r="H2522" s="399" t="s">
        <v>6676</v>
      </c>
      <c r="I2522" s="399" t="s">
        <v>48</v>
      </c>
      <c r="J2522" s="399" t="s">
        <v>600</v>
      </c>
      <c r="K2522" s="396" t="s">
        <v>600</v>
      </c>
      <c r="L2522" s="400" t="str">
        <f>IF(ISERROR(MATCH(M2522,M$10:M2521,0)),M2522,"")</f>
        <v/>
      </c>
      <c r="M2522" s="401" t="str">
        <f>IF(B2522="","",IF(ISERROR(MATCH(F2522&amp;"_"&amp;G2522&amp;"_"&amp;H2522&amp;"_"&amp;I2522&amp;"_"&amp;J2522&amp;IF(K2522="","","_"&amp;K2522),[1]CatGlob!$B:$B,0)),F2522&amp;"_"&amp;G2522&amp;"_"&amp;H2522&amp;"_"&amp;I2522&amp;"_"&amp;J2522&amp;IF(K2522="","","_"&amp;K2522),INDEX([1]CatGlob!$C:$C,MATCH(F2522&amp;"_"&amp;G2522&amp;"_"&amp;H2522&amp;"_"&amp;I2522&amp;"_"&amp;J2522&amp;IF(K2522="","","_"&amp;K2522),[1]CatGlob!$B:$B,0))))</f>
        <v>DER_RF_FUT_US</v>
      </c>
      <c r="N2522" s="402" t="str">
        <f t="shared" si="79"/>
        <v/>
      </c>
      <c r="O2522" s="402" t="str">
        <f t="shared" si="78"/>
        <v/>
      </c>
      <c r="P2522" s="401" t="str">
        <f>IF(LEN(B2522)&gt;8,INDEX([1]CatGlob!$X:$X,MATCH(M2522,[1]CatGlob!$W:$W,0)),"")</f>
        <v>INTER</v>
      </c>
      <c r="Q2522" s="403" t="str">
        <f>INDEX([1]CatGlob!P:P,MATCH(M2522,[1]CatGlob!O:O,0))</f>
        <v>RVI</v>
      </c>
      <c r="R2522" s="403" t="s">
        <v>601</v>
      </c>
      <c r="S2522" s="403" t="s">
        <v>601</v>
      </c>
      <c r="T2522" s="403" t="str">
        <f>INDEX([1]CatGlob!$D:$D,MATCH($M2522,[1]CatGlob!$C:$C,0))</f>
        <v>DMGD</v>
      </c>
      <c r="U2522" s="403" t="s">
        <v>1293</v>
      </c>
      <c r="V2522" s="404" t="str">
        <f>INDEX([1]CatGlob!$F:$F,MATCH($M2522,[1]CatGlob!$C:$C,0))</f>
        <v>-</v>
      </c>
      <c r="W2522" s="405"/>
      <c r="X2522" s="406">
        <v>0</v>
      </c>
      <c r="Y2522" s="407">
        <v>0</v>
      </c>
      <c r="Z2522" s="408">
        <v>0</v>
      </c>
      <c r="AA2522" s="407">
        <v>0</v>
      </c>
      <c r="AB2522" s="408">
        <v>0</v>
      </c>
      <c r="AC2522" s="407">
        <v>0</v>
      </c>
      <c r="AD2522" s="408">
        <v>0</v>
      </c>
      <c r="AE2522" s="407">
        <v>0</v>
      </c>
      <c r="AF2522" s="408">
        <v>0</v>
      </c>
      <c r="AG2522" s="407">
        <v>0</v>
      </c>
      <c r="AI2522" s="406">
        <v>0</v>
      </c>
      <c r="AJ2522" s="407">
        <v>0</v>
      </c>
      <c r="AK2522" s="408">
        <v>0</v>
      </c>
      <c r="AL2522" s="407">
        <v>0</v>
      </c>
      <c r="AM2522" s="408">
        <v>0</v>
      </c>
      <c r="AN2522" s="407">
        <v>0</v>
      </c>
      <c r="AO2522" s="408">
        <v>0</v>
      </c>
      <c r="AP2522" s="407">
        <v>0</v>
      </c>
      <c r="AQ2522" s="408">
        <v>0</v>
      </c>
      <c r="AR2522" s="407">
        <v>0</v>
      </c>
      <c r="AT2522" s="406">
        <v>0</v>
      </c>
      <c r="AU2522" s="407">
        <v>0</v>
      </c>
      <c r="AV2522" s="408">
        <v>0</v>
      </c>
      <c r="AW2522" s="407">
        <v>0</v>
      </c>
      <c r="AX2522" s="408">
        <v>0</v>
      </c>
      <c r="AY2522" s="407">
        <v>0</v>
      </c>
      <c r="AZ2522" s="408">
        <v>0</v>
      </c>
      <c r="BA2522" s="407">
        <v>0</v>
      </c>
      <c r="BB2522" s="408">
        <v>0</v>
      </c>
      <c r="BC2522" s="407">
        <v>0</v>
      </c>
    </row>
    <row r="2523" spans="1:55" x14ac:dyDescent="0.35">
      <c r="A2523" s="385" t="str" cm="1">
        <f t="array" ref="A2523">IFERROR(_xlfn.IFS(AND(F2523="Renta Variable",O2523=1),IFERROR(MATCH(B2523,[1]RV_Det!C:C,0),"Rev"),AND(J2523="Corporativa",O2523=1,I2523="EM"),IFERROR(MATCH(B2523,[1]RF_Corps!B:B,0),"Rev"),AND(F2523="Alternativos",O2523=1),IFERROR(MATCH(B2523,[1]Rep4!C:C,0),"Rev")),"")</f>
        <v/>
      </c>
      <c r="B2523" s="448" t="s">
        <v>6693</v>
      </c>
      <c r="C2523" s="449" t="s">
        <v>6694</v>
      </c>
      <c r="D2523" s="440"/>
      <c r="E2523" s="396" t="str">
        <f>IF(B2523="","",INDEX([1]CatGlob!$S:$S,IFERROR(MATCH(MID(B2523,7,1),[1]CatGlob!$R:$R,0),MATCH(MID(B2523,1,2),[1]CatGlob!$R:$R,0))))</f>
        <v>FUT</v>
      </c>
      <c r="F2523" s="397" t="s">
        <v>5303</v>
      </c>
      <c r="G2523" s="398" t="s">
        <v>442</v>
      </c>
      <c r="H2523" s="399" t="s">
        <v>6676</v>
      </c>
      <c r="I2523" s="399" t="s">
        <v>48</v>
      </c>
      <c r="J2523" s="399" t="s">
        <v>600</v>
      </c>
      <c r="K2523" s="396" t="s">
        <v>600</v>
      </c>
      <c r="L2523" s="400" t="str">
        <f>IF(ISERROR(MATCH(M2523,M$10:M2522,0)),M2523,"")</f>
        <v/>
      </c>
      <c r="M2523" s="401" t="str">
        <f>IF(B2523="","",IF(ISERROR(MATCH(F2523&amp;"_"&amp;G2523&amp;"_"&amp;H2523&amp;"_"&amp;I2523&amp;"_"&amp;J2523&amp;IF(K2523="","","_"&amp;K2523),[1]CatGlob!$B:$B,0)),F2523&amp;"_"&amp;G2523&amp;"_"&amp;H2523&amp;"_"&amp;I2523&amp;"_"&amp;J2523&amp;IF(K2523="","","_"&amp;K2523),INDEX([1]CatGlob!$C:$C,MATCH(F2523&amp;"_"&amp;G2523&amp;"_"&amp;H2523&amp;"_"&amp;I2523&amp;"_"&amp;J2523&amp;IF(K2523="","","_"&amp;K2523),[1]CatGlob!$B:$B,0))))</f>
        <v>DER_RF_FUT_US</v>
      </c>
      <c r="N2523" s="402" t="str">
        <f t="shared" si="79"/>
        <v/>
      </c>
      <c r="O2523" s="402" t="str">
        <f t="shared" si="78"/>
        <v/>
      </c>
      <c r="P2523" s="401" t="str">
        <f>IF(LEN(B2523)&gt;8,INDEX([1]CatGlob!$X:$X,MATCH(M2523,[1]CatGlob!$W:$W,0)),"")</f>
        <v>INTER</v>
      </c>
      <c r="Q2523" s="403" t="str">
        <f>INDEX([1]CatGlob!P:P,MATCH(M2523,[1]CatGlob!O:O,0))</f>
        <v>RVI</v>
      </c>
      <c r="R2523" s="403" t="s">
        <v>601</v>
      </c>
      <c r="S2523" s="403" t="s">
        <v>601</v>
      </c>
      <c r="T2523" s="403" t="str">
        <f>INDEX([1]CatGlob!$D:$D,MATCH($M2523,[1]CatGlob!$C:$C,0))</f>
        <v>DMGD</v>
      </c>
      <c r="U2523" s="403" t="s">
        <v>1293</v>
      </c>
      <c r="V2523" s="404" t="str">
        <f>INDEX([1]CatGlob!$F:$F,MATCH($M2523,[1]CatGlob!$C:$C,0))</f>
        <v>-</v>
      </c>
      <c r="W2523" s="405"/>
      <c r="X2523" s="406">
        <v>0</v>
      </c>
      <c r="Y2523" s="407">
        <v>0</v>
      </c>
      <c r="Z2523" s="408">
        <v>0</v>
      </c>
      <c r="AA2523" s="407">
        <v>0</v>
      </c>
      <c r="AB2523" s="408">
        <v>0</v>
      </c>
      <c r="AC2523" s="407">
        <v>0</v>
      </c>
      <c r="AD2523" s="408">
        <v>0</v>
      </c>
      <c r="AE2523" s="407">
        <v>0</v>
      </c>
      <c r="AF2523" s="408">
        <v>0</v>
      </c>
      <c r="AG2523" s="407">
        <v>0</v>
      </c>
      <c r="AI2523" s="406">
        <v>0</v>
      </c>
      <c r="AJ2523" s="407">
        <v>0</v>
      </c>
      <c r="AK2523" s="408">
        <v>0</v>
      </c>
      <c r="AL2523" s="407">
        <v>0</v>
      </c>
      <c r="AM2523" s="408">
        <v>0</v>
      </c>
      <c r="AN2523" s="407">
        <v>0</v>
      </c>
      <c r="AO2523" s="408">
        <v>0</v>
      </c>
      <c r="AP2523" s="407">
        <v>0</v>
      </c>
      <c r="AQ2523" s="408">
        <v>0</v>
      </c>
      <c r="AR2523" s="407">
        <v>0</v>
      </c>
      <c r="AT2523" s="406">
        <v>0</v>
      </c>
      <c r="AU2523" s="407">
        <v>0</v>
      </c>
      <c r="AV2523" s="408">
        <v>0</v>
      </c>
      <c r="AW2523" s="407">
        <v>0</v>
      </c>
      <c r="AX2523" s="408">
        <v>0</v>
      </c>
      <c r="AY2523" s="407">
        <v>0</v>
      </c>
      <c r="AZ2523" s="408">
        <v>0</v>
      </c>
      <c r="BA2523" s="407">
        <v>0</v>
      </c>
      <c r="BB2523" s="408">
        <v>0</v>
      </c>
      <c r="BC2523" s="407">
        <v>0</v>
      </c>
    </row>
    <row r="2524" spans="1:55" x14ac:dyDescent="0.35">
      <c r="A2524" s="385" t="str" cm="1">
        <f t="array" ref="A2524">IFERROR(_xlfn.IFS(AND(F2524="Renta Variable",O2524=1),IFERROR(MATCH(B2524,[1]RV_Det!C:C,0),"Rev"),AND(J2524="Corporativa",O2524=1,I2524="EM"),IFERROR(MATCH(B2524,[1]RF_Corps!B:B,0),"Rev"),AND(F2524="Alternativos",O2524=1),IFERROR(MATCH(B2524,[1]Rep4!C:C,0),"Rev")),"")</f>
        <v/>
      </c>
      <c r="B2524" s="448" t="s">
        <v>6695</v>
      </c>
      <c r="C2524" s="449" t="s">
        <v>6696</v>
      </c>
      <c r="D2524" s="440"/>
      <c r="E2524" s="396" t="str">
        <f>IF(B2524="","",INDEX([1]CatGlob!$S:$S,IFERROR(MATCH(MID(B2524,7,1),[1]CatGlob!$R:$R,0),MATCH(MID(B2524,1,2),[1]CatGlob!$R:$R,0))))</f>
        <v>FUT</v>
      </c>
      <c r="F2524" s="397" t="s">
        <v>5303</v>
      </c>
      <c r="G2524" s="398" t="s">
        <v>442</v>
      </c>
      <c r="H2524" s="399" t="s">
        <v>6676</v>
      </c>
      <c r="I2524" s="399" t="s">
        <v>48</v>
      </c>
      <c r="J2524" s="399" t="s">
        <v>600</v>
      </c>
      <c r="K2524" s="396" t="s">
        <v>600</v>
      </c>
      <c r="L2524" s="400" t="str">
        <f>IF(ISERROR(MATCH(M2524,M$10:M2523,0)),M2524,"")</f>
        <v/>
      </c>
      <c r="M2524" s="401" t="str">
        <f>IF(B2524="","",IF(ISERROR(MATCH(F2524&amp;"_"&amp;G2524&amp;"_"&amp;H2524&amp;"_"&amp;I2524&amp;"_"&amp;J2524&amp;IF(K2524="","","_"&amp;K2524),[1]CatGlob!$B:$B,0)),F2524&amp;"_"&amp;G2524&amp;"_"&amp;H2524&amp;"_"&amp;I2524&amp;"_"&amp;J2524&amp;IF(K2524="","","_"&amp;K2524),INDEX([1]CatGlob!$C:$C,MATCH(F2524&amp;"_"&amp;G2524&amp;"_"&amp;H2524&amp;"_"&amp;I2524&amp;"_"&amp;J2524&amp;IF(K2524="","","_"&amp;K2524),[1]CatGlob!$B:$B,0))))</f>
        <v>DER_RF_FUT_US</v>
      </c>
      <c r="N2524" s="402" t="str">
        <f t="shared" si="79"/>
        <v/>
      </c>
      <c r="O2524" s="402" t="str">
        <f t="shared" si="78"/>
        <v/>
      </c>
      <c r="P2524" s="401" t="str">
        <f>IF(LEN(B2524)&gt;8,INDEX([1]CatGlob!$X:$X,MATCH(M2524,[1]CatGlob!$W:$W,0)),"")</f>
        <v>INTER</v>
      </c>
      <c r="Q2524" s="403" t="str">
        <f>INDEX([1]CatGlob!P:P,MATCH(M2524,[1]CatGlob!O:O,0))</f>
        <v>RVI</v>
      </c>
      <c r="R2524" s="403" t="s">
        <v>601</v>
      </c>
      <c r="S2524" s="403" t="s">
        <v>601</v>
      </c>
      <c r="T2524" s="403" t="str">
        <f>INDEX([1]CatGlob!$D:$D,MATCH($M2524,[1]CatGlob!$C:$C,0))</f>
        <v>DMGD</v>
      </c>
      <c r="U2524" s="403" t="s">
        <v>1293</v>
      </c>
      <c r="V2524" s="404" t="str">
        <f>INDEX([1]CatGlob!$F:$F,MATCH($M2524,[1]CatGlob!$C:$C,0))</f>
        <v>-</v>
      </c>
      <c r="W2524" s="405"/>
      <c r="X2524" s="406">
        <v>0</v>
      </c>
      <c r="Y2524" s="407">
        <v>0</v>
      </c>
      <c r="Z2524" s="408">
        <v>0</v>
      </c>
      <c r="AA2524" s="407">
        <v>0</v>
      </c>
      <c r="AB2524" s="408">
        <v>0</v>
      </c>
      <c r="AC2524" s="407">
        <v>0</v>
      </c>
      <c r="AD2524" s="408">
        <v>0</v>
      </c>
      <c r="AE2524" s="407">
        <v>0</v>
      </c>
      <c r="AF2524" s="408">
        <v>0</v>
      </c>
      <c r="AG2524" s="407">
        <v>0</v>
      </c>
      <c r="AI2524" s="406">
        <v>0</v>
      </c>
      <c r="AJ2524" s="407">
        <v>0</v>
      </c>
      <c r="AK2524" s="408">
        <v>0</v>
      </c>
      <c r="AL2524" s="407">
        <v>0</v>
      </c>
      <c r="AM2524" s="408">
        <v>0</v>
      </c>
      <c r="AN2524" s="407">
        <v>0</v>
      </c>
      <c r="AO2524" s="408">
        <v>0</v>
      </c>
      <c r="AP2524" s="407">
        <v>0</v>
      </c>
      <c r="AQ2524" s="408">
        <v>0</v>
      </c>
      <c r="AR2524" s="407">
        <v>0</v>
      </c>
      <c r="AT2524" s="406">
        <v>0</v>
      </c>
      <c r="AU2524" s="407">
        <v>0</v>
      </c>
      <c r="AV2524" s="408">
        <v>0</v>
      </c>
      <c r="AW2524" s="407">
        <v>0</v>
      </c>
      <c r="AX2524" s="408">
        <v>0</v>
      </c>
      <c r="AY2524" s="407">
        <v>0</v>
      </c>
      <c r="AZ2524" s="408">
        <v>0</v>
      </c>
      <c r="BA2524" s="407">
        <v>0</v>
      </c>
      <c r="BB2524" s="408">
        <v>0</v>
      </c>
      <c r="BC2524" s="407">
        <v>0</v>
      </c>
    </row>
    <row r="2525" spans="1:55" x14ac:dyDescent="0.35">
      <c r="A2525" s="385" t="str" cm="1">
        <f t="array" ref="A2525">IFERROR(_xlfn.IFS(AND(F2525="Renta Variable",O2525=1),IFERROR(MATCH(B2525,[1]RV_Det!C:C,0),"Rev"),AND(J2525="Corporativa",O2525=1,I2525="EM"),IFERROR(MATCH(B2525,[1]RF_Corps!B:B,0),"Rev"),AND(F2525="Alternativos",O2525=1),IFERROR(MATCH(B2525,[1]Rep4!C:C,0),"Rev")),"")</f>
        <v/>
      </c>
      <c r="B2525" s="448" t="s">
        <v>6697</v>
      </c>
      <c r="C2525" s="449" t="s">
        <v>6698</v>
      </c>
      <c r="D2525" s="440"/>
      <c r="E2525" s="396" t="str">
        <f>IF(B2525="","",INDEX([1]CatGlob!$S:$S,IFERROR(MATCH(MID(B2525,7,1),[1]CatGlob!$R:$R,0),MATCH(MID(B2525,1,2),[1]CatGlob!$R:$R,0))))</f>
        <v>FUT</v>
      </c>
      <c r="F2525" s="397" t="s">
        <v>5303</v>
      </c>
      <c r="G2525" s="398" t="s">
        <v>442</v>
      </c>
      <c r="H2525" s="399" t="s">
        <v>6676</v>
      </c>
      <c r="I2525" s="399" t="s">
        <v>48</v>
      </c>
      <c r="J2525" s="399" t="s">
        <v>600</v>
      </c>
      <c r="K2525" s="396" t="s">
        <v>600</v>
      </c>
      <c r="L2525" s="400" t="str">
        <f>IF(ISERROR(MATCH(M2525,M$10:M2524,0)),M2525,"")</f>
        <v/>
      </c>
      <c r="M2525" s="401" t="str">
        <f>IF(B2525="","",IF(ISERROR(MATCH(F2525&amp;"_"&amp;G2525&amp;"_"&amp;H2525&amp;"_"&amp;I2525&amp;"_"&amp;J2525&amp;IF(K2525="","","_"&amp;K2525),[1]CatGlob!$B:$B,0)),F2525&amp;"_"&amp;G2525&amp;"_"&amp;H2525&amp;"_"&amp;I2525&amp;"_"&amp;J2525&amp;IF(K2525="","","_"&amp;K2525),INDEX([1]CatGlob!$C:$C,MATCH(F2525&amp;"_"&amp;G2525&amp;"_"&amp;H2525&amp;"_"&amp;I2525&amp;"_"&amp;J2525&amp;IF(K2525="","","_"&amp;K2525),[1]CatGlob!$B:$B,0))))</f>
        <v>DER_RF_FUT_US</v>
      </c>
      <c r="N2525" s="402" t="str">
        <f t="shared" si="79"/>
        <v/>
      </c>
      <c r="O2525" s="402" t="str">
        <f t="shared" si="78"/>
        <v/>
      </c>
      <c r="P2525" s="401" t="str">
        <f>IF(LEN(B2525)&gt;8,INDEX([1]CatGlob!$X:$X,MATCH(M2525,[1]CatGlob!$W:$W,0)),"")</f>
        <v>INTER</v>
      </c>
      <c r="Q2525" s="403" t="str">
        <f>INDEX([1]CatGlob!P:P,MATCH(M2525,[1]CatGlob!O:O,0))</f>
        <v>RVI</v>
      </c>
      <c r="R2525" s="403" t="s">
        <v>601</v>
      </c>
      <c r="S2525" s="403" t="s">
        <v>601</v>
      </c>
      <c r="T2525" s="403" t="str">
        <f>INDEX([1]CatGlob!$D:$D,MATCH($M2525,[1]CatGlob!$C:$C,0))</f>
        <v>DMGD</v>
      </c>
      <c r="U2525" s="403" t="s">
        <v>1293</v>
      </c>
      <c r="V2525" s="404" t="str">
        <f>INDEX([1]CatGlob!$F:$F,MATCH($M2525,[1]CatGlob!$C:$C,0))</f>
        <v>-</v>
      </c>
      <c r="W2525" s="405"/>
      <c r="X2525" s="406">
        <v>0</v>
      </c>
      <c r="Y2525" s="407">
        <v>0</v>
      </c>
      <c r="Z2525" s="408">
        <v>0</v>
      </c>
      <c r="AA2525" s="407">
        <v>0</v>
      </c>
      <c r="AB2525" s="408">
        <v>0</v>
      </c>
      <c r="AC2525" s="407">
        <v>0</v>
      </c>
      <c r="AD2525" s="408">
        <v>0</v>
      </c>
      <c r="AE2525" s="407">
        <v>0</v>
      </c>
      <c r="AF2525" s="408">
        <v>0</v>
      </c>
      <c r="AG2525" s="407">
        <v>0</v>
      </c>
      <c r="AI2525" s="406">
        <v>0</v>
      </c>
      <c r="AJ2525" s="407">
        <v>0</v>
      </c>
      <c r="AK2525" s="408">
        <v>0</v>
      </c>
      <c r="AL2525" s="407">
        <v>0</v>
      </c>
      <c r="AM2525" s="408">
        <v>0</v>
      </c>
      <c r="AN2525" s="407">
        <v>0</v>
      </c>
      <c r="AO2525" s="408">
        <v>0</v>
      </c>
      <c r="AP2525" s="407">
        <v>0</v>
      </c>
      <c r="AQ2525" s="408">
        <v>0</v>
      </c>
      <c r="AR2525" s="407">
        <v>0</v>
      </c>
      <c r="AT2525" s="406">
        <v>0</v>
      </c>
      <c r="AU2525" s="407">
        <v>0</v>
      </c>
      <c r="AV2525" s="408">
        <v>0</v>
      </c>
      <c r="AW2525" s="407">
        <v>0</v>
      </c>
      <c r="AX2525" s="408">
        <v>0</v>
      </c>
      <c r="AY2525" s="407">
        <v>0</v>
      </c>
      <c r="AZ2525" s="408">
        <v>0</v>
      </c>
      <c r="BA2525" s="407">
        <v>0</v>
      </c>
      <c r="BB2525" s="408">
        <v>0</v>
      </c>
      <c r="BC2525" s="407">
        <v>0</v>
      </c>
    </row>
    <row r="2526" spans="1:55" x14ac:dyDescent="0.35">
      <c r="A2526" s="385" t="str" cm="1">
        <f t="array" ref="A2526">IFERROR(_xlfn.IFS(AND(F2526="Renta Variable",O2526=1),IFERROR(MATCH(B2526,[1]RV_Det!C:C,0),"Rev"),AND(J2526="Corporativa",O2526=1,I2526="EM"),IFERROR(MATCH(B2526,[1]RF_Corps!B:B,0),"Rev"),AND(F2526="Alternativos",O2526=1),IFERROR(MATCH(B2526,[1]Rep4!C:C,0),"Rev")),"")</f>
        <v/>
      </c>
      <c r="B2526" s="448" t="s">
        <v>6699</v>
      </c>
      <c r="C2526" s="449" t="s">
        <v>6700</v>
      </c>
      <c r="D2526" s="440"/>
      <c r="E2526" s="396" t="str">
        <f>IF(B2526="","",INDEX([1]CatGlob!$S:$S,IFERROR(MATCH(MID(B2526,7,1),[1]CatGlob!$R:$R,0),MATCH(MID(B2526,1,2),[1]CatGlob!$R:$R,0))))</f>
        <v>FUT</v>
      </c>
      <c r="F2526" s="397" t="s">
        <v>5303</v>
      </c>
      <c r="G2526" s="398" t="s">
        <v>442</v>
      </c>
      <c r="H2526" s="399" t="s">
        <v>6676</v>
      </c>
      <c r="I2526" s="399" t="s">
        <v>48</v>
      </c>
      <c r="J2526" s="399" t="s">
        <v>600</v>
      </c>
      <c r="K2526" s="396" t="s">
        <v>600</v>
      </c>
      <c r="L2526" s="400" t="str">
        <f>IF(ISERROR(MATCH(M2526,M$10:M2525,0)),M2526,"")</f>
        <v/>
      </c>
      <c r="M2526" s="401" t="str">
        <f>IF(B2526="","",IF(ISERROR(MATCH(F2526&amp;"_"&amp;G2526&amp;"_"&amp;H2526&amp;"_"&amp;I2526&amp;"_"&amp;J2526&amp;IF(K2526="","","_"&amp;K2526),[1]CatGlob!$B:$B,0)),F2526&amp;"_"&amp;G2526&amp;"_"&amp;H2526&amp;"_"&amp;I2526&amp;"_"&amp;J2526&amp;IF(K2526="","","_"&amp;K2526),INDEX([1]CatGlob!$C:$C,MATCH(F2526&amp;"_"&amp;G2526&amp;"_"&amp;H2526&amp;"_"&amp;I2526&amp;"_"&amp;J2526&amp;IF(K2526="","","_"&amp;K2526),[1]CatGlob!$B:$B,0))))</f>
        <v>DER_RF_FUT_US</v>
      </c>
      <c r="N2526" s="402" t="str">
        <f t="shared" si="79"/>
        <v/>
      </c>
      <c r="O2526" s="402" t="str">
        <f t="shared" si="78"/>
        <v/>
      </c>
      <c r="P2526" s="401" t="str">
        <f>IF(LEN(B2526)&gt;8,INDEX([1]CatGlob!$X:$X,MATCH(M2526,[1]CatGlob!$W:$W,0)),"")</f>
        <v>INTER</v>
      </c>
      <c r="Q2526" s="403" t="str">
        <f>INDEX([1]CatGlob!P:P,MATCH(M2526,[1]CatGlob!O:O,0))</f>
        <v>RVI</v>
      </c>
      <c r="R2526" s="403" t="s">
        <v>601</v>
      </c>
      <c r="S2526" s="403" t="s">
        <v>601</v>
      </c>
      <c r="T2526" s="403" t="str">
        <f>INDEX([1]CatGlob!$D:$D,MATCH($M2526,[1]CatGlob!$C:$C,0))</f>
        <v>DMGD</v>
      </c>
      <c r="U2526" s="403" t="s">
        <v>1293</v>
      </c>
      <c r="V2526" s="404" t="str">
        <f>INDEX([1]CatGlob!$F:$F,MATCH($M2526,[1]CatGlob!$C:$C,0))</f>
        <v>-</v>
      </c>
      <c r="W2526" s="405"/>
      <c r="X2526" s="406">
        <v>0</v>
      </c>
      <c r="Y2526" s="407">
        <v>0</v>
      </c>
      <c r="Z2526" s="408">
        <v>0</v>
      </c>
      <c r="AA2526" s="407">
        <v>0</v>
      </c>
      <c r="AB2526" s="408">
        <v>0</v>
      </c>
      <c r="AC2526" s="407">
        <v>0</v>
      </c>
      <c r="AD2526" s="408">
        <v>0</v>
      </c>
      <c r="AE2526" s="407">
        <v>0</v>
      </c>
      <c r="AF2526" s="408">
        <v>0</v>
      </c>
      <c r="AG2526" s="407">
        <v>0</v>
      </c>
      <c r="AI2526" s="406">
        <v>0</v>
      </c>
      <c r="AJ2526" s="407">
        <v>0</v>
      </c>
      <c r="AK2526" s="408">
        <v>0</v>
      </c>
      <c r="AL2526" s="407">
        <v>0</v>
      </c>
      <c r="AM2526" s="408">
        <v>0</v>
      </c>
      <c r="AN2526" s="407">
        <v>0</v>
      </c>
      <c r="AO2526" s="408">
        <v>0</v>
      </c>
      <c r="AP2526" s="407">
        <v>0</v>
      </c>
      <c r="AQ2526" s="408">
        <v>0</v>
      </c>
      <c r="AR2526" s="407">
        <v>0</v>
      </c>
      <c r="AT2526" s="406">
        <v>0</v>
      </c>
      <c r="AU2526" s="407">
        <v>0</v>
      </c>
      <c r="AV2526" s="408">
        <v>0</v>
      </c>
      <c r="AW2526" s="407">
        <v>0</v>
      </c>
      <c r="AX2526" s="408">
        <v>0</v>
      </c>
      <c r="AY2526" s="407">
        <v>0</v>
      </c>
      <c r="AZ2526" s="408">
        <v>0</v>
      </c>
      <c r="BA2526" s="407">
        <v>0</v>
      </c>
      <c r="BB2526" s="408">
        <v>0</v>
      </c>
      <c r="BC2526" s="407">
        <v>0</v>
      </c>
    </row>
    <row r="2527" spans="1:55" x14ac:dyDescent="0.35">
      <c r="A2527" s="385" t="str" cm="1">
        <f t="array" ref="A2527">IFERROR(_xlfn.IFS(AND(F2527="Renta Variable",O2527=1),IFERROR(MATCH(B2527,[1]RV_Det!C:C,0),"Rev"),AND(J2527="Corporativa",O2527=1,I2527="EM"),IFERROR(MATCH(B2527,[1]RF_Corps!B:B,0),"Rev"),AND(F2527="Alternativos",O2527=1),IFERROR(MATCH(B2527,[1]Rep4!C:C,0),"Rev")),"")</f>
        <v/>
      </c>
      <c r="B2527" s="448" t="s">
        <v>6701</v>
      </c>
      <c r="C2527" s="449" t="s">
        <v>6702</v>
      </c>
      <c r="D2527" s="440"/>
      <c r="E2527" s="396" t="str">
        <f>IF(B2527="","",INDEX([1]CatGlob!$S:$S,IFERROR(MATCH(MID(B2527,7,1),[1]CatGlob!$R:$R,0),MATCH(MID(B2527,1,2),[1]CatGlob!$R:$R,0))))</f>
        <v>FUT</v>
      </c>
      <c r="F2527" s="397" t="s">
        <v>5303</v>
      </c>
      <c r="G2527" s="398" t="s">
        <v>442</v>
      </c>
      <c r="H2527" s="399" t="s">
        <v>6676</v>
      </c>
      <c r="I2527" s="399" t="s">
        <v>48</v>
      </c>
      <c r="J2527" s="399" t="s">
        <v>600</v>
      </c>
      <c r="K2527" s="396" t="s">
        <v>600</v>
      </c>
      <c r="L2527" s="400" t="str">
        <f>IF(ISERROR(MATCH(M2527,M$10:M2526,0)),M2527,"")</f>
        <v/>
      </c>
      <c r="M2527" s="401" t="str">
        <f>IF(B2527="","",IF(ISERROR(MATCH(F2527&amp;"_"&amp;G2527&amp;"_"&amp;H2527&amp;"_"&amp;I2527&amp;"_"&amp;J2527&amp;IF(K2527="","","_"&amp;K2527),[1]CatGlob!$B:$B,0)),F2527&amp;"_"&amp;G2527&amp;"_"&amp;H2527&amp;"_"&amp;I2527&amp;"_"&amp;J2527&amp;IF(K2527="","","_"&amp;K2527),INDEX([1]CatGlob!$C:$C,MATCH(F2527&amp;"_"&amp;G2527&amp;"_"&amp;H2527&amp;"_"&amp;I2527&amp;"_"&amp;J2527&amp;IF(K2527="","","_"&amp;K2527),[1]CatGlob!$B:$B,0))))</f>
        <v>DER_RF_FUT_US</v>
      </c>
      <c r="N2527" s="402" t="str">
        <f t="shared" si="79"/>
        <v/>
      </c>
      <c r="O2527" s="402" t="str">
        <f t="shared" si="78"/>
        <v/>
      </c>
      <c r="P2527" s="401" t="str">
        <f>IF(LEN(B2527)&gt;8,INDEX([1]CatGlob!$X:$X,MATCH(M2527,[1]CatGlob!$W:$W,0)),"")</f>
        <v>INTER</v>
      </c>
      <c r="Q2527" s="403" t="str">
        <f>INDEX([1]CatGlob!P:P,MATCH(M2527,[1]CatGlob!O:O,0))</f>
        <v>RVI</v>
      </c>
      <c r="R2527" s="403" t="s">
        <v>601</v>
      </c>
      <c r="S2527" s="403" t="s">
        <v>601</v>
      </c>
      <c r="T2527" s="403" t="str">
        <f>INDEX([1]CatGlob!$D:$D,MATCH($M2527,[1]CatGlob!$C:$C,0))</f>
        <v>DMGD</v>
      </c>
      <c r="U2527" s="403" t="s">
        <v>1293</v>
      </c>
      <c r="V2527" s="404" t="str">
        <f>INDEX([1]CatGlob!$F:$F,MATCH($M2527,[1]CatGlob!$C:$C,0))</f>
        <v>-</v>
      </c>
      <c r="W2527" s="405"/>
      <c r="X2527" s="406">
        <v>0</v>
      </c>
      <c r="Y2527" s="407">
        <v>0</v>
      </c>
      <c r="Z2527" s="408">
        <v>0</v>
      </c>
      <c r="AA2527" s="407">
        <v>0</v>
      </c>
      <c r="AB2527" s="408">
        <v>0</v>
      </c>
      <c r="AC2527" s="407">
        <v>0</v>
      </c>
      <c r="AD2527" s="408">
        <v>0</v>
      </c>
      <c r="AE2527" s="407">
        <v>0</v>
      </c>
      <c r="AF2527" s="408">
        <v>0</v>
      </c>
      <c r="AG2527" s="407">
        <v>0</v>
      </c>
      <c r="AI2527" s="406">
        <v>0</v>
      </c>
      <c r="AJ2527" s="407">
        <v>0</v>
      </c>
      <c r="AK2527" s="408">
        <v>0</v>
      </c>
      <c r="AL2527" s="407">
        <v>0</v>
      </c>
      <c r="AM2527" s="408">
        <v>0</v>
      </c>
      <c r="AN2527" s="407">
        <v>0</v>
      </c>
      <c r="AO2527" s="408">
        <v>0</v>
      </c>
      <c r="AP2527" s="407">
        <v>0</v>
      </c>
      <c r="AQ2527" s="408">
        <v>0</v>
      </c>
      <c r="AR2527" s="407">
        <v>0</v>
      </c>
      <c r="AT2527" s="406">
        <v>0</v>
      </c>
      <c r="AU2527" s="407">
        <v>0</v>
      </c>
      <c r="AV2527" s="408">
        <v>0</v>
      </c>
      <c r="AW2527" s="407">
        <v>0</v>
      </c>
      <c r="AX2527" s="408">
        <v>0</v>
      </c>
      <c r="AY2527" s="407">
        <v>0</v>
      </c>
      <c r="AZ2527" s="408">
        <v>0</v>
      </c>
      <c r="BA2527" s="407">
        <v>0</v>
      </c>
      <c r="BB2527" s="408">
        <v>0</v>
      </c>
      <c r="BC2527" s="407">
        <v>0</v>
      </c>
    </row>
    <row r="2528" spans="1:55" x14ac:dyDescent="0.35">
      <c r="A2528" s="385" t="str" cm="1">
        <f t="array" ref="A2528">IFERROR(_xlfn.IFS(AND(F2528="Renta Variable",O2528=1),IFERROR(MATCH(B2528,[1]RV_Det!C:C,0),"Rev"),AND(J2528="Corporativa",O2528=1,I2528="EM"),IFERROR(MATCH(B2528,[1]RF_Corps!B:B,0),"Rev"),AND(F2528="Alternativos",O2528=1),IFERROR(MATCH(B2528,[1]Rep4!C:C,0),"Rev")),"")</f>
        <v/>
      </c>
      <c r="B2528" s="448" t="s">
        <v>6703</v>
      </c>
      <c r="C2528" s="449" t="s">
        <v>6704</v>
      </c>
      <c r="D2528" s="440"/>
      <c r="E2528" s="396" t="str">
        <f>IF(B2528="","",INDEX([1]CatGlob!$S:$S,IFERROR(MATCH(MID(B2528,7,1),[1]CatGlob!$R:$R,0),MATCH(MID(B2528,1,2),[1]CatGlob!$R:$R,0))))</f>
        <v>FUT</v>
      </c>
      <c r="F2528" s="397" t="s">
        <v>5303</v>
      </c>
      <c r="G2528" s="398" t="s">
        <v>442</v>
      </c>
      <c r="H2528" s="399" t="s">
        <v>6676</v>
      </c>
      <c r="I2528" s="399" t="s">
        <v>48</v>
      </c>
      <c r="J2528" s="399" t="s">
        <v>600</v>
      </c>
      <c r="K2528" s="396" t="s">
        <v>600</v>
      </c>
      <c r="L2528" s="400" t="str">
        <f>IF(ISERROR(MATCH(M2528,M$10:M2527,0)),M2528,"")</f>
        <v/>
      </c>
      <c r="M2528" s="401" t="str">
        <f>IF(B2528="","",IF(ISERROR(MATCH(F2528&amp;"_"&amp;G2528&amp;"_"&amp;H2528&amp;"_"&amp;I2528&amp;"_"&amp;J2528&amp;IF(K2528="","","_"&amp;K2528),[1]CatGlob!$B:$B,0)),F2528&amp;"_"&amp;G2528&amp;"_"&amp;H2528&amp;"_"&amp;I2528&amp;"_"&amp;J2528&amp;IF(K2528="","","_"&amp;K2528),INDEX([1]CatGlob!$C:$C,MATCH(F2528&amp;"_"&amp;G2528&amp;"_"&amp;H2528&amp;"_"&amp;I2528&amp;"_"&amp;J2528&amp;IF(K2528="","","_"&amp;K2528),[1]CatGlob!$B:$B,0))))</f>
        <v>DER_RF_FUT_US</v>
      </c>
      <c r="N2528" s="402" t="str">
        <f t="shared" si="79"/>
        <v/>
      </c>
      <c r="O2528" s="402" t="str">
        <f t="shared" si="78"/>
        <v/>
      </c>
      <c r="P2528" s="401" t="str">
        <f>IF(LEN(B2528)&gt;8,INDEX([1]CatGlob!$X:$X,MATCH(M2528,[1]CatGlob!$W:$W,0)),"")</f>
        <v>INTER</v>
      </c>
      <c r="Q2528" s="403" t="str">
        <f>INDEX([1]CatGlob!P:P,MATCH(M2528,[1]CatGlob!O:O,0))</f>
        <v>RVI</v>
      </c>
      <c r="R2528" s="403" t="s">
        <v>601</v>
      </c>
      <c r="S2528" s="403" t="s">
        <v>601</v>
      </c>
      <c r="T2528" s="403" t="str">
        <f>INDEX([1]CatGlob!$D:$D,MATCH($M2528,[1]CatGlob!$C:$C,0))</f>
        <v>DMGD</v>
      </c>
      <c r="U2528" s="403" t="s">
        <v>1293</v>
      </c>
      <c r="V2528" s="404" t="str">
        <f>INDEX([1]CatGlob!$F:$F,MATCH($M2528,[1]CatGlob!$C:$C,0))</f>
        <v>-</v>
      </c>
      <c r="W2528" s="405"/>
      <c r="X2528" s="406">
        <v>0</v>
      </c>
      <c r="Y2528" s="407">
        <v>0</v>
      </c>
      <c r="Z2528" s="408">
        <v>0</v>
      </c>
      <c r="AA2528" s="407">
        <v>0</v>
      </c>
      <c r="AB2528" s="408">
        <v>0</v>
      </c>
      <c r="AC2528" s="407">
        <v>0</v>
      </c>
      <c r="AD2528" s="408">
        <v>0</v>
      </c>
      <c r="AE2528" s="407">
        <v>0</v>
      </c>
      <c r="AF2528" s="408">
        <v>0</v>
      </c>
      <c r="AG2528" s="407">
        <v>0</v>
      </c>
      <c r="AI2528" s="406">
        <v>0</v>
      </c>
      <c r="AJ2528" s="407">
        <v>0</v>
      </c>
      <c r="AK2528" s="408">
        <v>0</v>
      </c>
      <c r="AL2528" s="407">
        <v>0</v>
      </c>
      <c r="AM2528" s="408">
        <v>0</v>
      </c>
      <c r="AN2528" s="407">
        <v>0</v>
      </c>
      <c r="AO2528" s="408">
        <v>0</v>
      </c>
      <c r="AP2528" s="407">
        <v>0</v>
      </c>
      <c r="AQ2528" s="408">
        <v>0</v>
      </c>
      <c r="AR2528" s="407">
        <v>0</v>
      </c>
      <c r="AT2528" s="406">
        <v>0</v>
      </c>
      <c r="AU2528" s="407">
        <v>0</v>
      </c>
      <c r="AV2528" s="408">
        <v>0</v>
      </c>
      <c r="AW2528" s="407">
        <v>0</v>
      </c>
      <c r="AX2528" s="408">
        <v>0</v>
      </c>
      <c r="AY2528" s="407">
        <v>0</v>
      </c>
      <c r="AZ2528" s="408">
        <v>0</v>
      </c>
      <c r="BA2528" s="407">
        <v>0</v>
      </c>
      <c r="BB2528" s="408">
        <v>0</v>
      </c>
      <c r="BC2528" s="407">
        <v>0</v>
      </c>
    </row>
    <row r="2529" spans="1:55" x14ac:dyDescent="0.35">
      <c r="A2529" s="385" t="str" cm="1">
        <f t="array" ref="A2529">IFERROR(_xlfn.IFS(AND(F2529="Renta Variable",O2529=1),IFERROR(MATCH(B2529,[1]RV_Det!C:C,0),"Rev"),AND(J2529="Corporativa",O2529=1,I2529="EM"),IFERROR(MATCH(B2529,[1]RF_Corps!B:B,0),"Rev"),AND(F2529="Alternativos",O2529=1),IFERROR(MATCH(B2529,[1]Rep4!C:C,0),"Rev")),"")</f>
        <v/>
      </c>
      <c r="B2529" s="448" t="s">
        <v>6705</v>
      </c>
      <c r="C2529" s="449" t="s">
        <v>6706</v>
      </c>
      <c r="D2529" s="440"/>
      <c r="E2529" s="396" t="str">
        <f>IF(B2529="","",INDEX([1]CatGlob!$S:$S,IFERROR(MATCH(MID(B2529,7,1),[1]CatGlob!$R:$R,0),MATCH(MID(B2529,1,2),[1]CatGlob!$R:$R,0))))</f>
        <v>FUT</v>
      </c>
      <c r="F2529" s="397" t="s">
        <v>5303</v>
      </c>
      <c r="G2529" s="398" t="s">
        <v>442</v>
      </c>
      <c r="H2529" s="399" t="s">
        <v>6676</v>
      </c>
      <c r="I2529" s="399" t="s">
        <v>48</v>
      </c>
      <c r="J2529" s="399" t="s">
        <v>600</v>
      </c>
      <c r="K2529" s="396" t="s">
        <v>600</v>
      </c>
      <c r="L2529" s="400" t="str">
        <f>IF(ISERROR(MATCH(M2529,M$10:M2528,0)),M2529,"")</f>
        <v/>
      </c>
      <c r="M2529" s="401" t="str">
        <f>IF(B2529="","",IF(ISERROR(MATCH(F2529&amp;"_"&amp;G2529&amp;"_"&amp;H2529&amp;"_"&amp;I2529&amp;"_"&amp;J2529&amp;IF(K2529="","","_"&amp;K2529),[1]CatGlob!$B:$B,0)),F2529&amp;"_"&amp;G2529&amp;"_"&amp;H2529&amp;"_"&amp;I2529&amp;"_"&amp;J2529&amp;IF(K2529="","","_"&amp;K2529),INDEX([1]CatGlob!$C:$C,MATCH(F2529&amp;"_"&amp;G2529&amp;"_"&amp;H2529&amp;"_"&amp;I2529&amp;"_"&amp;J2529&amp;IF(K2529="","","_"&amp;K2529),[1]CatGlob!$B:$B,0))))</f>
        <v>DER_RF_FUT_US</v>
      </c>
      <c r="N2529" s="402" t="str">
        <f t="shared" si="79"/>
        <v/>
      </c>
      <c r="O2529" s="402" t="str">
        <f t="shared" si="78"/>
        <v/>
      </c>
      <c r="P2529" s="401" t="str">
        <f>IF(LEN(B2529)&gt;8,INDEX([1]CatGlob!$X:$X,MATCH(M2529,[1]CatGlob!$W:$W,0)),"")</f>
        <v>INTER</v>
      </c>
      <c r="Q2529" s="403" t="str">
        <f>INDEX([1]CatGlob!P:P,MATCH(M2529,[1]CatGlob!O:O,0))</f>
        <v>RVI</v>
      </c>
      <c r="R2529" s="403" t="s">
        <v>601</v>
      </c>
      <c r="S2529" s="403" t="s">
        <v>601</v>
      </c>
      <c r="T2529" s="403" t="str">
        <f>INDEX([1]CatGlob!$D:$D,MATCH($M2529,[1]CatGlob!$C:$C,0))</f>
        <v>DMGD</v>
      </c>
      <c r="U2529" s="403" t="s">
        <v>1293</v>
      </c>
      <c r="V2529" s="404" t="str">
        <f>INDEX([1]CatGlob!$F:$F,MATCH($M2529,[1]CatGlob!$C:$C,0))</f>
        <v>-</v>
      </c>
      <c r="W2529" s="405"/>
      <c r="X2529" s="406">
        <v>0</v>
      </c>
      <c r="Y2529" s="407">
        <v>0</v>
      </c>
      <c r="Z2529" s="408">
        <v>0</v>
      </c>
      <c r="AA2529" s="407">
        <v>0</v>
      </c>
      <c r="AB2529" s="408">
        <v>0</v>
      </c>
      <c r="AC2529" s="407">
        <v>0</v>
      </c>
      <c r="AD2529" s="408">
        <v>0</v>
      </c>
      <c r="AE2529" s="407">
        <v>0</v>
      </c>
      <c r="AF2529" s="408">
        <v>0</v>
      </c>
      <c r="AG2529" s="407">
        <v>0</v>
      </c>
      <c r="AI2529" s="406">
        <v>0</v>
      </c>
      <c r="AJ2529" s="407">
        <v>0</v>
      </c>
      <c r="AK2529" s="408">
        <v>0</v>
      </c>
      <c r="AL2529" s="407">
        <v>0</v>
      </c>
      <c r="AM2529" s="408">
        <v>0</v>
      </c>
      <c r="AN2529" s="407">
        <v>0</v>
      </c>
      <c r="AO2529" s="408">
        <v>0</v>
      </c>
      <c r="AP2529" s="407">
        <v>0</v>
      </c>
      <c r="AQ2529" s="408">
        <v>0</v>
      </c>
      <c r="AR2529" s="407">
        <v>0</v>
      </c>
      <c r="AT2529" s="406">
        <v>0</v>
      </c>
      <c r="AU2529" s="407">
        <v>0</v>
      </c>
      <c r="AV2529" s="408">
        <v>0</v>
      </c>
      <c r="AW2529" s="407">
        <v>0</v>
      </c>
      <c r="AX2529" s="408">
        <v>0</v>
      </c>
      <c r="AY2529" s="407">
        <v>0</v>
      </c>
      <c r="AZ2529" s="408">
        <v>0</v>
      </c>
      <c r="BA2529" s="407">
        <v>0</v>
      </c>
      <c r="BB2529" s="408">
        <v>0</v>
      </c>
      <c r="BC2529" s="407">
        <v>0</v>
      </c>
    </row>
    <row r="2530" spans="1:55" x14ac:dyDescent="0.35">
      <c r="A2530" s="385" t="str" cm="1">
        <f t="array" ref="A2530">IFERROR(_xlfn.IFS(AND(F2530="Renta Variable",O2530=1),IFERROR(MATCH(B2530,[1]RV_Det!C:C,0),"Rev"),AND(J2530="Corporativa",O2530=1,I2530="EM"),IFERROR(MATCH(B2530,[1]RF_Corps!B:B,0),"Rev"),AND(F2530="Alternativos",O2530=1),IFERROR(MATCH(B2530,[1]Rep4!C:C,0),"Rev")),"")</f>
        <v/>
      </c>
      <c r="B2530" s="448" t="s">
        <v>6707</v>
      </c>
      <c r="C2530" s="449" t="s">
        <v>6708</v>
      </c>
      <c r="D2530" s="440"/>
      <c r="E2530" s="396" t="str">
        <f>IF(B2530="","",INDEX([1]CatGlob!$S:$S,IFERROR(MATCH(MID(B2530,7,1),[1]CatGlob!$R:$R,0),MATCH(MID(B2530,1,2),[1]CatGlob!$R:$R,0))))</f>
        <v>FUT</v>
      </c>
      <c r="F2530" s="397" t="s">
        <v>5303</v>
      </c>
      <c r="G2530" s="398" t="s">
        <v>442</v>
      </c>
      <c r="H2530" s="399" t="s">
        <v>6676</v>
      </c>
      <c r="I2530" s="399" t="s">
        <v>48</v>
      </c>
      <c r="J2530" s="399" t="s">
        <v>600</v>
      </c>
      <c r="K2530" s="396" t="s">
        <v>600</v>
      </c>
      <c r="L2530" s="400" t="str">
        <f>IF(ISERROR(MATCH(M2530,M$10:M2529,0)),M2530,"")</f>
        <v/>
      </c>
      <c r="M2530" s="401" t="str">
        <f>IF(B2530="","",IF(ISERROR(MATCH(F2530&amp;"_"&amp;G2530&amp;"_"&amp;H2530&amp;"_"&amp;I2530&amp;"_"&amp;J2530&amp;IF(K2530="","","_"&amp;K2530),[1]CatGlob!$B:$B,0)),F2530&amp;"_"&amp;G2530&amp;"_"&amp;H2530&amp;"_"&amp;I2530&amp;"_"&amp;J2530&amp;IF(K2530="","","_"&amp;K2530),INDEX([1]CatGlob!$C:$C,MATCH(F2530&amp;"_"&amp;G2530&amp;"_"&amp;H2530&amp;"_"&amp;I2530&amp;"_"&amp;J2530&amp;IF(K2530="","","_"&amp;K2530),[1]CatGlob!$B:$B,0))))</f>
        <v>DER_RF_FUT_US</v>
      </c>
      <c r="N2530" s="402" t="str">
        <f t="shared" si="79"/>
        <v/>
      </c>
      <c r="O2530" s="402" t="str">
        <f t="shared" si="78"/>
        <v/>
      </c>
      <c r="P2530" s="401" t="str">
        <f>IF(LEN(B2530)&gt;8,INDEX([1]CatGlob!$X:$X,MATCH(M2530,[1]CatGlob!$W:$W,0)),"")</f>
        <v>INTER</v>
      </c>
      <c r="Q2530" s="403" t="str">
        <f>INDEX([1]CatGlob!P:P,MATCH(M2530,[1]CatGlob!O:O,0))</f>
        <v>RVI</v>
      </c>
      <c r="R2530" s="403" t="s">
        <v>601</v>
      </c>
      <c r="S2530" s="403" t="s">
        <v>601</v>
      </c>
      <c r="T2530" s="403" t="str">
        <f>INDEX([1]CatGlob!$D:$D,MATCH($M2530,[1]CatGlob!$C:$C,0))</f>
        <v>DMGD</v>
      </c>
      <c r="U2530" s="403" t="s">
        <v>1293</v>
      </c>
      <c r="V2530" s="404" t="str">
        <f>INDEX([1]CatGlob!$F:$F,MATCH($M2530,[1]CatGlob!$C:$C,0))</f>
        <v>-</v>
      </c>
      <c r="W2530" s="405"/>
      <c r="X2530" s="406">
        <v>0</v>
      </c>
      <c r="Y2530" s="407">
        <v>0</v>
      </c>
      <c r="Z2530" s="408">
        <v>0</v>
      </c>
      <c r="AA2530" s="407">
        <v>0</v>
      </c>
      <c r="AB2530" s="408">
        <v>0</v>
      </c>
      <c r="AC2530" s="407">
        <v>0</v>
      </c>
      <c r="AD2530" s="408">
        <v>0</v>
      </c>
      <c r="AE2530" s="407">
        <v>0</v>
      </c>
      <c r="AF2530" s="408">
        <v>0</v>
      </c>
      <c r="AG2530" s="407">
        <v>0</v>
      </c>
      <c r="AI2530" s="406">
        <v>0</v>
      </c>
      <c r="AJ2530" s="407">
        <v>0</v>
      </c>
      <c r="AK2530" s="408">
        <v>0</v>
      </c>
      <c r="AL2530" s="407">
        <v>0</v>
      </c>
      <c r="AM2530" s="408">
        <v>0</v>
      </c>
      <c r="AN2530" s="407">
        <v>0</v>
      </c>
      <c r="AO2530" s="408">
        <v>0</v>
      </c>
      <c r="AP2530" s="407">
        <v>0</v>
      </c>
      <c r="AQ2530" s="408">
        <v>0</v>
      </c>
      <c r="AR2530" s="407">
        <v>0</v>
      </c>
      <c r="AT2530" s="406">
        <v>0</v>
      </c>
      <c r="AU2530" s="407">
        <v>0</v>
      </c>
      <c r="AV2530" s="408">
        <v>0</v>
      </c>
      <c r="AW2530" s="407">
        <v>0</v>
      </c>
      <c r="AX2530" s="408">
        <v>0</v>
      </c>
      <c r="AY2530" s="407">
        <v>0</v>
      </c>
      <c r="AZ2530" s="408">
        <v>0</v>
      </c>
      <c r="BA2530" s="407">
        <v>0</v>
      </c>
      <c r="BB2530" s="408">
        <v>0</v>
      </c>
      <c r="BC2530" s="407">
        <v>0</v>
      </c>
    </row>
    <row r="2531" spans="1:55" x14ac:dyDescent="0.35">
      <c r="A2531" s="385" t="str" cm="1">
        <f t="array" ref="A2531">IFERROR(_xlfn.IFS(AND(F2531="Renta Variable",O2531=1),IFERROR(MATCH(B2531,[1]RV_Det!C:C,0),"Rev"),AND(J2531="Corporativa",O2531=1,I2531="EM"),IFERROR(MATCH(B2531,[1]RF_Corps!B:B,0),"Rev"),AND(F2531="Alternativos",O2531=1),IFERROR(MATCH(B2531,[1]Rep4!C:C,0),"Rev")),"")</f>
        <v/>
      </c>
      <c r="B2531" s="448" t="s">
        <v>6709</v>
      </c>
      <c r="C2531" s="449" t="s">
        <v>6710</v>
      </c>
      <c r="D2531" s="440"/>
      <c r="E2531" s="396" t="str">
        <f>IF(B2531="","",INDEX([1]CatGlob!$S:$S,IFERROR(MATCH(MID(B2531,7,1),[1]CatGlob!$R:$R,0),MATCH(MID(B2531,1,2),[1]CatGlob!$R:$R,0))))</f>
        <v>FUT</v>
      </c>
      <c r="F2531" s="397" t="s">
        <v>5303</v>
      </c>
      <c r="G2531" s="398" t="s">
        <v>442</v>
      </c>
      <c r="H2531" s="399" t="s">
        <v>6676</v>
      </c>
      <c r="I2531" s="399" t="s">
        <v>48</v>
      </c>
      <c r="J2531" s="399" t="s">
        <v>600</v>
      </c>
      <c r="K2531" s="396" t="s">
        <v>600</v>
      </c>
      <c r="L2531" s="400" t="str">
        <f>IF(ISERROR(MATCH(M2531,M$10:M2530,0)),M2531,"")</f>
        <v/>
      </c>
      <c r="M2531" s="401" t="str">
        <f>IF(B2531="","",IF(ISERROR(MATCH(F2531&amp;"_"&amp;G2531&amp;"_"&amp;H2531&amp;"_"&amp;I2531&amp;"_"&amp;J2531&amp;IF(K2531="","","_"&amp;K2531),[1]CatGlob!$B:$B,0)),F2531&amp;"_"&amp;G2531&amp;"_"&amp;H2531&amp;"_"&amp;I2531&amp;"_"&amp;J2531&amp;IF(K2531="","","_"&amp;K2531),INDEX([1]CatGlob!$C:$C,MATCH(F2531&amp;"_"&amp;G2531&amp;"_"&amp;H2531&amp;"_"&amp;I2531&amp;"_"&amp;J2531&amp;IF(K2531="","","_"&amp;K2531),[1]CatGlob!$B:$B,0))))</f>
        <v>DER_RF_FUT_US</v>
      </c>
      <c r="N2531" s="402" t="str">
        <f t="shared" si="79"/>
        <v/>
      </c>
      <c r="O2531" s="402" t="str">
        <f t="shared" si="78"/>
        <v/>
      </c>
      <c r="P2531" s="401" t="str">
        <f>IF(LEN(B2531)&gt;8,INDEX([1]CatGlob!$X:$X,MATCH(M2531,[1]CatGlob!$W:$W,0)),"")</f>
        <v>INTER</v>
      </c>
      <c r="Q2531" s="403" t="str">
        <f>INDEX([1]CatGlob!P:P,MATCH(M2531,[1]CatGlob!O:O,0))</f>
        <v>RVI</v>
      </c>
      <c r="R2531" s="403" t="s">
        <v>601</v>
      </c>
      <c r="S2531" s="403" t="s">
        <v>601</v>
      </c>
      <c r="T2531" s="403" t="str">
        <f>INDEX([1]CatGlob!$D:$D,MATCH($M2531,[1]CatGlob!$C:$C,0))</f>
        <v>DMGD</v>
      </c>
      <c r="U2531" s="403" t="s">
        <v>1293</v>
      </c>
      <c r="V2531" s="404" t="str">
        <f>INDEX([1]CatGlob!$F:$F,MATCH($M2531,[1]CatGlob!$C:$C,0))</f>
        <v>-</v>
      </c>
      <c r="W2531" s="405"/>
      <c r="X2531" s="406">
        <v>0</v>
      </c>
      <c r="Y2531" s="407">
        <v>0</v>
      </c>
      <c r="Z2531" s="408">
        <v>0</v>
      </c>
      <c r="AA2531" s="407">
        <v>0</v>
      </c>
      <c r="AB2531" s="408">
        <v>0</v>
      </c>
      <c r="AC2531" s="407">
        <v>0</v>
      </c>
      <c r="AD2531" s="408">
        <v>0</v>
      </c>
      <c r="AE2531" s="407">
        <v>0</v>
      </c>
      <c r="AF2531" s="408">
        <v>0</v>
      </c>
      <c r="AG2531" s="407">
        <v>0</v>
      </c>
      <c r="AI2531" s="406">
        <v>0</v>
      </c>
      <c r="AJ2531" s="407">
        <v>0</v>
      </c>
      <c r="AK2531" s="408">
        <v>0</v>
      </c>
      <c r="AL2531" s="407">
        <v>0</v>
      </c>
      <c r="AM2531" s="408">
        <v>0</v>
      </c>
      <c r="AN2531" s="407">
        <v>0</v>
      </c>
      <c r="AO2531" s="408">
        <v>0</v>
      </c>
      <c r="AP2531" s="407">
        <v>0</v>
      </c>
      <c r="AQ2531" s="408">
        <v>0</v>
      </c>
      <c r="AR2531" s="407">
        <v>0</v>
      </c>
      <c r="AT2531" s="406">
        <v>0</v>
      </c>
      <c r="AU2531" s="407">
        <v>0</v>
      </c>
      <c r="AV2531" s="408">
        <v>0</v>
      </c>
      <c r="AW2531" s="407">
        <v>0</v>
      </c>
      <c r="AX2531" s="408">
        <v>0</v>
      </c>
      <c r="AY2531" s="407">
        <v>0</v>
      </c>
      <c r="AZ2531" s="408">
        <v>0</v>
      </c>
      <c r="BA2531" s="407">
        <v>0</v>
      </c>
      <c r="BB2531" s="408">
        <v>0</v>
      </c>
      <c r="BC2531" s="407">
        <v>0</v>
      </c>
    </row>
    <row r="2532" spans="1:55" x14ac:dyDescent="0.35">
      <c r="A2532" s="385" t="str" cm="1">
        <f t="array" ref="A2532">IFERROR(_xlfn.IFS(AND(F2532="Renta Variable",O2532=1),IFERROR(MATCH(B2532,[1]RV_Det!C:C,0),"Rev"),AND(J2532="Corporativa",O2532=1,I2532="EM"),IFERROR(MATCH(B2532,[1]RF_Corps!B:B,0),"Rev"),AND(F2532="Alternativos",O2532=1),IFERROR(MATCH(B2532,[1]Rep4!C:C,0),"Rev")),"")</f>
        <v/>
      </c>
      <c r="B2532" s="448" t="s">
        <v>6711</v>
      </c>
      <c r="C2532" s="449" t="s">
        <v>6712</v>
      </c>
      <c r="D2532" s="440"/>
      <c r="E2532" s="396" t="str">
        <f>IF(B2532="","",INDEX([1]CatGlob!$S:$S,IFERROR(MATCH(MID(B2532,7,1),[1]CatGlob!$R:$R,0),MATCH(MID(B2532,1,2),[1]CatGlob!$R:$R,0))))</f>
        <v>FUT</v>
      </c>
      <c r="F2532" s="397" t="s">
        <v>5303</v>
      </c>
      <c r="G2532" s="398" t="s">
        <v>442</v>
      </c>
      <c r="H2532" s="399" t="s">
        <v>6676</v>
      </c>
      <c r="I2532" s="399" t="s">
        <v>48</v>
      </c>
      <c r="J2532" s="399" t="s">
        <v>600</v>
      </c>
      <c r="K2532" s="396" t="s">
        <v>600</v>
      </c>
      <c r="L2532" s="400" t="str">
        <f>IF(ISERROR(MATCH(M2532,M$10:M2531,0)),M2532,"")</f>
        <v/>
      </c>
      <c r="M2532" s="401" t="str">
        <f>IF(B2532="","",IF(ISERROR(MATCH(F2532&amp;"_"&amp;G2532&amp;"_"&amp;H2532&amp;"_"&amp;I2532&amp;"_"&amp;J2532&amp;IF(K2532="","","_"&amp;K2532),[1]CatGlob!$B:$B,0)),F2532&amp;"_"&amp;G2532&amp;"_"&amp;H2532&amp;"_"&amp;I2532&amp;"_"&amp;J2532&amp;IF(K2532="","","_"&amp;K2532),INDEX([1]CatGlob!$C:$C,MATCH(F2532&amp;"_"&amp;G2532&amp;"_"&amp;H2532&amp;"_"&amp;I2532&amp;"_"&amp;J2532&amp;IF(K2532="","","_"&amp;K2532),[1]CatGlob!$B:$B,0))))</f>
        <v>DER_RF_FUT_US</v>
      </c>
      <c r="N2532" s="402" t="str">
        <f t="shared" si="79"/>
        <v/>
      </c>
      <c r="O2532" s="402" t="str">
        <f t="shared" si="78"/>
        <v/>
      </c>
      <c r="P2532" s="401" t="str">
        <f>IF(LEN(B2532)&gt;8,INDEX([1]CatGlob!$X:$X,MATCH(M2532,[1]CatGlob!$W:$W,0)),"")</f>
        <v>INTER</v>
      </c>
      <c r="Q2532" s="403" t="str">
        <f>INDEX([1]CatGlob!P:P,MATCH(M2532,[1]CatGlob!O:O,0))</f>
        <v>RVI</v>
      </c>
      <c r="R2532" s="403" t="s">
        <v>601</v>
      </c>
      <c r="S2532" s="403" t="s">
        <v>601</v>
      </c>
      <c r="T2532" s="403" t="str">
        <f>INDEX([1]CatGlob!$D:$D,MATCH($M2532,[1]CatGlob!$C:$C,0))</f>
        <v>DMGD</v>
      </c>
      <c r="U2532" s="403" t="s">
        <v>1293</v>
      </c>
      <c r="V2532" s="404" t="str">
        <f>INDEX([1]CatGlob!$F:$F,MATCH($M2532,[1]CatGlob!$C:$C,0))</f>
        <v>-</v>
      </c>
      <c r="W2532" s="405"/>
      <c r="X2532" s="406">
        <v>0</v>
      </c>
      <c r="Y2532" s="407">
        <v>0</v>
      </c>
      <c r="Z2532" s="408">
        <v>0</v>
      </c>
      <c r="AA2532" s="407">
        <v>0</v>
      </c>
      <c r="AB2532" s="408">
        <v>0</v>
      </c>
      <c r="AC2532" s="407">
        <v>0</v>
      </c>
      <c r="AD2532" s="408">
        <v>0</v>
      </c>
      <c r="AE2532" s="407">
        <v>0</v>
      </c>
      <c r="AF2532" s="408">
        <v>0</v>
      </c>
      <c r="AG2532" s="407">
        <v>0</v>
      </c>
      <c r="AI2532" s="406">
        <v>0</v>
      </c>
      <c r="AJ2532" s="407">
        <v>0</v>
      </c>
      <c r="AK2532" s="408">
        <v>0</v>
      </c>
      <c r="AL2532" s="407">
        <v>0</v>
      </c>
      <c r="AM2532" s="408">
        <v>0</v>
      </c>
      <c r="AN2532" s="407">
        <v>0</v>
      </c>
      <c r="AO2532" s="408">
        <v>0</v>
      </c>
      <c r="AP2532" s="407">
        <v>0</v>
      </c>
      <c r="AQ2532" s="408">
        <v>0</v>
      </c>
      <c r="AR2532" s="407">
        <v>0</v>
      </c>
      <c r="AT2532" s="406">
        <v>0</v>
      </c>
      <c r="AU2532" s="407">
        <v>0</v>
      </c>
      <c r="AV2532" s="408">
        <v>0</v>
      </c>
      <c r="AW2532" s="407">
        <v>0</v>
      </c>
      <c r="AX2532" s="408">
        <v>0</v>
      </c>
      <c r="AY2532" s="407">
        <v>0</v>
      </c>
      <c r="AZ2532" s="408">
        <v>0</v>
      </c>
      <c r="BA2532" s="407">
        <v>0</v>
      </c>
      <c r="BB2532" s="408">
        <v>0</v>
      </c>
      <c r="BC2532" s="407">
        <v>0</v>
      </c>
    </row>
    <row r="2533" spans="1:55" x14ac:dyDescent="0.35">
      <c r="A2533" s="385" t="str" cm="1">
        <f t="array" ref="A2533">IFERROR(_xlfn.IFS(AND(F2533="Renta Variable",O2533=1),IFERROR(MATCH(B2533,[1]RV_Det!C:C,0),"Rev"),AND(J2533="Corporativa",O2533=1,I2533="EM"),IFERROR(MATCH(B2533,[1]RF_Corps!B:B,0),"Rev"),AND(F2533="Alternativos",O2533=1),IFERROR(MATCH(B2533,[1]Rep4!C:C,0),"Rev")),"")</f>
        <v/>
      </c>
      <c r="B2533" s="448" t="s">
        <v>6713</v>
      </c>
      <c r="C2533" s="449" t="s">
        <v>6714</v>
      </c>
      <c r="D2533" s="440"/>
      <c r="E2533" s="396" t="str">
        <f>IF(B2533="","",INDEX([1]CatGlob!$S:$S,IFERROR(MATCH(MID(B2533,7,1),[1]CatGlob!$R:$R,0),MATCH(MID(B2533,1,2),[1]CatGlob!$R:$R,0))))</f>
        <v>FUT</v>
      </c>
      <c r="F2533" s="397" t="s">
        <v>5303</v>
      </c>
      <c r="G2533" s="398" t="s">
        <v>442</v>
      </c>
      <c r="H2533" s="399" t="s">
        <v>6676</v>
      </c>
      <c r="I2533" s="399" t="s">
        <v>48</v>
      </c>
      <c r="J2533" s="399" t="s">
        <v>600</v>
      </c>
      <c r="K2533" s="396" t="s">
        <v>600</v>
      </c>
      <c r="L2533" s="400" t="str">
        <f>IF(ISERROR(MATCH(M2533,M$10:M2532,0)),M2533,"")</f>
        <v/>
      </c>
      <c r="M2533" s="401" t="str">
        <f>IF(B2533="","",IF(ISERROR(MATCH(F2533&amp;"_"&amp;G2533&amp;"_"&amp;H2533&amp;"_"&amp;I2533&amp;"_"&amp;J2533&amp;IF(K2533="","","_"&amp;K2533),[1]CatGlob!$B:$B,0)),F2533&amp;"_"&amp;G2533&amp;"_"&amp;H2533&amp;"_"&amp;I2533&amp;"_"&amp;J2533&amp;IF(K2533="","","_"&amp;K2533),INDEX([1]CatGlob!$C:$C,MATCH(F2533&amp;"_"&amp;G2533&amp;"_"&amp;H2533&amp;"_"&amp;I2533&amp;"_"&amp;J2533&amp;IF(K2533="","","_"&amp;K2533),[1]CatGlob!$B:$B,0))))</f>
        <v>DER_RF_FUT_US</v>
      </c>
      <c r="N2533" s="402" t="str">
        <f t="shared" si="79"/>
        <v/>
      </c>
      <c r="O2533" s="402" t="str">
        <f t="shared" si="78"/>
        <v/>
      </c>
      <c r="P2533" s="401" t="str">
        <f>IF(LEN(B2533)&gt;8,INDEX([1]CatGlob!$X:$X,MATCH(M2533,[1]CatGlob!$W:$W,0)),"")</f>
        <v>INTER</v>
      </c>
      <c r="Q2533" s="403" t="str">
        <f>INDEX([1]CatGlob!P:P,MATCH(M2533,[1]CatGlob!O:O,0))</f>
        <v>RVI</v>
      </c>
      <c r="R2533" s="403" t="s">
        <v>601</v>
      </c>
      <c r="S2533" s="403" t="s">
        <v>601</v>
      </c>
      <c r="T2533" s="403" t="str">
        <f>INDEX([1]CatGlob!$D:$D,MATCH($M2533,[1]CatGlob!$C:$C,0))</f>
        <v>DMGD</v>
      </c>
      <c r="U2533" s="403" t="s">
        <v>1293</v>
      </c>
      <c r="V2533" s="404" t="str">
        <f>INDEX([1]CatGlob!$F:$F,MATCH($M2533,[1]CatGlob!$C:$C,0))</f>
        <v>-</v>
      </c>
      <c r="W2533" s="405"/>
      <c r="X2533" s="406">
        <v>0</v>
      </c>
      <c r="Y2533" s="407">
        <v>0</v>
      </c>
      <c r="Z2533" s="408">
        <v>0</v>
      </c>
      <c r="AA2533" s="407">
        <v>0</v>
      </c>
      <c r="AB2533" s="408">
        <v>0</v>
      </c>
      <c r="AC2533" s="407">
        <v>0</v>
      </c>
      <c r="AD2533" s="408">
        <v>0</v>
      </c>
      <c r="AE2533" s="407">
        <v>0</v>
      </c>
      <c r="AF2533" s="408">
        <v>0</v>
      </c>
      <c r="AG2533" s="407">
        <v>0</v>
      </c>
      <c r="AI2533" s="406">
        <v>0</v>
      </c>
      <c r="AJ2533" s="407">
        <v>0</v>
      </c>
      <c r="AK2533" s="408">
        <v>0</v>
      </c>
      <c r="AL2533" s="407">
        <v>0</v>
      </c>
      <c r="AM2533" s="408">
        <v>0</v>
      </c>
      <c r="AN2533" s="407">
        <v>0</v>
      </c>
      <c r="AO2533" s="408">
        <v>0</v>
      </c>
      <c r="AP2533" s="407">
        <v>0</v>
      </c>
      <c r="AQ2533" s="408">
        <v>0</v>
      </c>
      <c r="AR2533" s="407">
        <v>0</v>
      </c>
      <c r="AT2533" s="406">
        <v>0</v>
      </c>
      <c r="AU2533" s="407">
        <v>0</v>
      </c>
      <c r="AV2533" s="408">
        <v>0</v>
      </c>
      <c r="AW2533" s="407">
        <v>0</v>
      </c>
      <c r="AX2533" s="408">
        <v>0</v>
      </c>
      <c r="AY2533" s="407">
        <v>0</v>
      </c>
      <c r="AZ2533" s="408">
        <v>0</v>
      </c>
      <c r="BA2533" s="407">
        <v>0</v>
      </c>
      <c r="BB2533" s="408">
        <v>0</v>
      </c>
      <c r="BC2533" s="407">
        <v>0</v>
      </c>
    </row>
    <row r="2534" spans="1:55" x14ac:dyDescent="0.35">
      <c r="A2534" s="385" t="str" cm="1">
        <f t="array" ref="A2534">IFERROR(_xlfn.IFS(AND(F2534="Renta Variable",O2534=1),IFERROR(MATCH(B2534,[1]RV_Det!C:C,0),"Rev"),AND(J2534="Corporativa",O2534=1,I2534="EM"),IFERROR(MATCH(B2534,[1]RF_Corps!B:B,0),"Rev"),AND(F2534="Alternativos",O2534=1),IFERROR(MATCH(B2534,[1]Rep4!C:C,0),"Rev")),"")</f>
        <v/>
      </c>
      <c r="B2534" s="448" t="s">
        <v>6715</v>
      </c>
      <c r="C2534" s="449" t="s">
        <v>6716</v>
      </c>
      <c r="D2534" s="440"/>
      <c r="E2534" s="396" t="str">
        <f>IF(B2534="","",INDEX([1]CatGlob!$S:$S,IFERROR(MATCH(MID(B2534,7,1),[1]CatGlob!$R:$R,0),MATCH(MID(B2534,1,2),[1]CatGlob!$R:$R,0))))</f>
        <v>FUT</v>
      </c>
      <c r="F2534" s="397" t="s">
        <v>5303</v>
      </c>
      <c r="G2534" s="398" t="s">
        <v>442</v>
      </c>
      <c r="H2534" s="399" t="s">
        <v>6676</v>
      </c>
      <c r="I2534" s="399" t="s">
        <v>48</v>
      </c>
      <c r="J2534" s="399" t="s">
        <v>600</v>
      </c>
      <c r="K2534" s="396" t="s">
        <v>600</v>
      </c>
      <c r="L2534" s="400" t="str">
        <f>IF(ISERROR(MATCH(M2534,M$10:M2533,0)),M2534,"")</f>
        <v/>
      </c>
      <c r="M2534" s="401" t="str">
        <f>IF(B2534="","",IF(ISERROR(MATCH(F2534&amp;"_"&amp;G2534&amp;"_"&amp;H2534&amp;"_"&amp;I2534&amp;"_"&amp;J2534&amp;IF(K2534="","","_"&amp;K2534),[1]CatGlob!$B:$B,0)),F2534&amp;"_"&amp;G2534&amp;"_"&amp;H2534&amp;"_"&amp;I2534&amp;"_"&amp;J2534&amp;IF(K2534="","","_"&amp;K2534),INDEX([1]CatGlob!$C:$C,MATCH(F2534&amp;"_"&amp;G2534&amp;"_"&amp;H2534&amp;"_"&amp;I2534&amp;"_"&amp;J2534&amp;IF(K2534="","","_"&amp;K2534),[1]CatGlob!$B:$B,0))))</f>
        <v>DER_RF_FUT_US</v>
      </c>
      <c r="N2534" s="402" t="str">
        <f t="shared" si="79"/>
        <v/>
      </c>
      <c r="O2534" s="402" t="str">
        <f t="shared" si="78"/>
        <v/>
      </c>
      <c r="P2534" s="401" t="str">
        <f>IF(LEN(B2534)&gt;8,INDEX([1]CatGlob!$X:$X,MATCH(M2534,[1]CatGlob!$W:$W,0)),"")</f>
        <v>INTER</v>
      </c>
      <c r="Q2534" s="403" t="str">
        <f>INDEX([1]CatGlob!P:P,MATCH(M2534,[1]CatGlob!O:O,0))</f>
        <v>RVI</v>
      </c>
      <c r="R2534" s="403" t="s">
        <v>601</v>
      </c>
      <c r="S2534" s="403" t="s">
        <v>601</v>
      </c>
      <c r="T2534" s="403" t="str">
        <f>INDEX([1]CatGlob!$D:$D,MATCH($M2534,[1]CatGlob!$C:$C,0))</f>
        <v>DMGD</v>
      </c>
      <c r="U2534" s="403" t="s">
        <v>1293</v>
      </c>
      <c r="V2534" s="404" t="str">
        <f>INDEX([1]CatGlob!$F:$F,MATCH($M2534,[1]CatGlob!$C:$C,0))</f>
        <v>-</v>
      </c>
      <c r="W2534" s="405"/>
      <c r="X2534" s="406">
        <v>0</v>
      </c>
      <c r="Y2534" s="407">
        <v>0</v>
      </c>
      <c r="Z2534" s="408">
        <v>0</v>
      </c>
      <c r="AA2534" s="407">
        <v>0</v>
      </c>
      <c r="AB2534" s="408">
        <v>0</v>
      </c>
      <c r="AC2534" s="407">
        <v>0</v>
      </c>
      <c r="AD2534" s="408">
        <v>0</v>
      </c>
      <c r="AE2534" s="407">
        <v>0</v>
      </c>
      <c r="AF2534" s="408">
        <v>0</v>
      </c>
      <c r="AG2534" s="407">
        <v>0</v>
      </c>
      <c r="AI2534" s="406">
        <v>0</v>
      </c>
      <c r="AJ2534" s="407">
        <v>0</v>
      </c>
      <c r="AK2534" s="408">
        <v>0</v>
      </c>
      <c r="AL2534" s="407">
        <v>0</v>
      </c>
      <c r="AM2534" s="408">
        <v>0</v>
      </c>
      <c r="AN2534" s="407">
        <v>0</v>
      </c>
      <c r="AO2534" s="408">
        <v>0</v>
      </c>
      <c r="AP2534" s="407">
        <v>0</v>
      </c>
      <c r="AQ2534" s="408">
        <v>0</v>
      </c>
      <c r="AR2534" s="407">
        <v>0</v>
      </c>
      <c r="AT2534" s="406">
        <v>0</v>
      </c>
      <c r="AU2534" s="407">
        <v>0</v>
      </c>
      <c r="AV2534" s="408">
        <v>0</v>
      </c>
      <c r="AW2534" s="407">
        <v>0</v>
      </c>
      <c r="AX2534" s="408">
        <v>0</v>
      </c>
      <c r="AY2534" s="407">
        <v>0</v>
      </c>
      <c r="AZ2534" s="408">
        <v>0</v>
      </c>
      <c r="BA2534" s="407">
        <v>0</v>
      </c>
      <c r="BB2534" s="408">
        <v>0</v>
      </c>
      <c r="BC2534" s="407">
        <v>0</v>
      </c>
    </row>
    <row r="2535" spans="1:55" x14ac:dyDescent="0.35">
      <c r="A2535" s="385" t="str" cm="1">
        <f t="array" ref="A2535">IFERROR(_xlfn.IFS(AND(F2535="Renta Variable",O2535=1),IFERROR(MATCH(B2535,[1]RV_Det!C:C,0),"Rev"),AND(J2535="Corporativa",O2535=1,I2535="EM"),IFERROR(MATCH(B2535,[1]RF_Corps!B:B,0),"Rev"),AND(F2535="Alternativos",O2535=1),IFERROR(MATCH(B2535,[1]Rep4!C:C,0),"Rev")),"")</f>
        <v/>
      </c>
      <c r="B2535" s="448" t="s">
        <v>6717</v>
      </c>
      <c r="C2535" s="449" t="s">
        <v>6718</v>
      </c>
      <c r="D2535" s="440"/>
      <c r="E2535" s="396" t="str">
        <f>IF(B2535="","",INDEX([1]CatGlob!$S:$S,IFERROR(MATCH(MID(B2535,7,1),[1]CatGlob!$R:$R,0),MATCH(MID(B2535,1,2),[1]CatGlob!$R:$R,0))))</f>
        <v>FUT</v>
      </c>
      <c r="F2535" s="397" t="s">
        <v>5303</v>
      </c>
      <c r="G2535" s="398" t="s">
        <v>442</v>
      </c>
      <c r="H2535" s="399" t="s">
        <v>6676</v>
      </c>
      <c r="I2535" s="399" t="s">
        <v>48</v>
      </c>
      <c r="J2535" s="399" t="s">
        <v>600</v>
      </c>
      <c r="K2535" s="396" t="s">
        <v>600</v>
      </c>
      <c r="L2535" s="400" t="str">
        <f>IF(ISERROR(MATCH(M2535,M$10:M2534,0)),M2535,"")</f>
        <v/>
      </c>
      <c r="M2535" s="401" t="str">
        <f>IF(B2535="","",IF(ISERROR(MATCH(F2535&amp;"_"&amp;G2535&amp;"_"&amp;H2535&amp;"_"&amp;I2535&amp;"_"&amp;J2535&amp;IF(K2535="","","_"&amp;K2535),[1]CatGlob!$B:$B,0)),F2535&amp;"_"&amp;G2535&amp;"_"&amp;H2535&amp;"_"&amp;I2535&amp;"_"&amp;J2535&amp;IF(K2535="","","_"&amp;K2535),INDEX([1]CatGlob!$C:$C,MATCH(F2535&amp;"_"&amp;G2535&amp;"_"&amp;H2535&amp;"_"&amp;I2535&amp;"_"&amp;J2535&amp;IF(K2535="","","_"&amp;K2535),[1]CatGlob!$B:$B,0))))</f>
        <v>DER_RF_FUT_US</v>
      </c>
      <c r="N2535" s="402" t="str">
        <f t="shared" si="79"/>
        <v/>
      </c>
      <c r="O2535" s="402" t="str">
        <f t="shared" si="78"/>
        <v/>
      </c>
      <c r="P2535" s="401" t="str">
        <f>IF(LEN(B2535)&gt;8,INDEX([1]CatGlob!$X:$X,MATCH(M2535,[1]CatGlob!$W:$W,0)),"")</f>
        <v>INTER</v>
      </c>
      <c r="Q2535" s="403" t="str">
        <f>INDEX([1]CatGlob!P:P,MATCH(M2535,[1]CatGlob!O:O,0))</f>
        <v>RVI</v>
      </c>
      <c r="R2535" s="403" t="s">
        <v>601</v>
      </c>
      <c r="S2535" s="403" t="s">
        <v>601</v>
      </c>
      <c r="T2535" s="403" t="str">
        <f>INDEX([1]CatGlob!$D:$D,MATCH($M2535,[1]CatGlob!$C:$C,0))</f>
        <v>DMGD</v>
      </c>
      <c r="U2535" s="403" t="s">
        <v>1293</v>
      </c>
      <c r="V2535" s="404" t="str">
        <f>INDEX([1]CatGlob!$F:$F,MATCH($M2535,[1]CatGlob!$C:$C,0))</f>
        <v>-</v>
      </c>
      <c r="W2535" s="405"/>
      <c r="X2535" s="406">
        <v>0</v>
      </c>
      <c r="Y2535" s="407">
        <v>0</v>
      </c>
      <c r="Z2535" s="408">
        <v>0</v>
      </c>
      <c r="AA2535" s="407">
        <v>0</v>
      </c>
      <c r="AB2535" s="408">
        <v>0</v>
      </c>
      <c r="AC2535" s="407">
        <v>0</v>
      </c>
      <c r="AD2535" s="408">
        <v>0</v>
      </c>
      <c r="AE2535" s="407">
        <v>0</v>
      </c>
      <c r="AF2535" s="408">
        <v>0</v>
      </c>
      <c r="AG2535" s="407">
        <v>0</v>
      </c>
      <c r="AI2535" s="406">
        <v>0</v>
      </c>
      <c r="AJ2535" s="407">
        <v>0</v>
      </c>
      <c r="AK2535" s="408">
        <v>0</v>
      </c>
      <c r="AL2535" s="407">
        <v>0</v>
      </c>
      <c r="AM2535" s="408">
        <v>0</v>
      </c>
      <c r="AN2535" s="407">
        <v>0</v>
      </c>
      <c r="AO2535" s="408">
        <v>0</v>
      </c>
      <c r="AP2535" s="407">
        <v>0</v>
      </c>
      <c r="AQ2535" s="408">
        <v>0</v>
      </c>
      <c r="AR2535" s="407">
        <v>0</v>
      </c>
      <c r="AT2535" s="406">
        <v>0</v>
      </c>
      <c r="AU2535" s="407">
        <v>0</v>
      </c>
      <c r="AV2535" s="408">
        <v>0</v>
      </c>
      <c r="AW2535" s="407">
        <v>0</v>
      </c>
      <c r="AX2535" s="408">
        <v>0</v>
      </c>
      <c r="AY2535" s="407">
        <v>0</v>
      </c>
      <c r="AZ2535" s="408">
        <v>0</v>
      </c>
      <c r="BA2535" s="407">
        <v>0</v>
      </c>
      <c r="BB2535" s="408">
        <v>0</v>
      </c>
      <c r="BC2535" s="407">
        <v>0</v>
      </c>
    </row>
    <row r="2536" spans="1:55" x14ac:dyDescent="0.35">
      <c r="A2536" s="385" t="str" cm="1">
        <f t="array" ref="A2536">IFERROR(_xlfn.IFS(AND(F2536="Renta Variable",O2536=1),IFERROR(MATCH(B2536,[1]RV_Det!C:C,0),"Rev"),AND(J2536="Corporativa",O2536=1,I2536="EM"),IFERROR(MATCH(B2536,[1]RF_Corps!B:B,0),"Rev"),AND(F2536="Alternativos",O2536=1),IFERROR(MATCH(B2536,[1]Rep4!C:C,0),"Rev")),"")</f>
        <v/>
      </c>
      <c r="B2536" s="448" t="s">
        <v>6719</v>
      </c>
      <c r="C2536" s="449" t="s">
        <v>6720</v>
      </c>
      <c r="D2536" s="440"/>
      <c r="E2536" s="396" t="str">
        <f>IF(B2536="","",INDEX([1]CatGlob!$S:$S,IFERROR(MATCH(MID(B2536,7,1),[1]CatGlob!$R:$R,0),MATCH(MID(B2536,1,2),[1]CatGlob!$R:$R,0))))</f>
        <v>FUT</v>
      </c>
      <c r="F2536" s="397" t="s">
        <v>5303</v>
      </c>
      <c r="G2536" s="398" t="s">
        <v>442</v>
      </c>
      <c r="H2536" s="399" t="s">
        <v>6676</v>
      </c>
      <c r="I2536" s="399" t="s">
        <v>48</v>
      </c>
      <c r="J2536" s="399" t="s">
        <v>600</v>
      </c>
      <c r="K2536" s="396" t="s">
        <v>600</v>
      </c>
      <c r="L2536" s="400" t="str">
        <f>IF(ISERROR(MATCH(M2536,M$10:M2535,0)),M2536,"")</f>
        <v/>
      </c>
      <c r="M2536" s="401" t="str">
        <f>IF(B2536="","",IF(ISERROR(MATCH(F2536&amp;"_"&amp;G2536&amp;"_"&amp;H2536&amp;"_"&amp;I2536&amp;"_"&amp;J2536&amp;IF(K2536="","","_"&amp;K2536),[1]CatGlob!$B:$B,0)),F2536&amp;"_"&amp;G2536&amp;"_"&amp;H2536&amp;"_"&amp;I2536&amp;"_"&amp;J2536&amp;IF(K2536="","","_"&amp;K2536),INDEX([1]CatGlob!$C:$C,MATCH(F2536&amp;"_"&amp;G2536&amp;"_"&amp;H2536&amp;"_"&amp;I2536&amp;"_"&amp;J2536&amp;IF(K2536="","","_"&amp;K2536),[1]CatGlob!$B:$B,0))))</f>
        <v>DER_RF_FUT_US</v>
      </c>
      <c r="N2536" s="402" t="str">
        <f t="shared" si="79"/>
        <v/>
      </c>
      <c r="O2536" s="402" t="str">
        <f t="shared" si="78"/>
        <v/>
      </c>
      <c r="P2536" s="401" t="str">
        <f>IF(LEN(B2536)&gt;8,INDEX([1]CatGlob!$X:$X,MATCH(M2536,[1]CatGlob!$W:$W,0)),"")</f>
        <v>INTER</v>
      </c>
      <c r="Q2536" s="403" t="str">
        <f>INDEX([1]CatGlob!P:P,MATCH(M2536,[1]CatGlob!O:O,0))</f>
        <v>RVI</v>
      </c>
      <c r="R2536" s="403" t="s">
        <v>601</v>
      </c>
      <c r="S2536" s="403" t="s">
        <v>601</v>
      </c>
      <c r="T2536" s="403" t="str">
        <f>INDEX([1]CatGlob!$D:$D,MATCH($M2536,[1]CatGlob!$C:$C,0))</f>
        <v>DMGD</v>
      </c>
      <c r="U2536" s="403" t="s">
        <v>1293</v>
      </c>
      <c r="V2536" s="404" t="str">
        <f>INDEX([1]CatGlob!$F:$F,MATCH($M2536,[1]CatGlob!$C:$C,0))</f>
        <v>-</v>
      </c>
      <c r="W2536" s="405"/>
      <c r="X2536" s="406">
        <v>0</v>
      </c>
      <c r="Y2536" s="407">
        <v>0</v>
      </c>
      <c r="Z2536" s="408">
        <v>0</v>
      </c>
      <c r="AA2536" s="407">
        <v>0</v>
      </c>
      <c r="AB2536" s="408">
        <v>0</v>
      </c>
      <c r="AC2536" s="407">
        <v>0</v>
      </c>
      <c r="AD2536" s="408">
        <v>0</v>
      </c>
      <c r="AE2536" s="407">
        <v>0</v>
      </c>
      <c r="AF2536" s="408">
        <v>0</v>
      </c>
      <c r="AG2536" s="407">
        <v>0</v>
      </c>
      <c r="AI2536" s="406">
        <v>0</v>
      </c>
      <c r="AJ2536" s="407">
        <v>0</v>
      </c>
      <c r="AK2536" s="408">
        <v>0</v>
      </c>
      <c r="AL2536" s="407">
        <v>0</v>
      </c>
      <c r="AM2536" s="408">
        <v>0</v>
      </c>
      <c r="AN2536" s="407">
        <v>0</v>
      </c>
      <c r="AO2536" s="408">
        <v>0</v>
      </c>
      <c r="AP2536" s="407">
        <v>0</v>
      </c>
      <c r="AQ2536" s="408">
        <v>0</v>
      </c>
      <c r="AR2536" s="407">
        <v>0</v>
      </c>
      <c r="AT2536" s="406">
        <v>0</v>
      </c>
      <c r="AU2536" s="407">
        <v>0</v>
      </c>
      <c r="AV2536" s="408">
        <v>0</v>
      </c>
      <c r="AW2536" s="407">
        <v>0</v>
      </c>
      <c r="AX2536" s="408">
        <v>0</v>
      </c>
      <c r="AY2536" s="407">
        <v>0</v>
      </c>
      <c r="AZ2536" s="408">
        <v>0</v>
      </c>
      <c r="BA2536" s="407">
        <v>0</v>
      </c>
      <c r="BB2536" s="408">
        <v>0</v>
      </c>
      <c r="BC2536" s="407">
        <v>0</v>
      </c>
    </row>
    <row r="2537" spans="1:55" x14ac:dyDescent="0.35">
      <c r="A2537" s="385" t="str" cm="1">
        <f t="array" ref="A2537">IFERROR(_xlfn.IFS(AND(F2537="Renta Variable",O2537=1),IFERROR(MATCH(B2537,[1]RV_Det!C:C,0),"Rev"),AND(J2537="Corporativa",O2537=1,I2537="EM"),IFERROR(MATCH(B2537,[1]RF_Corps!B:B,0),"Rev"),AND(F2537="Alternativos",O2537=1),IFERROR(MATCH(B2537,[1]Rep4!C:C,0),"Rev")),"")</f>
        <v/>
      </c>
      <c r="B2537" s="448" t="s">
        <v>6721</v>
      </c>
      <c r="C2537" s="449" t="s">
        <v>6722</v>
      </c>
      <c r="D2537" s="440"/>
      <c r="E2537" s="396" t="str">
        <f>IF(B2537="","",INDEX([1]CatGlob!$S:$S,IFERROR(MATCH(MID(B2537,7,1),[1]CatGlob!$R:$R,0),MATCH(MID(B2537,1,2),[1]CatGlob!$R:$R,0))))</f>
        <v>FUT</v>
      </c>
      <c r="F2537" s="397" t="s">
        <v>5303</v>
      </c>
      <c r="G2537" s="398" t="s">
        <v>442</v>
      </c>
      <c r="H2537" s="399" t="s">
        <v>6676</v>
      </c>
      <c r="I2537" s="399" t="s">
        <v>48</v>
      </c>
      <c r="J2537" s="399" t="s">
        <v>600</v>
      </c>
      <c r="K2537" s="396" t="s">
        <v>600</v>
      </c>
      <c r="L2537" s="400" t="str">
        <f>IF(ISERROR(MATCH(M2537,M$10:M2536,0)),M2537,"")</f>
        <v/>
      </c>
      <c r="M2537" s="401" t="str">
        <f>IF(B2537="","",IF(ISERROR(MATCH(F2537&amp;"_"&amp;G2537&amp;"_"&amp;H2537&amp;"_"&amp;I2537&amp;"_"&amp;J2537&amp;IF(K2537="","","_"&amp;K2537),[1]CatGlob!$B:$B,0)),F2537&amp;"_"&amp;G2537&amp;"_"&amp;H2537&amp;"_"&amp;I2537&amp;"_"&amp;J2537&amp;IF(K2537="","","_"&amp;K2537),INDEX([1]CatGlob!$C:$C,MATCH(F2537&amp;"_"&amp;G2537&amp;"_"&amp;H2537&amp;"_"&amp;I2537&amp;"_"&amp;J2537&amp;IF(K2537="","","_"&amp;K2537),[1]CatGlob!$B:$B,0))))</f>
        <v>DER_RF_FUT_US</v>
      </c>
      <c r="N2537" s="402" t="str">
        <f t="shared" si="79"/>
        <v/>
      </c>
      <c r="O2537" s="402" t="str">
        <f t="shared" si="78"/>
        <v/>
      </c>
      <c r="P2537" s="401" t="str">
        <f>IF(LEN(B2537)&gt;8,INDEX([1]CatGlob!$X:$X,MATCH(M2537,[1]CatGlob!$W:$W,0)),"")</f>
        <v>INTER</v>
      </c>
      <c r="Q2537" s="403" t="str">
        <f>INDEX([1]CatGlob!P:P,MATCH(M2537,[1]CatGlob!O:O,0))</f>
        <v>RVI</v>
      </c>
      <c r="R2537" s="403" t="s">
        <v>601</v>
      </c>
      <c r="S2537" s="403" t="s">
        <v>601</v>
      </c>
      <c r="T2537" s="403" t="str">
        <f>INDEX([1]CatGlob!$D:$D,MATCH($M2537,[1]CatGlob!$C:$C,0))</f>
        <v>DMGD</v>
      </c>
      <c r="U2537" s="403" t="s">
        <v>1293</v>
      </c>
      <c r="V2537" s="404" t="str">
        <f>INDEX([1]CatGlob!$F:$F,MATCH($M2537,[1]CatGlob!$C:$C,0))</f>
        <v>-</v>
      </c>
      <c r="W2537" s="405"/>
      <c r="X2537" s="406">
        <v>0</v>
      </c>
      <c r="Y2537" s="407">
        <v>0</v>
      </c>
      <c r="Z2537" s="408">
        <v>0</v>
      </c>
      <c r="AA2537" s="407">
        <v>0</v>
      </c>
      <c r="AB2537" s="408">
        <v>0</v>
      </c>
      <c r="AC2537" s="407">
        <v>0</v>
      </c>
      <c r="AD2537" s="408">
        <v>0</v>
      </c>
      <c r="AE2537" s="407">
        <v>0</v>
      </c>
      <c r="AF2537" s="408">
        <v>0</v>
      </c>
      <c r="AG2537" s="407">
        <v>0</v>
      </c>
      <c r="AI2537" s="406">
        <v>0</v>
      </c>
      <c r="AJ2537" s="407">
        <v>0</v>
      </c>
      <c r="AK2537" s="408">
        <v>0</v>
      </c>
      <c r="AL2537" s="407">
        <v>0</v>
      </c>
      <c r="AM2537" s="408">
        <v>0</v>
      </c>
      <c r="AN2537" s="407">
        <v>0</v>
      </c>
      <c r="AO2537" s="408">
        <v>0</v>
      </c>
      <c r="AP2537" s="407">
        <v>0</v>
      </c>
      <c r="AQ2537" s="408">
        <v>0</v>
      </c>
      <c r="AR2537" s="407">
        <v>0</v>
      </c>
      <c r="AT2537" s="406">
        <v>0</v>
      </c>
      <c r="AU2537" s="407">
        <v>0</v>
      </c>
      <c r="AV2537" s="408">
        <v>0</v>
      </c>
      <c r="AW2537" s="407">
        <v>0</v>
      </c>
      <c r="AX2537" s="408">
        <v>0</v>
      </c>
      <c r="AY2537" s="407">
        <v>0</v>
      </c>
      <c r="AZ2537" s="408">
        <v>0</v>
      </c>
      <c r="BA2537" s="407">
        <v>0</v>
      </c>
      <c r="BB2537" s="408">
        <v>0</v>
      </c>
      <c r="BC2537" s="407">
        <v>0</v>
      </c>
    </row>
    <row r="2538" spans="1:55" x14ac:dyDescent="0.35">
      <c r="A2538" s="385" t="str" cm="1">
        <f t="array" ref="A2538">IFERROR(_xlfn.IFS(AND(F2538="Renta Variable",O2538=1),IFERROR(MATCH(B2538,[1]RV_Det!C:C,0),"Rev"),AND(J2538="Corporativa",O2538=1,I2538="EM"),IFERROR(MATCH(B2538,[1]RF_Corps!B:B,0),"Rev"),AND(F2538="Alternativos",O2538=1),IFERROR(MATCH(B2538,[1]Rep4!C:C,0),"Rev")),"")</f>
        <v/>
      </c>
      <c r="B2538" s="448" t="s">
        <v>6723</v>
      </c>
      <c r="C2538" s="449" t="s">
        <v>6724</v>
      </c>
      <c r="D2538" s="440"/>
      <c r="E2538" s="396" t="str">
        <f>IF(B2538="","",INDEX([1]CatGlob!$S:$S,IFERROR(MATCH(MID(B2538,7,1),[1]CatGlob!$R:$R,0),MATCH(MID(B2538,1,2),[1]CatGlob!$R:$R,0))))</f>
        <v>FUT</v>
      </c>
      <c r="F2538" s="397" t="s">
        <v>5303</v>
      </c>
      <c r="G2538" s="398" t="s">
        <v>442</v>
      </c>
      <c r="H2538" s="399" t="s">
        <v>6676</v>
      </c>
      <c r="I2538" s="399" t="s">
        <v>48</v>
      </c>
      <c r="J2538" s="399" t="s">
        <v>600</v>
      </c>
      <c r="K2538" s="396" t="s">
        <v>600</v>
      </c>
      <c r="L2538" s="400" t="str">
        <f>IF(ISERROR(MATCH(M2538,M$10:M2537,0)),M2538,"")</f>
        <v/>
      </c>
      <c r="M2538" s="401" t="str">
        <f>IF(B2538="","",IF(ISERROR(MATCH(F2538&amp;"_"&amp;G2538&amp;"_"&amp;H2538&amp;"_"&amp;I2538&amp;"_"&amp;J2538&amp;IF(K2538="","","_"&amp;K2538),[1]CatGlob!$B:$B,0)),F2538&amp;"_"&amp;G2538&amp;"_"&amp;H2538&amp;"_"&amp;I2538&amp;"_"&amp;J2538&amp;IF(K2538="","","_"&amp;K2538),INDEX([1]CatGlob!$C:$C,MATCH(F2538&amp;"_"&amp;G2538&amp;"_"&amp;H2538&amp;"_"&amp;I2538&amp;"_"&amp;J2538&amp;IF(K2538="","","_"&amp;K2538),[1]CatGlob!$B:$B,0))))</f>
        <v>DER_RF_FUT_US</v>
      </c>
      <c r="N2538" s="402" t="str">
        <f t="shared" si="79"/>
        <v/>
      </c>
      <c r="O2538" s="402" t="str">
        <f t="shared" si="78"/>
        <v/>
      </c>
      <c r="P2538" s="401" t="str">
        <f>IF(LEN(B2538)&gt;8,INDEX([1]CatGlob!$X:$X,MATCH(M2538,[1]CatGlob!$W:$W,0)),"")</f>
        <v>INTER</v>
      </c>
      <c r="Q2538" s="403" t="str">
        <f>INDEX([1]CatGlob!P:P,MATCH(M2538,[1]CatGlob!O:O,0))</f>
        <v>RVI</v>
      </c>
      <c r="R2538" s="403" t="s">
        <v>601</v>
      </c>
      <c r="S2538" s="403" t="s">
        <v>601</v>
      </c>
      <c r="T2538" s="403" t="str">
        <f>INDEX([1]CatGlob!$D:$D,MATCH($M2538,[1]CatGlob!$C:$C,0))</f>
        <v>DMGD</v>
      </c>
      <c r="U2538" s="403" t="s">
        <v>1293</v>
      </c>
      <c r="V2538" s="404" t="str">
        <f>INDEX([1]CatGlob!$F:$F,MATCH($M2538,[1]CatGlob!$C:$C,0))</f>
        <v>-</v>
      </c>
      <c r="W2538" s="405"/>
      <c r="X2538" s="406">
        <v>0</v>
      </c>
      <c r="Y2538" s="407">
        <v>0</v>
      </c>
      <c r="Z2538" s="408">
        <v>0</v>
      </c>
      <c r="AA2538" s="407">
        <v>0</v>
      </c>
      <c r="AB2538" s="408">
        <v>0</v>
      </c>
      <c r="AC2538" s="407">
        <v>0</v>
      </c>
      <c r="AD2538" s="408">
        <v>0</v>
      </c>
      <c r="AE2538" s="407">
        <v>0</v>
      </c>
      <c r="AF2538" s="408">
        <v>0</v>
      </c>
      <c r="AG2538" s="407">
        <v>0</v>
      </c>
      <c r="AI2538" s="406">
        <v>0</v>
      </c>
      <c r="AJ2538" s="407">
        <v>0</v>
      </c>
      <c r="AK2538" s="408">
        <v>0</v>
      </c>
      <c r="AL2538" s="407">
        <v>0</v>
      </c>
      <c r="AM2538" s="408">
        <v>0</v>
      </c>
      <c r="AN2538" s="407">
        <v>0</v>
      </c>
      <c r="AO2538" s="408">
        <v>0</v>
      </c>
      <c r="AP2538" s="407">
        <v>0</v>
      </c>
      <c r="AQ2538" s="408">
        <v>0</v>
      </c>
      <c r="AR2538" s="407">
        <v>0</v>
      </c>
      <c r="AT2538" s="406">
        <v>0</v>
      </c>
      <c r="AU2538" s="407">
        <v>0</v>
      </c>
      <c r="AV2538" s="408">
        <v>0</v>
      </c>
      <c r="AW2538" s="407">
        <v>0</v>
      </c>
      <c r="AX2538" s="408">
        <v>0</v>
      </c>
      <c r="AY2538" s="407">
        <v>0</v>
      </c>
      <c r="AZ2538" s="408">
        <v>0</v>
      </c>
      <c r="BA2538" s="407">
        <v>0</v>
      </c>
      <c r="BB2538" s="408">
        <v>0</v>
      </c>
      <c r="BC2538" s="407">
        <v>0</v>
      </c>
    </row>
    <row r="2539" spans="1:55" x14ac:dyDescent="0.35">
      <c r="A2539" s="385" t="str" cm="1">
        <f t="array" ref="A2539">IFERROR(_xlfn.IFS(AND(F2539="Renta Variable",O2539=1),IFERROR(MATCH(B2539,[1]RV_Det!C:C,0),"Rev"),AND(J2539="Corporativa",O2539=1,I2539="EM"),IFERROR(MATCH(B2539,[1]RF_Corps!B:B,0),"Rev"),AND(F2539="Alternativos",O2539=1),IFERROR(MATCH(B2539,[1]Rep4!C:C,0),"Rev")),"")</f>
        <v/>
      </c>
      <c r="B2539" s="448" t="s">
        <v>6725</v>
      </c>
      <c r="C2539" s="449" t="s">
        <v>6726</v>
      </c>
      <c r="D2539" s="440"/>
      <c r="E2539" s="396" t="str">
        <f>IF(B2539="","",INDEX([1]CatGlob!$S:$S,IFERROR(MATCH(MID(B2539,7,1),[1]CatGlob!$R:$R,0),MATCH(MID(B2539,1,2),[1]CatGlob!$R:$R,0))))</f>
        <v>FUT</v>
      </c>
      <c r="F2539" s="397" t="s">
        <v>5303</v>
      </c>
      <c r="G2539" s="398" t="s">
        <v>442</v>
      </c>
      <c r="H2539" s="399" t="s">
        <v>6676</v>
      </c>
      <c r="I2539" s="399" t="s">
        <v>48</v>
      </c>
      <c r="J2539" s="399" t="s">
        <v>600</v>
      </c>
      <c r="K2539" s="396" t="s">
        <v>600</v>
      </c>
      <c r="L2539" s="400" t="str">
        <f>IF(ISERROR(MATCH(M2539,M$10:M2538,0)),M2539,"")</f>
        <v/>
      </c>
      <c r="M2539" s="401" t="str">
        <f>IF(B2539="","",IF(ISERROR(MATCH(F2539&amp;"_"&amp;G2539&amp;"_"&amp;H2539&amp;"_"&amp;I2539&amp;"_"&amp;J2539&amp;IF(K2539="","","_"&amp;K2539),[1]CatGlob!$B:$B,0)),F2539&amp;"_"&amp;G2539&amp;"_"&amp;H2539&amp;"_"&amp;I2539&amp;"_"&amp;J2539&amp;IF(K2539="","","_"&amp;K2539),INDEX([1]CatGlob!$C:$C,MATCH(F2539&amp;"_"&amp;G2539&amp;"_"&amp;H2539&amp;"_"&amp;I2539&amp;"_"&amp;J2539&amp;IF(K2539="","","_"&amp;K2539),[1]CatGlob!$B:$B,0))))</f>
        <v>DER_RF_FUT_US</v>
      </c>
      <c r="N2539" s="402" t="str">
        <f t="shared" si="79"/>
        <v/>
      </c>
      <c r="O2539" s="402" t="str">
        <f t="shared" si="78"/>
        <v/>
      </c>
      <c r="P2539" s="401" t="str">
        <f>IF(LEN(B2539)&gt;8,INDEX([1]CatGlob!$X:$X,MATCH(M2539,[1]CatGlob!$W:$W,0)),"")</f>
        <v>INTER</v>
      </c>
      <c r="Q2539" s="403" t="str">
        <f>INDEX([1]CatGlob!P:P,MATCH(M2539,[1]CatGlob!O:O,0))</f>
        <v>RVI</v>
      </c>
      <c r="R2539" s="403" t="s">
        <v>601</v>
      </c>
      <c r="S2539" s="403" t="s">
        <v>601</v>
      </c>
      <c r="T2539" s="403" t="str">
        <f>INDEX([1]CatGlob!$D:$D,MATCH($M2539,[1]CatGlob!$C:$C,0))</f>
        <v>DMGD</v>
      </c>
      <c r="U2539" s="403" t="s">
        <v>1293</v>
      </c>
      <c r="V2539" s="404" t="str">
        <f>INDEX([1]CatGlob!$F:$F,MATCH($M2539,[1]CatGlob!$C:$C,0))</f>
        <v>-</v>
      </c>
      <c r="W2539" s="405"/>
      <c r="X2539" s="406">
        <v>0</v>
      </c>
      <c r="Y2539" s="407">
        <v>0</v>
      </c>
      <c r="Z2539" s="408">
        <v>0</v>
      </c>
      <c r="AA2539" s="407">
        <v>0</v>
      </c>
      <c r="AB2539" s="408">
        <v>0</v>
      </c>
      <c r="AC2539" s="407">
        <v>0</v>
      </c>
      <c r="AD2539" s="408">
        <v>0</v>
      </c>
      <c r="AE2539" s="407">
        <v>0</v>
      </c>
      <c r="AF2539" s="408">
        <v>0</v>
      </c>
      <c r="AG2539" s="407">
        <v>0</v>
      </c>
      <c r="AI2539" s="406">
        <v>0</v>
      </c>
      <c r="AJ2539" s="407">
        <v>0</v>
      </c>
      <c r="AK2539" s="408">
        <v>0</v>
      </c>
      <c r="AL2539" s="407">
        <v>0</v>
      </c>
      <c r="AM2539" s="408">
        <v>0</v>
      </c>
      <c r="AN2539" s="407">
        <v>0</v>
      </c>
      <c r="AO2539" s="408">
        <v>0</v>
      </c>
      <c r="AP2539" s="407">
        <v>0</v>
      </c>
      <c r="AQ2539" s="408">
        <v>0</v>
      </c>
      <c r="AR2539" s="407">
        <v>0</v>
      </c>
      <c r="AT2539" s="406">
        <v>0</v>
      </c>
      <c r="AU2539" s="407">
        <v>0</v>
      </c>
      <c r="AV2539" s="408">
        <v>0</v>
      </c>
      <c r="AW2539" s="407">
        <v>0</v>
      </c>
      <c r="AX2539" s="408">
        <v>0</v>
      </c>
      <c r="AY2539" s="407">
        <v>0</v>
      </c>
      <c r="AZ2539" s="408">
        <v>0</v>
      </c>
      <c r="BA2539" s="407">
        <v>0</v>
      </c>
      <c r="BB2539" s="408">
        <v>0</v>
      </c>
      <c r="BC2539" s="407">
        <v>0</v>
      </c>
    </row>
    <row r="2540" spans="1:55" x14ac:dyDescent="0.35">
      <c r="A2540" s="385" t="str" cm="1">
        <f t="array" ref="A2540">IFERROR(_xlfn.IFS(AND(F2540="Renta Variable",O2540=1),IFERROR(MATCH(B2540,[1]RV_Det!C:C,0),"Rev"),AND(J2540="Corporativa",O2540=1,I2540="EM"),IFERROR(MATCH(B2540,[1]RF_Corps!B:B,0),"Rev"),AND(F2540="Alternativos",O2540=1),IFERROR(MATCH(B2540,[1]Rep4!C:C,0),"Rev")),"")</f>
        <v/>
      </c>
      <c r="B2540" s="448" t="s">
        <v>6727</v>
      </c>
      <c r="C2540" s="449" t="s">
        <v>6728</v>
      </c>
      <c r="D2540" s="440"/>
      <c r="E2540" s="396" t="str">
        <f>IF(B2540="","",INDEX([1]CatGlob!$S:$S,IFERROR(MATCH(MID(B2540,7,1),[1]CatGlob!$R:$R,0),MATCH(MID(B2540,1,2),[1]CatGlob!$R:$R,0))))</f>
        <v>FUT</v>
      </c>
      <c r="F2540" s="397" t="s">
        <v>5303</v>
      </c>
      <c r="G2540" s="398" t="s">
        <v>442</v>
      </c>
      <c r="H2540" s="399" t="s">
        <v>6676</v>
      </c>
      <c r="I2540" s="399" t="s">
        <v>48</v>
      </c>
      <c r="J2540" s="399" t="s">
        <v>600</v>
      </c>
      <c r="K2540" s="396" t="s">
        <v>600</v>
      </c>
      <c r="L2540" s="400" t="str">
        <f>IF(ISERROR(MATCH(M2540,M$10:M2539,0)),M2540,"")</f>
        <v/>
      </c>
      <c r="M2540" s="401" t="str">
        <f>IF(B2540="","",IF(ISERROR(MATCH(F2540&amp;"_"&amp;G2540&amp;"_"&amp;H2540&amp;"_"&amp;I2540&amp;"_"&amp;J2540&amp;IF(K2540="","","_"&amp;K2540),[1]CatGlob!$B:$B,0)),F2540&amp;"_"&amp;G2540&amp;"_"&amp;H2540&amp;"_"&amp;I2540&amp;"_"&amp;J2540&amp;IF(K2540="","","_"&amp;K2540),INDEX([1]CatGlob!$C:$C,MATCH(F2540&amp;"_"&amp;G2540&amp;"_"&amp;H2540&amp;"_"&amp;I2540&amp;"_"&amp;J2540&amp;IF(K2540="","","_"&amp;K2540),[1]CatGlob!$B:$B,0))))</f>
        <v>DER_RF_FUT_US</v>
      </c>
      <c r="N2540" s="402" t="str">
        <f t="shared" si="79"/>
        <v/>
      </c>
      <c r="O2540" s="402" t="str">
        <f t="shared" si="78"/>
        <v/>
      </c>
      <c r="P2540" s="401" t="str">
        <f>IF(LEN(B2540)&gt;8,INDEX([1]CatGlob!$X:$X,MATCH(M2540,[1]CatGlob!$W:$W,0)),"")</f>
        <v>INTER</v>
      </c>
      <c r="Q2540" s="403" t="str">
        <f>INDEX([1]CatGlob!P:P,MATCH(M2540,[1]CatGlob!O:O,0))</f>
        <v>RVI</v>
      </c>
      <c r="R2540" s="403" t="s">
        <v>601</v>
      </c>
      <c r="S2540" s="403" t="s">
        <v>601</v>
      </c>
      <c r="T2540" s="403" t="str">
        <f>INDEX([1]CatGlob!$D:$D,MATCH($M2540,[1]CatGlob!$C:$C,0))</f>
        <v>DMGD</v>
      </c>
      <c r="U2540" s="403" t="s">
        <v>1293</v>
      </c>
      <c r="V2540" s="404" t="str">
        <f>INDEX([1]CatGlob!$F:$F,MATCH($M2540,[1]CatGlob!$C:$C,0))</f>
        <v>-</v>
      </c>
      <c r="W2540" s="405"/>
      <c r="X2540" s="406">
        <v>0</v>
      </c>
      <c r="Y2540" s="407">
        <v>0</v>
      </c>
      <c r="Z2540" s="408">
        <v>0</v>
      </c>
      <c r="AA2540" s="407">
        <v>0</v>
      </c>
      <c r="AB2540" s="408">
        <v>0</v>
      </c>
      <c r="AC2540" s="407">
        <v>0</v>
      </c>
      <c r="AD2540" s="408">
        <v>0</v>
      </c>
      <c r="AE2540" s="407">
        <v>0</v>
      </c>
      <c r="AF2540" s="408">
        <v>0</v>
      </c>
      <c r="AG2540" s="407">
        <v>0</v>
      </c>
      <c r="AI2540" s="406">
        <v>0</v>
      </c>
      <c r="AJ2540" s="407">
        <v>0</v>
      </c>
      <c r="AK2540" s="408">
        <v>0</v>
      </c>
      <c r="AL2540" s="407">
        <v>0</v>
      </c>
      <c r="AM2540" s="408">
        <v>0</v>
      </c>
      <c r="AN2540" s="407">
        <v>0</v>
      </c>
      <c r="AO2540" s="408">
        <v>0</v>
      </c>
      <c r="AP2540" s="407">
        <v>0</v>
      </c>
      <c r="AQ2540" s="408">
        <v>0</v>
      </c>
      <c r="AR2540" s="407">
        <v>0</v>
      </c>
      <c r="AT2540" s="406">
        <v>0</v>
      </c>
      <c r="AU2540" s="407">
        <v>0</v>
      </c>
      <c r="AV2540" s="408">
        <v>0</v>
      </c>
      <c r="AW2540" s="407">
        <v>0</v>
      </c>
      <c r="AX2540" s="408">
        <v>0</v>
      </c>
      <c r="AY2540" s="407">
        <v>0</v>
      </c>
      <c r="AZ2540" s="408">
        <v>0</v>
      </c>
      <c r="BA2540" s="407">
        <v>0</v>
      </c>
      <c r="BB2540" s="408">
        <v>0</v>
      </c>
      <c r="BC2540" s="407">
        <v>0</v>
      </c>
    </row>
    <row r="2541" spans="1:55" x14ac:dyDescent="0.35">
      <c r="A2541" s="385" t="str" cm="1">
        <f t="array" ref="A2541">IFERROR(_xlfn.IFS(AND(F2541="Renta Variable",O2541=1),IFERROR(MATCH(B2541,[1]RV_Det!C:C,0),"Rev"),AND(J2541="Corporativa",O2541=1,I2541="EM"),IFERROR(MATCH(B2541,[1]RF_Corps!B:B,0),"Rev"),AND(F2541="Alternativos",O2541=1),IFERROR(MATCH(B2541,[1]Rep4!C:C,0),"Rev")),"")</f>
        <v/>
      </c>
      <c r="B2541" s="448" t="s">
        <v>6729</v>
      </c>
      <c r="C2541" s="449" t="s">
        <v>6730</v>
      </c>
      <c r="D2541" s="440"/>
      <c r="E2541" s="396" t="str">
        <f>IF(B2541="","",INDEX([1]CatGlob!$S:$S,IFERROR(MATCH(MID(B2541,7,1),[1]CatGlob!$R:$R,0),MATCH(MID(B2541,1,2),[1]CatGlob!$R:$R,0))))</f>
        <v>FUT</v>
      </c>
      <c r="F2541" s="397" t="s">
        <v>5303</v>
      </c>
      <c r="G2541" s="398" t="s">
        <v>442</v>
      </c>
      <c r="H2541" s="399" t="s">
        <v>6676</v>
      </c>
      <c r="I2541" s="399" t="s">
        <v>48</v>
      </c>
      <c r="J2541" s="399" t="s">
        <v>600</v>
      </c>
      <c r="K2541" s="396" t="s">
        <v>600</v>
      </c>
      <c r="L2541" s="400" t="str">
        <f>IF(ISERROR(MATCH(M2541,M$10:M2540,0)),M2541,"")</f>
        <v/>
      </c>
      <c r="M2541" s="401" t="str">
        <f>IF(B2541="","",IF(ISERROR(MATCH(F2541&amp;"_"&amp;G2541&amp;"_"&amp;H2541&amp;"_"&amp;I2541&amp;"_"&amp;J2541&amp;IF(K2541="","","_"&amp;K2541),[1]CatGlob!$B:$B,0)),F2541&amp;"_"&amp;G2541&amp;"_"&amp;H2541&amp;"_"&amp;I2541&amp;"_"&amp;J2541&amp;IF(K2541="","","_"&amp;K2541),INDEX([1]CatGlob!$C:$C,MATCH(F2541&amp;"_"&amp;G2541&amp;"_"&amp;H2541&amp;"_"&amp;I2541&amp;"_"&amp;J2541&amp;IF(K2541="","","_"&amp;K2541),[1]CatGlob!$B:$B,0))))</f>
        <v>DER_RF_FUT_US</v>
      </c>
      <c r="N2541" s="402" t="str">
        <f t="shared" si="79"/>
        <v/>
      </c>
      <c r="O2541" s="402" t="str">
        <f t="shared" si="78"/>
        <v/>
      </c>
      <c r="P2541" s="401" t="str">
        <f>IF(LEN(B2541)&gt;8,INDEX([1]CatGlob!$X:$X,MATCH(M2541,[1]CatGlob!$W:$W,0)),"")</f>
        <v>INTER</v>
      </c>
      <c r="Q2541" s="403" t="str">
        <f>INDEX([1]CatGlob!P:P,MATCH(M2541,[1]CatGlob!O:O,0))</f>
        <v>RVI</v>
      </c>
      <c r="R2541" s="403" t="s">
        <v>601</v>
      </c>
      <c r="S2541" s="403" t="s">
        <v>601</v>
      </c>
      <c r="T2541" s="403" t="str">
        <f>INDEX([1]CatGlob!$D:$D,MATCH($M2541,[1]CatGlob!$C:$C,0))</f>
        <v>DMGD</v>
      </c>
      <c r="U2541" s="403" t="s">
        <v>1293</v>
      </c>
      <c r="V2541" s="404" t="str">
        <f>INDEX([1]CatGlob!$F:$F,MATCH($M2541,[1]CatGlob!$C:$C,0))</f>
        <v>-</v>
      </c>
      <c r="W2541" s="405"/>
      <c r="X2541" s="406">
        <v>0</v>
      </c>
      <c r="Y2541" s="407">
        <v>0</v>
      </c>
      <c r="Z2541" s="408">
        <v>0</v>
      </c>
      <c r="AA2541" s="407">
        <v>0</v>
      </c>
      <c r="AB2541" s="408">
        <v>0</v>
      </c>
      <c r="AC2541" s="407">
        <v>0</v>
      </c>
      <c r="AD2541" s="408">
        <v>0</v>
      </c>
      <c r="AE2541" s="407">
        <v>0</v>
      </c>
      <c r="AF2541" s="408">
        <v>0</v>
      </c>
      <c r="AG2541" s="407">
        <v>0</v>
      </c>
      <c r="AI2541" s="406">
        <v>0</v>
      </c>
      <c r="AJ2541" s="407">
        <v>0</v>
      </c>
      <c r="AK2541" s="408">
        <v>0</v>
      </c>
      <c r="AL2541" s="407">
        <v>0</v>
      </c>
      <c r="AM2541" s="408">
        <v>0</v>
      </c>
      <c r="AN2541" s="407">
        <v>0</v>
      </c>
      <c r="AO2541" s="408">
        <v>0</v>
      </c>
      <c r="AP2541" s="407">
        <v>0</v>
      </c>
      <c r="AQ2541" s="408">
        <v>0</v>
      </c>
      <c r="AR2541" s="407">
        <v>0</v>
      </c>
      <c r="AT2541" s="406">
        <v>0</v>
      </c>
      <c r="AU2541" s="407">
        <v>0</v>
      </c>
      <c r="AV2541" s="408">
        <v>0</v>
      </c>
      <c r="AW2541" s="407">
        <v>0</v>
      </c>
      <c r="AX2541" s="408">
        <v>0</v>
      </c>
      <c r="AY2541" s="407">
        <v>0</v>
      </c>
      <c r="AZ2541" s="408">
        <v>0</v>
      </c>
      <c r="BA2541" s="407">
        <v>0</v>
      </c>
      <c r="BB2541" s="408">
        <v>0</v>
      </c>
      <c r="BC2541" s="407">
        <v>0</v>
      </c>
    </row>
    <row r="2542" spans="1:55" x14ac:dyDescent="0.35">
      <c r="A2542" s="385" t="str" cm="1">
        <f t="array" ref="A2542">IFERROR(_xlfn.IFS(AND(F2542="Renta Variable",O2542=1),IFERROR(MATCH(B2542,[1]RV_Det!C:C,0),"Rev"),AND(J2542="Corporativa",O2542=1,I2542="EM"),IFERROR(MATCH(B2542,[1]RF_Corps!B:B,0),"Rev"),AND(F2542="Alternativos",O2542=1),IFERROR(MATCH(B2542,[1]Rep4!C:C,0),"Rev")),"")</f>
        <v/>
      </c>
      <c r="B2542" s="448" t="s">
        <v>6731</v>
      </c>
      <c r="C2542" s="449" t="s">
        <v>6732</v>
      </c>
      <c r="D2542" s="440"/>
      <c r="E2542" s="396" t="str">
        <f>IF(B2542="","",INDEX([1]CatGlob!$S:$S,IFERROR(MATCH(MID(B2542,7,1),[1]CatGlob!$R:$R,0),MATCH(MID(B2542,1,2),[1]CatGlob!$R:$R,0))))</f>
        <v>FUT</v>
      </c>
      <c r="F2542" s="397" t="s">
        <v>5303</v>
      </c>
      <c r="G2542" s="398" t="s">
        <v>442</v>
      </c>
      <c r="H2542" s="399" t="s">
        <v>6676</v>
      </c>
      <c r="I2542" s="399" t="s">
        <v>48</v>
      </c>
      <c r="J2542" s="399" t="s">
        <v>600</v>
      </c>
      <c r="K2542" s="396" t="s">
        <v>600</v>
      </c>
      <c r="L2542" s="400" t="str">
        <f>IF(ISERROR(MATCH(M2542,M$10:M2541,0)),M2542,"")</f>
        <v/>
      </c>
      <c r="M2542" s="401" t="str">
        <f>IF(B2542="","",IF(ISERROR(MATCH(F2542&amp;"_"&amp;G2542&amp;"_"&amp;H2542&amp;"_"&amp;I2542&amp;"_"&amp;J2542&amp;IF(K2542="","","_"&amp;K2542),[1]CatGlob!$B:$B,0)),F2542&amp;"_"&amp;G2542&amp;"_"&amp;H2542&amp;"_"&amp;I2542&amp;"_"&amp;J2542&amp;IF(K2542="","","_"&amp;K2542),INDEX([1]CatGlob!$C:$C,MATCH(F2542&amp;"_"&amp;G2542&amp;"_"&amp;H2542&amp;"_"&amp;I2542&amp;"_"&amp;J2542&amp;IF(K2542="","","_"&amp;K2542),[1]CatGlob!$B:$B,0))))</f>
        <v>DER_RF_FUT_US</v>
      </c>
      <c r="N2542" s="402" t="str">
        <f t="shared" si="79"/>
        <v/>
      </c>
      <c r="O2542" s="402" t="str">
        <f t="shared" si="78"/>
        <v/>
      </c>
      <c r="P2542" s="401" t="str">
        <f>IF(LEN(B2542)&gt;8,INDEX([1]CatGlob!$X:$X,MATCH(M2542,[1]CatGlob!$W:$W,0)),"")</f>
        <v>INTER</v>
      </c>
      <c r="Q2542" s="403" t="str">
        <f>INDEX([1]CatGlob!P:P,MATCH(M2542,[1]CatGlob!O:O,0))</f>
        <v>RVI</v>
      </c>
      <c r="R2542" s="403" t="s">
        <v>601</v>
      </c>
      <c r="S2542" s="403" t="s">
        <v>601</v>
      </c>
      <c r="T2542" s="403" t="str">
        <f>INDEX([1]CatGlob!$D:$D,MATCH($M2542,[1]CatGlob!$C:$C,0))</f>
        <v>DMGD</v>
      </c>
      <c r="U2542" s="403" t="s">
        <v>1293</v>
      </c>
      <c r="V2542" s="404" t="str">
        <f>INDEX([1]CatGlob!$F:$F,MATCH($M2542,[1]CatGlob!$C:$C,0))</f>
        <v>-</v>
      </c>
      <c r="W2542" s="405"/>
      <c r="X2542" s="406">
        <v>0</v>
      </c>
      <c r="Y2542" s="407">
        <v>0</v>
      </c>
      <c r="Z2542" s="408">
        <v>0</v>
      </c>
      <c r="AA2542" s="407">
        <v>0</v>
      </c>
      <c r="AB2542" s="408">
        <v>0</v>
      </c>
      <c r="AC2542" s="407">
        <v>0</v>
      </c>
      <c r="AD2542" s="408">
        <v>0</v>
      </c>
      <c r="AE2542" s="407">
        <v>0</v>
      </c>
      <c r="AF2542" s="408">
        <v>0</v>
      </c>
      <c r="AG2542" s="407">
        <v>0</v>
      </c>
      <c r="AI2542" s="406">
        <v>0</v>
      </c>
      <c r="AJ2542" s="407">
        <v>0</v>
      </c>
      <c r="AK2542" s="408">
        <v>0</v>
      </c>
      <c r="AL2542" s="407">
        <v>0</v>
      </c>
      <c r="AM2542" s="408">
        <v>0</v>
      </c>
      <c r="AN2542" s="407">
        <v>0</v>
      </c>
      <c r="AO2542" s="408">
        <v>0</v>
      </c>
      <c r="AP2542" s="407">
        <v>0</v>
      </c>
      <c r="AQ2542" s="408">
        <v>0</v>
      </c>
      <c r="AR2542" s="407">
        <v>0</v>
      </c>
      <c r="AT2542" s="406">
        <v>0</v>
      </c>
      <c r="AU2542" s="407">
        <v>0</v>
      </c>
      <c r="AV2542" s="408">
        <v>0</v>
      </c>
      <c r="AW2542" s="407">
        <v>0</v>
      </c>
      <c r="AX2542" s="408">
        <v>0</v>
      </c>
      <c r="AY2542" s="407">
        <v>0</v>
      </c>
      <c r="AZ2542" s="408">
        <v>0</v>
      </c>
      <c r="BA2542" s="407">
        <v>0</v>
      </c>
      <c r="BB2542" s="408">
        <v>0</v>
      </c>
      <c r="BC2542" s="407">
        <v>0</v>
      </c>
    </row>
    <row r="2543" spans="1:55" x14ac:dyDescent="0.35">
      <c r="A2543" s="385" t="str" cm="1">
        <f t="array" ref="A2543">IFERROR(_xlfn.IFS(AND(F2543="Renta Variable",O2543=1),IFERROR(MATCH(B2543,[1]RV_Det!C:C,0),"Rev"),AND(J2543="Corporativa",O2543=1,I2543="EM"),IFERROR(MATCH(B2543,[1]RF_Corps!B:B,0),"Rev"),AND(F2543="Alternativos",O2543=1),IFERROR(MATCH(B2543,[1]Rep4!C:C,0),"Rev")),"")</f>
        <v/>
      </c>
      <c r="B2543" s="448" t="s">
        <v>6733</v>
      </c>
      <c r="C2543" s="449" t="s">
        <v>6734</v>
      </c>
      <c r="D2543" s="440"/>
      <c r="E2543" s="396" t="str">
        <f>IF(B2543="","",INDEX([1]CatGlob!$S:$S,IFERROR(MATCH(MID(B2543,7,1),[1]CatGlob!$R:$R,0),MATCH(MID(B2543,1,2),[1]CatGlob!$R:$R,0))))</f>
        <v>FUT</v>
      </c>
      <c r="F2543" s="397" t="s">
        <v>5303</v>
      </c>
      <c r="G2543" s="398" t="s">
        <v>442</v>
      </c>
      <c r="H2543" s="399" t="s">
        <v>6676</v>
      </c>
      <c r="I2543" s="399" t="s">
        <v>48</v>
      </c>
      <c r="J2543" s="399" t="s">
        <v>600</v>
      </c>
      <c r="K2543" s="396" t="s">
        <v>600</v>
      </c>
      <c r="L2543" s="400" t="str">
        <f>IF(ISERROR(MATCH(M2543,M$10:M2542,0)),M2543,"")</f>
        <v/>
      </c>
      <c r="M2543" s="401" t="str">
        <f>IF(B2543="","",IF(ISERROR(MATCH(F2543&amp;"_"&amp;G2543&amp;"_"&amp;H2543&amp;"_"&amp;I2543&amp;"_"&amp;J2543&amp;IF(K2543="","","_"&amp;K2543),[1]CatGlob!$B:$B,0)),F2543&amp;"_"&amp;G2543&amp;"_"&amp;H2543&amp;"_"&amp;I2543&amp;"_"&amp;J2543&amp;IF(K2543="","","_"&amp;K2543),INDEX([1]CatGlob!$C:$C,MATCH(F2543&amp;"_"&amp;G2543&amp;"_"&amp;H2543&amp;"_"&amp;I2543&amp;"_"&amp;J2543&amp;IF(K2543="","","_"&amp;K2543),[1]CatGlob!$B:$B,0))))</f>
        <v>DER_RF_FUT_US</v>
      </c>
      <c r="N2543" s="402" t="str">
        <f t="shared" si="79"/>
        <v/>
      </c>
      <c r="O2543" s="402" t="str">
        <f t="shared" si="78"/>
        <v/>
      </c>
      <c r="P2543" s="401" t="str">
        <f>IF(LEN(B2543)&gt;8,INDEX([1]CatGlob!$X:$X,MATCH(M2543,[1]CatGlob!$W:$W,0)),"")</f>
        <v>INTER</v>
      </c>
      <c r="Q2543" s="403" t="str">
        <f>INDEX([1]CatGlob!P:P,MATCH(M2543,[1]CatGlob!O:O,0))</f>
        <v>RVI</v>
      </c>
      <c r="R2543" s="403" t="s">
        <v>601</v>
      </c>
      <c r="S2543" s="403" t="s">
        <v>601</v>
      </c>
      <c r="T2543" s="403" t="str">
        <f>INDEX([1]CatGlob!$D:$D,MATCH($M2543,[1]CatGlob!$C:$C,0))</f>
        <v>DMGD</v>
      </c>
      <c r="U2543" s="403" t="s">
        <v>1293</v>
      </c>
      <c r="V2543" s="404" t="str">
        <f>INDEX([1]CatGlob!$F:$F,MATCH($M2543,[1]CatGlob!$C:$C,0))</f>
        <v>-</v>
      </c>
      <c r="W2543" s="405"/>
      <c r="X2543" s="406">
        <v>0</v>
      </c>
      <c r="Y2543" s="407">
        <v>0</v>
      </c>
      <c r="Z2543" s="408">
        <v>0</v>
      </c>
      <c r="AA2543" s="407">
        <v>0</v>
      </c>
      <c r="AB2543" s="408">
        <v>0</v>
      </c>
      <c r="AC2543" s="407">
        <v>0</v>
      </c>
      <c r="AD2543" s="408">
        <v>0</v>
      </c>
      <c r="AE2543" s="407">
        <v>0</v>
      </c>
      <c r="AF2543" s="408">
        <v>0</v>
      </c>
      <c r="AG2543" s="407">
        <v>0</v>
      </c>
      <c r="AI2543" s="406">
        <v>0</v>
      </c>
      <c r="AJ2543" s="407">
        <v>0</v>
      </c>
      <c r="AK2543" s="408">
        <v>0</v>
      </c>
      <c r="AL2543" s="407">
        <v>0</v>
      </c>
      <c r="AM2543" s="408">
        <v>0</v>
      </c>
      <c r="AN2543" s="407">
        <v>0</v>
      </c>
      <c r="AO2543" s="408">
        <v>0</v>
      </c>
      <c r="AP2543" s="407">
        <v>0</v>
      </c>
      <c r="AQ2543" s="408">
        <v>0</v>
      </c>
      <c r="AR2543" s="407">
        <v>0</v>
      </c>
      <c r="AT2543" s="406">
        <v>0</v>
      </c>
      <c r="AU2543" s="407">
        <v>0</v>
      </c>
      <c r="AV2543" s="408">
        <v>0</v>
      </c>
      <c r="AW2543" s="407">
        <v>0</v>
      </c>
      <c r="AX2543" s="408">
        <v>0</v>
      </c>
      <c r="AY2543" s="407">
        <v>0</v>
      </c>
      <c r="AZ2543" s="408">
        <v>0</v>
      </c>
      <c r="BA2543" s="407">
        <v>0</v>
      </c>
      <c r="BB2543" s="408">
        <v>0</v>
      </c>
      <c r="BC2543" s="407">
        <v>0</v>
      </c>
    </row>
    <row r="2544" spans="1:55" x14ac:dyDescent="0.35">
      <c r="A2544" s="385" t="str" cm="1">
        <f t="array" ref="A2544">IFERROR(_xlfn.IFS(AND(F2544="Renta Variable",O2544=1),IFERROR(MATCH(B2544,[1]RV_Det!C:C,0),"Rev"),AND(J2544="Corporativa",O2544=1,I2544="EM"),IFERROR(MATCH(B2544,[1]RF_Corps!B:B,0),"Rev"),AND(F2544="Alternativos",O2544=1),IFERROR(MATCH(B2544,[1]Rep4!C:C,0),"Rev")),"")</f>
        <v/>
      </c>
      <c r="B2544" s="448" t="s">
        <v>6735</v>
      </c>
      <c r="C2544" s="449" t="s">
        <v>6736</v>
      </c>
      <c r="D2544" s="440"/>
      <c r="E2544" s="396" t="str">
        <f>IF(B2544="","",INDEX([1]CatGlob!$S:$S,IFERROR(MATCH(MID(B2544,7,1),[1]CatGlob!$R:$R,0),MATCH(MID(B2544,1,2),[1]CatGlob!$R:$R,0))))</f>
        <v>FUT</v>
      </c>
      <c r="F2544" s="397" t="s">
        <v>5303</v>
      </c>
      <c r="G2544" s="398" t="s">
        <v>442</v>
      </c>
      <c r="H2544" s="399" t="s">
        <v>6676</v>
      </c>
      <c r="I2544" s="399" t="s">
        <v>48</v>
      </c>
      <c r="J2544" s="399" t="s">
        <v>600</v>
      </c>
      <c r="K2544" s="396" t="s">
        <v>600</v>
      </c>
      <c r="L2544" s="400" t="str">
        <f>IF(ISERROR(MATCH(M2544,M$10:M2543,0)),M2544,"")</f>
        <v/>
      </c>
      <c r="M2544" s="401" t="str">
        <f>IF(B2544="","",IF(ISERROR(MATCH(F2544&amp;"_"&amp;G2544&amp;"_"&amp;H2544&amp;"_"&amp;I2544&amp;"_"&amp;J2544&amp;IF(K2544="","","_"&amp;K2544),[1]CatGlob!$B:$B,0)),F2544&amp;"_"&amp;G2544&amp;"_"&amp;H2544&amp;"_"&amp;I2544&amp;"_"&amp;J2544&amp;IF(K2544="","","_"&amp;K2544),INDEX([1]CatGlob!$C:$C,MATCH(F2544&amp;"_"&amp;G2544&amp;"_"&amp;H2544&amp;"_"&amp;I2544&amp;"_"&amp;J2544&amp;IF(K2544="","","_"&amp;K2544),[1]CatGlob!$B:$B,0))))</f>
        <v>DER_RF_FUT_US</v>
      </c>
      <c r="N2544" s="402" t="str">
        <f t="shared" si="79"/>
        <v/>
      </c>
      <c r="O2544" s="402" t="str">
        <f t="shared" si="78"/>
        <v/>
      </c>
      <c r="P2544" s="401" t="str">
        <f>IF(LEN(B2544)&gt;8,INDEX([1]CatGlob!$X:$X,MATCH(M2544,[1]CatGlob!$W:$W,0)),"")</f>
        <v>INTER</v>
      </c>
      <c r="Q2544" s="403" t="str">
        <f>INDEX([1]CatGlob!P:P,MATCH(M2544,[1]CatGlob!O:O,0))</f>
        <v>RVI</v>
      </c>
      <c r="R2544" s="403" t="s">
        <v>601</v>
      </c>
      <c r="S2544" s="403" t="s">
        <v>601</v>
      </c>
      <c r="T2544" s="403" t="str">
        <f>INDEX([1]CatGlob!$D:$D,MATCH($M2544,[1]CatGlob!$C:$C,0))</f>
        <v>DMGD</v>
      </c>
      <c r="U2544" s="403" t="s">
        <v>1293</v>
      </c>
      <c r="V2544" s="404" t="str">
        <f>INDEX([1]CatGlob!$F:$F,MATCH($M2544,[1]CatGlob!$C:$C,0))</f>
        <v>-</v>
      </c>
      <c r="W2544" s="405"/>
      <c r="X2544" s="406">
        <v>0</v>
      </c>
      <c r="Y2544" s="407">
        <v>0</v>
      </c>
      <c r="Z2544" s="408">
        <v>0</v>
      </c>
      <c r="AA2544" s="407">
        <v>0</v>
      </c>
      <c r="AB2544" s="408">
        <v>0</v>
      </c>
      <c r="AC2544" s="407">
        <v>0</v>
      </c>
      <c r="AD2544" s="408">
        <v>0</v>
      </c>
      <c r="AE2544" s="407">
        <v>0</v>
      </c>
      <c r="AF2544" s="408">
        <v>0</v>
      </c>
      <c r="AG2544" s="407">
        <v>0</v>
      </c>
      <c r="AI2544" s="406">
        <v>0</v>
      </c>
      <c r="AJ2544" s="407">
        <v>0</v>
      </c>
      <c r="AK2544" s="408">
        <v>0</v>
      </c>
      <c r="AL2544" s="407">
        <v>0</v>
      </c>
      <c r="AM2544" s="408">
        <v>0</v>
      </c>
      <c r="AN2544" s="407">
        <v>0</v>
      </c>
      <c r="AO2544" s="408">
        <v>0</v>
      </c>
      <c r="AP2544" s="407">
        <v>0</v>
      </c>
      <c r="AQ2544" s="408">
        <v>0</v>
      </c>
      <c r="AR2544" s="407">
        <v>0</v>
      </c>
      <c r="AT2544" s="406">
        <v>0</v>
      </c>
      <c r="AU2544" s="407">
        <v>0</v>
      </c>
      <c r="AV2544" s="408">
        <v>0</v>
      </c>
      <c r="AW2544" s="407">
        <v>0</v>
      </c>
      <c r="AX2544" s="408">
        <v>0</v>
      </c>
      <c r="AY2544" s="407">
        <v>0</v>
      </c>
      <c r="AZ2544" s="408">
        <v>0</v>
      </c>
      <c r="BA2544" s="407">
        <v>0</v>
      </c>
      <c r="BB2544" s="408">
        <v>0</v>
      </c>
      <c r="BC2544" s="407">
        <v>0</v>
      </c>
    </row>
    <row r="2545" spans="1:55" x14ac:dyDescent="0.35">
      <c r="A2545" s="385" t="str" cm="1">
        <f t="array" ref="A2545">IFERROR(_xlfn.IFS(AND(F2545="Renta Variable",O2545=1),IFERROR(MATCH(B2545,[1]RV_Det!C:C,0),"Rev"),AND(J2545="Corporativa",O2545=1,I2545="EM"),IFERROR(MATCH(B2545,[1]RF_Corps!B:B,0),"Rev"),AND(F2545="Alternativos",O2545=1),IFERROR(MATCH(B2545,[1]Rep4!C:C,0),"Rev")),"")</f>
        <v/>
      </c>
      <c r="B2545" s="448" t="s">
        <v>6737</v>
      </c>
      <c r="C2545" s="449" t="s">
        <v>6738</v>
      </c>
      <c r="D2545" s="440"/>
      <c r="E2545" s="396" t="str">
        <f>IF(B2545="","",INDEX([1]CatGlob!$S:$S,IFERROR(MATCH(MID(B2545,7,1),[1]CatGlob!$R:$R,0),MATCH(MID(B2545,1,2),[1]CatGlob!$R:$R,0))))</f>
        <v>FUT</v>
      </c>
      <c r="F2545" s="397" t="s">
        <v>5303</v>
      </c>
      <c r="G2545" s="398" t="s">
        <v>442</v>
      </c>
      <c r="H2545" s="399" t="s">
        <v>6676</v>
      </c>
      <c r="I2545" s="399" t="s">
        <v>48</v>
      </c>
      <c r="J2545" s="399" t="s">
        <v>600</v>
      </c>
      <c r="K2545" s="396" t="s">
        <v>600</v>
      </c>
      <c r="L2545" s="400" t="str">
        <f>IF(ISERROR(MATCH(M2545,M$10:M2544,0)),M2545,"")</f>
        <v/>
      </c>
      <c r="M2545" s="401" t="str">
        <f>IF(B2545="","",IF(ISERROR(MATCH(F2545&amp;"_"&amp;G2545&amp;"_"&amp;H2545&amp;"_"&amp;I2545&amp;"_"&amp;J2545&amp;IF(K2545="","","_"&amp;K2545),[1]CatGlob!$B:$B,0)),F2545&amp;"_"&amp;G2545&amp;"_"&amp;H2545&amp;"_"&amp;I2545&amp;"_"&amp;J2545&amp;IF(K2545="","","_"&amp;K2545),INDEX([1]CatGlob!$C:$C,MATCH(F2545&amp;"_"&amp;G2545&amp;"_"&amp;H2545&amp;"_"&amp;I2545&amp;"_"&amp;J2545&amp;IF(K2545="","","_"&amp;K2545),[1]CatGlob!$B:$B,0))))</f>
        <v>DER_RF_FUT_US</v>
      </c>
      <c r="N2545" s="402" t="str">
        <f t="shared" si="79"/>
        <v/>
      </c>
      <c r="O2545" s="402" t="str">
        <f t="shared" si="78"/>
        <v/>
      </c>
      <c r="P2545" s="401" t="str">
        <f>IF(LEN(B2545)&gt;8,INDEX([1]CatGlob!$X:$X,MATCH(M2545,[1]CatGlob!$W:$W,0)),"")</f>
        <v>INTER</v>
      </c>
      <c r="Q2545" s="403" t="str">
        <f>INDEX([1]CatGlob!P:P,MATCH(M2545,[1]CatGlob!O:O,0))</f>
        <v>RVI</v>
      </c>
      <c r="R2545" s="403" t="s">
        <v>601</v>
      </c>
      <c r="S2545" s="403" t="s">
        <v>601</v>
      </c>
      <c r="T2545" s="403" t="str">
        <f>INDEX([1]CatGlob!$D:$D,MATCH($M2545,[1]CatGlob!$C:$C,0))</f>
        <v>DMGD</v>
      </c>
      <c r="U2545" s="403" t="s">
        <v>1293</v>
      </c>
      <c r="V2545" s="404" t="str">
        <f>INDEX([1]CatGlob!$F:$F,MATCH($M2545,[1]CatGlob!$C:$C,0))</f>
        <v>-</v>
      </c>
      <c r="W2545" s="405"/>
      <c r="X2545" s="406">
        <v>0</v>
      </c>
      <c r="Y2545" s="407">
        <v>0</v>
      </c>
      <c r="Z2545" s="408">
        <v>0</v>
      </c>
      <c r="AA2545" s="407">
        <v>0</v>
      </c>
      <c r="AB2545" s="408">
        <v>0</v>
      </c>
      <c r="AC2545" s="407">
        <v>0</v>
      </c>
      <c r="AD2545" s="408">
        <v>0</v>
      </c>
      <c r="AE2545" s="407">
        <v>0</v>
      </c>
      <c r="AF2545" s="408">
        <v>0</v>
      </c>
      <c r="AG2545" s="407">
        <v>0</v>
      </c>
      <c r="AI2545" s="406">
        <v>0</v>
      </c>
      <c r="AJ2545" s="407">
        <v>0</v>
      </c>
      <c r="AK2545" s="408">
        <v>0</v>
      </c>
      <c r="AL2545" s="407">
        <v>0</v>
      </c>
      <c r="AM2545" s="408">
        <v>0</v>
      </c>
      <c r="AN2545" s="407">
        <v>0</v>
      </c>
      <c r="AO2545" s="408">
        <v>0</v>
      </c>
      <c r="AP2545" s="407">
        <v>0</v>
      </c>
      <c r="AQ2545" s="408">
        <v>0</v>
      </c>
      <c r="AR2545" s="407">
        <v>0</v>
      </c>
      <c r="AT2545" s="406">
        <v>0</v>
      </c>
      <c r="AU2545" s="407">
        <v>0</v>
      </c>
      <c r="AV2545" s="408">
        <v>0</v>
      </c>
      <c r="AW2545" s="407">
        <v>0</v>
      </c>
      <c r="AX2545" s="408">
        <v>0</v>
      </c>
      <c r="AY2545" s="407">
        <v>0</v>
      </c>
      <c r="AZ2545" s="408">
        <v>0</v>
      </c>
      <c r="BA2545" s="407">
        <v>0</v>
      </c>
      <c r="BB2545" s="408">
        <v>0</v>
      </c>
      <c r="BC2545" s="407">
        <v>0</v>
      </c>
    </row>
    <row r="2546" spans="1:55" x14ac:dyDescent="0.35">
      <c r="A2546" s="385" t="str" cm="1">
        <f t="array" ref="A2546">IFERROR(_xlfn.IFS(AND(F2546="Renta Variable",O2546=1),IFERROR(MATCH(B2546,[1]RV_Det!C:C,0),"Rev"),AND(J2546="Corporativa",O2546=1,I2546="EM"),IFERROR(MATCH(B2546,[1]RF_Corps!B:B,0),"Rev"),AND(F2546="Alternativos",O2546=1),IFERROR(MATCH(B2546,[1]Rep4!C:C,0),"Rev")),"")</f>
        <v/>
      </c>
      <c r="B2546" s="448" t="s">
        <v>6739</v>
      </c>
      <c r="C2546" s="449" t="s">
        <v>6740</v>
      </c>
      <c r="D2546" s="440"/>
      <c r="E2546" s="396" t="str">
        <f>IF(B2546="","",INDEX([1]CatGlob!$S:$S,IFERROR(MATCH(MID(B2546,7,1),[1]CatGlob!$R:$R,0),MATCH(MID(B2546,1,2),[1]CatGlob!$R:$R,0))))</f>
        <v>FUT</v>
      </c>
      <c r="F2546" s="397" t="s">
        <v>5303</v>
      </c>
      <c r="G2546" s="398" t="s">
        <v>442</v>
      </c>
      <c r="H2546" s="399" t="s">
        <v>6676</v>
      </c>
      <c r="I2546" s="399" t="s">
        <v>48</v>
      </c>
      <c r="J2546" s="399" t="s">
        <v>600</v>
      </c>
      <c r="K2546" s="396" t="s">
        <v>600</v>
      </c>
      <c r="L2546" s="400" t="str">
        <f>IF(ISERROR(MATCH(M2546,M$10:M2545,0)),M2546,"")</f>
        <v/>
      </c>
      <c r="M2546" s="401" t="str">
        <f>IF(B2546="","",IF(ISERROR(MATCH(F2546&amp;"_"&amp;G2546&amp;"_"&amp;H2546&amp;"_"&amp;I2546&amp;"_"&amp;J2546&amp;IF(K2546="","","_"&amp;K2546),[1]CatGlob!$B:$B,0)),F2546&amp;"_"&amp;G2546&amp;"_"&amp;H2546&amp;"_"&amp;I2546&amp;"_"&amp;J2546&amp;IF(K2546="","","_"&amp;K2546),INDEX([1]CatGlob!$C:$C,MATCH(F2546&amp;"_"&amp;G2546&amp;"_"&amp;H2546&amp;"_"&amp;I2546&amp;"_"&amp;J2546&amp;IF(K2546="","","_"&amp;K2546),[1]CatGlob!$B:$B,0))))</f>
        <v>DER_RF_FUT_US</v>
      </c>
      <c r="N2546" s="402" t="str">
        <f t="shared" si="79"/>
        <v/>
      </c>
      <c r="O2546" s="402" t="str">
        <f t="shared" si="78"/>
        <v/>
      </c>
      <c r="P2546" s="401" t="str">
        <f>IF(LEN(B2546)&gt;8,INDEX([1]CatGlob!$X:$X,MATCH(M2546,[1]CatGlob!$W:$W,0)),"")</f>
        <v>INTER</v>
      </c>
      <c r="Q2546" s="403" t="str">
        <f>INDEX([1]CatGlob!P:P,MATCH(M2546,[1]CatGlob!O:O,0))</f>
        <v>RVI</v>
      </c>
      <c r="R2546" s="403" t="s">
        <v>601</v>
      </c>
      <c r="S2546" s="403" t="s">
        <v>601</v>
      </c>
      <c r="T2546" s="403" t="str">
        <f>INDEX([1]CatGlob!$D:$D,MATCH($M2546,[1]CatGlob!$C:$C,0))</f>
        <v>DMGD</v>
      </c>
      <c r="U2546" s="403" t="s">
        <v>1293</v>
      </c>
      <c r="V2546" s="404" t="str">
        <f>INDEX([1]CatGlob!$F:$F,MATCH($M2546,[1]CatGlob!$C:$C,0))</f>
        <v>-</v>
      </c>
      <c r="W2546" s="405"/>
      <c r="X2546" s="406">
        <v>0</v>
      </c>
      <c r="Y2546" s="407">
        <v>0</v>
      </c>
      <c r="Z2546" s="408">
        <v>0</v>
      </c>
      <c r="AA2546" s="407">
        <v>0</v>
      </c>
      <c r="AB2546" s="408">
        <v>0</v>
      </c>
      <c r="AC2546" s="407">
        <v>0</v>
      </c>
      <c r="AD2546" s="408">
        <v>0</v>
      </c>
      <c r="AE2546" s="407">
        <v>0</v>
      </c>
      <c r="AF2546" s="408">
        <v>0</v>
      </c>
      <c r="AG2546" s="407">
        <v>0</v>
      </c>
      <c r="AI2546" s="406">
        <v>0</v>
      </c>
      <c r="AJ2546" s="407">
        <v>0</v>
      </c>
      <c r="AK2546" s="408">
        <v>0</v>
      </c>
      <c r="AL2546" s="407">
        <v>0</v>
      </c>
      <c r="AM2546" s="408">
        <v>0</v>
      </c>
      <c r="AN2546" s="407">
        <v>0</v>
      </c>
      <c r="AO2546" s="408">
        <v>0</v>
      </c>
      <c r="AP2546" s="407">
        <v>0</v>
      </c>
      <c r="AQ2546" s="408">
        <v>0</v>
      </c>
      <c r="AR2546" s="407">
        <v>0</v>
      </c>
      <c r="AT2546" s="406">
        <v>0</v>
      </c>
      <c r="AU2546" s="407">
        <v>0</v>
      </c>
      <c r="AV2546" s="408">
        <v>0</v>
      </c>
      <c r="AW2546" s="407">
        <v>0</v>
      </c>
      <c r="AX2546" s="408">
        <v>0</v>
      </c>
      <c r="AY2546" s="407">
        <v>0</v>
      </c>
      <c r="AZ2546" s="408">
        <v>0</v>
      </c>
      <c r="BA2546" s="407">
        <v>0</v>
      </c>
      <c r="BB2546" s="408">
        <v>0</v>
      </c>
      <c r="BC2546" s="407">
        <v>0</v>
      </c>
    </row>
    <row r="2547" spans="1:55" x14ac:dyDescent="0.35">
      <c r="A2547" s="385" t="str" cm="1">
        <f t="array" ref="A2547">IFERROR(_xlfn.IFS(AND(F2547="Renta Variable",O2547=1),IFERROR(MATCH(B2547,[1]RV_Det!C:C,0),"Rev"),AND(J2547="Corporativa",O2547=1,I2547="EM"),IFERROR(MATCH(B2547,[1]RF_Corps!B:B,0),"Rev"),AND(F2547="Alternativos",O2547=1),IFERROR(MATCH(B2547,[1]Rep4!C:C,0),"Rev")),"")</f>
        <v/>
      </c>
      <c r="B2547" s="448" t="s">
        <v>6741</v>
      </c>
      <c r="C2547" s="449" t="s">
        <v>6742</v>
      </c>
      <c r="D2547" s="440"/>
      <c r="E2547" s="396" t="str">
        <f>IF(B2547="","",INDEX([1]CatGlob!$S:$S,IFERROR(MATCH(MID(B2547,7,1),[1]CatGlob!$R:$R,0),MATCH(MID(B2547,1,2),[1]CatGlob!$R:$R,0))))</f>
        <v>FUT</v>
      </c>
      <c r="F2547" s="397" t="s">
        <v>5303</v>
      </c>
      <c r="G2547" s="398" t="s">
        <v>442</v>
      </c>
      <c r="H2547" s="399" t="s">
        <v>6676</v>
      </c>
      <c r="I2547" s="399" t="s">
        <v>48</v>
      </c>
      <c r="J2547" s="399" t="s">
        <v>600</v>
      </c>
      <c r="K2547" s="396" t="s">
        <v>600</v>
      </c>
      <c r="L2547" s="400" t="str">
        <f>IF(ISERROR(MATCH(M2547,M$10:M2546,0)),M2547,"")</f>
        <v/>
      </c>
      <c r="M2547" s="401" t="str">
        <f>IF(B2547="","",IF(ISERROR(MATCH(F2547&amp;"_"&amp;G2547&amp;"_"&amp;H2547&amp;"_"&amp;I2547&amp;"_"&amp;J2547&amp;IF(K2547="","","_"&amp;K2547),[1]CatGlob!$B:$B,0)),F2547&amp;"_"&amp;G2547&amp;"_"&amp;H2547&amp;"_"&amp;I2547&amp;"_"&amp;J2547&amp;IF(K2547="","","_"&amp;K2547),INDEX([1]CatGlob!$C:$C,MATCH(F2547&amp;"_"&amp;G2547&amp;"_"&amp;H2547&amp;"_"&amp;I2547&amp;"_"&amp;J2547&amp;IF(K2547="","","_"&amp;K2547),[1]CatGlob!$B:$B,0))))</f>
        <v>DER_RF_FUT_US</v>
      </c>
      <c r="N2547" s="402" t="str">
        <f t="shared" si="79"/>
        <v/>
      </c>
      <c r="O2547" s="402" t="str">
        <f t="shared" si="78"/>
        <v/>
      </c>
      <c r="P2547" s="401" t="str">
        <f>IF(LEN(B2547)&gt;8,INDEX([1]CatGlob!$X:$X,MATCH(M2547,[1]CatGlob!$W:$W,0)),"")</f>
        <v>INTER</v>
      </c>
      <c r="Q2547" s="403" t="str">
        <f>INDEX([1]CatGlob!P:P,MATCH(M2547,[1]CatGlob!O:O,0))</f>
        <v>RVI</v>
      </c>
      <c r="R2547" s="403" t="s">
        <v>601</v>
      </c>
      <c r="S2547" s="403" t="s">
        <v>601</v>
      </c>
      <c r="T2547" s="403" t="str">
        <f>INDEX([1]CatGlob!$D:$D,MATCH($M2547,[1]CatGlob!$C:$C,0))</f>
        <v>DMGD</v>
      </c>
      <c r="U2547" s="403" t="s">
        <v>1293</v>
      </c>
      <c r="V2547" s="404" t="str">
        <f>INDEX([1]CatGlob!$F:$F,MATCH($M2547,[1]CatGlob!$C:$C,0))</f>
        <v>-</v>
      </c>
      <c r="W2547" s="405"/>
      <c r="X2547" s="406">
        <v>0</v>
      </c>
      <c r="Y2547" s="407">
        <v>0</v>
      </c>
      <c r="Z2547" s="408">
        <v>0</v>
      </c>
      <c r="AA2547" s="407">
        <v>0</v>
      </c>
      <c r="AB2547" s="408">
        <v>0</v>
      </c>
      <c r="AC2547" s="407">
        <v>0</v>
      </c>
      <c r="AD2547" s="408">
        <v>0</v>
      </c>
      <c r="AE2547" s="407">
        <v>0</v>
      </c>
      <c r="AF2547" s="408">
        <v>0</v>
      </c>
      <c r="AG2547" s="407">
        <v>0</v>
      </c>
      <c r="AI2547" s="406">
        <v>0</v>
      </c>
      <c r="AJ2547" s="407">
        <v>0</v>
      </c>
      <c r="AK2547" s="408">
        <v>0</v>
      </c>
      <c r="AL2547" s="407">
        <v>0</v>
      </c>
      <c r="AM2547" s="408">
        <v>0</v>
      </c>
      <c r="AN2547" s="407">
        <v>0</v>
      </c>
      <c r="AO2547" s="408">
        <v>0</v>
      </c>
      <c r="AP2547" s="407">
        <v>0</v>
      </c>
      <c r="AQ2547" s="408">
        <v>0</v>
      </c>
      <c r="AR2547" s="407">
        <v>0</v>
      </c>
      <c r="AT2547" s="406">
        <v>0</v>
      </c>
      <c r="AU2547" s="407">
        <v>0</v>
      </c>
      <c r="AV2547" s="408">
        <v>0</v>
      </c>
      <c r="AW2547" s="407">
        <v>0</v>
      </c>
      <c r="AX2547" s="408">
        <v>0</v>
      </c>
      <c r="AY2547" s="407">
        <v>0</v>
      </c>
      <c r="AZ2547" s="408">
        <v>0</v>
      </c>
      <c r="BA2547" s="407">
        <v>0</v>
      </c>
      <c r="BB2547" s="408">
        <v>0</v>
      </c>
      <c r="BC2547" s="407">
        <v>0</v>
      </c>
    </row>
    <row r="2548" spans="1:55" x14ac:dyDescent="0.35">
      <c r="A2548" s="385" t="str" cm="1">
        <f t="array" ref="A2548">IFERROR(_xlfn.IFS(AND(F2548="Renta Variable",O2548=1),IFERROR(MATCH(B2548,[1]RV_Det!C:C,0),"Rev"),AND(J2548="Corporativa",O2548=1,I2548="EM"),IFERROR(MATCH(B2548,[1]RF_Corps!B:B,0),"Rev"),AND(F2548="Alternativos",O2548=1),IFERROR(MATCH(B2548,[1]Rep4!C:C,0),"Rev")),"")</f>
        <v/>
      </c>
      <c r="B2548" s="448" t="s">
        <v>6743</v>
      </c>
      <c r="C2548" s="449" t="s">
        <v>6744</v>
      </c>
      <c r="D2548" s="440"/>
      <c r="E2548" s="396" t="str">
        <f>IF(B2548="","",INDEX([1]CatGlob!$S:$S,IFERROR(MATCH(MID(B2548,7,1),[1]CatGlob!$R:$R,0),MATCH(MID(B2548,1,2),[1]CatGlob!$R:$R,0))))</f>
        <v>FUT</v>
      </c>
      <c r="F2548" s="397" t="s">
        <v>5303</v>
      </c>
      <c r="G2548" s="398" t="s">
        <v>442</v>
      </c>
      <c r="H2548" s="399" t="s">
        <v>6676</v>
      </c>
      <c r="I2548" s="399" t="s">
        <v>48</v>
      </c>
      <c r="J2548" s="399" t="s">
        <v>600</v>
      </c>
      <c r="K2548" s="396" t="s">
        <v>600</v>
      </c>
      <c r="L2548" s="400" t="str">
        <f>IF(ISERROR(MATCH(M2548,M$10:M2547,0)),M2548,"")</f>
        <v/>
      </c>
      <c r="M2548" s="401" t="str">
        <f>IF(B2548="","",IF(ISERROR(MATCH(F2548&amp;"_"&amp;G2548&amp;"_"&amp;H2548&amp;"_"&amp;I2548&amp;"_"&amp;J2548&amp;IF(K2548="","","_"&amp;K2548),[1]CatGlob!$B:$B,0)),F2548&amp;"_"&amp;G2548&amp;"_"&amp;H2548&amp;"_"&amp;I2548&amp;"_"&amp;J2548&amp;IF(K2548="","","_"&amp;K2548),INDEX([1]CatGlob!$C:$C,MATCH(F2548&amp;"_"&amp;G2548&amp;"_"&amp;H2548&amp;"_"&amp;I2548&amp;"_"&amp;J2548&amp;IF(K2548="","","_"&amp;K2548),[1]CatGlob!$B:$B,0))))</f>
        <v>DER_RF_FUT_US</v>
      </c>
      <c r="N2548" s="402" t="str">
        <f t="shared" si="79"/>
        <v/>
      </c>
      <c r="O2548" s="402" t="str">
        <f t="shared" si="78"/>
        <v/>
      </c>
      <c r="P2548" s="401" t="str">
        <f>IF(LEN(B2548)&gt;8,INDEX([1]CatGlob!$X:$X,MATCH(M2548,[1]CatGlob!$W:$W,0)),"")</f>
        <v>INTER</v>
      </c>
      <c r="Q2548" s="403" t="str">
        <f>INDEX([1]CatGlob!P:P,MATCH(M2548,[1]CatGlob!O:O,0))</f>
        <v>RVI</v>
      </c>
      <c r="R2548" s="403" t="s">
        <v>601</v>
      </c>
      <c r="S2548" s="403" t="s">
        <v>601</v>
      </c>
      <c r="T2548" s="403" t="str">
        <f>INDEX([1]CatGlob!$D:$D,MATCH($M2548,[1]CatGlob!$C:$C,0))</f>
        <v>DMGD</v>
      </c>
      <c r="U2548" s="403" t="s">
        <v>1293</v>
      </c>
      <c r="V2548" s="404" t="str">
        <f>INDEX([1]CatGlob!$F:$F,MATCH($M2548,[1]CatGlob!$C:$C,0))</f>
        <v>-</v>
      </c>
      <c r="W2548" s="405"/>
      <c r="X2548" s="406">
        <v>0</v>
      </c>
      <c r="Y2548" s="407">
        <v>0</v>
      </c>
      <c r="Z2548" s="408">
        <v>0</v>
      </c>
      <c r="AA2548" s="407">
        <v>0</v>
      </c>
      <c r="AB2548" s="408">
        <v>0</v>
      </c>
      <c r="AC2548" s="407">
        <v>0</v>
      </c>
      <c r="AD2548" s="408">
        <v>0</v>
      </c>
      <c r="AE2548" s="407">
        <v>0</v>
      </c>
      <c r="AF2548" s="408">
        <v>0</v>
      </c>
      <c r="AG2548" s="407">
        <v>0</v>
      </c>
      <c r="AI2548" s="406">
        <v>0</v>
      </c>
      <c r="AJ2548" s="407">
        <v>0</v>
      </c>
      <c r="AK2548" s="408">
        <v>0</v>
      </c>
      <c r="AL2548" s="407">
        <v>0</v>
      </c>
      <c r="AM2548" s="408">
        <v>0</v>
      </c>
      <c r="AN2548" s="407">
        <v>0</v>
      </c>
      <c r="AO2548" s="408">
        <v>0</v>
      </c>
      <c r="AP2548" s="407">
        <v>0</v>
      </c>
      <c r="AQ2548" s="408">
        <v>0</v>
      </c>
      <c r="AR2548" s="407">
        <v>0</v>
      </c>
      <c r="AT2548" s="406">
        <v>0</v>
      </c>
      <c r="AU2548" s="407">
        <v>0</v>
      </c>
      <c r="AV2548" s="408">
        <v>0</v>
      </c>
      <c r="AW2548" s="407">
        <v>0</v>
      </c>
      <c r="AX2548" s="408">
        <v>0</v>
      </c>
      <c r="AY2548" s="407">
        <v>0</v>
      </c>
      <c r="AZ2548" s="408">
        <v>0</v>
      </c>
      <c r="BA2548" s="407">
        <v>0</v>
      </c>
      <c r="BB2548" s="408">
        <v>0</v>
      </c>
      <c r="BC2548" s="407">
        <v>0</v>
      </c>
    </row>
    <row r="2549" spans="1:55" x14ac:dyDescent="0.35">
      <c r="A2549" s="385" t="str" cm="1">
        <f t="array" ref="A2549">IFERROR(_xlfn.IFS(AND(F2549="Renta Variable",O2549=1),IFERROR(MATCH(B2549,[1]RV_Det!C:C,0),"Rev"),AND(J2549="Corporativa",O2549=1,I2549="EM"),IFERROR(MATCH(B2549,[1]RF_Corps!B:B,0),"Rev"),AND(F2549="Alternativos",O2549=1),IFERROR(MATCH(B2549,[1]Rep4!C:C,0),"Rev")),"")</f>
        <v/>
      </c>
      <c r="B2549" s="448" t="s">
        <v>6745</v>
      </c>
      <c r="C2549" s="449" t="s">
        <v>6746</v>
      </c>
      <c r="D2549" s="440"/>
      <c r="E2549" s="396" t="str">
        <f>IF(B2549="","",INDEX([1]CatGlob!$S:$S,IFERROR(MATCH(MID(B2549,7,1),[1]CatGlob!$R:$R,0),MATCH(MID(B2549,1,2),[1]CatGlob!$R:$R,0))))</f>
        <v>FUT</v>
      </c>
      <c r="F2549" s="397" t="s">
        <v>5303</v>
      </c>
      <c r="G2549" s="398" t="s">
        <v>442</v>
      </c>
      <c r="H2549" s="399" t="s">
        <v>6676</v>
      </c>
      <c r="I2549" s="399" t="s">
        <v>48</v>
      </c>
      <c r="J2549" s="399" t="s">
        <v>600</v>
      </c>
      <c r="K2549" s="396" t="s">
        <v>600</v>
      </c>
      <c r="L2549" s="400" t="str">
        <f>IF(ISERROR(MATCH(M2549,M$10:M2548,0)),M2549,"")</f>
        <v/>
      </c>
      <c r="M2549" s="401" t="str">
        <f>IF(B2549="","",IF(ISERROR(MATCH(F2549&amp;"_"&amp;G2549&amp;"_"&amp;H2549&amp;"_"&amp;I2549&amp;"_"&amp;J2549&amp;IF(K2549="","","_"&amp;K2549),[1]CatGlob!$B:$B,0)),F2549&amp;"_"&amp;G2549&amp;"_"&amp;H2549&amp;"_"&amp;I2549&amp;"_"&amp;J2549&amp;IF(K2549="","","_"&amp;K2549),INDEX([1]CatGlob!$C:$C,MATCH(F2549&amp;"_"&amp;G2549&amp;"_"&amp;H2549&amp;"_"&amp;I2549&amp;"_"&amp;J2549&amp;IF(K2549="","","_"&amp;K2549),[1]CatGlob!$B:$B,0))))</f>
        <v>DER_RF_FUT_US</v>
      </c>
      <c r="N2549" s="402" t="str">
        <f t="shared" si="79"/>
        <v/>
      </c>
      <c r="O2549" s="402" t="str">
        <f t="shared" si="78"/>
        <v/>
      </c>
      <c r="P2549" s="401" t="str">
        <f>IF(LEN(B2549)&gt;8,INDEX([1]CatGlob!$X:$X,MATCH(M2549,[1]CatGlob!$W:$W,0)),"")</f>
        <v>INTER</v>
      </c>
      <c r="Q2549" s="403" t="str">
        <f>INDEX([1]CatGlob!P:P,MATCH(M2549,[1]CatGlob!O:O,0))</f>
        <v>RVI</v>
      </c>
      <c r="R2549" s="403" t="s">
        <v>601</v>
      </c>
      <c r="S2549" s="403" t="s">
        <v>601</v>
      </c>
      <c r="T2549" s="403" t="str">
        <f>INDEX([1]CatGlob!$D:$D,MATCH($M2549,[1]CatGlob!$C:$C,0))</f>
        <v>DMGD</v>
      </c>
      <c r="U2549" s="403" t="s">
        <v>1293</v>
      </c>
      <c r="V2549" s="404" t="str">
        <f>INDEX([1]CatGlob!$F:$F,MATCH($M2549,[1]CatGlob!$C:$C,0))</f>
        <v>-</v>
      </c>
      <c r="W2549" s="405"/>
      <c r="X2549" s="406">
        <v>0</v>
      </c>
      <c r="Y2549" s="407">
        <v>0</v>
      </c>
      <c r="Z2549" s="408">
        <v>0</v>
      </c>
      <c r="AA2549" s="407">
        <v>0</v>
      </c>
      <c r="AB2549" s="408">
        <v>0</v>
      </c>
      <c r="AC2549" s="407">
        <v>0</v>
      </c>
      <c r="AD2549" s="408">
        <v>0</v>
      </c>
      <c r="AE2549" s="407">
        <v>0</v>
      </c>
      <c r="AF2549" s="408">
        <v>0</v>
      </c>
      <c r="AG2549" s="407">
        <v>0</v>
      </c>
      <c r="AI2549" s="406">
        <v>0</v>
      </c>
      <c r="AJ2549" s="407">
        <v>0</v>
      </c>
      <c r="AK2549" s="408">
        <v>0</v>
      </c>
      <c r="AL2549" s="407">
        <v>0</v>
      </c>
      <c r="AM2549" s="408">
        <v>0</v>
      </c>
      <c r="AN2549" s="407">
        <v>0</v>
      </c>
      <c r="AO2549" s="408">
        <v>0</v>
      </c>
      <c r="AP2549" s="407">
        <v>0</v>
      </c>
      <c r="AQ2549" s="408">
        <v>0</v>
      </c>
      <c r="AR2549" s="407">
        <v>0</v>
      </c>
      <c r="AT2549" s="406">
        <v>0</v>
      </c>
      <c r="AU2549" s="407">
        <v>0</v>
      </c>
      <c r="AV2549" s="408">
        <v>0</v>
      </c>
      <c r="AW2549" s="407">
        <v>0</v>
      </c>
      <c r="AX2549" s="408">
        <v>0</v>
      </c>
      <c r="AY2549" s="407">
        <v>0</v>
      </c>
      <c r="AZ2549" s="408">
        <v>0</v>
      </c>
      <c r="BA2549" s="407">
        <v>0</v>
      </c>
      <c r="BB2549" s="408">
        <v>0</v>
      </c>
      <c r="BC2549" s="407">
        <v>0</v>
      </c>
    </row>
    <row r="2550" spans="1:55" x14ac:dyDescent="0.35">
      <c r="A2550" s="385" t="str" cm="1">
        <f t="array" ref="A2550">IFERROR(_xlfn.IFS(AND(F2550="Renta Variable",O2550=1),IFERROR(MATCH(B2550,[1]RV_Det!C:C,0),"Rev"),AND(J2550="Corporativa",O2550=1,I2550="EM"),IFERROR(MATCH(B2550,[1]RF_Corps!B:B,0),"Rev"),AND(F2550="Alternativos",O2550=1),IFERROR(MATCH(B2550,[1]Rep4!C:C,0),"Rev")),"")</f>
        <v/>
      </c>
      <c r="B2550" s="448" t="s">
        <v>6747</v>
      </c>
      <c r="C2550" s="449" t="s">
        <v>6748</v>
      </c>
      <c r="D2550" s="440"/>
      <c r="E2550" s="396" t="str">
        <f>IF(B2550="","",INDEX([1]CatGlob!$S:$S,IFERROR(MATCH(MID(B2550,7,1),[1]CatGlob!$R:$R,0),MATCH(MID(B2550,1,2),[1]CatGlob!$R:$R,0))))</f>
        <v>FUT</v>
      </c>
      <c r="F2550" s="397" t="s">
        <v>5303</v>
      </c>
      <c r="G2550" s="398" t="s">
        <v>442</v>
      </c>
      <c r="H2550" s="399" t="s">
        <v>6676</v>
      </c>
      <c r="I2550" s="399" t="s">
        <v>48</v>
      </c>
      <c r="J2550" s="399" t="s">
        <v>600</v>
      </c>
      <c r="K2550" s="396" t="s">
        <v>600</v>
      </c>
      <c r="L2550" s="400" t="str">
        <f>IF(ISERROR(MATCH(M2550,M$10:M2549,0)),M2550,"")</f>
        <v/>
      </c>
      <c r="M2550" s="401" t="str">
        <f>IF(B2550="","",IF(ISERROR(MATCH(F2550&amp;"_"&amp;G2550&amp;"_"&amp;H2550&amp;"_"&amp;I2550&amp;"_"&amp;J2550&amp;IF(K2550="","","_"&amp;K2550),[1]CatGlob!$B:$B,0)),F2550&amp;"_"&amp;G2550&amp;"_"&amp;H2550&amp;"_"&amp;I2550&amp;"_"&amp;J2550&amp;IF(K2550="","","_"&amp;K2550),INDEX([1]CatGlob!$C:$C,MATCH(F2550&amp;"_"&amp;G2550&amp;"_"&amp;H2550&amp;"_"&amp;I2550&amp;"_"&amp;J2550&amp;IF(K2550="","","_"&amp;K2550),[1]CatGlob!$B:$B,0))))</f>
        <v>DER_RF_FUT_US</v>
      </c>
      <c r="N2550" s="402" t="str">
        <f t="shared" si="79"/>
        <v/>
      </c>
      <c r="O2550" s="402" t="str">
        <f t="shared" si="78"/>
        <v/>
      </c>
      <c r="P2550" s="401" t="str">
        <f>IF(LEN(B2550)&gt;8,INDEX([1]CatGlob!$X:$X,MATCH(M2550,[1]CatGlob!$W:$W,0)),"")</f>
        <v>INTER</v>
      </c>
      <c r="Q2550" s="403" t="str">
        <f>INDEX([1]CatGlob!P:P,MATCH(M2550,[1]CatGlob!O:O,0))</f>
        <v>RVI</v>
      </c>
      <c r="R2550" s="403" t="s">
        <v>601</v>
      </c>
      <c r="S2550" s="403" t="s">
        <v>601</v>
      </c>
      <c r="T2550" s="403" t="str">
        <f>INDEX([1]CatGlob!$D:$D,MATCH($M2550,[1]CatGlob!$C:$C,0))</f>
        <v>DMGD</v>
      </c>
      <c r="U2550" s="403" t="s">
        <v>1293</v>
      </c>
      <c r="V2550" s="404" t="str">
        <f>INDEX([1]CatGlob!$F:$F,MATCH($M2550,[1]CatGlob!$C:$C,0))</f>
        <v>-</v>
      </c>
      <c r="W2550" s="405"/>
      <c r="X2550" s="406">
        <v>0</v>
      </c>
      <c r="Y2550" s="407">
        <v>0</v>
      </c>
      <c r="Z2550" s="408">
        <v>0</v>
      </c>
      <c r="AA2550" s="407">
        <v>0</v>
      </c>
      <c r="AB2550" s="408">
        <v>0</v>
      </c>
      <c r="AC2550" s="407">
        <v>0</v>
      </c>
      <c r="AD2550" s="408">
        <v>0</v>
      </c>
      <c r="AE2550" s="407">
        <v>0</v>
      </c>
      <c r="AF2550" s="408">
        <v>0</v>
      </c>
      <c r="AG2550" s="407">
        <v>0</v>
      </c>
      <c r="AI2550" s="406">
        <v>0</v>
      </c>
      <c r="AJ2550" s="407">
        <v>0</v>
      </c>
      <c r="AK2550" s="408">
        <v>0</v>
      </c>
      <c r="AL2550" s="407">
        <v>0</v>
      </c>
      <c r="AM2550" s="408">
        <v>0</v>
      </c>
      <c r="AN2550" s="407">
        <v>0</v>
      </c>
      <c r="AO2550" s="408">
        <v>0</v>
      </c>
      <c r="AP2550" s="407">
        <v>0</v>
      </c>
      <c r="AQ2550" s="408">
        <v>0</v>
      </c>
      <c r="AR2550" s="407">
        <v>0</v>
      </c>
      <c r="AT2550" s="406">
        <v>0</v>
      </c>
      <c r="AU2550" s="407">
        <v>0</v>
      </c>
      <c r="AV2550" s="408">
        <v>0</v>
      </c>
      <c r="AW2550" s="407">
        <v>0</v>
      </c>
      <c r="AX2550" s="408">
        <v>0</v>
      </c>
      <c r="AY2550" s="407">
        <v>0</v>
      </c>
      <c r="AZ2550" s="408">
        <v>0</v>
      </c>
      <c r="BA2550" s="407">
        <v>0</v>
      </c>
      <c r="BB2550" s="408">
        <v>0</v>
      </c>
      <c r="BC2550" s="407">
        <v>0</v>
      </c>
    </row>
    <row r="2551" spans="1:55" x14ac:dyDescent="0.35">
      <c r="A2551" s="385" t="str" cm="1">
        <f t="array" ref="A2551">IFERROR(_xlfn.IFS(AND(F2551="Renta Variable",O2551=1),IFERROR(MATCH(B2551,[1]RV_Det!C:C,0),"Rev"),AND(J2551="Corporativa",O2551=1,I2551="EM"),IFERROR(MATCH(B2551,[1]RF_Corps!B:B,0),"Rev"),AND(F2551="Alternativos",O2551=1),IFERROR(MATCH(B2551,[1]Rep4!C:C,0),"Rev")),"")</f>
        <v/>
      </c>
      <c r="B2551" s="404" t="s">
        <v>6749</v>
      </c>
      <c r="C2551" s="439" t="s">
        <v>6750</v>
      </c>
      <c r="D2551" s="440"/>
      <c r="E2551" s="396" t="str">
        <f>IF(B2551="","",INDEX([1]CatGlob!$S:$S,IFERROR(MATCH(MID(B2551,7,1),[1]CatGlob!$R:$R,0),MATCH(MID(B2551,1,2),[1]CatGlob!$R:$R,0))))</f>
        <v>FUT</v>
      </c>
      <c r="F2551" s="397" t="s">
        <v>5303</v>
      </c>
      <c r="G2551" s="398" t="s">
        <v>442</v>
      </c>
      <c r="H2551" s="399" t="s">
        <v>6676</v>
      </c>
      <c r="I2551" s="399" t="s">
        <v>48</v>
      </c>
      <c r="J2551" s="399" t="s">
        <v>600</v>
      </c>
      <c r="K2551" s="396" t="s">
        <v>600</v>
      </c>
      <c r="L2551" s="400" t="str">
        <f>IF(ISERROR(MATCH(M2551,M$10:M2550,0)),M2551,"")</f>
        <v/>
      </c>
      <c r="M2551" s="401" t="str">
        <f>IF(B2551="","",IF(ISERROR(MATCH(F2551&amp;"_"&amp;G2551&amp;"_"&amp;H2551&amp;"_"&amp;I2551&amp;"_"&amp;J2551&amp;IF(K2551="","","_"&amp;K2551),[1]CatGlob!$B:$B,0)),F2551&amp;"_"&amp;G2551&amp;"_"&amp;H2551&amp;"_"&amp;I2551&amp;"_"&amp;J2551&amp;IF(K2551="","","_"&amp;K2551),INDEX([1]CatGlob!$C:$C,MATCH(F2551&amp;"_"&amp;G2551&amp;"_"&amp;H2551&amp;"_"&amp;I2551&amp;"_"&amp;J2551&amp;IF(K2551="","","_"&amp;K2551),[1]CatGlob!$B:$B,0))))</f>
        <v>DER_RF_FUT_US</v>
      </c>
      <c r="N2551" s="402" t="str">
        <f t="shared" si="79"/>
        <v/>
      </c>
      <c r="O2551" s="402" t="str">
        <f t="shared" si="78"/>
        <v/>
      </c>
      <c r="P2551" s="401" t="str">
        <f>IF(LEN(B2551)&gt;8,INDEX([1]CatGlob!$X:$X,MATCH(M2551,[1]CatGlob!$W:$W,0)),"")</f>
        <v>INTER</v>
      </c>
      <c r="Q2551" s="403" t="str">
        <f>INDEX([1]CatGlob!P:P,MATCH(M2551,[1]CatGlob!O:O,0))</f>
        <v>RVI</v>
      </c>
      <c r="R2551" s="403" t="s">
        <v>601</v>
      </c>
      <c r="S2551" s="403" t="s">
        <v>601</v>
      </c>
      <c r="T2551" s="403" t="str">
        <f>INDEX([1]CatGlob!$D:$D,MATCH($M2551,[1]CatGlob!$C:$C,0))</f>
        <v>DMGD</v>
      </c>
      <c r="U2551" s="403" t="s">
        <v>1293</v>
      </c>
      <c r="V2551" s="404" t="str">
        <f>INDEX([1]CatGlob!$F:$F,MATCH($M2551,[1]CatGlob!$C:$C,0))</f>
        <v>-</v>
      </c>
      <c r="W2551" s="405"/>
      <c r="X2551" s="406">
        <v>0</v>
      </c>
      <c r="Y2551" s="407">
        <v>0</v>
      </c>
      <c r="Z2551" s="408">
        <v>0</v>
      </c>
      <c r="AA2551" s="407">
        <v>0</v>
      </c>
      <c r="AB2551" s="408">
        <v>0</v>
      </c>
      <c r="AC2551" s="407">
        <v>0</v>
      </c>
      <c r="AD2551" s="408">
        <v>0</v>
      </c>
      <c r="AE2551" s="407">
        <v>0</v>
      </c>
      <c r="AF2551" s="408">
        <v>0</v>
      </c>
      <c r="AG2551" s="407">
        <v>0</v>
      </c>
      <c r="AI2551" s="406">
        <v>0</v>
      </c>
      <c r="AJ2551" s="407">
        <v>0</v>
      </c>
      <c r="AK2551" s="408">
        <v>0</v>
      </c>
      <c r="AL2551" s="407">
        <v>0</v>
      </c>
      <c r="AM2551" s="408">
        <v>0</v>
      </c>
      <c r="AN2551" s="407">
        <v>0</v>
      </c>
      <c r="AO2551" s="408">
        <v>0</v>
      </c>
      <c r="AP2551" s="407">
        <v>0</v>
      </c>
      <c r="AQ2551" s="408">
        <v>0</v>
      </c>
      <c r="AR2551" s="407">
        <v>0</v>
      </c>
      <c r="AT2551" s="406">
        <v>0</v>
      </c>
      <c r="AU2551" s="407">
        <v>0</v>
      </c>
      <c r="AV2551" s="408">
        <v>0</v>
      </c>
      <c r="AW2551" s="407">
        <v>0</v>
      </c>
      <c r="AX2551" s="408">
        <v>0</v>
      </c>
      <c r="AY2551" s="407">
        <v>0</v>
      </c>
      <c r="AZ2551" s="408">
        <v>0</v>
      </c>
      <c r="BA2551" s="407">
        <v>0</v>
      </c>
      <c r="BB2551" s="408">
        <v>0</v>
      </c>
      <c r="BC2551" s="407">
        <v>0</v>
      </c>
    </row>
    <row r="2552" spans="1:55" x14ac:dyDescent="0.35">
      <c r="A2552" s="385" t="str" cm="1">
        <f t="array" ref="A2552">IFERROR(_xlfn.IFS(AND(F2552="Renta Variable",O2552=1),IFERROR(MATCH(B2552,[1]RV_Det!C:C,0),"Rev"),AND(J2552="Corporativa",O2552=1,I2552="EM"),IFERROR(MATCH(B2552,[1]RF_Corps!B:B,0),"Rev"),AND(F2552="Alternativos",O2552=1),IFERROR(MATCH(B2552,[1]Rep4!C:C,0),"Rev")),"")</f>
        <v/>
      </c>
      <c r="B2552" s="404" t="s">
        <v>6751</v>
      </c>
      <c r="C2552" s="439" t="s">
        <v>6752</v>
      </c>
      <c r="D2552" s="440"/>
      <c r="E2552" s="396" t="str">
        <f>IF(B2552="","",INDEX([1]CatGlob!$S:$S,IFERROR(MATCH(MID(B2552,7,1),[1]CatGlob!$R:$R,0),MATCH(MID(B2552,1,2),[1]CatGlob!$R:$R,0))))</f>
        <v>FUT</v>
      </c>
      <c r="F2552" s="397" t="s">
        <v>5303</v>
      </c>
      <c r="G2552" s="398" t="s">
        <v>442</v>
      </c>
      <c r="H2552" s="399" t="s">
        <v>6676</v>
      </c>
      <c r="I2552" s="399" t="s">
        <v>48</v>
      </c>
      <c r="J2552" s="399" t="s">
        <v>600</v>
      </c>
      <c r="K2552" s="396" t="s">
        <v>600</v>
      </c>
      <c r="L2552" s="400" t="str">
        <f>IF(ISERROR(MATCH(M2552,M$10:M2551,0)),M2552,"")</f>
        <v/>
      </c>
      <c r="M2552" s="401" t="str">
        <f>IF(B2552="","",IF(ISERROR(MATCH(F2552&amp;"_"&amp;G2552&amp;"_"&amp;H2552&amp;"_"&amp;I2552&amp;"_"&amp;J2552&amp;IF(K2552="","","_"&amp;K2552),[1]CatGlob!$B:$B,0)),F2552&amp;"_"&amp;G2552&amp;"_"&amp;H2552&amp;"_"&amp;I2552&amp;"_"&amp;J2552&amp;IF(K2552="","","_"&amp;K2552),INDEX([1]CatGlob!$C:$C,MATCH(F2552&amp;"_"&amp;G2552&amp;"_"&amp;H2552&amp;"_"&amp;I2552&amp;"_"&amp;J2552&amp;IF(K2552="","","_"&amp;K2552),[1]CatGlob!$B:$B,0))))</f>
        <v>DER_RF_FUT_US</v>
      </c>
      <c r="N2552" s="402" t="str">
        <f t="shared" si="79"/>
        <v/>
      </c>
      <c r="O2552" s="402" t="str">
        <f t="shared" si="78"/>
        <v/>
      </c>
      <c r="P2552" s="401" t="str">
        <f>IF(LEN(B2552)&gt;8,INDEX([1]CatGlob!$X:$X,MATCH(M2552,[1]CatGlob!$W:$W,0)),"")</f>
        <v>INTER</v>
      </c>
      <c r="Q2552" s="403" t="str">
        <f>INDEX([1]CatGlob!P:P,MATCH(M2552,[1]CatGlob!O:O,0))</f>
        <v>RVI</v>
      </c>
      <c r="R2552" s="403" t="s">
        <v>601</v>
      </c>
      <c r="S2552" s="403" t="s">
        <v>601</v>
      </c>
      <c r="T2552" s="403" t="str">
        <f>INDEX([1]CatGlob!$D:$D,MATCH($M2552,[1]CatGlob!$C:$C,0))</f>
        <v>DMGD</v>
      </c>
      <c r="U2552" s="403" t="s">
        <v>1293</v>
      </c>
      <c r="V2552" s="404" t="str">
        <f>INDEX([1]CatGlob!$F:$F,MATCH($M2552,[1]CatGlob!$C:$C,0))</f>
        <v>-</v>
      </c>
      <c r="W2552" s="405"/>
      <c r="X2552" s="406">
        <v>0</v>
      </c>
      <c r="Y2552" s="407">
        <v>0</v>
      </c>
      <c r="Z2552" s="408">
        <v>0</v>
      </c>
      <c r="AA2552" s="407">
        <v>0</v>
      </c>
      <c r="AB2552" s="408">
        <v>0</v>
      </c>
      <c r="AC2552" s="407">
        <v>0</v>
      </c>
      <c r="AD2552" s="408">
        <v>0</v>
      </c>
      <c r="AE2552" s="407">
        <v>0</v>
      </c>
      <c r="AF2552" s="408">
        <v>0</v>
      </c>
      <c r="AG2552" s="407">
        <v>0</v>
      </c>
      <c r="AI2552" s="406">
        <v>0</v>
      </c>
      <c r="AJ2552" s="407">
        <v>0</v>
      </c>
      <c r="AK2552" s="408">
        <v>0</v>
      </c>
      <c r="AL2552" s="407">
        <v>0</v>
      </c>
      <c r="AM2552" s="408">
        <v>0</v>
      </c>
      <c r="AN2552" s="407">
        <v>0</v>
      </c>
      <c r="AO2552" s="408">
        <v>0</v>
      </c>
      <c r="AP2552" s="407">
        <v>0</v>
      </c>
      <c r="AQ2552" s="408">
        <v>0</v>
      </c>
      <c r="AR2552" s="407">
        <v>0</v>
      </c>
      <c r="AT2552" s="406">
        <v>0</v>
      </c>
      <c r="AU2552" s="407">
        <v>0</v>
      </c>
      <c r="AV2552" s="408">
        <v>0</v>
      </c>
      <c r="AW2552" s="407">
        <v>0</v>
      </c>
      <c r="AX2552" s="408">
        <v>0</v>
      </c>
      <c r="AY2552" s="407">
        <v>0</v>
      </c>
      <c r="AZ2552" s="408">
        <v>0</v>
      </c>
      <c r="BA2552" s="407">
        <v>0</v>
      </c>
      <c r="BB2552" s="408">
        <v>0</v>
      </c>
      <c r="BC2552" s="407">
        <v>0</v>
      </c>
    </row>
    <row r="2553" spans="1:55" x14ac:dyDescent="0.35">
      <c r="A2553" s="385" t="str" cm="1">
        <f t="array" ref="A2553">IFERROR(_xlfn.IFS(AND(F2553="Renta Variable",O2553=1),IFERROR(MATCH(B2553,[1]RV_Det!C:C,0),"Rev"),AND(J2553="Corporativa",O2553=1,I2553="EM"),IFERROR(MATCH(B2553,[1]RF_Corps!B:B,0),"Rev"),AND(F2553="Alternativos",O2553=1),IFERROR(MATCH(B2553,[1]Rep4!C:C,0),"Rev")),"")</f>
        <v/>
      </c>
      <c r="B2553" s="448" t="s">
        <v>6753</v>
      </c>
      <c r="C2553" s="449" t="s">
        <v>6754</v>
      </c>
      <c r="D2553" s="440"/>
      <c r="E2553" s="396" t="str">
        <f>IF(B2553="","",INDEX([1]CatGlob!$S:$S,IFERROR(MATCH(MID(B2553,7,1),[1]CatGlob!$R:$R,0),MATCH(MID(B2553,1,2),[1]CatGlob!$R:$R,0))))</f>
        <v>FUT</v>
      </c>
      <c r="F2553" s="397" t="s">
        <v>5303</v>
      </c>
      <c r="G2553" s="398" t="s">
        <v>442</v>
      </c>
      <c r="H2553" s="399" t="s">
        <v>6676</v>
      </c>
      <c r="I2553" s="399" t="s">
        <v>48</v>
      </c>
      <c r="J2553" s="399" t="s">
        <v>600</v>
      </c>
      <c r="K2553" s="396" t="s">
        <v>600</v>
      </c>
      <c r="L2553" s="400" t="str">
        <f>IF(ISERROR(MATCH(M2553,M$10:M2552,0)),M2553,"")</f>
        <v/>
      </c>
      <c r="M2553" s="401" t="str">
        <f>IF(B2553="","",IF(ISERROR(MATCH(F2553&amp;"_"&amp;G2553&amp;"_"&amp;H2553&amp;"_"&amp;I2553&amp;"_"&amp;J2553&amp;IF(K2553="","","_"&amp;K2553),[1]CatGlob!$B:$B,0)),F2553&amp;"_"&amp;G2553&amp;"_"&amp;H2553&amp;"_"&amp;I2553&amp;"_"&amp;J2553&amp;IF(K2553="","","_"&amp;K2553),INDEX([1]CatGlob!$C:$C,MATCH(F2553&amp;"_"&amp;G2553&amp;"_"&amp;H2553&amp;"_"&amp;I2553&amp;"_"&amp;J2553&amp;IF(K2553="","","_"&amp;K2553),[1]CatGlob!$B:$B,0))))</f>
        <v>DER_RF_FUT_US</v>
      </c>
      <c r="N2553" s="402" t="str">
        <f t="shared" si="79"/>
        <v/>
      </c>
      <c r="O2553" s="402" t="str">
        <f t="shared" si="78"/>
        <v/>
      </c>
      <c r="P2553" s="401" t="str">
        <f>IF(LEN(B2553)&gt;8,INDEX([1]CatGlob!$X:$X,MATCH(M2553,[1]CatGlob!$W:$W,0)),"")</f>
        <v>INTER</v>
      </c>
      <c r="Q2553" s="403" t="str">
        <f>INDEX([1]CatGlob!P:P,MATCH(M2553,[1]CatGlob!O:O,0))</f>
        <v>RVI</v>
      </c>
      <c r="R2553" s="403" t="s">
        <v>601</v>
      </c>
      <c r="S2553" s="403" t="s">
        <v>601</v>
      </c>
      <c r="T2553" s="403" t="str">
        <f>INDEX([1]CatGlob!$D:$D,MATCH($M2553,[1]CatGlob!$C:$C,0))</f>
        <v>DMGD</v>
      </c>
      <c r="U2553" s="403" t="s">
        <v>1293</v>
      </c>
      <c r="V2553" s="404" t="str">
        <f>INDEX([1]CatGlob!$F:$F,MATCH($M2553,[1]CatGlob!$C:$C,0))</f>
        <v>-</v>
      </c>
      <c r="W2553" s="405"/>
      <c r="X2553" s="406">
        <v>0</v>
      </c>
      <c r="Y2553" s="407">
        <v>0</v>
      </c>
      <c r="Z2553" s="408">
        <v>0</v>
      </c>
      <c r="AA2553" s="407">
        <v>0</v>
      </c>
      <c r="AB2553" s="408">
        <v>0</v>
      </c>
      <c r="AC2553" s="407">
        <v>0</v>
      </c>
      <c r="AD2553" s="408">
        <v>0</v>
      </c>
      <c r="AE2553" s="407">
        <v>0</v>
      </c>
      <c r="AF2553" s="408">
        <v>0</v>
      </c>
      <c r="AG2553" s="407">
        <v>0</v>
      </c>
      <c r="AI2553" s="406">
        <v>0</v>
      </c>
      <c r="AJ2553" s="407">
        <v>0</v>
      </c>
      <c r="AK2553" s="408">
        <v>0</v>
      </c>
      <c r="AL2553" s="407">
        <v>0</v>
      </c>
      <c r="AM2553" s="408">
        <v>0</v>
      </c>
      <c r="AN2553" s="407">
        <v>0</v>
      </c>
      <c r="AO2553" s="408">
        <v>0</v>
      </c>
      <c r="AP2553" s="407">
        <v>0</v>
      </c>
      <c r="AQ2553" s="408">
        <v>0</v>
      </c>
      <c r="AR2553" s="407">
        <v>0</v>
      </c>
      <c r="AT2553" s="406">
        <v>0</v>
      </c>
      <c r="AU2553" s="407">
        <v>0</v>
      </c>
      <c r="AV2553" s="408">
        <v>0</v>
      </c>
      <c r="AW2553" s="407">
        <v>0</v>
      </c>
      <c r="AX2553" s="408">
        <v>0</v>
      </c>
      <c r="AY2553" s="407">
        <v>0</v>
      </c>
      <c r="AZ2553" s="408">
        <v>0</v>
      </c>
      <c r="BA2553" s="407">
        <v>0</v>
      </c>
      <c r="BB2553" s="408">
        <v>0</v>
      </c>
      <c r="BC2553" s="407">
        <v>0</v>
      </c>
    </row>
    <row r="2554" spans="1:55" x14ac:dyDescent="0.35">
      <c r="A2554" s="385" t="str" cm="1">
        <f t="array" ref="A2554">IFERROR(_xlfn.IFS(AND(F2554="Renta Variable",O2554=1),IFERROR(MATCH(B2554,[1]RV_Det!C:C,0),"Rev"),AND(J2554="Corporativa",O2554=1,I2554="EM"),IFERROR(MATCH(B2554,[1]RF_Corps!B:B,0),"Rev"),AND(F2554="Alternativos",O2554=1),IFERROR(MATCH(B2554,[1]Rep4!C:C,0),"Rev")),"")</f>
        <v/>
      </c>
      <c r="B2554" s="448" t="s">
        <v>6755</v>
      </c>
      <c r="C2554" s="449" t="s">
        <v>6756</v>
      </c>
      <c r="D2554" s="440"/>
      <c r="E2554" s="396" t="str">
        <f>IF(B2554="","",INDEX([1]CatGlob!$S:$S,IFERROR(MATCH(MID(B2554,7,1),[1]CatGlob!$R:$R,0),MATCH(MID(B2554,1,2),[1]CatGlob!$R:$R,0))))</f>
        <v>FUT</v>
      </c>
      <c r="F2554" s="397" t="s">
        <v>5303</v>
      </c>
      <c r="G2554" s="398" t="s">
        <v>442</v>
      </c>
      <c r="H2554" s="399" t="s">
        <v>6676</v>
      </c>
      <c r="I2554" s="399" t="s">
        <v>48</v>
      </c>
      <c r="J2554" s="399" t="s">
        <v>600</v>
      </c>
      <c r="K2554" s="396" t="s">
        <v>600</v>
      </c>
      <c r="L2554" s="400" t="str">
        <f>IF(ISERROR(MATCH(M2554,M$10:M2553,0)),M2554,"")</f>
        <v/>
      </c>
      <c r="M2554" s="401" t="str">
        <f>IF(B2554="","",IF(ISERROR(MATCH(F2554&amp;"_"&amp;G2554&amp;"_"&amp;H2554&amp;"_"&amp;I2554&amp;"_"&amp;J2554&amp;IF(K2554="","","_"&amp;K2554),[1]CatGlob!$B:$B,0)),F2554&amp;"_"&amp;G2554&amp;"_"&amp;H2554&amp;"_"&amp;I2554&amp;"_"&amp;J2554&amp;IF(K2554="","","_"&amp;K2554),INDEX([1]CatGlob!$C:$C,MATCH(F2554&amp;"_"&amp;G2554&amp;"_"&amp;H2554&amp;"_"&amp;I2554&amp;"_"&amp;J2554&amp;IF(K2554="","","_"&amp;K2554),[1]CatGlob!$B:$B,0))))</f>
        <v>DER_RF_FUT_US</v>
      </c>
      <c r="N2554" s="402" t="str">
        <f t="shared" si="79"/>
        <v/>
      </c>
      <c r="O2554" s="402" t="str">
        <f t="shared" si="78"/>
        <v/>
      </c>
      <c r="P2554" s="401" t="str">
        <f>IF(LEN(B2554)&gt;8,INDEX([1]CatGlob!$X:$X,MATCH(M2554,[1]CatGlob!$W:$W,0)),"")</f>
        <v>INTER</v>
      </c>
      <c r="Q2554" s="403" t="str">
        <f>INDEX([1]CatGlob!P:P,MATCH(M2554,[1]CatGlob!O:O,0))</f>
        <v>RVI</v>
      </c>
      <c r="R2554" s="403" t="s">
        <v>601</v>
      </c>
      <c r="S2554" s="403" t="s">
        <v>601</v>
      </c>
      <c r="T2554" s="403" t="str">
        <f>INDEX([1]CatGlob!$D:$D,MATCH($M2554,[1]CatGlob!$C:$C,0))</f>
        <v>DMGD</v>
      </c>
      <c r="U2554" s="403" t="s">
        <v>1293</v>
      </c>
      <c r="V2554" s="404" t="str">
        <f>INDEX([1]CatGlob!$F:$F,MATCH($M2554,[1]CatGlob!$C:$C,0))</f>
        <v>-</v>
      </c>
      <c r="W2554" s="405"/>
      <c r="X2554" s="406">
        <v>0</v>
      </c>
      <c r="Y2554" s="407">
        <v>0</v>
      </c>
      <c r="Z2554" s="408">
        <v>0</v>
      </c>
      <c r="AA2554" s="407">
        <v>0</v>
      </c>
      <c r="AB2554" s="408">
        <v>0</v>
      </c>
      <c r="AC2554" s="407">
        <v>0</v>
      </c>
      <c r="AD2554" s="408">
        <v>0</v>
      </c>
      <c r="AE2554" s="407">
        <v>0</v>
      </c>
      <c r="AF2554" s="408">
        <v>0</v>
      </c>
      <c r="AG2554" s="407">
        <v>0</v>
      </c>
      <c r="AI2554" s="406">
        <v>0</v>
      </c>
      <c r="AJ2554" s="407">
        <v>0</v>
      </c>
      <c r="AK2554" s="408">
        <v>0</v>
      </c>
      <c r="AL2554" s="407">
        <v>0</v>
      </c>
      <c r="AM2554" s="408">
        <v>0</v>
      </c>
      <c r="AN2554" s="407">
        <v>0</v>
      </c>
      <c r="AO2554" s="408">
        <v>0</v>
      </c>
      <c r="AP2554" s="407">
        <v>0</v>
      </c>
      <c r="AQ2554" s="408">
        <v>0</v>
      </c>
      <c r="AR2554" s="407">
        <v>0</v>
      </c>
      <c r="AT2554" s="406">
        <v>0</v>
      </c>
      <c r="AU2554" s="407">
        <v>0</v>
      </c>
      <c r="AV2554" s="408">
        <v>0</v>
      </c>
      <c r="AW2554" s="407">
        <v>0</v>
      </c>
      <c r="AX2554" s="408">
        <v>0</v>
      </c>
      <c r="AY2554" s="407">
        <v>0</v>
      </c>
      <c r="AZ2554" s="408">
        <v>0</v>
      </c>
      <c r="BA2554" s="407">
        <v>0</v>
      </c>
      <c r="BB2554" s="408">
        <v>0</v>
      </c>
      <c r="BC2554" s="407">
        <v>0</v>
      </c>
    </row>
    <row r="2555" spans="1:55" x14ac:dyDescent="0.35">
      <c r="A2555" s="385" t="str" cm="1">
        <f t="array" ref="A2555">IFERROR(_xlfn.IFS(AND(F2555="Renta Variable",O2555=1),IFERROR(MATCH(B2555,[1]RV_Det!C:C,0),"Rev"),AND(J2555="Corporativa",O2555=1,I2555="EM"),IFERROR(MATCH(B2555,[1]RF_Corps!B:B,0),"Rev"),AND(F2555="Alternativos",O2555=1),IFERROR(MATCH(B2555,[1]Rep4!C:C,0),"Rev")),"")</f>
        <v/>
      </c>
      <c r="B2555" s="448" t="s">
        <v>6757</v>
      </c>
      <c r="C2555" s="449" t="s">
        <v>6758</v>
      </c>
      <c r="D2555" s="440"/>
      <c r="E2555" s="396" t="str">
        <f>IF(B2555="","",INDEX([1]CatGlob!$S:$S,IFERROR(MATCH(MID(B2555,7,1),[1]CatGlob!$R:$R,0),MATCH(MID(B2555,1,2),[1]CatGlob!$R:$R,0))))</f>
        <v>FUT</v>
      </c>
      <c r="F2555" s="397" t="s">
        <v>5303</v>
      </c>
      <c r="G2555" s="398" t="s">
        <v>442</v>
      </c>
      <c r="H2555" s="399" t="s">
        <v>6676</v>
      </c>
      <c r="I2555" s="399" t="s">
        <v>48</v>
      </c>
      <c r="J2555" s="399" t="s">
        <v>600</v>
      </c>
      <c r="K2555" s="396" t="s">
        <v>600</v>
      </c>
      <c r="L2555" s="400" t="str">
        <f>IF(ISERROR(MATCH(M2555,M$10:M2554,0)),M2555,"")</f>
        <v/>
      </c>
      <c r="M2555" s="401" t="str">
        <f>IF(B2555="","",IF(ISERROR(MATCH(F2555&amp;"_"&amp;G2555&amp;"_"&amp;H2555&amp;"_"&amp;I2555&amp;"_"&amp;J2555&amp;IF(K2555="","","_"&amp;K2555),[1]CatGlob!$B:$B,0)),F2555&amp;"_"&amp;G2555&amp;"_"&amp;H2555&amp;"_"&amp;I2555&amp;"_"&amp;J2555&amp;IF(K2555="","","_"&amp;K2555),INDEX([1]CatGlob!$C:$C,MATCH(F2555&amp;"_"&amp;G2555&amp;"_"&amp;H2555&amp;"_"&amp;I2555&amp;"_"&amp;J2555&amp;IF(K2555="","","_"&amp;K2555),[1]CatGlob!$B:$B,0))))</f>
        <v>DER_RF_FUT_US</v>
      </c>
      <c r="N2555" s="402" t="str">
        <f t="shared" si="79"/>
        <v/>
      </c>
      <c r="O2555" s="402" t="str">
        <f t="shared" si="78"/>
        <v/>
      </c>
      <c r="P2555" s="401" t="str">
        <f>IF(LEN(B2555)&gt;8,INDEX([1]CatGlob!$X:$X,MATCH(M2555,[1]CatGlob!$W:$W,0)),"")</f>
        <v>INTER</v>
      </c>
      <c r="Q2555" s="403" t="str">
        <f>INDEX([1]CatGlob!P:P,MATCH(M2555,[1]CatGlob!O:O,0))</f>
        <v>RVI</v>
      </c>
      <c r="R2555" s="403" t="s">
        <v>601</v>
      </c>
      <c r="S2555" s="403" t="s">
        <v>601</v>
      </c>
      <c r="T2555" s="403" t="str">
        <f>INDEX([1]CatGlob!$D:$D,MATCH($M2555,[1]CatGlob!$C:$C,0))</f>
        <v>DMGD</v>
      </c>
      <c r="U2555" s="403" t="s">
        <v>1293</v>
      </c>
      <c r="V2555" s="404" t="str">
        <f>INDEX([1]CatGlob!$F:$F,MATCH($M2555,[1]CatGlob!$C:$C,0))</f>
        <v>-</v>
      </c>
      <c r="W2555" s="405"/>
      <c r="X2555" s="406">
        <v>0</v>
      </c>
      <c r="Y2555" s="407">
        <v>0</v>
      </c>
      <c r="Z2555" s="408">
        <v>0</v>
      </c>
      <c r="AA2555" s="407">
        <v>0</v>
      </c>
      <c r="AB2555" s="408">
        <v>0</v>
      </c>
      <c r="AC2555" s="407">
        <v>0</v>
      </c>
      <c r="AD2555" s="408">
        <v>0</v>
      </c>
      <c r="AE2555" s="407">
        <v>0</v>
      </c>
      <c r="AF2555" s="408">
        <v>0</v>
      </c>
      <c r="AG2555" s="407">
        <v>0</v>
      </c>
      <c r="AI2555" s="406">
        <v>0</v>
      </c>
      <c r="AJ2555" s="407">
        <v>0</v>
      </c>
      <c r="AK2555" s="408">
        <v>0</v>
      </c>
      <c r="AL2555" s="407">
        <v>0</v>
      </c>
      <c r="AM2555" s="408">
        <v>0</v>
      </c>
      <c r="AN2555" s="407">
        <v>0</v>
      </c>
      <c r="AO2555" s="408">
        <v>0</v>
      </c>
      <c r="AP2555" s="407">
        <v>0</v>
      </c>
      <c r="AQ2555" s="408">
        <v>0</v>
      </c>
      <c r="AR2555" s="407">
        <v>0</v>
      </c>
      <c r="AT2555" s="406">
        <v>0</v>
      </c>
      <c r="AU2555" s="407">
        <v>0</v>
      </c>
      <c r="AV2555" s="408">
        <v>0</v>
      </c>
      <c r="AW2555" s="407">
        <v>0</v>
      </c>
      <c r="AX2555" s="408">
        <v>0</v>
      </c>
      <c r="AY2555" s="407">
        <v>0</v>
      </c>
      <c r="AZ2555" s="408">
        <v>0</v>
      </c>
      <c r="BA2555" s="407">
        <v>0</v>
      </c>
      <c r="BB2555" s="408">
        <v>0</v>
      </c>
      <c r="BC2555" s="407">
        <v>0</v>
      </c>
    </row>
    <row r="2556" spans="1:55" x14ac:dyDescent="0.35">
      <c r="A2556" s="385" t="str" cm="1">
        <f t="array" ref="A2556">IFERROR(_xlfn.IFS(AND(F2556="Renta Variable",O2556=1),IFERROR(MATCH(B2556,[1]RV_Det!C:C,0),"Rev"),AND(J2556="Corporativa",O2556=1,I2556="EM"),IFERROR(MATCH(B2556,[1]RF_Corps!B:B,0),"Rev"),AND(F2556="Alternativos",O2556=1),IFERROR(MATCH(B2556,[1]Rep4!C:C,0),"Rev")),"")</f>
        <v/>
      </c>
      <c r="B2556" s="448" t="s">
        <v>6759</v>
      </c>
      <c r="C2556" s="449" t="s">
        <v>6760</v>
      </c>
      <c r="D2556" s="440" t="s">
        <v>6761</v>
      </c>
      <c r="E2556" s="396" t="str">
        <f>IF(B2556="","",INDEX([1]CatGlob!$S:$S,IFERROR(MATCH(MID(B2556,7,1),[1]CatGlob!$R:$R,0),MATCH(MID(B2556,1,2),[1]CatGlob!$R:$R,0))))</f>
        <v>FUT</v>
      </c>
      <c r="F2556" s="397" t="s">
        <v>5303</v>
      </c>
      <c r="G2556" s="398" t="s">
        <v>442</v>
      </c>
      <c r="H2556" s="399" t="s">
        <v>6676</v>
      </c>
      <c r="I2556" s="399" t="s">
        <v>48</v>
      </c>
      <c r="J2556" s="399" t="s">
        <v>600</v>
      </c>
      <c r="K2556" s="396" t="s">
        <v>600</v>
      </c>
      <c r="L2556" s="400" t="str">
        <f>IF(ISERROR(MATCH(M2556,M$10:M2555,0)),M2556,"")</f>
        <v/>
      </c>
      <c r="M2556" s="401" t="str">
        <f>IF(B2556="","",IF(ISERROR(MATCH(F2556&amp;"_"&amp;G2556&amp;"_"&amp;H2556&amp;"_"&amp;I2556&amp;"_"&amp;J2556&amp;IF(K2556="","","_"&amp;K2556),[1]CatGlob!$B:$B,0)),F2556&amp;"_"&amp;G2556&amp;"_"&amp;H2556&amp;"_"&amp;I2556&amp;"_"&amp;J2556&amp;IF(K2556="","","_"&amp;K2556),INDEX([1]CatGlob!$C:$C,MATCH(F2556&amp;"_"&amp;G2556&amp;"_"&amp;H2556&amp;"_"&amp;I2556&amp;"_"&amp;J2556&amp;IF(K2556="","","_"&amp;K2556),[1]CatGlob!$B:$B,0))))</f>
        <v>DER_RF_FUT_US</v>
      </c>
      <c r="N2556" s="402" t="str">
        <f t="shared" si="79"/>
        <v/>
      </c>
      <c r="O2556" s="402" t="str">
        <f t="shared" si="78"/>
        <v/>
      </c>
      <c r="P2556" s="401" t="str">
        <f>IF(LEN(B2556)&gt;8,INDEX([1]CatGlob!$X:$X,MATCH(M2556,[1]CatGlob!$W:$W,0)),"")</f>
        <v>INTER</v>
      </c>
      <c r="Q2556" s="403" t="str">
        <f>INDEX([1]CatGlob!P:P,MATCH(M2556,[1]CatGlob!O:O,0))</f>
        <v>RVI</v>
      </c>
      <c r="R2556" s="403" t="s">
        <v>601</v>
      </c>
      <c r="S2556" s="403" t="s">
        <v>601</v>
      </c>
      <c r="T2556" s="403" t="str">
        <f>INDEX([1]CatGlob!$D:$D,MATCH($M2556,[1]CatGlob!$C:$C,0))</f>
        <v>DMGD</v>
      </c>
      <c r="U2556" s="403" t="s">
        <v>1293</v>
      </c>
      <c r="V2556" s="404" t="str">
        <f>INDEX([1]CatGlob!$F:$F,MATCH($M2556,[1]CatGlob!$C:$C,0))</f>
        <v>-</v>
      </c>
      <c r="W2556" s="405"/>
      <c r="X2556" s="406">
        <v>0</v>
      </c>
      <c r="Y2556" s="407">
        <v>0</v>
      </c>
      <c r="Z2556" s="408">
        <v>0</v>
      </c>
      <c r="AA2556" s="407">
        <v>0</v>
      </c>
      <c r="AB2556" s="408">
        <v>0</v>
      </c>
      <c r="AC2556" s="407">
        <v>0</v>
      </c>
      <c r="AD2556" s="408">
        <v>0</v>
      </c>
      <c r="AE2556" s="407">
        <v>0</v>
      </c>
      <c r="AF2556" s="408">
        <v>0</v>
      </c>
      <c r="AG2556" s="407">
        <v>0</v>
      </c>
      <c r="AI2556" s="406">
        <v>0</v>
      </c>
      <c r="AJ2556" s="407">
        <v>0</v>
      </c>
      <c r="AK2556" s="408">
        <v>0</v>
      </c>
      <c r="AL2556" s="407">
        <v>0</v>
      </c>
      <c r="AM2556" s="408">
        <v>0</v>
      </c>
      <c r="AN2556" s="407">
        <v>0</v>
      </c>
      <c r="AO2556" s="408">
        <v>0</v>
      </c>
      <c r="AP2556" s="407">
        <v>0</v>
      </c>
      <c r="AQ2556" s="408">
        <v>0</v>
      </c>
      <c r="AR2556" s="407">
        <v>0</v>
      </c>
      <c r="AT2556" s="406">
        <v>0</v>
      </c>
      <c r="AU2556" s="407">
        <v>0</v>
      </c>
      <c r="AV2556" s="408">
        <v>0</v>
      </c>
      <c r="AW2556" s="407">
        <v>0</v>
      </c>
      <c r="AX2556" s="408">
        <v>0</v>
      </c>
      <c r="AY2556" s="407">
        <v>0</v>
      </c>
      <c r="AZ2556" s="408">
        <v>0</v>
      </c>
      <c r="BA2556" s="407">
        <v>0</v>
      </c>
      <c r="BB2556" s="408">
        <v>0</v>
      </c>
      <c r="BC2556" s="407">
        <v>0</v>
      </c>
    </row>
    <row r="2557" spans="1:55" x14ac:dyDescent="0.35">
      <c r="A2557" s="385" t="str" cm="1">
        <f t="array" ref="A2557">IFERROR(_xlfn.IFS(AND(F2557="Renta Variable",O2557=1),IFERROR(MATCH(B2557,[1]RV_Det!C:C,0),"Rev"),AND(J2557="Corporativa",O2557=1,I2557="EM"),IFERROR(MATCH(B2557,[1]RF_Corps!B:B,0),"Rev"),AND(F2557="Alternativos",O2557=1),IFERROR(MATCH(B2557,[1]Rep4!C:C,0),"Rev")),"")</f>
        <v/>
      </c>
      <c r="B2557" s="448" t="s">
        <v>6762</v>
      </c>
      <c r="C2557" s="449" t="s">
        <v>6763</v>
      </c>
      <c r="D2557" s="440" t="s">
        <v>6764</v>
      </c>
      <c r="E2557" s="396" t="str">
        <f>IF(B2557="","",INDEX([1]CatGlob!$S:$S,IFERROR(MATCH(MID(B2557,7,1),[1]CatGlob!$R:$R,0),MATCH(MID(B2557,1,2),[1]CatGlob!$R:$R,0))))</f>
        <v>FUT</v>
      </c>
      <c r="F2557" s="397" t="s">
        <v>5303</v>
      </c>
      <c r="G2557" s="398" t="s">
        <v>442</v>
      </c>
      <c r="H2557" s="399" t="s">
        <v>6676</v>
      </c>
      <c r="I2557" s="399" t="s">
        <v>48</v>
      </c>
      <c r="J2557" s="399" t="s">
        <v>600</v>
      </c>
      <c r="K2557" s="396" t="s">
        <v>600</v>
      </c>
      <c r="L2557" s="400" t="str">
        <f>IF(ISERROR(MATCH(M2557,M$10:M2556,0)),M2557,"")</f>
        <v/>
      </c>
      <c r="M2557" s="401" t="str">
        <f>IF(B2557="","",IF(ISERROR(MATCH(F2557&amp;"_"&amp;G2557&amp;"_"&amp;H2557&amp;"_"&amp;I2557&amp;"_"&amp;J2557&amp;IF(K2557="","","_"&amp;K2557),[1]CatGlob!$B:$B,0)),F2557&amp;"_"&amp;G2557&amp;"_"&amp;H2557&amp;"_"&amp;I2557&amp;"_"&amp;J2557&amp;IF(K2557="","","_"&amp;K2557),INDEX([1]CatGlob!$C:$C,MATCH(F2557&amp;"_"&amp;G2557&amp;"_"&amp;H2557&amp;"_"&amp;I2557&amp;"_"&amp;J2557&amp;IF(K2557="","","_"&amp;K2557),[1]CatGlob!$B:$B,0))))</f>
        <v>DER_RF_FUT_US</v>
      </c>
      <c r="N2557" s="402" t="str">
        <f t="shared" si="79"/>
        <v/>
      </c>
      <c r="O2557" s="402" t="str">
        <f t="shared" si="78"/>
        <v/>
      </c>
      <c r="P2557" s="401" t="str">
        <f>IF(LEN(B2557)&gt;8,INDEX([1]CatGlob!$X:$X,MATCH(M2557,[1]CatGlob!$W:$W,0)),"")</f>
        <v>INTER</v>
      </c>
      <c r="Q2557" s="403" t="str">
        <f>INDEX([1]CatGlob!P:P,MATCH(M2557,[1]CatGlob!O:O,0))</f>
        <v>RVI</v>
      </c>
      <c r="R2557" s="403" t="s">
        <v>601</v>
      </c>
      <c r="S2557" s="403" t="s">
        <v>601</v>
      </c>
      <c r="T2557" s="403" t="str">
        <f>INDEX([1]CatGlob!$D:$D,MATCH($M2557,[1]CatGlob!$C:$C,0))</f>
        <v>DMGD</v>
      </c>
      <c r="U2557" s="403" t="s">
        <v>1293</v>
      </c>
      <c r="V2557" s="404" t="str">
        <f>INDEX([1]CatGlob!$F:$F,MATCH($M2557,[1]CatGlob!$C:$C,0))</f>
        <v>-</v>
      </c>
      <c r="W2557" s="405"/>
      <c r="X2557" s="406">
        <v>0</v>
      </c>
      <c r="Y2557" s="407">
        <v>0</v>
      </c>
      <c r="Z2557" s="408">
        <v>0</v>
      </c>
      <c r="AA2557" s="407">
        <v>0</v>
      </c>
      <c r="AB2557" s="408">
        <v>0</v>
      </c>
      <c r="AC2557" s="407">
        <v>0</v>
      </c>
      <c r="AD2557" s="408">
        <v>0</v>
      </c>
      <c r="AE2557" s="407">
        <v>0</v>
      </c>
      <c r="AF2557" s="408">
        <v>0</v>
      </c>
      <c r="AG2557" s="407">
        <v>0</v>
      </c>
      <c r="AI2557" s="406">
        <v>0</v>
      </c>
      <c r="AJ2557" s="407">
        <v>0</v>
      </c>
      <c r="AK2557" s="408">
        <v>0</v>
      </c>
      <c r="AL2557" s="407">
        <v>0</v>
      </c>
      <c r="AM2557" s="408">
        <v>0</v>
      </c>
      <c r="AN2557" s="407">
        <v>0</v>
      </c>
      <c r="AO2557" s="408">
        <v>0</v>
      </c>
      <c r="AP2557" s="407">
        <v>0</v>
      </c>
      <c r="AQ2557" s="408">
        <v>0</v>
      </c>
      <c r="AR2557" s="407">
        <v>0</v>
      </c>
      <c r="AT2557" s="406">
        <v>0</v>
      </c>
      <c r="AU2557" s="407">
        <v>0</v>
      </c>
      <c r="AV2557" s="408">
        <v>0</v>
      </c>
      <c r="AW2557" s="407">
        <v>0</v>
      </c>
      <c r="AX2557" s="408">
        <v>0</v>
      </c>
      <c r="AY2557" s="407">
        <v>0</v>
      </c>
      <c r="AZ2557" s="408">
        <v>0</v>
      </c>
      <c r="BA2557" s="407">
        <v>0</v>
      </c>
      <c r="BB2557" s="408">
        <v>0</v>
      </c>
      <c r="BC2557" s="407">
        <v>0</v>
      </c>
    </row>
    <row r="2558" spans="1:55" x14ac:dyDescent="0.35">
      <c r="A2558" s="385" t="str" cm="1">
        <f t="array" ref="A2558">IFERROR(_xlfn.IFS(AND(F2558="Renta Variable",O2558=1),IFERROR(MATCH(B2558,[1]RV_Det!C:C,0),"Rev"),AND(J2558="Corporativa",O2558=1,I2558="EM"),IFERROR(MATCH(B2558,[1]RF_Corps!B:B,0),"Rev"),AND(F2558="Alternativos",O2558=1),IFERROR(MATCH(B2558,[1]Rep4!C:C,0),"Rev")),"")</f>
        <v/>
      </c>
      <c r="B2558" s="448" t="s">
        <v>6765</v>
      </c>
      <c r="C2558" s="449" t="s">
        <v>6766</v>
      </c>
      <c r="D2558" s="440"/>
      <c r="E2558" s="396" t="str">
        <f>IF(B2558="","",INDEX([1]CatGlob!$S:$S,IFERROR(MATCH(MID(B2558,7,1),[1]CatGlob!$R:$R,0),MATCH(MID(B2558,1,2),[1]CatGlob!$R:$R,0))))</f>
        <v>FUT</v>
      </c>
      <c r="F2558" s="397" t="s">
        <v>5303</v>
      </c>
      <c r="G2558" s="398" t="s">
        <v>442</v>
      </c>
      <c r="H2558" s="399" t="s">
        <v>6676</v>
      </c>
      <c r="I2558" s="399" t="s">
        <v>48</v>
      </c>
      <c r="J2558" s="399" t="s">
        <v>600</v>
      </c>
      <c r="K2558" s="396" t="s">
        <v>600</v>
      </c>
      <c r="L2558" s="400" t="str">
        <f>IF(ISERROR(MATCH(M2558,M$10:M2557,0)),M2558,"")</f>
        <v/>
      </c>
      <c r="M2558" s="401" t="str">
        <f>IF(B2558="","",IF(ISERROR(MATCH(F2558&amp;"_"&amp;G2558&amp;"_"&amp;H2558&amp;"_"&amp;I2558&amp;"_"&amp;J2558&amp;IF(K2558="","","_"&amp;K2558),[1]CatGlob!$B:$B,0)),F2558&amp;"_"&amp;G2558&amp;"_"&amp;H2558&amp;"_"&amp;I2558&amp;"_"&amp;J2558&amp;IF(K2558="","","_"&amp;K2558),INDEX([1]CatGlob!$C:$C,MATCH(F2558&amp;"_"&amp;G2558&amp;"_"&amp;H2558&amp;"_"&amp;I2558&amp;"_"&amp;J2558&amp;IF(K2558="","","_"&amp;K2558),[1]CatGlob!$B:$B,0))))</f>
        <v>DER_RF_FUT_US</v>
      </c>
      <c r="N2558" s="402" t="str">
        <f t="shared" si="79"/>
        <v/>
      </c>
      <c r="O2558" s="402" t="str">
        <f t="shared" si="78"/>
        <v/>
      </c>
      <c r="P2558" s="401" t="str">
        <f>IF(LEN(B2558)&gt;8,INDEX([1]CatGlob!$X:$X,MATCH(M2558,[1]CatGlob!$W:$W,0)),"")</f>
        <v>INTER</v>
      </c>
      <c r="Q2558" s="403" t="str">
        <f>INDEX([1]CatGlob!P:P,MATCH(M2558,[1]CatGlob!O:O,0))</f>
        <v>RVI</v>
      </c>
      <c r="R2558" s="403" t="s">
        <v>601</v>
      </c>
      <c r="S2558" s="403" t="s">
        <v>601</v>
      </c>
      <c r="T2558" s="403" t="str">
        <f>INDEX([1]CatGlob!$D:$D,MATCH($M2558,[1]CatGlob!$C:$C,0))</f>
        <v>DMGD</v>
      </c>
      <c r="U2558" s="403" t="s">
        <v>1293</v>
      </c>
      <c r="V2558" s="404" t="str">
        <f>INDEX([1]CatGlob!$F:$F,MATCH($M2558,[1]CatGlob!$C:$C,0))</f>
        <v>-</v>
      </c>
      <c r="W2558" s="405"/>
      <c r="X2558" s="406">
        <v>0</v>
      </c>
      <c r="Y2558" s="407">
        <v>0</v>
      </c>
      <c r="Z2558" s="408">
        <v>0</v>
      </c>
      <c r="AA2558" s="407">
        <v>0</v>
      </c>
      <c r="AB2558" s="408">
        <v>0</v>
      </c>
      <c r="AC2558" s="407">
        <v>0</v>
      </c>
      <c r="AD2558" s="408">
        <v>0</v>
      </c>
      <c r="AE2558" s="407">
        <v>0</v>
      </c>
      <c r="AF2558" s="408">
        <v>0</v>
      </c>
      <c r="AG2558" s="407">
        <v>0</v>
      </c>
      <c r="AI2558" s="406">
        <v>0</v>
      </c>
      <c r="AJ2558" s="407">
        <v>0</v>
      </c>
      <c r="AK2558" s="408">
        <v>0</v>
      </c>
      <c r="AL2558" s="407">
        <v>0</v>
      </c>
      <c r="AM2558" s="408">
        <v>0</v>
      </c>
      <c r="AN2558" s="407">
        <v>0</v>
      </c>
      <c r="AO2558" s="408">
        <v>0</v>
      </c>
      <c r="AP2558" s="407">
        <v>0</v>
      </c>
      <c r="AQ2558" s="408">
        <v>0</v>
      </c>
      <c r="AR2558" s="407">
        <v>0</v>
      </c>
      <c r="AT2558" s="406">
        <v>0</v>
      </c>
      <c r="AU2558" s="407">
        <v>0</v>
      </c>
      <c r="AV2558" s="408">
        <v>0</v>
      </c>
      <c r="AW2558" s="407">
        <v>0</v>
      </c>
      <c r="AX2558" s="408">
        <v>0</v>
      </c>
      <c r="AY2558" s="407">
        <v>0</v>
      </c>
      <c r="AZ2558" s="408">
        <v>0</v>
      </c>
      <c r="BA2558" s="407">
        <v>0</v>
      </c>
      <c r="BB2558" s="408">
        <v>0</v>
      </c>
      <c r="BC2558" s="407">
        <v>0</v>
      </c>
    </row>
    <row r="2559" spans="1:55" x14ac:dyDescent="0.35">
      <c r="A2559" s="385" t="str" cm="1">
        <f t="array" ref="A2559">IFERROR(_xlfn.IFS(AND(F2559="Renta Variable",O2559=1),IFERROR(MATCH(B2559,[1]RV_Det!C:C,0),"Rev"),AND(J2559="Corporativa",O2559=1,I2559="EM"),IFERROR(MATCH(B2559,[1]RF_Corps!B:B,0),"Rev"),AND(F2559="Alternativos",O2559=1),IFERROR(MATCH(B2559,[1]Rep4!C:C,0),"Rev")),"")</f>
        <v/>
      </c>
      <c r="B2559" s="448" t="s">
        <v>6767</v>
      </c>
      <c r="C2559" s="449" t="s">
        <v>6768</v>
      </c>
      <c r="D2559" s="440"/>
      <c r="E2559" s="396" t="str">
        <f>IF(B2559="","",INDEX([1]CatGlob!$S:$S,IFERROR(MATCH(MID(B2559,7,1),[1]CatGlob!$R:$R,0),MATCH(MID(B2559,1,2),[1]CatGlob!$R:$R,0))))</f>
        <v>FUT</v>
      </c>
      <c r="F2559" s="397" t="s">
        <v>5303</v>
      </c>
      <c r="G2559" s="398" t="s">
        <v>442</v>
      </c>
      <c r="H2559" s="399" t="s">
        <v>6676</v>
      </c>
      <c r="I2559" s="399" t="s">
        <v>48</v>
      </c>
      <c r="J2559" s="399" t="s">
        <v>600</v>
      </c>
      <c r="K2559" s="396" t="s">
        <v>600</v>
      </c>
      <c r="L2559" s="400" t="str">
        <f>IF(ISERROR(MATCH(M2559,M$10:M2558,0)),M2559,"")</f>
        <v/>
      </c>
      <c r="M2559" s="401" t="str">
        <f>IF(B2559="","",IF(ISERROR(MATCH(F2559&amp;"_"&amp;G2559&amp;"_"&amp;H2559&amp;"_"&amp;I2559&amp;"_"&amp;J2559&amp;IF(K2559="","","_"&amp;K2559),[1]CatGlob!$B:$B,0)),F2559&amp;"_"&amp;G2559&amp;"_"&amp;H2559&amp;"_"&amp;I2559&amp;"_"&amp;J2559&amp;IF(K2559="","","_"&amp;K2559),INDEX([1]CatGlob!$C:$C,MATCH(F2559&amp;"_"&amp;G2559&amp;"_"&amp;H2559&amp;"_"&amp;I2559&amp;"_"&amp;J2559&amp;IF(K2559="","","_"&amp;K2559),[1]CatGlob!$B:$B,0))))</f>
        <v>DER_RF_FUT_US</v>
      </c>
      <c r="N2559" s="402" t="str">
        <f t="shared" si="79"/>
        <v/>
      </c>
      <c r="O2559" s="402" t="str">
        <f t="shared" si="78"/>
        <v/>
      </c>
      <c r="P2559" s="401" t="str">
        <f>IF(LEN(B2559)&gt;8,INDEX([1]CatGlob!$X:$X,MATCH(M2559,[1]CatGlob!$W:$W,0)),"")</f>
        <v>INTER</v>
      </c>
      <c r="Q2559" s="403" t="str">
        <f>INDEX([1]CatGlob!P:P,MATCH(M2559,[1]CatGlob!O:O,0))</f>
        <v>RVI</v>
      </c>
      <c r="R2559" s="403" t="s">
        <v>601</v>
      </c>
      <c r="S2559" s="403" t="s">
        <v>601</v>
      </c>
      <c r="T2559" s="403" t="str">
        <f>INDEX([1]CatGlob!$D:$D,MATCH($M2559,[1]CatGlob!$C:$C,0))</f>
        <v>DMGD</v>
      </c>
      <c r="U2559" s="403" t="s">
        <v>1293</v>
      </c>
      <c r="V2559" s="404" t="str">
        <f>INDEX([1]CatGlob!$F:$F,MATCH($M2559,[1]CatGlob!$C:$C,0))</f>
        <v>-</v>
      </c>
      <c r="W2559" s="405"/>
      <c r="X2559" s="406">
        <v>0</v>
      </c>
      <c r="Y2559" s="407">
        <v>0</v>
      </c>
      <c r="Z2559" s="408">
        <v>0</v>
      </c>
      <c r="AA2559" s="407">
        <v>0</v>
      </c>
      <c r="AB2559" s="408">
        <v>0</v>
      </c>
      <c r="AC2559" s="407">
        <v>0</v>
      </c>
      <c r="AD2559" s="408">
        <v>0</v>
      </c>
      <c r="AE2559" s="407">
        <v>0</v>
      </c>
      <c r="AF2559" s="408">
        <v>0</v>
      </c>
      <c r="AG2559" s="407">
        <v>0</v>
      </c>
      <c r="AI2559" s="406">
        <v>0</v>
      </c>
      <c r="AJ2559" s="407">
        <v>0</v>
      </c>
      <c r="AK2559" s="408">
        <v>0</v>
      </c>
      <c r="AL2559" s="407">
        <v>0</v>
      </c>
      <c r="AM2559" s="408">
        <v>0</v>
      </c>
      <c r="AN2559" s="407">
        <v>0</v>
      </c>
      <c r="AO2559" s="408">
        <v>0</v>
      </c>
      <c r="AP2559" s="407">
        <v>0</v>
      </c>
      <c r="AQ2559" s="408">
        <v>0</v>
      </c>
      <c r="AR2559" s="407">
        <v>0</v>
      </c>
      <c r="AT2559" s="406">
        <v>0</v>
      </c>
      <c r="AU2559" s="407">
        <v>0</v>
      </c>
      <c r="AV2559" s="408">
        <v>0</v>
      </c>
      <c r="AW2559" s="407">
        <v>0</v>
      </c>
      <c r="AX2559" s="408">
        <v>0</v>
      </c>
      <c r="AY2559" s="407">
        <v>0</v>
      </c>
      <c r="AZ2559" s="408">
        <v>0</v>
      </c>
      <c r="BA2559" s="407">
        <v>0</v>
      </c>
      <c r="BB2559" s="408">
        <v>0</v>
      </c>
      <c r="BC2559" s="407">
        <v>0</v>
      </c>
    </row>
    <row r="2560" spans="1:55" x14ac:dyDescent="0.35">
      <c r="A2560" s="385" t="str" cm="1">
        <f t="array" ref="A2560">IFERROR(_xlfn.IFS(AND(F2560="Renta Variable",O2560=1),IFERROR(MATCH(B2560,[1]RV_Det!C:C,0),"Rev"),AND(J2560="Corporativa",O2560=1,I2560="EM"),IFERROR(MATCH(B2560,[1]RF_Corps!B:B,0),"Rev"),AND(F2560="Alternativos",O2560=1),IFERROR(MATCH(B2560,[1]Rep4!C:C,0),"Rev")),"")</f>
        <v/>
      </c>
      <c r="B2560" s="448" t="s">
        <v>6769</v>
      </c>
      <c r="C2560" s="449" t="s">
        <v>6770</v>
      </c>
      <c r="D2560" s="440" t="s">
        <v>6771</v>
      </c>
      <c r="E2560" s="396" t="str">
        <f>IF(B2560="","",INDEX([1]CatGlob!$S:$S,IFERROR(MATCH(MID(B2560,7,1),[1]CatGlob!$R:$R,0),MATCH(MID(B2560,1,2),[1]CatGlob!$R:$R,0))))</f>
        <v>FUT</v>
      </c>
      <c r="F2560" s="397" t="s">
        <v>5303</v>
      </c>
      <c r="G2560" s="398" t="s">
        <v>442</v>
      </c>
      <c r="H2560" s="399" t="s">
        <v>6676</v>
      </c>
      <c r="I2560" s="399" t="s">
        <v>48</v>
      </c>
      <c r="J2560" s="399" t="s">
        <v>600</v>
      </c>
      <c r="K2560" s="396" t="s">
        <v>600</v>
      </c>
      <c r="L2560" s="400" t="str">
        <f>IF(ISERROR(MATCH(M2560,M$10:M2559,0)),M2560,"")</f>
        <v/>
      </c>
      <c r="M2560" s="401" t="str">
        <f>IF(B2560="","",IF(ISERROR(MATCH(F2560&amp;"_"&amp;G2560&amp;"_"&amp;H2560&amp;"_"&amp;I2560&amp;"_"&amp;J2560&amp;IF(K2560="","","_"&amp;K2560),[1]CatGlob!$B:$B,0)),F2560&amp;"_"&amp;G2560&amp;"_"&amp;H2560&amp;"_"&amp;I2560&amp;"_"&amp;J2560&amp;IF(K2560="","","_"&amp;K2560),INDEX([1]CatGlob!$C:$C,MATCH(F2560&amp;"_"&amp;G2560&amp;"_"&amp;H2560&amp;"_"&amp;I2560&amp;"_"&amp;J2560&amp;IF(K2560="","","_"&amp;K2560),[1]CatGlob!$B:$B,0))))</f>
        <v>DER_RF_FUT_US</v>
      </c>
      <c r="N2560" s="402" t="str">
        <f t="shared" si="79"/>
        <v/>
      </c>
      <c r="O2560" s="402" t="str">
        <f t="shared" si="78"/>
        <v/>
      </c>
      <c r="P2560" s="401" t="str">
        <f>IF(LEN(B2560)&gt;8,INDEX([1]CatGlob!$X:$X,MATCH(M2560,[1]CatGlob!$W:$W,0)),"")</f>
        <v>INTER</v>
      </c>
      <c r="Q2560" s="403" t="str">
        <f>INDEX([1]CatGlob!P:P,MATCH(M2560,[1]CatGlob!O:O,0))</f>
        <v>RVI</v>
      </c>
      <c r="R2560" s="403"/>
      <c r="S2560" s="403"/>
      <c r="T2560" s="403" t="str">
        <f>INDEX([1]CatGlob!$D:$D,MATCH($M2560,[1]CatGlob!$C:$C,0))</f>
        <v>DMGD</v>
      </c>
      <c r="U2560" s="403" t="s">
        <v>1293</v>
      </c>
      <c r="V2560" s="404" t="str">
        <f>INDEX([1]CatGlob!$F:$F,MATCH($M2560,[1]CatGlob!$C:$C,0))</f>
        <v>-</v>
      </c>
      <c r="W2560" s="405"/>
      <c r="X2560" s="406">
        <v>0</v>
      </c>
      <c r="Y2560" s="407">
        <v>0</v>
      </c>
      <c r="Z2560" s="408">
        <v>0</v>
      </c>
      <c r="AA2560" s="407">
        <v>0</v>
      </c>
      <c r="AB2560" s="408">
        <v>0</v>
      </c>
      <c r="AC2560" s="407">
        <v>0</v>
      </c>
      <c r="AD2560" s="408">
        <v>0</v>
      </c>
      <c r="AE2560" s="407">
        <v>0</v>
      </c>
      <c r="AF2560" s="408">
        <v>0</v>
      </c>
      <c r="AG2560" s="407">
        <v>0</v>
      </c>
      <c r="AI2560" s="406">
        <v>0</v>
      </c>
      <c r="AJ2560" s="407">
        <v>0</v>
      </c>
      <c r="AK2560" s="408">
        <v>0</v>
      </c>
      <c r="AL2560" s="407">
        <v>0</v>
      </c>
      <c r="AM2560" s="408">
        <v>0</v>
      </c>
      <c r="AN2560" s="407">
        <v>0</v>
      </c>
      <c r="AO2560" s="408">
        <v>0</v>
      </c>
      <c r="AP2560" s="407">
        <v>0</v>
      </c>
      <c r="AQ2560" s="408">
        <v>0</v>
      </c>
      <c r="AR2560" s="407">
        <v>0</v>
      </c>
      <c r="AT2560" s="406">
        <v>0</v>
      </c>
      <c r="AU2560" s="407">
        <v>0</v>
      </c>
      <c r="AV2560" s="408">
        <v>0</v>
      </c>
      <c r="AW2560" s="407">
        <v>0</v>
      </c>
      <c r="AX2560" s="408">
        <v>0</v>
      </c>
      <c r="AY2560" s="407">
        <v>0</v>
      </c>
      <c r="AZ2560" s="408">
        <v>0</v>
      </c>
      <c r="BA2560" s="407">
        <v>0</v>
      </c>
      <c r="BB2560" s="408">
        <v>0</v>
      </c>
      <c r="BC2560" s="407">
        <v>0</v>
      </c>
    </row>
    <row r="2561" spans="1:55" x14ac:dyDescent="0.35">
      <c r="A2561" s="385" t="str" cm="1">
        <f t="array" ref="A2561">IFERROR(_xlfn.IFS(AND(F2561="Renta Variable",O2561=1),IFERROR(MATCH(B2561,[1]RV_Det!C:C,0),"Rev"),AND(J2561="Corporativa",O2561=1,I2561="EM"),IFERROR(MATCH(B2561,[1]RF_Corps!B:B,0),"Rev"),AND(F2561="Alternativos",O2561=1),IFERROR(MATCH(B2561,[1]Rep4!C:C,0),"Rev")),"")</f>
        <v/>
      </c>
      <c r="B2561" s="448" t="s">
        <v>6772</v>
      </c>
      <c r="C2561" s="449" t="s">
        <v>6773</v>
      </c>
      <c r="D2561" s="440" t="s">
        <v>6774</v>
      </c>
      <c r="E2561" s="396" t="str">
        <f>IF(B2561="","",INDEX([1]CatGlob!$S:$S,IFERROR(MATCH(MID(B2561,7,1),[1]CatGlob!$R:$R,0),MATCH(MID(B2561,1,2),[1]CatGlob!$R:$R,0))))</f>
        <v>FUT</v>
      </c>
      <c r="F2561" s="397" t="s">
        <v>5303</v>
      </c>
      <c r="G2561" s="398" t="s">
        <v>442</v>
      </c>
      <c r="H2561" s="399" t="s">
        <v>6676</v>
      </c>
      <c r="I2561" s="399" t="s">
        <v>48</v>
      </c>
      <c r="J2561" s="399" t="s">
        <v>600</v>
      </c>
      <c r="K2561" s="396" t="s">
        <v>600</v>
      </c>
      <c r="L2561" s="400" t="str">
        <f>IF(ISERROR(MATCH(M2561,M$10:M2560,0)),M2561,"")</f>
        <v/>
      </c>
      <c r="M2561" s="401" t="str">
        <f>IF(B2561="","",IF(ISERROR(MATCH(F2561&amp;"_"&amp;G2561&amp;"_"&amp;H2561&amp;"_"&amp;I2561&amp;"_"&amp;J2561&amp;IF(K2561="","","_"&amp;K2561),[1]CatGlob!$B:$B,0)),F2561&amp;"_"&amp;G2561&amp;"_"&amp;H2561&amp;"_"&amp;I2561&amp;"_"&amp;J2561&amp;IF(K2561="","","_"&amp;K2561),INDEX([1]CatGlob!$C:$C,MATCH(F2561&amp;"_"&amp;G2561&amp;"_"&amp;H2561&amp;"_"&amp;I2561&amp;"_"&amp;J2561&amp;IF(K2561="","","_"&amp;K2561),[1]CatGlob!$B:$B,0))))</f>
        <v>DER_RF_FUT_US</v>
      </c>
      <c r="N2561" s="402" t="str">
        <f t="shared" si="79"/>
        <v/>
      </c>
      <c r="O2561" s="402" t="str">
        <f t="shared" si="78"/>
        <v/>
      </c>
      <c r="P2561" s="401" t="str">
        <f>IF(LEN(B2561)&gt;8,INDEX([1]CatGlob!$X:$X,MATCH(M2561,[1]CatGlob!$W:$W,0)),"")</f>
        <v>INTER</v>
      </c>
      <c r="Q2561" s="403" t="str">
        <f>INDEX([1]CatGlob!P:P,MATCH(M2561,[1]CatGlob!O:O,0))</f>
        <v>RVI</v>
      </c>
      <c r="R2561" s="403"/>
      <c r="S2561" s="403"/>
      <c r="T2561" s="403" t="str">
        <f>INDEX([1]CatGlob!$D:$D,MATCH($M2561,[1]CatGlob!$C:$C,0))</f>
        <v>DMGD</v>
      </c>
      <c r="U2561" s="403" t="s">
        <v>1293</v>
      </c>
      <c r="V2561" s="404" t="str">
        <f>INDEX([1]CatGlob!$F:$F,MATCH($M2561,[1]CatGlob!$C:$C,0))</f>
        <v>-</v>
      </c>
      <c r="W2561" s="405"/>
      <c r="X2561" s="406">
        <v>0</v>
      </c>
      <c r="Y2561" s="407">
        <v>0</v>
      </c>
      <c r="Z2561" s="408">
        <v>0</v>
      </c>
      <c r="AA2561" s="407">
        <v>0</v>
      </c>
      <c r="AB2561" s="408">
        <v>0</v>
      </c>
      <c r="AC2561" s="407">
        <v>0</v>
      </c>
      <c r="AD2561" s="408">
        <v>0</v>
      </c>
      <c r="AE2561" s="407">
        <v>0</v>
      </c>
      <c r="AF2561" s="408">
        <v>0</v>
      </c>
      <c r="AG2561" s="407">
        <v>0</v>
      </c>
      <c r="AI2561" s="406">
        <v>0</v>
      </c>
      <c r="AJ2561" s="407">
        <v>0</v>
      </c>
      <c r="AK2561" s="408">
        <v>0</v>
      </c>
      <c r="AL2561" s="407">
        <v>0</v>
      </c>
      <c r="AM2561" s="408">
        <v>0</v>
      </c>
      <c r="AN2561" s="407">
        <v>0</v>
      </c>
      <c r="AO2561" s="408">
        <v>0</v>
      </c>
      <c r="AP2561" s="407">
        <v>0</v>
      </c>
      <c r="AQ2561" s="408">
        <v>0</v>
      </c>
      <c r="AR2561" s="407">
        <v>0</v>
      </c>
      <c r="AT2561" s="406">
        <v>0</v>
      </c>
      <c r="AU2561" s="407">
        <v>0</v>
      </c>
      <c r="AV2561" s="408">
        <v>0</v>
      </c>
      <c r="AW2561" s="407">
        <v>0</v>
      </c>
      <c r="AX2561" s="408">
        <v>0</v>
      </c>
      <c r="AY2561" s="407">
        <v>0</v>
      </c>
      <c r="AZ2561" s="408">
        <v>0</v>
      </c>
      <c r="BA2561" s="407">
        <v>0</v>
      </c>
      <c r="BB2561" s="408">
        <v>0</v>
      </c>
      <c r="BC2561" s="407">
        <v>0</v>
      </c>
    </row>
    <row r="2562" spans="1:55" x14ac:dyDescent="0.35">
      <c r="A2562" s="385" t="str" cm="1">
        <f t="array" ref="A2562">IFERROR(_xlfn.IFS(AND(F2562="Renta Variable",O2562=1),IFERROR(MATCH(B2562,[1]RV_Det!C:C,0),"Rev"),AND(J2562="Corporativa",O2562=1,I2562="EM"),IFERROR(MATCH(B2562,[1]RF_Corps!B:B,0),"Rev"),AND(F2562="Alternativos",O2562=1),IFERROR(MATCH(B2562,[1]Rep4!C:C,0),"Rev")),"")</f>
        <v/>
      </c>
      <c r="B2562" s="448" t="s">
        <v>6775</v>
      </c>
      <c r="C2562" s="449" t="s">
        <v>6776</v>
      </c>
      <c r="D2562" s="440" t="s">
        <v>6777</v>
      </c>
      <c r="E2562" s="396" t="str">
        <f>IF(B2562="","",INDEX([1]CatGlob!$S:$S,IFERROR(MATCH(MID(B2562,7,1),[1]CatGlob!$R:$R,0),MATCH(MID(B2562,1,2),[1]CatGlob!$R:$R,0))))</f>
        <v>FUT</v>
      </c>
      <c r="F2562" s="397" t="s">
        <v>5303</v>
      </c>
      <c r="G2562" s="398" t="s">
        <v>442</v>
      </c>
      <c r="H2562" s="399" t="s">
        <v>6676</v>
      </c>
      <c r="I2562" s="399" t="s">
        <v>48</v>
      </c>
      <c r="J2562" s="399" t="s">
        <v>600</v>
      </c>
      <c r="K2562" s="396" t="s">
        <v>600</v>
      </c>
      <c r="L2562" s="400" t="str">
        <f>IF(ISERROR(MATCH(M2562,M$10:M2561,0)),M2562,"")</f>
        <v/>
      </c>
      <c r="M2562" s="401" t="str">
        <f>IF(B2562="","",IF(ISERROR(MATCH(F2562&amp;"_"&amp;G2562&amp;"_"&amp;H2562&amp;"_"&amp;I2562&amp;"_"&amp;J2562&amp;IF(K2562="","","_"&amp;K2562),[1]CatGlob!$B:$B,0)),F2562&amp;"_"&amp;G2562&amp;"_"&amp;H2562&amp;"_"&amp;I2562&amp;"_"&amp;J2562&amp;IF(K2562="","","_"&amp;K2562),INDEX([1]CatGlob!$C:$C,MATCH(F2562&amp;"_"&amp;G2562&amp;"_"&amp;H2562&amp;"_"&amp;I2562&amp;"_"&amp;J2562&amp;IF(K2562="","","_"&amp;K2562),[1]CatGlob!$B:$B,0))))</f>
        <v>DER_RF_FUT_US</v>
      </c>
      <c r="N2562" s="402" t="str">
        <f t="shared" si="79"/>
        <v/>
      </c>
      <c r="O2562" s="402" t="str">
        <f t="shared" si="78"/>
        <v/>
      </c>
      <c r="P2562" s="401" t="str">
        <f>IF(LEN(B2562)&gt;8,INDEX([1]CatGlob!$X:$X,MATCH(M2562,[1]CatGlob!$W:$W,0)),"")</f>
        <v>INTER</v>
      </c>
      <c r="Q2562" s="403" t="str">
        <f>INDEX([1]CatGlob!P:P,MATCH(M2562,[1]CatGlob!O:O,0))</f>
        <v>RVI</v>
      </c>
      <c r="R2562" s="403"/>
      <c r="S2562" s="403"/>
      <c r="T2562" s="403" t="str">
        <f>INDEX([1]CatGlob!$D:$D,MATCH($M2562,[1]CatGlob!$C:$C,0))</f>
        <v>DMGD</v>
      </c>
      <c r="U2562" s="403" t="s">
        <v>1293</v>
      </c>
      <c r="V2562" s="404" t="str">
        <f>INDEX([1]CatGlob!$F:$F,MATCH($M2562,[1]CatGlob!$C:$C,0))</f>
        <v>-</v>
      </c>
      <c r="W2562" s="405"/>
      <c r="X2562" s="406">
        <v>0</v>
      </c>
      <c r="Y2562" s="407">
        <v>0</v>
      </c>
      <c r="Z2562" s="408">
        <v>0</v>
      </c>
      <c r="AA2562" s="407">
        <v>0</v>
      </c>
      <c r="AB2562" s="408">
        <v>0</v>
      </c>
      <c r="AC2562" s="407">
        <v>0</v>
      </c>
      <c r="AD2562" s="408">
        <v>0</v>
      </c>
      <c r="AE2562" s="407">
        <v>0</v>
      </c>
      <c r="AF2562" s="408">
        <v>0</v>
      </c>
      <c r="AG2562" s="407">
        <v>0</v>
      </c>
      <c r="AI2562" s="406">
        <v>0</v>
      </c>
      <c r="AJ2562" s="407">
        <v>0</v>
      </c>
      <c r="AK2562" s="408">
        <v>0</v>
      </c>
      <c r="AL2562" s="407">
        <v>0</v>
      </c>
      <c r="AM2562" s="408">
        <v>0</v>
      </c>
      <c r="AN2562" s="407">
        <v>0</v>
      </c>
      <c r="AO2562" s="408">
        <v>0</v>
      </c>
      <c r="AP2562" s="407">
        <v>0</v>
      </c>
      <c r="AQ2562" s="408">
        <v>0</v>
      </c>
      <c r="AR2562" s="407">
        <v>0</v>
      </c>
      <c r="AT2562" s="406">
        <v>0</v>
      </c>
      <c r="AU2562" s="407">
        <v>0</v>
      </c>
      <c r="AV2562" s="408">
        <v>0</v>
      </c>
      <c r="AW2562" s="407">
        <v>0</v>
      </c>
      <c r="AX2562" s="408">
        <v>0</v>
      </c>
      <c r="AY2562" s="407">
        <v>0</v>
      </c>
      <c r="AZ2562" s="408">
        <v>0</v>
      </c>
      <c r="BA2562" s="407">
        <v>0</v>
      </c>
      <c r="BB2562" s="408">
        <v>0</v>
      </c>
      <c r="BC2562" s="407">
        <v>0</v>
      </c>
    </row>
    <row r="2563" spans="1:55" x14ac:dyDescent="0.35">
      <c r="A2563" s="385" t="str" cm="1">
        <f t="array" ref="A2563">IFERROR(_xlfn.IFS(AND(F2563="Renta Variable",O2563=1),IFERROR(MATCH(B2563,[1]RV_Det!C:C,0),"Rev"),AND(J2563="Corporativa",O2563=1,I2563="EM"),IFERROR(MATCH(B2563,[1]RF_Corps!B:B,0),"Rev"),AND(F2563="Alternativos",O2563=1),IFERROR(MATCH(B2563,[1]Rep4!C:C,0),"Rev")),"")</f>
        <v/>
      </c>
      <c r="B2563" s="448" t="s">
        <v>6778</v>
      </c>
      <c r="C2563" s="449" t="s">
        <v>6779</v>
      </c>
      <c r="D2563" s="440" t="s">
        <v>6780</v>
      </c>
      <c r="E2563" s="396" t="str">
        <f>IF(B2563="","",INDEX([1]CatGlob!$S:$S,IFERROR(MATCH(MID(B2563,7,1),[1]CatGlob!$R:$R,0),MATCH(MID(B2563,1,2),[1]CatGlob!$R:$R,0))))</f>
        <v>FUT</v>
      </c>
      <c r="F2563" s="397" t="s">
        <v>5303</v>
      </c>
      <c r="G2563" s="398" t="s">
        <v>442</v>
      </c>
      <c r="H2563" s="399" t="s">
        <v>6676</v>
      </c>
      <c r="I2563" s="399" t="s">
        <v>48</v>
      </c>
      <c r="J2563" s="399" t="s">
        <v>600</v>
      </c>
      <c r="K2563" s="396" t="s">
        <v>600</v>
      </c>
      <c r="L2563" s="400" t="str">
        <f>IF(ISERROR(MATCH(M2563,M$10:M2562,0)),M2563,"")</f>
        <v/>
      </c>
      <c r="M2563" s="401" t="str">
        <f>IF(B2563="","",IF(ISERROR(MATCH(F2563&amp;"_"&amp;G2563&amp;"_"&amp;H2563&amp;"_"&amp;I2563&amp;"_"&amp;J2563&amp;IF(K2563="","","_"&amp;K2563),[1]CatGlob!$B:$B,0)),F2563&amp;"_"&amp;G2563&amp;"_"&amp;H2563&amp;"_"&amp;I2563&amp;"_"&amp;J2563&amp;IF(K2563="","","_"&amp;K2563),INDEX([1]CatGlob!$C:$C,MATCH(F2563&amp;"_"&amp;G2563&amp;"_"&amp;H2563&amp;"_"&amp;I2563&amp;"_"&amp;J2563&amp;IF(K2563="","","_"&amp;K2563),[1]CatGlob!$B:$B,0))))</f>
        <v>DER_RF_FUT_US</v>
      </c>
      <c r="N2563" s="402" t="str">
        <f t="shared" si="79"/>
        <v/>
      </c>
      <c r="O2563" s="402" t="str">
        <f t="shared" si="78"/>
        <v/>
      </c>
      <c r="P2563" s="401" t="str">
        <f>IF(LEN(B2563)&gt;8,INDEX([1]CatGlob!$X:$X,MATCH(M2563,[1]CatGlob!$W:$W,0)),"")</f>
        <v>INTER</v>
      </c>
      <c r="Q2563" s="403" t="str">
        <f>INDEX([1]CatGlob!P:P,MATCH(M2563,[1]CatGlob!O:O,0))</f>
        <v>RVI</v>
      </c>
      <c r="R2563" s="403"/>
      <c r="S2563" s="403"/>
      <c r="T2563" s="403" t="str">
        <f>INDEX([1]CatGlob!$D:$D,MATCH($M2563,[1]CatGlob!$C:$C,0))</f>
        <v>DMGD</v>
      </c>
      <c r="U2563" s="403" t="s">
        <v>1293</v>
      </c>
      <c r="V2563" s="404" t="str">
        <f>INDEX([1]CatGlob!$F:$F,MATCH($M2563,[1]CatGlob!$C:$C,0))</f>
        <v>-</v>
      </c>
      <c r="W2563" s="405"/>
      <c r="X2563" s="406">
        <v>0</v>
      </c>
      <c r="Y2563" s="407">
        <v>0</v>
      </c>
      <c r="Z2563" s="408">
        <v>0</v>
      </c>
      <c r="AA2563" s="407">
        <v>0</v>
      </c>
      <c r="AB2563" s="408">
        <v>0</v>
      </c>
      <c r="AC2563" s="407">
        <v>0</v>
      </c>
      <c r="AD2563" s="408">
        <v>0</v>
      </c>
      <c r="AE2563" s="407">
        <v>0</v>
      </c>
      <c r="AF2563" s="408">
        <v>0</v>
      </c>
      <c r="AG2563" s="407">
        <v>0</v>
      </c>
      <c r="AI2563" s="406">
        <v>0</v>
      </c>
      <c r="AJ2563" s="407">
        <v>0</v>
      </c>
      <c r="AK2563" s="408">
        <v>0</v>
      </c>
      <c r="AL2563" s="407">
        <v>0</v>
      </c>
      <c r="AM2563" s="408">
        <v>0</v>
      </c>
      <c r="AN2563" s="407">
        <v>0</v>
      </c>
      <c r="AO2563" s="408">
        <v>0</v>
      </c>
      <c r="AP2563" s="407">
        <v>0</v>
      </c>
      <c r="AQ2563" s="408">
        <v>0</v>
      </c>
      <c r="AR2563" s="407">
        <v>0</v>
      </c>
      <c r="AT2563" s="406">
        <v>0</v>
      </c>
      <c r="AU2563" s="407">
        <v>0</v>
      </c>
      <c r="AV2563" s="408">
        <v>0</v>
      </c>
      <c r="AW2563" s="407">
        <v>0</v>
      </c>
      <c r="AX2563" s="408">
        <v>0</v>
      </c>
      <c r="AY2563" s="407">
        <v>0</v>
      </c>
      <c r="AZ2563" s="408">
        <v>0</v>
      </c>
      <c r="BA2563" s="407">
        <v>0</v>
      </c>
      <c r="BB2563" s="408">
        <v>0</v>
      </c>
      <c r="BC2563" s="407">
        <v>0</v>
      </c>
    </row>
    <row r="2564" spans="1:55" x14ac:dyDescent="0.35">
      <c r="A2564" s="385" t="str" cm="1">
        <f t="array" ref="A2564">IFERROR(_xlfn.IFS(AND(F2564="Renta Variable",O2564=1),IFERROR(MATCH(B2564,[1]RV_Det!C:C,0),"Rev"),AND(J2564="Corporativa",O2564=1,I2564="EM"),IFERROR(MATCH(B2564,[1]RF_Corps!B:B,0),"Rev"),AND(F2564="Alternativos",O2564=1),IFERROR(MATCH(B2564,[1]Rep4!C:C,0),"Rev")),"")</f>
        <v/>
      </c>
      <c r="B2564" s="450" t="s">
        <v>6781</v>
      </c>
      <c r="C2564" s="449" t="s">
        <v>6782</v>
      </c>
      <c r="D2564" s="440"/>
      <c r="E2564" s="396" t="str">
        <f>IF(B2564="","",INDEX([1]CatGlob!$S:$S,IFERROR(MATCH(MID(B2564,7,1),[1]CatGlob!$R:$R,0),MATCH(MID(B2564,1,2),[1]CatGlob!$R:$R,0))))</f>
        <v>FUT</v>
      </c>
      <c r="F2564" s="397" t="s">
        <v>5303</v>
      </c>
      <c r="G2564" s="398" t="s">
        <v>442</v>
      </c>
      <c r="H2564" s="399" t="s">
        <v>6676</v>
      </c>
      <c r="I2564" s="399" t="s">
        <v>48</v>
      </c>
      <c r="J2564" s="399" t="s">
        <v>600</v>
      </c>
      <c r="K2564" s="396" t="s">
        <v>600</v>
      </c>
      <c r="L2564" s="400" t="str">
        <f>IF(ISERROR(MATCH(M2564,M$10:M2563,0)),M2564,"")</f>
        <v/>
      </c>
      <c r="M2564" s="401" t="str">
        <f>IF(B2564="","",IF(ISERROR(MATCH(F2564&amp;"_"&amp;G2564&amp;"_"&amp;H2564&amp;"_"&amp;I2564&amp;"_"&amp;J2564&amp;IF(K2564="","","_"&amp;K2564),[1]CatGlob!$B:$B,0)),F2564&amp;"_"&amp;G2564&amp;"_"&amp;H2564&amp;"_"&amp;I2564&amp;"_"&amp;J2564&amp;IF(K2564="","","_"&amp;K2564),INDEX([1]CatGlob!$C:$C,MATCH(F2564&amp;"_"&amp;G2564&amp;"_"&amp;H2564&amp;"_"&amp;I2564&amp;"_"&amp;J2564&amp;IF(K2564="","","_"&amp;K2564),[1]CatGlob!$B:$B,0))))</f>
        <v>DER_RF_FUT_US</v>
      </c>
      <c r="N2564" s="402" t="str">
        <f t="shared" si="79"/>
        <v/>
      </c>
      <c r="O2564" s="402" t="str">
        <f t="shared" si="78"/>
        <v/>
      </c>
      <c r="P2564" s="401" t="str">
        <f>IF(LEN(B2564)&gt;8,INDEX([1]CatGlob!$X:$X,MATCH(M2564,[1]CatGlob!$W:$W,0)),"")</f>
        <v>INTER</v>
      </c>
      <c r="Q2564" s="403" t="str">
        <f>INDEX([1]CatGlob!P:P,MATCH(M2564,[1]CatGlob!O:O,0))</f>
        <v>RVI</v>
      </c>
      <c r="R2564" s="403"/>
      <c r="S2564" s="403"/>
      <c r="T2564" s="403" t="str">
        <f>INDEX([1]CatGlob!$D:$D,MATCH($M2564,[1]CatGlob!$C:$C,0))</f>
        <v>DMGD</v>
      </c>
      <c r="U2564" s="403" t="s">
        <v>1293</v>
      </c>
      <c r="V2564" s="404" t="str">
        <f>INDEX([1]CatGlob!$F:$F,MATCH($M2564,[1]CatGlob!$C:$C,0))</f>
        <v>-</v>
      </c>
      <c r="W2564" s="405"/>
      <c r="X2564" s="406">
        <v>0</v>
      </c>
      <c r="Y2564" s="407">
        <v>0</v>
      </c>
      <c r="Z2564" s="408">
        <v>0</v>
      </c>
      <c r="AA2564" s="407">
        <v>0</v>
      </c>
      <c r="AB2564" s="408">
        <v>0</v>
      </c>
      <c r="AC2564" s="407">
        <v>0</v>
      </c>
      <c r="AD2564" s="408">
        <v>0</v>
      </c>
      <c r="AE2564" s="407">
        <v>0</v>
      </c>
      <c r="AF2564" s="408">
        <v>0</v>
      </c>
      <c r="AG2564" s="407">
        <v>0</v>
      </c>
      <c r="AI2564" s="406">
        <v>0</v>
      </c>
      <c r="AJ2564" s="407">
        <v>0</v>
      </c>
      <c r="AK2564" s="408">
        <v>0</v>
      </c>
      <c r="AL2564" s="407">
        <v>0</v>
      </c>
      <c r="AM2564" s="408">
        <v>0</v>
      </c>
      <c r="AN2564" s="407">
        <v>0</v>
      </c>
      <c r="AO2564" s="408">
        <v>0</v>
      </c>
      <c r="AP2564" s="407">
        <v>0</v>
      </c>
      <c r="AQ2564" s="408">
        <v>0</v>
      </c>
      <c r="AR2564" s="407">
        <v>0</v>
      </c>
      <c r="AT2564" s="406">
        <v>0</v>
      </c>
      <c r="AU2564" s="407">
        <v>0</v>
      </c>
      <c r="AV2564" s="408">
        <v>0</v>
      </c>
      <c r="AW2564" s="407">
        <v>0</v>
      </c>
      <c r="AX2564" s="408">
        <v>0</v>
      </c>
      <c r="AY2564" s="407">
        <v>0</v>
      </c>
      <c r="AZ2564" s="408">
        <v>0</v>
      </c>
      <c r="BA2564" s="407">
        <v>0</v>
      </c>
      <c r="BB2564" s="408">
        <v>0</v>
      </c>
      <c r="BC2564" s="407">
        <v>0</v>
      </c>
    </row>
    <row r="2565" spans="1:55" x14ac:dyDescent="0.35">
      <c r="A2565" s="385" t="str" cm="1">
        <f t="array" ref="A2565">IFERROR(_xlfn.IFS(AND(F2565="Renta Variable",O2565=1),IFERROR(MATCH(B2565,[1]RV_Det!C:C,0),"Rev"),AND(J2565="Corporativa",O2565=1,I2565="EM"),IFERROR(MATCH(B2565,[1]RF_Corps!B:B,0),"Rev"),AND(F2565="Alternativos",O2565=1),IFERROR(MATCH(B2565,[1]Rep4!C:C,0),"Rev")),"")</f>
        <v/>
      </c>
      <c r="B2565" s="450" t="s">
        <v>6783</v>
      </c>
      <c r="C2565" s="449" t="s">
        <v>6784</v>
      </c>
      <c r="D2565" s="440"/>
      <c r="E2565" s="396" t="str">
        <f>IF(B2565="","",INDEX([1]CatGlob!$S:$S,IFERROR(MATCH(MID(B2565,7,1),[1]CatGlob!$R:$R,0),MATCH(MID(B2565,1,2),[1]CatGlob!$R:$R,0))))</f>
        <v>FUT</v>
      </c>
      <c r="F2565" s="397" t="s">
        <v>5303</v>
      </c>
      <c r="G2565" s="398" t="s">
        <v>442</v>
      </c>
      <c r="H2565" s="399" t="s">
        <v>6676</v>
      </c>
      <c r="I2565" s="399" t="s">
        <v>48</v>
      </c>
      <c r="J2565" s="399" t="s">
        <v>600</v>
      </c>
      <c r="K2565" s="396" t="s">
        <v>600</v>
      </c>
      <c r="L2565" s="400" t="str">
        <f>IF(ISERROR(MATCH(M2565,M$10:M2564,0)),M2565,"")</f>
        <v/>
      </c>
      <c r="M2565" s="401" t="str">
        <f>IF(B2565="","",IF(ISERROR(MATCH(F2565&amp;"_"&amp;G2565&amp;"_"&amp;H2565&amp;"_"&amp;I2565&amp;"_"&amp;J2565&amp;IF(K2565="","","_"&amp;K2565),[1]CatGlob!$B:$B,0)),F2565&amp;"_"&amp;G2565&amp;"_"&amp;H2565&amp;"_"&amp;I2565&amp;"_"&amp;J2565&amp;IF(K2565="","","_"&amp;K2565),INDEX([1]CatGlob!$C:$C,MATCH(F2565&amp;"_"&amp;G2565&amp;"_"&amp;H2565&amp;"_"&amp;I2565&amp;"_"&amp;J2565&amp;IF(K2565="","","_"&amp;K2565),[1]CatGlob!$B:$B,0))))</f>
        <v>DER_RF_FUT_US</v>
      </c>
      <c r="N2565" s="402" t="str">
        <f t="shared" si="79"/>
        <v/>
      </c>
      <c r="O2565" s="402" t="str">
        <f t="shared" si="78"/>
        <v/>
      </c>
      <c r="P2565" s="401" t="str">
        <f>IF(LEN(B2565)&gt;8,INDEX([1]CatGlob!$X:$X,MATCH(M2565,[1]CatGlob!$W:$W,0)),"")</f>
        <v>INTER</v>
      </c>
      <c r="Q2565" s="403" t="str">
        <f>INDEX([1]CatGlob!P:P,MATCH(M2565,[1]CatGlob!O:O,0))</f>
        <v>RVI</v>
      </c>
      <c r="R2565" s="403"/>
      <c r="S2565" s="403"/>
      <c r="T2565" s="403" t="str">
        <f>INDEX([1]CatGlob!$D:$D,MATCH($M2565,[1]CatGlob!$C:$C,0))</f>
        <v>DMGD</v>
      </c>
      <c r="U2565" s="403" t="s">
        <v>1293</v>
      </c>
      <c r="V2565" s="404" t="str">
        <f>INDEX([1]CatGlob!$F:$F,MATCH($M2565,[1]CatGlob!$C:$C,0))</f>
        <v>-</v>
      </c>
      <c r="W2565" s="405"/>
      <c r="X2565" s="406">
        <v>0</v>
      </c>
      <c r="Y2565" s="407">
        <v>0</v>
      </c>
      <c r="Z2565" s="408">
        <v>0</v>
      </c>
      <c r="AA2565" s="407">
        <v>0</v>
      </c>
      <c r="AB2565" s="408">
        <v>0</v>
      </c>
      <c r="AC2565" s="407">
        <v>0</v>
      </c>
      <c r="AD2565" s="408">
        <v>0</v>
      </c>
      <c r="AE2565" s="407">
        <v>0</v>
      </c>
      <c r="AF2565" s="408">
        <v>0</v>
      </c>
      <c r="AG2565" s="407">
        <v>0</v>
      </c>
      <c r="AI2565" s="406">
        <v>0</v>
      </c>
      <c r="AJ2565" s="407">
        <v>0</v>
      </c>
      <c r="AK2565" s="408">
        <v>0</v>
      </c>
      <c r="AL2565" s="407">
        <v>0</v>
      </c>
      <c r="AM2565" s="408">
        <v>0</v>
      </c>
      <c r="AN2565" s="407">
        <v>0</v>
      </c>
      <c r="AO2565" s="408">
        <v>0</v>
      </c>
      <c r="AP2565" s="407">
        <v>0</v>
      </c>
      <c r="AQ2565" s="408">
        <v>0</v>
      </c>
      <c r="AR2565" s="407">
        <v>0</v>
      </c>
      <c r="AT2565" s="406">
        <v>0</v>
      </c>
      <c r="AU2565" s="407">
        <v>0</v>
      </c>
      <c r="AV2565" s="408">
        <v>0</v>
      </c>
      <c r="AW2565" s="407">
        <v>0</v>
      </c>
      <c r="AX2565" s="408">
        <v>0</v>
      </c>
      <c r="AY2565" s="407">
        <v>0</v>
      </c>
      <c r="AZ2565" s="408">
        <v>0</v>
      </c>
      <c r="BA2565" s="407">
        <v>0</v>
      </c>
      <c r="BB2565" s="408">
        <v>0</v>
      </c>
      <c r="BC2565" s="407">
        <v>0</v>
      </c>
    </row>
    <row r="2566" spans="1:55" x14ac:dyDescent="0.35">
      <c r="A2566" s="385" t="str" cm="1">
        <f t="array" ref="A2566">IFERROR(_xlfn.IFS(AND(F2566="Renta Variable",O2566=1),IFERROR(MATCH(B2566,[1]RV_Det!C:C,0),"Rev"),AND(J2566="Corporativa",O2566=1,I2566="EM"),IFERROR(MATCH(B2566,[1]RF_Corps!B:B,0),"Rev"),AND(F2566="Alternativos",O2566=1),IFERROR(MATCH(B2566,[1]Rep4!C:C,0),"Rev")),"")</f>
        <v/>
      </c>
      <c r="B2566" s="450" t="s">
        <v>6785</v>
      </c>
      <c r="C2566" s="449" t="s">
        <v>6786</v>
      </c>
      <c r="D2566" s="440"/>
      <c r="E2566" s="396" t="str">
        <f>IF(B2566="","",INDEX([1]CatGlob!$S:$S,IFERROR(MATCH(MID(B2566,7,1),[1]CatGlob!$R:$R,0),MATCH(MID(B2566,1,2),[1]CatGlob!$R:$R,0))))</f>
        <v>FUT</v>
      </c>
      <c r="F2566" s="397" t="s">
        <v>5303</v>
      </c>
      <c r="G2566" s="398" t="s">
        <v>442</v>
      </c>
      <c r="H2566" s="399" t="s">
        <v>6676</v>
      </c>
      <c r="I2566" s="399" t="s">
        <v>48</v>
      </c>
      <c r="J2566" s="399" t="s">
        <v>600</v>
      </c>
      <c r="K2566" s="396" t="s">
        <v>600</v>
      </c>
      <c r="L2566" s="400" t="str">
        <f>IF(ISERROR(MATCH(M2566,M$10:M2565,0)),M2566,"")</f>
        <v/>
      </c>
      <c r="M2566" s="401" t="str">
        <f>IF(B2566="","",IF(ISERROR(MATCH(F2566&amp;"_"&amp;G2566&amp;"_"&amp;H2566&amp;"_"&amp;I2566&amp;"_"&amp;J2566&amp;IF(K2566="","","_"&amp;K2566),[1]CatGlob!$B:$B,0)),F2566&amp;"_"&amp;G2566&amp;"_"&amp;H2566&amp;"_"&amp;I2566&amp;"_"&amp;J2566&amp;IF(K2566="","","_"&amp;K2566),INDEX([1]CatGlob!$C:$C,MATCH(F2566&amp;"_"&amp;G2566&amp;"_"&amp;H2566&amp;"_"&amp;I2566&amp;"_"&amp;J2566&amp;IF(K2566="","","_"&amp;K2566),[1]CatGlob!$B:$B,0))))</f>
        <v>DER_RF_FUT_US</v>
      </c>
      <c r="N2566" s="402" t="str">
        <f t="shared" si="79"/>
        <v/>
      </c>
      <c r="O2566" s="402" t="str">
        <f t="shared" si="78"/>
        <v/>
      </c>
      <c r="P2566" s="401" t="str">
        <f>IF(LEN(B2566)&gt;8,INDEX([1]CatGlob!$X:$X,MATCH(M2566,[1]CatGlob!$W:$W,0)),"")</f>
        <v>INTER</v>
      </c>
      <c r="Q2566" s="403" t="str">
        <f>INDEX([1]CatGlob!P:P,MATCH(M2566,[1]CatGlob!O:O,0))</f>
        <v>RVI</v>
      </c>
      <c r="R2566" s="403"/>
      <c r="S2566" s="403"/>
      <c r="T2566" s="403" t="str">
        <f>INDEX([1]CatGlob!$D:$D,MATCH($M2566,[1]CatGlob!$C:$C,0))</f>
        <v>DMGD</v>
      </c>
      <c r="U2566" s="403" t="s">
        <v>1293</v>
      </c>
      <c r="V2566" s="404" t="str">
        <f>INDEX([1]CatGlob!$F:$F,MATCH($M2566,[1]CatGlob!$C:$C,0))</f>
        <v>-</v>
      </c>
      <c r="W2566" s="405"/>
      <c r="X2566" s="406">
        <v>0</v>
      </c>
      <c r="Y2566" s="407">
        <v>0</v>
      </c>
      <c r="Z2566" s="408">
        <v>0</v>
      </c>
      <c r="AA2566" s="407">
        <v>0</v>
      </c>
      <c r="AB2566" s="408">
        <v>0</v>
      </c>
      <c r="AC2566" s="407">
        <v>0</v>
      </c>
      <c r="AD2566" s="408">
        <v>0</v>
      </c>
      <c r="AE2566" s="407">
        <v>0</v>
      </c>
      <c r="AF2566" s="408">
        <v>0</v>
      </c>
      <c r="AG2566" s="407">
        <v>0</v>
      </c>
      <c r="AI2566" s="406">
        <v>0</v>
      </c>
      <c r="AJ2566" s="407">
        <v>0</v>
      </c>
      <c r="AK2566" s="408">
        <v>0</v>
      </c>
      <c r="AL2566" s="407">
        <v>0</v>
      </c>
      <c r="AM2566" s="408">
        <v>0</v>
      </c>
      <c r="AN2566" s="407">
        <v>0</v>
      </c>
      <c r="AO2566" s="408">
        <v>0</v>
      </c>
      <c r="AP2566" s="407">
        <v>0</v>
      </c>
      <c r="AQ2566" s="408">
        <v>0</v>
      </c>
      <c r="AR2566" s="407">
        <v>0</v>
      </c>
      <c r="AT2566" s="406">
        <v>0</v>
      </c>
      <c r="AU2566" s="407">
        <v>0</v>
      </c>
      <c r="AV2566" s="408">
        <v>0</v>
      </c>
      <c r="AW2566" s="407">
        <v>0</v>
      </c>
      <c r="AX2566" s="408">
        <v>0</v>
      </c>
      <c r="AY2566" s="407">
        <v>0</v>
      </c>
      <c r="AZ2566" s="408">
        <v>0</v>
      </c>
      <c r="BA2566" s="407">
        <v>0</v>
      </c>
      <c r="BB2566" s="408">
        <v>0</v>
      </c>
      <c r="BC2566" s="407">
        <v>0</v>
      </c>
    </row>
    <row r="2567" spans="1:55" x14ac:dyDescent="0.35">
      <c r="A2567" s="385" t="str" cm="1">
        <f t="array" ref="A2567">IFERROR(_xlfn.IFS(AND(F2567="Renta Variable",O2567=1),IFERROR(MATCH(B2567,[1]RV_Det!C:C,0),"Rev"),AND(J2567="Corporativa",O2567=1,I2567="EM"),IFERROR(MATCH(B2567,[1]RF_Corps!B:B,0),"Rev"),AND(F2567="Alternativos",O2567=1),IFERROR(MATCH(B2567,[1]Rep4!C:C,0),"Rev")),"")</f>
        <v/>
      </c>
      <c r="B2567" s="450" t="s">
        <v>6787</v>
      </c>
      <c r="C2567" s="449" t="s">
        <v>6788</v>
      </c>
      <c r="D2567" s="440"/>
      <c r="E2567" s="396" t="str">
        <f>IF(B2567="","",INDEX([1]CatGlob!$S:$S,IFERROR(MATCH(MID(B2567,7,1),[1]CatGlob!$R:$R,0),MATCH(MID(B2567,1,2),[1]CatGlob!$R:$R,0))))</f>
        <v>FUT</v>
      </c>
      <c r="F2567" s="397" t="s">
        <v>5303</v>
      </c>
      <c r="G2567" s="398" t="s">
        <v>442</v>
      </c>
      <c r="H2567" s="399" t="s">
        <v>6676</v>
      </c>
      <c r="I2567" s="399" t="s">
        <v>48</v>
      </c>
      <c r="J2567" s="399" t="s">
        <v>600</v>
      </c>
      <c r="K2567" s="396" t="s">
        <v>600</v>
      </c>
      <c r="L2567" s="400" t="str">
        <f>IF(ISERROR(MATCH(M2567,M$10:M2566,0)),M2567,"")</f>
        <v/>
      </c>
      <c r="M2567" s="401" t="str">
        <f>IF(B2567="","",IF(ISERROR(MATCH(F2567&amp;"_"&amp;G2567&amp;"_"&amp;H2567&amp;"_"&amp;I2567&amp;"_"&amp;J2567&amp;IF(K2567="","","_"&amp;K2567),[1]CatGlob!$B:$B,0)),F2567&amp;"_"&amp;G2567&amp;"_"&amp;H2567&amp;"_"&amp;I2567&amp;"_"&amp;J2567&amp;IF(K2567="","","_"&amp;K2567),INDEX([1]CatGlob!$C:$C,MATCH(F2567&amp;"_"&amp;G2567&amp;"_"&amp;H2567&amp;"_"&amp;I2567&amp;"_"&amp;J2567&amp;IF(K2567="","","_"&amp;K2567),[1]CatGlob!$B:$B,0))))</f>
        <v>DER_RF_FUT_US</v>
      </c>
      <c r="N2567" s="402" t="str">
        <f t="shared" si="79"/>
        <v/>
      </c>
      <c r="O2567" s="402" t="str">
        <f t="shared" ref="O2567:O2580" si="80">IF(SUM(ABS(AF2567),ABS(AQ2567),ABS(BB2567))&lt;&gt;0,1,"")</f>
        <v/>
      </c>
      <c r="P2567" s="401" t="str">
        <f>IF(LEN(B2567)&gt;8,INDEX([1]CatGlob!$X:$X,MATCH(M2567,[1]CatGlob!$W:$W,0)),"")</f>
        <v>INTER</v>
      </c>
      <c r="Q2567" s="403" t="str">
        <f>INDEX([1]CatGlob!P:P,MATCH(M2567,[1]CatGlob!O:O,0))</f>
        <v>RVI</v>
      </c>
      <c r="R2567" s="403"/>
      <c r="S2567" s="403"/>
      <c r="T2567" s="403" t="str">
        <f>INDEX([1]CatGlob!$D:$D,MATCH($M2567,[1]CatGlob!$C:$C,0))</f>
        <v>DMGD</v>
      </c>
      <c r="U2567" s="403" t="s">
        <v>1293</v>
      </c>
      <c r="V2567" s="404" t="str">
        <f>INDEX([1]CatGlob!$F:$F,MATCH($M2567,[1]CatGlob!$C:$C,0))</f>
        <v>-</v>
      </c>
      <c r="W2567" s="405"/>
      <c r="X2567" s="406">
        <v>0</v>
      </c>
      <c r="Y2567" s="407">
        <v>0</v>
      </c>
      <c r="Z2567" s="408">
        <v>0</v>
      </c>
      <c r="AA2567" s="407">
        <v>0</v>
      </c>
      <c r="AB2567" s="408">
        <v>0</v>
      </c>
      <c r="AC2567" s="407">
        <v>0</v>
      </c>
      <c r="AD2567" s="408">
        <v>0</v>
      </c>
      <c r="AE2567" s="407">
        <v>0</v>
      </c>
      <c r="AF2567" s="408">
        <v>0</v>
      </c>
      <c r="AG2567" s="407">
        <v>0</v>
      </c>
      <c r="AI2567" s="406">
        <v>0</v>
      </c>
      <c r="AJ2567" s="407">
        <v>0</v>
      </c>
      <c r="AK2567" s="408">
        <v>0</v>
      </c>
      <c r="AL2567" s="407">
        <v>0</v>
      </c>
      <c r="AM2567" s="408">
        <v>0</v>
      </c>
      <c r="AN2567" s="407">
        <v>0</v>
      </c>
      <c r="AO2567" s="408">
        <v>0</v>
      </c>
      <c r="AP2567" s="407">
        <v>0</v>
      </c>
      <c r="AQ2567" s="408">
        <v>0</v>
      </c>
      <c r="AR2567" s="407">
        <v>0</v>
      </c>
      <c r="AT2567" s="406">
        <v>0</v>
      </c>
      <c r="AU2567" s="407">
        <v>0</v>
      </c>
      <c r="AV2567" s="408">
        <v>0</v>
      </c>
      <c r="AW2567" s="407">
        <v>0</v>
      </c>
      <c r="AX2567" s="408">
        <v>0</v>
      </c>
      <c r="AY2567" s="407">
        <v>0</v>
      </c>
      <c r="AZ2567" s="408">
        <v>0</v>
      </c>
      <c r="BA2567" s="407">
        <v>0</v>
      </c>
      <c r="BB2567" s="408">
        <v>0</v>
      </c>
      <c r="BC2567" s="407">
        <v>0</v>
      </c>
    </row>
    <row r="2568" spans="1:55" x14ac:dyDescent="0.35">
      <c r="A2568" s="385" t="str" cm="1">
        <f t="array" ref="A2568">IFERROR(_xlfn.IFS(AND(F2568="Renta Variable",O2568=1),IFERROR(MATCH(B2568,[1]RV_Det!C:C,0),"Rev"),AND(J2568="Corporativa",O2568=1,I2568="EM"),IFERROR(MATCH(B2568,[1]RF_Corps!B:B,0),"Rev"),AND(F2568="Alternativos",O2568=1),IFERROR(MATCH(B2568,[1]Rep4!C:C,0),"Rev")),"")</f>
        <v/>
      </c>
      <c r="B2568" s="450" t="s">
        <v>6789</v>
      </c>
      <c r="C2568" s="449" t="s">
        <v>6790</v>
      </c>
      <c r="D2568" s="440"/>
      <c r="E2568" s="396" t="str">
        <f>IF(B2568="","",INDEX([1]CatGlob!$S:$S,IFERROR(MATCH(MID(B2568,7,1),[1]CatGlob!$R:$R,0),MATCH(MID(B2568,1,2),[1]CatGlob!$R:$R,0))))</f>
        <v>FUT</v>
      </c>
      <c r="F2568" s="397" t="s">
        <v>5303</v>
      </c>
      <c r="G2568" s="398" t="s">
        <v>442</v>
      </c>
      <c r="H2568" s="399" t="s">
        <v>6676</v>
      </c>
      <c r="I2568" s="399" t="s">
        <v>48</v>
      </c>
      <c r="J2568" s="399" t="s">
        <v>600</v>
      </c>
      <c r="K2568" s="396" t="s">
        <v>600</v>
      </c>
      <c r="L2568" s="400" t="str">
        <f>IF(ISERROR(MATCH(M2568,M$10:M2567,0)),M2568,"")</f>
        <v/>
      </c>
      <c r="M2568" s="401" t="str">
        <f>IF(B2568="","",IF(ISERROR(MATCH(F2568&amp;"_"&amp;G2568&amp;"_"&amp;H2568&amp;"_"&amp;I2568&amp;"_"&amp;J2568&amp;IF(K2568="","","_"&amp;K2568),[1]CatGlob!$B:$B,0)),F2568&amp;"_"&amp;G2568&amp;"_"&amp;H2568&amp;"_"&amp;I2568&amp;"_"&amp;J2568&amp;IF(K2568="","","_"&amp;K2568),INDEX([1]CatGlob!$C:$C,MATCH(F2568&amp;"_"&amp;G2568&amp;"_"&amp;H2568&amp;"_"&amp;I2568&amp;"_"&amp;J2568&amp;IF(K2568="","","_"&amp;K2568),[1]CatGlob!$B:$B,0))))</f>
        <v>DER_RF_FUT_US</v>
      </c>
      <c r="N2568" s="402" t="str">
        <f t="shared" si="79"/>
        <v/>
      </c>
      <c r="O2568" s="402" t="str">
        <f t="shared" si="80"/>
        <v/>
      </c>
      <c r="P2568" s="401" t="str">
        <f>IF(LEN(B2568)&gt;8,INDEX([1]CatGlob!$X:$X,MATCH(M2568,[1]CatGlob!$W:$W,0)),"")</f>
        <v>INTER</v>
      </c>
      <c r="Q2568" s="403" t="str">
        <f>INDEX([1]CatGlob!P:P,MATCH(M2568,[1]CatGlob!O:O,0))</f>
        <v>RVI</v>
      </c>
      <c r="R2568" s="403"/>
      <c r="S2568" s="403"/>
      <c r="T2568" s="403" t="str">
        <f>INDEX([1]CatGlob!$D:$D,MATCH($M2568,[1]CatGlob!$C:$C,0))</f>
        <v>DMGD</v>
      </c>
      <c r="U2568" s="403" t="s">
        <v>1293</v>
      </c>
      <c r="V2568" s="404" t="str">
        <f>INDEX([1]CatGlob!$F:$F,MATCH($M2568,[1]CatGlob!$C:$C,0))</f>
        <v>-</v>
      </c>
      <c r="W2568" s="405"/>
      <c r="X2568" s="406">
        <v>0</v>
      </c>
      <c r="Y2568" s="407">
        <v>0</v>
      </c>
      <c r="Z2568" s="408">
        <v>0</v>
      </c>
      <c r="AA2568" s="407">
        <v>0</v>
      </c>
      <c r="AB2568" s="408">
        <v>0</v>
      </c>
      <c r="AC2568" s="407">
        <v>0</v>
      </c>
      <c r="AD2568" s="408">
        <v>0</v>
      </c>
      <c r="AE2568" s="407">
        <v>0</v>
      </c>
      <c r="AF2568" s="408">
        <v>0</v>
      </c>
      <c r="AG2568" s="407">
        <v>0</v>
      </c>
      <c r="AI2568" s="406">
        <v>0</v>
      </c>
      <c r="AJ2568" s="407">
        <v>0</v>
      </c>
      <c r="AK2568" s="408">
        <v>0</v>
      </c>
      <c r="AL2568" s="407">
        <v>0</v>
      </c>
      <c r="AM2568" s="408">
        <v>0</v>
      </c>
      <c r="AN2568" s="407">
        <v>0</v>
      </c>
      <c r="AO2568" s="408">
        <v>0</v>
      </c>
      <c r="AP2568" s="407">
        <v>0</v>
      </c>
      <c r="AQ2568" s="408">
        <v>0</v>
      </c>
      <c r="AR2568" s="407">
        <v>0</v>
      </c>
      <c r="AT2568" s="406">
        <v>0</v>
      </c>
      <c r="AU2568" s="407">
        <v>0</v>
      </c>
      <c r="AV2568" s="408">
        <v>0</v>
      </c>
      <c r="AW2568" s="407">
        <v>0</v>
      </c>
      <c r="AX2568" s="408">
        <v>0</v>
      </c>
      <c r="AY2568" s="407">
        <v>0</v>
      </c>
      <c r="AZ2568" s="408">
        <v>0</v>
      </c>
      <c r="BA2568" s="407">
        <v>0</v>
      </c>
      <c r="BB2568" s="408">
        <v>0</v>
      </c>
      <c r="BC2568" s="407">
        <v>0</v>
      </c>
    </row>
    <row r="2569" spans="1:55" x14ac:dyDescent="0.35">
      <c r="A2569" s="385" t="str" cm="1">
        <f t="array" ref="A2569">IFERROR(_xlfn.IFS(AND(F2569="Renta Variable",O2569=1),IFERROR(MATCH(B2569,[1]RV_Det!C:C,0),"Rev"),AND(J2569="Corporativa",O2569=1,I2569="EM"),IFERROR(MATCH(B2569,[1]RF_Corps!B:B,0),"Rev"),AND(F2569="Alternativos",O2569=1),IFERROR(MATCH(B2569,[1]Rep4!C:C,0),"Rev")),"")</f>
        <v/>
      </c>
      <c r="B2569" s="450" t="s">
        <v>6791</v>
      </c>
      <c r="C2569" s="449" t="s">
        <v>6792</v>
      </c>
      <c r="D2569" s="440"/>
      <c r="E2569" s="396" t="str">
        <f>IF(B2569="","",INDEX([1]CatGlob!$S:$S,IFERROR(MATCH(MID(B2569,7,1),[1]CatGlob!$R:$R,0),MATCH(MID(B2569,1,2),[1]CatGlob!$R:$R,0))))</f>
        <v>FUT</v>
      </c>
      <c r="F2569" s="397" t="s">
        <v>5303</v>
      </c>
      <c r="G2569" s="398" t="s">
        <v>442</v>
      </c>
      <c r="H2569" s="399" t="s">
        <v>6676</v>
      </c>
      <c r="I2569" s="399" t="s">
        <v>48</v>
      </c>
      <c r="J2569" s="399" t="s">
        <v>600</v>
      </c>
      <c r="K2569" s="396" t="s">
        <v>600</v>
      </c>
      <c r="L2569" s="400" t="str">
        <f>IF(ISERROR(MATCH(M2569,M$10:M2568,0)),M2569,"")</f>
        <v/>
      </c>
      <c r="M2569" s="401" t="str">
        <f>IF(B2569="","",IF(ISERROR(MATCH(F2569&amp;"_"&amp;G2569&amp;"_"&amp;H2569&amp;"_"&amp;I2569&amp;"_"&amp;J2569&amp;IF(K2569="","","_"&amp;K2569),[1]CatGlob!$B:$B,0)),F2569&amp;"_"&amp;G2569&amp;"_"&amp;H2569&amp;"_"&amp;I2569&amp;"_"&amp;J2569&amp;IF(K2569="","","_"&amp;K2569),INDEX([1]CatGlob!$C:$C,MATCH(F2569&amp;"_"&amp;G2569&amp;"_"&amp;H2569&amp;"_"&amp;I2569&amp;"_"&amp;J2569&amp;IF(K2569="","","_"&amp;K2569),[1]CatGlob!$B:$B,0))))</f>
        <v>DER_RF_FUT_US</v>
      </c>
      <c r="N2569" s="402" t="str">
        <f t="shared" si="79"/>
        <v/>
      </c>
      <c r="O2569" s="402" t="str">
        <f t="shared" si="80"/>
        <v/>
      </c>
      <c r="P2569" s="401" t="str">
        <f>IF(LEN(B2569)&gt;8,INDEX([1]CatGlob!$X:$X,MATCH(M2569,[1]CatGlob!$W:$W,0)),"")</f>
        <v>INTER</v>
      </c>
      <c r="Q2569" s="403" t="str">
        <f>INDEX([1]CatGlob!P:P,MATCH(M2569,[1]CatGlob!O:O,0))</f>
        <v>RVI</v>
      </c>
      <c r="R2569" s="403"/>
      <c r="S2569" s="403"/>
      <c r="T2569" s="403" t="str">
        <f>INDEX([1]CatGlob!$D:$D,MATCH($M2569,[1]CatGlob!$C:$C,0))</f>
        <v>DMGD</v>
      </c>
      <c r="U2569" s="403" t="s">
        <v>1293</v>
      </c>
      <c r="V2569" s="404" t="str">
        <f>INDEX([1]CatGlob!$F:$F,MATCH($M2569,[1]CatGlob!$C:$C,0))</f>
        <v>-</v>
      </c>
      <c r="W2569" s="405"/>
      <c r="X2569" s="406">
        <v>0</v>
      </c>
      <c r="Y2569" s="407">
        <v>0</v>
      </c>
      <c r="Z2569" s="408">
        <v>0</v>
      </c>
      <c r="AA2569" s="407">
        <v>0</v>
      </c>
      <c r="AB2569" s="408">
        <v>0</v>
      </c>
      <c r="AC2569" s="407">
        <v>0</v>
      </c>
      <c r="AD2569" s="408">
        <v>0</v>
      </c>
      <c r="AE2569" s="407">
        <v>0</v>
      </c>
      <c r="AF2569" s="408">
        <v>0</v>
      </c>
      <c r="AG2569" s="407">
        <v>0</v>
      </c>
      <c r="AI2569" s="406">
        <v>0</v>
      </c>
      <c r="AJ2569" s="407">
        <v>0</v>
      </c>
      <c r="AK2569" s="408">
        <v>0</v>
      </c>
      <c r="AL2569" s="407">
        <v>0</v>
      </c>
      <c r="AM2569" s="408">
        <v>0</v>
      </c>
      <c r="AN2569" s="407">
        <v>0</v>
      </c>
      <c r="AO2569" s="408">
        <v>0</v>
      </c>
      <c r="AP2569" s="407">
        <v>0</v>
      </c>
      <c r="AQ2569" s="408">
        <v>0</v>
      </c>
      <c r="AR2569" s="407">
        <v>0</v>
      </c>
      <c r="AT2569" s="406">
        <v>0</v>
      </c>
      <c r="AU2569" s="407">
        <v>0</v>
      </c>
      <c r="AV2569" s="408">
        <v>0</v>
      </c>
      <c r="AW2569" s="407">
        <v>0</v>
      </c>
      <c r="AX2569" s="408">
        <v>0</v>
      </c>
      <c r="AY2569" s="407">
        <v>0</v>
      </c>
      <c r="AZ2569" s="408">
        <v>0</v>
      </c>
      <c r="BA2569" s="407">
        <v>0</v>
      </c>
      <c r="BB2569" s="408">
        <v>0</v>
      </c>
      <c r="BC2569" s="407">
        <v>0</v>
      </c>
    </row>
    <row r="2570" spans="1:55" x14ac:dyDescent="0.35">
      <c r="A2570" s="385" t="str" cm="1">
        <f t="array" ref="A2570">IFERROR(_xlfn.IFS(AND(F2570="Renta Variable",O2570=1),IFERROR(MATCH(B2570,[1]RV_Det!C:C,0),"Rev"),AND(J2570="Corporativa",O2570=1,I2570="EM"),IFERROR(MATCH(B2570,[1]RF_Corps!B:B,0),"Rev"),AND(F2570="Alternativos",O2570=1),IFERROR(MATCH(B2570,[1]Rep4!C:C,0),"Rev")),"")</f>
        <v/>
      </c>
      <c r="B2570" s="450" t="s">
        <v>6793</v>
      </c>
      <c r="C2570" s="449" t="s">
        <v>6794</v>
      </c>
      <c r="D2570" s="440"/>
      <c r="E2570" s="396" t="str">
        <f>IF(B2570="","",INDEX([1]CatGlob!$S:$S,IFERROR(MATCH(MID(B2570,7,1),[1]CatGlob!$R:$R,0),MATCH(MID(B2570,1,2),[1]CatGlob!$R:$R,0))))</f>
        <v>FUT</v>
      </c>
      <c r="F2570" s="397" t="s">
        <v>5303</v>
      </c>
      <c r="G2570" s="398" t="s">
        <v>442</v>
      </c>
      <c r="H2570" s="399" t="s">
        <v>6676</v>
      </c>
      <c r="I2570" s="399" t="s">
        <v>48</v>
      </c>
      <c r="J2570" s="399" t="s">
        <v>600</v>
      </c>
      <c r="K2570" s="396" t="s">
        <v>600</v>
      </c>
      <c r="L2570" s="400" t="str">
        <f>IF(ISERROR(MATCH(M2570,M$10:M2569,0)),M2570,"")</f>
        <v/>
      </c>
      <c r="M2570" s="401" t="str">
        <f>IF(B2570="","",IF(ISERROR(MATCH(F2570&amp;"_"&amp;G2570&amp;"_"&amp;H2570&amp;"_"&amp;I2570&amp;"_"&amp;J2570&amp;IF(K2570="","","_"&amp;K2570),[1]CatGlob!$B:$B,0)),F2570&amp;"_"&amp;G2570&amp;"_"&amp;H2570&amp;"_"&amp;I2570&amp;"_"&amp;J2570&amp;IF(K2570="","","_"&amp;K2570),INDEX([1]CatGlob!$C:$C,MATCH(F2570&amp;"_"&amp;G2570&amp;"_"&amp;H2570&amp;"_"&amp;I2570&amp;"_"&amp;J2570&amp;IF(K2570="","","_"&amp;K2570),[1]CatGlob!$B:$B,0))))</f>
        <v>DER_RF_FUT_US</v>
      </c>
      <c r="N2570" s="402" t="str">
        <f t="shared" ref="N2570:N2583" si="81">+IF(AND(F2570="Renta Fija",SUM(ABS(AF2570),ABS(AQ2570),ABS(BB2570))&lt;&gt;0),IF(GG2570&lt;&gt;0,"","rev"),"")</f>
        <v/>
      </c>
      <c r="O2570" s="402" t="str">
        <f t="shared" si="80"/>
        <v/>
      </c>
      <c r="P2570" s="401" t="str">
        <f>IF(LEN(B2570)&gt;8,INDEX([1]CatGlob!$X:$X,MATCH(M2570,[1]CatGlob!$W:$W,0)),"")</f>
        <v>INTER</v>
      </c>
      <c r="Q2570" s="403" t="str">
        <f>INDEX([1]CatGlob!P:P,MATCH(M2570,[1]CatGlob!O:O,0))</f>
        <v>RVI</v>
      </c>
      <c r="R2570" s="403"/>
      <c r="S2570" s="403"/>
      <c r="T2570" s="403" t="str">
        <f>INDEX([1]CatGlob!$D:$D,MATCH($M2570,[1]CatGlob!$C:$C,0))</f>
        <v>DMGD</v>
      </c>
      <c r="U2570" s="403" t="s">
        <v>1293</v>
      </c>
      <c r="V2570" s="404" t="str">
        <f>INDEX([1]CatGlob!$F:$F,MATCH($M2570,[1]CatGlob!$C:$C,0))</f>
        <v>-</v>
      </c>
      <c r="W2570" s="405"/>
      <c r="X2570" s="406">
        <v>0</v>
      </c>
      <c r="Y2570" s="407">
        <v>0</v>
      </c>
      <c r="Z2570" s="408">
        <v>0</v>
      </c>
      <c r="AA2570" s="407">
        <v>0</v>
      </c>
      <c r="AB2570" s="408">
        <v>0</v>
      </c>
      <c r="AC2570" s="407">
        <v>0</v>
      </c>
      <c r="AD2570" s="408">
        <v>0</v>
      </c>
      <c r="AE2570" s="407">
        <v>0</v>
      </c>
      <c r="AF2570" s="408">
        <v>0</v>
      </c>
      <c r="AG2570" s="407">
        <v>0</v>
      </c>
      <c r="AI2570" s="406">
        <v>0</v>
      </c>
      <c r="AJ2570" s="407">
        <v>0</v>
      </c>
      <c r="AK2570" s="408">
        <v>0</v>
      </c>
      <c r="AL2570" s="407">
        <v>0</v>
      </c>
      <c r="AM2570" s="408">
        <v>0</v>
      </c>
      <c r="AN2570" s="407">
        <v>0</v>
      </c>
      <c r="AO2570" s="408">
        <v>0</v>
      </c>
      <c r="AP2570" s="407">
        <v>0</v>
      </c>
      <c r="AQ2570" s="408">
        <v>0</v>
      </c>
      <c r="AR2570" s="407">
        <v>0</v>
      </c>
      <c r="AT2570" s="406">
        <v>0</v>
      </c>
      <c r="AU2570" s="407">
        <v>0</v>
      </c>
      <c r="AV2570" s="408">
        <v>0</v>
      </c>
      <c r="AW2570" s="407">
        <v>0</v>
      </c>
      <c r="AX2570" s="408">
        <v>0</v>
      </c>
      <c r="AY2570" s="407">
        <v>0</v>
      </c>
      <c r="AZ2570" s="408">
        <v>0</v>
      </c>
      <c r="BA2570" s="407">
        <v>0</v>
      </c>
      <c r="BB2570" s="408">
        <v>0</v>
      </c>
      <c r="BC2570" s="407">
        <v>0</v>
      </c>
    </row>
    <row r="2571" spans="1:55" x14ac:dyDescent="0.35">
      <c r="A2571" s="385" t="str" cm="1">
        <f t="array" ref="A2571">IFERROR(_xlfn.IFS(AND(F2571="Renta Variable",O2571=1),IFERROR(MATCH(B2571,[1]RV_Det!C:C,0),"Rev"),AND(J2571="Corporativa",O2571=1,I2571="EM"),IFERROR(MATCH(B2571,[1]RF_Corps!B:B,0),"Rev"),AND(F2571="Alternativos",O2571=1),IFERROR(MATCH(B2571,[1]Rep4!C:C,0),"Rev")),"")</f>
        <v/>
      </c>
      <c r="B2571" s="404" t="s">
        <v>6795</v>
      </c>
      <c r="C2571" s="404" t="s">
        <v>6796</v>
      </c>
      <c r="D2571" s="440" t="s">
        <v>6797</v>
      </c>
      <c r="E2571" s="396" t="str">
        <f>IF(B2571="","",INDEX([1]CatGlob!$S:$S,IFERROR(MATCH(MID(B2571,7,1),[1]CatGlob!$R:$R,0),MATCH(MID(B2571,1,2),[1]CatGlob!$R:$R,0))))</f>
        <v>FUT</v>
      </c>
      <c r="F2571" s="397" t="s">
        <v>5303</v>
      </c>
      <c r="G2571" s="398" t="s">
        <v>442</v>
      </c>
      <c r="H2571" s="399" t="s">
        <v>6676</v>
      </c>
      <c r="I2571" s="399" t="s">
        <v>48</v>
      </c>
      <c r="J2571" s="399" t="s">
        <v>600</v>
      </c>
      <c r="K2571" s="396" t="s">
        <v>600</v>
      </c>
      <c r="L2571" s="400" t="str">
        <f>IF(ISERROR(MATCH(M2571,M$10:M2570,0)),M2571,"")</f>
        <v/>
      </c>
      <c r="M2571" s="401" t="str">
        <f>IF(B2571="","",IF(ISERROR(MATCH(F2571&amp;"_"&amp;G2571&amp;"_"&amp;H2571&amp;"_"&amp;I2571&amp;"_"&amp;J2571&amp;IF(K2571="","","_"&amp;K2571),[1]CatGlob!$B:$B,0)),F2571&amp;"_"&amp;G2571&amp;"_"&amp;H2571&amp;"_"&amp;I2571&amp;"_"&amp;J2571&amp;IF(K2571="","","_"&amp;K2571),INDEX([1]CatGlob!$C:$C,MATCH(F2571&amp;"_"&amp;G2571&amp;"_"&amp;H2571&amp;"_"&amp;I2571&amp;"_"&amp;J2571&amp;IF(K2571="","","_"&amp;K2571),[1]CatGlob!$B:$B,0))))</f>
        <v>DER_RF_FUT_US</v>
      </c>
      <c r="N2571" s="402" t="str">
        <f t="shared" si="81"/>
        <v/>
      </c>
      <c r="O2571" s="402" t="str">
        <f t="shared" si="80"/>
        <v/>
      </c>
      <c r="P2571" s="401" t="str">
        <f>IF(LEN(B2571)&gt;8,INDEX([1]CatGlob!$X:$X,MATCH(M2571,[1]CatGlob!$W:$W,0)),"")</f>
        <v>INTER</v>
      </c>
      <c r="Q2571" s="403" t="str">
        <f>INDEX([1]CatGlob!P:P,MATCH(M2571,[1]CatGlob!O:O,0))</f>
        <v>RVI</v>
      </c>
      <c r="R2571" s="403"/>
      <c r="S2571" s="403"/>
      <c r="T2571" s="403" t="str">
        <f>INDEX([1]CatGlob!$D:$D,MATCH($M2571,[1]CatGlob!$C:$C,0))</f>
        <v>DMGD</v>
      </c>
      <c r="U2571" s="403" t="s">
        <v>1293</v>
      </c>
      <c r="V2571" s="404" t="str">
        <f>INDEX([1]CatGlob!$F:$F,MATCH($M2571,[1]CatGlob!$C:$C,0))</f>
        <v>-</v>
      </c>
      <c r="W2571" s="405"/>
      <c r="X2571" s="406">
        <v>0</v>
      </c>
      <c r="Y2571" s="407">
        <v>0</v>
      </c>
      <c r="Z2571" s="408">
        <v>0</v>
      </c>
      <c r="AA2571" s="407">
        <v>0</v>
      </c>
      <c r="AB2571" s="408">
        <v>0</v>
      </c>
      <c r="AC2571" s="407">
        <v>0</v>
      </c>
      <c r="AD2571" s="408">
        <v>0</v>
      </c>
      <c r="AE2571" s="407">
        <v>0</v>
      </c>
      <c r="AF2571" s="408">
        <v>0</v>
      </c>
      <c r="AG2571" s="407">
        <v>0</v>
      </c>
      <c r="AI2571" s="406">
        <v>0</v>
      </c>
      <c r="AJ2571" s="407">
        <v>0</v>
      </c>
      <c r="AK2571" s="408">
        <v>0</v>
      </c>
      <c r="AL2571" s="407">
        <v>0</v>
      </c>
      <c r="AM2571" s="408">
        <v>0</v>
      </c>
      <c r="AN2571" s="407">
        <v>0</v>
      </c>
      <c r="AO2571" s="408">
        <v>0</v>
      </c>
      <c r="AP2571" s="407">
        <v>0</v>
      </c>
      <c r="AQ2571" s="408">
        <v>0</v>
      </c>
      <c r="AR2571" s="407">
        <v>0</v>
      </c>
      <c r="AT2571" s="406">
        <v>0</v>
      </c>
      <c r="AU2571" s="407">
        <v>0</v>
      </c>
      <c r="AV2571" s="408">
        <v>0</v>
      </c>
      <c r="AW2571" s="407">
        <v>0</v>
      </c>
      <c r="AX2571" s="408">
        <v>0</v>
      </c>
      <c r="AY2571" s="407">
        <v>0</v>
      </c>
      <c r="AZ2571" s="408">
        <v>0</v>
      </c>
      <c r="BA2571" s="407">
        <v>0</v>
      </c>
      <c r="BB2571" s="408">
        <v>0</v>
      </c>
      <c r="BC2571" s="407">
        <v>0</v>
      </c>
    </row>
    <row r="2572" spans="1:55" x14ac:dyDescent="0.35">
      <c r="A2572" s="385" t="str" cm="1">
        <f t="array" ref="A2572">IFERROR(_xlfn.IFS(AND(F2572="Renta Variable",O2572=1),IFERROR(MATCH(B2572,[1]RV_Det!C:C,0),"Rev"),AND(J2572="Corporativa",O2572=1,I2572="EM"),IFERROR(MATCH(B2572,[1]RF_Corps!B:B,0),"Rev"),AND(F2572="Alternativos",O2572=1),IFERROR(MATCH(B2572,[1]Rep4!C:C,0),"Rev")),"")</f>
        <v/>
      </c>
      <c r="B2572" s="394" t="s">
        <v>6798</v>
      </c>
      <c r="C2572" s="394" t="s">
        <v>5312</v>
      </c>
      <c r="D2572" s="395" t="s">
        <v>5312</v>
      </c>
      <c r="E2572" s="396" t="str">
        <f>IF(B2572="","",INDEX([1]CatGlob!$S:$S,IFERROR(MATCH(MID(B2572,7,1),[1]CatGlob!$R:$R,0),MATCH(MID(B2572,1,2),[1]CatGlob!$R:$R,0))))</f>
        <v>NSOL</v>
      </c>
      <c r="F2572" s="397" t="s">
        <v>5303</v>
      </c>
      <c r="G2572" s="398" t="s">
        <v>442</v>
      </c>
      <c r="H2572" s="399" t="s">
        <v>6676</v>
      </c>
      <c r="I2572" s="399" t="s">
        <v>48</v>
      </c>
      <c r="J2572" s="399" t="s">
        <v>600</v>
      </c>
      <c r="K2572" s="396" t="s">
        <v>600</v>
      </c>
      <c r="L2572" s="400" t="str">
        <f>IF(ISERROR(MATCH(M2572,M$10:M2571,0)),M2572,"")</f>
        <v/>
      </c>
      <c r="M2572" s="401" t="str">
        <f>IF(B2572="","",IF(ISERROR(MATCH(F2572&amp;"_"&amp;G2572&amp;"_"&amp;H2572&amp;"_"&amp;I2572&amp;"_"&amp;J2572&amp;IF(K2572="","","_"&amp;K2572),[1]CatGlob!$B:$B,0)),F2572&amp;"_"&amp;G2572&amp;"_"&amp;H2572&amp;"_"&amp;I2572&amp;"_"&amp;J2572&amp;IF(K2572="","","_"&amp;K2572),INDEX([1]CatGlob!$C:$C,MATCH(F2572&amp;"_"&amp;G2572&amp;"_"&amp;H2572&amp;"_"&amp;I2572&amp;"_"&amp;J2572&amp;IF(K2572="","","_"&amp;K2572),[1]CatGlob!$B:$B,0))))</f>
        <v>DER_RF_FUT_US</v>
      </c>
      <c r="N2572" s="402" t="str">
        <f t="shared" si="81"/>
        <v/>
      </c>
      <c r="O2572" s="402" t="str">
        <f t="shared" si="80"/>
        <v/>
      </c>
      <c r="P2572" s="401" t="str">
        <f>IF(LEN(B2572)&gt;8,INDEX([1]CatGlob!$X:$X,MATCH(M2572,[1]CatGlob!$W:$W,0)),"")</f>
        <v>INTER</v>
      </c>
      <c r="Q2572" s="403" t="str">
        <f>INDEX([1]CatGlob!P:P,MATCH(M2572,[1]CatGlob!O:O,0))</f>
        <v>RVI</v>
      </c>
      <c r="R2572" s="403"/>
      <c r="S2572" s="403"/>
      <c r="T2572" s="403" t="str">
        <f>INDEX([1]CatGlob!$D:$D,MATCH($M2572,[1]CatGlob!$C:$C,0))</f>
        <v>DMGD</v>
      </c>
      <c r="U2572" s="403" t="s">
        <v>1293</v>
      </c>
      <c r="V2572" s="404" t="str">
        <f>INDEX([1]CatGlob!$F:$F,MATCH($M2572,[1]CatGlob!$C:$C,0))</f>
        <v>-</v>
      </c>
      <c r="W2572" s="405"/>
      <c r="X2572" s="406">
        <v>0</v>
      </c>
      <c r="Y2572" s="407">
        <v>0</v>
      </c>
      <c r="Z2572" s="408">
        <v>0</v>
      </c>
      <c r="AA2572" s="407">
        <v>0</v>
      </c>
      <c r="AB2572" s="408">
        <v>0</v>
      </c>
      <c r="AC2572" s="407">
        <v>0</v>
      </c>
      <c r="AD2572" s="408">
        <v>0</v>
      </c>
      <c r="AE2572" s="407">
        <v>0</v>
      </c>
      <c r="AF2572" s="408">
        <v>0</v>
      </c>
      <c r="AG2572" s="407">
        <v>0</v>
      </c>
      <c r="AI2572" s="406">
        <v>0</v>
      </c>
      <c r="AJ2572" s="407">
        <v>0</v>
      </c>
      <c r="AK2572" s="408">
        <v>0</v>
      </c>
      <c r="AL2572" s="407">
        <v>0</v>
      </c>
      <c r="AM2572" s="408">
        <v>0</v>
      </c>
      <c r="AN2572" s="407">
        <v>0</v>
      </c>
      <c r="AO2572" s="408">
        <v>0</v>
      </c>
      <c r="AP2572" s="407">
        <v>0</v>
      </c>
      <c r="AQ2572" s="408">
        <v>0</v>
      </c>
      <c r="AR2572" s="407">
        <v>0</v>
      </c>
      <c r="AT2572" s="406">
        <v>0</v>
      </c>
      <c r="AU2572" s="407">
        <v>0</v>
      </c>
      <c r="AV2572" s="408">
        <v>0</v>
      </c>
      <c r="AW2572" s="407">
        <v>0</v>
      </c>
      <c r="AX2572" s="408">
        <v>0</v>
      </c>
      <c r="AY2572" s="407">
        <v>0</v>
      </c>
      <c r="AZ2572" s="408">
        <v>0</v>
      </c>
      <c r="BA2572" s="407">
        <v>0</v>
      </c>
      <c r="BB2572" s="408">
        <v>0</v>
      </c>
      <c r="BC2572" s="407">
        <v>0</v>
      </c>
    </row>
    <row r="2573" spans="1:55" x14ac:dyDescent="0.35">
      <c r="A2573" s="385" t="str" cm="1">
        <f t="array" ref="A2573">IFERROR(_xlfn.IFS(AND(F2573="Renta Variable",O2573=1),IFERROR(MATCH(B2573,[1]RV_Det!C:C,0),"Rev"),AND(J2573="Corporativa",O2573=1,I2573="EM"),IFERROR(MATCH(B2573,[1]RF_Corps!B:B,0),"Rev"),AND(F2573="Alternativos",O2573=1),IFERROR(MATCH(B2573,[1]Rep4!C:C,0),"Rev")),"")</f>
        <v/>
      </c>
      <c r="B2573" s="394" t="s">
        <v>6799</v>
      </c>
      <c r="C2573" s="394" t="s">
        <v>6800</v>
      </c>
      <c r="D2573" s="395" t="s">
        <v>6801</v>
      </c>
      <c r="E2573" s="396" t="str">
        <f>IF(B2573="","",INDEX([1]CatGlob!$S:$S,IFERROR(MATCH(MID(B2573,7,1),[1]CatGlob!$R:$R,0),MATCH(MID(B2573,1,2),[1]CatGlob!$R:$R,0))))</f>
        <v>FUT</v>
      </c>
      <c r="F2573" s="397" t="s">
        <v>5303</v>
      </c>
      <c r="G2573" s="398" t="s">
        <v>442</v>
      </c>
      <c r="H2573" s="399" t="s">
        <v>6676</v>
      </c>
      <c r="I2573" s="399" t="s">
        <v>48</v>
      </c>
      <c r="J2573" s="399" t="s">
        <v>600</v>
      </c>
      <c r="K2573" s="396" t="s">
        <v>600</v>
      </c>
      <c r="L2573" s="400" t="str">
        <f>IF(ISERROR(MATCH(M2573,M$10:M2572,0)),M2573,"")</f>
        <v/>
      </c>
      <c r="M2573" s="401" t="str">
        <f>IF(B2573="","",IF(ISERROR(MATCH(F2573&amp;"_"&amp;G2573&amp;"_"&amp;H2573&amp;"_"&amp;I2573&amp;"_"&amp;J2573&amp;IF(K2573="","","_"&amp;K2573),[1]CatGlob!$B:$B,0)),F2573&amp;"_"&amp;G2573&amp;"_"&amp;H2573&amp;"_"&amp;I2573&amp;"_"&amp;J2573&amp;IF(K2573="","","_"&amp;K2573),INDEX([1]CatGlob!$C:$C,MATCH(F2573&amp;"_"&amp;G2573&amp;"_"&amp;H2573&amp;"_"&amp;I2573&amp;"_"&amp;J2573&amp;IF(K2573="","","_"&amp;K2573),[1]CatGlob!$B:$B,0))))</f>
        <v>DER_RF_FUT_US</v>
      </c>
      <c r="N2573" s="402" t="str">
        <f t="shared" si="81"/>
        <v/>
      </c>
      <c r="O2573" s="402" t="str">
        <f t="shared" si="80"/>
        <v/>
      </c>
      <c r="P2573" s="401" t="str">
        <f>IF(LEN(B2573)&gt;8,INDEX([1]CatGlob!$X:$X,MATCH(M2573,[1]CatGlob!$W:$W,0)),"")</f>
        <v>INTER</v>
      </c>
      <c r="Q2573" s="403" t="str">
        <f>INDEX([1]CatGlob!P:P,MATCH(M2573,[1]CatGlob!O:O,0))</f>
        <v>RVI</v>
      </c>
      <c r="R2573" s="403" t="s">
        <v>601</v>
      </c>
      <c r="S2573" s="403"/>
      <c r="T2573" s="403" t="str">
        <f>INDEX([1]CatGlob!$D:$D,MATCH($M2573,[1]CatGlob!$C:$C,0))</f>
        <v>DMGD</v>
      </c>
      <c r="U2573" s="403" t="s">
        <v>1293</v>
      </c>
      <c r="V2573" s="404" t="str">
        <f>INDEX([1]CatGlob!$F:$F,MATCH($M2573,[1]CatGlob!$C:$C,0))</f>
        <v>-</v>
      </c>
      <c r="W2573" s="405"/>
      <c r="X2573" s="406">
        <v>0</v>
      </c>
      <c r="Y2573" s="407">
        <v>0</v>
      </c>
      <c r="Z2573" s="408">
        <v>0</v>
      </c>
      <c r="AA2573" s="407">
        <v>0</v>
      </c>
      <c r="AB2573" s="408">
        <v>0</v>
      </c>
      <c r="AC2573" s="407">
        <v>0</v>
      </c>
      <c r="AD2573" s="408">
        <v>0</v>
      </c>
      <c r="AE2573" s="407">
        <v>0</v>
      </c>
      <c r="AF2573" s="408">
        <v>0</v>
      </c>
      <c r="AG2573" s="407">
        <v>0</v>
      </c>
      <c r="AI2573" s="406">
        <v>0</v>
      </c>
      <c r="AJ2573" s="407">
        <v>0</v>
      </c>
      <c r="AK2573" s="408">
        <v>0</v>
      </c>
      <c r="AL2573" s="407">
        <v>0</v>
      </c>
      <c r="AM2573" s="408">
        <v>0</v>
      </c>
      <c r="AN2573" s="407">
        <v>0</v>
      </c>
      <c r="AO2573" s="408">
        <v>0</v>
      </c>
      <c r="AP2573" s="407">
        <v>0</v>
      </c>
      <c r="AQ2573" s="408">
        <v>0</v>
      </c>
      <c r="AR2573" s="407">
        <v>0</v>
      </c>
      <c r="AT2573" s="406">
        <v>0</v>
      </c>
      <c r="AU2573" s="407">
        <v>0</v>
      </c>
      <c r="AV2573" s="408">
        <v>0</v>
      </c>
      <c r="AW2573" s="407">
        <v>0</v>
      </c>
      <c r="AX2573" s="408">
        <v>0</v>
      </c>
      <c r="AY2573" s="407">
        <v>0</v>
      </c>
      <c r="AZ2573" s="408">
        <v>0</v>
      </c>
      <c r="BA2573" s="407">
        <v>0</v>
      </c>
      <c r="BB2573" s="408">
        <v>0</v>
      </c>
      <c r="BC2573" s="407">
        <v>0</v>
      </c>
    </row>
    <row r="2574" spans="1:55" x14ac:dyDescent="0.35">
      <c r="A2574" s="385" t="str" cm="1">
        <f t="array" ref="A2574">IFERROR(_xlfn.IFS(AND(F2574="Renta Variable",O2574=1),IFERROR(MATCH(B2574,[1]RV_Det!C:C,0),"Rev"),AND(J2574="Corporativa",O2574=1,I2574="EM"),IFERROR(MATCH(B2574,[1]RF_Corps!B:B,0),"Rev"),AND(F2574="Alternativos",O2574=1),IFERROR(MATCH(B2574,[1]Rep4!C:C,0),"Rev")),"")</f>
        <v/>
      </c>
      <c r="B2574" s="394" t="s">
        <v>6802</v>
      </c>
      <c r="C2574" s="394" t="s">
        <v>6803</v>
      </c>
      <c r="D2574" s="395" t="s">
        <v>6804</v>
      </c>
      <c r="E2574" s="396" t="str">
        <f>IF(B2574="","",INDEX([1]CatGlob!$S:$S,IFERROR(MATCH(MID(B2574,7,1),[1]CatGlob!$R:$R,0),MATCH(MID(B2574,1,2),[1]CatGlob!$R:$R,0))))</f>
        <v>FUT</v>
      </c>
      <c r="F2574" s="397" t="s">
        <v>5303</v>
      </c>
      <c r="G2574" s="398" t="s">
        <v>442</v>
      </c>
      <c r="H2574" s="399" t="s">
        <v>6676</v>
      </c>
      <c r="I2574" s="399" t="s">
        <v>48</v>
      </c>
      <c r="J2574" s="399" t="s">
        <v>600</v>
      </c>
      <c r="K2574" s="396" t="s">
        <v>600</v>
      </c>
      <c r="L2574" s="400" t="str">
        <f>IF(ISERROR(MATCH(M2574,M$10:M2573,0)),M2574,"")</f>
        <v/>
      </c>
      <c r="M2574" s="401" t="str">
        <f>IF(B2574="","",IF(ISERROR(MATCH(F2574&amp;"_"&amp;G2574&amp;"_"&amp;H2574&amp;"_"&amp;I2574&amp;"_"&amp;J2574&amp;IF(K2574="","","_"&amp;K2574),[1]CatGlob!$B:$B,0)),F2574&amp;"_"&amp;G2574&amp;"_"&amp;H2574&amp;"_"&amp;I2574&amp;"_"&amp;J2574&amp;IF(K2574="","","_"&amp;K2574),INDEX([1]CatGlob!$C:$C,MATCH(F2574&amp;"_"&amp;G2574&amp;"_"&amp;H2574&amp;"_"&amp;I2574&amp;"_"&amp;J2574&amp;IF(K2574="","","_"&amp;K2574),[1]CatGlob!$B:$B,0))))</f>
        <v>DER_RF_FUT_US</v>
      </c>
      <c r="N2574" s="402" t="str">
        <f t="shared" si="81"/>
        <v/>
      </c>
      <c r="O2574" s="402" t="str">
        <f t="shared" si="80"/>
        <v/>
      </c>
      <c r="P2574" s="401" t="str">
        <f>IF(LEN(B2574)&gt;8,INDEX([1]CatGlob!$X:$X,MATCH(M2574,[1]CatGlob!$W:$W,0)),"")</f>
        <v>INTER</v>
      </c>
      <c r="Q2574" s="403" t="str">
        <f>INDEX([1]CatGlob!P:P,MATCH(M2574,[1]CatGlob!O:O,0))</f>
        <v>RVI</v>
      </c>
      <c r="R2574" s="403" t="s">
        <v>601</v>
      </c>
      <c r="S2574" s="403"/>
      <c r="T2574" s="403" t="str">
        <f>INDEX([1]CatGlob!$D:$D,MATCH($M2574,[1]CatGlob!$C:$C,0))</f>
        <v>DMGD</v>
      </c>
      <c r="U2574" s="403" t="s">
        <v>1293</v>
      </c>
      <c r="V2574" s="404" t="str">
        <f>INDEX([1]CatGlob!$F:$F,MATCH($M2574,[1]CatGlob!$C:$C,0))</f>
        <v>-</v>
      </c>
      <c r="W2574" s="405"/>
      <c r="X2574" s="406">
        <v>0</v>
      </c>
      <c r="Y2574" s="407">
        <v>0</v>
      </c>
      <c r="Z2574" s="408">
        <v>0</v>
      </c>
      <c r="AA2574" s="407">
        <v>0</v>
      </c>
      <c r="AB2574" s="408">
        <v>0</v>
      </c>
      <c r="AC2574" s="407">
        <v>0</v>
      </c>
      <c r="AD2574" s="408">
        <v>0</v>
      </c>
      <c r="AE2574" s="407">
        <v>0</v>
      </c>
      <c r="AF2574" s="408">
        <v>0</v>
      </c>
      <c r="AG2574" s="407">
        <v>0</v>
      </c>
      <c r="AI2574" s="406">
        <v>0</v>
      </c>
      <c r="AJ2574" s="407">
        <v>0</v>
      </c>
      <c r="AK2574" s="408">
        <v>0</v>
      </c>
      <c r="AL2574" s="407">
        <v>0</v>
      </c>
      <c r="AM2574" s="408">
        <v>0</v>
      </c>
      <c r="AN2574" s="407">
        <v>0</v>
      </c>
      <c r="AO2574" s="408">
        <v>0</v>
      </c>
      <c r="AP2574" s="407">
        <v>0</v>
      </c>
      <c r="AQ2574" s="408">
        <v>0</v>
      </c>
      <c r="AR2574" s="407">
        <v>0</v>
      </c>
      <c r="AT2574" s="406">
        <v>0</v>
      </c>
      <c r="AU2574" s="407">
        <v>0</v>
      </c>
      <c r="AV2574" s="408">
        <v>0</v>
      </c>
      <c r="AW2574" s="407">
        <v>0</v>
      </c>
      <c r="AX2574" s="408">
        <v>0</v>
      </c>
      <c r="AY2574" s="407">
        <v>0</v>
      </c>
      <c r="AZ2574" s="408">
        <v>0</v>
      </c>
      <c r="BA2574" s="407">
        <v>0</v>
      </c>
      <c r="BB2574" s="408">
        <v>0</v>
      </c>
      <c r="BC2574" s="407">
        <v>0</v>
      </c>
    </row>
    <row r="2575" spans="1:55" x14ac:dyDescent="0.35">
      <c r="A2575" s="385" t="str" cm="1">
        <f t="array" ref="A2575">IFERROR(_xlfn.IFS(AND(F2575="Renta Variable",O2575=1),IFERROR(MATCH(B2575,[1]RV_Det!C:C,0),"Rev"),AND(J2575="Corporativa",O2575=1,I2575="EM"),IFERROR(MATCH(B2575,[1]RF_Corps!B:B,0),"Rev"),AND(F2575="Alternativos",O2575=1),IFERROR(MATCH(B2575,[1]Rep4!C:C,0),"Rev")),"")</f>
        <v/>
      </c>
      <c r="B2575" s="394" t="s">
        <v>6805</v>
      </c>
      <c r="C2575" s="394" t="s">
        <v>6806</v>
      </c>
      <c r="D2575" s="395" t="s">
        <v>6807</v>
      </c>
      <c r="E2575" s="396" t="str">
        <f>IF(B2575="","",INDEX([1]CatGlob!$S:$S,IFERROR(MATCH(MID(B2575,7,1),[1]CatGlob!$R:$R,0),MATCH(MID(B2575,1,2),[1]CatGlob!$R:$R,0))))</f>
        <v>FUT</v>
      </c>
      <c r="F2575" s="397" t="s">
        <v>5303</v>
      </c>
      <c r="G2575" s="398" t="s">
        <v>442</v>
      </c>
      <c r="H2575" s="399" t="s">
        <v>6676</v>
      </c>
      <c r="I2575" s="399" t="s">
        <v>48</v>
      </c>
      <c r="J2575" s="399" t="s">
        <v>600</v>
      </c>
      <c r="K2575" s="396" t="s">
        <v>600</v>
      </c>
      <c r="L2575" s="400" t="str">
        <f>IF(ISERROR(MATCH(M2575,M$10:M2574,0)),M2575,"")</f>
        <v/>
      </c>
      <c r="M2575" s="401" t="str">
        <f>IF(B2575="","",IF(ISERROR(MATCH(F2575&amp;"_"&amp;G2575&amp;"_"&amp;H2575&amp;"_"&amp;I2575&amp;"_"&amp;J2575&amp;IF(K2575="","","_"&amp;K2575),[1]CatGlob!$B:$B,0)),F2575&amp;"_"&amp;G2575&amp;"_"&amp;H2575&amp;"_"&amp;I2575&amp;"_"&amp;J2575&amp;IF(K2575="","","_"&amp;K2575),INDEX([1]CatGlob!$C:$C,MATCH(F2575&amp;"_"&amp;G2575&amp;"_"&amp;H2575&amp;"_"&amp;I2575&amp;"_"&amp;J2575&amp;IF(K2575="","","_"&amp;K2575),[1]CatGlob!$B:$B,0))))</f>
        <v>DER_RF_FUT_US</v>
      </c>
      <c r="N2575" s="402" t="str">
        <f t="shared" si="81"/>
        <v/>
      </c>
      <c r="O2575" s="402" t="str">
        <f t="shared" si="80"/>
        <v/>
      </c>
      <c r="P2575" s="401" t="str">
        <f>IF(LEN(B2575)&gt;8,INDEX([1]CatGlob!$X:$X,MATCH(M2575,[1]CatGlob!$W:$W,0)),"")</f>
        <v>INTER</v>
      </c>
      <c r="Q2575" s="403" t="str">
        <f>INDEX([1]CatGlob!P:P,MATCH(M2575,[1]CatGlob!O:O,0))</f>
        <v>RVI</v>
      </c>
      <c r="R2575" s="403" t="s">
        <v>601</v>
      </c>
      <c r="S2575" s="403"/>
      <c r="T2575" s="403" t="str">
        <f>INDEX([1]CatGlob!$D:$D,MATCH($M2575,[1]CatGlob!$C:$C,0))</f>
        <v>DMGD</v>
      </c>
      <c r="U2575" s="403" t="s">
        <v>1293</v>
      </c>
      <c r="V2575" s="404" t="str">
        <f>INDEX([1]CatGlob!$F:$F,MATCH($M2575,[1]CatGlob!$C:$C,0))</f>
        <v>-</v>
      </c>
      <c r="W2575" s="405"/>
      <c r="X2575" s="406">
        <v>0</v>
      </c>
      <c r="Y2575" s="407">
        <v>0</v>
      </c>
      <c r="Z2575" s="408">
        <v>0</v>
      </c>
      <c r="AA2575" s="407">
        <v>0</v>
      </c>
      <c r="AB2575" s="408">
        <v>0</v>
      </c>
      <c r="AC2575" s="407">
        <v>0</v>
      </c>
      <c r="AD2575" s="408">
        <v>0</v>
      </c>
      <c r="AE2575" s="407">
        <v>0</v>
      </c>
      <c r="AF2575" s="408">
        <v>0</v>
      </c>
      <c r="AG2575" s="407">
        <v>0</v>
      </c>
      <c r="AI2575" s="406">
        <v>0</v>
      </c>
      <c r="AJ2575" s="407">
        <v>0</v>
      </c>
      <c r="AK2575" s="408">
        <v>0</v>
      </c>
      <c r="AL2575" s="407">
        <v>0</v>
      </c>
      <c r="AM2575" s="408">
        <v>0</v>
      </c>
      <c r="AN2575" s="407">
        <v>0</v>
      </c>
      <c r="AO2575" s="408">
        <v>0</v>
      </c>
      <c r="AP2575" s="407">
        <v>0</v>
      </c>
      <c r="AQ2575" s="408">
        <v>0</v>
      </c>
      <c r="AR2575" s="407">
        <v>0</v>
      </c>
      <c r="AT2575" s="406">
        <v>0</v>
      </c>
      <c r="AU2575" s="407">
        <v>0</v>
      </c>
      <c r="AV2575" s="408">
        <v>0</v>
      </c>
      <c r="AW2575" s="407">
        <v>0</v>
      </c>
      <c r="AX2575" s="408">
        <v>0</v>
      </c>
      <c r="AY2575" s="407">
        <v>0</v>
      </c>
      <c r="AZ2575" s="408">
        <v>0</v>
      </c>
      <c r="BA2575" s="407">
        <v>0</v>
      </c>
      <c r="BB2575" s="408">
        <v>0</v>
      </c>
      <c r="BC2575" s="407">
        <v>0</v>
      </c>
    </row>
    <row r="2576" spans="1:55" x14ac:dyDescent="0.35">
      <c r="A2576" s="385" t="str" cm="1">
        <f t="array" ref="A2576">IFERROR(_xlfn.IFS(AND(F2576="Renta Variable",O2576=1),IFERROR(MATCH(B2576,[1]RV_Det!C:C,0),"Rev"),AND(J2576="Corporativa",O2576=1,I2576="EM"),IFERROR(MATCH(B2576,[1]RF_Corps!B:B,0),"Rev"),AND(F2576="Alternativos",O2576=1),IFERROR(MATCH(B2576,[1]Rep4!C:C,0),"Rev")),"")</f>
        <v/>
      </c>
      <c r="B2576" s="394" t="s">
        <v>6808</v>
      </c>
      <c r="C2576" s="394" t="s">
        <v>6809</v>
      </c>
      <c r="D2576" s="395" t="s">
        <v>6810</v>
      </c>
      <c r="E2576" s="396" t="str">
        <f>IF(B2576="","",INDEX([1]CatGlob!$S:$S,IFERROR(MATCH(MID(B2576,7,1),[1]CatGlob!$R:$R,0),MATCH(MID(B2576,1,2),[1]CatGlob!$R:$R,0))))</f>
        <v>FUT</v>
      </c>
      <c r="F2576" s="397" t="s">
        <v>5303</v>
      </c>
      <c r="G2576" s="398" t="s">
        <v>442</v>
      </c>
      <c r="H2576" s="399" t="s">
        <v>6676</v>
      </c>
      <c r="I2576" s="399" t="s">
        <v>48</v>
      </c>
      <c r="J2576" s="399" t="s">
        <v>600</v>
      </c>
      <c r="K2576" s="396" t="s">
        <v>600</v>
      </c>
      <c r="L2576" s="400" t="str">
        <f>IF(ISERROR(MATCH(M2576,M$10:M2575,0)),M2576,"")</f>
        <v/>
      </c>
      <c r="M2576" s="401" t="str">
        <f>IF(B2576="","",IF(ISERROR(MATCH(F2576&amp;"_"&amp;G2576&amp;"_"&amp;H2576&amp;"_"&amp;I2576&amp;"_"&amp;J2576&amp;IF(K2576="","","_"&amp;K2576),[1]CatGlob!$B:$B,0)),F2576&amp;"_"&amp;G2576&amp;"_"&amp;H2576&amp;"_"&amp;I2576&amp;"_"&amp;J2576&amp;IF(K2576="","","_"&amp;K2576),INDEX([1]CatGlob!$C:$C,MATCH(F2576&amp;"_"&amp;G2576&amp;"_"&amp;H2576&amp;"_"&amp;I2576&amp;"_"&amp;J2576&amp;IF(K2576="","","_"&amp;K2576),[1]CatGlob!$B:$B,0))))</f>
        <v>DER_RF_FUT_US</v>
      </c>
      <c r="N2576" s="402" t="str">
        <f t="shared" si="81"/>
        <v/>
      </c>
      <c r="O2576" s="402" t="str">
        <f t="shared" si="80"/>
        <v/>
      </c>
      <c r="P2576" s="401" t="str">
        <f>IF(LEN(B2576)&gt;8,INDEX([1]CatGlob!$X:$X,MATCH(M2576,[1]CatGlob!$W:$W,0)),"")</f>
        <v>INTER</v>
      </c>
      <c r="Q2576" s="403" t="str">
        <f>INDEX([1]CatGlob!P:P,MATCH(M2576,[1]CatGlob!O:O,0))</f>
        <v>RVI</v>
      </c>
      <c r="R2576" s="403" t="s">
        <v>601</v>
      </c>
      <c r="S2576" s="403"/>
      <c r="T2576" s="403" t="str">
        <f>INDEX([1]CatGlob!$D:$D,MATCH($M2576,[1]CatGlob!$C:$C,0))</f>
        <v>DMGD</v>
      </c>
      <c r="U2576" s="403" t="s">
        <v>1293</v>
      </c>
      <c r="V2576" s="404" t="str">
        <f>INDEX([1]CatGlob!$F:$F,MATCH($M2576,[1]CatGlob!$C:$C,0))</f>
        <v>-</v>
      </c>
      <c r="W2576" s="405"/>
      <c r="X2576" s="406">
        <v>0</v>
      </c>
      <c r="Y2576" s="407">
        <v>0</v>
      </c>
      <c r="Z2576" s="408">
        <v>0</v>
      </c>
      <c r="AA2576" s="407">
        <v>0</v>
      </c>
      <c r="AB2576" s="408">
        <v>0</v>
      </c>
      <c r="AC2576" s="407">
        <v>0</v>
      </c>
      <c r="AD2576" s="408">
        <v>0</v>
      </c>
      <c r="AE2576" s="407">
        <v>0</v>
      </c>
      <c r="AF2576" s="408">
        <v>0</v>
      </c>
      <c r="AG2576" s="407">
        <v>0</v>
      </c>
      <c r="AI2576" s="406">
        <v>0</v>
      </c>
      <c r="AJ2576" s="407">
        <v>0</v>
      </c>
      <c r="AK2576" s="408">
        <v>0</v>
      </c>
      <c r="AL2576" s="407">
        <v>0</v>
      </c>
      <c r="AM2576" s="408">
        <v>0</v>
      </c>
      <c r="AN2576" s="407">
        <v>0</v>
      </c>
      <c r="AO2576" s="408">
        <v>0</v>
      </c>
      <c r="AP2576" s="407">
        <v>0</v>
      </c>
      <c r="AQ2576" s="408">
        <v>0</v>
      </c>
      <c r="AR2576" s="407">
        <v>0</v>
      </c>
      <c r="AT2576" s="406">
        <v>0</v>
      </c>
      <c r="AU2576" s="407">
        <v>0</v>
      </c>
      <c r="AV2576" s="408">
        <v>0</v>
      </c>
      <c r="AW2576" s="407">
        <v>0</v>
      </c>
      <c r="AX2576" s="408">
        <v>0</v>
      </c>
      <c r="AY2576" s="407">
        <v>0</v>
      </c>
      <c r="AZ2576" s="408">
        <v>0</v>
      </c>
      <c r="BA2576" s="407">
        <v>0</v>
      </c>
      <c r="BB2576" s="408">
        <v>0</v>
      </c>
      <c r="BC2576" s="407">
        <v>0</v>
      </c>
    </row>
    <row r="2577" spans="1:55" x14ac:dyDescent="0.35">
      <c r="A2577" s="385" t="str" cm="1">
        <f t="array" ref="A2577">IFERROR(_xlfn.IFS(AND(F2577="Renta Variable",O2577=1),IFERROR(MATCH(B2577,[1]RV_Det!C:C,0),"Rev"),AND(J2577="Corporativa",O2577=1,I2577="EM"),IFERROR(MATCH(B2577,[1]RF_Corps!B:B,0),"Rev"),AND(F2577="Alternativos",O2577=1),IFERROR(MATCH(B2577,[1]Rep4!C:C,0),"Rev")),"")</f>
        <v/>
      </c>
      <c r="B2577" s="394" t="s">
        <v>6811</v>
      </c>
      <c r="C2577" s="394" t="s">
        <v>6812</v>
      </c>
      <c r="D2577" s="395" t="s">
        <v>6813</v>
      </c>
      <c r="E2577" s="396" t="str">
        <f>IF(B2577="","",INDEX([1]CatGlob!$S:$S,IFERROR(MATCH(MID(B2577,7,1),[1]CatGlob!$R:$R,0),MATCH(MID(B2577,1,2),[1]CatGlob!$R:$R,0))))</f>
        <v>FUT</v>
      </c>
      <c r="F2577" s="397" t="s">
        <v>5303</v>
      </c>
      <c r="G2577" s="398" t="s">
        <v>442</v>
      </c>
      <c r="H2577" s="399" t="s">
        <v>6676</v>
      </c>
      <c r="I2577" s="399" t="s">
        <v>48</v>
      </c>
      <c r="J2577" s="399" t="s">
        <v>600</v>
      </c>
      <c r="K2577" s="396" t="s">
        <v>600</v>
      </c>
      <c r="L2577" s="400" t="str">
        <f>IF(ISERROR(MATCH(M2577,M$10:M2576,0)),M2577,"")</f>
        <v/>
      </c>
      <c r="M2577" s="401" t="str">
        <f>IF(B2577="","",IF(ISERROR(MATCH(F2577&amp;"_"&amp;G2577&amp;"_"&amp;H2577&amp;"_"&amp;I2577&amp;"_"&amp;J2577&amp;IF(K2577="","","_"&amp;K2577),[1]CatGlob!$B:$B,0)),F2577&amp;"_"&amp;G2577&amp;"_"&amp;H2577&amp;"_"&amp;I2577&amp;"_"&amp;J2577&amp;IF(K2577="","","_"&amp;K2577),INDEX([1]CatGlob!$C:$C,MATCH(F2577&amp;"_"&amp;G2577&amp;"_"&amp;H2577&amp;"_"&amp;I2577&amp;"_"&amp;J2577&amp;IF(K2577="","","_"&amp;K2577),[1]CatGlob!$B:$B,0))))</f>
        <v>DER_RF_FUT_US</v>
      </c>
      <c r="N2577" s="402" t="str">
        <f t="shared" si="81"/>
        <v/>
      </c>
      <c r="O2577" s="402" t="str">
        <f t="shared" si="80"/>
        <v/>
      </c>
      <c r="P2577" s="401" t="str">
        <f>IF(LEN(B2577)&gt;8,INDEX([1]CatGlob!$X:$X,MATCH(M2577,[1]CatGlob!$W:$W,0)),"")</f>
        <v>INTER</v>
      </c>
      <c r="Q2577" s="403" t="str">
        <f>INDEX([1]CatGlob!P:P,MATCH(M2577,[1]CatGlob!O:O,0))</f>
        <v>RVI</v>
      </c>
      <c r="R2577" s="403" t="s">
        <v>601</v>
      </c>
      <c r="S2577" s="403"/>
      <c r="T2577" s="403" t="str">
        <f>INDEX([1]CatGlob!$D:$D,MATCH($M2577,[1]CatGlob!$C:$C,0))</f>
        <v>DMGD</v>
      </c>
      <c r="U2577" s="403" t="s">
        <v>1293</v>
      </c>
      <c r="V2577" s="404" t="str">
        <f>INDEX([1]CatGlob!$F:$F,MATCH($M2577,[1]CatGlob!$C:$C,0))</f>
        <v>-</v>
      </c>
      <c r="W2577" s="405"/>
      <c r="X2577" s="406">
        <v>0</v>
      </c>
      <c r="Y2577" s="407">
        <v>0</v>
      </c>
      <c r="Z2577" s="408">
        <v>0</v>
      </c>
      <c r="AA2577" s="407">
        <v>0</v>
      </c>
      <c r="AB2577" s="408">
        <v>0</v>
      </c>
      <c r="AC2577" s="407">
        <v>0</v>
      </c>
      <c r="AD2577" s="408">
        <v>0</v>
      </c>
      <c r="AE2577" s="407">
        <v>0</v>
      </c>
      <c r="AF2577" s="408">
        <v>0</v>
      </c>
      <c r="AG2577" s="407">
        <v>0</v>
      </c>
      <c r="AI2577" s="406">
        <v>0</v>
      </c>
      <c r="AJ2577" s="407">
        <v>0</v>
      </c>
      <c r="AK2577" s="408">
        <v>0</v>
      </c>
      <c r="AL2577" s="407">
        <v>0</v>
      </c>
      <c r="AM2577" s="408">
        <v>0</v>
      </c>
      <c r="AN2577" s="407">
        <v>0</v>
      </c>
      <c r="AO2577" s="408">
        <v>0</v>
      </c>
      <c r="AP2577" s="407">
        <v>0</v>
      </c>
      <c r="AQ2577" s="408">
        <v>0</v>
      </c>
      <c r="AR2577" s="407">
        <v>0</v>
      </c>
      <c r="AT2577" s="406">
        <v>0</v>
      </c>
      <c r="AU2577" s="407">
        <v>0</v>
      </c>
      <c r="AV2577" s="408">
        <v>0</v>
      </c>
      <c r="AW2577" s="407">
        <v>0</v>
      </c>
      <c r="AX2577" s="408">
        <v>0</v>
      </c>
      <c r="AY2577" s="407">
        <v>0</v>
      </c>
      <c r="AZ2577" s="408">
        <v>0</v>
      </c>
      <c r="BA2577" s="407">
        <v>0</v>
      </c>
      <c r="BB2577" s="408">
        <v>0</v>
      </c>
      <c r="BC2577" s="407">
        <v>0</v>
      </c>
    </row>
    <row r="2578" spans="1:55" x14ac:dyDescent="0.35">
      <c r="A2578" s="385" t="str" cm="1">
        <f t="array" ref="A2578">IFERROR(_xlfn.IFS(AND(F2578="Renta Variable",O2578=1),IFERROR(MATCH(B2578,[1]RV_Det!C:C,0),"Rev"),AND(J2578="Corporativa",O2578=1,I2578="EM"),IFERROR(MATCH(B2578,[1]RF_Corps!B:B,0),"Rev"),AND(F2578="Alternativos",O2578=1),IFERROR(MATCH(B2578,[1]Rep4!C:C,0),"Rev")),"")</f>
        <v/>
      </c>
      <c r="B2578" s="394" t="s">
        <v>6814</v>
      </c>
      <c r="C2578" s="394" t="s">
        <v>6815</v>
      </c>
      <c r="D2578" s="395" t="s">
        <v>6813</v>
      </c>
      <c r="E2578" s="396" t="str">
        <f>IF(B2578="","",INDEX([1]CatGlob!$S:$S,IFERROR(MATCH(MID(B2578,7,1),[1]CatGlob!$R:$R,0),MATCH(MID(B2578,1,2),[1]CatGlob!$R:$R,0))))</f>
        <v>FUT</v>
      </c>
      <c r="F2578" s="397" t="s">
        <v>5303</v>
      </c>
      <c r="G2578" s="398" t="s">
        <v>442</v>
      </c>
      <c r="H2578" s="399" t="s">
        <v>6676</v>
      </c>
      <c r="I2578" s="399" t="s">
        <v>48</v>
      </c>
      <c r="J2578" s="399" t="s">
        <v>600</v>
      </c>
      <c r="K2578" s="396" t="s">
        <v>600</v>
      </c>
      <c r="L2578" s="400" t="str">
        <f>IF(ISERROR(MATCH(M2578,M$10:M2577,0)),M2578,"")</f>
        <v/>
      </c>
      <c r="M2578" s="401" t="str">
        <f>IF(B2578="","",IF(ISERROR(MATCH(F2578&amp;"_"&amp;G2578&amp;"_"&amp;H2578&amp;"_"&amp;I2578&amp;"_"&amp;J2578&amp;IF(K2578="","","_"&amp;K2578),[1]CatGlob!$B:$B,0)),F2578&amp;"_"&amp;G2578&amp;"_"&amp;H2578&amp;"_"&amp;I2578&amp;"_"&amp;J2578&amp;IF(K2578="","","_"&amp;K2578),INDEX([1]CatGlob!$C:$C,MATCH(F2578&amp;"_"&amp;G2578&amp;"_"&amp;H2578&amp;"_"&amp;I2578&amp;"_"&amp;J2578&amp;IF(K2578="","","_"&amp;K2578),[1]CatGlob!$B:$B,0))))</f>
        <v>DER_RF_FUT_US</v>
      </c>
      <c r="N2578" s="402" t="str">
        <f t="shared" si="81"/>
        <v/>
      </c>
      <c r="O2578" s="402" t="str">
        <f t="shared" si="80"/>
        <v/>
      </c>
      <c r="P2578" s="401" t="str">
        <f>IF(LEN(B2578)&gt;8,INDEX([1]CatGlob!$X:$X,MATCH(M2578,[1]CatGlob!$W:$W,0)),"")</f>
        <v>INTER</v>
      </c>
      <c r="Q2578" s="403" t="str">
        <f>INDEX([1]CatGlob!P:P,MATCH(M2578,[1]CatGlob!O:O,0))</f>
        <v>RVI</v>
      </c>
      <c r="R2578" s="403" t="s">
        <v>601</v>
      </c>
      <c r="S2578" s="403"/>
      <c r="T2578" s="403" t="str">
        <f>INDEX([1]CatGlob!$D:$D,MATCH($M2578,[1]CatGlob!$C:$C,0))</f>
        <v>DMGD</v>
      </c>
      <c r="U2578" s="403" t="s">
        <v>1293</v>
      </c>
      <c r="V2578" s="404" t="str">
        <f>INDEX([1]CatGlob!$F:$F,MATCH($M2578,[1]CatGlob!$C:$C,0))</f>
        <v>-</v>
      </c>
      <c r="W2578" s="405"/>
      <c r="X2578" s="406">
        <v>0</v>
      </c>
      <c r="Y2578" s="407">
        <v>0</v>
      </c>
      <c r="Z2578" s="408">
        <v>0</v>
      </c>
      <c r="AA2578" s="407">
        <v>0</v>
      </c>
      <c r="AB2578" s="408">
        <v>0</v>
      </c>
      <c r="AC2578" s="407">
        <v>0</v>
      </c>
      <c r="AD2578" s="408">
        <v>0</v>
      </c>
      <c r="AE2578" s="407">
        <v>0</v>
      </c>
      <c r="AF2578" s="408">
        <v>0</v>
      </c>
      <c r="AG2578" s="407">
        <v>0</v>
      </c>
      <c r="AI2578" s="406">
        <v>0</v>
      </c>
      <c r="AJ2578" s="407">
        <v>0</v>
      </c>
      <c r="AK2578" s="408">
        <v>0</v>
      </c>
      <c r="AL2578" s="407">
        <v>0</v>
      </c>
      <c r="AM2578" s="408">
        <v>0</v>
      </c>
      <c r="AN2578" s="407">
        <v>0</v>
      </c>
      <c r="AO2578" s="408">
        <v>0</v>
      </c>
      <c r="AP2578" s="407">
        <v>0</v>
      </c>
      <c r="AQ2578" s="408">
        <v>0</v>
      </c>
      <c r="AR2578" s="407">
        <v>0</v>
      </c>
      <c r="AT2578" s="406">
        <v>0</v>
      </c>
      <c r="AU2578" s="407">
        <v>0</v>
      </c>
      <c r="AV2578" s="408">
        <v>0</v>
      </c>
      <c r="AW2578" s="407">
        <v>0</v>
      </c>
      <c r="AX2578" s="408">
        <v>0</v>
      </c>
      <c r="AY2578" s="407">
        <v>0</v>
      </c>
      <c r="AZ2578" s="408">
        <v>0</v>
      </c>
      <c r="BA2578" s="407">
        <v>0</v>
      </c>
      <c r="BB2578" s="408">
        <v>0</v>
      </c>
      <c r="BC2578" s="407">
        <v>0</v>
      </c>
    </row>
    <row r="2579" spans="1:55" x14ac:dyDescent="0.35">
      <c r="A2579" s="385" t="str" cm="1">
        <f t="array" ref="A2579">IFERROR(_xlfn.IFS(AND(F2579="Renta Variable",O2579=1),IFERROR(MATCH(B2579,[1]RV_Det!C:C,0),"Rev"),AND(J2579="Corporativa",O2579=1,I2579="EM"),IFERROR(MATCH(B2579,[1]RF_Corps!B:B,0),"Rev"),AND(F2579="Alternativos",O2579=1),IFERROR(MATCH(B2579,[1]Rep4!C:C,0),"Rev")),"")</f>
        <v/>
      </c>
      <c r="B2579" s="394" t="s">
        <v>6816</v>
      </c>
      <c r="C2579" s="394" t="s">
        <v>6817</v>
      </c>
      <c r="D2579" s="395" t="s">
        <v>6818</v>
      </c>
      <c r="E2579" s="396" t="str">
        <f>IF(B2579="","",INDEX([1]CatGlob!$S:$S,IFERROR(MATCH(MID(B2579,7,1),[1]CatGlob!$R:$R,0),MATCH(MID(B2579,1,2),[1]CatGlob!$R:$R,0))))</f>
        <v>FUT</v>
      </c>
      <c r="F2579" s="397" t="s">
        <v>5303</v>
      </c>
      <c r="G2579" s="398" t="s">
        <v>442</v>
      </c>
      <c r="H2579" s="399" t="s">
        <v>6676</v>
      </c>
      <c r="I2579" s="399" t="s">
        <v>48</v>
      </c>
      <c r="J2579" s="399" t="s">
        <v>600</v>
      </c>
      <c r="K2579" s="396" t="s">
        <v>600</v>
      </c>
      <c r="L2579" s="400" t="str">
        <f>IF(ISERROR(MATCH(M2579,M$10:M2578,0)),M2579,"")</f>
        <v/>
      </c>
      <c r="M2579" s="401" t="str">
        <f>IF(B2579="","",IF(ISERROR(MATCH(F2579&amp;"_"&amp;G2579&amp;"_"&amp;H2579&amp;"_"&amp;I2579&amp;"_"&amp;J2579&amp;IF(K2579="","","_"&amp;K2579),[1]CatGlob!$B:$B,0)),F2579&amp;"_"&amp;G2579&amp;"_"&amp;H2579&amp;"_"&amp;I2579&amp;"_"&amp;J2579&amp;IF(K2579="","","_"&amp;K2579),INDEX([1]CatGlob!$C:$C,MATCH(F2579&amp;"_"&amp;G2579&amp;"_"&amp;H2579&amp;"_"&amp;I2579&amp;"_"&amp;J2579&amp;IF(K2579="","","_"&amp;K2579),[1]CatGlob!$B:$B,0))))</f>
        <v>DER_RF_FUT_US</v>
      </c>
      <c r="N2579" s="402" t="str">
        <f t="shared" si="81"/>
        <v/>
      </c>
      <c r="O2579" s="402" t="str">
        <f t="shared" si="80"/>
        <v/>
      </c>
      <c r="P2579" s="401" t="str">
        <f>IF(LEN(B2579)&gt;8,INDEX([1]CatGlob!$X:$X,MATCH(M2579,[1]CatGlob!$W:$W,0)),"")</f>
        <v>INTER</v>
      </c>
      <c r="Q2579" s="403" t="str">
        <f>INDEX([1]CatGlob!P:P,MATCH(M2579,[1]CatGlob!O:O,0))</f>
        <v>RVI</v>
      </c>
      <c r="R2579" s="403" t="s">
        <v>601</v>
      </c>
      <c r="S2579" s="403"/>
      <c r="T2579" s="403" t="str">
        <f>INDEX([1]CatGlob!$D:$D,MATCH($M2579,[1]CatGlob!$C:$C,0))</f>
        <v>DMGD</v>
      </c>
      <c r="U2579" s="403" t="s">
        <v>1293</v>
      </c>
      <c r="V2579" s="404" t="str">
        <f>INDEX([1]CatGlob!$F:$F,MATCH($M2579,[1]CatGlob!$C:$C,0))</f>
        <v>-</v>
      </c>
      <c r="W2579" s="405"/>
      <c r="X2579" s="406">
        <v>0</v>
      </c>
      <c r="Y2579" s="407">
        <v>0</v>
      </c>
      <c r="Z2579" s="408">
        <v>0</v>
      </c>
      <c r="AA2579" s="407">
        <v>0</v>
      </c>
      <c r="AB2579" s="408">
        <v>0</v>
      </c>
      <c r="AC2579" s="407">
        <v>0</v>
      </c>
      <c r="AD2579" s="408">
        <v>0</v>
      </c>
      <c r="AE2579" s="407">
        <v>0</v>
      </c>
      <c r="AF2579" s="408">
        <v>0</v>
      </c>
      <c r="AG2579" s="407">
        <v>0</v>
      </c>
      <c r="AI2579" s="406">
        <v>0</v>
      </c>
      <c r="AJ2579" s="407">
        <v>0</v>
      </c>
      <c r="AK2579" s="408">
        <v>0</v>
      </c>
      <c r="AL2579" s="407">
        <v>0</v>
      </c>
      <c r="AM2579" s="408">
        <v>0</v>
      </c>
      <c r="AN2579" s="407">
        <v>0</v>
      </c>
      <c r="AO2579" s="408">
        <v>0</v>
      </c>
      <c r="AP2579" s="407">
        <v>0</v>
      </c>
      <c r="AQ2579" s="408">
        <v>0</v>
      </c>
      <c r="AR2579" s="407">
        <v>0</v>
      </c>
      <c r="AT2579" s="406">
        <v>0</v>
      </c>
      <c r="AU2579" s="407">
        <v>0</v>
      </c>
      <c r="AV2579" s="408">
        <v>0</v>
      </c>
      <c r="AW2579" s="407">
        <v>0</v>
      </c>
      <c r="AX2579" s="408">
        <v>0</v>
      </c>
      <c r="AY2579" s="407">
        <v>0</v>
      </c>
      <c r="AZ2579" s="408">
        <v>0</v>
      </c>
      <c r="BA2579" s="407">
        <v>0</v>
      </c>
      <c r="BB2579" s="408">
        <v>0</v>
      </c>
      <c r="BC2579" s="407">
        <v>0</v>
      </c>
    </row>
    <row r="2580" spans="1:55" x14ac:dyDescent="0.35">
      <c r="A2580" s="385" t="str" cm="1">
        <f t="array" ref="A2580">IFERROR(_xlfn.IFS(AND(F2580="Renta Variable",O2580=1),IFERROR(MATCH(B2580,[1]RV_Det!C:C,0),"Rev"),AND(J2580="Corporativa",O2580=1,I2580="EM"),IFERROR(MATCH(B2580,[1]RF_Corps!B:B,0),"Rev"),AND(F2580="Alternativos",O2580=1),IFERROR(MATCH(B2580,[1]Rep4!C:C,0),"Rev")),"")</f>
        <v/>
      </c>
      <c r="B2580" s="394" t="s">
        <v>6819</v>
      </c>
      <c r="C2580" s="394" t="s">
        <v>6820</v>
      </c>
      <c r="D2580" s="395" t="s">
        <v>6821</v>
      </c>
      <c r="E2580" s="396" t="str">
        <f>IF(B2580="","",INDEX([1]CatGlob!$S:$S,IFERROR(MATCH(MID(B2580,7,1),[1]CatGlob!$R:$R,0),MATCH(MID(B2580,1,2),[1]CatGlob!$R:$R,0))))</f>
        <v>FUT</v>
      </c>
      <c r="F2580" s="397" t="s">
        <v>5303</v>
      </c>
      <c r="G2580" s="398" t="s">
        <v>442</v>
      </c>
      <c r="H2580" s="399" t="s">
        <v>6676</v>
      </c>
      <c r="I2580" s="399" t="s">
        <v>48</v>
      </c>
      <c r="J2580" s="399" t="s">
        <v>600</v>
      </c>
      <c r="K2580" s="396" t="s">
        <v>600</v>
      </c>
      <c r="L2580" s="400" t="str">
        <f>IF(ISERROR(MATCH(M2580,M$10:M2579,0)),M2580,"")</f>
        <v/>
      </c>
      <c r="M2580" s="401" t="str">
        <f>IF(B2580="","",IF(ISERROR(MATCH(F2580&amp;"_"&amp;G2580&amp;"_"&amp;H2580&amp;"_"&amp;I2580&amp;"_"&amp;J2580&amp;IF(K2580="","","_"&amp;K2580),[1]CatGlob!$B:$B,0)),F2580&amp;"_"&amp;G2580&amp;"_"&amp;H2580&amp;"_"&amp;I2580&amp;"_"&amp;J2580&amp;IF(K2580="","","_"&amp;K2580),INDEX([1]CatGlob!$C:$C,MATCH(F2580&amp;"_"&amp;G2580&amp;"_"&amp;H2580&amp;"_"&amp;I2580&amp;"_"&amp;J2580&amp;IF(K2580="","","_"&amp;K2580),[1]CatGlob!$B:$B,0))))</f>
        <v>DER_RF_FUT_US</v>
      </c>
      <c r="N2580" s="402" t="str">
        <f t="shared" si="81"/>
        <v/>
      </c>
      <c r="O2580" s="402" t="str">
        <f t="shared" si="80"/>
        <v/>
      </c>
      <c r="P2580" s="401" t="str">
        <f>IF(LEN(B2580)&gt;8,INDEX([1]CatGlob!$X:$X,MATCH(M2580,[1]CatGlob!$W:$W,0)),"")</f>
        <v>INTER</v>
      </c>
      <c r="Q2580" s="403" t="str">
        <f>INDEX([1]CatGlob!P:P,MATCH(M2580,[1]CatGlob!O:O,0))</f>
        <v>RVI</v>
      </c>
      <c r="R2580" s="403" t="s">
        <v>601</v>
      </c>
      <c r="S2580" s="403"/>
      <c r="T2580" s="403" t="str">
        <f>INDEX([1]CatGlob!$D:$D,MATCH($M2580,[1]CatGlob!$C:$C,0))</f>
        <v>DMGD</v>
      </c>
      <c r="U2580" s="403" t="s">
        <v>1293</v>
      </c>
      <c r="V2580" s="404" t="str">
        <f>INDEX([1]CatGlob!$F:$F,MATCH($M2580,[1]CatGlob!$C:$C,0))</f>
        <v>-</v>
      </c>
      <c r="W2580" s="405"/>
      <c r="X2580" s="406">
        <v>0</v>
      </c>
      <c r="Y2580" s="407">
        <v>0</v>
      </c>
      <c r="Z2580" s="408">
        <v>0</v>
      </c>
      <c r="AA2580" s="407">
        <v>0</v>
      </c>
      <c r="AB2580" s="408">
        <v>0</v>
      </c>
      <c r="AC2580" s="407">
        <v>0</v>
      </c>
      <c r="AD2580" s="408">
        <v>0</v>
      </c>
      <c r="AE2580" s="407">
        <v>0</v>
      </c>
      <c r="AF2580" s="408">
        <v>0</v>
      </c>
      <c r="AG2580" s="407">
        <v>0</v>
      </c>
      <c r="AI2580" s="406">
        <v>0</v>
      </c>
      <c r="AJ2580" s="407">
        <v>0</v>
      </c>
      <c r="AK2580" s="408">
        <v>0</v>
      </c>
      <c r="AL2580" s="407">
        <v>0</v>
      </c>
      <c r="AM2580" s="408">
        <v>0</v>
      </c>
      <c r="AN2580" s="407">
        <v>0</v>
      </c>
      <c r="AO2580" s="408">
        <v>0</v>
      </c>
      <c r="AP2580" s="407">
        <v>0</v>
      </c>
      <c r="AQ2580" s="408">
        <v>0</v>
      </c>
      <c r="AR2580" s="407">
        <v>0</v>
      </c>
      <c r="AT2580" s="406">
        <v>0</v>
      </c>
      <c r="AU2580" s="407">
        <v>0</v>
      </c>
      <c r="AV2580" s="408">
        <v>0</v>
      </c>
      <c r="AW2580" s="407">
        <v>0</v>
      </c>
      <c r="AX2580" s="408">
        <v>0</v>
      </c>
      <c r="AY2580" s="407">
        <v>0</v>
      </c>
      <c r="AZ2580" s="408">
        <v>0</v>
      </c>
      <c r="BA2580" s="407">
        <v>0</v>
      </c>
      <c r="BB2580" s="408">
        <v>0</v>
      </c>
      <c r="BC2580" s="407">
        <v>0</v>
      </c>
    </row>
    <row r="2581" spans="1:55" x14ac:dyDescent="0.35">
      <c r="A2581" s="385"/>
      <c r="W2581" s="405"/>
    </row>
    <row r="2582" spans="1:55" x14ac:dyDescent="0.35">
      <c r="B2582" s="396" t="s">
        <v>6822</v>
      </c>
      <c r="C2582" s="396" t="s">
        <v>6822</v>
      </c>
      <c r="D2582" s="396"/>
      <c r="E2582" s="396"/>
      <c r="F2582" s="397" t="s">
        <v>26</v>
      </c>
      <c r="G2582" s="398" t="s">
        <v>358</v>
      </c>
      <c r="H2582" s="399" t="s">
        <v>383</v>
      </c>
      <c r="M2582" s="401" t="str">
        <f t="shared" ref="M2582:M2633" si="82">+Q2582&amp;"_"&amp;G2582&amp;"_"&amp;H2582</f>
        <v>M_EM_PEN</v>
      </c>
      <c r="P2582" s="401" t="str">
        <f>IF(LEN(B2582)&gt;8,INDEX([1]CatGlob!$X:$X,MATCH(M2582,[1]CatGlob!$W:$W,0)),"")</f>
        <v/>
      </c>
      <c r="Q2582" s="403" t="s">
        <v>373</v>
      </c>
      <c r="R2582" s="403"/>
      <c r="S2582" s="403"/>
      <c r="T2582" s="403" t="s">
        <v>383</v>
      </c>
      <c r="U2582" s="403"/>
      <c r="V2582" s="404" t="s">
        <v>25</v>
      </c>
      <c r="X2582" s="406">
        <v>0.68807828285987005</v>
      </c>
      <c r="Y2582" s="407">
        <v>0</v>
      </c>
      <c r="Z2582" s="408">
        <v>5.9696165165671597E-2</v>
      </c>
      <c r="AA2582" s="407">
        <v>0</v>
      </c>
      <c r="AB2582" s="408">
        <v>-8.7132945712888803E-4</v>
      </c>
      <c r="AC2582" s="407">
        <v>0</v>
      </c>
      <c r="AD2582" s="408">
        <v>-2.4718073181589601E-2</v>
      </c>
      <c r="AE2582" s="407">
        <v>0</v>
      </c>
      <c r="AF2582" s="408">
        <v>-1.61614570360817E-3</v>
      </c>
      <c r="AG2582" s="407">
        <v>0</v>
      </c>
      <c r="AI2582" s="406">
        <v>0.58224915394647703</v>
      </c>
      <c r="AJ2582" s="407">
        <v>0</v>
      </c>
      <c r="AK2582" s="451">
        <v>2.2122738679851599E-4</v>
      </c>
      <c r="AL2582" s="407">
        <v>0</v>
      </c>
      <c r="AM2582" s="408">
        <v>-1.7014384685771499E-2</v>
      </c>
      <c r="AN2582" s="407">
        <v>0</v>
      </c>
      <c r="AO2582" s="408">
        <v>-0.12919889335315701</v>
      </c>
      <c r="AP2582" s="407">
        <v>0</v>
      </c>
      <c r="AQ2582" s="408">
        <v>-4.19814074912611E-2</v>
      </c>
      <c r="AR2582" s="407">
        <v>0</v>
      </c>
      <c r="AT2582" s="406">
        <v>0.58284350880503399</v>
      </c>
      <c r="AU2582" s="407">
        <v>0</v>
      </c>
      <c r="AV2582" s="408">
        <v>-1.97775068985187E-3</v>
      </c>
      <c r="AW2582" s="407">
        <v>0</v>
      </c>
      <c r="AX2582" s="408">
        <v>-7.8716897292023205E-2</v>
      </c>
      <c r="AY2582" s="407">
        <v>0</v>
      </c>
      <c r="AZ2582" s="408">
        <v>3.06982706682037E-2</v>
      </c>
      <c r="BA2582" s="407">
        <v>0</v>
      </c>
      <c r="BB2582" s="408">
        <v>-1.1582250514986099E-2</v>
      </c>
      <c r="BC2582" s="407">
        <v>0</v>
      </c>
    </row>
    <row r="2583" spans="1:55" x14ac:dyDescent="0.35">
      <c r="B2583" s="396" t="s">
        <v>282</v>
      </c>
      <c r="C2583" s="396" t="s">
        <v>282</v>
      </c>
      <c r="D2583" s="396"/>
      <c r="E2583" s="396"/>
      <c r="F2583" s="397" t="s">
        <v>26</v>
      </c>
      <c r="G2583" s="398" t="s">
        <v>358</v>
      </c>
      <c r="H2583" s="399" t="s">
        <v>383</v>
      </c>
      <c r="M2583" s="401" t="str">
        <f t="shared" si="82"/>
        <v>M_EM_PEN</v>
      </c>
      <c r="P2583" s="401" t="str">
        <f>IF(LEN(B2583)&gt;8,INDEX([1]CatGlob!$X:$X,MATCH(M2583,[1]CatGlob!$W:$W,0)),"")</f>
        <v/>
      </c>
      <c r="Q2583" s="403" t="s">
        <v>373</v>
      </c>
      <c r="R2583" s="403"/>
      <c r="S2583" s="403"/>
      <c r="T2583" s="403" t="s">
        <v>383</v>
      </c>
      <c r="U2583" s="403"/>
      <c r="V2583" s="404" t="s">
        <v>25</v>
      </c>
      <c r="X2583" s="406">
        <v>3.1123542017737899E-3</v>
      </c>
      <c r="Y2583" s="407">
        <v>0</v>
      </c>
      <c r="Z2583" s="408">
        <v>3.1123542017737899E-3</v>
      </c>
      <c r="AA2583" s="407">
        <v>0</v>
      </c>
      <c r="AB2583" s="408">
        <v>1.1216475445982501E-3</v>
      </c>
      <c r="AC2583" s="407">
        <v>0</v>
      </c>
      <c r="AD2583" s="408">
        <v>-4.1212629930395504E-3</v>
      </c>
      <c r="AE2583" s="407">
        <v>0</v>
      </c>
      <c r="AF2583" s="408">
        <v>-5.1652758226456699E-4</v>
      </c>
      <c r="AG2583" s="407">
        <v>0</v>
      </c>
      <c r="AI2583" s="406">
        <v>1.0309654433774001E-2</v>
      </c>
      <c r="AJ2583" s="407">
        <v>0</v>
      </c>
      <c r="AK2583" s="451">
        <v>1.0309654433774001E-2</v>
      </c>
      <c r="AL2583" s="407">
        <v>0</v>
      </c>
      <c r="AM2583" s="408">
        <v>1.1043863044322699E-3</v>
      </c>
      <c r="AN2583" s="407">
        <v>0</v>
      </c>
      <c r="AO2583" s="408">
        <v>2.7797344558853898E-4</v>
      </c>
      <c r="AP2583" s="407">
        <v>0</v>
      </c>
      <c r="AQ2583" s="408">
        <v>3.5411767089515399E-3</v>
      </c>
      <c r="AR2583" s="407">
        <v>0</v>
      </c>
      <c r="AT2583" s="406">
        <v>0</v>
      </c>
      <c r="AU2583" s="407">
        <v>0</v>
      </c>
      <c r="AV2583" s="408">
        <v>0</v>
      </c>
      <c r="AW2583" s="407">
        <v>0</v>
      </c>
      <c r="AX2583" s="408">
        <v>-1.60963309348858E-2</v>
      </c>
      <c r="AY2583" s="407">
        <v>0</v>
      </c>
      <c r="AZ2583" s="408">
        <v>-2.2567461738169799E-3</v>
      </c>
      <c r="BA2583" s="407">
        <v>0</v>
      </c>
      <c r="BB2583" s="408">
        <v>-4.6801497875730196E-3</v>
      </c>
      <c r="BC2583" s="407">
        <v>0</v>
      </c>
    </row>
    <row r="2584" spans="1:55" x14ac:dyDescent="0.35">
      <c r="B2584" s="396" t="s">
        <v>430</v>
      </c>
      <c r="C2584" s="396" t="s">
        <v>430</v>
      </c>
      <c r="D2584" s="396"/>
      <c r="E2584" s="396"/>
      <c r="F2584" s="397" t="s">
        <v>26</v>
      </c>
      <c r="G2584" s="398" t="s">
        <v>328</v>
      </c>
      <c r="H2584" s="399" t="s">
        <v>430</v>
      </c>
      <c r="M2584" s="401" t="str">
        <f t="shared" si="82"/>
        <v>M_DM_AUD</v>
      </c>
      <c r="P2584" s="401" t="str">
        <f>IF(LEN(B2584)&gt;8,INDEX([1]CatGlob!$X:$X,MATCH(M2584,[1]CatGlob!$W:$W,0)),"")</f>
        <v/>
      </c>
      <c r="Q2584" s="403" t="s">
        <v>373</v>
      </c>
      <c r="R2584" s="403"/>
      <c r="S2584" s="403"/>
      <c r="T2584" s="403" t="s">
        <v>430</v>
      </c>
      <c r="U2584" s="403"/>
      <c r="V2584" s="404" t="s">
        <v>25</v>
      </c>
      <c r="X2584" s="406">
        <v>2.1022364058828999E-2</v>
      </c>
      <c r="Y2584" s="407">
        <v>1.4042179895246101</v>
      </c>
      <c r="Z2584" s="408">
        <v>1.8727533797818899E-2</v>
      </c>
      <c r="AA2584" s="407">
        <v>1.2509316166697799</v>
      </c>
      <c r="AB2584" s="408">
        <v>1.80478441820612E-2</v>
      </c>
      <c r="AC2584" s="407">
        <v>1.20553080527275</v>
      </c>
      <c r="AD2584" s="408">
        <v>1.8709884950758301E-2</v>
      </c>
      <c r="AE2584" s="407">
        <v>1.2497527374311099</v>
      </c>
      <c r="AF2584" s="408">
        <v>1.8375912854350199E-2</v>
      </c>
      <c r="AG2584" s="407">
        <v>1.2274446076474801</v>
      </c>
      <c r="AI2584" s="406">
        <v>2.6677329670388598E-2</v>
      </c>
      <c r="AJ2584" s="407">
        <v>1.7819492674941999</v>
      </c>
      <c r="AK2584" s="451">
        <v>2.0865590725878701E-2</v>
      </c>
      <c r="AL2584" s="407">
        <v>1.39374609712473</v>
      </c>
      <c r="AM2584" s="408">
        <v>1.6998163217245399E-2</v>
      </c>
      <c r="AN2584" s="407">
        <v>1.1354159081133901</v>
      </c>
      <c r="AO2584" s="408">
        <v>1.67272375557544E-2</v>
      </c>
      <c r="AP2584" s="407">
        <v>1.1173190524682599</v>
      </c>
      <c r="AQ2584" s="408">
        <v>1.8042295430418399E-2</v>
      </c>
      <c r="AR2584" s="407">
        <v>1.2051601687050899</v>
      </c>
      <c r="AT2584" s="406">
        <v>3.2228271110803598E-2</v>
      </c>
      <c r="AU2584" s="407">
        <v>2.15273210655287</v>
      </c>
      <c r="AV2584" s="408">
        <v>1.68531530479945E-2</v>
      </c>
      <c r="AW2584" s="407">
        <v>1.1257297525624199</v>
      </c>
      <c r="AX2584" s="408">
        <v>1.2123859236725499E-2</v>
      </c>
      <c r="AY2584" s="407">
        <v>0.80983000746437395</v>
      </c>
      <c r="AZ2584" s="408">
        <v>1.21851927423522E-2</v>
      </c>
      <c r="BA2584" s="407">
        <v>0.81392686411163595</v>
      </c>
      <c r="BB2584" s="408">
        <v>1.4306328409727599E-2</v>
      </c>
      <c r="BC2584" s="407">
        <v>0.95561106547163199</v>
      </c>
    </row>
    <row r="2585" spans="1:55" x14ac:dyDescent="0.35">
      <c r="B2585" s="396" t="s">
        <v>390</v>
      </c>
      <c r="C2585" s="396" t="s">
        <v>390</v>
      </c>
      <c r="D2585" s="396"/>
      <c r="E2585" s="396"/>
      <c r="F2585" s="397" t="s">
        <v>26</v>
      </c>
      <c r="G2585" s="398" t="s">
        <v>358</v>
      </c>
      <c r="H2585" s="399" t="s">
        <v>390</v>
      </c>
      <c r="M2585" s="401" t="str">
        <f t="shared" si="82"/>
        <v>M_EM_BRL</v>
      </c>
      <c r="P2585" s="401" t="str">
        <f>IF(LEN(B2585)&gt;8,INDEX([1]CatGlob!$X:$X,MATCH(M2585,[1]CatGlob!$W:$W,0)),"")</f>
        <v/>
      </c>
      <c r="Q2585" s="403" t="s">
        <v>373</v>
      </c>
      <c r="R2585" s="403"/>
      <c r="S2585" s="403"/>
      <c r="T2585" s="403" t="s">
        <v>390</v>
      </c>
      <c r="U2585" s="403"/>
      <c r="V2585" s="404" t="s">
        <v>25</v>
      </c>
      <c r="X2585" s="406">
        <v>8.4973412872600906E-2</v>
      </c>
      <c r="Y2585" s="407">
        <v>-2.0191654754275801</v>
      </c>
      <c r="Z2585" s="408">
        <v>-1.6436792543961101E-2</v>
      </c>
      <c r="AA2585" s="407">
        <v>0.39057633334449399</v>
      </c>
      <c r="AB2585" s="408">
        <v>-9.8825164946197302E-4</v>
      </c>
      <c r="AC2585" s="407">
        <v>2.34831524847934E-2</v>
      </c>
      <c r="AD2585" s="408">
        <v>4.3213507443598696E-3</v>
      </c>
      <c r="AE2585" s="407">
        <v>-0.102685321623497</v>
      </c>
      <c r="AF2585" s="408">
        <v>-1.07795092978213E-3</v>
      </c>
      <c r="AG2585" s="407">
        <v>2.5614615537178601E-2</v>
      </c>
      <c r="AI2585" s="406">
        <v>2.19057675137143E-2</v>
      </c>
      <c r="AJ2585" s="407">
        <v>-0.52053186968881204</v>
      </c>
      <c r="AK2585" s="451">
        <v>-2.6562602924883501E-3</v>
      </c>
      <c r="AL2585" s="407">
        <v>6.3118908550929803E-2</v>
      </c>
      <c r="AM2585" s="408">
        <v>4.38019111531893E-3</v>
      </c>
      <c r="AN2585" s="407">
        <v>-0.104083505378938</v>
      </c>
      <c r="AO2585" s="408">
        <v>-4.0721569601750801E-2</v>
      </c>
      <c r="AP2585" s="407">
        <v>0.96763899042562296</v>
      </c>
      <c r="AQ2585" s="408">
        <v>-9.6889547342891499E-3</v>
      </c>
      <c r="AR2585" s="407">
        <v>0.23023204825028601</v>
      </c>
      <c r="AT2585" s="406">
        <v>4.2757835477186402E-2</v>
      </c>
      <c r="AU2585" s="407">
        <v>-1.0160253928948</v>
      </c>
      <c r="AV2585" s="408">
        <v>1.9678530516292599E-2</v>
      </c>
      <c r="AW2585" s="407">
        <v>-0.46760755020192102</v>
      </c>
      <c r="AX2585" s="408">
        <v>3.5737446750137E-2</v>
      </c>
      <c r="AY2585" s="407">
        <v>-0.84920466553395402</v>
      </c>
      <c r="AZ2585" s="408">
        <v>-6.3256220541072106E-2</v>
      </c>
      <c r="BA2585" s="407">
        <v>1.5031145896671201</v>
      </c>
      <c r="BB2585" s="408">
        <v>-5.7571147737621605E-4</v>
      </c>
      <c r="BC2585" s="407">
        <v>1.36802406735437E-2</v>
      </c>
    </row>
    <row r="2586" spans="1:55" x14ac:dyDescent="0.35">
      <c r="B2586" s="396" t="s">
        <v>428</v>
      </c>
      <c r="C2586" s="396" t="s">
        <v>428</v>
      </c>
      <c r="D2586" s="396"/>
      <c r="E2586" s="396"/>
      <c r="F2586" s="397" t="s">
        <v>26</v>
      </c>
      <c r="G2586" s="398" t="s">
        <v>328</v>
      </c>
      <c r="H2586" s="399" t="s">
        <v>428</v>
      </c>
      <c r="M2586" s="401" t="str">
        <f t="shared" si="82"/>
        <v>M_DM_CAD</v>
      </c>
      <c r="P2586" s="401" t="str">
        <f>IF(LEN(B2586)&gt;8,INDEX([1]CatGlob!$X:$X,MATCH(M2586,[1]CatGlob!$W:$W,0)),"")</f>
        <v/>
      </c>
      <c r="Q2586" s="403" t="s">
        <v>373</v>
      </c>
      <c r="R2586" s="403"/>
      <c r="S2586" s="403"/>
      <c r="T2586" s="403" t="s">
        <v>428</v>
      </c>
      <c r="U2586" s="403"/>
      <c r="V2586" s="404" t="s">
        <v>25</v>
      </c>
      <c r="X2586" s="406">
        <v>3.4047919876609599E-3</v>
      </c>
      <c r="Y2586" s="407">
        <v>-4.9926778481479403E-2</v>
      </c>
      <c r="Z2586" s="408">
        <v>8.5177938583487001E-4</v>
      </c>
      <c r="AA2586" s="407">
        <v>-1.2490219920557899E-2</v>
      </c>
      <c r="AB2586" s="408">
        <v>-5.23076230892793E-3</v>
      </c>
      <c r="AC2586" s="407">
        <v>7.6702222053803795E-2</v>
      </c>
      <c r="AD2586" s="408">
        <v>-7.8564495384081802E-4</v>
      </c>
      <c r="AE2586" s="407">
        <v>1.15204458062124E-2</v>
      </c>
      <c r="AF2586" s="408">
        <v>-2.8302807951061E-3</v>
      </c>
      <c r="AG2586" s="407">
        <v>4.1502330482637802E-2</v>
      </c>
      <c r="AI2586" s="406">
        <v>1.8573890926254898E-2</v>
      </c>
      <c r="AJ2586" s="407">
        <v>-0.27236158366417101</v>
      </c>
      <c r="AK2586" s="451">
        <v>1.05748350484531E-2</v>
      </c>
      <c r="AL2586" s="407">
        <v>-0.155065991945813</v>
      </c>
      <c r="AM2586" s="408">
        <v>-3.5344900826908398E-3</v>
      </c>
      <c r="AN2586" s="407">
        <v>5.1828629779038203E-2</v>
      </c>
      <c r="AO2586" s="408">
        <v>-1.35667664584379E-2</v>
      </c>
      <c r="AP2586" s="407">
        <v>0.19893871523679599</v>
      </c>
      <c r="AQ2586" s="408">
        <v>-2.1390918235436201E-3</v>
      </c>
      <c r="AR2586" s="407">
        <v>3.1366956927940497E-2</v>
      </c>
      <c r="AT2586" s="406">
        <v>4.3406638327939402E-2</v>
      </c>
      <c r="AU2586" s="407">
        <v>-0.63650103273804604</v>
      </c>
      <c r="AV2586" s="408">
        <v>9.2892934950746606E-3</v>
      </c>
      <c r="AW2586" s="407">
        <v>-0.136215222620306</v>
      </c>
      <c r="AX2586" s="408">
        <v>7.1283387479538799E-3</v>
      </c>
      <c r="AY2586" s="407">
        <v>-0.104527674787969</v>
      </c>
      <c r="AZ2586" s="408">
        <v>-1.4939981364147301E-2</v>
      </c>
      <c r="BA2586" s="407">
        <v>0.21907509850205301</v>
      </c>
      <c r="BB2586" s="408">
        <v>1.6606977481283701E-3</v>
      </c>
      <c r="BC2586" s="407">
        <v>-2.4351939530104099E-2</v>
      </c>
    </row>
    <row r="2587" spans="1:55" x14ac:dyDescent="0.35">
      <c r="B2587" s="396" t="s">
        <v>438</v>
      </c>
      <c r="C2587" s="396" t="s">
        <v>438</v>
      </c>
      <c r="D2587" s="396"/>
      <c r="E2587" s="396"/>
      <c r="F2587" s="397" t="s">
        <v>26</v>
      </c>
      <c r="G2587" s="398" t="s">
        <v>328</v>
      </c>
      <c r="H2587" s="399" t="s">
        <v>438</v>
      </c>
      <c r="M2587" s="401" t="str">
        <f t="shared" si="82"/>
        <v>M_DM_CHF</v>
      </c>
      <c r="P2587" s="401" t="str">
        <f>IF(LEN(B2587)&gt;8,INDEX([1]CatGlob!$X:$X,MATCH(M2587,[1]CatGlob!$W:$W,0)),"")</f>
        <v/>
      </c>
      <c r="Q2587" s="403" t="s">
        <v>373</v>
      </c>
      <c r="R2587" s="403"/>
      <c r="S2587" s="403"/>
      <c r="T2587" s="403" t="s">
        <v>438</v>
      </c>
      <c r="U2587" s="403"/>
      <c r="V2587" s="404" t="s">
        <v>25</v>
      </c>
      <c r="X2587" s="406">
        <v>1.8578312464408101E-5</v>
      </c>
      <c r="Y2587" s="407">
        <v>1.0017856233446301E-3</v>
      </c>
      <c r="Z2587" s="408">
        <v>1.07389754262638E-5</v>
      </c>
      <c r="AA2587" s="407">
        <v>5.7907042050331402E-4</v>
      </c>
      <c r="AB2587" s="408">
        <v>8.5531595406565199E-6</v>
      </c>
      <c r="AC2587" s="407">
        <v>4.6120616659095498E-4</v>
      </c>
      <c r="AD2587" s="408">
        <v>-1.61144824702206E-5</v>
      </c>
      <c r="AE2587" s="407">
        <v>-8.6893020556644295E-4</v>
      </c>
      <c r="AF2587" s="408">
        <v>-8.9151844592515104E-8</v>
      </c>
      <c r="AG2587" s="407">
        <v>-4.8072734766329196E-6</v>
      </c>
      <c r="AI2587" s="406">
        <v>4.5900278060351598E-4</v>
      </c>
      <c r="AJ2587" s="407">
        <v>2.4750492682024099E-2</v>
      </c>
      <c r="AK2587" s="451">
        <v>4.2839246144166698E-4</v>
      </c>
      <c r="AL2587" s="407">
        <v>2.30999133998822E-2</v>
      </c>
      <c r="AM2587" s="408">
        <v>4.36929899122388E-4</v>
      </c>
      <c r="AN2587" s="407">
        <v>2.3560271806832799E-2</v>
      </c>
      <c r="AO2587" s="408">
        <v>4.3530554076379099E-4</v>
      </c>
      <c r="AP2587" s="407">
        <v>2.3472682642022801E-2</v>
      </c>
      <c r="AQ2587" s="408">
        <v>4.3403177466426501E-4</v>
      </c>
      <c r="AR2587" s="407">
        <v>2.3403998225555299E-2</v>
      </c>
      <c r="AT2587" s="406">
        <v>1.10603530119247E-4</v>
      </c>
      <c r="AU2587" s="407">
        <v>5.9639984306691903E-3</v>
      </c>
      <c r="AV2587" s="408">
        <v>3.1766424450225503E-5</v>
      </c>
      <c r="AW2587" s="407">
        <v>1.7129191576259501E-3</v>
      </c>
      <c r="AX2587" s="408">
        <v>5.53516771841639E-5</v>
      </c>
      <c r="AY2587" s="407">
        <v>2.9846905924557601E-3</v>
      </c>
      <c r="AZ2587" s="408">
        <v>-1.6149561937617399E-4</v>
      </c>
      <c r="BA2587" s="407">
        <v>-8.7082177158137597E-3</v>
      </c>
      <c r="BB2587" s="408">
        <v>-1.88873954857868E-5</v>
      </c>
      <c r="BC2587" s="407">
        <v>-1.01845209512676E-3</v>
      </c>
    </row>
    <row r="2588" spans="1:55" x14ac:dyDescent="0.35">
      <c r="B2588" s="396" t="s">
        <v>386</v>
      </c>
      <c r="C2588" s="396" t="s">
        <v>386</v>
      </c>
      <c r="D2588" s="396"/>
      <c r="E2588" s="396"/>
      <c r="F2588" s="397" t="s">
        <v>26</v>
      </c>
      <c r="G2588" s="398" t="s">
        <v>358</v>
      </c>
      <c r="H2588" s="399" t="s">
        <v>386</v>
      </c>
      <c r="M2588" s="401" t="str">
        <f t="shared" si="82"/>
        <v>M_EM_CLP</v>
      </c>
      <c r="P2588" s="401" t="str">
        <f>IF(LEN(B2588)&gt;8,INDEX([1]CatGlob!$X:$X,MATCH(M2588,[1]CatGlob!$W:$W,0)),"")</f>
        <v/>
      </c>
      <c r="Q2588" s="403" t="s">
        <v>373</v>
      </c>
      <c r="R2588" s="403"/>
      <c r="S2588" s="403"/>
      <c r="T2588" s="403" t="s">
        <v>386</v>
      </c>
      <c r="U2588" s="403"/>
      <c r="V2588" s="404" t="s">
        <v>25</v>
      </c>
      <c r="X2588" s="406">
        <v>4.0996527748844002E-3</v>
      </c>
      <c r="Y2588" s="407">
        <v>0.65322469866124799</v>
      </c>
      <c r="Z2588" s="408">
        <v>-3.7283516807884699E-2</v>
      </c>
      <c r="AA2588" s="407">
        <v>-5.9406284798191296</v>
      </c>
      <c r="AB2588" s="408">
        <v>-3.2765190274351902E-2</v>
      </c>
      <c r="AC2588" s="407">
        <v>-5.22069373158907</v>
      </c>
      <c r="AD2588" s="408">
        <v>-6.7392203373503906E-2</v>
      </c>
      <c r="AE2588" s="407">
        <v>-10.7380439656846</v>
      </c>
      <c r="AF2588" s="408">
        <v>-4.5884437028704199E-2</v>
      </c>
      <c r="AG2588" s="407">
        <v>-7.3110697898420796</v>
      </c>
      <c r="AI2588" s="406">
        <v>3.4964124346489301E-3</v>
      </c>
      <c r="AJ2588" s="407">
        <v>0.55710643911410795</v>
      </c>
      <c r="AK2588" s="451">
        <v>-1.4108489678388601E-2</v>
      </c>
      <c r="AL2588" s="407">
        <v>-2.2479986537360399</v>
      </c>
      <c r="AM2588" s="408">
        <v>-5.1488567881053402E-4</v>
      </c>
      <c r="AN2588" s="407">
        <v>-8.2040128970284301E-2</v>
      </c>
      <c r="AO2588" s="408">
        <v>-1.6115818527112101E-2</v>
      </c>
      <c r="AP2588" s="407">
        <v>-2.5678395901085298</v>
      </c>
      <c r="AQ2588" s="408">
        <v>-8.6030308753109793E-3</v>
      </c>
      <c r="AR2588" s="407">
        <v>-1.3707776145147601</v>
      </c>
      <c r="AT2588" s="406">
        <v>6.0130293185839401E-3</v>
      </c>
      <c r="AU2588" s="407">
        <v>0.95809559500503705</v>
      </c>
      <c r="AV2588" s="408">
        <v>1.1481896147411499E-3</v>
      </c>
      <c r="AW2588" s="407">
        <v>0.18294861937828699</v>
      </c>
      <c r="AX2588" s="408">
        <v>-4.6839841511136897E-3</v>
      </c>
      <c r="AY2588" s="407">
        <v>-0.74633006833857396</v>
      </c>
      <c r="AZ2588" s="408">
        <v>-5.5563590506400098E-2</v>
      </c>
      <c r="BA2588" s="407">
        <v>-8.8533131116408406</v>
      </c>
      <c r="BB2588" s="408">
        <v>-1.6900876458749301E-2</v>
      </c>
      <c r="BC2588" s="407">
        <v>-2.69292804490793</v>
      </c>
    </row>
    <row r="2589" spans="1:55" x14ac:dyDescent="0.35">
      <c r="B2589" s="396" t="s">
        <v>396</v>
      </c>
      <c r="C2589" s="396" t="s">
        <v>396</v>
      </c>
      <c r="D2589" s="396"/>
      <c r="E2589" s="396"/>
      <c r="F2589" s="397" t="s">
        <v>26</v>
      </c>
      <c r="G2589" s="398" t="s">
        <v>358</v>
      </c>
      <c r="H2589" s="399" t="s">
        <v>396</v>
      </c>
      <c r="M2589" s="401" t="str">
        <f t="shared" si="82"/>
        <v>M_EM_CNH</v>
      </c>
      <c r="P2589" s="401" t="str">
        <f>IF(LEN(B2589)&gt;8,INDEX([1]CatGlob!$X:$X,MATCH(M2589,[1]CatGlob!$W:$W,0)),"")</f>
        <v/>
      </c>
      <c r="Q2589" s="403" t="s">
        <v>373</v>
      </c>
      <c r="R2589" s="403"/>
      <c r="S2589" s="403"/>
      <c r="T2589" s="403" t="s">
        <v>396</v>
      </c>
      <c r="U2589" s="403"/>
      <c r="V2589" s="404" t="s">
        <v>25</v>
      </c>
      <c r="X2589" s="406">
        <v>3.1057579531972102E-8</v>
      </c>
      <c r="Y2589" s="407">
        <v>7.2021943964273305E-7</v>
      </c>
      <c r="Z2589" s="408">
        <v>-3.2556380519577801E-4</v>
      </c>
      <c r="AA2589" s="407">
        <v>-7.5497684270953202E-3</v>
      </c>
      <c r="AB2589" s="408">
        <v>-4.8478754020817801E-5</v>
      </c>
      <c r="AC2589" s="407">
        <v>-1.1242139352774E-3</v>
      </c>
      <c r="AD2589" s="408">
        <v>-1.7243276272590901E-9</v>
      </c>
      <c r="AE2589" s="407">
        <v>-3.9986902677924303E-8</v>
      </c>
      <c r="AF2589" s="408">
        <v>-6.7007940189644404E-5</v>
      </c>
      <c r="AG2589" s="407">
        <v>-1.5539025628976101E-3</v>
      </c>
      <c r="AI2589" s="406">
        <v>2.3267749448448398E-8</v>
      </c>
      <c r="AJ2589" s="407">
        <v>5.3957505130597404E-7</v>
      </c>
      <c r="AK2589" s="451">
        <v>-2.2375357323043701E-5</v>
      </c>
      <c r="AL2589" s="407">
        <v>-5.1888067287286798E-4</v>
      </c>
      <c r="AM2589" s="408">
        <v>-2.05716451158805E-7</v>
      </c>
      <c r="AN2589" s="407">
        <v>-4.7705295269651103E-6</v>
      </c>
      <c r="AO2589" s="408">
        <v>2.16141971388758E-8</v>
      </c>
      <c r="AP2589" s="407">
        <v>5.0123016848146996E-7</v>
      </c>
      <c r="AQ2589" s="408">
        <v>-6.5449416759188201E-6</v>
      </c>
      <c r="AR2589" s="407">
        <v>-1.5177606744357601E-4</v>
      </c>
      <c r="AT2589" s="406">
        <v>1.80217616462247E-11</v>
      </c>
      <c r="AU2589" s="407">
        <v>4.1744385725905901E-10</v>
      </c>
      <c r="AV2589" s="408">
        <v>-1.77569988882085E-8</v>
      </c>
      <c r="AW2589" s="407">
        <v>-4.1178171983347098E-7</v>
      </c>
      <c r="AX2589" s="408">
        <v>-3.3877349095933201E-7</v>
      </c>
      <c r="AY2589" s="407">
        <v>-7.85609910458618E-6</v>
      </c>
      <c r="AZ2589" s="408">
        <v>-3.7086501847243097E-11</v>
      </c>
      <c r="BA2589" s="407">
        <v>-8.6042284408449601E-10</v>
      </c>
      <c r="BB2589" s="408">
        <v>-9.2742839695846603E-8</v>
      </c>
      <c r="BC2589" s="407">
        <v>-2.1506906315586102E-6</v>
      </c>
    </row>
    <row r="2590" spans="1:55" x14ac:dyDescent="0.35">
      <c r="B2590" s="396" t="s">
        <v>394</v>
      </c>
      <c r="C2590" s="396" t="s">
        <v>394</v>
      </c>
      <c r="D2590" s="396"/>
      <c r="E2590" s="396"/>
      <c r="F2590" s="397" t="s">
        <v>26</v>
      </c>
      <c r="G2590" s="398" t="s">
        <v>358</v>
      </c>
      <c r="H2590" s="399" t="s">
        <v>394</v>
      </c>
      <c r="M2590" s="401" t="str">
        <f t="shared" si="82"/>
        <v>M_EM_CNY</v>
      </c>
      <c r="P2590" s="401" t="str">
        <f>IF(LEN(B2590)&gt;8,INDEX([1]CatGlob!$X:$X,MATCH(M2590,[1]CatGlob!$W:$W,0)),"")</f>
        <v/>
      </c>
      <c r="Q2590" s="403" t="s">
        <v>373</v>
      </c>
      <c r="R2590" s="403"/>
      <c r="S2590" s="403"/>
      <c r="T2590" s="403" t="s">
        <v>394</v>
      </c>
      <c r="U2590" s="403"/>
      <c r="V2590" s="404" t="s">
        <v>25</v>
      </c>
      <c r="X2590" s="406">
        <v>3.5256037994408698E-3</v>
      </c>
      <c r="Y2590" s="407">
        <v>8.3823824836848401E-2</v>
      </c>
      <c r="Z2590" s="408">
        <v>4.0580218366589502E-4</v>
      </c>
      <c r="AA2590" s="407">
        <v>9.6482455469448797E-3</v>
      </c>
      <c r="AB2590" s="408">
        <v>2.2802876883454399E-3</v>
      </c>
      <c r="AC2590" s="407">
        <v>5.4215517861777598E-2</v>
      </c>
      <c r="AD2590" s="408">
        <v>6.8254522272209598E-4</v>
      </c>
      <c r="AE2590" s="407">
        <v>1.6228014958485901E-2</v>
      </c>
      <c r="AF2590" s="408">
        <v>1.45805715824928E-3</v>
      </c>
      <c r="AG2590" s="407">
        <v>3.4666381926759603E-2</v>
      </c>
      <c r="AI2590" s="406">
        <v>1.16078870716536E-2</v>
      </c>
      <c r="AJ2590" s="407">
        <v>0.27598605741419002</v>
      </c>
      <c r="AK2590" s="451">
        <v>5.06314386318519E-3</v>
      </c>
      <c r="AL2590" s="407">
        <v>0.120379971333406</v>
      </c>
      <c r="AM2590" s="408">
        <v>6.0505327174584502E-3</v>
      </c>
      <c r="AN2590" s="407">
        <v>0.143855867966725</v>
      </c>
      <c r="AO2590" s="408">
        <v>3.9823841460194997E-3</v>
      </c>
      <c r="AP2590" s="407">
        <v>9.4684113722820498E-2</v>
      </c>
      <c r="AQ2590" s="408">
        <v>5.2134960669611803E-3</v>
      </c>
      <c r="AR2590" s="407">
        <v>0.123954705622889</v>
      </c>
      <c r="AT2590" s="406">
        <v>1.96544623166089E-2</v>
      </c>
      <c r="AU2590" s="407">
        <v>0.467299305366708</v>
      </c>
      <c r="AV2590" s="408">
        <v>3.6294521591477098E-3</v>
      </c>
      <c r="AW2590" s="407">
        <v>8.6292896011031003E-2</v>
      </c>
      <c r="AX2590" s="408">
        <v>-2.4623144429315302E-3</v>
      </c>
      <c r="AY2590" s="407">
        <v>-5.8543337906336E-2</v>
      </c>
      <c r="AZ2590" s="408">
        <v>8.6918502303697902E-3</v>
      </c>
      <c r="BA2590" s="407">
        <v>0.20665513559059401</v>
      </c>
      <c r="BB2590" s="408">
        <v>3.5892414265203398E-3</v>
      </c>
      <c r="BC2590" s="407">
        <v>8.5336856251395296E-2</v>
      </c>
    </row>
    <row r="2591" spans="1:55" x14ac:dyDescent="0.35">
      <c r="B2591" s="396" t="s">
        <v>388</v>
      </c>
      <c r="C2591" s="396" t="s">
        <v>388</v>
      </c>
      <c r="D2591" s="396"/>
      <c r="E2591" s="396"/>
      <c r="F2591" s="397" t="s">
        <v>26</v>
      </c>
      <c r="G2591" s="398" t="s">
        <v>358</v>
      </c>
      <c r="H2591" s="399" t="s">
        <v>388</v>
      </c>
      <c r="M2591" s="401" t="str">
        <f t="shared" si="82"/>
        <v>M_EM_COP</v>
      </c>
      <c r="P2591" s="401" t="str">
        <f>IF(LEN(B2591)&gt;8,INDEX([1]CatGlob!$X:$X,MATCH(M2591,[1]CatGlob!$W:$W,0)),"")</f>
        <v/>
      </c>
      <c r="Q2591" s="403" t="s">
        <v>373</v>
      </c>
      <c r="R2591" s="403"/>
      <c r="S2591" s="403"/>
      <c r="T2591" s="403" t="s">
        <v>388</v>
      </c>
      <c r="U2591" s="403"/>
      <c r="V2591" s="404" t="s">
        <v>25</v>
      </c>
      <c r="X2591" s="406">
        <v>2.29186271156889E-2</v>
      </c>
      <c r="Y2591" s="407">
        <v>-0.16706293238577499</v>
      </c>
      <c r="Z2591" s="408">
        <v>-2.9288862119744699E-2</v>
      </c>
      <c r="AA2591" s="407">
        <v>0.213498093375453</v>
      </c>
      <c r="AB2591" s="408">
        <v>2.1949792697109501E-2</v>
      </c>
      <c r="AC2591" s="407">
        <v>-0.16000071534461</v>
      </c>
      <c r="AD2591" s="408">
        <v>-2.5595027966192702E-2</v>
      </c>
      <c r="AE2591" s="407">
        <v>0.18657227611962299</v>
      </c>
      <c r="AF2591" s="408">
        <v>-1.92651632112549E-3</v>
      </c>
      <c r="AG2591" s="407">
        <v>1.40431389835763E-2</v>
      </c>
      <c r="AI2591" s="406">
        <v>6.2256997204189601E-3</v>
      </c>
      <c r="AJ2591" s="407">
        <v>-4.5381586174508798E-2</v>
      </c>
      <c r="AK2591" s="451">
        <v>-1.0215145058420901E-3</v>
      </c>
      <c r="AL2591" s="407">
        <v>7.4462230204019901E-3</v>
      </c>
      <c r="AM2591" s="408">
        <v>-4.3649031074996496E-3</v>
      </c>
      <c r="AN2591" s="407">
        <v>3.1817504122511102E-2</v>
      </c>
      <c r="AO2591" s="408">
        <v>2.83030710281062E-3</v>
      </c>
      <c r="AP2591" s="407">
        <v>-2.06312272443832E-2</v>
      </c>
      <c r="AQ2591" s="408">
        <v>-1.47930278954507E-3</v>
      </c>
      <c r="AR2591" s="407">
        <v>1.0783222776293301E-2</v>
      </c>
      <c r="AT2591" s="406">
        <v>1.1233129233489999E-3</v>
      </c>
      <c r="AU2591" s="407">
        <v>-8.1882719249470898E-3</v>
      </c>
      <c r="AV2591" s="408">
        <v>4.4122510534645899E-4</v>
      </c>
      <c r="AW2591" s="407">
        <v>-3.2162642016331199E-3</v>
      </c>
      <c r="AX2591" s="408">
        <v>-2.2080769871461398E-3</v>
      </c>
      <c r="AY2591" s="407">
        <v>1.60955459738155E-2</v>
      </c>
      <c r="AZ2591" s="408">
        <v>-1.55134185138745E-2</v>
      </c>
      <c r="BA2591" s="407">
        <v>0.11308343973448499</v>
      </c>
      <c r="BB2591" s="408">
        <v>-4.8883655482270302E-3</v>
      </c>
      <c r="BC2591" s="407">
        <v>3.5633228767539098E-2</v>
      </c>
    </row>
    <row r="2592" spans="1:55" x14ac:dyDescent="0.35">
      <c r="B2592" s="396" t="s">
        <v>410</v>
      </c>
      <c r="C2592" s="396" t="s">
        <v>410</v>
      </c>
      <c r="D2592" s="396"/>
      <c r="E2592" s="396"/>
      <c r="F2592" s="397" t="s">
        <v>26</v>
      </c>
      <c r="G2592" s="398" t="s">
        <v>358</v>
      </c>
      <c r="H2592" s="399" t="s">
        <v>410</v>
      </c>
      <c r="M2592" s="401" t="str">
        <f t="shared" si="82"/>
        <v>M_EM_CZK</v>
      </c>
      <c r="P2592" s="401" t="str">
        <f>IF(LEN(B2592)&gt;8,INDEX([1]CatGlob!$X:$X,MATCH(M2592,[1]CatGlob!$W:$W,0)),"")</f>
        <v/>
      </c>
      <c r="Q2592" s="403" t="s">
        <v>373</v>
      </c>
      <c r="R2592" s="403"/>
      <c r="S2592" s="403"/>
      <c r="T2592" s="403" t="s">
        <v>485</v>
      </c>
      <c r="U2592" s="403"/>
      <c r="V2592" s="404" t="s">
        <v>25</v>
      </c>
      <c r="X2592" s="406">
        <v>1.2587517790249999E-3</v>
      </c>
      <c r="Y2592" s="407">
        <v>8.42064831219069E-2</v>
      </c>
      <c r="Z2592" s="408">
        <v>-7.1538313067427001E-4</v>
      </c>
      <c r="AA2592" s="407">
        <v>-4.78568519401978E-2</v>
      </c>
      <c r="AB2592" s="408">
        <v>3.1932714184340302E-4</v>
      </c>
      <c r="AC2592" s="407">
        <v>2.13619682831734E-2</v>
      </c>
      <c r="AD2592" s="408">
        <v>-2.7007574871967398E-4</v>
      </c>
      <c r="AE2592" s="407">
        <v>-1.8067207018246399E-2</v>
      </c>
      <c r="AF2592" s="408">
        <v>-2.8673299242817701E-5</v>
      </c>
      <c r="AG2592" s="407">
        <v>-1.91815235454165E-3</v>
      </c>
      <c r="AI2592" s="406">
        <v>5.3584948640798401E-4</v>
      </c>
      <c r="AJ2592" s="407">
        <v>3.5846623205326701E-2</v>
      </c>
      <c r="AK2592" s="451">
        <v>3.3229396139449401E-4</v>
      </c>
      <c r="AL2592" s="407">
        <v>2.22294071927642E-2</v>
      </c>
      <c r="AM2592" s="408">
        <v>3.4925591097751698E-4</v>
      </c>
      <c r="AN2592" s="407">
        <v>2.3364107573087298E-2</v>
      </c>
      <c r="AO2592" s="408">
        <v>1.01089040257821E-4</v>
      </c>
      <c r="AP2592" s="407">
        <v>6.7625346833466403E-3</v>
      </c>
      <c r="AQ2592" s="408">
        <v>2.7812244942641801E-4</v>
      </c>
      <c r="AR2592" s="407">
        <v>1.86055056554215E-2</v>
      </c>
      <c r="AT2592" s="406">
        <v>7.5314266797035898E-5</v>
      </c>
      <c r="AU2592" s="407">
        <v>5.0382844674068403E-3</v>
      </c>
      <c r="AV2592" s="408">
        <v>-2.1701187907185699E-5</v>
      </c>
      <c r="AW2592" s="407">
        <v>-1.45174032240014E-3</v>
      </c>
      <c r="AX2592" s="408">
        <v>7.5272503767351599E-5</v>
      </c>
      <c r="AY2592" s="407">
        <v>5.0354906533378596E-3</v>
      </c>
      <c r="AZ2592" s="408">
        <v>-2.36164676472885E-6</v>
      </c>
      <c r="BA2592" s="407">
        <v>-1.57986643767316E-4</v>
      </c>
      <c r="BB2592" s="408">
        <v>8.1752050657300104E-6</v>
      </c>
      <c r="BC2592" s="407">
        <v>5.4689516918709905E-4</v>
      </c>
    </row>
    <row r="2593" spans="2:55" x14ac:dyDescent="0.35">
      <c r="B2593" s="396" t="s">
        <v>6823</v>
      </c>
      <c r="C2593" s="396" t="s">
        <v>6823</v>
      </c>
      <c r="D2593" s="396"/>
      <c r="E2593" s="396"/>
      <c r="F2593" s="397" t="s">
        <v>26</v>
      </c>
      <c r="G2593" s="398" t="s">
        <v>328</v>
      </c>
      <c r="H2593" s="399" t="s">
        <v>487</v>
      </c>
      <c r="M2593" s="401" t="str">
        <f t="shared" si="82"/>
        <v>M_DM_ODM</v>
      </c>
      <c r="P2593" s="401" t="str">
        <f>IF(LEN(B2593)&gt;8,INDEX([1]CatGlob!$X:$X,MATCH(M2593,[1]CatGlob!$W:$W,0)),"")</f>
        <v/>
      </c>
      <c r="Q2593" s="403" t="s">
        <v>373</v>
      </c>
      <c r="R2593" s="403"/>
      <c r="S2593" s="403"/>
      <c r="T2593" s="403" t="s">
        <v>487</v>
      </c>
      <c r="U2593" s="403"/>
      <c r="V2593" s="404" t="s">
        <v>25</v>
      </c>
      <c r="X2593" s="406">
        <v>0</v>
      </c>
      <c r="Y2593" s="407">
        <v>0</v>
      </c>
      <c r="Z2593" s="408">
        <v>-5.1679388792241605E-7</v>
      </c>
      <c r="AA2593" s="407">
        <v>-2.2095724139248301E-5</v>
      </c>
      <c r="AB2593" s="408">
        <v>0</v>
      </c>
      <c r="AC2593" s="407">
        <v>0</v>
      </c>
      <c r="AD2593" s="408">
        <v>-4.9977764374136E-14</v>
      </c>
      <c r="AE2593" s="407">
        <v>-2.2204460492503098E-12</v>
      </c>
      <c r="AF2593" s="408">
        <v>-6.7278872621422402E-8</v>
      </c>
      <c r="AG2593" s="407">
        <v>-2.8765344564325699E-6</v>
      </c>
      <c r="AI2593" s="406">
        <v>9.4522839124100094E-5</v>
      </c>
      <c r="AJ2593" s="407">
        <v>4.0413608681788603E-3</v>
      </c>
      <c r="AK2593" s="451">
        <v>9.4461038691465805E-5</v>
      </c>
      <c r="AL2593" s="407">
        <v>4.0387185662460502E-3</v>
      </c>
      <c r="AM2593" s="408">
        <v>9.4187361743969399E-5</v>
      </c>
      <c r="AN2593" s="407">
        <v>4.0270174017642503E-3</v>
      </c>
      <c r="AO2593" s="408">
        <v>9.4513548449432795E-5</v>
      </c>
      <c r="AP2593" s="407">
        <v>4.0409636414828797E-3</v>
      </c>
      <c r="AQ2593" s="408">
        <v>9.4353427193570797E-5</v>
      </c>
      <c r="AR2593" s="407">
        <v>4.0341175947633404E-3</v>
      </c>
      <c r="AT2593" s="406">
        <v>1.06341194108686E-8</v>
      </c>
      <c r="AU2593" s="407">
        <v>4.5466519438264202E-7</v>
      </c>
      <c r="AV2593" s="408">
        <v>-7.7797292877979595E-7</v>
      </c>
      <c r="AW2593" s="407">
        <v>-3.3262536058842302E-5</v>
      </c>
      <c r="AX2593" s="408">
        <v>1.06341194108686E-8</v>
      </c>
      <c r="AY2593" s="407">
        <v>4.5466519438264202E-7</v>
      </c>
      <c r="AZ2593" s="408">
        <v>-8.1474326484708896E-5</v>
      </c>
      <c r="BA2593" s="407">
        <v>-3.4834666184924098E-3</v>
      </c>
      <c r="BB2593" s="408">
        <v>-2.4190900685026901E-5</v>
      </c>
      <c r="BC2593" s="407">
        <v>-1.03429139774448E-3</v>
      </c>
    </row>
    <row r="2594" spans="2:55" x14ac:dyDescent="0.35">
      <c r="B2594" s="396" t="s">
        <v>6612</v>
      </c>
      <c r="C2594" s="396" t="s">
        <v>6612</v>
      </c>
      <c r="D2594" s="396"/>
      <c r="E2594" s="396"/>
      <c r="F2594" s="397" t="s">
        <v>26</v>
      </c>
      <c r="G2594" s="398" t="s">
        <v>328</v>
      </c>
      <c r="H2594" s="399" t="s">
        <v>381</v>
      </c>
      <c r="M2594" s="401" t="str">
        <f t="shared" si="82"/>
        <v>M_DM_USD</v>
      </c>
      <c r="P2594" s="401" t="str">
        <f>IF(LEN(B2594)&gt;8,INDEX([1]CatGlob!$X:$X,MATCH(M2594,[1]CatGlob!$W:$W,0)),"")</f>
        <v/>
      </c>
      <c r="Q2594" s="403" t="s">
        <v>373</v>
      </c>
      <c r="R2594" s="403"/>
      <c r="S2594" s="403"/>
      <c r="T2594" s="403" t="s">
        <v>6612</v>
      </c>
      <c r="U2594" s="403"/>
      <c r="V2594" s="404" t="s">
        <v>25</v>
      </c>
      <c r="X2594" s="406">
        <v>4.80646477642825E-2</v>
      </c>
      <c r="Y2594" s="407">
        <v>-21.841089314067499</v>
      </c>
      <c r="Z2594" s="408">
        <v>-3.1147804141230799E-2</v>
      </c>
      <c r="AA2594" s="407">
        <v>4.4559631117957501</v>
      </c>
      <c r="AB2594" s="408">
        <v>-5.7465188890094297E-2</v>
      </c>
      <c r="AC2594" s="407">
        <v>2.8071206319424401E-2</v>
      </c>
      <c r="AD2594" s="408">
        <v>4.4664203445714701E-2</v>
      </c>
      <c r="AE2594" s="407">
        <v>-1.98679273090363</v>
      </c>
      <c r="AF2594" s="408">
        <v>-1.7079870219400699E-2</v>
      </c>
      <c r="AG2594" s="407">
        <v>-0.12463418767935799</v>
      </c>
      <c r="AI2594" s="406">
        <v>0.17587426669107101</v>
      </c>
      <c r="AJ2594" s="407">
        <v>-28.833485865731301</v>
      </c>
      <c r="AK2594" s="451">
        <v>-7.9340882275499795E-3</v>
      </c>
      <c r="AL2594" s="407">
        <v>0.77543389011891495</v>
      </c>
      <c r="AM2594" s="408">
        <v>-3.59746841011261E-2</v>
      </c>
      <c r="AN2594" s="407">
        <v>-1.12611058680323</v>
      </c>
      <c r="AO2594" s="408">
        <v>0.144274306559941</v>
      </c>
      <c r="AP2594" s="407">
        <v>-9.10248533197211</v>
      </c>
      <c r="AQ2594" s="408">
        <v>2.0229342611474299E-2</v>
      </c>
      <c r="AR2594" s="407">
        <v>-2.7061074795362701</v>
      </c>
      <c r="AT2594" s="406">
        <v>9.27440791329847E-2</v>
      </c>
      <c r="AU2594" s="407">
        <v>-29.537852101461102</v>
      </c>
      <c r="AV2594" s="408">
        <v>-1.92790455862543E-2</v>
      </c>
      <c r="AW2594" s="407">
        <v>5.7333025600403403E-2</v>
      </c>
      <c r="AX2594" s="408">
        <v>5.9986906204914604E-3</v>
      </c>
      <c r="AY2594" s="407">
        <v>-6.5336756825118396</v>
      </c>
      <c r="AZ2594" s="408">
        <v>9.1762307816021793E-2</v>
      </c>
      <c r="BA2594" s="407">
        <v>2.20253365048384</v>
      </c>
      <c r="BB2594" s="408">
        <v>1.9521899715440098E-2</v>
      </c>
      <c r="BC2594" s="407">
        <v>-0.96106186076722999</v>
      </c>
    </row>
    <row r="2595" spans="2:55" x14ac:dyDescent="0.35">
      <c r="B2595" s="396" t="s">
        <v>6824</v>
      </c>
      <c r="C2595" s="396" t="s">
        <v>6824</v>
      </c>
      <c r="D2595" s="396"/>
      <c r="E2595" s="396"/>
      <c r="F2595" s="397" t="s">
        <v>26</v>
      </c>
      <c r="G2595" s="398" t="s">
        <v>358</v>
      </c>
      <c r="H2595" s="399" t="s">
        <v>485</v>
      </c>
      <c r="M2595" s="401" t="str">
        <f t="shared" si="82"/>
        <v>M_EM_OEM</v>
      </c>
      <c r="P2595" s="401" t="str">
        <f>IF(LEN(B2595)&gt;8,INDEX([1]CatGlob!$X:$X,MATCH(M2595,[1]CatGlob!$W:$W,0)),"")</f>
        <v/>
      </c>
      <c r="Q2595" s="403" t="s">
        <v>373</v>
      </c>
      <c r="R2595" s="403"/>
      <c r="S2595" s="403"/>
      <c r="T2595" s="403" t="s">
        <v>485</v>
      </c>
      <c r="U2595" s="403"/>
      <c r="V2595" s="404" t="s">
        <v>25</v>
      </c>
      <c r="X2595" s="406">
        <v>1.70739878302637E-3</v>
      </c>
      <c r="Y2595" s="407">
        <v>0.335474334689501</v>
      </c>
      <c r="Z2595" s="408">
        <v>5.2741302511380998E-5</v>
      </c>
      <c r="AA2595" s="407">
        <v>1.03627538838857E-2</v>
      </c>
      <c r="AB2595" s="408">
        <v>-3.0711306249791502E-5</v>
      </c>
      <c r="AC2595" s="407">
        <v>-6.0342405849844703E-3</v>
      </c>
      <c r="AD2595" s="408">
        <v>8.1658293172515801E-4</v>
      </c>
      <c r="AE2595" s="407">
        <v>0.16044442485485499</v>
      </c>
      <c r="AF2595" s="408">
        <v>2.86776822326527E-4</v>
      </c>
      <c r="AG2595" s="407">
        <v>5.6346686334385901E-2</v>
      </c>
      <c r="AI2595" s="406">
        <v>2.2951599651604499E-4</v>
      </c>
      <c r="AJ2595" s="407">
        <v>4.5095924277038797E-2</v>
      </c>
      <c r="AK2595" s="451">
        <v>1.64600496394075E-4</v>
      </c>
      <c r="AL2595" s="407">
        <v>3.2341151092740703E-2</v>
      </c>
      <c r="AM2595" s="408">
        <v>-4.5292840385650999E-4</v>
      </c>
      <c r="AN2595" s="407">
        <v>-8.89925988334372E-2</v>
      </c>
      <c r="AO2595" s="408">
        <v>2.4327946915294201E-5</v>
      </c>
      <c r="AP2595" s="407">
        <v>4.7800208635706597E-3</v>
      </c>
      <c r="AQ2595" s="408">
        <v>-1.47279052828629E-4</v>
      </c>
      <c r="AR2595" s="407">
        <v>-2.8937786973400301E-2</v>
      </c>
      <c r="AT2595" s="406">
        <v>5.6932137501023098E-6</v>
      </c>
      <c r="AU2595" s="407">
        <v>1.1186180493005799E-3</v>
      </c>
      <c r="AV2595" s="408">
        <v>5.6885770316345999E-6</v>
      </c>
      <c r="AW2595" s="407">
        <v>1.1177070136092499E-3</v>
      </c>
      <c r="AX2595" s="408">
        <v>-4.5022689936054401E-4</v>
      </c>
      <c r="AY2595" s="407">
        <v>-8.8461799916394995E-2</v>
      </c>
      <c r="AZ2595" s="408">
        <v>4.1505516218412599E-6</v>
      </c>
      <c r="BA2595" s="407">
        <v>8.1551161823512097E-4</v>
      </c>
      <c r="BB2595" s="408">
        <v>-1.08621198697147E-4</v>
      </c>
      <c r="BC2595" s="407">
        <v>-2.1342187149303499E-2</v>
      </c>
    </row>
    <row r="2596" spans="2:55" x14ac:dyDescent="0.35">
      <c r="B2596" s="396" t="s">
        <v>195</v>
      </c>
      <c r="C2596" s="396" t="s">
        <v>195</v>
      </c>
      <c r="D2596" s="396"/>
      <c r="E2596" s="396"/>
      <c r="F2596" s="397" t="s">
        <v>26</v>
      </c>
      <c r="G2596" s="398" t="s">
        <v>328</v>
      </c>
      <c r="H2596" s="399" t="s">
        <v>195</v>
      </c>
      <c r="M2596" s="401" t="str">
        <f t="shared" si="82"/>
        <v>M_DM_EUR</v>
      </c>
      <c r="P2596" s="401" t="str">
        <f>IF(LEN(B2596)&gt;8,INDEX([1]CatGlob!$X:$X,MATCH(M2596,[1]CatGlob!$W:$W,0)),"")</f>
        <v/>
      </c>
      <c r="Q2596" s="403" t="s">
        <v>373</v>
      </c>
      <c r="R2596" s="403"/>
      <c r="S2596" s="403"/>
      <c r="T2596" s="403" t="s">
        <v>195</v>
      </c>
      <c r="U2596" s="403"/>
      <c r="V2596" s="404" t="s">
        <v>25</v>
      </c>
      <c r="X2596" s="406">
        <v>3.5086703939354699E-3</v>
      </c>
      <c r="Y2596" s="407">
        <v>0.15299443615557401</v>
      </c>
      <c r="Z2596" s="408">
        <v>-2.6983078491844398E-3</v>
      </c>
      <c r="AA2596" s="407">
        <v>-0.117658839848822</v>
      </c>
      <c r="AB2596" s="408">
        <v>1.6914153971608001E-3</v>
      </c>
      <c r="AC2596" s="407">
        <v>7.3753620586369806E-2</v>
      </c>
      <c r="AD2596" s="408">
        <v>2.2671774970085602E-3</v>
      </c>
      <c r="AE2596" s="407">
        <v>9.8859540473839005E-2</v>
      </c>
      <c r="AF2596" s="408">
        <v>1.3282991073499E-3</v>
      </c>
      <c r="AG2596" s="407">
        <v>5.7920052372942003E-2</v>
      </c>
      <c r="AI2596" s="406">
        <v>4.6783728607704498E-3</v>
      </c>
      <c r="AJ2596" s="407">
        <v>0.20399893338574099</v>
      </c>
      <c r="AK2596" s="451">
        <v>-5.7540476925393498E-2</v>
      </c>
      <c r="AL2596" s="407">
        <v>-2.5090338604028002</v>
      </c>
      <c r="AM2596" s="408">
        <v>-1.2037717203666899E-2</v>
      </c>
      <c r="AN2596" s="407">
        <v>-0.52490075994837704</v>
      </c>
      <c r="AO2596" s="408">
        <v>-3.1488843581391299E-2</v>
      </c>
      <c r="AP2596" s="407">
        <v>-1.37306082591326</v>
      </c>
      <c r="AQ2596" s="408">
        <v>-3.0364987577028098E-2</v>
      </c>
      <c r="AR2596" s="407">
        <v>-1.32405544883201</v>
      </c>
      <c r="AT2596" s="406">
        <v>2.7864458983196498E-3</v>
      </c>
      <c r="AU2596" s="407">
        <v>0.121502070935531</v>
      </c>
      <c r="AV2596" s="408">
        <v>-4.0224081547658601E-2</v>
      </c>
      <c r="AW2596" s="407">
        <v>-1.7539580483061401</v>
      </c>
      <c r="AX2596" s="408">
        <v>-1.4046294879869799E-2</v>
      </c>
      <c r="AY2596" s="407">
        <v>-0.612484138990954</v>
      </c>
      <c r="AZ2596" s="408">
        <v>-4.68707352920784E-2</v>
      </c>
      <c r="BA2596" s="407">
        <v>-2.0437832321462701</v>
      </c>
      <c r="BB2596" s="408">
        <v>-3.5631128518757903E-2</v>
      </c>
      <c r="BC2596" s="407">
        <v>-1.5536838190242599</v>
      </c>
    </row>
    <row r="2597" spans="2:55" x14ac:dyDescent="0.35">
      <c r="B2597" s="396" t="s">
        <v>426</v>
      </c>
      <c r="C2597" s="396" t="s">
        <v>426</v>
      </c>
      <c r="D2597" s="396"/>
      <c r="E2597" s="396"/>
      <c r="F2597" s="397" t="s">
        <v>26</v>
      </c>
      <c r="G2597" s="398" t="s">
        <v>328</v>
      </c>
      <c r="H2597" s="399" t="s">
        <v>426</v>
      </c>
      <c r="M2597" s="401" t="str">
        <f t="shared" si="82"/>
        <v>M_DM_GBP</v>
      </c>
      <c r="P2597" s="401" t="str">
        <f>IF(LEN(B2597)&gt;8,INDEX([1]CatGlob!$X:$X,MATCH(M2597,[1]CatGlob!$W:$W,0)),"")</f>
        <v/>
      </c>
      <c r="Q2597" s="403" t="s">
        <v>373</v>
      </c>
      <c r="R2597" s="403"/>
      <c r="S2597" s="403"/>
      <c r="T2597" s="403" t="s">
        <v>426</v>
      </c>
      <c r="U2597" s="403"/>
      <c r="V2597" s="404" t="s">
        <v>25</v>
      </c>
      <c r="X2597" s="406">
        <v>2.5887673484674698E-3</v>
      </c>
      <c r="Y2597" s="407">
        <v>8.4087897103124504E-2</v>
      </c>
      <c r="Z2597" s="408">
        <v>-1.9968916570458602E-3</v>
      </c>
      <c r="AA2597" s="407">
        <v>-6.48626923860363E-2</v>
      </c>
      <c r="AB2597" s="408">
        <v>7.7517315998303798E-4</v>
      </c>
      <c r="AC2597" s="407">
        <v>2.5179041658329699E-2</v>
      </c>
      <c r="AD2597" s="408">
        <v>-5.8844166734509703E-3</v>
      </c>
      <c r="AE2597" s="407">
        <v>-0.191136613352239</v>
      </c>
      <c r="AF2597" s="408">
        <v>-1.9957200325153102E-3</v>
      </c>
      <c r="AG2597" s="407">
        <v>-6.4824635879035405E-2</v>
      </c>
      <c r="AI2597" s="406">
        <v>2.3974174938393902E-2</v>
      </c>
      <c r="AJ2597" s="407">
        <v>0.77872503935871895</v>
      </c>
      <c r="AK2597" s="451">
        <v>1.8253250086171399E-2</v>
      </c>
      <c r="AL2597" s="407">
        <v>0.59289893930891702</v>
      </c>
      <c r="AM2597" s="408">
        <v>2.30256970095843E-2</v>
      </c>
      <c r="AN2597" s="407">
        <v>0.74791674191665403</v>
      </c>
      <c r="AO2597" s="408">
        <v>2.1259772135885702E-2</v>
      </c>
      <c r="AP2597" s="407">
        <v>0.69055627298197897</v>
      </c>
      <c r="AQ2597" s="408">
        <v>2.1176660033912099E-2</v>
      </c>
      <c r="AR2597" s="407">
        <v>0.68785663993763901</v>
      </c>
      <c r="AT2597" s="406">
        <v>2.8605030954266801E-2</v>
      </c>
      <c r="AU2597" s="407">
        <v>0.92914371038643795</v>
      </c>
      <c r="AV2597" s="408">
        <v>2.1364239378065E-2</v>
      </c>
      <c r="AW2597" s="407">
        <v>0.69394956002888397</v>
      </c>
      <c r="AX2597" s="408">
        <v>2.6260071136546499E-2</v>
      </c>
      <c r="AY2597" s="407">
        <v>0.85297512769200201</v>
      </c>
      <c r="AZ2597" s="408">
        <v>2.58965155289697E-2</v>
      </c>
      <c r="BA2597" s="407">
        <v>0.84116617678597905</v>
      </c>
      <c r="BB2597" s="408">
        <v>2.3912956980482E-2</v>
      </c>
      <c r="BC2597" s="407">
        <v>0.77673656814713399</v>
      </c>
    </row>
    <row r="2598" spans="2:55" x14ac:dyDescent="0.35">
      <c r="B2598" s="396" t="s">
        <v>436</v>
      </c>
      <c r="C2598" s="396" t="s">
        <v>436</v>
      </c>
      <c r="D2598" s="396"/>
      <c r="E2598" s="396"/>
      <c r="F2598" s="397" t="s">
        <v>26</v>
      </c>
      <c r="G2598" s="398" t="s">
        <v>328</v>
      </c>
      <c r="H2598" s="399" t="s">
        <v>436</v>
      </c>
      <c r="M2598" s="401" t="str">
        <f t="shared" si="82"/>
        <v>M_DM_HKD</v>
      </c>
      <c r="P2598" s="401" t="str">
        <f>IF(LEN(B2598)&gt;8,INDEX([1]CatGlob!$X:$X,MATCH(M2598,[1]CatGlob!$W:$W,0)),"")</f>
        <v/>
      </c>
      <c r="Q2598" s="403" t="s">
        <v>373</v>
      </c>
      <c r="R2598" s="403"/>
      <c r="S2598" s="403"/>
      <c r="T2598" s="403" t="s">
        <v>436</v>
      </c>
      <c r="U2598" s="403"/>
      <c r="V2598" s="404" t="s">
        <v>25</v>
      </c>
      <c r="X2598" s="406">
        <v>6.9991104144126197E-6</v>
      </c>
      <c r="Y2598" s="407">
        <v>1.0726877164302101E-5</v>
      </c>
      <c r="Z2598" s="408">
        <v>-9.9735629789434192E-6</v>
      </c>
      <c r="AA2598" s="407">
        <v>-1.5285539500808899E-5</v>
      </c>
      <c r="AB2598" s="408">
        <v>6.5827047795697298E-6</v>
      </c>
      <c r="AC2598" s="407">
        <v>1.00886898835029E-5</v>
      </c>
      <c r="AD2598" s="408">
        <v>-1.0164290643555001E-4</v>
      </c>
      <c r="AE2598" s="407">
        <v>-1.55778497878956E-4</v>
      </c>
      <c r="AF2598" s="408">
        <v>-3.4737997776966602E-5</v>
      </c>
      <c r="AG2598" s="407">
        <v>-5.3239653943069999E-5</v>
      </c>
      <c r="AI2598" s="406">
        <v>2.84376244824912E-4</v>
      </c>
      <c r="AJ2598" s="407">
        <v>4.3583665565449803E-4</v>
      </c>
      <c r="AK2598" s="451">
        <v>2.5315758783691299E-4</v>
      </c>
      <c r="AL2598" s="407">
        <v>3.87990763961454E-4</v>
      </c>
      <c r="AM2598" s="408">
        <v>2.6512070778489502E-4</v>
      </c>
      <c r="AN2598" s="407">
        <v>4.06325508794936E-4</v>
      </c>
      <c r="AO2598" s="408">
        <v>-1.3394710996423699E-3</v>
      </c>
      <c r="AP2598" s="407">
        <v>-2.0528810495967801E-3</v>
      </c>
      <c r="AQ2598" s="408">
        <v>-1.66605919742868E-4</v>
      </c>
      <c r="AR2598" s="407">
        <v>-2.5534118328721897E-4</v>
      </c>
      <c r="AT2598" s="406">
        <v>4.5032275263436798E-4</v>
      </c>
      <c r="AU2598" s="407">
        <v>6.9016722115122797E-4</v>
      </c>
      <c r="AV2598" s="408">
        <v>2.5803322638421E-4</v>
      </c>
      <c r="AW2598" s="407">
        <v>3.9546319552385999E-4</v>
      </c>
      <c r="AX2598" s="408">
        <v>2.35822201730459E-4</v>
      </c>
      <c r="AY2598" s="407">
        <v>3.6142245196657498E-4</v>
      </c>
      <c r="AZ2598" s="408">
        <v>-2.5432499637412101E-3</v>
      </c>
      <c r="BA2598" s="407">
        <v>-3.8977994054612002E-3</v>
      </c>
      <c r="BB2598" s="408">
        <v>-5.67103944539733E-4</v>
      </c>
      <c r="BC2598" s="407">
        <v>-8.6914674088145504E-4</v>
      </c>
    </row>
    <row r="2599" spans="2:55" x14ac:dyDescent="0.35">
      <c r="B2599" s="396" t="s">
        <v>412</v>
      </c>
      <c r="C2599" s="396" t="s">
        <v>412</v>
      </c>
      <c r="D2599" s="396"/>
      <c r="E2599" s="396"/>
      <c r="F2599" s="397" t="s">
        <v>26</v>
      </c>
      <c r="G2599" s="398" t="s">
        <v>358</v>
      </c>
      <c r="H2599" s="399" t="s">
        <v>412</v>
      </c>
      <c r="M2599" s="401" t="str">
        <f t="shared" si="82"/>
        <v>M_EM_HUF</v>
      </c>
      <c r="P2599" s="401" t="str">
        <f>IF(LEN(B2599)&gt;8,INDEX([1]CatGlob!$X:$X,MATCH(M2599,[1]CatGlob!$W:$W,0)),"")</f>
        <v/>
      </c>
      <c r="Q2599" s="403" t="s">
        <v>373</v>
      </c>
      <c r="R2599" s="403"/>
      <c r="S2599" s="403"/>
      <c r="T2599" s="403" t="s">
        <v>485</v>
      </c>
      <c r="U2599" s="403"/>
      <c r="V2599" s="404" t="s">
        <v>25</v>
      </c>
      <c r="X2599" s="406">
        <v>7.3325965681436797E-4</v>
      </c>
      <c r="Y2599" s="407">
        <v>0.109427873427048</v>
      </c>
      <c r="Z2599" s="408">
        <v>-7.21627344887712E-4</v>
      </c>
      <c r="AA2599" s="407">
        <v>-0.1076919274412</v>
      </c>
      <c r="AB2599" s="408">
        <v>-1.6557389668225999E-4</v>
      </c>
      <c r="AC2599" s="407">
        <v>-2.4709390787913701E-2</v>
      </c>
      <c r="AD2599" s="408">
        <v>-3.20680873119364E-5</v>
      </c>
      <c r="AE2599" s="407">
        <v>-4.7856752605213203E-3</v>
      </c>
      <c r="AF2599" s="408">
        <v>-1.89649889355252E-4</v>
      </c>
      <c r="AG2599" s="407">
        <v>-2.8302367237734799E-2</v>
      </c>
      <c r="AI2599" s="406">
        <v>5.1689854768889902E-4</v>
      </c>
      <c r="AJ2599" s="407">
        <v>7.7139262095737807E-2</v>
      </c>
      <c r="AK2599" s="451">
        <v>-2.41285793078566E-4</v>
      </c>
      <c r="AL2599" s="407">
        <v>-3.6008242072504998E-2</v>
      </c>
      <c r="AM2599" s="408">
        <v>4.5091734084844198E-4</v>
      </c>
      <c r="AN2599" s="407">
        <v>6.7292568521892804E-2</v>
      </c>
      <c r="AO2599" s="408">
        <v>-2.32525800177061E-4</v>
      </c>
      <c r="AP2599" s="407">
        <v>-3.4700946102139703E-2</v>
      </c>
      <c r="AQ2599" s="408">
        <v>6.8678908722125294E-5</v>
      </c>
      <c r="AR2599" s="407">
        <v>1.02492846307379E-2</v>
      </c>
      <c r="AT2599" s="406">
        <v>8.2299446077014097E-4</v>
      </c>
      <c r="AU2599" s="407">
        <v>0.12281943080783</v>
      </c>
      <c r="AV2599" s="408">
        <v>-3.58628720378751E-4</v>
      </c>
      <c r="AW2599" s="407">
        <v>-5.3519892790898603E-2</v>
      </c>
      <c r="AX2599" s="408">
        <v>8.1974082029746202E-4</v>
      </c>
      <c r="AY2599" s="407">
        <v>0.12233387435500701</v>
      </c>
      <c r="AZ2599" s="408">
        <v>-5.7977645003474497E-5</v>
      </c>
      <c r="BA2599" s="407">
        <v>-8.6522834574775907E-3</v>
      </c>
      <c r="BB2599" s="408">
        <v>2.3619380265319401E-5</v>
      </c>
      <c r="BC2599" s="407">
        <v>3.5248339797261398E-3</v>
      </c>
    </row>
    <row r="2600" spans="2:55" x14ac:dyDescent="0.35">
      <c r="B2600" s="396" t="s">
        <v>404</v>
      </c>
      <c r="C2600" s="396" t="s">
        <v>404</v>
      </c>
      <c r="D2600" s="396"/>
      <c r="E2600" s="396"/>
      <c r="F2600" s="397" t="s">
        <v>26</v>
      </c>
      <c r="G2600" s="398" t="s">
        <v>358</v>
      </c>
      <c r="H2600" s="399" t="s">
        <v>404</v>
      </c>
      <c r="M2600" s="401" t="str">
        <f t="shared" si="82"/>
        <v>M_EM_IDR</v>
      </c>
      <c r="P2600" s="401" t="str">
        <f>IF(LEN(B2600)&gt;8,INDEX([1]CatGlob!$X:$X,MATCH(M2600,[1]CatGlob!$W:$W,0)),"")</f>
        <v/>
      </c>
      <c r="Q2600" s="403" t="s">
        <v>373</v>
      </c>
      <c r="R2600" s="403"/>
      <c r="S2600" s="403"/>
      <c r="T2600" s="403" t="s">
        <v>485</v>
      </c>
      <c r="U2600" s="403"/>
      <c r="V2600" s="404" t="s">
        <v>25</v>
      </c>
      <c r="X2600" s="406">
        <v>1.39856551211287E-3</v>
      </c>
      <c r="Y2600" s="407">
        <v>2.8973888412942E-2</v>
      </c>
      <c r="Z2600" s="408">
        <v>-2.3910668888880802E-3</v>
      </c>
      <c r="AA2600" s="407">
        <v>-4.9535402257827599E-2</v>
      </c>
      <c r="AB2600" s="408">
        <v>-1.70113621572893E-3</v>
      </c>
      <c r="AC2600" s="407">
        <v>-3.5242203859642302E-2</v>
      </c>
      <c r="AD2600" s="408">
        <v>-7.7067834112912799E-4</v>
      </c>
      <c r="AE2600" s="407">
        <v>-1.5966036673864498E-2</v>
      </c>
      <c r="AF2600" s="408">
        <v>-1.45423530483852E-3</v>
      </c>
      <c r="AG2600" s="407">
        <v>-3.0127191813944101E-2</v>
      </c>
      <c r="AI2600" s="406">
        <v>1.0850848473108799E-3</v>
      </c>
      <c r="AJ2600" s="407">
        <v>2.2479552808096801E-2</v>
      </c>
      <c r="AK2600" s="451">
        <v>7.65996720628985E-4</v>
      </c>
      <c r="AL2600" s="407">
        <v>1.58690481888435E-2</v>
      </c>
      <c r="AM2600" s="408">
        <v>2.9458643056941899E-4</v>
      </c>
      <c r="AN2600" s="407">
        <v>6.1029063669337802E-3</v>
      </c>
      <c r="AO2600" s="408">
        <v>5.3342306533299203E-5</v>
      </c>
      <c r="AP2600" s="407">
        <v>1.1050851922433901E-3</v>
      </c>
      <c r="AQ2600" s="408">
        <v>3.6628329631378499E-4</v>
      </c>
      <c r="AR2600" s="407">
        <v>7.5882404244500398E-3</v>
      </c>
      <c r="AT2600" s="406">
        <v>8.7107413399104504E-4</v>
      </c>
      <c r="AU2600" s="407">
        <v>1.8045922438591998E-2</v>
      </c>
      <c r="AV2600" s="408">
        <v>8.9006227229398703E-5</v>
      </c>
      <c r="AW2600" s="407">
        <v>1.8439297067018899E-3</v>
      </c>
      <c r="AX2600" s="408">
        <v>1.14233025955241E-4</v>
      </c>
      <c r="AY2600" s="407">
        <v>2.3665498094516098E-3</v>
      </c>
      <c r="AZ2600" s="408">
        <v>-3.2604484024024598E-5</v>
      </c>
      <c r="BA2600" s="407">
        <v>-6.7546258919470902E-4</v>
      </c>
      <c r="BB2600" s="408">
        <v>5.9725876090509297E-5</v>
      </c>
      <c r="BC2600" s="407">
        <v>1.2373327194178101E-3</v>
      </c>
    </row>
    <row r="2601" spans="2:55" x14ac:dyDescent="0.35">
      <c r="B2601" s="396" t="s">
        <v>6825</v>
      </c>
      <c r="C2601" s="396" t="s">
        <v>6825</v>
      </c>
      <c r="D2601" s="396"/>
      <c r="E2601" s="396"/>
      <c r="F2601" s="397" t="s">
        <v>26</v>
      </c>
      <c r="G2601" s="398" t="s">
        <v>358</v>
      </c>
      <c r="H2601" s="399" t="s">
        <v>485</v>
      </c>
      <c r="M2601" s="401" t="str">
        <f t="shared" si="82"/>
        <v>M_EM_OEM</v>
      </c>
      <c r="P2601" s="401" t="str">
        <f>IF(LEN(B2601)&gt;8,INDEX([1]CatGlob!$X:$X,MATCH(M2601,[1]CatGlob!$W:$W,0)),"")</f>
        <v/>
      </c>
      <c r="Q2601" s="403" t="s">
        <v>373</v>
      </c>
      <c r="R2601" s="403"/>
      <c r="S2601" s="403"/>
      <c r="T2601" s="403" t="s">
        <v>485</v>
      </c>
      <c r="U2601" s="403"/>
      <c r="V2601" s="404" t="s">
        <v>25</v>
      </c>
      <c r="X2601" s="406">
        <v>1.16189073257704E-4</v>
      </c>
      <c r="Y2601" s="407">
        <v>1.2141290155476299E-2</v>
      </c>
      <c r="Z2601" s="408">
        <v>1.14390520000811E-4</v>
      </c>
      <c r="AA2601" s="407">
        <v>1.1953348584281501E-2</v>
      </c>
      <c r="AB2601" s="408">
        <v>-2.7205322371502699E-4</v>
      </c>
      <c r="AC2601" s="407">
        <v>-2.8428466068986E-2</v>
      </c>
      <c r="AD2601" s="408">
        <v>1.1618802854288401E-4</v>
      </c>
      <c r="AE2601" s="407">
        <v>1.21411809872463E-2</v>
      </c>
      <c r="AF2601" s="408">
        <v>-8.1244975612148601E-5</v>
      </c>
      <c r="AG2601" s="407">
        <v>-8.4897727026712298E-3</v>
      </c>
      <c r="AI2601" s="406">
        <v>2.79914556649089E-4</v>
      </c>
      <c r="AJ2601" s="407">
        <v>2.9249943696019201E-2</v>
      </c>
      <c r="AK2601" s="451">
        <v>-1.2229181717459699E-4</v>
      </c>
      <c r="AL2601" s="407">
        <v>-1.27790023130014E-2</v>
      </c>
      <c r="AM2601" s="408">
        <v>-2.0142012443935401E-4</v>
      </c>
      <c r="AN2601" s="407">
        <v>-2.1047591699518999E-2</v>
      </c>
      <c r="AO2601" s="408">
        <v>-2.3447882556706199E-4</v>
      </c>
      <c r="AP2601" s="407">
        <v>-2.4502092809131099E-2</v>
      </c>
      <c r="AQ2601" s="408">
        <v>-1.8740099906983901E-4</v>
      </c>
      <c r="AR2601" s="407">
        <v>-1.9582649566251002E-2</v>
      </c>
      <c r="AT2601" s="406">
        <v>5.1474914633080902E-4</v>
      </c>
      <c r="AU2601" s="407">
        <v>5.3789212421939701E-2</v>
      </c>
      <c r="AV2601" s="408">
        <v>-2.1440308352842799E-4</v>
      </c>
      <c r="AW2601" s="407">
        <v>-2.2404258629427101E-2</v>
      </c>
      <c r="AX2601" s="408">
        <v>-2.5686184527272E-5</v>
      </c>
      <c r="AY2601" s="407">
        <v>-2.68410282111553E-3</v>
      </c>
      <c r="AZ2601" s="408">
        <v>-2.5887221207450298E-4</v>
      </c>
      <c r="BA2601" s="407">
        <v>-2.7051103445030499E-2</v>
      </c>
      <c r="BB2601" s="408">
        <v>-1.8028378235090999E-4</v>
      </c>
      <c r="BC2601" s="407">
        <v>-1.8838929086560801E-2</v>
      </c>
    </row>
    <row r="2602" spans="2:55" x14ac:dyDescent="0.35">
      <c r="B2602" s="396" t="s">
        <v>424</v>
      </c>
      <c r="C2602" s="396" t="s">
        <v>424</v>
      </c>
      <c r="D2602" s="396"/>
      <c r="E2602" s="396"/>
      <c r="F2602" s="397" t="s">
        <v>26</v>
      </c>
      <c r="G2602" s="398" t="s">
        <v>328</v>
      </c>
      <c r="H2602" s="399" t="s">
        <v>424</v>
      </c>
      <c r="M2602" s="401" t="str">
        <f t="shared" si="82"/>
        <v>M_DM_JPY</v>
      </c>
      <c r="P2602" s="401" t="str">
        <f>IF(LEN(B2602)&gt;8,INDEX([1]CatGlob!$X:$X,MATCH(M2602,[1]CatGlob!$W:$W,0)),"")</f>
        <v/>
      </c>
      <c r="Q2602" s="403" t="s">
        <v>373</v>
      </c>
      <c r="R2602" s="403"/>
      <c r="S2602" s="403"/>
      <c r="T2602" s="403" t="s">
        <v>424</v>
      </c>
      <c r="U2602" s="403"/>
      <c r="V2602" s="404" t="s">
        <v>25</v>
      </c>
      <c r="X2602" s="406">
        <v>4.3012807844324897E-3</v>
      </c>
      <c r="Y2602" s="407">
        <v>0.39875866597594001</v>
      </c>
      <c r="Z2602" s="408">
        <v>2.1727387651692001E-3</v>
      </c>
      <c r="AA2602" s="407">
        <v>0.201428005968118</v>
      </c>
      <c r="AB2602" s="408">
        <v>4.3152670123721903E-3</v>
      </c>
      <c r="AC2602" s="407">
        <v>0.40005528665121298</v>
      </c>
      <c r="AD2602" s="408">
        <v>3.1306297872935201E-3</v>
      </c>
      <c r="AE2602" s="407">
        <v>0.29023117071647098</v>
      </c>
      <c r="AF2602" s="408">
        <v>3.60763828063376E-3</v>
      </c>
      <c r="AG2602" s="407">
        <v>0.33445317806652602</v>
      </c>
      <c r="AI2602" s="406">
        <v>4.1273790567894503E-3</v>
      </c>
      <c r="AJ2602" s="407">
        <v>0.38263676545247099</v>
      </c>
      <c r="AK2602" s="451">
        <v>-1.1782332208882499E-2</v>
      </c>
      <c r="AL2602" s="407">
        <v>-1.09230420173967</v>
      </c>
      <c r="AM2602" s="408">
        <v>-4.2767460671576402E-3</v>
      </c>
      <c r="AN2602" s="407">
        <v>-0.396484126921059</v>
      </c>
      <c r="AO2602" s="408">
        <v>-3.1031841317529299E-4</v>
      </c>
      <c r="AP2602" s="407">
        <v>-2.87686767419526E-2</v>
      </c>
      <c r="AQ2602" s="408">
        <v>-5.3847898811530404E-3</v>
      </c>
      <c r="AR2602" s="407">
        <v>-0.49920750055192198</v>
      </c>
      <c r="AT2602" s="406">
        <v>5.57055694465345E-3</v>
      </c>
      <c r="AU2602" s="407">
        <v>0.51642940029239504</v>
      </c>
      <c r="AV2602" s="408">
        <v>-2.4627363687674299E-2</v>
      </c>
      <c r="AW2602" s="407">
        <v>-2.28312802227126</v>
      </c>
      <c r="AX2602" s="408">
        <v>-1.1477320334583501E-2</v>
      </c>
      <c r="AY2602" s="407">
        <v>-1.06402747808487</v>
      </c>
      <c r="AZ2602" s="408">
        <v>-1.28889221435937E-2</v>
      </c>
      <c r="BA2602" s="407">
        <v>-1.19489279064133</v>
      </c>
      <c r="BB2602" s="408">
        <v>-1.7908893008516402E-2</v>
      </c>
      <c r="BC2602" s="407">
        <v>-1.66027902921921</v>
      </c>
    </row>
    <row r="2603" spans="2:55" x14ac:dyDescent="0.35">
      <c r="B2603" s="396" t="s">
        <v>392</v>
      </c>
      <c r="C2603" s="396" t="s">
        <v>392</v>
      </c>
      <c r="D2603" s="396"/>
      <c r="E2603" s="396"/>
      <c r="F2603" s="397" t="s">
        <v>26</v>
      </c>
      <c r="G2603" s="398" t="s">
        <v>358</v>
      </c>
      <c r="H2603" s="399" t="s">
        <v>392</v>
      </c>
      <c r="M2603" s="401" t="str">
        <f t="shared" si="82"/>
        <v>M_EM_MXN</v>
      </c>
      <c r="P2603" s="401" t="str">
        <f>IF(LEN(B2603)&gt;8,INDEX([1]CatGlob!$X:$X,MATCH(M2603,[1]CatGlob!$W:$W,0)),"")</f>
        <v/>
      </c>
      <c r="Q2603" s="403" t="s">
        <v>373</v>
      </c>
      <c r="R2603" s="403"/>
      <c r="S2603" s="403"/>
      <c r="T2603" s="403" t="s">
        <v>392</v>
      </c>
      <c r="U2603" s="403"/>
      <c r="V2603" s="404" t="s">
        <v>25</v>
      </c>
      <c r="X2603" s="406">
        <v>4.2219115557898798E-2</v>
      </c>
      <c r="Y2603" s="407">
        <v>3.05886522531162</v>
      </c>
      <c r="Z2603" s="408">
        <v>1.3363955487007599E-2</v>
      </c>
      <c r="AA2603" s="407">
        <v>0.96824715941190598</v>
      </c>
      <c r="AB2603" s="408">
        <v>1.4863065845625901E-2</v>
      </c>
      <c r="AC2603" s="407">
        <v>1.07686091136427</v>
      </c>
      <c r="AD2603" s="408">
        <v>1.6801779685218499E-2</v>
      </c>
      <c r="AE2603" s="407">
        <v>1.21732487579074</v>
      </c>
      <c r="AF2603" s="408">
        <v>1.53694972575066E-2</v>
      </c>
      <c r="AG2603" s="407">
        <v>1.1135529503700601</v>
      </c>
      <c r="AI2603" s="406">
        <v>1.17944373888517E-2</v>
      </c>
      <c r="AJ2603" s="407">
        <v>0.85453221613240904</v>
      </c>
      <c r="AK2603" s="451">
        <v>3.4521842792284599E-3</v>
      </c>
      <c r="AL2603" s="407">
        <v>0.25011813496345098</v>
      </c>
      <c r="AM2603" s="408">
        <v>-1.5411119406734399E-3</v>
      </c>
      <c r="AN2603" s="407">
        <v>-0.111656856410791</v>
      </c>
      <c r="AO2603" s="408">
        <v>-8.6728375055763803E-3</v>
      </c>
      <c r="AP2603" s="407">
        <v>-0.62836562775059301</v>
      </c>
      <c r="AQ2603" s="408">
        <v>-2.00314541948952E-3</v>
      </c>
      <c r="AR2603" s="407">
        <v>-0.145132170201656</v>
      </c>
      <c r="AT2603" s="406">
        <v>7.9833758004585996E-3</v>
      </c>
      <c r="AU2603" s="407">
        <v>0.57841265251434804</v>
      </c>
      <c r="AV2603" s="408">
        <v>-2.5851176561346601E-3</v>
      </c>
      <c r="AW2603" s="407">
        <v>-0.187297303536615</v>
      </c>
      <c r="AX2603" s="408">
        <v>-3.9202284198218296E-3</v>
      </c>
      <c r="AY2603" s="407">
        <v>-0.28402893405554702</v>
      </c>
      <c r="AZ2603" s="408">
        <v>-3.0430304649630101E-2</v>
      </c>
      <c r="BA2603" s="407">
        <v>-2.2047406597314199</v>
      </c>
      <c r="BB2603" s="408">
        <v>-1.10653997868384E-2</v>
      </c>
      <c r="BC2603" s="407">
        <v>-0.801711882517264</v>
      </c>
    </row>
    <row r="2604" spans="2:55" x14ac:dyDescent="0.35">
      <c r="B2604" s="396" t="s">
        <v>434</v>
      </c>
      <c r="C2604" s="396" t="s">
        <v>434</v>
      </c>
      <c r="D2604" s="396"/>
      <c r="E2604" s="396"/>
      <c r="F2604" s="397" t="s">
        <v>26</v>
      </c>
      <c r="G2604" s="398" t="s">
        <v>328</v>
      </c>
      <c r="H2604" s="399" t="s">
        <v>434</v>
      </c>
      <c r="M2604" s="401" t="str">
        <f t="shared" si="82"/>
        <v>M_DM_NOK</v>
      </c>
      <c r="P2604" s="401" t="str">
        <f>IF(LEN(B2604)&gt;8,INDEX([1]CatGlob!$X:$X,MATCH(M2604,[1]CatGlob!$W:$W,0)),"")</f>
        <v/>
      </c>
      <c r="Q2604" s="403" t="s">
        <v>373</v>
      </c>
      <c r="R2604" s="403"/>
      <c r="S2604" s="403"/>
      <c r="T2604" s="403" t="s">
        <v>434</v>
      </c>
      <c r="U2604" s="403"/>
      <c r="V2604" s="404" t="s">
        <v>25</v>
      </c>
      <c r="X2604" s="406">
        <v>1.4874642111065201E-2</v>
      </c>
      <c r="Y2604" s="407">
        <v>-0.84059207289710602</v>
      </c>
      <c r="Z2604" s="408">
        <v>1.4874235186514999E-2</v>
      </c>
      <c r="AA2604" s="407">
        <v>-0.84056907687868299</v>
      </c>
      <c r="AB2604" s="408">
        <v>1.4874451712259399E-2</v>
      </c>
      <c r="AC2604" s="407">
        <v>-0.84058131312736395</v>
      </c>
      <c r="AD2604" s="408">
        <v>1.4874642094421599E-2</v>
      </c>
      <c r="AE2604" s="407">
        <v>-0.84059207195674701</v>
      </c>
      <c r="AF2604" s="408">
        <v>1.4874492420459099E-2</v>
      </c>
      <c r="AG2604" s="407">
        <v>-0.84058361361905998</v>
      </c>
      <c r="AI2604" s="406">
        <v>9.8178882028612802E-3</v>
      </c>
      <c r="AJ2604" s="407">
        <v>-0.55482605458956302</v>
      </c>
      <c r="AK2604" s="451">
        <v>9.8178854999911806E-3</v>
      </c>
      <c r="AL2604" s="407">
        <v>-0.55482590184618996</v>
      </c>
      <c r="AM2604" s="408">
        <v>9.8177765131750895E-3</v>
      </c>
      <c r="AN2604" s="407">
        <v>-0.55481974280957602</v>
      </c>
      <c r="AO2604" s="408">
        <v>9.8178832490152697E-3</v>
      </c>
      <c r="AP2604" s="407">
        <v>-0.55482577463905602</v>
      </c>
      <c r="AQ2604" s="408">
        <v>9.8178364636361606E-3</v>
      </c>
      <c r="AR2604" s="407">
        <v>-0.55482313071540401</v>
      </c>
      <c r="AT2604" s="406">
        <v>1.4699187340078799E-2</v>
      </c>
      <c r="AU2604" s="407">
        <v>-0.83067681654780401</v>
      </c>
      <c r="AV2604" s="408">
        <v>1.4605820426913401E-2</v>
      </c>
      <c r="AW2604" s="407">
        <v>-0.82540048878865202</v>
      </c>
      <c r="AX2604" s="408">
        <v>1.46990028421192E-2</v>
      </c>
      <c r="AY2604" s="407">
        <v>-0.83066639024465005</v>
      </c>
      <c r="AZ2604" s="408">
        <v>1.4662550737255401E-2</v>
      </c>
      <c r="BA2604" s="407">
        <v>-0.82860641796744805</v>
      </c>
      <c r="BB2604" s="408">
        <v>1.46456896592317E-2</v>
      </c>
      <c r="BC2604" s="407">
        <v>-0.82765356892248998</v>
      </c>
    </row>
    <row r="2605" spans="2:55" x14ac:dyDescent="0.35">
      <c r="B2605" s="396" t="s">
        <v>6826</v>
      </c>
      <c r="C2605" s="396" t="s">
        <v>6826</v>
      </c>
      <c r="D2605" s="396"/>
      <c r="E2605" s="396"/>
      <c r="F2605" s="397" t="s">
        <v>26</v>
      </c>
      <c r="G2605" s="398" t="s">
        <v>328</v>
      </c>
      <c r="H2605" s="399" t="s">
        <v>487</v>
      </c>
      <c r="M2605" s="401" t="str">
        <f t="shared" si="82"/>
        <v>M_DM_ODM</v>
      </c>
      <c r="P2605" s="401" t="str">
        <f>IF(LEN(B2605)&gt;8,INDEX([1]CatGlob!$X:$X,MATCH(M2605,[1]CatGlob!$W:$W,0)),"")</f>
        <v/>
      </c>
      <c r="Q2605" s="403" t="s">
        <v>373</v>
      </c>
      <c r="R2605" s="403"/>
      <c r="S2605" s="403"/>
      <c r="T2605" s="403" t="s">
        <v>487</v>
      </c>
      <c r="U2605" s="403"/>
      <c r="V2605" s="404" t="s">
        <v>25</v>
      </c>
      <c r="X2605" s="406">
        <v>0</v>
      </c>
      <c r="Y2605" s="407">
        <v>0</v>
      </c>
      <c r="Z2605" s="408">
        <v>0</v>
      </c>
      <c r="AA2605" s="407">
        <v>0</v>
      </c>
      <c r="AB2605" s="408">
        <v>0</v>
      </c>
      <c r="AC2605" s="407">
        <v>0</v>
      </c>
      <c r="AD2605" s="408">
        <v>0</v>
      </c>
      <c r="AE2605" s="407">
        <v>0</v>
      </c>
      <c r="AF2605" s="408">
        <v>0</v>
      </c>
      <c r="AG2605" s="407">
        <v>0</v>
      </c>
      <c r="AI2605" s="406">
        <v>9.8383585343645493E-4</v>
      </c>
      <c r="AJ2605" s="407">
        <v>0.11195157469723301</v>
      </c>
      <c r="AK2605" s="451">
        <v>9.7228364104481099E-4</v>
      </c>
      <c r="AL2605" s="407">
        <v>0.110637037964434</v>
      </c>
      <c r="AM2605" s="408">
        <v>7.4571063913410297E-4</v>
      </c>
      <c r="AN2605" s="407">
        <v>8.4855090436430899E-2</v>
      </c>
      <c r="AO2605" s="408">
        <v>9.8383410994481199E-4</v>
      </c>
      <c r="AP2605" s="407">
        <v>0.11195137630259901</v>
      </c>
      <c r="AQ2605" s="408">
        <v>8.7467369456325995E-4</v>
      </c>
      <c r="AR2605" s="407">
        <v>9.9529913561897304E-2</v>
      </c>
      <c r="AT2605" s="406">
        <v>0</v>
      </c>
      <c r="AU2605" s="407">
        <v>0</v>
      </c>
      <c r="AV2605" s="408">
        <v>-3.7222085528547498E-5</v>
      </c>
      <c r="AW2605" s="407">
        <v>-4.23553489503625E-3</v>
      </c>
      <c r="AX2605" s="408">
        <v>0</v>
      </c>
      <c r="AY2605" s="407">
        <v>0</v>
      </c>
      <c r="AZ2605" s="408">
        <v>-1.06974855927836E-5</v>
      </c>
      <c r="BA2605" s="407">
        <v>-1.2172765950779799E-3</v>
      </c>
      <c r="BB2605" s="408">
        <v>-2.0165806293954499E-5</v>
      </c>
      <c r="BC2605" s="407">
        <v>-2.29468540079273E-3</v>
      </c>
    </row>
    <row r="2606" spans="2:55" x14ac:dyDescent="0.35">
      <c r="B2606" s="396" t="s">
        <v>414</v>
      </c>
      <c r="C2606" s="396" t="s">
        <v>414</v>
      </c>
      <c r="D2606" s="396"/>
      <c r="E2606" s="396"/>
      <c r="F2606" s="397" t="s">
        <v>26</v>
      </c>
      <c r="G2606" s="398" t="s">
        <v>358</v>
      </c>
      <c r="H2606" s="399" t="s">
        <v>414</v>
      </c>
      <c r="M2606" s="401" t="str">
        <f t="shared" si="82"/>
        <v>M_EM_PLN</v>
      </c>
      <c r="P2606" s="401" t="str">
        <f>IF(LEN(B2606)&gt;8,INDEX([1]CatGlob!$X:$X,MATCH(M2606,[1]CatGlob!$W:$W,0)),"")</f>
        <v/>
      </c>
      <c r="Q2606" s="403" t="s">
        <v>373</v>
      </c>
      <c r="R2606" s="403"/>
      <c r="S2606" s="403"/>
      <c r="T2606" s="403" t="s">
        <v>485</v>
      </c>
      <c r="U2606" s="403"/>
      <c r="V2606" s="404" t="s">
        <v>25</v>
      </c>
      <c r="X2606" s="406">
        <v>2.5139176604224499E-3</v>
      </c>
      <c r="Y2606" s="407">
        <v>0.209289535013646</v>
      </c>
      <c r="Z2606" s="408">
        <v>-1.4775875458021099E-3</v>
      </c>
      <c r="AA2606" s="407">
        <v>-0.123012624985153</v>
      </c>
      <c r="AB2606" s="408">
        <v>-3.3631604804914802E-4</v>
      </c>
      <c r="AC2606" s="407">
        <v>-2.7999098944908599E-2</v>
      </c>
      <c r="AD2606" s="408">
        <v>-1.0050859725007201E-3</v>
      </c>
      <c r="AE2606" s="407">
        <v>-8.3675761997081793E-2</v>
      </c>
      <c r="AF2606" s="408">
        <v>-7.2691098200358597E-4</v>
      </c>
      <c r="AG2606" s="407">
        <v>-6.05170423101834E-2</v>
      </c>
      <c r="AI2606" s="406">
        <v>3.25310889363979E-3</v>
      </c>
      <c r="AJ2606" s="407">
        <v>0.27082893701013699</v>
      </c>
      <c r="AK2606" s="451">
        <v>6.5933469420294602E-4</v>
      </c>
      <c r="AL2606" s="407">
        <v>5.4891158027814399E-2</v>
      </c>
      <c r="AM2606" s="408">
        <v>1.2228577887730401E-3</v>
      </c>
      <c r="AN2606" s="407">
        <v>0.101805775913899</v>
      </c>
      <c r="AO2606" s="408">
        <v>5.9677521083928301E-4</v>
      </c>
      <c r="AP2606" s="407">
        <v>4.9682934468719998E-2</v>
      </c>
      <c r="AQ2606" s="408">
        <v>8.9307633518312304E-4</v>
      </c>
      <c r="AR2606" s="407">
        <v>7.4350697266391194E-2</v>
      </c>
      <c r="AT2606" s="406">
        <v>3.2527522417035702E-3</v>
      </c>
      <c r="AU2606" s="407">
        <v>0.27079924490136498</v>
      </c>
      <c r="AV2606" s="408">
        <v>-3.1160578797221602E-4</v>
      </c>
      <c r="AW2606" s="407">
        <v>-2.59419119008619E-2</v>
      </c>
      <c r="AX2606" s="408">
        <v>-9.9314603007863498E-4</v>
      </c>
      <c r="AY2606" s="407">
        <v>-8.2681733817313599E-2</v>
      </c>
      <c r="AZ2606" s="408">
        <v>-1.2421244133979301E-3</v>
      </c>
      <c r="BA2606" s="407">
        <v>-0.103409767552298</v>
      </c>
      <c r="BB2606" s="408">
        <v>-7.5406090910629E-4</v>
      </c>
      <c r="BC2606" s="407">
        <v>-6.2777337350497106E-2</v>
      </c>
    </row>
    <row r="2607" spans="2:55" x14ac:dyDescent="0.35">
      <c r="B2607" s="396" t="s">
        <v>6827</v>
      </c>
      <c r="C2607" s="396" t="s">
        <v>6827</v>
      </c>
      <c r="D2607" s="396"/>
      <c r="E2607" s="396"/>
      <c r="F2607" s="397" t="s">
        <v>26</v>
      </c>
      <c r="G2607" s="398" t="s">
        <v>358</v>
      </c>
      <c r="H2607" s="399" t="s">
        <v>485</v>
      </c>
      <c r="M2607" s="401" t="str">
        <f t="shared" si="82"/>
        <v>M_EM_OEM</v>
      </c>
      <c r="P2607" s="401" t="str">
        <f>IF(LEN(B2607)&gt;8,INDEX([1]CatGlob!$X:$X,MATCH(M2607,[1]CatGlob!$W:$W,0)),"")</f>
        <v/>
      </c>
      <c r="Q2607" s="403" t="s">
        <v>373</v>
      </c>
      <c r="R2607" s="403"/>
      <c r="S2607" s="403"/>
      <c r="T2607" s="403" t="s">
        <v>485</v>
      </c>
      <c r="U2607" s="403"/>
      <c r="V2607" s="404" t="s">
        <v>25</v>
      </c>
      <c r="X2607" s="406">
        <v>1.2114227232176799E-3</v>
      </c>
      <c r="Y2607" s="407">
        <v>-7.0209152425171296E-3</v>
      </c>
      <c r="Z2607" s="408">
        <v>-5.3833418511603395E-4</v>
      </c>
      <c r="AA2607" s="407">
        <v>3.1199668071302299E-3</v>
      </c>
      <c r="AB2607" s="408">
        <v>3.8524976861835201E-4</v>
      </c>
      <c r="AC2607" s="407">
        <v>-2.23275155808444E-3</v>
      </c>
      <c r="AD2607" s="408">
        <v>-2.4645866053595099E-4</v>
      </c>
      <c r="AE2607" s="407">
        <v>1.42837453198652E-3</v>
      </c>
      <c r="AF2607" s="408">
        <v>3.6406538216797197E-5</v>
      </c>
      <c r="AG2607" s="407">
        <v>-2.1099754415960601E-4</v>
      </c>
      <c r="AI2607" s="406">
        <v>4.52200235696507E-4</v>
      </c>
      <c r="AJ2607" s="407">
        <v>-2.62076933710276E-3</v>
      </c>
      <c r="AK2607" s="451">
        <v>3.0770227977030098E-4</v>
      </c>
      <c r="AL2607" s="407">
        <v>-1.7833177345938399E-3</v>
      </c>
      <c r="AM2607" s="408">
        <v>2.88283337890529E-4</v>
      </c>
      <c r="AN2607" s="407">
        <v>-1.67077341517441E-3</v>
      </c>
      <c r="AO2607" s="408">
        <v>4.0990157752979698E-5</v>
      </c>
      <c r="AP2607" s="407">
        <v>-2.3756234535099501E-4</v>
      </c>
      <c r="AQ2607" s="408">
        <v>2.2788545322849601E-4</v>
      </c>
      <c r="AR2607" s="407">
        <v>-1.32073174888685E-3</v>
      </c>
      <c r="AT2607" s="406">
        <v>2.3251665781565101E-5</v>
      </c>
      <c r="AU2607" s="407">
        <v>-1.3475723315003999E-4</v>
      </c>
      <c r="AV2607" s="408">
        <v>-6.4001606657866904E-6</v>
      </c>
      <c r="AW2607" s="407">
        <v>3.7092737770194597E-5</v>
      </c>
      <c r="AX2607" s="408">
        <v>2.3176369784721401E-5</v>
      </c>
      <c r="AY2607" s="407">
        <v>-1.3432084888798099E-4</v>
      </c>
      <c r="AZ2607" s="408">
        <v>4.1725812843271399E-7</v>
      </c>
      <c r="BA2607" s="407">
        <v>-2.41825892643988E-6</v>
      </c>
      <c r="BB2607" s="408">
        <v>2.9808645974618298E-6</v>
      </c>
      <c r="BC2607" s="407">
        <v>-1.72758835449367E-5</v>
      </c>
    </row>
    <row r="2608" spans="2:55" x14ac:dyDescent="0.35">
      <c r="B2608" s="396" t="s">
        <v>432</v>
      </c>
      <c r="C2608" s="396" t="s">
        <v>432</v>
      </c>
      <c r="D2608" s="396"/>
      <c r="E2608" s="396"/>
      <c r="F2608" s="397" t="s">
        <v>26</v>
      </c>
      <c r="G2608" s="398" t="s">
        <v>328</v>
      </c>
      <c r="H2608" s="399" t="s">
        <v>432</v>
      </c>
      <c r="M2608" s="401" t="str">
        <f t="shared" si="82"/>
        <v>M_DM_SEK</v>
      </c>
      <c r="P2608" s="401" t="str">
        <f>IF(LEN(B2608)&gt;8,INDEX([1]CatGlob!$X:$X,MATCH(M2608,[1]CatGlob!$W:$W,0)),"")</f>
        <v/>
      </c>
      <c r="Q2608" s="403" t="s">
        <v>373</v>
      </c>
      <c r="R2608" s="403"/>
      <c r="S2608" s="403"/>
      <c r="T2608" s="403" t="s">
        <v>487</v>
      </c>
      <c r="U2608" s="403"/>
      <c r="V2608" s="404" t="s">
        <v>25</v>
      </c>
      <c r="X2608" s="406">
        <v>1.9351323345231399E-4</v>
      </c>
      <c r="Y2608" s="407">
        <v>6.2214230700519098E-3</v>
      </c>
      <c r="Z2608" s="408">
        <v>1.9216439632245699E-4</v>
      </c>
      <c r="AA2608" s="407">
        <v>6.1780581472881098E-3</v>
      </c>
      <c r="AB2608" s="408">
        <v>1.85070122497675E-4</v>
      </c>
      <c r="AC2608" s="407">
        <v>5.9499782478766904E-3</v>
      </c>
      <c r="AD2608" s="408">
        <v>-3.6385963257073702E-4</v>
      </c>
      <c r="AE2608" s="407">
        <v>-1.16980356956731E-2</v>
      </c>
      <c r="AF2608" s="408">
        <v>-1.26562512280397E-5</v>
      </c>
      <c r="AG2608" s="407">
        <v>-4.0689668613333799E-4</v>
      </c>
      <c r="AI2608" s="406">
        <v>2.6803710331786898E-3</v>
      </c>
      <c r="AJ2608" s="407">
        <v>8.6173549402879204E-2</v>
      </c>
      <c r="AK2608" s="451">
        <v>2.0385591824744302E-3</v>
      </c>
      <c r="AL2608" s="407">
        <v>6.5539389229041206E-2</v>
      </c>
      <c r="AM2608" s="408">
        <v>1.4314921661396E-3</v>
      </c>
      <c r="AN2608" s="407">
        <v>4.6022270563383899E-2</v>
      </c>
      <c r="AO2608" s="408">
        <v>1.5855556769266701E-3</v>
      </c>
      <c r="AP2608" s="407">
        <v>5.0975390633034599E-2</v>
      </c>
      <c r="AQ2608" s="408">
        <v>1.64785969996604E-3</v>
      </c>
      <c r="AR2608" s="407">
        <v>5.297845615657E-2</v>
      </c>
      <c r="AT2608" s="406">
        <v>1.3087290157619599E-3</v>
      </c>
      <c r="AU2608" s="407">
        <v>4.20754526508915E-2</v>
      </c>
      <c r="AV2608" s="408">
        <v>1.9096696842454801E-4</v>
      </c>
      <c r="AW2608" s="407">
        <v>6.1395610106984603E-3</v>
      </c>
      <c r="AX2608" s="408">
        <v>-2.23157763112233E-3</v>
      </c>
      <c r="AY2608" s="407">
        <v>-7.1744905038029202E-2</v>
      </c>
      <c r="AZ2608" s="408">
        <v>-1.11772595858584E-3</v>
      </c>
      <c r="BA2608" s="407">
        <v>-3.5934731392739401E-2</v>
      </c>
      <c r="BB2608" s="408">
        <v>-7.9692948936581701E-4</v>
      </c>
      <c r="BC2608" s="407">
        <v>-2.5621170304940301E-2</v>
      </c>
    </row>
    <row r="2609" spans="2:55" x14ac:dyDescent="0.35">
      <c r="B2609" s="396" t="s">
        <v>6828</v>
      </c>
      <c r="C2609" s="396" t="s">
        <v>6828</v>
      </c>
      <c r="D2609" s="396"/>
      <c r="E2609" s="396"/>
      <c r="F2609" s="397" t="s">
        <v>26</v>
      </c>
      <c r="G2609" s="398" t="s">
        <v>328</v>
      </c>
      <c r="H2609" s="399" t="s">
        <v>487</v>
      </c>
      <c r="M2609" s="401" t="str">
        <f t="shared" si="82"/>
        <v>M_DM_ODM</v>
      </c>
      <c r="P2609" s="401" t="str">
        <f>IF(LEN(B2609)&gt;8,INDEX([1]CatGlob!$X:$X,MATCH(M2609,[1]CatGlob!$W:$W,0)),"")</f>
        <v/>
      </c>
      <c r="Q2609" s="403" t="s">
        <v>373</v>
      </c>
      <c r="R2609" s="403"/>
      <c r="S2609" s="403"/>
      <c r="T2609" s="403" t="s">
        <v>487</v>
      </c>
      <c r="U2609" s="403"/>
      <c r="V2609" s="404" t="s">
        <v>25</v>
      </c>
      <c r="X2609" s="406">
        <v>5.4379041723439403E-5</v>
      </c>
      <c r="Y2609" s="407">
        <v>3.17254143178403E-3</v>
      </c>
      <c r="Z2609" s="408">
        <v>-1.1944739605370799E-3</v>
      </c>
      <c r="AA2609" s="407">
        <v>-6.9687107552285396E-2</v>
      </c>
      <c r="AB2609" s="408">
        <v>-1.36655637323744E-4</v>
      </c>
      <c r="AC2609" s="407">
        <v>-7.9726611135200205E-3</v>
      </c>
      <c r="AD2609" s="408">
        <v>5.4312738901521103E-5</v>
      </c>
      <c r="AE2609" s="407">
        <v>3.1686732415714398E-3</v>
      </c>
      <c r="AF2609" s="408">
        <v>-2.05259038127152E-4</v>
      </c>
      <c r="AG2609" s="407">
        <v>-1.1975069477563801E-2</v>
      </c>
      <c r="AI2609" s="406">
        <v>3.4988890429254099E-4</v>
      </c>
      <c r="AJ2609" s="407">
        <v>2.0412957093540698E-2</v>
      </c>
      <c r="AK2609" s="451">
        <v>-1.8567235800605699E-3</v>
      </c>
      <c r="AL2609" s="407">
        <v>-0.10832358016466</v>
      </c>
      <c r="AM2609" s="408">
        <v>-3.0533176786984702E-4</v>
      </c>
      <c r="AN2609" s="407">
        <v>-1.7813437922509199E-2</v>
      </c>
      <c r="AO2609" s="408">
        <v>1.10080642241489E-4</v>
      </c>
      <c r="AP2609" s="407">
        <v>6.4222426021665101E-3</v>
      </c>
      <c r="AQ2609" s="408">
        <v>-6.42309847412476E-4</v>
      </c>
      <c r="AR2609" s="407">
        <v>-3.7473161321901302E-2</v>
      </c>
      <c r="AT2609" s="406">
        <v>7.9163915430351399E-4</v>
      </c>
      <c r="AU2609" s="407">
        <v>4.6185220197170203E-2</v>
      </c>
      <c r="AV2609" s="408">
        <v>-1.57240934097167E-3</v>
      </c>
      <c r="AW2609" s="407">
        <v>-9.1736331205849495E-2</v>
      </c>
      <c r="AX2609" s="408">
        <v>-6.1334288468833595E-4</v>
      </c>
      <c r="AY2609" s="407">
        <v>-3.5783192421368099E-2</v>
      </c>
      <c r="AZ2609" s="408">
        <v>-1.4610063239243699E-3</v>
      </c>
      <c r="BA2609" s="407">
        <v>-8.52369396009411E-2</v>
      </c>
      <c r="BB2609" s="408">
        <v>-1.3002993041595699E-3</v>
      </c>
      <c r="BC2609" s="407">
        <v>-7.5861090700000106E-2</v>
      </c>
    </row>
    <row r="2610" spans="2:55" x14ac:dyDescent="0.35">
      <c r="B2610" s="396" t="s">
        <v>406</v>
      </c>
      <c r="C2610" s="396" t="s">
        <v>406</v>
      </c>
      <c r="D2610" s="396"/>
      <c r="E2610" s="396"/>
      <c r="F2610" s="397" t="s">
        <v>26</v>
      </c>
      <c r="G2610" s="398" t="s">
        <v>358</v>
      </c>
      <c r="H2610" s="399" t="s">
        <v>406</v>
      </c>
      <c r="M2610" s="401" t="str">
        <f t="shared" si="82"/>
        <v>M_EM_THB</v>
      </c>
      <c r="P2610" s="401" t="str">
        <f>IF(LEN(B2610)&gt;8,INDEX([1]CatGlob!$X:$X,MATCH(M2610,[1]CatGlob!$W:$W,0)),"")</f>
        <v/>
      </c>
      <c r="Q2610" s="403" t="s">
        <v>373</v>
      </c>
      <c r="R2610" s="403"/>
      <c r="S2610" s="403"/>
      <c r="T2610" s="403" t="s">
        <v>485</v>
      </c>
      <c r="U2610" s="403"/>
      <c r="V2610" s="404" t="s">
        <v>25</v>
      </c>
      <c r="X2610" s="406">
        <v>6.8456851817518297E-4</v>
      </c>
      <c r="Y2610" s="407">
        <v>6.8992664068456805E-2</v>
      </c>
      <c r="Z2610" s="408">
        <v>-1.69277991119014E-3</v>
      </c>
      <c r="AA2610" s="407">
        <v>-0.170602931124364</v>
      </c>
      <c r="AB2610" s="408">
        <v>-8.7938815237893102E-4</v>
      </c>
      <c r="AC2610" s="407">
        <v>-8.8627112951877904E-2</v>
      </c>
      <c r="AD2610" s="408">
        <v>-2.28416118986617E-4</v>
      </c>
      <c r="AE2610" s="407">
        <v>-2.3020393352668499E-2</v>
      </c>
      <c r="AF2610" s="408">
        <v>-7.4970202017931502E-4</v>
      </c>
      <c r="AG2610" s="407">
        <v>-7.5556994306727507E-2</v>
      </c>
      <c r="AI2610" s="406">
        <v>6.9400708726808703E-4</v>
      </c>
      <c r="AJ2610" s="407">
        <v>6.9943908553859999E-2</v>
      </c>
      <c r="AK2610" s="451">
        <v>5.4991113524113799E-4</v>
      </c>
      <c r="AL2610" s="407">
        <v>5.54215293502303E-2</v>
      </c>
      <c r="AM2610" s="408">
        <v>3.69853124906873E-4</v>
      </c>
      <c r="AN2610" s="407">
        <v>3.7274796786945799E-2</v>
      </c>
      <c r="AO2610" s="408">
        <v>4.8926557394539404E-4</v>
      </c>
      <c r="AP2610" s="407">
        <v>4.9309505896211199E-2</v>
      </c>
      <c r="AQ2610" s="408">
        <v>4.5370376547001199E-4</v>
      </c>
      <c r="AR2610" s="407">
        <v>4.5725490797528502E-2</v>
      </c>
      <c r="AT2610" s="406">
        <v>2.8560038785896798E-4</v>
      </c>
      <c r="AU2610" s="407">
        <v>2.87835784074097E-2</v>
      </c>
      <c r="AV2610" s="408">
        <v>1.4972317855580899E-4</v>
      </c>
      <c r="AW2610" s="407">
        <v>1.5089506291143801E-2</v>
      </c>
      <c r="AX2610" s="408">
        <v>8.5018057429525997E-5</v>
      </c>
      <c r="AY2610" s="407">
        <v>8.5683494344124308E-3</v>
      </c>
      <c r="AZ2610" s="408">
        <v>2.5581462205045199E-4</v>
      </c>
      <c r="BA2610" s="407">
        <v>2.5781688486326001E-2</v>
      </c>
      <c r="BB2610" s="408">
        <v>1.6460368443228299E-4</v>
      </c>
      <c r="BC2610" s="407">
        <v>1.6589203860630598E-2</v>
      </c>
    </row>
    <row r="2611" spans="2:55" x14ac:dyDescent="0.35">
      <c r="B2611" s="396" t="s">
        <v>418</v>
      </c>
      <c r="C2611" s="396" t="s">
        <v>418</v>
      </c>
      <c r="D2611" s="396"/>
      <c r="E2611" s="396"/>
      <c r="F2611" s="397" t="s">
        <v>26</v>
      </c>
      <c r="G2611" s="398" t="s">
        <v>358</v>
      </c>
      <c r="H2611" s="399" t="s">
        <v>418</v>
      </c>
      <c r="M2611" s="401" t="str">
        <f t="shared" si="82"/>
        <v>M_EM_TRY</v>
      </c>
      <c r="P2611" s="401" t="str">
        <f>IF(LEN(B2611)&gt;8,INDEX([1]CatGlob!$X:$X,MATCH(M2611,[1]CatGlob!$W:$W,0)),"")</f>
        <v/>
      </c>
      <c r="Q2611" s="403" t="s">
        <v>373</v>
      </c>
      <c r="R2611" s="403"/>
      <c r="S2611" s="403"/>
      <c r="T2611" s="403" t="s">
        <v>418</v>
      </c>
      <c r="U2611" s="403"/>
      <c r="V2611" s="404" t="s">
        <v>25</v>
      </c>
      <c r="X2611" s="406">
        <v>7.8070586816416602E-4</v>
      </c>
      <c r="Y2611" s="407">
        <v>8.6411493072091595E-4</v>
      </c>
      <c r="Z2611" s="408">
        <v>-8.5196443413307105E-4</v>
      </c>
      <c r="AA2611" s="407">
        <v>-9.4298661990066502E-4</v>
      </c>
      <c r="AB2611" s="408">
        <v>-2.20393982137847E-4</v>
      </c>
      <c r="AC2611" s="407">
        <v>-2.43940436739365E-4</v>
      </c>
      <c r="AD2611" s="408">
        <v>-2.4985473396657402E-4</v>
      </c>
      <c r="AE2611" s="407">
        <v>-2.7654871725957302E-4</v>
      </c>
      <c r="AF2611" s="408">
        <v>-3.13276463946366E-4</v>
      </c>
      <c r="AG2611" s="407">
        <v>-3.4674629839994499E-4</v>
      </c>
      <c r="AI2611" s="406">
        <v>9.5815105912679902E-4</v>
      </c>
      <c r="AJ2611" s="407">
        <v>1.0605180134071199E-3</v>
      </c>
      <c r="AK2611" s="451">
        <v>-1.1103055095859E-4</v>
      </c>
      <c r="AL2611" s="407">
        <v>-1.2289283368716001E-4</v>
      </c>
      <c r="AM2611" s="408">
        <v>3.7413000085203998E-4</v>
      </c>
      <c r="AN2611" s="407">
        <v>4.1410130657837401E-4</v>
      </c>
      <c r="AO2611" s="408">
        <v>-2.9327404309405599E-4</v>
      </c>
      <c r="AP2611" s="407">
        <v>-3.2460685917001802E-4</v>
      </c>
      <c r="AQ2611" s="408">
        <v>5.5941241840440203E-5</v>
      </c>
      <c r="AR2611" s="407">
        <v>6.1917893083274499E-5</v>
      </c>
      <c r="AT2611" s="406">
        <v>8.1307069040065898E-3</v>
      </c>
      <c r="AU2611" s="407">
        <v>8.9993754603945302E-3</v>
      </c>
      <c r="AV2611" s="408">
        <v>6.0446398524438196E-3</v>
      </c>
      <c r="AW2611" s="407">
        <v>6.6904371531784097E-3</v>
      </c>
      <c r="AX2611" s="408">
        <v>7.5328311353509599E-3</v>
      </c>
      <c r="AY2611" s="407">
        <v>8.3376238335652903E-3</v>
      </c>
      <c r="AZ2611" s="408">
        <v>6.3667238357732296E-3</v>
      </c>
      <c r="BA2611" s="407">
        <v>7.0469319490840104E-3</v>
      </c>
      <c r="BB2611" s="408">
        <v>6.5105332337871101E-3</v>
      </c>
      <c r="BC2611" s="407">
        <v>7.2061056570524298E-3</v>
      </c>
    </row>
    <row r="2612" spans="2:55" x14ac:dyDescent="0.35">
      <c r="B2612" s="396" t="s">
        <v>416</v>
      </c>
      <c r="C2612" s="396" t="s">
        <v>416</v>
      </c>
      <c r="D2612" s="396"/>
      <c r="E2612" s="396"/>
      <c r="F2612" s="397" t="s">
        <v>26</v>
      </c>
      <c r="G2612" s="398" t="s">
        <v>358</v>
      </c>
      <c r="H2612" s="399" t="s">
        <v>416</v>
      </c>
      <c r="M2612" s="401" t="str">
        <f t="shared" si="82"/>
        <v>M_EM_ZAR</v>
      </c>
      <c r="P2612" s="401" t="str">
        <f>IF(LEN(B2612)&gt;8,INDEX([1]CatGlob!$X:$X,MATCH(M2612,[1]CatGlob!$W:$W,0)),"")</f>
        <v/>
      </c>
      <c r="Q2612" s="403" t="s">
        <v>373</v>
      </c>
      <c r="R2612" s="403"/>
      <c r="S2612" s="403"/>
      <c r="T2612" s="403" t="s">
        <v>416</v>
      </c>
      <c r="U2612" s="403"/>
      <c r="V2612" s="404" t="s">
        <v>25</v>
      </c>
      <c r="X2612" s="406">
        <v>1.2411465333121E-2</v>
      </c>
      <c r="Y2612" s="407">
        <v>2.11899560799145</v>
      </c>
      <c r="Z2612" s="408">
        <v>7.2010281554582504E-3</v>
      </c>
      <c r="AA2612" s="407">
        <v>1.22942349069177</v>
      </c>
      <c r="AB2612" s="408">
        <v>8.4426133604558508E-3</v>
      </c>
      <c r="AC2612" s="407">
        <v>1.4413979454164201</v>
      </c>
      <c r="AD2612" s="408">
        <v>7.7887919332500196E-3</v>
      </c>
      <c r="AE2612" s="407">
        <v>1.3297717437166201</v>
      </c>
      <c r="AF2612" s="408">
        <v>8.0443687288108898E-3</v>
      </c>
      <c r="AG2612" s="407">
        <v>1.3734060844465601</v>
      </c>
      <c r="AI2612" s="406">
        <v>3.0518092849197002E-3</v>
      </c>
      <c r="AJ2612" s="407">
        <v>0.52103198918018701</v>
      </c>
      <c r="AK2612" s="451">
        <v>2.0297072092825799E-3</v>
      </c>
      <c r="AL2612" s="407">
        <v>0.34652964388426399</v>
      </c>
      <c r="AM2612" s="408">
        <v>4.9111853276947901E-6</v>
      </c>
      <c r="AN2612" s="407">
        <v>8.3848118226370605E-4</v>
      </c>
      <c r="AO2612" s="408">
        <v>-2.90509405540551E-4</v>
      </c>
      <c r="AP2612" s="407">
        <v>-4.9598346197887701E-2</v>
      </c>
      <c r="AQ2612" s="408">
        <v>5.1057731227764701E-4</v>
      </c>
      <c r="AR2612" s="407">
        <v>8.7170294015315397E-2</v>
      </c>
      <c r="AT2612" s="406">
        <v>3.4366667952026599E-3</v>
      </c>
      <c r="AU2612" s="407">
        <v>0.58673828188027199</v>
      </c>
      <c r="AV2612" s="408">
        <v>-6.8520341073607005E-4</v>
      </c>
      <c r="AW2612" s="407">
        <v>-0.11698401268134299</v>
      </c>
      <c r="AX2612" s="408">
        <v>3.5015059376696E-6</v>
      </c>
      <c r="AY2612" s="407">
        <v>5.9780819627874805E-4</v>
      </c>
      <c r="AZ2612" s="408">
        <v>-7.4050432103162697E-4</v>
      </c>
      <c r="BA2612" s="407">
        <v>-0.12642547530417</v>
      </c>
      <c r="BB2612" s="408">
        <v>-5.2938682759513702E-4</v>
      </c>
      <c r="BC2612" s="407">
        <v>-9.0381621548329294E-2</v>
      </c>
    </row>
    <row r="2613" spans="2:55" x14ac:dyDescent="0.35">
      <c r="B2613" s="396" t="s">
        <v>6829</v>
      </c>
      <c r="C2613" s="396" t="s">
        <v>6829</v>
      </c>
      <c r="D2613" s="396"/>
      <c r="E2613" s="396"/>
      <c r="F2613" s="397" t="s">
        <v>26</v>
      </c>
      <c r="G2613" s="398" t="s">
        <v>358</v>
      </c>
      <c r="H2613" s="399" t="s">
        <v>485</v>
      </c>
      <c r="M2613" s="401" t="str">
        <f t="shared" si="82"/>
        <v>M_EM_OEM</v>
      </c>
      <c r="P2613" s="401" t="str">
        <f>IF(LEN(B2613)&gt;8,INDEX([1]CatGlob!$X:$X,MATCH(M2613,[1]CatGlob!$W:$W,0)),"")</f>
        <v/>
      </c>
      <c r="Q2613" s="403" t="s">
        <v>373</v>
      </c>
      <c r="R2613" s="403"/>
      <c r="S2613" s="403"/>
      <c r="T2613" s="403" t="s">
        <v>485</v>
      </c>
      <c r="U2613" s="403"/>
      <c r="V2613" s="404" t="s">
        <v>25</v>
      </c>
      <c r="X2613" s="406">
        <v>1.07004195738477E-4</v>
      </c>
      <c r="Y2613" s="407">
        <v>1.1289727328556201E-2</v>
      </c>
      <c r="Z2613" s="408">
        <v>-1.8962313502998899E-4</v>
      </c>
      <c r="AA2613" s="407">
        <v>-2.0006631280544699E-2</v>
      </c>
      <c r="AB2613" s="408">
        <v>1.06903262185491E-4</v>
      </c>
      <c r="AC2613" s="407">
        <v>1.1279078098169699E-2</v>
      </c>
      <c r="AD2613" s="408">
        <v>1.07004195738477E-4</v>
      </c>
      <c r="AE2613" s="407">
        <v>1.1289727328556201E-2</v>
      </c>
      <c r="AF2613" s="408">
        <v>6.8336475360170895E-5</v>
      </c>
      <c r="AG2613" s="407">
        <v>7.2099992722140802E-3</v>
      </c>
      <c r="AI2613" s="406">
        <v>4.9778485492297099E-4</v>
      </c>
      <c r="AJ2613" s="407">
        <v>5.2519952524754401E-2</v>
      </c>
      <c r="AK2613" s="451">
        <v>-4.8772763764451399E-4</v>
      </c>
      <c r="AL2613" s="407">
        <v>-5.1458842349472199E-2</v>
      </c>
      <c r="AM2613" s="408">
        <v>4.8764976670223701E-4</v>
      </c>
      <c r="AN2613" s="407">
        <v>5.1450626394888802E-2</v>
      </c>
      <c r="AO2613" s="408">
        <v>-2.0136680594964499E-4</v>
      </c>
      <c r="AP2613" s="407">
        <v>-2.1245674680647801E-2</v>
      </c>
      <c r="AQ2613" s="408">
        <v>2.21774079390576E-5</v>
      </c>
      <c r="AR2613" s="407">
        <v>2.33987916791963E-3</v>
      </c>
      <c r="AT2613" s="406">
        <v>1.1715794768687299E-3</v>
      </c>
      <c r="AU2613" s="407">
        <v>0.123610226174797</v>
      </c>
      <c r="AV2613" s="408">
        <v>-4.6464742821383402E-4</v>
      </c>
      <c r="AW2613" s="407">
        <v>-4.90237110040148E-2</v>
      </c>
      <c r="AX2613" s="408">
        <v>1.1579075181354899E-3</v>
      </c>
      <c r="AY2613" s="407">
        <v>0.12216773426887401</v>
      </c>
      <c r="AZ2613" s="408">
        <v>-7.0594714630415603E-5</v>
      </c>
      <c r="BA2613" s="407">
        <v>-7.4482600753711398E-3</v>
      </c>
      <c r="BB2613" s="408">
        <v>5.5858147831269998E-5</v>
      </c>
      <c r="BC2613" s="407">
        <v>5.8934442121638996E-3</v>
      </c>
    </row>
    <row r="2614" spans="2:55" x14ac:dyDescent="0.35">
      <c r="B2614" s="396" t="s">
        <v>400</v>
      </c>
      <c r="C2614" s="396" t="s">
        <v>400</v>
      </c>
      <c r="D2614" s="396"/>
      <c r="E2614" s="396"/>
      <c r="F2614" s="397" t="s">
        <v>26</v>
      </c>
      <c r="G2614" s="398" t="s">
        <v>358</v>
      </c>
      <c r="H2614" s="399" t="s">
        <v>400</v>
      </c>
      <c r="M2614" s="401" t="str">
        <f t="shared" si="82"/>
        <v>M_EM_KRW</v>
      </c>
      <c r="P2614" s="401" t="str">
        <f>IF(LEN(B2614)&gt;8,INDEX([1]CatGlob!$X:$X,MATCH(M2614,[1]CatGlob!$W:$W,0)),"")</f>
        <v/>
      </c>
      <c r="Q2614" s="403" t="s">
        <v>373</v>
      </c>
      <c r="R2614" s="403"/>
      <c r="S2614" s="403"/>
      <c r="T2614" s="403" t="s">
        <v>400</v>
      </c>
      <c r="U2614" s="403"/>
      <c r="V2614" s="404" t="s">
        <v>25</v>
      </c>
      <c r="X2614" s="406">
        <v>1.3162193652485501E-2</v>
      </c>
      <c r="Y2614" s="407">
        <v>1.6826252584900601</v>
      </c>
      <c r="Z2614" s="408">
        <v>8.3365605977990098E-3</v>
      </c>
      <c r="AA2614" s="407">
        <v>1.06572717292863</v>
      </c>
      <c r="AB2614" s="408">
        <v>1.29826543706396E-2</v>
      </c>
      <c r="AC2614" s="407">
        <v>1.6596733601592599</v>
      </c>
      <c r="AD2614" s="408">
        <v>1.25161413059433E-2</v>
      </c>
      <c r="AE2614" s="407">
        <v>1.6000353783152099</v>
      </c>
      <c r="AF2614" s="408">
        <v>1.2208977769522801E-2</v>
      </c>
      <c r="AG2614" s="407">
        <v>1.56076828207638</v>
      </c>
      <c r="AI2614" s="406">
        <v>5.6565365913385797E-2</v>
      </c>
      <c r="AJ2614" s="407">
        <v>7.2311892648424498</v>
      </c>
      <c r="AK2614" s="451">
        <v>4.8479593614661103E-3</v>
      </c>
      <c r="AL2614" s="407">
        <v>0.61975223045074301</v>
      </c>
      <c r="AM2614" s="408">
        <v>1.21771713291786E-2</v>
      </c>
      <c r="AN2614" s="407">
        <v>1.5567022182172401</v>
      </c>
      <c r="AO2614" s="408">
        <v>3.7768102518791702E-2</v>
      </c>
      <c r="AP2614" s="407">
        <v>4.8281893536317204</v>
      </c>
      <c r="AQ2614" s="408">
        <v>1.6891725076421799E-2</v>
      </c>
      <c r="AR2614" s="407">
        <v>2.1594001747340701</v>
      </c>
      <c r="AT2614" s="406">
        <v>8.0139542902480404E-2</v>
      </c>
      <c r="AU2614" s="407">
        <v>10.244859075305699</v>
      </c>
      <c r="AV2614" s="408">
        <v>-8.2464995517681806E-3</v>
      </c>
      <c r="AW2614" s="407">
        <v>-1.05421397118777</v>
      </c>
      <c r="AX2614" s="408">
        <v>3.1826869393065803E-2</v>
      </c>
      <c r="AY2614" s="407">
        <v>4.0686754619612104</v>
      </c>
      <c r="AZ2614" s="408">
        <v>5.4150946123031E-2</v>
      </c>
      <c r="BA2614" s="407">
        <v>6.9225352645196896</v>
      </c>
      <c r="BB2614" s="408">
        <v>2.00174149320691E-2</v>
      </c>
      <c r="BC2614" s="407">
        <v>2.5589813418393201</v>
      </c>
    </row>
    <row r="2615" spans="2:55" x14ac:dyDescent="0.35">
      <c r="B2615" s="396" t="s">
        <v>402</v>
      </c>
      <c r="C2615" s="396" t="s">
        <v>402</v>
      </c>
      <c r="D2615" s="396"/>
      <c r="E2615" s="396"/>
      <c r="F2615" s="397" t="s">
        <v>26</v>
      </c>
      <c r="G2615" s="398" t="s">
        <v>358</v>
      </c>
      <c r="H2615" s="399" t="s">
        <v>402</v>
      </c>
      <c r="M2615" s="401" t="str">
        <f t="shared" si="82"/>
        <v>M_EM_TWD</v>
      </c>
      <c r="P2615" s="401" t="str">
        <f>IF(LEN(B2615)&gt;8,INDEX([1]CatGlob!$X:$X,MATCH(M2615,[1]CatGlob!$W:$W,0)),"")</f>
        <v/>
      </c>
      <c r="Q2615" s="403" t="s">
        <v>373</v>
      </c>
      <c r="R2615" s="403"/>
      <c r="S2615" s="403"/>
      <c r="T2615" s="403" t="s">
        <v>402</v>
      </c>
      <c r="U2615" s="403"/>
      <c r="V2615" s="404" t="s">
        <v>25</v>
      </c>
      <c r="X2615" s="406">
        <v>1.17768100950431E-3</v>
      </c>
      <c r="Y2615" s="407">
        <v>5.3106753523657298E-2</v>
      </c>
      <c r="Z2615" s="408">
        <v>-9.1876696170061704E-4</v>
      </c>
      <c r="AA2615" s="407">
        <v>-4.14311941743239E-2</v>
      </c>
      <c r="AB2615" s="408">
        <v>-4.2431393254931501E-4</v>
      </c>
      <c r="AC2615" s="407">
        <v>-1.9134158784073201E-2</v>
      </c>
      <c r="AD2615" s="408">
        <v>1.01912777694371E-3</v>
      </c>
      <c r="AE2615" s="407">
        <v>4.5956899383803297E-2</v>
      </c>
      <c r="AF2615" s="408">
        <v>3.3676871816540002E-5</v>
      </c>
      <c r="AG2615" s="407">
        <v>1.5186364701171499E-3</v>
      </c>
      <c r="AI2615" s="406">
        <v>5.1791217909336702E-3</v>
      </c>
      <c r="AJ2615" s="407">
        <v>0.23354910387185501</v>
      </c>
      <c r="AK2615" s="451">
        <v>-1.72310437286407E-3</v>
      </c>
      <c r="AL2615" s="407">
        <v>-7.7702262739620706E-2</v>
      </c>
      <c r="AM2615" s="408">
        <v>-3.3047657282677702E-3</v>
      </c>
      <c r="AN2615" s="407">
        <v>-0.149026245279682</v>
      </c>
      <c r="AO2615" s="408">
        <v>1.2690902635032E-3</v>
      </c>
      <c r="AP2615" s="407">
        <v>5.7228793941543898E-2</v>
      </c>
      <c r="AQ2615" s="408">
        <v>-1.6273901819356901E-3</v>
      </c>
      <c r="AR2615" s="407">
        <v>-7.3386094011004904E-2</v>
      </c>
      <c r="AT2615" s="406">
        <v>1.15239743732029E-2</v>
      </c>
      <c r="AU2615" s="407">
        <v>0.51966607401032805</v>
      </c>
      <c r="AV2615" s="408">
        <v>8.1426232268034398E-4</v>
      </c>
      <c r="AW2615" s="407">
        <v>3.6718625948672902E-2</v>
      </c>
      <c r="AX2615" s="408">
        <v>-7.3084314690208402E-3</v>
      </c>
      <c r="AY2615" s="407">
        <v>-0.32956892871194299</v>
      </c>
      <c r="AZ2615" s="408">
        <v>1.7470583831769399E-3</v>
      </c>
      <c r="BA2615" s="407">
        <v>7.87824531411907E-2</v>
      </c>
      <c r="BB2615" s="408">
        <v>-9.4137510014078796E-4</v>
      </c>
      <c r="BC2615" s="407">
        <v>-4.2450693364354301E-2</v>
      </c>
    </row>
    <row r="2616" spans="2:55" x14ac:dyDescent="0.35">
      <c r="B2616" s="396" t="s">
        <v>398</v>
      </c>
      <c r="C2616" s="396" t="s">
        <v>398</v>
      </c>
      <c r="D2616" s="396"/>
      <c r="E2616" s="396"/>
      <c r="F2616" s="397" t="s">
        <v>26</v>
      </c>
      <c r="G2616" s="398" t="s">
        <v>358</v>
      </c>
      <c r="H2616" s="399" t="s">
        <v>398</v>
      </c>
      <c r="M2616" s="401" t="str">
        <f t="shared" si="82"/>
        <v>M_EM_INR</v>
      </c>
      <c r="P2616" s="401" t="str">
        <f>IF(LEN(B2616)&gt;8,INDEX([1]CatGlob!$X:$X,MATCH(M2616,[1]CatGlob!$W:$W,0)),"")</f>
        <v/>
      </c>
      <c r="Q2616" s="403" t="s">
        <v>373</v>
      </c>
      <c r="R2616" s="403"/>
      <c r="S2616" s="403"/>
      <c r="T2616" s="403" t="s">
        <v>398</v>
      </c>
      <c r="U2616" s="403"/>
      <c r="V2616" s="404" t="s">
        <v>25</v>
      </c>
      <c r="X2616" s="406">
        <v>1.35040079746402E-3</v>
      </c>
      <c r="Y2616" s="407">
        <v>9.6685168058385798E-2</v>
      </c>
      <c r="Z2616" s="408">
        <v>-2.6471581897992099E-3</v>
      </c>
      <c r="AA2616" s="407">
        <v>-0.189529608495276</v>
      </c>
      <c r="AB2616" s="408">
        <v>1.4177698182414001E-4</v>
      </c>
      <c r="AC2616" s="407">
        <v>1.0150861389224299E-2</v>
      </c>
      <c r="AD2616" s="408">
        <v>1.7547827358585399E-4</v>
      </c>
      <c r="AE2616" s="407">
        <v>1.25637858072736E-2</v>
      </c>
      <c r="AF2616" s="408">
        <v>-2.0910474888544199E-4</v>
      </c>
      <c r="AG2616" s="407">
        <v>-1.49713535601943E-2</v>
      </c>
      <c r="AI2616" s="406">
        <v>5.2836497906235099E-3</v>
      </c>
      <c r="AJ2616" s="407">
        <v>0.37829551709611697</v>
      </c>
      <c r="AK2616" s="451">
        <v>4.1101743165363304E-3</v>
      </c>
      <c r="AL2616" s="407">
        <v>0.29427773982737498</v>
      </c>
      <c r="AM2616" s="408">
        <v>4.6378062580103999E-3</v>
      </c>
      <c r="AN2616" s="407">
        <v>0.33205480796105702</v>
      </c>
      <c r="AO2616" s="408">
        <v>6.2526073699629601E-4</v>
      </c>
      <c r="AP2616" s="407">
        <v>4.4767034756976201E-2</v>
      </c>
      <c r="AQ2616" s="408">
        <v>3.4145228606418301E-3</v>
      </c>
      <c r="AR2616" s="407">
        <v>0.24447091355116901</v>
      </c>
      <c r="AT2616" s="406">
        <v>2.0035971328508698E-3</v>
      </c>
      <c r="AU2616" s="407">
        <v>0.14345231865498001</v>
      </c>
      <c r="AV2616" s="408">
        <v>3.96258649244788E-4</v>
      </c>
      <c r="AW2616" s="407">
        <v>2.8371083731215701E-2</v>
      </c>
      <c r="AX2616" s="408">
        <v>1.25009350514146E-3</v>
      </c>
      <c r="AY2616" s="407">
        <v>8.9503428062354104E-2</v>
      </c>
      <c r="AZ2616" s="408">
        <v>3.86388575039903E-4</v>
      </c>
      <c r="BA2616" s="407">
        <v>2.76644122121361E-2</v>
      </c>
      <c r="BB2616" s="408">
        <v>6.0660659023887003E-4</v>
      </c>
      <c r="BC2616" s="407">
        <v>4.3431446598169297E-2</v>
      </c>
    </row>
    <row r="2617" spans="2:55" x14ac:dyDescent="0.35">
      <c r="B2617" s="396" t="s">
        <v>6830</v>
      </c>
      <c r="C2617" s="396" t="s">
        <v>6830</v>
      </c>
      <c r="D2617" s="396"/>
      <c r="E2617" s="396"/>
      <c r="F2617" s="397" t="s">
        <v>26</v>
      </c>
      <c r="G2617" s="398" t="s">
        <v>358</v>
      </c>
      <c r="H2617" s="399" t="s">
        <v>485</v>
      </c>
      <c r="M2617" s="401" t="str">
        <f t="shared" si="82"/>
        <v>M_EM_OEM</v>
      </c>
      <c r="P2617" s="401" t="str">
        <f>IF(LEN(B2617)&gt;8,INDEX([1]CatGlob!$X:$X,MATCH(M2617,[1]CatGlob!$W:$W,0)),"")</f>
        <v/>
      </c>
      <c r="Q2617" s="403" t="s">
        <v>373</v>
      </c>
      <c r="R2617" s="403"/>
      <c r="S2617" s="403"/>
      <c r="T2617" s="403" t="s">
        <v>485</v>
      </c>
      <c r="U2617" s="403"/>
      <c r="V2617" s="404" t="s">
        <v>25</v>
      </c>
      <c r="X2617" s="406">
        <v>3.0048903592430599E-4</v>
      </c>
      <c r="Y2617" s="407">
        <v>-1.7829278875503001E-3</v>
      </c>
      <c r="Z2617" s="408">
        <v>-2.4267062882941601E-5</v>
      </c>
      <c r="AA2617" s="407">
        <v>1.4398669589965599E-4</v>
      </c>
      <c r="AB2617" s="408">
        <v>1.1900325042746E-4</v>
      </c>
      <c r="AC2617" s="407">
        <v>-7.06096358049635E-4</v>
      </c>
      <c r="AD2617" s="408">
        <v>1.92502312245222E-4</v>
      </c>
      <c r="AE2617" s="407">
        <v>-1.14219721791819E-3</v>
      </c>
      <c r="AF2617" s="408">
        <v>1.2694986763651901E-4</v>
      </c>
      <c r="AG2617" s="407">
        <v>-7.5324698145420605E-4</v>
      </c>
      <c r="AI2617" s="406">
        <v>1.80893924601387E-6</v>
      </c>
      <c r="AJ2617" s="407">
        <v>-1.07331976639813E-5</v>
      </c>
      <c r="AK2617" s="451">
        <v>1.2793872229572701E-6</v>
      </c>
      <c r="AL2617" s="407">
        <v>-7.5911432695363601E-6</v>
      </c>
      <c r="AM2617" s="408">
        <v>-9.8776453710586995E-5</v>
      </c>
      <c r="AN2617" s="407">
        <v>5.8608226272127695E-4</v>
      </c>
      <c r="AO2617" s="408">
        <v>-3.3927824985154703E-5</v>
      </c>
      <c r="AP2617" s="407">
        <v>2.0130806133167301E-4</v>
      </c>
      <c r="AQ2617" s="408">
        <v>-5.2584068569304602E-5</v>
      </c>
      <c r="AR2617" s="407">
        <v>3.12003404736753E-4</v>
      </c>
      <c r="AT2617" s="406">
        <v>0</v>
      </c>
      <c r="AU2617" s="407">
        <v>0</v>
      </c>
      <c r="AV2617" s="408">
        <v>0</v>
      </c>
      <c r="AW2617" s="407">
        <v>0</v>
      </c>
      <c r="AX2617" s="408">
        <v>-8.9179978168895595E-5</v>
      </c>
      <c r="AY2617" s="407">
        <v>5.2914233439338399E-4</v>
      </c>
      <c r="AZ2617" s="408">
        <v>0</v>
      </c>
      <c r="BA2617" s="407">
        <v>0</v>
      </c>
      <c r="BB2617" s="408">
        <v>-2.2271700994176701E-5</v>
      </c>
      <c r="BC2617" s="407">
        <v>1.3214737317664499E-4</v>
      </c>
    </row>
    <row r="2618" spans="2:55" x14ac:dyDescent="0.35">
      <c r="B2618" s="396" t="s">
        <v>408</v>
      </c>
      <c r="C2618" s="396" t="s">
        <v>408</v>
      </c>
      <c r="D2618" s="396"/>
      <c r="E2618" s="396"/>
      <c r="F2618" s="397" t="s">
        <v>26</v>
      </c>
      <c r="G2618" s="398" t="s">
        <v>358</v>
      </c>
      <c r="H2618" s="399" t="s">
        <v>408</v>
      </c>
      <c r="M2618" s="401" t="str">
        <f t="shared" si="82"/>
        <v>M_EM_MYR</v>
      </c>
      <c r="P2618" s="401" t="str">
        <f>IF(LEN(B2618)&gt;8,INDEX([1]CatGlob!$X:$X,MATCH(M2618,[1]CatGlob!$W:$W,0)),"")</f>
        <v/>
      </c>
      <c r="Q2618" s="403" t="s">
        <v>373</v>
      </c>
      <c r="R2618" s="403"/>
      <c r="S2618" s="403"/>
      <c r="T2618" s="403" t="s">
        <v>485</v>
      </c>
      <c r="U2618" s="403"/>
      <c r="V2618" s="404" t="s">
        <v>25</v>
      </c>
      <c r="X2618" s="406">
        <v>1.80125205955979E-3</v>
      </c>
      <c r="Y2618" s="407">
        <v>0.16749216664724301</v>
      </c>
      <c r="Z2618" s="408">
        <v>-1.71905314024868E-3</v>
      </c>
      <c r="AA2618" s="407">
        <v>-0.159848774918814</v>
      </c>
      <c r="AB2618" s="408">
        <v>-1.17547197253387E-3</v>
      </c>
      <c r="AC2618" s="407">
        <v>-0.109303051989418</v>
      </c>
      <c r="AD2618" s="408">
        <v>-4.0831220414960703E-4</v>
      </c>
      <c r="AE2618" s="407">
        <v>-3.7967532294791398E-2</v>
      </c>
      <c r="AF2618" s="408">
        <v>-9.6861382261090301E-4</v>
      </c>
      <c r="AG2618" s="407">
        <v>-9.0068031807273893E-2</v>
      </c>
      <c r="AI2618" s="406">
        <v>8.6484742298821896E-4</v>
      </c>
      <c r="AJ2618" s="407">
        <v>8.04191550685118E-2</v>
      </c>
      <c r="AK2618" s="451">
        <v>6.3608531487255998E-4</v>
      </c>
      <c r="AL2618" s="407">
        <v>5.9147361965994301E-2</v>
      </c>
      <c r="AM2618" s="408">
        <v>5.0962873105323903E-4</v>
      </c>
      <c r="AN2618" s="407">
        <v>4.7388603885423201E-2</v>
      </c>
      <c r="AO2618" s="408">
        <v>3.4840974010010999E-4</v>
      </c>
      <c r="AP2618" s="407">
        <v>3.2397410423268297E-2</v>
      </c>
      <c r="AQ2618" s="408">
        <v>5.0310393038027897E-4</v>
      </c>
      <c r="AR2618" s="407">
        <v>4.67818853555012E-2</v>
      </c>
      <c r="AT2618" s="406">
        <v>9.7928824964491401E-5</v>
      </c>
      <c r="AU2618" s="407">
        <v>9.1060609674897802E-3</v>
      </c>
      <c r="AV2618" s="408">
        <v>9.7928262569047506E-5</v>
      </c>
      <c r="AW2618" s="407">
        <v>9.1060086715444299E-3</v>
      </c>
      <c r="AX2618" s="408">
        <v>1.2651324410726801E-5</v>
      </c>
      <c r="AY2618" s="407">
        <v>1.17640267305319E-3</v>
      </c>
      <c r="AZ2618" s="408">
        <v>6.7922910668527395E-5</v>
      </c>
      <c r="BA2618" s="407">
        <v>6.3159153174119397E-3</v>
      </c>
      <c r="BB2618" s="408">
        <v>6.7852435009167604E-5</v>
      </c>
      <c r="BC2618" s="407">
        <v>6.3093620308620497E-3</v>
      </c>
    </row>
    <row r="2619" spans="2:55" x14ac:dyDescent="0.35">
      <c r="B2619" s="396" t="s">
        <v>6831</v>
      </c>
      <c r="C2619" s="396" t="s">
        <v>6831</v>
      </c>
      <c r="D2619" s="396"/>
      <c r="E2619" s="396"/>
      <c r="F2619" s="397" t="s">
        <v>26</v>
      </c>
      <c r="G2619" s="398" t="s">
        <v>358</v>
      </c>
      <c r="H2619" s="399" t="s">
        <v>485</v>
      </c>
      <c r="M2619" s="401" t="str">
        <f t="shared" si="82"/>
        <v>M_EM_OEM</v>
      </c>
      <c r="P2619" s="401" t="str">
        <f>IF(LEN(B2619)&gt;8,INDEX([1]CatGlob!$X:$X,MATCH(M2619,[1]CatGlob!$W:$W,0)),"")</f>
        <v/>
      </c>
      <c r="Q2619" s="403" t="s">
        <v>373</v>
      </c>
      <c r="R2619" s="403"/>
      <c r="S2619" s="403"/>
      <c r="T2619" s="403" t="s">
        <v>485</v>
      </c>
      <c r="U2619" s="403"/>
      <c r="V2619" s="404" t="s">
        <v>25</v>
      </c>
      <c r="X2619" s="406">
        <v>1.4772944943317601E-3</v>
      </c>
      <c r="Y2619" s="407">
        <v>5.8527220900828097E-2</v>
      </c>
      <c r="Z2619" s="408">
        <v>1.8844593747874099E-4</v>
      </c>
      <c r="AA2619" s="407">
        <v>7.4658215098999401E-3</v>
      </c>
      <c r="AB2619" s="408">
        <v>-3.40779279944154E-4</v>
      </c>
      <c r="AC2619" s="407">
        <v>-1.3500939909372201E-2</v>
      </c>
      <c r="AD2619" s="408">
        <v>-4.9770157883500296E-4</v>
      </c>
      <c r="AE2619" s="407">
        <v>-1.9717862863588599E-2</v>
      </c>
      <c r="AF2619" s="408">
        <v>-3.2867002023925302E-4</v>
      </c>
      <c r="AG2619" s="407">
        <v>-1.3021197163069801E-2</v>
      </c>
      <c r="AI2619" s="406">
        <v>1.03153355668545E-3</v>
      </c>
      <c r="AJ2619" s="407">
        <v>4.08671341900479E-2</v>
      </c>
      <c r="AK2619" s="451">
        <v>7.4888449029967196E-4</v>
      </c>
      <c r="AL2619" s="407">
        <v>2.9669187939784802E-2</v>
      </c>
      <c r="AM2619" s="408">
        <v>6.5268570119855404E-4</v>
      </c>
      <c r="AN2619" s="407">
        <v>2.5857999443878999E-2</v>
      </c>
      <c r="AO2619" s="408">
        <v>7.5405041266713596E-4</v>
      </c>
      <c r="AP2619" s="407">
        <v>2.98738506399054E-2</v>
      </c>
      <c r="AQ2619" s="408">
        <v>7.0751095294940499E-4</v>
      </c>
      <c r="AR2619" s="407">
        <v>2.80300576445894E-2</v>
      </c>
      <c r="AT2619" s="406">
        <v>2.8984082167112699E-5</v>
      </c>
      <c r="AU2619" s="407">
        <v>1.14828680786161E-3</v>
      </c>
      <c r="AV2619" s="408">
        <v>2.8409956463329801E-5</v>
      </c>
      <c r="AW2619" s="407">
        <v>1.12554118691932E-3</v>
      </c>
      <c r="AX2619" s="408">
        <v>2.5003289020890999E-5</v>
      </c>
      <c r="AY2619" s="407">
        <v>9.9057637203969805E-4</v>
      </c>
      <c r="AZ2619" s="408">
        <v>2.0917289863528799E-5</v>
      </c>
      <c r="BA2619" s="407">
        <v>8.28697899191155E-4</v>
      </c>
      <c r="BB2619" s="408">
        <v>2.5366999680249301E-5</v>
      </c>
      <c r="BC2619" s="407">
        <v>1.00498580345599E-3</v>
      </c>
    </row>
    <row r="2620" spans="2:55" x14ac:dyDescent="0.35">
      <c r="B2620" s="396" t="s">
        <v>6832</v>
      </c>
      <c r="C2620" s="396" t="s">
        <v>6832</v>
      </c>
      <c r="D2620" s="396"/>
      <c r="E2620" s="396"/>
      <c r="F2620" s="397" t="s">
        <v>26</v>
      </c>
      <c r="G2620" s="398" t="s">
        <v>358</v>
      </c>
      <c r="H2620" s="399" t="s">
        <v>485</v>
      </c>
      <c r="M2620" s="401" t="str">
        <f t="shared" si="82"/>
        <v>M_EM_OEM</v>
      </c>
      <c r="P2620" s="401" t="str">
        <f>IF(LEN(B2620)&gt;8,INDEX([1]CatGlob!$X:$X,MATCH(M2620,[1]CatGlob!$W:$W,0)),"")</f>
        <v/>
      </c>
      <c r="Q2620" s="403" t="s">
        <v>373</v>
      </c>
      <c r="R2620" s="403"/>
      <c r="S2620" s="403"/>
      <c r="T2620" s="403" t="s">
        <v>485</v>
      </c>
      <c r="U2620" s="403"/>
      <c r="V2620" s="404" t="s">
        <v>25</v>
      </c>
      <c r="X2620" s="406">
        <v>0</v>
      </c>
      <c r="Y2620" s="407">
        <v>0</v>
      </c>
      <c r="Z2620" s="408">
        <v>-1.8449670662578901E-7</v>
      </c>
      <c r="AA2620" s="407">
        <v>1.40163436412877E-7</v>
      </c>
      <c r="AB2620" s="408">
        <v>-9.0155557929254304E-9</v>
      </c>
      <c r="AC2620" s="407">
        <v>6.85007606193722E-9</v>
      </c>
      <c r="AD2620" s="408">
        <v>0</v>
      </c>
      <c r="AE2620" s="407">
        <v>0</v>
      </c>
      <c r="AF2620" s="408">
        <v>-2.8597981169570801E-8</v>
      </c>
      <c r="AG2620" s="407">
        <v>2.17265407851885E-8</v>
      </c>
      <c r="AI2620" s="406">
        <v>4.3687008574356601E-4</v>
      </c>
      <c r="AJ2620" s="407">
        <v>-3.3189249126763798E-4</v>
      </c>
      <c r="AK2620" s="451">
        <v>4.3684446968228502E-4</v>
      </c>
      <c r="AL2620" s="407">
        <v>-3.31873030168239E-4</v>
      </c>
      <c r="AM2620" s="408">
        <v>4.36867228551686E-4</v>
      </c>
      <c r="AN2620" s="407">
        <v>-3.31890320781625E-4</v>
      </c>
      <c r="AO2620" s="408">
        <v>-2.1608235239358799E-5</v>
      </c>
      <c r="AP2620" s="407">
        <v>1.6415888648424501E-5</v>
      </c>
      <c r="AQ2620" s="408">
        <v>3.14491392189949E-4</v>
      </c>
      <c r="AR2620" s="407">
        <v>-2.38920757234084E-4</v>
      </c>
      <c r="AT2620" s="406">
        <v>6.84584678659318E-4</v>
      </c>
      <c r="AU2620" s="407">
        <v>-5.2008256368196704E-4</v>
      </c>
      <c r="AV2620" s="408">
        <v>6.8223029527910599E-4</v>
      </c>
      <c r="AW2620" s="407">
        <v>-5.1829392666569195E-4</v>
      </c>
      <c r="AX2620" s="408">
        <v>6.8456428304020296E-4</v>
      </c>
      <c r="AY2620" s="407">
        <v>-5.2006706940943602E-4</v>
      </c>
      <c r="AZ2620" s="408">
        <v>6.84584678659318E-4</v>
      </c>
      <c r="BA2620" s="407">
        <v>-5.2008256368196704E-4</v>
      </c>
      <c r="BB2620" s="408">
        <v>6.8350202032930205E-4</v>
      </c>
      <c r="BC2620" s="407">
        <v>-5.1926006274343698E-4</v>
      </c>
    </row>
    <row r="2621" spans="2:55" x14ac:dyDescent="0.35">
      <c r="B2621" s="396" t="s">
        <v>6833</v>
      </c>
      <c r="C2621" s="396" t="s">
        <v>6833</v>
      </c>
      <c r="D2621" s="396"/>
      <c r="E2621" s="396"/>
      <c r="F2621" s="397" t="s">
        <v>26</v>
      </c>
      <c r="G2621" s="398" t="s">
        <v>358</v>
      </c>
      <c r="H2621" s="399" t="s">
        <v>485</v>
      </c>
      <c r="M2621" s="401" t="str">
        <f t="shared" si="82"/>
        <v>M_EM_OEM</v>
      </c>
      <c r="P2621" s="401" t="str">
        <f>IF(LEN(B2621)&gt;8,INDEX([1]CatGlob!$X:$X,MATCH(M2621,[1]CatGlob!$W:$W,0)),"")</f>
        <v/>
      </c>
      <c r="Q2621" s="403" t="s">
        <v>373</v>
      </c>
      <c r="R2621" s="403"/>
      <c r="S2621" s="403"/>
      <c r="T2621" s="403" t="s">
        <v>485</v>
      </c>
      <c r="U2621" s="403"/>
      <c r="V2621" s="404" t="s">
        <v>25</v>
      </c>
      <c r="X2621" s="406">
        <v>3.0408548396051099E-4</v>
      </c>
      <c r="Y2621" s="407">
        <v>7.3363732644438095E-4</v>
      </c>
      <c r="Z2621" s="408">
        <v>3.0408548396051099E-4</v>
      </c>
      <c r="AA2621" s="407">
        <v>7.3363732644438095E-4</v>
      </c>
      <c r="AB2621" s="408">
        <v>7.9777209750926296E-5</v>
      </c>
      <c r="AC2621" s="407">
        <v>1.92470677173873E-4</v>
      </c>
      <c r="AD2621" s="408">
        <v>2.56735608987179E-4</v>
      </c>
      <c r="AE2621" s="407">
        <v>6.1940091056200697E-4</v>
      </c>
      <c r="AF2621" s="408">
        <v>1.7301755158630899E-4</v>
      </c>
      <c r="AG2621" s="407">
        <v>4.1742253641224202E-4</v>
      </c>
      <c r="AI2621" s="406">
        <v>0</v>
      </c>
      <c r="AJ2621" s="407">
        <v>0</v>
      </c>
      <c r="AK2621" s="451">
        <v>0</v>
      </c>
      <c r="AL2621" s="407">
        <v>0</v>
      </c>
      <c r="AM2621" s="408">
        <v>-1.2431902500254001E-4</v>
      </c>
      <c r="AN2621" s="407">
        <v>-2.9993236116965201E-4</v>
      </c>
      <c r="AO2621" s="408">
        <v>-4.4169034443017398E-5</v>
      </c>
      <c r="AP2621" s="407">
        <v>-1.0656231230754501E-4</v>
      </c>
      <c r="AQ2621" s="408">
        <v>-6.7038372165867505E-5</v>
      </c>
      <c r="AR2621" s="407">
        <v>-1.61736928407636E-4</v>
      </c>
      <c r="AT2621" s="406">
        <v>0</v>
      </c>
      <c r="AU2621" s="407">
        <v>0</v>
      </c>
      <c r="AV2621" s="408">
        <v>0</v>
      </c>
      <c r="AW2621" s="407">
        <v>0</v>
      </c>
      <c r="AX2621" s="408">
        <v>-1.10222444927848E-4</v>
      </c>
      <c r="AY2621" s="407">
        <v>-2.6592291924032501E-4</v>
      </c>
      <c r="AZ2621" s="408">
        <v>0</v>
      </c>
      <c r="BA2621" s="407">
        <v>0</v>
      </c>
      <c r="BB2621" s="408">
        <v>-2.7526821453476801E-5</v>
      </c>
      <c r="BC2621" s="407">
        <v>-6.6411271525571895E-5</v>
      </c>
    </row>
    <row r="2622" spans="2:55" x14ac:dyDescent="0.35">
      <c r="B2622" s="396" t="s">
        <v>6834</v>
      </c>
      <c r="C2622" s="396" t="s">
        <v>6834</v>
      </c>
      <c r="D2622" s="396"/>
      <c r="E2622" s="396"/>
      <c r="F2622" s="397" t="s">
        <v>26</v>
      </c>
      <c r="G2622" s="398" t="s">
        <v>358</v>
      </c>
      <c r="H2622" s="399" t="s">
        <v>485</v>
      </c>
      <c r="M2622" s="401" t="str">
        <f t="shared" si="82"/>
        <v>M_EM_OEM</v>
      </c>
      <c r="P2622" s="401" t="str">
        <f>IF(LEN(B2622)&gt;8,INDEX([1]CatGlob!$X:$X,MATCH(M2622,[1]CatGlob!$W:$W,0)),"")</f>
        <v/>
      </c>
      <c r="Q2622" s="403" t="s">
        <v>373</v>
      </c>
      <c r="R2622" s="403"/>
      <c r="S2622" s="403"/>
      <c r="T2622" s="403" t="s">
        <v>485</v>
      </c>
      <c r="U2622" s="403"/>
      <c r="V2622" s="404" t="s">
        <v>25</v>
      </c>
      <c r="X2622" s="406">
        <v>5.9885410410059296E-4</v>
      </c>
      <c r="Y2622" s="407">
        <v>-3.4979695517911602E-3</v>
      </c>
      <c r="Z2622" s="408">
        <v>2.7939845310793301E-5</v>
      </c>
      <c r="AA2622" s="407">
        <v>-1.6319956275268101E-4</v>
      </c>
      <c r="AB2622" s="408">
        <v>2.2772586859018799E-4</v>
      </c>
      <c r="AC2622" s="407">
        <v>-1.33017065251373E-3</v>
      </c>
      <c r="AD2622" s="408">
        <v>3.9802330996683899E-4</v>
      </c>
      <c r="AE2622" s="407">
        <v>-2.3248958469501702E-3</v>
      </c>
      <c r="AF2622" s="408">
        <v>2.6334495286989799E-4</v>
      </c>
      <c r="AG2622" s="407">
        <v>-1.53822545511729E-3</v>
      </c>
      <c r="AI2622" s="406">
        <v>3.1798652192035602E-6</v>
      </c>
      <c r="AJ2622" s="407">
        <v>-1.8573925730791499E-5</v>
      </c>
      <c r="AK2622" s="451">
        <v>3.1786005888780398E-6</v>
      </c>
      <c r="AL2622" s="407">
        <v>-1.8566539417008698E-5</v>
      </c>
      <c r="AM2622" s="408">
        <v>-2.0251161251227199E-4</v>
      </c>
      <c r="AN2622" s="407">
        <v>1.1828915424949599E-3</v>
      </c>
      <c r="AO2622" s="408">
        <v>-6.9899809950152401E-5</v>
      </c>
      <c r="AP2622" s="407">
        <v>4.0829211123139002E-4</v>
      </c>
      <c r="AQ2622" s="408">
        <v>-1.0773853379966899E-4</v>
      </c>
      <c r="AR2622" s="407">
        <v>6.2931206154918896E-4</v>
      </c>
      <c r="AT2622" s="406">
        <v>0</v>
      </c>
      <c r="AU2622" s="407">
        <v>0</v>
      </c>
      <c r="AV2622" s="408">
        <v>-5.06416323551358E-9</v>
      </c>
      <c r="AW2622" s="407">
        <v>2.9580782268112701E-8</v>
      </c>
      <c r="AX2622" s="408">
        <v>-1.8236804524425799E-4</v>
      </c>
      <c r="AY2622" s="407">
        <v>1.0652308546355001E-3</v>
      </c>
      <c r="AZ2622" s="408">
        <v>0</v>
      </c>
      <c r="BA2622" s="407">
        <v>0</v>
      </c>
      <c r="BB2622" s="408">
        <v>-4.55466951028932E-5</v>
      </c>
      <c r="BC2622" s="407">
        <v>2.6604301715735099E-4</v>
      </c>
    </row>
    <row r="2623" spans="2:55" x14ac:dyDescent="0.35">
      <c r="B2623" s="396" t="s">
        <v>6835</v>
      </c>
      <c r="C2623" s="396" t="s">
        <v>6835</v>
      </c>
      <c r="D2623" s="396"/>
      <c r="E2623" s="396"/>
      <c r="F2623" s="397" t="s">
        <v>26</v>
      </c>
      <c r="G2623" s="398" t="s">
        <v>358</v>
      </c>
      <c r="H2623" s="399" t="s">
        <v>485</v>
      </c>
      <c r="M2623" s="401" t="str">
        <f t="shared" si="82"/>
        <v>M_EM_OEM</v>
      </c>
      <c r="P2623" s="401" t="str">
        <f>IF(LEN(B2623)&gt;8,INDEX([1]CatGlob!$X:$X,MATCH(M2623,[1]CatGlob!$W:$W,0)),"")</f>
        <v/>
      </c>
      <c r="Q2623" s="403" t="s">
        <v>373</v>
      </c>
      <c r="R2623" s="403"/>
      <c r="S2623" s="403"/>
      <c r="T2623" s="403" t="s">
        <v>485</v>
      </c>
      <c r="U2623" s="403"/>
      <c r="V2623" s="404" t="s">
        <v>25</v>
      </c>
      <c r="X2623" s="406">
        <v>2.5671398613244201E-5</v>
      </c>
      <c r="Y2623" s="407">
        <v>0</v>
      </c>
      <c r="Z2623" s="408">
        <v>2.5597720015021301E-5</v>
      </c>
      <c r="AA2623" s="407">
        <v>0</v>
      </c>
      <c r="AB2623" s="408">
        <v>2.5671398613244201E-5</v>
      </c>
      <c r="AC2623" s="407">
        <v>0</v>
      </c>
      <c r="AD2623" s="408">
        <v>2.5671398613244201E-5</v>
      </c>
      <c r="AE2623" s="407">
        <v>0</v>
      </c>
      <c r="AF2623" s="408">
        <v>2.5661806758913001E-5</v>
      </c>
      <c r="AG2623" s="407">
        <v>0</v>
      </c>
      <c r="AI2623" s="406">
        <v>5.0822115970931299E-5</v>
      </c>
      <c r="AJ2623" s="407">
        <v>0</v>
      </c>
      <c r="AK2623" s="451">
        <v>5.08119553838826E-5</v>
      </c>
      <c r="AL2623" s="407">
        <v>0</v>
      </c>
      <c r="AM2623" s="408">
        <v>5.6328567352742398E-6</v>
      </c>
      <c r="AN2623" s="407">
        <v>0</v>
      </c>
      <c r="AO2623" s="408">
        <v>5.0818034345845301E-5</v>
      </c>
      <c r="AP2623" s="407">
        <v>0</v>
      </c>
      <c r="AQ2623" s="408">
        <v>3.0735232882779998E-5</v>
      </c>
      <c r="AR2623" s="407">
        <v>0</v>
      </c>
      <c r="AT2623" s="406">
        <v>8.8543898505201199E-5</v>
      </c>
      <c r="AU2623" s="407">
        <v>0</v>
      </c>
      <c r="AV2623" s="408">
        <v>8.5838099959146795E-5</v>
      </c>
      <c r="AW2623" s="407">
        <v>0</v>
      </c>
      <c r="AX2623" s="408">
        <v>1.9264791504181201E-5</v>
      </c>
      <c r="AY2623" s="407">
        <v>0</v>
      </c>
      <c r="AZ2623" s="408">
        <v>5.3297963393133099E-5</v>
      </c>
      <c r="BA2623" s="407">
        <v>0</v>
      </c>
      <c r="BB2623" s="408">
        <v>5.9691675537053598E-5</v>
      </c>
      <c r="BC2623" s="407">
        <v>0</v>
      </c>
    </row>
    <row r="2624" spans="2:55" x14ac:dyDescent="0.35">
      <c r="B2624" s="396" t="s">
        <v>6836</v>
      </c>
      <c r="C2624" s="396" t="s">
        <v>6836</v>
      </c>
      <c r="D2624" s="396"/>
      <c r="E2624" s="396"/>
      <c r="F2624" s="397" t="s">
        <v>26</v>
      </c>
      <c r="G2624" s="398" t="s">
        <v>358</v>
      </c>
      <c r="H2624" s="399" t="s">
        <v>485</v>
      </c>
      <c r="M2624" s="401" t="str">
        <f t="shared" si="82"/>
        <v>M_EM_OEM</v>
      </c>
      <c r="P2624" s="401" t="str">
        <f>IF(LEN(B2624)&gt;8,INDEX([1]CatGlob!$X:$X,MATCH(M2624,[1]CatGlob!$W:$W,0)),"")</f>
        <v/>
      </c>
      <c r="Q2624" s="403" t="s">
        <v>373</v>
      </c>
      <c r="R2624" s="403"/>
      <c r="S2624" s="403"/>
      <c r="T2624" s="403" t="s">
        <v>485</v>
      </c>
      <c r="U2624" s="403"/>
      <c r="V2624" s="404" t="s">
        <v>25</v>
      </c>
      <c r="X2624" s="406">
        <v>1.1883022045303599E-5</v>
      </c>
      <c r="Y2624" s="407">
        <v>-3.2596414456520502E-6</v>
      </c>
      <c r="Z2624" s="408">
        <v>1.18271167303729E-5</v>
      </c>
      <c r="AA2624" s="407">
        <v>-3.2443059350128999E-6</v>
      </c>
      <c r="AB2624" s="408">
        <v>1.1883022045303599E-5</v>
      </c>
      <c r="AC2624" s="407">
        <v>-3.2596414456520502E-6</v>
      </c>
      <c r="AD2624" s="408">
        <v>1.1883022045303599E-5</v>
      </c>
      <c r="AE2624" s="407">
        <v>-3.2596414456520502E-6</v>
      </c>
      <c r="AF2624" s="408">
        <v>1.18757440073104E-5</v>
      </c>
      <c r="AG2624" s="407">
        <v>-3.25764499094617E-6</v>
      </c>
      <c r="AI2624" s="406">
        <v>2.3525026180692199E-5</v>
      </c>
      <c r="AJ2624" s="407">
        <v>-6.4531691101876698E-6</v>
      </c>
      <c r="AK2624" s="451">
        <v>2.35172996555183E-5</v>
      </c>
      <c r="AL2624" s="407">
        <v>-6.4510496944336603E-6</v>
      </c>
      <c r="AM2624" s="408">
        <v>7.5435651992116597E-6</v>
      </c>
      <c r="AN2624" s="407">
        <v>-2.0692814128864299E-6</v>
      </c>
      <c r="AO2624" s="408">
        <v>2.35233032600897E-5</v>
      </c>
      <c r="AP2624" s="407">
        <v>-6.4526961551791803E-6</v>
      </c>
      <c r="AQ2624" s="408">
        <v>1.6419908019452E-5</v>
      </c>
      <c r="AR2624" s="407">
        <v>-4.5041582325057796E-6</v>
      </c>
      <c r="AT2624" s="406">
        <v>4.0986044966463397E-5</v>
      </c>
      <c r="AU2624" s="407">
        <v>-1.1242914377263E-5</v>
      </c>
      <c r="AV2624" s="408">
        <v>4.0955104395188102E-5</v>
      </c>
      <c r="AW2624" s="407">
        <v>-1.12344267222397E-5</v>
      </c>
      <c r="AX2624" s="408">
        <v>1.6485060349858298E-5</v>
      </c>
      <c r="AY2624" s="407">
        <v>-4.5220305278093099E-6</v>
      </c>
      <c r="AZ2624" s="408">
        <v>2.6676393282330899E-5</v>
      </c>
      <c r="BA2624" s="407">
        <v>-7.31762317407458E-6</v>
      </c>
      <c r="BB2624" s="408">
        <v>3.0666366583936899E-5</v>
      </c>
      <c r="BC2624" s="407">
        <v>-8.41211544059714E-6</v>
      </c>
    </row>
    <row r="2625" spans="2:55" x14ac:dyDescent="0.35">
      <c r="B2625" s="396" t="s">
        <v>6837</v>
      </c>
      <c r="C2625" s="396" t="s">
        <v>6837</v>
      </c>
      <c r="D2625" s="396"/>
      <c r="E2625" s="396"/>
      <c r="F2625" s="397" t="s">
        <v>26</v>
      </c>
      <c r="G2625" s="398" t="s">
        <v>358</v>
      </c>
      <c r="H2625" s="399" t="s">
        <v>485</v>
      </c>
      <c r="M2625" s="401" t="str">
        <f t="shared" si="82"/>
        <v>M_EM_OEM</v>
      </c>
      <c r="P2625" s="401" t="str">
        <f>IF(LEN(B2625)&gt;8,INDEX([1]CatGlob!$X:$X,MATCH(M2625,[1]CatGlob!$W:$W,0)),"")</f>
        <v/>
      </c>
      <c r="Q2625" s="403" t="s">
        <v>373</v>
      </c>
      <c r="R2625" s="403"/>
      <c r="S2625" s="403"/>
      <c r="T2625" s="403" t="s">
        <v>485</v>
      </c>
      <c r="U2625" s="403"/>
      <c r="V2625" s="404" t="s">
        <v>25</v>
      </c>
      <c r="X2625" s="406">
        <v>1.32494842859075E-3</v>
      </c>
      <c r="Y2625" s="407">
        <v>4.8718991179086402E-2</v>
      </c>
      <c r="Z2625" s="408">
        <v>6.3742757576958097E-4</v>
      </c>
      <c r="AA2625" s="407">
        <v>2.3438518639284901E-2</v>
      </c>
      <c r="AB2625" s="408">
        <v>2.5262973215894999E-4</v>
      </c>
      <c r="AC2625" s="407">
        <v>9.2893167957797101E-3</v>
      </c>
      <c r="AD2625" s="408">
        <v>6.47436805112542E-4</v>
      </c>
      <c r="AE2625" s="407">
        <v>2.38065628188622E-2</v>
      </c>
      <c r="AF2625" s="408">
        <v>4.4559978660038598E-4</v>
      </c>
      <c r="AG2625" s="407">
        <v>1.6384918539706299E-2</v>
      </c>
      <c r="AI2625" s="406">
        <v>4.8777822321996398E-10</v>
      </c>
      <c r="AJ2625" s="407">
        <v>1.7936763185843999E-8</v>
      </c>
      <c r="AK2625" s="451">
        <v>-5.3183983372506998E-4</v>
      </c>
      <c r="AL2625" s="407">
        <v>-1.95560065652245E-2</v>
      </c>
      <c r="AM2625" s="408">
        <v>-3.2148117266717698E-4</v>
      </c>
      <c r="AN2625" s="407">
        <v>-1.18210173893907E-2</v>
      </c>
      <c r="AO2625" s="408">
        <v>-7.4779253959050601E-4</v>
      </c>
      <c r="AP2625" s="407">
        <v>-2.7496691458184199E-2</v>
      </c>
      <c r="AQ2625" s="408">
        <v>-4.9599173306890201E-4</v>
      </c>
      <c r="AR2625" s="407">
        <v>-1.8237854656190801E-2</v>
      </c>
      <c r="AT2625" s="406">
        <v>0</v>
      </c>
      <c r="AU2625" s="407">
        <v>0</v>
      </c>
      <c r="AV2625" s="408">
        <v>-3.8711613340710401E-4</v>
      </c>
      <c r="AW2625" s="407">
        <v>-1.42344464748589E-2</v>
      </c>
      <c r="AX2625" s="408">
        <v>-1.5631546735222099E-4</v>
      </c>
      <c r="AY2625" s="407">
        <v>-5.7477949411133301E-3</v>
      </c>
      <c r="AZ2625" s="408">
        <v>-3.41652435680607E-4</v>
      </c>
      <c r="BA2625" s="407">
        <v>-1.25627244351723E-2</v>
      </c>
      <c r="BB2625" s="408">
        <v>-3.1617463229744201E-4</v>
      </c>
      <c r="BC2625" s="407">
        <v>-1.1625893347428E-2</v>
      </c>
    </row>
    <row r="2626" spans="2:55" x14ac:dyDescent="0.35">
      <c r="B2626" s="396" t="s">
        <v>6838</v>
      </c>
      <c r="C2626" s="396" t="s">
        <v>6838</v>
      </c>
      <c r="D2626" s="396"/>
      <c r="E2626" s="396"/>
      <c r="F2626" s="397" t="s">
        <v>26</v>
      </c>
      <c r="G2626" s="398" t="s">
        <v>358</v>
      </c>
      <c r="H2626" s="399" t="s">
        <v>485</v>
      </c>
      <c r="M2626" s="401" t="str">
        <f t="shared" si="82"/>
        <v>M_EM_OEM</v>
      </c>
      <c r="P2626" s="401" t="str">
        <f>IF(LEN(B2626)&gt;8,INDEX([1]CatGlob!$X:$X,MATCH(M2626,[1]CatGlob!$W:$W,0)),"")</f>
        <v/>
      </c>
      <c r="Q2626" s="403" t="s">
        <v>373</v>
      </c>
      <c r="R2626" s="403"/>
      <c r="S2626" s="403"/>
      <c r="T2626" s="403" t="s">
        <v>485</v>
      </c>
      <c r="U2626" s="403"/>
      <c r="V2626" s="404" t="s">
        <v>25</v>
      </c>
      <c r="X2626" s="406">
        <v>1.94213418555195E-3</v>
      </c>
      <c r="Y2626" s="407">
        <v>9.8498536422742006E-2</v>
      </c>
      <c r="Z2626" s="408">
        <v>9.3608454430300903E-4</v>
      </c>
      <c r="AA2626" s="407">
        <v>4.7475070603653101E-2</v>
      </c>
      <c r="AB2626" s="408">
        <v>-5.1032824051678797E-5</v>
      </c>
      <c r="AC2626" s="407">
        <v>-2.5882137888455499E-3</v>
      </c>
      <c r="AD2626" s="408">
        <v>8.0044937964562804E-4</v>
      </c>
      <c r="AE2626" s="407">
        <v>4.0596109662782702E-2</v>
      </c>
      <c r="AF2626" s="408">
        <v>3.8561454088040698E-4</v>
      </c>
      <c r="AG2626" s="407">
        <v>1.9557077045811201E-2</v>
      </c>
      <c r="AI2626" s="406">
        <v>3.10678498649305E-4</v>
      </c>
      <c r="AJ2626" s="407">
        <v>1.5756572147029899E-2</v>
      </c>
      <c r="AK2626" s="451">
        <v>2.2557212059110099E-4</v>
      </c>
      <c r="AL2626" s="407">
        <v>1.14402619044718E-2</v>
      </c>
      <c r="AM2626" s="408">
        <v>-4.3847918199810601E-4</v>
      </c>
      <c r="AN2626" s="407">
        <v>-2.2238194455903599E-2</v>
      </c>
      <c r="AO2626" s="408">
        <v>-2.7336983578032799E-5</v>
      </c>
      <c r="AP2626" s="407">
        <v>-1.38644018154999E-3</v>
      </c>
      <c r="AQ2626" s="408">
        <v>-1.3704598855690601E-4</v>
      </c>
      <c r="AR2626" s="407">
        <v>-6.9505132011123301E-3</v>
      </c>
      <c r="AT2626" s="406">
        <v>0</v>
      </c>
      <c r="AU2626" s="407">
        <v>0</v>
      </c>
      <c r="AV2626" s="408">
        <v>-1.2999521044825301E-6</v>
      </c>
      <c r="AW2626" s="407">
        <v>-6.5929213199922301E-5</v>
      </c>
      <c r="AX2626" s="408">
        <v>-4.5191202420417898E-4</v>
      </c>
      <c r="AY2626" s="407">
        <v>-2.2919463189552399E-2</v>
      </c>
      <c r="AZ2626" s="408">
        <v>-7.7024925338139299E-7</v>
      </c>
      <c r="BA2626" s="407">
        <v>-3.9064460555238197E-5</v>
      </c>
      <c r="BB2626" s="408">
        <v>-1.13680292864461E-4</v>
      </c>
      <c r="BC2626" s="407">
        <v>-5.7654834305067197E-3</v>
      </c>
    </row>
    <row r="2627" spans="2:55" x14ac:dyDescent="0.35">
      <c r="B2627" s="396" t="s">
        <v>6839</v>
      </c>
      <c r="C2627" s="396" t="s">
        <v>6839</v>
      </c>
      <c r="D2627" s="396"/>
      <c r="E2627" s="396"/>
      <c r="F2627" s="397" t="s">
        <v>26</v>
      </c>
      <c r="G2627" s="398" t="s">
        <v>358</v>
      </c>
      <c r="H2627" s="399" t="s">
        <v>485</v>
      </c>
      <c r="M2627" s="401" t="str">
        <f t="shared" si="82"/>
        <v>M_EM_OEM</v>
      </c>
      <c r="P2627" s="401" t="str">
        <f>IF(LEN(B2627)&gt;8,INDEX([1]CatGlob!$X:$X,MATCH(M2627,[1]CatGlob!$W:$W,0)),"")</f>
        <v/>
      </c>
      <c r="Q2627" s="403" t="s">
        <v>373</v>
      </c>
      <c r="R2627" s="403"/>
      <c r="S2627" s="403"/>
      <c r="T2627" s="403" t="s">
        <v>485</v>
      </c>
      <c r="U2627" s="403"/>
      <c r="V2627" s="404" t="s">
        <v>25</v>
      </c>
      <c r="X2627" s="406">
        <v>1.5214876526900699E-3</v>
      </c>
      <c r="Y2627" s="407">
        <v>5.2491419457734202E-2</v>
      </c>
      <c r="Z2627" s="408">
        <v>5.6636035512641798E-4</v>
      </c>
      <c r="AA2627" s="407">
        <v>1.9539467777107699E-2</v>
      </c>
      <c r="AB2627" s="408">
        <v>-1.38278104544691E-4</v>
      </c>
      <c r="AC2627" s="407">
        <v>-4.7706032801908497E-3</v>
      </c>
      <c r="AD2627" s="408">
        <v>4.0442522478868602E-4</v>
      </c>
      <c r="AE2627" s="407">
        <v>1.39526956233205E-2</v>
      </c>
      <c r="AF2627" s="408">
        <v>1.4985199753386901E-4</v>
      </c>
      <c r="AG2627" s="407">
        <v>5.1699033146663503E-3</v>
      </c>
      <c r="AI2627" s="406">
        <v>1.12289793435521E-3</v>
      </c>
      <c r="AJ2627" s="407">
        <v>3.8740049170815603E-2</v>
      </c>
      <c r="AK2627" s="451">
        <v>1.0666894652344801E-3</v>
      </c>
      <c r="AL2627" s="407">
        <v>3.68008534601394E-2</v>
      </c>
      <c r="AM2627" s="408">
        <v>-4.0144475206747501E-4</v>
      </c>
      <c r="AN2627" s="407">
        <v>-1.3849869128224101E-2</v>
      </c>
      <c r="AO2627" s="408">
        <v>-8.0830823882519398E-4</v>
      </c>
      <c r="AP2627" s="407">
        <v>-2.78866849423576E-2</v>
      </c>
      <c r="AQ2627" s="408">
        <v>-8.6219610288435899E-5</v>
      </c>
      <c r="AR2627" s="407">
        <v>-2.9745819636909998E-3</v>
      </c>
      <c r="AT2627" s="406">
        <v>2.51381269860487E-3</v>
      </c>
      <c r="AU2627" s="407">
        <v>8.6726695787131505E-2</v>
      </c>
      <c r="AV2627" s="408">
        <v>2.5138113032062699E-3</v>
      </c>
      <c r="AW2627" s="407">
        <v>8.6726647645640795E-2</v>
      </c>
      <c r="AX2627" s="408">
        <v>1.8078224916704599E-3</v>
      </c>
      <c r="AY2627" s="407">
        <v>6.2369989362043299E-2</v>
      </c>
      <c r="AZ2627" s="408">
        <v>6.8033074539761498E-4</v>
      </c>
      <c r="BA2627" s="407">
        <v>2.34714533919878E-2</v>
      </c>
      <c r="BB2627" s="408">
        <v>1.80106479525095E-3</v>
      </c>
      <c r="BC2627" s="407">
        <v>6.2136848412317397E-2</v>
      </c>
    </row>
    <row r="2628" spans="2:55" x14ac:dyDescent="0.35">
      <c r="B2628" s="396" t="s">
        <v>6840</v>
      </c>
      <c r="C2628" s="396" t="s">
        <v>6840</v>
      </c>
      <c r="D2628" s="396"/>
      <c r="E2628" s="396"/>
      <c r="F2628" s="397" t="s">
        <v>26</v>
      </c>
      <c r="G2628" s="398" t="s">
        <v>358</v>
      </c>
      <c r="H2628" s="399" t="s">
        <v>485</v>
      </c>
      <c r="M2628" s="401" t="str">
        <f t="shared" si="82"/>
        <v>M_EM_OEM</v>
      </c>
      <c r="P2628" s="401" t="str">
        <f>IF(LEN(B2628)&gt;8,INDEX([1]CatGlob!$X:$X,MATCH(M2628,[1]CatGlob!$W:$W,0)),"")</f>
        <v/>
      </c>
      <c r="Q2628" s="403" t="s">
        <v>373</v>
      </c>
      <c r="R2628" s="403"/>
      <c r="S2628" s="403"/>
      <c r="T2628" s="403" t="s">
        <v>485</v>
      </c>
      <c r="U2628" s="403"/>
      <c r="V2628" s="404" t="s">
        <v>25</v>
      </c>
      <c r="X2628" s="406">
        <v>1.32467642855156E-3</v>
      </c>
      <c r="Y2628" s="407">
        <v>-7.3945199710045997E-2</v>
      </c>
      <c r="Z2628" s="408">
        <v>1.30014241970821E-3</v>
      </c>
      <c r="AA2628" s="407">
        <v>-7.2575678712327701E-2</v>
      </c>
      <c r="AB2628" s="408">
        <v>3.6299418413181602E-4</v>
      </c>
      <c r="AC2628" s="407">
        <v>-2.02628180445696E-2</v>
      </c>
      <c r="AD2628" s="408">
        <v>5.8313615810418095E-4</v>
      </c>
      <c r="AE2628" s="407">
        <v>-3.2551435761307701E-2</v>
      </c>
      <c r="AF2628" s="408">
        <v>5.64663181710886E-4</v>
      </c>
      <c r="AG2628" s="407">
        <v>-3.1520249655316301E-2</v>
      </c>
      <c r="AI2628" s="406">
        <v>8.4699716107205201E-4</v>
      </c>
      <c r="AJ2628" s="407">
        <v>-4.7280507812219597E-2</v>
      </c>
      <c r="AK2628" s="451">
        <v>2.75673670492417E-4</v>
      </c>
      <c r="AL2628" s="407">
        <v>-1.5388470859800701E-2</v>
      </c>
      <c r="AM2628" s="408">
        <v>-7.4764987643706601E-4</v>
      </c>
      <c r="AN2628" s="407">
        <v>4.1734810278803998E-2</v>
      </c>
      <c r="AO2628" s="408">
        <v>-2.34413470972028E-4</v>
      </c>
      <c r="AP2628" s="407">
        <v>1.3085271657331501E-2</v>
      </c>
      <c r="AQ2628" s="408">
        <v>-3.1525304916256197E-4</v>
      </c>
      <c r="AR2628" s="407">
        <v>1.75978444071846E-2</v>
      </c>
      <c r="AT2628" s="406">
        <v>1.14912436754128E-3</v>
      </c>
      <c r="AU2628" s="407">
        <v>-6.4145650225944095E-2</v>
      </c>
      <c r="AV2628" s="408">
        <v>2.0052074269285401E-4</v>
      </c>
      <c r="AW2628" s="407">
        <v>-1.1193334495951401E-2</v>
      </c>
      <c r="AX2628" s="408">
        <v>-2.4034741386407699E-3</v>
      </c>
      <c r="AY2628" s="407">
        <v>0.13416512240072001</v>
      </c>
      <c r="AZ2628" s="408">
        <v>-8.6888570450446801E-4</v>
      </c>
      <c r="BA2628" s="407">
        <v>4.8502355411983403E-2</v>
      </c>
      <c r="BB2628" s="408">
        <v>-7.6268124053747695E-4</v>
      </c>
      <c r="BC2628" s="407">
        <v>4.2573881010202097E-2</v>
      </c>
    </row>
    <row r="2629" spans="2:55" x14ac:dyDescent="0.35">
      <c r="B2629" s="396" t="s">
        <v>6841</v>
      </c>
      <c r="C2629" s="396" t="s">
        <v>6841</v>
      </c>
      <c r="D2629" s="396"/>
      <c r="E2629" s="396"/>
      <c r="F2629" s="397" t="s">
        <v>26</v>
      </c>
      <c r="G2629" s="398" t="s">
        <v>358</v>
      </c>
      <c r="H2629" s="399" t="s">
        <v>485</v>
      </c>
      <c r="M2629" s="401" t="str">
        <f t="shared" si="82"/>
        <v>M_EM_OEM</v>
      </c>
      <c r="P2629" s="401" t="str">
        <f>IF(LEN(B2629)&gt;8,INDEX([1]CatGlob!$X:$X,MATCH(M2629,[1]CatGlob!$W:$W,0)),"")</f>
        <v/>
      </c>
      <c r="Q2629" s="403" t="s">
        <v>373</v>
      </c>
      <c r="R2629" s="403"/>
      <c r="S2629" s="403"/>
      <c r="T2629" s="403" t="s">
        <v>485</v>
      </c>
      <c r="U2629" s="403"/>
      <c r="V2629" s="404" t="s">
        <v>25</v>
      </c>
      <c r="X2629" s="406">
        <v>9.3415764851481305E-4</v>
      </c>
      <c r="Y2629" s="407">
        <v>-2.0777527769411101E-2</v>
      </c>
      <c r="Z2629" s="408">
        <v>8.6242028537102003E-4</v>
      </c>
      <c r="AA2629" s="407">
        <v>-1.9181945849489099E-2</v>
      </c>
      <c r="AB2629" s="408">
        <v>1.18829273895395E-4</v>
      </c>
      <c r="AC2629" s="407">
        <v>-2.64299986452166E-3</v>
      </c>
      <c r="AD2629" s="408">
        <v>7.31205332013083E-4</v>
      </c>
      <c r="AE2629" s="407">
        <v>-1.6263463790133801E-2</v>
      </c>
      <c r="AF2629" s="408">
        <v>4.3724399576986899E-4</v>
      </c>
      <c r="AG2629" s="407">
        <v>-9.7251778420029602E-3</v>
      </c>
      <c r="AI2629" s="406">
        <v>6.2915449549858293E-5</v>
      </c>
      <c r="AJ2629" s="407">
        <v>-1.3993649805588101E-3</v>
      </c>
      <c r="AK2629" s="451">
        <v>5.4059015510311201E-5</v>
      </c>
      <c r="AL2629" s="407">
        <v>-1.20238023870733E-3</v>
      </c>
      <c r="AM2629" s="408">
        <v>-3.3276481826994203E-4</v>
      </c>
      <c r="AN2629" s="407">
        <v>7.40135271959375E-3</v>
      </c>
      <c r="AO2629" s="408">
        <v>-7.4658930896833199E-5</v>
      </c>
      <c r="AP2629" s="407">
        <v>1.6605634090005601E-3</v>
      </c>
      <c r="AQ2629" s="408">
        <v>-1.5220737600047001E-4</v>
      </c>
      <c r="AR2629" s="407">
        <v>3.38539537339723E-3</v>
      </c>
      <c r="AT2629" s="406">
        <v>6.1498847768584703E-5</v>
      </c>
      <c r="AU2629" s="407">
        <v>-1.36785693438668E-3</v>
      </c>
      <c r="AV2629" s="408">
        <v>5.2858047308467698E-5</v>
      </c>
      <c r="AW2629" s="407">
        <v>-1.17566831159266E-3</v>
      </c>
      <c r="AX2629" s="408">
        <v>-2.5413815361570902E-4</v>
      </c>
      <c r="AY2629" s="407">
        <v>5.6525390035311301E-3</v>
      </c>
      <c r="AZ2629" s="408">
        <v>6.1498847768584703E-5</v>
      </c>
      <c r="BA2629" s="407">
        <v>-1.36785693438668E-3</v>
      </c>
      <c r="BB2629" s="408">
        <v>-2.1282719457560301E-5</v>
      </c>
      <c r="BC2629" s="407">
        <v>4.7337009478918798E-4</v>
      </c>
    </row>
    <row r="2630" spans="2:55" x14ac:dyDescent="0.35">
      <c r="B2630" s="396" t="s">
        <v>6842</v>
      </c>
      <c r="C2630" s="396" t="s">
        <v>6842</v>
      </c>
      <c r="D2630" s="396"/>
      <c r="E2630" s="396"/>
      <c r="F2630" s="397" t="s">
        <v>26</v>
      </c>
      <c r="G2630" s="398" t="s">
        <v>358</v>
      </c>
      <c r="H2630" s="399" t="s">
        <v>485</v>
      </c>
      <c r="M2630" s="401" t="str">
        <f t="shared" si="82"/>
        <v>M_EM_OEM</v>
      </c>
      <c r="P2630" s="401" t="str">
        <f>IF(LEN(B2630)&gt;8,INDEX([1]CatGlob!$X:$X,MATCH(M2630,[1]CatGlob!$W:$W,0)),"")</f>
        <v/>
      </c>
      <c r="Q2630" s="403" t="s">
        <v>373</v>
      </c>
      <c r="R2630" s="403"/>
      <c r="S2630" s="403"/>
      <c r="T2630" s="403" t="s">
        <v>485</v>
      </c>
      <c r="U2630" s="403"/>
      <c r="V2630" s="404" t="s">
        <v>25</v>
      </c>
      <c r="X2630" s="406">
        <v>7.4515431642605597E-5</v>
      </c>
      <c r="Y2630" s="407">
        <v>3.5042800528017901E-3</v>
      </c>
      <c r="Z2630" s="408">
        <v>-3.4712341767263797E-4</v>
      </c>
      <c r="AA2630" s="407">
        <v>-1.63243725703754E-2</v>
      </c>
      <c r="AB2630" s="408">
        <v>-8.4482964364452899E-5</v>
      </c>
      <c r="AC2630" s="407">
        <v>-3.9730289458361802E-3</v>
      </c>
      <c r="AD2630" s="408">
        <v>-3.5505692154106599E-5</v>
      </c>
      <c r="AE2630" s="407">
        <v>-1.6697466020954E-3</v>
      </c>
      <c r="AF2630" s="408">
        <v>-1.0095064866239301E-4</v>
      </c>
      <c r="AG2630" s="407">
        <v>-4.7474642047781899E-3</v>
      </c>
      <c r="AI2630" s="406">
        <v>7.2402119697784496E-5</v>
      </c>
      <c r="AJ2630" s="407">
        <v>3.4048961161659E-3</v>
      </c>
      <c r="AK2630" s="451">
        <v>5.2027759154060898E-5</v>
      </c>
      <c r="AL2630" s="407">
        <v>2.4467393466842701E-3</v>
      </c>
      <c r="AM2630" s="408">
        <v>4.55601272198577E-5</v>
      </c>
      <c r="AN2630" s="407">
        <v>2.1425823004683799E-3</v>
      </c>
      <c r="AO2630" s="408">
        <v>6.6945448808081699E-5</v>
      </c>
      <c r="AP2630" s="407">
        <v>3.1482821172268399E-3</v>
      </c>
      <c r="AQ2630" s="408">
        <v>5.3135037460629602E-5</v>
      </c>
      <c r="AR2630" s="407">
        <v>2.4988119605367102E-3</v>
      </c>
      <c r="AT2630" s="406">
        <v>0</v>
      </c>
      <c r="AU2630" s="407">
        <v>0</v>
      </c>
      <c r="AV2630" s="408">
        <v>-5.03537114104275E-11</v>
      </c>
      <c r="AW2630" s="407">
        <v>-2.3681057115254601E-9</v>
      </c>
      <c r="AX2630" s="408">
        <v>0</v>
      </c>
      <c r="AY2630" s="407">
        <v>0</v>
      </c>
      <c r="AZ2630" s="408">
        <v>0</v>
      </c>
      <c r="BA2630" s="407">
        <v>0</v>
      </c>
      <c r="BB2630" s="408">
        <v>-2.3046112638278299E-11</v>
      </c>
      <c r="BC2630" s="407">
        <v>-1.0838452506971299E-9</v>
      </c>
    </row>
    <row r="2631" spans="2:55" x14ac:dyDescent="0.35">
      <c r="B2631" s="396" t="s">
        <v>6843</v>
      </c>
      <c r="C2631" s="396" t="s">
        <v>6843</v>
      </c>
      <c r="D2631" s="396"/>
      <c r="E2631" s="396"/>
      <c r="F2631" s="397" t="s">
        <v>26</v>
      </c>
      <c r="G2631" s="398" t="s">
        <v>358</v>
      </c>
      <c r="H2631" s="399" t="s">
        <v>485</v>
      </c>
      <c r="M2631" s="401" t="str">
        <f t="shared" si="82"/>
        <v>M_EM_OEM</v>
      </c>
      <c r="P2631" s="401" t="str">
        <f>IF(LEN(B2631)&gt;8,INDEX([1]CatGlob!$X:$X,MATCH(M2631,[1]CatGlob!$W:$W,0)),"")</f>
        <v/>
      </c>
      <c r="Q2631" s="403" t="s">
        <v>373</v>
      </c>
      <c r="R2631" s="403"/>
      <c r="S2631" s="403"/>
      <c r="T2631" s="403" t="s">
        <v>485</v>
      </c>
      <c r="U2631" s="403"/>
      <c r="V2631" s="404" t="s">
        <v>25</v>
      </c>
      <c r="X2631" s="406">
        <v>1.4670956838659099E-3</v>
      </c>
      <c r="Y2631" s="407">
        <v>2.76456552583682E-2</v>
      </c>
      <c r="Z2631" s="408">
        <v>-4.1430888473253198E-4</v>
      </c>
      <c r="AA2631" s="407">
        <v>-7.8071530873469203E-3</v>
      </c>
      <c r="AB2631" s="408">
        <v>-8.2660419769063805E-4</v>
      </c>
      <c r="AC2631" s="407">
        <v>-1.55763628340022E-2</v>
      </c>
      <c r="AD2631" s="408">
        <v>-4.2668853609421301E-4</v>
      </c>
      <c r="AE2631" s="407">
        <v>-8.0404327418293099E-3</v>
      </c>
      <c r="AF2631" s="408">
        <v>-6.2820565671993902E-4</v>
      </c>
      <c r="AG2631" s="407">
        <v>-1.1837780730983001E-2</v>
      </c>
      <c r="AI2631" s="406">
        <v>4.2293291876704502E-4</v>
      </c>
      <c r="AJ2631" s="407">
        <v>7.9696626453795699E-3</v>
      </c>
      <c r="AK2631" s="451">
        <v>2.5662202019556199E-4</v>
      </c>
      <c r="AL2631" s="407">
        <v>4.8357336068782803E-3</v>
      </c>
      <c r="AM2631" s="408">
        <v>-1.7448221202524399E-4</v>
      </c>
      <c r="AN2631" s="407">
        <v>-3.2879076228287101E-3</v>
      </c>
      <c r="AO2631" s="408">
        <v>1.5820389080001799E-4</v>
      </c>
      <c r="AP2631" s="407">
        <v>2.9811622193065498E-3</v>
      </c>
      <c r="AQ2631" s="408">
        <v>3.8763845288822602E-5</v>
      </c>
      <c r="AR2631" s="407">
        <v>7.3045808476446803E-4</v>
      </c>
      <c r="AT2631" s="406">
        <v>0</v>
      </c>
      <c r="AU2631" s="407">
        <v>0</v>
      </c>
      <c r="AV2631" s="408">
        <v>-4.9514355947372096E-9</v>
      </c>
      <c r="AW2631" s="407">
        <v>-9.3304253212522794E-8</v>
      </c>
      <c r="AX2631" s="408">
        <v>-6.99874866841447E-4</v>
      </c>
      <c r="AY2631" s="407">
        <v>-1.3188300875821599E-2</v>
      </c>
      <c r="AZ2631" s="408">
        <v>0</v>
      </c>
      <c r="BA2631" s="407">
        <v>0</v>
      </c>
      <c r="BB2631" s="408">
        <v>-1.74788177648523E-4</v>
      </c>
      <c r="BC2631" s="407">
        <v>-3.2936731774586901E-3</v>
      </c>
    </row>
    <row r="2632" spans="2:55" x14ac:dyDescent="0.35">
      <c r="B2632" s="396" t="s">
        <v>6844</v>
      </c>
      <c r="C2632" s="396" t="s">
        <v>6844</v>
      </c>
      <c r="D2632" s="396"/>
      <c r="E2632" s="396"/>
      <c r="F2632" s="397" t="s">
        <v>26</v>
      </c>
      <c r="G2632" s="398" t="s">
        <v>358</v>
      </c>
      <c r="H2632" s="399" t="s">
        <v>485</v>
      </c>
      <c r="M2632" s="401" t="str">
        <f t="shared" si="82"/>
        <v>M_EM_OEM</v>
      </c>
      <c r="P2632" s="401" t="str">
        <f>IF(LEN(B2632)&gt;8,INDEX([1]CatGlob!$X:$X,MATCH(M2632,[1]CatGlob!$W:$W,0)),"")</f>
        <v/>
      </c>
      <c r="Q2632" s="403" t="s">
        <v>373</v>
      </c>
      <c r="R2632" s="403"/>
      <c r="S2632" s="403"/>
      <c r="T2632" s="403" t="s">
        <v>485</v>
      </c>
      <c r="U2632" s="403"/>
      <c r="V2632" s="404" t="s">
        <v>25</v>
      </c>
      <c r="X2632" s="406">
        <v>1.31221599306281E-3</v>
      </c>
      <c r="Y2632" s="407">
        <v>-7.1161387915630297E-3</v>
      </c>
      <c r="Z2632" s="408">
        <v>9.6622593772960504E-4</v>
      </c>
      <c r="AA2632" s="407">
        <v>-5.2398369720929603E-3</v>
      </c>
      <c r="AB2632" s="408">
        <v>3.6302540733475599E-4</v>
      </c>
      <c r="AC2632" s="407">
        <v>-1.9686844210387001E-3</v>
      </c>
      <c r="AD2632" s="408">
        <v>9.5859776956764002E-4</v>
      </c>
      <c r="AE2632" s="407">
        <v>-5.1984694660056601E-3</v>
      </c>
      <c r="AF2632" s="408">
        <v>6.57082362228251E-4</v>
      </c>
      <c r="AG2632" s="407">
        <v>-3.56335337395302E-3</v>
      </c>
      <c r="AI2632" s="406">
        <v>1.79029372834554E-6</v>
      </c>
      <c r="AJ2632" s="407">
        <v>-9.7087515804616908E-6</v>
      </c>
      <c r="AK2632" s="451">
        <v>1.6768915399059201E-6</v>
      </c>
      <c r="AL2632" s="407">
        <v>-9.0937724017692307E-6</v>
      </c>
      <c r="AM2632" s="408">
        <v>-4.9435753322615795E-4</v>
      </c>
      <c r="AN2632" s="407">
        <v>2.6808976860692702E-3</v>
      </c>
      <c r="AO2632" s="408">
        <v>-2.1489433506644901E-4</v>
      </c>
      <c r="AP2632" s="407">
        <v>1.1653705800363E-3</v>
      </c>
      <c r="AQ2632" s="408">
        <v>-2.7657296354262697E-4</v>
      </c>
      <c r="AR2632" s="407">
        <v>1.4998533813741E-3</v>
      </c>
      <c r="AT2632" s="406">
        <v>0</v>
      </c>
      <c r="AU2632" s="407">
        <v>0</v>
      </c>
      <c r="AV2632" s="408">
        <v>0</v>
      </c>
      <c r="AW2632" s="407">
        <v>0</v>
      </c>
      <c r="AX2632" s="408">
        <v>-4.1984731295244097E-4</v>
      </c>
      <c r="AY2632" s="407">
        <v>2.2768292451402802E-3</v>
      </c>
      <c r="AZ2632" s="408">
        <v>0</v>
      </c>
      <c r="BA2632" s="407">
        <v>0</v>
      </c>
      <c r="BB2632" s="408">
        <v>-1.0485216535460701E-4</v>
      </c>
      <c r="BC2632" s="407">
        <v>5.6861261018168298E-4</v>
      </c>
    </row>
    <row r="2633" spans="2:55" x14ac:dyDescent="0.35">
      <c r="B2633" s="396" t="s">
        <v>455</v>
      </c>
      <c r="C2633" s="396" t="s">
        <v>455</v>
      </c>
      <c r="D2633" s="396"/>
      <c r="E2633" s="396"/>
      <c r="F2633" s="397" t="s">
        <v>455</v>
      </c>
      <c r="G2633" s="398"/>
      <c r="H2633" s="399"/>
      <c r="M2633" s="401" t="str">
        <f t="shared" si="82"/>
        <v>NDF__</v>
      </c>
      <c r="P2633" s="401" t="str">
        <f>IF(LEN(B2633)&gt;8,INDEX([1]CatGlob!$X:$X,MATCH(M2633,[1]CatGlob!$W:$W,0)),"")</f>
        <v/>
      </c>
      <c r="Q2633" s="452" t="str">
        <f>IF(B2633="","",IF(ISERROR(MATCH(IF(G2633="",F2633,+F2633&amp;"_"&amp;G2633),[1]CatGlob!$O:$O,0)),IF(G2633="",F2633,+F2633&amp;"_"&amp;G2633),INDEX([1]CatGlob!$P:$P,MATCH(IF(G2633="",F2633,+F2633&amp;"_"&amp;G2633),[1]CatGlob!$O:$O,0))))</f>
        <v>NDF</v>
      </c>
      <c r="R2633" s="403"/>
      <c r="S2633" s="403"/>
      <c r="T2633" s="403" t="str">
        <f>Q2633</f>
        <v>NDF</v>
      </c>
      <c r="U2633" s="403"/>
      <c r="V2633" s="404"/>
      <c r="X2633" s="406">
        <v>0</v>
      </c>
      <c r="Y2633" s="407">
        <v>0</v>
      </c>
      <c r="Z2633" s="408">
        <v>0</v>
      </c>
      <c r="AA2633" s="407">
        <v>0</v>
      </c>
      <c r="AB2633" s="408">
        <v>0</v>
      </c>
      <c r="AC2633" s="407">
        <v>0</v>
      </c>
      <c r="AD2633" s="408">
        <v>0</v>
      </c>
      <c r="AE2633" s="407">
        <v>0</v>
      </c>
      <c r="AF2633" s="408">
        <v>0</v>
      </c>
      <c r="AG2633" s="407">
        <v>0</v>
      </c>
      <c r="AI2633" s="406">
        <v>0</v>
      </c>
      <c r="AJ2633" s="407">
        <v>0</v>
      </c>
      <c r="AK2633" s="451">
        <v>0</v>
      </c>
      <c r="AL2633" s="407">
        <v>0</v>
      </c>
      <c r="AM2633" s="408">
        <v>0</v>
      </c>
      <c r="AN2633" s="407">
        <v>0</v>
      </c>
      <c r="AO2633" s="408">
        <v>0</v>
      </c>
      <c r="AP2633" s="407">
        <v>0</v>
      </c>
      <c r="AQ2633" s="408">
        <v>0</v>
      </c>
      <c r="AR2633" s="407">
        <v>0</v>
      </c>
      <c r="AT2633" s="406">
        <v>0</v>
      </c>
      <c r="AU2633" s="407">
        <v>0</v>
      </c>
      <c r="AV2633" s="408">
        <v>0</v>
      </c>
      <c r="AW2633" s="407">
        <v>0</v>
      </c>
      <c r="AX2633" s="408">
        <v>0</v>
      </c>
      <c r="AY2633" s="407">
        <v>0</v>
      </c>
      <c r="AZ2633" s="408">
        <v>0</v>
      </c>
      <c r="BA2633" s="407">
        <v>0</v>
      </c>
      <c r="BB2633" s="408">
        <v>0</v>
      </c>
      <c r="BC2633" s="407">
        <v>0</v>
      </c>
    </row>
    <row r="2634" spans="2:55" x14ac:dyDescent="0.35">
      <c r="B2634" s="453"/>
      <c r="C2634" s="453"/>
      <c r="D2634" s="453"/>
      <c r="E2634" s="453"/>
      <c r="F2634" s="454"/>
      <c r="G2634" s="454"/>
      <c r="M2634" s="453"/>
      <c r="P2634" s="453"/>
      <c r="Q2634" s="453"/>
      <c r="R2634" s="453"/>
      <c r="S2634" s="453"/>
      <c r="T2634" s="453"/>
      <c r="U2634" s="453"/>
      <c r="V2634" s="453"/>
      <c r="X2634" s="455"/>
      <c r="Y2634" s="456"/>
      <c r="Z2634" s="455"/>
      <c r="AA2634" s="456"/>
      <c r="AB2634" s="455"/>
      <c r="AC2634" s="456"/>
      <c r="AD2634" s="455"/>
      <c r="AE2634" s="456"/>
      <c r="AF2634" s="455"/>
      <c r="AG2634" s="456"/>
      <c r="AI2634" s="455"/>
      <c r="AJ2634" s="456"/>
      <c r="AK2634" s="455"/>
      <c r="AL2634" s="456"/>
      <c r="AM2634" s="455"/>
      <c r="AN2634" s="456"/>
      <c r="AO2634" s="455"/>
      <c r="AP2634" s="456"/>
      <c r="AQ2634" s="455"/>
      <c r="AR2634" s="456"/>
      <c r="AT2634" s="455"/>
      <c r="AU2634" s="456"/>
      <c r="AV2634" s="455"/>
      <c r="AW2634" s="456"/>
      <c r="AX2634" s="455"/>
      <c r="AY2634" s="456"/>
      <c r="AZ2634" s="455"/>
      <c r="BA2634" s="456"/>
      <c r="BB2634" s="455"/>
      <c r="BC2634" s="456"/>
    </row>
    <row r="2636" spans="2:55" x14ac:dyDescent="0.35">
      <c r="B2636" s="455"/>
      <c r="C2636" s="455"/>
      <c r="D2636" s="455"/>
      <c r="E2636" s="455"/>
      <c r="F2636" s="455"/>
      <c r="G2636" s="455"/>
      <c r="L2636" s="455"/>
      <c r="M2636" s="455"/>
      <c r="P2636" s="455"/>
      <c r="Q2636" s="455"/>
      <c r="R2636" s="455"/>
      <c r="S2636" s="455"/>
      <c r="T2636" s="455"/>
      <c r="U2636" s="455"/>
      <c r="V2636" s="455"/>
      <c r="W2636" s="455"/>
      <c r="X2636" s="455"/>
      <c r="Y2636" s="455"/>
      <c r="Z2636" s="455"/>
      <c r="AA2636" s="455"/>
      <c r="AB2636" s="455"/>
      <c r="AC2636" s="455"/>
      <c r="AD2636" s="455"/>
      <c r="AE2636" s="455"/>
      <c r="AF2636" s="455"/>
      <c r="AG2636" s="455"/>
      <c r="AH2636" s="455"/>
      <c r="AI2636" s="455"/>
      <c r="AJ2636" s="455"/>
      <c r="AK2636" s="455"/>
      <c r="AL2636" s="455"/>
      <c r="AM2636" s="455"/>
      <c r="AN2636" s="455"/>
      <c r="AO2636" s="455"/>
      <c r="AP2636" s="455"/>
      <c r="AQ2636" s="455"/>
      <c r="AR2636" s="455"/>
      <c r="AS2636" s="455"/>
      <c r="AT2636" s="455"/>
      <c r="AU2636" s="455"/>
      <c r="AV2636" s="455"/>
      <c r="AW2636" s="455"/>
      <c r="AX2636" s="455"/>
      <c r="AY2636" s="455"/>
      <c r="AZ2636" s="455"/>
      <c r="BA2636" s="455"/>
      <c r="BB2636" s="455"/>
      <c r="BC2636" s="455"/>
    </row>
    <row r="2637" spans="2:55" x14ac:dyDescent="0.35">
      <c r="B2637" s="396" t="s">
        <v>464</v>
      </c>
      <c r="C2637" s="396"/>
      <c r="D2637" s="396"/>
      <c r="E2637" s="396"/>
      <c r="F2637" s="397" t="s">
        <v>464</v>
      </c>
      <c r="G2637" s="398"/>
      <c r="M2637" s="401" t="s">
        <v>464</v>
      </c>
      <c r="P2637" s="401"/>
      <c r="Q2637" s="403" t="s">
        <v>464</v>
      </c>
      <c r="R2637" s="403"/>
      <c r="S2637" s="403"/>
      <c r="T2637" s="403" t="str">
        <f>Q2637</f>
        <v>VC</v>
      </c>
      <c r="U2637" s="403"/>
      <c r="V2637" s="457"/>
      <c r="X2637" s="406"/>
      <c r="Y2637" s="407">
        <v>0</v>
      </c>
      <c r="Z2637" s="408"/>
      <c r="AA2637" s="407">
        <v>0</v>
      </c>
      <c r="AB2637" s="408"/>
      <c r="AC2637" s="407">
        <v>0</v>
      </c>
      <c r="AD2637" s="408"/>
      <c r="AE2637" s="407">
        <v>0</v>
      </c>
      <c r="AF2637" s="408"/>
      <c r="AG2637" s="407">
        <v>0</v>
      </c>
      <c r="AI2637" s="406"/>
      <c r="AJ2637" s="407">
        <v>0</v>
      </c>
      <c r="AK2637" s="408"/>
      <c r="AL2637" s="407">
        <v>0</v>
      </c>
      <c r="AM2637" s="408"/>
      <c r="AN2637" s="407">
        <v>0</v>
      </c>
      <c r="AO2637" s="408"/>
      <c r="AP2637" s="407">
        <v>0</v>
      </c>
      <c r="AQ2637" s="408"/>
      <c r="AR2637" s="407">
        <v>0</v>
      </c>
      <c r="AT2637" s="406"/>
      <c r="AU2637" s="407">
        <v>0</v>
      </c>
      <c r="AV2637" s="408"/>
      <c r="AW2637" s="407">
        <v>0</v>
      </c>
      <c r="AX2637" s="408"/>
      <c r="AY2637" s="407">
        <v>0</v>
      </c>
      <c r="AZ2637" s="408"/>
      <c r="BA2637" s="407">
        <v>0</v>
      </c>
      <c r="BB2637" s="408"/>
      <c r="BC2637" s="407">
        <v>0</v>
      </c>
    </row>
    <row r="2638" spans="2:55" x14ac:dyDescent="0.35">
      <c r="B2638" s="396" t="s">
        <v>463</v>
      </c>
      <c r="C2638" s="396"/>
      <c r="D2638" s="396"/>
      <c r="E2638" s="396"/>
      <c r="F2638" s="397" t="s">
        <v>462</v>
      </c>
      <c r="G2638" s="398"/>
      <c r="M2638" s="401" t="s">
        <v>462</v>
      </c>
      <c r="P2638" s="401"/>
      <c r="Q2638" s="403" t="s">
        <v>462</v>
      </c>
      <c r="R2638" s="403"/>
      <c r="S2638" s="403"/>
      <c r="T2638" s="403" t="str">
        <f>Q2638</f>
        <v>EST</v>
      </c>
      <c r="U2638" s="403"/>
      <c r="V2638" s="457"/>
      <c r="X2638" s="406"/>
      <c r="Y2638" s="407">
        <v>33.1077991187489</v>
      </c>
      <c r="Z2638" s="408"/>
      <c r="AA2638" s="407">
        <v>7.5455057534790102</v>
      </c>
      <c r="AB2638" s="408"/>
      <c r="AC2638" s="407">
        <v>-7.8333949788533799</v>
      </c>
      <c r="AD2638" s="408"/>
      <c r="AE2638" s="407">
        <v>5.57168584354062</v>
      </c>
      <c r="AF2638" s="408"/>
      <c r="AG2638" s="407">
        <v>-0.98018169707397496</v>
      </c>
      <c r="AI2638" s="406"/>
      <c r="AJ2638" s="407">
        <v>121.01055530245</v>
      </c>
      <c r="AK2638" s="408"/>
      <c r="AL2638" s="407">
        <v>-16.4297853500717</v>
      </c>
      <c r="AM2638" s="408"/>
      <c r="AN2638" s="407">
        <v>-34.349879075432597</v>
      </c>
      <c r="AO2638" s="408"/>
      <c r="AP2638" s="407">
        <v>-41.667010370445297</v>
      </c>
      <c r="AQ2638" s="408"/>
      <c r="AR2638" s="407">
        <v>-31.1297084367549</v>
      </c>
      <c r="AT2638" s="406"/>
      <c r="AU2638" s="407">
        <v>248.802419569416</v>
      </c>
      <c r="AV2638" s="408"/>
      <c r="AW2638" s="407">
        <v>4.9259711853399999</v>
      </c>
      <c r="AX2638" s="408"/>
      <c r="AY2638" s="407">
        <v>-48.236214126945399</v>
      </c>
      <c r="AZ2638" s="408"/>
      <c r="BA2638" s="407">
        <v>-51.050169545520099</v>
      </c>
      <c r="BB2638" s="408"/>
      <c r="BC2638" s="407">
        <v>-24.7280043632447</v>
      </c>
    </row>
    <row r="2639" spans="2:55" x14ac:dyDescent="0.35">
      <c r="B2639" s="396" t="s">
        <v>6845</v>
      </c>
      <c r="C2639" s="396"/>
      <c r="D2639" s="396"/>
      <c r="E2639" s="396"/>
      <c r="F2639" s="397" t="s">
        <v>456</v>
      </c>
      <c r="G2639" s="398"/>
      <c r="M2639" s="401" t="s">
        <v>456</v>
      </c>
      <c r="P2639" s="401"/>
      <c r="Q2639" s="403" t="s">
        <v>456</v>
      </c>
      <c r="R2639" s="403"/>
      <c r="S2639" s="403"/>
      <c r="T2639" s="403" t="str">
        <f>Q2639</f>
        <v>CASH</v>
      </c>
      <c r="U2639" s="403"/>
      <c r="V2639" s="457"/>
      <c r="X2639" s="406"/>
      <c r="Y2639" s="407">
        <v>0</v>
      </c>
      <c r="Z2639" s="408"/>
      <c r="AA2639" s="407">
        <v>0</v>
      </c>
      <c r="AB2639" s="408"/>
      <c r="AC2639" s="407">
        <v>0</v>
      </c>
      <c r="AD2639" s="408"/>
      <c r="AE2639" s="407">
        <v>0</v>
      </c>
      <c r="AF2639" s="408"/>
      <c r="AG2639" s="407">
        <v>0</v>
      </c>
      <c r="AI2639" s="406"/>
      <c r="AJ2639" s="407">
        <v>0</v>
      </c>
      <c r="AK2639" s="408"/>
      <c r="AL2639" s="407">
        <v>0</v>
      </c>
      <c r="AM2639" s="408"/>
      <c r="AN2639" s="407">
        <v>0</v>
      </c>
      <c r="AO2639" s="408"/>
      <c r="AP2639" s="407">
        <v>0</v>
      </c>
      <c r="AQ2639" s="408"/>
      <c r="AR2639" s="407">
        <v>0</v>
      </c>
      <c r="AT2639" s="406"/>
      <c r="AU2639" s="407">
        <v>0</v>
      </c>
      <c r="AV2639" s="408"/>
      <c r="AW2639" s="407">
        <v>0</v>
      </c>
      <c r="AX2639" s="408"/>
      <c r="AY2639" s="407">
        <v>0</v>
      </c>
      <c r="AZ2639" s="408"/>
      <c r="BA2639" s="407">
        <v>0</v>
      </c>
      <c r="BB2639" s="408"/>
      <c r="BC2639" s="407">
        <v>0</v>
      </c>
    </row>
  </sheetData>
  <mergeCells count="18">
    <mergeCell ref="AZ9:BA9"/>
    <mergeCell ref="BB9:BC9"/>
    <mergeCell ref="AM9:AN9"/>
    <mergeCell ref="AO9:AP9"/>
    <mergeCell ref="AQ9:AR9"/>
    <mergeCell ref="AT9:AU9"/>
    <mergeCell ref="AV9:AW9"/>
    <mergeCell ref="AX9:AY9"/>
    <mergeCell ref="X8:AG8"/>
    <mergeCell ref="AI8:AR8"/>
    <mergeCell ref="AT8:BC8"/>
    <mergeCell ref="X9:Y9"/>
    <mergeCell ref="Z9:AA9"/>
    <mergeCell ref="AB9:AC9"/>
    <mergeCell ref="AD9:AE9"/>
    <mergeCell ref="AF9:AG9"/>
    <mergeCell ref="AI9:AJ9"/>
    <mergeCell ref="AK9:AL9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1]!RF_1">
                <anchor moveWithCells="1" sizeWithCells="1">
                  <from>
                    <xdr:col>3</xdr:col>
                    <xdr:colOff>3981450</xdr:colOff>
                    <xdr:row>1</xdr:row>
                    <xdr:rowOff>133350</xdr:rowOff>
                  </from>
                  <to>
                    <xdr:col>5</xdr:col>
                    <xdr:colOff>533400</xdr:colOff>
                    <xdr:row>3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Button 2">
              <controlPr defaultSize="0" print="0" autoFill="0" autoPict="0" macro="[1]!RV_1">
                <anchor moveWithCells="1" sizeWithCells="1">
                  <from>
                    <xdr:col>3</xdr:col>
                    <xdr:colOff>2279650</xdr:colOff>
                    <xdr:row>1</xdr:row>
                    <xdr:rowOff>133350</xdr:rowOff>
                  </from>
                  <to>
                    <xdr:col>3</xdr:col>
                    <xdr:colOff>3676650</xdr:colOff>
                    <xdr:row>3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Abs</vt:lpstr>
      <vt:lpstr>Detallado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Olivares Untiveros</dc:creator>
  <cp:lastModifiedBy>Franco Olivares Untiveros</cp:lastModifiedBy>
  <dcterms:created xsi:type="dcterms:W3CDTF">2026-05-29T05:51:56Z</dcterms:created>
  <dcterms:modified xsi:type="dcterms:W3CDTF">2026-05-29T05:55:00Z</dcterms:modified>
</cp:coreProperties>
</file>